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codeName="ThisWorkbook"/>
  <mc:AlternateContent xmlns:mc="http://schemas.openxmlformats.org/markup-compatibility/2006">
    <mc:Choice Requires="x15">
      <x15ac:absPath xmlns:x15ac="http://schemas.microsoft.com/office/spreadsheetml/2010/11/ac" url="C:\Users\ygao\Manual\blmbgLesson\"/>
    </mc:Choice>
  </mc:AlternateContent>
  <xr:revisionPtr revIDLastSave="0" documentId="8_{FE71D24C-84EA-421A-85FF-F578C1667290}" xr6:coauthVersionLast="47" xr6:coauthVersionMax="47" xr10:uidLastSave="{00000000-0000-0000-0000-000000000000}"/>
  <bookViews>
    <workbookView xWindow="31320" yWindow="1605" windowWidth="23985" windowHeight="11385" tabRatio="702" activeTab="1" xr2:uid="{00000000-000D-0000-FFFF-FFFF00000000}"/>
  </bookViews>
  <sheets>
    <sheet name="Intro" sheetId="1" r:id="rId1"/>
    <sheet name="Portfolio Factor Scores" sheetId="15" r:id="rId2"/>
    <sheet name="Sectors" sheetId="16" state="hidden" r:id="rId3"/>
    <sheet name="Query" sheetId="12" state="hidden" r:id="rId4"/>
    <sheet name="Factor Performance" sheetId="18" r:id="rId5"/>
    <sheet name="Functionality" sheetId="17" r:id="rId6"/>
    <sheet name="Table_Queries" sheetId="19" state="hidden" r:id="rId7"/>
    <sheet name="Chart_Queries" sheetId="20" state="hidden" r:id="rId8"/>
    <sheet name="References" sheetId="21" state="hidden" r:id="rId9"/>
    <sheet name="Period Reference Guide" sheetId="8" r:id="rId10"/>
    <sheet name="Resources" sheetId="2" r:id="rId11"/>
  </sheets>
  <definedNames>
    <definedName name="_xlnm._FilterDatabase" localSheetId="9" hidden="1">'Period Reference Guide'!$B$11:$D$21</definedName>
    <definedName name="BICS_1">Sectors!$E$2:$E$14</definedName>
    <definedName name="BICS_2">Sectors!$F$2:$F$25</definedName>
    <definedName name="BICS_3">Sectors!$G$2:$G$67</definedName>
    <definedName name="BICS_4">Sectors!$H$2:$H$211</definedName>
    <definedName name="Bubble_Size">OFFSET('Portfolio Factor Scores'!$AP$40,,,COUNTIF('Portfolio Factor Scores'!$AM$40:$AM$5015,"?*"))</definedName>
    <definedName name="Chart_Labels">OFFSET('Portfolio Factor Scores'!$AM$40,,,COUNTA('Portfolio Factor Scores'!$AM$40:$AM$5015))</definedName>
    <definedName name="Currency">'Factor Performance'!$J$4</definedName>
    <definedName name="Date_Range">'Factor Performance'!$G$23</definedName>
    <definedName name="Factor_Pctl">'Portfolio Factor Scores'!$B$16:$B$24</definedName>
    <definedName name="Factor_Score">OFFSET('Portfolio Factor Scores'!$X$41,,,COUNTA('Portfolio Factor Scores'!$K$41:$K$2515))</definedName>
    <definedName name="Factor_Values">'Portfolio Factor Scores'!$F$22:$F$30</definedName>
    <definedName name="fpo">'Factor Performance'!$J$6</definedName>
    <definedName name="GICS_1">Sectors!$A$2:$A$12</definedName>
    <definedName name="GICS_2">Sectors!$B$2:$B$25</definedName>
    <definedName name="GICS_3">Sectors!$C$2:$C$69</definedName>
    <definedName name="GICS_4">Sectors!$D$2:$D$153</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arket_Cap">OFFSET('Portfolio Factor Scores'!$N$41,,,COUNTA('Portfolio Factor Scores'!$K$41:$K$2515))</definedName>
    <definedName name="Quantile">'Factor Performance'!$J$2</definedName>
    <definedName name="today">'Factor Performance'!$G$6</definedName>
    <definedName name="Univ_1">'Portfolio Factor Scores'!$L$7</definedName>
    <definedName name="Univ_2">'Portfolio Factor Scores'!$L$8</definedName>
    <definedName name="Universe">'Factor Performance'!$G$3</definedName>
    <definedName name="X_Values">OFFSET('Portfolio Factor Scores'!$AN$40,,,COUNTIF('Portfolio Factor Scores'!$AM$40:$AM$5015,"?*"))</definedName>
    <definedName name="Y_Values">OFFSET('Portfolio Factor Scores'!$AO$40,,,COUNTIF('Portfolio Factor Scores'!$AM$40:$AM$5015,"?*"))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20" l="1"/>
  <c r="BB10" i="19"/>
  <c r="BB22" i="19"/>
  <c r="BB23" i="19"/>
  <c r="BB12" i="19"/>
  <c r="BB24" i="19"/>
  <c r="K40" i="15"/>
  <c r="G4" i="18"/>
  <c r="D13" i="19"/>
  <c r="D11" i="20"/>
  <c r="AB13" i="19"/>
  <c r="AK13" i="19"/>
  <c r="L13" i="19"/>
  <c r="AT13" i="19"/>
  <c r="T5" i="19"/>
  <c r="L5" i="19"/>
  <c r="D5" i="19"/>
  <c r="AT5" i="19"/>
  <c r="AK5" i="19"/>
  <c r="AB5" i="19"/>
  <c r="D3" i="20"/>
  <c r="G6" i="18"/>
  <c r="AM215" i="15"/>
  <c r="AM214" i="15"/>
  <c r="AM213" i="15"/>
  <c r="AM212" i="15"/>
  <c r="AM211" i="15"/>
  <c r="AM210" i="15"/>
  <c r="AM209" i="15"/>
  <c r="AM208" i="15"/>
  <c r="AM207" i="15"/>
  <c r="AM206" i="15"/>
  <c r="AM205" i="15"/>
  <c r="AM204" i="15"/>
  <c r="AM203" i="15"/>
  <c r="AM202" i="15"/>
  <c r="AM201" i="15"/>
  <c r="AM200" i="15"/>
  <c r="AM199" i="15"/>
  <c r="AM198" i="15"/>
  <c r="AM197" i="15"/>
  <c r="AM196" i="15"/>
  <c r="AM195" i="15"/>
  <c r="AM194" i="15"/>
  <c r="AM193" i="15"/>
  <c r="AM192" i="15"/>
  <c r="AM191" i="15"/>
  <c r="AM190" i="15"/>
  <c r="AM189" i="15"/>
  <c r="AM188" i="15"/>
  <c r="AM187" i="15"/>
  <c r="AM186" i="15"/>
  <c r="AM185" i="15"/>
  <c r="AM184" i="15"/>
  <c r="AM183" i="15"/>
  <c r="AM182" i="15"/>
  <c r="AM181" i="15"/>
  <c r="AM180" i="15"/>
  <c r="AM179" i="15"/>
  <c r="AM178" i="15"/>
  <c r="AM177" i="15"/>
  <c r="AM176" i="15"/>
  <c r="AM175" i="15"/>
  <c r="AM174" i="15"/>
  <c r="AM173" i="15"/>
  <c r="AM172" i="15"/>
  <c r="AM171" i="15"/>
  <c r="AM170" i="15"/>
  <c r="AM169" i="15"/>
  <c r="AM168" i="15"/>
  <c r="AM167" i="15"/>
  <c r="AM166" i="15"/>
  <c r="AM165" i="15"/>
  <c r="AM164" i="15"/>
  <c r="AM163" i="15"/>
  <c r="AM162" i="15"/>
  <c r="AM161" i="15"/>
  <c r="AM160" i="15"/>
  <c r="AM159" i="15"/>
  <c r="AM158" i="15"/>
  <c r="AM157" i="15"/>
  <c r="AM156" i="15"/>
  <c r="AM155" i="15"/>
  <c r="AM154" i="15"/>
  <c r="AM153" i="15"/>
  <c r="AM152" i="15"/>
  <c r="AM151" i="15"/>
  <c r="AM150" i="15"/>
  <c r="AM149" i="15"/>
  <c r="AM148" i="15"/>
  <c r="AM147" i="15"/>
  <c r="AM146" i="15"/>
  <c r="AM145" i="15"/>
  <c r="AM144" i="15"/>
  <c r="AM143" i="15"/>
  <c r="AM142" i="15"/>
  <c r="AM141" i="15"/>
  <c r="AM140" i="15"/>
  <c r="AM139" i="15"/>
  <c r="AM138" i="15"/>
  <c r="AM137" i="15"/>
  <c r="AM136" i="15"/>
  <c r="AM135" i="15"/>
  <c r="AM134" i="15"/>
  <c r="AM133" i="15"/>
  <c r="AM132" i="15"/>
  <c r="AM131" i="15"/>
  <c r="AM130" i="15"/>
  <c r="AM129" i="15"/>
  <c r="AM128" i="15"/>
  <c r="AM127" i="15"/>
  <c r="AM126" i="15"/>
  <c r="AM125" i="15"/>
  <c r="AM124" i="15"/>
  <c r="AM123" i="15"/>
  <c r="AM122" i="15"/>
  <c r="AM121" i="15"/>
  <c r="AM120" i="15"/>
  <c r="AM119" i="15"/>
  <c r="AM118" i="15"/>
  <c r="AM117" i="15"/>
  <c r="AM116" i="15"/>
  <c r="AM115" i="15"/>
  <c r="AM114" i="15"/>
  <c r="AM113" i="15"/>
  <c r="AM112" i="15"/>
  <c r="AM111" i="15"/>
  <c r="AM110" i="15"/>
  <c r="AM109" i="15"/>
  <c r="AM108" i="15"/>
  <c r="AM107" i="15"/>
  <c r="AM106" i="15"/>
  <c r="AM105" i="15"/>
  <c r="AM104" i="15"/>
  <c r="AM103" i="15"/>
  <c r="AM102" i="15"/>
  <c r="AM101" i="15"/>
  <c r="AM100" i="15"/>
  <c r="AM99" i="15"/>
  <c r="AM98" i="15"/>
  <c r="AM97" i="15"/>
  <c r="AM96" i="15"/>
  <c r="AM95" i="15"/>
  <c r="AM94" i="15"/>
  <c r="AM93" i="15"/>
  <c r="AM92" i="15"/>
  <c r="AM91" i="15"/>
  <c r="AM90" i="15"/>
  <c r="AM89" i="15"/>
  <c r="AM88" i="15"/>
  <c r="AM87" i="15"/>
  <c r="AM86" i="15"/>
  <c r="AM85" i="15"/>
  <c r="AM84" i="15"/>
  <c r="AM83" i="15"/>
  <c r="AM82" i="15"/>
  <c r="AM81" i="15"/>
  <c r="AM80" i="15"/>
  <c r="AM79" i="15"/>
  <c r="AM78" i="15"/>
  <c r="AM77" i="15"/>
  <c r="AM76" i="15"/>
  <c r="AM75" i="15"/>
  <c r="AM74" i="15"/>
  <c r="AM73" i="15"/>
  <c r="AM72" i="15"/>
  <c r="AM71" i="15"/>
  <c r="AM70" i="15"/>
  <c r="AM69" i="15"/>
  <c r="AM68" i="15"/>
  <c r="AM67" i="15"/>
  <c r="AM66" i="15"/>
  <c r="AM65" i="15"/>
  <c r="AM64" i="15"/>
  <c r="AM63" i="15"/>
  <c r="AM62" i="15"/>
  <c r="AM61" i="15"/>
  <c r="AM60" i="15"/>
  <c r="AM59" i="15"/>
  <c r="AM58" i="15"/>
  <c r="AM57" i="15"/>
  <c r="AM56" i="15"/>
  <c r="AM55" i="15"/>
  <c r="B55" i="15"/>
  <c r="AM54" i="15"/>
  <c r="B54" i="15"/>
  <c r="AM53" i="15"/>
  <c r="B53" i="15"/>
  <c r="AM52" i="15"/>
  <c r="B52" i="15"/>
  <c r="AM51" i="15"/>
  <c r="B51" i="15"/>
  <c r="AM50" i="15"/>
  <c r="B50" i="15"/>
  <c r="AM49" i="15"/>
  <c r="B49" i="15"/>
  <c r="AM48" i="15"/>
  <c r="B48" i="15"/>
  <c r="AM47" i="15"/>
  <c r="B47" i="15"/>
  <c r="AM46" i="15"/>
  <c r="C46" i="15"/>
  <c r="AM45" i="15"/>
  <c r="C45" i="15"/>
  <c r="AM44" i="15"/>
  <c r="C44" i="15"/>
  <c r="AM43" i="15"/>
  <c r="C43" i="15"/>
  <c r="AM42" i="15"/>
  <c r="AM41" i="15"/>
  <c r="AM40" i="15"/>
  <c r="AP39" i="15"/>
  <c r="AO39" i="15"/>
  <c r="AN39" i="15"/>
  <c r="E30" i="15"/>
  <c r="W39" i="15" s="1"/>
  <c r="C30" i="15"/>
  <c r="E29" i="15"/>
  <c r="C29" i="15"/>
  <c r="E28" i="15"/>
  <c r="U39" i="15" s="1"/>
  <c r="E27" i="15"/>
  <c r="T39" i="15" s="1"/>
  <c r="E26" i="15"/>
  <c r="S39" i="15" s="1"/>
  <c r="E25" i="15"/>
  <c r="R39" i="15" s="1"/>
  <c r="E24" i="15"/>
  <c r="Q39" i="15" s="1"/>
  <c r="C24" i="15"/>
  <c r="B24" i="15"/>
  <c r="C55" i="15" s="1"/>
  <c r="E23" i="15"/>
  <c r="C23" i="15"/>
  <c r="B23" i="15"/>
  <c r="C54" i="15" s="1"/>
  <c r="E22" i="15"/>
  <c r="O39" i="15" s="1"/>
  <c r="C22" i="15"/>
  <c r="B22" i="15"/>
  <c r="C53" i="15" s="1"/>
  <c r="C21" i="15"/>
  <c r="B21" i="15"/>
  <c r="C52" i="15" s="1"/>
  <c r="C20" i="15"/>
  <c r="B20" i="15"/>
  <c r="C51" i="15" s="1"/>
  <c r="C19" i="15"/>
  <c r="B19" i="15"/>
  <c r="C50" i="15" s="1"/>
  <c r="C18" i="15"/>
  <c r="B18" i="15"/>
  <c r="C49" i="15" s="1"/>
  <c r="C17" i="15"/>
  <c r="B17" i="15"/>
  <c r="C48" i="15" s="1"/>
  <c r="C16" i="15"/>
  <c r="B16" i="15"/>
  <c r="C47" i="15" s="1"/>
  <c r="B5" i="15"/>
  <c r="K28" i="15" l="1"/>
  <c r="K27" i="15"/>
  <c r="C25" i="15"/>
  <c r="K22" i="15"/>
  <c r="K30" i="15"/>
  <c r="P39" i="15"/>
  <c r="K23" i="15"/>
  <c r="K29" i="15"/>
  <c r="V39" i="15"/>
  <c r="K24" i="15"/>
  <c r="K26" i="15"/>
  <c r="K25" i="15"/>
  <c r="K38" i="15" l="1"/>
  <c r="AO149" i="15"/>
  <c r="AO204" i="15"/>
  <c r="AO140" i="15"/>
  <c r="AO74" i="15"/>
  <c r="AO186" i="15"/>
  <c r="AO146" i="15"/>
  <c r="AP86" i="15"/>
  <c r="AO49" i="15"/>
  <c r="AO166" i="15"/>
  <c r="AP47" i="15"/>
  <c r="AP100" i="15"/>
  <c r="AP93" i="15"/>
  <c r="AP196" i="15"/>
  <c r="AN50" i="15"/>
  <c r="AP57" i="15"/>
  <c r="AP52" i="15"/>
  <c r="AN76" i="15"/>
  <c r="AN140" i="15"/>
  <c r="AN204" i="15"/>
  <c r="AN101" i="15"/>
  <c r="AN165" i="15"/>
  <c r="AO177" i="15"/>
  <c r="AP141" i="15"/>
  <c r="AP205" i="15"/>
  <c r="AN158" i="15"/>
  <c r="AP150" i="15"/>
  <c r="AN67" i="15"/>
  <c r="AN111" i="15"/>
  <c r="AN175" i="15"/>
  <c r="AO71" i="15"/>
  <c r="AO151" i="15"/>
  <c r="AP99" i="15"/>
  <c r="AP163" i="15"/>
  <c r="AP209" i="15"/>
  <c r="AN103" i="15"/>
  <c r="AN179" i="15"/>
  <c r="AO155" i="15"/>
  <c r="AP167" i="15"/>
  <c r="AN75" i="15"/>
  <c r="AO187" i="15"/>
  <c r="AO88" i="15"/>
  <c r="AP160" i="15"/>
  <c r="AN141" i="15"/>
  <c r="AO44" i="15"/>
  <c r="AP138" i="15"/>
  <c r="AN202" i="15"/>
  <c r="AO69" i="15"/>
  <c r="AP68" i="15"/>
  <c r="AN85" i="15"/>
  <c r="AO55" i="15"/>
  <c r="AP42" i="15"/>
  <c r="AP168" i="15"/>
  <c r="AN153" i="15"/>
  <c r="AN163" i="15"/>
  <c r="AO145" i="15"/>
  <c r="AO200" i="15"/>
  <c r="AO136" i="15"/>
  <c r="AO66" i="15"/>
  <c r="AO126" i="15"/>
  <c r="AO114" i="15"/>
  <c r="AP78" i="15"/>
  <c r="AM39" i="15"/>
  <c r="AP130" i="15"/>
  <c r="AP59" i="15"/>
  <c r="AP109" i="15"/>
  <c r="AP101" i="15"/>
  <c r="AO107" i="15"/>
  <c r="AP56" i="15"/>
  <c r="AP65" i="15"/>
  <c r="AO52" i="15"/>
  <c r="AN80" i="15"/>
  <c r="AN144" i="15"/>
  <c r="AN208" i="15"/>
  <c r="AN105" i="15"/>
  <c r="AN169" i="15"/>
  <c r="AO181" i="15"/>
  <c r="AP145" i="15"/>
  <c r="AN162" i="15"/>
  <c r="AP158" i="15"/>
  <c r="AN115" i="15"/>
  <c r="AO75" i="15"/>
  <c r="AP103" i="15"/>
  <c r="AN207" i="15"/>
  <c r="AO123" i="15"/>
  <c r="AP74" i="15"/>
  <c r="AP53" i="15"/>
  <c r="AN77" i="15"/>
  <c r="AP206" i="15"/>
  <c r="AO77" i="15"/>
  <c r="AP60" i="15"/>
  <c r="AN145" i="15"/>
  <c r="AO131" i="15"/>
  <c r="AP106" i="15"/>
  <c r="AP132" i="15"/>
  <c r="AN142" i="15"/>
  <c r="AP147" i="15"/>
  <c r="AO134" i="15"/>
  <c r="AP76" i="15"/>
  <c r="AO165" i="15"/>
  <c r="AO214" i="15"/>
  <c r="AO141" i="15"/>
  <c r="AO196" i="15"/>
  <c r="AO132" i="15"/>
  <c r="AO58" i="15"/>
  <c r="AP45" i="15"/>
  <c r="AN45" i="15"/>
  <c r="AP70" i="15"/>
  <c r="AO194" i="15"/>
  <c r="AO100" i="15"/>
  <c r="AP67" i="15"/>
  <c r="AP204" i="15"/>
  <c r="AP121" i="15"/>
  <c r="AO54" i="15"/>
  <c r="AP64" i="15"/>
  <c r="AP73" i="15"/>
  <c r="AP128" i="15"/>
  <c r="AN84" i="15"/>
  <c r="AN148" i="15"/>
  <c r="AN212" i="15"/>
  <c r="AN109" i="15"/>
  <c r="AN173" i="15"/>
  <c r="AO185" i="15"/>
  <c r="AP149" i="15"/>
  <c r="AN43" i="15"/>
  <c r="AN166" i="15"/>
  <c r="AP162" i="15"/>
  <c r="AN215" i="15"/>
  <c r="AN119" i="15"/>
  <c r="AN183" i="15"/>
  <c r="AO79" i="15"/>
  <c r="AO159" i="15"/>
  <c r="AP107" i="15"/>
  <c r="AP171" i="15"/>
  <c r="AP111" i="15"/>
  <c r="AP115" i="15"/>
  <c r="AP119" i="15"/>
  <c r="AO179" i="15"/>
  <c r="AN143" i="15"/>
  <c r="AP199" i="15"/>
  <c r="AO164" i="15"/>
  <c r="AN198" i="15"/>
  <c r="AO73" i="15"/>
  <c r="AN209" i="15"/>
  <c r="AO195" i="15"/>
  <c r="AN74" i="15"/>
  <c r="AP124" i="15"/>
  <c r="AP189" i="15"/>
  <c r="AO199" i="15"/>
  <c r="AN66" i="15"/>
  <c r="AP69" i="15"/>
  <c r="AP129" i="15"/>
  <c r="AO139" i="15"/>
  <c r="AO157" i="15"/>
  <c r="AO137" i="15"/>
  <c r="AO192" i="15"/>
  <c r="AO128" i="15"/>
  <c r="AO174" i="15"/>
  <c r="AP98" i="15"/>
  <c r="AP49" i="15"/>
  <c r="AP62" i="15"/>
  <c r="AO122" i="15"/>
  <c r="AO92" i="15"/>
  <c r="AP75" i="15"/>
  <c r="AO46" i="15"/>
  <c r="AP180" i="15"/>
  <c r="AO211" i="15"/>
  <c r="AP72" i="15"/>
  <c r="AP81" i="15"/>
  <c r="AP176" i="15"/>
  <c r="AN88" i="15"/>
  <c r="AN152" i="15"/>
  <c r="AO212" i="15"/>
  <c r="AN113" i="15"/>
  <c r="AN177" i="15"/>
  <c r="AO189" i="15"/>
  <c r="AP153" i="15"/>
  <c r="AN106" i="15"/>
  <c r="AN170" i="15"/>
  <c r="AP166" i="15"/>
  <c r="AP178" i="15"/>
  <c r="AN123" i="15"/>
  <c r="AN187" i="15"/>
  <c r="AO83" i="15"/>
  <c r="AO163" i="15"/>
  <c r="AP175" i="15"/>
  <c r="AO171" i="15"/>
  <c r="AP191" i="15"/>
  <c r="AP195" i="15"/>
  <c r="AO85" i="15"/>
  <c r="AP117" i="15"/>
  <c r="AN83" i="15"/>
  <c r="AO94" i="15"/>
  <c r="AN120" i="15"/>
  <c r="AP210" i="15"/>
  <c r="AO156" i="15"/>
  <c r="AP164" i="15"/>
  <c r="AN213" i="15"/>
  <c r="AO142" i="15"/>
  <c r="AN128" i="15"/>
  <c r="AN146" i="15"/>
  <c r="AO133" i="15"/>
  <c r="AO129" i="15"/>
  <c r="AO188" i="15"/>
  <c r="AO124" i="15"/>
  <c r="AP126" i="15"/>
  <c r="AP66" i="15"/>
  <c r="AO158" i="15"/>
  <c r="AP110" i="15"/>
  <c r="AN102" i="15"/>
  <c r="AO84" i="15"/>
  <c r="AP83" i="15"/>
  <c r="AO111" i="15"/>
  <c r="AO45" i="15"/>
  <c r="AP80" i="15"/>
  <c r="AP89" i="15"/>
  <c r="AP215" i="15"/>
  <c r="AN92" i="15"/>
  <c r="AN156" i="15"/>
  <c r="AN51" i="15"/>
  <c r="AN117" i="15"/>
  <c r="AN181" i="15"/>
  <c r="AO193" i="15"/>
  <c r="AP157" i="15"/>
  <c r="AN110" i="15"/>
  <c r="AN174" i="15"/>
  <c r="AP170" i="15"/>
  <c r="AN55" i="15"/>
  <c r="AN127" i="15"/>
  <c r="AN191" i="15"/>
  <c r="AO87" i="15"/>
  <c r="AO167" i="15"/>
  <c r="AP179" i="15"/>
  <c r="AP127" i="15"/>
  <c r="AO119" i="15"/>
  <c r="AN147" i="15"/>
  <c r="AO150" i="15"/>
  <c r="AN53" i="15"/>
  <c r="AN134" i="15"/>
  <c r="AP139" i="15"/>
  <c r="AN52" i="15"/>
  <c r="AP188" i="15"/>
  <c r="AN138" i="15"/>
  <c r="AP207" i="15"/>
  <c r="AO86" i="15"/>
  <c r="AP214" i="15"/>
  <c r="AN206" i="15"/>
  <c r="AO61" i="15"/>
  <c r="AP200" i="15"/>
  <c r="AO59" i="15"/>
  <c r="AO121" i="15"/>
  <c r="AO125" i="15"/>
  <c r="AO184" i="15"/>
  <c r="AO120" i="15"/>
  <c r="AN40" i="15"/>
  <c r="AO42" i="15"/>
  <c r="AP134" i="15"/>
  <c r="AO118" i="15"/>
  <c r="AN94" i="15"/>
  <c r="AO76" i="15"/>
  <c r="AP91" i="15"/>
  <c r="AP48" i="15"/>
  <c r="AP156" i="15"/>
  <c r="AP55" i="15"/>
  <c r="AP88" i="15"/>
  <c r="AP97" i="15"/>
  <c r="AP186" i="15"/>
  <c r="AN96" i="15"/>
  <c r="AN160" i="15"/>
  <c r="AN57" i="15"/>
  <c r="AN121" i="15"/>
  <c r="AN185" i="15"/>
  <c r="AO197" i="15"/>
  <c r="AP161" i="15"/>
  <c r="AN114" i="15"/>
  <c r="AN178" i="15"/>
  <c r="AP174" i="15"/>
  <c r="AN59" i="15"/>
  <c r="AN131" i="15"/>
  <c r="AN195" i="15"/>
  <c r="AO91" i="15"/>
  <c r="AP183" i="15"/>
  <c r="AP131" i="15"/>
  <c r="AP135" i="15"/>
  <c r="AO102" i="15"/>
  <c r="AP95" i="15"/>
  <c r="AN46" i="15"/>
  <c r="AN82" i="15"/>
  <c r="AO103" i="15"/>
  <c r="AN54" i="15"/>
  <c r="AP143" i="15"/>
  <c r="AO154" i="15"/>
  <c r="AN188" i="15"/>
  <c r="AN91" i="15"/>
  <c r="AO57" i="15"/>
  <c r="AN64" i="15"/>
  <c r="AO203" i="15"/>
  <c r="AO113" i="15"/>
  <c r="AO117" i="15"/>
  <c r="AO180" i="15"/>
  <c r="AO116" i="15"/>
  <c r="AO162" i="15"/>
  <c r="AO198" i="15"/>
  <c r="AO206" i="15"/>
  <c r="AP90" i="15"/>
  <c r="AN86" i="15"/>
  <c r="AO68" i="15"/>
  <c r="AO99" i="15"/>
  <c r="AO48" i="15"/>
  <c r="AP44" i="15"/>
  <c r="AP63" i="15"/>
  <c r="AP96" i="15"/>
  <c r="AP105" i="15"/>
  <c r="AN100" i="15"/>
  <c r="AN164" i="15"/>
  <c r="AN61" i="15"/>
  <c r="AN125" i="15"/>
  <c r="AN189" i="15"/>
  <c r="AO201" i="15"/>
  <c r="AP165" i="15"/>
  <c r="AN118" i="15"/>
  <c r="AN182" i="15"/>
  <c r="AP182" i="15"/>
  <c r="AN63" i="15"/>
  <c r="AN135" i="15"/>
  <c r="AN199" i="15"/>
  <c r="AO95" i="15"/>
  <c r="AO175" i="15"/>
  <c r="AP123" i="15"/>
  <c r="AP187" i="15"/>
  <c r="AP190" i="15"/>
  <c r="AN139" i="15"/>
  <c r="AO115" i="15"/>
  <c r="AO183" i="15"/>
  <c r="AP54" i="15"/>
  <c r="AP181" i="15"/>
  <c r="AO191" i="15"/>
  <c r="AO160" i="15"/>
  <c r="AP116" i="15"/>
  <c r="AP185" i="15"/>
  <c r="AO65" i="15"/>
  <c r="AP61" i="15"/>
  <c r="AN149" i="15"/>
  <c r="AO135" i="15"/>
  <c r="AO78" i="15"/>
  <c r="AP184" i="15"/>
  <c r="AP193" i="15"/>
  <c r="AP151" i="15"/>
  <c r="AO105" i="15"/>
  <c r="AO109" i="15"/>
  <c r="AO176" i="15"/>
  <c r="AO112" i="15"/>
  <c r="AO138" i="15"/>
  <c r="AP114" i="15"/>
  <c r="AP142" i="15"/>
  <c r="AP58" i="15"/>
  <c r="AN78" i="15"/>
  <c r="AO60" i="15"/>
  <c r="AP108" i="15"/>
  <c r="AN48" i="15"/>
  <c r="AP112" i="15"/>
  <c r="AP71" i="15"/>
  <c r="AP104" i="15"/>
  <c r="AP148" i="15"/>
  <c r="AO50" i="15"/>
  <c r="AN104" i="15"/>
  <c r="AN168" i="15"/>
  <c r="AN65" i="15"/>
  <c r="AN129" i="15"/>
  <c r="AN193" i="15"/>
  <c r="AO205" i="15"/>
  <c r="AP169" i="15"/>
  <c r="AN122" i="15"/>
  <c r="AN186" i="15"/>
  <c r="AN71" i="15"/>
  <c r="AN203" i="15"/>
  <c r="AP198" i="15"/>
  <c r="AN90" i="15"/>
  <c r="AN180" i="15"/>
  <c r="AN151" i="15"/>
  <c r="AO80" i="15"/>
  <c r="AN56" i="15"/>
  <c r="AN87" i="15"/>
  <c r="AO72" i="15"/>
  <c r="AN60" i="15"/>
  <c r="AP154" i="15"/>
  <c r="AO64" i="15"/>
  <c r="AN192" i="15"/>
  <c r="AP202" i="15"/>
  <c r="AO97" i="15"/>
  <c r="AO101" i="15"/>
  <c r="AO172" i="15"/>
  <c r="AO108" i="15"/>
  <c r="AO106" i="15"/>
  <c r="AO104" i="15"/>
  <c r="AP43" i="15"/>
  <c r="AO182" i="15"/>
  <c r="AN70" i="15"/>
  <c r="AO53" i="15"/>
  <c r="AP140" i="15"/>
  <c r="AP120" i="15"/>
  <c r="AP144" i="15"/>
  <c r="AP79" i="15"/>
  <c r="AP172" i="15"/>
  <c r="AP212" i="15"/>
  <c r="AP41" i="15"/>
  <c r="AN108" i="15"/>
  <c r="AN172" i="15"/>
  <c r="AN69" i="15"/>
  <c r="AN133" i="15"/>
  <c r="AN197" i="15"/>
  <c r="AO209" i="15"/>
  <c r="AP173" i="15"/>
  <c r="AN126" i="15"/>
  <c r="AN190" i="15"/>
  <c r="AP194" i="15"/>
  <c r="AO81" i="15"/>
  <c r="AN116" i="15"/>
  <c r="AO127" i="15"/>
  <c r="AO190" i="15"/>
  <c r="AN81" i="15"/>
  <c r="AN155" i="15"/>
  <c r="AO170" i="15"/>
  <c r="AN124" i="15"/>
  <c r="AN159" i="15"/>
  <c r="AO98" i="15"/>
  <c r="AP40" i="15"/>
  <c r="AN210" i="15"/>
  <c r="AO93" i="15"/>
  <c r="AO89" i="15"/>
  <c r="AO168" i="15"/>
  <c r="AO41" i="15"/>
  <c r="AN98" i="15"/>
  <c r="AO96" i="15"/>
  <c r="AO202" i="15"/>
  <c r="AP122" i="15"/>
  <c r="AN62" i="15"/>
  <c r="AO178" i="15"/>
  <c r="AP152" i="15"/>
  <c r="AP192" i="15"/>
  <c r="AP208" i="15"/>
  <c r="AP87" i="15"/>
  <c r="AP136" i="15"/>
  <c r="AN41" i="15"/>
  <c r="AP50" i="15"/>
  <c r="AN112" i="15"/>
  <c r="AN176" i="15"/>
  <c r="AN73" i="15"/>
  <c r="AN137" i="15"/>
  <c r="AN201" i="15"/>
  <c r="AO213" i="15"/>
  <c r="AP177" i="15"/>
  <c r="AN130" i="15"/>
  <c r="AN194" i="15"/>
  <c r="AN79" i="15"/>
  <c r="AO130" i="15"/>
  <c r="AN205" i="15"/>
  <c r="AP203" i="15"/>
  <c r="AN49" i="15"/>
  <c r="AN184" i="15"/>
  <c r="AO47" i="15"/>
  <c r="AP118" i="15"/>
  <c r="AP125" i="15"/>
  <c r="AO152" i="15"/>
  <c r="AN89" i="15"/>
  <c r="AO161" i="15"/>
  <c r="AO51" i="15"/>
  <c r="AO148" i="15"/>
  <c r="AO90" i="15"/>
  <c r="AN58" i="15"/>
  <c r="AO56" i="15"/>
  <c r="AP102" i="15"/>
  <c r="AO70" i="15"/>
  <c r="AO110" i="15"/>
  <c r="AP82" i="15"/>
  <c r="AP84" i="15"/>
  <c r="AP77" i="15"/>
  <c r="AN211" i="15"/>
  <c r="AO40" i="15"/>
  <c r="AP213" i="15"/>
  <c r="AN68" i="15"/>
  <c r="AN132" i="15"/>
  <c r="AN196" i="15"/>
  <c r="AN93" i="15"/>
  <c r="AN157" i="15"/>
  <c r="AO169" i="15"/>
  <c r="AP133" i="15"/>
  <c r="AP197" i="15"/>
  <c r="AN150" i="15"/>
  <c r="AN214" i="15"/>
  <c r="AN44" i="15"/>
  <c r="AN99" i="15"/>
  <c r="AN167" i="15"/>
  <c r="AO63" i="15"/>
  <c r="AO143" i="15"/>
  <c r="AO207" i="15"/>
  <c r="AP155" i="15"/>
  <c r="AO153" i="15"/>
  <c r="AO208" i="15"/>
  <c r="AO144" i="15"/>
  <c r="AO82" i="15"/>
  <c r="AP46" i="15"/>
  <c r="AO210" i="15"/>
  <c r="AP94" i="15"/>
  <c r="AO62" i="15"/>
  <c r="AO43" i="15"/>
  <c r="AP92" i="15"/>
  <c r="AP85" i="15"/>
  <c r="AP113" i="15"/>
  <c r="AP211" i="15"/>
  <c r="AN42" i="15"/>
  <c r="AN72" i="15"/>
  <c r="AN136" i="15"/>
  <c r="AN200" i="15"/>
  <c r="AN97" i="15"/>
  <c r="AN161" i="15"/>
  <c r="AO173" i="15"/>
  <c r="AP201" i="15"/>
  <c r="AP146" i="15"/>
  <c r="AN107" i="15"/>
  <c r="AN171" i="15"/>
  <c r="AO147" i="15"/>
  <c r="AP159" i="15"/>
  <c r="AP51" i="15"/>
  <c r="AP137" i="15"/>
  <c r="AN154" i="15"/>
  <c r="AN47" i="15"/>
  <c r="AO67" i="15"/>
  <c r="AO215" i="15"/>
  <c r="AN95" i="15"/>
  <c r="G45" i="20" l="1"/>
  <c r="D45" i="20" s="1"/>
  <c r="G44" i="20"/>
  <c r="D44" i="20" s="1"/>
  <c r="G43" i="20"/>
  <c r="D43" i="20" s="1"/>
  <c r="G42" i="20"/>
  <c r="D42" i="20" s="1"/>
  <c r="G41" i="20"/>
  <c r="D41" i="20"/>
  <c r="G35" i="20"/>
  <c r="F35" i="20"/>
  <c r="G34" i="20"/>
  <c r="F34" i="20"/>
  <c r="G33" i="20"/>
  <c r="F33" i="20"/>
  <c r="G32" i="20"/>
  <c r="F32" i="20"/>
  <c r="G31" i="20"/>
  <c r="F31" i="20"/>
  <c r="G30" i="20"/>
  <c r="F30" i="20"/>
  <c r="G29" i="20"/>
  <c r="F29" i="20"/>
  <c r="G28" i="20"/>
  <c r="F28" i="20"/>
  <c r="G27" i="20"/>
  <c r="F27" i="20"/>
  <c r="G26" i="20"/>
  <c r="F26" i="20"/>
  <c r="D18" i="20"/>
  <c r="D17" i="20"/>
  <c r="D16" i="20"/>
  <c r="D15" i="20"/>
  <c r="D14" i="20"/>
  <c r="D9" i="20"/>
  <c r="D7" i="20"/>
  <c r="D6" i="20"/>
  <c r="D5" i="20"/>
  <c r="T64" i="19"/>
  <c r="L64" i="19"/>
  <c r="D64" i="19"/>
  <c r="AT63" i="19"/>
  <c r="AK63" i="19"/>
  <c r="AB63" i="19"/>
  <c r="T63" i="19"/>
  <c r="L63" i="19"/>
  <c r="D63" i="19"/>
  <c r="AT62" i="19"/>
  <c r="AK62" i="19"/>
  <c r="AB62" i="19"/>
  <c r="T62" i="19"/>
  <c r="L62" i="19"/>
  <c r="D62" i="19"/>
  <c r="AT61" i="19"/>
  <c r="AK61" i="19"/>
  <c r="AB61" i="19"/>
  <c r="T61" i="19"/>
  <c r="L61" i="19"/>
  <c r="D61" i="19"/>
  <c r="AT60" i="19"/>
  <c r="AK60" i="19"/>
  <c r="AB60" i="19"/>
  <c r="T60" i="19"/>
  <c r="L60" i="19"/>
  <c r="D60" i="19"/>
  <c r="AT59" i="19"/>
  <c r="AK59" i="19"/>
  <c r="AB59" i="19"/>
  <c r="AW47" i="19"/>
  <c r="AN47" i="19"/>
  <c r="AE47" i="19"/>
  <c r="W47" i="19"/>
  <c r="O47" i="19"/>
  <c r="G47" i="19"/>
  <c r="D47" i="19" s="1"/>
  <c r="AW46" i="19"/>
  <c r="AN46" i="19"/>
  <c r="AE46" i="19"/>
  <c r="W46" i="19"/>
  <c r="O46" i="19"/>
  <c r="G46" i="19"/>
  <c r="AK46" i="19" s="1"/>
  <c r="AW45" i="19"/>
  <c r="AN45" i="19"/>
  <c r="AE45" i="19"/>
  <c r="W45" i="19"/>
  <c r="O45" i="19"/>
  <c r="G45" i="19"/>
  <c r="AK45" i="19" s="1"/>
  <c r="AW44" i="19"/>
  <c r="AN44" i="19"/>
  <c r="AK44" i="19"/>
  <c r="AE44" i="19"/>
  <c r="AB44" i="19"/>
  <c r="W44" i="19"/>
  <c r="O44" i="19"/>
  <c r="L44" i="19"/>
  <c r="G44" i="19"/>
  <c r="T44" i="19" s="1"/>
  <c r="AW43" i="19"/>
  <c r="AN43" i="19"/>
  <c r="AE43" i="19"/>
  <c r="W43" i="19"/>
  <c r="O43" i="19"/>
  <c r="G43" i="19"/>
  <c r="D43" i="19" s="1"/>
  <c r="AB20" i="19"/>
  <c r="D20" i="19"/>
  <c r="AT20" i="19" s="1"/>
  <c r="D19" i="19"/>
  <c r="AK19" i="19" s="1"/>
  <c r="D18" i="19"/>
  <c r="L18" i="19" s="1"/>
  <c r="D17" i="19"/>
  <c r="AT17" i="19" s="1"/>
  <c r="D16" i="19"/>
  <c r="AB16" i="19" s="1"/>
  <c r="AT11" i="19"/>
  <c r="AK11" i="19"/>
  <c r="AB11" i="19"/>
  <c r="T11" i="19"/>
  <c r="L11" i="19"/>
  <c r="D11" i="19"/>
  <c r="AT9" i="19"/>
  <c r="AK9" i="19"/>
  <c r="AB9" i="19"/>
  <c r="T9" i="19"/>
  <c r="L9" i="19"/>
  <c r="D9" i="19"/>
  <c r="AT8" i="19"/>
  <c r="AK8" i="19"/>
  <c r="AB8" i="19"/>
  <c r="T8" i="19"/>
  <c r="L8" i="19"/>
  <c r="D8" i="19"/>
  <c r="F22" i="18"/>
  <c r="G3" i="18"/>
  <c r="D6" i="19"/>
  <c r="D4" i="20"/>
  <c r="AB6" i="19"/>
  <c r="L6" i="19"/>
  <c r="AT6" i="19"/>
  <c r="T6" i="19"/>
  <c r="AK6" i="19"/>
  <c r="AB18" i="19" l="1"/>
  <c r="AK18" i="19"/>
  <c r="T18" i="19"/>
  <c r="AT18" i="19"/>
  <c r="AB45" i="19"/>
  <c r="L46" i="19"/>
  <c r="L19" i="19"/>
  <c r="AT46" i="19"/>
  <c r="AT44" i="19"/>
  <c r="AU5" i="19"/>
  <c r="E5" i="19"/>
  <c r="D36" i="19" s="1"/>
  <c r="M5" i="19"/>
  <c r="K13" i="18"/>
  <c r="K20" i="18"/>
  <c r="K15" i="18"/>
  <c r="K14" i="18"/>
  <c r="K18" i="18"/>
  <c r="K19" i="18"/>
  <c r="L43" i="19"/>
  <c r="AT45" i="19"/>
  <c r="L47" i="19"/>
  <c r="L16" i="19"/>
  <c r="T43" i="19"/>
  <c r="D46" i="19"/>
  <c r="T47" i="19"/>
  <c r="T16" i="19"/>
  <c r="AB47" i="19"/>
  <c r="AB43" i="19"/>
  <c r="AC5" i="19"/>
  <c r="T19" i="19"/>
  <c r="AK16" i="19"/>
  <c r="AT16" i="19"/>
  <c r="AB19" i="19"/>
  <c r="AK43" i="19"/>
  <c r="D45" i="19"/>
  <c r="T46" i="19"/>
  <c r="AK47" i="19"/>
  <c r="L17" i="19"/>
  <c r="AT19" i="19"/>
  <c r="AT43" i="19"/>
  <c r="L45" i="19"/>
  <c r="AB46" i="19"/>
  <c r="AT47" i="19"/>
  <c r="AL5" i="19"/>
  <c r="T17" i="19"/>
  <c r="E3" i="20"/>
  <c r="U5" i="19"/>
  <c r="AB17" i="19"/>
  <c r="L20" i="19"/>
  <c r="D44" i="19"/>
  <c r="T45" i="19"/>
  <c r="AK17" i="19"/>
  <c r="T20" i="19"/>
  <c r="AK20" i="19"/>
  <c r="T13" i="19"/>
  <c r="D32" i="19" l="1"/>
  <c r="L35" i="19"/>
  <c r="AK31" i="19"/>
  <c r="AB28" i="19"/>
  <c r="AT29" i="19"/>
  <c r="T33" i="19"/>
  <c r="L34" i="19"/>
  <c r="D29" i="19"/>
  <c r="AT28" i="19"/>
  <c r="AT34" i="19"/>
  <c r="L32" i="19"/>
  <c r="L33" i="19"/>
  <c r="T36" i="19"/>
  <c r="T29" i="19"/>
  <c r="AB32" i="19"/>
  <c r="AB29" i="19"/>
  <c r="AB35" i="19"/>
  <c r="L37" i="19"/>
  <c r="D33" i="19"/>
  <c r="AK32" i="19"/>
  <c r="AB31" i="19"/>
  <c r="L29" i="19"/>
  <c r="T28" i="19"/>
  <c r="T30" i="19"/>
  <c r="D30" i="19"/>
  <c r="AB30" i="19"/>
  <c r="L36" i="19"/>
  <c r="AT37" i="19"/>
  <c r="AK35" i="19"/>
  <c r="AB34" i="19"/>
  <c r="AK37" i="19"/>
  <c r="AK36" i="19"/>
  <c r="D34" i="19"/>
  <c r="AT30" i="19"/>
  <c r="AB36" i="19"/>
  <c r="AB33" i="19"/>
  <c r="D35" i="19"/>
  <c r="D31" i="19"/>
  <c r="T32" i="19"/>
  <c r="T37" i="19"/>
  <c r="T31" i="19"/>
  <c r="L28" i="19"/>
  <c r="AK29" i="19"/>
  <c r="AK34" i="19"/>
  <c r="AK28" i="19"/>
  <c r="D37" i="19"/>
  <c r="AT32" i="19"/>
  <c r="AB37" i="19"/>
  <c r="AT36" i="19"/>
  <c r="T34" i="19"/>
  <c r="AK30" i="19"/>
  <c r="AT31" i="19"/>
  <c r="AK33" i="19"/>
  <c r="AT33" i="19"/>
  <c r="L31" i="19"/>
  <c r="AT35" i="19"/>
  <c r="T35" i="19"/>
  <c r="L30" i="19"/>
  <c r="D28" i="19"/>
  <c r="D12" i="20"/>
  <c r="AT14" i="19"/>
  <c r="D14" i="19"/>
  <c r="L14" i="19"/>
  <c r="T14" i="19"/>
  <c r="AB14" i="19"/>
  <c r="AK14" i="19"/>
  <c r="D28" i="20"/>
  <c r="D33" i="20"/>
  <c r="D26" i="20"/>
  <c r="D27" i="20"/>
  <c r="D32" i="20"/>
  <c r="D31" i="20"/>
  <c r="D30" i="20"/>
  <c r="D35" i="20"/>
  <c r="D29" i="20"/>
  <c r="D34" i="20"/>
  <c r="BB11" i="19"/>
  <c r="J23" i="18" l="1"/>
  <c r="F15" i="18"/>
  <c r="I15" i="18"/>
  <c r="J15" i="18"/>
  <c r="H15" i="18"/>
  <c r="G15" i="18"/>
  <c r="J20" i="18"/>
  <c r="I20" i="18"/>
  <c r="G20" i="18"/>
  <c r="H20" i="18"/>
  <c r="F20" i="18"/>
  <c r="F14" i="18"/>
  <c r="G14" i="18"/>
  <c r="I14" i="18"/>
  <c r="J14" i="18"/>
  <c r="H14" i="18"/>
  <c r="I19" i="18"/>
  <c r="J19" i="18"/>
  <c r="G19" i="18"/>
  <c r="H19" i="18"/>
  <c r="F19" i="18"/>
  <c r="J18" i="18"/>
  <c r="I18" i="18"/>
  <c r="H18" i="18"/>
  <c r="G18" i="18"/>
  <c r="F18" i="18"/>
  <c r="J13" i="18"/>
  <c r="I13" i="18"/>
  <c r="H13" i="18"/>
  <c r="G13" i="18"/>
  <c r="F13" i="18"/>
  <c r="D25" i="12" l="1"/>
  <c r="D24" i="12"/>
  <c r="D23" i="12"/>
  <c r="D22" i="12"/>
  <c r="D21" i="12"/>
  <c r="A12" i="12"/>
  <c r="A11" i="12"/>
  <c r="A10" i="12"/>
  <c r="A9" i="12"/>
  <c r="A8" i="12"/>
  <c r="A7" i="12"/>
  <c r="AN6" i="12"/>
  <c r="AG6" i="12"/>
  <c r="Z6" i="12"/>
  <c r="S6" i="12"/>
  <c r="L6" i="12"/>
  <c r="A6" i="12"/>
  <c r="AN5" i="12"/>
  <c r="AG5" i="12"/>
  <c r="Z5" i="12"/>
  <c r="S5" i="12"/>
  <c r="L5" i="12"/>
  <c r="A5" i="12"/>
  <c r="D4" i="12"/>
  <c r="A4" i="12"/>
  <c r="AY3" i="12"/>
  <c r="AM3" i="12"/>
  <c r="D9" i="12" s="1"/>
  <c r="AF3" i="12"/>
  <c r="AG7" i="12" s="1"/>
  <c r="Y3" i="12"/>
  <c r="Z7" i="12" s="1"/>
  <c r="R3" i="12"/>
  <c r="S7" i="12" s="1"/>
  <c r="K3" i="12"/>
  <c r="D5" i="12" s="1"/>
  <c r="A3" i="12"/>
  <c r="Y37" i="12" l="1"/>
  <c r="AM38" i="12"/>
  <c r="AM36" i="12"/>
  <c r="AM45" i="12"/>
  <c r="AM39" i="12"/>
  <c r="R37" i="12"/>
  <c r="K40" i="12"/>
  <c r="Y41" i="12"/>
  <c r="AF38" i="12"/>
  <c r="L8" i="12"/>
  <c r="Y40" i="12"/>
  <c r="Z8" i="12"/>
  <c r="AF40" i="12"/>
  <c r="AN7" i="12"/>
  <c r="D8" i="12"/>
  <c r="AM42" i="12"/>
  <c r="K42" i="12"/>
  <c r="K37" i="12"/>
  <c r="AM43" i="12"/>
  <c r="K43" i="12"/>
  <c r="AF37" i="12"/>
  <c r="R40" i="12"/>
  <c r="Y44" i="12"/>
  <c r="R43" i="12"/>
  <c r="AM44" i="12"/>
  <c r="AF44" i="12"/>
  <c r="AF41" i="12"/>
  <c r="D6" i="12"/>
  <c r="S8" i="12"/>
  <c r="K39" i="12"/>
  <c r="Y43" i="12"/>
  <c r="AG8" i="12"/>
  <c r="AM37" i="12"/>
  <c r="R39" i="12"/>
  <c r="AF43" i="12"/>
  <c r="K45" i="12"/>
  <c r="AN8" i="12"/>
  <c r="AM40" i="12"/>
  <c r="R42" i="12"/>
  <c r="AM41" i="12"/>
  <c r="K36" i="12"/>
  <c r="Y39" i="12"/>
  <c r="R45" i="12"/>
  <c r="R36" i="12"/>
  <c r="K38" i="12"/>
  <c r="Y42" i="12"/>
  <c r="Y36" i="12"/>
  <c r="AF39" i="12"/>
  <c r="K41" i="12"/>
  <c r="Y45" i="12"/>
  <c r="D7" i="12"/>
  <c r="AF36" i="12"/>
  <c r="R38" i="12"/>
  <c r="AF42" i="12"/>
  <c r="K44" i="12"/>
  <c r="L7" i="12"/>
  <c r="R41" i="12"/>
  <c r="AF45" i="12"/>
  <c r="Y38" i="12"/>
  <c r="R44" i="12"/>
  <c r="C35" i="12"/>
  <c r="Z35" i="12"/>
  <c r="L35" i="12"/>
  <c r="C44" i="12"/>
  <c r="S35" i="12"/>
  <c r="AG35" i="12"/>
  <c r="C38" i="12"/>
  <c r="C42" i="12"/>
  <c r="C41" i="12"/>
  <c r="C43" i="12"/>
  <c r="C40" i="12"/>
  <c r="C37" i="12"/>
  <c r="C45" i="12"/>
  <c r="C39" i="12"/>
  <c r="AN35" i="12"/>
  <c r="L40" i="12" l="1"/>
  <c r="S40" i="12"/>
  <c r="AG40" i="12"/>
  <c r="AN40" i="12"/>
  <c r="Z40" i="12"/>
  <c r="S39" i="12"/>
  <c r="Z39" i="12"/>
  <c r="L39" i="12"/>
  <c r="AN39" i="12"/>
  <c r="AG39" i="12"/>
  <c r="L43" i="12"/>
  <c r="Z43" i="12"/>
  <c r="S43" i="12"/>
  <c r="AG43" i="12"/>
  <c r="AN43" i="12"/>
  <c r="Z38" i="12"/>
  <c r="AN38" i="12"/>
  <c r="AG38" i="12"/>
  <c r="L38" i="12"/>
  <c r="S38" i="12"/>
  <c r="AG44" i="12"/>
  <c r="AN44" i="12"/>
  <c r="Z44" i="12"/>
  <c r="L44" i="12"/>
  <c r="S44" i="12"/>
  <c r="S37" i="12"/>
  <c r="Z37" i="12"/>
  <c r="AN37" i="12"/>
  <c r="AG37" i="12"/>
  <c r="L37" i="12"/>
  <c r="L45" i="12"/>
  <c r="AG45" i="12"/>
  <c r="AN45" i="12"/>
  <c r="Z45" i="12"/>
  <c r="S45" i="12"/>
  <c r="S41" i="12"/>
  <c r="AG41" i="12"/>
  <c r="L41" i="12"/>
  <c r="AN41" i="12"/>
  <c r="Z41" i="12"/>
  <c r="AN42" i="12"/>
  <c r="S42" i="12"/>
  <c r="L42" i="12"/>
  <c r="Z42" i="12"/>
  <c r="AG42" i="12"/>
</calcChain>
</file>

<file path=xl/sharedStrings.xml><?xml version="1.0" encoding="utf-8"?>
<sst xmlns="http://schemas.openxmlformats.org/spreadsheetml/2006/main" count="2057" uniqueCount="1279">
  <si>
    <t>Bloomberg</t>
  </si>
  <si>
    <t>BQLX &lt;GO&gt;</t>
  </si>
  <si>
    <t>BQL Builder in the Bloomberg Excel Ribbon</t>
  </si>
  <si>
    <t>Bloomberg Help Desk</t>
  </si>
  <si>
    <t>Contact Account Manager to discuss Enterprise Opportunities!</t>
  </si>
  <si>
    <t>BQL News Wire at NI BLPBQL &lt;GO&gt;</t>
  </si>
  <si>
    <t>Ticker</t>
  </si>
  <si>
    <t>Blended Annual</t>
  </si>
  <si>
    <t>Annual</t>
  </si>
  <si>
    <t>A</t>
  </si>
  <si>
    <t>Quarterly</t>
  </si>
  <si>
    <t>Q</t>
  </si>
  <si>
    <t>S</t>
  </si>
  <si>
    <t>BA</t>
  </si>
  <si>
    <t>BQ</t>
  </si>
  <si>
    <t>BS</t>
  </si>
  <si>
    <t>Blended Trailing</t>
  </si>
  <si>
    <t>BT</t>
  </si>
  <si>
    <t>USD</t>
  </si>
  <si>
    <t>#num</t>
  </si>
  <si>
    <t>#den</t>
  </si>
  <si>
    <t>#range</t>
  </si>
  <si>
    <t>#s_avg</t>
  </si>
  <si>
    <t>#s_numval</t>
  </si>
  <si>
    <t>value(#s_avg,#num)</t>
  </si>
  <si>
    <t>#s_denval</t>
  </si>
  <si>
    <t>value(#s_avg,#den)</t>
  </si>
  <si>
    <t>#s_ratio</t>
  </si>
  <si>
    <t>#s_numval/#s_denval</t>
  </si>
  <si>
    <t>std(#s_ratio).value</t>
  </si>
  <si>
    <t>avg(#s_ratio).value</t>
  </si>
  <si>
    <t>#current_m1</t>
  </si>
  <si>
    <t>#current_m2</t>
  </si>
  <si>
    <t>#current_m3</t>
  </si>
  <si>
    <t>#current_m4</t>
  </si>
  <si>
    <t>#current_m5</t>
  </si>
  <si>
    <t>1Y</t>
  </si>
  <si>
    <t>Currency:</t>
  </si>
  <si>
    <t>1CY</t>
  </si>
  <si>
    <t>Weighted Avg</t>
  </si>
  <si>
    <t xml:space="preserve">BLOOMBERG_BEST_FIT </t>
  </si>
  <si>
    <t>AAPL US Equity</t>
  </si>
  <si>
    <t>NVDA US Equity</t>
  </si>
  <si>
    <t>Ticker List:</t>
  </si>
  <si>
    <t>Current:</t>
  </si>
  <si>
    <t>Metric 1</t>
  </si>
  <si>
    <t>Metric 2</t>
  </si>
  <si>
    <t>Metric 3</t>
  </si>
  <si>
    <t>Metric 4</t>
  </si>
  <si>
    <t>Metric 5</t>
  </si>
  <si>
    <t>Dropdowns:</t>
  </si>
  <si>
    <t>Simple Avg</t>
  </si>
  <si>
    <t>fpo=1,fpt=BA</t>
  </si>
  <si>
    <t>[#ticker]</t>
  </si>
  <si>
    <t>3Y</t>
  </si>
  <si>
    <t>2CY</t>
  </si>
  <si>
    <t>fpo=2,fpt=BA</t>
  </si>
  <si>
    <t>Custom</t>
  </si>
  <si>
    <t>#peers</t>
  </si>
  <si>
    <t>5Y</t>
  </si>
  <si>
    <t>BF</t>
  </si>
  <si>
    <t>fpo=1,fpt=BT</t>
  </si>
  <si>
    <t>#current1</t>
  </si>
  <si>
    <t>#current2</t>
  </si>
  <si>
    <t>#current3</t>
  </si>
  <si>
    <t>#current4</t>
  </si>
  <si>
    <t>#w_avg</t>
  </si>
  <si>
    <t>#current5</t>
  </si>
  <si>
    <t>#num1</t>
  </si>
  <si>
    <t>value(#current1,#num)</t>
  </si>
  <si>
    <t>#num2</t>
  </si>
  <si>
    <t>value(#current2,#num)</t>
  </si>
  <si>
    <t>#num3</t>
  </si>
  <si>
    <t>value(#current3,#num)</t>
  </si>
  <si>
    <t>#w_numval</t>
  </si>
  <si>
    <t>value(#w_avg,#num)</t>
  </si>
  <si>
    <t>#num4</t>
  </si>
  <si>
    <t>value(#current4,#num)</t>
  </si>
  <si>
    <t>#w_denval</t>
  </si>
  <si>
    <t>value(#w_avg,#den)</t>
  </si>
  <si>
    <t>#num5</t>
  </si>
  <si>
    <t>value(#current5,#num)</t>
  </si>
  <si>
    <t>#w_ratio</t>
  </si>
  <si>
    <t>#w_numval/#w_denval</t>
  </si>
  <si>
    <t>#value1</t>
  </si>
  <si>
    <t>value(#current1,#peers)</t>
  </si>
  <si>
    <t>#value2</t>
  </si>
  <si>
    <t>value(#current2,#peers)</t>
  </si>
  <si>
    <t>#s_std_dev</t>
  </si>
  <si>
    <t>#value3</t>
  </si>
  <si>
    <t>value(#current3,#peers)</t>
  </si>
  <si>
    <t>#s_min</t>
  </si>
  <si>
    <t>min(#s_ratio).value</t>
  </si>
  <si>
    <t>#value4</t>
  </si>
  <si>
    <t>value(#current4,#peers)</t>
  </si>
  <si>
    <t>#s_max</t>
  </si>
  <si>
    <t>max(#s_ratio).value</t>
  </si>
  <si>
    <t>#value5</t>
  </si>
  <si>
    <t>value(#current5,#peers)</t>
  </si>
  <si>
    <t>avg(#w_ratio).value</t>
  </si>
  <si>
    <t>#mkt_cap</t>
  </si>
  <si>
    <t>value(cur_mkt_cap().value,#peers)</t>
  </si>
  <si>
    <t>#w_std_dev</t>
  </si>
  <si>
    <t>std(#w_ratio).value</t>
  </si>
  <si>
    <t>#avg1</t>
  </si>
  <si>
    <t>#w_min</t>
  </si>
  <si>
    <t>min(#w_ratio).value</t>
  </si>
  <si>
    <t>#avg2</t>
  </si>
  <si>
    <t>#w_max</t>
  </si>
  <si>
    <t>max(#w_ratio).value</t>
  </si>
  <si>
    <t>#avg3</t>
  </si>
  <si>
    <t>#avg4</t>
  </si>
  <si>
    <t>#avg5</t>
  </si>
  <si>
    <t>#ID</t>
  </si>
  <si>
    <t>value(ID,#num).value</t>
  </si>
  <si>
    <t>#num1/#avg1</t>
  </si>
  <si>
    <t>#num2/#avg2</t>
  </si>
  <si>
    <t>#num3/#avg3</t>
  </si>
  <si>
    <t>#num4/#avg4</t>
  </si>
  <si>
    <t>#num5/#avg5</t>
  </si>
  <si>
    <t>Fiscal Period Type Codes and Description</t>
  </si>
  <si>
    <t>Parameter Description</t>
  </si>
  <si>
    <t>Controls the type of fiscal period returned, which could be a fiscal period reported by the company (such as an Annual, Quarterly or Semiannual fiscal period) or a synthetic fiscal period created by Bloomberg (such as a last-12-months, calendar, or blended period)</t>
  </si>
  <si>
    <t>FPT Value</t>
  </si>
  <si>
    <t>Period Name</t>
  </si>
  <si>
    <t>Description</t>
  </si>
  <si>
    <t>Returns data for an Annual fiscal period, as reported by the source.</t>
  </si>
  <si>
    <t>Returns data for a Quarterly fiscal period, as reported by the source.</t>
  </si>
  <si>
    <t>Semiannual</t>
  </si>
  <si>
    <t>Returns data for a Semiannual fiscal period, as reported by the source.</t>
  </si>
  <si>
    <t>P</t>
  </si>
  <si>
    <t>Primary</t>
  </si>
  <si>
    <t>Returns data for the primary periodicity used by the company to report its financials.</t>
  </si>
  <si>
    <t>LTM</t>
  </si>
  <si>
    <t>Last 12 months</t>
  </si>
  <si>
    <t>Returns data for a synthetic fiscal period calculated by Bloomberg that covers a 12-months period. The calculation may use quarterly, semiannual or annual data reported by the company, depending on a company's primary reporting periodicity.</t>
  </si>
  <si>
    <t>YTD</t>
  </si>
  <si>
    <t>Year-to-date</t>
  </si>
  <si>
    <t>Returns data for a synthetic fiscal period calculated by Bloomberg for the last 3, 6, 9 or 12-month period. The calculation may use quarterly, semiannual or annual data reported by the company, depending on a company's primary reporting periodicity.</t>
  </si>
  <si>
    <t>Returns data for a synthetic fiscal period calculated by Bloomberg for a 12-month period ending on a custom date. The calculation blends data from quarterly, semiannual or annual data reported by the company, depending on a company's primary reporting periodicity, using a time weighted average.</t>
  </si>
  <si>
    <t>Blended Quarter</t>
  </si>
  <si>
    <t>Returns data for a synthetic fiscal period calculated by Bloomberg for a 3-month period ending on a custom date. The calculation blends data from quarterly, semiannual or annual data reported by the company, depending on a company's primary reporting periodicity, using a time weighted average.</t>
  </si>
  <si>
    <t>Blended Semiannual</t>
  </si>
  <si>
    <t>Returns data for a synthetic fiscal period calculated by Bloomberg for a 6-month period ending on a custom date. The calculation blends data from quarterly, semiannual or annual data reported by the company, depending on a company's primary reporting periodicity, using a time weighted average.</t>
  </si>
  <si>
    <t>Fiscal Period Offset Codes and Description</t>
  </si>
  <si>
    <t>Controls the number of fiscal periods offset from period 0. Period 0 is defined as the last fiscal period reported by the company.</t>
  </si>
  <si>
    <t>FPO Value</t>
  </si>
  <si>
    <t>Functionality</t>
  </si>
  <si>
    <t>Integer</t>
  </si>
  <si>
    <t>Number of fiscal periods</t>
  </si>
  <si>
    <t>A negative integer returns data for fiscal periods prior to period 0 (i.e. fiscal periods in the past), whereas a positive integer returns data for fiscal periods after period 0 (i.e. fiscal period in the future). For example, FPO='-1' returns data from the prior fiscal period, whereas FPO='1' returns from the next fiscal period. If not specified, the length of 1 offset is determined by the FA_PERIOD_TYPE parameter.</t>
  </si>
  <si>
    <t>Integer+R</t>
  </si>
  <si>
    <t>Number of rolling fiscal periods</t>
  </si>
  <si>
    <t>FPO='-1R' returns data from the prior fiscal period which is determined on a rolling basis. 'G' (generic) is also an alternative input instead of 'R' (rolling).</t>
  </si>
  <si>
    <t>Integer+F</t>
  </si>
  <si>
    <t>Number of fixed periods</t>
  </si>
  <si>
    <t>FPO='-1F' returns data from the prior fiscal period which is determined on a fixed basis.</t>
  </si>
  <si>
    <t>Integer+A</t>
  </si>
  <si>
    <t>Number of fiscal periods with annual offset length</t>
  </si>
  <si>
    <t>FPO='-1A' returns data from the prior fiscal period with one annual offset from period 0.</t>
  </si>
  <si>
    <t>Integer+S</t>
  </si>
  <si>
    <t>Number of fiscal periods with semiannual offset length</t>
  </si>
  <si>
    <t>FPO='-1S' returns data from the prior fiscal period with one semiannual offset from period 0.</t>
  </si>
  <si>
    <t>Integer+Q</t>
  </si>
  <si>
    <t>Number of fiscal periods with quarterly offset length</t>
  </si>
  <si>
    <t>FPO='-1Q' returns data from the prior fiscal period with one quarter offset from period 0.</t>
  </si>
  <si>
    <t>Integer range</t>
  </si>
  <si>
    <t>Range between a start and end offset</t>
  </si>
  <si>
    <t>FPO=range('-3','3') returns 7 points of data from fiscal periods -3, -2, -1, 0, 1, 2 and 3. If not specified, the length of 1 offset is determined by the FA_PERIOD_TYPE parameter.</t>
  </si>
  <si>
    <t>Integer range+A</t>
  </si>
  <si>
    <t>Range between a start and end offset with annual offset length</t>
  </si>
  <si>
    <t>FPO=range('-3A','3A') returns 7 points of data from fiscal periods -3A, -2A, -1A, 0, 1A, 2A and 3A where the length of the offset between the fiscal periods is one annual.</t>
  </si>
  <si>
    <t>Integer range+S</t>
  </si>
  <si>
    <t>Range between a start and end offset with semiannual offset length</t>
  </si>
  <si>
    <t>FPO=range('-3S','3S') returns 7 points of data from fiscal periods -3S, -2S, -1S, 0, 1S, 2S and 3S where the length of the offset between the fiscal periods is one semiannual</t>
  </si>
  <si>
    <t>Integer range+Q</t>
  </si>
  <si>
    <t>Range between a start and end offset with quarterly offset length</t>
  </si>
  <si>
    <t>FPO=range('-3Q','3Q') returns 7 points of data from fiscal periods -3Q, -2Q, -1Q, 0, 1Q, 2Q and 3Q where the length of the offset between the fiscal periods is one quarter.</t>
  </si>
  <si>
    <t>Integer+R+A</t>
  </si>
  <si>
    <t>Number of fiscal periods with rolling annual offset length</t>
  </si>
  <si>
    <t>FPO='-1RA' returns data from the prior fiscal period with one annual offset from period 0.</t>
  </si>
  <si>
    <t>Integer+R+S</t>
  </si>
  <si>
    <t>Number of fiscal periods with rolling semiannual offset length</t>
  </si>
  <si>
    <t>FPO='-1RS' returns data from the prior fiscal period with one semiannual offset from period 0.</t>
  </si>
  <si>
    <t>Integer+R+Q</t>
  </si>
  <si>
    <t>Number of fiscal periods with rolling quarterly offset length</t>
  </si>
  <si>
    <t>FPO='-1RQ' returns data from the prior fiscal period with one quarter offset from period 0.</t>
  </si>
  <si>
    <t>Integer+F+A</t>
  </si>
  <si>
    <t>Number of fiscal periods with fixed annual offset length</t>
  </si>
  <si>
    <t>FPO='-1FA' returns data from the prior fiscal period with one annual offset from period 0.</t>
  </si>
  <si>
    <t>Integer+F+S</t>
  </si>
  <si>
    <t>Number of fiscal periods with fixed semiannual offset length</t>
  </si>
  <si>
    <t>FPO='-1FS' returns data from the prior fiscal period with one semiannual offset from period 0.</t>
  </si>
  <si>
    <t>Integer+F+Q</t>
  </si>
  <si>
    <t>Number of fiscal periods with fixed quarterly offset length</t>
  </si>
  <si>
    <t>FPO='-1FQ' returns data from the prior fiscal period with one quarter offset from period 0.</t>
  </si>
  <si>
    <t>See BQLX &lt;GO&gt; for more resources!</t>
  </si>
  <si>
    <t xml:space="preserve">*Above references can be found in greater detail in the BQL for Equities References section in BQLX &lt;GO&gt; </t>
  </si>
  <si>
    <t>&gt;BQLX &gt; BQL For Equities &gt; Tutorials and Reference</t>
  </si>
  <si>
    <t>&gt;Paste following link into terminal for direct access</t>
  </si>
  <si>
    <t>LPHP BQLX:0:1 3380191 &lt;GO&gt;</t>
  </si>
  <si>
    <t>Eqty Ep 2:</t>
  </si>
  <si>
    <t>Eqty Ep 3:</t>
  </si>
  <si>
    <t>Eqty Ep 4:</t>
  </si>
  <si>
    <t>FI Ep 1:</t>
  </si>
  <si>
    <t>FI Ep 2:</t>
  </si>
  <si>
    <t>FI Ep 3:</t>
  </si>
  <si>
    <t>FI Ep 4:</t>
  </si>
  <si>
    <t>Eqty Ep 1:</t>
  </si>
  <si>
    <t>BQL | Core Equity Workflows</t>
  </si>
  <si>
    <t>Equity Factor Workflows</t>
  </si>
  <si>
    <t>Equity Capital Markets</t>
  </si>
  <si>
    <t>ESG Scores and Carbon Footprints</t>
  </si>
  <si>
    <t>Dashboarding &amp; Relative Value</t>
  </si>
  <si>
    <t>DCM &amp; Issuer Analysis</t>
  </si>
  <si>
    <t>Credit Spread Matrices</t>
  </si>
  <si>
    <t>Comparing Credit Curves in Excel</t>
  </si>
  <si>
    <t>&lt;&lt; click for direct access</t>
  </si>
  <si>
    <t>Click Links Below to Register for Future Episodes!</t>
  </si>
  <si>
    <t>#name</t>
  </si>
  <si>
    <t>Main Output Values:</t>
  </si>
  <si>
    <t>name().value</t>
  </si>
  <si>
    <t>#sector</t>
  </si>
  <si>
    <t>classification_name(GICS,1).value</t>
  </si>
  <si>
    <t>#country</t>
  </si>
  <si>
    <t>country_full_name().value</t>
  </si>
  <si>
    <t>cur_mkt_cap().value/1M</t>
  </si>
  <si>
    <t>Factor Title:</t>
  </si>
  <si>
    <t>Factor List:</t>
  </si>
  <si>
    <t>Ranked Factors:</t>
  </si>
  <si>
    <t>#CFO</t>
  </si>
  <si>
    <t>#Shares_Out_Chg</t>
  </si>
  <si>
    <t>#Net_Income</t>
  </si>
  <si>
    <t>#Earnings_Quality</t>
  </si>
  <si>
    <t>#ROA</t>
  </si>
  <si>
    <t>NET_INCOME().value/BS_TOT_ASSET().value</t>
  </si>
  <si>
    <t>#Leverage</t>
  </si>
  <si>
    <t>net_chg(LT_DEBT_TO_TOT_ASSET(fpo=range(-1y,0y))).value</t>
  </si>
  <si>
    <t>#Current_Ratio_Chg</t>
  </si>
  <si>
    <t>net_chg(CUR_RATIO(fpo=range(-1y,0y))).value</t>
  </si>
  <si>
    <t>#Gross_Margin_Chg</t>
  </si>
  <si>
    <t>#Asset_Turnover_Chg</t>
  </si>
  <si>
    <t>pct_chg(SALES_REV_TURN(fpo=range(-1,0)).value/BS_TOT_ASSET(fpo=range(-1,0))).value</t>
  </si>
  <si>
    <t>#Score</t>
  </si>
  <si>
    <t>Factors</t>
  </si>
  <si>
    <t>Metric:</t>
  </si>
  <si>
    <t>+/-</t>
  </si>
  <si>
    <t>Higher is Better</t>
  </si>
  <si>
    <t>Lower is Better</t>
  </si>
  <si>
    <t>My Universe:</t>
  </si>
  <si>
    <t>Filter Criteria:</t>
  </si>
  <si>
    <t>#univ1</t>
  </si>
  <si>
    <t>#univ2</t>
  </si>
  <si>
    <t>#mktcap_max</t>
  </si>
  <si>
    <t>value(max(group(cur_mkt_cap().value)),#univ1).value</t>
  </si>
  <si>
    <t>#mktcap_min</t>
  </si>
  <si>
    <t>value(min(group(cur_mkt_cap().value)),#univ1).value</t>
  </si>
  <si>
    <t>#mktcap_filter</t>
  </si>
  <si>
    <t>between(cur_mkt_cap().value,#mktcap_min,#mktcap_max)</t>
  </si>
  <si>
    <t>Output:</t>
  </si>
  <si>
    <t>pct_chg(GROSS_PROFIT(fpo=range(-1y,0y))).value</t>
  </si>
  <si>
    <t>Mkt Cap Filter</t>
  </si>
  <si>
    <t>Sector Filter</t>
  </si>
  <si>
    <t>#Company_Name</t>
  </si>
  <si>
    <t>Information Technology</t>
  </si>
  <si>
    <t>Energy</t>
  </si>
  <si>
    <t>Materials</t>
  </si>
  <si>
    <t>Consumer Discretionary</t>
  </si>
  <si>
    <t>Consumer Staples</t>
  </si>
  <si>
    <t>Health Care</t>
  </si>
  <si>
    <t>Communication Services</t>
  </si>
  <si>
    <t>Industrials</t>
  </si>
  <si>
    <t>Utilities</t>
  </si>
  <si>
    <t>NVIDIA Corp</t>
  </si>
  <si>
    <t>Financials</t>
  </si>
  <si>
    <t>Real Estate</t>
  </si>
  <si>
    <t>PYPL US Equity</t>
  </si>
  <si>
    <t>PayPal Holdings Inc</t>
  </si>
  <si>
    <t>#univ1_list</t>
  </si>
  <si>
    <t>toscalarlist(dropna(value(ID,#univ1),true))</t>
  </si>
  <si>
    <t>#Sector_Name</t>
  </si>
  <si>
    <t>#Market_Cap</t>
  </si>
  <si>
    <t>#Factor_Score</t>
  </si>
  <si>
    <t>Factor Output:</t>
  </si>
  <si>
    <t>#CFO_Output</t>
  </si>
  <si>
    <t>#Shares_Out_Chg_Output</t>
  </si>
  <si>
    <t>#Net_Income_Output</t>
  </si>
  <si>
    <t>#Earnings_Quality_Output</t>
  </si>
  <si>
    <t>#ROA_Output</t>
  </si>
  <si>
    <t>#Leverage_Output</t>
  </si>
  <si>
    <t>#Current_Ratio_Chg_Output</t>
  </si>
  <si>
    <t>#Gross_Margin_Chg_Output</t>
  </si>
  <si>
    <t>#Asset_Turnover_Chg_Output</t>
  </si>
  <si>
    <t>net_chg(BS_SH_OUT(fpo=range(-1y,0y))).value/1M</t>
  </si>
  <si>
    <t>NET_INCOME().value/1M</t>
  </si>
  <si>
    <t>(CF_CASH_FROM_OPER().value-NET_INCOME().value)/1M</t>
  </si>
  <si>
    <t>CF_CASH_FROM_OPER().value/1M</t>
  </si>
  <si>
    <t>Chart Settings</t>
  </si>
  <si>
    <t>X-Axis:</t>
  </si>
  <si>
    <t>Y-Axis</t>
  </si>
  <si>
    <t>Bubble Size:</t>
  </si>
  <si>
    <t>Chart Data:</t>
  </si>
  <si>
    <t>Name</t>
  </si>
  <si>
    <t>Sector</t>
  </si>
  <si>
    <t>Market Cap</t>
  </si>
  <si>
    <t xml:space="preserve">Composite </t>
  </si>
  <si>
    <t>Output Filters:</t>
  </si>
  <si>
    <t>Classification</t>
  </si>
  <si>
    <t>GICS_1</t>
  </si>
  <si>
    <t xml:space="preserve">Episode 3: 
</t>
  </si>
  <si>
    <t>Factor Scoring and Performance</t>
  </si>
  <si>
    <t>Include?</t>
  </si>
  <si>
    <t>Yes</t>
  </si>
  <si>
    <t>100M,500B</t>
  </si>
  <si>
    <t>GICS_2</t>
  </si>
  <si>
    <t>GICS_3</t>
  </si>
  <si>
    <t>GICS_4</t>
  </si>
  <si>
    <t>BICS_1</t>
  </si>
  <si>
    <t>BICS_2</t>
  </si>
  <si>
    <t>BICS_3</t>
  </si>
  <si>
    <t>BICS_4</t>
  </si>
  <si>
    <t>Automobiles &amp; Components</t>
  </si>
  <si>
    <t>Aerospace &amp; Defense</t>
  </si>
  <si>
    <t>Advertising</t>
  </si>
  <si>
    <t>Communications</t>
  </si>
  <si>
    <t>Banking</t>
  </si>
  <si>
    <t>Advertising &amp; Marketing</t>
  </si>
  <si>
    <t>Banks</t>
  </si>
  <si>
    <t>Air Freight &amp; Logistics</t>
  </si>
  <si>
    <t>Consumer Discretionary Products</t>
  </si>
  <si>
    <t>Agricultural Chemicals</t>
  </si>
  <si>
    <t>Capital Goods</t>
  </si>
  <si>
    <t>Airlines</t>
  </si>
  <si>
    <t>Agricultural &amp; Farm Machinery</t>
  </si>
  <si>
    <t>Consumer Discretionary Services</t>
  </si>
  <si>
    <t>Apparel &amp; Textile Products</t>
  </si>
  <si>
    <t>Agricultural Machinery</t>
  </si>
  <si>
    <t>Commercial &amp; Professional Serv</t>
  </si>
  <si>
    <t>Auto Components</t>
  </si>
  <si>
    <t>Agricultural Products</t>
  </si>
  <si>
    <t>Consumer Staple Products</t>
  </si>
  <si>
    <t>Asset Management</t>
  </si>
  <si>
    <t>Agricultural Producers</t>
  </si>
  <si>
    <t>Consumer Durables &amp; Apparel</t>
  </si>
  <si>
    <t>Automobiles</t>
  </si>
  <si>
    <t>Financial Services</t>
  </si>
  <si>
    <t>Automotive</t>
  </si>
  <si>
    <t>Agricultural Products Whslrs</t>
  </si>
  <si>
    <t>Consumer Services</t>
  </si>
  <si>
    <t>Government</t>
  </si>
  <si>
    <t>Air Freight</t>
  </si>
  <si>
    <t>Diversified Financials</t>
  </si>
  <si>
    <t>Beverages</t>
  </si>
  <si>
    <t>Alternative Carriers</t>
  </si>
  <si>
    <t>Industrial Products</t>
  </si>
  <si>
    <t>Aircraft &amp; Parts</t>
  </si>
  <si>
    <t>Biotechnology</t>
  </si>
  <si>
    <t>Aluminum</t>
  </si>
  <si>
    <t>Industrial Services</t>
  </si>
  <si>
    <t>Biotech &amp; Pharma</t>
  </si>
  <si>
    <t>Food &amp; Staples Retailing</t>
  </si>
  <si>
    <t>Building Products</t>
  </si>
  <si>
    <t>Apparel Retail</t>
  </si>
  <si>
    <t>Insurance</t>
  </si>
  <si>
    <t>Cable &amp; Satellite</t>
  </si>
  <si>
    <t>Alcoholic Beverages</t>
  </si>
  <si>
    <t>Food, Beverage &amp; Tobacco</t>
  </si>
  <si>
    <t>Capital Markets</t>
  </si>
  <si>
    <t>Apparel, Accessories &amp; Luxury</t>
  </si>
  <si>
    <t>Chemicals</t>
  </si>
  <si>
    <t>Apparel &amp; Footwear Whslrs</t>
  </si>
  <si>
    <t>Health Care Equipment &amp; Servic</t>
  </si>
  <si>
    <t>Application Software</t>
  </si>
  <si>
    <t>Technology</t>
  </si>
  <si>
    <t>Media</t>
  </si>
  <si>
    <t>Commercial Support Services</t>
  </si>
  <si>
    <t>Apparel, Footwear &amp; Acc Design</t>
  </si>
  <si>
    <t>Household &amp; Personal Products</t>
  </si>
  <si>
    <t>Commercial Services &amp; Supplies</t>
  </si>
  <si>
    <t>Asset Management &amp; Custody Ban</t>
  </si>
  <si>
    <t>Unclassifiable</t>
  </si>
  <si>
    <t>National</t>
  </si>
  <si>
    <t>Construction Materials</t>
  </si>
  <si>
    <t>Communications Equipment</t>
  </si>
  <si>
    <t>Auto Parts &amp; Equipment</t>
  </si>
  <si>
    <t>Oil &amp; Gas</t>
  </si>
  <si>
    <t>Auto Parts</t>
  </si>
  <si>
    <t>Construction &amp; Engineering</t>
  </si>
  <si>
    <t>Automobile Manufacturers</t>
  </si>
  <si>
    <t>Containers &amp; Packaging</t>
  </si>
  <si>
    <t>Media &amp; Entertainment</t>
  </si>
  <si>
    <t>Automotive Retail</t>
  </si>
  <si>
    <t>Regional &amp; Local</t>
  </si>
  <si>
    <t>Diversified Industrials</t>
  </si>
  <si>
    <t>Automotive Retailers</t>
  </si>
  <si>
    <t>Pharmaceuticals, Biotechnology</t>
  </si>
  <si>
    <t>Consumer Finance</t>
  </si>
  <si>
    <t>Renewable Energy</t>
  </si>
  <si>
    <t>E-Commerce Discretionary</t>
  </si>
  <si>
    <t>Automotive Wholesalers</t>
  </si>
  <si>
    <t>Brewers</t>
  </si>
  <si>
    <t>Retail &amp; Wholesale - Staples</t>
  </si>
  <si>
    <t>Elec &amp; Gas Marketing &amp; Trading</t>
  </si>
  <si>
    <t>Retailing</t>
  </si>
  <si>
    <t>Distributors</t>
  </si>
  <si>
    <t>Broadcasting</t>
  </si>
  <si>
    <t>Retail &amp; Whsle - Discretionary</t>
  </si>
  <si>
    <t>Electric Utilities</t>
  </si>
  <si>
    <t>Base Metals</t>
  </si>
  <si>
    <t>Semiconductors &amp; Semiconductor</t>
  </si>
  <si>
    <t>Diversified Consumer Services</t>
  </si>
  <si>
    <t>Software &amp; Tech Services</t>
  </si>
  <si>
    <t>Electrical Equipment</t>
  </si>
  <si>
    <t>Basic &amp; Diversified Chemicals</t>
  </si>
  <si>
    <t>Software &amp; Services</t>
  </si>
  <si>
    <t>Diversified Financial Services</t>
  </si>
  <si>
    <t>Supranationals</t>
  </si>
  <si>
    <t>Engineering &amp; Construction</t>
  </si>
  <si>
    <t>Biofuels</t>
  </si>
  <si>
    <t>Technology Hardware &amp; Equipmen</t>
  </si>
  <si>
    <t>Diversified Telecommunication</t>
  </si>
  <si>
    <t>Casinos &amp; Gaming</t>
  </si>
  <si>
    <t>Tech Hardware &amp; Semiconductors</t>
  </si>
  <si>
    <t>Entertainment Content</t>
  </si>
  <si>
    <t>Biotech</t>
  </si>
  <si>
    <t>Telecommunication Services</t>
  </si>
  <si>
    <t>Coal &amp; Consumable Fuels</t>
  </si>
  <si>
    <t>Telecommunications</t>
  </si>
  <si>
    <t>Food</t>
  </si>
  <si>
    <t>Building Construction</t>
  </si>
  <si>
    <t>Transportation</t>
  </si>
  <si>
    <t>Commercial Printing</t>
  </si>
  <si>
    <t>Forestry, Paper &amp; Wood Products</t>
  </si>
  <si>
    <t>Building Maintenance Services</t>
  </si>
  <si>
    <t>Electronic Equipment, Instrume</t>
  </si>
  <si>
    <t>Commodity Chemicals</t>
  </si>
  <si>
    <t>Gas &amp; Water Utilities</t>
  </si>
  <si>
    <t>Building Materials</t>
  </si>
  <si>
    <t>Energy Equipment &amp; Services</t>
  </si>
  <si>
    <t>Governmental Banks</t>
  </si>
  <si>
    <t>Entertainment</t>
  </si>
  <si>
    <t>Computer &amp; Electronics Retail</t>
  </si>
  <si>
    <t>Health Care Facilities &amp; Svcs</t>
  </si>
  <si>
    <t>Equity Real Estate Investment</t>
  </si>
  <si>
    <t>Home &amp; Office Products</t>
  </si>
  <si>
    <t>Cannabis</t>
  </si>
  <si>
    <t>Construction Machinery &amp; Heavy</t>
  </si>
  <si>
    <t>Home Construction</t>
  </si>
  <si>
    <t>Food Products</t>
  </si>
  <si>
    <t>Household Products</t>
  </si>
  <si>
    <t>Catalog &amp; TV Based Retailers</t>
  </si>
  <si>
    <t>Gas Utilities</t>
  </si>
  <si>
    <t>Consumer Electronics</t>
  </si>
  <si>
    <t>Industrial Intermediate Prod</t>
  </si>
  <si>
    <t>Cement &amp; Aggregates</t>
  </si>
  <si>
    <t>Health Care Equipment &amp; Suppli</t>
  </si>
  <si>
    <t>Industrial Support Services</t>
  </si>
  <si>
    <t>Chemicals Distribution</t>
  </si>
  <si>
    <t>Health Care Providers &amp; Servic</t>
  </si>
  <si>
    <t>Copper</t>
  </si>
  <si>
    <t>Institutional Financial Svcs</t>
  </si>
  <si>
    <t>Coal Mining</t>
  </si>
  <si>
    <t>Health Care Technology</t>
  </si>
  <si>
    <t>Data Processing &amp; Outsourced S</t>
  </si>
  <si>
    <t>Commercial Finance</t>
  </si>
  <si>
    <t>Hotels, Restaurants &amp; Leisure</t>
  </si>
  <si>
    <t>Department Stores</t>
  </si>
  <si>
    <t>Internet Media &amp; Services</t>
  </si>
  <si>
    <t>Commercial Vehicles</t>
  </si>
  <si>
    <t>Household Durables</t>
  </si>
  <si>
    <t>Distillers &amp; Vintners</t>
  </si>
  <si>
    <t>Leisure Facilities &amp; Services</t>
  </si>
  <si>
    <t>Comml &amp; Res Bldg Equip &amp; Sys</t>
  </si>
  <si>
    <t>Leisure Products</t>
  </si>
  <si>
    <t>IT Services</t>
  </si>
  <si>
    <t>Diversified Banks</t>
  </si>
  <si>
    <t>Local</t>
  </si>
  <si>
    <t>Computer Hardware &amp; Storage</t>
  </si>
  <si>
    <t>Independent Power and Renewabl</t>
  </si>
  <si>
    <t>Diversified Chemicals</t>
  </si>
  <si>
    <t>Machinery</t>
  </si>
  <si>
    <t>Construction &amp; Mining Machinery</t>
  </si>
  <si>
    <t>Industrial Conglomerates</t>
  </si>
  <si>
    <t>Diversified Metals &amp; Mining</t>
  </si>
  <si>
    <t>Medical Equipment &amp; Devices</t>
  </si>
  <si>
    <t>Consumer Elec &amp; Applc Whslrs</t>
  </si>
  <si>
    <t>Diversified REITs</t>
  </si>
  <si>
    <t>Metals &amp; Mining</t>
  </si>
  <si>
    <t>Interactive Media &amp; Services</t>
  </si>
  <si>
    <t>Diversified Support Services</t>
  </si>
  <si>
    <t>Oil &amp; Gas Producers</t>
  </si>
  <si>
    <t>Internet &amp; Direct Marketing Re</t>
  </si>
  <si>
    <t>Drug Retail</t>
  </si>
  <si>
    <t>Oil &amp; Gas Services &amp; Equip</t>
  </si>
  <si>
    <t>Consumer Goods Rental</t>
  </si>
  <si>
    <t>Education Services</t>
  </si>
  <si>
    <t>Publishing &amp; Broadcasting</t>
  </si>
  <si>
    <t>Life Sciences Tools &amp; Services</t>
  </si>
  <si>
    <t>REIT</t>
  </si>
  <si>
    <t>Courier Services</t>
  </si>
  <si>
    <t>Electrical Components &amp; Equipm</t>
  </si>
  <si>
    <t>Real Estate Owners &amp; Developers</t>
  </si>
  <si>
    <t>Cruise Lines</t>
  </si>
  <si>
    <t>Marine</t>
  </si>
  <si>
    <t>Electronic Components</t>
  </si>
  <si>
    <t>Real Estate Services</t>
  </si>
  <si>
    <t>Data &amp; Transaction Processors</t>
  </si>
  <si>
    <t>Electronic Equipment &amp; Instrum</t>
  </si>
  <si>
    <t>Regional</t>
  </si>
  <si>
    <t>Data Center REIT</t>
  </si>
  <si>
    <t>Electronic Manufacturing Servi</t>
  </si>
  <si>
    <t>Defense</t>
  </si>
  <si>
    <t>Mortgage Real Estate Investmen</t>
  </si>
  <si>
    <t>Environmental &amp; Facilities Ser</t>
  </si>
  <si>
    <t>Retail - Consumer Staples</t>
  </si>
  <si>
    <t>Multi-Utilities</t>
  </si>
  <si>
    <t>Fertilizers &amp; Agricultural Che</t>
  </si>
  <si>
    <t>Retail - Discretionary</t>
  </si>
  <si>
    <t>District Heating &amp; Cooling</t>
  </si>
  <si>
    <t>Multiline Retail</t>
  </si>
  <si>
    <t>Financial Exchanges &amp; Data</t>
  </si>
  <si>
    <t>Semiconductors</t>
  </si>
  <si>
    <t>Oil, Gas &amp; Consumable Fuels</t>
  </si>
  <si>
    <t>Food Distributors</t>
  </si>
  <si>
    <t>Software</t>
  </si>
  <si>
    <t>Paper &amp; Forest Products</t>
  </si>
  <si>
    <t>Food Retail</t>
  </si>
  <si>
    <t>Sovereign Agencies</t>
  </si>
  <si>
    <t>Drilling &amp; Drilling Support</t>
  </si>
  <si>
    <t>Personal Products</t>
  </si>
  <si>
    <t>Footwear</t>
  </si>
  <si>
    <t>Sovereign Government</t>
  </si>
  <si>
    <t>EMS/ODM</t>
  </si>
  <si>
    <t>Pharmaceuticals</t>
  </si>
  <si>
    <t>Forest Products</t>
  </si>
  <si>
    <t>Specialty Finance</t>
  </si>
  <si>
    <t>Educational Services</t>
  </si>
  <si>
    <t>Professional Services</t>
  </si>
  <si>
    <t>Steel</t>
  </si>
  <si>
    <t>Real Estate Management &amp; Devel</t>
  </si>
  <si>
    <t>General Merchandise Stores</t>
  </si>
  <si>
    <t>Electric Transmission &amp; Dist</t>
  </si>
  <si>
    <t>Road &amp; Rail</t>
  </si>
  <si>
    <t>Gold</t>
  </si>
  <si>
    <t>Technology Hardware</t>
  </si>
  <si>
    <t>Electrical Components</t>
  </si>
  <si>
    <t>Health Care Distributors</t>
  </si>
  <si>
    <t>Technology Services</t>
  </si>
  <si>
    <t>Electrical Power Equipment</t>
  </si>
  <si>
    <t>Health Care Equipment</t>
  </si>
  <si>
    <t>Electronics &amp; Appliances Stores</t>
  </si>
  <si>
    <t>Specialty Retail</t>
  </si>
  <si>
    <t>Health Care Facilities</t>
  </si>
  <si>
    <t>Tobacco &amp; Cannabis</t>
  </si>
  <si>
    <t>Electronics Components</t>
  </si>
  <si>
    <t>Technology Hardware, Storage &amp;</t>
  </si>
  <si>
    <t>Health Care REITs</t>
  </si>
  <si>
    <t>Transportation &amp; Logistics</t>
  </si>
  <si>
    <t>Engine &amp; Transmission</t>
  </si>
  <si>
    <t>Textiles, Apparel &amp; Luxury Goo</t>
  </si>
  <si>
    <t>Health Care Services</t>
  </si>
  <si>
    <t>Transportation Equipment</t>
  </si>
  <si>
    <t>Engineering Services</t>
  </si>
  <si>
    <t>Thrifts &amp; Mortgage Finance</t>
  </si>
  <si>
    <t>Health Care Supplies</t>
  </si>
  <si>
    <t>Entertainment Facilities</t>
  </si>
  <si>
    <t>Tobacco</t>
  </si>
  <si>
    <t>Wholesale - Consumer Staples</t>
  </si>
  <si>
    <t>Exploration &amp; Production</t>
  </si>
  <si>
    <t>Trading Companies &amp; Distributo</t>
  </si>
  <si>
    <t>Heavy Electrical Equipment</t>
  </si>
  <si>
    <t>Wholesale - Discretionary</t>
  </si>
  <si>
    <t>Export-Import Banks</t>
  </si>
  <si>
    <t>Water Utilities</t>
  </si>
  <si>
    <t>Home Furnishings</t>
  </si>
  <si>
    <t>Fabricated Metal &amp; Hardware</t>
  </si>
  <si>
    <t>Wireless Telecommunication Ser</t>
  </si>
  <si>
    <t>Home Improvement Retail</t>
  </si>
  <si>
    <t>Factory Automation Equipment</t>
  </si>
  <si>
    <t>Homebuilding</t>
  </si>
  <si>
    <t>Film &amp; TV</t>
  </si>
  <si>
    <t>Homefurnishing Retail</t>
  </si>
  <si>
    <t>Flow Control Equipment</t>
  </si>
  <si>
    <t>Hotel &amp; Resort REITs</t>
  </si>
  <si>
    <t>Food &amp; Beverage Wholesalers</t>
  </si>
  <si>
    <t>Hotels, Resorts &amp; Cruise Lines</t>
  </si>
  <si>
    <t>Food &amp; Drug Stores</t>
  </si>
  <si>
    <t>Household Appliances</t>
  </si>
  <si>
    <t>Food Services</t>
  </si>
  <si>
    <t>Forestry &amp; Logging</t>
  </si>
  <si>
    <t>Housewares &amp; Specialties</t>
  </si>
  <si>
    <t>Funeral Services</t>
  </si>
  <si>
    <t>Human Resource &amp; Employment Se</t>
  </si>
  <si>
    <t>Furniture</t>
  </si>
  <si>
    <t>Hypermarkets &amp; Super Centers</t>
  </si>
  <si>
    <t>Gaming REIT</t>
  </si>
  <si>
    <t>IT Consulting &amp; Other Services</t>
  </si>
  <si>
    <t>Independent Power Producers &amp;</t>
  </si>
  <si>
    <t>Government Development Banks</t>
  </si>
  <si>
    <t>Industrial Gases</t>
  </si>
  <si>
    <t>Health Care Owners &amp; Develop</t>
  </si>
  <si>
    <t>Industrial Machinery</t>
  </si>
  <si>
    <t>Health Care REIT</t>
  </si>
  <si>
    <t>Industrial REITs</t>
  </si>
  <si>
    <t>Insurance Brokers</t>
  </si>
  <si>
    <t>Integrated Oil &amp; Gas</t>
  </si>
  <si>
    <t>Health Care Supply Chain</t>
  </si>
  <si>
    <t>Integrated Telecommunication S</t>
  </si>
  <si>
    <t>Home Products</t>
  </si>
  <si>
    <t>Interactive Home Entertainment</t>
  </si>
  <si>
    <t>Home Products Stores</t>
  </si>
  <si>
    <t>Hotel REIT</t>
  </si>
  <si>
    <t>Internet Services &amp; Infrastruc</t>
  </si>
  <si>
    <t>Investment Banking &amp; Brokerage</t>
  </si>
  <si>
    <t>Housewares</t>
  </si>
  <si>
    <t>Leisure Facilities</t>
  </si>
  <si>
    <t>Industrial Automation Controls</t>
  </si>
  <si>
    <t>Life &amp; Health Insurance</t>
  </si>
  <si>
    <t>Industrial Maintenance Svcs</t>
  </si>
  <si>
    <t>Industrial Owners &amp; Developers</t>
  </si>
  <si>
    <t>Managed Health Care</t>
  </si>
  <si>
    <t>Industrial REIT</t>
  </si>
  <si>
    <t>Industrial Wholesale &amp; Rental</t>
  </si>
  <si>
    <t>Metal &amp; Glass Containers</t>
  </si>
  <si>
    <t>Information Services</t>
  </si>
  <si>
    <t>Mortgage REITs</t>
  </si>
  <si>
    <t>Infrastructure Construction</t>
  </si>
  <si>
    <t>Motorcycle Manufacturers</t>
  </si>
  <si>
    <t>Infrastructure REIT</t>
  </si>
  <si>
    <t>Movies &amp; Entertainment</t>
  </si>
  <si>
    <t>Infrastructure Software</t>
  </si>
  <si>
    <t>Multi-Sector Holdings</t>
  </si>
  <si>
    <t>Institutional Brokerage</t>
  </si>
  <si>
    <t>Instl Trust, Fiduciary &amp; Custody</t>
  </si>
  <si>
    <t>Multi-line Insurance</t>
  </si>
  <si>
    <t>Insurance Brokers &amp; Services</t>
  </si>
  <si>
    <t>Office REITs</t>
  </si>
  <si>
    <t>Integrated Electric Utilities</t>
  </si>
  <si>
    <t>Office Services &amp; Supplies</t>
  </si>
  <si>
    <t>Integrated Oils</t>
  </si>
  <si>
    <t>Oil &amp; Gas Drilling</t>
  </si>
  <si>
    <t>Oil &amp; Gas Equipment &amp; Services</t>
  </si>
  <si>
    <t>Investment Companies</t>
  </si>
  <si>
    <t>Oil &amp; Gas Exploration &amp; Produc</t>
  </si>
  <si>
    <t>Investment Management</t>
  </si>
  <si>
    <t>Oil &amp; Gas Refining &amp; Marketing</t>
  </si>
  <si>
    <t>Jewelry &amp; Watch Stores</t>
  </si>
  <si>
    <t>Oil &amp; Gas Storage &amp; Transporta</t>
  </si>
  <si>
    <t>Large Pharma</t>
  </si>
  <si>
    <t>Other Diversified Financial Se</t>
  </si>
  <si>
    <t>Life Insurance</t>
  </si>
  <si>
    <t>Packaged Foods &amp; Meats</t>
  </si>
  <si>
    <t>Life Science &amp; Diagnostics</t>
  </si>
  <si>
    <t>Paper Packaging</t>
  </si>
  <si>
    <t>Local Agencies</t>
  </si>
  <si>
    <t>Paper Products</t>
  </si>
  <si>
    <t>Local Government</t>
  </si>
  <si>
    <t>Local TV &amp; Radio Broadcast</t>
  </si>
  <si>
    <t>Lodging</t>
  </si>
  <si>
    <t>Precious Metals &amp; Minerals</t>
  </si>
  <si>
    <t>Logistics Services</t>
  </si>
  <si>
    <t>Property &amp; Casualty Insurance</t>
  </si>
  <si>
    <t>Managed Care</t>
  </si>
  <si>
    <t>Publishing</t>
  </si>
  <si>
    <t>Marine Shipping</t>
  </si>
  <si>
    <t>Railroads</t>
  </si>
  <si>
    <t>Mass Merchants</t>
  </si>
  <si>
    <t>Real Estate Development</t>
  </si>
  <si>
    <t>Material Handling Machinery</t>
  </si>
  <si>
    <t>Real Estate Operating Companie</t>
  </si>
  <si>
    <t>Measurement Instruments</t>
  </si>
  <si>
    <t>Medical Devices</t>
  </si>
  <si>
    <t>Regional Banks</t>
  </si>
  <si>
    <t>Medical Equipment</t>
  </si>
  <si>
    <t>Reinsurance</t>
  </si>
  <si>
    <t>Metal Svc Centers &amp; Processors</t>
  </si>
  <si>
    <t>Renewable Electricity</t>
  </si>
  <si>
    <t>Metalworking Machinery</t>
  </si>
  <si>
    <t>Research &amp; Consulting Services</t>
  </si>
  <si>
    <t>Midstream - Oil &amp; Gas</t>
  </si>
  <si>
    <t>Residential REITs</t>
  </si>
  <si>
    <t>Mineral &amp; Precious Stone Mining</t>
  </si>
  <si>
    <t>Restaurants</t>
  </si>
  <si>
    <t>Mortgage Finance</t>
  </si>
  <si>
    <t>Retail REITs</t>
  </si>
  <si>
    <t>Multi Asset Class Own &amp; Develop</t>
  </si>
  <si>
    <t>Security &amp; Alarm Services</t>
  </si>
  <si>
    <t>Multi Asset Class REIT</t>
  </si>
  <si>
    <t>Semiconductor Equipment</t>
  </si>
  <si>
    <t>Music</t>
  </si>
  <si>
    <t>Music Instruments</t>
  </si>
  <si>
    <t>Silver</t>
  </si>
  <si>
    <t>Non-Alcoholic Beverages</t>
  </si>
  <si>
    <t>Soft Drinks</t>
  </si>
  <si>
    <t>Non-Profit Organization</t>
  </si>
  <si>
    <t>Specialized Consumer Services</t>
  </si>
  <si>
    <t>Office Owners &amp; Developers</t>
  </si>
  <si>
    <t>Specialized Finance</t>
  </si>
  <si>
    <t>Office REIT</t>
  </si>
  <si>
    <t>Specialized REITs</t>
  </si>
  <si>
    <t>Office Supplies</t>
  </si>
  <si>
    <t>Specialty Chemicals</t>
  </si>
  <si>
    <t>Oilfield Services &amp; Equipment</t>
  </si>
  <si>
    <t>Specialty Stores</t>
  </si>
  <si>
    <t>Online Marketplace</t>
  </si>
  <si>
    <t>Other Commercial Support Svcs</t>
  </si>
  <si>
    <t>Systems Software</t>
  </si>
  <si>
    <t>Other Financial Services</t>
  </si>
  <si>
    <t>Technology Distributors</t>
  </si>
  <si>
    <t>Other Machinery &amp; Equipment</t>
  </si>
  <si>
    <t>Other Spec Retail - Discr</t>
  </si>
  <si>
    <t>Other Wholesalers</t>
  </si>
  <si>
    <t>Tires &amp; Rubber</t>
  </si>
  <si>
    <t>Out-of-Home Display Advertising</t>
  </si>
  <si>
    <t>P&amp;C Insurance</t>
  </si>
  <si>
    <t>Packaged Food</t>
  </si>
  <si>
    <t>Trucking</t>
  </si>
  <si>
    <t>Paper &amp; Pulp Mills</t>
  </si>
  <si>
    <t>Personal Care Products</t>
  </si>
  <si>
    <t>Personal Care Services</t>
  </si>
  <si>
    <t>Pollution Control Equipment</t>
  </si>
  <si>
    <t>Power Generation</t>
  </si>
  <si>
    <t>Precious Metals</t>
  </si>
  <si>
    <t>Printing Services</t>
  </si>
  <si>
    <t>Private Equity</t>
  </si>
  <si>
    <t>Rail Freight</t>
  </si>
  <si>
    <t>Railroad Rolling Stock</t>
  </si>
  <si>
    <t>Recreational Vehicles</t>
  </si>
  <si>
    <t>Refining &amp; Marketing</t>
  </si>
  <si>
    <t>Regional Government</t>
  </si>
  <si>
    <t>Renewable Energy Equipment</t>
  </si>
  <si>
    <t>Renewable Energy Project Dev</t>
  </si>
  <si>
    <t>Residential Owners &amp; Developers</t>
  </si>
  <si>
    <t>Residential REIT</t>
  </si>
  <si>
    <t>Retail Owners &amp; Developers</t>
  </si>
  <si>
    <t>Retail REIT</t>
  </si>
  <si>
    <t>Rubber &amp; Plastic</t>
  </si>
  <si>
    <t>Security &amp; Cmdty Exchanges</t>
  </si>
  <si>
    <t>Security Services</t>
  </si>
  <si>
    <t>Self-storage REIT</t>
  </si>
  <si>
    <t>Semiconductor Devices</t>
  </si>
  <si>
    <t>Semiconductor Mfg</t>
  </si>
  <si>
    <t>Shipbuilding</t>
  </si>
  <si>
    <t>Specialty &amp; Generic Pharma</t>
  </si>
  <si>
    <t>Specialty Apparel Stores</t>
  </si>
  <si>
    <t>Specialty Online Retailers</t>
  </si>
  <si>
    <t>Specialty Owners &amp; Developers</t>
  </si>
  <si>
    <t>Specialty REIT</t>
  </si>
  <si>
    <t>Specialty Technology Hardware</t>
  </si>
  <si>
    <t>Sporting Goods</t>
  </si>
  <si>
    <t>Sporting Goods Stores</t>
  </si>
  <si>
    <t>Steel Producers</t>
  </si>
  <si>
    <t>Textile &amp; Textile Products</t>
  </si>
  <si>
    <t>Timber REIT</t>
  </si>
  <si>
    <t>Toys &amp; Games</t>
  </si>
  <si>
    <t>Transit Services</t>
  </si>
  <si>
    <t>Transport Operations &amp; Services</t>
  </si>
  <si>
    <t>Travel Services</t>
  </si>
  <si>
    <t>Unknown</t>
  </si>
  <si>
    <t>Video Games</t>
  </si>
  <si>
    <t>Waste Management</t>
  </si>
  <si>
    <t>Wealth Management</t>
  </si>
  <si>
    <t>Wireless Telecommunications</t>
  </si>
  <si>
    <t>Wireline Telecommunications</t>
  </si>
  <si>
    <t>Wood Products</t>
  </si>
  <si>
    <t>Universe:</t>
  </si>
  <si>
    <t>Exclude Financials?</t>
  </si>
  <si>
    <t>Mkt Cap Criteria:</t>
  </si>
  <si>
    <t>Use My Univ</t>
  </si>
  <si>
    <t>DIS US Equity</t>
  </si>
  <si>
    <t>Walt Disney Co/The</t>
  </si>
  <si>
    <t>HD US Equity</t>
  </si>
  <si>
    <t>Home Depot Inc/The</t>
  </si>
  <si>
    <t>Benchmark:</t>
  </si>
  <si>
    <t>Rank Group:</t>
  </si>
  <si>
    <t>Factor Inputs</t>
  </si>
  <si>
    <t>TSLA US Equity</t>
  </si>
  <si>
    <t>Tesla Inc</t>
  </si>
  <si>
    <t>Release Details:</t>
  </si>
  <si>
    <t>Important Functions &amp; Data Fields:</t>
  </si>
  <si>
    <t>Functions</t>
  </si>
  <si>
    <t>GROUP()</t>
  </si>
  <si>
    <t>UNGROUP()</t>
  </si>
  <si>
    <t>VALUE()</t>
  </si>
  <si>
    <t>Allows you to run a BQL formula within a BQL formula. This is used to pull the peer group and the corresponding metrics on a security.</t>
  </si>
  <si>
    <t>Sample Queries:</t>
  </si>
  <si>
    <t xml:space="preserve">Groups IDs in a universe for an aggregate analysis. Must be used with CUT() to create the 1-100 distribution [e.g. CUT(GROUP(PE_RATIO),100) creates the percentile ranking by Price to Earnings Ratio]. The second clause of GROUP() dictates what you group by, which is used when calculating scores by sector [i.e.we specify to group by GICS Sector]. </t>
  </si>
  <si>
    <t>CUT()</t>
  </si>
  <si>
    <t>Ungroups your analysis and projects the result onto the entire universe. This is used to see the entire percentile ranking created by the CUT() function which is then used to filter to top/bottom quantiles.</t>
  </si>
  <si>
    <t>Allows you to create quantile ranks for a universe. The second clause of the cut() function controls the number of points used in your distribution [e.g. CUT(X,100) will score your universe by element X on a rank from 1 to 100, i.e. a percentile ranking].</t>
  </si>
  <si>
    <t>#F_Score</t>
  </si>
  <si>
    <t>^Expand for Factor Inputs &amp; Queries</t>
  </si>
  <si>
    <t>Example 1: Create Percentile Distribution</t>
  </si>
  <si>
    <r>
      <t>What is the</t>
    </r>
    <r>
      <rPr>
        <b/>
        <i/>
        <sz val="16"/>
        <color rgb="FFFF0000"/>
        <rFont val="Calibri"/>
        <family val="2"/>
        <scheme val="minor"/>
      </rPr>
      <t xml:space="preserve"> percentile ranking</t>
    </r>
    <r>
      <rPr>
        <i/>
        <sz val="16"/>
        <color theme="1"/>
        <rFont val="Calibri"/>
        <family val="2"/>
        <scheme val="minor"/>
      </rPr>
      <t xml:space="preserve"> of every security in the B500 Index when </t>
    </r>
    <r>
      <rPr>
        <b/>
        <i/>
        <sz val="16"/>
        <color rgb="FF00B050"/>
        <rFont val="Calibri"/>
        <family val="2"/>
        <scheme val="minor"/>
      </rPr>
      <t>ranked by their current market cap</t>
    </r>
    <r>
      <rPr>
        <i/>
        <sz val="16"/>
        <color theme="1"/>
        <rFont val="Calibri"/>
        <family val="2"/>
        <scheme val="minor"/>
      </rPr>
      <t xml:space="preserve">? </t>
    </r>
    <r>
      <rPr>
        <b/>
        <i/>
        <sz val="16"/>
        <color rgb="FF00B0F0"/>
        <rFont val="Calibri"/>
        <family val="2"/>
        <scheme val="minor"/>
      </rPr>
      <t>Ungroup</t>
    </r>
    <r>
      <rPr>
        <i/>
        <sz val="16"/>
        <color theme="1"/>
        <rFont val="Calibri"/>
        <family val="2"/>
        <scheme val="minor"/>
      </rPr>
      <t xml:space="preserve"> the values to expose the tickers and their respective scores.</t>
    </r>
  </si>
  <si>
    <r>
      <t>=BQL("</t>
    </r>
    <r>
      <rPr>
        <sz val="14"/>
        <rFont val="Calibri"/>
        <family val="2"/>
        <scheme val="minor"/>
      </rPr>
      <t>members('B500 Index')</t>
    </r>
    <r>
      <rPr>
        <sz val="14"/>
        <color theme="1"/>
        <rFont val="Calibri"/>
        <family val="2"/>
        <scheme val="minor"/>
      </rPr>
      <t>","</t>
    </r>
    <r>
      <rPr>
        <sz val="14"/>
        <color rgb="FF0070C0"/>
        <rFont val="Calibri"/>
        <family val="2"/>
        <scheme val="minor"/>
      </rPr>
      <t>ungroup(</t>
    </r>
    <r>
      <rPr>
        <sz val="14"/>
        <color rgb="FFFF0000"/>
        <rFont val="Calibri"/>
        <family val="2"/>
        <scheme val="minor"/>
      </rPr>
      <t>cut(</t>
    </r>
    <r>
      <rPr>
        <sz val="14"/>
        <color rgb="FF00B050"/>
        <rFont val="Calibri"/>
        <family val="2"/>
        <scheme val="minor"/>
      </rPr>
      <t>group(cur_mkt_cap)</t>
    </r>
    <r>
      <rPr>
        <sz val="14"/>
        <color rgb="FFFF0000"/>
        <rFont val="Calibri"/>
        <family val="2"/>
        <scheme val="minor"/>
      </rPr>
      <t>,100)</t>
    </r>
    <r>
      <rPr>
        <sz val="14"/>
        <color rgb="FF0070C0"/>
        <rFont val="Calibri"/>
        <family val="2"/>
        <scheme val="minor"/>
      </rPr>
      <t>)</t>
    </r>
    <r>
      <rPr>
        <sz val="14"/>
        <color theme="1"/>
        <rFont val="Calibri"/>
        <family val="2"/>
        <scheme val="minor"/>
      </rPr>
      <t>")</t>
    </r>
  </si>
  <si>
    <r>
      <t xml:space="preserve">What securities were in the </t>
    </r>
    <r>
      <rPr>
        <b/>
        <i/>
        <sz val="16"/>
        <color rgb="FF00B0F0"/>
        <rFont val="Calibri"/>
        <family val="2"/>
        <scheme val="minor"/>
      </rPr>
      <t>top 20%</t>
    </r>
    <r>
      <rPr>
        <i/>
        <sz val="16"/>
        <color theme="1"/>
        <rFont val="Calibri"/>
        <family val="2"/>
        <scheme val="minor"/>
      </rPr>
      <t xml:space="preserve"> by </t>
    </r>
    <r>
      <rPr>
        <b/>
        <i/>
        <sz val="16"/>
        <color rgb="FF00B050"/>
        <rFont val="Calibri"/>
        <family val="2"/>
        <scheme val="minor"/>
      </rPr>
      <t>current market cap</t>
    </r>
    <r>
      <rPr>
        <i/>
        <sz val="16"/>
        <color theme="1"/>
        <rFont val="Calibri"/>
        <family val="2"/>
        <scheme val="minor"/>
      </rPr>
      <t xml:space="preserve"> in the B500 Index?</t>
    </r>
  </si>
  <si>
    <t>Example 2: Filter a Universe by Percentile Ranking</t>
  </si>
  <si>
    <t>Example 4: Calculate Cumulative Returns of a Quantile</t>
  </si>
  <si>
    <r>
      <t xml:space="preserve">What is the </t>
    </r>
    <r>
      <rPr>
        <b/>
        <i/>
        <sz val="16"/>
        <color rgb="FF00B050"/>
        <rFont val="Calibri"/>
        <family val="2"/>
        <scheme val="minor"/>
      </rPr>
      <t>cumulative 1yr return</t>
    </r>
    <r>
      <rPr>
        <i/>
        <sz val="16"/>
        <color theme="1"/>
        <rFont val="Calibri"/>
        <family val="2"/>
        <scheme val="minor"/>
      </rPr>
      <t xml:space="preserve"> of the of the same </t>
    </r>
    <r>
      <rPr>
        <b/>
        <i/>
        <sz val="16"/>
        <color rgb="FFFF0000"/>
        <rFont val="Calibri"/>
        <family val="2"/>
        <scheme val="minor"/>
      </rPr>
      <t>top quintile</t>
    </r>
    <r>
      <rPr>
        <i/>
        <sz val="16"/>
        <color theme="1"/>
        <rFont val="Calibri"/>
        <family val="2"/>
        <scheme val="minor"/>
      </rPr>
      <t xml:space="preserve">? Assume a simple average and </t>
    </r>
    <r>
      <rPr>
        <b/>
        <i/>
        <sz val="16"/>
        <color rgb="FF00B0F0"/>
        <rFont val="Calibri"/>
        <family val="2"/>
        <scheme val="minor"/>
      </rPr>
      <t>ensure the data is grouped by date</t>
    </r>
    <r>
      <rPr>
        <i/>
        <sz val="16"/>
        <color theme="1"/>
        <rFont val="Calibri"/>
        <family val="2"/>
        <scheme val="minor"/>
      </rPr>
      <t xml:space="preserve">. </t>
    </r>
  </si>
  <si>
    <r>
      <t>=BQL("</t>
    </r>
    <r>
      <rPr>
        <sz val="14"/>
        <color rgb="FFFF0000"/>
        <rFont val="Calibri"/>
        <family val="2"/>
        <scheme val="minor"/>
      </rPr>
      <t>filter(</t>
    </r>
    <r>
      <rPr>
        <sz val="14"/>
        <color theme="1"/>
        <rFont val="Calibri"/>
        <family val="2"/>
        <scheme val="minor"/>
      </rPr>
      <t>members('B500 Index')</t>
    </r>
    <r>
      <rPr>
        <sz val="14"/>
        <color rgb="FFFF0000"/>
        <rFont val="Calibri"/>
        <family val="2"/>
        <scheme val="minor"/>
      </rPr>
      <t>,ungroup(cut(group(cur_mkt_cap),100))&gt;80)</t>
    </r>
    <r>
      <rPr>
        <sz val="14"/>
        <color theme="1"/>
        <rFont val="Calibri"/>
        <family val="2"/>
        <scheme val="minor"/>
      </rPr>
      <t>",
"avg(</t>
    </r>
    <r>
      <rPr>
        <sz val="14"/>
        <color rgb="FF00B0F0"/>
        <rFont val="Calibri"/>
        <family val="2"/>
        <scheme val="minor"/>
      </rPr>
      <t>group(</t>
    </r>
    <r>
      <rPr>
        <sz val="14"/>
        <color rgb="FF00B050"/>
        <rFont val="Calibri"/>
        <family val="2"/>
        <scheme val="minor"/>
      </rPr>
      <t>total_return_index(dates=range(-1y,0d))</t>
    </r>
    <r>
      <rPr>
        <sz val="14"/>
        <color rgb="FF00B0F0"/>
        <rFont val="Calibri"/>
        <family val="2"/>
        <scheme val="minor"/>
      </rPr>
      <t>,total_return_index(dates=range(-1y,0d)).date)</t>
    </r>
    <r>
      <rPr>
        <sz val="14"/>
        <color theme="1"/>
        <rFont val="Calibri"/>
        <family val="2"/>
        <scheme val="minor"/>
      </rPr>
      <t>)"</t>
    </r>
  </si>
  <si>
    <t>ZNAV()</t>
  </si>
  <si>
    <t xml:space="preserve">An error handling mechanism that replaces N/A errors or missing data with zero's. </t>
  </si>
  <si>
    <t>Example 3: Create a Percentile Ranking for a Combined Universe</t>
  </si>
  <si>
    <t>UNION()</t>
  </si>
  <si>
    <t xml:space="preserve">Universe function to combine two universe groups [i.e. UNION(Index 1, Index 2) will display the members of both indices as the output universe]. </t>
  </si>
  <si>
    <r>
      <t>=BQL("</t>
    </r>
    <r>
      <rPr>
        <sz val="14"/>
        <color rgb="FF00B0F0"/>
        <rFont val="Calibri"/>
        <family val="2"/>
        <scheme val="minor"/>
      </rPr>
      <t>filter(</t>
    </r>
    <r>
      <rPr>
        <sz val="14"/>
        <rFont val="Calibri"/>
        <family val="2"/>
        <scheme val="minor"/>
      </rPr>
      <t>members('B500 Index')</t>
    </r>
    <r>
      <rPr>
        <sz val="14"/>
        <color rgb="FF00B0F0"/>
        <rFont val="Calibri"/>
        <family val="2"/>
        <scheme val="minor"/>
      </rPr>
      <t>,ungroup(cut(</t>
    </r>
    <r>
      <rPr>
        <sz val="14"/>
        <color rgb="FF00B050"/>
        <rFont val="Calibri"/>
        <family val="2"/>
        <scheme val="minor"/>
      </rPr>
      <t>group(cur_mkt_cap)</t>
    </r>
    <r>
      <rPr>
        <sz val="14"/>
        <color rgb="FF00B0F0"/>
        <rFont val="Calibri"/>
        <family val="2"/>
        <scheme val="minor"/>
      </rPr>
      <t>,100))&gt;80)</t>
    </r>
    <r>
      <rPr>
        <sz val="14"/>
        <color theme="1"/>
        <rFont val="Calibri"/>
        <family val="2"/>
        <scheme val="minor"/>
      </rPr>
      <t>","name")</t>
    </r>
  </si>
  <si>
    <r>
      <t xml:space="preserve">How does the </t>
    </r>
    <r>
      <rPr>
        <b/>
        <i/>
        <sz val="16"/>
        <color rgb="FF00B050"/>
        <rFont val="Calibri"/>
        <family val="2"/>
        <scheme val="minor"/>
      </rPr>
      <t>ROE</t>
    </r>
    <r>
      <rPr>
        <i/>
        <sz val="16"/>
        <color theme="1"/>
        <rFont val="Calibri"/>
        <family val="2"/>
        <scheme val="minor"/>
      </rPr>
      <t xml:space="preserve"> for the members of the Dow </t>
    </r>
    <r>
      <rPr>
        <b/>
        <i/>
        <sz val="16"/>
        <color rgb="FF00B0F0"/>
        <rFont val="Calibri"/>
        <family val="2"/>
        <scheme val="minor"/>
      </rPr>
      <t>rank</t>
    </r>
    <r>
      <rPr>
        <i/>
        <sz val="16"/>
        <color theme="1"/>
        <rFont val="Calibri"/>
        <family val="2"/>
        <scheme val="minor"/>
      </rPr>
      <t xml:space="preserve"> against the HSI Index?</t>
    </r>
  </si>
  <si>
    <r>
      <t>=BQL("</t>
    </r>
    <r>
      <rPr>
        <sz val="14"/>
        <color rgb="FF00B0F0"/>
        <rFont val="Calibri"/>
        <family val="2"/>
        <scheme val="minor"/>
      </rPr>
      <t>union(</t>
    </r>
    <r>
      <rPr>
        <sz val="14"/>
        <color theme="1"/>
        <rFont val="Calibri"/>
        <family val="2"/>
        <scheme val="minor"/>
      </rPr>
      <t>members('INDU Index'),members('HSI Index')</t>
    </r>
    <r>
      <rPr>
        <sz val="14"/>
        <color rgb="FF00B0F0"/>
        <rFont val="Calibri"/>
        <family val="2"/>
        <scheme val="minor"/>
      </rPr>
      <t>)</t>
    </r>
    <r>
      <rPr>
        <sz val="14"/>
        <color theme="1"/>
        <rFont val="Calibri"/>
        <family val="2"/>
        <scheme val="minor"/>
      </rPr>
      <t>","ungroup(</t>
    </r>
    <r>
      <rPr>
        <sz val="14"/>
        <color rgb="FFFF0000"/>
        <rFont val="Calibri"/>
        <family val="2"/>
        <scheme val="minor"/>
      </rPr>
      <t>cut(</t>
    </r>
    <r>
      <rPr>
        <sz val="14"/>
        <color theme="1"/>
        <rFont val="Calibri"/>
        <family val="2"/>
        <scheme val="minor"/>
      </rPr>
      <t>group(</t>
    </r>
    <r>
      <rPr>
        <sz val="14"/>
        <color rgb="FF00B050"/>
        <rFont val="Calibri"/>
        <family val="2"/>
        <scheme val="minor"/>
      </rPr>
      <t>NET_INCOME/TOTAL_EQUITY</t>
    </r>
    <r>
      <rPr>
        <sz val="14"/>
        <color theme="1"/>
        <rFont val="Calibri"/>
        <family val="2"/>
        <scheme val="minor"/>
      </rPr>
      <t>)</t>
    </r>
    <r>
      <rPr>
        <sz val="14"/>
        <color rgb="FFFF0000"/>
        <rFont val="Calibri"/>
        <family val="2"/>
        <scheme val="minor"/>
      </rPr>
      <t>,100)</t>
    </r>
    <r>
      <rPr>
        <sz val="14"/>
        <color theme="1"/>
        <rFont val="Calibri"/>
        <family val="2"/>
        <scheme val="minor"/>
      </rPr>
      <t>)","currency=USD")</t>
    </r>
  </si>
  <si>
    <t>Value</t>
  </si>
  <si>
    <t>Name:</t>
  </si>
  <si>
    <t>Bloomberg 100 Price Return Ind</t>
  </si>
  <si>
    <t>Quantile Size:</t>
  </si>
  <si>
    <t># of Securities:</t>
  </si>
  <si>
    <t>Reference Date:</t>
  </si>
  <si>
    <t>Fiscal Period Offset:</t>
  </si>
  <si>
    <t>FACTOR RETURNS</t>
  </si>
  <si>
    <t>Size</t>
  </si>
  <si>
    <t>Momentum</t>
  </si>
  <si>
    <t>MSCI ESG Score</t>
  </si>
  <si>
    <t>Board Avg Age</t>
  </si>
  <si>
    <t>H/L:</t>
  </si>
  <si>
    <t>Low</t>
  </si>
  <si>
    <t>High</t>
  </si>
  <si>
    <t>7D</t>
  </si>
  <si>
    <t>14D</t>
  </si>
  <si>
    <t>30D</t>
  </si>
  <si>
    <t>INFORMATION COEFFICIENTS</t>
  </si>
  <si>
    <t>Date Range:</t>
  </si>
  <si>
    <t>-14D</t>
  </si>
  <si>
    <t>Factor</t>
  </si>
  <si>
    <t>CUR_MKT_CAP</t>
  </si>
  <si>
    <t>PE_RATIO</t>
  </si>
  <si>
    <t>Quality</t>
  </si>
  <si>
    <t>RETURN_COM_EQY</t>
  </si>
  <si>
    <t>Recommendation</t>
  </si>
  <si>
    <t>BEST_ANALYST_RATING</t>
  </si>
  <si>
    <t>pct_chg(px_last(dates=range(-360d,#end)))</t>
  </si>
  <si>
    <t>ESG_SCORE(score_source=MSCI,score_type=OVERALL)</t>
  </si>
  <si>
    <t>BOD_AVERAGE_AGE</t>
  </si>
  <si>
    <t>t-7</t>
  </si>
  <si>
    <t>t-14</t>
  </si>
  <si>
    <t>t-30</t>
  </si>
  <si>
    <t>t-90</t>
  </si>
  <si>
    <t>t-180</t>
  </si>
  <si>
    <t>t-360</t>
  </si>
  <si>
    <t>#members</t>
  </si>
  <si>
    <t>Factor Returns:</t>
  </si>
  <si>
    <t>#today</t>
  </si>
  <si>
    <t>range(-7d,#today)</t>
  </si>
  <si>
    <t>range(-14d,#today)</t>
  </si>
  <si>
    <t>range(-30D,#today)</t>
  </si>
  <si>
    <t>range(-90D,#today)</t>
  </si>
  <si>
    <t>range(-180D,#today)</t>
  </si>
  <si>
    <t>range(-360D,#today)</t>
  </si>
  <si>
    <t>currency</t>
  </si>
  <si>
    <t>#quantile_size</t>
  </si>
  <si>
    <t>fpt</t>
  </si>
  <si>
    <t>fpo</t>
  </si>
  <si>
    <t>fill</t>
  </si>
  <si>
    <t>prev</t>
  </si>
  <si>
    <t>dates</t>
  </si>
  <si>
    <t>#end</t>
  </si>
  <si>
    <t>#factor1</t>
  </si>
  <si>
    <t>#factor2</t>
  </si>
  <si>
    <t>Information Coefficient:</t>
  </si>
  <si>
    <t>#factor3</t>
  </si>
  <si>
    <t>#factor4</t>
  </si>
  <si>
    <t>#factor5</t>
  </si>
  <si>
    <t>#factor1_rank</t>
  </si>
  <si>
    <t>ungroup(cut(group(#factor1),100))</t>
  </si>
  <si>
    <t>#factor2_rank</t>
  </si>
  <si>
    <t>ungroup(cut(group(#factor2),100))</t>
  </si>
  <si>
    <t>#factor3_rank</t>
  </si>
  <si>
    <t>ungroup(cut(group(#factor3),100))</t>
  </si>
  <si>
    <t>#factor4_rank</t>
  </si>
  <si>
    <t>ungroup(cut(group(#factor4),100))</t>
  </si>
  <si>
    <t>#factor5_rank</t>
  </si>
  <si>
    <t>ungroup(cut(group(#factor5),100))</t>
  </si>
  <si>
    <t>#factor1_top</t>
  </si>
  <si>
    <t>filter(filter(intersect(TRANSLATESYMBOLS(members(#members,dates=-7d),TARGETIDTYPE='FUNDAMENTALTICKER'),TRANSLATESYMBOLS(members(#members,dates=-7d),TARGETIDTYPE='FUNDAMENTALTICKER')),#factor1!=NA),#factor1_rank&gt;100*(1-#quantile_size))</t>
  </si>
  <si>
    <t>filter(filter(holdings(#members,dates=-7d),#factor1!=NA),#factor1_rank&gt;100*(1-#quantile_size))</t>
  </si>
  <si>
    <t>filter(filter(intersect(TRANSLATESYMBOLS(members(#members,dates=-14d),TARGETIDTYPE='FUNDAMENTALTICKER'),TRANSLATESYMBOLS(members(#members,dates=-14d),TARGETIDTYPE='FUNDAMENTALTICKER')),#factor1!=NA),#factor1_rank&gt;100*(1-#quantile_size))</t>
  </si>
  <si>
    <t>filter(filter(holdings(#members,dates=-14d),#factor1!=NA),#factor1_rank&gt;100*(1-#quantile_size))</t>
  </si>
  <si>
    <t>filter(filter(intersect(TRANSLATESYMBOLS(members(#members,dates=-30d),TARGETIDTYPE='FUNDAMENTALTICKER'),TRANSLATESYMBOLS(members(#members,dates=-30d),TARGETIDTYPE='FUNDAMENTALTICKER')),#factor1!=NA),#factor1_rank&gt;100*(1-#quantile_size))</t>
  </si>
  <si>
    <t>filter(filter(holdings(#members,dates=-30d),#factor1!=NA),#factor1_rank&gt;100*(1-#quantile_size))</t>
  </si>
  <si>
    <t>filter(filter(intersect(TRANSLATESYMBOLS(members(#members,dates=-90d),TARGETIDTYPE='FUNDAMENTALTICKER'),TRANSLATESYMBOLS(members(#members,dates=-90d),TARGETIDTYPE='FUNDAMENTALTICKER')),#factor1!=NA),#factor1_rank&gt;100*(1-#quantile_size))</t>
  </si>
  <si>
    <t>filter(filter(holdings(#members,dates=-90d),#factor1!=NA),#factor1_rank&gt;100*(1-#quantile_size))</t>
  </si>
  <si>
    <t>filter(filter(intersect(TRANSLATESYMBOLS(members(#members,dates=-180d),TARGETIDTYPE='FUNDAMENTALTICKER'),TRANSLATESYMBOLS(members(#members,dates=-180d),TARGETIDTYPE='FUNDAMENTALTICKER')),#factor1!=NA),#factor1_rank&gt;100*(1-#quantile_size))</t>
  </si>
  <si>
    <t>filter(filter(holdings(#members,dates=-180d),#factor1!=NA),#factor1_rank&gt;100*(1-#quantile_size))</t>
  </si>
  <si>
    <t>filter(filter(intersect(TRANSLATESYMBOLS(members(#members,dates=-360d),TARGETIDTYPE='FUNDAMENTALTICKER'),TRANSLATESYMBOLS(members(#members,dates=-360d),TARGETIDTYPE='FUNDAMENTALTICKER')),#factor1!=NA),#factor1_rank&gt;100*(1-#quantile_size))</t>
  </si>
  <si>
    <t>filter(filter(holdings(#members,dates=-360d),#factor1!=NA),#factor1_rank&gt;100*(1-#quantile_size))</t>
  </si>
  <si>
    <t>#factor1_bottom</t>
  </si>
  <si>
    <t>filter(filter(intersect(TRANSLATESYMBOLS(members(#members,dates=-7d),TARGETIDTYPE='FUNDAMENTALTICKER'),TRANSLATESYMBOLS(members(#members,dates=-7d),TARGETIDTYPE='FUNDAMENTALTICKER')),#factor1!=NA),#factor1_rank&lt;=100*#quantile_size)</t>
  </si>
  <si>
    <t>filter(filter(holdings(#members,dates=-7d),#factor1!=NA),#factor1_rank&lt;=100*#quantile_size)</t>
  </si>
  <si>
    <t>filter(filter(intersect(TRANSLATESYMBOLS(members(#members,dates=-14d),TARGETIDTYPE='FUNDAMENTALTICKER'),TRANSLATESYMBOLS(members(#members,dates=-14d),TARGETIDTYPE='FUNDAMENTALTICKER')),#factor1!=NA),#factor1_rank&lt;=100*#quantile_size)</t>
  </si>
  <si>
    <t>filter(filter(holdings(#members,dates=-14d),#factor1!=NA),#factor1_rank&lt;=100*#quantile_size)</t>
  </si>
  <si>
    <t>filter(filter(intersect(TRANSLATESYMBOLS(members(#members,dates=-30d),TARGETIDTYPE='FUNDAMENTALTICKER'),TRANSLATESYMBOLS(members(#members,dates=-30d),TARGETIDTYPE='FUNDAMENTALTICKER')),#factor1!=NA),#factor1_rank&lt;=100*#quantile_size)</t>
  </si>
  <si>
    <t>filter(filter(holdings(#members,dates=-30d),#factor1!=NA),#factor1_rank&lt;=100*#quantile_size)</t>
  </si>
  <si>
    <t>filter(filter(intersect(TRANSLATESYMBOLS(members(#members,dates=-90d),TARGETIDTYPE='FUNDAMENTALTICKER'),TRANSLATESYMBOLS(members(#members,dates=-90d),TARGETIDTYPE='FUNDAMENTALTICKER')),#factor1!=NA),#factor1_rank&lt;=100*#quantile_size)</t>
  </si>
  <si>
    <t>filter(filter(holdings(#members,dates=-90d),#factor1!=NA),#factor1_rank&lt;=100*#quantile_size)</t>
  </si>
  <si>
    <t>filter(filter(intersect(TRANSLATESYMBOLS(members(#members,dates=-180d),TARGETIDTYPE='FUNDAMENTALTICKER'),TRANSLATESYMBOLS(members(#members,dates=-180d),TARGETIDTYPE='FUNDAMENTALTICKER')),#factor1!=NA),#factor1_rank&lt;=100*#quantile_size)</t>
  </si>
  <si>
    <t>filter(filter(holdings(#members,dates=-180d),#factor1!=NA),#factor1_rank&lt;=100*#quantile_size)</t>
  </si>
  <si>
    <t>filter(filter(intersect(TRANSLATESYMBOLS(members(#members,dates=-360d),TARGETIDTYPE='FUNDAMENTALTICKER'),TRANSLATESYMBOLS(members(#members,dates=-360d),TARGETIDTYPE='FUNDAMENTALTICKER')),#factor1!=NA),#factor1_rank&lt;=100*#quantile_size)</t>
  </si>
  <si>
    <t>filter(filter(holdings(#members,dates=-360d),#factor1!=NA),#factor1_rank&lt;=100*#quantile_size)</t>
  </si>
  <si>
    <t>#factor2_top</t>
  </si>
  <si>
    <t>filter(filter(intersect(TRANSLATESYMBOLS(members(#members,dates=-7d),TARGETIDTYPE='FUNDAMENTALTICKER'),TRANSLATESYMBOLS(members(#members,dates=-7d),TARGETIDTYPE='FUNDAMENTALTICKER')),#factor2!=NA),#factor2_rank&gt;100*(1-#quantile_size))</t>
  </si>
  <si>
    <t>filter(filter(holdings(#members,dates=-7d),#factor2!=NA),#factor2_rank&gt;100*(1-#quantile_size))</t>
  </si>
  <si>
    <t>filter(filter(intersect(TRANSLATESYMBOLS(members(#members,dates=-14d),TARGETIDTYPE='FUNDAMENTALTICKER'),TRANSLATESYMBOLS(members(#members,dates=-14d),TARGETIDTYPE='FUNDAMENTALTICKER')),#factor2!=NA),#factor2_rank&gt;100*(1-#quantile_size))</t>
  </si>
  <si>
    <t>filter(filter(holdings(#members,dates=-14d),#factor2!=NA),#factor2_rank&gt;100*(1-#quantile_size))</t>
  </si>
  <si>
    <t>filter(filter(intersect(TRANSLATESYMBOLS(members(#members,dates=-30d),TARGETIDTYPE='FUNDAMENTALTICKER'),TRANSLATESYMBOLS(members(#members,dates=-30d),TARGETIDTYPE='FUNDAMENTALTICKER')),#factor2!=NA),#factor2_rank&gt;100*(1-#quantile_size))</t>
  </si>
  <si>
    <t>filter(filter(holdings(#members,dates=-30d),#factor2!=NA),#factor2_rank&gt;100*(1-#quantile_size))</t>
  </si>
  <si>
    <t>filter(filter(intersect(TRANSLATESYMBOLS(members(#members,dates=-90d),TARGETIDTYPE='FUNDAMENTALTICKER'),TRANSLATESYMBOLS(members(#members,dates=-90d),TARGETIDTYPE='FUNDAMENTALTICKER')),#factor2!=NA),#factor2_rank&gt;100*(1-#quantile_size))</t>
  </si>
  <si>
    <t>filter(filter(holdings(#members,dates=-90d),#factor2!=NA),#factor2_rank&gt;100*(1-#quantile_size))</t>
  </si>
  <si>
    <t>filter(filter(intersect(TRANSLATESYMBOLS(members(#members,dates=-180d),TARGETIDTYPE='FUNDAMENTALTICKER'),TRANSLATESYMBOLS(members(#members,dates=-180d),TARGETIDTYPE='FUNDAMENTALTICKER')),#factor2!=NA),#factor2_rank&gt;100*(1-#quantile_size))</t>
  </si>
  <si>
    <t>filter(filter(holdings(#members,dates=-180d),#factor2!=NA),#factor2_rank&gt;100*(1-#quantile_size))</t>
  </si>
  <si>
    <t>filter(filter(intersect(TRANSLATESYMBOLS(members(#members,dates=-360d),TARGETIDTYPE='FUNDAMENTALTICKER'),TRANSLATESYMBOLS(members(#members,dates=-360d),TARGETIDTYPE='FUNDAMENTALTICKER')),#factor2!=NA),#factor2_rank&gt;100*(1-#quantile_size))</t>
  </si>
  <si>
    <t>filter(filter(holdings(#members,dates=-360d),#factor2!=NA),#factor2_rank&gt;100*(1-#quantile_size))</t>
  </si>
  <si>
    <t>#factor2_bottom</t>
  </si>
  <si>
    <t>filter(filter(intersect(TRANSLATESYMBOLS(members(#members,dates=-7d),TARGETIDTYPE='FUNDAMENTALTICKER'),TRANSLATESYMBOLS(members(#members,dates=-7d),TARGETIDTYPE='FUNDAMENTALTICKER')),#factor2!=NA),#factor2_rank&lt;=100*#quantile_size)</t>
  </si>
  <si>
    <t>filter(filter(holdings(#members,dates=-7d),#factor2!=NA),#factor2_rank&lt;=100*#quantile_size)</t>
  </si>
  <si>
    <t>filter(filter(intersect(TRANSLATESYMBOLS(members(#members,dates=-14d),TARGETIDTYPE='FUNDAMENTALTICKER'),TRANSLATESYMBOLS(members(#members,dates=-14d),TARGETIDTYPE='FUNDAMENTALTICKER')),#factor2!=NA),#factor2_rank&lt;=100*#quantile_size)</t>
  </si>
  <si>
    <t>filter(filter(holdings(#members,dates=-14d),#factor2!=NA),#factor2_rank&lt;=100*#quantile_size)</t>
  </si>
  <si>
    <t>filter(filter(intersect(TRANSLATESYMBOLS(members(#members,dates=-30d),TARGETIDTYPE='FUNDAMENTALTICKER'),TRANSLATESYMBOLS(members(#members,dates=-30d),TARGETIDTYPE='FUNDAMENTALTICKER')),#factor2!=NA),#factor2_rank&lt;=100*#quantile_size)</t>
  </si>
  <si>
    <t>filter(filter(holdings(#members,dates=-30d),#factor2!=NA),#factor2_rank&lt;=100*#quantile_size)</t>
  </si>
  <si>
    <t>filter(filter(intersect(TRANSLATESYMBOLS(members(#members,dates=-90d),TARGETIDTYPE='FUNDAMENTALTICKER'),TRANSLATESYMBOLS(members(#members,dates=-90d),TARGETIDTYPE='FUNDAMENTALTICKER')),#factor2!=NA),#factor2_rank&lt;=100*#quantile_size)</t>
  </si>
  <si>
    <t>filter(filter(holdings(#members,dates=-90d),#factor2!=NA),#factor2_rank&lt;=100*#quantile_size)</t>
  </si>
  <si>
    <t>filter(filter(intersect(TRANSLATESYMBOLS(members(#members,dates=-180d),TARGETIDTYPE='FUNDAMENTALTICKER'),TRANSLATESYMBOLS(members(#members,dates=-180d),TARGETIDTYPE='FUNDAMENTALTICKER')),#factor2!=NA),#factor2_rank&lt;=100*#quantile_size)</t>
  </si>
  <si>
    <t>filter(filter(holdings(#members,dates=-180d),#factor2!=NA),#factor2_rank&lt;=100*#quantile_size)</t>
  </si>
  <si>
    <t>filter(filter(intersect(TRANSLATESYMBOLS(members(#members,dates=-360d),TARGETIDTYPE='FUNDAMENTALTICKER'),TRANSLATESYMBOLS(members(#members,dates=-360d),TARGETIDTYPE='FUNDAMENTALTICKER')),#factor2!=NA),#factor2_rank&lt;=100*#quantile_size)</t>
  </si>
  <si>
    <t>filter(filter(holdings(#members,dates=-360d),#factor2!=NA),#factor2_rank&lt;=100*#quantile_size)</t>
  </si>
  <si>
    <t>#factor3_top</t>
  </si>
  <si>
    <t>filter(filter(intersect(TRANSLATESYMBOLS(members(#members,dates=-7d),TARGETIDTYPE='FUNDAMENTALTICKER'),TRANSLATESYMBOLS(members(#members,dates=-7d),TARGETIDTYPE='FUNDAMENTALTICKER')),#factor3!=NA),#factor3_rank&gt;100*(1-#quantile_size))</t>
  </si>
  <si>
    <t>filter(filter(holdings(#members,dates=-7d),#factor3!=NA),#factor3_rank&gt;100*(1-#quantile_size))</t>
  </si>
  <si>
    <t>filter(filter(intersect(TRANSLATESYMBOLS(members(#members,dates=-14d),TARGETIDTYPE='FUNDAMENTALTICKER'),TRANSLATESYMBOLS(members(#members,dates=-14d),TARGETIDTYPE='FUNDAMENTALTICKER')),#factor3!=NA),#factor3_rank&gt;100*(1-#quantile_size))</t>
  </si>
  <si>
    <t>filter(filter(holdings(#members,dates=-14d),#factor3!=NA),#factor3_rank&gt;100*(1-#quantile_size))</t>
  </si>
  <si>
    <t>filter(filter(intersect(TRANSLATESYMBOLS(members(#members,dates=-30d),TARGETIDTYPE='FUNDAMENTALTICKER'),TRANSLATESYMBOLS(members(#members,dates=-30d),TARGETIDTYPE='FUNDAMENTALTICKER')),#factor3!=NA),#factor3_rank&gt;100*(1-#quantile_size))</t>
  </si>
  <si>
    <t>filter(filter(holdings(#members,dates=-30d),#factor3!=NA),#factor3_rank&gt;100*(1-#quantile_size))</t>
  </si>
  <si>
    <t>filter(filter(intersect(TRANSLATESYMBOLS(members(#members,dates=-90d),TARGETIDTYPE='FUNDAMENTALTICKER'),TRANSLATESYMBOLS(members(#members,dates=-90d),TARGETIDTYPE='FUNDAMENTALTICKER')),#factor3!=NA),#factor3_rank&gt;100*(1-#quantile_size))</t>
  </si>
  <si>
    <t>filter(filter(holdings(#members,dates=-90d),#factor3!=NA),#factor3_rank&gt;100*(1-#quantile_size))</t>
  </si>
  <si>
    <t>filter(filter(intersect(TRANSLATESYMBOLS(members(#members,dates=-180d),TARGETIDTYPE='FUNDAMENTALTICKER'),TRANSLATESYMBOLS(members(#members,dates=-180d),TARGETIDTYPE='FUNDAMENTALTICKER')),#factor3!=NA),#factor3_rank&gt;100*(1-#quantile_size))</t>
  </si>
  <si>
    <t>filter(filter(holdings(#members,dates=-180d),#factor3!=NA),#factor3_rank&gt;100*(1-#quantile_size))</t>
  </si>
  <si>
    <t>filter(filter(intersect(TRANSLATESYMBOLS(members(#members,dates=-360d),TARGETIDTYPE='FUNDAMENTALTICKER'),TRANSLATESYMBOLS(members(#members,dates=-360d),TARGETIDTYPE='FUNDAMENTALTICKER')),#factor3!=NA),#factor3_rank&gt;100*(1-#quantile_size))</t>
  </si>
  <si>
    <t>filter(filter(holdings(#members,dates=-360d),#factor3!=NA),#factor3_rank&gt;100*(1-#quantile_size))</t>
  </si>
  <si>
    <t>#factor3_bottom</t>
  </si>
  <si>
    <t>filter(filter(intersect(TRANSLATESYMBOLS(members(#members,dates=-7d),TARGETIDTYPE='FUNDAMENTALTICKER'),TRANSLATESYMBOLS(members(#members,dates=-7d),TARGETIDTYPE='FUNDAMENTALTICKER')),#factor3!=NA),#factor3_rank&lt;=100*#quantile_size)</t>
  </si>
  <si>
    <t>filter(filter(holdings(#members,dates=-7d),#factor3!=NA),#factor3_rank&lt;=100*#quantile_size)</t>
  </si>
  <si>
    <t>filter(filter(intersect(TRANSLATESYMBOLS(members(#members,dates=-14d),TARGETIDTYPE='FUNDAMENTALTICKER'),TRANSLATESYMBOLS(members(#members,dates=-14d),TARGETIDTYPE='FUNDAMENTALTICKER')),#factor3!=NA),#factor3_rank&lt;=100*#quantile_size)</t>
  </si>
  <si>
    <t>filter(filter(holdings(#members,dates=-14d),#factor3!=NA),#factor3_rank&lt;=100*#quantile_size)</t>
  </si>
  <si>
    <t>filter(filter(intersect(TRANSLATESYMBOLS(members(#members,dates=-30d),TARGETIDTYPE='FUNDAMENTALTICKER'),TRANSLATESYMBOLS(members(#members,dates=-30d),TARGETIDTYPE='FUNDAMENTALTICKER')),#factor3!=NA),#factor3_rank&lt;=100*#quantile_size)</t>
  </si>
  <si>
    <t>filter(filter(holdings(#members,dates=-30d),#factor3!=NA),#factor3_rank&lt;=100*#quantile_size)</t>
  </si>
  <si>
    <t>filter(filter(intersect(TRANSLATESYMBOLS(members(#members,dates=-90d),TARGETIDTYPE='FUNDAMENTALTICKER'),TRANSLATESYMBOLS(members(#members,dates=-90d),TARGETIDTYPE='FUNDAMENTALTICKER')),#factor3!=NA),#factor3_rank&lt;=100*#quantile_size)</t>
  </si>
  <si>
    <t>filter(filter(holdings(#members,dates=-90d),#factor3!=NA),#factor3_rank&lt;=100*#quantile_size)</t>
  </si>
  <si>
    <t>filter(filter(intersect(TRANSLATESYMBOLS(members(#members,dates=-180d),TARGETIDTYPE='FUNDAMENTALTICKER'),TRANSLATESYMBOLS(members(#members,dates=-180d),TARGETIDTYPE='FUNDAMENTALTICKER')),#factor3!=NA),#factor3_rank&lt;=100*#quantile_size)</t>
  </si>
  <si>
    <t>filter(filter(holdings(#members,dates=-180d),#factor3!=NA),#factor3_rank&lt;=100*#quantile_size)</t>
  </si>
  <si>
    <t>filter(filter(intersect(TRANSLATESYMBOLS(members(#members,dates=-360d),TARGETIDTYPE='FUNDAMENTALTICKER'),TRANSLATESYMBOLS(members(#members,dates=-360d),TARGETIDTYPE='FUNDAMENTALTICKER')),#factor3!=NA),#factor3_rank&lt;=100*#quantile_size)</t>
  </si>
  <si>
    <t>filter(filter(holdings(#members,dates=-360d),#factor3!=NA),#factor3_rank&lt;=100*#quantile_size)</t>
  </si>
  <si>
    <t>#factor4_top</t>
  </si>
  <si>
    <t>filter(filter(intersect(TRANSLATESYMBOLS(members(#members,dates=-7d),TARGETIDTYPE='FUNDAMENTALTICKER'),TRANSLATESYMBOLS(members(#members,dates=-7d),TARGETIDTYPE='FUNDAMENTALTICKER')),#factor4!=NA),#factor4_rank&gt;100*(1-#quantile_size))</t>
  </si>
  <si>
    <t>filter(filter(holdings(#members,dates=-7d),#factor4!=NA),#factor4_rank&gt;100*(1-#quantile_size))</t>
  </si>
  <si>
    <t>filter(filter(intersect(TRANSLATESYMBOLS(members(#members,dates=-14d),TARGETIDTYPE='FUNDAMENTALTICKER'),TRANSLATESYMBOLS(members(#members,dates=-14d),TARGETIDTYPE='FUNDAMENTALTICKER')),#factor4!=NA),#factor4_rank&gt;100*(1-#quantile_size))</t>
  </si>
  <si>
    <t>filter(filter(holdings(#members,dates=-14d),#factor4!=NA),#factor4_rank&gt;100*(1-#quantile_size))</t>
  </si>
  <si>
    <t>filter(filter(intersect(TRANSLATESYMBOLS(members(#members,dates=-30d),TARGETIDTYPE='FUNDAMENTALTICKER'),TRANSLATESYMBOLS(members(#members,dates=-30d),TARGETIDTYPE='FUNDAMENTALTICKER')),#factor4!=NA),#factor4_rank&gt;100*(1-#quantile_size))</t>
  </si>
  <si>
    <t>filter(filter(holdings(#members,dates=-30d),#factor4!=NA),#factor4_rank&gt;100*(1-#quantile_size))</t>
  </si>
  <si>
    <t>filter(filter(intersect(TRANSLATESYMBOLS(members(#members,dates=-90d),TARGETIDTYPE='FUNDAMENTALTICKER'),TRANSLATESYMBOLS(members(#members,dates=-90d),TARGETIDTYPE='FUNDAMENTALTICKER')),#factor4!=NA),#factor4_rank&gt;100*(1-#quantile_size))</t>
  </si>
  <si>
    <t>filter(filter(holdings(#members,dates=-90d),#factor4!=NA),#factor4_rank&gt;100*(1-#quantile_size))</t>
  </si>
  <si>
    <t>filter(filter(intersect(TRANSLATESYMBOLS(members(#members,dates=-180d),TARGETIDTYPE='FUNDAMENTALTICKER'),TRANSLATESYMBOLS(members(#members,dates=-180d),TARGETIDTYPE='FUNDAMENTALTICKER')),#factor4!=NA),#factor4_rank&gt;100*(1-#quantile_size))</t>
  </si>
  <si>
    <t>filter(filter(holdings(#members,dates=-180d),#factor4!=NA),#factor4_rank&gt;100*(1-#quantile_size))</t>
  </si>
  <si>
    <t>filter(filter(intersect(TRANSLATESYMBOLS(members(#members,dates=-360d),TARGETIDTYPE='FUNDAMENTALTICKER'),TRANSLATESYMBOLS(members(#members,dates=-360d),TARGETIDTYPE='FUNDAMENTALTICKER')),#factor4!=NA),#factor4_rank&gt;100*(1-#quantile_size))</t>
  </si>
  <si>
    <t>filter(filter(holdings(#members,dates=-360d),#factor4!=NA),#factor4_rank&gt;100*(1-#quantile_size))</t>
  </si>
  <si>
    <t>#factor4_bottom</t>
  </si>
  <si>
    <t>filter(filter(intersect(TRANSLATESYMBOLS(members(#members,dates=-7d),TARGETIDTYPE='FUNDAMENTALTICKER'),TRANSLATESYMBOLS(members(#members,dates=-7d),TARGETIDTYPE='FUNDAMENTALTICKER')),#factor4!=NA),#factor4_rank&lt;=100*#quantile_size)</t>
  </si>
  <si>
    <t>filter(filter(holdings(#members,dates=-7d),#factor4!=NA),#factor4_rank&lt;=100*#quantile_size)</t>
  </si>
  <si>
    <t>filter(filter(intersect(TRANSLATESYMBOLS(members(#members,dates=-14d),TARGETIDTYPE='FUNDAMENTALTICKER'),TRANSLATESYMBOLS(members(#members,dates=-14d),TARGETIDTYPE='FUNDAMENTALTICKER')),#factor4!=NA),#factor4_rank&lt;=100*#quantile_size)</t>
  </si>
  <si>
    <t>filter(filter(holdings(#members,dates=-14d),#factor4!=NA),#factor4_rank&lt;=100*#quantile_size)</t>
  </si>
  <si>
    <t>filter(filter(intersect(TRANSLATESYMBOLS(members(#members,dates=-30d),TARGETIDTYPE='FUNDAMENTALTICKER'),TRANSLATESYMBOLS(members(#members,dates=-30d),TARGETIDTYPE='FUNDAMENTALTICKER')),#factor4!=NA),#factor4_rank&lt;=100*#quantile_size)</t>
  </si>
  <si>
    <t>filter(filter(holdings(#members,dates=-30d),#factor4!=NA),#factor4_rank&lt;=100*#quantile_size)</t>
  </si>
  <si>
    <t>filter(filter(intersect(TRANSLATESYMBOLS(members(#members,dates=-90d),TARGETIDTYPE='FUNDAMENTALTICKER'),TRANSLATESYMBOLS(members(#members,dates=-90d),TARGETIDTYPE='FUNDAMENTALTICKER')),#factor4!=NA),#factor4_rank&lt;=100*#quantile_size)</t>
  </si>
  <si>
    <t>filter(filter(holdings(#members,dates=-90d),#factor4!=NA),#factor4_rank&lt;=100*#quantile_size)</t>
  </si>
  <si>
    <t>filter(filter(intersect(TRANSLATESYMBOLS(members(#members,dates=-180d),TARGETIDTYPE='FUNDAMENTALTICKER'),TRANSLATESYMBOLS(members(#members,dates=-180d),TARGETIDTYPE='FUNDAMENTALTICKER')),#factor4!=NA),#factor4_rank&lt;=100*#quantile_size)</t>
  </si>
  <si>
    <t>filter(filter(holdings(#members,dates=-180d),#factor4!=NA),#factor4_rank&lt;=100*#quantile_size)</t>
  </si>
  <si>
    <t>filter(filter(intersect(TRANSLATESYMBOLS(members(#members,dates=-360d),TARGETIDTYPE='FUNDAMENTALTICKER'),TRANSLATESYMBOLS(members(#members,dates=-360d),TARGETIDTYPE='FUNDAMENTALTICKER')),#factor4!=NA),#factor4_rank&lt;=100*#quantile_size)</t>
  </si>
  <si>
    <t>filter(filter(holdings(#members,dates=-360d),#factor4!=NA),#factor4_rank&lt;=100*#quantile_size)</t>
  </si>
  <si>
    <t>#factor5_top</t>
  </si>
  <si>
    <t>filter(filter(intersect(TRANSLATESYMBOLS(members(#members,dates=-7d),TARGETIDTYPE='FUNDAMENTALTICKER'),TRANSLATESYMBOLS(members(#members,dates=-7d),TARGETIDTYPE='FUNDAMENTALTICKER')),#factor5!=NA),#factor5_rank&gt;100*(1-#quantile_size))</t>
  </si>
  <si>
    <t>filter(filter(holdings(#members,dates=-7d),#factor5!=NA),#factor5_rank&gt;100*(1-#quantile_size))</t>
  </si>
  <si>
    <t>filter(filter(intersect(TRANSLATESYMBOLS(members(#members,dates=-14d),TARGETIDTYPE='FUNDAMENTALTICKER'),TRANSLATESYMBOLS(members(#members,dates=-14d),TARGETIDTYPE='FUNDAMENTALTICKER')),#factor5!=NA),#factor5_rank&gt;100*(1-#quantile_size))</t>
  </si>
  <si>
    <t>filter(filter(holdings(#members,dates=-14d),#factor5!=NA),#factor5_rank&gt;100*(1-#quantile_size))</t>
  </si>
  <si>
    <t>filter(filter(intersect(TRANSLATESYMBOLS(members(#members,dates=-30d),TARGETIDTYPE='FUNDAMENTALTICKER'),TRANSLATESYMBOLS(members(#members,dates=-30d),TARGETIDTYPE='FUNDAMENTALTICKER')),#factor5!=NA),#factor5_rank&gt;100*(1-#quantile_size))</t>
  </si>
  <si>
    <t>filter(filter(holdings(#members,dates=-30d),#factor5!=NA),#factor5_rank&gt;100*(1-#quantile_size))</t>
  </si>
  <si>
    <t>filter(filter(intersect(TRANSLATESYMBOLS(members(#members,dates=-90d),TARGETIDTYPE='FUNDAMENTALTICKER'),TRANSLATESYMBOLS(members(#members,dates=-90d),TARGETIDTYPE='FUNDAMENTALTICKER')),#factor5!=NA),#factor5_rank&gt;100*(1-#quantile_size))</t>
  </si>
  <si>
    <t>filter(filter(holdings(#members,dates=-90d),#factor5!=NA),#factor5_rank&gt;100*(1-#quantile_size))</t>
  </si>
  <si>
    <t>filter(filter(intersect(TRANSLATESYMBOLS(members(#members,dates=-180d),TARGETIDTYPE='FUNDAMENTALTICKER'),TRANSLATESYMBOLS(members(#members,dates=-180d),TARGETIDTYPE='FUNDAMENTALTICKER')),#factor5!=NA),#factor5_rank&gt;100*(1-#quantile_size))</t>
  </si>
  <si>
    <t>filter(filter(holdings(#members,dates=-180d),#factor5!=NA),#factor5_rank&gt;100*(1-#quantile_size))</t>
  </si>
  <si>
    <t>filter(filter(intersect(TRANSLATESYMBOLS(members(#members,dates=-360d),TARGETIDTYPE='FUNDAMENTALTICKER'),TRANSLATESYMBOLS(members(#members,dates=-360d),TARGETIDTYPE='FUNDAMENTALTICKER')),#factor5!=NA),#factor5_rank&gt;100*(1-#quantile_size))</t>
  </si>
  <si>
    <t>filter(filter(holdings(#members,dates=-360d),#factor5!=NA),#factor5_rank&gt;100*(1-#quantile_size))</t>
  </si>
  <si>
    <t>#factor5_bottom</t>
  </si>
  <si>
    <t>filter(filter(intersect(TRANSLATESYMBOLS(members(#members,dates=-7d),TARGETIDTYPE='FUNDAMENTALTICKER'),TRANSLATESYMBOLS(members(#members,dates=-7d),TARGETIDTYPE='FUNDAMENTALTICKER')),#factor5!=NA),#factor5_rank&lt;=100*#quantile_size)</t>
  </si>
  <si>
    <t>filter(filter(holdings(#members,dates=-7d),#factor5!=NA),#factor5_rank&lt;=100*#quantile_size)</t>
  </si>
  <si>
    <t>filter(filter(intersect(TRANSLATESYMBOLS(members(#members,dates=-14d),TARGETIDTYPE='FUNDAMENTALTICKER'),TRANSLATESYMBOLS(members(#members,dates=-14d),TARGETIDTYPE='FUNDAMENTALTICKER')),#factor5!=NA),#factor5_rank&lt;=100*#quantile_size)</t>
  </si>
  <si>
    <t>filter(filter(holdings(#members,dates=-14d),#factor5!=NA),#factor5_rank&lt;=100*#quantile_size)</t>
  </si>
  <si>
    <t>filter(filter(intersect(TRANSLATESYMBOLS(members(#members,dates=-30d),TARGETIDTYPE='FUNDAMENTALTICKER'),TRANSLATESYMBOLS(members(#members,dates=-30d),TARGETIDTYPE='FUNDAMENTALTICKER')),#factor5!=NA),#factor5_rank&lt;=100*#quantile_size)</t>
  </si>
  <si>
    <t>filter(filter(holdings(#members,dates=-30d),#factor5!=NA),#factor5_rank&lt;=100*#quantile_size)</t>
  </si>
  <si>
    <t>filter(filter(intersect(TRANSLATESYMBOLS(members(#members,dates=-90d),TARGETIDTYPE='FUNDAMENTALTICKER'),TRANSLATESYMBOLS(members(#members,dates=-90d),TARGETIDTYPE='FUNDAMENTALTICKER')),#factor5!=NA),#factor5_rank&lt;=100*#quantile_size)</t>
  </si>
  <si>
    <t>filter(filter(holdings(#members,dates=-90d),#factor5!=NA),#factor5_rank&lt;=100*#quantile_size)</t>
  </si>
  <si>
    <t>filter(filter(intersect(TRANSLATESYMBOLS(members(#members,dates=-180d),TARGETIDTYPE='FUNDAMENTALTICKER'),TRANSLATESYMBOLS(members(#members,dates=-180d),TARGETIDTYPE='FUNDAMENTALTICKER')),#factor5!=NA),#factor5_rank&lt;=100*#quantile_size)</t>
  </si>
  <si>
    <t>filter(filter(holdings(#members,dates=-180d),#factor5!=NA),#factor5_rank&lt;=100*#quantile_size)</t>
  </si>
  <si>
    <t>filter(filter(intersect(TRANSLATESYMBOLS(members(#members,dates=-360d),TARGETIDTYPE='FUNDAMENTALTICKER'),TRANSLATESYMBOLS(members(#members,dates=-360d),TARGETIDTYPE='FUNDAMENTALTICKER')),#factor5!=NA),#factor5_rank&lt;=100*#quantile_size)</t>
  </si>
  <si>
    <t>filter(filter(holdings(#members,dates=-360d),#factor5!=NA),#factor5_rank&lt;=100*#quantile_size)</t>
  </si>
  <si>
    <t>#return_index</t>
  </si>
  <si>
    <t>total_return_index(dates=#range)-1</t>
  </si>
  <si>
    <t>#return</t>
  </si>
  <si>
    <t>avg(group(#return_index,#return_index().date))</t>
  </si>
  <si>
    <t>#factor1_returns</t>
  </si>
  <si>
    <t>#factor2_returns</t>
  </si>
  <si>
    <t>#factor3_returns</t>
  </si>
  <si>
    <t>#factor4_returns</t>
  </si>
  <si>
    <t>#factor5_returns</t>
  </si>
  <si>
    <t>#factor1_last_return</t>
  </si>
  <si>
    <t>last(#factor1_returns).value</t>
  </si>
  <si>
    <t>#factor2_last_return</t>
  </si>
  <si>
    <t>last(#factor2_returns).value</t>
  </si>
  <si>
    <t>#factor3_last_return</t>
  </si>
  <si>
    <t>last(#factor3_returns).value</t>
  </si>
  <si>
    <t>#factor4_last_return</t>
  </si>
  <si>
    <t>last(#factor4_returns).value</t>
  </si>
  <si>
    <t>#factor5_last_return</t>
  </si>
  <si>
    <t>last(#factor5_returns).value</t>
  </si>
  <si>
    <t>mode</t>
  </si>
  <si>
    <t>cached</t>
  </si>
  <si>
    <t>#corr1</t>
  </si>
  <si>
    <t>corr(group(total_return(calc_interval=range(-90d,today))),group(#factor1).value)</t>
  </si>
  <si>
    <t>corr(group(total_return(calc_interval=range(-90d,today))),group(-#factor1).value)</t>
  </si>
  <si>
    <t>corr(group(total_return(calc_interval=range(-180d,today))),group(#factor1).value)</t>
  </si>
  <si>
    <t>corr(group(total_return(calc_interval=range(-180d,today))),group(-#factor1).value)</t>
  </si>
  <si>
    <t>corr(group(total_return(calc_interval=range(-360d,today))),group(#factor1).value)</t>
  </si>
  <si>
    <t>corr(group(total_return(calc_interval=range(-360d,today))),group(-#factor1).value)</t>
  </si>
  <si>
    <t>corr(group(total_return(calc_interval=range(-7d,today))),group(#factor1).value)</t>
  </si>
  <si>
    <t>corr(group(total_return(calc_interval=range(-7d,today))),group(-#factor1).value)</t>
  </si>
  <si>
    <t>corr(group(total_return(calc_interval=range(-14d,today))),group(#factor1).value)</t>
  </si>
  <si>
    <t>corr(group(total_return(calc_interval=range(-14d,today))),group(-#factor1).value)</t>
  </si>
  <si>
    <t>corr(group(total_return(calc_interval=range(-30d,today))),group(#factor1).value)</t>
  </si>
  <si>
    <t>corr(group(total_return(calc_interval=range(-30d,today))),group(-#factor1).value)</t>
  </si>
  <si>
    <t>#corr2</t>
  </si>
  <si>
    <t>corr(group(total_return(calc_interval=range(-90d,today))),group(#factor2).value)</t>
  </si>
  <si>
    <t>corr(group(total_return(calc_interval=range(-90d,today))),group(-#factor2).value)</t>
  </si>
  <si>
    <t>corr(group(total_return(calc_interval=range(-180d,today))),group(#factor2).value)</t>
  </si>
  <si>
    <t>corr(group(total_return(calc_interval=range(-180d,today))),group(-#factor2).value)</t>
  </si>
  <si>
    <t>corr(group(total_return(calc_interval=range(-360d,today))),group(#factor2).value)</t>
  </si>
  <si>
    <t>corr(group(total_return(calc_interval=range(-360d,today))),group(-#factor2).value)</t>
  </si>
  <si>
    <t>corr(group(total_return(calc_interval=range(-7d,today))),group(#factor2).value)</t>
  </si>
  <si>
    <t>corr(group(total_return(calc_interval=range(-7d,today))),group(-#factor2).value)</t>
  </si>
  <si>
    <t>corr(group(total_return(calc_interval=range(-14d,today))),group(#factor2).value)</t>
  </si>
  <si>
    <t>corr(group(total_return(calc_interval=range(-14d,today))),group(-#factor2).value)</t>
  </si>
  <si>
    <t>corr(group(total_return(calc_interval=range(-30d,today))),group(#factor2).value)</t>
  </si>
  <si>
    <t>corr(group(total_return(calc_interval=range(-30d,today))),group(-#factor2).value)</t>
  </si>
  <si>
    <t>#corr3</t>
  </si>
  <si>
    <t>corr(group(total_return(calc_interval=range(-90d,today))),group(#factor3).value)</t>
  </si>
  <si>
    <t>corr(group(total_return(calc_interval=range(-90d,today))),group(-#factor3).value)</t>
  </si>
  <si>
    <t>corr(group(total_return(calc_interval=range(-180d,today))),group(#factor3).value)</t>
  </si>
  <si>
    <t>corr(group(total_return(calc_interval=range(-180d,today))),group(-#factor3).value)</t>
  </si>
  <si>
    <t>corr(group(total_return(calc_interval=range(-360d,today))),group(#factor3).value)</t>
  </si>
  <si>
    <t>corr(group(total_return(calc_interval=range(-360d,today))),group(-#factor3).value)</t>
  </si>
  <si>
    <t>corr(group(total_return(calc_interval=range(-7d,today))),group(#factor3).value)</t>
  </si>
  <si>
    <t>corr(group(total_return(calc_interval=range(-7d,today))),group(-#factor3).value)</t>
  </si>
  <si>
    <t>corr(group(total_return(calc_interval=range(-14d,today))),group(#factor3).value)</t>
  </si>
  <si>
    <t>corr(group(total_return(calc_interval=range(-14d,today))),group(-#factor3).value)</t>
  </si>
  <si>
    <t>corr(group(total_return(calc_interval=range(-30d,today))),group(#factor3).value)</t>
  </si>
  <si>
    <t>corr(group(total_return(calc_interval=range(-30d,today))),group(-#factor3).value)</t>
  </si>
  <si>
    <t>#corr4</t>
  </si>
  <si>
    <t>corr(group(total_return(calc_interval=range(-90d,today))),group(#factor4).value)</t>
  </si>
  <si>
    <t>corr(group(total_return(calc_interval=range(-90d,today))),group(-#factor4).value)</t>
  </si>
  <si>
    <t>corr(group(total_return(calc_interval=range(-180d,today))),group(#factor4).value)</t>
  </si>
  <si>
    <t>corr(group(total_return(calc_interval=range(-180d,today))),group(-#factor4).value)</t>
  </si>
  <si>
    <t>corr(group(total_return(calc_interval=range(-360d,today))),group(#factor4).value)</t>
  </si>
  <si>
    <t>corr(group(total_return(calc_interval=range(-360d,today))),group(-#factor4).value)</t>
  </si>
  <si>
    <t>corr(group(total_return(calc_interval=range(-7d,today))),group(#factor4).value)</t>
  </si>
  <si>
    <t>corr(group(total_return(calc_interval=range(-7d,today))),group(-#factor4).value)</t>
  </si>
  <si>
    <t>corr(group(total_return(calc_interval=range(-14d,today))),group(#factor4).value)</t>
  </si>
  <si>
    <t>corr(group(total_return(calc_interval=range(-14d,today))),group(-#factor4).value)</t>
  </si>
  <si>
    <t>corr(group(total_return(calc_interval=range(-30d,today))),group(#factor4).value)</t>
  </si>
  <si>
    <t>corr(group(total_return(calc_interval=range(-30d,today))),group(-#factor4).value)</t>
  </si>
  <si>
    <t>#corr5</t>
  </si>
  <si>
    <t>corr(group(total_return(calc_interval=range(-90d,today))),group(#factor5).value)</t>
  </si>
  <si>
    <t>corr(group(total_return(calc_interval=range(-90d,today))),group(-#factor5).value)</t>
  </si>
  <si>
    <t>corr(group(total_return(calc_interval=range(-180d,today))),group(#factor5).value)</t>
  </si>
  <si>
    <t>corr(group(total_return(calc_interval=range(-180d,today))),group(-#factor5).value)</t>
  </si>
  <si>
    <t>corr(group(total_return(calc_interval=range(-360d,today))),group(#factor5).value)</t>
  </si>
  <si>
    <t>corr(group(total_return(calc_interval=range(-360d,today))),group(-#factor5).value)</t>
  </si>
  <si>
    <t>corr(group(total_return(calc_interval=range(-7d,today))),group(#factor5).value)</t>
  </si>
  <si>
    <t>corr(group(total_return(calc_interval=range(-7d,today))),group(-#factor5).value)</t>
  </si>
  <si>
    <t>corr(group(total_return(calc_interval=range(-14d,today))),group(#factor5).value)</t>
  </si>
  <si>
    <t>corr(group(total_return(calc_interval=range(-14d,today))),group(-#factor5).value)</t>
  </si>
  <si>
    <t>corr(group(total_return(calc_interval=range(-30d,today))),group(#factor5).value)</t>
  </si>
  <si>
    <t>corr(group(total_return(calc_interval=range(-30d,today))),group(-#factor5).value)</t>
  </si>
  <si>
    <t>B100Q Index</t>
  </si>
  <si>
    <t>SPDR S&amp;P 500 ETF Trust</t>
  </si>
  <si>
    <t>SPY US Equity</t>
  </si>
  <si>
    <t>-7D</t>
  </si>
  <si>
    <t>Bloomberg US Large Cap Price R</t>
  </si>
  <si>
    <t>B500 Index</t>
  </si>
  <si>
    <t>iShares Russell 1000 ETF</t>
  </si>
  <si>
    <t>IWB US Equity</t>
  </si>
  <si>
    <t>Bloomberg US 1000 Price Return</t>
  </si>
  <si>
    <t>B1000 Index</t>
  </si>
  <si>
    <t>iShares Russell 2000 ETF</t>
  </si>
  <si>
    <t>IWM US Equity</t>
  </si>
  <si>
    <t>-30D</t>
  </si>
  <si>
    <t>Bloomberg US 1000 Growth Price</t>
  </si>
  <si>
    <t>B1000G Index</t>
  </si>
  <si>
    <t>iShares Russell 3000 ETF</t>
  </si>
  <si>
    <t>IWV US Equity</t>
  </si>
  <si>
    <t>Bloomberg US 1000 Value Price</t>
  </si>
  <si>
    <t>B1000V Index</t>
  </si>
  <si>
    <t>Percentile</t>
  </si>
  <si>
    <r>
      <t xml:space="preserve">Utilizing the </t>
    </r>
    <r>
      <rPr>
        <b/>
        <sz val="16"/>
        <color theme="1"/>
        <rFont val="Calibri"/>
        <family val="2"/>
        <scheme val="minor"/>
      </rPr>
      <t>Bloomberg Query Language (BQL)</t>
    </r>
    <r>
      <rPr>
        <sz val="16"/>
        <color theme="1"/>
        <rFont val="Calibri"/>
        <family val="2"/>
        <scheme val="minor"/>
      </rPr>
      <t xml:space="preserve">, users are able to create percentile rankings of a universe group, and compute custom fundamental factor scores for a combined universe. The Portfolio Fundamental Factor Model and Factor Performance Template are Equity Factor workflows designed to demonstrate BQL's capabilities in creating custom factor scores. With these dashboards, users can define and calculate factor scores, as well as rank securities of an input universe against a benchmark.  </t>
    </r>
  </si>
  <si>
    <t>BQL Factor Functionality</t>
  </si>
  <si>
    <t>BQL Resources</t>
  </si>
  <si>
    <t>OEX Index</t>
  </si>
  <si>
    <t>Apple Inc</t>
  </si>
  <si>
    <t>DOW US Equity</t>
  </si>
  <si>
    <t>Dow Inc</t>
  </si>
  <si>
    <t>GOOGL US Equity</t>
  </si>
  <si>
    <t>Alphabet Inc</t>
  </si>
  <si>
    <t>PM US Equity</t>
  </si>
  <si>
    <t>Philip Morris International In</t>
  </si>
  <si>
    <t>SPG US Equity</t>
  </si>
  <si>
    <t>Simon Property Group Inc</t>
  </si>
  <si>
    <t>UNH US Equity</t>
  </si>
  <si>
    <t>UnitedHealth Group Inc</t>
  </si>
  <si>
    <t>UPS US Equity</t>
  </si>
  <si>
    <t>United Parcel Service Inc</t>
  </si>
  <si>
    <t>MSFT US Equity</t>
  </si>
  <si>
    <t>Microsoft Corp</t>
  </si>
  <si>
    <t>UNP US Equity</t>
  </si>
  <si>
    <t>Union Pacific Corp</t>
  </si>
  <si>
    <t>ABT US Equity</t>
  </si>
  <si>
    <t>Abbott Laboratories</t>
  </si>
  <si>
    <t>AVGO US Equity</t>
  </si>
  <si>
    <t>Broadcom Inc</t>
  </si>
  <si>
    <t>GM US Equity</t>
  </si>
  <si>
    <t>General Motors Co</t>
  </si>
  <si>
    <t>WMT US Equity</t>
  </si>
  <si>
    <t>Walmart Inc</t>
  </si>
  <si>
    <t>COP US Equity</t>
  </si>
  <si>
    <t>ConocoPhillips</t>
  </si>
  <si>
    <t>QCOM US Equity</t>
  </si>
  <si>
    <t>QUALCOMM Inc</t>
  </si>
  <si>
    <t>ABBV US Equity</t>
  </si>
  <si>
    <t>AbbVie Inc</t>
  </si>
  <si>
    <t>CAT US Equity</t>
  </si>
  <si>
    <t>Caterpillar Inc</t>
  </si>
  <si>
    <t>META US Equity</t>
  </si>
  <si>
    <t>Meta Platforms Inc</t>
  </si>
  <si>
    <t>PEP US Equity</t>
  </si>
  <si>
    <t>PepsiCo Inc</t>
  </si>
  <si>
    <t>V US Equity</t>
  </si>
  <si>
    <t>Visa Inc</t>
  </si>
  <si>
    <t>JNJ US Equity</t>
  </si>
  <si>
    <t>Johnson &amp; Johnson</t>
  </si>
  <si>
    <t>MCD US Equity</t>
  </si>
  <si>
    <t>McDonald's Corp</t>
  </si>
  <si>
    <t>NEE US Equity</t>
  </si>
  <si>
    <t>NextEra Energy Inc</t>
  </si>
  <si>
    <t>PFE US Equity</t>
  </si>
  <si>
    <t>Pfizer Inc</t>
  </si>
  <si>
    <t>MA US Equity</t>
  </si>
  <si>
    <t>Mastercard Inc</t>
  </si>
  <si>
    <t>PG US Equity</t>
  </si>
  <si>
    <t>Procter &amp; Gamble Co/The</t>
  </si>
  <si>
    <t>HON US Equity</t>
  </si>
  <si>
    <t>Honeywell International Inc</t>
  </si>
  <si>
    <t>ADBE US Equity</t>
  </si>
  <si>
    <t>Adobe Inc</t>
  </si>
  <si>
    <t>MRK US Equity</t>
  </si>
  <si>
    <t>Merck &amp; Co Inc</t>
  </si>
  <si>
    <t>ACN US Equity</t>
  </si>
  <si>
    <t>Accenture PLC</t>
  </si>
  <si>
    <t>CMCSA US Equity</t>
  </si>
  <si>
    <t>Comcast Corp</t>
  </si>
  <si>
    <t>CVS US Equity</t>
  </si>
  <si>
    <t>CVS Health Corp</t>
  </si>
  <si>
    <t>LMT US Equity</t>
  </si>
  <si>
    <t>Lockheed Martin Corp</t>
  </si>
  <si>
    <t>MO US Equity</t>
  </si>
  <si>
    <t>Altria Group Inc</t>
  </si>
  <si>
    <t>LOW US Equity</t>
  </si>
  <si>
    <t>Lowe's Cos Inc</t>
  </si>
  <si>
    <t>BMY US Equity</t>
  </si>
  <si>
    <t>Bristol-Myers Squibb Co</t>
  </si>
  <si>
    <t>XOM US Equity</t>
  </si>
  <si>
    <t>Exxon Mobil Corp</t>
  </si>
  <si>
    <t>CSCO US Equity</t>
  </si>
  <si>
    <t>Cisco Systems Inc</t>
  </si>
  <si>
    <t>LIN US Equity</t>
  </si>
  <si>
    <t>Linde PLC</t>
  </si>
  <si>
    <t>DHR US Equity</t>
  </si>
  <si>
    <t>Danaher Corp</t>
  </si>
  <si>
    <t>KO US Equity</t>
  </si>
  <si>
    <t>Coca-Cola Co/The</t>
  </si>
  <si>
    <t>F US Equity</t>
  </si>
  <si>
    <t>Ford Motor Co</t>
  </si>
  <si>
    <t>FDX US Equity</t>
  </si>
  <si>
    <t>FedEx Corp</t>
  </si>
  <si>
    <t>MMM US Equity</t>
  </si>
  <si>
    <t>3M Co</t>
  </si>
  <si>
    <t>SO US Equity</t>
  </si>
  <si>
    <t>Southern Co/The</t>
  </si>
  <si>
    <t>TXN US Equity</t>
  </si>
  <si>
    <t>Texas Instruments Inc</t>
  </si>
  <si>
    <t>CHTR US Equity</t>
  </si>
  <si>
    <t>Charter Communications Inc</t>
  </si>
  <si>
    <t>CVX US Equity</t>
  </si>
  <si>
    <t>Chevron Corp</t>
  </si>
  <si>
    <t>RTX US Equity</t>
  </si>
  <si>
    <t>Raytheon Technologies Corp</t>
  </si>
  <si>
    <t>COST US Equity</t>
  </si>
  <si>
    <t>Costco Wholesale Corp</t>
  </si>
  <si>
    <t>AMGN US Equity</t>
  </si>
  <si>
    <t>Amgen Inc</t>
  </si>
  <si>
    <t>AMZN US Equity</t>
  </si>
  <si>
    <t>Amazon.com Inc</t>
  </si>
  <si>
    <t>T US Equity</t>
  </si>
  <si>
    <t>AT&amp;T Inc</t>
  </si>
  <si>
    <t>ORCL US Equity</t>
  </si>
  <si>
    <t>Oracle Corp</t>
  </si>
  <si>
    <t>CRM US Equity</t>
  </si>
  <si>
    <t>Salesforce Inc</t>
  </si>
  <si>
    <t>LLY US Equity</t>
  </si>
  <si>
    <t>Eli Lilly &amp; Co</t>
  </si>
  <si>
    <t>GE US Equity</t>
  </si>
  <si>
    <t>General Electric Co</t>
  </si>
  <si>
    <t>BKNG US Equity</t>
  </si>
  <si>
    <t>Booking Holdings Inc</t>
  </si>
  <si>
    <t>GD US Equity</t>
  </si>
  <si>
    <t>General Dynamics Corp</t>
  </si>
  <si>
    <t>MDT US Equity</t>
  </si>
  <si>
    <t>Medtronic PLC</t>
  </si>
  <si>
    <t>SBUX US Equity</t>
  </si>
  <si>
    <t>Starbucks Corp</t>
  </si>
  <si>
    <t>DUK US Equity</t>
  </si>
  <si>
    <t>Duke Energy Corp</t>
  </si>
  <si>
    <t>VZ US Equity</t>
  </si>
  <si>
    <t>Verizon Communications Inc</t>
  </si>
  <si>
    <t>GILD US Equity</t>
  </si>
  <si>
    <t>Gilead Sciences Inc</t>
  </si>
  <si>
    <t>CL US Equity</t>
  </si>
  <si>
    <t>Colgate-Palmolive Co</t>
  </si>
  <si>
    <t>IBM US Equity</t>
  </si>
  <si>
    <t>International Business Machine</t>
  </si>
  <si>
    <t>NFLX US Equity</t>
  </si>
  <si>
    <t>Netflix Inc</t>
  </si>
  <si>
    <t>MDLZ US Equity</t>
  </si>
  <si>
    <t>Mondelez International Inc</t>
  </si>
  <si>
    <t>TGT US Equity</t>
  </si>
  <si>
    <t>Target Corp</t>
  </si>
  <si>
    <t>BA US Equity</t>
  </si>
  <si>
    <t>Boeing Co/The</t>
  </si>
  <si>
    <t>AMT US Equity</t>
  </si>
  <si>
    <t>American Tower Corp</t>
  </si>
  <si>
    <t>NKE US Equity</t>
  </si>
  <si>
    <t>NIKE Inc</t>
  </si>
  <si>
    <t>AMD US Equity</t>
  </si>
  <si>
    <t>Advanced Micro Devices Inc</t>
  </si>
  <si>
    <t>WBA US Equity</t>
  </si>
  <si>
    <t>Walgreens Boots Alliance Inc</t>
  </si>
  <si>
    <t>INTC US Equity</t>
  </si>
  <si>
    <t>Intel Corp</t>
  </si>
  <si>
    <t>EMR US Equity</t>
  </si>
  <si>
    <t>Emerson Electric Co</t>
  </si>
  <si>
    <t>TMUS US Equity</t>
  </si>
  <si>
    <t>T-Mobile US Inc</t>
  </si>
  <si>
    <t>TMO US Equity</t>
  </si>
  <si>
    <t>Thermo Fisher Scientific Inc</t>
  </si>
  <si>
    <t>KHC US Equity</t>
  </si>
  <si>
    <t>Kraft Heinz Co/The</t>
  </si>
  <si>
    <t>EXC US Equity</t>
  </si>
  <si>
    <t>Exelon Corp</t>
  </si>
  <si>
    <t>Accessing Axes Data</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</si>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</sst>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61" x14ac:knownFonts="1">
    <font>
      <sz val="11"/>
      <color theme="1"/>
      <name val="Calibri"/>
      <family val="2"/>
      <scheme val="minor"/>
    </font>
    <font>
      <sz val="11"/>
      <color theme="1"/>
      <name val="Calibri"/>
      <family val="2"/>
      <scheme val="minor"/>
    </font>
    <font>
      <b/>
      <sz val="11"/>
      <color rgb="FFFA7D00"/>
      <name val="Calibri"/>
      <family val="2"/>
      <scheme val="minor"/>
    </font>
    <font>
      <i/>
      <sz val="11"/>
      <color rgb="FF7F7F7F"/>
      <name val="Calibri"/>
      <family val="2"/>
      <scheme val="minor"/>
    </font>
    <font>
      <b/>
      <sz val="11"/>
      <color theme="1"/>
      <name val="Calibri"/>
      <family val="2"/>
      <scheme val="minor"/>
    </font>
    <font>
      <sz val="28"/>
      <color theme="1"/>
      <name val="Calibri"/>
      <family val="2"/>
      <scheme val="minor"/>
    </font>
    <font>
      <sz val="36"/>
      <color theme="1"/>
      <name val="Calibri"/>
      <family val="2"/>
      <scheme val="minor"/>
    </font>
    <font>
      <b/>
      <sz val="48"/>
      <color theme="5"/>
      <name val="Calibri"/>
      <family val="2"/>
      <scheme val="minor"/>
    </font>
    <font>
      <sz val="28"/>
      <color theme="1"/>
      <name val="Arial Black"/>
      <family val="2"/>
    </font>
    <font>
      <sz val="12"/>
      <name val="Arial"/>
      <family val="2"/>
    </font>
    <font>
      <b/>
      <u/>
      <sz val="48"/>
      <color theme="5"/>
      <name val="Segoe UI Semilight"/>
      <family val="2"/>
    </font>
    <font>
      <b/>
      <sz val="48"/>
      <color theme="5"/>
      <name val="Arial"/>
      <family val="2"/>
    </font>
    <font>
      <b/>
      <sz val="72"/>
      <color theme="5"/>
      <name val="Arial"/>
      <family val="2"/>
    </font>
    <font>
      <b/>
      <sz val="22"/>
      <color theme="5"/>
      <name val="Segoe UI Semilight"/>
      <family val="2"/>
    </font>
    <font>
      <u/>
      <sz val="11"/>
      <color theme="10"/>
      <name val="Calibri"/>
      <family val="2"/>
      <scheme val="minor"/>
    </font>
    <font>
      <u/>
      <sz val="26"/>
      <color theme="10"/>
      <name val="Segoe UI Semibold"/>
      <family val="2"/>
    </font>
    <font>
      <b/>
      <sz val="22"/>
      <color theme="10"/>
      <name val="Segoe UI Semilight"/>
      <family val="2"/>
    </font>
    <font>
      <b/>
      <sz val="22"/>
      <color theme="1"/>
      <name val="Segoe UI Semilight"/>
      <family val="2"/>
    </font>
    <font>
      <u/>
      <sz val="22"/>
      <color theme="10"/>
      <name val="Segoe UI Semilight"/>
      <family val="2"/>
    </font>
    <font>
      <sz val="11"/>
      <color theme="1"/>
      <name val="Segoe UI Semilight"/>
      <family val="2"/>
    </font>
    <font>
      <b/>
      <sz val="11"/>
      <color theme="1"/>
      <name val="Segoe UI Semilight"/>
      <family val="2"/>
    </font>
    <font>
      <b/>
      <sz val="11"/>
      <color rgb="FF000000"/>
      <name val="Calibri"/>
      <family val="2"/>
      <scheme val="minor"/>
    </font>
    <font>
      <sz val="10"/>
      <name val="Arial"/>
      <family val="2"/>
    </font>
    <font>
      <sz val="8"/>
      <color theme="1"/>
      <name val="Arial"/>
      <family val="2"/>
    </font>
    <font>
      <b/>
      <sz val="12"/>
      <color theme="0"/>
      <name val="Calibri"/>
      <family val="2"/>
      <scheme val="minor"/>
    </font>
    <font>
      <b/>
      <sz val="14"/>
      <color rgb="FF0070C0"/>
      <name val="Segoe UI Semilight"/>
      <family val="2"/>
    </font>
    <font>
      <sz val="10"/>
      <color rgb="FF000000"/>
      <name val="Segoe UI Semilight"/>
      <family val="2"/>
    </font>
    <font>
      <sz val="10"/>
      <color theme="1"/>
      <name val="Segoe UI Semilight"/>
      <family val="2"/>
    </font>
    <font>
      <b/>
      <sz val="11"/>
      <color rgb="FF0070C0"/>
      <name val="Segoe UI Semilight"/>
      <family val="2"/>
    </font>
    <font>
      <b/>
      <sz val="12"/>
      <color theme="5"/>
      <name val="Segoe UI Semilight"/>
      <family val="2"/>
    </font>
    <font>
      <b/>
      <u/>
      <sz val="22"/>
      <color theme="5"/>
      <name val="Segoe UI Semilight"/>
      <family val="2"/>
    </font>
    <font>
      <sz val="11"/>
      <color theme="10"/>
      <name val="Segoe UI Semibold"/>
      <family val="2"/>
    </font>
    <font>
      <sz val="11"/>
      <color theme="0"/>
      <name val="Calibri"/>
      <family val="2"/>
      <scheme val="minor"/>
    </font>
    <font>
      <u/>
      <sz val="14"/>
      <color theme="10"/>
      <name val="Calibri"/>
      <family val="2"/>
      <scheme val="minor"/>
    </font>
    <font>
      <i/>
      <sz val="11"/>
      <color theme="1"/>
      <name val="Calibri"/>
      <family val="2"/>
      <scheme val="minor"/>
    </font>
    <font>
      <sz val="12"/>
      <color theme="1"/>
      <name val="Segoe UI Semilight"/>
      <family val="2"/>
    </font>
    <font>
      <u/>
      <sz val="28"/>
      <color theme="10"/>
      <name val="Calibri"/>
      <family val="2"/>
      <scheme val="minor"/>
    </font>
    <font>
      <sz val="12"/>
      <color theme="0"/>
      <name val="Calibri"/>
      <family val="2"/>
      <scheme val="minor"/>
    </font>
    <font>
      <sz val="11"/>
      <color rgb="FF000000"/>
      <name val="Calibri"/>
      <family val="2"/>
      <scheme val="minor"/>
    </font>
    <font>
      <b/>
      <i/>
      <sz val="11"/>
      <color theme="1"/>
      <name val="Calibri"/>
      <family val="2"/>
      <scheme val="minor"/>
    </font>
    <font>
      <b/>
      <i/>
      <sz val="11"/>
      <color rgb="FFFF0000"/>
      <name val="Calibri"/>
      <family val="2"/>
      <scheme val="minor"/>
    </font>
    <font>
      <sz val="22"/>
      <color theme="1"/>
      <name val="Segoe UI Semibold"/>
      <family val="2"/>
    </font>
    <font>
      <sz val="16"/>
      <color theme="1"/>
      <name val="Calibri"/>
      <family val="2"/>
      <scheme val="minor"/>
    </font>
    <font>
      <b/>
      <sz val="16"/>
      <color theme="1"/>
      <name val="Calibri"/>
      <family val="2"/>
      <scheme val="minor"/>
    </font>
    <font>
      <sz val="22"/>
      <color theme="1"/>
      <name val="Arial"/>
      <family val="2"/>
    </font>
    <font>
      <sz val="11"/>
      <color theme="1"/>
      <name val="Arial"/>
      <family val="2"/>
    </font>
    <font>
      <sz val="18"/>
      <color theme="0"/>
      <name val="Arial Black"/>
      <family val="2"/>
    </font>
    <font>
      <sz val="16"/>
      <name val="Calibri"/>
      <family val="2"/>
      <scheme val="minor"/>
    </font>
    <font>
      <sz val="14"/>
      <color theme="1"/>
      <name val="Arial"/>
      <family val="2"/>
    </font>
    <font>
      <sz val="14"/>
      <color theme="0"/>
      <name val="Arial Black"/>
      <family val="2"/>
    </font>
    <font>
      <i/>
      <sz val="16"/>
      <color theme="1"/>
      <name val="Calibri"/>
      <family val="2"/>
      <scheme val="minor"/>
    </font>
    <font>
      <b/>
      <i/>
      <sz val="16"/>
      <color rgb="FFFF0000"/>
      <name val="Calibri"/>
      <family val="2"/>
      <scheme val="minor"/>
    </font>
    <font>
      <b/>
      <i/>
      <sz val="16"/>
      <color rgb="FF00B0F0"/>
      <name val="Calibri"/>
      <family val="2"/>
      <scheme val="minor"/>
    </font>
    <font>
      <sz val="14"/>
      <color theme="1"/>
      <name val="Calibri"/>
      <family val="2"/>
      <scheme val="minor"/>
    </font>
    <font>
      <sz val="14"/>
      <color rgb="FFFF0000"/>
      <name val="Calibri"/>
      <family val="2"/>
      <scheme val="minor"/>
    </font>
    <font>
      <sz val="14"/>
      <name val="Calibri"/>
      <family val="2"/>
      <scheme val="minor"/>
    </font>
    <font>
      <sz val="14"/>
      <color rgb="FF00B0F0"/>
      <name val="Calibri"/>
      <family val="2"/>
      <scheme val="minor"/>
    </font>
    <font>
      <b/>
      <i/>
      <sz val="16"/>
      <color rgb="FF00B050"/>
      <name val="Calibri"/>
      <family val="2"/>
      <scheme val="minor"/>
    </font>
    <font>
      <sz val="14"/>
      <color rgb="FF00B050"/>
      <name val="Calibri"/>
      <family val="2"/>
      <scheme val="minor"/>
    </font>
    <font>
      <sz val="14"/>
      <color rgb="FF0070C0"/>
      <name val="Calibri"/>
      <family val="2"/>
      <scheme val="minor"/>
    </font>
    <font>
      <i/>
      <sz val="11"/>
      <color rgb="FF000000"/>
      <name val="Calibri"/>
      <family val="2"/>
      <scheme val="minor"/>
    </font>
  </fonts>
  <fills count="14">
    <fill>
      <patternFill patternType="none"/>
    </fill>
    <fill>
      <patternFill patternType="gray125"/>
    </fill>
    <fill>
      <patternFill patternType="solid">
        <fgColor rgb="FFF2F2F2"/>
      </patternFill>
    </fill>
    <fill>
      <patternFill patternType="gray0625">
        <fgColor theme="0" tint="-0.499984740745262"/>
        <bgColor auto="1"/>
      </patternFill>
    </fill>
    <fill>
      <patternFill patternType="solid">
        <fgColor indexed="65"/>
        <bgColor theme="0"/>
      </patternFill>
    </fill>
    <fill>
      <patternFill patternType="solid">
        <fgColor theme="0" tint="-4.9989318521683403E-2"/>
        <bgColor indexed="64"/>
      </patternFill>
    </fill>
    <fill>
      <patternFill patternType="solid">
        <fgColor rgb="FF1F497D"/>
        <bgColor indexed="64"/>
      </patternFill>
    </fill>
    <fill>
      <gradientFill>
        <stop position="0">
          <color rgb="FFFCD5B4"/>
        </stop>
        <stop position="0.5">
          <color rgb="FFFDE9D9"/>
        </stop>
        <stop position="1">
          <color rgb="FFFCD5B4"/>
        </stop>
      </gradientFill>
    </fill>
    <fill>
      <patternFill patternType="solid">
        <fgColor theme="2"/>
        <bgColor indexed="64"/>
      </patternFill>
    </fill>
    <fill>
      <patternFill patternType="solid">
        <fgColor theme="4" tint="0.79998168889431442"/>
        <bgColor indexed="64"/>
      </patternFill>
    </fill>
    <fill>
      <patternFill patternType="solid">
        <fgColor rgb="FF00B0F0"/>
        <bgColor indexed="64"/>
      </patternFill>
    </fill>
    <fill>
      <patternFill patternType="solid">
        <fgColor theme="5" tint="0.39997558519241921"/>
        <bgColor indexed="64"/>
      </patternFill>
    </fill>
    <fill>
      <gradientFill>
        <stop position="0">
          <color rgb="FF8DB4E2"/>
        </stop>
        <stop position="0.5">
          <color rgb="FFC5D9F1"/>
        </stop>
        <stop position="1">
          <color rgb="FF8DB4E2"/>
        </stop>
      </gradientFill>
    </fill>
    <fill>
      <gradientFill>
        <stop position="0">
          <color rgb="FFB8CCE4"/>
        </stop>
        <stop position="0.5">
          <color rgb="FFDCE6F1"/>
        </stop>
        <stop position="1">
          <color rgb="FFB8CCE4"/>
        </stop>
      </gradientFill>
    </fill>
  </fills>
  <borders count="66">
    <border>
      <left/>
      <right/>
      <top/>
      <bottom/>
      <diagonal/>
    </border>
    <border>
      <left style="thin">
        <color rgb="FF7F7F7F"/>
      </left>
      <right style="thin">
        <color rgb="FF7F7F7F"/>
      </right>
      <top style="thin">
        <color rgb="FF7F7F7F"/>
      </top>
      <bottom style="thin">
        <color rgb="FF7F7F7F"/>
      </bottom>
      <diagonal/>
    </border>
    <border>
      <left style="thin">
        <color theme="0" tint="-4.9989318521683403E-2"/>
      </left>
      <right/>
      <top/>
      <bottom/>
      <diagonal/>
    </border>
    <border>
      <left/>
      <right style="thin">
        <color theme="0" tint="-4.9989318521683403E-2"/>
      </right>
      <top/>
      <bottom/>
      <diagonal/>
    </border>
    <border>
      <left/>
      <right/>
      <top/>
      <bottom style="thin">
        <color theme="0" tint="-4.9989318521683403E-2"/>
      </bottom>
      <diagonal/>
    </border>
    <border>
      <left/>
      <right style="thin">
        <color theme="0" tint="-4.9989318521683403E-2"/>
      </right>
      <top/>
      <bottom style="thin">
        <color theme="0" tint="-4.9989318521683403E-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auto="1"/>
      </bottom>
      <diagonal/>
    </border>
    <border>
      <left style="medium">
        <color indexed="64"/>
      </left>
      <right style="thin">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medium">
        <color indexed="64"/>
      </top>
      <bottom style="medium">
        <color indexed="64"/>
      </bottom>
      <diagonal/>
    </border>
    <border>
      <left style="thin">
        <color rgb="FF0070C0"/>
      </left>
      <right/>
      <top style="thin">
        <color rgb="FF0070C0"/>
      </top>
      <bottom/>
      <diagonal/>
    </border>
    <border>
      <left/>
      <right/>
      <top style="thin">
        <color rgb="FF0070C0"/>
      </top>
      <bottom/>
      <diagonal/>
    </border>
    <border>
      <left/>
      <right style="thin">
        <color rgb="FF0070C0"/>
      </right>
      <top style="thin">
        <color rgb="FF0070C0"/>
      </top>
      <bottom/>
      <diagonal/>
    </border>
    <border>
      <left style="thin">
        <color rgb="FF0070C0"/>
      </left>
      <right/>
      <top/>
      <bottom style="thin">
        <color rgb="FF0070C0"/>
      </bottom>
      <diagonal/>
    </border>
    <border>
      <left/>
      <right/>
      <top/>
      <bottom style="thin">
        <color rgb="FF0070C0"/>
      </bottom>
      <diagonal/>
    </border>
    <border>
      <left/>
      <right style="thin">
        <color rgb="FF0070C0"/>
      </right>
      <top/>
      <bottom style="thin">
        <color rgb="FF0070C0"/>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medium">
        <color indexed="64"/>
      </right>
      <top style="medium">
        <color indexed="64"/>
      </top>
      <bottom style="thin">
        <color theme="0"/>
      </bottom>
      <diagonal/>
    </border>
    <border>
      <left style="medium">
        <color indexed="64"/>
      </left>
      <right style="medium">
        <color indexed="64"/>
      </right>
      <top style="thin">
        <color theme="0"/>
      </top>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style="medium">
        <color indexed="64"/>
      </right>
      <top/>
      <bottom style="thin">
        <color theme="0"/>
      </bottom>
      <diagonal/>
    </border>
    <border>
      <left style="medium">
        <color indexed="64"/>
      </left>
      <right style="medium">
        <color indexed="64"/>
      </right>
      <top/>
      <bottom/>
      <diagonal/>
    </border>
    <border>
      <left style="medium">
        <color indexed="64"/>
      </left>
      <right style="medium">
        <color indexed="64"/>
      </right>
      <top style="thin">
        <color theme="0"/>
      </top>
      <bottom style="medium">
        <color indexed="64"/>
      </bottom>
      <diagonal/>
    </border>
    <border>
      <left/>
      <right style="thin">
        <color theme="0"/>
      </right>
      <top/>
      <bottom style="medium">
        <color indexed="64"/>
      </bottom>
      <diagonal/>
    </border>
    <border>
      <left style="thin">
        <color theme="0"/>
      </left>
      <right style="thin">
        <color theme="0"/>
      </right>
      <top/>
      <bottom style="medium">
        <color indexed="64"/>
      </bottom>
      <diagonal/>
    </border>
    <border>
      <left style="thin">
        <color theme="0"/>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s>
  <cellStyleXfs count="12">
    <xf numFmtId="0" fontId="0" fillId="0" borderId="0"/>
    <xf numFmtId="0" fontId="14" fillId="0" borderId="0" applyNumberFormat="0" applyFill="0" applyBorder="0" applyAlignment="0" applyProtection="0"/>
    <xf numFmtId="0" fontId="1" fillId="0" borderId="0"/>
    <xf numFmtId="0" fontId="19" fillId="0" borderId="0"/>
    <xf numFmtId="0" fontId="3" fillId="0" borderId="0" applyNumberFormat="0" applyFill="0" applyBorder="0" applyAlignment="0" applyProtection="0"/>
    <xf numFmtId="0" fontId="2" fillId="2" borderId="1" applyNumberFormat="0" applyAlignment="0" applyProtection="0"/>
    <xf numFmtId="0" fontId="22" fillId="0" borderId="0"/>
    <xf numFmtId="0" fontId="23" fillId="0" borderId="0"/>
    <xf numFmtId="0" fontId="19" fillId="0" borderId="0"/>
    <xf numFmtId="0" fontId="19" fillId="0" borderId="0"/>
    <xf numFmtId="43" fontId="1" fillId="0" borderId="0" applyFont="0" applyFill="0" applyBorder="0" applyAlignment="0" applyProtection="0"/>
    <xf numFmtId="9" fontId="1" fillId="0" borderId="0" applyFont="0" applyFill="0" applyBorder="0" applyAlignment="0" applyProtection="0"/>
  </cellStyleXfs>
  <cellXfs count="248">
    <xf numFmtId="0" fontId="0" fillId="0" borderId="0" xfId="0"/>
    <xf numFmtId="49" fontId="0" fillId="3" borderId="2" xfId="0" applyNumberFormat="1" applyFill="1" applyBorder="1"/>
    <xf numFmtId="49" fontId="0" fillId="3" borderId="0" xfId="0" applyNumberFormat="1" applyFill="1" applyBorder="1"/>
    <xf numFmtId="49" fontId="5" fillId="0" borderId="0" xfId="0" applyNumberFormat="1" applyFont="1" applyBorder="1"/>
    <xf numFmtId="49" fontId="0" fillId="0" borderId="0" xfId="0" applyNumberFormat="1" applyBorder="1"/>
    <xf numFmtId="49" fontId="5" fillId="0" borderId="3" xfId="0" applyNumberFormat="1" applyFont="1" applyBorder="1"/>
    <xf numFmtId="49" fontId="0" fillId="0" borderId="0" xfId="0" applyNumberFormat="1" applyFont="1"/>
    <xf numFmtId="49" fontId="0" fillId="0" borderId="0" xfId="0" applyNumberFormat="1"/>
    <xf numFmtId="49" fontId="6" fillId="0" borderId="0" xfId="0" applyNumberFormat="1" applyFont="1" applyBorder="1" applyAlignment="1">
      <alignment vertical="center"/>
    </xf>
    <xf numFmtId="49" fontId="7" fillId="0" borderId="0" xfId="0" applyNumberFormat="1" applyFont="1" applyBorder="1" applyAlignment="1">
      <alignment vertical="top" wrapText="1"/>
    </xf>
    <xf numFmtId="49" fontId="6" fillId="0" borderId="3" xfId="0" applyNumberFormat="1" applyFont="1" applyBorder="1" applyAlignment="1">
      <alignment vertical="center"/>
    </xf>
    <xf numFmtId="49" fontId="8" fillId="4" borderId="0" xfId="0" applyNumberFormat="1" applyFont="1" applyFill="1" applyBorder="1" applyAlignment="1">
      <alignment horizontal="right" vertical="center"/>
    </xf>
    <xf numFmtId="49" fontId="9" fillId="5" borderId="0" xfId="0" applyNumberFormat="1" applyFont="1" applyFill="1" applyBorder="1" applyAlignment="1">
      <alignment vertical="center"/>
    </xf>
    <xf numFmtId="49" fontId="11" fillId="5" borderId="0" xfId="0" applyNumberFormat="1" applyFont="1" applyFill="1" applyBorder="1" applyAlignment="1">
      <alignment horizontal="left" wrapText="1"/>
    </xf>
    <xf numFmtId="49" fontId="12" fillId="5" borderId="0" xfId="0" applyNumberFormat="1" applyFont="1" applyFill="1" applyBorder="1" applyAlignment="1">
      <alignment horizontal="left" vertical="top" wrapText="1"/>
    </xf>
    <xf numFmtId="49" fontId="12" fillId="5" borderId="0" xfId="0" applyNumberFormat="1" applyFont="1" applyFill="1" applyBorder="1" applyAlignment="1">
      <alignment horizontal="left" vertical="center" wrapText="1"/>
    </xf>
    <xf numFmtId="49" fontId="12" fillId="5" borderId="0" xfId="0" applyNumberFormat="1" applyFont="1" applyFill="1" applyBorder="1" applyAlignment="1">
      <alignment vertical="center" wrapText="1"/>
    </xf>
    <xf numFmtId="49" fontId="0" fillId="0" borderId="0" xfId="0" applyNumberFormat="1" applyBorder="1" applyAlignment="1">
      <alignment wrapText="1"/>
    </xf>
    <xf numFmtId="49" fontId="6" fillId="0" borderId="4" xfId="0" applyNumberFormat="1" applyFont="1" applyBorder="1" applyAlignment="1">
      <alignment vertical="center"/>
    </xf>
    <xf numFmtId="49" fontId="0" fillId="0" borderId="4" xfId="0" applyNumberFormat="1" applyBorder="1"/>
    <xf numFmtId="49" fontId="7" fillId="0" borderId="4" xfId="0" applyNumberFormat="1" applyFont="1" applyBorder="1" applyAlignment="1">
      <alignment vertical="top" wrapText="1"/>
    </xf>
    <xf numFmtId="49" fontId="6" fillId="0" borderId="5" xfId="0" applyNumberFormat="1" applyFont="1" applyBorder="1" applyAlignment="1">
      <alignment vertical="center"/>
    </xf>
    <xf numFmtId="0" fontId="16" fillId="5" borderId="0" xfId="1" applyFont="1" applyFill="1" applyAlignment="1">
      <alignment vertical="center"/>
    </xf>
    <xf numFmtId="0" fontId="17" fillId="5" borderId="0" xfId="0" applyFont="1" applyFill="1" applyAlignment="1">
      <alignment vertical="center"/>
    </xf>
    <xf numFmtId="0" fontId="20" fillId="0" borderId="0" xfId="3" applyFont="1"/>
    <xf numFmtId="0" fontId="19" fillId="0" borderId="0" xfId="3"/>
    <xf numFmtId="0" fontId="24" fillId="6" borderId="17" xfId="7" applyFont="1" applyFill="1" applyBorder="1" applyAlignment="1">
      <alignment horizontal="center"/>
    </xf>
    <xf numFmtId="0" fontId="0" fillId="8" borderId="0" xfId="0" applyFill="1"/>
    <xf numFmtId="0" fontId="4" fillId="8" borderId="0" xfId="0" applyFont="1" applyFill="1"/>
    <xf numFmtId="0" fontId="0" fillId="0" borderId="0" xfId="0" applyAlignment="1">
      <alignment horizontal="center"/>
    </xf>
    <xf numFmtId="0" fontId="0" fillId="0" borderId="0" xfId="0" applyAlignment="1">
      <alignment horizontal="left" vertical="center"/>
    </xf>
    <xf numFmtId="0" fontId="0" fillId="8" borderId="0" xfId="0" applyFill="1" applyAlignment="1">
      <alignment horizontal="left"/>
    </xf>
    <xf numFmtId="0" fontId="0" fillId="0" borderId="0" xfId="0" applyAlignment="1">
      <alignment horizontal="left"/>
    </xf>
    <xf numFmtId="0" fontId="0" fillId="8" borderId="0" xfId="0" applyFill="1" applyAlignment="1">
      <alignment horizontal="center"/>
    </xf>
    <xf numFmtId="14" fontId="0" fillId="8" borderId="0" xfId="0" applyNumberFormat="1" applyFill="1"/>
    <xf numFmtId="0" fontId="0" fillId="0" borderId="0" xfId="0" quotePrefix="1"/>
    <xf numFmtId="14" fontId="0" fillId="0" borderId="0" xfId="0" applyNumberFormat="1"/>
    <xf numFmtId="0" fontId="0" fillId="0" borderId="0" xfId="0" applyNumberFormat="1"/>
    <xf numFmtId="0" fontId="0" fillId="0" borderId="0" xfId="0" quotePrefix="1" applyNumberFormat="1"/>
    <xf numFmtId="0" fontId="0" fillId="8" borderId="0" xfId="0" applyNumberFormat="1" applyFill="1"/>
    <xf numFmtId="18" fontId="0" fillId="0" borderId="0" xfId="0" applyNumberFormat="1"/>
    <xf numFmtId="0" fontId="25" fillId="0" borderId="0" xfId="3" applyFont="1"/>
    <xf numFmtId="0" fontId="20" fillId="0" borderId="0" xfId="3" quotePrefix="1" applyFont="1"/>
    <xf numFmtId="0" fontId="26" fillId="9" borderId="26" xfId="3" applyFont="1" applyFill="1" applyBorder="1" applyAlignment="1">
      <alignment horizontal="center" vertical="center"/>
    </xf>
    <xf numFmtId="0" fontId="19" fillId="9" borderId="26" xfId="3" applyFont="1" applyFill="1" applyBorder="1"/>
    <xf numFmtId="0" fontId="26" fillId="0" borderId="27" xfId="3" applyFont="1" applyBorder="1" applyAlignment="1">
      <alignment horizontal="center" vertical="center"/>
    </xf>
    <xf numFmtId="0" fontId="19" fillId="0" borderId="27" xfId="3" applyFont="1" applyBorder="1"/>
    <xf numFmtId="0" fontId="26" fillId="9" borderId="27" xfId="3" applyFont="1" applyFill="1" applyBorder="1" applyAlignment="1">
      <alignment horizontal="center" vertical="center"/>
    </xf>
    <xf numFmtId="0" fontId="19" fillId="9" borderId="27" xfId="3" applyFont="1" applyFill="1" applyBorder="1"/>
    <xf numFmtId="0" fontId="26" fillId="0" borderId="28" xfId="3" applyFont="1" applyBorder="1" applyAlignment="1">
      <alignment horizontal="center" vertical="center"/>
    </xf>
    <xf numFmtId="0" fontId="19" fillId="0" borderId="28" xfId="3" applyFont="1" applyBorder="1"/>
    <xf numFmtId="0" fontId="19" fillId="0" borderId="27" xfId="3" applyFont="1" applyBorder="1" applyAlignment="1">
      <alignment horizontal="center"/>
    </xf>
    <xf numFmtId="0" fontId="19" fillId="0" borderId="27" xfId="3" applyBorder="1"/>
    <xf numFmtId="0" fontId="19" fillId="9" borderId="27" xfId="3" applyFill="1" applyBorder="1" applyAlignment="1">
      <alignment horizontal="center"/>
    </xf>
    <xf numFmtId="0" fontId="19" fillId="9" borderId="27" xfId="3" applyFill="1" applyBorder="1"/>
    <xf numFmtId="0" fontId="19" fillId="0" borderId="27" xfId="3" applyBorder="1" applyAlignment="1">
      <alignment horizontal="center"/>
    </xf>
    <xf numFmtId="0" fontId="19" fillId="9" borderId="27" xfId="3" applyFont="1" applyFill="1" applyBorder="1" applyAlignment="1">
      <alignment horizontal="center"/>
    </xf>
    <xf numFmtId="0" fontId="19" fillId="0" borderId="28" xfId="3" applyBorder="1" applyAlignment="1">
      <alignment horizontal="center"/>
    </xf>
    <xf numFmtId="0" fontId="19" fillId="0" borderId="28" xfId="3" applyBorder="1"/>
    <xf numFmtId="0" fontId="28" fillId="0" borderId="0" xfId="3" applyFont="1"/>
    <xf numFmtId="49" fontId="13" fillId="5" borderId="0" xfId="0" applyNumberFormat="1" applyFont="1" applyFill="1" applyBorder="1" applyAlignment="1">
      <alignment horizontal="left" vertical="top" wrapText="1"/>
    </xf>
    <xf numFmtId="49" fontId="13" fillId="5" borderId="0" xfId="0" applyNumberFormat="1" applyFont="1" applyFill="1" applyBorder="1" applyAlignment="1">
      <alignment horizontal="left" vertical="top" wrapText="1"/>
    </xf>
    <xf numFmtId="49" fontId="29" fillId="5" borderId="0" xfId="0" applyNumberFormat="1" applyFont="1" applyFill="1" applyBorder="1" applyAlignment="1">
      <alignment horizontal="left" vertical="top" wrapText="1"/>
    </xf>
    <xf numFmtId="49" fontId="13" fillId="5" borderId="0" xfId="0" applyNumberFormat="1" applyFont="1" applyFill="1" applyBorder="1" applyAlignment="1">
      <alignment vertical="top" wrapText="1"/>
    </xf>
    <xf numFmtId="49" fontId="15" fillId="5" borderId="0" xfId="1" applyNumberFormat="1" applyFont="1" applyFill="1" applyBorder="1" applyAlignment="1">
      <alignment wrapText="1"/>
    </xf>
    <xf numFmtId="49" fontId="33" fillId="5" borderId="0" xfId="1" applyNumberFormat="1" applyFont="1" applyFill="1" applyBorder="1" applyAlignment="1">
      <alignment horizontal="left" vertical="top" wrapText="1"/>
    </xf>
    <xf numFmtId="0" fontId="0" fillId="0" borderId="10" xfId="0" applyBorder="1"/>
    <xf numFmtId="0" fontId="0" fillId="0" borderId="0" xfId="0" applyBorder="1"/>
    <xf numFmtId="0" fontId="0" fillId="0" borderId="9" xfId="0" applyBorder="1"/>
    <xf numFmtId="0" fontId="0" fillId="0" borderId="14" xfId="0" applyBorder="1"/>
    <xf numFmtId="0" fontId="0" fillId="0" borderId="16" xfId="0" applyBorder="1"/>
    <xf numFmtId="0" fontId="0" fillId="0" borderId="11" xfId="0" applyBorder="1"/>
    <xf numFmtId="0" fontId="0" fillId="0" borderId="12" xfId="0" applyBorder="1"/>
    <xf numFmtId="0" fontId="34" fillId="0" borderId="0" xfId="0" applyFont="1"/>
    <xf numFmtId="0" fontId="35" fillId="0" borderId="0" xfId="0" applyFont="1"/>
    <xf numFmtId="14" fontId="21" fillId="7" borderId="8" xfId="8" applyNumberFormat="1" applyFont="1" applyFill="1" applyBorder="1" applyAlignment="1" applyProtection="1">
      <alignment horizontal="center" vertical="top"/>
    </xf>
    <xf numFmtId="14" fontId="21" fillId="7" borderId="8" xfId="8" applyNumberFormat="1" applyFont="1" applyFill="1" applyBorder="1" applyAlignment="1" applyProtection="1">
      <alignment horizontal="center" vertical="top"/>
    </xf>
    <xf numFmtId="0" fontId="24" fillId="6" borderId="6" xfId="7" applyFont="1" applyFill="1" applyBorder="1" applyAlignment="1">
      <alignment horizontal="center"/>
    </xf>
    <xf numFmtId="0" fontId="37" fillId="6" borderId="17" xfId="7" applyFont="1" applyFill="1" applyBorder="1" applyAlignment="1">
      <alignment horizontal="center"/>
    </xf>
    <xf numFmtId="43" fontId="0" fillId="0" borderId="0" xfId="10" applyFont="1"/>
    <xf numFmtId="0" fontId="24" fillId="6" borderId="6" xfId="7" applyFont="1" applyFill="1" applyBorder="1" applyAlignment="1">
      <alignment horizontal="center" vertical="center"/>
    </xf>
    <xf numFmtId="0" fontId="24" fillId="6" borderId="6" xfId="7" applyFont="1" applyFill="1" applyBorder="1" applyAlignment="1">
      <alignment horizontal="center" vertical="center" wrapText="1"/>
    </xf>
    <xf numFmtId="0" fontId="24" fillId="6" borderId="21" xfId="7" applyFont="1" applyFill="1" applyBorder="1" applyAlignment="1">
      <alignment horizontal="center" vertical="center" wrapText="1"/>
    </xf>
    <xf numFmtId="14" fontId="38" fillId="7" borderId="8" xfId="8" applyNumberFormat="1" applyFont="1" applyFill="1" applyBorder="1" applyAlignment="1" applyProtection="1">
      <alignment horizontal="center" vertical="top"/>
    </xf>
    <xf numFmtId="0" fontId="32" fillId="6" borderId="17" xfId="7" applyFont="1" applyFill="1" applyBorder="1" applyAlignment="1">
      <alignment horizontal="center"/>
    </xf>
    <xf numFmtId="2" fontId="0" fillId="0" borderId="0" xfId="0" applyNumberFormat="1" applyAlignment="1">
      <alignment horizontal="center" vertical="center"/>
    </xf>
    <xf numFmtId="1" fontId="0" fillId="0" borderId="0" xfId="0" applyNumberFormat="1" applyAlignment="1">
      <alignment horizontal="center" vertical="center"/>
    </xf>
    <xf numFmtId="0" fontId="39" fillId="0" borderId="0" xfId="0" applyFont="1"/>
    <xf numFmtId="0" fontId="24" fillId="6" borderId="30" xfId="7" applyFont="1" applyFill="1" applyBorder="1" applyAlignment="1">
      <alignment horizontal="center"/>
    </xf>
    <xf numFmtId="0" fontId="24" fillId="6" borderId="21" xfId="7" applyFont="1" applyFill="1" applyBorder="1" applyAlignment="1">
      <alignment horizontal="center"/>
    </xf>
    <xf numFmtId="0" fontId="40" fillId="0" borderId="0" xfId="0" applyFont="1"/>
    <xf numFmtId="0" fontId="24" fillId="6" borderId="8" xfId="7" applyFont="1" applyFill="1" applyBorder="1" applyAlignment="1"/>
    <xf numFmtId="49" fontId="0" fillId="0" borderId="0" xfId="0" applyNumberFormat="1" applyFill="1"/>
    <xf numFmtId="49" fontId="11" fillId="5" borderId="0" xfId="0" applyNumberFormat="1" applyFont="1" applyFill="1" applyBorder="1" applyAlignment="1">
      <alignment wrapText="1"/>
    </xf>
    <xf numFmtId="0" fontId="41" fillId="5" borderId="0" xfId="0" applyFont="1" applyFill="1" applyAlignment="1">
      <alignment vertical="center"/>
    </xf>
    <xf numFmtId="0" fontId="44" fillId="5" borderId="0" xfId="0" applyFont="1" applyFill="1" applyAlignment="1">
      <alignment vertical="center"/>
    </xf>
    <xf numFmtId="0" fontId="45" fillId="5" borderId="0" xfId="0" applyFont="1" applyFill="1"/>
    <xf numFmtId="0" fontId="0" fillId="0" borderId="0" xfId="0" applyNumberFormat="1" applyFill="1"/>
    <xf numFmtId="49" fontId="9" fillId="5" borderId="0" xfId="0" applyNumberFormat="1" applyFont="1" applyFill="1" applyBorder="1" applyAlignment="1">
      <alignment vertical="top"/>
    </xf>
    <xf numFmtId="0" fontId="43" fillId="0" borderId="0" xfId="0" applyFont="1" applyAlignment="1">
      <alignment horizontal="left" vertical="center" wrapText="1"/>
    </xf>
    <xf numFmtId="49" fontId="47" fillId="5" borderId="0" xfId="0" applyNumberFormat="1" applyFont="1" applyFill="1" applyBorder="1" applyAlignment="1">
      <alignment vertical="top"/>
    </xf>
    <xf numFmtId="49" fontId="6" fillId="0" borderId="0" xfId="0" applyNumberFormat="1" applyFont="1" applyFill="1" applyBorder="1" applyAlignment="1">
      <alignment vertical="center"/>
    </xf>
    <xf numFmtId="0" fontId="42" fillId="5" borderId="0" xfId="0" applyFont="1" applyFill="1" applyAlignment="1">
      <alignment horizontal="left" vertical="center" wrapText="1"/>
    </xf>
    <xf numFmtId="0" fontId="42" fillId="5" borderId="0" xfId="0" applyFont="1" applyFill="1" applyAlignment="1">
      <alignment horizontal="left" vertical="top" wrapText="1"/>
    </xf>
    <xf numFmtId="0" fontId="42" fillId="5" borderId="0" xfId="0" applyFont="1" applyFill="1" applyAlignment="1">
      <alignment horizontal="left" vertical="center" wrapText="1"/>
    </xf>
    <xf numFmtId="49" fontId="5" fillId="5" borderId="0" xfId="0" applyNumberFormat="1" applyFont="1" applyFill="1" applyBorder="1"/>
    <xf numFmtId="49" fontId="5" fillId="5" borderId="0" xfId="0" applyNumberFormat="1" applyFont="1" applyFill="1" applyBorder="1" applyAlignment="1">
      <alignment vertical="top"/>
    </xf>
    <xf numFmtId="49" fontId="45" fillId="5" borderId="0" xfId="0" applyNumberFormat="1" applyFont="1" applyFill="1" applyAlignment="1">
      <alignment vertical="top"/>
    </xf>
    <xf numFmtId="49" fontId="45" fillId="5" borderId="0" xfId="0" applyNumberFormat="1" applyFont="1" applyFill="1"/>
    <xf numFmtId="49" fontId="45" fillId="5" borderId="0" xfId="0" applyNumberFormat="1" applyFont="1" applyFill="1" applyAlignment="1">
      <alignment wrapText="1"/>
    </xf>
    <xf numFmtId="49" fontId="45" fillId="0" borderId="0" xfId="0" applyNumberFormat="1" applyFont="1"/>
    <xf numFmtId="0" fontId="0" fillId="0" borderId="10" xfId="0" applyFill="1" applyBorder="1"/>
    <xf numFmtId="0" fontId="27" fillId="0" borderId="0" xfId="0" applyFont="1"/>
    <xf numFmtId="0" fontId="0" fillId="0" borderId="29" xfId="0" applyBorder="1"/>
    <xf numFmtId="0" fontId="21" fillId="7" borderId="41" xfId="8" applyFont="1" applyFill="1" applyBorder="1" applyAlignment="1" applyProtection="1">
      <alignment horizontal="center" vertical="top"/>
    </xf>
    <xf numFmtId="9" fontId="21" fillId="7" borderId="8" xfId="11" applyFont="1" applyFill="1" applyBorder="1" applyAlignment="1" applyProtection="1">
      <alignment horizontal="center" vertical="top"/>
    </xf>
    <xf numFmtId="0" fontId="24" fillId="6" borderId="42" xfId="7" applyFont="1" applyFill="1" applyBorder="1" applyAlignment="1">
      <alignment horizontal="center"/>
    </xf>
    <xf numFmtId="0" fontId="38" fillId="12" borderId="43" xfId="11" applyNumberFormat="1" applyFont="1" applyFill="1" applyBorder="1" applyAlignment="1">
      <alignment horizontal="center" vertical="top"/>
    </xf>
    <xf numFmtId="0" fontId="24" fillId="6" borderId="44" xfId="7" applyFont="1" applyFill="1" applyBorder="1" applyAlignment="1">
      <alignment horizontal="center"/>
    </xf>
    <xf numFmtId="3" fontId="38" fillId="12" borderId="45" xfId="11" applyNumberFormat="1" applyFont="1" applyFill="1" applyBorder="1" applyAlignment="1">
      <alignment horizontal="center" vertical="top"/>
    </xf>
    <xf numFmtId="0" fontId="21" fillId="7" borderId="8" xfId="8" applyFont="1" applyFill="1" applyBorder="1" applyAlignment="1" applyProtection="1">
      <alignment horizontal="center" vertical="top"/>
    </xf>
    <xf numFmtId="0" fontId="21" fillId="7" borderId="13" xfId="8" applyFont="1" applyFill="1" applyBorder="1" applyAlignment="1" applyProtection="1">
      <alignment horizontal="center" vertical="top"/>
    </xf>
    <xf numFmtId="0" fontId="21" fillId="7" borderId="21" xfId="8" applyFont="1" applyFill="1" applyBorder="1" applyAlignment="1" applyProtection="1">
      <alignment horizontal="center" vertical="top"/>
    </xf>
    <xf numFmtId="0" fontId="24" fillId="6" borderId="19" xfId="7" applyFont="1" applyFill="1" applyBorder="1"/>
    <xf numFmtId="10" fontId="38" fillId="12" borderId="46" xfId="11" applyNumberFormat="1" applyFont="1" applyFill="1" applyBorder="1" applyAlignment="1">
      <alignment horizontal="center" vertical="top"/>
    </xf>
    <xf numFmtId="10" fontId="38" fillId="12" borderId="47" xfId="11" applyNumberFormat="1" applyFont="1" applyFill="1" applyBorder="1" applyAlignment="1">
      <alignment horizontal="center" vertical="top"/>
    </xf>
    <xf numFmtId="10" fontId="38" fillId="12" borderId="48" xfId="11" applyNumberFormat="1" applyFont="1" applyFill="1" applyBorder="1" applyAlignment="1">
      <alignment horizontal="center" vertical="top"/>
    </xf>
    <xf numFmtId="14" fontId="60" fillId="12" borderId="49" xfId="11" applyNumberFormat="1" applyFont="1" applyFill="1" applyBorder="1" applyAlignment="1">
      <alignment horizontal="center" vertical="top"/>
    </xf>
    <xf numFmtId="9" fontId="0" fillId="0" borderId="0" xfId="0" applyNumberFormat="1"/>
    <xf numFmtId="0" fontId="24" fillId="6" borderId="50" xfId="7" applyFont="1" applyFill="1" applyBorder="1"/>
    <xf numFmtId="10" fontId="38" fillId="13" borderId="51" xfId="11" applyNumberFormat="1" applyFont="1" applyFill="1" applyBorder="1" applyAlignment="1">
      <alignment horizontal="center" vertical="top"/>
    </xf>
    <xf numFmtId="10" fontId="38" fillId="13" borderId="52" xfId="11" applyNumberFormat="1" applyFont="1" applyFill="1" applyBorder="1" applyAlignment="1">
      <alignment horizontal="center" vertical="top"/>
    </xf>
    <xf numFmtId="10" fontId="38" fillId="13" borderId="53" xfId="11" applyNumberFormat="1" applyFont="1" applyFill="1" applyBorder="1" applyAlignment="1">
      <alignment horizontal="center" vertical="top"/>
    </xf>
    <xf numFmtId="14" fontId="60" fillId="12" borderId="54" xfId="11" applyNumberFormat="1" applyFont="1" applyFill="1" applyBorder="1" applyAlignment="1">
      <alignment horizontal="center" vertical="top"/>
    </xf>
    <xf numFmtId="0" fontId="24" fillId="6" borderId="55" xfId="7" applyFont="1" applyFill="1" applyBorder="1"/>
    <xf numFmtId="10" fontId="38" fillId="12" borderId="56" xfId="11" applyNumberFormat="1" applyFont="1" applyFill="1" applyBorder="1" applyAlignment="1">
      <alignment horizontal="center" vertical="top"/>
    </xf>
    <xf numFmtId="10" fontId="38" fillId="12" borderId="57" xfId="11" applyNumberFormat="1" applyFont="1" applyFill="1" applyBorder="1" applyAlignment="1">
      <alignment horizontal="center" vertical="top"/>
    </xf>
    <xf numFmtId="10" fontId="38" fillId="12" borderId="58" xfId="11" applyNumberFormat="1" applyFont="1" applyFill="1" applyBorder="1" applyAlignment="1">
      <alignment horizontal="center" vertical="top"/>
    </xf>
    <xf numFmtId="14" fontId="60" fillId="12" borderId="55" xfId="11" applyNumberFormat="1" applyFont="1" applyFill="1" applyBorder="1" applyAlignment="1">
      <alignment horizontal="center" vertical="top"/>
    </xf>
    <xf numFmtId="10" fontId="0" fillId="0" borderId="0" xfId="0" applyNumberFormat="1"/>
    <xf numFmtId="4" fontId="38" fillId="12" borderId="46" xfId="11" applyNumberFormat="1" applyFont="1" applyFill="1" applyBorder="1" applyAlignment="1">
      <alignment horizontal="center" vertical="top"/>
    </xf>
    <xf numFmtId="4" fontId="38" fillId="12" borderId="47" xfId="11" applyNumberFormat="1" applyFont="1" applyFill="1" applyBorder="1" applyAlignment="1">
      <alignment horizontal="center" vertical="top"/>
    </xf>
    <xf numFmtId="4" fontId="38" fillId="12" borderId="48" xfId="11" applyNumberFormat="1" applyFont="1" applyFill="1" applyBorder="1" applyAlignment="1">
      <alignment horizontal="center" vertical="top"/>
    </xf>
    <xf numFmtId="4" fontId="38" fillId="13" borderId="51" xfId="11" applyNumberFormat="1" applyFont="1" applyFill="1" applyBorder="1" applyAlignment="1">
      <alignment horizontal="center" vertical="top"/>
    </xf>
    <xf numFmtId="4" fontId="38" fillId="13" borderId="52" xfId="11" applyNumberFormat="1" applyFont="1" applyFill="1" applyBorder="1" applyAlignment="1">
      <alignment horizontal="center" vertical="top"/>
    </xf>
    <xf numFmtId="4" fontId="38" fillId="13" borderId="53" xfId="11" applyNumberFormat="1" applyFont="1" applyFill="1" applyBorder="1" applyAlignment="1">
      <alignment horizontal="center" vertical="top"/>
    </xf>
    <xf numFmtId="4" fontId="38" fillId="12" borderId="56" xfId="11" applyNumberFormat="1" applyFont="1" applyFill="1" applyBorder="1" applyAlignment="1">
      <alignment horizontal="center" vertical="top"/>
    </xf>
    <xf numFmtId="4" fontId="38" fillId="12" borderId="57" xfId="11" applyNumberFormat="1" applyFont="1" applyFill="1" applyBorder="1" applyAlignment="1">
      <alignment horizontal="center" vertical="top"/>
    </xf>
    <xf numFmtId="4" fontId="38" fillId="12" borderId="58" xfId="11" applyNumberFormat="1" applyFont="1" applyFill="1" applyBorder="1" applyAlignment="1">
      <alignment horizontal="center" vertical="top"/>
    </xf>
    <xf numFmtId="0" fontId="4" fillId="0" borderId="0" xfId="0" applyFont="1"/>
    <xf numFmtId="0" fontId="21" fillId="7" borderId="59" xfId="8" applyNumberFormat="1" applyFont="1" applyFill="1" applyBorder="1" applyAlignment="1" applyProtection="1">
      <alignment horizontal="center" vertical="top"/>
    </xf>
    <xf numFmtId="0" fontId="34" fillId="0" borderId="0" xfId="0" applyFont="1" applyAlignment="1">
      <alignment horizontal="center"/>
    </xf>
    <xf numFmtId="0" fontId="24" fillId="6" borderId="19" xfId="7" applyFont="1" applyFill="1" applyBorder="1" applyAlignment="1">
      <alignment horizontal="center"/>
    </xf>
    <xf numFmtId="0" fontId="21" fillId="7" borderId="60" xfId="8" applyFont="1" applyFill="1" applyBorder="1" applyAlignment="1" applyProtection="1">
      <alignment horizontal="center" vertical="top"/>
    </xf>
    <xf numFmtId="0" fontId="21" fillId="7" borderId="61" xfId="8" applyFont="1" applyFill="1" applyBorder="1" applyAlignment="1" applyProtection="1">
      <alignment horizontal="center" vertical="top"/>
    </xf>
    <xf numFmtId="0" fontId="21" fillId="7" borderId="62" xfId="8" applyFont="1" applyFill="1" applyBorder="1" applyAlignment="1" applyProtection="1">
      <alignment horizontal="center" vertical="top"/>
    </xf>
    <xf numFmtId="0" fontId="21" fillId="7" borderId="63" xfId="8" applyFont="1" applyFill="1" applyBorder="1" applyAlignment="1" applyProtection="1">
      <alignment horizontal="center" vertical="top"/>
    </xf>
    <xf numFmtId="0" fontId="21" fillId="7" borderId="64" xfId="8" applyFont="1" applyFill="1" applyBorder="1" applyAlignment="1" applyProtection="1">
      <alignment horizontal="center" vertical="top"/>
    </xf>
    <xf numFmtId="0" fontId="21" fillId="7" borderId="65" xfId="8" applyFont="1" applyFill="1" applyBorder="1" applyAlignment="1" applyProtection="1">
      <alignment horizontal="center" vertical="top"/>
    </xf>
    <xf numFmtId="0" fontId="0" fillId="0" borderId="15" xfId="0" applyBorder="1"/>
    <xf numFmtId="0" fontId="0" fillId="0" borderId="0" xfId="0" quotePrefix="1" applyBorder="1"/>
    <xf numFmtId="10" fontId="0" fillId="0" borderId="0" xfId="0" applyNumberFormat="1" applyBorder="1"/>
    <xf numFmtId="10" fontId="0" fillId="0" borderId="10" xfId="0" applyNumberFormat="1" applyBorder="1"/>
    <xf numFmtId="9" fontId="0" fillId="0" borderId="0" xfId="0" applyNumberFormat="1" applyBorder="1"/>
    <xf numFmtId="14" fontId="0" fillId="0" borderId="0" xfId="0" applyNumberFormat="1" applyBorder="1"/>
    <xf numFmtId="0" fontId="0" fillId="0" borderId="0" xfId="0" applyFill="1" applyBorder="1"/>
    <xf numFmtId="14" fontId="0" fillId="0" borderId="29" xfId="0" applyNumberFormat="1" applyBorder="1"/>
    <xf numFmtId="14" fontId="0" fillId="0" borderId="15" xfId="0" applyNumberFormat="1" applyBorder="1"/>
    <xf numFmtId="4" fontId="0" fillId="0" borderId="0" xfId="0" applyNumberFormat="1" applyBorder="1"/>
    <xf numFmtId="49" fontId="13" fillId="5" borderId="0" xfId="0" applyNumberFormat="1" applyFont="1" applyFill="1" applyBorder="1" applyAlignment="1">
      <alignment vertical="top"/>
    </xf>
    <xf numFmtId="49" fontId="13" fillId="5" borderId="0" xfId="0" applyNumberFormat="1" applyFont="1" applyFill="1" applyBorder="1" applyAlignment="1">
      <alignment vertical="top" wrapText="1"/>
    </xf>
    <xf numFmtId="49" fontId="15" fillId="5" borderId="0" xfId="1" applyNumberFormat="1" applyFont="1" applyFill="1" applyBorder="1" applyAlignment="1">
      <alignment horizontal="left" wrapText="1"/>
    </xf>
    <xf numFmtId="49" fontId="36" fillId="5" borderId="0" xfId="1" applyNumberFormat="1" applyFont="1" applyFill="1" applyBorder="1" applyAlignment="1">
      <alignment horizontal="left" wrapText="1"/>
    </xf>
    <xf numFmtId="49" fontId="31" fillId="5" borderId="0" xfId="1" applyNumberFormat="1" applyFont="1" applyFill="1" applyBorder="1" applyAlignment="1">
      <alignment horizontal="center" wrapText="1"/>
    </xf>
    <xf numFmtId="49" fontId="13" fillId="5" borderId="0" xfId="0" applyNumberFormat="1" applyFont="1" applyFill="1" applyBorder="1" applyAlignment="1">
      <alignment vertical="top"/>
    </xf>
    <xf numFmtId="49" fontId="10" fillId="5" borderId="0" xfId="0" applyNumberFormat="1" applyFont="1" applyFill="1" applyBorder="1" applyAlignment="1">
      <alignment horizontal="left" wrapText="1"/>
    </xf>
    <xf numFmtId="49" fontId="30" fillId="5" borderId="0" xfId="0" applyNumberFormat="1" applyFont="1" applyFill="1" applyBorder="1" applyAlignment="1">
      <alignment horizontal="left" wrapText="1"/>
    </xf>
    <xf numFmtId="0" fontId="0" fillId="0" borderId="14" xfId="0" applyBorder="1" applyAlignment="1">
      <alignment vertical="top" wrapText="1"/>
    </xf>
    <xf numFmtId="0" fontId="0" fillId="0" borderId="16"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0" fillId="0" borderId="11" xfId="0" applyBorder="1" applyAlignment="1">
      <alignment vertical="top" wrapText="1"/>
    </xf>
    <xf numFmtId="0" fontId="0" fillId="0" borderId="12" xfId="0" applyBorder="1" applyAlignment="1">
      <alignment vertical="top" wrapText="1"/>
    </xf>
    <xf numFmtId="0" fontId="4" fillId="0" borderId="31" xfId="0" applyFont="1" applyBorder="1" applyAlignment="1">
      <alignment horizontal="center"/>
    </xf>
    <xf numFmtId="0" fontId="4" fillId="0" borderId="32" xfId="0" applyFont="1" applyBorder="1" applyAlignment="1">
      <alignment horizontal="center"/>
    </xf>
    <xf numFmtId="0" fontId="4" fillId="0" borderId="33" xfId="0" applyFont="1" applyBorder="1" applyAlignment="1">
      <alignment horizontal="center"/>
    </xf>
    <xf numFmtId="0" fontId="24" fillId="6" borderId="6" xfId="7" applyFont="1" applyFill="1" applyBorder="1" applyAlignment="1">
      <alignment horizontal="center"/>
    </xf>
    <xf numFmtId="0" fontId="24" fillId="6" borderId="34" xfId="7" applyFont="1" applyFill="1" applyBorder="1" applyAlignment="1">
      <alignment horizontal="center"/>
    </xf>
    <xf numFmtId="0" fontId="24" fillId="6" borderId="7" xfId="7" applyFont="1" applyFill="1" applyBorder="1" applyAlignment="1">
      <alignment horizontal="center"/>
    </xf>
    <xf numFmtId="0" fontId="24" fillId="6" borderId="8" xfId="7" applyFont="1" applyFill="1" applyBorder="1" applyAlignment="1">
      <alignment horizontal="center"/>
    </xf>
    <xf numFmtId="0" fontId="4" fillId="0" borderId="18" xfId="0" applyFont="1" applyBorder="1" applyAlignment="1">
      <alignment horizontal="center" vertical="center"/>
    </xf>
    <xf numFmtId="0" fontId="4" fillId="0" borderId="22" xfId="0" applyFont="1" applyBorder="1" applyAlignment="1">
      <alignment horizontal="center" vertical="center"/>
    </xf>
    <xf numFmtId="0" fontId="4" fillId="0" borderId="20" xfId="0" applyFont="1" applyBorder="1" applyAlignment="1">
      <alignment horizontal="center" vertical="center"/>
    </xf>
    <xf numFmtId="0" fontId="4" fillId="0" borderId="23" xfId="0" applyFont="1" applyBorder="1" applyAlignment="1">
      <alignment horizontal="center" vertical="center"/>
    </xf>
    <xf numFmtId="0" fontId="4" fillId="0" borderId="24" xfId="0" applyFont="1" applyBorder="1" applyAlignment="1">
      <alignment horizontal="center" vertical="center"/>
    </xf>
    <xf numFmtId="0" fontId="4" fillId="0" borderId="25"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19" xfId="0" applyFont="1" applyBorder="1" applyAlignment="1">
      <alignment horizontal="center" vertical="center"/>
    </xf>
    <xf numFmtId="0" fontId="4" fillId="0" borderId="13" xfId="0" applyFont="1" applyBorder="1" applyAlignment="1">
      <alignment horizontal="center" vertical="center"/>
    </xf>
    <xf numFmtId="0" fontId="24" fillId="6" borderId="18" xfId="7" applyFont="1" applyFill="1" applyBorder="1" applyAlignment="1">
      <alignment horizontal="center"/>
    </xf>
    <xf numFmtId="0" fontId="24" fillId="6" borderId="22" xfId="7" applyFont="1" applyFill="1" applyBorder="1" applyAlignment="1">
      <alignment horizontal="center"/>
    </xf>
    <xf numFmtId="0" fontId="24" fillId="6" borderId="20" xfId="7" applyFont="1" applyFill="1" applyBorder="1" applyAlignment="1">
      <alignment horizontal="center"/>
    </xf>
    <xf numFmtId="0" fontId="42" fillId="0" borderId="35" xfId="0" applyFont="1" applyBorder="1" applyAlignment="1">
      <alignment horizontal="left" vertical="center" wrapText="1"/>
    </xf>
    <xf numFmtId="0" fontId="42" fillId="0" borderId="36" xfId="0" applyFont="1" applyBorder="1" applyAlignment="1">
      <alignment horizontal="left" vertical="center" wrapText="1"/>
    </xf>
    <xf numFmtId="0" fontId="42" fillId="0" borderId="37" xfId="0" applyFont="1" applyBorder="1" applyAlignment="1">
      <alignment horizontal="left" vertical="center" wrapText="1"/>
    </xf>
    <xf numFmtId="0" fontId="42" fillId="0" borderId="38" xfId="0" applyFont="1" applyBorder="1" applyAlignment="1">
      <alignment horizontal="left" vertical="center" wrapText="1"/>
    </xf>
    <xf numFmtId="0" fontId="42" fillId="0" borderId="39" xfId="0" applyFont="1" applyBorder="1" applyAlignment="1">
      <alignment horizontal="left" vertical="center" wrapText="1"/>
    </xf>
    <xf numFmtId="0" fontId="42" fillId="0" borderId="40" xfId="0" applyFont="1" applyBorder="1" applyAlignment="1">
      <alignment horizontal="left" vertical="center" wrapText="1"/>
    </xf>
    <xf numFmtId="0" fontId="45" fillId="5" borderId="0" xfId="0" applyFont="1" applyFill="1"/>
    <xf numFmtId="0" fontId="46" fillId="10" borderId="0" xfId="0" applyFont="1" applyFill="1" applyAlignment="1">
      <alignment horizontal="left" vertical="top" wrapText="1"/>
    </xf>
    <xf numFmtId="0" fontId="43" fillId="0" borderId="0" xfId="0" applyFont="1" applyAlignment="1">
      <alignment horizontal="left" vertical="center" wrapText="1"/>
    </xf>
    <xf numFmtId="0" fontId="42" fillId="0" borderId="0" xfId="0" applyFont="1" applyAlignment="1">
      <alignment horizontal="left" vertical="center" wrapText="1"/>
    </xf>
    <xf numFmtId="0" fontId="42" fillId="5" borderId="0" xfId="0" applyFont="1" applyFill="1" applyAlignment="1">
      <alignment horizontal="left" vertical="center" wrapText="1"/>
    </xf>
    <xf numFmtId="49" fontId="49" fillId="11" borderId="0" xfId="0" applyNumberFormat="1" applyFont="1" applyFill="1"/>
    <xf numFmtId="49" fontId="50" fillId="0" borderId="0" xfId="0" applyNumberFormat="1" applyFont="1" applyAlignment="1">
      <alignment horizontal="left" vertical="center" wrapText="1"/>
    </xf>
    <xf numFmtId="49" fontId="53" fillId="0" borderId="0" xfId="0" quotePrefix="1" applyNumberFormat="1" applyFont="1" applyAlignment="1">
      <alignment horizontal="left" vertical="center" wrapText="1"/>
    </xf>
    <xf numFmtId="49" fontId="53" fillId="0" borderId="0" xfId="0" applyNumberFormat="1" applyFont="1" applyAlignment="1">
      <alignment horizontal="left" vertical="center" wrapText="1"/>
    </xf>
    <xf numFmtId="49" fontId="5" fillId="5" borderId="0" xfId="0" applyNumberFormat="1" applyFont="1" applyFill="1" applyBorder="1" applyAlignment="1">
      <alignment horizontal="left" vertical="top"/>
    </xf>
    <xf numFmtId="49" fontId="48" fillId="5" borderId="0" xfId="0" applyNumberFormat="1" applyFont="1" applyFill="1" applyAlignment="1">
      <alignment horizontal="left" vertical="top"/>
    </xf>
    <xf numFmtId="0" fontId="27" fillId="0" borderId="9" xfId="3" applyFont="1" applyBorder="1"/>
    <xf numFmtId="0" fontId="27" fillId="0" borderId="0" xfId="3" applyFont="1" applyBorder="1"/>
    <xf numFmtId="0" fontId="27" fillId="0" borderId="10" xfId="3" applyFont="1" applyBorder="1"/>
    <xf numFmtId="0" fontId="27" fillId="9" borderId="9" xfId="3" applyFont="1" applyFill="1" applyBorder="1"/>
    <xf numFmtId="0" fontId="27" fillId="9" borderId="0" xfId="3" applyFont="1" applyFill="1" applyBorder="1"/>
    <xf numFmtId="0" fontId="27" fillId="9" borderId="10" xfId="3" applyFont="1" applyFill="1" applyBorder="1"/>
    <xf numFmtId="0" fontId="27" fillId="0" borderId="11" xfId="3" applyFont="1" applyBorder="1"/>
    <xf numFmtId="0" fontId="27" fillId="0" borderId="29" xfId="3" applyFont="1" applyBorder="1"/>
    <xf numFmtId="0" fontId="27" fillId="0" borderId="12" xfId="3" applyFont="1" applyBorder="1"/>
    <xf numFmtId="0" fontId="26" fillId="9" borderId="0" xfId="3" applyFont="1" applyFill="1" applyBorder="1" applyAlignment="1">
      <alignment vertical="center"/>
    </xf>
    <xf numFmtId="0" fontId="26" fillId="9" borderId="10" xfId="3" applyFont="1" applyFill="1" applyBorder="1" applyAlignment="1">
      <alignment vertical="center"/>
    </xf>
    <xf numFmtId="0" fontId="26" fillId="0" borderId="0" xfId="3" applyFont="1" applyBorder="1" applyAlignment="1">
      <alignment vertical="center"/>
    </xf>
    <xf numFmtId="0" fontId="26" fillId="0" borderId="10" xfId="3" applyFont="1" applyBorder="1" applyAlignment="1">
      <alignment vertical="center"/>
    </xf>
    <xf numFmtId="0" fontId="26" fillId="0" borderId="29" xfId="3" applyFont="1" applyBorder="1" applyAlignment="1">
      <alignment vertical="center"/>
    </xf>
    <xf numFmtId="0" fontId="26" fillId="0" borderId="12" xfId="3" applyFont="1" applyBorder="1" applyAlignment="1">
      <alignment vertical="center"/>
    </xf>
    <xf numFmtId="0" fontId="19" fillId="9" borderId="26" xfId="3" applyFill="1" applyBorder="1" applyAlignment="1">
      <alignment horizontal="center" vertical="center"/>
    </xf>
    <xf numFmtId="0" fontId="19" fillId="9" borderId="27" xfId="3" applyFill="1" applyBorder="1" applyAlignment="1">
      <alignment horizontal="center" vertical="center"/>
    </xf>
    <xf numFmtId="0" fontId="19" fillId="9" borderId="26" xfId="3" applyFill="1" applyBorder="1" applyAlignment="1">
      <alignment horizontal="left" vertical="center"/>
    </xf>
    <xf numFmtId="0" fontId="19" fillId="9" borderId="27" xfId="3" applyFill="1" applyBorder="1" applyAlignment="1">
      <alignment horizontal="left" vertical="center"/>
    </xf>
    <xf numFmtId="0" fontId="27" fillId="9" borderId="15" xfId="3" applyFont="1" applyFill="1" applyBorder="1" applyAlignment="1">
      <alignment wrapText="1"/>
    </xf>
    <xf numFmtId="0" fontId="27" fillId="9" borderId="16" xfId="3" applyFont="1" applyFill="1" applyBorder="1" applyAlignment="1">
      <alignment wrapText="1"/>
    </xf>
    <xf numFmtId="0" fontId="27" fillId="9" borderId="0" xfId="3" applyFont="1" applyFill="1" applyBorder="1" applyAlignment="1">
      <alignment wrapText="1"/>
    </xf>
    <xf numFmtId="0" fontId="27" fillId="9" borderId="10" xfId="3" applyFont="1" applyFill="1" applyBorder="1" applyAlignment="1">
      <alignment wrapText="1"/>
    </xf>
    <xf numFmtId="0" fontId="26" fillId="9" borderId="15" xfId="3" applyFont="1" applyFill="1" applyBorder="1" applyAlignment="1">
      <alignment vertical="center"/>
    </xf>
    <xf numFmtId="0" fontId="26" fillId="9" borderId="16" xfId="3" applyFont="1" applyFill="1" applyBorder="1" applyAlignment="1">
      <alignment vertical="center"/>
    </xf>
    <xf numFmtId="49" fontId="13" fillId="5" borderId="0" xfId="0" applyNumberFormat="1" applyFont="1" applyFill="1" applyBorder="1" applyAlignment="1">
      <alignment horizontal="left" vertical="top" wrapText="1"/>
    </xf>
    <xf numFmtId="0" fontId="18" fillId="5" borderId="0" xfId="1" applyFont="1" applyFill="1" applyAlignment="1">
      <alignment horizontal="left" vertical="center"/>
    </xf>
  </cellXfs>
  <cellStyles count="12">
    <cellStyle name="Calculation 2" xfId="5" xr:uid="{00000000-0005-0000-0000-000000000000}"/>
    <cellStyle name="Comma" xfId="10" builtinId="3"/>
    <cellStyle name="Explanatory Text 2" xfId="4" xr:uid="{00000000-0005-0000-0000-000002000000}"/>
    <cellStyle name="Hyperlink" xfId="1" builtinId="8"/>
    <cellStyle name="Normal" xfId="0" builtinId="0"/>
    <cellStyle name="Normal 10" xfId="6" xr:uid="{00000000-0005-0000-0000-000005000000}"/>
    <cellStyle name="Normal 2" xfId="3" xr:uid="{00000000-0005-0000-0000-000006000000}"/>
    <cellStyle name="Normal 2 2" xfId="7" xr:uid="{00000000-0005-0000-0000-000007000000}"/>
    <cellStyle name="Normal 3" xfId="9" xr:uid="{00000000-0005-0000-0000-000008000000}"/>
    <cellStyle name="Normal 3 26" xfId="2" xr:uid="{00000000-0005-0000-0000-000009000000}"/>
    <cellStyle name="Normal 6" xfId="8" xr:uid="{00000000-0005-0000-0000-00000A000000}"/>
    <cellStyle name="Percent" xfId="11" builtinId="5"/>
  </cellStyles>
  <dxfs count="57">
    <dxf>
      <numFmt numFmtId="14" formatCode="0.0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14" formatCode="0.00%"/>
    </dxf>
    <dxf>
      <numFmt numFmtId="14" formatCode="0.00%"/>
    </dxf>
    <dxf>
      <numFmt numFmtId="3" formatCode="#,##0"/>
    </dxf>
    <dxf>
      <numFmt numFmtId="3" formatCode="#,##0"/>
    </dxf>
    <dxf>
      <numFmt numFmtId="3" formatCode="#,##0"/>
    </dxf>
    <dxf>
      <numFmt numFmtId="14" formatCode="0.00%"/>
    </dxf>
    <dxf>
      <font>
        <color rgb="FFFF0000"/>
      </font>
    </dxf>
    <dxf>
      <font>
        <color rgb="FF00B050"/>
      </font>
    </dxf>
    <dxf>
      <font>
        <b val="0"/>
        <i/>
        <color theme="2" tint="-0.499984740745262"/>
      </font>
    </dxf>
    <dxf>
      <border>
        <bottom style="thin">
          <color auto="1"/>
        </bottom>
        <vertical/>
        <horizontal/>
      </border>
    </dxf>
    <dxf>
      <border>
        <bottom style="thin">
          <color auto="1"/>
        </bottom>
        <vertical/>
        <horizontal/>
      </border>
    </dxf>
    <dxf>
      <border>
        <bottom style="thin">
          <color auto="1"/>
        </bottom>
        <vertical/>
        <horizontal/>
      </border>
    </dxf>
    <dxf>
      <border>
        <right style="hair">
          <color auto="1"/>
        </right>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border>
        <right style="hair">
          <color auto="1"/>
        </right>
        <vertical/>
        <horizontal/>
      </border>
    </dxf>
    <dxf>
      <border>
        <right style="thin">
          <color auto="1"/>
        </right>
        <vertical/>
        <horizontal/>
      </border>
    </dxf>
    <dxf>
      <border>
        <left style="thin">
          <color auto="1"/>
        </left>
        <right style="thin">
          <color auto="1"/>
        </right>
        <vertical/>
        <horizontal/>
      </border>
    </dxf>
    <dxf>
      <border>
        <bottom style="thin">
          <color auto="1"/>
        </bottom>
        <vertical/>
        <horizontal/>
      </border>
    </dxf>
    <dxf>
      <border>
        <bottom style="thin">
          <color auto="1"/>
        </bottom>
        <vertical/>
        <horizontal/>
      </border>
    </dxf>
    <dxf>
      <border>
        <bottom style="thin">
          <color auto="1"/>
        </bottom>
        <vertical/>
        <horizontal/>
      </border>
    </dxf>
    <dxf>
      <border>
        <right style="hair">
          <color auto="1"/>
        </right>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vertical/>
        <horizontal/>
      </border>
    </dxf>
    <dxf>
      <border>
        <bottom style="thin">
          <color auto="1"/>
        </bottom>
      </border>
    </dxf>
    <dxf>
      <border>
        <bottom style="thin">
          <color auto="1"/>
        </bottom>
      </border>
    </dxf>
    <dxf>
      <font>
        <color auto="1"/>
      </font>
      <fill>
        <patternFill>
          <bgColor theme="1"/>
        </patternFill>
      </fill>
    </dxf>
    <dxf>
      <border>
        <right style="hair">
          <color auto="1"/>
        </right>
        <vertical/>
        <horizontal/>
      </border>
    </dxf>
    <dxf>
      <border>
        <right style="thin">
          <color auto="1"/>
        </right>
        <vertical/>
        <horizontal/>
      </border>
    </dxf>
    <dxf>
      <border>
        <left style="thin">
          <color auto="1"/>
        </left>
        <right style="thin">
          <color auto="1"/>
        </right>
        <vertical/>
        <horizontal/>
      </border>
    </dxf>
    <dxf>
      <border>
        <left style="thin">
          <color auto="1"/>
        </left>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bofaddin.rtdserver">
      <tp t="s">
        <v>#N/A Requesting Data...2951339353</v>
        <stp/>
        <stp>BTODAY|10610048301435813905</stp>
        <tr r="G6" s="18"/>
      </tp>
      <tp t="s">
        <v>#N/A N/A</v>
        <stp/>
        <stp>BQL|16751484051395267987</stp>
        <tr r="G4" s="18"/>
      </tp>
      <tp t="s">
        <v>#N/A N/A</v>
        <stp/>
        <stp>BQL|15009317139915589392</stp>
        <tr r="BB24" s="19"/>
      </tp>
      <tp t="s">
        <v>#N/A Requesting Data...2874762605</v>
        <stp/>
        <stp>BQL|11852124327273089083</stp>
        <tr r="K40" s="15"/>
      </tp>
    </main>
    <main first="bofaddin.rtdserver">
      <tp t="s">
        <v>#N/A N/A</v>
        <stp/>
        <stp>BQL.DATE|12567141454973947412</stp>
        <tr r="L13" s="19"/>
      </tp>
      <tp t="s">
        <v>#N/A N/A</v>
        <stp/>
        <stp>BQL.DATE|13522337530034688627</stp>
        <tr r="D11" s="20"/>
        <tr r="T13" s="19"/>
      </tp>
      <tp t="e">
        <v>#N/A</v>
        <stp/>
        <stp>BQL.LIST|17686951117415046990</stp>
        <tr r="G4" s="18"/>
        <tr r="D3" s="20"/>
        <tr r="AB5" s="19"/>
        <tr r="AK5" s="19"/>
        <tr r="AT5" s="19"/>
        <tr r="D5" s="19"/>
        <tr r="L5" s="19"/>
        <tr r="T5" s="19"/>
      </tp>
      <tp t="s">
        <v>#N/A N/A</v>
        <stp/>
        <stp>BQL.DATE|10889932803555066245</stp>
        <tr r="AB13" s="19"/>
      </tp>
      <tp t="s">
        <v>#N/A N/A</v>
        <stp/>
        <stp>BQL.DATE|859047204122540636</stp>
        <tr r="AT13" s="19"/>
      </tp>
      <tp t="s">
        <v>#N/A N/A</v>
        <stp/>
        <stp>BQL|8825445373542236058</stp>
        <tr r="BB23" s="19"/>
      </tp>
      <tp t="s">
        <v>#N/A N/A</v>
        <stp/>
        <stp>BQL|5076430148592825371</stp>
        <tr r="K3" s="20"/>
      </tp>
      <tp t="s">
        <v>#N/A N/A</v>
        <stp/>
        <stp>BQL.DATE|1250642029844820786</stp>
        <tr r="D13" s="19"/>
      </tp>
      <tp t="s">
        <v>#N/A N/A</v>
        <stp/>
        <stp>BQL.DATE|7232902198125525086</stp>
        <tr r="G4" s="18"/>
        <tr r="AK6" s="19"/>
        <tr r="T6" s="19"/>
        <tr r="AT6" s="19"/>
        <tr r="L6" s="19"/>
        <tr r="AB6" s="19"/>
        <tr r="D4" s="20"/>
        <tr r="D6" s="19"/>
      </tp>
      <tp t="s">
        <v>#N/A N/A</v>
        <stp/>
        <stp>BQL|7702685222546653478</stp>
        <tr r="BB10" s="19"/>
      </tp>
      <tp t="s">
        <v>#N/A N/A</v>
        <stp/>
        <stp>BQL.DATE|5876767177732523616</stp>
        <tr r="AK13" s="19"/>
      </tp>
      <tp t="s">
        <v>#N/A N/A</v>
        <stp/>
        <stp>BQL|580686147935053196</stp>
        <tr r="BB11" s="19"/>
      </tp>
      <tp t="s">
        <v>#N/A N/A</v>
        <stp/>
        <stp>BQL|928345472644602320</stp>
        <tr r="BB12" s="19"/>
      </tp>
      <tp t="s">
        <v>#N/A N/A</v>
        <stp/>
        <stp>BQL|389711058668131237</stp>
        <tr r="BB22" s="19"/>
      </tp>
    </main>
  </volType>
</volType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volatileDependencies" Target="volatileDependenci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Portfolio Factor Values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ubbleChart>
        <c:varyColors val="1"/>
        <c:ser>
          <c:idx val="0"/>
          <c:order val="0"/>
          <c:invertIfNegative val="0"/>
          <c:dPt>
            <c:idx val="0"/>
            <c:invertIfNegative val="0"/>
            <c:bubble3D val="0"/>
            <c:spPr>
              <a:pattFill prst="ltUpDiag">
                <a:fgClr>
                  <a:schemeClr val="accent1"/>
                </a:fgClr>
                <a:bgClr>
                  <a:schemeClr val="accent1">
                    <a:lumMod val="20000"/>
                    <a:lumOff val="80000"/>
                  </a:schemeClr>
                </a:bgClr>
              </a:pattFill>
              <a:ln w="9525" cap="flat" cmpd="sng" algn="ctr">
                <a:solidFill>
                  <a:schemeClr val="accent1">
                    <a:alpha val="75000"/>
                  </a:schemeClr>
                </a:solidFill>
              </a:ln>
              <a:effectLst>
                <a:innerShdw blurRad="114300">
                  <a:schemeClr val="accent1">
                    <a:alpha val="70000"/>
                  </a:schemeClr>
                </a:innerShdw>
              </a:effectLst>
            </c:spPr>
            <c:extLst>
              <c:ext xmlns:c16="http://schemas.microsoft.com/office/drawing/2014/chart" uri="{C3380CC4-5D6E-409C-BE32-E72D297353CC}">
                <c16:uniqueId val="{00000005-2BC5-4DD9-A44C-AB18D062A827}"/>
              </c:ext>
            </c:extLst>
          </c:dPt>
          <c:dPt>
            <c:idx val="1"/>
            <c:invertIfNegative val="0"/>
            <c:bubble3D val="0"/>
            <c:spPr>
              <a:pattFill prst="ltUpDiag">
                <a:fgClr>
                  <a:schemeClr val="accent2"/>
                </a:fgClr>
                <a:bgClr>
                  <a:schemeClr val="accent2">
                    <a:lumMod val="20000"/>
                    <a:lumOff val="80000"/>
                  </a:schemeClr>
                </a:bgClr>
              </a:pattFill>
              <a:ln w="9525" cap="flat" cmpd="sng" algn="ctr">
                <a:solidFill>
                  <a:schemeClr val="accent2">
                    <a:alpha val="75000"/>
                  </a:schemeClr>
                </a:solidFill>
              </a:ln>
              <a:effectLst>
                <a:innerShdw blurRad="114300">
                  <a:schemeClr val="accent2">
                    <a:alpha val="70000"/>
                  </a:schemeClr>
                </a:innerShdw>
              </a:effectLst>
            </c:spPr>
            <c:extLst>
              <c:ext xmlns:c16="http://schemas.microsoft.com/office/drawing/2014/chart" uri="{C3380CC4-5D6E-409C-BE32-E72D297353CC}">
                <c16:uniqueId val="{00000006-2BC5-4DD9-A44C-AB18D062A827}"/>
              </c:ext>
            </c:extLst>
          </c:dPt>
          <c:dPt>
            <c:idx val="2"/>
            <c:invertIfNegative val="0"/>
            <c:bubble3D val="0"/>
            <c:spPr>
              <a:pattFill prst="ltUpDiag">
                <a:fgClr>
                  <a:schemeClr val="accent3"/>
                </a:fgClr>
                <a:bgClr>
                  <a:schemeClr val="accent3">
                    <a:lumMod val="20000"/>
                    <a:lumOff val="80000"/>
                  </a:schemeClr>
                </a:bgClr>
              </a:pattFill>
              <a:ln w="9525" cap="flat" cmpd="sng" algn="ctr">
                <a:solidFill>
                  <a:schemeClr val="accent3">
                    <a:alpha val="75000"/>
                  </a:schemeClr>
                </a:solidFill>
              </a:ln>
              <a:effectLst>
                <a:innerShdw blurRad="114300">
                  <a:schemeClr val="accent3">
                    <a:alpha val="70000"/>
                  </a:schemeClr>
                </a:innerShdw>
              </a:effectLst>
            </c:spPr>
            <c:extLst>
              <c:ext xmlns:c16="http://schemas.microsoft.com/office/drawing/2014/chart" uri="{C3380CC4-5D6E-409C-BE32-E72D297353CC}">
                <c16:uniqueId val="{00000007-2BC5-4DD9-A44C-AB18D062A827}"/>
              </c:ext>
            </c:extLst>
          </c:dPt>
          <c:dPt>
            <c:idx val="3"/>
            <c:invertIfNegative val="0"/>
            <c:bubble3D val="0"/>
            <c:spPr>
              <a:pattFill prst="ltUpDiag">
                <a:fgClr>
                  <a:schemeClr val="accent4"/>
                </a:fgClr>
                <a:bgClr>
                  <a:schemeClr val="accent4">
                    <a:lumMod val="20000"/>
                    <a:lumOff val="80000"/>
                  </a:schemeClr>
                </a:bgClr>
              </a:pattFill>
              <a:ln w="9525" cap="flat" cmpd="sng" algn="ctr">
                <a:solidFill>
                  <a:schemeClr val="accent4">
                    <a:alpha val="75000"/>
                  </a:schemeClr>
                </a:solidFill>
              </a:ln>
              <a:effectLst>
                <a:innerShdw blurRad="114300">
                  <a:schemeClr val="accent4">
                    <a:alpha val="70000"/>
                  </a:schemeClr>
                </a:innerShdw>
              </a:effectLst>
            </c:spPr>
            <c:extLst>
              <c:ext xmlns:c16="http://schemas.microsoft.com/office/drawing/2014/chart" uri="{C3380CC4-5D6E-409C-BE32-E72D297353CC}">
                <c16:uniqueId val="{00000008-2BC5-4DD9-A44C-AB18D062A827}"/>
              </c:ext>
            </c:extLst>
          </c:dPt>
          <c:dPt>
            <c:idx val="4"/>
            <c:invertIfNegative val="0"/>
            <c:bubble3D val="0"/>
            <c:spPr>
              <a:pattFill prst="ltUpDiag">
                <a:fgClr>
                  <a:schemeClr val="accent5"/>
                </a:fgClr>
                <a:bgClr>
                  <a:schemeClr val="accent5">
                    <a:lumMod val="20000"/>
                    <a:lumOff val="80000"/>
                  </a:schemeClr>
                </a:bgClr>
              </a:pattFill>
              <a:ln w="9525" cap="flat" cmpd="sng" algn="ctr">
                <a:solidFill>
                  <a:schemeClr val="accent5">
                    <a:alpha val="75000"/>
                  </a:schemeClr>
                </a:solidFill>
              </a:ln>
              <a:effectLst>
                <a:innerShdw blurRad="114300">
                  <a:schemeClr val="accent5">
                    <a:alpha val="70000"/>
                  </a:schemeClr>
                </a:innerShdw>
              </a:effectLst>
            </c:spPr>
            <c:extLst>
              <c:ext xmlns:c16="http://schemas.microsoft.com/office/drawing/2014/chart" uri="{C3380CC4-5D6E-409C-BE32-E72D297353CC}">
                <c16:uniqueId val="{00000009-2BC5-4DD9-A44C-AB18D062A827}"/>
              </c:ext>
            </c:extLst>
          </c:dPt>
          <c:dPt>
            <c:idx val="5"/>
            <c:invertIfNegative val="0"/>
            <c:bubble3D val="0"/>
            <c:spPr>
              <a:pattFill prst="ltUpDiag">
                <a:fgClr>
                  <a:schemeClr val="accent6"/>
                </a:fgClr>
                <a:bgClr>
                  <a:schemeClr val="accent6">
                    <a:lumMod val="20000"/>
                    <a:lumOff val="80000"/>
                  </a:schemeClr>
                </a:bgClr>
              </a:pattFill>
              <a:ln w="9525" cap="flat" cmpd="sng" algn="ctr">
                <a:solidFill>
                  <a:schemeClr val="accent6">
                    <a:alpha val="75000"/>
                  </a:schemeClr>
                </a:solidFill>
              </a:ln>
              <a:effectLst>
                <a:innerShdw blurRad="114300">
                  <a:schemeClr val="accent6">
                    <a:alpha val="70000"/>
                  </a:schemeClr>
                </a:innerShdw>
              </a:effectLst>
            </c:spPr>
            <c:extLst>
              <c:ext xmlns:c16="http://schemas.microsoft.com/office/drawing/2014/chart" uri="{C3380CC4-5D6E-409C-BE32-E72D297353CC}">
                <c16:uniqueId val="{0000000A-2BC5-4DD9-A44C-AB18D062A827}"/>
              </c:ext>
            </c:extLst>
          </c:dPt>
          <c:dPt>
            <c:idx val="6"/>
            <c:invertIfNegative val="0"/>
            <c:bubble3D val="0"/>
            <c:spPr>
              <a:pattFill prst="ltUpDiag">
                <a:fgClr>
                  <a:schemeClr val="accent1">
                    <a:lumMod val="60000"/>
                  </a:schemeClr>
                </a:fgClr>
                <a:bgClr>
                  <a:schemeClr val="accent1">
                    <a:lumMod val="60000"/>
                    <a:lumMod val="20000"/>
                    <a:lumOff val="80000"/>
                  </a:schemeClr>
                </a:bgClr>
              </a:pattFill>
              <a:ln w="9525" cap="flat" cmpd="sng" algn="ctr">
                <a:solidFill>
                  <a:schemeClr val="accent1">
                    <a:lumMod val="60000"/>
                    <a:alpha val="75000"/>
                  </a:schemeClr>
                </a:solidFill>
              </a:ln>
              <a:effectLst>
                <a:innerShdw blurRad="114300">
                  <a:schemeClr val="accent1">
                    <a:lumMod val="60000"/>
                    <a:alpha val="70000"/>
                  </a:schemeClr>
                </a:innerShdw>
              </a:effectLst>
            </c:spPr>
            <c:extLst>
              <c:ext xmlns:c16="http://schemas.microsoft.com/office/drawing/2014/chart" uri="{C3380CC4-5D6E-409C-BE32-E72D297353CC}">
                <c16:uniqueId val="{0000000C-A341-478B-A4B7-CA21C1BC49FA}"/>
              </c:ext>
            </c:extLst>
          </c:dPt>
          <c:dPt>
            <c:idx val="7"/>
            <c:invertIfNegative val="0"/>
            <c:bubble3D val="0"/>
            <c:spPr>
              <a:pattFill prst="ltUpDiag">
                <a:fgClr>
                  <a:schemeClr val="accent2">
                    <a:lumMod val="60000"/>
                  </a:schemeClr>
                </a:fgClr>
                <a:bgClr>
                  <a:schemeClr val="accent2">
                    <a:lumMod val="60000"/>
                    <a:lumMod val="20000"/>
                    <a:lumOff val="80000"/>
                  </a:schemeClr>
                </a:bgClr>
              </a:pattFill>
              <a:ln w="9525" cap="flat" cmpd="sng" algn="ctr">
                <a:solidFill>
                  <a:schemeClr val="accent2">
                    <a:lumMod val="60000"/>
                    <a:alpha val="75000"/>
                  </a:schemeClr>
                </a:solidFill>
              </a:ln>
              <a:effectLst>
                <a:innerShdw blurRad="114300">
                  <a:schemeClr val="accent2">
                    <a:lumMod val="60000"/>
                    <a:alpha val="70000"/>
                  </a:schemeClr>
                </a:innerShdw>
              </a:effectLst>
            </c:spPr>
            <c:extLst>
              <c:ext xmlns:c16="http://schemas.microsoft.com/office/drawing/2014/chart" uri="{C3380CC4-5D6E-409C-BE32-E72D297353CC}">
                <c16:uniqueId val="{0000000D-A341-478B-A4B7-CA21C1BC49FA}"/>
              </c:ext>
            </c:extLst>
          </c:dPt>
          <c:dPt>
            <c:idx val="8"/>
            <c:invertIfNegative val="0"/>
            <c:bubble3D val="0"/>
            <c:spPr>
              <a:pattFill prst="ltUpDiag">
                <a:fgClr>
                  <a:schemeClr val="accent3">
                    <a:lumMod val="60000"/>
                  </a:schemeClr>
                </a:fgClr>
                <a:bgClr>
                  <a:schemeClr val="accent3">
                    <a:lumMod val="60000"/>
                    <a:lumMod val="20000"/>
                    <a:lumOff val="80000"/>
                  </a:schemeClr>
                </a:bgClr>
              </a:pattFill>
              <a:ln w="9525" cap="flat" cmpd="sng" algn="ctr">
                <a:solidFill>
                  <a:schemeClr val="accent3">
                    <a:lumMod val="60000"/>
                    <a:alpha val="75000"/>
                  </a:schemeClr>
                </a:solidFill>
              </a:ln>
              <a:effectLst>
                <a:innerShdw blurRad="114300">
                  <a:schemeClr val="accent3">
                    <a:lumMod val="60000"/>
                    <a:alpha val="70000"/>
                  </a:schemeClr>
                </a:innerShdw>
              </a:effectLst>
            </c:spPr>
            <c:extLst>
              <c:ext xmlns:c16="http://schemas.microsoft.com/office/drawing/2014/chart" uri="{C3380CC4-5D6E-409C-BE32-E72D297353CC}">
                <c16:uniqueId val="{0000000E-A341-478B-A4B7-CA21C1BC49FA}"/>
              </c:ext>
            </c:extLst>
          </c:dPt>
          <c:dPt>
            <c:idx val="9"/>
            <c:invertIfNegative val="0"/>
            <c:bubble3D val="0"/>
            <c:spPr>
              <a:pattFill prst="ltUpDiag">
                <a:fgClr>
                  <a:schemeClr val="accent4">
                    <a:lumMod val="60000"/>
                  </a:schemeClr>
                </a:fgClr>
                <a:bgClr>
                  <a:schemeClr val="accent4">
                    <a:lumMod val="60000"/>
                    <a:lumMod val="20000"/>
                    <a:lumOff val="80000"/>
                  </a:schemeClr>
                </a:bgClr>
              </a:pattFill>
              <a:ln w="9525" cap="flat" cmpd="sng" algn="ctr">
                <a:solidFill>
                  <a:schemeClr val="accent4">
                    <a:lumMod val="60000"/>
                    <a:alpha val="75000"/>
                  </a:schemeClr>
                </a:solidFill>
              </a:ln>
              <a:effectLst>
                <a:innerShdw blurRad="114300">
                  <a:schemeClr val="accent4">
                    <a:lumMod val="60000"/>
                    <a:alpha val="70000"/>
                  </a:schemeClr>
                </a:innerShdw>
              </a:effectLst>
            </c:spPr>
            <c:extLst>
              <c:ext xmlns:c16="http://schemas.microsoft.com/office/drawing/2014/chart" uri="{C3380CC4-5D6E-409C-BE32-E72D297353CC}">
                <c16:uniqueId val="{0000000F-A341-478B-A4B7-CA21C1BC49FA}"/>
              </c:ext>
            </c:extLst>
          </c:dPt>
          <c:dPt>
            <c:idx val="10"/>
            <c:invertIfNegative val="0"/>
            <c:bubble3D val="0"/>
            <c:spPr>
              <a:pattFill prst="ltUpDiag">
                <a:fgClr>
                  <a:schemeClr val="accent5">
                    <a:lumMod val="60000"/>
                  </a:schemeClr>
                </a:fgClr>
                <a:bgClr>
                  <a:schemeClr val="accent5">
                    <a:lumMod val="60000"/>
                    <a:lumMod val="20000"/>
                    <a:lumOff val="80000"/>
                  </a:schemeClr>
                </a:bgClr>
              </a:pattFill>
              <a:ln w="9525" cap="flat" cmpd="sng" algn="ctr">
                <a:solidFill>
                  <a:schemeClr val="accent5">
                    <a:lumMod val="60000"/>
                    <a:alpha val="75000"/>
                  </a:schemeClr>
                </a:solidFill>
              </a:ln>
              <a:effectLst>
                <a:innerShdw blurRad="114300">
                  <a:schemeClr val="accent5">
                    <a:lumMod val="60000"/>
                    <a:alpha val="70000"/>
                  </a:schemeClr>
                </a:innerShdw>
              </a:effectLst>
            </c:spPr>
            <c:extLst>
              <c:ext xmlns:c16="http://schemas.microsoft.com/office/drawing/2014/chart" uri="{C3380CC4-5D6E-409C-BE32-E72D297353CC}">
                <c16:uniqueId val="{00000010-A341-478B-A4B7-CA21C1BC49FA}"/>
              </c:ext>
            </c:extLst>
          </c:dPt>
          <c:dPt>
            <c:idx val="11"/>
            <c:invertIfNegative val="0"/>
            <c:bubble3D val="0"/>
            <c:spPr>
              <a:pattFill prst="ltUpDiag">
                <a:fgClr>
                  <a:schemeClr val="accent6">
                    <a:lumMod val="60000"/>
                  </a:schemeClr>
                </a:fgClr>
                <a:bgClr>
                  <a:schemeClr val="accent6">
                    <a:lumMod val="60000"/>
                    <a:lumMod val="20000"/>
                    <a:lumOff val="80000"/>
                  </a:schemeClr>
                </a:bgClr>
              </a:pattFill>
              <a:ln w="9525" cap="flat" cmpd="sng" algn="ctr">
                <a:solidFill>
                  <a:schemeClr val="accent6">
                    <a:lumMod val="60000"/>
                    <a:alpha val="75000"/>
                  </a:schemeClr>
                </a:solidFill>
              </a:ln>
              <a:effectLst>
                <a:innerShdw blurRad="114300">
                  <a:schemeClr val="accent6">
                    <a:lumMod val="60000"/>
                    <a:alpha val="70000"/>
                  </a:schemeClr>
                </a:innerShdw>
              </a:effectLst>
            </c:spPr>
            <c:extLst>
              <c:ext xmlns:c16="http://schemas.microsoft.com/office/drawing/2014/chart" uri="{C3380CC4-5D6E-409C-BE32-E72D297353CC}">
                <c16:uniqueId val="{00000011-A341-478B-A4B7-CA21C1BC49FA}"/>
              </c:ext>
            </c:extLst>
          </c:dPt>
          <c:dPt>
            <c:idx val="12"/>
            <c:invertIfNegative val="0"/>
            <c:bubble3D val="0"/>
            <c:spPr>
              <a:pattFill prst="ltUpDiag">
                <a:fgClr>
                  <a:schemeClr val="accent1">
                    <a:lumMod val="80000"/>
                    <a:lumOff val="20000"/>
                  </a:schemeClr>
                </a:fgClr>
                <a:bgClr>
                  <a:schemeClr val="accent1">
                    <a:lumMod val="80000"/>
                    <a:lumOff val="20000"/>
                    <a:lumMod val="20000"/>
                    <a:lumOff val="80000"/>
                  </a:schemeClr>
                </a:bgClr>
              </a:pattFill>
              <a:ln w="9525" cap="flat" cmpd="sng" algn="ctr">
                <a:solidFill>
                  <a:schemeClr val="accent1">
                    <a:lumMod val="80000"/>
                    <a:lumOff val="20000"/>
                    <a:alpha val="75000"/>
                  </a:schemeClr>
                </a:solidFill>
              </a:ln>
              <a:effectLst>
                <a:innerShdw blurRad="114300">
                  <a:schemeClr val="accent1">
                    <a:lumMod val="80000"/>
                    <a:lumOff val="20000"/>
                    <a:alpha val="70000"/>
                  </a:schemeClr>
                </a:innerShdw>
              </a:effectLst>
            </c:spPr>
            <c:extLst>
              <c:ext xmlns:c16="http://schemas.microsoft.com/office/drawing/2014/chart" uri="{C3380CC4-5D6E-409C-BE32-E72D297353CC}">
                <c16:uniqueId val="{00000018-A8AF-4104-A142-9A41536237B2}"/>
              </c:ext>
            </c:extLst>
          </c:dPt>
          <c:dPt>
            <c:idx val="13"/>
            <c:invertIfNegative val="0"/>
            <c:bubble3D val="0"/>
            <c:spPr>
              <a:pattFill prst="ltUpDiag">
                <a:fgClr>
                  <a:schemeClr val="accent2">
                    <a:lumMod val="80000"/>
                    <a:lumOff val="20000"/>
                  </a:schemeClr>
                </a:fgClr>
                <a:bgClr>
                  <a:schemeClr val="accent2">
                    <a:lumMod val="80000"/>
                    <a:lumOff val="20000"/>
                    <a:lumMod val="20000"/>
                    <a:lumOff val="80000"/>
                  </a:schemeClr>
                </a:bgClr>
              </a:pattFill>
              <a:ln w="9525" cap="flat" cmpd="sng" algn="ctr">
                <a:solidFill>
                  <a:schemeClr val="accent2">
                    <a:lumMod val="80000"/>
                    <a:lumOff val="20000"/>
                    <a:alpha val="75000"/>
                  </a:schemeClr>
                </a:solidFill>
              </a:ln>
              <a:effectLst>
                <a:innerShdw blurRad="114300">
                  <a:schemeClr val="accent2">
                    <a:lumMod val="80000"/>
                    <a:lumOff val="20000"/>
                    <a:alpha val="70000"/>
                  </a:schemeClr>
                </a:innerShdw>
              </a:effectLst>
            </c:spPr>
            <c:extLst>
              <c:ext xmlns:c16="http://schemas.microsoft.com/office/drawing/2014/chart" uri="{C3380CC4-5D6E-409C-BE32-E72D297353CC}">
                <c16:uniqueId val="{00000019-A8AF-4104-A142-9A41536237B2}"/>
              </c:ext>
            </c:extLst>
          </c:dPt>
          <c:dPt>
            <c:idx val="14"/>
            <c:invertIfNegative val="0"/>
            <c:bubble3D val="0"/>
            <c:spPr>
              <a:pattFill prst="ltUpDiag">
                <a:fgClr>
                  <a:schemeClr val="accent3">
                    <a:lumMod val="80000"/>
                    <a:lumOff val="20000"/>
                  </a:schemeClr>
                </a:fgClr>
                <a:bgClr>
                  <a:schemeClr val="accent3">
                    <a:lumMod val="80000"/>
                    <a:lumOff val="20000"/>
                    <a:lumMod val="20000"/>
                    <a:lumOff val="80000"/>
                  </a:schemeClr>
                </a:bgClr>
              </a:pattFill>
              <a:ln w="9525" cap="flat" cmpd="sng" algn="ctr">
                <a:solidFill>
                  <a:schemeClr val="accent3">
                    <a:lumMod val="80000"/>
                    <a:lumOff val="20000"/>
                    <a:alpha val="75000"/>
                  </a:schemeClr>
                </a:solidFill>
              </a:ln>
              <a:effectLst>
                <a:innerShdw blurRad="114300">
                  <a:schemeClr val="accent3">
                    <a:lumMod val="80000"/>
                    <a:lumOff val="20000"/>
                    <a:alpha val="70000"/>
                  </a:schemeClr>
                </a:innerShdw>
              </a:effectLst>
            </c:spPr>
            <c:extLst>
              <c:ext xmlns:c16="http://schemas.microsoft.com/office/drawing/2014/chart" uri="{C3380CC4-5D6E-409C-BE32-E72D297353CC}">
                <c16:uniqueId val="{0000001A-A8AF-4104-A142-9A41536237B2}"/>
              </c:ext>
            </c:extLst>
          </c:dPt>
          <c:dPt>
            <c:idx val="15"/>
            <c:invertIfNegative val="0"/>
            <c:bubble3D val="0"/>
            <c:spPr>
              <a:pattFill prst="ltUpDiag">
                <a:fgClr>
                  <a:schemeClr val="accent4">
                    <a:lumMod val="80000"/>
                    <a:lumOff val="20000"/>
                  </a:schemeClr>
                </a:fgClr>
                <a:bgClr>
                  <a:schemeClr val="accent4">
                    <a:lumMod val="80000"/>
                    <a:lumOff val="20000"/>
                    <a:lumMod val="20000"/>
                    <a:lumOff val="80000"/>
                  </a:schemeClr>
                </a:bgClr>
              </a:pattFill>
              <a:ln w="9525" cap="flat" cmpd="sng" algn="ctr">
                <a:solidFill>
                  <a:schemeClr val="accent4">
                    <a:lumMod val="80000"/>
                    <a:lumOff val="20000"/>
                    <a:alpha val="75000"/>
                  </a:schemeClr>
                </a:solidFill>
              </a:ln>
              <a:effectLst>
                <a:innerShdw blurRad="114300">
                  <a:schemeClr val="accent4">
                    <a:lumMod val="80000"/>
                    <a:lumOff val="20000"/>
                    <a:alpha val="70000"/>
                  </a:schemeClr>
                </a:innerShdw>
              </a:effectLst>
            </c:spPr>
            <c:extLst>
              <c:ext xmlns:c16="http://schemas.microsoft.com/office/drawing/2014/chart" uri="{C3380CC4-5D6E-409C-BE32-E72D297353CC}">
                <c16:uniqueId val="{0000001B-A8AF-4104-A142-9A41536237B2}"/>
              </c:ext>
            </c:extLst>
          </c:dPt>
          <c:dPt>
            <c:idx val="16"/>
            <c:invertIfNegative val="0"/>
            <c:bubble3D val="0"/>
            <c:spPr>
              <a:pattFill prst="ltUpDiag">
                <a:fgClr>
                  <a:schemeClr val="accent5">
                    <a:lumMod val="80000"/>
                    <a:lumOff val="20000"/>
                  </a:schemeClr>
                </a:fgClr>
                <a:bgClr>
                  <a:schemeClr val="accent5">
                    <a:lumMod val="80000"/>
                    <a:lumOff val="20000"/>
                    <a:lumMod val="20000"/>
                    <a:lumOff val="80000"/>
                  </a:schemeClr>
                </a:bgClr>
              </a:pattFill>
              <a:ln w="9525" cap="flat" cmpd="sng" algn="ctr">
                <a:solidFill>
                  <a:schemeClr val="accent5">
                    <a:lumMod val="80000"/>
                    <a:lumOff val="20000"/>
                    <a:alpha val="75000"/>
                  </a:schemeClr>
                </a:solidFill>
              </a:ln>
              <a:effectLst>
                <a:innerShdw blurRad="114300">
                  <a:schemeClr val="accent5">
                    <a:lumMod val="80000"/>
                    <a:lumOff val="20000"/>
                    <a:alpha val="70000"/>
                  </a:schemeClr>
                </a:innerShdw>
              </a:effectLst>
            </c:spPr>
            <c:extLst>
              <c:ext xmlns:c16="http://schemas.microsoft.com/office/drawing/2014/chart" uri="{C3380CC4-5D6E-409C-BE32-E72D297353CC}">
                <c16:uniqueId val="{0000001C-A8AF-4104-A142-9A41536237B2}"/>
              </c:ext>
            </c:extLst>
          </c:dPt>
          <c:dPt>
            <c:idx val="17"/>
            <c:invertIfNegative val="0"/>
            <c:bubble3D val="0"/>
            <c:spPr>
              <a:pattFill prst="ltUpDiag">
                <a:fgClr>
                  <a:schemeClr val="accent6">
                    <a:lumMod val="80000"/>
                    <a:lumOff val="20000"/>
                  </a:schemeClr>
                </a:fgClr>
                <a:bgClr>
                  <a:schemeClr val="accent6">
                    <a:lumMod val="80000"/>
                    <a:lumOff val="20000"/>
                    <a:lumMod val="20000"/>
                    <a:lumOff val="80000"/>
                  </a:schemeClr>
                </a:bgClr>
              </a:pattFill>
              <a:ln w="9525" cap="flat" cmpd="sng" algn="ctr">
                <a:solidFill>
                  <a:schemeClr val="accent6">
                    <a:lumMod val="80000"/>
                    <a:lumOff val="20000"/>
                    <a:alpha val="75000"/>
                  </a:schemeClr>
                </a:solidFill>
              </a:ln>
              <a:effectLst>
                <a:innerShdw blurRad="114300">
                  <a:schemeClr val="accent6">
                    <a:lumMod val="80000"/>
                    <a:lumOff val="20000"/>
                    <a:alpha val="70000"/>
                  </a:schemeClr>
                </a:innerShdw>
              </a:effectLst>
            </c:spPr>
            <c:extLst>
              <c:ext xmlns:c16="http://schemas.microsoft.com/office/drawing/2014/chart" uri="{C3380CC4-5D6E-409C-BE32-E72D297353CC}">
                <c16:uniqueId val="{0000001D-A8AF-4104-A142-9A41536237B2}"/>
              </c:ext>
            </c:extLst>
          </c:dPt>
          <c:dPt>
            <c:idx val="18"/>
            <c:invertIfNegative val="0"/>
            <c:bubble3D val="0"/>
            <c:spPr>
              <a:pattFill prst="ltUpDiag">
                <a:fgClr>
                  <a:schemeClr val="accent1">
                    <a:lumMod val="80000"/>
                  </a:schemeClr>
                </a:fgClr>
                <a:bgClr>
                  <a:schemeClr val="accent1">
                    <a:lumMod val="80000"/>
                    <a:lumMod val="20000"/>
                    <a:lumOff val="80000"/>
                  </a:schemeClr>
                </a:bgClr>
              </a:pattFill>
              <a:ln w="9525" cap="flat" cmpd="sng" algn="ctr">
                <a:solidFill>
                  <a:schemeClr val="accent1">
                    <a:lumMod val="80000"/>
                    <a:alpha val="75000"/>
                  </a:schemeClr>
                </a:solidFill>
              </a:ln>
              <a:effectLst>
                <a:innerShdw blurRad="114300">
                  <a:schemeClr val="accent1">
                    <a:lumMod val="80000"/>
                    <a:alpha val="70000"/>
                  </a:schemeClr>
                </a:innerShdw>
              </a:effectLst>
            </c:spPr>
            <c:extLst>
              <c:ext xmlns:c16="http://schemas.microsoft.com/office/drawing/2014/chart" uri="{C3380CC4-5D6E-409C-BE32-E72D297353CC}">
                <c16:uniqueId val="{0000001E-A8AF-4104-A142-9A41536237B2}"/>
              </c:ext>
            </c:extLst>
          </c:dPt>
          <c:dPt>
            <c:idx val="19"/>
            <c:invertIfNegative val="0"/>
            <c:bubble3D val="0"/>
            <c:spPr>
              <a:pattFill prst="ltUpDiag">
                <a:fgClr>
                  <a:schemeClr val="accent2">
                    <a:lumMod val="80000"/>
                  </a:schemeClr>
                </a:fgClr>
                <a:bgClr>
                  <a:schemeClr val="accent2">
                    <a:lumMod val="80000"/>
                    <a:lumMod val="20000"/>
                    <a:lumOff val="80000"/>
                  </a:schemeClr>
                </a:bgClr>
              </a:pattFill>
              <a:ln w="9525" cap="flat" cmpd="sng" algn="ctr">
                <a:solidFill>
                  <a:schemeClr val="accent2">
                    <a:lumMod val="80000"/>
                    <a:alpha val="75000"/>
                  </a:schemeClr>
                </a:solidFill>
              </a:ln>
              <a:effectLst>
                <a:innerShdw blurRad="114300">
                  <a:schemeClr val="accent2">
                    <a:lumMod val="80000"/>
                    <a:alpha val="70000"/>
                  </a:schemeClr>
                </a:innerShdw>
              </a:effectLst>
            </c:spPr>
            <c:extLst>
              <c:ext xmlns:c16="http://schemas.microsoft.com/office/drawing/2014/chart" uri="{C3380CC4-5D6E-409C-BE32-E72D297353CC}">
                <c16:uniqueId val="{0000001F-A8AF-4104-A142-9A41536237B2}"/>
              </c:ext>
            </c:extLst>
          </c:dPt>
          <c:dPt>
            <c:idx val="20"/>
            <c:invertIfNegative val="0"/>
            <c:bubble3D val="0"/>
            <c:spPr>
              <a:pattFill prst="ltUpDiag">
                <a:fgClr>
                  <a:schemeClr val="accent3">
                    <a:lumMod val="80000"/>
                  </a:schemeClr>
                </a:fgClr>
                <a:bgClr>
                  <a:schemeClr val="accent3">
                    <a:lumMod val="80000"/>
                    <a:lumMod val="20000"/>
                    <a:lumOff val="80000"/>
                  </a:schemeClr>
                </a:bgClr>
              </a:pattFill>
              <a:ln w="9525" cap="flat" cmpd="sng" algn="ctr">
                <a:solidFill>
                  <a:schemeClr val="accent3">
                    <a:lumMod val="80000"/>
                    <a:alpha val="75000"/>
                  </a:schemeClr>
                </a:solidFill>
              </a:ln>
              <a:effectLst>
                <a:innerShdw blurRad="114300">
                  <a:schemeClr val="accent3">
                    <a:lumMod val="80000"/>
                    <a:alpha val="70000"/>
                  </a:schemeClr>
                </a:innerShdw>
              </a:effectLst>
            </c:spPr>
            <c:extLst>
              <c:ext xmlns:c16="http://schemas.microsoft.com/office/drawing/2014/chart" uri="{C3380CC4-5D6E-409C-BE32-E72D297353CC}">
                <c16:uniqueId val="{00000020-A8AF-4104-A142-9A41536237B2}"/>
              </c:ext>
            </c:extLst>
          </c:dPt>
          <c:dPt>
            <c:idx val="21"/>
            <c:invertIfNegative val="0"/>
            <c:bubble3D val="0"/>
            <c:spPr>
              <a:pattFill prst="ltUpDiag">
                <a:fgClr>
                  <a:schemeClr val="accent4">
                    <a:lumMod val="80000"/>
                  </a:schemeClr>
                </a:fgClr>
                <a:bgClr>
                  <a:schemeClr val="accent4">
                    <a:lumMod val="80000"/>
                    <a:lumMod val="20000"/>
                    <a:lumOff val="80000"/>
                  </a:schemeClr>
                </a:bgClr>
              </a:pattFill>
              <a:ln w="9525" cap="flat" cmpd="sng" algn="ctr">
                <a:solidFill>
                  <a:schemeClr val="accent4">
                    <a:lumMod val="80000"/>
                    <a:alpha val="75000"/>
                  </a:schemeClr>
                </a:solidFill>
              </a:ln>
              <a:effectLst>
                <a:innerShdw blurRad="114300">
                  <a:schemeClr val="accent4">
                    <a:lumMod val="80000"/>
                    <a:alpha val="70000"/>
                  </a:schemeClr>
                </a:innerShdw>
              </a:effectLst>
            </c:spPr>
            <c:extLst>
              <c:ext xmlns:c16="http://schemas.microsoft.com/office/drawing/2014/chart" uri="{C3380CC4-5D6E-409C-BE32-E72D297353CC}">
                <c16:uniqueId val="{00000021-A8AF-4104-A142-9A41536237B2}"/>
              </c:ext>
            </c:extLst>
          </c:dPt>
          <c:dPt>
            <c:idx val="22"/>
            <c:invertIfNegative val="0"/>
            <c:bubble3D val="0"/>
            <c:spPr>
              <a:pattFill prst="ltUpDiag">
                <a:fgClr>
                  <a:schemeClr val="accent5">
                    <a:lumMod val="80000"/>
                  </a:schemeClr>
                </a:fgClr>
                <a:bgClr>
                  <a:schemeClr val="accent5">
                    <a:lumMod val="80000"/>
                    <a:lumMod val="20000"/>
                    <a:lumOff val="80000"/>
                  </a:schemeClr>
                </a:bgClr>
              </a:pattFill>
              <a:ln w="9525" cap="flat" cmpd="sng" algn="ctr">
                <a:solidFill>
                  <a:schemeClr val="accent5">
                    <a:lumMod val="80000"/>
                    <a:alpha val="75000"/>
                  </a:schemeClr>
                </a:solidFill>
              </a:ln>
              <a:effectLst>
                <a:innerShdw blurRad="114300">
                  <a:schemeClr val="accent5">
                    <a:lumMod val="80000"/>
                    <a:alpha val="70000"/>
                  </a:schemeClr>
                </a:innerShdw>
              </a:effectLst>
            </c:spPr>
            <c:extLst>
              <c:ext xmlns:c16="http://schemas.microsoft.com/office/drawing/2014/chart" uri="{C3380CC4-5D6E-409C-BE32-E72D297353CC}">
                <c16:uniqueId val="{00000022-A8AF-4104-A142-9A41536237B2}"/>
              </c:ext>
            </c:extLst>
          </c:dPt>
          <c:dPt>
            <c:idx val="23"/>
            <c:invertIfNegative val="0"/>
            <c:bubble3D val="0"/>
            <c:spPr>
              <a:pattFill prst="ltUpDiag">
                <a:fgClr>
                  <a:schemeClr val="accent6">
                    <a:lumMod val="80000"/>
                  </a:schemeClr>
                </a:fgClr>
                <a:bgClr>
                  <a:schemeClr val="accent6">
                    <a:lumMod val="80000"/>
                    <a:lumMod val="20000"/>
                    <a:lumOff val="80000"/>
                  </a:schemeClr>
                </a:bgClr>
              </a:pattFill>
              <a:ln w="9525" cap="flat" cmpd="sng" algn="ctr">
                <a:solidFill>
                  <a:schemeClr val="accent6">
                    <a:lumMod val="80000"/>
                    <a:alpha val="75000"/>
                  </a:schemeClr>
                </a:solidFill>
              </a:ln>
              <a:effectLst>
                <a:innerShdw blurRad="114300">
                  <a:schemeClr val="accent6">
                    <a:lumMod val="80000"/>
                    <a:alpha val="70000"/>
                  </a:schemeClr>
                </a:innerShdw>
              </a:effectLst>
            </c:spPr>
            <c:extLst>
              <c:ext xmlns:c16="http://schemas.microsoft.com/office/drawing/2014/chart" uri="{C3380CC4-5D6E-409C-BE32-E72D297353CC}">
                <c16:uniqueId val="{00000023-A8AF-4104-A142-9A41536237B2}"/>
              </c:ext>
            </c:extLst>
          </c:dPt>
          <c:dPt>
            <c:idx val="24"/>
            <c:invertIfNegative val="0"/>
            <c:bubble3D val="0"/>
            <c:spPr>
              <a:pattFill prst="ltUpDiag">
                <a:fgClr>
                  <a:schemeClr val="accent1">
                    <a:lumMod val="60000"/>
                    <a:lumOff val="40000"/>
                  </a:schemeClr>
                </a:fgClr>
                <a:bgClr>
                  <a:schemeClr val="accent1">
                    <a:lumMod val="60000"/>
                    <a:lumOff val="40000"/>
                    <a:lumMod val="20000"/>
                    <a:lumOff val="80000"/>
                  </a:schemeClr>
                </a:bgClr>
              </a:pattFill>
              <a:ln w="9525" cap="flat" cmpd="sng" algn="ctr">
                <a:solidFill>
                  <a:schemeClr val="accent1">
                    <a:lumMod val="60000"/>
                    <a:lumOff val="40000"/>
                    <a:alpha val="75000"/>
                  </a:schemeClr>
                </a:solidFill>
              </a:ln>
              <a:effectLst>
                <a:innerShdw blurRad="114300">
                  <a:schemeClr val="accent1">
                    <a:lumMod val="60000"/>
                    <a:lumOff val="40000"/>
                    <a:alpha val="70000"/>
                  </a:schemeClr>
                </a:innerShdw>
              </a:effectLst>
            </c:spPr>
            <c:extLst>
              <c:ext xmlns:c16="http://schemas.microsoft.com/office/drawing/2014/chart" uri="{C3380CC4-5D6E-409C-BE32-E72D297353CC}">
                <c16:uniqueId val="{00000024-A8AF-4104-A142-9A41536237B2}"/>
              </c:ext>
            </c:extLst>
          </c:dPt>
          <c:dPt>
            <c:idx val="25"/>
            <c:invertIfNegative val="0"/>
            <c:bubble3D val="0"/>
            <c:spPr>
              <a:pattFill prst="ltUpDiag">
                <a:fgClr>
                  <a:schemeClr val="accent2">
                    <a:lumMod val="60000"/>
                    <a:lumOff val="40000"/>
                  </a:schemeClr>
                </a:fgClr>
                <a:bgClr>
                  <a:schemeClr val="accent2">
                    <a:lumMod val="60000"/>
                    <a:lumOff val="40000"/>
                    <a:lumMod val="20000"/>
                    <a:lumOff val="80000"/>
                  </a:schemeClr>
                </a:bgClr>
              </a:pattFill>
              <a:ln w="9525" cap="flat" cmpd="sng" algn="ctr">
                <a:solidFill>
                  <a:schemeClr val="accent2">
                    <a:lumMod val="60000"/>
                    <a:lumOff val="40000"/>
                    <a:alpha val="75000"/>
                  </a:schemeClr>
                </a:solidFill>
              </a:ln>
              <a:effectLst>
                <a:innerShdw blurRad="114300">
                  <a:schemeClr val="accent2">
                    <a:lumMod val="60000"/>
                    <a:lumOff val="40000"/>
                    <a:alpha val="70000"/>
                  </a:schemeClr>
                </a:innerShdw>
              </a:effectLst>
            </c:spPr>
            <c:extLst>
              <c:ext xmlns:c16="http://schemas.microsoft.com/office/drawing/2014/chart" uri="{C3380CC4-5D6E-409C-BE32-E72D297353CC}">
                <c16:uniqueId val="{00000025-A8AF-4104-A142-9A41536237B2}"/>
              </c:ext>
            </c:extLst>
          </c:dPt>
          <c:dPt>
            <c:idx val="26"/>
            <c:invertIfNegative val="0"/>
            <c:bubble3D val="0"/>
            <c:spPr>
              <a:pattFill prst="ltUpDiag">
                <a:fgClr>
                  <a:schemeClr val="accent3">
                    <a:lumMod val="60000"/>
                    <a:lumOff val="40000"/>
                  </a:schemeClr>
                </a:fgClr>
                <a:bgClr>
                  <a:schemeClr val="accent3">
                    <a:lumMod val="60000"/>
                    <a:lumOff val="40000"/>
                    <a:lumMod val="20000"/>
                    <a:lumOff val="80000"/>
                  </a:schemeClr>
                </a:bgClr>
              </a:pattFill>
              <a:ln w="9525" cap="flat" cmpd="sng" algn="ctr">
                <a:solidFill>
                  <a:schemeClr val="accent3">
                    <a:lumMod val="60000"/>
                    <a:lumOff val="40000"/>
                    <a:alpha val="75000"/>
                  </a:schemeClr>
                </a:solidFill>
              </a:ln>
              <a:effectLst>
                <a:innerShdw blurRad="114300">
                  <a:schemeClr val="accent3">
                    <a:lumMod val="60000"/>
                    <a:lumOff val="40000"/>
                    <a:alpha val="70000"/>
                  </a:schemeClr>
                </a:innerShdw>
              </a:effectLst>
            </c:spPr>
            <c:extLst>
              <c:ext xmlns:c16="http://schemas.microsoft.com/office/drawing/2014/chart" uri="{C3380CC4-5D6E-409C-BE32-E72D297353CC}">
                <c16:uniqueId val="{00000026-A8AF-4104-A142-9A41536237B2}"/>
              </c:ext>
            </c:extLst>
          </c:dPt>
          <c:dPt>
            <c:idx val="27"/>
            <c:invertIfNegative val="0"/>
            <c:bubble3D val="0"/>
            <c:spPr>
              <a:pattFill prst="ltUpDiag">
                <a:fgClr>
                  <a:schemeClr val="accent4">
                    <a:lumMod val="60000"/>
                    <a:lumOff val="40000"/>
                  </a:schemeClr>
                </a:fgClr>
                <a:bgClr>
                  <a:schemeClr val="accent4">
                    <a:lumMod val="60000"/>
                    <a:lumOff val="40000"/>
                    <a:lumMod val="20000"/>
                    <a:lumOff val="80000"/>
                  </a:schemeClr>
                </a:bgClr>
              </a:pattFill>
              <a:ln w="9525" cap="flat" cmpd="sng" algn="ctr">
                <a:solidFill>
                  <a:schemeClr val="accent4">
                    <a:lumMod val="60000"/>
                    <a:lumOff val="40000"/>
                    <a:alpha val="75000"/>
                  </a:schemeClr>
                </a:solidFill>
              </a:ln>
              <a:effectLst>
                <a:innerShdw blurRad="114300">
                  <a:schemeClr val="accent4">
                    <a:lumMod val="60000"/>
                    <a:lumOff val="40000"/>
                    <a:alpha val="70000"/>
                  </a:schemeClr>
                </a:innerShdw>
              </a:effectLst>
            </c:spPr>
            <c:extLst>
              <c:ext xmlns:c16="http://schemas.microsoft.com/office/drawing/2014/chart" uri="{C3380CC4-5D6E-409C-BE32-E72D297353CC}">
                <c16:uniqueId val="{00000027-A8AF-4104-A142-9A41536237B2}"/>
              </c:ext>
            </c:extLst>
          </c:dPt>
          <c:dPt>
            <c:idx val="28"/>
            <c:invertIfNegative val="0"/>
            <c:bubble3D val="0"/>
            <c:spPr>
              <a:pattFill prst="ltUpDiag">
                <a:fgClr>
                  <a:schemeClr val="accent5">
                    <a:lumMod val="60000"/>
                    <a:lumOff val="40000"/>
                  </a:schemeClr>
                </a:fgClr>
                <a:bgClr>
                  <a:schemeClr val="accent5">
                    <a:lumMod val="60000"/>
                    <a:lumOff val="40000"/>
                    <a:lumMod val="20000"/>
                    <a:lumOff val="80000"/>
                  </a:schemeClr>
                </a:bgClr>
              </a:pattFill>
              <a:ln w="9525" cap="flat" cmpd="sng" algn="ctr">
                <a:solidFill>
                  <a:schemeClr val="accent5">
                    <a:lumMod val="60000"/>
                    <a:lumOff val="40000"/>
                    <a:alpha val="75000"/>
                  </a:schemeClr>
                </a:solidFill>
              </a:ln>
              <a:effectLst>
                <a:innerShdw blurRad="114300">
                  <a:schemeClr val="accent5">
                    <a:lumMod val="60000"/>
                    <a:lumOff val="40000"/>
                    <a:alpha val="70000"/>
                  </a:schemeClr>
                </a:innerShdw>
              </a:effectLst>
            </c:spPr>
            <c:extLst>
              <c:ext xmlns:c16="http://schemas.microsoft.com/office/drawing/2014/chart" uri="{C3380CC4-5D6E-409C-BE32-E72D297353CC}">
                <c16:uniqueId val="{00000028-A8AF-4104-A142-9A41536237B2}"/>
              </c:ext>
            </c:extLst>
          </c:dPt>
          <c:dPt>
            <c:idx val="29"/>
            <c:invertIfNegative val="0"/>
            <c:bubble3D val="0"/>
            <c:spPr>
              <a:pattFill prst="ltUpDiag">
                <a:fgClr>
                  <a:schemeClr val="accent6">
                    <a:lumMod val="60000"/>
                    <a:lumOff val="40000"/>
                  </a:schemeClr>
                </a:fgClr>
                <a:bgClr>
                  <a:schemeClr val="accent6">
                    <a:lumMod val="60000"/>
                    <a:lumOff val="40000"/>
                    <a:lumMod val="20000"/>
                    <a:lumOff val="80000"/>
                  </a:schemeClr>
                </a:bgClr>
              </a:pattFill>
              <a:ln w="9525" cap="flat" cmpd="sng" algn="ctr">
                <a:solidFill>
                  <a:schemeClr val="accent6">
                    <a:lumMod val="60000"/>
                    <a:lumOff val="40000"/>
                    <a:alpha val="75000"/>
                  </a:schemeClr>
                </a:solidFill>
              </a:ln>
              <a:effectLst>
                <a:innerShdw blurRad="114300">
                  <a:schemeClr val="accent6">
                    <a:lumMod val="60000"/>
                    <a:lumOff val="40000"/>
                    <a:alpha val="70000"/>
                  </a:schemeClr>
                </a:innerShdw>
              </a:effectLst>
            </c:spPr>
            <c:extLst>
              <c:ext xmlns:c16="http://schemas.microsoft.com/office/drawing/2014/chart" uri="{C3380CC4-5D6E-409C-BE32-E72D297353CC}">
                <c16:uniqueId val="{00000029-A8AF-4104-A142-9A41536237B2}"/>
              </c:ext>
            </c:extLst>
          </c:dPt>
          <c:dPt>
            <c:idx val="30"/>
            <c:invertIfNegative val="0"/>
            <c:bubble3D val="0"/>
            <c:spPr>
              <a:pattFill prst="ltUpDiag">
                <a:fgClr>
                  <a:schemeClr val="accent1">
                    <a:lumMod val="50000"/>
                  </a:schemeClr>
                </a:fgClr>
                <a:bgClr>
                  <a:schemeClr val="accent1">
                    <a:lumMod val="50000"/>
                    <a:lumMod val="20000"/>
                    <a:lumOff val="80000"/>
                  </a:schemeClr>
                </a:bgClr>
              </a:pattFill>
              <a:ln w="9525" cap="flat" cmpd="sng" algn="ctr">
                <a:solidFill>
                  <a:schemeClr val="accent1">
                    <a:lumMod val="50000"/>
                    <a:alpha val="75000"/>
                  </a:schemeClr>
                </a:solidFill>
              </a:ln>
              <a:effectLst>
                <a:innerShdw blurRad="114300">
                  <a:schemeClr val="accent1">
                    <a:lumMod val="50000"/>
                    <a:alpha val="70000"/>
                  </a:schemeClr>
                </a:innerShdw>
              </a:effectLst>
            </c:spPr>
            <c:extLst>
              <c:ext xmlns:c16="http://schemas.microsoft.com/office/drawing/2014/chart" uri="{C3380CC4-5D6E-409C-BE32-E72D297353CC}">
                <c16:uniqueId val="{0000002A-A8AF-4104-A142-9A41536237B2}"/>
              </c:ext>
            </c:extLst>
          </c:dPt>
          <c:dPt>
            <c:idx val="31"/>
            <c:invertIfNegative val="0"/>
            <c:bubble3D val="0"/>
            <c:spPr>
              <a:pattFill prst="ltUpDiag">
                <a:fgClr>
                  <a:schemeClr val="accent2">
                    <a:lumMod val="50000"/>
                  </a:schemeClr>
                </a:fgClr>
                <a:bgClr>
                  <a:schemeClr val="accent2">
                    <a:lumMod val="50000"/>
                    <a:lumMod val="20000"/>
                    <a:lumOff val="80000"/>
                  </a:schemeClr>
                </a:bgClr>
              </a:pattFill>
              <a:ln w="9525" cap="flat" cmpd="sng" algn="ctr">
                <a:solidFill>
                  <a:schemeClr val="accent2">
                    <a:lumMod val="50000"/>
                    <a:alpha val="75000"/>
                  </a:schemeClr>
                </a:solidFill>
              </a:ln>
              <a:effectLst>
                <a:innerShdw blurRad="114300">
                  <a:schemeClr val="accent2">
                    <a:lumMod val="50000"/>
                    <a:alpha val="70000"/>
                  </a:schemeClr>
                </a:innerShdw>
              </a:effectLst>
            </c:spPr>
            <c:extLst>
              <c:ext xmlns:c16="http://schemas.microsoft.com/office/drawing/2014/chart" uri="{C3380CC4-5D6E-409C-BE32-E72D297353CC}">
                <c16:uniqueId val="{0000002B-A8AF-4104-A142-9A41536237B2}"/>
              </c:ext>
            </c:extLst>
          </c:dPt>
          <c:dPt>
            <c:idx val="32"/>
            <c:invertIfNegative val="0"/>
            <c:bubble3D val="0"/>
            <c:spPr>
              <a:pattFill prst="ltUpDiag">
                <a:fgClr>
                  <a:schemeClr val="accent3">
                    <a:lumMod val="50000"/>
                  </a:schemeClr>
                </a:fgClr>
                <a:bgClr>
                  <a:schemeClr val="accent3">
                    <a:lumMod val="50000"/>
                    <a:lumMod val="20000"/>
                    <a:lumOff val="80000"/>
                  </a:schemeClr>
                </a:bgClr>
              </a:pattFill>
              <a:ln w="9525" cap="flat" cmpd="sng" algn="ctr">
                <a:solidFill>
                  <a:schemeClr val="accent3">
                    <a:lumMod val="50000"/>
                    <a:alpha val="75000"/>
                  </a:schemeClr>
                </a:solidFill>
              </a:ln>
              <a:effectLst>
                <a:innerShdw blurRad="114300">
                  <a:schemeClr val="accent3">
                    <a:lumMod val="50000"/>
                    <a:alpha val="70000"/>
                  </a:schemeClr>
                </a:innerShdw>
              </a:effectLst>
            </c:spPr>
            <c:extLst>
              <c:ext xmlns:c16="http://schemas.microsoft.com/office/drawing/2014/chart" uri="{C3380CC4-5D6E-409C-BE32-E72D297353CC}">
                <c16:uniqueId val="{0000002C-A8AF-4104-A142-9A41536237B2}"/>
              </c:ext>
            </c:extLst>
          </c:dPt>
          <c:dPt>
            <c:idx val="33"/>
            <c:invertIfNegative val="0"/>
            <c:bubble3D val="0"/>
            <c:spPr>
              <a:pattFill prst="ltUpDiag">
                <a:fgClr>
                  <a:schemeClr val="accent4">
                    <a:lumMod val="50000"/>
                  </a:schemeClr>
                </a:fgClr>
                <a:bgClr>
                  <a:schemeClr val="accent4">
                    <a:lumMod val="50000"/>
                    <a:lumMod val="20000"/>
                    <a:lumOff val="80000"/>
                  </a:schemeClr>
                </a:bgClr>
              </a:pattFill>
              <a:ln w="9525" cap="flat" cmpd="sng" algn="ctr">
                <a:solidFill>
                  <a:schemeClr val="accent4">
                    <a:lumMod val="50000"/>
                    <a:alpha val="75000"/>
                  </a:schemeClr>
                </a:solidFill>
              </a:ln>
              <a:effectLst>
                <a:innerShdw blurRad="114300">
                  <a:schemeClr val="accent4">
                    <a:lumMod val="50000"/>
                    <a:alpha val="70000"/>
                  </a:schemeClr>
                </a:innerShdw>
              </a:effectLst>
            </c:spPr>
            <c:extLst>
              <c:ext xmlns:c16="http://schemas.microsoft.com/office/drawing/2014/chart" uri="{C3380CC4-5D6E-409C-BE32-E72D297353CC}">
                <c16:uniqueId val="{0000002D-A8AF-4104-A142-9A41536237B2}"/>
              </c:ext>
            </c:extLst>
          </c:dPt>
          <c:dPt>
            <c:idx val="34"/>
            <c:invertIfNegative val="0"/>
            <c:bubble3D val="0"/>
            <c:spPr>
              <a:pattFill prst="ltUpDiag">
                <a:fgClr>
                  <a:schemeClr val="accent5">
                    <a:lumMod val="50000"/>
                  </a:schemeClr>
                </a:fgClr>
                <a:bgClr>
                  <a:schemeClr val="accent5">
                    <a:lumMod val="50000"/>
                    <a:lumMod val="20000"/>
                    <a:lumOff val="80000"/>
                  </a:schemeClr>
                </a:bgClr>
              </a:pattFill>
              <a:ln w="9525" cap="flat" cmpd="sng" algn="ctr">
                <a:solidFill>
                  <a:schemeClr val="accent5">
                    <a:lumMod val="50000"/>
                    <a:alpha val="75000"/>
                  </a:schemeClr>
                </a:solidFill>
              </a:ln>
              <a:effectLst>
                <a:innerShdw blurRad="114300">
                  <a:schemeClr val="accent5">
                    <a:lumMod val="50000"/>
                    <a:alpha val="70000"/>
                  </a:schemeClr>
                </a:innerShdw>
              </a:effectLst>
            </c:spPr>
            <c:extLst>
              <c:ext xmlns:c16="http://schemas.microsoft.com/office/drawing/2014/chart" uri="{C3380CC4-5D6E-409C-BE32-E72D297353CC}">
                <c16:uniqueId val="{0000002E-A8AF-4104-A142-9A41536237B2}"/>
              </c:ext>
            </c:extLst>
          </c:dPt>
          <c:dPt>
            <c:idx val="35"/>
            <c:invertIfNegative val="0"/>
            <c:bubble3D val="0"/>
            <c:spPr>
              <a:pattFill prst="ltUpDiag">
                <a:fgClr>
                  <a:schemeClr val="accent6">
                    <a:lumMod val="50000"/>
                  </a:schemeClr>
                </a:fgClr>
                <a:bgClr>
                  <a:schemeClr val="accent6">
                    <a:lumMod val="50000"/>
                    <a:lumMod val="20000"/>
                    <a:lumOff val="80000"/>
                  </a:schemeClr>
                </a:bgClr>
              </a:pattFill>
              <a:ln w="9525" cap="flat" cmpd="sng" algn="ctr">
                <a:solidFill>
                  <a:schemeClr val="accent6">
                    <a:lumMod val="50000"/>
                    <a:alpha val="75000"/>
                  </a:schemeClr>
                </a:solidFill>
              </a:ln>
              <a:effectLst>
                <a:innerShdw blurRad="114300">
                  <a:schemeClr val="accent6">
                    <a:lumMod val="50000"/>
                    <a:alpha val="70000"/>
                  </a:schemeClr>
                </a:innerShdw>
              </a:effectLst>
            </c:spPr>
            <c:extLst>
              <c:ext xmlns:c16="http://schemas.microsoft.com/office/drawing/2014/chart" uri="{C3380CC4-5D6E-409C-BE32-E72D297353CC}">
                <c16:uniqueId val="{0000002F-A8AF-4104-A142-9A41536237B2}"/>
              </c:ext>
            </c:extLst>
          </c:dPt>
          <c:dPt>
            <c:idx val="36"/>
            <c:invertIfNegative val="0"/>
            <c:bubble3D val="0"/>
            <c:spPr>
              <a:pattFill prst="ltUpDiag">
                <a:fgClr>
                  <a:schemeClr val="accent1">
                    <a:lumMod val="70000"/>
                    <a:lumOff val="30000"/>
                  </a:schemeClr>
                </a:fgClr>
                <a:bgClr>
                  <a:schemeClr val="accent1">
                    <a:lumMod val="70000"/>
                    <a:lumOff val="30000"/>
                    <a:lumMod val="20000"/>
                    <a:lumOff val="80000"/>
                  </a:schemeClr>
                </a:bgClr>
              </a:pattFill>
              <a:ln w="9525" cap="flat" cmpd="sng" algn="ctr">
                <a:solidFill>
                  <a:schemeClr val="accent1">
                    <a:lumMod val="70000"/>
                    <a:lumOff val="30000"/>
                    <a:alpha val="75000"/>
                  </a:schemeClr>
                </a:solidFill>
              </a:ln>
              <a:effectLst>
                <a:innerShdw blurRad="114300">
                  <a:schemeClr val="accent1">
                    <a:lumMod val="70000"/>
                    <a:lumOff val="30000"/>
                    <a:alpha val="70000"/>
                  </a:schemeClr>
                </a:innerShdw>
              </a:effectLst>
            </c:spPr>
            <c:extLst>
              <c:ext xmlns:c16="http://schemas.microsoft.com/office/drawing/2014/chart" uri="{C3380CC4-5D6E-409C-BE32-E72D297353CC}">
                <c16:uniqueId val="{00000030-A8AF-4104-A142-9A41536237B2}"/>
              </c:ext>
            </c:extLst>
          </c:dPt>
          <c:dPt>
            <c:idx val="37"/>
            <c:invertIfNegative val="0"/>
            <c:bubble3D val="0"/>
            <c:spPr>
              <a:pattFill prst="ltUpDiag">
                <a:fgClr>
                  <a:schemeClr val="accent2">
                    <a:lumMod val="70000"/>
                    <a:lumOff val="30000"/>
                  </a:schemeClr>
                </a:fgClr>
                <a:bgClr>
                  <a:schemeClr val="accent2">
                    <a:lumMod val="70000"/>
                    <a:lumOff val="30000"/>
                    <a:lumMod val="20000"/>
                    <a:lumOff val="80000"/>
                  </a:schemeClr>
                </a:bgClr>
              </a:pattFill>
              <a:ln w="9525" cap="flat" cmpd="sng" algn="ctr">
                <a:solidFill>
                  <a:schemeClr val="accent2">
                    <a:lumMod val="70000"/>
                    <a:lumOff val="30000"/>
                    <a:alpha val="75000"/>
                  </a:schemeClr>
                </a:solidFill>
              </a:ln>
              <a:effectLst>
                <a:innerShdw blurRad="114300">
                  <a:schemeClr val="accent2">
                    <a:lumMod val="70000"/>
                    <a:lumOff val="30000"/>
                    <a:alpha val="70000"/>
                  </a:schemeClr>
                </a:innerShdw>
              </a:effectLst>
            </c:spPr>
            <c:extLst>
              <c:ext xmlns:c16="http://schemas.microsoft.com/office/drawing/2014/chart" uri="{C3380CC4-5D6E-409C-BE32-E72D297353CC}">
                <c16:uniqueId val="{00000031-A8AF-4104-A142-9A41536237B2}"/>
              </c:ext>
            </c:extLst>
          </c:dPt>
          <c:dPt>
            <c:idx val="38"/>
            <c:invertIfNegative val="0"/>
            <c:bubble3D val="0"/>
            <c:spPr>
              <a:pattFill prst="ltUpDiag">
                <a:fgClr>
                  <a:schemeClr val="accent3">
                    <a:lumMod val="70000"/>
                    <a:lumOff val="30000"/>
                  </a:schemeClr>
                </a:fgClr>
                <a:bgClr>
                  <a:schemeClr val="accent3">
                    <a:lumMod val="70000"/>
                    <a:lumOff val="30000"/>
                    <a:lumMod val="20000"/>
                    <a:lumOff val="80000"/>
                  </a:schemeClr>
                </a:bgClr>
              </a:pattFill>
              <a:ln w="9525" cap="flat" cmpd="sng" algn="ctr">
                <a:solidFill>
                  <a:schemeClr val="accent3">
                    <a:lumMod val="70000"/>
                    <a:lumOff val="30000"/>
                    <a:alpha val="75000"/>
                  </a:schemeClr>
                </a:solidFill>
              </a:ln>
              <a:effectLst>
                <a:innerShdw blurRad="114300">
                  <a:schemeClr val="accent3">
                    <a:lumMod val="70000"/>
                    <a:lumOff val="30000"/>
                    <a:alpha val="70000"/>
                  </a:schemeClr>
                </a:innerShdw>
              </a:effectLst>
            </c:spPr>
            <c:extLst>
              <c:ext xmlns:c16="http://schemas.microsoft.com/office/drawing/2014/chart" uri="{C3380CC4-5D6E-409C-BE32-E72D297353CC}">
                <c16:uniqueId val="{00000032-A8AF-4104-A142-9A41536237B2}"/>
              </c:ext>
            </c:extLst>
          </c:dPt>
          <c:dPt>
            <c:idx val="39"/>
            <c:invertIfNegative val="0"/>
            <c:bubble3D val="0"/>
            <c:spPr>
              <a:pattFill prst="ltUpDiag">
                <a:fgClr>
                  <a:schemeClr val="accent4">
                    <a:lumMod val="70000"/>
                    <a:lumOff val="30000"/>
                  </a:schemeClr>
                </a:fgClr>
                <a:bgClr>
                  <a:schemeClr val="accent4">
                    <a:lumMod val="70000"/>
                    <a:lumOff val="30000"/>
                    <a:lumMod val="20000"/>
                    <a:lumOff val="80000"/>
                  </a:schemeClr>
                </a:bgClr>
              </a:pattFill>
              <a:ln w="9525" cap="flat" cmpd="sng" algn="ctr">
                <a:solidFill>
                  <a:schemeClr val="accent4">
                    <a:lumMod val="70000"/>
                    <a:lumOff val="30000"/>
                    <a:alpha val="75000"/>
                  </a:schemeClr>
                </a:solidFill>
              </a:ln>
              <a:effectLst>
                <a:innerShdw blurRad="114300">
                  <a:schemeClr val="accent4">
                    <a:lumMod val="70000"/>
                    <a:lumOff val="30000"/>
                    <a:alpha val="70000"/>
                  </a:schemeClr>
                </a:innerShdw>
              </a:effectLst>
            </c:spPr>
            <c:extLst>
              <c:ext xmlns:c16="http://schemas.microsoft.com/office/drawing/2014/chart" uri="{C3380CC4-5D6E-409C-BE32-E72D297353CC}">
                <c16:uniqueId val="{00000033-A8AF-4104-A142-9A41536237B2}"/>
              </c:ext>
            </c:extLst>
          </c:dPt>
          <c:dPt>
            <c:idx val="40"/>
            <c:invertIfNegative val="0"/>
            <c:bubble3D val="0"/>
            <c:spPr>
              <a:pattFill prst="ltUpDiag">
                <a:fgClr>
                  <a:schemeClr val="accent5">
                    <a:lumMod val="70000"/>
                    <a:lumOff val="30000"/>
                  </a:schemeClr>
                </a:fgClr>
                <a:bgClr>
                  <a:schemeClr val="accent5">
                    <a:lumMod val="70000"/>
                    <a:lumOff val="30000"/>
                    <a:lumMod val="20000"/>
                    <a:lumOff val="80000"/>
                  </a:schemeClr>
                </a:bgClr>
              </a:pattFill>
              <a:ln w="9525" cap="flat" cmpd="sng" algn="ctr">
                <a:solidFill>
                  <a:schemeClr val="accent5">
                    <a:lumMod val="70000"/>
                    <a:lumOff val="30000"/>
                    <a:alpha val="75000"/>
                  </a:schemeClr>
                </a:solidFill>
              </a:ln>
              <a:effectLst>
                <a:innerShdw blurRad="114300">
                  <a:schemeClr val="accent5">
                    <a:lumMod val="70000"/>
                    <a:lumOff val="30000"/>
                    <a:alpha val="70000"/>
                  </a:schemeClr>
                </a:innerShdw>
              </a:effectLst>
            </c:spPr>
            <c:extLst>
              <c:ext xmlns:c16="http://schemas.microsoft.com/office/drawing/2014/chart" uri="{C3380CC4-5D6E-409C-BE32-E72D297353CC}">
                <c16:uniqueId val="{00000034-A8AF-4104-A142-9A41536237B2}"/>
              </c:ext>
            </c:extLst>
          </c:dPt>
          <c:dPt>
            <c:idx val="41"/>
            <c:invertIfNegative val="0"/>
            <c:bubble3D val="0"/>
            <c:spPr>
              <a:pattFill prst="ltUpDiag">
                <a:fgClr>
                  <a:schemeClr val="accent6">
                    <a:lumMod val="70000"/>
                    <a:lumOff val="30000"/>
                  </a:schemeClr>
                </a:fgClr>
                <a:bgClr>
                  <a:schemeClr val="accent6">
                    <a:lumMod val="70000"/>
                    <a:lumOff val="30000"/>
                    <a:lumMod val="20000"/>
                    <a:lumOff val="80000"/>
                  </a:schemeClr>
                </a:bgClr>
              </a:pattFill>
              <a:ln w="9525" cap="flat" cmpd="sng" algn="ctr">
                <a:solidFill>
                  <a:schemeClr val="accent6">
                    <a:lumMod val="70000"/>
                    <a:lumOff val="30000"/>
                    <a:alpha val="75000"/>
                  </a:schemeClr>
                </a:solidFill>
              </a:ln>
              <a:effectLst>
                <a:innerShdw blurRad="114300">
                  <a:schemeClr val="accent6">
                    <a:lumMod val="70000"/>
                    <a:lumOff val="30000"/>
                    <a:alpha val="70000"/>
                  </a:schemeClr>
                </a:innerShdw>
              </a:effectLst>
            </c:spPr>
            <c:extLst>
              <c:ext xmlns:c16="http://schemas.microsoft.com/office/drawing/2014/chart" uri="{C3380CC4-5D6E-409C-BE32-E72D297353CC}">
                <c16:uniqueId val="{00000035-A8AF-4104-A142-9A41536237B2}"/>
              </c:ext>
            </c:extLst>
          </c:dPt>
          <c:dPt>
            <c:idx val="42"/>
            <c:invertIfNegative val="0"/>
            <c:bubble3D val="0"/>
            <c:spPr>
              <a:pattFill prst="ltUpDiag">
                <a:fgClr>
                  <a:schemeClr val="accent1">
                    <a:lumMod val="70000"/>
                  </a:schemeClr>
                </a:fgClr>
                <a:bgClr>
                  <a:schemeClr val="accent1">
                    <a:lumMod val="70000"/>
                    <a:lumMod val="20000"/>
                    <a:lumOff val="80000"/>
                  </a:schemeClr>
                </a:bgClr>
              </a:pattFill>
              <a:ln w="9525" cap="flat" cmpd="sng" algn="ctr">
                <a:solidFill>
                  <a:schemeClr val="accent1">
                    <a:lumMod val="70000"/>
                    <a:alpha val="75000"/>
                  </a:schemeClr>
                </a:solidFill>
              </a:ln>
              <a:effectLst>
                <a:innerShdw blurRad="114300">
                  <a:schemeClr val="accent1">
                    <a:lumMod val="70000"/>
                    <a:alpha val="70000"/>
                  </a:schemeClr>
                </a:innerShdw>
              </a:effectLst>
            </c:spPr>
            <c:extLst>
              <c:ext xmlns:c16="http://schemas.microsoft.com/office/drawing/2014/chart" uri="{C3380CC4-5D6E-409C-BE32-E72D297353CC}">
                <c16:uniqueId val="{00000036-A8AF-4104-A142-9A41536237B2}"/>
              </c:ext>
            </c:extLst>
          </c:dPt>
          <c:dPt>
            <c:idx val="43"/>
            <c:invertIfNegative val="0"/>
            <c:bubble3D val="0"/>
            <c:spPr>
              <a:pattFill prst="ltUpDiag">
                <a:fgClr>
                  <a:schemeClr val="accent2">
                    <a:lumMod val="70000"/>
                  </a:schemeClr>
                </a:fgClr>
                <a:bgClr>
                  <a:schemeClr val="accent2">
                    <a:lumMod val="70000"/>
                    <a:lumMod val="20000"/>
                    <a:lumOff val="80000"/>
                  </a:schemeClr>
                </a:bgClr>
              </a:pattFill>
              <a:ln w="9525" cap="flat" cmpd="sng" algn="ctr">
                <a:solidFill>
                  <a:schemeClr val="accent2">
                    <a:lumMod val="70000"/>
                    <a:alpha val="75000"/>
                  </a:schemeClr>
                </a:solidFill>
              </a:ln>
              <a:effectLst>
                <a:innerShdw blurRad="114300">
                  <a:schemeClr val="accent2">
                    <a:lumMod val="70000"/>
                    <a:alpha val="70000"/>
                  </a:schemeClr>
                </a:innerShdw>
              </a:effectLst>
            </c:spPr>
            <c:extLst>
              <c:ext xmlns:c16="http://schemas.microsoft.com/office/drawing/2014/chart" uri="{C3380CC4-5D6E-409C-BE32-E72D297353CC}">
                <c16:uniqueId val="{00000037-A8AF-4104-A142-9A41536237B2}"/>
              </c:ext>
            </c:extLst>
          </c:dPt>
          <c:dPt>
            <c:idx val="44"/>
            <c:invertIfNegative val="0"/>
            <c:bubble3D val="0"/>
            <c:spPr>
              <a:pattFill prst="ltUpDiag">
                <a:fgClr>
                  <a:schemeClr val="accent3">
                    <a:lumMod val="70000"/>
                  </a:schemeClr>
                </a:fgClr>
                <a:bgClr>
                  <a:schemeClr val="accent3">
                    <a:lumMod val="70000"/>
                    <a:lumMod val="20000"/>
                    <a:lumOff val="80000"/>
                  </a:schemeClr>
                </a:bgClr>
              </a:pattFill>
              <a:ln w="9525" cap="flat" cmpd="sng" algn="ctr">
                <a:solidFill>
                  <a:schemeClr val="accent3">
                    <a:lumMod val="70000"/>
                    <a:alpha val="75000"/>
                  </a:schemeClr>
                </a:solidFill>
              </a:ln>
              <a:effectLst>
                <a:innerShdw blurRad="114300">
                  <a:schemeClr val="accent3">
                    <a:lumMod val="70000"/>
                    <a:alpha val="70000"/>
                  </a:schemeClr>
                </a:innerShdw>
              </a:effectLst>
            </c:spPr>
            <c:extLst>
              <c:ext xmlns:c16="http://schemas.microsoft.com/office/drawing/2014/chart" uri="{C3380CC4-5D6E-409C-BE32-E72D297353CC}">
                <c16:uniqueId val="{00000038-A8AF-4104-A142-9A41536237B2}"/>
              </c:ext>
            </c:extLst>
          </c:dPt>
          <c:dPt>
            <c:idx val="45"/>
            <c:invertIfNegative val="0"/>
            <c:bubble3D val="0"/>
            <c:spPr>
              <a:pattFill prst="ltUpDiag">
                <a:fgClr>
                  <a:schemeClr val="accent4">
                    <a:lumMod val="70000"/>
                  </a:schemeClr>
                </a:fgClr>
                <a:bgClr>
                  <a:schemeClr val="accent4">
                    <a:lumMod val="70000"/>
                    <a:lumMod val="20000"/>
                    <a:lumOff val="80000"/>
                  </a:schemeClr>
                </a:bgClr>
              </a:pattFill>
              <a:ln w="9525" cap="flat" cmpd="sng" algn="ctr">
                <a:solidFill>
                  <a:schemeClr val="accent4">
                    <a:lumMod val="70000"/>
                    <a:alpha val="75000"/>
                  </a:schemeClr>
                </a:solidFill>
              </a:ln>
              <a:effectLst>
                <a:innerShdw blurRad="114300">
                  <a:schemeClr val="accent4">
                    <a:lumMod val="70000"/>
                    <a:alpha val="70000"/>
                  </a:schemeClr>
                </a:innerShdw>
              </a:effectLst>
            </c:spPr>
            <c:extLst>
              <c:ext xmlns:c16="http://schemas.microsoft.com/office/drawing/2014/chart" uri="{C3380CC4-5D6E-409C-BE32-E72D297353CC}">
                <c16:uniqueId val="{00000039-A8AF-4104-A142-9A41536237B2}"/>
              </c:ext>
            </c:extLst>
          </c:dPt>
          <c:dPt>
            <c:idx val="46"/>
            <c:invertIfNegative val="0"/>
            <c:bubble3D val="0"/>
            <c:spPr>
              <a:pattFill prst="ltUpDiag">
                <a:fgClr>
                  <a:schemeClr val="accent5">
                    <a:lumMod val="70000"/>
                  </a:schemeClr>
                </a:fgClr>
                <a:bgClr>
                  <a:schemeClr val="accent5">
                    <a:lumMod val="70000"/>
                    <a:lumMod val="20000"/>
                    <a:lumOff val="80000"/>
                  </a:schemeClr>
                </a:bgClr>
              </a:pattFill>
              <a:ln w="9525" cap="flat" cmpd="sng" algn="ctr">
                <a:solidFill>
                  <a:schemeClr val="accent5">
                    <a:lumMod val="70000"/>
                    <a:alpha val="75000"/>
                  </a:schemeClr>
                </a:solidFill>
              </a:ln>
              <a:effectLst>
                <a:innerShdw blurRad="114300">
                  <a:schemeClr val="accent5">
                    <a:lumMod val="70000"/>
                    <a:alpha val="70000"/>
                  </a:schemeClr>
                </a:innerShdw>
              </a:effectLst>
            </c:spPr>
            <c:extLst>
              <c:ext xmlns:c16="http://schemas.microsoft.com/office/drawing/2014/chart" uri="{C3380CC4-5D6E-409C-BE32-E72D297353CC}">
                <c16:uniqueId val="{0000003A-A8AF-4104-A142-9A41536237B2}"/>
              </c:ext>
            </c:extLst>
          </c:dPt>
          <c:dPt>
            <c:idx val="47"/>
            <c:invertIfNegative val="0"/>
            <c:bubble3D val="0"/>
            <c:spPr>
              <a:pattFill prst="ltUpDiag">
                <a:fgClr>
                  <a:schemeClr val="accent6">
                    <a:lumMod val="70000"/>
                  </a:schemeClr>
                </a:fgClr>
                <a:bgClr>
                  <a:schemeClr val="accent6">
                    <a:lumMod val="70000"/>
                    <a:lumMod val="20000"/>
                    <a:lumOff val="80000"/>
                  </a:schemeClr>
                </a:bgClr>
              </a:pattFill>
              <a:ln w="9525" cap="flat" cmpd="sng" algn="ctr">
                <a:solidFill>
                  <a:schemeClr val="accent6">
                    <a:lumMod val="70000"/>
                    <a:alpha val="75000"/>
                  </a:schemeClr>
                </a:solidFill>
              </a:ln>
              <a:effectLst>
                <a:innerShdw blurRad="114300">
                  <a:schemeClr val="accent6">
                    <a:lumMod val="70000"/>
                    <a:alpha val="70000"/>
                  </a:schemeClr>
                </a:innerShdw>
              </a:effectLst>
            </c:spPr>
            <c:extLst>
              <c:ext xmlns:c16="http://schemas.microsoft.com/office/drawing/2014/chart" uri="{C3380CC4-5D6E-409C-BE32-E72D297353CC}">
                <c16:uniqueId val="{0000003B-A8AF-4104-A142-9A41536237B2}"/>
              </c:ext>
            </c:extLst>
          </c:dPt>
          <c:dPt>
            <c:idx val="48"/>
            <c:invertIfNegative val="0"/>
            <c:bubble3D val="0"/>
            <c:spPr>
              <a:pattFill prst="ltUpDiag">
                <a:fgClr>
                  <a:schemeClr val="accent1">
                    <a:lumMod val="50000"/>
                    <a:lumOff val="50000"/>
                  </a:schemeClr>
                </a:fgClr>
                <a:bgClr>
                  <a:schemeClr val="accent1">
                    <a:lumMod val="50000"/>
                    <a:lumOff val="50000"/>
                    <a:lumMod val="20000"/>
                    <a:lumOff val="80000"/>
                  </a:schemeClr>
                </a:bgClr>
              </a:pattFill>
              <a:ln w="9525" cap="flat" cmpd="sng" algn="ctr">
                <a:solidFill>
                  <a:schemeClr val="accent1">
                    <a:lumMod val="50000"/>
                    <a:lumOff val="50000"/>
                    <a:alpha val="75000"/>
                  </a:schemeClr>
                </a:solidFill>
              </a:ln>
              <a:effectLst>
                <a:innerShdw blurRad="114300">
                  <a:schemeClr val="accent1">
                    <a:lumMod val="50000"/>
                    <a:lumOff val="50000"/>
                    <a:alpha val="70000"/>
                  </a:schemeClr>
                </a:innerShdw>
              </a:effectLst>
            </c:spPr>
            <c:extLst>
              <c:ext xmlns:c16="http://schemas.microsoft.com/office/drawing/2014/chart" uri="{C3380CC4-5D6E-409C-BE32-E72D297353CC}">
                <c16:uniqueId val="{0000003C-A8AF-4104-A142-9A41536237B2}"/>
              </c:ext>
            </c:extLst>
          </c:dPt>
          <c:dPt>
            <c:idx val="49"/>
            <c:invertIfNegative val="0"/>
            <c:bubble3D val="0"/>
            <c:spPr>
              <a:pattFill prst="ltUpDiag">
                <a:fgClr>
                  <a:schemeClr val="accent2">
                    <a:lumMod val="50000"/>
                    <a:lumOff val="50000"/>
                  </a:schemeClr>
                </a:fgClr>
                <a:bgClr>
                  <a:schemeClr val="accent2">
                    <a:lumMod val="50000"/>
                    <a:lumOff val="50000"/>
                    <a:lumMod val="20000"/>
                    <a:lumOff val="80000"/>
                  </a:schemeClr>
                </a:bgClr>
              </a:pattFill>
              <a:ln w="9525" cap="flat" cmpd="sng" algn="ctr">
                <a:solidFill>
                  <a:schemeClr val="accent2">
                    <a:lumMod val="50000"/>
                    <a:lumOff val="50000"/>
                    <a:alpha val="75000"/>
                  </a:schemeClr>
                </a:solidFill>
              </a:ln>
              <a:effectLst>
                <a:innerShdw blurRad="114300">
                  <a:schemeClr val="accent2">
                    <a:lumMod val="50000"/>
                    <a:lumOff val="50000"/>
                    <a:alpha val="70000"/>
                  </a:schemeClr>
                </a:innerShdw>
              </a:effectLst>
            </c:spPr>
            <c:extLst>
              <c:ext xmlns:c16="http://schemas.microsoft.com/office/drawing/2014/chart" uri="{C3380CC4-5D6E-409C-BE32-E72D297353CC}">
                <c16:uniqueId val="{0000003D-A8AF-4104-A142-9A41536237B2}"/>
              </c:ext>
            </c:extLst>
          </c:dPt>
          <c:dPt>
            <c:idx val="50"/>
            <c:invertIfNegative val="0"/>
            <c:bubble3D val="0"/>
            <c:spPr>
              <a:pattFill prst="ltUpDiag">
                <a:fgClr>
                  <a:schemeClr val="accent3">
                    <a:lumMod val="50000"/>
                    <a:lumOff val="50000"/>
                  </a:schemeClr>
                </a:fgClr>
                <a:bgClr>
                  <a:schemeClr val="accent3">
                    <a:lumMod val="50000"/>
                    <a:lumOff val="50000"/>
                    <a:lumMod val="20000"/>
                    <a:lumOff val="80000"/>
                  </a:schemeClr>
                </a:bgClr>
              </a:pattFill>
              <a:ln w="9525" cap="flat" cmpd="sng" algn="ctr">
                <a:solidFill>
                  <a:schemeClr val="accent3">
                    <a:lumMod val="50000"/>
                    <a:lumOff val="50000"/>
                    <a:alpha val="75000"/>
                  </a:schemeClr>
                </a:solidFill>
              </a:ln>
              <a:effectLst>
                <a:innerShdw blurRad="114300">
                  <a:schemeClr val="accent3">
                    <a:lumMod val="50000"/>
                    <a:lumOff val="50000"/>
                    <a:alpha val="70000"/>
                  </a:schemeClr>
                </a:innerShdw>
              </a:effectLst>
            </c:spPr>
            <c:extLst>
              <c:ext xmlns:c16="http://schemas.microsoft.com/office/drawing/2014/chart" uri="{C3380CC4-5D6E-409C-BE32-E72D297353CC}">
                <c16:uniqueId val="{0000003E-A8AF-4104-A142-9A41536237B2}"/>
              </c:ext>
            </c:extLst>
          </c:dPt>
          <c:dPt>
            <c:idx val="51"/>
            <c:invertIfNegative val="0"/>
            <c:bubble3D val="0"/>
            <c:spPr>
              <a:pattFill prst="ltUpDiag">
                <a:fgClr>
                  <a:schemeClr val="accent4">
                    <a:lumMod val="50000"/>
                    <a:lumOff val="50000"/>
                  </a:schemeClr>
                </a:fgClr>
                <a:bgClr>
                  <a:schemeClr val="accent4">
                    <a:lumMod val="50000"/>
                    <a:lumOff val="50000"/>
                    <a:lumMod val="20000"/>
                    <a:lumOff val="80000"/>
                  </a:schemeClr>
                </a:bgClr>
              </a:pattFill>
              <a:ln w="9525" cap="flat" cmpd="sng" algn="ctr">
                <a:solidFill>
                  <a:schemeClr val="accent4">
                    <a:lumMod val="50000"/>
                    <a:lumOff val="50000"/>
                    <a:alpha val="75000"/>
                  </a:schemeClr>
                </a:solidFill>
              </a:ln>
              <a:effectLst>
                <a:innerShdw blurRad="114300">
                  <a:schemeClr val="accent4">
                    <a:lumMod val="50000"/>
                    <a:lumOff val="50000"/>
                    <a:alpha val="70000"/>
                  </a:schemeClr>
                </a:innerShdw>
              </a:effectLst>
            </c:spPr>
            <c:extLst>
              <c:ext xmlns:c16="http://schemas.microsoft.com/office/drawing/2014/chart" uri="{C3380CC4-5D6E-409C-BE32-E72D297353CC}">
                <c16:uniqueId val="{0000003F-A8AF-4104-A142-9A41536237B2}"/>
              </c:ext>
            </c:extLst>
          </c:dPt>
          <c:dPt>
            <c:idx val="52"/>
            <c:invertIfNegative val="0"/>
            <c:bubble3D val="0"/>
            <c:spPr>
              <a:pattFill prst="ltUpDiag">
                <a:fgClr>
                  <a:schemeClr val="accent5">
                    <a:lumMod val="50000"/>
                    <a:lumOff val="50000"/>
                  </a:schemeClr>
                </a:fgClr>
                <a:bgClr>
                  <a:schemeClr val="accent5">
                    <a:lumMod val="50000"/>
                    <a:lumOff val="50000"/>
                    <a:lumMod val="20000"/>
                    <a:lumOff val="80000"/>
                  </a:schemeClr>
                </a:bgClr>
              </a:pattFill>
              <a:ln w="9525" cap="flat" cmpd="sng" algn="ctr">
                <a:solidFill>
                  <a:schemeClr val="accent5">
                    <a:lumMod val="50000"/>
                    <a:lumOff val="50000"/>
                    <a:alpha val="75000"/>
                  </a:schemeClr>
                </a:solidFill>
              </a:ln>
              <a:effectLst>
                <a:innerShdw blurRad="114300">
                  <a:schemeClr val="accent5">
                    <a:lumMod val="50000"/>
                    <a:lumOff val="50000"/>
                    <a:alpha val="70000"/>
                  </a:schemeClr>
                </a:innerShdw>
              </a:effectLst>
            </c:spPr>
            <c:extLst>
              <c:ext xmlns:c16="http://schemas.microsoft.com/office/drawing/2014/chart" uri="{C3380CC4-5D6E-409C-BE32-E72D297353CC}">
                <c16:uniqueId val="{00000040-A8AF-4104-A142-9A41536237B2}"/>
              </c:ext>
            </c:extLst>
          </c:dPt>
          <c:dPt>
            <c:idx val="53"/>
            <c:invertIfNegative val="0"/>
            <c:bubble3D val="0"/>
            <c:spPr>
              <a:pattFill prst="ltUpDiag">
                <a:fgClr>
                  <a:schemeClr val="accent6">
                    <a:lumMod val="50000"/>
                    <a:lumOff val="50000"/>
                  </a:schemeClr>
                </a:fgClr>
                <a:bgClr>
                  <a:schemeClr val="accent6">
                    <a:lumMod val="50000"/>
                    <a:lumOff val="50000"/>
                    <a:lumMod val="20000"/>
                    <a:lumOff val="80000"/>
                  </a:schemeClr>
                </a:bgClr>
              </a:pattFill>
              <a:ln w="9525" cap="flat" cmpd="sng" algn="ctr">
                <a:solidFill>
                  <a:schemeClr val="accent6">
                    <a:lumMod val="50000"/>
                    <a:lumOff val="50000"/>
                    <a:alpha val="75000"/>
                  </a:schemeClr>
                </a:solidFill>
              </a:ln>
              <a:effectLst>
                <a:innerShdw blurRad="114300">
                  <a:schemeClr val="accent6">
                    <a:lumMod val="50000"/>
                    <a:lumOff val="50000"/>
                    <a:alpha val="70000"/>
                  </a:schemeClr>
                </a:innerShdw>
              </a:effectLst>
            </c:spPr>
            <c:extLst>
              <c:ext xmlns:c16="http://schemas.microsoft.com/office/drawing/2014/chart" uri="{C3380CC4-5D6E-409C-BE32-E72D297353CC}">
                <c16:uniqueId val="{00000041-A8AF-4104-A142-9A41536237B2}"/>
              </c:ext>
            </c:extLst>
          </c:dPt>
          <c:dPt>
            <c:idx val="54"/>
            <c:invertIfNegative val="0"/>
            <c:bubble3D val="0"/>
            <c:spPr>
              <a:pattFill prst="ltUpDiag">
                <a:fgClr>
                  <a:schemeClr val="accent1"/>
                </a:fgClr>
                <a:bgClr>
                  <a:schemeClr val="accent1">
                    <a:lumMod val="20000"/>
                    <a:lumOff val="80000"/>
                  </a:schemeClr>
                </a:bgClr>
              </a:pattFill>
              <a:ln w="9525" cap="flat" cmpd="sng" algn="ctr">
                <a:solidFill>
                  <a:schemeClr val="accent1">
                    <a:alpha val="75000"/>
                  </a:schemeClr>
                </a:solidFill>
              </a:ln>
              <a:effectLst>
                <a:innerShdw blurRad="114300">
                  <a:schemeClr val="accent1">
                    <a:alpha val="70000"/>
                  </a:schemeClr>
                </a:innerShdw>
              </a:effectLst>
            </c:spPr>
            <c:extLst>
              <c:ext xmlns:c16="http://schemas.microsoft.com/office/drawing/2014/chart" uri="{C3380CC4-5D6E-409C-BE32-E72D297353CC}">
                <c16:uniqueId val="{00000042-A8AF-4104-A142-9A41536237B2}"/>
              </c:ext>
            </c:extLst>
          </c:dPt>
          <c:dPt>
            <c:idx val="55"/>
            <c:invertIfNegative val="0"/>
            <c:bubble3D val="0"/>
            <c:spPr>
              <a:pattFill prst="ltUpDiag">
                <a:fgClr>
                  <a:schemeClr val="accent2"/>
                </a:fgClr>
                <a:bgClr>
                  <a:schemeClr val="accent2">
                    <a:lumMod val="20000"/>
                    <a:lumOff val="80000"/>
                  </a:schemeClr>
                </a:bgClr>
              </a:pattFill>
              <a:ln w="9525" cap="flat" cmpd="sng" algn="ctr">
                <a:solidFill>
                  <a:schemeClr val="accent2">
                    <a:alpha val="75000"/>
                  </a:schemeClr>
                </a:solidFill>
              </a:ln>
              <a:effectLst>
                <a:innerShdw blurRad="114300">
                  <a:schemeClr val="accent2">
                    <a:alpha val="70000"/>
                  </a:schemeClr>
                </a:innerShdw>
              </a:effectLst>
            </c:spPr>
            <c:extLst>
              <c:ext xmlns:c16="http://schemas.microsoft.com/office/drawing/2014/chart" uri="{C3380CC4-5D6E-409C-BE32-E72D297353CC}">
                <c16:uniqueId val="{00000043-A8AF-4104-A142-9A41536237B2}"/>
              </c:ext>
            </c:extLst>
          </c:dPt>
          <c:dPt>
            <c:idx val="56"/>
            <c:invertIfNegative val="0"/>
            <c:bubble3D val="0"/>
            <c:spPr>
              <a:pattFill prst="ltUpDiag">
                <a:fgClr>
                  <a:schemeClr val="accent3"/>
                </a:fgClr>
                <a:bgClr>
                  <a:schemeClr val="accent3">
                    <a:lumMod val="20000"/>
                    <a:lumOff val="80000"/>
                  </a:schemeClr>
                </a:bgClr>
              </a:pattFill>
              <a:ln w="9525" cap="flat" cmpd="sng" algn="ctr">
                <a:solidFill>
                  <a:schemeClr val="accent3">
                    <a:alpha val="75000"/>
                  </a:schemeClr>
                </a:solidFill>
              </a:ln>
              <a:effectLst>
                <a:innerShdw blurRad="114300">
                  <a:schemeClr val="accent3">
                    <a:alpha val="70000"/>
                  </a:schemeClr>
                </a:innerShdw>
              </a:effectLst>
            </c:spPr>
            <c:extLst>
              <c:ext xmlns:c16="http://schemas.microsoft.com/office/drawing/2014/chart" uri="{C3380CC4-5D6E-409C-BE32-E72D297353CC}">
                <c16:uniqueId val="{00000044-A8AF-4104-A142-9A41536237B2}"/>
              </c:ext>
            </c:extLst>
          </c:dPt>
          <c:dPt>
            <c:idx val="57"/>
            <c:invertIfNegative val="0"/>
            <c:bubble3D val="0"/>
            <c:spPr>
              <a:pattFill prst="ltUpDiag">
                <a:fgClr>
                  <a:schemeClr val="accent4"/>
                </a:fgClr>
                <a:bgClr>
                  <a:schemeClr val="accent4">
                    <a:lumMod val="20000"/>
                    <a:lumOff val="80000"/>
                  </a:schemeClr>
                </a:bgClr>
              </a:pattFill>
              <a:ln w="9525" cap="flat" cmpd="sng" algn="ctr">
                <a:solidFill>
                  <a:schemeClr val="accent4">
                    <a:alpha val="75000"/>
                  </a:schemeClr>
                </a:solidFill>
              </a:ln>
              <a:effectLst>
                <a:innerShdw blurRad="114300">
                  <a:schemeClr val="accent4">
                    <a:alpha val="70000"/>
                  </a:schemeClr>
                </a:innerShdw>
              </a:effectLst>
            </c:spPr>
            <c:extLst>
              <c:ext xmlns:c16="http://schemas.microsoft.com/office/drawing/2014/chart" uri="{C3380CC4-5D6E-409C-BE32-E72D297353CC}">
                <c16:uniqueId val="{00000045-A8AF-4104-A142-9A41536237B2}"/>
              </c:ext>
            </c:extLst>
          </c:dPt>
          <c:dPt>
            <c:idx val="58"/>
            <c:invertIfNegative val="0"/>
            <c:bubble3D val="0"/>
            <c:spPr>
              <a:pattFill prst="ltUpDiag">
                <a:fgClr>
                  <a:schemeClr val="accent5"/>
                </a:fgClr>
                <a:bgClr>
                  <a:schemeClr val="accent5">
                    <a:lumMod val="20000"/>
                    <a:lumOff val="80000"/>
                  </a:schemeClr>
                </a:bgClr>
              </a:pattFill>
              <a:ln w="9525" cap="flat" cmpd="sng" algn="ctr">
                <a:solidFill>
                  <a:schemeClr val="accent5">
                    <a:alpha val="75000"/>
                  </a:schemeClr>
                </a:solidFill>
              </a:ln>
              <a:effectLst>
                <a:innerShdw blurRad="114300">
                  <a:schemeClr val="accent5">
                    <a:alpha val="70000"/>
                  </a:schemeClr>
                </a:innerShdw>
              </a:effectLst>
            </c:spPr>
            <c:extLst>
              <c:ext xmlns:c16="http://schemas.microsoft.com/office/drawing/2014/chart" uri="{C3380CC4-5D6E-409C-BE32-E72D297353CC}">
                <c16:uniqueId val="{00000046-A8AF-4104-A142-9A41536237B2}"/>
              </c:ext>
            </c:extLst>
          </c:dPt>
          <c:dPt>
            <c:idx val="59"/>
            <c:invertIfNegative val="0"/>
            <c:bubble3D val="0"/>
            <c:spPr>
              <a:pattFill prst="ltUpDiag">
                <a:fgClr>
                  <a:schemeClr val="accent6"/>
                </a:fgClr>
                <a:bgClr>
                  <a:schemeClr val="accent6">
                    <a:lumMod val="20000"/>
                    <a:lumOff val="80000"/>
                  </a:schemeClr>
                </a:bgClr>
              </a:pattFill>
              <a:ln w="9525" cap="flat" cmpd="sng" algn="ctr">
                <a:solidFill>
                  <a:schemeClr val="accent6">
                    <a:alpha val="75000"/>
                  </a:schemeClr>
                </a:solidFill>
              </a:ln>
              <a:effectLst>
                <a:innerShdw blurRad="114300">
                  <a:schemeClr val="accent6">
                    <a:alpha val="70000"/>
                  </a:schemeClr>
                </a:innerShdw>
              </a:effectLst>
            </c:spPr>
            <c:extLst>
              <c:ext xmlns:c16="http://schemas.microsoft.com/office/drawing/2014/chart" uri="{C3380CC4-5D6E-409C-BE32-E72D297353CC}">
                <c16:uniqueId val="{00000047-A8AF-4104-A142-9A41536237B2}"/>
              </c:ext>
            </c:extLst>
          </c:dPt>
          <c:dPt>
            <c:idx val="60"/>
            <c:invertIfNegative val="0"/>
            <c:bubble3D val="0"/>
            <c:spPr>
              <a:pattFill prst="ltUpDiag">
                <a:fgClr>
                  <a:schemeClr val="accent1">
                    <a:lumMod val="60000"/>
                  </a:schemeClr>
                </a:fgClr>
                <a:bgClr>
                  <a:schemeClr val="accent1">
                    <a:lumMod val="60000"/>
                    <a:lumMod val="20000"/>
                    <a:lumOff val="80000"/>
                  </a:schemeClr>
                </a:bgClr>
              </a:pattFill>
              <a:ln w="9525" cap="flat" cmpd="sng" algn="ctr">
                <a:solidFill>
                  <a:schemeClr val="accent1">
                    <a:lumMod val="60000"/>
                    <a:alpha val="75000"/>
                  </a:schemeClr>
                </a:solidFill>
              </a:ln>
              <a:effectLst>
                <a:innerShdw blurRad="114300">
                  <a:schemeClr val="accent1">
                    <a:lumMod val="60000"/>
                    <a:alpha val="70000"/>
                  </a:schemeClr>
                </a:innerShdw>
              </a:effectLst>
            </c:spPr>
            <c:extLst>
              <c:ext xmlns:c16="http://schemas.microsoft.com/office/drawing/2014/chart" uri="{C3380CC4-5D6E-409C-BE32-E72D297353CC}">
                <c16:uniqueId val="{00000048-A8AF-4104-A142-9A41536237B2}"/>
              </c:ext>
            </c:extLst>
          </c:dPt>
          <c:dPt>
            <c:idx val="61"/>
            <c:invertIfNegative val="0"/>
            <c:bubble3D val="0"/>
            <c:spPr>
              <a:pattFill prst="ltUpDiag">
                <a:fgClr>
                  <a:schemeClr val="accent2">
                    <a:lumMod val="60000"/>
                  </a:schemeClr>
                </a:fgClr>
                <a:bgClr>
                  <a:schemeClr val="accent2">
                    <a:lumMod val="60000"/>
                    <a:lumMod val="20000"/>
                    <a:lumOff val="80000"/>
                  </a:schemeClr>
                </a:bgClr>
              </a:pattFill>
              <a:ln w="9525" cap="flat" cmpd="sng" algn="ctr">
                <a:solidFill>
                  <a:schemeClr val="accent2">
                    <a:lumMod val="60000"/>
                    <a:alpha val="75000"/>
                  </a:schemeClr>
                </a:solidFill>
              </a:ln>
              <a:effectLst>
                <a:innerShdw blurRad="114300">
                  <a:schemeClr val="accent2">
                    <a:lumMod val="60000"/>
                    <a:alpha val="70000"/>
                  </a:schemeClr>
                </a:innerShdw>
              </a:effectLst>
            </c:spPr>
            <c:extLst>
              <c:ext xmlns:c16="http://schemas.microsoft.com/office/drawing/2014/chart" uri="{C3380CC4-5D6E-409C-BE32-E72D297353CC}">
                <c16:uniqueId val="{00000049-A8AF-4104-A142-9A41536237B2}"/>
              </c:ext>
            </c:extLst>
          </c:dPt>
          <c:dPt>
            <c:idx val="62"/>
            <c:invertIfNegative val="0"/>
            <c:bubble3D val="0"/>
            <c:spPr>
              <a:pattFill prst="ltUpDiag">
                <a:fgClr>
                  <a:schemeClr val="accent3">
                    <a:lumMod val="60000"/>
                  </a:schemeClr>
                </a:fgClr>
                <a:bgClr>
                  <a:schemeClr val="accent3">
                    <a:lumMod val="60000"/>
                    <a:lumMod val="20000"/>
                    <a:lumOff val="80000"/>
                  </a:schemeClr>
                </a:bgClr>
              </a:pattFill>
              <a:ln w="9525" cap="flat" cmpd="sng" algn="ctr">
                <a:solidFill>
                  <a:schemeClr val="accent3">
                    <a:lumMod val="60000"/>
                    <a:alpha val="75000"/>
                  </a:schemeClr>
                </a:solidFill>
              </a:ln>
              <a:effectLst>
                <a:innerShdw blurRad="114300">
                  <a:schemeClr val="accent3">
                    <a:lumMod val="60000"/>
                    <a:alpha val="70000"/>
                  </a:schemeClr>
                </a:innerShdw>
              </a:effectLst>
            </c:spPr>
            <c:extLst>
              <c:ext xmlns:c16="http://schemas.microsoft.com/office/drawing/2014/chart" uri="{C3380CC4-5D6E-409C-BE32-E72D297353CC}">
                <c16:uniqueId val="{0000004A-A8AF-4104-A142-9A41536237B2}"/>
              </c:ext>
            </c:extLst>
          </c:dPt>
          <c:dPt>
            <c:idx val="63"/>
            <c:invertIfNegative val="0"/>
            <c:bubble3D val="0"/>
            <c:spPr>
              <a:pattFill prst="ltUpDiag">
                <a:fgClr>
                  <a:schemeClr val="accent4">
                    <a:lumMod val="60000"/>
                  </a:schemeClr>
                </a:fgClr>
                <a:bgClr>
                  <a:schemeClr val="accent4">
                    <a:lumMod val="60000"/>
                    <a:lumMod val="20000"/>
                    <a:lumOff val="80000"/>
                  </a:schemeClr>
                </a:bgClr>
              </a:pattFill>
              <a:ln w="9525" cap="flat" cmpd="sng" algn="ctr">
                <a:solidFill>
                  <a:schemeClr val="accent4">
                    <a:lumMod val="60000"/>
                    <a:alpha val="75000"/>
                  </a:schemeClr>
                </a:solidFill>
              </a:ln>
              <a:effectLst>
                <a:innerShdw blurRad="114300">
                  <a:schemeClr val="accent4">
                    <a:lumMod val="60000"/>
                    <a:alpha val="70000"/>
                  </a:schemeClr>
                </a:innerShdw>
              </a:effectLst>
            </c:spPr>
            <c:extLst>
              <c:ext xmlns:c16="http://schemas.microsoft.com/office/drawing/2014/chart" uri="{C3380CC4-5D6E-409C-BE32-E72D297353CC}">
                <c16:uniqueId val="{0000004B-A8AF-4104-A142-9A41536237B2}"/>
              </c:ext>
            </c:extLst>
          </c:dPt>
          <c:dPt>
            <c:idx val="64"/>
            <c:invertIfNegative val="0"/>
            <c:bubble3D val="0"/>
            <c:spPr>
              <a:pattFill prst="ltUpDiag">
                <a:fgClr>
                  <a:schemeClr val="accent5">
                    <a:lumMod val="60000"/>
                  </a:schemeClr>
                </a:fgClr>
                <a:bgClr>
                  <a:schemeClr val="accent5">
                    <a:lumMod val="60000"/>
                    <a:lumMod val="20000"/>
                    <a:lumOff val="80000"/>
                  </a:schemeClr>
                </a:bgClr>
              </a:pattFill>
              <a:ln w="9525" cap="flat" cmpd="sng" algn="ctr">
                <a:solidFill>
                  <a:schemeClr val="accent5">
                    <a:lumMod val="60000"/>
                    <a:alpha val="75000"/>
                  </a:schemeClr>
                </a:solidFill>
              </a:ln>
              <a:effectLst>
                <a:innerShdw blurRad="114300">
                  <a:schemeClr val="accent5">
                    <a:lumMod val="60000"/>
                    <a:alpha val="70000"/>
                  </a:schemeClr>
                </a:innerShdw>
              </a:effectLst>
            </c:spPr>
            <c:extLst>
              <c:ext xmlns:c16="http://schemas.microsoft.com/office/drawing/2014/chart" uri="{C3380CC4-5D6E-409C-BE32-E72D297353CC}">
                <c16:uniqueId val="{0000004C-A8AF-4104-A142-9A41536237B2}"/>
              </c:ext>
            </c:extLst>
          </c:dPt>
          <c:dPt>
            <c:idx val="65"/>
            <c:invertIfNegative val="0"/>
            <c:bubble3D val="0"/>
            <c:spPr>
              <a:pattFill prst="ltUpDiag">
                <a:fgClr>
                  <a:schemeClr val="accent6">
                    <a:lumMod val="60000"/>
                  </a:schemeClr>
                </a:fgClr>
                <a:bgClr>
                  <a:schemeClr val="accent6">
                    <a:lumMod val="60000"/>
                    <a:lumMod val="20000"/>
                    <a:lumOff val="80000"/>
                  </a:schemeClr>
                </a:bgClr>
              </a:pattFill>
              <a:ln w="9525" cap="flat" cmpd="sng" algn="ctr">
                <a:solidFill>
                  <a:schemeClr val="accent6">
                    <a:lumMod val="60000"/>
                    <a:alpha val="75000"/>
                  </a:schemeClr>
                </a:solidFill>
              </a:ln>
              <a:effectLst>
                <a:innerShdw blurRad="114300">
                  <a:schemeClr val="accent6">
                    <a:lumMod val="60000"/>
                    <a:alpha val="70000"/>
                  </a:schemeClr>
                </a:innerShdw>
              </a:effectLst>
            </c:spPr>
            <c:extLst>
              <c:ext xmlns:c16="http://schemas.microsoft.com/office/drawing/2014/chart" uri="{C3380CC4-5D6E-409C-BE32-E72D297353CC}">
                <c16:uniqueId val="{0000004D-A8AF-4104-A142-9A41536237B2}"/>
              </c:ext>
            </c:extLst>
          </c:dPt>
          <c:dPt>
            <c:idx val="66"/>
            <c:invertIfNegative val="0"/>
            <c:bubble3D val="0"/>
            <c:spPr>
              <a:pattFill prst="ltUpDiag">
                <a:fgClr>
                  <a:schemeClr val="accent1">
                    <a:lumMod val="80000"/>
                    <a:lumOff val="20000"/>
                  </a:schemeClr>
                </a:fgClr>
                <a:bgClr>
                  <a:schemeClr val="accent1">
                    <a:lumMod val="80000"/>
                    <a:lumOff val="20000"/>
                    <a:lumMod val="20000"/>
                    <a:lumOff val="80000"/>
                  </a:schemeClr>
                </a:bgClr>
              </a:pattFill>
              <a:ln w="9525" cap="flat" cmpd="sng" algn="ctr">
                <a:solidFill>
                  <a:schemeClr val="accent1">
                    <a:lumMod val="80000"/>
                    <a:lumOff val="20000"/>
                    <a:alpha val="75000"/>
                  </a:schemeClr>
                </a:solidFill>
              </a:ln>
              <a:effectLst>
                <a:innerShdw blurRad="114300">
                  <a:schemeClr val="accent1">
                    <a:lumMod val="80000"/>
                    <a:lumOff val="20000"/>
                    <a:alpha val="70000"/>
                  </a:schemeClr>
                </a:innerShdw>
              </a:effectLst>
            </c:spPr>
            <c:extLst>
              <c:ext xmlns:c16="http://schemas.microsoft.com/office/drawing/2014/chart" uri="{C3380CC4-5D6E-409C-BE32-E72D297353CC}">
                <c16:uniqueId val="{0000004E-A8AF-4104-A142-9A41536237B2}"/>
              </c:ext>
            </c:extLst>
          </c:dPt>
          <c:dPt>
            <c:idx val="67"/>
            <c:invertIfNegative val="0"/>
            <c:bubble3D val="0"/>
            <c:spPr>
              <a:pattFill prst="ltUpDiag">
                <a:fgClr>
                  <a:schemeClr val="accent2">
                    <a:lumMod val="80000"/>
                    <a:lumOff val="20000"/>
                  </a:schemeClr>
                </a:fgClr>
                <a:bgClr>
                  <a:schemeClr val="accent2">
                    <a:lumMod val="80000"/>
                    <a:lumOff val="20000"/>
                    <a:lumMod val="20000"/>
                    <a:lumOff val="80000"/>
                  </a:schemeClr>
                </a:bgClr>
              </a:pattFill>
              <a:ln w="9525" cap="flat" cmpd="sng" algn="ctr">
                <a:solidFill>
                  <a:schemeClr val="accent2">
                    <a:lumMod val="80000"/>
                    <a:lumOff val="20000"/>
                    <a:alpha val="75000"/>
                  </a:schemeClr>
                </a:solidFill>
              </a:ln>
              <a:effectLst>
                <a:innerShdw blurRad="114300">
                  <a:schemeClr val="accent2">
                    <a:lumMod val="80000"/>
                    <a:lumOff val="20000"/>
                    <a:alpha val="70000"/>
                  </a:schemeClr>
                </a:innerShdw>
              </a:effectLst>
            </c:spPr>
            <c:extLst>
              <c:ext xmlns:c16="http://schemas.microsoft.com/office/drawing/2014/chart" uri="{C3380CC4-5D6E-409C-BE32-E72D297353CC}">
                <c16:uniqueId val="{0000004F-A8AF-4104-A142-9A41536237B2}"/>
              </c:ext>
            </c:extLst>
          </c:dPt>
          <c:dPt>
            <c:idx val="68"/>
            <c:invertIfNegative val="0"/>
            <c:bubble3D val="0"/>
            <c:spPr>
              <a:pattFill prst="ltUpDiag">
                <a:fgClr>
                  <a:schemeClr val="accent3">
                    <a:lumMod val="80000"/>
                    <a:lumOff val="20000"/>
                  </a:schemeClr>
                </a:fgClr>
                <a:bgClr>
                  <a:schemeClr val="accent3">
                    <a:lumMod val="80000"/>
                    <a:lumOff val="20000"/>
                    <a:lumMod val="20000"/>
                    <a:lumOff val="80000"/>
                  </a:schemeClr>
                </a:bgClr>
              </a:pattFill>
              <a:ln w="9525" cap="flat" cmpd="sng" algn="ctr">
                <a:solidFill>
                  <a:schemeClr val="accent3">
                    <a:lumMod val="80000"/>
                    <a:lumOff val="20000"/>
                    <a:alpha val="75000"/>
                  </a:schemeClr>
                </a:solidFill>
              </a:ln>
              <a:effectLst>
                <a:innerShdw blurRad="114300">
                  <a:schemeClr val="accent3">
                    <a:lumMod val="80000"/>
                    <a:lumOff val="20000"/>
                    <a:alpha val="70000"/>
                  </a:schemeClr>
                </a:innerShdw>
              </a:effectLst>
            </c:spPr>
            <c:extLst>
              <c:ext xmlns:c16="http://schemas.microsoft.com/office/drawing/2014/chart" uri="{C3380CC4-5D6E-409C-BE32-E72D297353CC}">
                <c16:uniqueId val="{00000050-A8AF-4104-A142-9A41536237B2}"/>
              </c:ext>
            </c:extLst>
          </c:dPt>
          <c:dPt>
            <c:idx val="69"/>
            <c:invertIfNegative val="0"/>
            <c:bubble3D val="0"/>
            <c:spPr>
              <a:pattFill prst="ltUpDiag">
                <a:fgClr>
                  <a:schemeClr val="accent4">
                    <a:lumMod val="80000"/>
                    <a:lumOff val="20000"/>
                  </a:schemeClr>
                </a:fgClr>
                <a:bgClr>
                  <a:schemeClr val="accent4">
                    <a:lumMod val="80000"/>
                    <a:lumOff val="20000"/>
                    <a:lumMod val="20000"/>
                    <a:lumOff val="80000"/>
                  </a:schemeClr>
                </a:bgClr>
              </a:pattFill>
              <a:ln w="9525" cap="flat" cmpd="sng" algn="ctr">
                <a:solidFill>
                  <a:schemeClr val="accent4">
                    <a:lumMod val="80000"/>
                    <a:lumOff val="20000"/>
                    <a:alpha val="75000"/>
                  </a:schemeClr>
                </a:solidFill>
              </a:ln>
              <a:effectLst>
                <a:innerShdw blurRad="114300">
                  <a:schemeClr val="accent4">
                    <a:lumMod val="80000"/>
                    <a:lumOff val="20000"/>
                    <a:alpha val="70000"/>
                  </a:schemeClr>
                </a:innerShdw>
              </a:effectLst>
            </c:spPr>
            <c:extLst>
              <c:ext xmlns:c16="http://schemas.microsoft.com/office/drawing/2014/chart" uri="{C3380CC4-5D6E-409C-BE32-E72D297353CC}">
                <c16:uniqueId val="{00000051-A8AF-4104-A142-9A41536237B2}"/>
              </c:ext>
            </c:extLst>
          </c:dPt>
          <c:dPt>
            <c:idx val="70"/>
            <c:invertIfNegative val="0"/>
            <c:bubble3D val="0"/>
            <c:spPr>
              <a:pattFill prst="ltUpDiag">
                <a:fgClr>
                  <a:schemeClr val="accent5">
                    <a:lumMod val="80000"/>
                    <a:lumOff val="20000"/>
                  </a:schemeClr>
                </a:fgClr>
                <a:bgClr>
                  <a:schemeClr val="accent5">
                    <a:lumMod val="80000"/>
                    <a:lumOff val="20000"/>
                    <a:lumMod val="20000"/>
                    <a:lumOff val="80000"/>
                  </a:schemeClr>
                </a:bgClr>
              </a:pattFill>
              <a:ln w="9525" cap="flat" cmpd="sng" algn="ctr">
                <a:solidFill>
                  <a:schemeClr val="accent5">
                    <a:lumMod val="80000"/>
                    <a:lumOff val="20000"/>
                    <a:alpha val="75000"/>
                  </a:schemeClr>
                </a:solidFill>
              </a:ln>
              <a:effectLst>
                <a:innerShdw blurRad="114300">
                  <a:schemeClr val="accent5">
                    <a:lumMod val="80000"/>
                    <a:lumOff val="20000"/>
                    <a:alpha val="70000"/>
                  </a:schemeClr>
                </a:innerShdw>
              </a:effectLst>
            </c:spPr>
            <c:extLst>
              <c:ext xmlns:c16="http://schemas.microsoft.com/office/drawing/2014/chart" uri="{C3380CC4-5D6E-409C-BE32-E72D297353CC}">
                <c16:uniqueId val="{00000052-A8AF-4104-A142-9A41536237B2}"/>
              </c:ext>
            </c:extLst>
          </c:dPt>
          <c:dPt>
            <c:idx val="71"/>
            <c:invertIfNegative val="0"/>
            <c:bubble3D val="0"/>
            <c:spPr>
              <a:pattFill prst="ltUpDiag">
                <a:fgClr>
                  <a:schemeClr val="accent6">
                    <a:lumMod val="80000"/>
                    <a:lumOff val="20000"/>
                  </a:schemeClr>
                </a:fgClr>
                <a:bgClr>
                  <a:schemeClr val="accent6">
                    <a:lumMod val="80000"/>
                    <a:lumOff val="20000"/>
                    <a:lumMod val="20000"/>
                    <a:lumOff val="80000"/>
                  </a:schemeClr>
                </a:bgClr>
              </a:pattFill>
              <a:ln w="9525" cap="flat" cmpd="sng" algn="ctr">
                <a:solidFill>
                  <a:schemeClr val="accent6">
                    <a:lumMod val="80000"/>
                    <a:lumOff val="20000"/>
                    <a:alpha val="75000"/>
                  </a:schemeClr>
                </a:solidFill>
              </a:ln>
              <a:effectLst>
                <a:innerShdw blurRad="114300">
                  <a:schemeClr val="accent6">
                    <a:lumMod val="80000"/>
                    <a:lumOff val="20000"/>
                    <a:alpha val="70000"/>
                  </a:schemeClr>
                </a:innerShdw>
              </a:effectLst>
            </c:spPr>
            <c:extLst>
              <c:ext xmlns:c16="http://schemas.microsoft.com/office/drawing/2014/chart" uri="{C3380CC4-5D6E-409C-BE32-E72D297353CC}">
                <c16:uniqueId val="{00000053-A8AF-4104-A142-9A41536237B2}"/>
              </c:ext>
            </c:extLst>
          </c:dPt>
          <c:dPt>
            <c:idx val="72"/>
            <c:invertIfNegative val="0"/>
            <c:bubble3D val="0"/>
            <c:spPr>
              <a:pattFill prst="ltUpDiag">
                <a:fgClr>
                  <a:schemeClr val="accent1">
                    <a:lumMod val="80000"/>
                  </a:schemeClr>
                </a:fgClr>
                <a:bgClr>
                  <a:schemeClr val="accent1">
                    <a:lumMod val="80000"/>
                    <a:lumMod val="20000"/>
                    <a:lumOff val="80000"/>
                  </a:schemeClr>
                </a:bgClr>
              </a:pattFill>
              <a:ln w="9525" cap="flat" cmpd="sng" algn="ctr">
                <a:solidFill>
                  <a:schemeClr val="accent1">
                    <a:lumMod val="80000"/>
                    <a:alpha val="75000"/>
                  </a:schemeClr>
                </a:solidFill>
              </a:ln>
              <a:effectLst>
                <a:innerShdw blurRad="114300">
                  <a:schemeClr val="accent1">
                    <a:lumMod val="80000"/>
                    <a:alpha val="70000"/>
                  </a:schemeClr>
                </a:innerShdw>
              </a:effectLst>
            </c:spPr>
            <c:extLst>
              <c:ext xmlns:c16="http://schemas.microsoft.com/office/drawing/2014/chart" uri="{C3380CC4-5D6E-409C-BE32-E72D297353CC}">
                <c16:uniqueId val="{00000054-A8AF-4104-A142-9A41536237B2}"/>
              </c:ext>
            </c:extLst>
          </c:dPt>
          <c:dPt>
            <c:idx val="73"/>
            <c:invertIfNegative val="0"/>
            <c:bubble3D val="0"/>
            <c:spPr>
              <a:pattFill prst="ltUpDiag">
                <a:fgClr>
                  <a:schemeClr val="accent2">
                    <a:lumMod val="80000"/>
                  </a:schemeClr>
                </a:fgClr>
                <a:bgClr>
                  <a:schemeClr val="accent2">
                    <a:lumMod val="80000"/>
                    <a:lumMod val="20000"/>
                    <a:lumOff val="80000"/>
                  </a:schemeClr>
                </a:bgClr>
              </a:pattFill>
              <a:ln w="9525" cap="flat" cmpd="sng" algn="ctr">
                <a:solidFill>
                  <a:schemeClr val="accent2">
                    <a:lumMod val="80000"/>
                    <a:alpha val="75000"/>
                  </a:schemeClr>
                </a:solidFill>
              </a:ln>
              <a:effectLst>
                <a:innerShdw blurRad="114300">
                  <a:schemeClr val="accent2">
                    <a:lumMod val="80000"/>
                    <a:alpha val="70000"/>
                  </a:schemeClr>
                </a:innerShdw>
              </a:effectLst>
            </c:spPr>
            <c:extLst>
              <c:ext xmlns:c16="http://schemas.microsoft.com/office/drawing/2014/chart" uri="{C3380CC4-5D6E-409C-BE32-E72D297353CC}">
                <c16:uniqueId val="{00000055-A8AF-4104-A142-9A41536237B2}"/>
              </c:ext>
            </c:extLst>
          </c:dPt>
          <c:dPt>
            <c:idx val="74"/>
            <c:invertIfNegative val="0"/>
            <c:bubble3D val="0"/>
            <c:spPr>
              <a:pattFill prst="ltUpDiag">
                <a:fgClr>
                  <a:schemeClr val="accent3">
                    <a:lumMod val="80000"/>
                  </a:schemeClr>
                </a:fgClr>
                <a:bgClr>
                  <a:schemeClr val="accent3">
                    <a:lumMod val="80000"/>
                    <a:lumMod val="20000"/>
                    <a:lumOff val="80000"/>
                  </a:schemeClr>
                </a:bgClr>
              </a:pattFill>
              <a:ln w="9525" cap="flat" cmpd="sng" algn="ctr">
                <a:solidFill>
                  <a:schemeClr val="accent3">
                    <a:lumMod val="80000"/>
                    <a:alpha val="75000"/>
                  </a:schemeClr>
                </a:solidFill>
              </a:ln>
              <a:effectLst>
                <a:innerShdw blurRad="114300">
                  <a:schemeClr val="accent3">
                    <a:lumMod val="80000"/>
                    <a:alpha val="70000"/>
                  </a:schemeClr>
                </a:innerShdw>
              </a:effectLst>
            </c:spPr>
            <c:extLst>
              <c:ext xmlns:c16="http://schemas.microsoft.com/office/drawing/2014/chart" uri="{C3380CC4-5D6E-409C-BE32-E72D297353CC}">
                <c16:uniqueId val="{00000056-A8AF-4104-A142-9A41536237B2}"/>
              </c:ext>
            </c:extLst>
          </c:dPt>
          <c:dPt>
            <c:idx val="75"/>
            <c:invertIfNegative val="0"/>
            <c:bubble3D val="0"/>
            <c:spPr>
              <a:pattFill prst="ltUpDiag">
                <a:fgClr>
                  <a:schemeClr val="accent4">
                    <a:lumMod val="80000"/>
                  </a:schemeClr>
                </a:fgClr>
                <a:bgClr>
                  <a:schemeClr val="accent4">
                    <a:lumMod val="80000"/>
                    <a:lumMod val="20000"/>
                    <a:lumOff val="80000"/>
                  </a:schemeClr>
                </a:bgClr>
              </a:pattFill>
              <a:ln w="9525" cap="flat" cmpd="sng" algn="ctr">
                <a:solidFill>
                  <a:schemeClr val="accent4">
                    <a:lumMod val="80000"/>
                    <a:alpha val="75000"/>
                  </a:schemeClr>
                </a:solidFill>
              </a:ln>
              <a:effectLst>
                <a:innerShdw blurRad="114300">
                  <a:schemeClr val="accent4">
                    <a:lumMod val="80000"/>
                    <a:alpha val="70000"/>
                  </a:schemeClr>
                </a:innerShdw>
              </a:effectLst>
            </c:spPr>
            <c:extLst>
              <c:ext xmlns:c16="http://schemas.microsoft.com/office/drawing/2014/chart" uri="{C3380CC4-5D6E-409C-BE32-E72D297353CC}">
                <c16:uniqueId val="{00000057-A8AF-4104-A142-9A41536237B2}"/>
              </c:ext>
            </c:extLst>
          </c:dPt>
          <c:dPt>
            <c:idx val="76"/>
            <c:invertIfNegative val="0"/>
            <c:bubble3D val="0"/>
            <c:spPr>
              <a:pattFill prst="ltUpDiag">
                <a:fgClr>
                  <a:schemeClr val="accent5">
                    <a:lumMod val="80000"/>
                  </a:schemeClr>
                </a:fgClr>
                <a:bgClr>
                  <a:schemeClr val="accent5">
                    <a:lumMod val="80000"/>
                    <a:lumMod val="20000"/>
                    <a:lumOff val="80000"/>
                  </a:schemeClr>
                </a:bgClr>
              </a:pattFill>
              <a:ln w="9525" cap="flat" cmpd="sng" algn="ctr">
                <a:solidFill>
                  <a:schemeClr val="accent5">
                    <a:lumMod val="80000"/>
                    <a:alpha val="75000"/>
                  </a:schemeClr>
                </a:solidFill>
              </a:ln>
              <a:effectLst>
                <a:innerShdw blurRad="114300">
                  <a:schemeClr val="accent5">
                    <a:lumMod val="80000"/>
                    <a:alpha val="70000"/>
                  </a:schemeClr>
                </a:innerShdw>
              </a:effectLst>
            </c:spPr>
            <c:extLst>
              <c:ext xmlns:c16="http://schemas.microsoft.com/office/drawing/2014/chart" uri="{C3380CC4-5D6E-409C-BE32-E72D297353CC}">
                <c16:uniqueId val="{00000058-A8AF-4104-A142-9A41536237B2}"/>
              </c:ext>
            </c:extLst>
          </c:dPt>
          <c:dPt>
            <c:idx val="77"/>
            <c:invertIfNegative val="0"/>
            <c:bubble3D val="0"/>
            <c:spPr>
              <a:pattFill prst="ltUpDiag">
                <a:fgClr>
                  <a:schemeClr val="accent6">
                    <a:lumMod val="80000"/>
                  </a:schemeClr>
                </a:fgClr>
                <a:bgClr>
                  <a:schemeClr val="accent6">
                    <a:lumMod val="80000"/>
                    <a:lumMod val="20000"/>
                    <a:lumOff val="80000"/>
                  </a:schemeClr>
                </a:bgClr>
              </a:pattFill>
              <a:ln w="9525" cap="flat" cmpd="sng" algn="ctr">
                <a:solidFill>
                  <a:schemeClr val="accent6">
                    <a:lumMod val="80000"/>
                    <a:alpha val="75000"/>
                  </a:schemeClr>
                </a:solidFill>
              </a:ln>
              <a:effectLst>
                <a:innerShdw blurRad="114300">
                  <a:schemeClr val="accent6">
                    <a:lumMod val="80000"/>
                    <a:alpha val="70000"/>
                  </a:schemeClr>
                </a:innerShdw>
              </a:effectLst>
            </c:spPr>
            <c:extLst>
              <c:ext xmlns:c16="http://schemas.microsoft.com/office/drawing/2014/chart" uri="{C3380CC4-5D6E-409C-BE32-E72D297353CC}">
                <c16:uniqueId val="{00000059-A8AF-4104-A142-9A41536237B2}"/>
              </c:ext>
            </c:extLst>
          </c:dPt>
          <c:dPt>
            <c:idx val="78"/>
            <c:invertIfNegative val="0"/>
            <c:bubble3D val="0"/>
            <c:spPr>
              <a:pattFill prst="ltUpDiag">
                <a:fgClr>
                  <a:schemeClr val="accent1">
                    <a:lumMod val="60000"/>
                    <a:lumOff val="40000"/>
                  </a:schemeClr>
                </a:fgClr>
                <a:bgClr>
                  <a:schemeClr val="accent1">
                    <a:lumMod val="60000"/>
                    <a:lumOff val="40000"/>
                    <a:lumMod val="20000"/>
                    <a:lumOff val="80000"/>
                  </a:schemeClr>
                </a:bgClr>
              </a:pattFill>
              <a:ln w="9525" cap="flat" cmpd="sng" algn="ctr">
                <a:solidFill>
                  <a:schemeClr val="accent1">
                    <a:lumMod val="60000"/>
                    <a:lumOff val="40000"/>
                    <a:alpha val="75000"/>
                  </a:schemeClr>
                </a:solidFill>
              </a:ln>
              <a:effectLst>
                <a:innerShdw blurRad="114300">
                  <a:schemeClr val="accent1">
                    <a:lumMod val="60000"/>
                    <a:lumOff val="40000"/>
                    <a:alpha val="70000"/>
                  </a:schemeClr>
                </a:innerShdw>
              </a:effectLst>
            </c:spPr>
            <c:extLst>
              <c:ext xmlns:c16="http://schemas.microsoft.com/office/drawing/2014/chart" uri="{C3380CC4-5D6E-409C-BE32-E72D297353CC}">
                <c16:uniqueId val="{0000005A-A8AF-4104-A142-9A41536237B2}"/>
              </c:ext>
            </c:extLst>
          </c:dPt>
          <c:dPt>
            <c:idx val="79"/>
            <c:invertIfNegative val="0"/>
            <c:bubble3D val="0"/>
            <c:spPr>
              <a:pattFill prst="ltUpDiag">
                <a:fgClr>
                  <a:schemeClr val="accent2">
                    <a:lumMod val="60000"/>
                    <a:lumOff val="40000"/>
                  </a:schemeClr>
                </a:fgClr>
                <a:bgClr>
                  <a:schemeClr val="accent2">
                    <a:lumMod val="60000"/>
                    <a:lumOff val="40000"/>
                    <a:lumMod val="20000"/>
                    <a:lumOff val="80000"/>
                  </a:schemeClr>
                </a:bgClr>
              </a:pattFill>
              <a:ln w="9525" cap="flat" cmpd="sng" algn="ctr">
                <a:solidFill>
                  <a:schemeClr val="accent2">
                    <a:lumMod val="60000"/>
                    <a:lumOff val="40000"/>
                    <a:alpha val="75000"/>
                  </a:schemeClr>
                </a:solidFill>
              </a:ln>
              <a:effectLst>
                <a:innerShdw blurRad="114300">
                  <a:schemeClr val="accent2">
                    <a:lumMod val="60000"/>
                    <a:lumOff val="40000"/>
                    <a:alpha val="70000"/>
                  </a:schemeClr>
                </a:innerShdw>
              </a:effectLst>
            </c:spPr>
            <c:extLst>
              <c:ext xmlns:c16="http://schemas.microsoft.com/office/drawing/2014/chart" uri="{C3380CC4-5D6E-409C-BE32-E72D297353CC}">
                <c16:uniqueId val="{0000005B-A8AF-4104-A142-9A41536237B2}"/>
              </c:ext>
            </c:extLst>
          </c:dPt>
          <c:dPt>
            <c:idx val="80"/>
            <c:invertIfNegative val="0"/>
            <c:bubble3D val="0"/>
            <c:spPr>
              <a:pattFill prst="ltUpDiag">
                <a:fgClr>
                  <a:schemeClr val="accent3">
                    <a:lumMod val="60000"/>
                    <a:lumOff val="40000"/>
                  </a:schemeClr>
                </a:fgClr>
                <a:bgClr>
                  <a:schemeClr val="accent3">
                    <a:lumMod val="60000"/>
                    <a:lumOff val="40000"/>
                    <a:lumMod val="20000"/>
                    <a:lumOff val="80000"/>
                  </a:schemeClr>
                </a:bgClr>
              </a:pattFill>
              <a:ln w="9525" cap="flat" cmpd="sng" algn="ctr">
                <a:solidFill>
                  <a:schemeClr val="accent3">
                    <a:lumMod val="60000"/>
                    <a:lumOff val="40000"/>
                    <a:alpha val="75000"/>
                  </a:schemeClr>
                </a:solidFill>
              </a:ln>
              <a:effectLst>
                <a:innerShdw blurRad="114300">
                  <a:schemeClr val="accent3">
                    <a:lumMod val="60000"/>
                    <a:lumOff val="40000"/>
                    <a:alpha val="70000"/>
                  </a:schemeClr>
                </a:innerShdw>
              </a:effectLst>
            </c:spPr>
            <c:extLst>
              <c:ext xmlns:c16="http://schemas.microsoft.com/office/drawing/2014/chart" uri="{C3380CC4-5D6E-409C-BE32-E72D297353CC}">
                <c16:uniqueId val="{0000005C-A8AF-4104-A142-9A41536237B2}"/>
              </c:ext>
            </c:extLst>
          </c:dPt>
          <c:dPt>
            <c:idx val="81"/>
            <c:invertIfNegative val="0"/>
            <c:bubble3D val="0"/>
            <c:spPr>
              <a:pattFill prst="ltUpDiag">
                <a:fgClr>
                  <a:schemeClr val="accent4">
                    <a:lumMod val="60000"/>
                    <a:lumOff val="40000"/>
                  </a:schemeClr>
                </a:fgClr>
                <a:bgClr>
                  <a:schemeClr val="accent4">
                    <a:lumMod val="60000"/>
                    <a:lumOff val="40000"/>
                    <a:lumMod val="20000"/>
                    <a:lumOff val="80000"/>
                  </a:schemeClr>
                </a:bgClr>
              </a:pattFill>
              <a:ln w="9525" cap="flat" cmpd="sng" algn="ctr">
                <a:solidFill>
                  <a:schemeClr val="accent4">
                    <a:lumMod val="60000"/>
                    <a:lumOff val="40000"/>
                    <a:alpha val="75000"/>
                  </a:schemeClr>
                </a:solidFill>
              </a:ln>
              <a:effectLst>
                <a:innerShdw blurRad="114300">
                  <a:schemeClr val="accent4">
                    <a:lumMod val="60000"/>
                    <a:lumOff val="40000"/>
                    <a:alpha val="70000"/>
                  </a:schemeClr>
                </a:innerShdw>
              </a:effectLst>
            </c:spPr>
            <c:extLst>
              <c:ext xmlns:c16="http://schemas.microsoft.com/office/drawing/2014/chart" uri="{C3380CC4-5D6E-409C-BE32-E72D297353CC}">
                <c16:uniqueId val="{0000005D-A8AF-4104-A142-9A41536237B2}"/>
              </c:ext>
            </c:extLst>
          </c:dPt>
          <c:dPt>
            <c:idx val="82"/>
            <c:invertIfNegative val="0"/>
            <c:bubble3D val="0"/>
            <c:spPr>
              <a:pattFill prst="ltUpDiag">
                <a:fgClr>
                  <a:schemeClr val="accent5">
                    <a:lumMod val="60000"/>
                    <a:lumOff val="40000"/>
                  </a:schemeClr>
                </a:fgClr>
                <a:bgClr>
                  <a:schemeClr val="accent5">
                    <a:lumMod val="60000"/>
                    <a:lumOff val="40000"/>
                    <a:lumMod val="20000"/>
                    <a:lumOff val="80000"/>
                  </a:schemeClr>
                </a:bgClr>
              </a:pattFill>
              <a:ln w="9525" cap="flat" cmpd="sng" algn="ctr">
                <a:solidFill>
                  <a:schemeClr val="accent5">
                    <a:lumMod val="60000"/>
                    <a:lumOff val="40000"/>
                    <a:alpha val="75000"/>
                  </a:schemeClr>
                </a:solidFill>
              </a:ln>
              <a:effectLst>
                <a:innerShdw blurRad="114300">
                  <a:schemeClr val="accent5">
                    <a:lumMod val="60000"/>
                    <a:lumOff val="40000"/>
                    <a:alpha val="70000"/>
                  </a:schemeClr>
                </a:innerShdw>
              </a:effectLst>
            </c:spPr>
            <c:extLst>
              <c:ext xmlns:c16="http://schemas.microsoft.com/office/drawing/2014/chart" uri="{C3380CC4-5D6E-409C-BE32-E72D297353CC}">
                <c16:uniqueId val="{0000005E-A8AF-4104-A142-9A41536237B2}"/>
              </c:ext>
            </c:extLst>
          </c:dPt>
          <c:dPt>
            <c:idx val="83"/>
            <c:invertIfNegative val="0"/>
            <c:bubble3D val="0"/>
            <c:spPr>
              <a:pattFill prst="ltUpDiag">
                <a:fgClr>
                  <a:schemeClr val="accent6">
                    <a:lumMod val="60000"/>
                    <a:lumOff val="40000"/>
                  </a:schemeClr>
                </a:fgClr>
                <a:bgClr>
                  <a:schemeClr val="accent6">
                    <a:lumMod val="60000"/>
                    <a:lumOff val="40000"/>
                    <a:lumMod val="20000"/>
                    <a:lumOff val="80000"/>
                  </a:schemeClr>
                </a:bgClr>
              </a:pattFill>
              <a:ln w="9525" cap="flat" cmpd="sng" algn="ctr">
                <a:solidFill>
                  <a:schemeClr val="accent6">
                    <a:lumMod val="60000"/>
                    <a:lumOff val="40000"/>
                    <a:alpha val="75000"/>
                  </a:schemeClr>
                </a:solidFill>
              </a:ln>
              <a:effectLst>
                <a:innerShdw blurRad="114300">
                  <a:schemeClr val="accent6">
                    <a:lumMod val="60000"/>
                    <a:lumOff val="40000"/>
                    <a:alpha val="70000"/>
                  </a:schemeClr>
                </a:innerShdw>
              </a:effectLst>
            </c:spPr>
            <c:extLst>
              <c:ext xmlns:c16="http://schemas.microsoft.com/office/drawing/2014/chart" uri="{C3380CC4-5D6E-409C-BE32-E72D297353CC}">
                <c16:uniqueId val="{0000005F-A8AF-4104-A142-9A41536237B2}"/>
              </c:ext>
            </c:extLst>
          </c:dPt>
          <c:dPt>
            <c:idx val="84"/>
            <c:invertIfNegative val="0"/>
            <c:bubble3D val="0"/>
            <c:spPr>
              <a:pattFill prst="ltUpDiag">
                <a:fgClr>
                  <a:schemeClr val="accent1">
                    <a:lumMod val="50000"/>
                  </a:schemeClr>
                </a:fgClr>
                <a:bgClr>
                  <a:schemeClr val="accent1">
                    <a:lumMod val="50000"/>
                    <a:lumMod val="20000"/>
                    <a:lumOff val="80000"/>
                  </a:schemeClr>
                </a:bgClr>
              </a:pattFill>
              <a:ln w="9525" cap="flat" cmpd="sng" algn="ctr">
                <a:solidFill>
                  <a:schemeClr val="accent1">
                    <a:lumMod val="50000"/>
                    <a:alpha val="75000"/>
                  </a:schemeClr>
                </a:solidFill>
              </a:ln>
              <a:effectLst>
                <a:innerShdw blurRad="114300">
                  <a:schemeClr val="accent1">
                    <a:lumMod val="50000"/>
                    <a:alpha val="70000"/>
                  </a:schemeClr>
                </a:innerShdw>
              </a:effectLst>
            </c:spPr>
            <c:extLst>
              <c:ext xmlns:c16="http://schemas.microsoft.com/office/drawing/2014/chart" uri="{C3380CC4-5D6E-409C-BE32-E72D297353CC}">
                <c16:uniqueId val="{00000060-A8AF-4104-A142-9A41536237B2}"/>
              </c:ext>
            </c:extLst>
          </c:dPt>
          <c:dPt>
            <c:idx val="85"/>
            <c:invertIfNegative val="0"/>
            <c:bubble3D val="0"/>
            <c:spPr>
              <a:pattFill prst="ltUpDiag">
                <a:fgClr>
                  <a:schemeClr val="accent2">
                    <a:lumMod val="50000"/>
                  </a:schemeClr>
                </a:fgClr>
                <a:bgClr>
                  <a:schemeClr val="accent2">
                    <a:lumMod val="50000"/>
                    <a:lumMod val="20000"/>
                    <a:lumOff val="80000"/>
                  </a:schemeClr>
                </a:bgClr>
              </a:pattFill>
              <a:ln w="9525" cap="flat" cmpd="sng" algn="ctr">
                <a:solidFill>
                  <a:schemeClr val="accent2">
                    <a:lumMod val="50000"/>
                    <a:alpha val="75000"/>
                  </a:schemeClr>
                </a:solidFill>
              </a:ln>
              <a:effectLst>
                <a:innerShdw blurRad="114300">
                  <a:schemeClr val="accent2">
                    <a:lumMod val="50000"/>
                    <a:alpha val="70000"/>
                  </a:schemeClr>
                </a:innerShdw>
              </a:effectLst>
            </c:spPr>
            <c:extLst>
              <c:ext xmlns:c16="http://schemas.microsoft.com/office/drawing/2014/chart" uri="{C3380CC4-5D6E-409C-BE32-E72D297353CC}">
                <c16:uniqueId val="{00000061-A8AF-4104-A142-9A41536237B2}"/>
              </c:ext>
            </c:extLst>
          </c:dPt>
          <c:dLbls>
            <c:dLbl>
              <c:idx val="0"/>
              <c:tx>
                <c:rich>
                  <a:bodyPr/>
                  <a:lstStyle/>
                  <a:p>
                    <a:fld id="{53A2200A-528E-458E-B716-051474EABF4A}" type="CELLRANGE">
                      <a:rPr lang="en-US"/>
                      <a:pPr/>
                      <a:t>[CELLRANGE]</a:t>
                    </a:fld>
                    <a:r>
                      <a:rPr lang="en-US" baseline="0"/>
                      <a:t>, </a:t>
                    </a:r>
                    <a:fld id="{3E89C6C3-4258-494C-AA91-4F6D242EE94F}"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2BC5-4DD9-A44C-AB18D062A827}"/>
                </c:ext>
              </c:extLst>
            </c:dLbl>
            <c:dLbl>
              <c:idx val="1"/>
              <c:tx>
                <c:rich>
                  <a:bodyPr/>
                  <a:lstStyle/>
                  <a:p>
                    <a:fld id="{1049B53B-E12F-483A-8BF6-BE7D8812DDFD}" type="CELLRANGE">
                      <a:rPr lang="en-US"/>
                      <a:pPr/>
                      <a:t>[CELLRANGE]</a:t>
                    </a:fld>
                    <a:r>
                      <a:rPr lang="en-US" baseline="0"/>
                      <a:t>, </a:t>
                    </a:r>
                    <a:fld id="{75EBE70C-3BF4-464D-AFBA-97FD424E9B7B}"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BC5-4DD9-A44C-AB18D062A827}"/>
                </c:ext>
              </c:extLst>
            </c:dLbl>
            <c:dLbl>
              <c:idx val="2"/>
              <c:tx>
                <c:rich>
                  <a:bodyPr/>
                  <a:lstStyle/>
                  <a:p>
                    <a:fld id="{6DDDFB8C-8509-47DC-8228-664E202B46F0}" type="CELLRANGE">
                      <a:rPr lang="en-US"/>
                      <a:pPr/>
                      <a:t>[CELLRANGE]</a:t>
                    </a:fld>
                    <a:r>
                      <a:rPr lang="en-US" baseline="0"/>
                      <a:t>, </a:t>
                    </a:r>
                    <a:fld id="{B0894A7A-EEFA-4D9B-A93A-F18D987436F6}"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2BC5-4DD9-A44C-AB18D062A827}"/>
                </c:ext>
              </c:extLst>
            </c:dLbl>
            <c:dLbl>
              <c:idx val="3"/>
              <c:tx>
                <c:rich>
                  <a:bodyPr/>
                  <a:lstStyle/>
                  <a:p>
                    <a:fld id="{E447EAB1-919E-44B5-B970-F46D1CABB9AA}" type="CELLRANGE">
                      <a:rPr lang="en-US"/>
                      <a:pPr/>
                      <a:t>[CELLRANGE]</a:t>
                    </a:fld>
                    <a:r>
                      <a:rPr lang="en-US" baseline="0"/>
                      <a:t>, </a:t>
                    </a:r>
                    <a:fld id="{6CBC782C-EE31-4BE8-8FC9-9FD703514E7D}"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2BC5-4DD9-A44C-AB18D062A827}"/>
                </c:ext>
              </c:extLst>
            </c:dLbl>
            <c:dLbl>
              <c:idx val="4"/>
              <c:tx>
                <c:rich>
                  <a:bodyPr/>
                  <a:lstStyle/>
                  <a:p>
                    <a:fld id="{83ACD742-7911-428D-86E9-3F7030F0D773}" type="CELLRANGE">
                      <a:rPr lang="en-US"/>
                      <a:pPr/>
                      <a:t>[CELLRANGE]</a:t>
                    </a:fld>
                    <a:r>
                      <a:rPr lang="en-US" baseline="0"/>
                      <a:t>, </a:t>
                    </a:r>
                    <a:fld id="{00E2FDE2-0EF0-48CE-8967-97615BA2A2C8}"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2BC5-4DD9-A44C-AB18D062A827}"/>
                </c:ext>
              </c:extLst>
            </c:dLbl>
            <c:dLbl>
              <c:idx val="5"/>
              <c:tx>
                <c:rich>
                  <a:bodyPr/>
                  <a:lstStyle/>
                  <a:p>
                    <a:fld id="{6584FEA9-3B73-47D0-A7FD-B36229708A08}" type="CELLRANGE">
                      <a:rPr lang="en-US"/>
                      <a:pPr/>
                      <a:t>[CELLRANGE]</a:t>
                    </a:fld>
                    <a:r>
                      <a:rPr lang="en-US" baseline="0"/>
                      <a:t>, </a:t>
                    </a:r>
                    <a:fld id="{D7CDF49A-C851-49E2-B215-7A8D389E0989}"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BC5-4DD9-A44C-AB18D062A827}"/>
                </c:ext>
              </c:extLst>
            </c:dLbl>
            <c:dLbl>
              <c:idx val="6"/>
              <c:tx>
                <c:rich>
                  <a:bodyPr/>
                  <a:lstStyle/>
                  <a:p>
                    <a:fld id="{9BBA86AA-BF87-4DF6-81E2-28AA7E344584}" type="CELLRANGE">
                      <a:rPr lang="en-US"/>
                      <a:pPr/>
                      <a:t>[CELLRANGE]</a:t>
                    </a:fld>
                    <a:r>
                      <a:rPr lang="en-US" baseline="0"/>
                      <a:t>, </a:t>
                    </a:r>
                    <a:fld id="{29772FF6-748C-4860-A21C-9B9EB82137EE}"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A341-478B-A4B7-CA21C1BC49FA}"/>
                </c:ext>
              </c:extLst>
            </c:dLbl>
            <c:dLbl>
              <c:idx val="7"/>
              <c:tx>
                <c:rich>
                  <a:bodyPr/>
                  <a:lstStyle/>
                  <a:p>
                    <a:fld id="{D765ECB1-E729-420F-BF0A-C217E4D5FE0F}" type="CELLRANGE">
                      <a:rPr lang="en-US"/>
                      <a:pPr/>
                      <a:t>[CELLRANGE]</a:t>
                    </a:fld>
                    <a:r>
                      <a:rPr lang="en-US" baseline="0"/>
                      <a:t>, </a:t>
                    </a:r>
                    <a:fld id="{6D73F1B2-6B16-4BE2-9E6D-8127511EFB2D}"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A341-478B-A4B7-CA21C1BC49FA}"/>
                </c:ext>
              </c:extLst>
            </c:dLbl>
            <c:dLbl>
              <c:idx val="8"/>
              <c:tx>
                <c:rich>
                  <a:bodyPr/>
                  <a:lstStyle/>
                  <a:p>
                    <a:fld id="{E4E08CD1-BC20-45A9-9B44-3266F4AA93F3}" type="CELLRANGE">
                      <a:rPr lang="en-US"/>
                      <a:pPr/>
                      <a:t>[CELLRANGE]</a:t>
                    </a:fld>
                    <a:r>
                      <a:rPr lang="en-US" baseline="0"/>
                      <a:t>, </a:t>
                    </a:r>
                    <a:fld id="{436C9D3E-A2D1-463F-8AFC-A8031B088968}"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A341-478B-A4B7-CA21C1BC49FA}"/>
                </c:ext>
              </c:extLst>
            </c:dLbl>
            <c:dLbl>
              <c:idx val="9"/>
              <c:tx>
                <c:rich>
                  <a:bodyPr/>
                  <a:lstStyle/>
                  <a:p>
                    <a:fld id="{09DCCEF9-6C31-4D7A-B179-A72D74D9DCB8}" type="CELLRANGE">
                      <a:rPr lang="en-US"/>
                      <a:pPr/>
                      <a:t>[CELLRANGE]</a:t>
                    </a:fld>
                    <a:r>
                      <a:rPr lang="en-US" baseline="0"/>
                      <a:t>, </a:t>
                    </a:r>
                    <a:fld id="{8F18E679-5935-45D3-83E0-F1E58861089A}"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A341-478B-A4B7-CA21C1BC49FA}"/>
                </c:ext>
              </c:extLst>
            </c:dLbl>
            <c:dLbl>
              <c:idx val="10"/>
              <c:tx>
                <c:rich>
                  <a:bodyPr/>
                  <a:lstStyle/>
                  <a:p>
                    <a:fld id="{1326A926-F4AE-46F6-A059-65C2942B5B96}" type="CELLRANGE">
                      <a:rPr lang="en-US"/>
                      <a:pPr/>
                      <a:t>[CELLRANGE]</a:t>
                    </a:fld>
                    <a:r>
                      <a:rPr lang="en-US" baseline="0"/>
                      <a:t>, </a:t>
                    </a:r>
                    <a:fld id="{BB305156-AA89-4BA5-B165-F449E5E2D56A}"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A341-478B-A4B7-CA21C1BC49FA}"/>
                </c:ext>
              </c:extLst>
            </c:dLbl>
            <c:dLbl>
              <c:idx val="11"/>
              <c:tx>
                <c:rich>
                  <a:bodyPr/>
                  <a:lstStyle/>
                  <a:p>
                    <a:fld id="{24BFD845-2F2A-40F8-A5AB-BDA99FC9B47A}" type="CELLRANGE">
                      <a:rPr lang="en-US"/>
                      <a:pPr/>
                      <a:t>[CELLRANGE]</a:t>
                    </a:fld>
                    <a:r>
                      <a:rPr lang="en-US" baseline="0"/>
                      <a:t>, </a:t>
                    </a:r>
                    <a:fld id="{DFCD9D56-9DAE-4F77-AA78-46DC96C68BF7}"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A341-478B-A4B7-CA21C1BC49FA}"/>
                </c:ext>
              </c:extLst>
            </c:dLbl>
            <c:dLbl>
              <c:idx val="12"/>
              <c:tx>
                <c:rich>
                  <a:bodyPr/>
                  <a:lstStyle/>
                  <a:p>
                    <a:fld id="{5187CBFA-0742-4CA0-864A-204760BAFEE3}" type="CELLRANGE">
                      <a:rPr lang="en-US"/>
                      <a:pPr/>
                      <a:t>[CELLRANGE]</a:t>
                    </a:fld>
                    <a:r>
                      <a:rPr lang="en-US" baseline="0"/>
                      <a:t>, </a:t>
                    </a:r>
                    <a:fld id="{52C320FD-EDA3-4D4C-813F-FF050AAFCB15}"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A8AF-4104-A142-9A41536237B2}"/>
                </c:ext>
              </c:extLst>
            </c:dLbl>
            <c:dLbl>
              <c:idx val="13"/>
              <c:tx>
                <c:rich>
                  <a:bodyPr/>
                  <a:lstStyle/>
                  <a:p>
                    <a:fld id="{9B1C7F3D-B87B-4FC2-A262-45CF6D2B7E17}" type="CELLRANGE">
                      <a:rPr lang="en-US"/>
                      <a:pPr/>
                      <a:t>[CELLRANGE]</a:t>
                    </a:fld>
                    <a:r>
                      <a:rPr lang="en-US" baseline="0"/>
                      <a:t>, </a:t>
                    </a:r>
                    <a:fld id="{54B96C1F-511D-4FBA-9964-C7F6C601105C}"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A8AF-4104-A142-9A41536237B2}"/>
                </c:ext>
              </c:extLst>
            </c:dLbl>
            <c:dLbl>
              <c:idx val="14"/>
              <c:tx>
                <c:rich>
                  <a:bodyPr/>
                  <a:lstStyle/>
                  <a:p>
                    <a:fld id="{4FA34A3D-74D7-4DBA-8DE0-BC1006290850}" type="CELLRANGE">
                      <a:rPr lang="en-US"/>
                      <a:pPr/>
                      <a:t>[CELLRANGE]</a:t>
                    </a:fld>
                    <a:r>
                      <a:rPr lang="en-US" baseline="0"/>
                      <a:t>, </a:t>
                    </a:r>
                    <a:fld id="{FA09F930-3632-4F62-A538-BEBF910AC916}"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A8AF-4104-A142-9A41536237B2}"/>
                </c:ext>
              </c:extLst>
            </c:dLbl>
            <c:dLbl>
              <c:idx val="15"/>
              <c:tx>
                <c:rich>
                  <a:bodyPr/>
                  <a:lstStyle/>
                  <a:p>
                    <a:fld id="{EF0661C5-CD2C-4530-8B02-F5C15F0C6069}" type="CELLRANGE">
                      <a:rPr lang="en-US"/>
                      <a:pPr/>
                      <a:t>[CELLRANGE]</a:t>
                    </a:fld>
                    <a:r>
                      <a:rPr lang="en-US" baseline="0"/>
                      <a:t>, </a:t>
                    </a:r>
                    <a:fld id="{B9C5340D-152B-4734-B988-FB7545C15421}"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A8AF-4104-A142-9A41536237B2}"/>
                </c:ext>
              </c:extLst>
            </c:dLbl>
            <c:dLbl>
              <c:idx val="16"/>
              <c:tx>
                <c:rich>
                  <a:bodyPr/>
                  <a:lstStyle/>
                  <a:p>
                    <a:fld id="{BC57B3B7-35BA-4E27-87B9-1D6B643C44A8}" type="CELLRANGE">
                      <a:rPr lang="en-US"/>
                      <a:pPr/>
                      <a:t>[CELLRANGE]</a:t>
                    </a:fld>
                    <a:r>
                      <a:rPr lang="en-US" baseline="0"/>
                      <a:t>, </a:t>
                    </a:r>
                    <a:fld id="{C152CEBF-EAB4-4076-B4C7-8C4C621D0046}"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A8AF-4104-A142-9A41536237B2}"/>
                </c:ext>
              </c:extLst>
            </c:dLbl>
            <c:dLbl>
              <c:idx val="17"/>
              <c:tx>
                <c:rich>
                  <a:bodyPr/>
                  <a:lstStyle/>
                  <a:p>
                    <a:fld id="{D5784829-4214-4212-AD27-73C37B7BFF8E}" type="CELLRANGE">
                      <a:rPr lang="en-US"/>
                      <a:pPr/>
                      <a:t>[CELLRANGE]</a:t>
                    </a:fld>
                    <a:r>
                      <a:rPr lang="en-US" baseline="0"/>
                      <a:t>, </a:t>
                    </a:r>
                    <a:fld id="{DC246387-4285-433A-AF8B-8C00524483FE}"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A8AF-4104-A142-9A41536237B2}"/>
                </c:ext>
              </c:extLst>
            </c:dLbl>
            <c:dLbl>
              <c:idx val="18"/>
              <c:tx>
                <c:rich>
                  <a:bodyPr/>
                  <a:lstStyle/>
                  <a:p>
                    <a:fld id="{7240425D-D12C-4231-865E-F633FF0A0AFE}" type="CELLRANGE">
                      <a:rPr lang="en-US"/>
                      <a:pPr/>
                      <a:t>[CELLRANGE]</a:t>
                    </a:fld>
                    <a:r>
                      <a:rPr lang="en-US" baseline="0"/>
                      <a:t>, </a:t>
                    </a:r>
                    <a:fld id="{2B6D3F1F-6468-49D7-9493-62FA85631758}"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A8AF-4104-A142-9A41536237B2}"/>
                </c:ext>
              </c:extLst>
            </c:dLbl>
            <c:dLbl>
              <c:idx val="19"/>
              <c:tx>
                <c:rich>
                  <a:bodyPr/>
                  <a:lstStyle/>
                  <a:p>
                    <a:fld id="{E36BFA55-D420-4C98-A3BB-719F8C6126D7}" type="CELLRANGE">
                      <a:rPr lang="en-US"/>
                      <a:pPr/>
                      <a:t>[CELLRANGE]</a:t>
                    </a:fld>
                    <a:r>
                      <a:rPr lang="en-US" baseline="0"/>
                      <a:t>, </a:t>
                    </a:r>
                    <a:fld id="{14D240AC-E9B3-4E4A-BAEC-7B41520523A8}"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A8AF-4104-A142-9A41536237B2}"/>
                </c:ext>
              </c:extLst>
            </c:dLbl>
            <c:dLbl>
              <c:idx val="20"/>
              <c:tx>
                <c:rich>
                  <a:bodyPr/>
                  <a:lstStyle/>
                  <a:p>
                    <a:fld id="{809AEBF3-B758-47B2-B41B-B081E0C37343}" type="CELLRANGE">
                      <a:rPr lang="en-US"/>
                      <a:pPr/>
                      <a:t>[CELLRANGE]</a:t>
                    </a:fld>
                    <a:r>
                      <a:rPr lang="en-US" baseline="0"/>
                      <a:t>, </a:t>
                    </a:r>
                    <a:fld id="{05787761-3B36-4C1C-8F8C-7A4B323F887D}"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A8AF-4104-A142-9A41536237B2}"/>
                </c:ext>
              </c:extLst>
            </c:dLbl>
            <c:dLbl>
              <c:idx val="21"/>
              <c:tx>
                <c:rich>
                  <a:bodyPr/>
                  <a:lstStyle/>
                  <a:p>
                    <a:fld id="{9634DC8A-BA0A-4D4F-969C-35C1591584EB}" type="CELLRANGE">
                      <a:rPr lang="en-US"/>
                      <a:pPr/>
                      <a:t>[CELLRANGE]</a:t>
                    </a:fld>
                    <a:r>
                      <a:rPr lang="en-US" baseline="0"/>
                      <a:t>, </a:t>
                    </a:r>
                    <a:fld id="{8FD65BE1-763F-4381-AA2E-40DF21AFF3DE}"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A8AF-4104-A142-9A41536237B2}"/>
                </c:ext>
              </c:extLst>
            </c:dLbl>
            <c:dLbl>
              <c:idx val="22"/>
              <c:tx>
                <c:rich>
                  <a:bodyPr/>
                  <a:lstStyle/>
                  <a:p>
                    <a:fld id="{4899AEEA-649A-45BA-83C6-E352ACB11019}" type="CELLRANGE">
                      <a:rPr lang="en-US"/>
                      <a:pPr/>
                      <a:t>[CELLRANGE]</a:t>
                    </a:fld>
                    <a:r>
                      <a:rPr lang="en-US" baseline="0"/>
                      <a:t>, </a:t>
                    </a:r>
                    <a:fld id="{23C0F753-2328-439A-8156-BAD4F47EDB02}"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A8AF-4104-A142-9A41536237B2}"/>
                </c:ext>
              </c:extLst>
            </c:dLbl>
            <c:dLbl>
              <c:idx val="23"/>
              <c:tx>
                <c:rich>
                  <a:bodyPr/>
                  <a:lstStyle/>
                  <a:p>
                    <a:fld id="{7877B98F-B2C5-433E-B558-CE41F303C9AC}" type="CELLRANGE">
                      <a:rPr lang="en-US"/>
                      <a:pPr/>
                      <a:t>[CELLRANGE]</a:t>
                    </a:fld>
                    <a:r>
                      <a:rPr lang="en-US" baseline="0"/>
                      <a:t>, </a:t>
                    </a:r>
                    <a:fld id="{1C5BBC91-B4C1-4B74-9D5D-C2AA8CABD87D}"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A8AF-4104-A142-9A41536237B2}"/>
                </c:ext>
              </c:extLst>
            </c:dLbl>
            <c:dLbl>
              <c:idx val="24"/>
              <c:tx>
                <c:rich>
                  <a:bodyPr/>
                  <a:lstStyle/>
                  <a:p>
                    <a:fld id="{8D653F6B-68DD-4A97-8E99-C142D39316A7}" type="CELLRANGE">
                      <a:rPr lang="en-US"/>
                      <a:pPr/>
                      <a:t>[CELLRANGE]</a:t>
                    </a:fld>
                    <a:r>
                      <a:rPr lang="en-US" baseline="0"/>
                      <a:t>, </a:t>
                    </a:r>
                    <a:fld id="{EDF19B1C-2FBD-4BE1-A23B-D9447147E05D}"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A8AF-4104-A142-9A41536237B2}"/>
                </c:ext>
              </c:extLst>
            </c:dLbl>
            <c:dLbl>
              <c:idx val="25"/>
              <c:tx>
                <c:rich>
                  <a:bodyPr/>
                  <a:lstStyle/>
                  <a:p>
                    <a:fld id="{68B7CA34-8F7D-4A5F-94ED-AFE67433B22B}" type="CELLRANGE">
                      <a:rPr lang="en-US"/>
                      <a:pPr/>
                      <a:t>[CELLRANGE]</a:t>
                    </a:fld>
                    <a:r>
                      <a:rPr lang="en-US" baseline="0"/>
                      <a:t>, </a:t>
                    </a:r>
                    <a:fld id="{4A2E12C3-725A-4E07-A788-3D67D59A6E15}"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A8AF-4104-A142-9A41536237B2}"/>
                </c:ext>
              </c:extLst>
            </c:dLbl>
            <c:dLbl>
              <c:idx val="26"/>
              <c:tx>
                <c:rich>
                  <a:bodyPr/>
                  <a:lstStyle/>
                  <a:p>
                    <a:fld id="{29F73E31-6255-4055-9D0B-65C9C8F519F3}" type="CELLRANGE">
                      <a:rPr lang="en-US"/>
                      <a:pPr/>
                      <a:t>[CELLRANGE]</a:t>
                    </a:fld>
                    <a:r>
                      <a:rPr lang="en-US" baseline="0"/>
                      <a:t>, </a:t>
                    </a:r>
                    <a:fld id="{EC25D875-6A9F-4C85-8F9C-91805A0A067D}"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A8AF-4104-A142-9A41536237B2}"/>
                </c:ext>
              </c:extLst>
            </c:dLbl>
            <c:dLbl>
              <c:idx val="27"/>
              <c:tx>
                <c:rich>
                  <a:bodyPr/>
                  <a:lstStyle/>
                  <a:p>
                    <a:fld id="{8F8992E8-A8EF-49DE-A3B6-48329EE94E09}" type="CELLRANGE">
                      <a:rPr lang="en-US"/>
                      <a:pPr/>
                      <a:t>[CELLRANGE]</a:t>
                    </a:fld>
                    <a:r>
                      <a:rPr lang="en-US" baseline="0"/>
                      <a:t>, </a:t>
                    </a:r>
                    <a:fld id="{9A8F3585-212D-4778-AB2B-03C50DCD2394}"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A8AF-4104-A142-9A41536237B2}"/>
                </c:ext>
              </c:extLst>
            </c:dLbl>
            <c:dLbl>
              <c:idx val="28"/>
              <c:tx>
                <c:rich>
                  <a:bodyPr/>
                  <a:lstStyle/>
                  <a:p>
                    <a:fld id="{4B1B5A23-C9EC-4A15-89FB-CCA4E652FB64}" type="CELLRANGE">
                      <a:rPr lang="en-US"/>
                      <a:pPr/>
                      <a:t>[CELLRANGE]</a:t>
                    </a:fld>
                    <a:r>
                      <a:rPr lang="en-US" baseline="0"/>
                      <a:t>, </a:t>
                    </a:r>
                    <a:fld id="{7EE5AF10-306E-467A-A0DF-90D8ED05EF11}"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A8AF-4104-A142-9A41536237B2}"/>
                </c:ext>
              </c:extLst>
            </c:dLbl>
            <c:dLbl>
              <c:idx val="29"/>
              <c:tx>
                <c:rich>
                  <a:bodyPr/>
                  <a:lstStyle/>
                  <a:p>
                    <a:fld id="{66AD8638-0ACC-407E-B3C0-5D9CEA5EDDBC}" type="CELLRANGE">
                      <a:rPr lang="en-US"/>
                      <a:pPr/>
                      <a:t>[CELLRANGE]</a:t>
                    </a:fld>
                    <a:r>
                      <a:rPr lang="en-US" baseline="0"/>
                      <a:t>, </a:t>
                    </a:r>
                    <a:fld id="{E2EF27BA-7A21-4E08-8887-CA50AB083B10}"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A8AF-4104-A142-9A41536237B2}"/>
                </c:ext>
              </c:extLst>
            </c:dLbl>
            <c:dLbl>
              <c:idx val="30"/>
              <c:tx>
                <c:rich>
                  <a:bodyPr/>
                  <a:lstStyle/>
                  <a:p>
                    <a:fld id="{EAF9DD02-082B-42D0-B4D1-454816F13D68}" type="CELLRANGE">
                      <a:rPr lang="en-US"/>
                      <a:pPr/>
                      <a:t>[CELLRANGE]</a:t>
                    </a:fld>
                    <a:r>
                      <a:rPr lang="en-US" baseline="0"/>
                      <a:t>, </a:t>
                    </a:r>
                    <a:fld id="{83B6F97D-A4C9-4F3E-85AD-9328055CF947}"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A8AF-4104-A142-9A41536237B2}"/>
                </c:ext>
              </c:extLst>
            </c:dLbl>
            <c:dLbl>
              <c:idx val="31"/>
              <c:tx>
                <c:rich>
                  <a:bodyPr/>
                  <a:lstStyle/>
                  <a:p>
                    <a:fld id="{DA8789F8-C0C1-4827-9C30-81406AAA1047}" type="CELLRANGE">
                      <a:rPr lang="en-US"/>
                      <a:pPr/>
                      <a:t>[CELLRANGE]</a:t>
                    </a:fld>
                    <a:r>
                      <a:rPr lang="en-US" baseline="0"/>
                      <a:t>, </a:t>
                    </a:r>
                    <a:fld id="{C10AE103-4ED6-4B98-A1DE-77711F98D13D}"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A8AF-4104-A142-9A41536237B2}"/>
                </c:ext>
              </c:extLst>
            </c:dLbl>
            <c:dLbl>
              <c:idx val="32"/>
              <c:tx>
                <c:rich>
                  <a:bodyPr/>
                  <a:lstStyle/>
                  <a:p>
                    <a:fld id="{72C87DCB-B6CF-4CCF-9A24-7681E2BEF4FA}" type="CELLRANGE">
                      <a:rPr lang="en-US"/>
                      <a:pPr/>
                      <a:t>[CELLRANGE]</a:t>
                    </a:fld>
                    <a:r>
                      <a:rPr lang="en-US" baseline="0"/>
                      <a:t>, </a:t>
                    </a:r>
                    <a:fld id="{C3FC19FC-FF18-4F75-971B-E096377C1C93}"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A8AF-4104-A142-9A41536237B2}"/>
                </c:ext>
              </c:extLst>
            </c:dLbl>
            <c:dLbl>
              <c:idx val="33"/>
              <c:tx>
                <c:rich>
                  <a:bodyPr/>
                  <a:lstStyle/>
                  <a:p>
                    <a:fld id="{4011971A-80D1-41A5-9DAC-0E831AB65F25}" type="CELLRANGE">
                      <a:rPr lang="en-US"/>
                      <a:pPr/>
                      <a:t>[CELLRANGE]</a:t>
                    </a:fld>
                    <a:r>
                      <a:rPr lang="en-US" baseline="0"/>
                      <a:t>, </a:t>
                    </a:r>
                    <a:fld id="{7CB9F328-6B76-4979-9B19-0B58097C6692}"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A8AF-4104-A142-9A41536237B2}"/>
                </c:ext>
              </c:extLst>
            </c:dLbl>
            <c:dLbl>
              <c:idx val="34"/>
              <c:tx>
                <c:rich>
                  <a:bodyPr/>
                  <a:lstStyle/>
                  <a:p>
                    <a:fld id="{FFA547E9-EDB9-4867-87D6-803200CD25E1}" type="CELLRANGE">
                      <a:rPr lang="en-US"/>
                      <a:pPr/>
                      <a:t>[CELLRANGE]</a:t>
                    </a:fld>
                    <a:r>
                      <a:rPr lang="en-US" baseline="0"/>
                      <a:t>, </a:t>
                    </a:r>
                    <a:fld id="{2311F354-CAD8-4367-B129-C5367A81ADCC}"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A8AF-4104-A142-9A41536237B2}"/>
                </c:ext>
              </c:extLst>
            </c:dLbl>
            <c:dLbl>
              <c:idx val="35"/>
              <c:tx>
                <c:rich>
                  <a:bodyPr/>
                  <a:lstStyle/>
                  <a:p>
                    <a:fld id="{E3DC1D15-99FF-4D5C-8E18-FE889DF32EF4}" type="CELLRANGE">
                      <a:rPr lang="en-US"/>
                      <a:pPr/>
                      <a:t>[CELLRANGE]</a:t>
                    </a:fld>
                    <a:r>
                      <a:rPr lang="en-US" baseline="0"/>
                      <a:t>, </a:t>
                    </a:r>
                    <a:fld id="{90668B3F-0491-43DC-BE87-C17F0B604688}"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A8AF-4104-A142-9A41536237B2}"/>
                </c:ext>
              </c:extLst>
            </c:dLbl>
            <c:dLbl>
              <c:idx val="36"/>
              <c:tx>
                <c:rich>
                  <a:bodyPr/>
                  <a:lstStyle/>
                  <a:p>
                    <a:fld id="{37FFC7AA-07CF-454B-B6C7-70CB2FDFFCF6}" type="CELLRANGE">
                      <a:rPr lang="en-US"/>
                      <a:pPr/>
                      <a:t>[CELLRANGE]</a:t>
                    </a:fld>
                    <a:r>
                      <a:rPr lang="en-US" baseline="0"/>
                      <a:t>, </a:t>
                    </a:r>
                    <a:fld id="{218EAD13-EE5D-4A6E-BA14-66D807F739C0}"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A8AF-4104-A142-9A41536237B2}"/>
                </c:ext>
              </c:extLst>
            </c:dLbl>
            <c:dLbl>
              <c:idx val="37"/>
              <c:tx>
                <c:rich>
                  <a:bodyPr/>
                  <a:lstStyle/>
                  <a:p>
                    <a:fld id="{01DE6F85-F491-4179-ABE9-BFB4D9A18872}" type="CELLRANGE">
                      <a:rPr lang="en-US"/>
                      <a:pPr/>
                      <a:t>[CELLRANGE]</a:t>
                    </a:fld>
                    <a:r>
                      <a:rPr lang="en-US" baseline="0"/>
                      <a:t>, </a:t>
                    </a:r>
                    <a:fld id="{3C70C6BA-9691-4D7D-8D19-2AF2CAB921EE}"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A8AF-4104-A142-9A41536237B2}"/>
                </c:ext>
              </c:extLst>
            </c:dLbl>
            <c:dLbl>
              <c:idx val="38"/>
              <c:tx>
                <c:rich>
                  <a:bodyPr/>
                  <a:lstStyle/>
                  <a:p>
                    <a:fld id="{8E8D8534-A979-4B82-836F-5D181EF22B5B}" type="CELLRANGE">
                      <a:rPr lang="en-US"/>
                      <a:pPr/>
                      <a:t>[CELLRANGE]</a:t>
                    </a:fld>
                    <a:r>
                      <a:rPr lang="en-US" baseline="0"/>
                      <a:t>, </a:t>
                    </a:r>
                    <a:fld id="{42E90A1F-1837-446A-B7AA-F643C38CBC28}"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A8AF-4104-A142-9A41536237B2}"/>
                </c:ext>
              </c:extLst>
            </c:dLbl>
            <c:dLbl>
              <c:idx val="39"/>
              <c:tx>
                <c:rich>
                  <a:bodyPr/>
                  <a:lstStyle/>
                  <a:p>
                    <a:fld id="{BD9423F8-C5FA-460B-A682-6D1D1813820F}" type="CELLRANGE">
                      <a:rPr lang="en-US"/>
                      <a:pPr/>
                      <a:t>[CELLRANGE]</a:t>
                    </a:fld>
                    <a:r>
                      <a:rPr lang="en-US" baseline="0"/>
                      <a:t>, </a:t>
                    </a:r>
                    <a:fld id="{3AAA04ED-B1E4-4FB2-9259-DBA668C2EFC6}"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A8AF-4104-A142-9A41536237B2}"/>
                </c:ext>
              </c:extLst>
            </c:dLbl>
            <c:dLbl>
              <c:idx val="40"/>
              <c:tx>
                <c:rich>
                  <a:bodyPr/>
                  <a:lstStyle/>
                  <a:p>
                    <a:fld id="{ECAF9C19-551A-4F7E-909C-51BF67BFD5F5}" type="CELLRANGE">
                      <a:rPr lang="en-US"/>
                      <a:pPr/>
                      <a:t>[CELLRANGE]</a:t>
                    </a:fld>
                    <a:r>
                      <a:rPr lang="en-US" baseline="0"/>
                      <a:t>, </a:t>
                    </a:r>
                    <a:fld id="{C68DA66A-1F5E-48D6-B940-B613682F12F2}"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A8AF-4104-A142-9A41536237B2}"/>
                </c:ext>
              </c:extLst>
            </c:dLbl>
            <c:dLbl>
              <c:idx val="41"/>
              <c:tx>
                <c:rich>
                  <a:bodyPr/>
                  <a:lstStyle/>
                  <a:p>
                    <a:fld id="{EA8AAD9F-C4E7-4FCD-99D1-4CD8DEE878F3}" type="CELLRANGE">
                      <a:rPr lang="en-US"/>
                      <a:pPr/>
                      <a:t>[CELLRANGE]</a:t>
                    </a:fld>
                    <a:r>
                      <a:rPr lang="en-US" baseline="0"/>
                      <a:t>, </a:t>
                    </a:r>
                    <a:fld id="{54972095-4A7E-4039-AA17-7E8F42A97462}"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A8AF-4104-A142-9A41536237B2}"/>
                </c:ext>
              </c:extLst>
            </c:dLbl>
            <c:dLbl>
              <c:idx val="42"/>
              <c:tx>
                <c:rich>
                  <a:bodyPr/>
                  <a:lstStyle/>
                  <a:p>
                    <a:fld id="{FC1A18B1-149F-49B7-9433-3C83209B0F3B}" type="CELLRANGE">
                      <a:rPr lang="en-US"/>
                      <a:pPr/>
                      <a:t>[CELLRANGE]</a:t>
                    </a:fld>
                    <a:r>
                      <a:rPr lang="en-US" baseline="0"/>
                      <a:t>, </a:t>
                    </a:r>
                    <a:fld id="{4FA935F2-081B-44C3-8FA7-F84709F71B28}"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A8AF-4104-A142-9A41536237B2}"/>
                </c:ext>
              </c:extLst>
            </c:dLbl>
            <c:dLbl>
              <c:idx val="43"/>
              <c:tx>
                <c:rich>
                  <a:bodyPr/>
                  <a:lstStyle/>
                  <a:p>
                    <a:fld id="{5793EB62-816B-4992-B665-AC17BB45B1C4}" type="CELLRANGE">
                      <a:rPr lang="en-US"/>
                      <a:pPr/>
                      <a:t>[CELLRANGE]</a:t>
                    </a:fld>
                    <a:r>
                      <a:rPr lang="en-US" baseline="0"/>
                      <a:t>, </a:t>
                    </a:r>
                    <a:fld id="{8CE89292-CE97-41DB-ACCD-3E294424A03D}"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A8AF-4104-A142-9A41536237B2}"/>
                </c:ext>
              </c:extLst>
            </c:dLbl>
            <c:dLbl>
              <c:idx val="44"/>
              <c:tx>
                <c:rich>
                  <a:bodyPr/>
                  <a:lstStyle/>
                  <a:p>
                    <a:fld id="{9FD6D4AB-1CF8-4555-9372-EE94FD7733F5}" type="CELLRANGE">
                      <a:rPr lang="en-US"/>
                      <a:pPr/>
                      <a:t>[CELLRANGE]</a:t>
                    </a:fld>
                    <a:r>
                      <a:rPr lang="en-US" baseline="0"/>
                      <a:t>, </a:t>
                    </a:r>
                    <a:fld id="{30C61819-F9DF-4FC1-849C-8C8E6F974E98}"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A8AF-4104-A142-9A41536237B2}"/>
                </c:ext>
              </c:extLst>
            </c:dLbl>
            <c:dLbl>
              <c:idx val="45"/>
              <c:tx>
                <c:rich>
                  <a:bodyPr/>
                  <a:lstStyle/>
                  <a:p>
                    <a:fld id="{62EDC0CF-B201-42A4-BDB5-BFF49F9335DC}" type="CELLRANGE">
                      <a:rPr lang="en-US"/>
                      <a:pPr/>
                      <a:t>[CELLRANGE]</a:t>
                    </a:fld>
                    <a:r>
                      <a:rPr lang="en-US" baseline="0"/>
                      <a:t>, </a:t>
                    </a:r>
                    <a:fld id="{6CBF5331-3FEC-48FF-9659-71451410E913}"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A8AF-4104-A142-9A41536237B2}"/>
                </c:ext>
              </c:extLst>
            </c:dLbl>
            <c:dLbl>
              <c:idx val="46"/>
              <c:tx>
                <c:rich>
                  <a:bodyPr/>
                  <a:lstStyle/>
                  <a:p>
                    <a:fld id="{6563F2A9-C83F-4944-BB03-D5836263B4D5}" type="CELLRANGE">
                      <a:rPr lang="en-US"/>
                      <a:pPr/>
                      <a:t>[CELLRANGE]</a:t>
                    </a:fld>
                    <a:r>
                      <a:rPr lang="en-US" baseline="0"/>
                      <a:t>, </a:t>
                    </a:r>
                    <a:fld id="{B6D3539E-6956-46D7-A140-55A083867F94}"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A8AF-4104-A142-9A41536237B2}"/>
                </c:ext>
              </c:extLst>
            </c:dLbl>
            <c:dLbl>
              <c:idx val="47"/>
              <c:tx>
                <c:rich>
                  <a:bodyPr/>
                  <a:lstStyle/>
                  <a:p>
                    <a:fld id="{9F7FF59C-59F8-4F8E-A313-48521A4DA362}" type="CELLRANGE">
                      <a:rPr lang="en-US"/>
                      <a:pPr/>
                      <a:t>[CELLRANGE]</a:t>
                    </a:fld>
                    <a:r>
                      <a:rPr lang="en-US" baseline="0"/>
                      <a:t>, </a:t>
                    </a:r>
                    <a:fld id="{B734B751-A2AC-4876-B3C4-2791F51D3459}"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A8AF-4104-A142-9A41536237B2}"/>
                </c:ext>
              </c:extLst>
            </c:dLbl>
            <c:dLbl>
              <c:idx val="48"/>
              <c:tx>
                <c:rich>
                  <a:bodyPr/>
                  <a:lstStyle/>
                  <a:p>
                    <a:fld id="{3297B5BB-0030-4C3F-8614-BD356A27786B}" type="CELLRANGE">
                      <a:rPr lang="en-US"/>
                      <a:pPr/>
                      <a:t>[CELLRANGE]</a:t>
                    </a:fld>
                    <a:r>
                      <a:rPr lang="en-US" baseline="0"/>
                      <a:t>, </a:t>
                    </a:r>
                    <a:fld id="{CC96CD20-8F0D-4A28-83E7-021B329E09E7}"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A8AF-4104-A142-9A41536237B2}"/>
                </c:ext>
              </c:extLst>
            </c:dLbl>
            <c:dLbl>
              <c:idx val="49"/>
              <c:tx>
                <c:rich>
                  <a:bodyPr/>
                  <a:lstStyle/>
                  <a:p>
                    <a:fld id="{062A72F8-FB9A-4EFA-8112-1BEAD7E3D2AC}" type="CELLRANGE">
                      <a:rPr lang="en-US"/>
                      <a:pPr/>
                      <a:t>[CELLRANGE]</a:t>
                    </a:fld>
                    <a:r>
                      <a:rPr lang="en-US" baseline="0"/>
                      <a:t>, </a:t>
                    </a:r>
                    <a:fld id="{83A7AFDE-B9F2-4865-8665-41C0B4166900}"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A8AF-4104-A142-9A41536237B2}"/>
                </c:ext>
              </c:extLst>
            </c:dLbl>
            <c:dLbl>
              <c:idx val="50"/>
              <c:tx>
                <c:rich>
                  <a:bodyPr/>
                  <a:lstStyle/>
                  <a:p>
                    <a:fld id="{A7FC468F-60C1-416F-BD03-6AA759A6600B}" type="CELLRANGE">
                      <a:rPr lang="en-US"/>
                      <a:pPr/>
                      <a:t>[CELLRANGE]</a:t>
                    </a:fld>
                    <a:r>
                      <a:rPr lang="en-US" baseline="0"/>
                      <a:t>, </a:t>
                    </a:r>
                    <a:fld id="{BAE96AEC-3FEE-4343-AEF0-CE2522A4D2E6}"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A8AF-4104-A142-9A41536237B2}"/>
                </c:ext>
              </c:extLst>
            </c:dLbl>
            <c:dLbl>
              <c:idx val="51"/>
              <c:tx>
                <c:rich>
                  <a:bodyPr/>
                  <a:lstStyle/>
                  <a:p>
                    <a:fld id="{FDB6CA22-77FD-4194-9F82-89C995ED60AD}" type="CELLRANGE">
                      <a:rPr lang="en-US"/>
                      <a:pPr/>
                      <a:t>[CELLRANGE]</a:t>
                    </a:fld>
                    <a:r>
                      <a:rPr lang="en-US" baseline="0"/>
                      <a:t>, </a:t>
                    </a:r>
                    <a:fld id="{358ACFE3-1025-4039-94D7-C4194AA6C100}"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A8AF-4104-A142-9A41536237B2}"/>
                </c:ext>
              </c:extLst>
            </c:dLbl>
            <c:dLbl>
              <c:idx val="52"/>
              <c:tx>
                <c:rich>
                  <a:bodyPr/>
                  <a:lstStyle/>
                  <a:p>
                    <a:fld id="{08239740-9F65-4E9D-AD42-D6E4262320D6}" type="CELLRANGE">
                      <a:rPr lang="en-US"/>
                      <a:pPr/>
                      <a:t>[CELLRANGE]</a:t>
                    </a:fld>
                    <a:r>
                      <a:rPr lang="en-US" baseline="0"/>
                      <a:t>, </a:t>
                    </a:r>
                    <a:fld id="{99C70E03-D3DD-489E-8E9B-99F30A67D9D3}"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0-A8AF-4104-A142-9A41536237B2}"/>
                </c:ext>
              </c:extLst>
            </c:dLbl>
            <c:dLbl>
              <c:idx val="53"/>
              <c:tx>
                <c:rich>
                  <a:bodyPr/>
                  <a:lstStyle/>
                  <a:p>
                    <a:fld id="{2D64DE7F-093E-4EB5-B760-7C71448A0BAA}" type="CELLRANGE">
                      <a:rPr lang="en-US"/>
                      <a:pPr/>
                      <a:t>[CELLRANGE]</a:t>
                    </a:fld>
                    <a:r>
                      <a:rPr lang="en-US" baseline="0"/>
                      <a:t>, </a:t>
                    </a:r>
                    <a:fld id="{069EE8B5-8D50-479C-8B7C-167A5DA255CB}"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A8AF-4104-A142-9A41536237B2}"/>
                </c:ext>
              </c:extLst>
            </c:dLbl>
            <c:dLbl>
              <c:idx val="54"/>
              <c:tx>
                <c:rich>
                  <a:bodyPr/>
                  <a:lstStyle/>
                  <a:p>
                    <a:fld id="{D8D8B12D-BB91-4682-896F-1D21114939BD}" type="CELLRANGE">
                      <a:rPr lang="en-US"/>
                      <a:pPr/>
                      <a:t>[CELLRANGE]</a:t>
                    </a:fld>
                    <a:r>
                      <a:rPr lang="en-US" baseline="0"/>
                      <a:t>, </a:t>
                    </a:r>
                    <a:fld id="{57070A54-D792-4B2B-838B-CC2453E29F49}"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2-A8AF-4104-A142-9A41536237B2}"/>
                </c:ext>
              </c:extLst>
            </c:dLbl>
            <c:dLbl>
              <c:idx val="55"/>
              <c:tx>
                <c:rich>
                  <a:bodyPr/>
                  <a:lstStyle/>
                  <a:p>
                    <a:fld id="{747AFD60-8FCD-4978-A0F5-A7212C07B0A2}" type="CELLRANGE">
                      <a:rPr lang="en-US"/>
                      <a:pPr/>
                      <a:t>[CELLRANGE]</a:t>
                    </a:fld>
                    <a:r>
                      <a:rPr lang="en-US" baseline="0"/>
                      <a:t>, </a:t>
                    </a:r>
                    <a:fld id="{9176CBDD-039E-43A5-978A-0792C52083C2}"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A8AF-4104-A142-9A41536237B2}"/>
                </c:ext>
              </c:extLst>
            </c:dLbl>
            <c:dLbl>
              <c:idx val="56"/>
              <c:tx>
                <c:rich>
                  <a:bodyPr/>
                  <a:lstStyle/>
                  <a:p>
                    <a:fld id="{E7EAF4A6-6F65-4937-8AD9-AFDADAEB4E6D}" type="CELLRANGE">
                      <a:rPr lang="en-US"/>
                      <a:pPr/>
                      <a:t>[CELLRANGE]</a:t>
                    </a:fld>
                    <a:r>
                      <a:rPr lang="en-US" baseline="0"/>
                      <a:t>, </a:t>
                    </a:r>
                    <a:fld id="{324BAA5B-FB5F-4202-A446-C41A69C57814}"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4-A8AF-4104-A142-9A41536237B2}"/>
                </c:ext>
              </c:extLst>
            </c:dLbl>
            <c:dLbl>
              <c:idx val="57"/>
              <c:tx>
                <c:rich>
                  <a:bodyPr/>
                  <a:lstStyle/>
                  <a:p>
                    <a:fld id="{D2B35DF3-DFBA-4C9C-9509-AC64F28585AC}" type="CELLRANGE">
                      <a:rPr lang="en-US"/>
                      <a:pPr/>
                      <a:t>[CELLRANGE]</a:t>
                    </a:fld>
                    <a:r>
                      <a:rPr lang="en-US" baseline="0"/>
                      <a:t>, </a:t>
                    </a:r>
                    <a:fld id="{E6A5D813-CEE9-4552-A40A-673A5AD8B6B4}"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A8AF-4104-A142-9A41536237B2}"/>
                </c:ext>
              </c:extLst>
            </c:dLbl>
            <c:dLbl>
              <c:idx val="58"/>
              <c:tx>
                <c:rich>
                  <a:bodyPr/>
                  <a:lstStyle/>
                  <a:p>
                    <a:fld id="{3F1EC440-ED88-4B19-AD74-95FF46ACB916}" type="CELLRANGE">
                      <a:rPr lang="en-US"/>
                      <a:pPr/>
                      <a:t>[CELLRANGE]</a:t>
                    </a:fld>
                    <a:r>
                      <a:rPr lang="en-US" baseline="0"/>
                      <a:t>, </a:t>
                    </a:r>
                    <a:fld id="{F8F7AC9B-41B1-4064-932D-86F5A7A72521}"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6-A8AF-4104-A142-9A41536237B2}"/>
                </c:ext>
              </c:extLst>
            </c:dLbl>
            <c:dLbl>
              <c:idx val="59"/>
              <c:tx>
                <c:rich>
                  <a:bodyPr/>
                  <a:lstStyle/>
                  <a:p>
                    <a:fld id="{2A4CE198-10C0-4D7B-963A-84026CDB935B}" type="CELLRANGE">
                      <a:rPr lang="en-US"/>
                      <a:pPr/>
                      <a:t>[CELLRANGE]</a:t>
                    </a:fld>
                    <a:r>
                      <a:rPr lang="en-US" baseline="0"/>
                      <a:t>, </a:t>
                    </a:r>
                    <a:fld id="{0716616B-FF9E-4277-AEDA-6191B25D4C9E}"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A8AF-4104-A142-9A41536237B2}"/>
                </c:ext>
              </c:extLst>
            </c:dLbl>
            <c:dLbl>
              <c:idx val="60"/>
              <c:tx>
                <c:rich>
                  <a:bodyPr/>
                  <a:lstStyle/>
                  <a:p>
                    <a:fld id="{A5AA7369-328F-4E14-9D79-0160B87172BD}" type="CELLRANGE">
                      <a:rPr lang="en-US"/>
                      <a:pPr/>
                      <a:t>[CELLRANGE]</a:t>
                    </a:fld>
                    <a:r>
                      <a:rPr lang="en-US" baseline="0"/>
                      <a:t>, </a:t>
                    </a:r>
                    <a:fld id="{2E5F48DE-E3A2-4A9A-B7C5-D5C5F832FBD6}"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8-A8AF-4104-A142-9A41536237B2}"/>
                </c:ext>
              </c:extLst>
            </c:dLbl>
            <c:dLbl>
              <c:idx val="61"/>
              <c:tx>
                <c:rich>
                  <a:bodyPr/>
                  <a:lstStyle/>
                  <a:p>
                    <a:fld id="{61E83154-F744-4EC4-9235-3EE1A56296FB}" type="CELLRANGE">
                      <a:rPr lang="en-US"/>
                      <a:pPr/>
                      <a:t>[CELLRANGE]</a:t>
                    </a:fld>
                    <a:r>
                      <a:rPr lang="en-US" baseline="0"/>
                      <a:t>, </a:t>
                    </a:r>
                    <a:fld id="{ABBED2A0-DF7A-4D07-9FBC-CB5204DE4493}"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9-A8AF-4104-A142-9A41536237B2}"/>
                </c:ext>
              </c:extLst>
            </c:dLbl>
            <c:dLbl>
              <c:idx val="62"/>
              <c:tx>
                <c:rich>
                  <a:bodyPr/>
                  <a:lstStyle/>
                  <a:p>
                    <a:fld id="{02A6ACE4-E816-4007-AEAC-ADCCF4B42437}" type="CELLRANGE">
                      <a:rPr lang="en-US"/>
                      <a:pPr/>
                      <a:t>[CELLRANGE]</a:t>
                    </a:fld>
                    <a:r>
                      <a:rPr lang="en-US" baseline="0"/>
                      <a:t>, </a:t>
                    </a:r>
                    <a:fld id="{85448800-5852-4BE6-8CC7-A9D6E9D6C9D0}"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A-A8AF-4104-A142-9A41536237B2}"/>
                </c:ext>
              </c:extLst>
            </c:dLbl>
            <c:dLbl>
              <c:idx val="63"/>
              <c:tx>
                <c:rich>
                  <a:bodyPr/>
                  <a:lstStyle/>
                  <a:p>
                    <a:fld id="{3E5738F7-9C82-451C-B716-B64D4D445EAE}" type="CELLRANGE">
                      <a:rPr lang="en-US"/>
                      <a:pPr/>
                      <a:t>[CELLRANGE]</a:t>
                    </a:fld>
                    <a:r>
                      <a:rPr lang="en-US" baseline="0"/>
                      <a:t>, </a:t>
                    </a:r>
                    <a:fld id="{B871C34A-30A4-4B05-AD72-06BBAE8D9507}"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B-A8AF-4104-A142-9A41536237B2}"/>
                </c:ext>
              </c:extLst>
            </c:dLbl>
            <c:dLbl>
              <c:idx val="64"/>
              <c:tx>
                <c:rich>
                  <a:bodyPr/>
                  <a:lstStyle/>
                  <a:p>
                    <a:fld id="{57D19ABA-03B5-42A3-9594-044CEC0FF2A4}" type="CELLRANGE">
                      <a:rPr lang="en-US"/>
                      <a:pPr/>
                      <a:t>[CELLRANGE]</a:t>
                    </a:fld>
                    <a:r>
                      <a:rPr lang="en-US" baseline="0"/>
                      <a:t>, </a:t>
                    </a:r>
                    <a:fld id="{965C474F-BE78-457D-AF0F-8950D609DE4A}"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C-A8AF-4104-A142-9A41536237B2}"/>
                </c:ext>
              </c:extLst>
            </c:dLbl>
            <c:dLbl>
              <c:idx val="65"/>
              <c:tx>
                <c:rich>
                  <a:bodyPr/>
                  <a:lstStyle/>
                  <a:p>
                    <a:fld id="{DDE13516-616A-4335-AA0E-4AFDDBD1D2BD}" type="CELLRANGE">
                      <a:rPr lang="en-US"/>
                      <a:pPr/>
                      <a:t>[CELLRANGE]</a:t>
                    </a:fld>
                    <a:r>
                      <a:rPr lang="en-US" baseline="0"/>
                      <a:t>, </a:t>
                    </a:r>
                    <a:fld id="{E148A256-0EF4-4915-8002-A37F68855128}"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D-A8AF-4104-A142-9A41536237B2}"/>
                </c:ext>
              </c:extLst>
            </c:dLbl>
            <c:dLbl>
              <c:idx val="66"/>
              <c:tx>
                <c:rich>
                  <a:bodyPr/>
                  <a:lstStyle/>
                  <a:p>
                    <a:fld id="{4E54B792-AB49-4843-B054-D740AB60C297}" type="CELLRANGE">
                      <a:rPr lang="en-US"/>
                      <a:pPr/>
                      <a:t>[CELLRANGE]</a:t>
                    </a:fld>
                    <a:r>
                      <a:rPr lang="en-US" baseline="0"/>
                      <a:t>, </a:t>
                    </a:r>
                    <a:fld id="{206E4C17-228D-4E8D-9A7C-547B1ABF0103}"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E-A8AF-4104-A142-9A41536237B2}"/>
                </c:ext>
              </c:extLst>
            </c:dLbl>
            <c:dLbl>
              <c:idx val="67"/>
              <c:tx>
                <c:rich>
                  <a:bodyPr/>
                  <a:lstStyle/>
                  <a:p>
                    <a:fld id="{38EC6FB9-1914-41CA-BA4A-0EB208E351BE}" type="CELLRANGE">
                      <a:rPr lang="en-US"/>
                      <a:pPr/>
                      <a:t>[CELLRANGE]</a:t>
                    </a:fld>
                    <a:r>
                      <a:rPr lang="en-US" baseline="0"/>
                      <a:t>, </a:t>
                    </a:r>
                    <a:fld id="{A91AB863-C23B-42F0-B346-85F089EA8CB4}"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F-A8AF-4104-A142-9A41536237B2}"/>
                </c:ext>
              </c:extLst>
            </c:dLbl>
            <c:dLbl>
              <c:idx val="68"/>
              <c:tx>
                <c:rich>
                  <a:bodyPr/>
                  <a:lstStyle/>
                  <a:p>
                    <a:fld id="{C0B2F223-1F8F-468E-A2F5-F88FC15238CB}" type="CELLRANGE">
                      <a:rPr lang="en-US"/>
                      <a:pPr/>
                      <a:t>[CELLRANGE]</a:t>
                    </a:fld>
                    <a:r>
                      <a:rPr lang="en-US" baseline="0"/>
                      <a:t>, </a:t>
                    </a:r>
                    <a:fld id="{584D7E93-AE3C-423C-A170-56EFAFF1EC7E}"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0-A8AF-4104-A142-9A41536237B2}"/>
                </c:ext>
              </c:extLst>
            </c:dLbl>
            <c:dLbl>
              <c:idx val="69"/>
              <c:tx>
                <c:rich>
                  <a:bodyPr/>
                  <a:lstStyle/>
                  <a:p>
                    <a:fld id="{04BC996C-7982-4BAC-8C87-9B1A3AA7250F}" type="CELLRANGE">
                      <a:rPr lang="en-US"/>
                      <a:pPr/>
                      <a:t>[CELLRANGE]</a:t>
                    </a:fld>
                    <a:r>
                      <a:rPr lang="en-US" baseline="0"/>
                      <a:t>, </a:t>
                    </a:r>
                    <a:fld id="{03F0C920-B00F-4446-B307-B0FCAF0FF2B1}"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1-A8AF-4104-A142-9A41536237B2}"/>
                </c:ext>
              </c:extLst>
            </c:dLbl>
            <c:dLbl>
              <c:idx val="70"/>
              <c:tx>
                <c:rich>
                  <a:bodyPr/>
                  <a:lstStyle/>
                  <a:p>
                    <a:fld id="{86ABCF84-1EEB-4178-9882-CA12BACC0B60}" type="CELLRANGE">
                      <a:rPr lang="en-US"/>
                      <a:pPr/>
                      <a:t>[CELLRANGE]</a:t>
                    </a:fld>
                    <a:r>
                      <a:rPr lang="en-US" baseline="0"/>
                      <a:t>, </a:t>
                    </a:r>
                    <a:fld id="{E95E10F1-8C39-42BC-BCD5-27C988A18082}"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2-A8AF-4104-A142-9A41536237B2}"/>
                </c:ext>
              </c:extLst>
            </c:dLbl>
            <c:dLbl>
              <c:idx val="71"/>
              <c:tx>
                <c:rich>
                  <a:bodyPr/>
                  <a:lstStyle/>
                  <a:p>
                    <a:fld id="{201FCC84-9CFE-4EDC-B7FA-DC91FD23B446}" type="CELLRANGE">
                      <a:rPr lang="en-US"/>
                      <a:pPr/>
                      <a:t>[CELLRANGE]</a:t>
                    </a:fld>
                    <a:r>
                      <a:rPr lang="en-US" baseline="0"/>
                      <a:t>, </a:t>
                    </a:r>
                    <a:fld id="{20B5EA0E-2692-4489-A917-4240D25E6CD9}"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A8AF-4104-A142-9A41536237B2}"/>
                </c:ext>
              </c:extLst>
            </c:dLbl>
            <c:dLbl>
              <c:idx val="72"/>
              <c:tx>
                <c:rich>
                  <a:bodyPr/>
                  <a:lstStyle/>
                  <a:p>
                    <a:fld id="{8F51B36A-DA0D-4809-92A6-A96B97A98412}" type="CELLRANGE">
                      <a:rPr lang="en-US"/>
                      <a:pPr/>
                      <a:t>[CELLRANGE]</a:t>
                    </a:fld>
                    <a:r>
                      <a:rPr lang="en-US" baseline="0"/>
                      <a:t>, </a:t>
                    </a:r>
                    <a:fld id="{FD486F2D-F1E7-492E-82CE-0EAB5DC124CA}"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4-A8AF-4104-A142-9A41536237B2}"/>
                </c:ext>
              </c:extLst>
            </c:dLbl>
            <c:dLbl>
              <c:idx val="73"/>
              <c:tx>
                <c:rich>
                  <a:bodyPr/>
                  <a:lstStyle/>
                  <a:p>
                    <a:fld id="{6F8061C2-2F93-4375-9838-8D539BA2E35D}" type="CELLRANGE">
                      <a:rPr lang="en-US"/>
                      <a:pPr/>
                      <a:t>[CELLRANGE]</a:t>
                    </a:fld>
                    <a:r>
                      <a:rPr lang="en-US" baseline="0"/>
                      <a:t>, </a:t>
                    </a:r>
                    <a:fld id="{310D7A3E-CFF4-4268-A39A-A66DD53DB6F3}"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5-A8AF-4104-A142-9A41536237B2}"/>
                </c:ext>
              </c:extLst>
            </c:dLbl>
            <c:dLbl>
              <c:idx val="74"/>
              <c:tx>
                <c:rich>
                  <a:bodyPr/>
                  <a:lstStyle/>
                  <a:p>
                    <a:fld id="{1275AA65-4DAB-495F-8B72-74A26EF7ED6C}" type="CELLRANGE">
                      <a:rPr lang="en-US"/>
                      <a:pPr/>
                      <a:t>[CELLRANGE]</a:t>
                    </a:fld>
                    <a:r>
                      <a:rPr lang="en-US" baseline="0"/>
                      <a:t>, </a:t>
                    </a:r>
                    <a:fld id="{1EA5A5F1-FACA-4B9A-9E69-54424B3D2142}"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6-A8AF-4104-A142-9A41536237B2}"/>
                </c:ext>
              </c:extLst>
            </c:dLbl>
            <c:dLbl>
              <c:idx val="75"/>
              <c:tx>
                <c:rich>
                  <a:bodyPr/>
                  <a:lstStyle/>
                  <a:p>
                    <a:fld id="{800B0921-4F75-495C-8399-5D675EDEB713}" type="CELLRANGE">
                      <a:rPr lang="en-US"/>
                      <a:pPr/>
                      <a:t>[CELLRANGE]</a:t>
                    </a:fld>
                    <a:r>
                      <a:rPr lang="en-US" baseline="0"/>
                      <a:t>, </a:t>
                    </a:r>
                    <a:fld id="{6A17A660-8A7C-47FA-9FDA-85B86999724C}"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7-A8AF-4104-A142-9A41536237B2}"/>
                </c:ext>
              </c:extLst>
            </c:dLbl>
            <c:dLbl>
              <c:idx val="76"/>
              <c:tx>
                <c:rich>
                  <a:bodyPr/>
                  <a:lstStyle/>
                  <a:p>
                    <a:fld id="{43C8ACB7-C918-44C3-B6B4-653F17D0D247}" type="CELLRANGE">
                      <a:rPr lang="en-US"/>
                      <a:pPr/>
                      <a:t>[CELLRANGE]</a:t>
                    </a:fld>
                    <a:r>
                      <a:rPr lang="en-US" baseline="0"/>
                      <a:t>, </a:t>
                    </a:r>
                    <a:fld id="{DDAE8075-EF54-41A5-95D4-EE689D0FF93D}"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8-A8AF-4104-A142-9A41536237B2}"/>
                </c:ext>
              </c:extLst>
            </c:dLbl>
            <c:dLbl>
              <c:idx val="77"/>
              <c:tx>
                <c:rich>
                  <a:bodyPr/>
                  <a:lstStyle/>
                  <a:p>
                    <a:fld id="{AA71C1D7-41D8-4B19-8252-980BB990996D}" type="CELLRANGE">
                      <a:rPr lang="en-US"/>
                      <a:pPr/>
                      <a:t>[CELLRANGE]</a:t>
                    </a:fld>
                    <a:r>
                      <a:rPr lang="en-US" baseline="0"/>
                      <a:t>, </a:t>
                    </a:r>
                    <a:fld id="{8C967FC8-5794-4E62-80F3-4E7E357DC67D}"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9-A8AF-4104-A142-9A41536237B2}"/>
                </c:ext>
              </c:extLst>
            </c:dLbl>
            <c:dLbl>
              <c:idx val="78"/>
              <c:tx>
                <c:rich>
                  <a:bodyPr/>
                  <a:lstStyle/>
                  <a:p>
                    <a:fld id="{5B438551-91BF-4E62-880C-8EB74FE3062A}" type="CELLRANGE">
                      <a:rPr lang="en-US"/>
                      <a:pPr/>
                      <a:t>[CELLRANGE]</a:t>
                    </a:fld>
                    <a:r>
                      <a:rPr lang="en-US" baseline="0"/>
                      <a:t>, </a:t>
                    </a:r>
                    <a:fld id="{54793DA0-8241-4CF3-963B-F19EEDB1BE04}"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A-A8AF-4104-A142-9A41536237B2}"/>
                </c:ext>
              </c:extLst>
            </c:dLbl>
            <c:dLbl>
              <c:idx val="79"/>
              <c:tx>
                <c:rich>
                  <a:bodyPr/>
                  <a:lstStyle/>
                  <a:p>
                    <a:fld id="{CF0E6A39-7D0E-4EE5-BB0C-324965DA2B5E}" type="CELLRANGE">
                      <a:rPr lang="en-US"/>
                      <a:pPr/>
                      <a:t>[CELLRANGE]</a:t>
                    </a:fld>
                    <a:r>
                      <a:rPr lang="en-US" baseline="0"/>
                      <a:t>, </a:t>
                    </a:r>
                    <a:fld id="{DEC8025B-5F5D-4045-B79F-DC58D9380EC3}"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B-A8AF-4104-A142-9A41536237B2}"/>
                </c:ext>
              </c:extLst>
            </c:dLbl>
            <c:dLbl>
              <c:idx val="80"/>
              <c:tx>
                <c:rich>
                  <a:bodyPr/>
                  <a:lstStyle/>
                  <a:p>
                    <a:fld id="{386EB256-3019-4E6C-8F4B-ED4CCA456BDE}" type="CELLRANGE">
                      <a:rPr lang="en-US"/>
                      <a:pPr/>
                      <a:t>[CELLRANGE]</a:t>
                    </a:fld>
                    <a:r>
                      <a:rPr lang="en-US" baseline="0"/>
                      <a:t>, </a:t>
                    </a:r>
                    <a:fld id="{630423CC-2FBC-45F1-886F-15146CD98E16}"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C-A8AF-4104-A142-9A41536237B2}"/>
                </c:ext>
              </c:extLst>
            </c:dLbl>
            <c:dLbl>
              <c:idx val="81"/>
              <c:tx>
                <c:rich>
                  <a:bodyPr/>
                  <a:lstStyle/>
                  <a:p>
                    <a:fld id="{1E2DDC97-6814-4803-8E68-E119577B31B5}" type="CELLRANGE">
                      <a:rPr lang="en-US"/>
                      <a:pPr/>
                      <a:t>[CELLRANGE]</a:t>
                    </a:fld>
                    <a:r>
                      <a:rPr lang="en-US" baseline="0"/>
                      <a:t>, </a:t>
                    </a:r>
                    <a:fld id="{2162E87B-76BD-4C4F-93C6-C0CE74D04ED8}"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D-A8AF-4104-A142-9A41536237B2}"/>
                </c:ext>
              </c:extLst>
            </c:dLbl>
            <c:dLbl>
              <c:idx val="82"/>
              <c:tx>
                <c:rich>
                  <a:bodyPr/>
                  <a:lstStyle/>
                  <a:p>
                    <a:fld id="{F312712A-6D3A-45CD-BA10-D2FA02D3730E}" type="CELLRANGE">
                      <a:rPr lang="en-US"/>
                      <a:pPr/>
                      <a:t>[CELLRANGE]</a:t>
                    </a:fld>
                    <a:r>
                      <a:rPr lang="en-US" baseline="0"/>
                      <a:t>, </a:t>
                    </a:r>
                    <a:fld id="{046675D6-BD65-438D-B7A8-AC1861F5A56A}"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E-A8AF-4104-A142-9A41536237B2}"/>
                </c:ext>
              </c:extLst>
            </c:dLbl>
            <c:dLbl>
              <c:idx val="83"/>
              <c:tx>
                <c:rich>
                  <a:bodyPr/>
                  <a:lstStyle/>
                  <a:p>
                    <a:fld id="{43CB773C-8510-4D5D-A671-B7B6FE3AF00C}" type="CELLRANGE">
                      <a:rPr lang="en-US"/>
                      <a:pPr/>
                      <a:t>[CELLRANGE]</a:t>
                    </a:fld>
                    <a:r>
                      <a:rPr lang="en-US" baseline="0"/>
                      <a:t>, </a:t>
                    </a:r>
                    <a:fld id="{9AA122AD-1083-4204-A7D4-C3E88ADFDC4C}"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F-A8AF-4104-A142-9A41536237B2}"/>
                </c:ext>
              </c:extLst>
            </c:dLbl>
            <c:dLbl>
              <c:idx val="84"/>
              <c:tx>
                <c:rich>
                  <a:bodyPr/>
                  <a:lstStyle/>
                  <a:p>
                    <a:fld id="{6D9BAE06-3CDD-4833-AFA7-AC9DF495948E}" type="CELLRANGE">
                      <a:rPr lang="en-US"/>
                      <a:pPr/>
                      <a:t>[CELLRANGE]</a:t>
                    </a:fld>
                    <a:r>
                      <a:rPr lang="en-US" baseline="0"/>
                      <a:t>, </a:t>
                    </a:r>
                    <a:fld id="{50586626-D7F5-4227-82ED-32A795257600}"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0-A8AF-4104-A142-9A41536237B2}"/>
                </c:ext>
              </c:extLst>
            </c:dLbl>
            <c:dLbl>
              <c:idx val="85"/>
              <c:tx>
                <c:rich>
                  <a:bodyPr/>
                  <a:lstStyle/>
                  <a:p>
                    <a:fld id="{10840835-A3B9-40FC-9DFB-52F4C0DD1EC2}" type="CELLRANGE">
                      <a:rPr lang="en-US"/>
                      <a:pPr/>
                      <a:t>[CELLRANGE]</a:t>
                    </a:fld>
                    <a:r>
                      <a:rPr lang="en-US" baseline="0"/>
                      <a:t>, </a:t>
                    </a:r>
                    <a:fld id="{1179EAAF-674D-45A4-A966-99B48E9D7345}"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1-A8AF-4104-A142-9A41536237B2}"/>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tx1">
                          <a:lumMod val="35000"/>
                          <a:lumOff val="65000"/>
                        </a:schemeClr>
                      </a:solidFill>
                    </a:ln>
                    <a:effectLst/>
                  </c:spPr>
                </c15:leaderLines>
              </c:ext>
            </c:extLst>
          </c:dLbls>
          <c:xVal>
            <c:numRef>
              <c:f>[0]!X_Values</c:f>
              <c:numCache>
                <c:formatCode>General</c:formatCode>
                <c:ptCount val="86"/>
                <c:pt idx="0">
                  <c:v>100</c:v>
                </c:pt>
                <c:pt idx="1">
                  <c:v>100</c:v>
                </c:pt>
                <c:pt idx="2">
                  <c:v>100</c:v>
                </c:pt>
                <c:pt idx="3">
                  <c:v>100</c:v>
                </c:pt>
                <c:pt idx="4">
                  <c:v>100</c:v>
                </c:pt>
                <c:pt idx="5">
                  <c:v>100</c:v>
                </c:pt>
                <c:pt idx="6">
                  <c:v>100</c:v>
                </c:pt>
                <c:pt idx="7">
                  <c:v>98</c:v>
                </c:pt>
                <c:pt idx="8">
                  <c:v>97</c:v>
                </c:pt>
                <c:pt idx="9">
                  <c:v>97</c:v>
                </c:pt>
                <c:pt idx="10">
                  <c:v>96</c:v>
                </c:pt>
                <c:pt idx="11">
                  <c:v>96</c:v>
                </c:pt>
                <c:pt idx="12">
                  <c:v>95</c:v>
                </c:pt>
                <c:pt idx="13">
                  <c:v>95</c:v>
                </c:pt>
                <c:pt idx="14">
                  <c:v>94</c:v>
                </c:pt>
                <c:pt idx="15">
                  <c:v>93</c:v>
                </c:pt>
                <c:pt idx="16">
                  <c:v>93</c:v>
                </c:pt>
                <c:pt idx="17">
                  <c:v>91</c:v>
                </c:pt>
                <c:pt idx="18">
                  <c:v>90</c:v>
                </c:pt>
                <c:pt idx="19">
                  <c:v>90</c:v>
                </c:pt>
                <c:pt idx="20">
                  <c:v>89</c:v>
                </c:pt>
                <c:pt idx="21">
                  <c:v>89</c:v>
                </c:pt>
                <c:pt idx="22">
                  <c:v>88</c:v>
                </c:pt>
                <c:pt idx="23">
                  <c:v>88</c:v>
                </c:pt>
                <c:pt idx="24">
                  <c:v>87</c:v>
                </c:pt>
                <c:pt idx="25">
                  <c:v>87</c:v>
                </c:pt>
                <c:pt idx="26">
                  <c:v>86</c:v>
                </c:pt>
                <c:pt idx="27">
                  <c:v>86</c:v>
                </c:pt>
                <c:pt idx="28">
                  <c:v>85</c:v>
                </c:pt>
                <c:pt idx="29">
                  <c:v>85</c:v>
                </c:pt>
                <c:pt idx="30">
                  <c:v>85</c:v>
                </c:pt>
                <c:pt idx="31">
                  <c:v>83</c:v>
                </c:pt>
                <c:pt idx="32">
                  <c:v>82</c:v>
                </c:pt>
                <c:pt idx="33">
                  <c:v>82</c:v>
                </c:pt>
                <c:pt idx="34">
                  <c:v>82</c:v>
                </c:pt>
                <c:pt idx="35">
                  <c:v>80</c:v>
                </c:pt>
                <c:pt idx="36">
                  <c:v>80</c:v>
                </c:pt>
                <c:pt idx="37">
                  <c:v>80</c:v>
                </c:pt>
                <c:pt idx="38">
                  <c:v>79</c:v>
                </c:pt>
                <c:pt idx="39">
                  <c:v>79</c:v>
                </c:pt>
                <c:pt idx="40">
                  <c:v>79</c:v>
                </c:pt>
                <c:pt idx="41">
                  <c:v>78</c:v>
                </c:pt>
                <c:pt idx="42">
                  <c:v>76</c:v>
                </c:pt>
                <c:pt idx="43">
                  <c:v>75</c:v>
                </c:pt>
                <c:pt idx="44">
                  <c:v>75</c:v>
                </c:pt>
                <c:pt idx="45">
                  <c:v>75</c:v>
                </c:pt>
                <c:pt idx="46">
                  <c:v>73</c:v>
                </c:pt>
                <c:pt idx="47">
                  <c:v>72</c:v>
                </c:pt>
                <c:pt idx="48">
                  <c:v>72</c:v>
                </c:pt>
                <c:pt idx="49">
                  <c:v>72</c:v>
                </c:pt>
                <c:pt idx="50">
                  <c:v>70</c:v>
                </c:pt>
                <c:pt idx="51">
                  <c:v>69</c:v>
                </c:pt>
                <c:pt idx="52">
                  <c:v>67</c:v>
                </c:pt>
                <c:pt idx="53">
                  <c:v>66</c:v>
                </c:pt>
                <c:pt idx="54">
                  <c:v>65</c:v>
                </c:pt>
                <c:pt idx="55">
                  <c:v>64</c:v>
                </c:pt>
                <c:pt idx="56">
                  <c:v>64</c:v>
                </c:pt>
                <c:pt idx="57">
                  <c:v>61</c:v>
                </c:pt>
                <c:pt idx="58">
                  <c:v>60</c:v>
                </c:pt>
                <c:pt idx="59">
                  <c:v>60</c:v>
                </c:pt>
                <c:pt idx="60">
                  <c:v>55</c:v>
                </c:pt>
                <c:pt idx="61">
                  <c:v>55</c:v>
                </c:pt>
                <c:pt idx="62">
                  <c:v>54</c:v>
                </c:pt>
                <c:pt idx="63">
                  <c:v>50</c:v>
                </c:pt>
                <c:pt idx="64">
                  <c:v>48</c:v>
                </c:pt>
                <c:pt idx="65">
                  <c:v>46</c:v>
                </c:pt>
                <c:pt idx="66">
                  <c:v>43</c:v>
                </c:pt>
                <c:pt idx="67">
                  <c:v>43</c:v>
                </c:pt>
                <c:pt idx="68">
                  <c:v>40</c:v>
                </c:pt>
                <c:pt idx="69">
                  <c:v>37</c:v>
                </c:pt>
                <c:pt idx="70">
                  <c:v>35</c:v>
                </c:pt>
                <c:pt idx="71">
                  <c:v>32</c:v>
                </c:pt>
                <c:pt idx="72">
                  <c:v>30</c:v>
                </c:pt>
                <c:pt idx="73">
                  <c:v>25</c:v>
                </c:pt>
                <c:pt idx="74">
                  <c:v>22</c:v>
                </c:pt>
                <c:pt idx="75">
                  <c:v>21</c:v>
                </c:pt>
                <c:pt idx="76">
                  <c:v>20</c:v>
                </c:pt>
                <c:pt idx="77">
                  <c:v>19</c:v>
                </c:pt>
                <c:pt idx="78">
                  <c:v>17</c:v>
                </c:pt>
                <c:pt idx="79">
                  <c:v>15</c:v>
                </c:pt>
                <c:pt idx="80">
                  <c:v>15</c:v>
                </c:pt>
                <c:pt idx="81">
                  <c:v>13</c:v>
                </c:pt>
                <c:pt idx="82">
                  <c:v>10</c:v>
                </c:pt>
                <c:pt idx="83">
                  <c:v>10</c:v>
                </c:pt>
                <c:pt idx="84">
                  <c:v>5</c:v>
                </c:pt>
                <c:pt idx="85">
                  <c:v>1</c:v>
                </c:pt>
              </c:numCache>
            </c:numRef>
          </c:xVal>
          <c:yVal>
            <c:numRef>
              <c:f>[0]!Y_Values</c:f>
              <c:numCache>
                <c:formatCode>General</c:formatCode>
                <c:ptCount val="86"/>
                <c:pt idx="0">
                  <c:v>100</c:v>
                </c:pt>
                <c:pt idx="1">
                  <c:v>100</c:v>
                </c:pt>
                <c:pt idx="2">
                  <c:v>100</c:v>
                </c:pt>
                <c:pt idx="3">
                  <c:v>100</c:v>
                </c:pt>
                <c:pt idx="4">
                  <c:v>50</c:v>
                </c:pt>
                <c:pt idx="5">
                  <c:v>91</c:v>
                </c:pt>
                <c:pt idx="6">
                  <c:v>100</c:v>
                </c:pt>
                <c:pt idx="7">
                  <c:v>98</c:v>
                </c:pt>
                <c:pt idx="8">
                  <c:v>97</c:v>
                </c:pt>
                <c:pt idx="9">
                  <c:v>97</c:v>
                </c:pt>
                <c:pt idx="10">
                  <c:v>87</c:v>
                </c:pt>
                <c:pt idx="11">
                  <c:v>73</c:v>
                </c:pt>
                <c:pt idx="12">
                  <c:v>90</c:v>
                </c:pt>
                <c:pt idx="13">
                  <c:v>80</c:v>
                </c:pt>
                <c:pt idx="14">
                  <c:v>91</c:v>
                </c:pt>
                <c:pt idx="15">
                  <c:v>86</c:v>
                </c:pt>
                <c:pt idx="16">
                  <c:v>93</c:v>
                </c:pt>
                <c:pt idx="17">
                  <c:v>87</c:v>
                </c:pt>
                <c:pt idx="18">
                  <c:v>90</c:v>
                </c:pt>
                <c:pt idx="19">
                  <c:v>100</c:v>
                </c:pt>
                <c:pt idx="20">
                  <c:v>89</c:v>
                </c:pt>
                <c:pt idx="21">
                  <c:v>96</c:v>
                </c:pt>
                <c:pt idx="22">
                  <c:v>88</c:v>
                </c:pt>
                <c:pt idx="23">
                  <c:v>82</c:v>
                </c:pt>
                <c:pt idx="24">
                  <c:v>100</c:v>
                </c:pt>
                <c:pt idx="25">
                  <c:v>85</c:v>
                </c:pt>
                <c:pt idx="26">
                  <c:v>75</c:v>
                </c:pt>
                <c:pt idx="27">
                  <c:v>86</c:v>
                </c:pt>
                <c:pt idx="28">
                  <c:v>78</c:v>
                </c:pt>
                <c:pt idx="29">
                  <c:v>94</c:v>
                </c:pt>
                <c:pt idx="30">
                  <c:v>70</c:v>
                </c:pt>
                <c:pt idx="31">
                  <c:v>83</c:v>
                </c:pt>
                <c:pt idx="32">
                  <c:v>66</c:v>
                </c:pt>
                <c:pt idx="33">
                  <c:v>78</c:v>
                </c:pt>
                <c:pt idx="34">
                  <c:v>91</c:v>
                </c:pt>
                <c:pt idx="35">
                  <c:v>50</c:v>
                </c:pt>
                <c:pt idx="36">
                  <c:v>89</c:v>
                </c:pt>
                <c:pt idx="37">
                  <c:v>85</c:v>
                </c:pt>
                <c:pt idx="38">
                  <c:v>70</c:v>
                </c:pt>
                <c:pt idx="39">
                  <c:v>65</c:v>
                </c:pt>
                <c:pt idx="40">
                  <c:v>100</c:v>
                </c:pt>
                <c:pt idx="41">
                  <c:v>82</c:v>
                </c:pt>
                <c:pt idx="42">
                  <c:v>43</c:v>
                </c:pt>
                <c:pt idx="43">
                  <c:v>95</c:v>
                </c:pt>
                <c:pt idx="44">
                  <c:v>90</c:v>
                </c:pt>
                <c:pt idx="45">
                  <c:v>82</c:v>
                </c:pt>
                <c:pt idx="46">
                  <c:v>73</c:v>
                </c:pt>
                <c:pt idx="47">
                  <c:v>93</c:v>
                </c:pt>
                <c:pt idx="48">
                  <c:v>72</c:v>
                </c:pt>
                <c:pt idx="49">
                  <c:v>72</c:v>
                </c:pt>
                <c:pt idx="50">
                  <c:v>60</c:v>
                </c:pt>
                <c:pt idx="51">
                  <c:v>19</c:v>
                </c:pt>
                <c:pt idx="52">
                  <c:v>67</c:v>
                </c:pt>
                <c:pt idx="53">
                  <c:v>71</c:v>
                </c:pt>
                <c:pt idx="54">
                  <c:v>75</c:v>
                </c:pt>
                <c:pt idx="55">
                  <c:v>50</c:v>
                </c:pt>
                <c:pt idx="56">
                  <c:v>73</c:v>
                </c:pt>
                <c:pt idx="57">
                  <c:v>76</c:v>
                </c:pt>
                <c:pt idx="58">
                  <c:v>96</c:v>
                </c:pt>
                <c:pt idx="59">
                  <c:v>80</c:v>
                </c:pt>
                <c:pt idx="60">
                  <c:v>61</c:v>
                </c:pt>
                <c:pt idx="61">
                  <c:v>55</c:v>
                </c:pt>
                <c:pt idx="62">
                  <c:v>58</c:v>
                </c:pt>
                <c:pt idx="63">
                  <c:v>8</c:v>
                </c:pt>
                <c:pt idx="64">
                  <c:v>37</c:v>
                </c:pt>
                <c:pt idx="65">
                  <c:v>57</c:v>
                </c:pt>
                <c:pt idx="66">
                  <c:v>100</c:v>
                </c:pt>
                <c:pt idx="67">
                  <c:v>52</c:v>
                </c:pt>
                <c:pt idx="68">
                  <c:v>70</c:v>
                </c:pt>
                <c:pt idx="69">
                  <c:v>49</c:v>
                </c:pt>
                <c:pt idx="70">
                  <c:v>35</c:v>
                </c:pt>
                <c:pt idx="71">
                  <c:v>69</c:v>
                </c:pt>
                <c:pt idx="72">
                  <c:v>40</c:v>
                </c:pt>
                <c:pt idx="73">
                  <c:v>55</c:v>
                </c:pt>
                <c:pt idx="74">
                  <c:v>4</c:v>
                </c:pt>
                <c:pt idx="75">
                  <c:v>55</c:v>
                </c:pt>
                <c:pt idx="76">
                  <c:v>30</c:v>
                </c:pt>
                <c:pt idx="77">
                  <c:v>94</c:v>
                </c:pt>
                <c:pt idx="78">
                  <c:v>67</c:v>
                </c:pt>
                <c:pt idx="79">
                  <c:v>50</c:v>
                </c:pt>
                <c:pt idx="80">
                  <c:v>65</c:v>
                </c:pt>
                <c:pt idx="81">
                  <c:v>79</c:v>
                </c:pt>
                <c:pt idx="82">
                  <c:v>64</c:v>
                </c:pt>
                <c:pt idx="83">
                  <c:v>10</c:v>
                </c:pt>
                <c:pt idx="84">
                  <c:v>10</c:v>
                </c:pt>
                <c:pt idx="85">
                  <c:v>15</c:v>
                </c:pt>
              </c:numCache>
            </c:numRef>
          </c:yVal>
          <c:bubbleSize>
            <c:numRef>
              <c:f>[0]!Bubble_Size</c:f>
              <c:numCache>
                <c:formatCode>General</c:formatCode>
                <c:ptCount val="86"/>
                <c:pt idx="0">
                  <c:v>2396818.8236177675</c:v>
                </c:pt>
                <c:pt idx="1">
                  <c:v>2396818.8236177675</c:v>
                </c:pt>
                <c:pt idx="2">
                  <c:v>1251609.5797195435</c:v>
                </c:pt>
                <c:pt idx="3">
                  <c:v>269747.83178858267</c:v>
                </c:pt>
                <c:pt idx="4">
                  <c:v>38286.288427208106</c:v>
                </c:pt>
                <c:pt idx="5">
                  <c:v>561890.47848441661</c:v>
                </c:pt>
                <c:pt idx="6">
                  <c:v>154431.13975042076</c:v>
                </c:pt>
                <c:pt idx="7">
                  <c:v>1784116.3799675829</c:v>
                </c:pt>
                <c:pt idx="8">
                  <c:v>119147.72023908669</c:v>
                </c:pt>
                <c:pt idx="9">
                  <c:v>494382.77694350865</c:v>
                </c:pt>
                <c:pt idx="10">
                  <c:v>207841.8916267544</c:v>
                </c:pt>
                <c:pt idx="11">
                  <c:v>200266.6594251272</c:v>
                </c:pt>
                <c:pt idx="12">
                  <c:v>248786.73148388093</c:v>
                </c:pt>
                <c:pt idx="13">
                  <c:v>149054.59143558334</c:v>
                </c:pt>
                <c:pt idx="14">
                  <c:v>137457.02307891846</c:v>
                </c:pt>
                <c:pt idx="15">
                  <c:v>159646.61889158862</c:v>
                </c:pt>
                <c:pt idx="16">
                  <c:v>129102.02336920166</c:v>
                </c:pt>
                <c:pt idx="17">
                  <c:v>55712.624718986131</c:v>
                </c:pt>
                <c:pt idx="18">
                  <c:v>296058.66395871621</c:v>
                </c:pt>
                <c:pt idx="19">
                  <c:v>336876.11458000907</c:v>
                </c:pt>
                <c:pt idx="20">
                  <c:v>35124.694808747394</c:v>
                </c:pt>
                <c:pt idx="21">
                  <c:v>447498.33592104964</c:v>
                </c:pt>
                <c:pt idx="22">
                  <c:v>274680.40545529814</c:v>
                </c:pt>
                <c:pt idx="23">
                  <c:v>180477.32538194544</c:v>
                </c:pt>
                <c:pt idx="24">
                  <c:v>318174.16598773934</c:v>
                </c:pt>
                <c:pt idx="25">
                  <c:v>329963.38252956391</c:v>
                </c:pt>
                <c:pt idx="26">
                  <c:v>143991.25119638123</c:v>
                </c:pt>
                <c:pt idx="27">
                  <c:v>164576.89305220576</c:v>
                </c:pt>
                <c:pt idx="28">
                  <c:v>179171.06417931805</c:v>
                </c:pt>
                <c:pt idx="29">
                  <c:v>459103.33734674158</c:v>
                </c:pt>
                <c:pt idx="30">
                  <c:v>78882.476687414644</c:v>
                </c:pt>
                <c:pt idx="31">
                  <c:v>125080.03744177945</c:v>
                </c:pt>
                <c:pt idx="32">
                  <c:v>153905.13932495116</c:v>
                </c:pt>
                <c:pt idx="33">
                  <c:v>126770.27738952637</c:v>
                </c:pt>
                <c:pt idx="34">
                  <c:v>263655.82192006987</c:v>
                </c:pt>
                <c:pt idx="35">
                  <c:v>148725.26567191037</c:v>
                </c:pt>
                <c:pt idx="36">
                  <c:v>195854.7228585057</c:v>
                </c:pt>
                <c:pt idx="37">
                  <c:v>405398.57992695936</c:v>
                </c:pt>
                <c:pt idx="38">
                  <c:v>164139.57229987354</c:v>
                </c:pt>
                <c:pt idx="39">
                  <c:v>45329.742994740722</c:v>
                </c:pt>
                <c:pt idx="40">
                  <c:v>458571.96614433295</c:v>
                </c:pt>
                <c:pt idx="41">
                  <c:v>55804.45855422903</c:v>
                </c:pt>
                <c:pt idx="42">
                  <c:v>126561.29256284914</c:v>
                </c:pt>
                <c:pt idx="43">
                  <c:v>264098.02371274331</c:v>
                </c:pt>
                <c:pt idx="44">
                  <c:v>69722.99096073251</c:v>
                </c:pt>
                <c:pt idx="45">
                  <c:v>158425.71583096875</c:v>
                </c:pt>
                <c:pt idx="46">
                  <c:v>188542.33981800001</c:v>
                </c:pt>
                <c:pt idx="47">
                  <c:v>349853.20796538831</c:v>
                </c:pt>
                <c:pt idx="48">
                  <c:v>141375.74203998831</c:v>
                </c:pt>
                <c:pt idx="49">
                  <c:v>71027.737313026577</c:v>
                </c:pt>
                <c:pt idx="50">
                  <c:v>67174.14958739237</c:v>
                </c:pt>
                <c:pt idx="51">
                  <c:v>147089.99633789063</c:v>
                </c:pt>
                <c:pt idx="52">
                  <c:v>163955.41670573677</c:v>
                </c:pt>
                <c:pt idx="53">
                  <c:v>213644.21304096736</c:v>
                </c:pt>
                <c:pt idx="54">
                  <c:v>230207.26573624695</c:v>
                </c:pt>
                <c:pt idx="55">
                  <c:v>75140.087365841318</c:v>
                </c:pt>
                <c:pt idx="56">
                  <c:v>377235</c:v>
                </c:pt>
                <c:pt idx="57">
                  <c:v>152630.32536288197</c:v>
                </c:pt>
                <c:pt idx="58">
                  <c:v>946290.13016726216</c:v>
                </c:pt>
                <c:pt idx="59">
                  <c:v>135377.37098121643</c:v>
                </c:pt>
                <c:pt idx="60">
                  <c:v>343166.2538436554</c:v>
                </c:pt>
                <c:pt idx="61">
                  <c:v>111997.71470031739</c:v>
                </c:pt>
                <c:pt idx="62">
                  <c:v>68403.871957436131</c:v>
                </c:pt>
                <c:pt idx="63">
                  <c:v>92833.084174032439</c:v>
                </c:pt>
                <c:pt idx="64">
                  <c:v>133357.18997578681</c:v>
                </c:pt>
                <c:pt idx="65">
                  <c:v>96526.145980986883</c:v>
                </c:pt>
                <c:pt idx="66">
                  <c:v>74551.399765014648</c:v>
                </c:pt>
                <c:pt idx="67">
                  <c:v>107701.28938516843</c:v>
                </c:pt>
                <c:pt idx="68">
                  <c:v>162049.95234744731</c:v>
                </c:pt>
                <c:pt idx="69">
                  <c:v>104328.00340986485</c:v>
                </c:pt>
                <c:pt idx="70">
                  <c:v>63380.232110060038</c:v>
                </c:pt>
                <c:pt idx="71">
                  <c:v>163617.09288032237</c:v>
                </c:pt>
                <c:pt idx="72">
                  <c:v>128595.34541899628</c:v>
                </c:pt>
                <c:pt idx="73">
                  <c:v>88164.327542450439</c:v>
                </c:pt>
                <c:pt idx="74">
                  <c:v>102592.54630712073</c:v>
                </c:pt>
                <c:pt idx="75">
                  <c:v>116601.72223388324</c:v>
                </c:pt>
                <c:pt idx="76">
                  <c:v>166262.68288411773</c:v>
                </c:pt>
                <c:pt idx="77">
                  <c:v>122509.99279594421</c:v>
                </c:pt>
                <c:pt idx="78">
                  <c:v>100477.69054831553</c:v>
                </c:pt>
                <c:pt idx="79">
                  <c:v>55739.45</c:v>
                </c:pt>
                <c:pt idx="80">
                  <c:v>34021.747131900003</c:v>
                </c:pt>
                <c:pt idx="81">
                  <c:v>209491.26634663684</c:v>
                </c:pt>
                <c:pt idx="82">
                  <c:v>75518.73572728358</c:v>
                </c:pt>
                <c:pt idx="83">
                  <c:v>186374.29307005712</c:v>
                </c:pt>
                <c:pt idx="84">
                  <c:v>46400.355920686576</c:v>
                </c:pt>
                <c:pt idx="85">
                  <c:v>37716.518640259092</c:v>
                </c:pt>
              </c:numCache>
            </c:numRef>
          </c:bubbleSize>
          <c:bubble3D val="0"/>
          <c:extLst>
            <c:ext xmlns:c15="http://schemas.microsoft.com/office/drawing/2012/chart" uri="{02D57815-91ED-43cb-92C2-25804820EDAC}">
              <c15:datalabelsRange>
                <c15:f>[0]!Chart_Labels</c15:f>
                <c15:dlblRangeCache>
                  <c:ptCount val="176"/>
                  <c:pt idx="0">
                    <c:v>AAPL US Equity</c:v>
                  </c:pt>
                  <c:pt idx="1">
                    <c:v>AAPL US Equity</c:v>
                  </c:pt>
                  <c:pt idx="2">
                    <c:v>GOOGL US Equity</c:v>
                  </c:pt>
                  <c:pt idx="3">
                    <c:v>PFE US Equity</c:v>
                  </c:pt>
                  <c:pt idx="4">
                    <c:v>SPG US Equity</c:v>
                  </c:pt>
                  <c:pt idx="5">
                    <c:v>TSLA US Equity</c:v>
                  </c:pt>
                  <c:pt idx="6">
                    <c:v>UPS US Equity</c:v>
                  </c:pt>
                  <c:pt idx="7">
                    <c:v>MSFT US Equity</c:v>
                  </c:pt>
                  <c:pt idx="8">
                    <c:v>CAT US Equity</c:v>
                  </c:pt>
                  <c:pt idx="9">
                    <c:v>UNH US Equity</c:v>
                  </c:pt>
                  <c:pt idx="10">
                    <c:v>AVGO US Equity</c:v>
                  </c:pt>
                  <c:pt idx="11">
                    <c:v>MCD US Equity</c:v>
                  </c:pt>
                  <c:pt idx="12">
                    <c:v>PEP US Equity</c:v>
                  </c:pt>
                  <c:pt idx="13">
                    <c:v>PM US Equity</c:v>
                  </c:pt>
                  <c:pt idx="14">
                    <c:v>QCOM US Equity</c:v>
                  </c:pt>
                  <c:pt idx="15">
                    <c:v>COP US Equity</c:v>
                  </c:pt>
                  <c:pt idx="16">
                    <c:v>UNP US Equity</c:v>
                  </c:pt>
                  <c:pt idx="17">
                    <c:v>GM US Equity</c:v>
                  </c:pt>
                  <c:pt idx="18">
                    <c:v>META US Equity</c:v>
                  </c:pt>
                  <c:pt idx="19">
                    <c:v>PG US Equity</c:v>
                  </c:pt>
                  <c:pt idx="20">
                    <c:v>DOW US Equity</c:v>
                  </c:pt>
                  <c:pt idx="21">
                    <c:v>V US Equity</c:v>
                  </c:pt>
                  <c:pt idx="22">
                    <c:v>ABBV US Equity</c:v>
                  </c:pt>
                  <c:pt idx="23">
                    <c:v>ABT US Equity</c:v>
                  </c:pt>
                  <c:pt idx="24">
                    <c:v>HD US Equity</c:v>
                  </c:pt>
                  <c:pt idx="25">
                    <c:v>MA US Equity</c:v>
                  </c:pt>
                  <c:pt idx="26">
                    <c:v>HON US Equity</c:v>
                  </c:pt>
                  <c:pt idx="27">
                    <c:v>NEE US Equity</c:v>
                  </c:pt>
                  <c:pt idx="28">
                    <c:v>ACN US Equity</c:v>
                  </c:pt>
                  <c:pt idx="29">
                    <c:v>JNJ US Equity</c:v>
                  </c:pt>
                  <c:pt idx="30">
                    <c:v>MO US Equity</c:v>
                  </c:pt>
                  <c:pt idx="31">
                    <c:v>LMT US Equity</c:v>
                  </c:pt>
                  <c:pt idx="32">
                    <c:v>ADBE US Equity</c:v>
                  </c:pt>
                  <c:pt idx="33">
                    <c:v>LOW US Equity</c:v>
                  </c:pt>
                  <c:pt idx="34">
                    <c:v>MRK US Equity</c:v>
                  </c:pt>
                  <c:pt idx="35">
                    <c:v>CMCSA US Equity</c:v>
                  </c:pt>
                  <c:pt idx="36">
                    <c:v>CSCO US Equity</c:v>
                  </c:pt>
                  <c:pt idx="37">
                    <c:v>WMT US Equity</c:v>
                  </c:pt>
                  <c:pt idx="38">
                    <c:v>BMY US Equity</c:v>
                  </c:pt>
                  <c:pt idx="39">
                    <c:v>FDX US Equity</c:v>
                  </c:pt>
                  <c:pt idx="40">
                    <c:v>XOM US Equity</c:v>
                  </c:pt>
                  <c:pt idx="41">
                    <c:v>F US Equity</c:v>
                  </c:pt>
                  <c:pt idx="42">
                    <c:v>CVS US Equity</c:v>
                  </c:pt>
                  <c:pt idx="43">
                    <c:v>KO US Equity</c:v>
                  </c:pt>
                  <c:pt idx="44">
                    <c:v>MMM US Equity</c:v>
                  </c:pt>
                  <c:pt idx="45">
                    <c:v>TXN US Equity</c:v>
                  </c:pt>
                  <c:pt idx="46">
                    <c:v>DHR US Equity</c:v>
                  </c:pt>
                  <c:pt idx="47">
                    <c:v>CVX US Equity</c:v>
                  </c:pt>
                  <c:pt idx="48">
                    <c:v>RTX US Equity</c:v>
                  </c:pt>
                  <c:pt idx="49">
                    <c:v>SO US Equity</c:v>
                  </c:pt>
                  <c:pt idx="50">
                    <c:v>CHTR US Equity</c:v>
                  </c:pt>
                  <c:pt idx="51">
                    <c:v>CRM US Equity</c:v>
                  </c:pt>
                  <c:pt idx="52">
                    <c:v>LIN US Equity</c:v>
                  </c:pt>
                  <c:pt idx="53">
                    <c:v>ORCL US Equity</c:v>
                  </c:pt>
                  <c:pt idx="54">
                    <c:v>COST US Equity</c:v>
                  </c:pt>
                  <c:pt idx="55">
                    <c:v>BKNG US Equity</c:v>
                  </c:pt>
                  <c:pt idx="56">
                    <c:v>NVDA US Equity</c:v>
                  </c:pt>
                  <c:pt idx="57">
                    <c:v>AMGN US Equity</c:v>
                  </c:pt>
                  <c:pt idx="58">
                    <c:v>AMZN US Equity</c:v>
                  </c:pt>
                  <c:pt idx="59">
                    <c:v>T US Equity</c:v>
                  </c:pt>
                  <c:pt idx="60">
                    <c:v>LLY US Equity</c:v>
                  </c:pt>
                  <c:pt idx="61">
                    <c:v>SBUX US Equity</c:v>
                  </c:pt>
                  <c:pt idx="62">
                    <c:v>GD US Equity</c:v>
                  </c:pt>
                  <c:pt idx="63">
                    <c:v>GE US Equity</c:v>
                  </c:pt>
                  <c:pt idx="64">
                    <c:v>IBM US Equity</c:v>
                  </c:pt>
                  <c:pt idx="65">
                    <c:v>PYPL US Equity</c:v>
                  </c:pt>
                  <c:pt idx="66">
                    <c:v>DUK US Equity</c:v>
                  </c:pt>
                  <c:pt idx="67">
                    <c:v>MDT US Equity</c:v>
                  </c:pt>
                  <c:pt idx="68">
                    <c:v>VZ US Equity</c:v>
                  </c:pt>
                  <c:pt idx="69">
                    <c:v>GILD US Equity</c:v>
                  </c:pt>
                  <c:pt idx="70">
                    <c:v>CL US Equity</c:v>
                  </c:pt>
                  <c:pt idx="71">
                    <c:v>NKE US Equity</c:v>
                  </c:pt>
                  <c:pt idx="72">
                    <c:v>NFLX US Equity</c:v>
                  </c:pt>
                  <c:pt idx="73">
                    <c:v>MDLZ US Equity</c:v>
                  </c:pt>
                  <c:pt idx="74">
                    <c:v>BA US Equity</c:v>
                  </c:pt>
                  <c:pt idx="75">
                    <c:v>AMD US Equity</c:v>
                  </c:pt>
                  <c:pt idx="76">
                    <c:v>DIS US Equity</c:v>
                  </c:pt>
                  <c:pt idx="77">
                    <c:v>INTC US Equity</c:v>
                  </c:pt>
                  <c:pt idx="78">
                    <c:v>AMT US Equity</c:v>
                  </c:pt>
                  <c:pt idx="79">
                    <c:v>EMR US Equity</c:v>
                  </c:pt>
                  <c:pt idx="80">
                    <c:v>WBA US Equity</c:v>
                  </c:pt>
                  <c:pt idx="81">
                    <c:v>TMO US Equity</c:v>
                  </c:pt>
                  <c:pt idx="82">
                    <c:v>TGT US Equity</c:v>
                  </c:pt>
                  <c:pt idx="83">
                    <c:v>TMUS US Equity</c:v>
                  </c:pt>
                  <c:pt idx="84">
                    <c:v>KHC US Equity</c:v>
                  </c:pt>
                  <c:pt idx="85">
                    <c:v>EXC US Equity</c:v>
                  </c:pt>
                </c15:dlblRangeCache>
              </c15:datalabelsRange>
            </c:ext>
            <c:ext xmlns:c16="http://schemas.microsoft.com/office/drawing/2014/chart" uri="{C3380CC4-5D6E-409C-BE32-E72D297353CC}">
              <c16:uniqueId val="{00000000-2BC5-4DD9-A44C-AB18D062A827}"/>
            </c:ext>
          </c:extLst>
        </c:ser>
        <c:dLbls>
          <c:showLegendKey val="0"/>
          <c:showVal val="1"/>
          <c:showCatName val="0"/>
          <c:showSerName val="0"/>
          <c:showPercent val="0"/>
          <c:showBubbleSize val="0"/>
        </c:dLbls>
        <c:bubbleScale val="100"/>
        <c:showNegBubbles val="0"/>
        <c:axId val="1101815328"/>
        <c:axId val="1101812704"/>
      </c:bubbleChart>
      <c:valAx>
        <c:axId val="1101815328"/>
        <c:scaling>
          <c:orientation val="minMax"/>
        </c:scaling>
        <c:delete val="0"/>
        <c:axPos val="b"/>
        <c:title>
          <c:tx>
            <c:strRef>
              <c:f>'Portfolio Factor Scores'!$L$33</c:f>
              <c:strCache>
                <c:ptCount val="1"/>
                <c:pt idx="0">
                  <c:v>#Factor_Score</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812704"/>
        <c:crosses val="autoZero"/>
        <c:crossBetween val="midCat"/>
      </c:valAx>
      <c:valAx>
        <c:axId val="1101812704"/>
        <c:scaling>
          <c:orientation val="minMax"/>
        </c:scaling>
        <c:delete val="0"/>
        <c:axPos val="l"/>
        <c:title>
          <c:tx>
            <c:strRef>
              <c:f>'Portfolio Factor Scores'!$L$34</c:f>
              <c:strCache>
                <c:ptCount val="1"/>
                <c:pt idx="0">
                  <c:v>#Net_Income_Output</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815328"/>
        <c:crosses val="autoZero"/>
        <c:crossBetween val="midCat"/>
      </c:valAx>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25686789151356E-2"/>
          <c:y val="0.11870943909789054"/>
          <c:w val="0.88338162729658798"/>
          <c:h val="0.73634179060950711"/>
        </c:manualLayout>
      </c:layout>
      <c:lineChart>
        <c:grouping val="standard"/>
        <c:varyColors val="0"/>
        <c:ser>
          <c:idx val="0"/>
          <c:order val="0"/>
          <c:tx>
            <c:strRef>
              <c:f>'Factor Performance'!$F$9</c:f>
              <c:strCache>
                <c:ptCount val="1"/>
                <c:pt idx="0">
                  <c:v>Size</c:v>
                </c:pt>
              </c:strCache>
            </c:strRef>
          </c:tx>
          <c:spPr>
            <a:ln w="28575" cap="rnd">
              <a:solidFill>
                <a:schemeClr val="accent1"/>
              </a:solidFill>
              <a:round/>
            </a:ln>
            <a:effectLst/>
          </c:spPr>
          <c:marker>
            <c:symbol val="none"/>
          </c:marker>
          <c:cat>
            <c:numRef>
              <c:f>Chart_Queries!$K$5:$K$365</c:f>
              <c:numCache>
                <c:formatCode>m/d/yyyy</c:formatCode>
                <c:ptCount val="361"/>
              </c:numCache>
            </c:numRef>
          </c:cat>
          <c:val>
            <c:numRef>
              <c:f>Chart_Queries!$L$5:$L$365</c:f>
              <c:numCache>
                <c:formatCode>0.00%</c:formatCode>
                <c:ptCount val="361"/>
              </c:numCache>
            </c:numRef>
          </c:val>
          <c:smooth val="0"/>
          <c:extLst>
            <c:ext xmlns:c16="http://schemas.microsoft.com/office/drawing/2014/chart" uri="{C3380CC4-5D6E-409C-BE32-E72D297353CC}">
              <c16:uniqueId val="{00000000-C016-47BD-9A62-2214E89702CE}"/>
            </c:ext>
          </c:extLst>
        </c:ser>
        <c:ser>
          <c:idx val="1"/>
          <c:order val="1"/>
          <c:tx>
            <c:strRef>
              <c:f>'Factor Performance'!$G$9</c:f>
              <c:strCache>
                <c:ptCount val="1"/>
                <c:pt idx="0">
                  <c:v>Value</c:v>
                </c:pt>
              </c:strCache>
            </c:strRef>
          </c:tx>
          <c:spPr>
            <a:ln w="28575" cap="rnd">
              <a:solidFill>
                <a:schemeClr val="accent2"/>
              </a:solidFill>
              <a:round/>
            </a:ln>
            <a:effectLst/>
          </c:spPr>
          <c:marker>
            <c:symbol val="none"/>
          </c:marker>
          <c:cat>
            <c:numRef>
              <c:f>Chart_Queries!$K$5:$K$365</c:f>
              <c:numCache>
                <c:formatCode>m/d/yyyy</c:formatCode>
                <c:ptCount val="361"/>
              </c:numCache>
            </c:numRef>
          </c:cat>
          <c:val>
            <c:numRef>
              <c:f>Chart_Queries!$M$5:$M$365</c:f>
              <c:numCache>
                <c:formatCode>0.00%</c:formatCode>
                <c:ptCount val="361"/>
              </c:numCache>
            </c:numRef>
          </c:val>
          <c:smooth val="0"/>
          <c:extLst>
            <c:ext xmlns:c16="http://schemas.microsoft.com/office/drawing/2014/chart" uri="{C3380CC4-5D6E-409C-BE32-E72D297353CC}">
              <c16:uniqueId val="{00000001-C016-47BD-9A62-2214E89702CE}"/>
            </c:ext>
          </c:extLst>
        </c:ser>
        <c:ser>
          <c:idx val="2"/>
          <c:order val="2"/>
          <c:tx>
            <c:strRef>
              <c:f>'Factor Performance'!$H$9</c:f>
              <c:strCache>
                <c:ptCount val="1"/>
                <c:pt idx="0">
                  <c:v>Momentum</c:v>
                </c:pt>
              </c:strCache>
            </c:strRef>
          </c:tx>
          <c:spPr>
            <a:ln w="28575" cap="rnd">
              <a:solidFill>
                <a:schemeClr val="accent3"/>
              </a:solidFill>
              <a:round/>
            </a:ln>
            <a:effectLst/>
          </c:spPr>
          <c:marker>
            <c:symbol val="none"/>
          </c:marker>
          <c:cat>
            <c:numRef>
              <c:f>Chart_Queries!$K$5:$K$365</c:f>
              <c:numCache>
                <c:formatCode>m/d/yyyy</c:formatCode>
                <c:ptCount val="361"/>
              </c:numCache>
            </c:numRef>
          </c:cat>
          <c:val>
            <c:numRef>
              <c:f>Chart_Queries!$N$5:$N$365</c:f>
              <c:numCache>
                <c:formatCode>0.00%</c:formatCode>
                <c:ptCount val="361"/>
              </c:numCache>
            </c:numRef>
          </c:val>
          <c:smooth val="0"/>
          <c:extLst>
            <c:ext xmlns:c16="http://schemas.microsoft.com/office/drawing/2014/chart" uri="{C3380CC4-5D6E-409C-BE32-E72D297353CC}">
              <c16:uniqueId val="{00000002-C016-47BD-9A62-2214E89702CE}"/>
            </c:ext>
          </c:extLst>
        </c:ser>
        <c:ser>
          <c:idx val="3"/>
          <c:order val="3"/>
          <c:tx>
            <c:strRef>
              <c:f>'Factor Performance'!$I$9</c:f>
              <c:strCache>
                <c:ptCount val="1"/>
                <c:pt idx="0">
                  <c:v>MSCI ESG Score</c:v>
                </c:pt>
              </c:strCache>
            </c:strRef>
          </c:tx>
          <c:spPr>
            <a:ln w="28575" cap="rnd">
              <a:solidFill>
                <a:schemeClr val="accent4"/>
              </a:solidFill>
              <a:round/>
            </a:ln>
            <a:effectLst/>
          </c:spPr>
          <c:marker>
            <c:symbol val="none"/>
          </c:marker>
          <c:cat>
            <c:numRef>
              <c:f>Chart_Queries!$K$5:$K$365</c:f>
              <c:numCache>
                <c:formatCode>m/d/yyyy</c:formatCode>
                <c:ptCount val="361"/>
              </c:numCache>
            </c:numRef>
          </c:cat>
          <c:val>
            <c:numRef>
              <c:f>Chart_Queries!$O$5:$O$365</c:f>
              <c:numCache>
                <c:formatCode>0.00%</c:formatCode>
                <c:ptCount val="361"/>
              </c:numCache>
            </c:numRef>
          </c:val>
          <c:smooth val="0"/>
          <c:extLst>
            <c:ext xmlns:c16="http://schemas.microsoft.com/office/drawing/2014/chart" uri="{C3380CC4-5D6E-409C-BE32-E72D297353CC}">
              <c16:uniqueId val="{00000003-C016-47BD-9A62-2214E89702CE}"/>
            </c:ext>
          </c:extLst>
        </c:ser>
        <c:ser>
          <c:idx val="4"/>
          <c:order val="4"/>
          <c:tx>
            <c:strRef>
              <c:f>'Factor Performance'!$J$9</c:f>
              <c:strCache>
                <c:ptCount val="1"/>
                <c:pt idx="0">
                  <c:v>Board Avg Age</c:v>
                </c:pt>
              </c:strCache>
            </c:strRef>
          </c:tx>
          <c:spPr>
            <a:ln w="28575" cap="rnd">
              <a:solidFill>
                <a:schemeClr val="accent5"/>
              </a:solidFill>
              <a:round/>
            </a:ln>
            <a:effectLst/>
          </c:spPr>
          <c:marker>
            <c:symbol val="none"/>
          </c:marker>
          <c:cat>
            <c:numRef>
              <c:f>Chart_Queries!$K$5:$K$365</c:f>
              <c:numCache>
                <c:formatCode>m/d/yyyy</c:formatCode>
                <c:ptCount val="361"/>
              </c:numCache>
            </c:numRef>
          </c:cat>
          <c:val>
            <c:numRef>
              <c:f>Chart_Queries!$P$5:$P$365</c:f>
              <c:numCache>
                <c:formatCode>0.00%</c:formatCode>
                <c:ptCount val="361"/>
              </c:numCache>
            </c:numRef>
          </c:val>
          <c:smooth val="0"/>
          <c:extLst>
            <c:ext xmlns:c16="http://schemas.microsoft.com/office/drawing/2014/chart" uri="{C3380CC4-5D6E-409C-BE32-E72D297353CC}">
              <c16:uniqueId val="{00000004-C016-47BD-9A62-2214E89702CE}"/>
            </c:ext>
          </c:extLst>
        </c:ser>
        <c:dLbls>
          <c:showLegendKey val="0"/>
          <c:showVal val="0"/>
          <c:showCatName val="0"/>
          <c:showSerName val="0"/>
          <c:showPercent val="0"/>
          <c:showBubbleSize val="0"/>
        </c:dLbls>
        <c:smooth val="0"/>
        <c:axId val="1111376136"/>
        <c:axId val="1111378104"/>
      </c:lineChart>
      <c:catAx>
        <c:axId val="1111376136"/>
        <c:scaling>
          <c:orientation val="minMax"/>
        </c:scaling>
        <c:delete val="0"/>
        <c:axPos val="b"/>
        <c:numFmt formatCode="m/d/yyyy" sourceLinked="1"/>
        <c:majorTickMark val="cross"/>
        <c:minorTickMark val="in"/>
        <c:tickLblPos val="low"/>
        <c:spPr>
          <a:noFill/>
          <a:ln w="9525" cap="flat" cmpd="sng" algn="ctr">
            <a:solidFill>
              <a:schemeClr val="tx1"/>
            </a:solidFill>
            <a:round/>
          </a:ln>
          <a:effectLst/>
        </c:spPr>
        <c:txPr>
          <a:bodyPr rot="-2700000" spcFirstLastPara="1" vertOverflow="ellipsis"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111378104"/>
        <c:crosses val="autoZero"/>
        <c:auto val="1"/>
        <c:lblAlgn val="ctr"/>
        <c:lblOffset val="100"/>
        <c:noMultiLvlLbl val="1"/>
      </c:catAx>
      <c:valAx>
        <c:axId val="1111378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a:t>FACTOR RETURNS (%)</a:t>
                </a:r>
              </a:p>
            </c:rich>
          </c:tx>
          <c:overlay val="0"/>
          <c:spPr>
            <a:noFill/>
            <a:ln w="12700">
              <a:solidFill>
                <a:schemeClr val="tx1"/>
              </a:solid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in"/>
        <c:minorTickMark val="none"/>
        <c:tickLblPos val="nextTo"/>
        <c:spPr>
          <a:noFill/>
          <a:ln>
            <a:solidFill>
              <a:schemeClr val="tx1"/>
            </a:solid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111376136"/>
        <c:crosses val="autoZero"/>
        <c:crossBetween val="between"/>
      </c:valAx>
      <c:spPr>
        <a:noFill/>
        <a:ln>
          <a:solidFill>
            <a:schemeClr val="tx1"/>
          </a:solidFill>
        </a:ln>
        <a:effectLst/>
      </c:spPr>
    </c:plotArea>
    <c:legend>
      <c:legendPos val="t"/>
      <c:layout>
        <c:manualLayout>
          <c:xMode val="edge"/>
          <c:yMode val="edge"/>
          <c:x val="8.8430446194225729E-2"/>
          <c:y val="0.02"/>
          <c:w val="0.88342140565762617"/>
          <c:h val="8.2305774278215227E-2"/>
        </c:manualLayout>
      </c:layout>
      <c:overlay val="0"/>
      <c:spPr>
        <a:noFill/>
        <a:ln w="12700">
          <a:solidFill>
            <a:schemeClr val="tx1"/>
          </a:solid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solidFill>
      <a:round/>
    </a:ln>
    <a:effectLst/>
  </c:spPr>
  <c:txPr>
    <a:bodyPr/>
    <a:lstStyle/>
    <a:p>
      <a:pPr>
        <a:defRPr sz="1050" b="1"/>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0">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cap="flat" cmpd="sng" algn="ctr">
        <a:solidFill>
          <a:schemeClr val="phClr">
            <a:alpha val="75000"/>
          </a:schemeClr>
        </a:solidFill>
      </a:ln>
      <a:effectLst>
        <a:innerShdw blurRad="114300">
          <a:schemeClr val="phClr">
            <a:alpha val="70000"/>
          </a:scheme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9525" cap="flat" cmpd="sng" algn="ctr">
        <a:solidFill>
          <a:schemeClr val="phClr">
            <a:alpha val="75000"/>
          </a:schemeClr>
        </a:solidFill>
      </a:ln>
      <a:effectLst>
        <a:innerShdw blurRad="114300">
          <a:schemeClr val="phClr">
            <a:alpha val="70000"/>
          </a:scheme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ph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4</xdr:col>
      <xdr:colOff>0</xdr:colOff>
      <xdr:row>8</xdr:row>
      <xdr:rowOff>0</xdr:rowOff>
    </xdr:from>
    <xdr:to>
      <xdr:col>27</xdr:col>
      <xdr:colOff>0</xdr:colOff>
      <xdr:row>11</xdr:row>
      <xdr:rowOff>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3918857" y="2558143"/>
          <a:ext cx="14042572" cy="18777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baseline="0">
              <a:solidFill>
                <a:srgbClr val="0070C0"/>
              </a:solidFill>
              <a:effectLst/>
              <a:latin typeface="+mn-lt"/>
              <a:ea typeface="+mn-ea"/>
              <a:cs typeface="+mn-cs"/>
            </a:rPr>
            <a:t>Factor Workflows</a:t>
          </a:r>
          <a:r>
            <a:rPr lang="en-US" sz="1600" b="0" i="0">
              <a:solidFill>
                <a:schemeClr val="dk1"/>
              </a:solidFill>
              <a:effectLst/>
              <a:latin typeface="+mn-lt"/>
              <a:ea typeface="+mn-ea"/>
              <a:cs typeface="+mn-cs"/>
            </a:rPr>
            <a:t> have</a:t>
          </a:r>
          <a:r>
            <a:rPr lang="en-US" sz="1600" b="0" i="0" baseline="0">
              <a:solidFill>
                <a:schemeClr val="dk1"/>
              </a:solidFill>
              <a:effectLst/>
              <a:latin typeface="+mn-lt"/>
              <a:ea typeface="+mn-ea"/>
              <a:cs typeface="+mn-cs"/>
            </a:rPr>
            <a:t> grown in popularity and are a key part </a:t>
          </a:r>
          <a:r>
            <a:rPr lang="en-US" sz="1600" b="0" i="0">
              <a:solidFill>
                <a:schemeClr val="dk1"/>
              </a:solidFill>
              <a:effectLst/>
              <a:latin typeface="+mn-lt"/>
              <a:ea typeface="+mn-ea"/>
              <a:cs typeface="+mn-cs"/>
            </a:rPr>
            <a:t>of an Equity investor's workflow.</a:t>
          </a:r>
          <a:r>
            <a:rPr lang="en-US" sz="1600" b="0" i="0" baseline="0">
              <a:solidFill>
                <a:schemeClr val="dk1"/>
              </a:solidFill>
              <a:effectLst/>
              <a:latin typeface="+mn-lt"/>
              <a:ea typeface="+mn-ea"/>
              <a:cs typeface="+mn-cs"/>
            </a:rPr>
            <a:t> The ability to filter a universe for top/bottom quantiles based on factor, tracking historical factor performance, or isolating fundamental factor tilts in a portfolio can help an investor gain a more comprehensive understanding of portfolio performance and attribution. </a:t>
          </a:r>
          <a:endParaRPr lang="en-US" sz="1600" b="1" i="0">
            <a:solidFill>
              <a:schemeClr val="dk1"/>
            </a:solidFill>
            <a:effectLst/>
            <a:latin typeface="+mn-lt"/>
            <a:ea typeface="+mn-ea"/>
            <a:cs typeface="+mn-cs"/>
          </a:endParaRPr>
        </a:p>
        <a:p>
          <a:endParaRPr lang="en-US" sz="1600" b="1" i="0">
            <a:solidFill>
              <a:schemeClr val="dk1"/>
            </a:solidFill>
            <a:effectLst/>
            <a:latin typeface="+mn-lt"/>
            <a:ea typeface="+mn-ea"/>
            <a:cs typeface="+mn-cs"/>
          </a:endParaRPr>
        </a:p>
        <a:p>
          <a:r>
            <a:rPr lang="en-US" sz="1600" b="0" i="0">
              <a:solidFill>
                <a:schemeClr val="dk1"/>
              </a:solidFill>
              <a:effectLst/>
              <a:latin typeface="+mn-lt"/>
              <a:ea typeface="+mn-ea"/>
              <a:cs typeface="+mn-cs"/>
            </a:rPr>
            <a:t>Once the underlying inputs have been collected and</a:t>
          </a:r>
          <a:r>
            <a:rPr lang="en-US" sz="1600" b="0" i="0" baseline="0">
              <a:solidFill>
                <a:schemeClr val="dk1"/>
              </a:solidFill>
              <a:effectLst/>
              <a:latin typeface="+mn-lt"/>
              <a:ea typeface="+mn-ea"/>
              <a:cs typeface="+mn-cs"/>
            </a:rPr>
            <a:t> tested, and a composite score has been created</a:t>
          </a:r>
          <a:r>
            <a:rPr lang="en-US" sz="1600" b="0" i="0">
              <a:solidFill>
                <a:schemeClr val="dk1"/>
              </a:solidFill>
              <a:effectLst/>
              <a:latin typeface="+mn-lt"/>
              <a:ea typeface="+mn-ea"/>
              <a:cs typeface="+mn-cs"/>
            </a:rPr>
            <a:t>, </a:t>
          </a:r>
          <a:r>
            <a:rPr lang="en-US" sz="1600" b="1" i="0">
              <a:solidFill>
                <a:srgbClr val="0070C0"/>
              </a:solidFill>
              <a:effectLst/>
              <a:latin typeface="+mn-lt"/>
              <a:ea typeface="+mn-ea"/>
              <a:cs typeface="+mn-cs"/>
            </a:rPr>
            <a:t>Fundamental Factors </a:t>
          </a:r>
          <a:r>
            <a:rPr lang="en-US" sz="1600" b="0" i="0">
              <a:solidFill>
                <a:schemeClr val="dk1"/>
              </a:solidFill>
              <a:effectLst/>
              <a:latin typeface="+mn-lt"/>
              <a:ea typeface="+mn-ea"/>
              <a:cs typeface="+mn-cs"/>
            </a:rPr>
            <a:t>provides insights to create fundamentally</a:t>
          </a:r>
          <a:r>
            <a:rPr lang="en-US" sz="1600" b="0" i="0" baseline="0">
              <a:solidFill>
                <a:schemeClr val="dk1"/>
              </a:solidFill>
              <a:effectLst/>
              <a:latin typeface="+mn-lt"/>
              <a:ea typeface="+mn-ea"/>
              <a:cs typeface="+mn-cs"/>
            </a:rPr>
            <a:t> sounds portfolios and add </a:t>
          </a:r>
          <a:r>
            <a:rPr lang="en-US" sz="1600" b="0" i="0">
              <a:solidFill>
                <a:schemeClr val="dk1"/>
              </a:solidFill>
              <a:effectLst/>
              <a:latin typeface="+mn-lt"/>
              <a:ea typeface="+mn-ea"/>
              <a:cs typeface="+mn-cs"/>
            </a:rPr>
            <a:t>context when comparing</a:t>
          </a:r>
          <a:r>
            <a:rPr lang="en-US" sz="1600" b="0" i="0" baseline="0">
              <a:solidFill>
                <a:schemeClr val="dk1"/>
              </a:solidFill>
              <a:effectLst/>
              <a:latin typeface="+mn-lt"/>
              <a:ea typeface="+mn-ea"/>
              <a:cs typeface="+mn-cs"/>
            </a:rPr>
            <a:t> to a</a:t>
          </a:r>
          <a:r>
            <a:rPr lang="en-US" sz="1600" b="0" i="0">
              <a:solidFill>
                <a:schemeClr val="dk1"/>
              </a:solidFill>
              <a:effectLst/>
              <a:latin typeface="+mn-lt"/>
              <a:ea typeface="+mn-ea"/>
              <a:cs typeface="+mn-cs"/>
            </a:rPr>
            <a:t> benchmark.</a:t>
          </a:r>
        </a:p>
        <a:p>
          <a:endParaRPr lang="en-US" sz="1600" b="0" i="0">
            <a:solidFill>
              <a:schemeClr val="dk1"/>
            </a:solidFill>
            <a:effectLst/>
            <a:latin typeface="+mn-lt"/>
            <a:ea typeface="+mn-ea"/>
            <a:cs typeface="+mn-cs"/>
          </a:endParaRPr>
        </a:p>
        <a:p>
          <a:r>
            <a:rPr lang="en-US" sz="1600" b="0" i="0">
              <a:solidFill>
                <a:schemeClr val="dk1"/>
              </a:solidFill>
              <a:effectLst/>
              <a:latin typeface="+mn-lt"/>
              <a:ea typeface="+mn-ea"/>
              <a:cs typeface="+mn-cs"/>
            </a:rPr>
            <a:t>In the third of a 4 part series on Equity workflows, </a:t>
          </a:r>
          <a:r>
            <a:rPr lang="en-US" sz="1600" b="1" i="0">
              <a:solidFill>
                <a:schemeClr val="dk1"/>
              </a:solidFill>
              <a:effectLst/>
              <a:latin typeface="+mn-lt"/>
              <a:ea typeface="+mn-ea"/>
              <a:cs typeface="+mn-cs"/>
            </a:rPr>
            <a:t>Bloomberg's Quant Solutions team </a:t>
          </a:r>
          <a:r>
            <a:rPr lang="en-US" sz="1600" b="0" i="0">
              <a:solidFill>
                <a:schemeClr val="dk1"/>
              </a:solidFill>
              <a:effectLst/>
              <a:latin typeface="+mn-lt"/>
              <a:ea typeface="+mn-ea"/>
              <a:cs typeface="+mn-cs"/>
            </a:rPr>
            <a:t>will review a </a:t>
          </a:r>
          <a:r>
            <a:rPr lang="en-US" sz="1600" b="1" i="0">
              <a:solidFill>
                <a:srgbClr val="0070C0"/>
              </a:solidFill>
              <a:effectLst/>
              <a:latin typeface="+mn-lt"/>
              <a:ea typeface="+mn-ea"/>
              <a:cs typeface="+mn-cs"/>
            </a:rPr>
            <a:t>collection of workflows for creating and measuring Portfolio Factor Scores and Factor Performance</a:t>
          </a:r>
          <a:r>
            <a:rPr lang="en-US" sz="1600" b="1" i="0">
              <a:solidFill>
                <a:schemeClr val="dk1"/>
              </a:solidFill>
              <a:effectLst/>
              <a:latin typeface="+mn-lt"/>
              <a:ea typeface="+mn-ea"/>
              <a:cs typeface="+mn-cs"/>
            </a:rPr>
            <a:t>. </a:t>
          </a:r>
          <a:endParaRPr lang="en-US" sz="1600" b="1"/>
        </a:p>
      </xdr:txBody>
    </xdr:sp>
    <xdr:clientData/>
  </xdr:twoCellAnchor>
  <xdr:twoCellAnchor>
    <xdr:from>
      <xdr:col>4</xdr:col>
      <xdr:colOff>0</xdr:colOff>
      <xdr:row>12</xdr:row>
      <xdr:rowOff>0</xdr:rowOff>
    </xdr:from>
    <xdr:to>
      <xdr:col>13</xdr:col>
      <xdr:colOff>612321</xdr:colOff>
      <xdr:row>19</xdr:row>
      <xdr:rowOff>0</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3905250" y="5095875"/>
          <a:ext cx="10423071" cy="4400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t"/>
          <a:r>
            <a:rPr lang="en-US" sz="1600" b="1" u="sng"/>
            <a:t>Episode 3: Content and Agenda</a:t>
          </a:r>
        </a:p>
        <a:p>
          <a:pPr fontAlgn="t"/>
          <a:endParaRPr lang="en-US" sz="1200"/>
        </a:p>
        <a:p>
          <a:pPr fontAlgn="t"/>
          <a:endParaRPr lang="en-US" sz="1400"/>
        </a:p>
        <a:p>
          <a:pPr fontAlgn="t"/>
          <a:r>
            <a:rPr lang="en-US" sz="1600" b="1">
              <a:solidFill>
                <a:srgbClr val="0070C0"/>
              </a:solidFill>
            </a:rPr>
            <a:t>1) Portfolio Fundamental Factor Scores</a:t>
          </a:r>
          <a:endParaRPr lang="en-US" sz="1600" b="1" baseline="0">
            <a:solidFill>
              <a:srgbClr val="0070C0"/>
            </a:solidFill>
          </a:endParaRPr>
        </a:p>
        <a:p>
          <a:pPr fontAlgn="t"/>
          <a:endParaRPr lang="en-US" sz="1400" baseline="0"/>
        </a:p>
        <a:p>
          <a:pPr marL="0" marR="0" lvl="0" indent="0" defTabSz="914400" eaLnBrk="1" fontAlgn="t" latinLnBrk="0" hangingPunct="1">
            <a:lnSpc>
              <a:spcPct val="100000"/>
            </a:lnSpc>
            <a:spcBef>
              <a:spcPts val="0"/>
            </a:spcBef>
            <a:spcAft>
              <a:spcPts val="0"/>
            </a:spcAft>
            <a:buClrTx/>
            <a:buSzTx/>
            <a:buFontTx/>
            <a:buNone/>
            <a:tabLst/>
            <a:defRPr/>
          </a:pPr>
          <a:r>
            <a:rPr lang="en-US" sz="1400" b="1" i="1">
              <a:solidFill>
                <a:schemeClr val="dk1"/>
              </a:solidFill>
              <a:effectLst/>
              <a:latin typeface="+mn-lt"/>
              <a:ea typeface="+mn-ea"/>
              <a:cs typeface="+mn-cs"/>
            </a:rPr>
            <a:t>The</a:t>
          </a:r>
          <a:r>
            <a:rPr lang="en-US" sz="1400" b="1" i="1" baseline="0">
              <a:solidFill>
                <a:schemeClr val="dk1"/>
              </a:solidFill>
              <a:effectLst/>
              <a:latin typeface="+mn-lt"/>
              <a:ea typeface="+mn-ea"/>
              <a:cs typeface="+mn-cs"/>
            </a:rPr>
            <a:t> Portfolio Factor Scores</a:t>
          </a:r>
          <a:r>
            <a:rPr lang="en-US" sz="1400" baseline="0">
              <a:solidFill>
                <a:schemeClr val="dk1"/>
              </a:solidFill>
              <a:effectLst/>
              <a:latin typeface="+mn-lt"/>
              <a:ea typeface="+mn-ea"/>
              <a:cs typeface="+mn-cs"/>
            </a:rPr>
            <a:t> sheet allows you to input a universe and a benchmark, along with a set of 9 fundamental factors. The query will combine universes, rank each factor against the corresponding group, sum the percentile rankings, and re-rank the output to create a composite score. The chart will provide a visual representation of the score distribution, with the ability to adjust the X &amp; Y axes and isolate key contributing factors to the composite score. </a:t>
          </a:r>
        </a:p>
        <a:p>
          <a:pPr fontAlgn="t"/>
          <a:endParaRPr lang="en-US" sz="1400" baseline="0"/>
        </a:p>
        <a:p>
          <a:pPr fontAlgn="t"/>
          <a:r>
            <a:rPr lang="en-US" sz="1600" b="1" baseline="0">
              <a:solidFill>
                <a:srgbClr val="0070C0"/>
              </a:solidFill>
            </a:rPr>
            <a:t>2) Factor Performance</a:t>
          </a:r>
        </a:p>
        <a:p>
          <a:pPr fontAlgn="t"/>
          <a:endParaRPr lang="en-US" sz="1600" b="1" baseline="0">
            <a:solidFill>
              <a:srgbClr val="0070C0"/>
            </a:solidFill>
          </a:endParaRPr>
        </a:p>
        <a:p>
          <a:pPr fontAlgn="t"/>
          <a:r>
            <a:rPr lang="en-US" sz="1400">
              <a:solidFill>
                <a:schemeClr val="dk1"/>
              </a:solidFill>
              <a:effectLst/>
              <a:latin typeface="+mn-lt"/>
              <a:ea typeface="+mn-ea"/>
              <a:cs typeface="+mn-cs"/>
            </a:rPr>
            <a:t>The included </a:t>
          </a:r>
          <a:r>
            <a:rPr lang="en-US" sz="1400" b="1" i="1">
              <a:solidFill>
                <a:schemeClr val="dk1"/>
              </a:solidFill>
              <a:effectLst/>
              <a:latin typeface="+mn-lt"/>
              <a:ea typeface="+mn-ea"/>
              <a:cs typeface="+mn-cs"/>
            </a:rPr>
            <a:t>Factor</a:t>
          </a:r>
          <a:r>
            <a:rPr lang="en-US" sz="1400" b="1" i="1" baseline="0">
              <a:solidFill>
                <a:schemeClr val="dk1"/>
              </a:solidFill>
              <a:effectLst/>
              <a:latin typeface="+mn-lt"/>
              <a:ea typeface="+mn-ea"/>
              <a:cs typeface="+mn-cs"/>
            </a:rPr>
            <a:t> Performance</a:t>
          </a:r>
          <a:r>
            <a:rPr lang="en-US" sz="1400" b="1" i="1">
              <a:solidFill>
                <a:schemeClr val="dk1"/>
              </a:solidFill>
              <a:effectLst/>
              <a:latin typeface="+mn-lt"/>
              <a:ea typeface="+mn-ea"/>
              <a:cs typeface="+mn-cs"/>
            </a:rPr>
            <a:t> Worksheet </a:t>
          </a:r>
          <a:r>
            <a:rPr lang="en-US" sz="1400">
              <a:solidFill>
                <a:schemeClr val="dk1"/>
              </a:solidFill>
              <a:effectLst/>
              <a:latin typeface="+mn-lt"/>
              <a:ea typeface="+mn-ea"/>
              <a:cs typeface="+mn-cs"/>
            </a:rPr>
            <a:t>is a  workflow for Factor Returns Analysis with BQL, highlighting aspects of PIT Equity Data and new ESG fields (e.g. MSCI ESG Scores). Users are able to adjust a series of inputs to capture and visualize cumulative factor returns over multiple time periods. Additionally, information coefficients are calculated to gauge the predictive capability of each factor over each time period. </a:t>
          </a:r>
        </a:p>
        <a:p>
          <a:pPr fontAlgn="t"/>
          <a:endParaRPr lang="en-US" sz="1400" baseline="0">
            <a:solidFill>
              <a:schemeClr val="accent1"/>
            </a:solidFill>
          </a:endParaRPr>
        </a:p>
        <a:p>
          <a:pPr fontAlgn="t"/>
          <a:endParaRPr lang="en-US" sz="1200"/>
        </a:p>
      </xdr:txBody>
    </xdr:sp>
    <xdr:clientData/>
  </xdr:twoCellAnchor>
  <xdr:twoCellAnchor>
    <xdr:from>
      <xdr:col>4</xdr:col>
      <xdr:colOff>0</xdr:colOff>
      <xdr:row>27</xdr:row>
      <xdr:rowOff>0</xdr:rowOff>
    </xdr:from>
    <xdr:to>
      <xdr:col>27</xdr:col>
      <xdr:colOff>0</xdr:colOff>
      <xdr:row>30</xdr:row>
      <xdr:rowOff>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3905250" y="12013406"/>
          <a:ext cx="17978438" cy="12501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i="0" baseline="0">
              <a:solidFill>
                <a:srgbClr val="0070C0"/>
              </a:solidFill>
            </a:rPr>
            <a:t>We will be hosting parallel sessions</a:t>
          </a:r>
          <a:r>
            <a:rPr lang="en-US" sz="1400" i="0" baseline="0">
              <a:solidFill>
                <a:srgbClr val="0070C0"/>
              </a:solidFill>
              <a:effectLst/>
              <a:latin typeface="+mn-lt"/>
              <a:ea typeface="+mn-ea"/>
              <a:cs typeface="+mn-cs"/>
            </a:rPr>
            <a:t> how to</a:t>
          </a:r>
          <a:r>
            <a:rPr lang="en-US" sz="1400" i="1" baseline="0">
              <a:solidFill>
                <a:srgbClr val="0070C0"/>
              </a:solidFill>
              <a:effectLst/>
              <a:latin typeface="+mn-lt"/>
              <a:ea typeface="+mn-ea"/>
              <a:cs typeface="+mn-cs"/>
            </a:rPr>
            <a:t> </a:t>
          </a:r>
          <a:r>
            <a:rPr lang="en-US" sz="1600" b="1" i="1" baseline="0">
              <a:solidFill>
                <a:srgbClr val="0070C0"/>
              </a:solidFill>
              <a:effectLst/>
              <a:latin typeface="+mn-lt"/>
              <a:ea typeface="+mn-ea"/>
              <a:cs typeface="+mn-cs"/>
            </a:rPr>
            <a:t>access BQL analytics programmatically with Python</a:t>
          </a:r>
          <a:r>
            <a:rPr lang="en-US" sz="1400" i="1" baseline="0">
              <a:solidFill>
                <a:srgbClr val="0070C0"/>
              </a:solidFill>
              <a:effectLst/>
              <a:latin typeface="+mn-lt"/>
              <a:ea typeface="+mn-ea"/>
              <a:cs typeface="+mn-cs"/>
            </a:rPr>
            <a:t>, </a:t>
          </a:r>
          <a:r>
            <a:rPr lang="en-US" sz="1600" i="0" baseline="0">
              <a:solidFill>
                <a:srgbClr val="0070C0"/>
              </a:solidFill>
            </a:rPr>
            <a:t>and other functionality through</a:t>
          </a:r>
          <a:r>
            <a:rPr lang="en-US" sz="1600" i="1" baseline="0">
              <a:solidFill>
                <a:srgbClr val="0070C0"/>
              </a:solidFill>
            </a:rPr>
            <a:t> </a:t>
          </a:r>
          <a:r>
            <a:rPr lang="en-US" sz="1600" b="1" i="1" baseline="0">
              <a:solidFill>
                <a:srgbClr val="0070C0"/>
              </a:solidFill>
            </a:rPr>
            <a:t>BQuant</a:t>
          </a:r>
          <a:r>
            <a:rPr lang="en-US" sz="1400" b="1" i="1" baseline="0">
              <a:solidFill>
                <a:srgbClr val="0070C0"/>
              </a:solidFill>
              <a:effectLst/>
              <a:latin typeface="+mn-lt"/>
              <a:ea typeface="+mn-ea"/>
              <a:cs typeface="+mn-cs"/>
            </a:rPr>
            <a:t>*</a:t>
          </a:r>
          <a:r>
            <a:rPr lang="en-US" sz="1600" i="1" baseline="0">
              <a:solidFill>
                <a:srgbClr val="0070C0"/>
              </a:solidFill>
            </a:rPr>
            <a:t>. </a:t>
          </a:r>
          <a:r>
            <a:rPr lang="en-US" sz="1600" i="0" baseline="0">
              <a:solidFill>
                <a:srgbClr val="0070C0"/>
              </a:solidFill>
            </a:rPr>
            <a:t>Reach out to kdzekov1@bloomberg.net with questions related to upcoming BQNT content. For general inquiries, </a:t>
          </a:r>
          <a:r>
            <a:rPr lang="en-US" sz="1400" b="0" i="0" baseline="0">
              <a:solidFill>
                <a:srgbClr val="0070C0"/>
              </a:solidFill>
              <a:effectLst/>
              <a:latin typeface="+mn-lt"/>
              <a:ea typeface="+mn-ea"/>
              <a:cs typeface="+mn-cs"/>
            </a:rPr>
            <a:t>visit </a:t>
          </a:r>
          <a:r>
            <a:rPr lang="en-US" sz="1400" b="1" i="1" baseline="0">
              <a:solidFill>
                <a:srgbClr val="0070C0"/>
              </a:solidFill>
              <a:effectLst/>
              <a:latin typeface="+mn-lt"/>
              <a:ea typeface="+mn-ea"/>
              <a:cs typeface="+mn-cs"/>
            </a:rPr>
            <a:t>BQIQ &lt;GO&gt; </a:t>
          </a:r>
          <a:r>
            <a:rPr lang="en-US" sz="1400" b="0" i="0" baseline="0">
              <a:solidFill>
                <a:srgbClr val="0070C0"/>
              </a:solidFill>
              <a:effectLst/>
              <a:latin typeface="+mn-lt"/>
              <a:ea typeface="+mn-ea"/>
              <a:cs typeface="+mn-cs"/>
            </a:rPr>
            <a:t>for more information regarding BQuant or </a:t>
          </a:r>
          <a:r>
            <a:rPr lang="en-US" sz="1600" b="1" i="1" baseline="0">
              <a:solidFill>
                <a:srgbClr val="0070C0"/>
              </a:solidFill>
              <a:effectLst/>
              <a:latin typeface="+mn-lt"/>
              <a:ea typeface="+mn-ea"/>
              <a:cs typeface="+mn-cs"/>
            </a:rPr>
            <a:t>schedule a demo through BQNT &lt;GO&gt;</a:t>
          </a:r>
          <a:endParaRPr lang="en-US" sz="1600" i="0" baseline="0">
            <a:solidFill>
              <a:srgbClr val="0070C0"/>
            </a:solidFill>
          </a:endParaRPr>
        </a:p>
        <a:p>
          <a:endParaRPr lang="en-US" sz="1600" b="0" i="0" baseline="0">
            <a:solidFill>
              <a:srgbClr val="0070C0"/>
            </a:solidFill>
          </a:endParaRPr>
        </a:p>
        <a:p>
          <a:r>
            <a:rPr lang="en-US" sz="1600" b="0" i="0" baseline="0">
              <a:solidFill>
                <a:srgbClr val="0070C0"/>
              </a:solidFill>
            </a:rPr>
            <a:t>*NOTE</a:t>
          </a:r>
          <a:r>
            <a:rPr lang="en-US" sz="1600" b="1" i="1" baseline="0">
              <a:solidFill>
                <a:srgbClr val="0070C0"/>
              </a:solidFill>
            </a:rPr>
            <a:t>: BQuant is only available for Bloomberg Anywhere users on the Buyside. </a:t>
          </a:r>
        </a:p>
        <a:p>
          <a:endParaRPr lang="en-US" sz="1200" b="1" i="1" baseline="0">
            <a:solidFill>
              <a:srgbClr val="0070C0"/>
            </a:solidFill>
          </a:endParaRPr>
        </a:p>
        <a:p>
          <a:endParaRPr lang="en-US" sz="1200" i="1">
            <a:solidFill>
              <a:schemeClr val="accent1"/>
            </a:solidFill>
          </a:endParaRPr>
        </a:p>
      </xdr:txBody>
    </xdr:sp>
    <xdr:clientData/>
  </xdr:twoCellAnchor>
  <xdr:twoCellAnchor>
    <xdr:from>
      <xdr:col>9</xdr:col>
      <xdr:colOff>0</xdr:colOff>
      <xdr:row>19</xdr:row>
      <xdr:rowOff>219074</xdr:rowOff>
    </xdr:from>
    <xdr:to>
      <xdr:col>14</xdr:col>
      <xdr:colOff>0</xdr:colOff>
      <xdr:row>25</xdr:row>
      <xdr:rowOff>304799</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11239500" y="9496424"/>
          <a:ext cx="3095625" cy="2066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Episodes are self-contained and can be viewed independent of one another</a:t>
          </a:r>
          <a:r>
            <a:rPr lang="en-US" sz="1200" b="0" baseline="0"/>
            <a:t> - you do not need to watch prior episodes to understand future ones!</a:t>
          </a:r>
        </a:p>
        <a:p>
          <a:endParaRPr lang="en-US" sz="1200" b="0" baseline="0"/>
        </a:p>
        <a:p>
          <a:r>
            <a:rPr lang="en-US" sz="1200" b="1" baseline="0"/>
            <a:t>Webinars will be recorded</a:t>
          </a:r>
          <a:r>
            <a:rPr lang="en-US" sz="1200" b="0" baseline="0"/>
            <a:t>! If you're interested in accessing a replay, </a:t>
          </a:r>
          <a:r>
            <a:rPr lang="en-US" sz="1200" b="1" baseline="0"/>
            <a:t>please register using the hyperlinks on the left to receive recording link. </a:t>
          </a:r>
          <a:endParaRPr lang="en-US" sz="1200" b="1"/>
        </a:p>
      </xdr:txBody>
    </xdr:sp>
    <xdr:clientData/>
  </xdr:twoCellAnchor>
  <xdr:twoCellAnchor editAs="oneCell">
    <xdr:from>
      <xdr:col>15</xdr:col>
      <xdr:colOff>0</xdr:colOff>
      <xdr:row>21</xdr:row>
      <xdr:rowOff>0</xdr:rowOff>
    </xdr:from>
    <xdr:to>
      <xdr:col>27</xdr:col>
      <xdr:colOff>0</xdr:colOff>
      <xdr:row>26</xdr:row>
      <xdr:rowOff>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
        <a:stretch>
          <a:fillRect/>
        </a:stretch>
      </xdr:blipFill>
      <xdr:spPr>
        <a:xfrm>
          <a:off x="14449425" y="10125075"/>
          <a:ext cx="7429500" cy="1438275"/>
        </a:xfrm>
        <a:prstGeom prst="rect">
          <a:avLst/>
        </a:prstGeom>
      </xdr:spPr>
    </xdr:pic>
    <xdr:clientData/>
  </xdr:twoCellAnchor>
  <xdr:twoCellAnchor>
    <xdr:from>
      <xdr:col>11</xdr:col>
      <xdr:colOff>59531</xdr:colOff>
      <xdr:row>3</xdr:row>
      <xdr:rowOff>0</xdr:rowOff>
    </xdr:from>
    <xdr:to>
      <xdr:col>27</xdr:col>
      <xdr:colOff>1</xdr:colOff>
      <xdr:row>7</xdr:row>
      <xdr:rowOff>0</xdr:rowOff>
    </xdr:to>
    <xdr:sp macro="" textlink="">
      <xdr:nvSpPr>
        <xdr:cNvPr id="9" name="TextBox 8">
          <a:extLst>
            <a:ext uri="{FF2B5EF4-FFF2-40B4-BE49-F238E27FC236}">
              <a16:creationId xmlns:a16="http://schemas.microsoft.com/office/drawing/2014/main" id="{00000000-0008-0000-0000-000009000000}"/>
            </a:ext>
          </a:extLst>
        </xdr:cNvPr>
        <xdr:cNvSpPr txBox="1"/>
      </xdr:nvSpPr>
      <xdr:spPr>
        <a:xfrm>
          <a:off x="12537281" y="595313"/>
          <a:ext cx="9346408" cy="21669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Over</a:t>
          </a:r>
          <a:r>
            <a:rPr lang="en-US" sz="1100" b="0" baseline="0"/>
            <a:t> the past few years, the </a:t>
          </a:r>
          <a:r>
            <a:rPr lang="en-US" sz="1100" b="1" i="0" baseline="0">
              <a:solidFill>
                <a:srgbClr val="0070C0"/>
              </a:solidFill>
            </a:rPr>
            <a:t>Bloomberg Query Language </a:t>
          </a:r>
          <a:r>
            <a:rPr lang="en-US" sz="1100" b="0" baseline="0"/>
            <a:t>has seen a tremendous amount of growth in its product offering and usage base. To help meet the growing technical demands of our clients, </a:t>
          </a:r>
          <a:r>
            <a:rPr lang="en-US" sz="1100" b="1" baseline="0">
              <a:solidFill>
                <a:srgbClr val="0070C0"/>
              </a:solidFill>
            </a:rPr>
            <a:t>Bloomberg's Quant Solutions Team will be running an </a:t>
          </a:r>
          <a:r>
            <a:rPr lang="en-US" sz="1100" b="1" i="0" baseline="0">
              <a:solidFill>
                <a:srgbClr val="0070C0"/>
              </a:solidFill>
            </a:rPr>
            <a:t>eight part webinar series on BQL's core workflows for Equity and Fixed Income</a:t>
          </a:r>
          <a:r>
            <a:rPr lang="en-US" sz="1100" b="0" baseline="0"/>
            <a:t>, providing samples and walkthroughs on some of our most popular and in demand  BQL-powered templates. </a:t>
          </a:r>
        </a:p>
        <a:p>
          <a:endParaRPr lang="en-US" sz="1100" b="0" baseline="0"/>
        </a:p>
        <a:p>
          <a:r>
            <a:rPr lang="en-US" sz="1100" b="0" baseline="0"/>
            <a:t>If you're interested in learning more about BQL, visit </a:t>
          </a:r>
          <a:r>
            <a:rPr lang="en-US" sz="1100" b="1" baseline="0">
              <a:solidFill>
                <a:srgbClr val="0070C0"/>
              </a:solidFill>
            </a:rPr>
            <a:t>BQLX &lt;GO&gt; </a:t>
          </a:r>
          <a:r>
            <a:rPr lang="en-US" sz="1100" b="0" baseline="0"/>
            <a:t>for more information regarding the API and other popular workflows </a:t>
          </a:r>
          <a:br>
            <a:rPr lang="en-US" sz="1100" b="0" baseline="0"/>
          </a:br>
          <a:br>
            <a:rPr lang="en-US" sz="1100" b="0" baseline="0"/>
          </a:br>
          <a:r>
            <a:rPr lang="en-US" sz="1100" b="1" u="sng" baseline="0"/>
            <a:t>About BQL:</a:t>
          </a:r>
        </a:p>
        <a:p>
          <a:br>
            <a:rPr lang="en-US" sz="1100" b="0" baseline="0"/>
          </a:br>
          <a:r>
            <a:rPr lang="en-US" i="1"/>
            <a:t>BQL is an API based on normalized, curated, point-in-time data. Using BQL, you can perform custom calculations directly in the Bloomberg Cloud. Analyses that previously required you to download thousands of data points and perform complicated Microsoft® Excel manipulation now require only one formula. You just specify the data you want and the calculation you want to perform-including, but not limited to, arithmetic and statistical operations, filtering, grouping, scoring, and dates-based analysis-so you can synthesize large amounts of data and extract the exact information you need.</a:t>
          </a:r>
          <a:endParaRPr lang="en-US" sz="1100" b="0" i="1"/>
        </a:p>
      </xdr:txBody>
    </xdr:sp>
    <xdr:clientData/>
  </xdr:twoCellAnchor>
  <xdr:twoCellAnchor editAs="oneCell">
    <xdr:from>
      <xdr:col>15</xdr:col>
      <xdr:colOff>0</xdr:colOff>
      <xdr:row>12</xdr:row>
      <xdr:rowOff>0</xdr:rowOff>
    </xdr:from>
    <xdr:to>
      <xdr:col>27</xdr:col>
      <xdr:colOff>0</xdr:colOff>
      <xdr:row>19</xdr:row>
      <xdr:rowOff>0</xdr:rowOff>
    </xdr:to>
    <xdr:pic>
      <xdr:nvPicPr>
        <xdr:cNvPr id="11" name="Picture 10">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454188" y="5083969"/>
          <a:ext cx="7429500" cy="4417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22861</xdr:colOff>
      <xdr:row>5</xdr:row>
      <xdr:rowOff>182880</xdr:rowOff>
    </xdr:from>
    <xdr:to>
      <xdr:col>23</xdr:col>
      <xdr:colOff>1030942</xdr:colOff>
      <xdr:row>37</xdr:row>
      <xdr:rowOff>114300</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22860</xdr:colOff>
      <xdr:row>2</xdr:row>
      <xdr:rowOff>9525</xdr:rowOff>
    </xdr:from>
    <xdr:to>
      <xdr:col>23</xdr:col>
      <xdr:colOff>1005839</xdr:colOff>
      <xdr:row>4</xdr:row>
      <xdr:rowOff>167640</xdr:rowOff>
    </xdr:to>
    <xdr:sp macro="" textlink="">
      <xdr:nvSpPr>
        <xdr:cNvPr id="8" name="BannerTitle">
          <a:extLst>
            <a:ext uri="{FF2B5EF4-FFF2-40B4-BE49-F238E27FC236}">
              <a16:creationId xmlns:a16="http://schemas.microsoft.com/office/drawing/2014/main" id="{00000000-0008-0000-0100-000008000000}"/>
            </a:ext>
          </a:extLst>
        </xdr:cNvPr>
        <xdr:cNvSpPr>
          <a:spLocks noChangeArrowheads="1"/>
        </xdr:cNvSpPr>
      </xdr:nvSpPr>
      <xdr:spPr bwMode="auto">
        <a:xfrm>
          <a:off x="18663285" y="447675"/>
          <a:ext cx="12870179" cy="539115"/>
        </a:xfrm>
        <a:prstGeom prst="rect">
          <a:avLst/>
        </a:prstGeom>
        <a:gradFill flip="none" rotWithShape="1">
          <a:gsLst>
            <a:gs pos="0">
              <a:schemeClr val="tx2"/>
            </a:gs>
            <a:gs pos="98000">
              <a:schemeClr val="bg1"/>
            </a:gs>
          </a:gsLst>
          <a:path path="circle">
            <a:fillToRect l="50000" t="50000" r="50000" b="50000"/>
          </a:path>
          <a:tileRect/>
        </a:gradFill>
        <a:ln w="9525">
          <a:noFill/>
          <a:miter lim="800000"/>
          <a:headEnd/>
          <a:tailEnd/>
        </a:ln>
      </xdr:spPr>
      <xdr:txBody>
        <a:bodyPr vertOverflow="clip" wrap="square" lIns="54864" tIns="50292" rIns="54864" bIns="50292" anchor="ctr" upright="1"/>
        <a:lstStyle/>
        <a:p>
          <a:pPr algn="ctr" rtl="0">
            <a:defRPr sz="1000"/>
          </a:pPr>
          <a:r>
            <a:rPr lang="en-US" sz="2800" b="1" i="0" u="none" strike="noStrike" baseline="0">
              <a:solidFill>
                <a:srgbClr val="EEEEEE"/>
              </a:solidFill>
              <a:latin typeface="Calibri"/>
            </a:rPr>
            <a:t>BQL Portfolio Fundamental Factor Scores</a:t>
          </a:r>
        </a:p>
      </xdr:txBody>
    </xdr:sp>
    <xdr:clientData/>
  </xdr:twoCellAnchor>
  <xdr:twoCellAnchor>
    <xdr:from>
      <xdr:col>9</xdr:col>
      <xdr:colOff>0</xdr:colOff>
      <xdr:row>2</xdr:row>
      <xdr:rowOff>0</xdr:rowOff>
    </xdr:from>
    <xdr:to>
      <xdr:col>9</xdr:col>
      <xdr:colOff>0</xdr:colOff>
      <xdr:row>4</xdr:row>
      <xdr:rowOff>169545</xdr:rowOff>
    </xdr:to>
    <xdr:pic>
      <xdr:nvPicPr>
        <xdr:cNvPr id="9" name="Bloomberg">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2"/>
        <a:stretch>
          <a:fillRect/>
        </a:stretch>
      </xdr:blipFill>
      <xdr:spPr>
        <a:xfrm>
          <a:off x="609600" y="182880"/>
          <a:ext cx="1859280" cy="535305"/>
        </a:xfrm>
        <a:prstGeom prst="rect">
          <a:avLst/>
        </a:prstGeom>
      </xdr:spPr>
    </xdr:pic>
    <xdr:clientData/>
  </xdr:twoCellAnchor>
  <xdr:twoCellAnchor>
    <xdr:from>
      <xdr:col>10</xdr:col>
      <xdr:colOff>579120</xdr:colOff>
      <xdr:row>2</xdr:row>
      <xdr:rowOff>9525</xdr:rowOff>
    </xdr:from>
    <xdr:to>
      <xdr:col>11</xdr:col>
      <xdr:colOff>937260</xdr:colOff>
      <xdr:row>4</xdr:row>
      <xdr:rowOff>167640</xdr:rowOff>
    </xdr:to>
    <xdr:pic>
      <xdr:nvPicPr>
        <xdr:cNvPr id="10" name="Bloomberg">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2"/>
        <a:stretch>
          <a:fillRect/>
        </a:stretch>
      </xdr:blipFill>
      <xdr:spPr>
        <a:xfrm>
          <a:off x="15981045" y="447675"/>
          <a:ext cx="1815465" cy="539115"/>
        </a:xfrm>
        <a:prstGeom prst="rect">
          <a:avLst/>
        </a:prstGeom>
      </xdr:spPr>
    </xdr:pic>
    <xdr:clientData/>
  </xdr:twoCellAnchor>
  <xdr:twoCellAnchor>
    <xdr:from>
      <xdr:col>25</xdr:col>
      <xdr:colOff>0</xdr:colOff>
      <xdr:row>4</xdr:row>
      <xdr:rowOff>185056</xdr:rowOff>
    </xdr:from>
    <xdr:to>
      <xdr:col>35</xdr:col>
      <xdr:colOff>476250</xdr:colOff>
      <xdr:row>43</xdr:row>
      <xdr:rowOff>87086</xdr:rowOff>
    </xdr:to>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17798143" y="990599"/>
          <a:ext cx="6572250" cy="8011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u="sng" baseline="0"/>
            <a:t>Portfolio Fundamental Factor Model Overview</a:t>
          </a:r>
          <a:r>
            <a:rPr lang="en-US" sz="1050" b="1" u="sng"/>
            <a:t>:</a:t>
          </a:r>
        </a:p>
        <a:p>
          <a:endParaRPr lang="en-US" sz="1050"/>
        </a:p>
        <a:p>
          <a:r>
            <a:rPr lang="en-US" sz="1050"/>
            <a:t>The </a:t>
          </a:r>
          <a:r>
            <a:rPr lang="en-US" sz="1050" b="1" i="1"/>
            <a:t>Portfolio Fundamental Factor Model</a:t>
          </a:r>
          <a:r>
            <a:rPr lang="en-US" sz="1050" b="1" i="1" baseline="0"/>
            <a:t> </a:t>
          </a:r>
          <a:r>
            <a:rPr lang="en-US" sz="1050"/>
            <a:t>is an Equity</a:t>
          </a:r>
          <a:r>
            <a:rPr lang="en-US" sz="1050" baseline="0"/>
            <a:t> Factor workflow designed to demonstrate BQL's capabilities in creating custom factor scores. With this dashboard, users can define and calculate fundamental factor scores, then rank securities of an input universe against a benchmark. </a:t>
          </a:r>
          <a:br>
            <a:rPr lang="en-US" sz="1050" baseline="0"/>
          </a:br>
          <a:endParaRPr lang="en-US" sz="1050" baseline="0"/>
        </a:p>
        <a:p>
          <a:r>
            <a:rPr lang="en-US" sz="1050" b="1" u="sng" baseline="0"/>
            <a:t>Guide:</a:t>
          </a:r>
        </a:p>
        <a:p>
          <a:endParaRPr lang="en-US" sz="1050" b="1" u="sng" baseline="0"/>
        </a:p>
        <a:p>
          <a:r>
            <a:rPr lang="en-US" sz="1050" b="0" u="none" baseline="0"/>
            <a:t>Input a portfolio (or universe) and a benchmark, define custom factor inputs in the grouped columns to the left, and adjust your parameters in the control area to the left of the bubble chart. The </a:t>
          </a:r>
          <a:r>
            <a:rPr lang="en-US" sz="1050" b="1" i="1" u="none" baseline="0"/>
            <a:t>Portfolio Fundamental Factor Model </a:t>
          </a:r>
          <a:r>
            <a:rPr lang="en-US" sz="1050" b="0" i="0" u="none" baseline="0"/>
            <a:t>then calculates factor percentile scores and a composite score for the input universe. Use the "Refresh" Button under the Bloomberg tab to update the data once all inputs are set.</a:t>
          </a:r>
        </a:p>
        <a:p>
          <a:endParaRPr lang="en-US" sz="1050" b="0" i="0" u="none" baseline="0"/>
        </a:p>
        <a:p>
          <a:r>
            <a:rPr lang="en-US" sz="1050" b="0" i="0" u="none" baseline="0"/>
            <a:t>The model compiles the underlying securities of the input universe and benchmark, extracts all fundamental factor input data on Bloomberg's Servers, then ranks each security from "My Universe" against the benchmark group to output a Composite Factor Score. The composite score is calculated by summing each factor score and re-ranking against the benchmark group. </a:t>
          </a:r>
        </a:p>
        <a:p>
          <a:br>
            <a:rPr lang="en-US" sz="1050" b="1" u="sng" baseline="0"/>
          </a:br>
          <a:r>
            <a:rPr lang="en-US" sz="1050" b="1" u="sng" baseline="0"/>
            <a:t>Input Dictionary:</a:t>
          </a:r>
        </a:p>
        <a:p>
          <a:endParaRPr lang="en-US" sz="1050" b="1" u="sng" baseline="0"/>
        </a:p>
        <a:p>
          <a:r>
            <a:rPr lang="en-US" sz="1050" b="1" i="0" u="none" baseline="0"/>
            <a:t>My Universe: </a:t>
          </a:r>
          <a:r>
            <a:rPr lang="en-US" sz="1050" b="0" i="0" u="none" baseline="0"/>
            <a:t>Input a portfolio, index, or fund.</a:t>
          </a:r>
        </a:p>
        <a:p>
          <a:endParaRPr lang="en-US" sz="1050" b="0" i="0" u="none" baseline="0"/>
        </a:p>
        <a:p>
          <a:r>
            <a:rPr lang="en-US" sz="1050" b="1" i="0" u="none" baseline="0"/>
            <a:t>Benchmark: </a:t>
          </a:r>
          <a:r>
            <a:rPr lang="en-US" sz="1050" b="0" i="0" u="none" baseline="0"/>
            <a:t>Input a benchmark (can be an index or a fund).</a:t>
          </a:r>
          <a:endParaRPr lang="en-US" sz="1050" b="1" i="0" u="none" baseline="0"/>
        </a:p>
        <a:p>
          <a:endParaRPr lang="en-US" sz="1050" b="0" i="0" u="none" baseline="0"/>
        </a:p>
        <a:p>
          <a:r>
            <a:rPr lang="en-US" sz="1050" b="1" i="0" u="none" baseline="0"/>
            <a:t>Currency: </a:t>
          </a:r>
          <a:r>
            <a:rPr lang="en-US" sz="1050" b="0" i="0" u="none" baseline="0"/>
            <a:t>Select a currency that applies to the entire universe. </a:t>
          </a:r>
        </a:p>
        <a:p>
          <a:endParaRPr lang="en-US" sz="1050" b="0" i="0" u="none" baseline="0"/>
        </a:p>
        <a:p>
          <a:r>
            <a:rPr lang="en-US" sz="1050" b="1" i="0" u="none" baseline="0"/>
            <a:t>Factor Output: </a:t>
          </a:r>
          <a:r>
            <a:rPr lang="en-US" sz="1050" b="0" i="0" u="none" baseline="0"/>
            <a:t>Define the output type for your defined fundamental factors. "Percentile" will display the percentile ranking vs the selected group, and "Value" will display the actual value based on the factor inputs.</a:t>
          </a:r>
        </a:p>
        <a:p>
          <a:endParaRPr lang="en-US" sz="1050" b="0" i="0" u="none" baseline="0"/>
        </a:p>
        <a:p>
          <a:r>
            <a:rPr lang="en-US" sz="1050" b="1" i="0" u="none" baseline="0"/>
            <a:t>Market Cap Criteria: </a:t>
          </a:r>
          <a:r>
            <a:rPr lang="en-US" sz="1050" b="0" i="0" u="none" baseline="0"/>
            <a:t>Define how to filter the benchmark universe. "Use My Universe" will create a range based on the highest and lowest market cap in "My Universe". "Use Custom" will allow you to define a market cap range, separated by a comma. "None" will rank against the entire universe.</a:t>
          </a:r>
        </a:p>
        <a:p>
          <a:endParaRPr lang="en-US" sz="1050" b="0" i="0" u="none" baseline="0"/>
        </a:p>
        <a:p>
          <a:r>
            <a:rPr lang="en-US" sz="1050" b="1" i="0" u="none"/>
            <a:t>Rank</a:t>
          </a:r>
          <a:r>
            <a:rPr lang="en-US" sz="1050" b="1" i="0" u="none" baseline="0"/>
            <a:t> Group</a:t>
          </a:r>
          <a:r>
            <a:rPr lang="en-US" sz="1050" b="1" i="0" u="none"/>
            <a:t>:</a:t>
          </a:r>
          <a:r>
            <a:rPr lang="en-US" sz="1050" b="1" i="0" u="none" baseline="0"/>
            <a:t> </a:t>
          </a:r>
          <a:r>
            <a:rPr lang="en-US" sz="1050" b="0" i="0" u="none" baseline="0"/>
            <a:t>Select to rank "My Universe" against the underlying securities sector or the entire Benchmark.</a:t>
          </a:r>
        </a:p>
        <a:p>
          <a:endParaRPr lang="en-US" sz="1050" b="0" i="0" u="none" baseline="0"/>
        </a:p>
        <a:p>
          <a:r>
            <a:rPr lang="en-US" sz="1050" b="1" i="0" u="none" baseline="0"/>
            <a:t>Output Filters: </a:t>
          </a:r>
          <a:r>
            <a:rPr lang="en-US" sz="1050" b="0" i="0" u="none" baseline="0"/>
            <a:t>Filter the output for a specified sector (i.e. GICS_1 = GICS Level 1)</a:t>
          </a:r>
        </a:p>
        <a:p>
          <a:endParaRPr lang="en-US" sz="1050" b="0" i="0" u="none" baseline="0"/>
        </a:p>
        <a:p>
          <a:r>
            <a:rPr lang="en-US" sz="1050" b="1" i="0" u="none" baseline="0"/>
            <a:t>Factors:</a:t>
          </a:r>
          <a:r>
            <a:rPr lang="en-US" sz="1050" b="0" i="0" u="none" baseline="0"/>
            <a:t> Expand the left grouping to define factors using custom BQL inputs. The first amber column is used to name each variable, beginning with a "#". The second amber column is the BQL query input, and the last amber column gives the option to include or exclude factors from the composite score. </a:t>
          </a:r>
        </a:p>
        <a:p>
          <a:endParaRPr lang="en-US" sz="1050" b="0" i="0" u="none" baseline="0"/>
        </a:p>
        <a:p>
          <a:r>
            <a:rPr lang="en-US" sz="1050" b="0" i="0" u="none" baseline="0"/>
            <a:t>The table to the left of the chart ("Factors") will then allow you define if "Higher is Better" or "Lower is Better" when ranking against the benchmark. </a:t>
          </a:r>
        </a:p>
        <a:p>
          <a:endParaRPr lang="en-US" sz="1050" b="0" i="0" u="none" baseline="0"/>
        </a:p>
        <a:p>
          <a:r>
            <a:rPr lang="en-US" sz="1050" b="1" i="0" u="none"/>
            <a:t>Chart</a:t>
          </a:r>
          <a:r>
            <a:rPr lang="en-US" sz="1050" b="1" i="0" u="none" baseline="0"/>
            <a:t> Settings: </a:t>
          </a:r>
          <a:r>
            <a:rPr lang="en-US" sz="1050" b="0" i="0" u="none" baseline="0"/>
            <a:t>Select which column's will be displayed on the X and Y axis of the chart, and define the bubble-size parameter. </a:t>
          </a:r>
          <a:endParaRPr lang="en-US" sz="1050" b="1" i="0" u="none"/>
        </a:p>
      </xdr:txBody>
    </xdr:sp>
    <xdr:clientData/>
  </xdr:twoCellAnchor>
  <xdr:twoCellAnchor>
    <xdr:from>
      <xdr:col>6</xdr:col>
      <xdr:colOff>1238250</xdr:colOff>
      <xdr:row>13</xdr:row>
      <xdr:rowOff>104775</xdr:rowOff>
    </xdr:from>
    <xdr:to>
      <xdr:col>6</xdr:col>
      <xdr:colOff>3952874</xdr:colOff>
      <xdr:row>18</xdr:row>
      <xdr:rowOff>161926</xdr:rowOff>
    </xdr:to>
    <xdr:sp macro="" textlink="">
      <xdr:nvSpPr>
        <xdr:cNvPr id="7" name="Down Arrow Callout 6">
          <a:extLst>
            <a:ext uri="{FF2B5EF4-FFF2-40B4-BE49-F238E27FC236}">
              <a16:creationId xmlns:a16="http://schemas.microsoft.com/office/drawing/2014/main" id="{00000000-0008-0000-0100-000007000000}"/>
            </a:ext>
          </a:extLst>
        </xdr:cNvPr>
        <xdr:cNvSpPr/>
      </xdr:nvSpPr>
      <xdr:spPr>
        <a:xfrm>
          <a:off x="9810750" y="2752725"/>
          <a:ext cx="2714624" cy="1095376"/>
        </a:xfrm>
        <a:prstGeom prst="downArrowCallout">
          <a:avLst>
            <a:gd name="adj1" fmla="val 25000"/>
            <a:gd name="adj2" fmla="val 25000"/>
            <a:gd name="adj3" fmla="val 25000"/>
            <a:gd name="adj4" fmla="val 6630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chemeClr val="lt1"/>
              </a:solidFill>
              <a:effectLst/>
              <a:latin typeface="Segoe UI Semilight" panose="020B0402040204020203" pitchFamily="34" charset="0"/>
              <a:ea typeface="+mn-ea"/>
              <a:cs typeface="Segoe UI Semilight" panose="020B0402040204020203" pitchFamily="34" charset="0"/>
            </a:rPr>
            <a:t>Build your factors below</a:t>
          </a:r>
          <a:r>
            <a:rPr lang="en-US" sz="1100" b="0" baseline="0">
              <a:solidFill>
                <a:schemeClr val="lt1"/>
              </a:solidFill>
              <a:effectLst/>
              <a:latin typeface="Segoe UI Semilight" panose="020B0402040204020203" pitchFamily="34" charset="0"/>
              <a:ea typeface="+mn-ea"/>
              <a:cs typeface="Segoe UI Semilight" panose="020B0402040204020203" pitchFamily="34" charset="0"/>
            </a:rPr>
            <a:t> and define which will be included in the composite score.</a:t>
          </a:r>
          <a:endParaRPr lang="en-US" sz="1100">
            <a:latin typeface="Segoe UI Semilight" panose="020B0402040204020203" pitchFamily="34" charset="0"/>
            <a:cs typeface="Segoe UI Semilight" panose="020B0402040204020203" pitchFamily="34" charset="0"/>
          </a:endParaRPr>
        </a:p>
      </xdr:txBody>
    </xdr:sp>
    <xdr:clientData/>
  </xdr:twoCellAnchor>
  <xdr:twoCellAnchor>
    <xdr:from>
      <xdr:col>4</xdr:col>
      <xdr:colOff>1200150</xdr:colOff>
      <xdr:row>13</xdr:row>
      <xdr:rowOff>95250</xdr:rowOff>
    </xdr:from>
    <xdr:to>
      <xdr:col>5</xdr:col>
      <xdr:colOff>1352550</xdr:colOff>
      <xdr:row>18</xdr:row>
      <xdr:rowOff>152400</xdr:rowOff>
    </xdr:to>
    <xdr:sp macro="" textlink="">
      <xdr:nvSpPr>
        <xdr:cNvPr id="11" name="Down Arrow Callout 10">
          <a:extLst>
            <a:ext uri="{FF2B5EF4-FFF2-40B4-BE49-F238E27FC236}">
              <a16:creationId xmlns:a16="http://schemas.microsoft.com/office/drawing/2014/main" id="{00000000-0008-0000-0100-00000B000000}"/>
            </a:ext>
          </a:extLst>
        </xdr:cNvPr>
        <xdr:cNvSpPr/>
      </xdr:nvSpPr>
      <xdr:spPr>
        <a:xfrm>
          <a:off x="7191375" y="2743200"/>
          <a:ext cx="1371600" cy="1095375"/>
        </a:xfrm>
        <a:prstGeom prst="downArrowCallout">
          <a:avLst>
            <a:gd name="adj1" fmla="val 25000"/>
            <a:gd name="adj2" fmla="val 25000"/>
            <a:gd name="adj3" fmla="val 25000"/>
            <a:gd name="adj4" fmla="val 677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Segoe UI Semilight" panose="020B0402040204020203" pitchFamily="34" charset="0"/>
              <a:cs typeface="Segoe UI Semilight" panose="020B0402040204020203" pitchFamily="34" charset="0"/>
            </a:rPr>
            <a:t>Name your factors</a:t>
          </a:r>
          <a:r>
            <a:rPr lang="en-US" sz="1100" baseline="0">
              <a:latin typeface="Segoe UI Semilight" panose="020B0402040204020203" pitchFamily="34" charset="0"/>
              <a:cs typeface="Segoe UI Semilight" panose="020B0402040204020203" pitchFamily="34" charset="0"/>
            </a:rPr>
            <a:t> for use in the table on the right.</a:t>
          </a:r>
          <a:endParaRPr lang="en-US" sz="1100">
            <a:latin typeface="Segoe UI Semilight" panose="020B0402040204020203" pitchFamily="34" charset="0"/>
            <a:cs typeface="Segoe UI Semilight" panose="020B0402040204020203"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0</xdr:colOff>
      <xdr:row>22</xdr:row>
      <xdr:rowOff>180975</xdr:rowOff>
    </xdr:from>
    <xdr:to>
      <xdr:col>10</xdr:col>
      <xdr:colOff>0</xdr:colOff>
      <xdr:row>60</xdr:row>
      <xdr:rowOff>9525</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4</xdr:row>
      <xdr:rowOff>0</xdr:rowOff>
    </xdr:from>
    <xdr:to>
      <xdr:col>3</xdr:col>
      <xdr:colOff>0</xdr:colOff>
      <xdr:row>13</xdr:row>
      <xdr:rowOff>104775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609600" y="807720"/>
          <a:ext cx="5920740" cy="16135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u="sng"/>
            <a:t>Custom Factor Construction Template Overview:</a:t>
          </a:r>
        </a:p>
        <a:p>
          <a:endParaRPr lang="en-US" sz="1050"/>
        </a:p>
        <a:p>
          <a:r>
            <a:rPr lang="en-US" sz="1050"/>
            <a:t>This</a:t>
          </a:r>
          <a:r>
            <a:rPr lang="en-US" sz="1050" baseline="0"/>
            <a:t> workflow is designed to demonstrate BQL's capabilities in creating and measuring custom equity factors. Users can create and name composite factors in the input table below which feed the analytics on the right.  </a:t>
          </a:r>
          <a:br>
            <a:rPr lang="en-US" sz="1050" baseline="0"/>
          </a:br>
          <a:br>
            <a:rPr lang="en-US" sz="1050" baseline="0"/>
          </a:br>
          <a:r>
            <a:rPr lang="en-US" sz="1050" baseline="0"/>
            <a:t>Securities are rebalanced once using the relative date from the reference date. For clients interested in multiple rebalance periods, please contact your Account Manager and inquire into </a:t>
          </a:r>
          <a:r>
            <a:rPr lang="en-US" sz="1050" b="1" baseline="0"/>
            <a:t>BQNT's Bqfactor</a:t>
          </a:r>
          <a:r>
            <a:rPr lang="en-US" sz="1050" baseline="0"/>
            <a:t> tool. </a:t>
          </a:r>
          <a:br>
            <a:rPr lang="en-US" sz="1050" baseline="0"/>
          </a:br>
          <a:br>
            <a:rPr lang="en-US" sz="1050" b="1" u="sng" baseline="0"/>
          </a:br>
          <a:endParaRPr lang="en-US" sz="1050" b="1" u="sng"/>
        </a:p>
      </xdr:txBody>
    </xdr:sp>
    <xdr:clientData/>
  </xdr:twoCellAnchor>
  <xdr:oneCellAnchor>
    <xdr:from>
      <xdr:col>1</xdr:col>
      <xdr:colOff>0</xdr:colOff>
      <xdr:row>14</xdr:row>
      <xdr:rowOff>0</xdr:rowOff>
    </xdr:from>
    <xdr:ext cx="5762625" cy="1495425"/>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609600" y="2514600"/>
          <a:ext cx="5762625" cy="1495425"/>
        </a:xfrm>
        <a:prstGeom prst="rect">
          <a:avLst/>
        </a:prstGeom>
        <a:noFill/>
        <a:ln>
          <a:solidFill>
            <a:schemeClr val="lt1">
              <a:shade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u="sng"/>
            <a:t>Factor Creation Guide</a:t>
          </a:r>
          <a:r>
            <a:rPr lang="en-US" sz="1100"/>
            <a:t>:</a:t>
          </a:r>
          <a:br>
            <a:rPr lang="en-US" sz="1100"/>
          </a:br>
          <a:br>
            <a:rPr lang="en-US" sz="1100"/>
          </a:br>
          <a:r>
            <a:rPr lang="en-US" sz="1100"/>
            <a:t>Assign</a:t>
          </a:r>
          <a:r>
            <a:rPr lang="en-US" sz="1100" baseline="0"/>
            <a:t> a name for your factor in the </a:t>
          </a:r>
          <a:r>
            <a:rPr lang="en-US" sz="1100" b="1"/>
            <a:t>Name</a:t>
          </a:r>
          <a:r>
            <a:rPr lang="en-US" sz="1100" baseline="0"/>
            <a:t> column. This value is then fed into the input row above the returns table. </a:t>
          </a:r>
          <a:br>
            <a:rPr lang="en-US" sz="1100" baseline="0"/>
          </a:br>
          <a:br>
            <a:rPr lang="en-US" sz="1100" baseline="0"/>
          </a:br>
          <a:r>
            <a:rPr lang="en-US" sz="1100" baseline="0"/>
            <a:t>Build your factor in the </a:t>
          </a:r>
          <a:r>
            <a:rPr lang="en-US" sz="1100" b="1" baseline="0"/>
            <a:t>Factor </a:t>
          </a:r>
          <a:r>
            <a:rPr lang="en-US" sz="1100" b="0" baseline="0"/>
            <a:t>column using BQL fields. Composite factors can be created using standard order of operations. *Note - wrap composites in () for overrides to apply.</a:t>
          </a:r>
          <a:endParaRPr lang="en-US" sz="1100" b="0"/>
        </a:p>
      </xdr:txBody>
    </xdr:sp>
    <xdr:clientData/>
  </xdr:oneCellAnchor>
  <xdr:twoCellAnchor>
    <xdr:from>
      <xdr:col>12</xdr:col>
      <xdr:colOff>0</xdr:colOff>
      <xdr:row>1</xdr:row>
      <xdr:rowOff>2</xdr:rowOff>
    </xdr:from>
    <xdr:to>
      <xdr:col>21</xdr:col>
      <xdr:colOff>0</xdr:colOff>
      <xdr:row>22</xdr:row>
      <xdr:rowOff>0</xdr:rowOff>
    </xdr:to>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18722340" y="190502"/>
          <a:ext cx="5486400" cy="37947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baseline="0">
              <a:solidFill>
                <a:schemeClr val="dk1"/>
              </a:solidFill>
              <a:effectLst/>
              <a:latin typeface="+mn-lt"/>
              <a:ea typeface="+mn-ea"/>
              <a:cs typeface="+mn-cs"/>
            </a:rPr>
            <a:t>Input Dictionary:</a:t>
          </a:r>
          <a:br>
            <a:rPr lang="en-US" sz="1100" b="1" u="sng" baseline="0">
              <a:solidFill>
                <a:schemeClr val="dk1"/>
              </a:solidFill>
              <a:effectLst/>
              <a:latin typeface="+mn-lt"/>
              <a:ea typeface="+mn-ea"/>
              <a:cs typeface="+mn-cs"/>
            </a:rPr>
          </a:br>
          <a:br>
            <a:rPr lang="en-US" sz="1100" b="1" u="sng" baseline="0">
              <a:solidFill>
                <a:schemeClr val="dk1"/>
              </a:solidFill>
              <a:effectLst/>
              <a:latin typeface="+mn-lt"/>
              <a:ea typeface="+mn-ea"/>
              <a:cs typeface="+mn-cs"/>
            </a:rPr>
          </a:br>
          <a:r>
            <a:rPr lang="en-US" sz="1100" b="1" baseline="0">
              <a:solidFill>
                <a:schemeClr val="dk1"/>
              </a:solidFill>
              <a:effectLst/>
              <a:latin typeface="+mn-lt"/>
              <a:ea typeface="+mn-ea"/>
              <a:cs typeface="+mn-cs"/>
            </a:rPr>
            <a:t>Universe: </a:t>
          </a:r>
          <a:r>
            <a:rPr lang="en-US" sz="1100" b="0" baseline="0">
              <a:solidFill>
                <a:schemeClr val="dk1"/>
              </a:solidFill>
              <a:effectLst/>
              <a:latin typeface="+mn-lt"/>
              <a:ea typeface="+mn-ea"/>
              <a:cs typeface="+mn-cs"/>
            </a:rPr>
            <a:t>Select your estimation universe. Has been preloaded with common baskets.</a:t>
          </a:r>
          <a:br>
            <a:rPr lang="en-US" sz="1100" b="0" baseline="0">
              <a:solidFill>
                <a:schemeClr val="dk1"/>
              </a:solidFill>
              <a:effectLst/>
              <a:latin typeface="+mn-lt"/>
              <a:ea typeface="+mn-ea"/>
              <a:cs typeface="+mn-cs"/>
            </a:rPr>
          </a:br>
          <a:br>
            <a:rPr lang="en-US" sz="1100" b="1" baseline="0">
              <a:solidFill>
                <a:schemeClr val="dk1"/>
              </a:solidFill>
              <a:effectLst/>
              <a:latin typeface="+mn-lt"/>
              <a:ea typeface="+mn-ea"/>
              <a:cs typeface="+mn-cs"/>
            </a:rPr>
          </a:br>
          <a:r>
            <a:rPr lang="en-US" sz="1100" b="1" baseline="0">
              <a:solidFill>
                <a:schemeClr val="dk1"/>
              </a:solidFill>
              <a:effectLst/>
              <a:latin typeface="+mn-lt"/>
              <a:ea typeface="+mn-ea"/>
              <a:cs typeface="+mn-cs"/>
            </a:rPr>
            <a:t>Quantile Size:  </a:t>
          </a:r>
          <a:r>
            <a:rPr lang="en-US" sz="1100" b="0" baseline="0">
              <a:solidFill>
                <a:schemeClr val="dk1"/>
              </a:solidFill>
              <a:effectLst/>
              <a:latin typeface="+mn-lt"/>
              <a:ea typeface="+mn-ea"/>
              <a:cs typeface="+mn-cs"/>
            </a:rPr>
            <a:t>Size of the quantile used in cutting the universe (e.g. 10%, 20%, etc.)</a:t>
          </a:r>
          <a:br>
            <a:rPr lang="en-US" sz="1100" b="1" baseline="0">
              <a:solidFill>
                <a:schemeClr val="dk1"/>
              </a:solidFill>
              <a:effectLst/>
              <a:latin typeface="+mn-lt"/>
              <a:ea typeface="+mn-ea"/>
              <a:cs typeface="+mn-cs"/>
            </a:rPr>
          </a:br>
          <a:br>
            <a:rPr lang="en-US" sz="1100" b="1" baseline="0">
              <a:solidFill>
                <a:schemeClr val="dk1"/>
              </a:solidFill>
              <a:effectLst/>
              <a:latin typeface="+mn-lt"/>
              <a:ea typeface="+mn-ea"/>
              <a:cs typeface="+mn-cs"/>
            </a:rPr>
          </a:br>
          <a:r>
            <a:rPr lang="en-US" sz="1100" b="1" baseline="0">
              <a:solidFill>
                <a:schemeClr val="dk1"/>
              </a:solidFill>
              <a:effectLst/>
              <a:latin typeface="+mn-lt"/>
              <a:ea typeface="+mn-ea"/>
              <a:cs typeface="+mn-cs"/>
            </a:rPr>
            <a:t>Reference Date: </a:t>
          </a:r>
          <a:r>
            <a:rPr lang="en-US" sz="1100" b="0" baseline="0">
              <a:solidFill>
                <a:schemeClr val="dk1"/>
              </a:solidFill>
              <a:effectLst/>
              <a:latin typeface="+mn-lt"/>
              <a:ea typeface="+mn-ea"/>
              <a:cs typeface="+mn-cs"/>
            </a:rPr>
            <a:t>Reference point used for deriving each period's rebalance date.</a:t>
          </a:r>
          <a:br>
            <a:rPr lang="en-US" sz="1100" b="1" baseline="0">
              <a:solidFill>
                <a:schemeClr val="dk1"/>
              </a:solidFill>
              <a:effectLst/>
              <a:latin typeface="+mn-lt"/>
              <a:ea typeface="+mn-ea"/>
              <a:cs typeface="+mn-cs"/>
            </a:rPr>
          </a:br>
          <a:br>
            <a:rPr lang="en-US" sz="1100" b="1" baseline="0">
              <a:solidFill>
                <a:schemeClr val="dk1"/>
              </a:solidFill>
              <a:effectLst/>
              <a:latin typeface="+mn-lt"/>
              <a:ea typeface="+mn-ea"/>
              <a:cs typeface="+mn-cs"/>
            </a:rPr>
          </a:br>
          <a:r>
            <a:rPr lang="en-US" sz="1100" b="1" baseline="0">
              <a:solidFill>
                <a:schemeClr val="dk1"/>
              </a:solidFill>
              <a:effectLst/>
              <a:latin typeface="+mn-lt"/>
              <a:ea typeface="+mn-ea"/>
              <a:cs typeface="+mn-cs"/>
            </a:rPr>
            <a:t>Currency: </a:t>
          </a:r>
          <a:r>
            <a:rPr lang="en-US" sz="1100" b="0" baseline="0">
              <a:solidFill>
                <a:schemeClr val="dk1"/>
              </a:solidFill>
              <a:effectLst/>
              <a:latin typeface="+mn-lt"/>
              <a:ea typeface="+mn-ea"/>
              <a:cs typeface="+mn-cs"/>
            </a:rPr>
            <a:t>Display currency for calculations.</a:t>
          </a:r>
          <a:br>
            <a:rPr lang="en-US" sz="1100" b="1" baseline="0">
              <a:solidFill>
                <a:schemeClr val="dk1"/>
              </a:solidFill>
              <a:effectLst/>
              <a:latin typeface="+mn-lt"/>
              <a:ea typeface="+mn-ea"/>
              <a:cs typeface="+mn-cs"/>
            </a:rPr>
          </a:br>
          <a:br>
            <a:rPr lang="en-US" sz="1100" b="1" baseline="0">
              <a:solidFill>
                <a:schemeClr val="dk1"/>
              </a:solidFill>
              <a:effectLst/>
              <a:latin typeface="+mn-lt"/>
              <a:ea typeface="+mn-ea"/>
              <a:cs typeface="+mn-cs"/>
            </a:rPr>
          </a:br>
          <a:r>
            <a:rPr lang="en-US" sz="1100" b="1" baseline="0">
              <a:solidFill>
                <a:schemeClr val="dk1"/>
              </a:solidFill>
              <a:effectLst/>
              <a:latin typeface="+mn-lt"/>
              <a:ea typeface="+mn-ea"/>
              <a:cs typeface="+mn-cs"/>
            </a:rPr>
            <a:t>Fiscal Period Offset: </a:t>
          </a:r>
          <a:r>
            <a:rPr lang="en-US" sz="1100" b="0" baseline="0">
              <a:solidFill>
                <a:schemeClr val="dk1"/>
              </a:solidFill>
              <a:effectLst/>
              <a:latin typeface="+mn-lt"/>
              <a:ea typeface="+mn-ea"/>
              <a:cs typeface="+mn-cs"/>
            </a:rPr>
            <a:t>Overrides reference point for estimates (0 for actuals, 1 for BA1 estimate, 2 for BA2 estimate).</a:t>
          </a:r>
          <a:br>
            <a:rPr lang="en-US" sz="1100" b="1" baseline="0">
              <a:solidFill>
                <a:schemeClr val="dk1"/>
              </a:solidFill>
              <a:effectLst/>
              <a:latin typeface="+mn-lt"/>
              <a:ea typeface="+mn-ea"/>
              <a:cs typeface="+mn-cs"/>
            </a:rPr>
          </a:br>
          <a:br>
            <a:rPr lang="en-US" sz="1100" b="1" baseline="0">
              <a:solidFill>
                <a:schemeClr val="dk1"/>
              </a:solidFill>
              <a:effectLst/>
              <a:latin typeface="+mn-lt"/>
              <a:ea typeface="+mn-ea"/>
              <a:cs typeface="+mn-cs"/>
            </a:rPr>
          </a:br>
          <a:r>
            <a:rPr lang="en-US" sz="1100" b="1" baseline="0">
              <a:solidFill>
                <a:schemeClr val="dk1"/>
              </a:solidFill>
              <a:effectLst/>
              <a:latin typeface="+mn-lt"/>
              <a:ea typeface="+mn-ea"/>
              <a:cs typeface="+mn-cs"/>
            </a:rPr>
            <a:t>H/L: </a:t>
          </a:r>
          <a:r>
            <a:rPr lang="en-US" sz="1100" b="0" baseline="0">
              <a:solidFill>
                <a:schemeClr val="dk1"/>
              </a:solidFill>
              <a:effectLst/>
              <a:latin typeface="+mn-lt"/>
              <a:ea typeface="+mn-ea"/>
              <a:cs typeface="+mn-cs"/>
            </a:rPr>
            <a:t>Select rank direction for a factor. "High" ranks larger values in the top quantile while "Low" ranks lower values in the top quantile.</a:t>
          </a:r>
          <a:br>
            <a:rPr lang="en-US" sz="1100" b="1" baseline="0">
              <a:solidFill>
                <a:schemeClr val="dk1"/>
              </a:solidFill>
              <a:effectLst/>
              <a:latin typeface="+mn-lt"/>
              <a:ea typeface="+mn-ea"/>
              <a:cs typeface="+mn-cs"/>
            </a:rPr>
          </a:br>
          <a:br>
            <a:rPr lang="en-US" sz="1100" b="1" baseline="0">
              <a:solidFill>
                <a:schemeClr val="dk1"/>
              </a:solidFill>
              <a:effectLst/>
              <a:latin typeface="+mn-lt"/>
              <a:ea typeface="+mn-ea"/>
              <a:cs typeface="+mn-cs"/>
            </a:rPr>
          </a:br>
          <a:r>
            <a:rPr lang="en-US" sz="1100" b="1" baseline="0">
              <a:solidFill>
                <a:schemeClr val="dk1"/>
              </a:solidFill>
              <a:effectLst/>
              <a:latin typeface="+mn-lt"/>
              <a:ea typeface="+mn-ea"/>
              <a:cs typeface="+mn-cs"/>
            </a:rPr>
            <a:t>Date Range: </a:t>
          </a:r>
          <a:r>
            <a:rPr lang="en-US" sz="1100" b="0" baseline="0">
              <a:solidFill>
                <a:schemeClr val="dk1"/>
              </a:solidFill>
              <a:effectLst/>
              <a:latin typeface="+mn-lt"/>
              <a:ea typeface="+mn-ea"/>
              <a:cs typeface="+mn-cs"/>
            </a:rPr>
            <a:t>Select the date range for graphing cumulative factor return. Securities are rebalanced as of the  start date. </a:t>
          </a:r>
          <a:br>
            <a:rPr lang="en-US" sz="1100" b="0" baseline="0">
              <a:solidFill>
                <a:schemeClr val="dk1"/>
              </a:solidFill>
              <a:effectLst/>
              <a:latin typeface="+mn-lt"/>
              <a:ea typeface="+mn-ea"/>
              <a:cs typeface="+mn-cs"/>
            </a:rPr>
          </a:br>
          <a:br>
            <a:rPr lang="en-US" sz="1100" b="0" baseline="0">
              <a:solidFill>
                <a:schemeClr val="dk1"/>
              </a:solidFill>
              <a:effectLst/>
              <a:latin typeface="+mn-lt"/>
              <a:ea typeface="+mn-ea"/>
              <a:cs typeface="+mn-cs"/>
            </a:rPr>
          </a:br>
          <a:r>
            <a:rPr lang="en-US" sz="1100" b="1" baseline="0">
              <a:solidFill>
                <a:schemeClr val="dk1"/>
              </a:solidFill>
              <a:effectLst/>
              <a:latin typeface="+mn-lt"/>
              <a:ea typeface="+mn-ea"/>
              <a:cs typeface="+mn-cs"/>
            </a:rPr>
            <a:t>#end: </a:t>
          </a:r>
          <a:r>
            <a:rPr lang="en-US" sz="1100" b="0" baseline="0">
              <a:solidFill>
                <a:schemeClr val="dk1"/>
              </a:solidFill>
              <a:effectLst/>
              <a:latin typeface="+mn-lt"/>
              <a:ea typeface="+mn-ea"/>
              <a:cs typeface="+mn-cs"/>
            </a:rPr>
            <a:t>Pre-defined variable in let() corresponding to rebalance date. Use this as your end date variable in any dates=range() based factors (e.g. sample Momentum factor). </a:t>
          </a:r>
        </a:p>
        <a:p>
          <a:endParaRPr lang="en-US" sz="1100" b="1"/>
        </a:p>
      </xdr:txBody>
    </xdr:sp>
    <xdr:clientData/>
  </xdr:twoCellAnchor>
  <xdr:twoCellAnchor>
    <xdr:from>
      <xdr:col>1</xdr:col>
      <xdr:colOff>171450</xdr:colOff>
      <xdr:row>23</xdr:row>
      <xdr:rowOff>9525</xdr:rowOff>
    </xdr:from>
    <xdr:to>
      <xdr:col>1</xdr:col>
      <xdr:colOff>1543050</xdr:colOff>
      <xdr:row>28</xdr:row>
      <xdr:rowOff>152400</xdr:rowOff>
    </xdr:to>
    <xdr:sp macro="" textlink="">
      <xdr:nvSpPr>
        <xdr:cNvPr id="6" name="Down Arrow Callout 5">
          <a:extLst>
            <a:ext uri="{FF2B5EF4-FFF2-40B4-BE49-F238E27FC236}">
              <a16:creationId xmlns:a16="http://schemas.microsoft.com/office/drawing/2014/main" id="{00000000-0008-0000-0400-000006000000}"/>
            </a:ext>
          </a:extLst>
        </xdr:cNvPr>
        <xdr:cNvSpPr/>
      </xdr:nvSpPr>
      <xdr:spPr>
        <a:xfrm>
          <a:off x="781050" y="4177665"/>
          <a:ext cx="1371600" cy="1057275"/>
        </a:xfrm>
        <a:prstGeom prst="downArrowCallout">
          <a:avLst>
            <a:gd name="adj1" fmla="val 25000"/>
            <a:gd name="adj2" fmla="val 25000"/>
            <a:gd name="adj3" fmla="val 25000"/>
            <a:gd name="adj4" fmla="val 677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Segoe UI Semilight" panose="020B0402040204020203" pitchFamily="34" charset="0"/>
              <a:cs typeface="Segoe UI Semilight" panose="020B0402040204020203" pitchFamily="34" charset="0"/>
            </a:rPr>
            <a:t>Name your factor,</a:t>
          </a:r>
          <a:r>
            <a:rPr lang="en-US" sz="1100" baseline="0">
              <a:latin typeface="Segoe UI Semilight" panose="020B0402040204020203" pitchFamily="34" charset="0"/>
              <a:cs typeface="Segoe UI Semilight" panose="020B0402040204020203" pitchFamily="34" charset="0"/>
            </a:rPr>
            <a:t> for use in tables on the right.</a:t>
          </a:r>
          <a:endParaRPr lang="en-US" sz="1100">
            <a:latin typeface="Segoe UI Semilight" panose="020B0402040204020203" pitchFamily="34" charset="0"/>
            <a:cs typeface="Segoe UI Semilight" panose="020B0402040204020203" pitchFamily="34" charset="0"/>
          </a:endParaRPr>
        </a:p>
      </xdr:txBody>
    </xdr:sp>
    <xdr:clientData/>
  </xdr:twoCellAnchor>
  <xdr:twoCellAnchor>
    <xdr:from>
      <xdr:col>2</xdr:col>
      <xdr:colOff>685801</xdr:colOff>
      <xdr:row>23</xdr:row>
      <xdr:rowOff>9524</xdr:rowOff>
    </xdr:from>
    <xdr:to>
      <xdr:col>2</xdr:col>
      <xdr:colOff>3400425</xdr:colOff>
      <xdr:row>28</xdr:row>
      <xdr:rowOff>152400</xdr:rowOff>
    </xdr:to>
    <xdr:sp macro="" textlink="">
      <xdr:nvSpPr>
        <xdr:cNvPr id="7" name="Down Arrow Callout 6">
          <a:extLst>
            <a:ext uri="{FF2B5EF4-FFF2-40B4-BE49-F238E27FC236}">
              <a16:creationId xmlns:a16="http://schemas.microsoft.com/office/drawing/2014/main" id="{00000000-0008-0000-0400-000007000000}"/>
            </a:ext>
          </a:extLst>
        </xdr:cNvPr>
        <xdr:cNvSpPr/>
      </xdr:nvSpPr>
      <xdr:spPr>
        <a:xfrm>
          <a:off x="3055621" y="4177664"/>
          <a:ext cx="2714624" cy="1057276"/>
        </a:xfrm>
        <a:prstGeom prst="downArrowCallout">
          <a:avLst>
            <a:gd name="adj1" fmla="val 25000"/>
            <a:gd name="adj2" fmla="val 25000"/>
            <a:gd name="adj3" fmla="val 25000"/>
            <a:gd name="adj4" fmla="val 6630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aseline="0">
              <a:solidFill>
                <a:schemeClr val="lt1"/>
              </a:solidFill>
              <a:effectLst/>
              <a:latin typeface="Segoe UI Semilight" panose="020B0402040204020203" pitchFamily="34" charset="0"/>
              <a:ea typeface="+mn-ea"/>
              <a:cs typeface="Segoe UI Semilight" panose="020B0402040204020203" pitchFamily="34" charset="0"/>
            </a:rPr>
            <a:t>Build your factor below</a:t>
          </a:r>
          <a:r>
            <a:rPr lang="en-US" sz="1100" b="0" baseline="0">
              <a:solidFill>
                <a:schemeClr val="lt1"/>
              </a:solidFill>
              <a:effectLst/>
              <a:latin typeface="Segoe UI Semilight" panose="020B0402040204020203" pitchFamily="34" charset="0"/>
              <a:ea typeface="+mn-ea"/>
              <a:cs typeface="Segoe UI Semilight" panose="020B0402040204020203" pitchFamily="34" charset="0"/>
            </a:rPr>
            <a:t>. Composite factors can be created using standard order of operations. </a:t>
          </a:r>
          <a:endParaRPr lang="en-US" sz="1100">
            <a:latin typeface="Segoe UI Semilight" panose="020B0402040204020203" pitchFamily="34" charset="0"/>
            <a:cs typeface="Segoe UI Semilight" panose="020B0402040204020203" pitchFamily="34" charset="0"/>
          </a:endParaRPr>
        </a:p>
      </xdr:txBody>
    </xdr:sp>
    <xdr:clientData/>
  </xdr:twoCellAnchor>
  <xdr:absoluteAnchor>
    <xdr:pos x="609600" y="200025"/>
    <xdr:ext cx="1821180" cy="563880"/>
    <xdr:pic>
      <xdr:nvPicPr>
        <xdr:cNvPr id="8" name="Bloomberg">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2"/>
        <a:stretch>
          <a:fillRect/>
        </a:stretch>
      </xdr:blipFill>
      <xdr:spPr>
        <a:xfrm>
          <a:off x="609600" y="200025"/>
          <a:ext cx="1821180" cy="563880"/>
        </a:xfrm>
        <a:prstGeom prst="rect">
          <a:avLst/>
        </a:prstGeom>
      </xdr:spPr>
    </xdr:pic>
    <xdr:clientData/>
  </xdr:absoluteAnchor>
</xdr:wsDr>
</file>

<file path=xl/drawings/drawing4.xml><?xml version="1.0" encoding="utf-8"?>
<xdr:wsDr xmlns:xdr="http://schemas.openxmlformats.org/drawingml/2006/spreadsheetDrawing" xmlns:a="http://schemas.openxmlformats.org/drawingml/2006/main">
  <xdr:twoCellAnchor editAs="absolute">
    <xdr:from>
      <xdr:col>1</xdr:col>
      <xdr:colOff>19050</xdr:colOff>
      <xdr:row>1</xdr:row>
      <xdr:rowOff>0</xdr:rowOff>
    </xdr:from>
    <xdr:to>
      <xdr:col>25</xdr:col>
      <xdr:colOff>552450</xdr:colOff>
      <xdr:row>4</xdr:row>
      <xdr:rowOff>9525</xdr:rowOff>
    </xdr:to>
    <xdr:sp macro="" textlink="">
      <xdr:nvSpPr>
        <xdr:cNvPr id="2" name="BannerTitle">
          <a:extLst>
            <a:ext uri="{FF2B5EF4-FFF2-40B4-BE49-F238E27FC236}">
              <a16:creationId xmlns:a16="http://schemas.microsoft.com/office/drawing/2014/main" id="{00000000-0008-0000-0900-000002000000}"/>
            </a:ext>
          </a:extLst>
        </xdr:cNvPr>
        <xdr:cNvSpPr>
          <a:spLocks noChangeArrowheads="1"/>
        </xdr:cNvSpPr>
      </xdr:nvSpPr>
      <xdr:spPr bwMode="auto">
        <a:xfrm>
          <a:off x="704850" y="209550"/>
          <a:ext cx="21678900" cy="638175"/>
        </a:xfrm>
        <a:prstGeom prst="rect">
          <a:avLst/>
        </a:prstGeom>
        <a:gradFill flip="none" rotWithShape="1">
          <a:gsLst>
            <a:gs pos="0">
              <a:schemeClr val="tx2"/>
            </a:gs>
            <a:gs pos="98000">
              <a:schemeClr val="bg1"/>
            </a:gs>
          </a:gsLst>
          <a:path path="circle">
            <a:fillToRect l="50000" t="50000" r="50000" b="50000"/>
          </a:path>
          <a:tileRect/>
        </a:gradFill>
        <a:ln w="9525">
          <a:noFill/>
          <a:miter lim="800000"/>
          <a:headEnd/>
          <a:tailEnd/>
        </a:ln>
      </xdr:spPr>
      <xdr:txBody>
        <a:bodyPr vertOverflow="clip" wrap="square" lIns="54864" tIns="50292" rIns="54864" bIns="50292" anchor="ctr" upright="1"/>
        <a:lstStyle/>
        <a:p>
          <a:pPr algn="ctr" rtl="0">
            <a:defRPr sz="1000"/>
          </a:pPr>
          <a:r>
            <a:rPr lang="en-US" sz="2800" b="1" i="0" u="none" strike="noStrike" baseline="0">
              <a:solidFill>
                <a:srgbClr val="EEEEEE"/>
              </a:solidFill>
              <a:latin typeface="Calibri"/>
            </a:rPr>
            <a:t>BQL Reference Guide for FPT=() and FPO=() </a:t>
          </a:r>
        </a:p>
      </xdr:txBody>
    </xdr:sp>
    <xdr:clientData/>
  </xdr:twoCellAnchor>
  <xdr:twoCellAnchor editAs="oneCell">
    <xdr:from>
      <xdr:col>1</xdr:col>
      <xdr:colOff>0</xdr:colOff>
      <xdr:row>51</xdr:row>
      <xdr:rowOff>1</xdr:rowOff>
    </xdr:from>
    <xdr:to>
      <xdr:col>2</xdr:col>
      <xdr:colOff>3933825</xdr:colOff>
      <xdr:row>60</xdr:row>
      <xdr:rowOff>123855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685800" y="10829926"/>
          <a:ext cx="5657850" cy="200980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0</xdr:colOff>
      <xdr:row>8</xdr:row>
      <xdr:rowOff>65314</xdr:rowOff>
    </xdr:from>
    <xdr:to>
      <xdr:col>23</xdr:col>
      <xdr:colOff>0</xdr:colOff>
      <xdr:row>14</xdr:row>
      <xdr:rowOff>75838</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12468225" y="4513489"/>
          <a:ext cx="4953000" cy="3782424"/>
        </a:xfrm>
        <a:prstGeom prst="rect">
          <a:avLst/>
        </a:prstGeom>
      </xdr:spPr>
    </xdr:pic>
    <xdr:clientData/>
  </xdr:twoCellAnchor>
  <xdr:twoCellAnchor editAs="oneCell">
    <xdr:from>
      <xdr:col>10</xdr:col>
      <xdr:colOff>97972</xdr:colOff>
      <xdr:row>3</xdr:row>
      <xdr:rowOff>593420</xdr:rowOff>
    </xdr:from>
    <xdr:to>
      <xdr:col>15</xdr:col>
      <xdr:colOff>407782</xdr:colOff>
      <xdr:row>5</xdr:row>
      <xdr:rowOff>217715</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9470572" y="1603070"/>
          <a:ext cx="3405435" cy="1176870"/>
        </a:xfrm>
        <a:prstGeom prst="rect">
          <a:avLst/>
        </a:prstGeom>
      </xdr:spPr>
    </xdr:pic>
    <xdr:clientData/>
  </xdr:twoCellAnchor>
  <xdr:twoCellAnchor editAs="oneCell">
    <xdr:from>
      <xdr:col>16</xdr:col>
      <xdr:colOff>1</xdr:colOff>
      <xdr:row>2</xdr:row>
      <xdr:rowOff>611553</xdr:rowOff>
    </xdr:from>
    <xdr:to>
      <xdr:col>22</xdr:col>
      <xdr:colOff>568613</xdr:colOff>
      <xdr:row>7</xdr:row>
      <xdr:rowOff>359230</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087351" y="992553"/>
          <a:ext cx="4283362" cy="318620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www.bloomberg.com/event-registration/?sid=891611" TargetMode="External"/><Relationship Id="rId3" Type="http://schemas.openxmlformats.org/officeDocument/2006/relationships/hyperlink" Target="http://www.bloomberg.com/event-registration/?sid=891597" TargetMode="External"/><Relationship Id="rId7" Type="http://schemas.openxmlformats.org/officeDocument/2006/relationships/hyperlink" Target="http://www.bloomberg.com/event-registration/?sid=891599" TargetMode="External"/><Relationship Id="rId2" Type="http://schemas.openxmlformats.org/officeDocument/2006/relationships/hyperlink" Target="http://www.bloomberg.com/event-registration/?sid=891608" TargetMode="External"/><Relationship Id="rId1" Type="http://schemas.openxmlformats.org/officeDocument/2006/relationships/hyperlink" Target="http://www.bloomberg.com/event-registration/?sid=891596" TargetMode="External"/><Relationship Id="rId6" Type="http://schemas.openxmlformats.org/officeDocument/2006/relationships/hyperlink" Target="http://www.bloomberg.com/event-registration/?sid=891610" TargetMode="External"/><Relationship Id="rId11" Type="http://schemas.openxmlformats.org/officeDocument/2006/relationships/drawing" Target="../drawings/drawing1.xml"/><Relationship Id="rId5" Type="http://schemas.openxmlformats.org/officeDocument/2006/relationships/hyperlink" Target="http://www.bloomberg.com/event-registration/?sid=891598" TargetMode="External"/><Relationship Id="rId10" Type="http://schemas.openxmlformats.org/officeDocument/2006/relationships/printerSettings" Target="../printerSettings/printerSettings1.bin"/><Relationship Id="rId4" Type="http://schemas.openxmlformats.org/officeDocument/2006/relationships/hyperlink" Target="http://www.bloomberg.com/event-registration/?sid=891609" TargetMode="External"/><Relationship Id="rId9" Type="http://schemas.openxmlformats.org/officeDocument/2006/relationships/hyperlink" Target="https://blinks.bloomberg.com/screens/BQL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blinks.bloomberg.com/screens/NI%20BLPBQL" TargetMode="External"/><Relationship Id="rId1" Type="http://schemas.openxmlformats.org/officeDocument/2006/relationships/hyperlink" Target="https://blinks.bloomberg.com/screens/BQLX" TargetMode="Externa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tint="-0.499984740745262"/>
    <pageSetUpPr fitToPage="1"/>
  </sheetPr>
  <dimension ref="A1:AF62"/>
  <sheetViews>
    <sheetView showGridLines="0" showRowColHeaders="0" topLeftCell="A7" zoomScale="80" zoomScaleNormal="80" zoomScaleSheetLayoutView="70" workbookViewId="0">
      <selection activeCell="B4" sqref="B4"/>
    </sheetView>
  </sheetViews>
  <sheetFormatPr defaultColWidth="9.28515625" defaultRowHeight="15" x14ac:dyDescent="0.25"/>
  <cols>
    <col min="1" max="1" width="9.28515625" style="7" customWidth="1"/>
    <col min="2" max="2" width="38.28515625" style="7" customWidth="1"/>
    <col min="3" max="3" width="9.28515625" style="7"/>
    <col min="4" max="4" width="1.7109375" style="7" customWidth="1"/>
    <col min="5" max="5" width="13.7109375" style="7" customWidth="1"/>
    <col min="6" max="6" width="40.42578125" style="7" customWidth="1"/>
    <col min="7" max="7" width="13.7109375" style="7" customWidth="1"/>
    <col min="8" max="8" width="40.42578125" style="7" customWidth="1"/>
    <col min="9" max="9" width="1.7109375" style="7" customWidth="1"/>
    <col min="10" max="14" width="9.28515625" style="7"/>
    <col min="15" max="15" width="1.7109375" style="7" customWidth="1"/>
    <col min="16" max="26" width="9.28515625" style="7"/>
    <col min="27" max="27" width="9.28515625" style="7" customWidth="1"/>
    <col min="28" max="28" width="1.7109375" style="7" customWidth="1"/>
    <col min="29" max="16384" width="9.28515625" style="7"/>
  </cols>
  <sheetData>
    <row r="1" spans="1:32" ht="15" customHeight="1" x14ac:dyDescent="0.55000000000000004">
      <c r="A1" s="1"/>
      <c r="B1" s="2"/>
      <c r="C1" s="3"/>
      <c r="D1" s="3"/>
      <c r="E1" s="4"/>
      <c r="F1" s="4"/>
      <c r="G1" s="4"/>
      <c r="H1" s="4"/>
      <c r="I1" s="3"/>
      <c r="J1" s="4"/>
      <c r="K1" s="4"/>
      <c r="L1" s="4"/>
      <c r="M1" s="4"/>
      <c r="N1" s="4"/>
      <c r="O1" s="3"/>
      <c r="P1" s="4"/>
      <c r="Q1" s="4"/>
      <c r="R1" s="4"/>
      <c r="S1" s="4"/>
      <c r="T1" s="4"/>
      <c r="U1" s="4"/>
      <c r="V1" s="4"/>
      <c r="W1" s="4"/>
      <c r="X1" s="4"/>
      <c r="Y1" s="4"/>
      <c r="Z1" s="4"/>
      <c r="AA1" s="4"/>
      <c r="AB1" s="3"/>
      <c r="AC1" s="5"/>
      <c r="AD1" s="6"/>
      <c r="AE1" s="6"/>
      <c r="AF1" s="6"/>
    </row>
    <row r="2" spans="1:32" x14ac:dyDescent="0.25">
      <c r="A2" s="1"/>
      <c r="B2" s="2"/>
    </row>
    <row r="3" spans="1:32" ht="17.25" customHeight="1" x14ac:dyDescent="0.25">
      <c r="A3" s="1"/>
      <c r="B3" s="2"/>
      <c r="C3" s="8"/>
      <c r="D3" s="12"/>
      <c r="E3" s="170"/>
      <c r="F3" s="170"/>
      <c r="G3" s="170"/>
      <c r="H3" s="63"/>
      <c r="I3" s="12"/>
      <c r="J3" s="63"/>
      <c r="K3" s="63"/>
      <c r="L3" s="63"/>
      <c r="M3" s="63"/>
      <c r="N3" s="61"/>
      <c r="O3" s="12"/>
      <c r="P3" s="61"/>
      <c r="Q3" s="61"/>
      <c r="R3" s="61"/>
      <c r="S3" s="61"/>
      <c r="T3" s="61"/>
      <c r="U3" s="61"/>
      <c r="V3" s="61"/>
      <c r="W3" s="61"/>
      <c r="X3" s="61"/>
      <c r="Y3" s="61"/>
      <c r="Z3" s="61"/>
      <c r="AA3" s="61"/>
      <c r="AB3" s="12"/>
      <c r="AC3" s="10"/>
      <c r="AD3" s="6"/>
      <c r="AE3" s="6"/>
      <c r="AF3" s="6"/>
    </row>
    <row r="4" spans="1:32" ht="50.1" customHeight="1" x14ac:dyDescent="0.25">
      <c r="A4" s="1"/>
      <c r="B4" s="11" t="s">
        <v>0</v>
      </c>
      <c r="C4" s="8"/>
      <c r="D4" s="12"/>
      <c r="E4" s="175" t="s">
        <v>209</v>
      </c>
      <c r="F4" s="175"/>
      <c r="G4" s="175"/>
      <c r="H4" s="175"/>
      <c r="I4" s="175"/>
      <c r="J4" s="175"/>
      <c r="K4" s="175"/>
      <c r="L4" s="175"/>
      <c r="M4" s="175"/>
      <c r="N4" s="175"/>
      <c r="O4" s="175"/>
      <c r="P4" s="175"/>
      <c r="Q4" s="175"/>
      <c r="R4" s="175"/>
      <c r="S4" s="175"/>
      <c r="T4" s="175"/>
      <c r="U4" s="175"/>
      <c r="V4" s="175"/>
      <c r="W4" s="175"/>
      <c r="X4" s="175"/>
      <c r="Y4" s="175"/>
      <c r="Z4" s="175"/>
      <c r="AA4" s="175"/>
      <c r="AB4" s="12"/>
      <c r="AC4" s="10"/>
      <c r="AD4" s="6"/>
      <c r="AE4" s="6"/>
      <c r="AF4" s="6"/>
    </row>
    <row r="5" spans="1:32" ht="50.1" customHeight="1" x14ac:dyDescent="0.25">
      <c r="A5" s="1"/>
      <c r="B5" s="2"/>
      <c r="C5" s="8"/>
      <c r="D5" s="12"/>
      <c r="E5" s="175"/>
      <c r="F5" s="175"/>
      <c r="G5" s="175"/>
      <c r="H5" s="175"/>
      <c r="I5" s="175"/>
      <c r="J5" s="175"/>
      <c r="K5" s="175"/>
      <c r="L5" s="175"/>
      <c r="M5" s="175"/>
      <c r="N5" s="175"/>
      <c r="O5" s="175"/>
      <c r="P5" s="175"/>
      <c r="Q5" s="175"/>
      <c r="R5" s="175"/>
      <c r="S5" s="175"/>
      <c r="T5" s="175"/>
      <c r="U5" s="175"/>
      <c r="V5" s="175"/>
      <c r="W5" s="175"/>
      <c r="X5" s="175"/>
      <c r="Y5" s="175"/>
      <c r="Z5" s="175"/>
      <c r="AA5" s="175"/>
      <c r="AB5" s="12"/>
      <c r="AC5" s="10"/>
      <c r="AD5" s="6"/>
      <c r="AE5" s="6"/>
      <c r="AF5" s="6"/>
    </row>
    <row r="6" spans="1:32" ht="36" customHeight="1" x14ac:dyDescent="0.25">
      <c r="A6" s="1"/>
      <c r="B6" s="2"/>
      <c r="C6" s="8"/>
      <c r="D6" s="12"/>
      <c r="E6" s="170" t="s">
        <v>309</v>
      </c>
      <c r="F6" s="170"/>
      <c r="G6" s="170"/>
      <c r="H6" s="63"/>
      <c r="I6" s="12"/>
      <c r="J6" s="63"/>
      <c r="K6" s="63"/>
      <c r="L6" s="63"/>
      <c r="M6" s="63"/>
      <c r="N6" s="61"/>
      <c r="O6" s="12"/>
      <c r="P6" s="61"/>
      <c r="Q6" s="61"/>
      <c r="R6" s="61"/>
      <c r="S6" s="61"/>
      <c r="T6" s="61"/>
      <c r="U6" s="61"/>
      <c r="V6" s="61"/>
      <c r="W6" s="61"/>
      <c r="X6" s="61"/>
      <c r="Y6" s="61"/>
      <c r="Z6" s="61"/>
      <c r="AA6" s="61"/>
      <c r="AB6" s="12"/>
      <c r="AC6" s="10"/>
      <c r="AD6" s="6"/>
      <c r="AE6" s="6"/>
      <c r="AF6" s="6"/>
    </row>
    <row r="7" spans="1:32" ht="36" customHeight="1" x14ac:dyDescent="0.25">
      <c r="A7" s="1"/>
      <c r="B7" s="2"/>
      <c r="C7" s="8"/>
      <c r="D7" s="12"/>
      <c r="E7" s="174" t="s">
        <v>310</v>
      </c>
      <c r="F7" s="174"/>
      <c r="G7" s="174"/>
      <c r="H7" s="63"/>
      <c r="I7" s="12"/>
      <c r="J7" s="63"/>
      <c r="K7" s="63"/>
      <c r="L7" s="63"/>
      <c r="M7" s="63"/>
      <c r="N7" s="61"/>
      <c r="O7" s="12"/>
      <c r="P7" s="61"/>
      <c r="Q7" s="61"/>
      <c r="R7" s="61"/>
      <c r="S7" s="61"/>
      <c r="T7" s="61"/>
      <c r="U7" s="61"/>
      <c r="V7" s="61"/>
      <c r="W7" s="61"/>
      <c r="X7" s="61"/>
      <c r="Y7" s="61"/>
      <c r="Z7" s="61"/>
      <c r="AA7" s="61"/>
      <c r="AB7" s="12"/>
      <c r="AC7" s="10"/>
      <c r="AD7" s="6"/>
      <c r="AE7" s="6"/>
      <c r="AF7" s="6"/>
    </row>
    <row r="8" spans="1:32" ht="17.25" customHeight="1" x14ac:dyDescent="0.25">
      <c r="A8" s="1"/>
      <c r="B8" s="2"/>
      <c r="C8" s="8"/>
      <c r="D8" s="12"/>
      <c r="E8" s="170"/>
      <c r="F8" s="170"/>
      <c r="G8" s="170"/>
      <c r="H8" s="63"/>
      <c r="I8" s="12"/>
      <c r="J8" s="63"/>
      <c r="K8" s="63"/>
      <c r="L8" s="63"/>
      <c r="M8" s="63"/>
      <c r="N8" s="60"/>
      <c r="O8" s="12"/>
      <c r="P8" s="60"/>
      <c r="Q8" s="60"/>
      <c r="R8" s="60"/>
      <c r="S8" s="60"/>
      <c r="T8" s="60"/>
      <c r="U8" s="60"/>
      <c r="V8" s="60"/>
      <c r="W8" s="60"/>
      <c r="X8" s="60"/>
      <c r="Y8" s="60"/>
      <c r="Z8" s="60"/>
      <c r="AA8" s="60"/>
      <c r="AB8" s="12"/>
      <c r="AC8" s="10"/>
      <c r="AD8" s="6"/>
      <c r="AE8" s="6"/>
      <c r="AF8" s="6"/>
    </row>
    <row r="9" spans="1:32" ht="50.1" customHeight="1" x14ac:dyDescent="0.25">
      <c r="A9" s="1"/>
      <c r="B9" s="2"/>
      <c r="C9" s="8"/>
      <c r="D9" s="12"/>
      <c r="E9" s="60"/>
      <c r="F9" s="61"/>
      <c r="G9" s="60"/>
      <c r="H9" s="61"/>
      <c r="I9" s="12"/>
      <c r="J9" s="60"/>
      <c r="K9" s="60"/>
      <c r="L9" s="60"/>
      <c r="M9" s="60"/>
      <c r="N9" s="60"/>
      <c r="O9" s="12"/>
      <c r="P9" s="60"/>
      <c r="Q9" s="60"/>
      <c r="R9" s="60"/>
      <c r="S9" s="60"/>
      <c r="T9" s="60"/>
      <c r="U9" s="60"/>
      <c r="V9" s="60"/>
      <c r="W9" s="60"/>
      <c r="X9" s="60"/>
      <c r="Y9" s="60"/>
      <c r="Z9" s="60"/>
      <c r="AA9" s="60"/>
      <c r="AB9" s="12"/>
      <c r="AC9" s="10"/>
      <c r="AD9" s="6"/>
      <c r="AE9" s="6"/>
      <c r="AF9" s="6"/>
    </row>
    <row r="10" spans="1:32" ht="50.1" customHeight="1" x14ac:dyDescent="0.25">
      <c r="A10" s="1"/>
      <c r="B10" s="2"/>
      <c r="C10" s="8"/>
      <c r="D10" s="12"/>
      <c r="E10" s="60"/>
      <c r="F10" s="61"/>
      <c r="G10" s="60"/>
      <c r="H10" s="61"/>
      <c r="I10" s="12"/>
      <c r="J10" s="60"/>
      <c r="K10" s="60"/>
      <c r="L10" s="60"/>
      <c r="M10" s="60"/>
      <c r="N10" s="60"/>
      <c r="O10" s="12"/>
      <c r="P10" s="60"/>
      <c r="Q10" s="60"/>
      <c r="R10" s="60"/>
      <c r="S10" s="60"/>
      <c r="T10" s="60"/>
      <c r="U10" s="60"/>
      <c r="V10" s="60"/>
      <c r="W10" s="60"/>
      <c r="X10" s="60"/>
      <c r="Y10" s="60"/>
      <c r="Z10" s="60"/>
      <c r="AA10" s="60"/>
      <c r="AB10" s="12"/>
      <c r="AC10" s="10"/>
      <c r="AD10" s="6"/>
      <c r="AE10" s="6"/>
      <c r="AF10" s="6"/>
    </row>
    <row r="11" spans="1:32" ht="50.1" customHeight="1" x14ac:dyDescent="0.25">
      <c r="A11" s="1"/>
      <c r="B11" s="2"/>
      <c r="C11" s="8"/>
      <c r="D11" s="12"/>
      <c r="E11" s="60"/>
      <c r="F11" s="61"/>
      <c r="G11" s="60"/>
      <c r="H11" s="61"/>
      <c r="I11" s="12"/>
      <c r="J11" s="60"/>
      <c r="K11" s="60"/>
      <c r="L11" s="60"/>
      <c r="M11" s="60"/>
      <c r="N11" s="60"/>
      <c r="O11" s="12"/>
      <c r="P11" s="60"/>
      <c r="Q11" s="60"/>
      <c r="R11" s="60"/>
      <c r="S11" s="60"/>
      <c r="T11" s="60"/>
      <c r="U11" s="60"/>
      <c r="V11" s="60"/>
      <c r="W11" s="60"/>
      <c r="X11" s="60"/>
      <c r="Y11" s="60"/>
      <c r="Z11" s="60"/>
      <c r="AA11" s="60"/>
      <c r="AB11" s="12"/>
      <c r="AC11" s="10"/>
      <c r="AD11" s="6"/>
      <c r="AE11" s="6"/>
      <c r="AF11" s="6"/>
    </row>
    <row r="12" spans="1:32" ht="17.25" customHeight="1" x14ac:dyDescent="0.25">
      <c r="A12" s="1"/>
      <c r="B12" s="2"/>
      <c r="C12" s="8"/>
      <c r="D12" s="12"/>
      <c r="E12" s="60"/>
      <c r="F12" s="61"/>
      <c r="G12" s="60"/>
      <c r="H12" s="61"/>
      <c r="I12" s="12"/>
      <c r="J12" s="60"/>
      <c r="K12" s="60"/>
      <c r="L12" s="60"/>
      <c r="M12" s="60"/>
      <c r="N12" s="60"/>
      <c r="O12" s="12"/>
      <c r="P12" s="60"/>
      <c r="Q12" s="60"/>
      <c r="R12" s="60"/>
      <c r="S12" s="60"/>
      <c r="T12" s="60"/>
      <c r="U12" s="60"/>
      <c r="V12" s="60"/>
      <c r="W12" s="60"/>
      <c r="X12" s="60"/>
      <c r="Y12" s="60"/>
      <c r="Z12" s="60"/>
      <c r="AA12" s="60"/>
      <c r="AB12" s="12"/>
      <c r="AC12" s="10"/>
      <c r="AD12" s="6"/>
      <c r="AE12" s="6"/>
      <c r="AF12" s="6"/>
    </row>
    <row r="13" spans="1:32" ht="50.1" customHeight="1" x14ac:dyDescent="0.25">
      <c r="A13" s="1"/>
      <c r="B13" s="2"/>
      <c r="C13" s="8"/>
      <c r="D13" s="12"/>
      <c r="E13" s="60"/>
      <c r="F13" s="61"/>
      <c r="G13" s="60"/>
      <c r="H13" s="61"/>
      <c r="I13" s="12"/>
      <c r="J13" s="60"/>
      <c r="K13" s="60"/>
      <c r="L13" s="60"/>
      <c r="M13" s="60"/>
      <c r="N13" s="60"/>
      <c r="O13" s="12"/>
      <c r="P13" s="169"/>
      <c r="Q13" s="169"/>
      <c r="R13" s="169"/>
      <c r="S13" s="60"/>
      <c r="T13" s="60"/>
      <c r="U13" s="60"/>
      <c r="V13" s="60"/>
      <c r="W13" s="60"/>
      <c r="X13" s="60"/>
      <c r="Y13" s="60"/>
      <c r="Z13" s="60"/>
      <c r="AA13" s="60"/>
      <c r="AB13" s="12"/>
      <c r="AC13" s="10"/>
      <c r="AD13" s="6"/>
      <c r="AE13" s="6"/>
      <c r="AF13" s="6"/>
    </row>
    <row r="14" spans="1:32" ht="50.1" customHeight="1" x14ac:dyDescent="0.25">
      <c r="A14" s="1"/>
      <c r="B14" s="2"/>
      <c r="C14" s="8"/>
      <c r="D14" s="12"/>
      <c r="E14" s="60"/>
      <c r="F14" s="61"/>
      <c r="G14" s="60"/>
      <c r="H14" s="61"/>
      <c r="I14" s="12"/>
      <c r="J14" s="60"/>
      <c r="K14" s="60"/>
      <c r="L14" s="60"/>
      <c r="M14" s="60"/>
      <c r="N14" s="60"/>
      <c r="O14" s="12"/>
      <c r="P14" s="60"/>
      <c r="Q14" s="60"/>
      <c r="R14" s="60"/>
      <c r="S14" s="60"/>
      <c r="T14" s="60"/>
      <c r="U14" s="60"/>
      <c r="V14" s="60"/>
      <c r="W14" s="60"/>
      <c r="X14" s="60"/>
      <c r="Y14" s="60"/>
      <c r="Z14" s="60"/>
      <c r="AA14" s="60"/>
      <c r="AB14" s="12"/>
      <c r="AC14" s="10"/>
      <c r="AD14" s="6"/>
      <c r="AE14" s="6"/>
      <c r="AF14" s="6"/>
    </row>
    <row r="15" spans="1:32" ht="50.1" customHeight="1" x14ac:dyDescent="0.25">
      <c r="A15" s="1"/>
      <c r="B15" s="2"/>
      <c r="C15" s="8"/>
      <c r="D15" s="12"/>
      <c r="E15" s="60"/>
      <c r="F15" s="61"/>
      <c r="G15" s="60"/>
      <c r="H15" s="61"/>
      <c r="I15" s="12"/>
      <c r="J15" s="60"/>
      <c r="K15" s="60"/>
      <c r="L15" s="60"/>
      <c r="M15" s="60"/>
      <c r="N15" s="60"/>
      <c r="O15" s="12"/>
      <c r="P15" s="60"/>
      <c r="Q15" s="60"/>
      <c r="R15" s="60"/>
      <c r="S15" s="60"/>
      <c r="T15" s="60"/>
      <c r="U15" s="60"/>
      <c r="V15" s="60"/>
      <c r="W15" s="60"/>
      <c r="X15" s="60"/>
      <c r="Y15" s="60"/>
      <c r="Z15" s="60"/>
      <c r="AA15" s="60"/>
      <c r="AB15" s="12"/>
      <c r="AC15" s="10"/>
      <c r="AD15" s="6"/>
      <c r="AE15"/>
      <c r="AF15" s="6"/>
    </row>
    <row r="16" spans="1:32" ht="50.1" customHeight="1" x14ac:dyDescent="0.25">
      <c r="A16" s="1"/>
      <c r="B16" s="2"/>
      <c r="C16" s="8"/>
      <c r="D16" s="12"/>
      <c r="E16" s="60"/>
      <c r="F16" s="61"/>
      <c r="G16" s="60"/>
      <c r="H16" s="61"/>
      <c r="I16" s="12"/>
      <c r="J16" s="60"/>
      <c r="K16" s="60"/>
      <c r="L16" s="60"/>
      <c r="M16" s="60"/>
      <c r="N16" s="60"/>
      <c r="O16" s="12"/>
      <c r="P16" s="60"/>
      <c r="Q16" s="60"/>
      <c r="R16" s="60"/>
      <c r="S16" s="60"/>
      <c r="T16" s="60"/>
      <c r="U16" s="60"/>
      <c r="V16" s="60"/>
      <c r="W16" s="60"/>
      <c r="X16" s="60"/>
      <c r="Y16" s="60"/>
      <c r="Z16" s="60"/>
      <c r="AA16" s="60"/>
      <c r="AB16" s="12"/>
      <c r="AC16" s="10"/>
      <c r="AD16" s="6"/>
      <c r="AE16" s="6"/>
      <c r="AF16" s="6"/>
    </row>
    <row r="17" spans="1:32" ht="50.1" customHeight="1" x14ac:dyDescent="0.25">
      <c r="A17" s="1"/>
      <c r="B17" s="2"/>
      <c r="C17" s="8"/>
      <c r="D17" s="12"/>
      <c r="E17" s="60"/>
      <c r="F17" s="61"/>
      <c r="G17" s="60"/>
      <c r="H17" s="61"/>
      <c r="I17" s="12"/>
      <c r="J17" s="60"/>
      <c r="K17" s="60"/>
      <c r="L17" s="60"/>
      <c r="M17" s="60"/>
      <c r="N17" s="60"/>
      <c r="O17" s="12"/>
      <c r="P17" s="60"/>
      <c r="Q17" s="60"/>
      <c r="R17" s="60"/>
      <c r="S17" s="60"/>
      <c r="T17" s="60"/>
      <c r="U17" s="60"/>
      <c r="V17" s="60"/>
      <c r="W17" s="60"/>
      <c r="X17" s="60"/>
      <c r="Y17" s="60"/>
      <c r="Z17" s="60"/>
      <c r="AA17" s="60"/>
      <c r="AB17" s="12"/>
      <c r="AC17" s="10"/>
      <c r="AD17" s="6"/>
      <c r="AE17" s="6"/>
      <c r="AF17" s="6"/>
    </row>
    <row r="18" spans="1:32" ht="50.1" customHeight="1" x14ac:dyDescent="0.25">
      <c r="A18" s="1"/>
      <c r="B18" s="2"/>
      <c r="C18" s="8"/>
      <c r="D18" s="12"/>
      <c r="E18" s="60"/>
      <c r="F18" s="61"/>
      <c r="G18" s="60"/>
      <c r="H18" s="61"/>
      <c r="I18" s="12"/>
      <c r="J18" s="60"/>
      <c r="K18" s="60"/>
      <c r="L18" s="60"/>
      <c r="M18" s="60"/>
      <c r="N18" s="60"/>
      <c r="O18" s="12"/>
      <c r="P18" s="60"/>
      <c r="Q18" s="60"/>
      <c r="R18" s="60"/>
      <c r="S18" s="60"/>
      <c r="T18" s="60"/>
      <c r="U18" s="60"/>
      <c r="V18" s="60"/>
      <c r="W18" s="60"/>
      <c r="X18" s="60"/>
      <c r="Y18" s="60"/>
      <c r="Z18" s="60"/>
      <c r="AA18" s="60"/>
      <c r="AB18" s="12"/>
      <c r="AC18" s="10"/>
      <c r="AD18" s="6"/>
      <c r="AE18" s="6"/>
      <c r="AF18" s="6"/>
    </row>
    <row r="19" spans="1:32" ht="50.1" customHeight="1" x14ac:dyDescent="0.25">
      <c r="A19" s="1"/>
      <c r="B19" s="2"/>
      <c r="C19" s="8"/>
      <c r="D19" s="12"/>
      <c r="E19" s="60"/>
      <c r="F19" s="61"/>
      <c r="G19" s="60"/>
      <c r="H19" s="61"/>
      <c r="I19" s="12"/>
      <c r="J19" s="60"/>
      <c r="K19" s="60"/>
      <c r="L19" s="60"/>
      <c r="M19" s="60"/>
      <c r="N19" s="60"/>
      <c r="O19" s="12"/>
      <c r="P19" s="60"/>
      <c r="Q19" s="60"/>
      <c r="R19" s="60"/>
      <c r="S19" s="60"/>
      <c r="T19" s="60"/>
      <c r="U19" s="60"/>
      <c r="V19" s="60"/>
      <c r="W19" s="60"/>
      <c r="X19" s="60"/>
      <c r="Y19" s="60"/>
      <c r="Z19" s="60"/>
      <c r="AA19" s="60"/>
      <c r="AB19" s="12"/>
      <c r="AC19" s="10"/>
      <c r="AD19" s="6"/>
      <c r="AE19" s="6"/>
      <c r="AF19" s="6"/>
    </row>
    <row r="20" spans="1:32" ht="17.25" customHeight="1" x14ac:dyDescent="0.25">
      <c r="A20" s="1"/>
      <c r="B20" s="2"/>
      <c r="C20" s="8"/>
      <c r="D20" s="12"/>
      <c r="E20" s="170"/>
      <c r="F20" s="170"/>
      <c r="G20" s="170"/>
      <c r="H20" s="63"/>
      <c r="I20" s="12"/>
      <c r="J20" s="63"/>
      <c r="K20" s="63"/>
      <c r="L20" s="63"/>
      <c r="M20" s="63"/>
      <c r="N20" s="61"/>
      <c r="O20" s="12"/>
      <c r="P20" s="61"/>
      <c r="Q20" s="61"/>
      <c r="R20" s="61"/>
      <c r="S20" s="61"/>
      <c r="T20" s="61"/>
      <c r="U20" s="61"/>
      <c r="V20" s="61"/>
      <c r="W20" s="61"/>
      <c r="X20" s="61"/>
      <c r="Y20" s="61"/>
      <c r="Z20" s="61"/>
      <c r="AA20" s="61"/>
      <c r="AB20" s="12"/>
      <c r="AC20" s="10"/>
      <c r="AD20" s="6"/>
      <c r="AE20" s="6"/>
      <c r="AF20" s="6"/>
    </row>
    <row r="21" spans="1:32" ht="50.1" customHeight="1" x14ac:dyDescent="0.65">
      <c r="A21" s="1"/>
      <c r="B21" s="2"/>
      <c r="C21" s="8"/>
      <c r="D21" s="12"/>
      <c r="E21" s="176" t="s">
        <v>218</v>
      </c>
      <c r="F21" s="176"/>
      <c r="G21" s="176"/>
      <c r="H21" s="176"/>
      <c r="I21" s="176"/>
      <c r="J21" s="176"/>
      <c r="K21" s="60"/>
      <c r="L21" s="60"/>
      <c r="M21" s="60"/>
      <c r="N21" s="60"/>
      <c r="O21" s="12"/>
      <c r="P21" s="172" t="s">
        <v>1</v>
      </c>
      <c r="Q21" s="172"/>
      <c r="R21" s="172"/>
      <c r="S21" s="172"/>
      <c r="T21" s="173" t="s">
        <v>217</v>
      </c>
      <c r="U21" s="173"/>
      <c r="V21" s="173"/>
      <c r="W21" s="64"/>
      <c r="X21" s="64"/>
      <c r="Y21" s="64"/>
      <c r="Z21" s="64"/>
      <c r="AA21" s="60"/>
      <c r="AB21" s="12"/>
      <c r="AC21" s="10"/>
      <c r="AD21" s="6"/>
      <c r="AE21" s="6"/>
      <c r="AF21" s="6"/>
    </row>
    <row r="22" spans="1:32" ht="17.25" customHeight="1" x14ac:dyDescent="0.25">
      <c r="A22" s="1"/>
      <c r="B22" s="2"/>
      <c r="C22" s="8"/>
      <c r="D22" s="12"/>
      <c r="E22" s="170"/>
      <c r="F22" s="170"/>
      <c r="G22" s="170"/>
      <c r="H22" s="63"/>
      <c r="I22" s="12"/>
      <c r="J22" s="63"/>
      <c r="K22" s="63"/>
      <c r="L22" s="63"/>
      <c r="M22" s="63"/>
      <c r="N22" s="61"/>
      <c r="O22" s="12"/>
      <c r="P22" s="61"/>
      <c r="Q22" s="61"/>
      <c r="R22" s="61"/>
      <c r="S22" s="61"/>
      <c r="T22" s="61"/>
      <c r="U22" s="61"/>
      <c r="V22" s="61"/>
      <c r="W22" s="61"/>
      <c r="X22" s="61"/>
      <c r="Y22" s="61"/>
      <c r="Z22" s="61"/>
      <c r="AA22" s="61"/>
      <c r="AB22" s="12"/>
      <c r="AC22" s="10"/>
      <c r="AD22" s="6"/>
      <c r="AE22" s="6"/>
      <c r="AF22" s="6"/>
    </row>
    <row r="23" spans="1:32" ht="24" customHeight="1" x14ac:dyDescent="0.25">
      <c r="A23" s="1"/>
      <c r="B23" s="2"/>
      <c r="C23" s="8"/>
      <c r="D23" s="12"/>
      <c r="E23" s="62" t="s">
        <v>208</v>
      </c>
      <c r="F23" s="65" t="s">
        <v>213</v>
      </c>
      <c r="G23" s="62" t="s">
        <v>204</v>
      </c>
      <c r="H23" s="65" t="s">
        <v>214</v>
      </c>
      <c r="I23" s="12"/>
      <c r="J23" s="61"/>
      <c r="K23" s="61"/>
      <c r="L23" s="61"/>
      <c r="M23" s="61"/>
      <c r="N23" s="61"/>
      <c r="O23" s="12"/>
      <c r="P23" s="61"/>
      <c r="Q23" s="61"/>
      <c r="R23" s="61"/>
      <c r="S23" s="61"/>
      <c r="T23" s="61"/>
      <c r="U23" s="61"/>
      <c r="V23" s="61"/>
      <c r="W23" s="61"/>
      <c r="X23" s="61"/>
      <c r="Y23" s="61"/>
      <c r="Z23" s="61"/>
      <c r="AA23" s="61"/>
      <c r="AB23" s="12"/>
      <c r="AC23" s="10"/>
      <c r="AD23" s="6"/>
      <c r="AE23" s="6"/>
      <c r="AF23" s="6"/>
    </row>
    <row r="24" spans="1:32" ht="24" customHeight="1" x14ac:dyDescent="0.25">
      <c r="A24" s="1"/>
      <c r="B24" s="2"/>
      <c r="C24" s="8"/>
      <c r="D24" s="12"/>
      <c r="E24" s="62" t="s">
        <v>201</v>
      </c>
      <c r="F24" s="65" t="s">
        <v>212</v>
      </c>
      <c r="G24" s="62" t="s">
        <v>205</v>
      </c>
      <c r="H24" s="65" t="s">
        <v>215</v>
      </c>
      <c r="I24" s="12"/>
      <c r="J24" s="61"/>
      <c r="K24" s="61"/>
      <c r="L24" s="61"/>
      <c r="M24" s="61"/>
      <c r="N24" s="61"/>
      <c r="O24" s="12"/>
      <c r="P24" s="61"/>
      <c r="Q24" s="61"/>
      <c r="R24" s="61"/>
      <c r="S24" s="61"/>
      <c r="T24" s="61"/>
      <c r="U24" s="61"/>
      <c r="V24" s="61"/>
      <c r="W24" s="61"/>
      <c r="X24" s="61"/>
      <c r="Y24" s="61"/>
      <c r="Z24" s="61"/>
      <c r="AA24" s="61"/>
      <c r="AB24" s="12"/>
      <c r="AC24" s="10"/>
      <c r="AD24" s="6"/>
      <c r="AE24" s="6"/>
      <c r="AF24" s="6"/>
    </row>
    <row r="25" spans="1:32" ht="24" customHeight="1" x14ac:dyDescent="0.25">
      <c r="A25" s="1"/>
      <c r="B25" s="2"/>
      <c r="C25" s="8"/>
      <c r="D25" s="12"/>
      <c r="E25" s="62" t="s">
        <v>202</v>
      </c>
      <c r="F25" s="65" t="s">
        <v>210</v>
      </c>
      <c r="G25" s="62" t="s">
        <v>206</v>
      </c>
      <c r="H25" s="65" t="s">
        <v>216</v>
      </c>
      <c r="I25" s="12"/>
      <c r="J25" s="61"/>
      <c r="K25" s="61"/>
      <c r="L25" s="61"/>
      <c r="M25" s="61"/>
      <c r="N25" s="61"/>
      <c r="O25" s="12"/>
      <c r="P25" s="61"/>
      <c r="Q25" s="61"/>
      <c r="R25" s="61"/>
      <c r="S25" s="61"/>
      <c r="T25" s="61"/>
      <c r="U25" s="61"/>
      <c r="V25" s="61"/>
      <c r="W25" s="61"/>
      <c r="X25" s="61"/>
      <c r="Y25" s="61"/>
      <c r="Z25" s="61"/>
      <c r="AA25" s="61"/>
      <c r="AB25" s="12"/>
      <c r="AC25" s="10"/>
      <c r="AD25" s="6"/>
      <c r="AE25" s="6"/>
      <c r="AF25" s="6"/>
    </row>
    <row r="26" spans="1:32" ht="24" customHeight="1" x14ac:dyDescent="0.25">
      <c r="A26" s="1"/>
      <c r="B26" s="2"/>
      <c r="C26" s="8"/>
      <c r="D26" s="12"/>
      <c r="E26" s="62" t="s">
        <v>203</v>
      </c>
      <c r="F26" s="65" t="s">
        <v>211</v>
      </c>
      <c r="G26" s="62" t="s">
        <v>207</v>
      </c>
      <c r="H26" s="65" t="s">
        <v>1277</v>
      </c>
      <c r="I26" s="12"/>
      <c r="J26" s="60"/>
      <c r="K26" s="60"/>
      <c r="L26" s="60"/>
      <c r="M26" s="60"/>
      <c r="N26" s="60"/>
      <c r="O26" s="12"/>
      <c r="P26" s="60"/>
      <c r="Q26" s="60"/>
      <c r="R26" s="60"/>
      <c r="S26" s="60"/>
      <c r="T26" s="60"/>
      <c r="U26" s="60"/>
      <c r="V26" s="60"/>
      <c r="W26" s="60"/>
      <c r="X26" s="60"/>
      <c r="Y26" s="60"/>
      <c r="Z26" s="60"/>
      <c r="AA26" s="60"/>
      <c r="AB26" s="12"/>
      <c r="AC26" s="10"/>
      <c r="AD26" s="6"/>
      <c r="AE26" s="6"/>
      <c r="AF26" s="6"/>
    </row>
    <row r="27" spans="1:32" ht="17.25" customHeight="1" x14ac:dyDescent="0.25">
      <c r="A27" s="1"/>
      <c r="B27" s="2"/>
      <c r="C27" s="8"/>
      <c r="D27" s="12"/>
      <c r="E27" s="170"/>
      <c r="F27" s="170"/>
      <c r="G27" s="170"/>
      <c r="H27" s="63"/>
      <c r="I27" s="12"/>
      <c r="J27" s="63"/>
      <c r="K27" s="63"/>
      <c r="L27" s="63"/>
      <c r="M27" s="63"/>
      <c r="N27" s="61"/>
      <c r="O27" s="12"/>
      <c r="P27" s="61"/>
      <c r="Q27" s="61"/>
      <c r="R27" s="61"/>
      <c r="S27" s="61"/>
      <c r="T27" s="61"/>
      <c r="U27" s="61"/>
      <c r="V27" s="61"/>
      <c r="W27" s="61"/>
      <c r="X27" s="61"/>
      <c r="Y27" s="61"/>
      <c r="Z27" s="61"/>
      <c r="AA27" s="61"/>
      <c r="AB27" s="12"/>
      <c r="AC27" s="10"/>
      <c r="AD27" s="6"/>
      <c r="AE27" s="6"/>
      <c r="AF27" s="6"/>
    </row>
    <row r="28" spans="1:32" ht="50.1" customHeight="1" x14ac:dyDescent="0.65">
      <c r="A28" s="1"/>
      <c r="B28" s="2"/>
      <c r="C28" s="8"/>
      <c r="D28" s="12"/>
      <c r="E28" s="61"/>
      <c r="F28" s="61"/>
      <c r="G28" s="61"/>
      <c r="H28" s="61"/>
      <c r="I28" s="12"/>
      <c r="J28" s="61"/>
      <c r="K28" s="61"/>
      <c r="L28" s="61"/>
      <c r="M28" s="61"/>
      <c r="N28" s="61"/>
      <c r="O28" s="12"/>
      <c r="P28" s="171"/>
      <c r="Q28" s="171"/>
      <c r="R28" s="171"/>
      <c r="S28" s="171"/>
      <c r="T28" s="171"/>
      <c r="U28" s="171"/>
      <c r="V28" s="171"/>
      <c r="W28" s="171"/>
      <c r="X28" s="171"/>
      <c r="Y28" s="171"/>
      <c r="Z28" s="171"/>
      <c r="AA28" s="61"/>
      <c r="AB28" s="12"/>
      <c r="AC28" s="10"/>
      <c r="AD28" s="6"/>
      <c r="AE28" s="6"/>
      <c r="AF28" s="6"/>
    </row>
    <row r="29" spans="1:32" ht="24" customHeight="1" x14ac:dyDescent="0.25">
      <c r="A29" s="1"/>
      <c r="B29" s="2"/>
      <c r="C29" s="8"/>
      <c r="D29" s="12"/>
      <c r="E29" s="61"/>
      <c r="F29" s="61"/>
      <c r="G29" s="61"/>
      <c r="H29" s="61"/>
      <c r="I29" s="12"/>
      <c r="J29" s="61"/>
      <c r="K29" s="61"/>
      <c r="L29" s="61"/>
      <c r="M29" s="61"/>
      <c r="N29" s="61"/>
      <c r="O29" s="12"/>
      <c r="P29" s="61"/>
      <c r="Q29" s="61"/>
      <c r="R29" s="61"/>
      <c r="S29" s="61"/>
      <c r="T29" s="61"/>
      <c r="U29" s="61"/>
      <c r="V29" s="61"/>
      <c r="W29" s="61"/>
      <c r="X29" s="61"/>
      <c r="Y29" s="61"/>
      <c r="Z29" s="61"/>
      <c r="AA29" s="61"/>
      <c r="AB29" s="12"/>
      <c r="AC29" s="10"/>
      <c r="AD29" s="6"/>
      <c r="AE29" s="6"/>
      <c r="AF29" s="6"/>
    </row>
    <row r="30" spans="1:32" ht="24" customHeight="1" x14ac:dyDescent="0.25">
      <c r="A30" s="1"/>
      <c r="B30" s="2"/>
      <c r="C30" s="8"/>
      <c r="D30" s="12"/>
      <c r="E30" s="61"/>
      <c r="F30" s="61"/>
      <c r="G30" s="61"/>
      <c r="H30" s="61"/>
      <c r="I30" s="12"/>
      <c r="J30" s="61"/>
      <c r="K30" s="61"/>
      <c r="L30" s="61"/>
      <c r="M30" s="61"/>
      <c r="N30" s="61"/>
      <c r="O30" s="12"/>
      <c r="P30" s="61"/>
      <c r="Q30" s="61"/>
      <c r="R30" s="61"/>
      <c r="S30" s="61"/>
      <c r="T30" s="61"/>
      <c r="U30" s="61"/>
      <c r="V30" s="61"/>
      <c r="W30" s="61"/>
      <c r="X30" s="61"/>
      <c r="Y30" s="61"/>
      <c r="Z30" s="61"/>
      <c r="AA30" s="61"/>
      <c r="AB30" s="12"/>
      <c r="AC30" s="10"/>
      <c r="AD30" s="6"/>
      <c r="AE30" s="6"/>
      <c r="AF30" s="6"/>
    </row>
    <row r="31" spans="1:32" ht="17.25" customHeight="1" x14ac:dyDescent="0.25">
      <c r="A31" s="1"/>
      <c r="B31" s="2"/>
      <c r="C31" s="8"/>
      <c r="D31" s="12"/>
      <c r="E31" s="60"/>
      <c r="F31" s="61"/>
      <c r="G31" s="60"/>
      <c r="H31" s="61"/>
      <c r="I31" s="12"/>
      <c r="J31" s="60"/>
      <c r="K31" s="60"/>
      <c r="L31" s="60"/>
      <c r="M31" s="60"/>
      <c r="N31" s="60"/>
      <c r="O31" s="12"/>
      <c r="P31" s="60"/>
      <c r="Q31" s="60"/>
      <c r="R31" s="60"/>
      <c r="S31" s="60"/>
      <c r="T31" s="60"/>
      <c r="U31" s="60"/>
      <c r="V31" s="60"/>
      <c r="W31" s="60"/>
      <c r="X31" s="60"/>
      <c r="Y31" s="60"/>
      <c r="Z31" s="60"/>
      <c r="AA31" s="60"/>
      <c r="AB31" s="12"/>
      <c r="AC31" s="10"/>
      <c r="AD31" s="6"/>
      <c r="AE31" s="6"/>
      <c r="AF31" s="6"/>
    </row>
    <row r="32" spans="1:32" ht="15" customHeight="1" x14ac:dyDescent="0.55000000000000004">
      <c r="A32" s="1"/>
      <c r="B32" s="2"/>
      <c r="C32" s="3"/>
      <c r="D32" s="3"/>
      <c r="E32" s="4"/>
      <c r="F32" s="4"/>
      <c r="G32" s="4"/>
      <c r="H32" s="4"/>
      <c r="I32" s="3"/>
      <c r="J32" s="4"/>
      <c r="K32" s="4"/>
      <c r="L32" s="4"/>
      <c r="M32" s="4"/>
      <c r="N32" s="4"/>
      <c r="O32" s="3"/>
      <c r="P32" s="4"/>
      <c r="Q32" s="4"/>
      <c r="R32" s="4"/>
      <c r="S32" s="4"/>
      <c r="T32" s="4"/>
      <c r="U32" s="4"/>
      <c r="V32" s="4"/>
      <c r="W32" s="4"/>
      <c r="X32" s="4"/>
      <c r="Y32" s="4"/>
      <c r="Z32" s="4"/>
      <c r="AA32" s="4"/>
      <c r="AB32" s="3"/>
      <c r="AC32" s="5"/>
    </row>
    <row r="33" spans="1:32" ht="15" customHeight="1" x14ac:dyDescent="0.55000000000000004">
      <c r="A33" s="1"/>
      <c r="B33" s="2"/>
      <c r="C33" s="3"/>
      <c r="D33" s="3"/>
      <c r="E33" s="17"/>
      <c r="F33" s="17"/>
      <c r="G33" s="4"/>
      <c r="H33" s="17"/>
      <c r="I33" s="3"/>
      <c r="J33" s="4"/>
      <c r="K33" s="4"/>
      <c r="L33" s="4"/>
      <c r="M33" s="4"/>
      <c r="N33" s="4"/>
      <c r="O33" s="3"/>
      <c r="P33" s="4"/>
      <c r="Q33" s="4"/>
      <c r="R33" s="4"/>
      <c r="S33" s="4"/>
      <c r="T33" s="4"/>
      <c r="U33" s="4"/>
      <c r="V33" s="4"/>
      <c r="W33" s="4"/>
      <c r="X33" s="4"/>
      <c r="Y33" s="4"/>
      <c r="Z33" s="4"/>
      <c r="AA33" s="4"/>
      <c r="AB33" s="3"/>
      <c r="AC33" s="5"/>
      <c r="AD33" s="6"/>
      <c r="AE33" s="6"/>
      <c r="AF33" s="6"/>
    </row>
    <row r="34" spans="1:32" ht="15" customHeight="1" x14ac:dyDescent="0.55000000000000004">
      <c r="A34" s="1"/>
      <c r="B34" s="2"/>
      <c r="C34" s="3"/>
      <c r="D34" s="3"/>
      <c r="E34" s="4"/>
      <c r="F34" s="4"/>
      <c r="G34" s="4"/>
      <c r="H34" s="4"/>
      <c r="I34" s="3"/>
      <c r="J34" s="4"/>
      <c r="K34" s="4"/>
      <c r="L34" s="4"/>
      <c r="M34" s="4"/>
      <c r="N34" s="4"/>
      <c r="O34" s="3"/>
      <c r="P34" s="4"/>
      <c r="Q34" s="4"/>
      <c r="R34" s="4"/>
      <c r="S34" s="4"/>
      <c r="T34" s="4"/>
      <c r="U34" s="4"/>
      <c r="V34" s="4"/>
      <c r="W34" s="4"/>
      <c r="X34" s="4"/>
      <c r="Y34" s="4"/>
      <c r="Z34" s="4"/>
      <c r="AA34" s="4"/>
      <c r="AB34" s="3"/>
      <c r="AC34" s="5"/>
      <c r="AD34" s="6"/>
      <c r="AE34" s="6"/>
      <c r="AF34" s="6"/>
    </row>
    <row r="35" spans="1:32" ht="15" customHeight="1" x14ac:dyDescent="0.25">
      <c r="A35" s="1"/>
      <c r="B35" s="2"/>
      <c r="C35" s="18"/>
      <c r="D35" s="18"/>
      <c r="E35" s="19"/>
      <c r="F35" s="19"/>
      <c r="G35" s="20"/>
      <c r="H35" s="19"/>
      <c r="I35" s="18"/>
      <c r="J35" s="20"/>
      <c r="K35" s="20"/>
      <c r="L35" s="20"/>
      <c r="M35" s="20"/>
      <c r="N35" s="20"/>
      <c r="O35" s="18"/>
      <c r="P35" s="20"/>
      <c r="Q35" s="20"/>
      <c r="R35" s="20"/>
      <c r="S35" s="20"/>
      <c r="T35" s="20"/>
      <c r="U35" s="20"/>
      <c r="V35" s="20"/>
      <c r="W35" s="20"/>
      <c r="X35" s="20"/>
      <c r="Y35" s="20"/>
      <c r="Z35" s="20"/>
      <c r="AA35" s="20"/>
      <c r="AB35" s="18"/>
      <c r="AC35" s="21"/>
      <c r="AD35" s="6"/>
      <c r="AE35" s="6"/>
      <c r="AF35" s="6"/>
    </row>
    <row r="36" spans="1:32" x14ac:dyDescent="0.25">
      <c r="A36" s="1"/>
      <c r="B36" s="2"/>
    </row>
    <row r="37" spans="1:32" x14ac:dyDescent="0.25">
      <c r="A37" s="1"/>
      <c r="B37" s="2"/>
    </row>
    <row r="38" spans="1:32" x14ac:dyDescent="0.25">
      <c r="A38" s="1"/>
      <c r="B38" s="2"/>
    </row>
    <row r="39" spans="1:32" x14ac:dyDescent="0.25">
      <c r="A39" s="1"/>
      <c r="B39" s="2"/>
    </row>
    <row r="40" spans="1:32" x14ac:dyDescent="0.25">
      <c r="A40" s="1"/>
      <c r="B40" s="2"/>
    </row>
    <row r="41" spans="1:32" x14ac:dyDescent="0.25">
      <c r="A41" s="1"/>
      <c r="B41" s="2"/>
    </row>
    <row r="42" spans="1:32" x14ac:dyDescent="0.25">
      <c r="A42" s="1"/>
      <c r="B42" s="2"/>
    </row>
    <row r="43" spans="1:32" x14ac:dyDescent="0.25">
      <c r="A43" s="1"/>
      <c r="B43" s="2"/>
    </row>
    <row r="44" spans="1:32" x14ac:dyDescent="0.25">
      <c r="A44" s="1"/>
      <c r="B44" s="2"/>
    </row>
    <row r="45" spans="1:32" x14ac:dyDescent="0.25">
      <c r="A45" s="1"/>
      <c r="B45" s="2"/>
    </row>
    <row r="46" spans="1:32" x14ac:dyDescent="0.25">
      <c r="A46" s="1"/>
      <c r="B46" s="2"/>
    </row>
    <row r="47" spans="1:32" x14ac:dyDescent="0.25">
      <c r="A47" s="1"/>
      <c r="B47" s="2"/>
    </row>
    <row r="48" spans="1:32" x14ac:dyDescent="0.25">
      <c r="A48" s="1"/>
      <c r="B48" s="2"/>
    </row>
    <row r="49" spans="1:2" x14ac:dyDescent="0.25">
      <c r="A49" s="1"/>
      <c r="B49" s="2"/>
    </row>
    <row r="50" spans="1:2" x14ac:dyDescent="0.25">
      <c r="A50" s="1"/>
      <c r="B50" s="2"/>
    </row>
    <row r="51" spans="1:2" x14ac:dyDescent="0.25">
      <c r="A51" s="1"/>
      <c r="B51" s="2"/>
    </row>
    <row r="52" spans="1:2" x14ac:dyDescent="0.25">
      <c r="A52" s="1"/>
      <c r="B52" s="2"/>
    </row>
    <row r="53" spans="1:2" x14ac:dyDescent="0.25">
      <c r="A53" s="1"/>
      <c r="B53" s="2"/>
    </row>
    <row r="54" spans="1:2" x14ac:dyDescent="0.25">
      <c r="A54" s="1"/>
      <c r="B54" s="2"/>
    </row>
    <row r="55" spans="1:2" x14ac:dyDescent="0.25">
      <c r="A55" s="1"/>
      <c r="B55" s="2"/>
    </row>
    <row r="56" spans="1:2" x14ac:dyDescent="0.25">
      <c r="A56" s="1"/>
      <c r="B56" s="2"/>
    </row>
    <row r="57" spans="1:2" x14ac:dyDescent="0.25">
      <c r="A57" s="1"/>
      <c r="B57" s="2"/>
    </row>
    <row r="58" spans="1:2" x14ac:dyDescent="0.25">
      <c r="A58" s="1"/>
      <c r="B58" s="2"/>
    </row>
    <row r="59" spans="1:2" x14ac:dyDescent="0.25">
      <c r="A59" s="1"/>
      <c r="B59" s="2"/>
    </row>
    <row r="60" spans="1:2" x14ac:dyDescent="0.25">
      <c r="A60" s="1"/>
      <c r="B60" s="2"/>
    </row>
    <row r="61" spans="1:2" x14ac:dyDescent="0.25">
      <c r="A61" s="1"/>
      <c r="B61" s="2"/>
    </row>
    <row r="62" spans="1:2" x14ac:dyDescent="0.25">
      <c r="A62" s="1"/>
      <c r="B62" s="2"/>
    </row>
  </sheetData>
  <mergeCells count="12">
    <mergeCell ref="E27:G27"/>
    <mergeCell ref="E3:G3"/>
    <mergeCell ref="P28:Z28"/>
    <mergeCell ref="P21:S21"/>
    <mergeCell ref="T21:V21"/>
    <mergeCell ref="E8:G8"/>
    <mergeCell ref="E7:G7"/>
    <mergeCell ref="E6:G6"/>
    <mergeCell ref="E20:G20"/>
    <mergeCell ref="E22:G22"/>
    <mergeCell ref="E4:AA5"/>
    <mergeCell ref="E21:J21"/>
  </mergeCells>
  <hyperlinks>
    <hyperlink ref="F23" r:id="rId1" xr:uid="{00000000-0004-0000-0000-000000000000}"/>
    <hyperlink ref="H23" r:id="rId2" xr:uid="{00000000-0004-0000-0000-000001000000}"/>
    <hyperlink ref="F24" r:id="rId3" xr:uid="{00000000-0004-0000-0000-000002000000}"/>
    <hyperlink ref="H24" r:id="rId4" xr:uid="{00000000-0004-0000-0000-000003000000}"/>
    <hyperlink ref="F25" r:id="rId5" xr:uid="{00000000-0004-0000-0000-000004000000}"/>
    <hyperlink ref="H25" r:id="rId6" xr:uid="{00000000-0004-0000-0000-000005000000}"/>
    <hyperlink ref="F26" r:id="rId7" xr:uid="{00000000-0004-0000-0000-000006000000}"/>
    <hyperlink ref="H26" r:id="rId8" display="Accessing Axes &amp; LQA Data" xr:uid="{00000000-0004-0000-0000-000007000000}"/>
    <hyperlink ref="P21:S21" r:id="rId9" display="BQLX &lt;GO&gt;" xr:uid="{00000000-0004-0000-0000-000008000000}"/>
  </hyperlinks>
  <pageMargins left="0.7" right="0.7" top="0.75" bottom="0.75" header="0.3" footer="0.3"/>
  <pageSetup scale="34" orientation="landscape"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A1:AP215"/>
  <sheetViews>
    <sheetView showGridLines="0" showRowColHeaders="0" tabSelected="1" topLeftCell="J1" zoomScale="85" zoomScaleNormal="85" workbookViewId="0">
      <selection activeCell="L34" sqref="L34"/>
    </sheetView>
  </sheetViews>
  <sheetFormatPr defaultColWidth="8.85546875" defaultRowHeight="15" outlineLevelCol="1" x14ac:dyDescent="0.25"/>
  <cols>
    <col min="1" max="1" width="2.7109375" hidden="1" customWidth="1" outlineLevel="1"/>
    <col min="2" max="2" width="24" hidden="1" customWidth="1" outlineLevel="1"/>
    <col min="3" max="3" width="57.42578125" hidden="1" customWidth="1" outlineLevel="1"/>
    <col min="4" max="4" width="5.7109375" hidden="1" customWidth="1" outlineLevel="1"/>
    <col min="5" max="5" width="18.28515625" hidden="1" customWidth="1" outlineLevel="1"/>
    <col min="6" max="6" width="20.42578125" hidden="1" customWidth="1" outlineLevel="1"/>
    <col min="7" max="7" width="75.140625" hidden="1" customWidth="1" outlineLevel="1"/>
    <col min="8" max="8" width="12.7109375" hidden="1" customWidth="1" outlineLevel="1"/>
    <col min="9" max="9" width="5.7109375" hidden="1" customWidth="1" outlineLevel="1"/>
    <col min="10" max="10" width="5.7109375" customWidth="1" collapsed="1"/>
    <col min="11" max="11" width="21.85546875" bestFit="1" customWidth="1"/>
    <col min="12" max="12" width="26.7109375" bestFit="1" customWidth="1"/>
    <col min="13" max="13" width="26.7109375" customWidth="1"/>
    <col min="14" max="14" width="15.7109375" style="79" customWidth="1"/>
    <col min="15" max="23" width="15.7109375" style="85" customWidth="1"/>
    <col min="24" max="24" width="15.7109375" style="86" customWidth="1"/>
    <col min="25" max="25" width="5.7109375" customWidth="1"/>
    <col min="39" max="42" width="8.85546875" hidden="1" customWidth="1"/>
  </cols>
  <sheetData>
    <row r="1" spans="2:12" x14ac:dyDescent="0.25">
      <c r="J1" s="112" t="s">
        <v>791</v>
      </c>
    </row>
    <row r="2" spans="2:12" ht="17.25" x14ac:dyDescent="0.3">
      <c r="J2" s="74"/>
    </row>
    <row r="4" spans="2:12" x14ac:dyDescent="0.25">
      <c r="B4" s="87" t="s">
        <v>765</v>
      </c>
      <c r="E4" s="35"/>
    </row>
    <row r="5" spans="2:12" x14ac:dyDescent="0.25">
      <c r="B5" s="177" t="str">
        <f>IF($L$14="Yes","filter(","")&amp;IF($L$11="Use My Univ","union(#univ1,fundamentalticker(filter(#univ2,#mktcap_filter)))",IF($L$11="Use Custom","union(#univ1,fundamentalticker(filter(#univ2,between(cur_mkt_cap().value,"&amp;LEFT($L$12,FIND(",",$L$12)-1)&amp;","&amp;RIGHT($L$12,LEN($L$12)-FIND(",",$L$12))&amp;"))))","union(#univ1,fundamentalticker(#univ2))"))&amp;IF($L$14="Yes",",classification_name(GICS,1)!='Financials')","")</f>
        <v>filter(union(#univ1,fundamentalticker(filter(#univ2,#mktcap_filter))),classification_name(GICS,1)!='Financials')</v>
      </c>
      <c r="C5" s="178"/>
    </row>
    <row r="6" spans="2:12" ht="15.75" thickBot="1" x14ac:dyDescent="0.3">
      <c r="B6" s="179"/>
      <c r="C6" s="180"/>
    </row>
    <row r="7" spans="2:12" ht="16.5" thickBot="1" x14ac:dyDescent="0.3">
      <c r="B7" s="181"/>
      <c r="C7" s="182"/>
      <c r="K7" s="26" t="s">
        <v>249</v>
      </c>
      <c r="L7" s="75" t="s">
        <v>1117</v>
      </c>
    </row>
    <row r="8" spans="2:12" ht="16.5" thickBot="1" x14ac:dyDescent="0.3">
      <c r="K8" s="26" t="s">
        <v>773</v>
      </c>
      <c r="L8" s="75" t="s">
        <v>1103</v>
      </c>
    </row>
    <row r="9" spans="2:12" ht="16.5" thickBot="1" x14ac:dyDescent="0.3">
      <c r="B9" s="87" t="s">
        <v>220</v>
      </c>
      <c r="K9" s="26" t="s">
        <v>37</v>
      </c>
      <c r="L9" s="76" t="s">
        <v>18</v>
      </c>
    </row>
    <row r="10" spans="2:12" ht="16.5" thickBot="1" x14ac:dyDescent="0.3">
      <c r="B10" s="69" t="s">
        <v>219</v>
      </c>
      <c r="C10" s="70" t="s">
        <v>221</v>
      </c>
      <c r="K10" s="26" t="s">
        <v>283</v>
      </c>
      <c r="L10" s="75" t="s">
        <v>1113</v>
      </c>
    </row>
    <row r="11" spans="2:12" ht="16.5" thickBot="1" x14ac:dyDescent="0.3">
      <c r="B11" s="68" t="s">
        <v>222</v>
      </c>
      <c r="C11" s="66" t="s">
        <v>223</v>
      </c>
      <c r="K11" s="26" t="s">
        <v>767</v>
      </c>
      <c r="L11" s="76" t="s">
        <v>768</v>
      </c>
    </row>
    <row r="12" spans="2:12" ht="16.5" thickBot="1" x14ac:dyDescent="0.3">
      <c r="B12" s="68" t="s">
        <v>224</v>
      </c>
      <c r="C12" s="66" t="s">
        <v>225</v>
      </c>
      <c r="K12" s="26" t="s">
        <v>261</v>
      </c>
      <c r="L12" s="76" t="s">
        <v>313</v>
      </c>
    </row>
    <row r="13" spans="2:12" ht="16.5" thickBot="1" x14ac:dyDescent="0.3">
      <c r="B13" s="71" t="s">
        <v>100</v>
      </c>
      <c r="C13" s="72" t="s">
        <v>226</v>
      </c>
      <c r="K13" s="26" t="s">
        <v>774</v>
      </c>
      <c r="L13" s="76" t="s">
        <v>303</v>
      </c>
    </row>
    <row r="14" spans="2:12" ht="16.5" thickBot="1" x14ac:dyDescent="0.3">
      <c r="K14" s="26" t="s">
        <v>766</v>
      </c>
      <c r="L14" s="76" t="s">
        <v>312</v>
      </c>
    </row>
    <row r="15" spans="2:12" ht="15.75" thickBot="1" x14ac:dyDescent="0.3">
      <c r="B15" s="87" t="s">
        <v>229</v>
      </c>
    </row>
    <row r="16" spans="2:12" ht="16.5" thickBot="1" x14ac:dyDescent="0.3">
      <c r="B16" s="69" t="str">
        <f t="shared" ref="B16:B24" si="0">F22&amp;"_Rank"</f>
        <v>#CFO_Rank</v>
      </c>
      <c r="C16" s="70" t="str">
        <f>IF($L22="Lower is Better","znav(100-ungroup(cut(group("&amp;F22&amp;IF($L$13="Sector",",#sector","")&amp;"),100)))","znav(ungroup(cut(group("&amp;F22&amp;IF($L$13="Sector",",#sector","")&amp;"),100)))")</f>
        <v>znav(ungroup(cut(group(#CFO,#sector),100)))</v>
      </c>
      <c r="K16" s="186" t="s">
        <v>306</v>
      </c>
      <c r="L16" s="187"/>
    </row>
    <row r="17" spans="2:24" ht="16.5" thickBot="1" x14ac:dyDescent="0.3">
      <c r="B17" s="68" t="str">
        <f t="shared" si="0"/>
        <v>#Shares_Out_Chg_Rank</v>
      </c>
      <c r="C17" s="66" t="str">
        <f t="shared" ref="C17:C24" si="1">IF($L23="Lower is Better","znav(100-ungroup(cut(group("&amp;F23&amp;IF($L$13="Sector",",#sector","")&amp;"),100)))","znav(ungroup(cut(group("&amp;F23&amp;IF($L$13="Sector",",#sector","")&amp;"),100)))")</f>
        <v>znav(100-ungroup(cut(group(#Shares_Out_Chg,#sector),100)))</v>
      </c>
      <c r="K17" s="26" t="s">
        <v>307</v>
      </c>
      <c r="L17" s="76"/>
    </row>
    <row r="18" spans="2:24" ht="16.5" thickBot="1" x14ac:dyDescent="0.3">
      <c r="B18" s="68" t="str">
        <f t="shared" si="0"/>
        <v>#Net_Income_Rank</v>
      </c>
      <c r="C18" s="66" t="str">
        <f t="shared" si="1"/>
        <v>znav(ungroup(cut(group(#Net_Income,#sector),100)))</v>
      </c>
      <c r="K18" s="26" t="s">
        <v>262</v>
      </c>
      <c r="L18" s="76"/>
    </row>
    <row r="19" spans="2:24" ht="15.75" thickBot="1" x14ac:dyDescent="0.3">
      <c r="B19" s="68" t="str">
        <f t="shared" si="0"/>
        <v>#Earnings_Quality_Rank</v>
      </c>
      <c r="C19" s="66" t="str">
        <f t="shared" si="1"/>
        <v>znav(ungroup(cut(group(#Earnings_Quality,#sector),100)))</v>
      </c>
    </row>
    <row r="20" spans="2:24" ht="16.5" thickBot="1" x14ac:dyDescent="0.3">
      <c r="B20" s="68" t="str">
        <f t="shared" si="0"/>
        <v>#ROA_Rank</v>
      </c>
      <c r="C20" s="66" t="str">
        <f t="shared" si="1"/>
        <v>znav(ungroup(cut(group(#ROA,#sector),100)))</v>
      </c>
      <c r="E20" s="186" t="s">
        <v>775</v>
      </c>
      <c r="F20" s="188"/>
      <c r="G20" s="188"/>
      <c r="H20" s="189"/>
      <c r="K20" s="186" t="s">
        <v>244</v>
      </c>
      <c r="L20" s="187"/>
    </row>
    <row r="21" spans="2:24" ht="16.5" thickBot="1" x14ac:dyDescent="0.3">
      <c r="B21" s="68" t="str">
        <f t="shared" si="0"/>
        <v>#Leverage_Rank</v>
      </c>
      <c r="C21" s="66" t="str">
        <f t="shared" si="1"/>
        <v>znav(100-ungroup(cut(group(#Leverage,#sector),100)))</v>
      </c>
      <c r="E21" s="88" t="s">
        <v>227</v>
      </c>
      <c r="F21" s="77" t="s">
        <v>228</v>
      </c>
      <c r="G21" s="91"/>
      <c r="H21" s="89" t="s">
        <v>311</v>
      </c>
      <c r="K21" s="26" t="s">
        <v>245</v>
      </c>
      <c r="L21" s="26" t="s">
        <v>246</v>
      </c>
    </row>
    <row r="22" spans="2:24" ht="16.5" thickBot="1" x14ac:dyDescent="0.3">
      <c r="B22" s="68" t="str">
        <f t="shared" si="0"/>
        <v>#Current_Ratio_Chg_Rank</v>
      </c>
      <c r="C22" s="66" t="str">
        <f t="shared" si="1"/>
        <v>znav(ungroup(cut(group(#Current_Ratio_Chg,#sector),100)))</v>
      </c>
      <c r="E22" s="84" t="str">
        <f>SUBSTITUTE(SUBSTITUTE(F22,"#",""),"_"," ")</f>
        <v>CFO</v>
      </c>
      <c r="F22" s="83" t="s">
        <v>230</v>
      </c>
      <c r="G22" s="83" t="s">
        <v>296</v>
      </c>
      <c r="H22" s="83" t="s">
        <v>312</v>
      </c>
      <c r="K22" s="78" t="str">
        <f t="shared" ref="K22:K30" si="2">E22</f>
        <v>CFO</v>
      </c>
      <c r="L22" s="76" t="s">
        <v>247</v>
      </c>
      <c r="N22"/>
      <c r="O22"/>
      <c r="P22"/>
      <c r="Q22"/>
      <c r="R22"/>
      <c r="S22"/>
      <c r="T22"/>
      <c r="U22"/>
      <c r="V22"/>
      <c r="W22"/>
      <c r="X22"/>
    </row>
    <row r="23" spans="2:24" ht="16.5" thickBot="1" x14ac:dyDescent="0.3">
      <c r="B23" s="68" t="str">
        <f t="shared" si="0"/>
        <v>#Gross_Margin_Chg_Rank</v>
      </c>
      <c r="C23" s="66" t="str">
        <f t="shared" si="1"/>
        <v>znav(ungroup(cut(group(#Gross_Margin_Chg,#sector),100)))</v>
      </c>
      <c r="E23" s="84" t="str">
        <f>SUBSTITUTE(SUBSTITUTE(F23,"#",""),"_"," ")</f>
        <v>Shares Out Chg</v>
      </c>
      <c r="F23" s="83" t="s">
        <v>231</v>
      </c>
      <c r="G23" s="83" t="s">
        <v>293</v>
      </c>
      <c r="H23" s="83" t="s">
        <v>312</v>
      </c>
      <c r="K23" s="78" t="str">
        <f t="shared" si="2"/>
        <v>Shares Out Chg</v>
      </c>
      <c r="L23" s="76" t="s">
        <v>248</v>
      </c>
      <c r="N23"/>
      <c r="O23"/>
      <c r="P23"/>
      <c r="Q23"/>
      <c r="R23"/>
      <c r="S23"/>
      <c r="T23"/>
      <c r="U23"/>
      <c r="V23"/>
      <c r="W23"/>
      <c r="X23"/>
    </row>
    <row r="24" spans="2:24" ht="16.5" thickBot="1" x14ac:dyDescent="0.3">
      <c r="B24" s="68" t="str">
        <f t="shared" si="0"/>
        <v>#Asset_Turnover_Chg_Rank</v>
      </c>
      <c r="C24" s="66" t="str">
        <f t="shared" si="1"/>
        <v>znav(ungroup(cut(group(#Asset_Turnover_Chg,#sector),100)))</v>
      </c>
      <c r="E24" s="84" t="str">
        <f>SUBSTITUTE(SUBSTITUTE(F24,"#",""),"_"," ")</f>
        <v>Net Income</v>
      </c>
      <c r="F24" s="83" t="s">
        <v>232</v>
      </c>
      <c r="G24" s="83" t="s">
        <v>294</v>
      </c>
      <c r="H24" s="83" t="s">
        <v>312</v>
      </c>
      <c r="K24" s="78" t="str">
        <f t="shared" si="2"/>
        <v>Net Income</v>
      </c>
      <c r="L24" s="76" t="s">
        <v>247</v>
      </c>
      <c r="N24"/>
      <c r="O24"/>
      <c r="P24"/>
      <c r="Q24"/>
      <c r="R24"/>
      <c r="S24"/>
      <c r="T24"/>
      <c r="U24"/>
      <c r="V24"/>
      <c r="W24"/>
      <c r="X24"/>
    </row>
    <row r="25" spans="2:24" ht="16.5" thickBot="1" x14ac:dyDescent="0.3">
      <c r="B25" s="71" t="s">
        <v>243</v>
      </c>
      <c r="C25" s="72" t="str">
        <f>"znav(ungroup(cut(group("&amp;IF(H22="Yes",B16,0)&amp;"+"&amp;IF(H23="Yes",B17,0)&amp;"+"&amp;IF(H24="Yes",B18,0)&amp;"+"&amp;IF(H25="Yes",B19,0)&amp;"+"&amp;IF(H26="Yes",B20,0)&amp;"+"&amp;IF(H27="Yes",B21,0)&amp;"+"&amp;IF(H28="Yes",B22,0)&amp;"+"&amp;IF(H29="Yes",B23,0)&amp;"+"&amp;IF(H30="Yes",B24,0)&amp;IF($L$13="Sector",",#sector","")&amp;"),100))).value"</f>
        <v>znav(ungroup(cut(group(#CFO_Rank+#Shares_Out_Chg_Rank+#Net_Income_Rank+#Earnings_Quality_Rank+#ROA_Rank+#Leverage_Rank+#Current_Ratio_Chg_Rank+#Gross_Margin_Chg_Rank+#Asset_Turnover_Chg_Rank,#sector),100))).value</v>
      </c>
      <c r="E25" s="84" t="str">
        <f t="shared" ref="E25:E30" si="3">SUBSTITUTE(SUBSTITUTE(F25,"#",""),"_"," ")</f>
        <v>Earnings Quality</v>
      </c>
      <c r="F25" s="83" t="s">
        <v>233</v>
      </c>
      <c r="G25" s="83" t="s">
        <v>295</v>
      </c>
      <c r="H25" s="83" t="s">
        <v>312</v>
      </c>
      <c r="K25" s="78" t="str">
        <f t="shared" si="2"/>
        <v>Earnings Quality</v>
      </c>
      <c r="L25" s="76" t="s">
        <v>247</v>
      </c>
      <c r="N25"/>
      <c r="O25"/>
      <c r="P25"/>
      <c r="Q25"/>
      <c r="R25"/>
      <c r="S25"/>
      <c r="T25"/>
      <c r="U25"/>
      <c r="V25"/>
      <c r="W25"/>
      <c r="X25"/>
    </row>
    <row r="26" spans="2:24" ht="16.5" thickBot="1" x14ac:dyDescent="0.3">
      <c r="E26" s="84" t="str">
        <f t="shared" si="3"/>
        <v>ROA</v>
      </c>
      <c r="F26" s="83" t="s">
        <v>234</v>
      </c>
      <c r="G26" s="83" t="s">
        <v>235</v>
      </c>
      <c r="H26" s="83" t="s">
        <v>312</v>
      </c>
      <c r="K26" s="78" t="str">
        <f t="shared" si="2"/>
        <v>ROA</v>
      </c>
      <c r="L26" s="76" t="s">
        <v>247</v>
      </c>
      <c r="N26"/>
      <c r="O26"/>
      <c r="P26"/>
      <c r="Q26"/>
      <c r="R26"/>
      <c r="S26"/>
      <c r="T26"/>
      <c r="U26"/>
      <c r="V26"/>
      <c r="W26"/>
      <c r="X26"/>
    </row>
    <row r="27" spans="2:24" ht="16.5" thickBot="1" x14ac:dyDescent="0.3">
      <c r="E27" s="84" t="str">
        <f t="shared" si="3"/>
        <v>Leverage</v>
      </c>
      <c r="F27" s="83" t="s">
        <v>236</v>
      </c>
      <c r="G27" s="83" t="s">
        <v>237</v>
      </c>
      <c r="H27" s="83" t="s">
        <v>312</v>
      </c>
      <c r="K27" s="78" t="str">
        <f t="shared" si="2"/>
        <v>Leverage</v>
      </c>
      <c r="L27" s="76" t="s">
        <v>248</v>
      </c>
      <c r="N27"/>
      <c r="O27"/>
      <c r="P27"/>
      <c r="Q27"/>
      <c r="R27"/>
      <c r="S27"/>
      <c r="T27"/>
      <c r="U27"/>
      <c r="V27"/>
      <c r="W27"/>
      <c r="X27"/>
    </row>
    <row r="28" spans="2:24" ht="16.5" thickBot="1" x14ac:dyDescent="0.3">
      <c r="B28" s="87" t="s">
        <v>250</v>
      </c>
      <c r="E28" s="84" t="str">
        <f t="shared" si="3"/>
        <v>Current Ratio Chg</v>
      </c>
      <c r="F28" s="83" t="s">
        <v>238</v>
      </c>
      <c r="G28" s="83" t="s">
        <v>239</v>
      </c>
      <c r="H28" s="83" t="s">
        <v>312</v>
      </c>
      <c r="K28" s="78" t="str">
        <f t="shared" si="2"/>
        <v>Current Ratio Chg</v>
      </c>
      <c r="L28" s="76" t="s">
        <v>247</v>
      </c>
      <c r="N28"/>
      <c r="O28"/>
      <c r="P28"/>
      <c r="Q28"/>
      <c r="R28"/>
      <c r="S28"/>
      <c r="T28"/>
      <c r="U28"/>
      <c r="V28"/>
      <c r="W28"/>
      <c r="X28"/>
    </row>
    <row r="29" spans="2:24" ht="16.5" thickBot="1" x14ac:dyDescent="0.3">
      <c r="B29" s="69" t="s">
        <v>251</v>
      </c>
      <c r="C29" s="70" t="str">
        <f>IF(RIGHT(Univ_1,6)="Equity","HOLDINGS('"&amp;Univ_1&amp;"')","FUNDAMENTALTICKER(MEMBERS('"&amp;Univ_1&amp;"'"&amp;IF(RIGHT(Univ_1,5)="Index","))",IF(ISNUMBER(FIND("-",Univ_1)),",TYPE=PORT))","))")))</f>
        <v>FUNDAMENTALTICKER(MEMBERS('OEX Index'))</v>
      </c>
      <c r="E29" s="84" t="str">
        <f t="shared" si="3"/>
        <v>Gross Margin Chg</v>
      </c>
      <c r="F29" s="83" t="s">
        <v>240</v>
      </c>
      <c r="G29" s="83" t="s">
        <v>260</v>
      </c>
      <c r="H29" s="83" t="s">
        <v>312</v>
      </c>
      <c r="K29" s="78" t="str">
        <f t="shared" si="2"/>
        <v>Gross Margin Chg</v>
      </c>
      <c r="L29" s="76" t="s">
        <v>247</v>
      </c>
      <c r="N29"/>
      <c r="O29"/>
      <c r="P29"/>
      <c r="Q29"/>
      <c r="R29"/>
      <c r="S29"/>
      <c r="T29"/>
      <c r="U29"/>
      <c r="V29"/>
      <c r="W29"/>
      <c r="X29"/>
    </row>
    <row r="30" spans="2:24" ht="16.5" thickBot="1" x14ac:dyDescent="0.3">
      <c r="B30" s="68" t="s">
        <v>252</v>
      </c>
      <c r="C30" s="66" t="str">
        <f>IF(RIGHT(Univ_2,5)="Index","members('"&amp;Univ_2&amp;"')","holdings('"&amp;Univ_2&amp;"')")</f>
        <v>members('B1000 Index')</v>
      </c>
      <c r="E30" s="84" t="str">
        <f t="shared" si="3"/>
        <v>Asset Turnover Chg</v>
      </c>
      <c r="F30" s="83" t="s">
        <v>241</v>
      </c>
      <c r="G30" s="83" t="s">
        <v>242</v>
      </c>
      <c r="H30" s="83" t="s">
        <v>312</v>
      </c>
      <c r="K30" s="78" t="str">
        <f t="shared" si="2"/>
        <v>Asset Turnover Chg</v>
      </c>
      <c r="L30" s="76" t="s">
        <v>247</v>
      </c>
      <c r="N30"/>
      <c r="O30"/>
      <c r="P30"/>
      <c r="Q30"/>
      <c r="R30"/>
      <c r="S30"/>
      <c r="T30"/>
      <c r="U30"/>
      <c r="V30"/>
      <c r="W30"/>
      <c r="X30"/>
    </row>
    <row r="31" spans="2:24" ht="15.75" thickBot="1" x14ac:dyDescent="0.3">
      <c r="B31" s="68" t="s">
        <v>253</v>
      </c>
      <c r="C31" s="66" t="s">
        <v>254</v>
      </c>
      <c r="N31"/>
      <c r="O31"/>
      <c r="P31"/>
      <c r="Q31"/>
      <c r="R31"/>
      <c r="S31"/>
      <c r="T31"/>
      <c r="U31"/>
      <c r="V31"/>
      <c r="W31"/>
      <c r="X31"/>
    </row>
    <row r="32" spans="2:24" ht="16.5" thickBot="1" x14ac:dyDescent="0.3">
      <c r="B32" s="68" t="s">
        <v>255</v>
      </c>
      <c r="C32" s="66" t="s">
        <v>256</v>
      </c>
      <c r="K32" s="186" t="s">
        <v>297</v>
      </c>
      <c r="L32" s="187"/>
      <c r="N32"/>
      <c r="O32"/>
      <c r="P32"/>
      <c r="Q32"/>
      <c r="R32"/>
      <c r="S32"/>
      <c r="T32"/>
      <c r="U32"/>
      <c r="V32"/>
      <c r="W32"/>
      <c r="X32"/>
    </row>
    <row r="33" spans="1:42" ht="16.5" thickBot="1" x14ac:dyDescent="0.3">
      <c r="B33" s="71" t="s">
        <v>257</v>
      </c>
      <c r="C33" s="72" t="s">
        <v>258</v>
      </c>
      <c r="K33" s="26" t="s">
        <v>298</v>
      </c>
      <c r="L33" s="76" t="s">
        <v>282</v>
      </c>
      <c r="N33"/>
      <c r="O33"/>
      <c r="P33"/>
      <c r="Q33"/>
      <c r="R33"/>
      <c r="S33"/>
      <c r="T33"/>
      <c r="U33"/>
      <c r="V33"/>
      <c r="W33"/>
      <c r="X33"/>
    </row>
    <row r="34" spans="1:42" ht="16.5" thickBot="1" x14ac:dyDescent="0.3">
      <c r="K34" s="26" t="s">
        <v>299</v>
      </c>
      <c r="L34" s="76" t="s">
        <v>286</v>
      </c>
      <c r="N34"/>
      <c r="O34"/>
      <c r="P34"/>
      <c r="Q34"/>
      <c r="R34"/>
      <c r="S34"/>
      <c r="T34"/>
      <c r="U34"/>
      <c r="V34"/>
      <c r="W34"/>
      <c r="X34"/>
    </row>
    <row r="35" spans="1:42" ht="16.5" thickBot="1" x14ac:dyDescent="0.3">
      <c r="K35" s="26" t="s">
        <v>300</v>
      </c>
      <c r="L35" s="76" t="s">
        <v>281</v>
      </c>
      <c r="N35"/>
      <c r="O35"/>
      <c r="P35"/>
      <c r="Q35"/>
      <c r="R35"/>
      <c r="S35"/>
      <c r="T35"/>
      <c r="U35"/>
      <c r="V35"/>
      <c r="W35"/>
      <c r="X35"/>
    </row>
    <row r="36" spans="1:42" x14ac:dyDescent="0.25">
      <c r="N36"/>
      <c r="O36"/>
      <c r="P36"/>
      <c r="Q36"/>
      <c r="R36"/>
      <c r="S36"/>
      <c r="T36"/>
      <c r="U36"/>
      <c r="V36"/>
      <c r="W36"/>
      <c r="X36"/>
    </row>
    <row r="37" spans="1:42" x14ac:dyDescent="0.25">
      <c r="H37" s="67"/>
      <c r="N37"/>
      <c r="O37"/>
      <c r="P37"/>
      <c r="Q37"/>
      <c r="R37"/>
      <c r="S37"/>
      <c r="T37"/>
      <c r="U37"/>
      <c r="V37"/>
      <c r="W37"/>
      <c r="X37"/>
    </row>
    <row r="38" spans="1:42" ht="15.75" thickBot="1" x14ac:dyDescent="0.3">
      <c r="K38" s="90" t="str">
        <f>IF(LEFT($K$40,15)="#N/A Requesting","Requesting Data…",IF(LEFT($K$40,2)="#N","!! Adjust Inputs !!",""))</f>
        <v/>
      </c>
      <c r="N38"/>
      <c r="O38"/>
      <c r="P38"/>
      <c r="Q38"/>
      <c r="R38"/>
      <c r="S38"/>
      <c r="T38"/>
      <c r="U38"/>
      <c r="V38"/>
      <c r="W38"/>
      <c r="X38"/>
      <c r="AM38" s="183" t="s">
        <v>301</v>
      </c>
      <c r="AN38" s="184"/>
      <c r="AO38" s="184"/>
      <c r="AP38" s="185"/>
    </row>
    <row r="39" spans="1:42" ht="49.9" customHeight="1" thickBot="1" x14ac:dyDescent="0.3">
      <c r="K39" s="80" t="s">
        <v>6</v>
      </c>
      <c r="L39" s="80" t="s">
        <v>302</v>
      </c>
      <c r="M39" s="80" t="s">
        <v>303</v>
      </c>
      <c r="N39" s="81" t="s">
        <v>304</v>
      </c>
      <c r="O39" s="81" t="str">
        <f>E22</f>
        <v>CFO</v>
      </c>
      <c r="P39" s="81" t="str">
        <f>E23</f>
        <v>Shares Out Chg</v>
      </c>
      <c r="Q39" s="81" t="str">
        <f>E24</f>
        <v>Net Income</v>
      </c>
      <c r="R39" s="81" t="str">
        <f>E25</f>
        <v>Earnings Quality</v>
      </c>
      <c r="S39" s="81" t="str">
        <f>E26</f>
        <v>ROA</v>
      </c>
      <c r="T39" s="81" t="str">
        <f>E27</f>
        <v>Leverage</v>
      </c>
      <c r="U39" s="81" t="str">
        <f>E28</f>
        <v>Current Ratio Chg</v>
      </c>
      <c r="V39" s="81" t="str">
        <f>E29</f>
        <v>Gross Margin Chg</v>
      </c>
      <c r="W39" s="81" t="str">
        <f>E30</f>
        <v>Asset Turnover Chg</v>
      </c>
      <c r="X39" s="82" t="s">
        <v>305</v>
      </c>
      <c r="AM39" t="str">
        <f>IF(K40&lt;&gt;"",K40,"-")</f>
        <v>ID</v>
      </c>
      <c r="AN39" s="36" t="str">
        <f>$L$33</f>
        <v>#Factor_Score</v>
      </c>
      <c r="AO39" s="36" t="str">
        <f>$L$34</f>
        <v>#Net_Income_Output</v>
      </c>
      <c r="AP39" s="36" t="str">
        <f>$L$35</f>
        <v>#Market_Cap</v>
      </c>
    </row>
    <row r="40" spans="1:42" ht="1.1499999999999999" customHeight="1" x14ac:dyDescent="0.25">
      <c r="K40" s="67" t="str">
        <f>_xll.BQL($B$5,B44:B56,$B$10:$C$13,F22:$G$30,$B$16:$C$25,$B$29:$C$33,$B$42:$C$56,"currency="&amp;$L$9&amp;"","fill=prev","xlfill=-","cols=14;rows=86")</f>
        <v>ID</v>
      </c>
      <c r="L40" t="s">
        <v>263</v>
      </c>
      <c r="M40" t="s">
        <v>280</v>
      </c>
      <c r="N40" t="s">
        <v>281</v>
      </c>
      <c r="O40" t="s">
        <v>284</v>
      </c>
      <c r="P40" t="s">
        <v>285</v>
      </c>
      <c r="Q40" t="s">
        <v>286</v>
      </c>
      <c r="R40" t="s">
        <v>287</v>
      </c>
      <c r="S40" t="s">
        <v>288</v>
      </c>
      <c r="T40" t="s">
        <v>289</v>
      </c>
      <c r="U40" t="s">
        <v>290</v>
      </c>
      <c r="V40" t="s">
        <v>291</v>
      </c>
      <c r="W40" t="s">
        <v>292</v>
      </c>
      <c r="X40" t="s">
        <v>282</v>
      </c>
      <c r="AM40" t="str">
        <f>IF(K41&lt;&gt;"",K41,"0")</f>
        <v>AAPL US Equity</v>
      </c>
      <c r="AN40">
        <f t="shared" ref="AN40:AP41" si="4">IFERROR(INDEX($K$40:$X$2515,MATCH($AM40,$K$40:$K$2515,0),MATCH(AN$39,$K$40:$X$40,0)),"0")</f>
        <v>100</v>
      </c>
      <c r="AO40">
        <f t="shared" si="4"/>
        <v>100</v>
      </c>
      <c r="AP40">
        <f t="shared" si="4"/>
        <v>2396818.8236177675</v>
      </c>
    </row>
    <row r="41" spans="1:42" x14ac:dyDescent="0.25">
      <c r="B41" s="87" t="s">
        <v>259</v>
      </c>
      <c r="K41" t="s">
        <v>41</v>
      </c>
      <c r="L41" t="s">
        <v>1118</v>
      </c>
      <c r="M41" t="s">
        <v>264</v>
      </c>
      <c r="N41" s="79">
        <v>2396818.8236177675</v>
      </c>
      <c r="O41" s="85">
        <v>100</v>
      </c>
      <c r="P41" s="85">
        <v>99</v>
      </c>
      <c r="Q41" s="85">
        <v>100</v>
      </c>
      <c r="R41" s="85">
        <v>100</v>
      </c>
      <c r="S41" s="85">
        <v>98</v>
      </c>
      <c r="T41" s="85">
        <v>77</v>
      </c>
      <c r="U41" s="85">
        <v>44</v>
      </c>
      <c r="V41" s="85">
        <v>27</v>
      </c>
      <c r="W41" s="85">
        <v>37</v>
      </c>
      <c r="X41" s="86">
        <v>100</v>
      </c>
      <c r="AM41" t="str">
        <f>IF(K41&lt;&gt;"",K41,"0")</f>
        <v>AAPL US Equity</v>
      </c>
      <c r="AN41">
        <f t="shared" si="4"/>
        <v>100</v>
      </c>
      <c r="AO41">
        <f t="shared" si="4"/>
        <v>100</v>
      </c>
      <c r="AP41">
        <f t="shared" si="4"/>
        <v>2396818.8236177675</v>
      </c>
    </row>
    <row r="42" spans="1:42" x14ac:dyDescent="0.25">
      <c r="B42" s="69" t="s">
        <v>278</v>
      </c>
      <c r="C42" s="70" t="s">
        <v>279</v>
      </c>
      <c r="K42" t="s">
        <v>1121</v>
      </c>
      <c r="L42" t="s">
        <v>1122</v>
      </c>
      <c r="M42" t="s">
        <v>270</v>
      </c>
      <c r="N42" s="79">
        <v>1251609.5797195435</v>
      </c>
      <c r="O42" s="85">
        <v>100</v>
      </c>
      <c r="P42" s="85">
        <v>99</v>
      </c>
      <c r="Q42" s="85">
        <v>100</v>
      </c>
      <c r="R42" s="85">
        <v>100</v>
      </c>
      <c r="S42" s="85">
        <v>100</v>
      </c>
      <c r="T42" s="85">
        <v>50</v>
      </c>
      <c r="U42" s="85">
        <v>10</v>
      </c>
      <c r="V42" s="85">
        <v>100</v>
      </c>
      <c r="W42" s="85">
        <v>80</v>
      </c>
      <c r="X42" s="86">
        <v>100</v>
      </c>
      <c r="AM42" t="str">
        <f t="shared" ref="AM42:AM69" si="5">IF(K42&lt;&gt;"",K42,"")</f>
        <v>GOOGL US Equity</v>
      </c>
      <c r="AN42">
        <f t="shared" ref="AN42:AP69" si="6">IFERROR(INDEX($K$40:$X$2515,MATCH($AM42,$K$40:$K$2515,0),MATCH(AN$39,$K$40:$X$40,0)),"")</f>
        <v>100</v>
      </c>
      <c r="AO42">
        <f t="shared" si="6"/>
        <v>100</v>
      </c>
      <c r="AP42">
        <f t="shared" si="6"/>
        <v>1251609.5797195435</v>
      </c>
    </row>
    <row r="43" spans="1:42" x14ac:dyDescent="0.25">
      <c r="B43" s="68" t="s">
        <v>790</v>
      </c>
      <c r="C43" s="111" t="str">
        <f>IF(L17&lt;&gt;"","dropna(matches(#Score,AND(in(ID,#univ1_list),classification_name("&amp;LEFT($L$17,4)&amp;","&amp;RIGHT($L$17,1)&amp;")=='"&amp;$L$18&amp;"')),true)","dropna(matches(#Score,in(ID,#univ1_list)),true)")</f>
        <v>dropna(matches(#Score,in(ID,#univ1_list)),true)</v>
      </c>
      <c r="K43" t="s">
        <v>1163</v>
      </c>
      <c r="L43" t="s">
        <v>1164</v>
      </c>
      <c r="M43" t="s">
        <v>269</v>
      </c>
      <c r="N43" s="79">
        <v>269747.83178858267</v>
      </c>
      <c r="O43" s="85">
        <v>97</v>
      </c>
      <c r="P43" s="85">
        <v>12</v>
      </c>
      <c r="Q43" s="85">
        <v>100</v>
      </c>
      <c r="R43" s="85">
        <v>35</v>
      </c>
      <c r="S43" s="85">
        <v>88</v>
      </c>
      <c r="T43" s="85">
        <v>81</v>
      </c>
      <c r="U43" s="85">
        <v>88</v>
      </c>
      <c r="V43" s="85">
        <v>97</v>
      </c>
      <c r="W43" s="85">
        <v>97</v>
      </c>
      <c r="X43" s="86">
        <v>100</v>
      </c>
      <c r="AM43" t="str">
        <f t="shared" si="5"/>
        <v>PFE US Equity</v>
      </c>
      <c r="AN43">
        <f t="shared" si="6"/>
        <v>100</v>
      </c>
      <c r="AO43">
        <f t="shared" si="6"/>
        <v>100</v>
      </c>
      <c r="AP43">
        <f t="shared" si="6"/>
        <v>269747.83178858267</v>
      </c>
    </row>
    <row r="44" spans="1:42" x14ac:dyDescent="0.25">
      <c r="B44" s="68" t="s">
        <v>263</v>
      </c>
      <c r="C44" s="66" t="str">
        <f>IF(L17&lt;&gt;"","groupsort(dropna(matches(name,AND(in(ID,#univ1_list),classification_name("&amp;LEFT($L$17,4)&amp;","&amp;RIGHT($L$17,1)&amp;")=='"&amp;$L$18&amp;"')),true),sortby=#F_Score+100,order=desc)","groupsort(dropna(matches(name,in(ID,#univ1_list)),true),sortby=#F_Score+100,order=desc)")</f>
        <v>groupsort(dropna(matches(name,in(ID,#univ1_list)),true),sortby=#F_Score+100,order=desc)</v>
      </c>
      <c r="K44" t="s">
        <v>1125</v>
      </c>
      <c r="L44" t="s">
        <v>1126</v>
      </c>
      <c r="M44" t="s">
        <v>275</v>
      </c>
      <c r="N44" s="79">
        <v>38286.288427208106</v>
      </c>
      <c r="O44" s="85">
        <v>100</v>
      </c>
      <c r="P44" s="85">
        <v>99</v>
      </c>
      <c r="Q44" s="85">
        <v>50</v>
      </c>
      <c r="R44" s="85">
        <v>84</v>
      </c>
      <c r="S44" s="85">
        <v>67</v>
      </c>
      <c r="T44" s="85">
        <v>99</v>
      </c>
      <c r="U44" s="85">
        <v>0</v>
      </c>
      <c r="V44" s="85">
        <v>0</v>
      </c>
      <c r="W44" s="85">
        <v>67</v>
      </c>
      <c r="X44" s="86">
        <v>100</v>
      </c>
      <c r="AM44" t="str">
        <f t="shared" si="5"/>
        <v>SPG US Equity</v>
      </c>
      <c r="AN44">
        <f t="shared" si="6"/>
        <v>100</v>
      </c>
      <c r="AO44">
        <f t="shared" si="6"/>
        <v>50</v>
      </c>
      <c r="AP44">
        <f t="shared" si="6"/>
        <v>38286.288427208106</v>
      </c>
    </row>
    <row r="45" spans="1:42" x14ac:dyDescent="0.25">
      <c r="B45" s="68" t="s">
        <v>280</v>
      </c>
      <c r="C45" s="66" t="str">
        <f>IF(L17&lt;&gt;"","dropna(matches(#sector,AND(in(ID,#univ1_list),classification_name("&amp;LEFT($L$17,4)&amp;","&amp;RIGHT($L$17,1)&amp;")=='"&amp;$L$18&amp;"')),true)","dropna(matches(#sector,in(ID,#univ1_list)),true)")</f>
        <v>dropna(matches(#sector,in(ID,#univ1_list)),true)</v>
      </c>
      <c r="K45" t="s">
        <v>776</v>
      </c>
      <c r="L45" t="s">
        <v>777</v>
      </c>
      <c r="M45" t="s">
        <v>267</v>
      </c>
      <c r="N45" s="79">
        <v>561890.47848441661</v>
      </c>
      <c r="O45" s="85">
        <v>91</v>
      </c>
      <c r="P45" s="85">
        <v>0</v>
      </c>
      <c r="Q45" s="85">
        <v>91</v>
      </c>
      <c r="R45" s="85">
        <v>91</v>
      </c>
      <c r="S45" s="85">
        <v>78</v>
      </c>
      <c r="T45" s="85">
        <v>99</v>
      </c>
      <c r="U45" s="85">
        <v>82</v>
      </c>
      <c r="V45" s="85">
        <v>100</v>
      </c>
      <c r="W45" s="85">
        <v>78</v>
      </c>
      <c r="X45" s="86">
        <v>100</v>
      </c>
      <c r="AM45" t="str">
        <f t="shared" si="5"/>
        <v>TSLA US Equity</v>
      </c>
      <c r="AN45">
        <f t="shared" si="6"/>
        <v>100</v>
      </c>
      <c r="AO45">
        <f t="shared" si="6"/>
        <v>91</v>
      </c>
      <c r="AP45">
        <f t="shared" si="6"/>
        <v>561890.47848441661</v>
      </c>
    </row>
    <row r="46" spans="1:42" x14ac:dyDescent="0.25">
      <c r="B46" s="68" t="s">
        <v>281</v>
      </c>
      <c r="C46" s="66" t="str">
        <f>IF(L17&lt;&gt;"","dropna(matches(#mkt_cap,AND(in(ID,#univ1_list),classification_name("&amp;LEFT($L$17,4)&amp;","&amp;RIGHT($L$17,1)&amp;")=='"&amp;$L$18&amp;"')),true)","dropna(matches(#mkt_cap,in(ID,#univ1_list)),true)")</f>
        <v>dropna(matches(#mkt_cap,in(ID,#univ1_list)),true)</v>
      </c>
      <c r="K46" t="s">
        <v>1129</v>
      </c>
      <c r="L46" t="s">
        <v>1130</v>
      </c>
      <c r="M46" t="s">
        <v>271</v>
      </c>
      <c r="N46" s="79">
        <v>154431.13975042076</v>
      </c>
      <c r="O46" s="85">
        <v>100</v>
      </c>
      <c r="P46" s="85">
        <v>28</v>
      </c>
      <c r="Q46" s="85">
        <v>100</v>
      </c>
      <c r="R46" s="85">
        <v>83</v>
      </c>
      <c r="S46" s="85">
        <v>97</v>
      </c>
      <c r="T46" s="85">
        <v>96</v>
      </c>
      <c r="U46" s="85">
        <v>68</v>
      </c>
      <c r="V46" s="85">
        <v>80</v>
      </c>
      <c r="W46" s="85">
        <v>25</v>
      </c>
      <c r="X46" s="86">
        <v>100</v>
      </c>
      <c r="AM46" t="str">
        <f t="shared" si="5"/>
        <v>UPS US Equity</v>
      </c>
      <c r="AN46">
        <f t="shared" si="6"/>
        <v>100</v>
      </c>
      <c r="AO46">
        <f t="shared" si="6"/>
        <v>100</v>
      </c>
      <c r="AP46">
        <f t="shared" si="6"/>
        <v>154431.13975042076</v>
      </c>
    </row>
    <row r="47" spans="1:42" x14ac:dyDescent="0.25">
      <c r="A47" s="73">
        <v>1</v>
      </c>
      <c r="B47" s="68" t="str">
        <f t="shared" ref="B47:B55" si="7">F22&amp;"_Output"</f>
        <v>#CFO_Output</v>
      </c>
      <c r="C47" s="66" t="str">
        <f t="shared" ref="C47:C55" si="8">IF($L$17&lt;&gt;"","dropna(matches("&amp;INDEX(IF($L$10="Value",Factor_Values,Factor_Pctl),$A47)&amp;",AND(in(ID,#univ1_list),classification_name("&amp;LEFT($L$17,4)&amp;","&amp;RIGHT($L$17,1)&amp;")=='"&amp;$L$18&amp;"')),true)","dropna(matches("&amp;INDEX(IF($L$10="Value",Factor_Values,Factor_Pctl),$A47)&amp;",in(ID,#univ1_list)),true)")</f>
        <v>dropna(matches(#CFO_Rank,in(ID,#univ1_list)),true)</v>
      </c>
      <c r="K47" t="s">
        <v>1131</v>
      </c>
      <c r="L47" t="s">
        <v>1132</v>
      </c>
      <c r="M47" t="s">
        <v>264</v>
      </c>
      <c r="N47" s="79">
        <v>1784116.3799675829</v>
      </c>
      <c r="O47" s="85">
        <v>98</v>
      </c>
      <c r="P47" s="85">
        <v>95</v>
      </c>
      <c r="Q47" s="85">
        <v>98</v>
      </c>
      <c r="R47" s="85">
        <v>98</v>
      </c>
      <c r="S47" s="85">
        <v>85</v>
      </c>
      <c r="T47" s="85">
        <v>63</v>
      </c>
      <c r="U47" s="85">
        <v>32</v>
      </c>
      <c r="V47" s="85">
        <v>42</v>
      </c>
      <c r="W47" s="85">
        <v>41</v>
      </c>
      <c r="X47" s="86">
        <v>98</v>
      </c>
      <c r="AM47" t="str">
        <f t="shared" si="5"/>
        <v>MSFT US Equity</v>
      </c>
      <c r="AN47">
        <f t="shared" si="6"/>
        <v>98</v>
      </c>
      <c r="AO47">
        <f t="shared" si="6"/>
        <v>98</v>
      </c>
      <c r="AP47">
        <f t="shared" si="6"/>
        <v>1784116.3799675829</v>
      </c>
    </row>
    <row r="48" spans="1:42" x14ac:dyDescent="0.25">
      <c r="A48" s="73">
        <v>2</v>
      </c>
      <c r="B48" s="68" t="str">
        <f t="shared" si="7"/>
        <v>#Shares_Out_Chg_Output</v>
      </c>
      <c r="C48" s="66" t="str">
        <f t="shared" si="8"/>
        <v>dropna(matches(#Shares_Out_Chg_Rank,in(ID,#univ1_list)),true)</v>
      </c>
      <c r="K48" t="s">
        <v>1149</v>
      </c>
      <c r="L48" t="s">
        <v>1150</v>
      </c>
      <c r="M48" t="s">
        <v>271</v>
      </c>
      <c r="N48" s="79">
        <v>119147.72023908669</v>
      </c>
      <c r="O48" s="85">
        <v>86</v>
      </c>
      <c r="P48" s="85">
        <v>82</v>
      </c>
      <c r="Q48" s="85">
        <v>97</v>
      </c>
      <c r="R48" s="85">
        <v>11</v>
      </c>
      <c r="S48" s="85">
        <v>65</v>
      </c>
      <c r="T48" s="85">
        <v>67</v>
      </c>
      <c r="U48" s="85">
        <v>33</v>
      </c>
      <c r="V48" s="85">
        <v>72</v>
      </c>
      <c r="W48" s="85">
        <v>93</v>
      </c>
      <c r="X48" s="86">
        <v>97</v>
      </c>
      <c r="AM48" t="str">
        <f t="shared" si="5"/>
        <v>CAT US Equity</v>
      </c>
      <c r="AN48">
        <f t="shared" si="6"/>
        <v>97</v>
      </c>
      <c r="AO48">
        <f t="shared" si="6"/>
        <v>97</v>
      </c>
      <c r="AP48">
        <f t="shared" si="6"/>
        <v>119147.72023908669</v>
      </c>
    </row>
    <row r="49" spans="1:42" x14ac:dyDescent="0.25">
      <c r="A49" s="73">
        <v>3</v>
      </c>
      <c r="B49" s="68" t="str">
        <f t="shared" si="7"/>
        <v>#Net_Income_Output</v>
      </c>
      <c r="C49" s="66" t="str">
        <f t="shared" si="8"/>
        <v>dropna(matches(#Net_Income_Rank,in(ID,#univ1_list)),true)</v>
      </c>
      <c r="K49" t="s">
        <v>1127</v>
      </c>
      <c r="L49" t="s">
        <v>1128</v>
      </c>
      <c r="M49" t="s">
        <v>269</v>
      </c>
      <c r="N49" s="79">
        <v>494382.77694350865</v>
      </c>
      <c r="O49" s="85">
        <v>100</v>
      </c>
      <c r="P49" s="85">
        <v>69</v>
      </c>
      <c r="Q49" s="85">
        <v>97</v>
      </c>
      <c r="R49" s="85">
        <v>97</v>
      </c>
      <c r="S49" s="85">
        <v>49</v>
      </c>
      <c r="T49" s="85">
        <v>57</v>
      </c>
      <c r="U49" s="85">
        <v>73</v>
      </c>
      <c r="V49" s="85">
        <v>79</v>
      </c>
      <c r="W49" s="85">
        <v>16</v>
      </c>
      <c r="X49" s="86">
        <v>97</v>
      </c>
      <c r="AM49" t="str">
        <f t="shared" si="5"/>
        <v>UNH US Equity</v>
      </c>
      <c r="AN49">
        <f t="shared" si="6"/>
        <v>97</v>
      </c>
      <c r="AO49">
        <f t="shared" si="6"/>
        <v>97</v>
      </c>
      <c r="AP49">
        <f t="shared" si="6"/>
        <v>494382.77694350865</v>
      </c>
    </row>
    <row r="50" spans="1:42" x14ac:dyDescent="0.25">
      <c r="A50" s="73">
        <v>4</v>
      </c>
      <c r="B50" s="68" t="str">
        <f t="shared" si="7"/>
        <v>#Earnings_Quality_Output</v>
      </c>
      <c r="C50" s="66" t="str">
        <f t="shared" si="8"/>
        <v>dropna(matches(#Earnings_Quality_Rank,in(ID,#univ1_list)),true)</v>
      </c>
      <c r="K50" t="s">
        <v>1137</v>
      </c>
      <c r="L50" t="s">
        <v>1138</v>
      </c>
      <c r="M50" t="s">
        <v>264</v>
      </c>
      <c r="N50" s="79">
        <v>207841.8916267544</v>
      </c>
      <c r="O50" s="85">
        <v>94</v>
      </c>
      <c r="P50" s="85">
        <v>63</v>
      </c>
      <c r="Q50" s="85">
        <v>87</v>
      </c>
      <c r="R50" s="85">
        <v>89</v>
      </c>
      <c r="S50" s="85">
        <v>66</v>
      </c>
      <c r="T50" s="85">
        <v>20</v>
      </c>
      <c r="U50" s="85">
        <v>53</v>
      </c>
      <c r="V50" s="85">
        <v>74</v>
      </c>
      <c r="W50" s="85">
        <v>89</v>
      </c>
      <c r="X50" s="86">
        <v>96</v>
      </c>
      <c r="AM50" t="str">
        <f t="shared" si="5"/>
        <v>AVGO US Equity</v>
      </c>
      <c r="AN50">
        <f t="shared" si="6"/>
        <v>96</v>
      </c>
      <c r="AO50">
        <f t="shared" si="6"/>
        <v>87</v>
      </c>
      <c r="AP50">
        <f t="shared" si="6"/>
        <v>207841.8916267544</v>
      </c>
    </row>
    <row r="51" spans="1:42" x14ac:dyDescent="0.25">
      <c r="A51" s="73">
        <v>5</v>
      </c>
      <c r="B51" s="68" t="str">
        <f t="shared" si="7"/>
        <v>#ROA_Output</v>
      </c>
      <c r="C51" s="66" t="str">
        <f t="shared" si="8"/>
        <v>dropna(matches(#ROA_Rank,in(ID,#univ1_list)),true)</v>
      </c>
      <c r="K51" t="s">
        <v>1159</v>
      </c>
      <c r="L51" t="s">
        <v>1160</v>
      </c>
      <c r="M51" t="s">
        <v>267</v>
      </c>
      <c r="N51" s="79">
        <v>200266.6594251272</v>
      </c>
      <c r="O51" s="85">
        <v>73</v>
      </c>
      <c r="P51" s="85">
        <v>68</v>
      </c>
      <c r="Q51" s="85">
        <v>73</v>
      </c>
      <c r="R51" s="85">
        <v>78</v>
      </c>
      <c r="S51" s="85">
        <v>64</v>
      </c>
      <c r="T51" s="85">
        <v>9</v>
      </c>
      <c r="U51" s="85">
        <v>100</v>
      </c>
      <c r="V51" s="85">
        <v>58</v>
      </c>
      <c r="W51" s="85">
        <v>50</v>
      </c>
      <c r="X51" s="86">
        <v>96</v>
      </c>
      <c r="AM51" t="str">
        <f t="shared" si="5"/>
        <v>MCD US Equity</v>
      </c>
      <c r="AN51">
        <f t="shared" si="6"/>
        <v>96</v>
      </c>
      <c r="AO51">
        <f t="shared" si="6"/>
        <v>73</v>
      </c>
      <c r="AP51">
        <f t="shared" si="6"/>
        <v>200266.6594251272</v>
      </c>
    </row>
    <row r="52" spans="1:42" x14ac:dyDescent="0.25">
      <c r="A52" s="73">
        <v>6</v>
      </c>
      <c r="B52" s="68" t="str">
        <f t="shared" si="7"/>
        <v>#Leverage_Output</v>
      </c>
      <c r="C52" s="66" t="str">
        <f t="shared" si="8"/>
        <v>dropna(matches(#Leverage_Rank,in(ID,#univ1_list)),true)</v>
      </c>
      <c r="K52" t="s">
        <v>1153</v>
      </c>
      <c r="L52" t="s">
        <v>1154</v>
      </c>
      <c r="M52" t="s">
        <v>268</v>
      </c>
      <c r="N52" s="79">
        <v>248786.73148388093</v>
      </c>
      <c r="O52" s="85">
        <v>80</v>
      </c>
      <c r="P52" s="85">
        <v>45</v>
      </c>
      <c r="Q52" s="85">
        <v>90</v>
      </c>
      <c r="R52" s="85">
        <v>65</v>
      </c>
      <c r="S52" s="85">
        <v>60</v>
      </c>
      <c r="T52" s="85">
        <v>60</v>
      </c>
      <c r="U52" s="85">
        <v>70</v>
      </c>
      <c r="V52" s="85">
        <v>75</v>
      </c>
      <c r="W52" s="85">
        <v>65</v>
      </c>
      <c r="X52" s="86">
        <v>95</v>
      </c>
      <c r="AM52" t="str">
        <f t="shared" si="5"/>
        <v>PEP US Equity</v>
      </c>
      <c r="AN52">
        <f t="shared" si="6"/>
        <v>95</v>
      </c>
      <c r="AO52">
        <f t="shared" si="6"/>
        <v>90</v>
      </c>
      <c r="AP52">
        <f t="shared" si="6"/>
        <v>248786.73148388093</v>
      </c>
    </row>
    <row r="53" spans="1:42" x14ac:dyDescent="0.25">
      <c r="A53" s="73">
        <v>7</v>
      </c>
      <c r="B53" s="68" t="str">
        <f t="shared" si="7"/>
        <v>#Current_Ratio_Chg_Output</v>
      </c>
      <c r="C53" s="66" t="str">
        <f t="shared" si="8"/>
        <v>dropna(matches(#Current_Ratio_Chg_Rank,in(ID,#univ1_list)),true)</v>
      </c>
      <c r="K53" t="s">
        <v>1123</v>
      </c>
      <c r="L53" t="s">
        <v>1124</v>
      </c>
      <c r="M53" t="s">
        <v>268</v>
      </c>
      <c r="N53" s="79">
        <v>149054.59143558334</v>
      </c>
      <c r="O53" s="85">
        <v>90</v>
      </c>
      <c r="P53" s="85">
        <v>60</v>
      </c>
      <c r="Q53" s="85">
        <v>80</v>
      </c>
      <c r="R53" s="85">
        <v>80</v>
      </c>
      <c r="S53" s="85">
        <v>100</v>
      </c>
      <c r="T53" s="85">
        <v>95</v>
      </c>
      <c r="U53" s="85">
        <v>45</v>
      </c>
      <c r="V53" s="85">
        <v>30</v>
      </c>
      <c r="W53" s="85">
        <v>30</v>
      </c>
      <c r="X53" s="86">
        <v>95</v>
      </c>
      <c r="AM53" t="str">
        <f t="shared" si="5"/>
        <v>PM US Equity</v>
      </c>
      <c r="AN53">
        <f t="shared" si="6"/>
        <v>95</v>
      </c>
      <c r="AO53">
        <f t="shared" si="6"/>
        <v>80</v>
      </c>
      <c r="AP53">
        <f t="shared" si="6"/>
        <v>149054.59143558334</v>
      </c>
    </row>
    <row r="54" spans="1:42" x14ac:dyDescent="0.25">
      <c r="A54" s="73">
        <v>8</v>
      </c>
      <c r="B54" s="68" t="str">
        <f t="shared" si="7"/>
        <v>#Gross_Margin_Chg_Output</v>
      </c>
      <c r="C54" s="66" t="str">
        <f t="shared" si="8"/>
        <v>dropna(matches(#Gross_Margin_Chg_Rank,in(ID,#univ1_list)),true)</v>
      </c>
      <c r="K54" t="s">
        <v>1145</v>
      </c>
      <c r="L54" t="s">
        <v>1146</v>
      </c>
      <c r="M54" t="s">
        <v>264</v>
      </c>
      <c r="N54" s="79">
        <v>137457.02307891846</v>
      </c>
      <c r="O54" s="85">
        <v>78</v>
      </c>
      <c r="P54" s="85">
        <v>54</v>
      </c>
      <c r="Q54" s="85">
        <v>91</v>
      </c>
      <c r="R54" s="85">
        <v>1</v>
      </c>
      <c r="S54" s="85">
        <v>96</v>
      </c>
      <c r="T54" s="85">
        <v>93</v>
      </c>
      <c r="U54" s="85">
        <v>82</v>
      </c>
      <c r="V54" s="85">
        <v>79</v>
      </c>
      <c r="W54" s="85">
        <v>53</v>
      </c>
      <c r="X54" s="86">
        <v>94</v>
      </c>
      <c r="AM54" t="str">
        <f t="shared" si="5"/>
        <v>QCOM US Equity</v>
      </c>
      <c r="AN54">
        <f t="shared" si="6"/>
        <v>94</v>
      </c>
      <c r="AO54">
        <f t="shared" si="6"/>
        <v>91</v>
      </c>
      <c r="AP54">
        <f t="shared" si="6"/>
        <v>137457.02307891846</v>
      </c>
    </row>
    <row r="55" spans="1:42" x14ac:dyDescent="0.25">
      <c r="A55" s="73">
        <v>9</v>
      </c>
      <c r="B55" s="68" t="str">
        <f t="shared" si="7"/>
        <v>#Asset_Turnover_Chg_Output</v>
      </c>
      <c r="C55" s="66" t="str">
        <f t="shared" si="8"/>
        <v>dropna(matches(#Asset_Turnover_Chg_Rank,in(ID,#univ1_list)),true)</v>
      </c>
      <c r="K55" t="s">
        <v>1143</v>
      </c>
      <c r="L55" t="s">
        <v>1144</v>
      </c>
      <c r="M55" t="s">
        <v>265</v>
      </c>
      <c r="N55" s="79">
        <v>159646.61889158862</v>
      </c>
      <c r="O55" s="85">
        <v>86</v>
      </c>
      <c r="P55" s="85">
        <v>85</v>
      </c>
      <c r="Q55" s="85">
        <v>86</v>
      </c>
      <c r="R55" s="85">
        <v>79</v>
      </c>
      <c r="S55" s="85">
        <v>86</v>
      </c>
      <c r="T55" s="85">
        <v>42</v>
      </c>
      <c r="U55" s="85">
        <v>1</v>
      </c>
      <c r="V55" s="85">
        <v>72</v>
      </c>
      <c r="W55" s="85">
        <v>93</v>
      </c>
      <c r="X55" s="86">
        <v>93</v>
      </c>
      <c r="AM55" t="str">
        <f t="shared" si="5"/>
        <v>COP US Equity</v>
      </c>
      <c r="AN55">
        <f t="shared" si="6"/>
        <v>93</v>
      </c>
      <c r="AO55">
        <f t="shared" si="6"/>
        <v>86</v>
      </c>
      <c r="AP55">
        <f t="shared" si="6"/>
        <v>159646.61889158862</v>
      </c>
    </row>
    <row r="56" spans="1:42" x14ac:dyDescent="0.25">
      <c r="B56" s="71" t="s">
        <v>282</v>
      </c>
      <c r="C56" s="72" t="s">
        <v>790</v>
      </c>
      <c r="K56" t="s">
        <v>1133</v>
      </c>
      <c r="L56" t="s">
        <v>1134</v>
      </c>
      <c r="M56" t="s">
        <v>271</v>
      </c>
      <c r="N56" s="79">
        <v>129102.02336920166</v>
      </c>
      <c r="O56" s="85">
        <v>93</v>
      </c>
      <c r="P56" s="85">
        <v>92</v>
      </c>
      <c r="Q56" s="85">
        <v>93</v>
      </c>
      <c r="R56" s="85">
        <v>79</v>
      </c>
      <c r="S56" s="85">
        <v>75</v>
      </c>
      <c r="T56" s="85">
        <v>10</v>
      </c>
      <c r="U56" s="85">
        <v>90</v>
      </c>
      <c r="V56" s="85">
        <v>0</v>
      </c>
      <c r="W56" s="85">
        <v>72</v>
      </c>
      <c r="X56" s="86">
        <v>93</v>
      </c>
      <c r="AM56" t="str">
        <f t="shared" si="5"/>
        <v>UNP US Equity</v>
      </c>
      <c r="AN56">
        <f t="shared" si="6"/>
        <v>93</v>
      </c>
      <c r="AO56">
        <f t="shared" si="6"/>
        <v>93</v>
      </c>
      <c r="AP56">
        <f t="shared" si="6"/>
        <v>129102.02336920166</v>
      </c>
    </row>
    <row r="57" spans="1:42" x14ac:dyDescent="0.25">
      <c r="K57" t="s">
        <v>1139</v>
      </c>
      <c r="L57" t="s">
        <v>1140</v>
      </c>
      <c r="M57" t="s">
        <v>267</v>
      </c>
      <c r="N57" s="79">
        <v>55712.624718986131</v>
      </c>
      <c r="O57" s="85">
        <v>96</v>
      </c>
      <c r="P57" s="85">
        <v>99</v>
      </c>
      <c r="Q57" s="85">
        <v>87</v>
      </c>
      <c r="R57" s="85">
        <v>96</v>
      </c>
      <c r="S57" s="85">
        <v>10</v>
      </c>
      <c r="T57" s="85">
        <v>68</v>
      </c>
      <c r="U57" s="85">
        <v>78</v>
      </c>
      <c r="V57" s="85">
        <v>10</v>
      </c>
      <c r="W57" s="85">
        <v>28</v>
      </c>
      <c r="X57" s="86">
        <v>91</v>
      </c>
      <c r="AM57" t="str">
        <f t="shared" si="5"/>
        <v>GM US Equity</v>
      </c>
      <c r="AN57">
        <f t="shared" si="6"/>
        <v>91</v>
      </c>
      <c r="AO57">
        <f t="shared" si="6"/>
        <v>87</v>
      </c>
      <c r="AP57">
        <f t="shared" si="6"/>
        <v>55712.624718986131</v>
      </c>
    </row>
    <row r="58" spans="1:42" x14ac:dyDescent="0.25">
      <c r="K58" t="s">
        <v>1151</v>
      </c>
      <c r="L58" t="s">
        <v>1152</v>
      </c>
      <c r="M58" t="s">
        <v>270</v>
      </c>
      <c r="N58" s="79">
        <v>296058.66395871621</v>
      </c>
      <c r="O58" s="85">
        <v>90</v>
      </c>
      <c r="P58" s="85">
        <v>80</v>
      </c>
      <c r="Q58" s="85">
        <v>90</v>
      </c>
      <c r="R58" s="85">
        <v>90</v>
      </c>
      <c r="S58" s="85">
        <v>90</v>
      </c>
      <c r="T58" s="85">
        <v>0</v>
      </c>
      <c r="U58" s="85">
        <v>1</v>
      </c>
      <c r="V58" s="85">
        <v>60</v>
      </c>
      <c r="W58" s="85">
        <v>40</v>
      </c>
      <c r="X58" s="86">
        <v>90</v>
      </c>
      <c r="AM58" t="str">
        <f t="shared" si="5"/>
        <v>META US Equity</v>
      </c>
      <c r="AN58">
        <f t="shared" si="6"/>
        <v>90</v>
      </c>
      <c r="AO58">
        <f t="shared" si="6"/>
        <v>90</v>
      </c>
      <c r="AP58">
        <f t="shared" si="6"/>
        <v>296058.66395871621</v>
      </c>
    </row>
    <row r="59" spans="1:42" x14ac:dyDescent="0.25">
      <c r="K59" t="s">
        <v>1167</v>
      </c>
      <c r="L59" t="s">
        <v>1168</v>
      </c>
      <c r="M59" t="s">
        <v>268</v>
      </c>
      <c r="N59" s="79">
        <v>336876.11458000907</v>
      </c>
      <c r="O59" s="85">
        <v>95</v>
      </c>
      <c r="P59" s="85">
        <v>95</v>
      </c>
      <c r="Q59" s="85">
        <v>100</v>
      </c>
      <c r="R59" s="85">
        <v>70</v>
      </c>
      <c r="S59" s="85">
        <v>80</v>
      </c>
      <c r="T59" s="85">
        <v>20</v>
      </c>
      <c r="U59" s="85">
        <v>60</v>
      </c>
      <c r="V59" s="85">
        <v>15</v>
      </c>
      <c r="W59" s="85">
        <v>50</v>
      </c>
      <c r="X59" s="86">
        <v>90</v>
      </c>
      <c r="AM59" t="str">
        <f t="shared" si="5"/>
        <v>PG US Equity</v>
      </c>
      <c r="AN59">
        <f t="shared" si="6"/>
        <v>90</v>
      </c>
      <c r="AO59">
        <f t="shared" si="6"/>
        <v>100</v>
      </c>
      <c r="AP59">
        <f t="shared" si="6"/>
        <v>336876.11458000907</v>
      </c>
    </row>
    <row r="60" spans="1:42" x14ac:dyDescent="0.25">
      <c r="K60" t="s">
        <v>1119</v>
      </c>
      <c r="L60" t="s">
        <v>1120</v>
      </c>
      <c r="M60" t="s">
        <v>266</v>
      </c>
      <c r="N60" s="79">
        <v>35124.694808747394</v>
      </c>
      <c r="O60" s="85">
        <v>78</v>
      </c>
      <c r="P60" s="85">
        <v>88</v>
      </c>
      <c r="Q60" s="85">
        <v>89</v>
      </c>
      <c r="R60" s="85">
        <v>67</v>
      </c>
      <c r="S60" s="85">
        <v>89</v>
      </c>
      <c r="T60" s="85">
        <v>88</v>
      </c>
      <c r="U60" s="85">
        <v>45</v>
      </c>
      <c r="V60" s="85">
        <v>12</v>
      </c>
      <c r="W60" s="85">
        <v>78</v>
      </c>
      <c r="X60" s="86">
        <v>89</v>
      </c>
      <c r="AM60" t="str">
        <f t="shared" si="5"/>
        <v>DOW US Equity</v>
      </c>
      <c r="AN60">
        <f t="shared" si="6"/>
        <v>89</v>
      </c>
      <c r="AO60">
        <f t="shared" si="6"/>
        <v>89</v>
      </c>
      <c r="AP60">
        <f t="shared" si="6"/>
        <v>35124.694808747394</v>
      </c>
    </row>
    <row r="61" spans="1:42" x14ac:dyDescent="0.25">
      <c r="K61" t="s">
        <v>1155</v>
      </c>
      <c r="L61" t="s">
        <v>1156</v>
      </c>
      <c r="M61" t="s">
        <v>264</v>
      </c>
      <c r="N61" s="79">
        <v>447498.33592104964</v>
      </c>
      <c r="O61" s="85">
        <v>96</v>
      </c>
      <c r="P61" s="85">
        <v>90</v>
      </c>
      <c r="Q61" s="85">
        <v>96</v>
      </c>
      <c r="R61" s="85">
        <v>82</v>
      </c>
      <c r="S61" s="85">
        <v>78</v>
      </c>
      <c r="T61" s="85">
        <v>45</v>
      </c>
      <c r="U61" s="85">
        <v>35</v>
      </c>
      <c r="V61" s="85">
        <v>0</v>
      </c>
      <c r="W61" s="85">
        <v>75</v>
      </c>
      <c r="X61" s="86">
        <v>89</v>
      </c>
      <c r="AM61" t="str">
        <f t="shared" si="5"/>
        <v>V US Equity</v>
      </c>
      <c r="AN61">
        <f t="shared" si="6"/>
        <v>89</v>
      </c>
      <c r="AO61">
        <f t="shared" si="6"/>
        <v>96</v>
      </c>
      <c r="AP61">
        <f t="shared" si="6"/>
        <v>447498.33592104964</v>
      </c>
    </row>
    <row r="62" spans="1:42" x14ac:dyDescent="0.25">
      <c r="K62" t="s">
        <v>1147</v>
      </c>
      <c r="L62" t="s">
        <v>1148</v>
      </c>
      <c r="M62" t="s">
        <v>269</v>
      </c>
      <c r="N62" s="79">
        <v>274680.40545529814</v>
      </c>
      <c r="O62" s="85">
        <v>94</v>
      </c>
      <c r="P62" s="85">
        <v>18</v>
      </c>
      <c r="Q62" s="85">
        <v>88</v>
      </c>
      <c r="R62" s="85">
        <v>94</v>
      </c>
      <c r="S62" s="85">
        <v>55</v>
      </c>
      <c r="T62" s="85">
        <v>90</v>
      </c>
      <c r="U62" s="85">
        <v>40</v>
      </c>
      <c r="V62" s="85">
        <v>54</v>
      </c>
      <c r="W62" s="85">
        <v>76</v>
      </c>
      <c r="X62" s="86">
        <v>88</v>
      </c>
      <c r="AM62" t="str">
        <f t="shared" si="5"/>
        <v>ABBV US Equity</v>
      </c>
      <c r="AN62">
        <f t="shared" si="6"/>
        <v>88</v>
      </c>
      <c r="AO62">
        <f t="shared" si="6"/>
        <v>88</v>
      </c>
      <c r="AP62">
        <f t="shared" si="6"/>
        <v>274680.40545529814</v>
      </c>
    </row>
    <row r="63" spans="1:42" x14ac:dyDescent="0.25">
      <c r="K63" t="s">
        <v>1135</v>
      </c>
      <c r="L63" t="s">
        <v>1136</v>
      </c>
      <c r="M63" t="s">
        <v>269</v>
      </c>
      <c r="N63" s="79">
        <v>180477.32538194544</v>
      </c>
      <c r="O63" s="85">
        <v>72</v>
      </c>
      <c r="P63" s="85">
        <v>87</v>
      </c>
      <c r="Q63" s="85">
        <v>82</v>
      </c>
      <c r="R63" s="85">
        <v>63</v>
      </c>
      <c r="S63" s="85">
        <v>67</v>
      </c>
      <c r="T63" s="85">
        <v>75</v>
      </c>
      <c r="U63" s="85">
        <v>67</v>
      </c>
      <c r="V63" s="85">
        <v>44</v>
      </c>
      <c r="W63" s="85">
        <v>52</v>
      </c>
      <c r="X63" s="86">
        <v>88</v>
      </c>
      <c r="AM63" t="str">
        <f t="shared" si="5"/>
        <v>ABT US Equity</v>
      </c>
      <c r="AN63">
        <f t="shared" si="6"/>
        <v>88</v>
      </c>
      <c r="AO63">
        <f t="shared" si="6"/>
        <v>82</v>
      </c>
      <c r="AP63">
        <f t="shared" si="6"/>
        <v>180477.32538194544</v>
      </c>
    </row>
    <row r="64" spans="1:42" x14ac:dyDescent="0.25">
      <c r="K64" t="s">
        <v>771</v>
      </c>
      <c r="L64" t="s">
        <v>772</v>
      </c>
      <c r="M64" t="s">
        <v>267</v>
      </c>
      <c r="N64" s="79">
        <v>318174.16598773934</v>
      </c>
      <c r="O64" s="85">
        <v>87</v>
      </c>
      <c r="P64" s="85">
        <v>81</v>
      </c>
      <c r="Q64" s="85">
        <v>100</v>
      </c>
      <c r="R64" s="85">
        <v>1</v>
      </c>
      <c r="S64" s="85">
        <v>96</v>
      </c>
      <c r="T64" s="85">
        <v>27</v>
      </c>
      <c r="U64" s="85">
        <v>96</v>
      </c>
      <c r="V64" s="85">
        <v>43</v>
      </c>
      <c r="W64" s="85">
        <v>19</v>
      </c>
      <c r="X64" s="86">
        <v>87</v>
      </c>
      <c r="AM64" t="str">
        <f t="shared" si="5"/>
        <v>HD US Equity</v>
      </c>
      <c r="AN64">
        <f t="shared" si="6"/>
        <v>87</v>
      </c>
      <c r="AO64">
        <f t="shared" si="6"/>
        <v>100</v>
      </c>
      <c r="AP64">
        <f t="shared" si="6"/>
        <v>318174.16598773934</v>
      </c>
    </row>
    <row r="65" spans="11:42" x14ac:dyDescent="0.25">
      <c r="K65" t="s">
        <v>1165</v>
      </c>
      <c r="L65" t="s">
        <v>1166</v>
      </c>
      <c r="M65" t="s">
        <v>264</v>
      </c>
      <c r="N65" s="79">
        <v>329963.38252956391</v>
      </c>
      <c r="O65" s="85">
        <v>85</v>
      </c>
      <c r="P65" s="85">
        <v>77</v>
      </c>
      <c r="Q65" s="85">
        <v>85</v>
      </c>
      <c r="R65" s="85">
        <v>50</v>
      </c>
      <c r="S65" s="85">
        <v>94</v>
      </c>
      <c r="T65" s="85">
        <v>54</v>
      </c>
      <c r="U65" s="85">
        <v>55</v>
      </c>
      <c r="V65" s="85">
        <v>0</v>
      </c>
      <c r="W65" s="85">
        <v>69</v>
      </c>
      <c r="X65" s="86">
        <v>87</v>
      </c>
      <c r="AM65" t="str">
        <f t="shared" si="5"/>
        <v>MA US Equity</v>
      </c>
      <c r="AN65">
        <f t="shared" si="6"/>
        <v>87</v>
      </c>
      <c r="AO65">
        <f t="shared" si="6"/>
        <v>85</v>
      </c>
      <c r="AP65">
        <f t="shared" si="6"/>
        <v>329963.38252956391</v>
      </c>
    </row>
    <row r="66" spans="11:42" x14ac:dyDescent="0.25">
      <c r="K66" t="s">
        <v>1169</v>
      </c>
      <c r="L66" t="s">
        <v>1170</v>
      </c>
      <c r="M66" t="s">
        <v>271</v>
      </c>
      <c r="N66" s="79">
        <v>143991.25119638123</v>
      </c>
      <c r="O66" s="85">
        <v>72</v>
      </c>
      <c r="P66" s="85">
        <v>75</v>
      </c>
      <c r="Q66" s="85">
        <v>75</v>
      </c>
      <c r="R66" s="85">
        <v>36</v>
      </c>
      <c r="S66" s="85">
        <v>58</v>
      </c>
      <c r="T66" s="85">
        <v>64</v>
      </c>
      <c r="U66" s="85">
        <v>75</v>
      </c>
      <c r="V66" s="85">
        <v>28</v>
      </c>
      <c r="W66" s="85">
        <v>68</v>
      </c>
      <c r="X66" s="86">
        <v>86</v>
      </c>
      <c r="AM66" t="str">
        <f t="shared" si="5"/>
        <v>HON US Equity</v>
      </c>
      <c r="AN66">
        <f t="shared" si="6"/>
        <v>86</v>
      </c>
      <c r="AO66">
        <f t="shared" si="6"/>
        <v>75</v>
      </c>
      <c r="AP66">
        <f t="shared" si="6"/>
        <v>143991.25119638123</v>
      </c>
    </row>
    <row r="67" spans="11:42" x14ac:dyDescent="0.25">
      <c r="K67" t="s">
        <v>1161</v>
      </c>
      <c r="L67" t="s">
        <v>1162</v>
      </c>
      <c r="M67" t="s">
        <v>272</v>
      </c>
      <c r="N67" s="79">
        <v>164576.89305220576</v>
      </c>
      <c r="O67" s="85">
        <v>100</v>
      </c>
      <c r="P67" s="85">
        <v>14</v>
      </c>
      <c r="Q67" s="85">
        <v>86</v>
      </c>
      <c r="R67" s="85">
        <v>100</v>
      </c>
      <c r="S67" s="85">
        <v>43</v>
      </c>
      <c r="T67" s="85">
        <v>71</v>
      </c>
      <c r="U67" s="85">
        <v>29</v>
      </c>
      <c r="V67" s="85">
        <v>100</v>
      </c>
      <c r="W67" s="85">
        <v>1</v>
      </c>
      <c r="X67" s="86">
        <v>86</v>
      </c>
      <c r="AM67" t="str">
        <f t="shared" si="5"/>
        <v>NEE US Equity</v>
      </c>
      <c r="AN67">
        <f t="shared" si="6"/>
        <v>86</v>
      </c>
      <c r="AO67">
        <f t="shared" si="6"/>
        <v>86</v>
      </c>
      <c r="AP67">
        <f t="shared" si="6"/>
        <v>164576.89305220576</v>
      </c>
    </row>
    <row r="68" spans="11:42" x14ac:dyDescent="0.25">
      <c r="K68" t="s">
        <v>1175</v>
      </c>
      <c r="L68" t="s">
        <v>1176</v>
      </c>
      <c r="M68" t="s">
        <v>264</v>
      </c>
      <c r="N68" s="79">
        <v>179171.06417931805</v>
      </c>
      <c r="O68" s="85">
        <v>80</v>
      </c>
      <c r="P68" s="85">
        <v>40</v>
      </c>
      <c r="Q68" s="85">
        <v>78</v>
      </c>
      <c r="R68" s="85">
        <v>71</v>
      </c>
      <c r="S68" s="85">
        <v>69</v>
      </c>
      <c r="T68" s="85">
        <v>50</v>
      </c>
      <c r="U68" s="85">
        <v>66</v>
      </c>
      <c r="V68" s="85">
        <v>52</v>
      </c>
      <c r="W68" s="85">
        <v>60</v>
      </c>
      <c r="X68" s="86">
        <v>85</v>
      </c>
      <c r="AM68" t="str">
        <f t="shared" si="5"/>
        <v>ACN US Equity</v>
      </c>
      <c r="AN68">
        <f t="shared" si="6"/>
        <v>85</v>
      </c>
      <c r="AO68">
        <f t="shared" si="6"/>
        <v>78</v>
      </c>
      <c r="AP68">
        <f t="shared" si="6"/>
        <v>179171.06417931805</v>
      </c>
    </row>
    <row r="69" spans="11:42" x14ac:dyDescent="0.25">
      <c r="K69" t="s">
        <v>1157</v>
      </c>
      <c r="L69" t="s">
        <v>1158</v>
      </c>
      <c r="M69" t="s">
        <v>269</v>
      </c>
      <c r="N69" s="79">
        <v>459103.33734674158</v>
      </c>
      <c r="O69" s="85">
        <v>88</v>
      </c>
      <c r="P69" s="85">
        <v>81</v>
      </c>
      <c r="Q69" s="85">
        <v>94</v>
      </c>
      <c r="R69" s="85">
        <v>60</v>
      </c>
      <c r="S69" s="85">
        <v>70</v>
      </c>
      <c r="T69" s="85">
        <v>45</v>
      </c>
      <c r="U69" s="85">
        <v>79</v>
      </c>
      <c r="V69" s="85">
        <v>29</v>
      </c>
      <c r="W69" s="85">
        <v>49</v>
      </c>
      <c r="X69" s="86">
        <v>85</v>
      </c>
      <c r="AM69" t="str">
        <f t="shared" si="5"/>
        <v>JNJ US Equity</v>
      </c>
      <c r="AN69">
        <f t="shared" si="6"/>
        <v>85</v>
      </c>
      <c r="AO69">
        <f t="shared" si="6"/>
        <v>94</v>
      </c>
      <c r="AP69">
        <f t="shared" si="6"/>
        <v>459103.33734674158</v>
      </c>
    </row>
    <row r="70" spans="11:42" x14ac:dyDescent="0.25">
      <c r="K70" t="s">
        <v>1183</v>
      </c>
      <c r="L70" t="s">
        <v>1184</v>
      </c>
      <c r="M70" t="s">
        <v>268</v>
      </c>
      <c r="N70" s="79">
        <v>78882.476687414644</v>
      </c>
      <c r="O70" s="85">
        <v>75</v>
      </c>
      <c r="P70" s="85">
        <v>90</v>
      </c>
      <c r="Q70" s="85">
        <v>70</v>
      </c>
      <c r="R70" s="85">
        <v>95</v>
      </c>
      <c r="S70" s="85">
        <v>85</v>
      </c>
      <c r="T70" s="85">
        <v>0</v>
      </c>
      <c r="U70" s="85">
        <v>15</v>
      </c>
      <c r="V70" s="85">
        <v>45</v>
      </c>
      <c r="W70" s="85">
        <v>95</v>
      </c>
      <c r="X70" s="86">
        <v>85</v>
      </c>
      <c r="AM70" t="str">
        <f t="shared" ref="AM70:AM133" si="9">IF(K70&lt;&gt;"",K70,"")</f>
        <v>MO US Equity</v>
      </c>
      <c r="AN70">
        <f t="shared" ref="AN70:AP89" si="10">IFERROR(INDEX($K$40:$X$2515,MATCH($AM70,$K$40:$K$2515,0),MATCH(AN$39,$K$40:$X$40,0)),"")</f>
        <v>85</v>
      </c>
      <c r="AO70">
        <f t="shared" si="10"/>
        <v>70</v>
      </c>
      <c r="AP70">
        <f t="shared" si="10"/>
        <v>78882.476687414644</v>
      </c>
    </row>
    <row r="71" spans="11:42" x14ac:dyDescent="0.25">
      <c r="K71" t="s">
        <v>1181</v>
      </c>
      <c r="L71" t="s">
        <v>1182</v>
      </c>
      <c r="M71" t="s">
        <v>271</v>
      </c>
      <c r="N71" s="79">
        <v>125080.03744177945</v>
      </c>
      <c r="O71" s="85">
        <v>97</v>
      </c>
      <c r="P71" s="85">
        <v>71</v>
      </c>
      <c r="Q71" s="85">
        <v>83</v>
      </c>
      <c r="R71" s="85">
        <v>86</v>
      </c>
      <c r="S71" s="85">
        <v>79</v>
      </c>
      <c r="T71" s="85">
        <v>35</v>
      </c>
      <c r="U71" s="85">
        <v>58</v>
      </c>
      <c r="V71" s="85">
        <v>16</v>
      </c>
      <c r="W71" s="85">
        <v>15</v>
      </c>
      <c r="X71" s="86">
        <v>83</v>
      </c>
      <c r="AM71" t="str">
        <f t="shared" si="9"/>
        <v>LMT US Equity</v>
      </c>
      <c r="AN71">
        <f t="shared" si="10"/>
        <v>83</v>
      </c>
      <c r="AO71">
        <f t="shared" si="10"/>
        <v>83</v>
      </c>
      <c r="AP71">
        <f t="shared" si="10"/>
        <v>125080.03744177945</v>
      </c>
    </row>
    <row r="72" spans="11:42" x14ac:dyDescent="0.25">
      <c r="K72" t="s">
        <v>1171</v>
      </c>
      <c r="L72" t="s">
        <v>1172</v>
      </c>
      <c r="M72" t="s">
        <v>264</v>
      </c>
      <c r="N72" s="79">
        <v>153905.13932495116</v>
      </c>
      <c r="O72" s="85">
        <v>71</v>
      </c>
      <c r="P72" s="85">
        <v>65</v>
      </c>
      <c r="Q72" s="85">
        <v>66</v>
      </c>
      <c r="R72" s="85">
        <v>73</v>
      </c>
      <c r="S72" s="85">
        <v>80</v>
      </c>
      <c r="T72" s="85">
        <v>70</v>
      </c>
      <c r="U72" s="85">
        <v>39</v>
      </c>
      <c r="V72" s="85">
        <v>35</v>
      </c>
      <c r="W72" s="85">
        <v>55</v>
      </c>
      <c r="X72" s="86">
        <v>82</v>
      </c>
      <c r="AM72" t="str">
        <f t="shared" si="9"/>
        <v>ADBE US Equity</v>
      </c>
      <c r="AN72">
        <f t="shared" si="10"/>
        <v>82</v>
      </c>
      <c r="AO72">
        <f t="shared" si="10"/>
        <v>66</v>
      </c>
      <c r="AP72">
        <f t="shared" si="10"/>
        <v>153905.13932495116</v>
      </c>
    </row>
    <row r="73" spans="11:42" x14ac:dyDescent="0.25">
      <c r="K73" t="s">
        <v>1185</v>
      </c>
      <c r="L73" t="s">
        <v>1186</v>
      </c>
      <c r="M73" t="s">
        <v>267</v>
      </c>
      <c r="N73" s="79">
        <v>126770.27738952637</v>
      </c>
      <c r="O73" s="85">
        <v>78</v>
      </c>
      <c r="P73" s="85">
        <v>95</v>
      </c>
      <c r="Q73" s="85">
        <v>78</v>
      </c>
      <c r="R73" s="85">
        <v>87</v>
      </c>
      <c r="S73" s="85">
        <v>73</v>
      </c>
      <c r="T73" s="85">
        <v>4</v>
      </c>
      <c r="U73" s="85">
        <v>69</v>
      </c>
      <c r="V73" s="85">
        <v>20</v>
      </c>
      <c r="W73" s="85">
        <v>41</v>
      </c>
      <c r="X73" s="86">
        <v>82</v>
      </c>
      <c r="AM73" t="str">
        <f t="shared" si="9"/>
        <v>LOW US Equity</v>
      </c>
      <c r="AN73">
        <f t="shared" si="10"/>
        <v>82</v>
      </c>
      <c r="AO73">
        <f t="shared" si="10"/>
        <v>78</v>
      </c>
      <c r="AP73">
        <f t="shared" si="10"/>
        <v>126770.27738952637</v>
      </c>
    </row>
    <row r="74" spans="11:42" x14ac:dyDescent="0.25">
      <c r="K74" t="s">
        <v>1173</v>
      </c>
      <c r="L74" t="s">
        <v>1174</v>
      </c>
      <c r="M74" t="s">
        <v>269</v>
      </c>
      <c r="N74" s="79">
        <v>263655.82192006987</v>
      </c>
      <c r="O74" s="85">
        <v>85</v>
      </c>
      <c r="P74" s="85">
        <v>3</v>
      </c>
      <c r="Q74" s="85">
        <v>91</v>
      </c>
      <c r="R74" s="85">
        <v>75</v>
      </c>
      <c r="S74" s="85">
        <v>82</v>
      </c>
      <c r="T74" s="85">
        <v>12</v>
      </c>
      <c r="U74" s="85">
        <v>82</v>
      </c>
      <c r="V74" s="85">
        <v>91</v>
      </c>
      <c r="W74" s="85">
        <v>55</v>
      </c>
      <c r="X74" s="86">
        <v>82</v>
      </c>
      <c r="AM74" t="str">
        <f t="shared" si="9"/>
        <v>MRK US Equity</v>
      </c>
      <c r="AN74">
        <f t="shared" si="10"/>
        <v>82</v>
      </c>
      <c r="AO74">
        <f t="shared" si="10"/>
        <v>91</v>
      </c>
      <c r="AP74">
        <f t="shared" si="10"/>
        <v>263655.82192006987</v>
      </c>
    </row>
    <row r="75" spans="11:42" x14ac:dyDescent="0.25">
      <c r="K75" t="s">
        <v>1177</v>
      </c>
      <c r="L75" t="s">
        <v>1178</v>
      </c>
      <c r="M75" t="s">
        <v>270</v>
      </c>
      <c r="N75" s="79">
        <v>148725.26567191037</v>
      </c>
      <c r="O75" s="85">
        <v>60</v>
      </c>
      <c r="P75" s="85">
        <v>90</v>
      </c>
      <c r="Q75" s="85">
        <v>50</v>
      </c>
      <c r="R75" s="85">
        <v>80</v>
      </c>
      <c r="S75" s="85">
        <v>20</v>
      </c>
      <c r="T75" s="85">
        <v>30</v>
      </c>
      <c r="U75" s="85">
        <v>30</v>
      </c>
      <c r="V75" s="85">
        <v>80</v>
      </c>
      <c r="W75" s="85">
        <v>90</v>
      </c>
      <c r="X75" s="86">
        <v>80</v>
      </c>
      <c r="AM75" t="str">
        <f t="shared" si="9"/>
        <v>CMCSA US Equity</v>
      </c>
      <c r="AN75">
        <f t="shared" si="10"/>
        <v>80</v>
      </c>
      <c r="AO75">
        <f t="shared" si="10"/>
        <v>50</v>
      </c>
      <c r="AP75">
        <f t="shared" si="10"/>
        <v>148725.26567191037</v>
      </c>
    </row>
    <row r="76" spans="11:42" x14ac:dyDescent="0.25">
      <c r="K76" t="s">
        <v>1191</v>
      </c>
      <c r="L76" t="s">
        <v>1192</v>
      </c>
      <c r="M76" t="s">
        <v>264</v>
      </c>
      <c r="N76" s="79">
        <v>195854.7228585057</v>
      </c>
      <c r="O76" s="85">
        <v>89</v>
      </c>
      <c r="P76" s="85">
        <v>97</v>
      </c>
      <c r="Q76" s="85">
        <v>89</v>
      </c>
      <c r="R76" s="85">
        <v>66</v>
      </c>
      <c r="S76" s="85">
        <v>60</v>
      </c>
      <c r="T76" s="85">
        <v>61</v>
      </c>
      <c r="U76" s="85">
        <v>46</v>
      </c>
      <c r="V76" s="85">
        <v>5</v>
      </c>
      <c r="W76" s="85">
        <v>32</v>
      </c>
      <c r="X76" s="86">
        <v>80</v>
      </c>
      <c r="AM76" t="str">
        <f t="shared" si="9"/>
        <v>CSCO US Equity</v>
      </c>
      <c r="AN76">
        <f t="shared" si="10"/>
        <v>80</v>
      </c>
      <c r="AO76">
        <f t="shared" si="10"/>
        <v>89</v>
      </c>
      <c r="AP76">
        <f t="shared" si="10"/>
        <v>195854.7228585057</v>
      </c>
    </row>
    <row r="77" spans="11:42" x14ac:dyDescent="0.25">
      <c r="K77" t="s">
        <v>1141</v>
      </c>
      <c r="L77" t="s">
        <v>1142</v>
      </c>
      <c r="M77" t="s">
        <v>268</v>
      </c>
      <c r="N77" s="79">
        <v>405398.57992695936</v>
      </c>
      <c r="O77" s="85">
        <v>100</v>
      </c>
      <c r="P77" s="85">
        <v>99</v>
      </c>
      <c r="Q77" s="85">
        <v>85</v>
      </c>
      <c r="R77" s="85">
        <v>100</v>
      </c>
      <c r="S77" s="85">
        <v>15</v>
      </c>
      <c r="T77" s="85">
        <v>55</v>
      </c>
      <c r="U77" s="85">
        <v>40</v>
      </c>
      <c r="V77" s="85">
        <v>55</v>
      </c>
      <c r="W77" s="85">
        <v>20</v>
      </c>
      <c r="X77" s="86">
        <v>80</v>
      </c>
      <c r="AM77" t="str">
        <f t="shared" si="9"/>
        <v>WMT US Equity</v>
      </c>
      <c r="AN77">
        <f t="shared" si="10"/>
        <v>80</v>
      </c>
      <c r="AO77">
        <f t="shared" si="10"/>
        <v>85</v>
      </c>
      <c r="AP77">
        <f t="shared" si="10"/>
        <v>405398.57992695936</v>
      </c>
    </row>
    <row r="78" spans="11:42" x14ac:dyDescent="0.25">
      <c r="K78" t="s">
        <v>1187</v>
      </c>
      <c r="L78" t="s">
        <v>1188</v>
      </c>
      <c r="M78" t="s">
        <v>269</v>
      </c>
      <c r="N78" s="79">
        <v>164139.57229987354</v>
      </c>
      <c r="O78" s="85">
        <v>82</v>
      </c>
      <c r="P78" s="85">
        <v>99</v>
      </c>
      <c r="Q78" s="85">
        <v>70</v>
      </c>
      <c r="R78" s="85">
        <v>91</v>
      </c>
      <c r="S78" s="85">
        <v>40</v>
      </c>
      <c r="T78" s="85">
        <v>15</v>
      </c>
      <c r="U78" s="85">
        <v>49</v>
      </c>
      <c r="V78" s="85">
        <v>35</v>
      </c>
      <c r="W78" s="85">
        <v>91</v>
      </c>
      <c r="X78" s="86">
        <v>79</v>
      </c>
      <c r="AM78" t="str">
        <f t="shared" si="9"/>
        <v>BMY US Equity</v>
      </c>
      <c r="AN78">
        <f t="shared" si="10"/>
        <v>79</v>
      </c>
      <c r="AO78">
        <f t="shared" si="10"/>
        <v>70</v>
      </c>
      <c r="AP78">
        <f t="shared" si="10"/>
        <v>164139.57229987354</v>
      </c>
    </row>
    <row r="79" spans="11:42" x14ac:dyDescent="0.25">
      <c r="K79" t="s">
        <v>1201</v>
      </c>
      <c r="L79" t="s">
        <v>1202</v>
      </c>
      <c r="M79" t="s">
        <v>271</v>
      </c>
      <c r="N79" s="79">
        <v>45329.742994740722</v>
      </c>
      <c r="O79" s="85">
        <v>90</v>
      </c>
      <c r="P79" s="85">
        <v>42</v>
      </c>
      <c r="Q79" s="85">
        <v>65</v>
      </c>
      <c r="R79" s="85">
        <v>90</v>
      </c>
      <c r="S79" s="85">
        <v>25</v>
      </c>
      <c r="T79" s="85">
        <v>42</v>
      </c>
      <c r="U79" s="85">
        <v>61</v>
      </c>
      <c r="V79" s="85">
        <v>68</v>
      </c>
      <c r="W79" s="85">
        <v>50</v>
      </c>
      <c r="X79" s="86">
        <v>79</v>
      </c>
      <c r="AM79" t="str">
        <f t="shared" si="9"/>
        <v>FDX US Equity</v>
      </c>
      <c r="AN79">
        <f t="shared" si="10"/>
        <v>79</v>
      </c>
      <c r="AO79">
        <f t="shared" si="10"/>
        <v>65</v>
      </c>
      <c r="AP79">
        <f t="shared" si="10"/>
        <v>45329.742994740722</v>
      </c>
    </row>
    <row r="80" spans="11:42" x14ac:dyDescent="0.25">
      <c r="K80" t="s">
        <v>1189</v>
      </c>
      <c r="L80" t="s">
        <v>1190</v>
      </c>
      <c r="M80" t="s">
        <v>265</v>
      </c>
      <c r="N80" s="79">
        <v>458571.96614433295</v>
      </c>
      <c r="O80" s="85">
        <v>100</v>
      </c>
      <c r="P80" s="85">
        <v>92</v>
      </c>
      <c r="Q80" s="85">
        <v>100</v>
      </c>
      <c r="R80" s="85">
        <v>100</v>
      </c>
      <c r="S80" s="85">
        <v>58</v>
      </c>
      <c r="T80" s="85">
        <v>28</v>
      </c>
      <c r="U80" s="85">
        <v>100</v>
      </c>
      <c r="V80" s="85">
        <v>1</v>
      </c>
      <c r="W80" s="85">
        <v>36</v>
      </c>
      <c r="X80" s="86">
        <v>79</v>
      </c>
      <c r="AM80" t="str">
        <f t="shared" si="9"/>
        <v>XOM US Equity</v>
      </c>
      <c r="AN80">
        <f t="shared" si="10"/>
        <v>79</v>
      </c>
      <c r="AO80">
        <f t="shared" si="10"/>
        <v>100</v>
      </c>
      <c r="AP80">
        <f t="shared" si="10"/>
        <v>458571.96614433295</v>
      </c>
    </row>
    <row r="81" spans="11:42" x14ac:dyDescent="0.25">
      <c r="K81" t="s">
        <v>1199</v>
      </c>
      <c r="L81" t="s">
        <v>1200</v>
      </c>
      <c r="M81" t="s">
        <v>267</v>
      </c>
      <c r="N81" s="79">
        <v>55804.45855422903</v>
      </c>
      <c r="O81" s="85">
        <v>82</v>
      </c>
      <c r="P81" s="85">
        <v>9</v>
      </c>
      <c r="Q81" s="85">
        <v>82</v>
      </c>
      <c r="R81" s="85">
        <v>41</v>
      </c>
      <c r="S81" s="85">
        <v>5</v>
      </c>
      <c r="T81" s="85">
        <v>90</v>
      </c>
      <c r="U81" s="85">
        <v>64</v>
      </c>
      <c r="V81" s="85">
        <v>81</v>
      </c>
      <c r="W81" s="85">
        <v>69</v>
      </c>
      <c r="X81" s="86">
        <v>78</v>
      </c>
      <c r="AM81" t="str">
        <f t="shared" si="9"/>
        <v>F US Equity</v>
      </c>
      <c r="AN81">
        <f t="shared" si="10"/>
        <v>78</v>
      </c>
      <c r="AO81">
        <f t="shared" si="10"/>
        <v>82</v>
      </c>
      <c r="AP81">
        <f t="shared" si="10"/>
        <v>55804.45855422903</v>
      </c>
    </row>
    <row r="82" spans="11:42" x14ac:dyDescent="0.25">
      <c r="K82" t="s">
        <v>1179</v>
      </c>
      <c r="L82" t="s">
        <v>1180</v>
      </c>
      <c r="M82" t="s">
        <v>269</v>
      </c>
      <c r="N82" s="79">
        <v>126561.29256284914</v>
      </c>
      <c r="O82" s="85">
        <v>91</v>
      </c>
      <c r="P82" s="85">
        <v>57</v>
      </c>
      <c r="Q82" s="85">
        <v>43</v>
      </c>
      <c r="R82" s="85">
        <v>100</v>
      </c>
      <c r="S82" s="85">
        <v>4</v>
      </c>
      <c r="T82" s="85">
        <v>78</v>
      </c>
      <c r="U82" s="85">
        <v>61</v>
      </c>
      <c r="V82" s="85">
        <v>50</v>
      </c>
      <c r="W82" s="85">
        <v>82</v>
      </c>
      <c r="X82" s="86">
        <v>76</v>
      </c>
      <c r="AM82" t="str">
        <f t="shared" si="9"/>
        <v>CVS US Equity</v>
      </c>
      <c r="AN82">
        <f t="shared" si="10"/>
        <v>76</v>
      </c>
      <c r="AO82">
        <f t="shared" si="10"/>
        <v>43</v>
      </c>
      <c r="AP82">
        <f t="shared" si="10"/>
        <v>126561.29256284914</v>
      </c>
    </row>
    <row r="83" spans="11:42" x14ac:dyDescent="0.25">
      <c r="K83" t="s">
        <v>1197</v>
      </c>
      <c r="L83" t="s">
        <v>1198</v>
      </c>
      <c r="M83" t="s">
        <v>268</v>
      </c>
      <c r="N83" s="79">
        <v>264098.02371274331</v>
      </c>
      <c r="O83" s="85">
        <v>85</v>
      </c>
      <c r="P83" s="85">
        <v>0</v>
      </c>
      <c r="Q83" s="85">
        <v>95</v>
      </c>
      <c r="R83" s="85">
        <v>55</v>
      </c>
      <c r="S83" s="85">
        <v>65</v>
      </c>
      <c r="T83" s="85">
        <v>90</v>
      </c>
      <c r="U83" s="85">
        <v>10</v>
      </c>
      <c r="V83" s="85">
        <v>80</v>
      </c>
      <c r="W83" s="85">
        <v>80</v>
      </c>
      <c r="X83" s="86">
        <v>75</v>
      </c>
      <c r="AM83" t="str">
        <f t="shared" si="9"/>
        <v>KO US Equity</v>
      </c>
      <c r="AN83">
        <f t="shared" si="10"/>
        <v>75</v>
      </c>
      <c r="AO83">
        <f t="shared" si="10"/>
        <v>95</v>
      </c>
      <c r="AP83">
        <f t="shared" si="10"/>
        <v>264098.02371274331</v>
      </c>
    </row>
    <row r="84" spans="11:42" x14ac:dyDescent="0.25">
      <c r="K84" t="s">
        <v>1203</v>
      </c>
      <c r="L84" t="s">
        <v>1204</v>
      </c>
      <c r="M84" t="s">
        <v>271</v>
      </c>
      <c r="N84" s="79">
        <v>69722.99096073251</v>
      </c>
      <c r="O84" s="85">
        <v>83</v>
      </c>
      <c r="P84" s="85">
        <v>85</v>
      </c>
      <c r="Q84" s="85">
        <v>90</v>
      </c>
      <c r="R84" s="85">
        <v>15</v>
      </c>
      <c r="S84" s="85">
        <v>90</v>
      </c>
      <c r="T84" s="85">
        <v>85</v>
      </c>
      <c r="U84" s="85">
        <v>43</v>
      </c>
      <c r="V84" s="85">
        <v>4</v>
      </c>
      <c r="W84" s="85">
        <v>36</v>
      </c>
      <c r="X84" s="86">
        <v>75</v>
      </c>
      <c r="AM84" t="str">
        <f t="shared" si="9"/>
        <v>MMM US Equity</v>
      </c>
      <c r="AN84">
        <f t="shared" si="10"/>
        <v>75</v>
      </c>
      <c r="AO84">
        <f t="shared" si="10"/>
        <v>90</v>
      </c>
      <c r="AP84">
        <f t="shared" si="10"/>
        <v>69722.99096073251</v>
      </c>
    </row>
    <row r="85" spans="11:42" x14ac:dyDescent="0.25">
      <c r="K85" t="s">
        <v>1207</v>
      </c>
      <c r="L85" t="s">
        <v>1208</v>
      </c>
      <c r="M85" t="s">
        <v>264</v>
      </c>
      <c r="N85" s="79">
        <v>158425.71583096875</v>
      </c>
      <c r="O85" s="85">
        <v>75</v>
      </c>
      <c r="P85" s="85">
        <v>75</v>
      </c>
      <c r="Q85" s="85">
        <v>82</v>
      </c>
      <c r="R85" s="85">
        <v>19</v>
      </c>
      <c r="S85" s="85">
        <v>100</v>
      </c>
      <c r="T85" s="85">
        <v>72</v>
      </c>
      <c r="U85" s="85">
        <v>16</v>
      </c>
      <c r="V85" s="85">
        <v>49</v>
      </c>
      <c r="W85" s="85">
        <v>23</v>
      </c>
      <c r="X85" s="86">
        <v>75</v>
      </c>
      <c r="AM85" t="str">
        <f t="shared" si="9"/>
        <v>TXN US Equity</v>
      </c>
      <c r="AN85">
        <f t="shared" si="10"/>
        <v>75</v>
      </c>
      <c r="AO85">
        <f t="shared" si="10"/>
        <v>82</v>
      </c>
      <c r="AP85">
        <f t="shared" si="10"/>
        <v>158425.71583096875</v>
      </c>
    </row>
    <row r="86" spans="11:42" x14ac:dyDescent="0.25">
      <c r="K86" t="s">
        <v>1195</v>
      </c>
      <c r="L86" t="s">
        <v>1196</v>
      </c>
      <c r="M86" t="s">
        <v>269</v>
      </c>
      <c r="N86" s="79">
        <v>188542.33981800001</v>
      </c>
      <c r="O86" s="85">
        <v>54</v>
      </c>
      <c r="P86" s="85">
        <v>0</v>
      </c>
      <c r="Q86" s="85">
        <v>73</v>
      </c>
      <c r="R86" s="85">
        <v>47</v>
      </c>
      <c r="S86" s="85">
        <v>52</v>
      </c>
      <c r="T86" s="85">
        <v>84</v>
      </c>
      <c r="U86" s="85">
        <v>91</v>
      </c>
      <c r="V86" s="85">
        <v>72</v>
      </c>
      <c r="W86" s="85">
        <v>85</v>
      </c>
      <c r="X86" s="86">
        <v>73</v>
      </c>
      <c r="AM86" t="str">
        <f t="shared" si="9"/>
        <v>DHR US Equity</v>
      </c>
      <c r="AN86">
        <f t="shared" si="10"/>
        <v>73</v>
      </c>
      <c r="AO86">
        <f t="shared" si="10"/>
        <v>73</v>
      </c>
      <c r="AP86">
        <f t="shared" si="10"/>
        <v>188542.33981800001</v>
      </c>
    </row>
    <row r="87" spans="11:42" x14ac:dyDescent="0.25">
      <c r="K87" t="s">
        <v>1211</v>
      </c>
      <c r="L87" t="s">
        <v>1212</v>
      </c>
      <c r="M87" t="s">
        <v>265</v>
      </c>
      <c r="N87" s="79">
        <v>349853.20796538831</v>
      </c>
      <c r="O87" s="85">
        <v>93</v>
      </c>
      <c r="P87" s="85">
        <v>14</v>
      </c>
      <c r="Q87" s="85">
        <v>93</v>
      </c>
      <c r="R87" s="85">
        <v>93</v>
      </c>
      <c r="S87" s="85">
        <v>36</v>
      </c>
      <c r="T87" s="85">
        <v>85</v>
      </c>
      <c r="U87" s="85">
        <v>50</v>
      </c>
      <c r="V87" s="85">
        <v>79</v>
      </c>
      <c r="W87" s="85">
        <v>50</v>
      </c>
      <c r="X87" s="86">
        <v>72</v>
      </c>
      <c r="AM87" t="str">
        <f t="shared" si="9"/>
        <v>CVX US Equity</v>
      </c>
      <c r="AN87">
        <f t="shared" si="10"/>
        <v>72</v>
      </c>
      <c r="AO87">
        <f t="shared" si="10"/>
        <v>93</v>
      </c>
      <c r="AP87">
        <f t="shared" si="10"/>
        <v>349853.20796538831</v>
      </c>
    </row>
    <row r="88" spans="11:42" x14ac:dyDescent="0.25">
      <c r="K88" t="s">
        <v>1213</v>
      </c>
      <c r="L88" t="s">
        <v>1214</v>
      </c>
      <c r="M88" t="s">
        <v>271</v>
      </c>
      <c r="N88" s="79">
        <v>141375.74203998831</v>
      </c>
      <c r="O88" s="85">
        <v>79</v>
      </c>
      <c r="P88" s="85">
        <v>89</v>
      </c>
      <c r="Q88" s="85">
        <v>72</v>
      </c>
      <c r="R88" s="85">
        <v>58</v>
      </c>
      <c r="S88" s="85">
        <v>11</v>
      </c>
      <c r="T88" s="85">
        <v>32</v>
      </c>
      <c r="U88" s="85">
        <v>54</v>
      </c>
      <c r="V88" s="85">
        <v>92</v>
      </c>
      <c r="W88" s="85">
        <v>43</v>
      </c>
      <c r="X88" s="86">
        <v>72</v>
      </c>
      <c r="AM88" t="str">
        <f t="shared" si="9"/>
        <v>RTX US Equity</v>
      </c>
      <c r="AN88">
        <f t="shared" si="10"/>
        <v>72</v>
      </c>
      <c r="AO88">
        <f t="shared" si="10"/>
        <v>72</v>
      </c>
      <c r="AP88">
        <f t="shared" si="10"/>
        <v>141375.74203998831</v>
      </c>
    </row>
    <row r="89" spans="11:42" x14ac:dyDescent="0.25">
      <c r="K89" t="s">
        <v>1205</v>
      </c>
      <c r="L89" t="s">
        <v>1206</v>
      </c>
      <c r="M89" t="s">
        <v>272</v>
      </c>
      <c r="N89" s="79">
        <v>71027.737313026577</v>
      </c>
      <c r="O89" s="85">
        <v>72</v>
      </c>
      <c r="P89" s="85">
        <v>0</v>
      </c>
      <c r="Q89" s="85">
        <v>72</v>
      </c>
      <c r="R89" s="85">
        <v>72</v>
      </c>
      <c r="S89" s="85">
        <v>58</v>
      </c>
      <c r="T89" s="85">
        <v>99</v>
      </c>
      <c r="U89" s="85">
        <v>15</v>
      </c>
      <c r="V89" s="85">
        <v>29</v>
      </c>
      <c r="W89" s="85">
        <v>86</v>
      </c>
      <c r="X89" s="86">
        <v>72</v>
      </c>
      <c r="AM89" t="str">
        <f t="shared" si="9"/>
        <v>SO US Equity</v>
      </c>
      <c r="AN89">
        <f t="shared" si="10"/>
        <v>72</v>
      </c>
      <c r="AO89">
        <f t="shared" si="10"/>
        <v>72</v>
      </c>
      <c r="AP89">
        <f t="shared" si="10"/>
        <v>71027.737313026577</v>
      </c>
    </row>
    <row r="90" spans="11:42" x14ac:dyDescent="0.25">
      <c r="K90" t="s">
        <v>1209</v>
      </c>
      <c r="L90" t="s">
        <v>1210</v>
      </c>
      <c r="M90" t="s">
        <v>270</v>
      </c>
      <c r="N90" s="79">
        <v>67174.14958739237</v>
      </c>
      <c r="O90" s="85">
        <v>40</v>
      </c>
      <c r="P90" s="85">
        <v>70</v>
      </c>
      <c r="Q90" s="85">
        <v>60</v>
      </c>
      <c r="R90" s="85">
        <v>40</v>
      </c>
      <c r="S90" s="85">
        <v>30</v>
      </c>
      <c r="T90" s="85">
        <v>10</v>
      </c>
      <c r="U90" s="85">
        <v>90</v>
      </c>
      <c r="V90" s="85">
        <v>70</v>
      </c>
      <c r="W90" s="85">
        <v>50</v>
      </c>
      <c r="X90" s="86">
        <v>70</v>
      </c>
      <c r="AM90" t="str">
        <f t="shared" si="9"/>
        <v>CHTR US Equity</v>
      </c>
      <c r="AN90">
        <f t="shared" ref="AN90:AP109" si="11">IFERROR(INDEX($K$40:$X$2515,MATCH($AM90,$K$40:$K$2515,0),MATCH(AN$39,$K$40:$X$40,0)),"")</f>
        <v>70</v>
      </c>
      <c r="AO90">
        <f t="shared" si="11"/>
        <v>60</v>
      </c>
      <c r="AP90">
        <f t="shared" si="11"/>
        <v>67174.14958739237</v>
      </c>
    </row>
    <row r="91" spans="11:42" x14ac:dyDescent="0.25">
      <c r="K91" t="s">
        <v>1225</v>
      </c>
      <c r="L91" t="s">
        <v>1226</v>
      </c>
      <c r="M91" t="s">
        <v>264</v>
      </c>
      <c r="N91" s="79">
        <v>147089.99633789063</v>
      </c>
      <c r="O91" s="85">
        <v>64</v>
      </c>
      <c r="P91" s="85">
        <v>13</v>
      </c>
      <c r="Q91" s="85">
        <v>19</v>
      </c>
      <c r="R91" s="85">
        <v>91</v>
      </c>
      <c r="S91" s="85">
        <v>14</v>
      </c>
      <c r="T91" s="85">
        <v>68</v>
      </c>
      <c r="U91" s="85">
        <v>91</v>
      </c>
      <c r="V91" s="85">
        <v>57</v>
      </c>
      <c r="W91" s="85">
        <v>73</v>
      </c>
      <c r="X91" s="86">
        <v>69</v>
      </c>
      <c r="AM91" t="str">
        <f t="shared" si="9"/>
        <v>CRM US Equity</v>
      </c>
      <c r="AN91">
        <f t="shared" si="11"/>
        <v>69</v>
      </c>
      <c r="AO91">
        <f t="shared" si="11"/>
        <v>19</v>
      </c>
      <c r="AP91">
        <f t="shared" si="11"/>
        <v>147089.99633789063</v>
      </c>
    </row>
    <row r="92" spans="11:42" x14ac:dyDescent="0.25">
      <c r="K92" t="s">
        <v>1193</v>
      </c>
      <c r="L92" t="s">
        <v>1194</v>
      </c>
      <c r="M92" t="s">
        <v>266</v>
      </c>
      <c r="N92" s="79">
        <v>163955.41670573677</v>
      </c>
      <c r="O92" s="85">
        <v>89</v>
      </c>
      <c r="P92" s="85">
        <v>55</v>
      </c>
      <c r="Q92" s="85">
        <v>67</v>
      </c>
      <c r="R92" s="85">
        <v>100</v>
      </c>
      <c r="S92" s="85">
        <v>34</v>
      </c>
      <c r="T92" s="85">
        <v>66</v>
      </c>
      <c r="U92" s="85">
        <v>34</v>
      </c>
      <c r="V92" s="85">
        <v>56</v>
      </c>
      <c r="W92" s="85">
        <v>100</v>
      </c>
      <c r="X92" s="86">
        <v>67</v>
      </c>
      <c r="AM92" t="str">
        <f t="shared" si="9"/>
        <v>LIN US Equity</v>
      </c>
      <c r="AN92">
        <f t="shared" si="11"/>
        <v>67</v>
      </c>
      <c r="AO92">
        <f t="shared" si="11"/>
        <v>67</v>
      </c>
      <c r="AP92">
        <f t="shared" si="11"/>
        <v>163955.41670573677</v>
      </c>
    </row>
    <row r="93" spans="11:42" x14ac:dyDescent="0.25">
      <c r="K93" t="s">
        <v>1223</v>
      </c>
      <c r="L93" t="s">
        <v>1224</v>
      </c>
      <c r="M93" t="s">
        <v>264</v>
      </c>
      <c r="N93" s="79">
        <v>213644.21304096736</v>
      </c>
      <c r="O93" s="85">
        <v>82</v>
      </c>
      <c r="P93" s="85">
        <v>93</v>
      </c>
      <c r="Q93" s="85">
        <v>71</v>
      </c>
      <c r="R93" s="85">
        <v>87</v>
      </c>
      <c r="S93" s="85">
        <v>32</v>
      </c>
      <c r="T93" s="85">
        <v>81</v>
      </c>
      <c r="U93" s="85">
        <v>5</v>
      </c>
      <c r="V93" s="85">
        <v>13</v>
      </c>
      <c r="W93" s="85">
        <v>21</v>
      </c>
      <c r="X93" s="86">
        <v>66</v>
      </c>
      <c r="AM93" t="str">
        <f t="shared" si="9"/>
        <v>ORCL US Equity</v>
      </c>
      <c r="AN93">
        <f t="shared" si="11"/>
        <v>66</v>
      </c>
      <c r="AO93">
        <f t="shared" si="11"/>
        <v>71</v>
      </c>
      <c r="AP93">
        <f t="shared" si="11"/>
        <v>213644.21304096736</v>
      </c>
    </row>
    <row r="94" spans="11:42" x14ac:dyDescent="0.25">
      <c r="K94" t="s">
        <v>1215</v>
      </c>
      <c r="L94" t="s">
        <v>1216</v>
      </c>
      <c r="M94" t="s">
        <v>268</v>
      </c>
      <c r="N94" s="79">
        <v>230207.26573624695</v>
      </c>
      <c r="O94" s="85">
        <v>70</v>
      </c>
      <c r="P94" s="85">
        <v>10</v>
      </c>
      <c r="Q94" s="85">
        <v>75</v>
      </c>
      <c r="R94" s="85">
        <v>60</v>
      </c>
      <c r="S94" s="85">
        <v>45</v>
      </c>
      <c r="T94" s="85">
        <v>65</v>
      </c>
      <c r="U94" s="85">
        <v>80</v>
      </c>
      <c r="V94" s="85">
        <v>85</v>
      </c>
      <c r="W94" s="85">
        <v>45</v>
      </c>
      <c r="X94" s="86">
        <v>65</v>
      </c>
      <c r="AM94" t="str">
        <f t="shared" si="9"/>
        <v>COST US Equity</v>
      </c>
      <c r="AN94">
        <f t="shared" si="11"/>
        <v>65</v>
      </c>
      <c r="AO94">
        <f t="shared" si="11"/>
        <v>75</v>
      </c>
      <c r="AP94">
        <f t="shared" si="11"/>
        <v>230207.26573624695</v>
      </c>
    </row>
    <row r="95" spans="11:42" x14ac:dyDescent="0.25">
      <c r="K95" t="s">
        <v>1231</v>
      </c>
      <c r="L95" t="s">
        <v>1232</v>
      </c>
      <c r="M95" t="s">
        <v>267</v>
      </c>
      <c r="N95" s="79">
        <v>75140.087365841318</v>
      </c>
      <c r="O95" s="85">
        <v>69</v>
      </c>
      <c r="P95" s="85">
        <v>27</v>
      </c>
      <c r="Q95" s="85">
        <v>50</v>
      </c>
      <c r="R95" s="85">
        <v>82</v>
      </c>
      <c r="S95" s="85">
        <v>46</v>
      </c>
      <c r="T95" s="85">
        <v>95</v>
      </c>
      <c r="U95" s="85">
        <v>1</v>
      </c>
      <c r="V95" s="85">
        <v>0</v>
      </c>
      <c r="W95" s="85">
        <v>100</v>
      </c>
      <c r="X95" s="86">
        <v>64</v>
      </c>
      <c r="AM95" t="str">
        <f t="shared" si="9"/>
        <v>BKNG US Equity</v>
      </c>
      <c r="AN95">
        <f t="shared" si="11"/>
        <v>64</v>
      </c>
      <c r="AO95">
        <f t="shared" si="11"/>
        <v>50</v>
      </c>
      <c r="AP95">
        <f t="shared" si="11"/>
        <v>75140.087365841318</v>
      </c>
    </row>
    <row r="96" spans="11:42" x14ac:dyDescent="0.25">
      <c r="K96" t="s">
        <v>42</v>
      </c>
      <c r="L96" t="s">
        <v>273</v>
      </c>
      <c r="M96" t="s">
        <v>264</v>
      </c>
      <c r="N96" s="79">
        <v>377235</v>
      </c>
      <c r="O96" s="85">
        <v>69</v>
      </c>
      <c r="P96" s="85">
        <v>72</v>
      </c>
      <c r="Q96" s="85">
        <v>73</v>
      </c>
      <c r="R96" s="85">
        <v>30</v>
      </c>
      <c r="S96" s="85">
        <v>71</v>
      </c>
      <c r="T96" s="85">
        <v>75</v>
      </c>
      <c r="U96" s="85">
        <v>1</v>
      </c>
      <c r="V96" s="85">
        <v>15</v>
      </c>
      <c r="W96" s="85">
        <v>78</v>
      </c>
      <c r="X96" s="86">
        <v>64</v>
      </c>
      <c r="AM96" t="str">
        <f t="shared" si="9"/>
        <v>NVDA US Equity</v>
      </c>
      <c r="AN96">
        <f t="shared" si="11"/>
        <v>64</v>
      </c>
      <c r="AO96">
        <f t="shared" si="11"/>
        <v>73</v>
      </c>
      <c r="AP96">
        <f t="shared" si="11"/>
        <v>377235</v>
      </c>
    </row>
    <row r="97" spans="11:42" x14ac:dyDescent="0.25">
      <c r="K97" t="s">
        <v>1217</v>
      </c>
      <c r="L97" t="s">
        <v>1218</v>
      </c>
      <c r="M97" t="s">
        <v>269</v>
      </c>
      <c r="N97" s="79">
        <v>152630.32536288197</v>
      </c>
      <c r="O97" s="85">
        <v>69</v>
      </c>
      <c r="P97" s="85">
        <v>96</v>
      </c>
      <c r="Q97" s="85">
        <v>76</v>
      </c>
      <c r="R97" s="85">
        <v>66</v>
      </c>
      <c r="S97" s="85">
        <v>64</v>
      </c>
      <c r="T97" s="85">
        <v>3</v>
      </c>
      <c r="U97" s="85">
        <v>70</v>
      </c>
      <c r="V97" s="85">
        <v>25</v>
      </c>
      <c r="W97" s="85">
        <v>34</v>
      </c>
      <c r="X97" s="86">
        <v>61</v>
      </c>
      <c r="AM97" t="str">
        <f t="shared" si="9"/>
        <v>AMGN US Equity</v>
      </c>
      <c r="AN97">
        <f t="shared" si="11"/>
        <v>61</v>
      </c>
      <c r="AO97">
        <f t="shared" si="11"/>
        <v>76</v>
      </c>
      <c r="AP97">
        <f t="shared" si="11"/>
        <v>152630.32536288197</v>
      </c>
    </row>
    <row r="98" spans="11:42" x14ac:dyDescent="0.25">
      <c r="K98" t="s">
        <v>1219</v>
      </c>
      <c r="L98" t="s">
        <v>1220</v>
      </c>
      <c r="M98" t="s">
        <v>267</v>
      </c>
      <c r="N98" s="79">
        <v>946290.13016726216</v>
      </c>
      <c r="O98" s="85">
        <v>100</v>
      </c>
      <c r="P98" s="85">
        <v>4</v>
      </c>
      <c r="Q98" s="85">
        <v>96</v>
      </c>
      <c r="R98" s="85">
        <v>100</v>
      </c>
      <c r="S98" s="85">
        <v>1</v>
      </c>
      <c r="T98" s="85">
        <v>50</v>
      </c>
      <c r="U98" s="85">
        <v>28</v>
      </c>
      <c r="V98" s="85">
        <v>67</v>
      </c>
      <c r="W98" s="85">
        <v>14</v>
      </c>
      <c r="X98" s="86">
        <v>60</v>
      </c>
      <c r="AM98" t="str">
        <f t="shared" si="9"/>
        <v>AMZN US Equity</v>
      </c>
      <c r="AN98">
        <f t="shared" si="11"/>
        <v>60</v>
      </c>
      <c r="AO98">
        <f t="shared" si="11"/>
        <v>96</v>
      </c>
      <c r="AP98">
        <f t="shared" si="11"/>
        <v>946290.13016726216</v>
      </c>
    </row>
    <row r="99" spans="11:42" x14ac:dyDescent="0.25">
      <c r="K99" t="s">
        <v>1221</v>
      </c>
      <c r="L99" t="s">
        <v>1222</v>
      </c>
      <c r="M99" t="s">
        <v>270</v>
      </c>
      <c r="N99" s="79">
        <v>135377.37098121643</v>
      </c>
      <c r="O99" s="85">
        <v>70</v>
      </c>
      <c r="P99" s="85">
        <v>60</v>
      </c>
      <c r="Q99" s="85">
        <v>80</v>
      </c>
      <c r="R99" s="85">
        <v>50</v>
      </c>
      <c r="S99" s="85">
        <v>40</v>
      </c>
      <c r="T99" s="85">
        <v>20</v>
      </c>
      <c r="U99" s="85">
        <v>40</v>
      </c>
      <c r="V99" s="85">
        <v>20</v>
      </c>
      <c r="W99" s="85">
        <v>70</v>
      </c>
      <c r="X99" s="86">
        <v>60</v>
      </c>
      <c r="AM99" t="str">
        <f t="shared" si="9"/>
        <v>T US Equity</v>
      </c>
      <c r="AN99">
        <f t="shared" si="11"/>
        <v>60</v>
      </c>
      <c r="AO99">
        <f t="shared" si="11"/>
        <v>80</v>
      </c>
      <c r="AP99">
        <f t="shared" si="11"/>
        <v>135377.37098121643</v>
      </c>
    </row>
    <row r="100" spans="11:42" x14ac:dyDescent="0.25">
      <c r="K100" t="s">
        <v>1227</v>
      </c>
      <c r="L100" t="s">
        <v>1228</v>
      </c>
      <c r="M100" t="s">
        <v>269</v>
      </c>
      <c r="N100" s="79">
        <v>343166.2538436554</v>
      </c>
      <c r="O100" s="85">
        <v>47</v>
      </c>
      <c r="P100" s="85">
        <v>60</v>
      </c>
      <c r="Q100" s="85">
        <v>61</v>
      </c>
      <c r="R100" s="85">
        <v>50</v>
      </c>
      <c r="S100" s="85">
        <v>79</v>
      </c>
      <c r="T100" s="85">
        <v>69</v>
      </c>
      <c r="U100" s="85">
        <v>25</v>
      </c>
      <c r="V100" s="85">
        <v>41</v>
      </c>
      <c r="W100" s="85">
        <v>46</v>
      </c>
      <c r="X100" s="86">
        <v>55</v>
      </c>
      <c r="AM100" t="str">
        <f t="shared" si="9"/>
        <v>LLY US Equity</v>
      </c>
      <c r="AN100">
        <f t="shared" si="11"/>
        <v>55</v>
      </c>
      <c r="AO100">
        <f t="shared" si="11"/>
        <v>61</v>
      </c>
      <c r="AP100">
        <f t="shared" si="11"/>
        <v>343166.2538436554</v>
      </c>
    </row>
    <row r="101" spans="11:42" x14ac:dyDescent="0.25">
      <c r="K101" t="s">
        <v>1237</v>
      </c>
      <c r="L101" t="s">
        <v>1238</v>
      </c>
      <c r="M101" t="s">
        <v>267</v>
      </c>
      <c r="N101" s="79">
        <v>111997.71470031739</v>
      </c>
      <c r="O101" s="85">
        <v>60</v>
      </c>
      <c r="P101" s="85">
        <v>86</v>
      </c>
      <c r="Q101" s="85">
        <v>55</v>
      </c>
      <c r="R101" s="85">
        <v>69</v>
      </c>
      <c r="S101" s="85">
        <v>50</v>
      </c>
      <c r="T101" s="85">
        <v>13</v>
      </c>
      <c r="U101" s="85">
        <v>14</v>
      </c>
      <c r="V101" s="85">
        <v>15</v>
      </c>
      <c r="W101" s="85">
        <v>82</v>
      </c>
      <c r="X101" s="86">
        <v>55</v>
      </c>
      <c r="AM101" t="str">
        <f t="shared" si="9"/>
        <v>SBUX US Equity</v>
      </c>
      <c r="AN101">
        <f t="shared" si="11"/>
        <v>55</v>
      </c>
      <c r="AO101">
        <f t="shared" si="11"/>
        <v>55</v>
      </c>
      <c r="AP101">
        <f t="shared" si="11"/>
        <v>111997.71470031739</v>
      </c>
    </row>
    <row r="102" spans="11:42" x14ac:dyDescent="0.25">
      <c r="K102" t="s">
        <v>1233</v>
      </c>
      <c r="L102" t="s">
        <v>1234</v>
      </c>
      <c r="M102" t="s">
        <v>271</v>
      </c>
      <c r="N102" s="79">
        <v>68403.871957436131</v>
      </c>
      <c r="O102" s="85">
        <v>75</v>
      </c>
      <c r="P102" s="85">
        <v>39</v>
      </c>
      <c r="Q102" s="85">
        <v>58</v>
      </c>
      <c r="R102" s="85">
        <v>75</v>
      </c>
      <c r="S102" s="85">
        <v>36</v>
      </c>
      <c r="T102" s="85">
        <v>89</v>
      </c>
      <c r="U102" s="85">
        <v>50</v>
      </c>
      <c r="V102" s="85">
        <v>20</v>
      </c>
      <c r="W102" s="85">
        <v>22</v>
      </c>
      <c r="X102" s="86">
        <v>54</v>
      </c>
      <c r="AM102" t="str">
        <f t="shared" si="9"/>
        <v>GD US Equity</v>
      </c>
      <c r="AN102">
        <f t="shared" si="11"/>
        <v>54</v>
      </c>
      <c r="AO102">
        <f t="shared" si="11"/>
        <v>58</v>
      </c>
      <c r="AP102">
        <f t="shared" si="11"/>
        <v>68403.871957436131</v>
      </c>
    </row>
    <row r="103" spans="11:42" x14ac:dyDescent="0.25">
      <c r="K103" t="s">
        <v>1229</v>
      </c>
      <c r="L103" t="s">
        <v>1230</v>
      </c>
      <c r="M103" t="s">
        <v>271</v>
      </c>
      <c r="N103" s="79">
        <v>92833.084174032439</v>
      </c>
      <c r="O103" s="85">
        <v>58</v>
      </c>
      <c r="P103" s="85">
        <v>46</v>
      </c>
      <c r="Q103" s="85">
        <v>8</v>
      </c>
      <c r="R103" s="85">
        <v>100</v>
      </c>
      <c r="S103" s="85">
        <v>8</v>
      </c>
      <c r="T103" s="85">
        <v>99</v>
      </c>
      <c r="U103" s="85">
        <v>4</v>
      </c>
      <c r="V103" s="85">
        <v>40</v>
      </c>
      <c r="W103" s="85">
        <v>97</v>
      </c>
      <c r="X103" s="86">
        <v>50</v>
      </c>
      <c r="AM103" t="str">
        <f t="shared" si="9"/>
        <v>GE US Equity</v>
      </c>
      <c r="AN103">
        <f t="shared" si="11"/>
        <v>50</v>
      </c>
      <c r="AO103">
        <f t="shared" si="11"/>
        <v>8</v>
      </c>
      <c r="AP103">
        <f t="shared" si="11"/>
        <v>92833.084174032439</v>
      </c>
    </row>
    <row r="104" spans="11:42" x14ac:dyDescent="0.25">
      <c r="K104" t="s">
        <v>1247</v>
      </c>
      <c r="L104" t="s">
        <v>1248</v>
      </c>
      <c r="M104" t="s">
        <v>264</v>
      </c>
      <c r="N104" s="79">
        <v>133357.18997578681</v>
      </c>
      <c r="O104" s="85">
        <v>73</v>
      </c>
      <c r="P104" s="85">
        <v>22</v>
      </c>
      <c r="Q104" s="85">
        <v>37</v>
      </c>
      <c r="R104" s="85">
        <v>96</v>
      </c>
      <c r="S104" s="85">
        <v>16</v>
      </c>
      <c r="T104" s="85">
        <v>15</v>
      </c>
      <c r="U104" s="85">
        <v>89</v>
      </c>
      <c r="V104" s="85">
        <v>10</v>
      </c>
      <c r="W104" s="85">
        <v>82</v>
      </c>
      <c r="X104" s="86">
        <v>48</v>
      </c>
      <c r="AM104" t="str">
        <f t="shared" si="9"/>
        <v>IBM US Equity</v>
      </c>
      <c r="AN104">
        <f t="shared" si="11"/>
        <v>48</v>
      </c>
      <c r="AO104">
        <f t="shared" si="11"/>
        <v>37</v>
      </c>
      <c r="AP104">
        <f t="shared" si="11"/>
        <v>133357.18997578681</v>
      </c>
    </row>
    <row r="105" spans="11:42" x14ac:dyDescent="0.25">
      <c r="K105" t="s">
        <v>276</v>
      </c>
      <c r="L105" t="s">
        <v>277</v>
      </c>
      <c r="M105" t="s">
        <v>264</v>
      </c>
      <c r="N105" s="79">
        <v>96526.145980986883</v>
      </c>
      <c r="O105" s="85">
        <v>66</v>
      </c>
      <c r="P105" s="85">
        <v>84</v>
      </c>
      <c r="Q105" s="85">
        <v>57</v>
      </c>
      <c r="R105" s="85">
        <v>85</v>
      </c>
      <c r="S105" s="85">
        <v>25</v>
      </c>
      <c r="T105" s="85">
        <v>13</v>
      </c>
      <c r="U105" s="85">
        <v>64</v>
      </c>
      <c r="V105" s="85">
        <v>0</v>
      </c>
      <c r="W105" s="85">
        <v>39</v>
      </c>
      <c r="X105" s="86">
        <v>46</v>
      </c>
      <c r="AM105" t="str">
        <f t="shared" si="9"/>
        <v>PYPL US Equity</v>
      </c>
      <c r="AN105">
        <f t="shared" si="11"/>
        <v>46</v>
      </c>
      <c r="AO105">
        <f t="shared" si="11"/>
        <v>57</v>
      </c>
      <c r="AP105">
        <f t="shared" si="11"/>
        <v>96526.145980986883</v>
      </c>
    </row>
    <row r="106" spans="11:42" x14ac:dyDescent="0.25">
      <c r="K106" t="s">
        <v>1239</v>
      </c>
      <c r="L106" t="s">
        <v>1240</v>
      </c>
      <c r="M106" t="s">
        <v>272</v>
      </c>
      <c r="N106" s="79">
        <v>74551.399765014648</v>
      </c>
      <c r="O106" s="85">
        <v>86</v>
      </c>
      <c r="P106" s="85">
        <v>85</v>
      </c>
      <c r="Q106" s="85">
        <v>100</v>
      </c>
      <c r="R106" s="85">
        <v>58</v>
      </c>
      <c r="S106" s="85">
        <v>1</v>
      </c>
      <c r="T106" s="85">
        <v>28</v>
      </c>
      <c r="U106" s="85">
        <v>58</v>
      </c>
      <c r="V106" s="85">
        <v>15</v>
      </c>
      <c r="W106" s="85">
        <v>29</v>
      </c>
      <c r="X106" s="86">
        <v>43</v>
      </c>
      <c r="AM106" t="str">
        <f t="shared" si="9"/>
        <v>DUK US Equity</v>
      </c>
      <c r="AN106">
        <f t="shared" si="11"/>
        <v>43</v>
      </c>
      <c r="AO106">
        <f t="shared" si="11"/>
        <v>100</v>
      </c>
      <c r="AP106">
        <f t="shared" si="11"/>
        <v>74551.399765014648</v>
      </c>
    </row>
    <row r="107" spans="11:42" x14ac:dyDescent="0.25">
      <c r="K107" t="s">
        <v>1235</v>
      </c>
      <c r="L107" t="s">
        <v>1236</v>
      </c>
      <c r="M107" t="s">
        <v>269</v>
      </c>
      <c r="N107" s="79">
        <v>107701.28938516843</v>
      </c>
      <c r="O107" s="85">
        <v>44</v>
      </c>
      <c r="P107" s="85">
        <v>78</v>
      </c>
      <c r="Q107" s="85">
        <v>52</v>
      </c>
      <c r="R107" s="85">
        <v>54</v>
      </c>
      <c r="S107" s="85">
        <v>34</v>
      </c>
      <c r="T107" s="85">
        <v>93</v>
      </c>
      <c r="U107" s="85">
        <v>7</v>
      </c>
      <c r="V107" s="85">
        <v>16</v>
      </c>
      <c r="W107" s="85">
        <v>25</v>
      </c>
      <c r="X107" s="86">
        <v>43</v>
      </c>
      <c r="AM107" t="str">
        <f t="shared" si="9"/>
        <v>MDT US Equity</v>
      </c>
      <c r="AN107">
        <f t="shared" si="11"/>
        <v>43</v>
      </c>
      <c r="AO107">
        <f t="shared" si="11"/>
        <v>52</v>
      </c>
      <c r="AP107">
        <f t="shared" si="11"/>
        <v>107701.28938516843</v>
      </c>
    </row>
    <row r="108" spans="11:42" x14ac:dyDescent="0.25">
      <c r="K108" t="s">
        <v>1241</v>
      </c>
      <c r="L108" t="s">
        <v>1242</v>
      </c>
      <c r="M108" t="s">
        <v>270</v>
      </c>
      <c r="N108" s="79">
        <v>162049.95234744731</v>
      </c>
      <c r="O108" s="85">
        <v>80</v>
      </c>
      <c r="P108" s="85">
        <v>0</v>
      </c>
      <c r="Q108" s="85">
        <v>70</v>
      </c>
      <c r="R108" s="85">
        <v>60</v>
      </c>
      <c r="S108" s="85">
        <v>50</v>
      </c>
      <c r="T108" s="85">
        <v>90</v>
      </c>
      <c r="U108" s="85">
        <v>20</v>
      </c>
      <c r="V108" s="85">
        <v>40</v>
      </c>
      <c r="W108" s="85">
        <v>20</v>
      </c>
      <c r="X108" s="86">
        <v>40</v>
      </c>
      <c r="AM108" t="str">
        <f t="shared" si="9"/>
        <v>VZ US Equity</v>
      </c>
      <c r="AN108">
        <f t="shared" si="11"/>
        <v>40</v>
      </c>
      <c r="AO108">
        <f t="shared" si="11"/>
        <v>70</v>
      </c>
      <c r="AP108">
        <f t="shared" si="11"/>
        <v>162049.95234744731</v>
      </c>
    </row>
    <row r="109" spans="11:42" x14ac:dyDescent="0.25">
      <c r="K109" t="s">
        <v>1243</v>
      </c>
      <c r="L109" t="s">
        <v>1244</v>
      </c>
      <c r="M109" t="s">
        <v>269</v>
      </c>
      <c r="N109" s="79">
        <v>104328.00340986485</v>
      </c>
      <c r="O109" s="85">
        <v>66</v>
      </c>
      <c r="P109" s="85">
        <v>30</v>
      </c>
      <c r="Q109" s="85">
        <v>49</v>
      </c>
      <c r="R109" s="85">
        <v>82</v>
      </c>
      <c r="S109" s="85">
        <v>28</v>
      </c>
      <c r="T109" s="85">
        <v>39</v>
      </c>
      <c r="U109" s="85">
        <v>43</v>
      </c>
      <c r="V109" s="85">
        <v>7</v>
      </c>
      <c r="W109" s="85">
        <v>43</v>
      </c>
      <c r="X109" s="86">
        <v>37</v>
      </c>
      <c r="AM109" t="str">
        <f t="shared" si="9"/>
        <v>GILD US Equity</v>
      </c>
      <c r="AN109">
        <f t="shared" si="11"/>
        <v>37</v>
      </c>
      <c r="AO109">
        <f t="shared" si="11"/>
        <v>49</v>
      </c>
      <c r="AP109">
        <f t="shared" si="11"/>
        <v>104328.00340986485</v>
      </c>
    </row>
    <row r="110" spans="11:42" x14ac:dyDescent="0.25">
      <c r="K110" t="s">
        <v>1245</v>
      </c>
      <c r="L110" t="s">
        <v>1246</v>
      </c>
      <c r="M110" t="s">
        <v>268</v>
      </c>
      <c r="N110" s="79">
        <v>63380.232110060038</v>
      </c>
      <c r="O110" s="85">
        <v>30</v>
      </c>
      <c r="P110" s="85">
        <v>65</v>
      </c>
      <c r="Q110" s="85">
        <v>35</v>
      </c>
      <c r="R110" s="85">
        <v>45</v>
      </c>
      <c r="S110" s="85">
        <v>75</v>
      </c>
      <c r="T110" s="85">
        <v>15</v>
      </c>
      <c r="U110" s="85">
        <v>95</v>
      </c>
      <c r="V110" s="85">
        <v>20</v>
      </c>
      <c r="W110" s="85">
        <v>10</v>
      </c>
      <c r="X110" s="86">
        <v>35</v>
      </c>
      <c r="AM110" t="str">
        <f t="shared" si="9"/>
        <v>CL US Equity</v>
      </c>
      <c r="AN110">
        <f t="shared" ref="AN110:AP129" si="12">IFERROR(INDEX($K$40:$X$2515,MATCH($AM110,$K$40:$K$2515,0),MATCH(AN$39,$K$40:$X$40,0)),"")</f>
        <v>35</v>
      </c>
      <c r="AO110">
        <f t="shared" si="12"/>
        <v>35</v>
      </c>
      <c r="AP110">
        <f t="shared" si="12"/>
        <v>63380.232110060038</v>
      </c>
    </row>
    <row r="111" spans="11:42" x14ac:dyDescent="0.25">
      <c r="K111" t="s">
        <v>1259</v>
      </c>
      <c r="L111" t="s">
        <v>1260</v>
      </c>
      <c r="M111" t="s">
        <v>267</v>
      </c>
      <c r="N111" s="79">
        <v>163617.09288032237</v>
      </c>
      <c r="O111" s="85">
        <v>64</v>
      </c>
      <c r="P111" s="85">
        <v>72</v>
      </c>
      <c r="Q111" s="85">
        <v>69</v>
      </c>
      <c r="R111" s="85">
        <v>10</v>
      </c>
      <c r="S111" s="85">
        <v>69</v>
      </c>
      <c r="T111" s="85">
        <v>86</v>
      </c>
      <c r="U111" s="85">
        <v>5</v>
      </c>
      <c r="V111" s="85">
        <v>24</v>
      </c>
      <c r="W111" s="85">
        <v>1</v>
      </c>
      <c r="X111" s="86">
        <v>32</v>
      </c>
      <c r="AM111" t="str">
        <f t="shared" si="9"/>
        <v>NKE US Equity</v>
      </c>
      <c r="AN111">
        <f t="shared" si="12"/>
        <v>32</v>
      </c>
      <c r="AO111">
        <f t="shared" si="12"/>
        <v>69</v>
      </c>
      <c r="AP111">
        <f t="shared" si="12"/>
        <v>163617.09288032237</v>
      </c>
    </row>
    <row r="112" spans="11:42" x14ac:dyDescent="0.25">
      <c r="K112" t="s">
        <v>1249</v>
      </c>
      <c r="L112" t="s">
        <v>1250</v>
      </c>
      <c r="M112" t="s">
        <v>270</v>
      </c>
      <c r="N112" s="79">
        <v>128595.34541899628</v>
      </c>
      <c r="O112" s="85">
        <v>1</v>
      </c>
      <c r="P112" s="85">
        <v>10</v>
      </c>
      <c r="Q112" s="85">
        <v>40</v>
      </c>
      <c r="R112" s="85">
        <v>1</v>
      </c>
      <c r="S112" s="85">
        <v>80</v>
      </c>
      <c r="T112" s="85">
        <v>99</v>
      </c>
      <c r="U112" s="85">
        <v>70</v>
      </c>
      <c r="V112" s="85">
        <v>50</v>
      </c>
      <c r="W112" s="85">
        <v>30</v>
      </c>
      <c r="X112" s="86">
        <v>30</v>
      </c>
      <c r="AM112" t="str">
        <f t="shared" si="9"/>
        <v>NFLX US Equity</v>
      </c>
      <c r="AN112">
        <f t="shared" si="12"/>
        <v>30</v>
      </c>
      <c r="AO112">
        <f t="shared" si="12"/>
        <v>40</v>
      </c>
      <c r="AP112">
        <f t="shared" si="12"/>
        <v>128595.34541899628</v>
      </c>
    </row>
    <row r="113" spans="11:42" x14ac:dyDescent="0.25">
      <c r="K113" t="s">
        <v>1251</v>
      </c>
      <c r="L113" t="s">
        <v>1252</v>
      </c>
      <c r="M113" t="s">
        <v>268</v>
      </c>
      <c r="N113" s="79">
        <v>88164.327542450439</v>
      </c>
      <c r="O113" s="85">
        <v>50</v>
      </c>
      <c r="P113" s="85">
        <v>80</v>
      </c>
      <c r="Q113" s="85">
        <v>55</v>
      </c>
      <c r="R113" s="85">
        <v>35</v>
      </c>
      <c r="S113" s="85">
        <v>20</v>
      </c>
      <c r="T113" s="85">
        <v>5</v>
      </c>
      <c r="U113" s="85">
        <v>65</v>
      </c>
      <c r="V113" s="85">
        <v>25</v>
      </c>
      <c r="W113" s="85">
        <v>35</v>
      </c>
      <c r="X113" s="86">
        <v>25</v>
      </c>
      <c r="AM113" t="str">
        <f t="shared" si="9"/>
        <v>MDLZ US Equity</v>
      </c>
      <c r="AN113">
        <f t="shared" si="12"/>
        <v>25</v>
      </c>
      <c r="AO113">
        <f t="shared" si="12"/>
        <v>55</v>
      </c>
      <c r="AP113">
        <f t="shared" si="12"/>
        <v>88164.327542450439</v>
      </c>
    </row>
    <row r="114" spans="11:42" x14ac:dyDescent="0.25">
      <c r="K114" t="s">
        <v>1255</v>
      </c>
      <c r="L114" t="s">
        <v>1256</v>
      </c>
      <c r="M114" t="s">
        <v>271</v>
      </c>
      <c r="N114" s="79">
        <v>102592.54630712073</v>
      </c>
      <c r="O114" s="85">
        <v>1</v>
      </c>
      <c r="P114" s="85">
        <v>3</v>
      </c>
      <c r="Q114" s="85">
        <v>4</v>
      </c>
      <c r="R114" s="85">
        <v>93</v>
      </c>
      <c r="S114" s="85">
        <v>4</v>
      </c>
      <c r="T114" s="85">
        <v>53</v>
      </c>
      <c r="U114" s="85">
        <v>47</v>
      </c>
      <c r="V114" s="85">
        <v>100</v>
      </c>
      <c r="W114" s="85">
        <v>47</v>
      </c>
      <c r="X114" s="86">
        <v>22</v>
      </c>
      <c r="AM114" t="str">
        <f t="shared" si="9"/>
        <v>BA US Equity</v>
      </c>
      <c r="AN114">
        <f t="shared" si="12"/>
        <v>22</v>
      </c>
      <c r="AO114">
        <f t="shared" si="12"/>
        <v>4</v>
      </c>
      <c r="AP114">
        <f t="shared" si="12"/>
        <v>102592.54630712073</v>
      </c>
    </row>
    <row r="115" spans="11:42" x14ac:dyDescent="0.25">
      <c r="K115" t="s">
        <v>1261</v>
      </c>
      <c r="L115" t="s">
        <v>1262</v>
      </c>
      <c r="M115" t="s">
        <v>264</v>
      </c>
      <c r="N115" s="79">
        <v>116601.72223388324</v>
      </c>
      <c r="O115" s="85">
        <v>48</v>
      </c>
      <c r="P115" s="85">
        <v>0</v>
      </c>
      <c r="Q115" s="85">
        <v>55</v>
      </c>
      <c r="R115" s="85">
        <v>53</v>
      </c>
      <c r="S115" s="85">
        <v>28</v>
      </c>
      <c r="T115" s="85">
        <v>22</v>
      </c>
      <c r="U115" s="85">
        <v>50</v>
      </c>
      <c r="V115" s="85">
        <v>93</v>
      </c>
      <c r="W115" s="85">
        <v>1</v>
      </c>
      <c r="X115" s="86">
        <v>21</v>
      </c>
      <c r="AM115" t="str">
        <f t="shared" si="9"/>
        <v>AMD US Equity</v>
      </c>
      <c r="AN115">
        <f t="shared" si="12"/>
        <v>21</v>
      </c>
      <c r="AO115">
        <f t="shared" si="12"/>
        <v>55</v>
      </c>
      <c r="AP115">
        <f t="shared" si="12"/>
        <v>116601.72223388324</v>
      </c>
    </row>
    <row r="116" spans="11:42" x14ac:dyDescent="0.25">
      <c r="K116" t="s">
        <v>769</v>
      </c>
      <c r="L116" t="s">
        <v>770</v>
      </c>
      <c r="M116" t="s">
        <v>270</v>
      </c>
      <c r="N116" s="79">
        <v>166262.68288411773</v>
      </c>
      <c r="O116" s="85">
        <v>30</v>
      </c>
      <c r="P116" s="85">
        <v>40</v>
      </c>
      <c r="Q116" s="85">
        <v>30</v>
      </c>
      <c r="R116" s="85">
        <v>30</v>
      </c>
      <c r="S116" s="85">
        <v>10</v>
      </c>
      <c r="T116" s="85">
        <v>80</v>
      </c>
      <c r="U116" s="85">
        <v>50</v>
      </c>
      <c r="V116" s="85">
        <v>1</v>
      </c>
      <c r="W116" s="85">
        <v>100</v>
      </c>
      <c r="X116" s="86">
        <v>20</v>
      </c>
      <c r="AM116" t="str">
        <f t="shared" si="9"/>
        <v>DIS US Equity</v>
      </c>
      <c r="AN116">
        <f t="shared" si="12"/>
        <v>20</v>
      </c>
      <c r="AO116">
        <f t="shared" si="12"/>
        <v>30</v>
      </c>
      <c r="AP116">
        <f t="shared" si="12"/>
        <v>166262.68288411773</v>
      </c>
    </row>
    <row r="117" spans="11:42" x14ac:dyDescent="0.25">
      <c r="K117" t="s">
        <v>1265</v>
      </c>
      <c r="L117" t="s">
        <v>1266</v>
      </c>
      <c r="M117" t="s">
        <v>264</v>
      </c>
      <c r="N117" s="79">
        <v>122509.99279594421</v>
      </c>
      <c r="O117" s="85">
        <v>87</v>
      </c>
      <c r="P117" s="85">
        <v>6</v>
      </c>
      <c r="Q117" s="85">
        <v>94</v>
      </c>
      <c r="R117" s="85">
        <v>23</v>
      </c>
      <c r="S117" s="85">
        <v>44</v>
      </c>
      <c r="T117" s="85">
        <v>38</v>
      </c>
      <c r="U117" s="85">
        <v>37</v>
      </c>
      <c r="V117" s="85">
        <v>3</v>
      </c>
      <c r="W117" s="85">
        <v>12</v>
      </c>
      <c r="X117" s="86">
        <v>19</v>
      </c>
      <c r="AM117" t="str">
        <f t="shared" si="9"/>
        <v>INTC US Equity</v>
      </c>
      <c r="AN117">
        <f t="shared" si="12"/>
        <v>19</v>
      </c>
      <c r="AO117">
        <f t="shared" si="12"/>
        <v>94</v>
      </c>
      <c r="AP117">
        <f t="shared" si="12"/>
        <v>122509.99279594421</v>
      </c>
    </row>
    <row r="118" spans="11:42" x14ac:dyDescent="0.25">
      <c r="K118" t="s">
        <v>1257</v>
      </c>
      <c r="L118" t="s">
        <v>1258</v>
      </c>
      <c r="M118" t="s">
        <v>275</v>
      </c>
      <c r="N118" s="79">
        <v>100477.69054831553</v>
      </c>
      <c r="O118" s="85">
        <v>1</v>
      </c>
      <c r="P118" s="85">
        <v>16</v>
      </c>
      <c r="Q118" s="85">
        <v>67</v>
      </c>
      <c r="R118" s="85">
        <v>17</v>
      </c>
      <c r="S118" s="85">
        <v>50</v>
      </c>
      <c r="T118" s="85">
        <v>83</v>
      </c>
      <c r="U118" s="85">
        <v>0</v>
      </c>
      <c r="V118" s="85">
        <v>0</v>
      </c>
      <c r="W118" s="85">
        <v>34</v>
      </c>
      <c r="X118" s="86">
        <v>17</v>
      </c>
      <c r="AM118" t="str">
        <f t="shared" si="9"/>
        <v>AMT US Equity</v>
      </c>
      <c r="AN118">
        <f t="shared" si="12"/>
        <v>17</v>
      </c>
      <c r="AO118">
        <f t="shared" si="12"/>
        <v>67</v>
      </c>
      <c r="AP118">
        <f t="shared" si="12"/>
        <v>100477.69054831553</v>
      </c>
    </row>
    <row r="119" spans="11:42" x14ac:dyDescent="0.25">
      <c r="K119" t="s">
        <v>1267</v>
      </c>
      <c r="L119" t="s">
        <v>1268</v>
      </c>
      <c r="M119" t="s">
        <v>271</v>
      </c>
      <c r="N119" s="79">
        <v>55739.45</v>
      </c>
      <c r="O119" s="85">
        <v>47</v>
      </c>
      <c r="P119" s="85">
        <v>32</v>
      </c>
      <c r="Q119" s="85">
        <v>50</v>
      </c>
      <c r="R119" s="85">
        <v>25</v>
      </c>
      <c r="S119" s="85">
        <v>61</v>
      </c>
      <c r="T119" s="85">
        <v>46</v>
      </c>
      <c r="U119" s="85">
        <v>25</v>
      </c>
      <c r="V119" s="85">
        <v>48</v>
      </c>
      <c r="W119" s="85">
        <v>4</v>
      </c>
      <c r="X119" s="86">
        <v>15</v>
      </c>
      <c r="AM119" t="str">
        <f t="shared" si="9"/>
        <v>EMR US Equity</v>
      </c>
      <c r="AN119">
        <f t="shared" si="12"/>
        <v>15</v>
      </c>
      <c r="AO119">
        <f t="shared" si="12"/>
        <v>50</v>
      </c>
      <c r="AP119">
        <f t="shared" si="12"/>
        <v>55739.45</v>
      </c>
    </row>
    <row r="120" spans="11:42" x14ac:dyDescent="0.25">
      <c r="K120" t="s">
        <v>1263</v>
      </c>
      <c r="L120" t="s">
        <v>1264</v>
      </c>
      <c r="M120" t="s">
        <v>268</v>
      </c>
      <c r="N120" s="79">
        <v>34021.747131900003</v>
      </c>
      <c r="O120" s="85">
        <v>45</v>
      </c>
      <c r="P120" s="85">
        <v>20</v>
      </c>
      <c r="Q120" s="85">
        <v>65</v>
      </c>
      <c r="R120" s="85">
        <v>1</v>
      </c>
      <c r="S120" s="85">
        <v>25</v>
      </c>
      <c r="T120" s="85">
        <v>50</v>
      </c>
      <c r="U120" s="85">
        <v>85</v>
      </c>
      <c r="V120" s="85">
        <v>40</v>
      </c>
      <c r="W120" s="85">
        <v>1</v>
      </c>
      <c r="X120" s="86">
        <v>15</v>
      </c>
      <c r="AM120" t="str">
        <f t="shared" si="9"/>
        <v>WBA US Equity</v>
      </c>
      <c r="AN120">
        <f t="shared" si="12"/>
        <v>15</v>
      </c>
      <c r="AO120">
        <f t="shared" si="12"/>
        <v>65</v>
      </c>
      <c r="AP120">
        <f t="shared" si="12"/>
        <v>34021.747131900003</v>
      </c>
    </row>
    <row r="121" spans="11:42" x14ac:dyDescent="0.25">
      <c r="K121" t="s">
        <v>1271</v>
      </c>
      <c r="L121" t="s">
        <v>1272</v>
      </c>
      <c r="M121" t="s">
        <v>269</v>
      </c>
      <c r="N121" s="79">
        <v>209491.26634663684</v>
      </c>
      <c r="O121" s="85">
        <v>50</v>
      </c>
      <c r="P121" s="85">
        <v>36</v>
      </c>
      <c r="Q121" s="85">
        <v>79</v>
      </c>
      <c r="R121" s="85">
        <v>41</v>
      </c>
      <c r="S121" s="85">
        <v>46</v>
      </c>
      <c r="T121" s="85">
        <v>18</v>
      </c>
      <c r="U121" s="85">
        <v>4</v>
      </c>
      <c r="V121" s="85">
        <v>10</v>
      </c>
      <c r="W121" s="85">
        <v>7</v>
      </c>
      <c r="X121" s="86">
        <v>13</v>
      </c>
      <c r="AM121" t="str">
        <f t="shared" si="9"/>
        <v>TMO US Equity</v>
      </c>
      <c r="AN121">
        <f t="shared" si="12"/>
        <v>13</v>
      </c>
      <c r="AO121">
        <f t="shared" si="12"/>
        <v>79</v>
      </c>
      <c r="AP121">
        <f t="shared" si="12"/>
        <v>209491.26634663684</v>
      </c>
    </row>
    <row r="122" spans="11:42" x14ac:dyDescent="0.25">
      <c r="K122" t="s">
        <v>1253</v>
      </c>
      <c r="L122" t="s">
        <v>1254</v>
      </c>
      <c r="M122" t="s">
        <v>267</v>
      </c>
      <c r="N122" s="79">
        <v>75518.73572728358</v>
      </c>
      <c r="O122" s="85">
        <v>55</v>
      </c>
      <c r="P122" s="85">
        <v>77</v>
      </c>
      <c r="Q122" s="85">
        <v>64</v>
      </c>
      <c r="R122" s="85">
        <v>32</v>
      </c>
      <c r="S122" s="85">
        <v>14</v>
      </c>
      <c r="T122" s="85">
        <v>18</v>
      </c>
      <c r="U122" s="85">
        <v>41</v>
      </c>
      <c r="V122" s="85">
        <v>1</v>
      </c>
      <c r="W122" s="85">
        <v>23</v>
      </c>
      <c r="X122" s="86">
        <v>10</v>
      </c>
      <c r="AM122" t="str">
        <f t="shared" si="9"/>
        <v>TGT US Equity</v>
      </c>
      <c r="AN122">
        <f t="shared" si="12"/>
        <v>10</v>
      </c>
      <c r="AO122">
        <f t="shared" si="12"/>
        <v>64</v>
      </c>
      <c r="AP122">
        <f t="shared" si="12"/>
        <v>75518.73572728358</v>
      </c>
    </row>
    <row r="123" spans="11:42" x14ac:dyDescent="0.25">
      <c r="K123" t="s">
        <v>1269</v>
      </c>
      <c r="L123" t="s">
        <v>1270</v>
      </c>
      <c r="M123" t="s">
        <v>270</v>
      </c>
      <c r="N123" s="79">
        <v>186374.29307005712</v>
      </c>
      <c r="O123" s="85">
        <v>50</v>
      </c>
      <c r="P123" s="85">
        <v>20</v>
      </c>
      <c r="Q123" s="85">
        <v>10</v>
      </c>
      <c r="R123" s="85">
        <v>70</v>
      </c>
      <c r="S123" s="85">
        <v>1</v>
      </c>
      <c r="T123" s="85">
        <v>70</v>
      </c>
      <c r="U123" s="85">
        <v>60</v>
      </c>
      <c r="V123" s="85">
        <v>30</v>
      </c>
      <c r="W123" s="85">
        <v>10</v>
      </c>
      <c r="X123" s="86">
        <v>10</v>
      </c>
      <c r="AM123" t="str">
        <f t="shared" si="9"/>
        <v>TMUS US Equity</v>
      </c>
      <c r="AN123">
        <f t="shared" si="12"/>
        <v>10</v>
      </c>
      <c r="AO123">
        <f t="shared" si="12"/>
        <v>10</v>
      </c>
      <c r="AP123">
        <f t="shared" si="12"/>
        <v>186374.29307005712</v>
      </c>
    </row>
    <row r="124" spans="11:42" x14ac:dyDescent="0.25">
      <c r="K124" t="s">
        <v>1273</v>
      </c>
      <c r="L124" t="s">
        <v>1274</v>
      </c>
      <c r="M124" t="s">
        <v>268</v>
      </c>
      <c r="N124" s="79">
        <v>46400.355920686576</v>
      </c>
      <c r="O124" s="85">
        <v>60</v>
      </c>
      <c r="P124" s="85">
        <v>15</v>
      </c>
      <c r="Q124" s="85">
        <v>10</v>
      </c>
      <c r="R124" s="85">
        <v>90</v>
      </c>
      <c r="S124" s="85">
        <v>5</v>
      </c>
      <c r="T124" s="85">
        <v>80</v>
      </c>
      <c r="U124" s="85">
        <v>20</v>
      </c>
      <c r="V124" s="85">
        <v>1</v>
      </c>
      <c r="W124" s="85">
        <v>15</v>
      </c>
      <c r="X124" s="86">
        <v>5</v>
      </c>
      <c r="AM124" t="str">
        <f t="shared" si="9"/>
        <v>KHC US Equity</v>
      </c>
      <c r="AN124">
        <f t="shared" si="12"/>
        <v>5</v>
      </c>
      <c r="AO124">
        <f t="shared" si="12"/>
        <v>10</v>
      </c>
      <c r="AP124">
        <f t="shared" si="12"/>
        <v>46400.355920686576</v>
      </c>
    </row>
    <row r="125" spans="11:42" x14ac:dyDescent="0.25">
      <c r="K125" t="s">
        <v>1275</v>
      </c>
      <c r="L125" t="s">
        <v>1276</v>
      </c>
      <c r="M125" t="s">
        <v>272</v>
      </c>
      <c r="N125" s="79">
        <v>37716.518640259092</v>
      </c>
      <c r="O125" s="85">
        <v>15</v>
      </c>
      <c r="P125" s="85">
        <v>42</v>
      </c>
      <c r="Q125" s="85">
        <v>15</v>
      </c>
      <c r="R125" s="85">
        <v>29</v>
      </c>
      <c r="S125" s="85">
        <v>15</v>
      </c>
      <c r="T125" s="85">
        <v>0</v>
      </c>
      <c r="U125" s="85">
        <v>1</v>
      </c>
      <c r="V125" s="85">
        <v>1</v>
      </c>
      <c r="W125" s="85">
        <v>100</v>
      </c>
      <c r="X125" s="86">
        <v>1</v>
      </c>
      <c r="AM125" t="str">
        <f t="shared" si="9"/>
        <v>EXC US Equity</v>
      </c>
      <c r="AN125">
        <f t="shared" si="12"/>
        <v>1</v>
      </c>
      <c r="AO125">
        <f t="shared" si="12"/>
        <v>15</v>
      </c>
      <c r="AP125">
        <f t="shared" si="12"/>
        <v>37716.518640259092</v>
      </c>
    </row>
    <row r="126" spans="11:42" x14ac:dyDescent="0.25">
      <c r="AM126" t="str">
        <f t="shared" si="9"/>
        <v/>
      </c>
      <c r="AN126" t="str">
        <f t="shared" si="12"/>
        <v/>
      </c>
      <c r="AO126" t="str">
        <f t="shared" si="12"/>
        <v/>
      </c>
      <c r="AP126" t="str">
        <f t="shared" si="12"/>
        <v/>
      </c>
    </row>
    <row r="127" spans="11:42" x14ac:dyDescent="0.25">
      <c r="AM127" t="str">
        <f t="shared" si="9"/>
        <v/>
      </c>
      <c r="AN127" t="str">
        <f t="shared" si="12"/>
        <v/>
      </c>
      <c r="AO127" t="str">
        <f t="shared" si="12"/>
        <v/>
      </c>
      <c r="AP127" t="str">
        <f t="shared" si="12"/>
        <v/>
      </c>
    </row>
    <row r="128" spans="11:42" x14ac:dyDescent="0.25">
      <c r="AM128" t="str">
        <f t="shared" si="9"/>
        <v/>
      </c>
      <c r="AN128" t="str">
        <f t="shared" si="12"/>
        <v/>
      </c>
      <c r="AO128" t="str">
        <f t="shared" si="12"/>
        <v/>
      </c>
      <c r="AP128" t="str">
        <f t="shared" si="12"/>
        <v/>
      </c>
    </row>
    <row r="129" spans="39:42" x14ac:dyDescent="0.25">
      <c r="AM129" t="str">
        <f t="shared" si="9"/>
        <v/>
      </c>
      <c r="AN129" t="str">
        <f t="shared" si="12"/>
        <v/>
      </c>
      <c r="AO129" t="str">
        <f t="shared" si="12"/>
        <v/>
      </c>
      <c r="AP129" t="str">
        <f t="shared" si="12"/>
        <v/>
      </c>
    </row>
    <row r="130" spans="39:42" x14ac:dyDescent="0.25">
      <c r="AM130" t="str">
        <f t="shared" si="9"/>
        <v/>
      </c>
      <c r="AN130" t="str">
        <f t="shared" ref="AN130:AP149" si="13">IFERROR(INDEX($K$40:$X$2515,MATCH($AM130,$K$40:$K$2515,0),MATCH(AN$39,$K$40:$X$40,0)),"")</f>
        <v/>
      </c>
      <c r="AO130" t="str">
        <f t="shared" si="13"/>
        <v/>
      </c>
      <c r="AP130" t="str">
        <f t="shared" si="13"/>
        <v/>
      </c>
    </row>
    <row r="131" spans="39:42" x14ac:dyDescent="0.25">
      <c r="AM131" t="str">
        <f t="shared" si="9"/>
        <v/>
      </c>
      <c r="AN131" t="str">
        <f t="shared" si="13"/>
        <v/>
      </c>
      <c r="AO131" t="str">
        <f t="shared" si="13"/>
        <v/>
      </c>
      <c r="AP131" t="str">
        <f t="shared" si="13"/>
        <v/>
      </c>
    </row>
    <row r="132" spans="39:42" x14ac:dyDescent="0.25">
      <c r="AM132" t="str">
        <f t="shared" si="9"/>
        <v/>
      </c>
      <c r="AN132" t="str">
        <f t="shared" si="13"/>
        <v/>
      </c>
      <c r="AO132" t="str">
        <f t="shared" si="13"/>
        <v/>
      </c>
      <c r="AP132" t="str">
        <f t="shared" si="13"/>
        <v/>
      </c>
    </row>
    <row r="133" spans="39:42" x14ac:dyDescent="0.25">
      <c r="AM133" t="str">
        <f t="shared" si="9"/>
        <v/>
      </c>
      <c r="AN133" t="str">
        <f t="shared" si="13"/>
        <v/>
      </c>
      <c r="AO133" t="str">
        <f t="shared" si="13"/>
        <v/>
      </c>
      <c r="AP133" t="str">
        <f t="shared" si="13"/>
        <v/>
      </c>
    </row>
    <row r="134" spans="39:42" x14ac:dyDescent="0.25">
      <c r="AM134" t="str">
        <f t="shared" ref="AM134:AM197" si="14">IF(K134&lt;&gt;"",K134,"")</f>
        <v/>
      </c>
      <c r="AN134" t="str">
        <f t="shared" si="13"/>
        <v/>
      </c>
      <c r="AO134" t="str">
        <f t="shared" si="13"/>
        <v/>
      </c>
      <c r="AP134" t="str">
        <f t="shared" si="13"/>
        <v/>
      </c>
    </row>
    <row r="135" spans="39:42" x14ac:dyDescent="0.25">
      <c r="AM135" t="str">
        <f t="shared" si="14"/>
        <v/>
      </c>
      <c r="AN135" t="str">
        <f t="shared" si="13"/>
        <v/>
      </c>
      <c r="AO135" t="str">
        <f t="shared" si="13"/>
        <v/>
      </c>
      <c r="AP135" t="str">
        <f t="shared" si="13"/>
        <v/>
      </c>
    </row>
    <row r="136" spans="39:42" x14ac:dyDescent="0.25">
      <c r="AM136" t="str">
        <f t="shared" si="14"/>
        <v/>
      </c>
      <c r="AN136" t="str">
        <f t="shared" si="13"/>
        <v/>
      </c>
      <c r="AO136" t="str">
        <f t="shared" si="13"/>
        <v/>
      </c>
      <c r="AP136" t="str">
        <f t="shared" si="13"/>
        <v/>
      </c>
    </row>
    <row r="137" spans="39:42" x14ac:dyDescent="0.25">
      <c r="AM137" t="str">
        <f t="shared" si="14"/>
        <v/>
      </c>
      <c r="AN137" t="str">
        <f t="shared" si="13"/>
        <v/>
      </c>
      <c r="AO137" t="str">
        <f t="shared" si="13"/>
        <v/>
      </c>
      <c r="AP137" t="str">
        <f t="shared" si="13"/>
        <v/>
      </c>
    </row>
    <row r="138" spans="39:42" x14ac:dyDescent="0.25">
      <c r="AM138" t="str">
        <f t="shared" si="14"/>
        <v/>
      </c>
      <c r="AN138" t="str">
        <f t="shared" si="13"/>
        <v/>
      </c>
      <c r="AO138" t="str">
        <f t="shared" si="13"/>
        <v/>
      </c>
      <c r="AP138" t="str">
        <f t="shared" si="13"/>
        <v/>
      </c>
    </row>
    <row r="139" spans="39:42" x14ac:dyDescent="0.25">
      <c r="AM139" t="str">
        <f t="shared" si="14"/>
        <v/>
      </c>
      <c r="AN139" t="str">
        <f t="shared" si="13"/>
        <v/>
      </c>
      <c r="AO139" t="str">
        <f t="shared" si="13"/>
        <v/>
      </c>
      <c r="AP139" t="str">
        <f t="shared" si="13"/>
        <v/>
      </c>
    </row>
    <row r="140" spans="39:42" x14ac:dyDescent="0.25">
      <c r="AM140" t="str">
        <f t="shared" si="14"/>
        <v/>
      </c>
      <c r="AN140" t="str">
        <f t="shared" si="13"/>
        <v/>
      </c>
      <c r="AO140" t="str">
        <f t="shared" si="13"/>
        <v/>
      </c>
      <c r="AP140" t="str">
        <f t="shared" si="13"/>
        <v/>
      </c>
    </row>
    <row r="141" spans="39:42" x14ac:dyDescent="0.25">
      <c r="AM141" t="str">
        <f t="shared" si="14"/>
        <v/>
      </c>
      <c r="AN141" t="str">
        <f t="shared" si="13"/>
        <v/>
      </c>
      <c r="AO141" t="str">
        <f t="shared" si="13"/>
        <v/>
      </c>
      <c r="AP141" t="str">
        <f t="shared" si="13"/>
        <v/>
      </c>
    </row>
    <row r="142" spans="39:42" x14ac:dyDescent="0.25">
      <c r="AM142" t="str">
        <f t="shared" si="14"/>
        <v/>
      </c>
      <c r="AN142" t="str">
        <f t="shared" si="13"/>
        <v/>
      </c>
      <c r="AO142" t="str">
        <f t="shared" si="13"/>
        <v/>
      </c>
      <c r="AP142" t="str">
        <f t="shared" si="13"/>
        <v/>
      </c>
    </row>
    <row r="143" spans="39:42" x14ac:dyDescent="0.25">
      <c r="AM143" t="str">
        <f t="shared" si="14"/>
        <v/>
      </c>
      <c r="AN143" t="str">
        <f t="shared" si="13"/>
        <v/>
      </c>
      <c r="AO143" t="str">
        <f t="shared" si="13"/>
        <v/>
      </c>
      <c r="AP143" t="str">
        <f t="shared" si="13"/>
        <v/>
      </c>
    </row>
    <row r="144" spans="39:42" x14ac:dyDescent="0.25">
      <c r="AM144" t="str">
        <f t="shared" si="14"/>
        <v/>
      </c>
      <c r="AN144" t="str">
        <f t="shared" si="13"/>
        <v/>
      </c>
      <c r="AO144" t="str">
        <f t="shared" si="13"/>
        <v/>
      </c>
      <c r="AP144" t="str">
        <f t="shared" si="13"/>
        <v/>
      </c>
    </row>
    <row r="145" spans="39:42" x14ac:dyDescent="0.25">
      <c r="AM145" t="str">
        <f t="shared" si="14"/>
        <v/>
      </c>
      <c r="AN145" t="str">
        <f t="shared" si="13"/>
        <v/>
      </c>
      <c r="AO145" t="str">
        <f t="shared" si="13"/>
        <v/>
      </c>
      <c r="AP145" t="str">
        <f t="shared" si="13"/>
        <v/>
      </c>
    </row>
    <row r="146" spans="39:42" x14ac:dyDescent="0.25">
      <c r="AM146" t="str">
        <f t="shared" si="14"/>
        <v/>
      </c>
      <c r="AN146" t="str">
        <f t="shared" si="13"/>
        <v/>
      </c>
      <c r="AO146" t="str">
        <f t="shared" si="13"/>
        <v/>
      </c>
      <c r="AP146" t="str">
        <f t="shared" si="13"/>
        <v/>
      </c>
    </row>
    <row r="147" spans="39:42" x14ac:dyDescent="0.25">
      <c r="AM147" t="str">
        <f t="shared" si="14"/>
        <v/>
      </c>
      <c r="AN147" t="str">
        <f t="shared" si="13"/>
        <v/>
      </c>
      <c r="AO147" t="str">
        <f t="shared" si="13"/>
        <v/>
      </c>
      <c r="AP147" t="str">
        <f t="shared" si="13"/>
        <v/>
      </c>
    </row>
    <row r="148" spans="39:42" x14ac:dyDescent="0.25">
      <c r="AM148" t="str">
        <f t="shared" si="14"/>
        <v/>
      </c>
      <c r="AN148" t="str">
        <f t="shared" si="13"/>
        <v/>
      </c>
      <c r="AO148" t="str">
        <f t="shared" si="13"/>
        <v/>
      </c>
      <c r="AP148" t="str">
        <f t="shared" si="13"/>
        <v/>
      </c>
    </row>
    <row r="149" spans="39:42" x14ac:dyDescent="0.25">
      <c r="AM149" t="str">
        <f t="shared" si="14"/>
        <v/>
      </c>
      <c r="AN149" t="str">
        <f t="shared" si="13"/>
        <v/>
      </c>
      <c r="AO149" t="str">
        <f t="shared" si="13"/>
        <v/>
      </c>
      <c r="AP149" t="str">
        <f t="shared" si="13"/>
        <v/>
      </c>
    </row>
    <row r="150" spans="39:42" x14ac:dyDescent="0.25">
      <c r="AM150" t="str">
        <f t="shared" si="14"/>
        <v/>
      </c>
      <c r="AN150" t="str">
        <f t="shared" ref="AN150:AP169" si="15">IFERROR(INDEX($K$40:$X$2515,MATCH($AM150,$K$40:$K$2515,0),MATCH(AN$39,$K$40:$X$40,0)),"")</f>
        <v/>
      </c>
      <c r="AO150" t="str">
        <f t="shared" si="15"/>
        <v/>
      </c>
      <c r="AP150" t="str">
        <f t="shared" si="15"/>
        <v/>
      </c>
    </row>
    <row r="151" spans="39:42" x14ac:dyDescent="0.25">
      <c r="AM151" t="str">
        <f t="shared" si="14"/>
        <v/>
      </c>
      <c r="AN151" t="str">
        <f t="shared" si="15"/>
        <v/>
      </c>
      <c r="AO151" t="str">
        <f t="shared" si="15"/>
        <v/>
      </c>
      <c r="AP151" t="str">
        <f t="shared" si="15"/>
        <v/>
      </c>
    </row>
    <row r="152" spans="39:42" x14ac:dyDescent="0.25">
      <c r="AM152" t="str">
        <f t="shared" si="14"/>
        <v/>
      </c>
      <c r="AN152" t="str">
        <f t="shared" si="15"/>
        <v/>
      </c>
      <c r="AO152" t="str">
        <f t="shared" si="15"/>
        <v/>
      </c>
      <c r="AP152" t="str">
        <f t="shared" si="15"/>
        <v/>
      </c>
    </row>
    <row r="153" spans="39:42" x14ac:dyDescent="0.25">
      <c r="AM153" t="str">
        <f t="shared" si="14"/>
        <v/>
      </c>
      <c r="AN153" t="str">
        <f t="shared" si="15"/>
        <v/>
      </c>
      <c r="AO153" t="str">
        <f t="shared" si="15"/>
        <v/>
      </c>
      <c r="AP153" t="str">
        <f t="shared" si="15"/>
        <v/>
      </c>
    </row>
    <row r="154" spans="39:42" x14ac:dyDescent="0.25">
      <c r="AM154" t="str">
        <f t="shared" si="14"/>
        <v/>
      </c>
      <c r="AN154" t="str">
        <f t="shared" si="15"/>
        <v/>
      </c>
      <c r="AO154" t="str">
        <f t="shared" si="15"/>
        <v/>
      </c>
      <c r="AP154" t="str">
        <f t="shared" si="15"/>
        <v/>
      </c>
    </row>
    <row r="155" spans="39:42" x14ac:dyDescent="0.25">
      <c r="AM155" t="str">
        <f t="shared" si="14"/>
        <v/>
      </c>
      <c r="AN155" t="str">
        <f t="shared" si="15"/>
        <v/>
      </c>
      <c r="AO155" t="str">
        <f t="shared" si="15"/>
        <v/>
      </c>
      <c r="AP155" t="str">
        <f t="shared" si="15"/>
        <v/>
      </c>
    </row>
    <row r="156" spans="39:42" x14ac:dyDescent="0.25">
      <c r="AM156" t="str">
        <f t="shared" si="14"/>
        <v/>
      </c>
      <c r="AN156" t="str">
        <f t="shared" si="15"/>
        <v/>
      </c>
      <c r="AO156" t="str">
        <f t="shared" si="15"/>
        <v/>
      </c>
      <c r="AP156" t="str">
        <f t="shared" si="15"/>
        <v/>
      </c>
    </row>
    <row r="157" spans="39:42" x14ac:dyDescent="0.25">
      <c r="AM157" t="str">
        <f t="shared" si="14"/>
        <v/>
      </c>
      <c r="AN157" t="str">
        <f t="shared" si="15"/>
        <v/>
      </c>
      <c r="AO157" t="str">
        <f t="shared" si="15"/>
        <v/>
      </c>
      <c r="AP157" t="str">
        <f t="shared" si="15"/>
        <v/>
      </c>
    </row>
    <row r="158" spans="39:42" x14ac:dyDescent="0.25">
      <c r="AM158" t="str">
        <f t="shared" si="14"/>
        <v/>
      </c>
      <c r="AN158" t="str">
        <f t="shared" si="15"/>
        <v/>
      </c>
      <c r="AO158" t="str">
        <f t="shared" si="15"/>
        <v/>
      </c>
      <c r="AP158" t="str">
        <f t="shared" si="15"/>
        <v/>
      </c>
    </row>
    <row r="159" spans="39:42" x14ac:dyDescent="0.25">
      <c r="AM159" t="str">
        <f t="shared" si="14"/>
        <v/>
      </c>
      <c r="AN159" t="str">
        <f t="shared" si="15"/>
        <v/>
      </c>
      <c r="AO159" t="str">
        <f t="shared" si="15"/>
        <v/>
      </c>
      <c r="AP159" t="str">
        <f t="shared" si="15"/>
        <v/>
      </c>
    </row>
    <row r="160" spans="39:42" x14ac:dyDescent="0.25">
      <c r="AM160" t="str">
        <f t="shared" si="14"/>
        <v/>
      </c>
      <c r="AN160" t="str">
        <f t="shared" si="15"/>
        <v/>
      </c>
      <c r="AO160" t="str">
        <f t="shared" si="15"/>
        <v/>
      </c>
      <c r="AP160" t="str">
        <f t="shared" si="15"/>
        <v/>
      </c>
    </row>
    <row r="161" spans="39:42" x14ac:dyDescent="0.25">
      <c r="AM161" t="str">
        <f t="shared" si="14"/>
        <v/>
      </c>
      <c r="AN161" t="str">
        <f t="shared" si="15"/>
        <v/>
      </c>
      <c r="AO161" t="str">
        <f t="shared" si="15"/>
        <v/>
      </c>
      <c r="AP161" t="str">
        <f t="shared" si="15"/>
        <v/>
      </c>
    </row>
    <row r="162" spans="39:42" x14ac:dyDescent="0.25">
      <c r="AM162" t="str">
        <f t="shared" si="14"/>
        <v/>
      </c>
      <c r="AN162" t="str">
        <f t="shared" si="15"/>
        <v/>
      </c>
      <c r="AO162" t="str">
        <f t="shared" si="15"/>
        <v/>
      </c>
      <c r="AP162" t="str">
        <f t="shared" si="15"/>
        <v/>
      </c>
    </row>
    <row r="163" spans="39:42" x14ac:dyDescent="0.25">
      <c r="AM163" t="str">
        <f t="shared" si="14"/>
        <v/>
      </c>
      <c r="AN163" t="str">
        <f t="shared" si="15"/>
        <v/>
      </c>
      <c r="AO163" t="str">
        <f t="shared" si="15"/>
        <v/>
      </c>
      <c r="AP163" t="str">
        <f t="shared" si="15"/>
        <v/>
      </c>
    </row>
    <row r="164" spans="39:42" x14ac:dyDescent="0.25">
      <c r="AM164" t="str">
        <f t="shared" si="14"/>
        <v/>
      </c>
      <c r="AN164" t="str">
        <f t="shared" si="15"/>
        <v/>
      </c>
      <c r="AO164" t="str">
        <f t="shared" si="15"/>
        <v/>
      </c>
      <c r="AP164" t="str">
        <f t="shared" si="15"/>
        <v/>
      </c>
    </row>
    <row r="165" spans="39:42" x14ac:dyDescent="0.25">
      <c r="AM165" t="str">
        <f t="shared" si="14"/>
        <v/>
      </c>
      <c r="AN165" t="str">
        <f t="shared" si="15"/>
        <v/>
      </c>
      <c r="AO165" t="str">
        <f t="shared" si="15"/>
        <v/>
      </c>
      <c r="AP165" t="str">
        <f t="shared" si="15"/>
        <v/>
      </c>
    </row>
    <row r="166" spans="39:42" x14ac:dyDescent="0.25">
      <c r="AM166" t="str">
        <f t="shared" si="14"/>
        <v/>
      </c>
      <c r="AN166" t="str">
        <f t="shared" si="15"/>
        <v/>
      </c>
      <c r="AO166" t="str">
        <f t="shared" si="15"/>
        <v/>
      </c>
      <c r="AP166" t="str">
        <f t="shared" si="15"/>
        <v/>
      </c>
    </row>
    <row r="167" spans="39:42" x14ac:dyDescent="0.25">
      <c r="AM167" t="str">
        <f t="shared" si="14"/>
        <v/>
      </c>
      <c r="AN167" t="str">
        <f t="shared" si="15"/>
        <v/>
      </c>
      <c r="AO167" t="str">
        <f t="shared" si="15"/>
        <v/>
      </c>
      <c r="AP167" t="str">
        <f t="shared" si="15"/>
        <v/>
      </c>
    </row>
    <row r="168" spans="39:42" x14ac:dyDescent="0.25">
      <c r="AM168" t="str">
        <f t="shared" si="14"/>
        <v/>
      </c>
      <c r="AN168" t="str">
        <f t="shared" si="15"/>
        <v/>
      </c>
      <c r="AO168" t="str">
        <f t="shared" si="15"/>
        <v/>
      </c>
      <c r="AP168" t="str">
        <f t="shared" si="15"/>
        <v/>
      </c>
    </row>
    <row r="169" spans="39:42" x14ac:dyDescent="0.25">
      <c r="AM169" t="str">
        <f t="shared" si="14"/>
        <v/>
      </c>
      <c r="AN169" t="str">
        <f t="shared" si="15"/>
        <v/>
      </c>
      <c r="AO169" t="str">
        <f t="shared" si="15"/>
        <v/>
      </c>
      <c r="AP169" t="str">
        <f t="shared" si="15"/>
        <v/>
      </c>
    </row>
    <row r="170" spans="39:42" x14ac:dyDescent="0.25">
      <c r="AM170" t="str">
        <f t="shared" si="14"/>
        <v/>
      </c>
      <c r="AN170" t="str">
        <f t="shared" ref="AN170:AP189" si="16">IFERROR(INDEX($K$40:$X$2515,MATCH($AM170,$K$40:$K$2515,0),MATCH(AN$39,$K$40:$X$40,0)),"")</f>
        <v/>
      </c>
      <c r="AO170" t="str">
        <f t="shared" si="16"/>
        <v/>
      </c>
      <c r="AP170" t="str">
        <f t="shared" si="16"/>
        <v/>
      </c>
    </row>
    <row r="171" spans="39:42" x14ac:dyDescent="0.25">
      <c r="AM171" t="str">
        <f t="shared" si="14"/>
        <v/>
      </c>
      <c r="AN171" t="str">
        <f t="shared" si="16"/>
        <v/>
      </c>
      <c r="AO171" t="str">
        <f t="shared" si="16"/>
        <v/>
      </c>
      <c r="AP171" t="str">
        <f t="shared" si="16"/>
        <v/>
      </c>
    </row>
    <row r="172" spans="39:42" x14ac:dyDescent="0.25">
      <c r="AM172" t="str">
        <f t="shared" si="14"/>
        <v/>
      </c>
      <c r="AN172" t="str">
        <f t="shared" si="16"/>
        <v/>
      </c>
      <c r="AO172" t="str">
        <f t="shared" si="16"/>
        <v/>
      </c>
      <c r="AP172" t="str">
        <f t="shared" si="16"/>
        <v/>
      </c>
    </row>
    <row r="173" spans="39:42" x14ac:dyDescent="0.25">
      <c r="AM173" t="str">
        <f t="shared" si="14"/>
        <v/>
      </c>
      <c r="AN173" t="str">
        <f t="shared" si="16"/>
        <v/>
      </c>
      <c r="AO173" t="str">
        <f t="shared" si="16"/>
        <v/>
      </c>
      <c r="AP173" t="str">
        <f t="shared" si="16"/>
        <v/>
      </c>
    </row>
    <row r="174" spans="39:42" x14ac:dyDescent="0.25">
      <c r="AM174" t="str">
        <f t="shared" si="14"/>
        <v/>
      </c>
      <c r="AN174" t="str">
        <f t="shared" si="16"/>
        <v/>
      </c>
      <c r="AO174" t="str">
        <f t="shared" si="16"/>
        <v/>
      </c>
      <c r="AP174" t="str">
        <f t="shared" si="16"/>
        <v/>
      </c>
    </row>
    <row r="175" spans="39:42" x14ac:dyDescent="0.25">
      <c r="AM175" t="str">
        <f t="shared" si="14"/>
        <v/>
      </c>
      <c r="AN175" t="str">
        <f t="shared" si="16"/>
        <v/>
      </c>
      <c r="AO175" t="str">
        <f t="shared" si="16"/>
        <v/>
      </c>
      <c r="AP175" t="str">
        <f t="shared" si="16"/>
        <v/>
      </c>
    </row>
    <row r="176" spans="39:42" x14ac:dyDescent="0.25">
      <c r="AM176" t="str">
        <f t="shared" si="14"/>
        <v/>
      </c>
      <c r="AN176" t="str">
        <f t="shared" si="16"/>
        <v/>
      </c>
      <c r="AO176" t="str">
        <f t="shared" si="16"/>
        <v/>
      </c>
      <c r="AP176" t="str">
        <f t="shared" si="16"/>
        <v/>
      </c>
    </row>
    <row r="177" spans="39:42" x14ac:dyDescent="0.25">
      <c r="AM177" t="str">
        <f t="shared" si="14"/>
        <v/>
      </c>
      <c r="AN177" t="str">
        <f t="shared" si="16"/>
        <v/>
      </c>
      <c r="AO177" t="str">
        <f t="shared" si="16"/>
        <v/>
      </c>
      <c r="AP177" t="str">
        <f t="shared" si="16"/>
        <v/>
      </c>
    </row>
    <row r="178" spans="39:42" x14ac:dyDescent="0.25">
      <c r="AM178" t="str">
        <f t="shared" si="14"/>
        <v/>
      </c>
      <c r="AN178" t="str">
        <f t="shared" si="16"/>
        <v/>
      </c>
      <c r="AO178" t="str">
        <f t="shared" si="16"/>
        <v/>
      </c>
      <c r="AP178" t="str">
        <f t="shared" si="16"/>
        <v/>
      </c>
    </row>
    <row r="179" spans="39:42" x14ac:dyDescent="0.25">
      <c r="AM179" t="str">
        <f t="shared" si="14"/>
        <v/>
      </c>
      <c r="AN179" t="str">
        <f t="shared" si="16"/>
        <v/>
      </c>
      <c r="AO179" t="str">
        <f t="shared" si="16"/>
        <v/>
      </c>
      <c r="AP179" t="str">
        <f t="shared" si="16"/>
        <v/>
      </c>
    </row>
    <row r="180" spans="39:42" x14ac:dyDescent="0.25">
      <c r="AM180" t="str">
        <f t="shared" si="14"/>
        <v/>
      </c>
      <c r="AN180" t="str">
        <f t="shared" si="16"/>
        <v/>
      </c>
      <c r="AO180" t="str">
        <f t="shared" si="16"/>
        <v/>
      </c>
      <c r="AP180" t="str">
        <f t="shared" si="16"/>
        <v/>
      </c>
    </row>
    <row r="181" spans="39:42" x14ac:dyDescent="0.25">
      <c r="AM181" t="str">
        <f t="shared" si="14"/>
        <v/>
      </c>
      <c r="AN181" t="str">
        <f t="shared" si="16"/>
        <v/>
      </c>
      <c r="AO181" t="str">
        <f t="shared" si="16"/>
        <v/>
      </c>
      <c r="AP181" t="str">
        <f t="shared" si="16"/>
        <v/>
      </c>
    </row>
    <row r="182" spans="39:42" x14ac:dyDescent="0.25">
      <c r="AM182" t="str">
        <f t="shared" si="14"/>
        <v/>
      </c>
      <c r="AN182" t="str">
        <f t="shared" si="16"/>
        <v/>
      </c>
      <c r="AO182" t="str">
        <f t="shared" si="16"/>
        <v/>
      </c>
      <c r="AP182" t="str">
        <f t="shared" si="16"/>
        <v/>
      </c>
    </row>
    <row r="183" spans="39:42" x14ac:dyDescent="0.25">
      <c r="AM183" t="str">
        <f t="shared" si="14"/>
        <v/>
      </c>
      <c r="AN183" t="str">
        <f t="shared" si="16"/>
        <v/>
      </c>
      <c r="AO183" t="str">
        <f t="shared" si="16"/>
        <v/>
      </c>
      <c r="AP183" t="str">
        <f t="shared" si="16"/>
        <v/>
      </c>
    </row>
    <row r="184" spans="39:42" x14ac:dyDescent="0.25">
      <c r="AM184" t="str">
        <f t="shared" si="14"/>
        <v/>
      </c>
      <c r="AN184" t="str">
        <f t="shared" si="16"/>
        <v/>
      </c>
      <c r="AO184" t="str">
        <f t="shared" si="16"/>
        <v/>
      </c>
      <c r="AP184" t="str">
        <f t="shared" si="16"/>
        <v/>
      </c>
    </row>
    <row r="185" spans="39:42" x14ac:dyDescent="0.25">
      <c r="AM185" t="str">
        <f t="shared" si="14"/>
        <v/>
      </c>
      <c r="AN185" t="str">
        <f t="shared" si="16"/>
        <v/>
      </c>
      <c r="AO185" t="str">
        <f t="shared" si="16"/>
        <v/>
      </c>
      <c r="AP185" t="str">
        <f t="shared" si="16"/>
        <v/>
      </c>
    </row>
    <row r="186" spans="39:42" x14ac:dyDescent="0.25">
      <c r="AM186" t="str">
        <f t="shared" si="14"/>
        <v/>
      </c>
      <c r="AN186" t="str">
        <f t="shared" si="16"/>
        <v/>
      </c>
      <c r="AO186" t="str">
        <f t="shared" si="16"/>
        <v/>
      </c>
      <c r="AP186" t="str">
        <f t="shared" si="16"/>
        <v/>
      </c>
    </row>
    <row r="187" spans="39:42" x14ac:dyDescent="0.25">
      <c r="AM187" t="str">
        <f t="shared" si="14"/>
        <v/>
      </c>
      <c r="AN187" t="str">
        <f t="shared" si="16"/>
        <v/>
      </c>
      <c r="AO187" t="str">
        <f t="shared" si="16"/>
        <v/>
      </c>
      <c r="AP187" t="str">
        <f t="shared" si="16"/>
        <v/>
      </c>
    </row>
    <row r="188" spans="39:42" x14ac:dyDescent="0.25">
      <c r="AM188" t="str">
        <f t="shared" si="14"/>
        <v/>
      </c>
      <c r="AN188" t="str">
        <f t="shared" si="16"/>
        <v/>
      </c>
      <c r="AO188" t="str">
        <f t="shared" si="16"/>
        <v/>
      </c>
      <c r="AP188" t="str">
        <f t="shared" si="16"/>
        <v/>
      </c>
    </row>
    <row r="189" spans="39:42" x14ac:dyDescent="0.25">
      <c r="AM189" t="str">
        <f t="shared" si="14"/>
        <v/>
      </c>
      <c r="AN189" t="str">
        <f t="shared" si="16"/>
        <v/>
      </c>
      <c r="AO189" t="str">
        <f t="shared" si="16"/>
        <v/>
      </c>
      <c r="AP189" t="str">
        <f t="shared" si="16"/>
        <v/>
      </c>
    </row>
    <row r="190" spans="39:42" x14ac:dyDescent="0.25">
      <c r="AM190" t="str">
        <f t="shared" si="14"/>
        <v/>
      </c>
      <c r="AN190" t="str">
        <f t="shared" ref="AN190:AP197" si="17">IFERROR(INDEX($K$40:$X$2515,MATCH($AM190,$K$40:$K$2515,0),MATCH(AN$39,$K$40:$X$40,0)),"")</f>
        <v/>
      </c>
      <c r="AO190" t="str">
        <f t="shared" si="17"/>
        <v/>
      </c>
      <c r="AP190" t="str">
        <f t="shared" si="17"/>
        <v/>
      </c>
    </row>
    <row r="191" spans="39:42" x14ac:dyDescent="0.25">
      <c r="AM191" t="str">
        <f t="shared" si="14"/>
        <v/>
      </c>
      <c r="AN191" t="str">
        <f t="shared" si="17"/>
        <v/>
      </c>
      <c r="AO191" t="str">
        <f t="shared" si="17"/>
        <v/>
      </c>
      <c r="AP191" t="str">
        <f t="shared" si="17"/>
        <v/>
      </c>
    </row>
    <row r="192" spans="39:42" x14ac:dyDescent="0.25">
      <c r="AM192" t="str">
        <f t="shared" si="14"/>
        <v/>
      </c>
      <c r="AN192" t="str">
        <f t="shared" si="17"/>
        <v/>
      </c>
      <c r="AO192" t="str">
        <f t="shared" si="17"/>
        <v/>
      </c>
      <c r="AP192" t="str">
        <f t="shared" si="17"/>
        <v/>
      </c>
    </row>
    <row r="193" spans="39:42" x14ac:dyDescent="0.25">
      <c r="AM193" t="str">
        <f t="shared" si="14"/>
        <v/>
      </c>
      <c r="AN193" t="str">
        <f t="shared" si="17"/>
        <v/>
      </c>
      <c r="AO193" t="str">
        <f t="shared" si="17"/>
        <v/>
      </c>
      <c r="AP193" t="str">
        <f t="shared" si="17"/>
        <v/>
      </c>
    </row>
    <row r="194" spans="39:42" x14ac:dyDescent="0.25">
      <c r="AM194" t="str">
        <f t="shared" si="14"/>
        <v/>
      </c>
      <c r="AN194" t="str">
        <f t="shared" si="17"/>
        <v/>
      </c>
      <c r="AO194" t="str">
        <f t="shared" si="17"/>
        <v/>
      </c>
      <c r="AP194" t="str">
        <f t="shared" si="17"/>
        <v/>
      </c>
    </row>
    <row r="195" spans="39:42" x14ac:dyDescent="0.25">
      <c r="AM195" t="str">
        <f t="shared" si="14"/>
        <v/>
      </c>
      <c r="AN195" t="str">
        <f t="shared" si="17"/>
        <v/>
      </c>
      <c r="AO195" t="str">
        <f t="shared" si="17"/>
        <v/>
      </c>
      <c r="AP195" t="str">
        <f t="shared" si="17"/>
        <v/>
      </c>
    </row>
    <row r="196" spans="39:42" x14ac:dyDescent="0.25">
      <c r="AM196" t="str">
        <f t="shared" si="14"/>
        <v/>
      </c>
      <c r="AN196" t="str">
        <f t="shared" si="17"/>
        <v/>
      </c>
      <c r="AO196" t="str">
        <f t="shared" si="17"/>
        <v/>
      </c>
      <c r="AP196" t="str">
        <f t="shared" si="17"/>
        <v/>
      </c>
    </row>
    <row r="197" spans="39:42" x14ac:dyDescent="0.25">
      <c r="AM197" t="str">
        <f t="shared" si="14"/>
        <v/>
      </c>
      <c r="AN197" t="str">
        <f t="shared" si="17"/>
        <v/>
      </c>
      <c r="AO197" t="str">
        <f t="shared" si="17"/>
        <v/>
      </c>
      <c r="AP197" t="str">
        <f t="shared" si="17"/>
        <v/>
      </c>
    </row>
    <row r="198" spans="39:42" x14ac:dyDescent="0.25">
      <c r="AM198" t="str">
        <f t="shared" ref="AM198:AM215" si="18">IF(K198&lt;&gt;"",K198,"")</f>
        <v/>
      </c>
      <c r="AN198" t="str">
        <f t="shared" ref="AN198:AP215" si="19">IFERROR(INDEX($K$40:$X$2515,MATCH($AM198,$K$40:$K$2515,0),MATCH(AN$39,$K$40:$X$40,0)),"")</f>
        <v/>
      </c>
      <c r="AO198" t="str">
        <f t="shared" si="19"/>
        <v/>
      </c>
      <c r="AP198" t="str">
        <f t="shared" si="19"/>
        <v/>
      </c>
    </row>
    <row r="199" spans="39:42" x14ac:dyDescent="0.25">
      <c r="AM199" t="str">
        <f t="shared" si="18"/>
        <v/>
      </c>
      <c r="AN199" t="str">
        <f t="shared" si="19"/>
        <v/>
      </c>
      <c r="AO199" t="str">
        <f t="shared" si="19"/>
        <v/>
      </c>
      <c r="AP199" t="str">
        <f t="shared" si="19"/>
        <v/>
      </c>
    </row>
    <row r="200" spans="39:42" x14ac:dyDescent="0.25">
      <c r="AM200" t="str">
        <f t="shared" si="18"/>
        <v/>
      </c>
      <c r="AN200" t="str">
        <f t="shared" si="19"/>
        <v/>
      </c>
      <c r="AO200" t="str">
        <f t="shared" si="19"/>
        <v/>
      </c>
      <c r="AP200" t="str">
        <f t="shared" si="19"/>
        <v/>
      </c>
    </row>
    <row r="201" spans="39:42" x14ac:dyDescent="0.25">
      <c r="AM201" t="str">
        <f t="shared" si="18"/>
        <v/>
      </c>
      <c r="AN201" t="str">
        <f t="shared" si="19"/>
        <v/>
      </c>
      <c r="AO201" t="str">
        <f t="shared" si="19"/>
        <v/>
      </c>
      <c r="AP201" t="str">
        <f t="shared" si="19"/>
        <v/>
      </c>
    </row>
    <row r="202" spans="39:42" x14ac:dyDescent="0.25">
      <c r="AM202" t="str">
        <f t="shared" si="18"/>
        <v/>
      </c>
      <c r="AN202" t="str">
        <f t="shared" si="19"/>
        <v/>
      </c>
      <c r="AO202" t="str">
        <f t="shared" si="19"/>
        <v/>
      </c>
      <c r="AP202" t="str">
        <f t="shared" si="19"/>
        <v/>
      </c>
    </row>
    <row r="203" spans="39:42" x14ac:dyDescent="0.25">
      <c r="AM203" t="str">
        <f t="shared" si="18"/>
        <v/>
      </c>
      <c r="AN203" t="str">
        <f t="shared" si="19"/>
        <v/>
      </c>
      <c r="AO203" t="str">
        <f t="shared" si="19"/>
        <v/>
      </c>
      <c r="AP203" t="str">
        <f t="shared" si="19"/>
        <v/>
      </c>
    </row>
    <row r="204" spans="39:42" x14ac:dyDescent="0.25">
      <c r="AM204" t="str">
        <f t="shared" si="18"/>
        <v/>
      </c>
      <c r="AN204" t="str">
        <f t="shared" si="19"/>
        <v/>
      </c>
      <c r="AO204" t="str">
        <f t="shared" si="19"/>
        <v/>
      </c>
      <c r="AP204" t="str">
        <f t="shared" si="19"/>
        <v/>
      </c>
    </row>
    <row r="205" spans="39:42" x14ac:dyDescent="0.25">
      <c r="AM205" t="str">
        <f t="shared" si="18"/>
        <v/>
      </c>
      <c r="AN205" t="str">
        <f t="shared" si="19"/>
        <v/>
      </c>
      <c r="AO205" t="str">
        <f t="shared" si="19"/>
        <v/>
      </c>
      <c r="AP205" t="str">
        <f t="shared" si="19"/>
        <v/>
      </c>
    </row>
    <row r="206" spans="39:42" x14ac:dyDescent="0.25">
      <c r="AM206" t="str">
        <f t="shared" si="18"/>
        <v/>
      </c>
      <c r="AN206" t="str">
        <f t="shared" si="19"/>
        <v/>
      </c>
      <c r="AO206" t="str">
        <f t="shared" si="19"/>
        <v/>
      </c>
      <c r="AP206" t="str">
        <f t="shared" si="19"/>
        <v/>
      </c>
    </row>
    <row r="207" spans="39:42" x14ac:dyDescent="0.25">
      <c r="AM207" t="str">
        <f t="shared" si="18"/>
        <v/>
      </c>
      <c r="AN207" t="str">
        <f t="shared" si="19"/>
        <v/>
      </c>
      <c r="AO207" t="str">
        <f t="shared" si="19"/>
        <v/>
      </c>
      <c r="AP207" t="str">
        <f t="shared" si="19"/>
        <v/>
      </c>
    </row>
    <row r="208" spans="39:42" x14ac:dyDescent="0.25">
      <c r="AM208" t="str">
        <f t="shared" si="18"/>
        <v/>
      </c>
      <c r="AN208" t="str">
        <f t="shared" si="19"/>
        <v/>
      </c>
      <c r="AO208" t="str">
        <f t="shared" si="19"/>
        <v/>
      </c>
      <c r="AP208" t="str">
        <f t="shared" si="19"/>
        <v/>
      </c>
    </row>
    <row r="209" spans="39:42" x14ac:dyDescent="0.25">
      <c r="AM209" t="str">
        <f t="shared" si="18"/>
        <v/>
      </c>
      <c r="AN209" t="str">
        <f t="shared" si="19"/>
        <v/>
      </c>
      <c r="AO209" t="str">
        <f t="shared" si="19"/>
        <v/>
      </c>
      <c r="AP209" t="str">
        <f t="shared" si="19"/>
        <v/>
      </c>
    </row>
    <row r="210" spans="39:42" x14ac:dyDescent="0.25">
      <c r="AM210" t="str">
        <f t="shared" si="18"/>
        <v/>
      </c>
      <c r="AN210" t="str">
        <f t="shared" si="19"/>
        <v/>
      </c>
      <c r="AO210" t="str">
        <f t="shared" si="19"/>
        <v/>
      </c>
      <c r="AP210" t="str">
        <f t="shared" si="19"/>
        <v/>
      </c>
    </row>
    <row r="211" spans="39:42" x14ac:dyDescent="0.25">
      <c r="AM211" t="str">
        <f t="shared" si="18"/>
        <v/>
      </c>
      <c r="AN211" t="str">
        <f t="shared" si="19"/>
        <v/>
      </c>
      <c r="AO211" t="str">
        <f t="shared" si="19"/>
        <v/>
      </c>
      <c r="AP211" t="str">
        <f t="shared" si="19"/>
        <v/>
      </c>
    </row>
    <row r="212" spans="39:42" x14ac:dyDescent="0.25">
      <c r="AM212" t="str">
        <f t="shared" si="18"/>
        <v/>
      </c>
      <c r="AN212" t="str">
        <f t="shared" si="19"/>
        <v/>
      </c>
      <c r="AO212" t="str">
        <f t="shared" si="19"/>
        <v/>
      </c>
      <c r="AP212" t="str">
        <f t="shared" si="19"/>
        <v/>
      </c>
    </row>
    <row r="213" spans="39:42" x14ac:dyDescent="0.25">
      <c r="AM213" t="str">
        <f t="shared" si="18"/>
        <v/>
      </c>
      <c r="AN213" t="str">
        <f t="shared" si="19"/>
        <v/>
      </c>
      <c r="AO213" t="str">
        <f t="shared" si="19"/>
        <v/>
      </c>
      <c r="AP213" t="str">
        <f t="shared" si="19"/>
        <v/>
      </c>
    </row>
    <row r="214" spans="39:42" x14ac:dyDescent="0.25">
      <c r="AM214" t="str">
        <f t="shared" si="18"/>
        <v/>
      </c>
      <c r="AN214" t="str">
        <f t="shared" si="19"/>
        <v/>
      </c>
      <c r="AO214" t="str">
        <f t="shared" si="19"/>
        <v/>
      </c>
      <c r="AP214" t="str">
        <f t="shared" si="19"/>
        <v/>
      </c>
    </row>
    <row r="215" spans="39:42" x14ac:dyDescent="0.25">
      <c r="AM215" t="str">
        <f t="shared" si="18"/>
        <v/>
      </c>
      <c r="AN215" t="str">
        <f t="shared" si="19"/>
        <v/>
      </c>
      <c r="AO215" t="str">
        <f t="shared" si="19"/>
        <v/>
      </c>
      <c r="AP215" t="str">
        <f t="shared" si="19"/>
        <v/>
      </c>
    </row>
  </sheetData>
  <mergeCells count="6">
    <mergeCell ref="B5:C7"/>
    <mergeCell ref="AM38:AP38"/>
    <mergeCell ref="K16:L16"/>
    <mergeCell ref="K20:L20"/>
    <mergeCell ref="K32:L32"/>
    <mergeCell ref="E20:H20"/>
  </mergeCells>
  <conditionalFormatting sqref="K41:K2515">
    <cfRule type="notContainsBlanks" dxfId="56" priority="46">
      <formula>LEN(TRIM(K41))&gt;0</formula>
    </cfRule>
  </conditionalFormatting>
  <conditionalFormatting sqref="X41:X2499 X2501:X2515">
    <cfRule type="notContainsBlanks" dxfId="55" priority="47">
      <formula>LEN(TRIM(X41))&gt;0</formula>
    </cfRule>
  </conditionalFormatting>
  <conditionalFormatting sqref="N41:N2499 N2501:N2515">
    <cfRule type="notContainsBlanks" dxfId="54" priority="44">
      <formula>LEN(TRIM(N41))&gt;0</formula>
    </cfRule>
  </conditionalFormatting>
  <conditionalFormatting sqref="O41:V2499">
    <cfRule type="expression" dxfId="53" priority="42">
      <formula>$K41&lt;&gt;""</formula>
    </cfRule>
  </conditionalFormatting>
  <conditionalFormatting sqref="K12:L12">
    <cfRule type="expression" dxfId="52" priority="40">
      <formula>IF($L$11&lt;&gt;"Use Custom",TRUE,FALSE)</formula>
    </cfRule>
  </conditionalFormatting>
  <conditionalFormatting sqref="K42">
    <cfRule type="expression" dxfId="51" priority="39">
      <formula>AND($K42&lt;&gt;"",ISBLANK($K43))</formula>
    </cfRule>
  </conditionalFormatting>
  <conditionalFormatting sqref="K43:K2500">
    <cfRule type="expression" dxfId="50" priority="36">
      <formula>AND($K43&lt;&gt;"",ISBLANK($K44))</formula>
    </cfRule>
  </conditionalFormatting>
  <conditionalFormatting sqref="L42:L2499">
    <cfRule type="expression" dxfId="49" priority="35">
      <formula>AND($L42&lt;&gt;"",ISBLANK($L43))</formula>
    </cfRule>
  </conditionalFormatting>
  <conditionalFormatting sqref="M42">
    <cfRule type="expression" dxfId="48" priority="34">
      <formula>AND($M42&lt;&gt;"",ISBLANK($M43))</formula>
    </cfRule>
  </conditionalFormatting>
  <conditionalFormatting sqref="M43:M2499">
    <cfRule type="expression" dxfId="47" priority="33">
      <formula>AND($M43&lt;&gt;"",ISBLANK($M44))</formula>
    </cfRule>
  </conditionalFormatting>
  <conditionalFormatting sqref="N42:N2499">
    <cfRule type="expression" dxfId="46" priority="32">
      <formula>AND($N42&lt;&gt;"",ISBLANK($N43))</formula>
    </cfRule>
  </conditionalFormatting>
  <conditionalFormatting sqref="O42:O2499">
    <cfRule type="expression" dxfId="45" priority="30">
      <formula>AND($K42&lt;&gt;"",ISBLANK($K43))</formula>
    </cfRule>
  </conditionalFormatting>
  <conditionalFormatting sqref="P42:P2499">
    <cfRule type="expression" dxfId="44" priority="29">
      <formula>AND($K42&lt;&gt;"",ISBLANK($K43))</formula>
    </cfRule>
  </conditionalFormatting>
  <conditionalFormatting sqref="Q42:Q2499">
    <cfRule type="expression" dxfId="43" priority="28">
      <formula>AND($K42&lt;&gt;"",ISBLANK($K43))</formula>
    </cfRule>
  </conditionalFormatting>
  <conditionalFormatting sqref="R42:R2499">
    <cfRule type="expression" dxfId="42" priority="27">
      <formula>AND($K42&lt;&gt;"",ISBLANK($K43))</formula>
    </cfRule>
  </conditionalFormatting>
  <conditionalFormatting sqref="S42:S2499">
    <cfRule type="expression" dxfId="41" priority="26">
      <formula>AND($K42&lt;&gt;"",ISBLANK($K43))</formula>
    </cfRule>
  </conditionalFormatting>
  <conditionalFormatting sqref="T42:T2499">
    <cfRule type="expression" dxfId="40" priority="25">
      <formula>AND($K42&lt;&gt;"",ISBLANK($K43))</formula>
    </cfRule>
  </conditionalFormatting>
  <conditionalFormatting sqref="U42:U2499">
    <cfRule type="expression" dxfId="39" priority="24">
      <formula>AND($K42&lt;&gt;"",ISBLANK($K43))</formula>
    </cfRule>
  </conditionalFormatting>
  <conditionalFormatting sqref="V43:V2499">
    <cfRule type="notContainsBlanks" dxfId="38" priority="23">
      <formula>LEN(TRIM(V43))&gt;0</formula>
    </cfRule>
  </conditionalFormatting>
  <conditionalFormatting sqref="V42:V2499">
    <cfRule type="expression" dxfId="37" priority="22">
      <formula>AND($K42&lt;&gt;"",ISBLANK($K43))</formula>
    </cfRule>
  </conditionalFormatting>
  <conditionalFormatting sqref="W42:W2499">
    <cfRule type="expression" dxfId="36" priority="21">
      <formula>AND($K42&lt;&gt;"",ISBLANK($K43))</formula>
    </cfRule>
  </conditionalFormatting>
  <conditionalFormatting sqref="X42:X2499">
    <cfRule type="expression" dxfId="35" priority="20">
      <formula>AND($K42&lt;&gt;"",ISBLANK($K43))</formula>
    </cfRule>
  </conditionalFormatting>
  <conditionalFormatting sqref="X2500">
    <cfRule type="notContainsBlanks" dxfId="34" priority="19">
      <formula>LEN(TRIM(X2500))&gt;0</formula>
    </cfRule>
  </conditionalFormatting>
  <conditionalFormatting sqref="N2500">
    <cfRule type="notContainsBlanks" dxfId="33" priority="18">
      <formula>LEN(TRIM(N2500))&gt;0</formula>
    </cfRule>
  </conditionalFormatting>
  <conditionalFormatting sqref="O2500:V2500">
    <cfRule type="notContainsBlanks" dxfId="32" priority="17">
      <formula>LEN(TRIM(O2500))&gt;0</formula>
    </cfRule>
  </conditionalFormatting>
  <conditionalFormatting sqref="L2500">
    <cfRule type="expression" dxfId="31" priority="16">
      <formula>AND($L2500&lt;&gt;"",ISBLANK($L2501))</formula>
    </cfRule>
  </conditionalFormatting>
  <conditionalFormatting sqref="M2500">
    <cfRule type="expression" dxfId="30" priority="15">
      <formula>AND($M2500&lt;&gt;"",ISBLANK($M2501))</formula>
    </cfRule>
  </conditionalFormatting>
  <conditionalFormatting sqref="N2500">
    <cfRule type="expression" dxfId="29" priority="14">
      <formula>AND($N2500&lt;&gt;"",ISBLANK($N2501))</formula>
    </cfRule>
  </conditionalFormatting>
  <conditionalFormatting sqref="O2500">
    <cfRule type="expression" dxfId="28" priority="13">
      <formula>AND($O2500&lt;&gt;"",ISBLANK($O2501))</formula>
    </cfRule>
  </conditionalFormatting>
  <conditionalFormatting sqref="P2500">
    <cfRule type="expression" dxfId="27" priority="12">
      <formula>AND($P2500&lt;&gt;"",ISBLANK($P2501))</formula>
    </cfRule>
  </conditionalFormatting>
  <conditionalFormatting sqref="Q2500">
    <cfRule type="expression" dxfId="26" priority="11">
      <formula>AND($Q2500&lt;&gt;"",ISBLANK($Q2501))</formula>
    </cfRule>
  </conditionalFormatting>
  <conditionalFormatting sqref="R2500">
    <cfRule type="expression" dxfId="25" priority="10">
      <formula>AND($R2500&lt;&gt;"",ISBLANK($R2501))</formula>
    </cfRule>
  </conditionalFormatting>
  <conditionalFormatting sqref="S2500">
    <cfRule type="expression" dxfId="24" priority="9">
      <formula>AND($S2500&lt;&gt;"",ISBLANK($S2501))</formula>
    </cfRule>
  </conditionalFormatting>
  <conditionalFormatting sqref="T2500">
    <cfRule type="expression" dxfId="23" priority="8">
      <formula>AND($T2500&lt;&gt;"",ISBLANK($T2501))</formula>
    </cfRule>
  </conditionalFormatting>
  <conditionalFormatting sqref="U2500">
    <cfRule type="expression" dxfId="22" priority="7">
      <formula>AND($U2500&lt;&gt;"",ISBLANK($U2501))</formula>
    </cfRule>
  </conditionalFormatting>
  <conditionalFormatting sqref="V2500">
    <cfRule type="notContainsBlanks" dxfId="21" priority="6">
      <formula>LEN(TRIM(V2500))&gt;0</formula>
    </cfRule>
  </conditionalFormatting>
  <conditionalFormatting sqref="V2500">
    <cfRule type="expression" dxfId="20" priority="5">
      <formula>AND($V2500&lt;&gt;"",ISBLANK($V2501))</formula>
    </cfRule>
  </conditionalFormatting>
  <conditionalFormatting sqref="W2500">
    <cfRule type="expression" dxfId="19" priority="4">
      <formula>AND($W2500&lt;&gt;"",ISBLANK($W2501))</formula>
    </cfRule>
  </conditionalFormatting>
  <conditionalFormatting sqref="X2500">
    <cfRule type="expression" dxfId="18" priority="3">
      <formula>AND($X2500&lt;&gt;"",ISBLANK($X2501))</formula>
    </cfRule>
  </conditionalFormatting>
  <dataValidations count="7">
    <dataValidation type="list" allowBlank="1" showInputMessage="1" showErrorMessage="1" sqref="L22:L30" xr:uid="{00000000-0002-0000-0100-000000000000}">
      <formula1>"Higher is Better,Lower is Better"</formula1>
    </dataValidation>
    <dataValidation type="list" allowBlank="1" showInputMessage="1" showErrorMessage="1" sqref="L10" xr:uid="{00000000-0002-0000-0100-000001000000}">
      <formula1>"Value,Percentile"</formula1>
    </dataValidation>
    <dataValidation type="list" allowBlank="1" showInputMessage="1" showErrorMessage="1" sqref="L33:L35" xr:uid="{00000000-0002-0000-0100-000002000000}">
      <formula1>$N$40:$X$40</formula1>
    </dataValidation>
    <dataValidation type="list" allowBlank="1" showInputMessage="1" showErrorMessage="1" sqref="H22:H30 L14" xr:uid="{00000000-0002-0000-0100-000003000000}">
      <formula1>"Yes,No"</formula1>
    </dataValidation>
    <dataValidation type="list" allowBlank="1" showInputMessage="1" showErrorMessage="1" sqref="L18" xr:uid="{00000000-0002-0000-0100-000004000000}">
      <formula1>INDIRECT($L$17)</formula1>
    </dataValidation>
    <dataValidation type="list" allowBlank="1" showInputMessage="1" showErrorMessage="1" sqref="L11" xr:uid="{00000000-0002-0000-0100-000005000000}">
      <formula1>"Use My Univ,Use Custom,None"</formula1>
    </dataValidation>
    <dataValidation type="list" allowBlank="1" showInputMessage="1" showErrorMessage="1" sqref="L13" xr:uid="{00000000-0002-0000-0100-000006000000}">
      <formula1>"Sector,Universe"</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7000000}">
          <x14:formula1>
            <xm:f>Sectors!$A$1:$I$1</xm:f>
          </x14:formula1>
          <xm:sqref>L17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1:H211"/>
  <sheetViews>
    <sheetView workbookViewId="0">
      <selection activeCell="A2" sqref="A2:A12"/>
    </sheetView>
  </sheetViews>
  <sheetFormatPr defaultRowHeight="15" x14ac:dyDescent="0.25"/>
  <sheetData>
    <row r="1" spans="1:8" x14ac:dyDescent="0.25">
      <c r="A1" t="s">
        <v>308</v>
      </c>
      <c r="B1" t="s">
        <v>314</v>
      </c>
      <c r="C1" t="s">
        <v>315</v>
      </c>
      <c r="D1" t="s">
        <v>316</v>
      </c>
      <c r="E1" t="s">
        <v>317</v>
      </c>
      <c r="F1" t="s">
        <v>318</v>
      </c>
      <c r="G1" t="s">
        <v>319</v>
      </c>
      <c r="H1" t="s">
        <v>320</v>
      </c>
    </row>
    <row r="2" spans="1:8" x14ac:dyDescent="0.25">
      <c r="A2" t="s">
        <v>270</v>
      </c>
      <c r="B2" t="s">
        <v>321</v>
      </c>
      <c r="C2" t="s">
        <v>322</v>
      </c>
      <c r="D2" t="s">
        <v>323</v>
      </c>
      <c r="E2" t="s">
        <v>324</v>
      </c>
      <c r="F2" t="s">
        <v>325</v>
      </c>
      <c r="G2" t="s">
        <v>326</v>
      </c>
      <c r="H2" t="s">
        <v>326</v>
      </c>
    </row>
    <row r="3" spans="1:8" x14ac:dyDescent="0.25">
      <c r="A3" t="s">
        <v>267</v>
      </c>
      <c r="B3" t="s">
        <v>327</v>
      </c>
      <c r="C3" t="s">
        <v>328</v>
      </c>
      <c r="D3" t="s">
        <v>322</v>
      </c>
      <c r="E3" t="s">
        <v>267</v>
      </c>
      <c r="F3" t="s">
        <v>329</v>
      </c>
      <c r="G3" t="s">
        <v>322</v>
      </c>
      <c r="H3" t="s">
        <v>330</v>
      </c>
    </row>
    <row r="4" spans="1:8" x14ac:dyDescent="0.25">
      <c r="A4" t="s">
        <v>268</v>
      </c>
      <c r="B4" t="s">
        <v>331</v>
      </c>
      <c r="C4" t="s">
        <v>332</v>
      </c>
      <c r="D4" t="s">
        <v>333</v>
      </c>
      <c r="E4" t="s">
        <v>268</v>
      </c>
      <c r="F4" t="s">
        <v>334</v>
      </c>
      <c r="G4" t="s">
        <v>335</v>
      </c>
      <c r="H4" t="s">
        <v>336</v>
      </c>
    </row>
    <row r="5" spans="1:8" x14ac:dyDescent="0.25">
      <c r="A5" t="s">
        <v>265</v>
      </c>
      <c r="B5" t="s">
        <v>337</v>
      </c>
      <c r="C5" t="s">
        <v>338</v>
      </c>
      <c r="D5" t="s">
        <v>339</v>
      </c>
      <c r="E5" t="s">
        <v>265</v>
      </c>
      <c r="F5" t="s">
        <v>340</v>
      </c>
      <c r="G5" t="s">
        <v>341</v>
      </c>
      <c r="H5" t="s">
        <v>342</v>
      </c>
    </row>
    <row r="6" spans="1:8" x14ac:dyDescent="0.25">
      <c r="A6" t="s">
        <v>274</v>
      </c>
      <c r="B6" t="s">
        <v>343</v>
      </c>
      <c r="C6" t="s">
        <v>344</v>
      </c>
      <c r="D6" t="s">
        <v>328</v>
      </c>
      <c r="E6" t="s">
        <v>274</v>
      </c>
      <c r="F6" t="s">
        <v>345</v>
      </c>
      <c r="G6" t="s">
        <v>346</v>
      </c>
      <c r="H6" t="s">
        <v>347</v>
      </c>
    </row>
    <row r="7" spans="1:8" x14ac:dyDescent="0.25">
      <c r="A7" t="s">
        <v>269</v>
      </c>
      <c r="B7" t="s">
        <v>348</v>
      </c>
      <c r="C7" t="s">
        <v>327</v>
      </c>
      <c r="D7" t="s">
        <v>332</v>
      </c>
      <c r="E7" t="s">
        <v>349</v>
      </c>
      <c r="F7" t="s">
        <v>269</v>
      </c>
      <c r="G7" t="s">
        <v>325</v>
      </c>
      <c r="H7" t="s">
        <v>350</v>
      </c>
    </row>
    <row r="8" spans="1:8" x14ac:dyDescent="0.25">
      <c r="A8" t="s">
        <v>271</v>
      </c>
      <c r="B8" t="s">
        <v>351</v>
      </c>
      <c r="C8" t="s">
        <v>352</v>
      </c>
      <c r="D8" t="s">
        <v>353</v>
      </c>
      <c r="E8" t="s">
        <v>269</v>
      </c>
      <c r="F8" t="s">
        <v>354</v>
      </c>
      <c r="G8" t="s">
        <v>352</v>
      </c>
      <c r="H8" t="s">
        <v>355</v>
      </c>
    </row>
    <row r="9" spans="1:8" x14ac:dyDescent="0.25">
      <c r="A9" t="s">
        <v>264</v>
      </c>
      <c r="B9" t="s">
        <v>265</v>
      </c>
      <c r="C9" t="s">
        <v>356</v>
      </c>
      <c r="D9" t="s">
        <v>357</v>
      </c>
      <c r="E9" t="s">
        <v>271</v>
      </c>
      <c r="F9" t="s">
        <v>358</v>
      </c>
      <c r="G9" t="s">
        <v>359</v>
      </c>
      <c r="H9" t="s">
        <v>332</v>
      </c>
    </row>
    <row r="10" spans="1:8" x14ac:dyDescent="0.25">
      <c r="A10" t="s">
        <v>266</v>
      </c>
      <c r="B10" t="s">
        <v>360</v>
      </c>
      <c r="C10" t="s">
        <v>361</v>
      </c>
      <c r="D10" t="s">
        <v>362</v>
      </c>
      <c r="E10" t="s">
        <v>266</v>
      </c>
      <c r="F10" t="s">
        <v>363</v>
      </c>
      <c r="G10" t="s">
        <v>364</v>
      </c>
      <c r="H10" t="s">
        <v>365</v>
      </c>
    </row>
    <row r="11" spans="1:8" x14ac:dyDescent="0.25">
      <c r="A11" t="s">
        <v>275</v>
      </c>
      <c r="B11" t="s">
        <v>366</v>
      </c>
      <c r="C11" t="s">
        <v>367</v>
      </c>
      <c r="D11" t="s">
        <v>368</v>
      </c>
      <c r="E11" t="s">
        <v>275</v>
      </c>
      <c r="F11" t="s">
        <v>266</v>
      </c>
      <c r="G11" t="s">
        <v>369</v>
      </c>
      <c r="H11" t="s">
        <v>370</v>
      </c>
    </row>
    <row r="12" spans="1:8" x14ac:dyDescent="0.25">
      <c r="A12" t="s">
        <v>272</v>
      </c>
      <c r="B12" t="s">
        <v>371</v>
      </c>
      <c r="C12" t="s">
        <v>369</v>
      </c>
      <c r="D12" t="s">
        <v>372</v>
      </c>
      <c r="E12" t="s">
        <v>373</v>
      </c>
      <c r="F12" t="s">
        <v>374</v>
      </c>
      <c r="G12" t="s">
        <v>375</v>
      </c>
      <c r="H12" t="s">
        <v>376</v>
      </c>
    </row>
    <row r="13" spans="1:8" x14ac:dyDescent="0.25">
      <c r="B13" t="s">
        <v>377</v>
      </c>
      <c r="C13" t="s">
        <v>378</v>
      </c>
      <c r="D13" t="s">
        <v>379</v>
      </c>
      <c r="E13" t="s">
        <v>380</v>
      </c>
      <c r="F13" t="s">
        <v>381</v>
      </c>
      <c r="G13" t="s">
        <v>382</v>
      </c>
      <c r="H13" t="s">
        <v>372</v>
      </c>
    </row>
    <row r="14" spans="1:8" x14ac:dyDescent="0.25">
      <c r="B14" t="s">
        <v>363</v>
      </c>
      <c r="C14" t="s">
        <v>383</v>
      </c>
      <c r="D14" t="s">
        <v>384</v>
      </c>
      <c r="E14" t="s">
        <v>272</v>
      </c>
      <c r="F14" t="s">
        <v>385</v>
      </c>
      <c r="G14" t="s">
        <v>348</v>
      </c>
      <c r="H14" t="s">
        <v>386</v>
      </c>
    </row>
    <row r="15" spans="1:8" x14ac:dyDescent="0.25">
      <c r="B15" t="s">
        <v>266</v>
      </c>
      <c r="C15" t="s">
        <v>387</v>
      </c>
      <c r="D15" t="s">
        <v>388</v>
      </c>
      <c r="F15" t="s">
        <v>275</v>
      </c>
      <c r="G15" t="s">
        <v>389</v>
      </c>
      <c r="H15" t="s">
        <v>344</v>
      </c>
    </row>
    <row r="16" spans="1:8" x14ac:dyDescent="0.25">
      <c r="B16" t="s">
        <v>390</v>
      </c>
      <c r="C16" t="s">
        <v>382</v>
      </c>
      <c r="D16" t="s">
        <v>391</v>
      </c>
      <c r="F16" t="s">
        <v>392</v>
      </c>
      <c r="G16" t="s">
        <v>393</v>
      </c>
      <c r="H16" t="s">
        <v>394</v>
      </c>
    </row>
    <row r="17" spans="2:8" x14ac:dyDescent="0.25">
      <c r="B17" t="s">
        <v>395</v>
      </c>
      <c r="C17" t="s">
        <v>396</v>
      </c>
      <c r="D17" t="s">
        <v>356</v>
      </c>
      <c r="F17" t="s">
        <v>397</v>
      </c>
      <c r="G17" t="s">
        <v>398</v>
      </c>
      <c r="H17" t="s">
        <v>399</v>
      </c>
    </row>
    <row r="18" spans="2:8" x14ac:dyDescent="0.25">
      <c r="B18" t="s">
        <v>275</v>
      </c>
      <c r="C18" t="s">
        <v>389</v>
      </c>
      <c r="D18" t="s">
        <v>400</v>
      </c>
      <c r="F18" t="s">
        <v>401</v>
      </c>
      <c r="G18" t="s">
        <v>402</v>
      </c>
      <c r="H18" t="s">
        <v>327</v>
      </c>
    </row>
    <row r="19" spans="2:8" x14ac:dyDescent="0.25">
      <c r="B19" t="s">
        <v>403</v>
      </c>
      <c r="C19" t="s">
        <v>404</v>
      </c>
      <c r="D19" t="s">
        <v>405</v>
      </c>
      <c r="F19" t="s">
        <v>406</v>
      </c>
      <c r="G19" t="s">
        <v>407</v>
      </c>
      <c r="H19" t="s">
        <v>408</v>
      </c>
    </row>
    <row r="20" spans="2:8" x14ac:dyDescent="0.25">
      <c r="B20" t="s">
        <v>409</v>
      </c>
      <c r="C20" t="s">
        <v>410</v>
      </c>
      <c r="D20" t="s">
        <v>361</v>
      </c>
      <c r="F20" t="s">
        <v>411</v>
      </c>
      <c r="G20" t="s">
        <v>412</v>
      </c>
      <c r="H20" t="s">
        <v>413</v>
      </c>
    </row>
    <row r="21" spans="2:8" x14ac:dyDescent="0.25">
      <c r="B21" t="s">
        <v>414</v>
      </c>
      <c r="C21" t="s">
        <v>415</v>
      </c>
      <c r="D21" t="s">
        <v>364</v>
      </c>
      <c r="F21" t="s">
        <v>416</v>
      </c>
      <c r="G21" t="s">
        <v>417</v>
      </c>
      <c r="H21" t="s">
        <v>418</v>
      </c>
    </row>
    <row r="22" spans="2:8" x14ac:dyDescent="0.25">
      <c r="B22" t="s">
        <v>419</v>
      </c>
      <c r="C22" t="s">
        <v>420</v>
      </c>
      <c r="D22" t="s">
        <v>421</v>
      </c>
      <c r="F22" t="s">
        <v>422</v>
      </c>
      <c r="G22" t="s">
        <v>423</v>
      </c>
      <c r="H22" t="s">
        <v>424</v>
      </c>
    </row>
    <row r="23" spans="2:8" x14ac:dyDescent="0.25">
      <c r="B23" t="s">
        <v>425</v>
      </c>
      <c r="C23" t="s">
        <v>407</v>
      </c>
      <c r="D23" t="s">
        <v>426</v>
      </c>
      <c r="F23" t="s">
        <v>427</v>
      </c>
      <c r="G23" t="s">
        <v>428</v>
      </c>
      <c r="H23" t="s">
        <v>429</v>
      </c>
    </row>
    <row r="24" spans="2:8" x14ac:dyDescent="0.25">
      <c r="B24" t="s">
        <v>430</v>
      </c>
      <c r="C24" t="s">
        <v>412</v>
      </c>
      <c r="D24" t="s">
        <v>431</v>
      </c>
      <c r="F24" t="s">
        <v>380</v>
      </c>
      <c r="G24" t="s">
        <v>432</v>
      </c>
      <c r="H24" t="s">
        <v>433</v>
      </c>
    </row>
    <row r="25" spans="2:8" x14ac:dyDescent="0.25">
      <c r="B25" t="s">
        <v>272</v>
      </c>
      <c r="C25" t="s">
        <v>434</v>
      </c>
      <c r="D25" t="s">
        <v>435</v>
      </c>
      <c r="F25" t="s">
        <v>272</v>
      </c>
      <c r="G25" t="s">
        <v>436</v>
      </c>
      <c r="H25" t="s">
        <v>437</v>
      </c>
    </row>
    <row r="26" spans="2:8" x14ac:dyDescent="0.25">
      <c r="C26" t="s">
        <v>438</v>
      </c>
      <c r="D26" t="s">
        <v>383</v>
      </c>
      <c r="G26" t="s">
        <v>439</v>
      </c>
      <c r="H26" t="s">
        <v>361</v>
      </c>
    </row>
    <row r="27" spans="2:8" x14ac:dyDescent="0.25">
      <c r="C27" t="s">
        <v>440</v>
      </c>
      <c r="D27" t="s">
        <v>441</v>
      </c>
      <c r="G27" t="s">
        <v>442</v>
      </c>
      <c r="H27" t="s">
        <v>364</v>
      </c>
    </row>
    <row r="28" spans="2:8" x14ac:dyDescent="0.25">
      <c r="C28" t="s">
        <v>443</v>
      </c>
      <c r="D28" t="s">
        <v>387</v>
      </c>
      <c r="G28" t="s">
        <v>444</v>
      </c>
      <c r="H28" t="s">
        <v>445</v>
      </c>
    </row>
    <row r="29" spans="2:8" x14ac:dyDescent="0.25">
      <c r="C29" t="s">
        <v>360</v>
      </c>
      <c r="D29" t="s">
        <v>446</v>
      </c>
      <c r="G29" t="s">
        <v>447</v>
      </c>
      <c r="H29" t="s">
        <v>421</v>
      </c>
    </row>
    <row r="30" spans="2:8" x14ac:dyDescent="0.25">
      <c r="C30" t="s">
        <v>448</v>
      </c>
      <c r="D30" t="s">
        <v>382</v>
      </c>
      <c r="G30" t="s">
        <v>449</v>
      </c>
      <c r="H30" t="s">
        <v>450</v>
      </c>
    </row>
    <row r="31" spans="2:8" x14ac:dyDescent="0.25">
      <c r="C31" t="s">
        <v>451</v>
      </c>
      <c r="D31" t="s">
        <v>452</v>
      </c>
      <c r="G31" t="s">
        <v>453</v>
      </c>
      <c r="H31" t="s">
        <v>454</v>
      </c>
    </row>
    <row r="32" spans="2:8" x14ac:dyDescent="0.25">
      <c r="C32" t="s">
        <v>455</v>
      </c>
      <c r="D32" t="s">
        <v>396</v>
      </c>
      <c r="G32" t="s">
        <v>456</v>
      </c>
      <c r="H32" t="s">
        <v>457</v>
      </c>
    </row>
    <row r="33" spans="3:8" x14ac:dyDescent="0.25">
      <c r="C33" t="s">
        <v>458</v>
      </c>
      <c r="D33" t="s">
        <v>459</v>
      </c>
      <c r="G33" t="s">
        <v>460</v>
      </c>
      <c r="H33" t="s">
        <v>461</v>
      </c>
    </row>
    <row r="34" spans="3:8" x14ac:dyDescent="0.25">
      <c r="C34" t="s">
        <v>462</v>
      </c>
      <c r="D34" t="s">
        <v>463</v>
      </c>
      <c r="G34" t="s">
        <v>363</v>
      </c>
      <c r="H34" t="s">
        <v>464</v>
      </c>
    </row>
    <row r="35" spans="3:8" x14ac:dyDescent="0.25">
      <c r="C35" t="s">
        <v>465</v>
      </c>
      <c r="D35" t="s">
        <v>466</v>
      </c>
      <c r="G35" t="s">
        <v>467</v>
      </c>
      <c r="H35" t="s">
        <v>468</v>
      </c>
    </row>
    <row r="36" spans="3:8" x14ac:dyDescent="0.25">
      <c r="C36" t="s">
        <v>469</v>
      </c>
      <c r="D36" t="s">
        <v>470</v>
      </c>
      <c r="G36" t="s">
        <v>471</v>
      </c>
      <c r="H36" t="s">
        <v>472</v>
      </c>
    </row>
    <row r="37" spans="3:8" x14ac:dyDescent="0.25">
      <c r="C37" t="s">
        <v>449</v>
      </c>
      <c r="D37" t="s">
        <v>404</v>
      </c>
      <c r="G37" t="s">
        <v>473</v>
      </c>
      <c r="H37" t="s">
        <v>383</v>
      </c>
    </row>
    <row r="38" spans="3:8" x14ac:dyDescent="0.25">
      <c r="C38" t="s">
        <v>474</v>
      </c>
      <c r="D38" t="s">
        <v>475</v>
      </c>
      <c r="G38" t="s">
        <v>476</v>
      </c>
      <c r="H38" t="s">
        <v>477</v>
      </c>
    </row>
    <row r="39" spans="3:8" x14ac:dyDescent="0.25">
      <c r="C39" t="s">
        <v>478</v>
      </c>
      <c r="D39" t="s">
        <v>479</v>
      </c>
      <c r="G39" t="s">
        <v>480</v>
      </c>
      <c r="H39" t="s">
        <v>481</v>
      </c>
    </row>
    <row r="40" spans="3:8" x14ac:dyDescent="0.25">
      <c r="C40" t="s">
        <v>482</v>
      </c>
      <c r="D40" t="s">
        <v>483</v>
      </c>
      <c r="G40" t="s">
        <v>484</v>
      </c>
      <c r="H40" t="s">
        <v>485</v>
      </c>
    </row>
    <row r="41" spans="3:8" x14ac:dyDescent="0.25">
      <c r="C41" t="s">
        <v>363</v>
      </c>
      <c r="D41" t="s">
        <v>486</v>
      </c>
      <c r="G41" t="s">
        <v>487</v>
      </c>
      <c r="H41" t="s">
        <v>452</v>
      </c>
    </row>
    <row r="42" spans="3:8" x14ac:dyDescent="0.25">
      <c r="C42" t="s">
        <v>488</v>
      </c>
      <c r="D42" t="s">
        <v>489</v>
      </c>
      <c r="G42" t="s">
        <v>490</v>
      </c>
      <c r="H42" t="s">
        <v>396</v>
      </c>
    </row>
    <row r="43" spans="3:8" x14ac:dyDescent="0.25">
      <c r="C43" t="s">
        <v>491</v>
      </c>
      <c r="D43" t="s">
        <v>492</v>
      </c>
      <c r="G43" t="s">
        <v>493</v>
      </c>
      <c r="H43" t="s">
        <v>494</v>
      </c>
    </row>
    <row r="44" spans="3:8" x14ac:dyDescent="0.25">
      <c r="C44" t="s">
        <v>473</v>
      </c>
      <c r="D44" t="s">
        <v>495</v>
      </c>
      <c r="G44" t="s">
        <v>496</v>
      </c>
      <c r="H44" t="s">
        <v>389</v>
      </c>
    </row>
    <row r="45" spans="3:8" x14ac:dyDescent="0.25">
      <c r="C45" t="s">
        <v>497</v>
      </c>
      <c r="D45" t="s">
        <v>407</v>
      </c>
      <c r="G45" t="s">
        <v>498</v>
      </c>
      <c r="H45" t="s">
        <v>499</v>
      </c>
    </row>
    <row r="46" spans="3:8" x14ac:dyDescent="0.25">
      <c r="C46" t="s">
        <v>480</v>
      </c>
      <c r="D46" t="s">
        <v>500</v>
      </c>
      <c r="G46" t="s">
        <v>501</v>
      </c>
      <c r="H46" t="s">
        <v>502</v>
      </c>
    </row>
    <row r="47" spans="3:8" x14ac:dyDescent="0.25">
      <c r="C47" t="s">
        <v>503</v>
      </c>
      <c r="D47" t="s">
        <v>504</v>
      </c>
      <c r="G47" t="s">
        <v>505</v>
      </c>
      <c r="H47" t="s">
        <v>506</v>
      </c>
    </row>
    <row r="48" spans="3:8" x14ac:dyDescent="0.25">
      <c r="C48" t="s">
        <v>374</v>
      </c>
      <c r="D48" t="s">
        <v>507</v>
      </c>
      <c r="G48" t="s">
        <v>508</v>
      </c>
      <c r="H48" t="s">
        <v>509</v>
      </c>
    </row>
    <row r="49" spans="3:8" x14ac:dyDescent="0.25">
      <c r="C49" t="s">
        <v>487</v>
      </c>
      <c r="D49" t="s">
        <v>510</v>
      </c>
      <c r="G49" t="s">
        <v>397</v>
      </c>
      <c r="H49" t="s">
        <v>511</v>
      </c>
    </row>
    <row r="50" spans="3:8" x14ac:dyDescent="0.25">
      <c r="C50" t="s">
        <v>512</v>
      </c>
      <c r="D50" t="s">
        <v>513</v>
      </c>
      <c r="G50" t="s">
        <v>514</v>
      </c>
      <c r="H50" t="s">
        <v>466</v>
      </c>
    </row>
    <row r="51" spans="3:8" x14ac:dyDescent="0.25">
      <c r="C51" t="s">
        <v>515</v>
      </c>
      <c r="D51" t="s">
        <v>516</v>
      </c>
      <c r="G51" t="s">
        <v>517</v>
      </c>
      <c r="H51" t="s">
        <v>518</v>
      </c>
    </row>
    <row r="52" spans="3:8" x14ac:dyDescent="0.25">
      <c r="C52" t="s">
        <v>519</v>
      </c>
      <c r="D52" t="s">
        <v>520</v>
      </c>
      <c r="G52" t="s">
        <v>521</v>
      </c>
      <c r="H52" t="s">
        <v>475</v>
      </c>
    </row>
    <row r="53" spans="3:8" x14ac:dyDescent="0.25">
      <c r="C53" t="s">
        <v>522</v>
      </c>
      <c r="D53" t="s">
        <v>523</v>
      </c>
      <c r="G53" t="s">
        <v>524</v>
      </c>
      <c r="H53" t="s">
        <v>393</v>
      </c>
    </row>
    <row r="54" spans="3:8" x14ac:dyDescent="0.25">
      <c r="C54" t="s">
        <v>525</v>
      </c>
      <c r="D54" t="s">
        <v>526</v>
      </c>
      <c r="G54" t="s">
        <v>527</v>
      </c>
      <c r="H54" t="s">
        <v>528</v>
      </c>
    </row>
    <row r="55" spans="3:8" x14ac:dyDescent="0.25">
      <c r="C55" t="s">
        <v>529</v>
      </c>
      <c r="D55" t="s">
        <v>530</v>
      </c>
      <c r="G55" t="s">
        <v>531</v>
      </c>
      <c r="H55" t="s">
        <v>532</v>
      </c>
    </row>
    <row r="56" spans="3:8" x14ac:dyDescent="0.25">
      <c r="C56" t="s">
        <v>533</v>
      </c>
      <c r="D56" t="s">
        <v>534</v>
      </c>
      <c r="G56" t="s">
        <v>535</v>
      </c>
      <c r="H56" t="s">
        <v>536</v>
      </c>
    </row>
    <row r="57" spans="3:8" x14ac:dyDescent="0.25">
      <c r="C57" t="s">
        <v>537</v>
      </c>
      <c r="D57" t="s">
        <v>451</v>
      </c>
      <c r="G57" t="s">
        <v>538</v>
      </c>
      <c r="H57" t="s">
        <v>402</v>
      </c>
    </row>
    <row r="58" spans="3:8" x14ac:dyDescent="0.25">
      <c r="C58" t="s">
        <v>539</v>
      </c>
      <c r="D58" t="s">
        <v>540</v>
      </c>
      <c r="G58" t="s">
        <v>416</v>
      </c>
      <c r="H58" t="s">
        <v>541</v>
      </c>
    </row>
    <row r="59" spans="3:8" x14ac:dyDescent="0.25">
      <c r="C59" t="s">
        <v>542</v>
      </c>
      <c r="D59" t="s">
        <v>543</v>
      </c>
      <c r="G59" t="s">
        <v>544</v>
      </c>
      <c r="H59" t="s">
        <v>545</v>
      </c>
    </row>
    <row r="60" spans="3:8" x14ac:dyDescent="0.25">
      <c r="C60" t="s">
        <v>409</v>
      </c>
      <c r="D60" t="s">
        <v>546</v>
      </c>
      <c r="G60" t="s">
        <v>547</v>
      </c>
      <c r="H60" t="s">
        <v>548</v>
      </c>
    </row>
    <row r="61" spans="3:8" x14ac:dyDescent="0.25">
      <c r="C61" t="s">
        <v>524</v>
      </c>
      <c r="D61" t="s">
        <v>549</v>
      </c>
      <c r="G61" t="s">
        <v>427</v>
      </c>
      <c r="H61" t="s">
        <v>550</v>
      </c>
    </row>
    <row r="62" spans="3:8" x14ac:dyDescent="0.25">
      <c r="C62" t="s">
        <v>551</v>
      </c>
      <c r="D62" t="s">
        <v>552</v>
      </c>
      <c r="G62" t="s">
        <v>553</v>
      </c>
      <c r="H62" t="s">
        <v>554</v>
      </c>
    </row>
    <row r="63" spans="3:8" x14ac:dyDescent="0.25">
      <c r="C63" t="s">
        <v>555</v>
      </c>
      <c r="D63" t="s">
        <v>556</v>
      </c>
      <c r="G63" t="s">
        <v>557</v>
      </c>
      <c r="H63" t="s">
        <v>558</v>
      </c>
    </row>
    <row r="64" spans="3:8" x14ac:dyDescent="0.25">
      <c r="C64" t="s">
        <v>559</v>
      </c>
      <c r="D64" t="s">
        <v>560</v>
      </c>
      <c r="G64" t="s">
        <v>561</v>
      </c>
      <c r="H64" t="s">
        <v>562</v>
      </c>
    </row>
    <row r="65" spans="3:8" x14ac:dyDescent="0.25">
      <c r="C65" t="s">
        <v>563</v>
      </c>
      <c r="D65" t="s">
        <v>564</v>
      </c>
      <c r="G65" t="s">
        <v>380</v>
      </c>
      <c r="H65" t="s">
        <v>565</v>
      </c>
    </row>
    <row r="66" spans="3:8" x14ac:dyDescent="0.25">
      <c r="C66" t="s">
        <v>566</v>
      </c>
      <c r="D66" t="s">
        <v>462</v>
      </c>
      <c r="G66" t="s">
        <v>567</v>
      </c>
      <c r="H66" t="s">
        <v>568</v>
      </c>
    </row>
    <row r="67" spans="3:8" x14ac:dyDescent="0.25">
      <c r="C67" t="s">
        <v>569</v>
      </c>
      <c r="D67" t="s">
        <v>570</v>
      </c>
      <c r="G67" t="s">
        <v>571</v>
      </c>
      <c r="H67" t="s">
        <v>572</v>
      </c>
    </row>
    <row r="68" spans="3:8" x14ac:dyDescent="0.25">
      <c r="C68" t="s">
        <v>573</v>
      </c>
      <c r="D68" t="s">
        <v>574</v>
      </c>
      <c r="H68" t="s">
        <v>575</v>
      </c>
    </row>
    <row r="69" spans="3:8" x14ac:dyDescent="0.25">
      <c r="C69" t="s">
        <v>576</v>
      </c>
      <c r="D69" t="s">
        <v>577</v>
      </c>
      <c r="H69" t="s">
        <v>578</v>
      </c>
    </row>
    <row r="70" spans="3:8" x14ac:dyDescent="0.25">
      <c r="D70" t="s">
        <v>579</v>
      </c>
      <c r="H70" t="s">
        <v>580</v>
      </c>
    </row>
    <row r="71" spans="3:8" x14ac:dyDescent="0.25">
      <c r="D71" t="s">
        <v>581</v>
      </c>
      <c r="H71" t="s">
        <v>582</v>
      </c>
    </row>
    <row r="72" spans="3:8" x14ac:dyDescent="0.25">
      <c r="D72" t="s">
        <v>583</v>
      </c>
      <c r="H72" t="s">
        <v>584</v>
      </c>
    </row>
    <row r="73" spans="3:8" x14ac:dyDescent="0.25">
      <c r="D73" t="s">
        <v>585</v>
      </c>
      <c r="H73" t="s">
        <v>586</v>
      </c>
    </row>
    <row r="74" spans="3:8" x14ac:dyDescent="0.25">
      <c r="D74" t="s">
        <v>587</v>
      </c>
      <c r="H74" t="s">
        <v>588</v>
      </c>
    </row>
    <row r="75" spans="3:8" x14ac:dyDescent="0.25">
      <c r="D75" t="s">
        <v>449</v>
      </c>
      <c r="H75" t="s">
        <v>589</v>
      </c>
    </row>
    <row r="76" spans="3:8" x14ac:dyDescent="0.25">
      <c r="D76" t="s">
        <v>590</v>
      </c>
      <c r="H76" t="s">
        <v>591</v>
      </c>
    </row>
    <row r="77" spans="3:8" x14ac:dyDescent="0.25">
      <c r="D77" t="s">
        <v>592</v>
      </c>
      <c r="H77" t="s">
        <v>593</v>
      </c>
    </row>
    <row r="78" spans="3:8" x14ac:dyDescent="0.25">
      <c r="D78" t="s">
        <v>594</v>
      </c>
      <c r="H78" t="s">
        <v>595</v>
      </c>
    </row>
    <row r="79" spans="3:8" x14ac:dyDescent="0.25">
      <c r="D79" t="s">
        <v>596</v>
      </c>
      <c r="H79" t="s">
        <v>451</v>
      </c>
    </row>
    <row r="80" spans="3:8" x14ac:dyDescent="0.25">
      <c r="D80" t="s">
        <v>597</v>
      </c>
      <c r="H80" t="s">
        <v>598</v>
      </c>
    </row>
    <row r="81" spans="4:8" x14ac:dyDescent="0.25">
      <c r="D81" t="s">
        <v>482</v>
      </c>
      <c r="H81" t="s">
        <v>552</v>
      </c>
    </row>
    <row r="82" spans="4:8" x14ac:dyDescent="0.25">
      <c r="D82" t="s">
        <v>599</v>
      </c>
      <c r="H82" t="s">
        <v>600</v>
      </c>
    </row>
    <row r="83" spans="4:8" x14ac:dyDescent="0.25">
      <c r="D83" t="s">
        <v>601</v>
      </c>
      <c r="H83" t="s">
        <v>602</v>
      </c>
    </row>
    <row r="84" spans="4:8" x14ac:dyDescent="0.25">
      <c r="D84" t="s">
        <v>603</v>
      </c>
      <c r="H84" t="s">
        <v>560</v>
      </c>
    </row>
    <row r="85" spans="4:8" x14ac:dyDescent="0.25">
      <c r="D85" t="s">
        <v>604</v>
      </c>
      <c r="H85" t="s">
        <v>564</v>
      </c>
    </row>
    <row r="86" spans="4:8" x14ac:dyDescent="0.25">
      <c r="D86" t="s">
        <v>605</v>
      </c>
      <c r="H86" t="s">
        <v>606</v>
      </c>
    </row>
    <row r="87" spans="4:8" x14ac:dyDescent="0.25">
      <c r="D87" t="s">
        <v>607</v>
      </c>
      <c r="H87" t="s">
        <v>608</v>
      </c>
    </row>
    <row r="88" spans="4:8" x14ac:dyDescent="0.25">
      <c r="D88" t="s">
        <v>609</v>
      </c>
      <c r="H88" t="s">
        <v>610</v>
      </c>
    </row>
    <row r="89" spans="4:8" x14ac:dyDescent="0.25">
      <c r="D89" t="s">
        <v>488</v>
      </c>
      <c r="H89" t="s">
        <v>579</v>
      </c>
    </row>
    <row r="90" spans="4:8" x14ac:dyDescent="0.25">
      <c r="D90" t="s">
        <v>491</v>
      </c>
      <c r="H90" t="s">
        <v>611</v>
      </c>
    </row>
    <row r="91" spans="4:8" x14ac:dyDescent="0.25">
      <c r="D91" t="s">
        <v>612</v>
      </c>
      <c r="H91" t="s">
        <v>587</v>
      </c>
    </row>
    <row r="92" spans="4:8" x14ac:dyDescent="0.25">
      <c r="D92" t="s">
        <v>613</v>
      </c>
      <c r="H92" t="s">
        <v>614</v>
      </c>
    </row>
    <row r="93" spans="4:8" x14ac:dyDescent="0.25">
      <c r="D93" t="s">
        <v>615</v>
      </c>
      <c r="H93" t="s">
        <v>474</v>
      </c>
    </row>
    <row r="94" spans="4:8" x14ac:dyDescent="0.25">
      <c r="D94" t="s">
        <v>473</v>
      </c>
      <c r="H94" t="s">
        <v>616</v>
      </c>
    </row>
    <row r="95" spans="4:8" x14ac:dyDescent="0.25">
      <c r="D95" t="s">
        <v>617</v>
      </c>
      <c r="H95" t="s">
        <v>618</v>
      </c>
    </row>
    <row r="96" spans="4:8" x14ac:dyDescent="0.25">
      <c r="D96" t="s">
        <v>497</v>
      </c>
      <c r="H96" t="s">
        <v>619</v>
      </c>
    </row>
    <row r="97" spans="4:8" x14ac:dyDescent="0.25">
      <c r="D97" t="s">
        <v>620</v>
      </c>
      <c r="H97" t="s">
        <v>621</v>
      </c>
    </row>
    <row r="98" spans="4:8" x14ac:dyDescent="0.25">
      <c r="D98" t="s">
        <v>503</v>
      </c>
      <c r="H98" t="s">
        <v>622</v>
      </c>
    </row>
    <row r="99" spans="4:8" x14ac:dyDescent="0.25">
      <c r="D99" t="s">
        <v>623</v>
      </c>
      <c r="H99" t="s">
        <v>624</v>
      </c>
    </row>
    <row r="100" spans="4:8" x14ac:dyDescent="0.25">
      <c r="D100" t="s">
        <v>625</v>
      </c>
      <c r="H100" t="s">
        <v>626</v>
      </c>
    </row>
    <row r="101" spans="4:8" x14ac:dyDescent="0.25">
      <c r="D101" t="s">
        <v>627</v>
      </c>
      <c r="H101" t="s">
        <v>628</v>
      </c>
    </row>
    <row r="102" spans="4:8" x14ac:dyDescent="0.25">
      <c r="D102" t="s">
        <v>629</v>
      </c>
      <c r="H102" t="s">
        <v>630</v>
      </c>
    </row>
    <row r="103" spans="4:8" x14ac:dyDescent="0.25">
      <c r="D103" t="s">
        <v>631</v>
      </c>
      <c r="H103" t="s">
        <v>632</v>
      </c>
    </row>
    <row r="104" spans="4:8" x14ac:dyDescent="0.25">
      <c r="D104" t="s">
        <v>515</v>
      </c>
      <c r="H104" t="s">
        <v>633</v>
      </c>
    </row>
    <row r="105" spans="4:8" x14ac:dyDescent="0.25">
      <c r="D105" t="s">
        <v>634</v>
      </c>
      <c r="H105" t="s">
        <v>635</v>
      </c>
    </row>
    <row r="106" spans="4:8" x14ac:dyDescent="0.25">
      <c r="D106" t="s">
        <v>636</v>
      </c>
      <c r="H106" t="s">
        <v>637</v>
      </c>
    </row>
    <row r="107" spans="4:8" x14ac:dyDescent="0.25">
      <c r="D107" t="s">
        <v>638</v>
      </c>
      <c r="H107" t="s">
        <v>639</v>
      </c>
    </row>
    <row r="108" spans="4:8" x14ac:dyDescent="0.25">
      <c r="D108" t="s">
        <v>640</v>
      </c>
      <c r="H108" t="s">
        <v>467</v>
      </c>
    </row>
    <row r="109" spans="4:8" x14ac:dyDescent="0.25">
      <c r="D109" t="s">
        <v>641</v>
      </c>
      <c r="H109" t="s">
        <v>642</v>
      </c>
    </row>
    <row r="110" spans="4:8" x14ac:dyDescent="0.25">
      <c r="D110" t="s">
        <v>643</v>
      </c>
      <c r="H110" t="s">
        <v>644</v>
      </c>
    </row>
    <row r="111" spans="4:8" x14ac:dyDescent="0.25">
      <c r="D111" t="s">
        <v>645</v>
      </c>
      <c r="H111" t="s">
        <v>646</v>
      </c>
    </row>
    <row r="112" spans="4:8" x14ac:dyDescent="0.25">
      <c r="D112" t="s">
        <v>647</v>
      </c>
      <c r="H112" t="s">
        <v>648</v>
      </c>
    </row>
    <row r="113" spans="4:8" x14ac:dyDescent="0.25">
      <c r="D113" t="s">
        <v>649</v>
      </c>
      <c r="H113" t="s">
        <v>650</v>
      </c>
    </row>
    <row r="114" spans="4:8" x14ac:dyDescent="0.25">
      <c r="D114" t="s">
        <v>651</v>
      </c>
      <c r="H114" t="s">
        <v>652</v>
      </c>
    </row>
    <row r="115" spans="4:8" x14ac:dyDescent="0.25">
      <c r="D115" t="s">
        <v>653</v>
      </c>
      <c r="H115" t="s">
        <v>654</v>
      </c>
    </row>
    <row r="116" spans="4:8" x14ac:dyDescent="0.25">
      <c r="D116" t="s">
        <v>655</v>
      </c>
      <c r="H116" t="s">
        <v>656</v>
      </c>
    </row>
    <row r="117" spans="4:8" x14ac:dyDescent="0.25">
      <c r="D117" t="s">
        <v>529</v>
      </c>
      <c r="H117" t="s">
        <v>657</v>
      </c>
    </row>
    <row r="118" spans="4:8" x14ac:dyDescent="0.25">
      <c r="D118" t="s">
        <v>533</v>
      </c>
      <c r="H118" t="s">
        <v>658</v>
      </c>
    </row>
    <row r="119" spans="4:8" x14ac:dyDescent="0.25">
      <c r="D119" t="s">
        <v>659</v>
      </c>
      <c r="H119" t="s">
        <v>660</v>
      </c>
    </row>
    <row r="120" spans="4:8" x14ac:dyDescent="0.25">
      <c r="D120" t="s">
        <v>661</v>
      </c>
      <c r="H120" t="s">
        <v>662</v>
      </c>
    </row>
    <row r="121" spans="4:8" x14ac:dyDescent="0.25">
      <c r="D121" t="s">
        <v>663</v>
      </c>
      <c r="H121" t="s">
        <v>664</v>
      </c>
    </row>
    <row r="122" spans="4:8" x14ac:dyDescent="0.25">
      <c r="D122" t="s">
        <v>665</v>
      </c>
      <c r="H122" t="s">
        <v>666</v>
      </c>
    </row>
    <row r="123" spans="4:8" x14ac:dyDescent="0.25">
      <c r="D123" t="s">
        <v>667</v>
      </c>
      <c r="H123" t="s">
        <v>668</v>
      </c>
    </row>
    <row r="124" spans="4:8" x14ac:dyDescent="0.25">
      <c r="D124" t="s">
        <v>669</v>
      </c>
      <c r="H124" t="s">
        <v>670</v>
      </c>
    </row>
    <row r="125" spans="4:8" x14ac:dyDescent="0.25">
      <c r="D125" t="s">
        <v>505</v>
      </c>
      <c r="H125" t="s">
        <v>671</v>
      </c>
    </row>
    <row r="126" spans="4:8" x14ac:dyDescent="0.25">
      <c r="D126" t="s">
        <v>672</v>
      </c>
      <c r="H126" t="s">
        <v>673</v>
      </c>
    </row>
    <row r="127" spans="4:8" x14ac:dyDescent="0.25">
      <c r="D127" t="s">
        <v>674</v>
      </c>
      <c r="H127" t="s">
        <v>675</v>
      </c>
    </row>
    <row r="128" spans="4:8" x14ac:dyDescent="0.25">
      <c r="D128" t="s">
        <v>676</v>
      </c>
      <c r="H128" t="s">
        <v>677</v>
      </c>
    </row>
    <row r="129" spans="4:8" x14ac:dyDescent="0.25">
      <c r="D129" t="s">
        <v>678</v>
      </c>
      <c r="H129" t="s">
        <v>679</v>
      </c>
    </row>
    <row r="130" spans="4:8" x14ac:dyDescent="0.25">
      <c r="D130" t="s">
        <v>680</v>
      </c>
      <c r="H130" t="s">
        <v>681</v>
      </c>
    </row>
    <row r="131" spans="4:8" x14ac:dyDescent="0.25">
      <c r="D131" t="s">
        <v>682</v>
      </c>
      <c r="H131" t="s">
        <v>683</v>
      </c>
    </row>
    <row r="132" spans="4:8" x14ac:dyDescent="0.25">
      <c r="D132" t="s">
        <v>684</v>
      </c>
      <c r="H132" t="s">
        <v>685</v>
      </c>
    </row>
    <row r="133" spans="4:8" x14ac:dyDescent="0.25">
      <c r="D133" t="s">
        <v>686</v>
      </c>
      <c r="H133" t="s">
        <v>687</v>
      </c>
    </row>
    <row r="134" spans="4:8" x14ac:dyDescent="0.25">
      <c r="D134" t="s">
        <v>688</v>
      </c>
      <c r="H134" t="s">
        <v>689</v>
      </c>
    </row>
    <row r="135" spans="4:8" x14ac:dyDescent="0.25">
      <c r="D135" t="s">
        <v>521</v>
      </c>
      <c r="H135" t="s">
        <v>690</v>
      </c>
    </row>
    <row r="136" spans="4:8" x14ac:dyDescent="0.25">
      <c r="D136" t="s">
        <v>691</v>
      </c>
      <c r="H136" t="s">
        <v>692</v>
      </c>
    </row>
    <row r="137" spans="4:8" x14ac:dyDescent="0.25">
      <c r="D137" t="s">
        <v>693</v>
      </c>
      <c r="H137" t="s">
        <v>694</v>
      </c>
    </row>
    <row r="138" spans="4:8" x14ac:dyDescent="0.25">
      <c r="D138" t="s">
        <v>695</v>
      </c>
      <c r="H138" t="s">
        <v>696</v>
      </c>
    </row>
    <row r="139" spans="4:8" x14ac:dyDescent="0.25">
      <c r="D139" t="s">
        <v>697</v>
      </c>
      <c r="H139" t="s">
        <v>698</v>
      </c>
    </row>
    <row r="140" spans="4:8" x14ac:dyDescent="0.25">
      <c r="D140" t="s">
        <v>699</v>
      </c>
      <c r="H140" t="s">
        <v>700</v>
      </c>
    </row>
    <row r="141" spans="4:8" x14ac:dyDescent="0.25">
      <c r="D141" t="s">
        <v>701</v>
      </c>
      <c r="H141" t="s">
        <v>702</v>
      </c>
    </row>
    <row r="142" spans="4:8" x14ac:dyDescent="0.25">
      <c r="D142" t="s">
        <v>703</v>
      </c>
      <c r="H142" t="s">
        <v>704</v>
      </c>
    </row>
    <row r="143" spans="4:8" x14ac:dyDescent="0.25">
      <c r="D143" t="s">
        <v>538</v>
      </c>
      <c r="H143" t="s">
        <v>705</v>
      </c>
    </row>
    <row r="144" spans="4:8" x14ac:dyDescent="0.25">
      <c r="D144" t="s">
        <v>706</v>
      </c>
      <c r="H144" t="s">
        <v>707</v>
      </c>
    </row>
    <row r="145" spans="4:8" x14ac:dyDescent="0.25">
      <c r="D145" t="s">
        <v>708</v>
      </c>
      <c r="H145" t="s">
        <v>709</v>
      </c>
    </row>
    <row r="146" spans="4:8" x14ac:dyDescent="0.25">
      <c r="D146" t="s">
        <v>555</v>
      </c>
      <c r="H146" t="s">
        <v>710</v>
      </c>
    </row>
    <row r="147" spans="4:8" x14ac:dyDescent="0.25">
      <c r="D147" t="s">
        <v>563</v>
      </c>
      <c r="H147" t="s">
        <v>711</v>
      </c>
    </row>
    <row r="148" spans="4:8" x14ac:dyDescent="0.25">
      <c r="D148" t="s">
        <v>712</v>
      </c>
      <c r="H148" t="s">
        <v>713</v>
      </c>
    </row>
    <row r="149" spans="4:8" x14ac:dyDescent="0.25">
      <c r="D149" t="s">
        <v>566</v>
      </c>
      <c r="H149" t="s">
        <v>714</v>
      </c>
    </row>
    <row r="150" spans="4:8" x14ac:dyDescent="0.25">
      <c r="D150" t="s">
        <v>569</v>
      </c>
      <c r="H150" t="s">
        <v>715</v>
      </c>
    </row>
    <row r="151" spans="4:8" x14ac:dyDescent="0.25">
      <c r="D151" t="s">
        <v>716</v>
      </c>
      <c r="H151" t="s">
        <v>717</v>
      </c>
    </row>
    <row r="152" spans="4:8" x14ac:dyDescent="0.25">
      <c r="D152" t="s">
        <v>573</v>
      </c>
      <c r="H152" t="s">
        <v>718</v>
      </c>
    </row>
    <row r="153" spans="4:8" x14ac:dyDescent="0.25">
      <c r="D153" t="s">
        <v>576</v>
      </c>
      <c r="H153" t="s">
        <v>719</v>
      </c>
    </row>
    <row r="154" spans="4:8" x14ac:dyDescent="0.25">
      <c r="H154" t="s">
        <v>720</v>
      </c>
    </row>
    <row r="155" spans="4:8" x14ac:dyDescent="0.25">
      <c r="H155" t="s">
        <v>721</v>
      </c>
    </row>
    <row r="156" spans="4:8" x14ac:dyDescent="0.25">
      <c r="H156" t="s">
        <v>722</v>
      </c>
    </row>
    <row r="157" spans="4:8" x14ac:dyDescent="0.25">
      <c r="H157" t="s">
        <v>723</v>
      </c>
    </row>
    <row r="158" spans="4:8" x14ac:dyDescent="0.25">
      <c r="H158" t="s">
        <v>724</v>
      </c>
    </row>
    <row r="159" spans="4:8" x14ac:dyDescent="0.25">
      <c r="H159" t="s">
        <v>537</v>
      </c>
    </row>
    <row r="160" spans="4:8" x14ac:dyDescent="0.25">
      <c r="H160" t="s">
        <v>663</v>
      </c>
    </row>
    <row r="161" spans="8:8" x14ac:dyDescent="0.25">
      <c r="H161" t="s">
        <v>725</v>
      </c>
    </row>
    <row r="162" spans="8:8" x14ac:dyDescent="0.25">
      <c r="H162" t="s">
        <v>726</v>
      </c>
    </row>
    <row r="163" spans="8:8" x14ac:dyDescent="0.25">
      <c r="H163" t="s">
        <v>505</v>
      </c>
    </row>
    <row r="164" spans="8:8" x14ac:dyDescent="0.25">
      <c r="H164" t="s">
        <v>727</v>
      </c>
    </row>
    <row r="165" spans="8:8" x14ac:dyDescent="0.25">
      <c r="H165" t="s">
        <v>728</v>
      </c>
    </row>
    <row r="166" spans="8:8" x14ac:dyDescent="0.25">
      <c r="H166" t="s">
        <v>729</v>
      </c>
    </row>
    <row r="167" spans="8:8" x14ac:dyDescent="0.25">
      <c r="H167" t="s">
        <v>674</v>
      </c>
    </row>
    <row r="168" spans="8:8" x14ac:dyDescent="0.25">
      <c r="H168" t="s">
        <v>730</v>
      </c>
    </row>
    <row r="169" spans="8:8" x14ac:dyDescent="0.25">
      <c r="H169" t="s">
        <v>731</v>
      </c>
    </row>
    <row r="170" spans="8:8" x14ac:dyDescent="0.25">
      <c r="H170" t="s">
        <v>732</v>
      </c>
    </row>
    <row r="171" spans="8:8" x14ac:dyDescent="0.25">
      <c r="H171" t="s">
        <v>733</v>
      </c>
    </row>
    <row r="172" spans="8:8" x14ac:dyDescent="0.25">
      <c r="H172" t="s">
        <v>682</v>
      </c>
    </row>
    <row r="173" spans="8:8" x14ac:dyDescent="0.25">
      <c r="H173" t="s">
        <v>734</v>
      </c>
    </row>
    <row r="174" spans="8:8" x14ac:dyDescent="0.25">
      <c r="H174" t="s">
        <v>735</v>
      </c>
    </row>
    <row r="175" spans="8:8" x14ac:dyDescent="0.25">
      <c r="H175" t="s">
        <v>736</v>
      </c>
    </row>
    <row r="176" spans="8:8" x14ac:dyDescent="0.25">
      <c r="H176" t="s">
        <v>737</v>
      </c>
    </row>
    <row r="177" spans="8:8" x14ac:dyDescent="0.25">
      <c r="H177" t="s">
        <v>738</v>
      </c>
    </row>
    <row r="178" spans="8:8" x14ac:dyDescent="0.25">
      <c r="H178" t="s">
        <v>739</v>
      </c>
    </row>
    <row r="179" spans="8:8" x14ac:dyDescent="0.25">
      <c r="H179" t="s">
        <v>740</v>
      </c>
    </row>
    <row r="180" spans="8:8" x14ac:dyDescent="0.25">
      <c r="H180" t="s">
        <v>741</v>
      </c>
    </row>
    <row r="181" spans="8:8" x14ac:dyDescent="0.25">
      <c r="H181" t="s">
        <v>742</v>
      </c>
    </row>
    <row r="182" spans="8:8" x14ac:dyDescent="0.25">
      <c r="H182" t="s">
        <v>527</v>
      </c>
    </row>
    <row r="183" spans="8:8" x14ac:dyDescent="0.25">
      <c r="H183" t="s">
        <v>531</v>
      </c>
    </row>
    <row r="184" spans="8:8" x14ac:dyDescent="0.25">
      <c r="H184" t="s">
        <v>743</v>
      </c>
    </row>
    <row r="185" spans="8:8" x14ac:dyDescent="0.25">
      <c r="H185" t="s">
        <v>744</v>
      </c>
    </row>
    <row r="186" spans="8:8" x14ac:dyDescent="0.25">
      <c r="H186" t="s">
        <v>701</v>
      </c>
    </row>
    <row r="187" spans="8:8" x14ac:dyDescent="0.25">
      <c r="H187" t="s">
        <v>745</v>
      </c>
    </row>
    <row r="188" spans="8:8" x14ac:dyDescent="0.25">
      <c r="H188" t="s">
        <v>746</v>
      </c>
    </row>
    <row r="189" spans="8:8" x14ac:dyDescent="0.25">
      <c r="H189" t="s">
        <v>747</v>
      </c>
    </row>
    <row r="190" spans="8:8" x14ac:dyDescent="0.25">
      <c r="H190" t="s">
        <v>748</v>
      </c>
    </row>
    <row r="191" spans="8:8" x14ac:dyDescent="0.25">
      <c r="H191" t="s">
        <v>749</v>
      </c>
    </row>
    <row r="192" spans="8:8" x14ac:dyDescent="0.25">
      <c r="H192" t="s">
        <v>750</v>
      </c>
    </row>
    <row r="193" spans="8:8" x14ac:dyDescent="0.25">
      <c r="H193" t="s">
        <v>751</v>
      </c>
    </row>
    <row r="194" spans="8:8" x14ac:dyDescent="0.25">
      <c r="H194" t="s">
        <v>416</v>
      </c>
    </row>
    <row r="195" spans="8:8" x14ac:dyDescent="0.25">
      <c r="H195" t="s">
        <v>708</v>
      </c>
    </row>
    <row r="196" spans="8:8" x14ac:dyDescent="0.25">
      <c r="H196" t="s">
        <v>752</v>
      </c>
    </row>
    <row r="197" spans="8:8" x14ac:dyDescent="0.25">
      <c r="H197" t="s">
        <v>753</v>
      </c>
    </row>
    <row r="198" spans="8:8" x14ac:dyDescent="0.25">
      <c r="H198" t="s">
        <v>566</v>
      </c>
    </row>
    <row r="199" spans="8:8" x14ac:dyDescent="0.25">
      <c r="H199" t="s">
        <v>754</v>
      </c>
    </row>
    <row r="200" spans="8:8" x14ac:dyDescent="0.25">
      <c r="H200" t="s">
        <v>755</v>
      </c>
    </row>
    <row r="201" spans="8:8" x14ac:dyDescent="0.25">
      <c r="H201" t="s">
        <v>756</v>
      </c>
    </row>
    <row r="202" spans="8:8" x14ac:dyDescent="0.25">
      <c r="H202" t="s">
        <v>757</v>
      </c>
    </row>
    <row r="203" spans="8:8" x14ac:dyDescent="0.25">
      <c r="H203" t="s">
        <v>716</v>
      </c>
    </row>
    <row r="204" spans="8:8" x14ac:dyDescent="0.25">
      <c r="H204" t="s">
        <v>758</v>
      </c>
    </row>
    <row r="205" spans="8:8" x14ac:dyDescent="0.25">
      <c r="H205" t="s">
        <v>759</v>
      </c>
    </row>
    <row r="206" spans="8:8" x14ac:dyDescent="0.25">
      <c r="H206" t="s">
        <v>760</v>
      </c>
    </row>
    <row r="207" spans="8:8" x14ac:dyDescent="0.25">
      <c r="H207" t="s">
        <v>573</v>
      </c>
    </row>
    <row r="208" spans="8:8" x14ac:dyDescent="0.25">
      <c r="H208" t="s">
        <v>761</v>
      </c>
    </row>
    <row r="209" spans="8:8" x14ac:dyDescent="0.25">
      <c r="H209" t="s">
        <v>762</v>
      </c>
    </row>
    <row r="210" spans="8:8" x14ac:dyDescent="0.25">
      <c r="H210" t="s">
        <v>763</v>
      </c>
    </row>
    <row r="211" spans="8:8" x14ac:dyDescent="0.25">
      <c r="H211" t="s">
        <v>764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AZ91086"/>
  <sheetViews>
    <sheetView showGridLines="0" showRowColHeaders="0" zoomScale="85" zoomScaleNormal="85" workbookViewId="0">
      <selection activeCell="E67" sqref="E67"/>
    </sheetView>
  </sheetViews>
  <sheetFormatPr defaultRowHeight="15" outlineLevelCol="1" x14ac:dyDescent="0.25"/>
  <cols>
    <col min="1" max="1" width="26.7109375" style="29" customWidth="1"/>
    <col min="2" max="2" width="5.5703125" customWidth="1"/>
    <col min="9" max="10" width="5.5703125" customWidth="1"/>
    <col min="11" max="11" width="11.28515625" customWidth="1"/>
    <col min="12" max="12" width="9.5703125" bestFit="1" customWidth="1"/>
    <col min="14" max="14" width="10.85546875" customWidth="1"/>
    <col min="17" max="17" width="5.5703125" customWidth="1"/>
    <col min="19" max="19" width="9.5703125" bestFit="1" customWidth="1"/>
    <col min="23" max="23" width="9.7109375" customWidth="1"/>
    <col min="24" max="24" width="5.5703125" customWidth="1"/>
    <col min="31" max="31" width="5.5703125" customWidth="1"/>
    <col min="38" max="38" width="5.5703125" customWidth="1"/>
    <col min="45" max="45" width="5.5703125" customWidth="1"/>
    <col min="46" max="46" width="8.85546875" customWidth="1" outlineLevel="1"/>
    <col min="47" max="47" width="12.140625" customWidth="1" outlineLevel="1"/>
    <col min="48" max="51" width="8.85546875" customWidth="1" outlineLevel="1"/>
  </cols>
  <sheetData>
    <row r="1" spans="1:52" ht="15.75" thickBot="1" x14ac:dyDescent="0.3">
      <c r="A1" s="199" t="s">
        <v>43</v>
      </c>
      <c r="B1" s="27"/>
      <c r="C1" s="190" t="s">
        <v>44</v>
      </c>
      <c r="D1" s="191"/>
      <c r="E1" s="191"/>
      <c r="F1" s="191"/>
      <c r="G1" s="191"/>
      <c r="H1" s="192"/>
      <c r="I1" s="28"/>
      <c r="J1" s="28"/>
      <c r="K1" s="190" t="s">
        <v>45</v>
      </c>
      <c r="L1" s="191"/>
      <c r="M1" s="191"/>
      <c r="N1" s="191"/>
      <c r="O1" s="191"/>
      <c r="P1" s="192"/>
      <c r="Q1" s="28"/>
      <c r="R1" s="190" t="s">
        <v>46</v>
      </c>
      <c r="S1" s="191"/>
      <c r="T1" s="191"/>
      <c r="U1" s="191"/>
      <c r="V1" s="191"/>
      <c r="W1" s="192"/>
      <c r="X1" s="28"/>
      <c r="Y1" s="190" t="s">
        <v>47</v>
      </c>
      <c r="Z1" s="191"/>
      <c r="AA1" s="191"/>
      <c r="AB1" s="191"/>
      <c r="AC1" s="191"/>
      <c r="AD1" s="192"/>
      <c r="AE1" s="28"/>
      <c r="AF1" s="190" t="s">
        <v>48</v>
      </c>
      <c r="AG1" s="191"/>
      <c r="AH1" s="191"/>
      <c r="AI1" s="191"/>
      <c r="AJ1" s="191"/>
      <c r="AK1" s="192"/>
      <c r="AL1" s="28"/>
      <c r="AM1" s="190" t="s">
        <v>49</v>
      </c>
      <c r="AN1" s="191"/>
      <c r="AO1" s="191"/>
      <c r="AP1" s="191"/>
      <c r="AQ1" s="191"/>
      <c r="AR1" s="192"/>
      <c r="AS1" s="27"/>
      <c r="AT1" s="196" t="s">
        <v>50</v>
      </c>
      <c r="AU1" s="197"/>
      <c r="AV1" s="197"/>
      <c r="AW1" s="197"/>
      <c r="AX1" s="197"/>
      <c r="AY1" s="197"/>
      <c r="AZ1" s="198"/>
    </row>
    <row r="2" spans="1:52" ht="15.75" thickBot="1" x14ac:dyDescent="0.3">
      <c r="A2" s="200"/>
      <c r="B2" s="27"/>
      <c r="C2" s="193"/>
      <c r="D2" s="194"/>
      <c r="E2" s="194"/>
      <c r="F2" s="194"/>
      <c r="G2" s="194"/>
      <c r="H2" s="195"/>
      <c r="I2" s="28"/>
      <c r="J2" s="28"/>
      <c r="K2" s="193"/>
      <c r="L2" s="194"/>
      <c r="M2" s="194"/>
      <c r="N2" s="194"/>
      <c r="O2" s="194"/>
      <c r="P2" s="195"/>
      <c r="Q2" s="28"/>
      <c r="R2" s="193"/>
      <c r="S2" s="194"/>
      <c r="T2" s="194"/>
      <c r="U2" s="194"/>
      <c r="V2" s="194"/>
      <c r="W2" s="195"/>
      <c r="X2" s="28"/>
      <c r="Y2" s="193"/>
      <c r="Z2" s="194"/>
      <c r="AA2" s="194"/>
      <c r="AB2" s="194"/>
      <c r="AC2" s="194"/>
      <c r="AD2" s="195"/>
      <c r="AE2" s="28"/>
      <c r="AF2" s="193"/>
      <c r="AG2" s="194"/>
      <c r="AH2" s="194"/>
      <c r="AI2" s="194"/>
      <c r="AJ2" s="194"/>
      <c r="AK2" s="195"/>
      <c r="AL2" s="28"/>
      <c r="AM2" s="193"/>
      <c r="AN2" s="194"/>
      <c r="AO2" s="194"/>
      <c r="AP2" s="194"/>
      <c r="AQ2" s="194"/>
      <c r="AR2" s="195"/>
      <c r="AS2" s="27"/>
      <c r="AT2" t="s">
        <v>36</v>
      </c>
      <c r="AU2" t="s">
        <v>51</v>
      </c>
      <c r="AV2" t="s">
        <v>38</v>
      </c>
      <c r="AW2" t="s">
        <v>52</v>
      </c>
      <c r="AZ2" t="s">
        <v>40</v>
      </c>
    </row>
    <row r="3" spans="1:52" s="32" customFormat="1" x14ac:dyDescent="0.25">
      <c r="A3" s="29" t="e">
        <f>IF(#REF!&lt;&gt;"",#REF!,"")</f>
        <v>#REF!</v>
      </c>
      <c r="B3" s="27"/>
      <c r="C3" t="s">
        <v>19</v>
      </c>
      <c r="D3" t="s">
        <v>53</v>
      </c>
      <c r="E3"/>
      <c r="F3"/>
      <c r="G3"/>
      <c r="H3"/>
      <c r="I3" s="27"/>
      <c r="J3" s="27"/>
      <c r="K3" s="30" t="e">
        <f>#REF!</f>
        <v>#REF!</v>
      </c>
      <c r="L3" s="30"/>
      <c r="M3" s="30"/>
      <c r="N3" s="30"/>
      <c r="O3" s="30"/>
      <c r="P3" s="30"/>
      <c r="Q3" s="31"/>
      <c r="R3" s="30" t="e">
        <f>#REF!</f>
        <v>#REF!</v>
      </c>
      <c r="S3" s="30"/>
      <c r="T3" s="30"/>
      <c r="U3" s="30"/>
      <c r="V3" s="30"/>
      <c r="W3" s="30"/>
      <c r="X3" s="31"/>
      <c r="Y3" s="30" t="e">
        <f>#REF!</f>
        <v>#REF!</v>
      </c>
      <c r="Z3" s="30"/>
      <c r="AA3" s="30"/>
      <c r="AB3" s="30"/>
      <c r="AC3" s="30"/>
      <c r="AD3" s="30"/>
      <c r="AE3" s="31"/>
      <c r="AF3" s="30" t="e">
        <f>#REF!</f>
        <v>#REF!</v>
      </c>
      <c r="AG3" s="30"/>
      <c r="AH3" s="30"/>
      <c r="AI3" s="30"/>
      <c r="AJ3" s="30"/>
      <c r="AK3" s="30"/>
      <c r="AL3" s="31"/>
      <c r="AM3" s="30" t="e">
        <f>#REF!</f>
        <v>#REF!</v>
      </c>
      <c r="AN3" s="30"/>
      <c r="AO3" s="30"/>
      <c r="AP3" s="30"/>
      <c r="AQ3" s="30"/>
      <c r="AR3" s="30"/>
      <c r="AS3" s="31"/>
      <c r="AT3" t="s">
        <v>54</v>
      </c>
      <c r="AU3" t="s">
        <v>39</v>
      </c>
      <c r="AV3" t="s">
        <v>55</v>
      </c>
      <c r="AW3" t="s">
        <v>56</v>
      </c>
      <c r="AX3"/>
      <c r="AY3" t="e">
        <f>INDEX($AV$2:$AW$4,MATCH(#REF!,Query!$AV$2:$AV$4,0),2)</f>
        <v>#REF!</v>
      </c>
      <c r="AZ3" s="32" t="s">
        <v>57</v>
      </c>
    </row>
    <row r="4" spans="1:52" x14ac:dyDescent="0.25">
      <c r="A4" s="29" t="e">
        <f>IF(#REF!&lt;&gt;"",#REF!,"")</f>
        <v>#REF!</v>
      </c>
      <c r="B4" s="27"/>
      <c r="C4" t="s">
        <v>58</v>
      </c>
      <c r="D4" t="e">
        <f>"filter(peers(#ticker,type="&amp;#REF!&amp;"),ID!=#ticker)"</f>
        <v>#REF!</v>
      </c>
      <c r="I4" s="27"/>
      <c r="J4" s="27"/>
      <c r="K4" t="s">
        <v>19</v>
      </c>
      <c r="L4" t="s">
        <v>53</v>
      </c>
      <c r="Q4" s="27"/>
      <c r="R4" t="s">
        <v>19</v>
      </c>
      <c r="S4" t="s">
        <v>53</v>
      </c>
      <c r="X4" s="27"/>
      <c r="Y4" t="s">
        <v>19</v>
      </c>
      <c r="Z4" t="s">
        <v>53</v>
      </c>
      <c r="AE4" s="27"/>
      <c r="AF4" t="s">
        <v>19</v>
      </c>
      <c r="AG4" t="s">
        <v>53</v>
      </c>
      <c r="AL4" s="27"/>
      <c r="AM4" t="s">
        <v>19</v>
      </c>
      <c r="AN4" t="s">
        <v>53</v>
      </c>
      <c r="AS4" s="27"/>
      <c r="AT4" t="s">
        <v>59</v>
      </c>
      <c r="AV4" t="s">
        <v>60</v>
      </c>
      <c r="AW4" t="s">
        <v>61</v>
      </c>
    </row>
    <row r="5" spans="1:52" x14ac:dyDescent="0.25">
      <c r="A5" s="29" t="e">
        <f>IF(#REF!&lt;&gt;"",#REF!,"")</f>
        <v>#REF!</v>
      </c>
      <c r="B5" s="27"/>
      <c r="C5" t="s">
        <v>62</v>
      </c>
      <c r="D5" t="e">
        <f>K3&amp;"(ae=e,"&amp;INDEX(Query!$AV$2:$AW$4,MATCH(#REF!,Query!$AV$2:$AV$4,0),2)&amp;").value"</f>
        <v>#REF!</v>
      </c>
      <c r="I5" s="27"/>
      <c r="J5" s="27"/>
      <c r="K5" t="s">
        <v>20</v>
      </c>
      <c r="L5" t="e">
        <f>"filter(peers(#ticker,type="&amp;#REF!&amp;"),ID!=#ticker)"</f>
        <v>#REF!</v>
      </c>
      <c r="Q5" s="27"/>
      <c r="R5" t="s">
        <v>20</v>
      </c>
      <c r="S5" t="e">
        <f>"filter(peers(#ticker,type="&amp;#REF!&amp;"),ID!=#ticker)"</f>
        <v>#REF!</v>
      </c>
      <c r="X5" s="27"/>
      <c r="Y5" t="s">
        <v>20</v>
      </c>
      <c r="Z5" t="e">
        <f>"filter(peers(#ticker,type="&amp;#REF!&amp;"),ID!=#ticker)"</f>
        <v>#REF!</v>
      </c>
      <c r="AE5" s="27"/>
      <c r="AF5" t="s">
        <v>20</v>
      </c>
      <c r="AG5" t="e">
        <f>"filter(peers(#ticker,type="&amp;#REF!&amp;"),ID!=#ticker)"</f>
        <v>#REF!</v>
      </c>
      <c r="AL5" s="27"/>
      <c r="AM5" t="s">
        <v>20</v>
      </c>
      <c r="AN5" t="e">
        <f>"filter(peers(#ticker,type="&amp;#REF!&amp;"),ID!=#ticker)"</f>
        <v>#REF!</v>
      </c>
      <c r="AS5" s="27"/>
    </row>
    <row r="6" spans="1:52" x14ac:dyDescent="0.25">
      <c r="A6" s="29" t="e">
        <f>IF(#REF!&lt;&gt;"",#REF!,"")</f>
        <v>#REF!</v>
      </c>
      <c r="B6" s="27"/>
      <c r="C6" t="s">
        <v>63</v>
      </c>
      <c r="D6" t="e">
        <f>R3&amp;"(ae=e,"&amp;INDEX(Query!$AV$2:$AW$4,MATCH(#REF!,Query!$AV$2:$AV$4,0),2)&amp;").value"</f>
        <v>#REF!</v>
      </c>
      <c r="I6" s="27"/>
      <c r="J6" s="27"/>
      <c r="K6" t="s">
        <v>21</v>
      </c>
      <c r="L6" t="e">
        <f>"range(-"&amp;#REF!&amp;",0d)"</f>
        <v>#REF!</v>
      </c>
      <c r="Q6" s="27"/>
      <c r="R6" t="s">
        <v>21</v>
      </c>
      <c r="S6" t="e">
        <f>"range(-"&amp;#REF!&amp;",0d)"</f>
        <v>#REF!</v>
      </c>
      <c r="X6" s="27"/>
      <c r="Y6" t="s">
        <v>21</v>
      </c>
      <c r="Z6" t="e">
        <f>"range(-"&amp;#REF!&amp;",0d)"</f>
        <v>#REF!</v>
      </c>
      <c r="AE6" s="27"/>
      <c r="AF6" t="s">
        <v>21</v>
      </c>
      <c r="AG6" t="e">
        <f>"range(-"&amp;#REF!&amp;",0d)"</f>
        <v>#REF!</v>
      </c>
      <c r="AL6" s="27"/>
      <c r="AM6" t="s">
        <v>21</v>
      </c>
      <c r="AN6" t="e">
        <f>"range(-"&amp;#REF!&amp;",0d)"</f>
        <v>#REF!</v>
      </c>
      <c r="AS6" s="27"/>
    </row>
    <row r="7" spans="1:52" x14ac:dyDescent="0.25">
      <c r="A7" s="29" t="e">
        <f>IF(#REF!&lt;&gt;"",#REF!,"")</f>
        <v>#REF!</v>
      </c>
      <c r="B7" s="27"/>
      <c r="C7" t="s">
        <v>64</v>
      </c>
      <c r="D7" t="e">
        <f>Y3&amp;"(ae=e,"&amp;INDEX(Query!$AV$2:$AW$4,MATCH(#REF!,Query!$AV$2:$AV$4,0),2)&amp;").value"</f>
        <v>#REF!</v>
      </c>
      <c r="I7" s="27"/>
      <c r="J7" s="27"/>
      <c r="K7" t="s">
        <v>22</v>
      </c>
      <c r="L7" t="e">
        <f>"avg(group("&amp;K3&amp;"(ae=e,"&amp;INDEX(Query!$AV$2:$AW$4,MATCH(#REF!,Query!$AV$2:$AV$4,0),2)&amp;",dates=#range),"&amp;K3&amp;"(ae=e,"&amp;INDEX(Query!$AV$2:$AW$4,MATCH(#REF!,Query!$AV$2:$AV$4,0),2)&amp;",dates=#range).as_of_date))"</f>
        <v>#REF!</v>
      </c>
      <c r="Q7" s="27"/>
      <c r="R7" t="s">
        <v>22</v>
      </c>
      <c r="S7" t="e">
        <f>"avg(group("&amp;R3&amp;"(ae=e,"&amp;INDEX(Query!$AV$2:$AW$4,MATCH(#REF!,Query!$AV$2:$AV$4,0),2)&amp;",dates=#range),"&amp;R3&amp;"(ae=e,"&amp;INDEX(Query!$AV$2:$AW$4,MATCH(#REF!,Query!$AV$2:$AV$4,0),2)&amp;",dates=#range).as_of_date))"</f>
        <v>#REF!</v>
      </c>
      <c r="X7" s="27"/>
      <c r="Y7" t="s">
        <v>22</v>
      </c>
      <c r="Z7" t="e">
        <f>"avg(group("&amp;Y3&amp;"(ae=e,"&amp;INDEX(Query!$AV$2:$AW$4,MATCH(#REF!,Query!$AV$2:$AV$4,0),2)&amp;",dates=#range),"&amp;Y3&amp;"(ae=e,"&amp;INDEX(Query!$AV$2:$AW$4,MATCH(#REF!,Query!$AV$2:$AV$4,0),2)&amp;",dates=#range).as_of_date))"</f>
        <v>#REF!</v>
      </c>
      <c r="AE7" s="27"/>
      <c r="AF7" t="s">
        <v>22</v>
      </c>
      <c r="AG7" t="e">
        <f>"avg(group("&amp;AF3&amp;"(ae=e,"&amp;INDEX(Query!$AV$2:$AW$4,MATCH(#REF!,Query!$AV$2:$AV$4,0),2)&amp;",dates=#range),"&amp;AF3&amp;"(ae=e,"&amp;INDEX(Query!$AV$2:$AW$4,MATCH(#REF!,Query!$AV$2:$AV$4,0),2)&amp;",dates=#range).as_of_date))"</f>
        <v>#REF!</v>
      </c>
      <c r="AL7" s="27"/>
      <c r="AM7" t="s">
        <v>22</v>
      </c>
      <c r="AN7" t="e">
        <f>"avg(group("&amp;AM3&amp;"(ae=e,"&amp;INDEX(Query!$AV$2:$AW$4,MATCH(#REF!,Query!$AV$2:$AV$4,0),2)&amp;",dates=#range),"&amp;AM3&amp;"(ae=e,"&amp;INDEX(Query!$AV$2:$AW$4,MATCH(#REF!,Query!$AV$2:$AV$4,0),2)&amp;",dates=#range).as_of_date))"</f>
        <v>#REF!</v>
      </c>
      <c r="AS7" s="27"/>
    </row>
    <row r="8" spans="1:52" x14ac:dyDescent="0.25">
      <c r="A8" s="29" t="e">
        <f>IF(#REF!&lt;&gt;"",#REF!,"")</f>
        <v>#REF!</v>
      </c>
      <c r="B8" s="27"/>
      <c r="C8" t="s">
        <v>65</v>
      </c>
      <c r="D8" t="e">
        <f>AF3&amp;"(ae=e,"&amp;INDEX(Query!$AV$2:$AW$4,MATCH(#REF!,Query!$AV$2:$AV$4,0),2)&amp;").value"</f>
        <v>#REF!</v>
      </c>
      <c r="I8" s="27"/>
      <c r="J8" s="27"/>
      <c r="K8" t="s">
        <v>66</v>
      </c>
      <c r="L8" t="e">
        <f>"wavg(group("&amp;K3&amp;"(ae=e,"&amp;INDEX(Query!$AV$2:$AW$4,MATCH(#REF!,Query!$AV$2:$AV$4,0),2)&amp;",dates=#range),"&amp;K3&amp;"(ae=e,"&amp;INDEX(Query!$AV$2:$AW$4,MATCH(#REF!,Query!$AV$2:$AV$4,0),2)&amp;",dates=#range).as_of_date),group(CUR_MKT_CAP(dates=#range),CUR_MKT_CAP(dates=#range).date))"</f>
        <v>#REF!</v>
      </c>
      <c r="Q8" s="27"/>
      <c r="R8" t="s">
        <v>66</v>
      </c>
      <c r="S8" t="e">
        <f>"wavg(group("&amp;R3&amp;"(ae=e,"&amp;INDEX(Query!$AV$2:$AW$4,MATCH(#REF!,Query!$AV$2:$AV$4,0),2)&amp;",dates=#range),"&amp;R3&amp;"(ae=e,"&amp;INDEX(Query!$AV$2:$AW$4,MATCH(#REF!,Query!$AV$2:$AV$4,0),2)&amp;",dates=#range).as_of_date),group(CUR_MKT_CAP(dates=#range),CUR_MKT_CAP(dates=#range).date))"</f>
        <v>#REF!</v>
      </c>
      <c r="X8" s="27"/>
      <c r="Y8" t="s">
        <v>66</v>
      </c>
      <c r="Z8" t="e">
        <f>"wavg(group("&amp;Y3&amp;"(ae=e,"&amp;INDEX(Query!$AV$2:$AW$4,MATCH(#REF!,Query!$AV$2:$AV$4,0),2)&amp;",dates=#range),"&amp;Y3&amp;"(ae=e,"&amp;INDEX(Query!$AV$2:$AW$4,MATCH(#REF!,Query!$AV$2:$AV$4,0),2)&amp;",dates=#range).as_of_date),group(CUR_MKT_CAP(dates=#range),CUR_MKT_CAP(dates=#range).date))"</f>
        <v>#REF!</v>
      </c>
      <c r="AE8" s="27"/>
      <c r="AF8" t="s">
        <v>66</v>
      </c>
      <c r="AG8" t="e">
        <f>"wavg(group("&amp;AF3&amp;"(ae=e,"&amp;INDEX(Query!$AV$2:$AW$4,MATCH(#REF!,Query!$AV$2:$AV$4,0),2)&amp;",dates=#range),"&amp;AF3&amp;"(ae=e,"&amp;INDEX(Query!$AV$2:$AW$4,MATCH(#REF!,Query!$AV$2:$AV$4,0),2)&amp;",dates=#range).as_of_date),group(CUR_MKT_CAP(dates=#range),CUR_MKT_CAP(dates=#range).date))"</f>
        <v>#REF!</v>
      </c>
      <c r="AL8" s="27"/>
      <c r="AM8" t="s">
        <v>66</v>
      </c>
      <c r="AN8" t="e">
        <f>"wavg(group("&amp;AM3&amp;"(ae=e,"&amp;INDEX(Query!$AV$2:$AW$4,MATCH(#REF!,Query!$AV$2:$AV$4,0),2)&amp;",dates=#range),"&amp;AM3&amp;"(ae=e,"&amp;INDEX(Query!$AV$2:$AW$4,MATCH(#REF!,Query!$AV$2:$AV$4,0),2)&amp;",dates=#range).as_of_date),group(CUR_MKT_CAP(dates=#range),CUR_MKT_CAP(dates=#range).date))"</f>
        <v>#REF!</v>
      </c>
      <c r="AS8" s="27"/>
    </row>
    <row r="9" spans="1:52" x14ac:dyDescent="0.25">
      <c r="A9" s="29" t="e">
        <f>IF(#REF!&lt;&gt;"",#REF!,"")</f>
        <v>#REF!</v>
      </c>
      <c r="B9" s="27"/>
      <c r="C9" t="s">
        <v>67</v>
      </c>
      <c r="D9" t="e">
        <f>AM3&amp;"(ae=e,"&amp;INDEX(Query!$AV$2:$AW$4,MATCH(#REF!,Query!$AV$2:$AV$4,0),2)&amp;").value"</f>
        <v>#REF!</v>
      </c>
      <c r="I9" s="27"/>
      <c r="J9" s="27"/>
      <c r="K9" t="s">
        <v>23</v>
      </c>
      <c r="L9" t="s">
        <v>24</v>
      </c>
      <c r="Q9" s="27"/>
      <c r="R9" t="s">
        <v>23</v>
      </c>
      <c r="S9" t="s">
        <v>24</v>
      </c>
      <c r="X9" s="27"/>
      <c r="Y9" t="s">
        <v>23</v>
      </c>
      <c r="Z9" t="s">
        <v>24</v>
      </c>
      <c r="AE9" s="27"/>
      <c r="AF9" t="s">
        <v>23</v>
      </c>
      <c r="AG9" t="s">
        <v>24</v>
      </c>
      <c r="AL9" s="27"/>
      <c r="AM9" t="s">
        <v>23</v>
      </c>
      <c r="AN9" t="s">
        <v>24</v>
      </c>
      <c r="AS9" s="27"/>
    </row>
    <row r="10" spans="1:52" x14ac:dyDescent="0.25">
      <c r="A10" s="29" t="e">
        <f>IF(#REF!&lt;&gt;"",#REF!,"")</f>
        <v>#REF!</v>
      </c>
      <c r="B10" s="27"/>
      <c r="C10" t="s">
        <v>68</v>
      </c>
      <c r="D10" t="s">
        <v>69</v>
      </c>
      <c r="I10" s="27"/>
      <c r="J10" s="27"/>
      <c r="K10" t="s">
        <v>25</v>
      </c>
      <c r="L10" t="s">
        <v>26</v>
      </c>
      <c r="Q10" s="27"/>
      <c r="R10" t="s">
        <v>25</v>
      </c>
      <c r="S10" t="s">
        <v>26</v>
      </c>
      <c r="X10" s="27"/>
      <c r="Y10" t="s">
        <v>25</v>
      </c>
      <c r="Z10" t="s">
        <v>26</v>
      </c>
      <c r="AE10" s="27"/>
      <c r="AF10" t="s">
        <v>25</v>
      </c>
      <c r="AG10" t="s">
        <v>26</v>
      </c>
      <c r="AL10" s="27"/>
      <c r="AM10" t="s">
        <v>25</v>
      </c>
      <c r="AN10" t="s">
        <v>26</v>
      </c>
      <c r="AS10" s="27"/>
    </row>
    <row r="11" spans="1:52" x14ac:dyDescent="0.25">
      <c r="A11" s="29" t="e">
        <f>IF(#REF!&lt;&gt;"",#REF!,"")</f>
        <v>#REF!</v>
      </c>
      <c r="B11" s="27"/>
      <c r="C11" t="s">
        <v>70</v>
      </c>
      <c r="D11" t="s">
        <v>71</v>
      </c>
      <c r="I11" s="27"/>
      <c r="J11" s="27"/>
      <c r="K11" t="s">
        <v>27</v>
      </c>
      <c r="L11" t="s">
        <v>28</v>
      </c>
      <c r="Q11" s="27"/>
      <c r="R11" t="s">
        <v>27</v>
      </c>
      <c r="S11" t="s">
        <v>28</v>
      </c>
      <c r="X11" s="27"/>
      <c r="Y11" t="s">
        <v>27</v>
      </c>
      <c r="Z11" t="s">
        <v>28</v>
      </c>
      <c r="AE11" s="27"/>
      <c r="AF11" t="s">
        <v>27</v>
      </c>
      <c r="AG11" t="s">
        <v>28</v>
      </c>
      <c r="AL11" s="27"/>
      <c r="AM11" t="s">
        <v>27</v>
      </c>
      <c r="AN11" t="s">
        <v>28</v>
      </c>
      <c r="AS11" s="27"/>
    </row>
    <row r="12" spans="1:52" x14ac:dyDescent="0.25">
      <c r="A12" s="29" t="e">
        <f>IF(#REF!&lt;&gt;"",#REF!,"")</f>
        <v>#REF!</v>
      </c>
      <c r="B12" s="27"/>
      <c r="C12" t="s">
        <v>72</v>
      </c>
      <c r="D12" t="s">
        <v>73</v>
      </c>
      <c r="I12" s="27"/>
      <c r="J12" s="27"/>
      <c r="K12" t="s">
        <v>74</v>
      </c>
      <c r="L12" t="s">
        <v>75</v>
      </c>
      <c r="Q12" s="27"/>
      <c r="R12" t="s">
        <v>74</v>
      </c>
      <c r="S12" t="s">
        <v>75</v>
      </c>
      <c r="X12" s="27"/>
      <c r="Y12" t="s">
        <v>74</v>
      </c>
      <c r="Z12" t="s">
        <v>75</v>
      </c>
      <c r="AE12" s="27"/>
      <c r="AF12" t="s">
        <v>74</v>
      </c>
      <c r="AG12" t="s">
        <v>75</v>
      </c>
      <c r="AL12" s="27"/>
      <c r="AM12" t="s">
        <v>74</v>
      </c>
      <c r="AN12" t="s">
        <v>75</v>
      </c>
      <c r="AS12" s="27"/>
    </row>
    <row r="13" spans="1:52" x14ac:dyDescent="0.25">
      <c r="A13" s="33"/>
      <c r="B13" s="27"/>
      <c r="C13" t="s">
        <v>76</v>
      </c>
      <c r="D13" t="s">
        <v>77</v>
      </c>
      <c r="I13" s="27"/>
      <c r="J13" s="27"/>
      <c r="K13" t="s">
        <v>78</v>
      </c>
      <c r="L13" t="s">
        <v>79</v>
      </c>
      <c r="Q13" s="27"/>
      <c r="R13" t="s">
        <v>78</v>
      </c>
      <c r="S13" t="s">
        <v>79</v>
      </c>
      <c r="X13" s="27"/>
      <c r="Y13" t="s">
        <v>78</v>
      </c>
      <c r="Z13" t="s">
        <v>79</v>
      </c>
      <c r="AE13" s="27"/>
      <c r="AF13" t="s">
        <v>78</v>
      </c>
      <c r="AG13" t="s">
        <v>79</v>
      </c>
      <c r="AL13" s="27"/>
      <c r="AM13" t="s">
        <v>78</v>
      </c>
      <c r="AN13" t="s">
        <v>79</v>
      </c>
      <c r="AS13" s="27"/>
    </row>
    <row r="14" spans="1:52" x14ac:dyDescent="0.25">
      <c r="A14" s="33"/>
      <c r="B14" s="27"/>
      <c r="C14" t="s">
        <v>80</v>
      </c>
      <c r="D14" t="s">
        <v>81</v>
      </c>
      <c r="I14" s="27"/>
      <c r="J14" s="27"/>
      <c r="K14" t="s">
        <v>82</v>
      </c>
      <c r="L14" t="s">
        <v>83</v>
      </c>
      <c r="Q14" s="27"/>
      <c r="R14" t="s">
        <v>82</v>
      </c>
      <c r="S14" t="s">
        <v>83</v>
      </c>
      <c r="X14" s="27"/>
      <c r="Y14" t="s">
        <v>82</v>
      </c>
      <c r="Z14" t="s">
        <v>83</v>
      </c>
      <c r="AE14" s="27"/>
      <c r="AF14" t="s">
        <v>82</v>
      </c>
      <c r="AG14" t="s">
        <v>83</v>
      </c>
      <c r="AL14" s="27"/>
      <c r="AM14" t="s">
        <v>82</v>
      </c>
      <c r="AN14" t="s">
        <v>83</v>
      </c>
      <c r="AS14" s="27"/>
    </row>
    <row r="15" spans="1:52" x14ac:dyDescent="0.25">
      <c r="A15" s="33"/>
      <c r="B15" s="27"/>
      <c r="C15" t="s">
        <v>84</v>
      </c>
      <c r="D15" t="s">
        <v>85</v>
      </c>
      <c r="I15" s="27"/>
      <c r="J15" s="27"/>
      <c r="K15" t="s">
        <v>22</v>
      </c>
      <c r="L15" t="s">
        <v>30</v>
      </c>
      <c r="Q15" s="27"/>
      <c r="R15" t="s">
        <v>22</v>
      </c>
      <c r="S15" t="s">
        <v>30</v>
      </c>
      <c r="X15" s="27"/>
      <c r="Y15" t="s">
        <v>22</v>
      </c>
      <c r="Z15" t="s">
        <v>30</v>
      </c>
      <c r="AE15" s="27"/>
      <c r="AF15" t="s">
        <v>22</v>
      </c>
      <c r="AG15" t="s">
        <v>30</v>
      </c>
      <c r="AL15" s="27"/>
      <c r="AM15" t="s">
        <v>22</v>
      </c>
      <c r="AN15" t="s">
        <v>30</v>
      </c>
      <c r="AS15" s="27"/>
    </row>
    <row r="16" spans="1:52" x14ac:dyDescent="0.25">
      <c r="A16" s="33"/>
      <c r="B16" s="27"/>
      <c r="C16" t="s">
        <v>86</v>
      </c>
      <c r="D16" t="s">
        <v>87</v>
      </c>
      <c r="I16" s="27"/>
      <c r="J16" s="27"/>
      <c r="K16" t="s">
        <v>88</v>
      </c>
      <c r="L16" t="s">
        <v>29</v>
      </c>
      <c r="Q16" s="27"/>
      <c r="R16" t="s">
        <v>88</v>
      </c>
      <c r="S16" t="s">
        <v>29</v>
      </c>
      <c r="X16" s="27"/>
      <c r="Y16" t="s">
        <v>88</v>
      </c>
      <c r="Z16" t="s">
        <v>29</v>
      </c>
      <c r="AE16" s="27"/>
      <c r="AF16" t="s">
        <v>88</v>
      </c>
      <c r="AG16" t="s">
        <v>29</v>
      </c>
      <c r="AL16" s="27"/>
      <c r="AM16" t="s">
        <v>88</v>
      </c>
      <c r="AN16" t="s">
        <v>29</v>
      </c>
      <c r="AS16" s="27"/>
    </row>
    <row r="17" spans="1:45" x14ac:dyDescent="0.25">
      <c r="A17" s="33"/>
      <c r="B17" s="27"/>
      <c r="C17" t="s">
        <v>89</v>
      </c>
      <c r="D17" t="s">
        <v>90</v>
      </c>
      <c r="I17" s="27"/>
      <c r="J17" s="27"/>
      <c r="K17" t="s">
        <v>91</v>
      </c>
      <c r="L17" t="s">
        <v>92</v>
      </c>
      <c r="Q17" s="27"/>
      <c r="R17" t="s">
        <v>91</v>
      </c>
      <c r="S17" t="s">
        <v>92</v>
      </c>
      <c r="X17" s="27"/>
      <c r="Y17" t="s">
        <v>91</v>
      </c>
      <c r="Z17" t="s">
        <v>92</v>
      </c>
      <c r="AE17" s="27"/>
      <c r="AF17" t="s">
        <v>91</v>
      </c>
      <c r="AG17" t="s">
        <v>92</v>
      </c>
      <c r="AL17" s="27"/>
      <c r="AM17" t="s">
        <v>91</v>
      </c>
      <c r="AN17" t="s">
        <v>92</v>
      </c>
      <c r="AS17" s="27"/>
    </row>
    <row r="18" spans="1:45" x14ac:dyDescent="0.25">
      <c r="A18" s="33"/>
      <c r="B18" s="27"/>
      <c r="C18" t="s">
        <v>93</v>
      </c>
      <c r="D18" t="s">
        <v>94</v>
      </c>
      <c r="I18" s="27"/>
      <c r="J18" s="27"/>
      <c r="K18" t="s">
        <v>95</v>
      </c>
      <c r="L18" t="s">
        <v>96</v>
      </c>
      <c r="Q18" s="27"/>
      <c r="R18" t="s">
        <v>95</v>
      </c>
      <c r="S18" t="s">
        <v>96</v>
      </c>
      <c r="X18" s="27"/>
      <c r="Y18" t="s">
        <v>95</v>
      </c>
      <c r="Z18" t="s">
        <v>96</v>
      </c>
      <c r="AE18" s="27"/>
      <c r="AF18" t="s">
        <v>95</v>
      </c>
      <c r="AG18" t="s">
        <v>96</v>
      </c>
      <c r="AL18" s="27"/>
      <c r="AM18" t="s">
        <v>95</v>
      </c>
      <c r="AN18" t="s">
        <v>96</v>
      </c>
      <c r="AS18" s="27"/>
    </row>
    <row r="19" spans="1:45" x14ac:dyDescent="0.25">
      <c r="A19" s="33"/>
      <c r="B19" s="27"/>
      <c r="C19" t="s">
        <v>97</v>
      </c>
      <c r="D19" t="s">
        <v>98</v>
      </c>
      <c r="I19" s="27"/>
      <c r="J19" s="27"/>
      <c r="K19" t="s">
        <v>66</v>
      </c>
      <c r="L19" t="s">
        <v>99</v>
      </c>
      <c r="Q19" s="27"/>
      <c r="R19" t="s">
        <v>66</v>
      </c>
      <c r="S19" t="s">
        <v>99</v>
      </c>
      <c r="X19" s="27"/>
      <c r="Y19" t="s">
        <v>66</v>
      </c>
      <c r="Z19" t="s">
        <v>99</v>
      </c>
      <c r="AE19" s="27"/>
      <c r="AF19" t="s">
        <v>66</v>
      </c>
      <c r="AG19" t="s">
        <v>99</v>
      </c>
      <c r="AL19" s="27"/>
      <c r="AM19" t="s">
        <v>66</v>
      </c>
      <c r="AN19" t="s">
        <v>99</v>
      </c>
      <c r="AS19" s="27"/>
    </row>
    <row r="20" spans="1:45" x14ac:dyDescent="0.25">
      <c r="A20" s="33"/>
      <c r="B20" s="27"/>
      <c r="C20" t="s">
        <v>100</v>
      </c>
      <c r="D20" t="s">
        <v>101</v>
      </c>
      <c r="I20" s="27"/>
      <c r="J20" s="27"/>
      <c r="K20" t="s">
        <v>102</v>
      </c>
      <c r="L20" t="s">
        <v>103</v>
      </c>
      <c r="Q20" s="27"/>
      <c r="R20" t="s">
        <v>102</v>
      </c>
      <c r="S20" t="s">
        <v>103</v>
      </c>
      <c r="X20" s="27"/>
      <c r="Y20" t="s">
        <v>102</v>
      </c>
      <c r="Z20" t="s">
        <v>103</v>
      </c>
      <c r="AE20" s="27"/>
      <c r="AF20" t="s">
        <v>102</v>
      </c>
      <c r="AG20" t="s">
        <v>103</v>
      </c>
      <c r="AL20" s="27"/>
      <c r="AM20" t="s">
        <v>102</v>
      </c>
      <c r="AN20" t="s">
        <v>103</v>
      </c>
      <c r="AS20" s="27"/>
    </row>
    <row r="21" spans="1:45" x14ac:dyDescent="0.25">
      <c r="A21" s="33"/>
      <c r="B21" s="27"/>
      <c r="C21" t="s">
        <v>104</v>
      </c>
      <c r="D21" t="e">
        <f>IF(#REF!="Weighted Avg","ungroup(wavg(group("&amp;$C15&amp;",ID().value),group(#mkt_cap,ID().value))).value","ungroup(avg(group("&amp;$C15&amp;",ID().value))).value")</f>
        <v>#REF!</v>
      </c>
      <c r="I21" s="27"/>
      <c r="J21" s="27"/>
      <c r="K21" t="s">
        <v>105</v>
      </c>
      <c r="L21" t="s">
        <v>106</v>
      </c>
      <c r="Q21" s="27"/>
      <c r="R21" t="s">
        <v>105</v>
      </c>
      <c r="S21" t="s">
        <v>106</v>
      </c>
      <c r="X21" s="27"/>
      <c r="Y21" t="s">
        <v>105</v>
      </c>
      <c r="Z21" t="s">
        <v>106</v>
      </c>
      <c r="AE21" s="27"/>
      <c r="AF21" t="s">
        <v>105</v>
      </c>
      <c r="AG21" t="s">
        <v>106</v>
      </c>
      <c r="AL21" s="27"/>
      <c r="AM21" t="s">
        <v>105</v>
      </c>
      <c r="AN21" t="s">
        <v>106</v>
      </c>
      <c r="AS21" s="27"/>
    </row>
    <row r="22" spans="1:45" x14ac:dyDescent="0.25">
      <c r="A22" s="33"/>
      <c r="B22" s="27"/>
      <c r="C22" t="s">
        <v>107</v>
      </c>
      <c r="D22" t="e">
        <f>IF(#REF!="Weighted Avg","ungroup(wavg(group("&amp;$C16&amp;",ID().value),group(#mkt_cap,ID().value))).value","ungroup(avg(group("&amp;$C16&amp;",ID().value))).value")</f>
        <v>#REF!</v>
      </c>
      <c r="I22" s="27"/>
      <c r="J22" s="27"/>
      <c r="K22" t="s">
        <v>108</v>
      </c>
      <c r="L22" t="s">
        <v>109</v>
      </c>
      <c r="Q22" s="27"/>
      <c r="R22" t="s">
        <v>108</v>
      </c>
      <c r="S22" t="s">
        <v>109</v>
      </c>
      <c r="X22" s="27"/>
      <c r="Y22" t="s">
        <v>108</v>
      </c>
      <c r="Z22" t="s">
        <v>109</v>
      </c>
      <c r="AE22" s="27"/>
      <c r="AF22" t="s">
        <v>108</v>
      </c>
      <c r="AG22" t="s">
        <v>109</v>
      </c>
      <c r="AL22" s="27"/>
      <c r="AM22" t="s">
        <v>108</v>
      </c>
      <c r="AN22" t="s">
        <v>109</v>
      </c>
      <c r="AS22" s="27"/>
    </row>
    <row r="23" spans="1:45" x14ac:dyDescent="0.25">
      <c r="A23" s="33"/>
      <c r="B23" s="27"/>
      <c r="C23" t="s">
        <v>110</v>
      </c>
      <c r="D23" t="e">
        <f>IF(#REF!="Weighted Avg","ungroup(wavg(group("&amp;$C17&amp;",ID().value),group(#mkt_cap,ID().value))).value","ungroup(avg(group("&amp;$C17&amp;",ID().value))).value")</f>
        <v>#REF!</v>
      </c>
      <c r="I23" s="27"/>
      <c r="J23" s="27"/>
      <c r="Q23" s="27"/>
      <c r="X23" s="27"/>
      <c r="AE23" s="27"/>
      <c r="AL23" s="27"/>
      <c r="AS23" s="27"/>
    </row>
    <row r="24" spans="1:45" x14ac:dyDescent="0.25">
      <c r="A24" s="33"/>
      <c r="B24" s="27"/>
      <c r="C24" t="s">
        <v>111</v>
      </c>
      <c r="D24" t="e">
        <f>IF(#REF!="Weighted Avg","ungroup(wavg(group("&amp;$C18&amp;",ID().value),group(#mkt_cap,ID().value))).value","ungroup(avg(group("&amp;$C18&amp;",ID().value))).value")</f>
        <v>#REF!</v>
      </c>
      <c r="I24" s="27"/>
      <c r="J24" s="27"/>
      <c r="Q24" s="27"/>
      <c r="X24" s="27"/>
      <c r="AE24" s="27"/>
      <c r="AL24" s="27"/>
      <c r="AS24" s="27"/>
    </row>
    <row r="25" spans="1:45" x14ac:dyDescent="0.25">
      <c r="A25" s="33"/>
      <c r="B25" s="27"/>
      <c r="C25" t="s">
        <v>112</v>
      </c>
      <c r="D25" t="e">
        <f>IF(#REF!="Weighted Avg","ungroup(wavg(group("&amp;$C19&amp;",ID().value),group(#mkt_cap,ID().value))).value","ungroup(avg(group("&amp;$C19&amp;",ID().value))).value")</f>
        <v>#REF!</v>
      </c>
      <c r="I25" s="27"/>
      <c r="J25" s="27"/>
      <c r="K25" s="27"/>
      <c r="L25" s="27"/>
      <c r="M25" s="27"/>
      <c r="N25" s="27"/>
      <c r="O25" s="27"/>
      <c r="P25" s="27"/>
      <c r="Q25" s="27"/>
      <c r="R25" s="34"/>
      <c r="S25" s="27"/>
      <c r="T25" s="27"/>
      <c r="U25" s="27"/>
      <c r="V25" s="27"/>
      <c r="W25" s="27"/>
      <c r="X25" s="27"/>
      <c r="Y25" s="34"/>
      <c r="Z25" s="27"/>
      <c r="AA25" s="27"/>
      <c r="AB25" s="27"/>
      <c r="AC25" s="27"/>
      <c r="AD25" s="27"/>
      <c r="AE25" s="27"/>
      <c r="AF25" s="34"/>
      <c r="AG25" s="27"/>
      <c r="AH25" s="27"/>
      <c r="AI25" s="27"/>
      <c r="AJ25" s="27"/>
      <c r="AK25" s="27"/>
      <c r="AL25" s="27"/>
      <c r="AM25" s="34"/>
      <c r="AN25" s="27"/>
      <c r="AO25" s="27"/>
      <c r="AP25" s="27"/>
      <c r="AQ25" s="27"/>
      <c r="AR25" s="27"/>
      <c r="AS25" s="27"/>
    </row>
    <row r="26" spans="1:45" x14ac:dyDescent="0.25">
      <c r="A26" s="33"/>
      <c r="B26" s="27"/>
      <c r="C26" t="s">
        <v>113</v>
      </c>
      <c r="D26" t="s">
        <v>114</v>
      </c>
      <c r="I26" s="27"/>
      <c r="J26" s="27"/>
      <c r="K26" s="27"/>
      <c r="L26" s="27"/>
      <c r="M26" s="27"/>
      <c r="N26" s="27"/>
      <c r="O26" s="27"/>
      <c r="P26" s="27"/>
      <c r="Q26" s="27"/>
      <c r="R26" s="34"/>
      <c r="S26" s="27"/>
      <c r="T26" s="27"/>
      <c r="U26" s="27"/>
      <c r="V26" s="27"/>
      <c r="W26" s="27"/>
      <c r="X26" s="27"/>
      <c r="Y26" s="34"/>
      <c r="Z26" s="27"/>
      <c r="AA26" s="27"/>
      <c r="AB26" s="27"/>
      <c r="AC26" s="27"/>
      <c r="AD26" s="27"/>
      <c r="AE26" s="27"/>
      <c r="AF26" s="34"/>
      <c r="AG26" s="27"/>
      <c r="AH26" s="27"/>
      <c r="AI26" s="27"/>
      <c r="AJ26" s="27"/>
      <c r="AK26" s="27"/>
      <c r="AL26" s="27"/>
      <c r="AM26" s="34"/>
      <c r="AN26" s="27"/>
      <c r="AO26" s="27"/>
      <c r="AP26" s="27"/>
      <c r="AQ26" s="27"/>
      <c r="AR26" s="27"/>
      <c r="AS26" s="27"/>
    </row>
    <row r="27" spans="1:45" x14ac:dyDescent="0.25">
      <c r="A27" s="33"/>
      <c r="B27" s="27"/>
      <c r="C27" t="s">
        <v>31</v>
      </c>
      <c r="D27" t="s">
        <v>115</v>
      </c>
      <c r="I27" s="27"/>
      <c r="J27" s="27"/>
      <c r="K27" s="27"/>
      <c r="L27" s="27"/>
      <c r="M27" s="27"/>
      <c r="N27" s="27"/>
      <c r="O27" s="27"/>
      <c r="P27" s="27"/>
      <c r="Q27" s="27"/>
      <c r="R27" s="34"/>
      <c r="S27" s="27"/>
      <c r="T27" s="27"/>
      <c r="U27" s="27"/>
      <c r="V27" s="27"/>
      <c r="W27" s="27"/>
      <c r="X27" s="27"/>
      <c r="Y27" s="34"/>
      <c r="Z27" s="27"/>
      <c r="AA27" s="27"/>
      <c r="AB27" s="27"/>
      <c r="AC27" s="27"/>
      <c r="AD27" s="27"/>
      <c r="AE27" s="27"/>
      <c r="AF27" s="34"/>
      <c r="AG27" s="27"/>
      <c r="AH27" s="27"/>
      <c r="AI27" s="27"/>
      <c r="AJ27" s="27"/>
      <c r="AK27" s="27"/>
      <c r="AL27" s="27"/>
      <c r="AM27" s="34"/>
      <c r="AN27" s="27"/>
      <c r="AO27" s="27"/>
      <c r="AP27" s="27"/>
      <c r="AQ27" s="27"/>
      <c r="AR27" s="27"/>
      <c r="AS27" s="27"/>
    </row>
    <row r="28" spans="1:45" x14ac:dyDescent="0.25">
      <c r="A28" s="33"/>
      <c r="B28" s="27"/>
      <c r="C28" t="s">
        <v>32</v>
      </c>
      <c r="D28" t="s">
        <v>116</v>
      </c>
      <c r="I28" s="27"/>
      <c r="J28" s="27"/>
      <c r="K28" s="27"/>
      <c r="L28" s="27"/>
      <c r="M28" s="27"/>
      <c r="N28" s="27"/>
      <c r="O28" s="27"/>
      <c r="P28" s="27"/>
      <c r="Q28" s="27"/>
      <c r="R28" s="34"/>
      <c r="S28" s="27"/>
      <c r="T28" s="27"/>
      <c r="U28" s="27"/>
      <c r="V28" s="27"/>
      <c r="W28" s="27"/>
      <c r="X28" s="27"/>
      <c r="Y28" s="34"/>
      <c r="Z28" s="27"/>
      <c r="AA28" s="27"/>
      <c r="AB28" s="27"/>
      <c r="AC28" s="27"/>
      <c r="AD28" s="27"/>
      <c r="AE28" s="27"/>
      <c r="AF28" s="34"/>
      <c r="AG28" s="27"/>
      <c r="AH28" s="27"/>
      <c r="AI28" s="27"/>
      <c r="AJ28" s="27"/>
      <c r="AK28" s="27"/>
      <c r="AL28" s="27"/>
      <c r="AM28" s="34"/>
      <c r="AN28" s="27"/>
      <c r="AO28" s="27"/>
      <c r="AP28" s="27"/>
      <c r="AQ28" s="27"/>
      <c r="AR28" s="27"/>
      <c r="AS28" s="27"/>
    </row>
    <row r="29" spans="1:45" x14ac:dyDescent="0.25">
      <c r="A29" s="33"/>
      <c r="B29" s="27"/>
      <c r="C29" t="s">
        <v>33</v>
      </c>
      <c r="D29" t="s">
        <v>117</v>
      </c>
      <c r="I29" s="27"/>
      <c r="J29" s="27"/>
      <c r="K29" s="27"/>
      <c r="L29" s="27"/>
      <c r="M29" s="27"/>
      <c r="N29" s="27"/>
      <c r="O29" s="27"/>
      <c r="P29" s="27"/>
      <c r="Q29" s="27"/>
      <c r="R29" s="34"/>
      <c r="S29" s="27"/>
      <c r="T29" s="27"/>
      <c r="U29" s="27"/>
      <c r="V29" s="27"/>
      <c r="W29" s="27"/>
      <c r="X29" s="27"/>
      <c r="Y29" s="34"/>
      <c r="Z29" s="27"/>
      <c r="AA29" s="27"/>
      <c r="AB29" s="27"/>
      <c r="AC29" s="27"/>
      <c r="AD29" s="27"/>
      <c r="AE29" s="27"/>
      <c r="AF29" s="34"/>
      <c r="AG29" s="27"/>
      <c r="AH29" s="27"/>
      <c r="AI29" s="27"/>
      <c r="AJ29" s="27"/>
      <c r="AK29" s="27"/>
      <c r="AL29" s="27"/>
      <c r="AM29" s="34"/>
      <c r="AN29" s="27"/>
      <c r="AO29" s="27"/>
      <c r="AP29" s="27"/>
      <c r="AQ29" s="27"/>
      <c r="AR29" s="27"/>
      <c r="AS29" s="27"/>
    </row>
    <row r="30" spans="1:45" x14ac:dyDescent="0.25">
      <c r="A30" s="33"/>
      <c r="B30" s="27"/>
      <c r="C30" t="s">
        <v>34</v>
      </c>
      <c r="D30" t="s">
        <v>118</v>
      </c>
      <c r="I30" s="27"/>
      <c r="J30" s="27"/>
      <c r="K30" s="27"/>
      <c r="L30" s="27"/>
      <c r="M30" s="27"/>
      <c r="N30" s="27"/>
      <c r="O30" s="27"/>
      <c r="P30" s="27"/>
      <c r="Q30" s="27"/>
      <c r="R30" s="34"/>
      <c r="S30" s="27"/>
      <c r="T30" s="27"/>
      <c r="U30" s="27"/>
      <c r="V30" s="27"/>
      <c r="W30" s="27"/>
      <c r="X30" s="27"/>
      <c r="Y30" s="34"/>
      <c r="Z30" s="27"/>
      <c r="AA30" s="27"/>
      <c r="AB30" s="27"/>
      <c r="AC30" s="27"/>
      <c r="AD30" s="27"/>
      <c r="AE30" s="27"/>
      <c r="AF30" s="34"/>
      <c r="AG30" s="27"/>
      <c r="AH30" s="27"/>
      <c r="AI30" s="27"/>
      <c r="AJ30" s="27"/>
      <c r="AK30" s="27"/>
      <c r="AL30" s="27"/>
      <c r="AM30" s="34"/>
      <c r="AN30" s="27"/>
      <c r="AO30" s="27"/>
      <c r="AP30" s="27"/>
      <c r="AQ30" s="27"/>
      <c r="AR30" s="27"/>
      <c r="AS30" s="27"/>
    </row>
    <row r="31" spans="1:45" x14ac:dyDescent="0.25">
      <c r="A31" s="33"/>
      <c r="B31" s="27"/>
      <c r="C31" t="s">
        <v>35</v>
      </c>
      <c r="D31" t="s">
        <v>119</v>
      </c>
      <c r="I31" s="27"/>
      <c r="J31" s="27"/>
      <c r="K31" s="27"/>
      <c r="L31" s="27"/>
      <c r="M31" s="27"/>
      <c r="N31" s="27"/>
      <c r="O31" s="27"/>
      <c r="P31" s="27"/>
      <c r="Q31" s="27"/>
      <c r="R31" s="34"/>
      <c r="S31" s="27"/>
      <c r="T31" s="27"/>
      <c r="U31" s="27"/>
      <c r="V31" s="27"/>
      <c r="W31" s="27"/>
      <c r="X31" s="27"/>
      <c r="Y31" s="34"/>
      <c r="Z31" s="27"/>
      <c r="AA31" s="27"/>
      <c r="AB31" s="27"/>
      <c r="AC31" s="27"/>
      <c r="AD31" s="27"/>
      <c r="AE31" s="27"/>
      <c r="AF31" s="34"/>
      <c r="AG31" s="27"/>
      <c r="AH31" s="27"/>
      <c r="AI31" s="27"/>
      <c r="AJ31" s="27"/>
      <c r="AK31" s="27"/>
      <c r="AL31" s="27"/>
      <c r="AM31" s="34"/>
      <c r="AN31" s="27"/>
      <c r="AO31" s="27"/>
      <c r="AP31" s="27"/>
      <c r="AQ31" s="27"/>
      <c r="AR31" s="27"/>
      <c r="AS31" s="27"/>
    </row>
    <row r="32" spans="1:45" x14ac:dyDescent="0.25">
      <c r="A32" s="33"/>
      <c r="B32" s="27"/>
      <c r="I32" s="27"/>
      <c r="J32" s="27"/>
      <c r="K32" s="27"/>
      <c r="L32" s="27"/>
      <c r="M32" s="27"/>
      <c r="N32" s="27"/>
      <c r="O32" s="27"/>
      <c r="P32" s="27"/>
      <c r="Q32" s="27"/>
      <c r="R32" s="34"/>
      <c r="S32" s="27"/>
      <c r="T32" s="27"/>
      <c r="U32" s="27"/>
      <c r="V32" s="27"/>
      <c r="W32" s="27"/>
      <c r="X32" s="27"/>
      <c r="Y32" s="34"/>
      <c r="Z32" s="27"/>
      <c r="AA32" s="27"/>
      <c r="AB32" s="27"/>
      <c r="AC32" s="27"/>
      <c r="AD32" s="27"/>
      <c r="AE32" s="27"/>
      <c r="AF32" s="34"/>
      <c r="AG32" s="27"/>
      <c r="AH32" s="27"/>
      <c r="AI32" s="27"/>
      <c r="AJ32" s="27"/>
      <c r="AK32" s="27"/>
      <c r="AL32" s="27"/>
      <c r="AM32" s="34"/>
      <c r="AN32" s="27"/>
      <c r="AO32" s="27"/>
      <c r="AP32" s="27"/>
      <c r="AQ32" s="27"/>
      <c r="AR32" s="27"/>
      <c r="AS32" s="27"/>
    </row>
    <row r="33" spans="1:45" x14ac:dyDescent="0.25">
      <c r="A33" s="33"/>
      <c r="B33" s="27"/>
      <c r="C33" s="27"/>
      <c r="D33" s="27"/>
      <c r="E33" s="27"/>
      <c r="F33" s="27"/>
      <c r="G33" s="27"/>
      <c r="H33" s="27"/>
      <c r="I33" s="27"/>
      <c r="J33" s="27"/>
      <c r="K33" s="27"/>
      <c r="L33" s="27"/>
      <c r="M33" s="27"/>
      <c r="N33" s="27"/>
      <c r="O33" s="27"/>
      <c r="P33" s="27"/>
      <c r="Q33" s="27"/>
      <c r="R33" s="34"/>
      <c r="S33" s="27"/>
      <c r="T33" s="27"/>
      <c r="U33" s="27"/>
      <c r="V33" s="27"/>
      <c r="W33" s="27"/>
      <c r="X33" s="27"/>
      <c r="Y33" s="34"/>
      <c r="Z33" s="27"/>
      <c r="AA33" s="27"/>
      <c r="AB33" s="27"/>
      <c r="AC33" s="27"/>
      <c r="AD33" s="27"/>
      <c r="AE33" s="27"/>
      <c r="AF33" s="34"/>
      <c r="AG33" s="27"/>
      <c r="AH33" s="27"/>
      <c r="AI33" s="27"/>
      <c r="AJ33" s="27"/>
      <c r="AK33" s="27"/>
      <c r="AL33" s="27"/>
      <c r="AM33" s="34"/>
      <c r="AN33" s="27"/>
      <c r="AO33" s="27"/>
      <c r="AP33" s="27"/>
      <c r="AQ33" s="27"/>
      <c r="AR33" s="27"/>
      <c r="AS33" s="27"/>
    </row>
    <row r="34" spans="1:45" x14ac:dyDescent="0.25">
      <c r="A34" s="33"/>
      <c r="B34" s="27"/>
      <c r="C34" s="27"/>
      <c r="D34" s="27"/>
      <c r="E34" s="27"/>
      <c r="F34" s="27"/>
      <c r="G34" s="27"/>
      <c r="H34" s="27"/>
      <c r="I34" s="27"/>
      <c r="J34" s="27"/>
      <c r="K34" s="27"/>
      <c r="L34" s="27"/>
      <c r="M34" s="27"/>
      <c r="N34" s="27"/>
      <c r="O34" s="27"/>
      <c r="P34" s="27"/>
      <c r="Q34" s="27"/>
      <c r="R34" s="34"/>
      <c r="S34" s="27"/>
      <c r="T34" s="27"/>
      <c r="U34" s="27"/>
      <c r="V34" s="27"/>
      <c r="W34" s="27"/>
      <c r="X34" s="27"/>
      <c r="Y34" s="34"/>
      <c r="Z34" s="27"/>
      <c r="AA34" s="27"/>
      <c r="AB34" s="27"/>
      <c r="AC34" s="27"/>
      <c r="AD34" s="27"/>
      <c r="AE34" s="27"/>
      <c r="AF34" s="34"/>
      <c r="AG34" s="27"/>
      <c r="AH34" s="27"/>
      <c r="AI34" s="27"/>
      <c r="AJ34" s="27"/>
      <c r="AK34" s="27"/>
      <c r="AL34" s="27"/>
      <c r="AM34" s="34"/>
      <c r="AN34" s="27"/>
      <c r="AO34" s="27"/>
      <c r="AP34" s="27"/>
      <c r="AQ34" s="27"/>
      <c r="AR34" s="27"/>
      <c r="AS34" s="27"/>
    </row>
    <row r="35" spans="1:45" x14ac:dyDescent="0.25">
      <c r="A35" s="33"/>
      <c r="B35" s="27"/>
      <c r="C35" s="35" t="e">
        <f>_xll.BQL("PLACEHOLDER Index",$C$26:$C$31,"#ticker",A3,$C$3:$D$31,"currency="&amp;#REF!&amp;"","mode=cached","fill=prev","showids=f","xlfill=-","cols=6;rows=2")</f>
        <v>#REF!</v>
      </c>
      <c r="D35" t="s">
        <v>31</v>
      </c>
      <c r="E35" t="s">
        <v>32</v>
      </c>
      <c r="F35" t="s">
        <v>33</v>
      </c>
      <c r="G35" t="s">
        <v>34</v>
      </c>
      <c r="H35" s="36" t="s">
        <v>35</v>
      </c>
      <c r="I35" s="27"/>
      <c r="J35" s="27"/>
      <c r="L35" t="e">
        <f>_xll.BQL("Placeholder Index",IF(#REF!="Weighted Avg",Query!K$19:K$22,Query!K$15:K$18),"#ticker",$A3,K$4:L$22,"currency="&amp;#REF!&amp;"","fill=prev","showids=f","mode=cached","xlfill=-","cols=4;rows=2")</f>
        <v>#REF!</v>
      </c>
      <c r="M35" t="s">
        <v>102</v>
      </c>
      <c r="N35" t="s">
        <v>105</v>
      </c>
      <c r="O35" t="s">
        <v>108</v>
      </c>
      <c r="Q35" s="27"/>
      <c r="R35" s="35"/>
      <c r="S35" t="e">
        <f>_xll.BQL("Placeholder Index",IF(#REF!="Weighted Avg",Query!R$19:R$22,Query!R$15:R$18),"#ticker",$A3,R$4:S$22,"currency="&amp;#REF!&amp;"","fill=prev","mode=cached","showids=f","xlfill=-","cols=4;rows=2")</f>
        <v>#REF!</v>
      </c>
      <c r="T35" t="s">
        <v>102</v>
      </c>
      <c r="U35" t="s">
        <v>105</v>
      </c>
      <c r="V35" t="s">
        <v>108</v>
      </c>
      <c r="X35" s="27"/>
      <c r="Y35" s="35"/>
      <c r="Z35" t="e">
        <f>_xll.BQL("Placeholder Index",IF(#REF!="Weighted Avg",Query!Y$19:Y$22,Query!Y$15:Y$18),"#ticker",$A3,Y$4:Z$22,"currency="&amp;#REF!&amp;"","fill=prev","mode=cached","showids=f","xlfill=-","cols=4;rows=2")</f>
        <v>#REF!</v>
      </c>
      <c r="AA35" t="s">
        <v>102</v>
      </c>
      <c r="AB35" t="s">
        <v>105</v>
      </c>
      <c r="AC35" t="s">
        <v>108</v>
      </c>
      <c r="AE35" s="27"/>
      <c r="AF35" s="35"/>
      <c r="AG35" t="e">
        <f>_xll.BQL("Placeholder Index",IF(#REF!="Weighted Avg",Query!AF$19:AF$22,Query!AF$15:AF$18),"#ticker",$A3,AF$4:AG$22,"currency="&amp;#REF!&amp;"","fill=prev","mode=cached","showids=f","xlfill=-","cols=4;rows=2")</f>
        <v>#REF!</v>
      </c>
      <c r="AH35" t="s">
        <v>102</v>
      </c>
      <c r="AI35" t="s">
        <v>105</v>
      </c>
      <c r="AJ35" t="s">
        <v>108</v>
      </c>
      <c r="AL35" s="27"/>
      <c r="AM35" s="35"/>
      <c r="AN35" t="e">
        <f>_xll.BQL("Placeholder Index",IF(#REF!="Weighted Avg",Query!AM$19:AM$22,Query!AM$15:AM$18),"#ticker",$A3,AM$4:AN$22,"currency="&amp;#REF!&amp;"","fill=prev","mode=cached","showids=f","xlfill=-","cols=4;rows=2")</f>
        <v>#REF!</v>
      </c>
      <c r="AO35" t="s">
        <v>102</v>
      </c>
      <c r="AP35" t="s">
        <v>105</v>
      </c>
      <c r="AQ35" t="s">
        <v>108</v>
      </c>
      <c r="AS35" s="27"/>
    </row>
    <row r="36" spans="1:45" x14ac:dyDescent="0.25">
      <c r="A36" s="33"/>
      <c r="B36" s="27"/>
      <c r="C36" t="s">
        <v>41</v>
      </c>
      <c r="D36" s="37">
        <v>2.4702857933416844</v>
      </c>
      <c r="E36" s="37">
        <v>7.2053717178694123</v>
      </c>
      <c r="F36" s="37">
        <v>4.5173061563910579</v>
      </c>
      <c r="G36" s="37">
        <v>7.8452224885890836</v>
      </c>
      <c r="H36" s="37">
        <v>5.413333909153244</v>
      </c>
      <c r="I36" s="27"/>
      <c r="J36" s="27"/>
      <c r="K36" t="e">
        <f t="shared" ref="K36:K45" si="0">IF($A3&lt;&gt;"",$A3,"")</f>
        <v>#REF!</v>
      </c>
      <c r="L36" s="37">
        <v>2.7991296610592715</v>
      </c>
      <c r="M36" s="37">
        <v>0.28372824678633379</v>
      </c>
      <c r="N36" s="37">
        <v>2.364317607540106</v>
      </c>
      <c r="O36" s="37">
        <v>3.5032425164524148</v>
      </c>
      <c r="P36" s="36"/>
      <c r="Q36" s="27"/>
      <c r="R36" s="36" t="e">
        <f t="shared" ref="R36:R45" si="1">IF($A3&lt;&gt;"",$A3,"")</f>
        <v>#REF!</v>
      </c>
      <c r="S36" s="37">
        <v>7.0359252796927017</v>
      </c>
      <c r="T36" s="37">
        <v>0.87894329272110083</v>
      </c>
      <c r="U36" s="37">
        <v>5.3462905762087365</v>
      </c>
      <c r="V36" s="37">
        <v>8.795565039425572</v>
      </c>
      <c r="W36" s="37"/>
      <c r="X36" s="27"/>
      <c r="Y36" s="36" t="e">
        <f t="shared" ref="Y36:Y45" si="2">IF($A3&lt;&gt;"",$A3,"")</f>
        <v>#REF!</v>
      </c>
      <c r="Z36" s="37">
        <v>4.7983413688663994</v>
      </c>
      <c r="AA36" s="37">
        <v>0.55532417151346647</v>
      </c>
      <c r="AB36" s="37">
        <v>3.7067993920504425</v>
      </c>
      <c r="AC36" s="37">
        <v>5.9440236067883747</v>
      </c>
      <c r="AE36" s="27"/>
      <c r="AF36" s="36" t="e">
        <f t="shared" ref="AF36:AF45" si="3">IF($A3&lt;&gt;"",$A3,"")</f>
        <v>#REF!</v>
      </c>
      <c r="AG36" s="37">
        <v>7.337426713453123</v>
      </c>
      <c r="AH36" s="37">
        <v>0.90543040786578588</v>
      </c>
      <c r="AI36" s="37">
        <v>5.5750338661434684</v>
      </c>
      <c r="AJ36" s="37">
        <v>9.1746630050270888</v>
      </c>
      <c r="AL36" s="27"/>
      <c r="AM36" s="36" t="e">
        <f t="shared" ref="AM36:AM45" si="4">IF($A3&lt;&gt;"",$A3,"")</f>
        <v>#REF!</v>
      </c>
      <c r="AN36" s="37">
        <v>5.2298021503739696</v>
      </c>
      <c r="AO36" s="37">
        <v>0.46944704564641609</v>
      </c>
      <c r="AP36" s="37">
        <v>4.4271990744988257</v>
      </c>
      <c r="AQ36" s="37">
        <v>6.2534137796812139</v>
      </c>
      <c r="AS36" s="27"/>
    </row>
    <row r="37" spans="1:45" x14ac:dyDescent="0.25">
      <c r="A37" s="33"/>
      <c r="B37" s="27"/>
      <c r="C37" t="e">
        <f>_xll.BQL("PLACEHOLDER Index",$C$26:$C$31,"#ticker",$A4,$C$3:$D$31,"currency="&amp;#REF!&amp;"","mode=cached","fill=prev","showids=f","showheaders=f","xlfill=-","cols=6;rows=1")</f>
        <v>#REF!</v>
      </c>
      <c r="D37" s="37">
        <v>0.64224541518932265</v>
      </c>
      <c r="E37" s="37">
        <v>0.80912913607855697</v>
      </c>
      <c r="F37" s="37">
        <v>0.98485125089386005</v>
      </c>
      <c r="G37" s="37">
        <v>1.1193149746439712</v>
      </c>
      <c r="H37" s="38">
        <v>0.83013797041439763</v>
      </c>
      <c r="I37" s="27"/>
      <c r="J37" s="27"/>
      <c r="K37" t="e">
        <f t="shared" si="0"/>
        <v>#REF!</v>
      </c>
      <c r="L37" s="37" t="e">
        <f>IF($K37&lt;&gt;"",_xll.BQL("Placeholder Index",IF(#REF!="Weighted Avg",Query!K$19:K$22,Query!K$15:K$18),"#ticker",$A4,K$4:L$22,"currency="&amp;#REF!&amp;"","fill=prev","mode=cached","showids=f","xlfill=-","showheaders=f","cols=4;rows=1"),"")</f>
        <v>#REF!</v>
      </c>
      <c r="M37" s="37">
        <v>0.10831153779866014</v>
      </c>
      <c r="N37" s="37">
        <v>0.33594644492868919</v>
      </c>
      <c r="O37" s="37">
        <v>0.66571642384278273</v>
      </c>
      <c r="P37" s="36"/>
      <c r="Q37" s="27"/>
      <c r="R37" s="36" t="e">
        <f t="shared" si="1"/>
        <v>#REF!</v>
      </c>
      <c r="S37" s="37" t="e">
        <f>IF($K37&lt;&gt;"",_xll.BQL("Placeholder Index",IF(#REF!="Weighted Avg",Query!R$19:R$22,Query!R$15:R$18),"#ticker",$A4,R$4:S$22,"currency="&amp;#REF!&amp;"","fill=prev","mode=cached","showids=f","xlfill=-","showheaders=f","cols=4;rows=1"),"")</f>
        <v>#REF!</v>
      </c>
      <c r="T37" s="37">
        <v>0.12108522699413068</v>
      </c>
      <c r="U37" s="37">
        <v>0.40686995837736628</v>
      </c>
      <c r="V37" s="37">
        <v>0.90153931796016085</v>
      </c>
      <c r="W37" s="37"/>
      <c r="X37" s="27"/>
      <c r="Y37" s="36" t="e">
        <f t="shared" si="2"/>
        <v>#REF!</v>
      </c>
      <c r="Z37" s="37" t="e">
        <f>IF($K37&lt;&gt;"",_xll.BQL("Placeholder Index",IF(#REF!="Weighted Avg",Query!Y$19:Y$22,Query!Y$15:Y$18),"#ticker",$A4,Y$4:Z$22,"currency="&amp;#REF!&amp;"","fill=prev","mode=cached","showids=f","xlfill=-","showheaders=f","cols=4;rows=1"),"")</f>
        <v>#REF!</v>
      </c>
      <c r="AA37" s="37">
        <v>0.13719980712541449</v>
      </c>
      <c r="AB37" s="37">
        <v>0.50791609841761609</v>
      </c>
      <c r="AC37" s="37">
        <v>1.0537480062460747</v>
      </c>
      <c r="AE37" s="27"/>
      <c r="AF37" s="36" t="e">
        <f t="shared" si="3"/>
        <v>#REF!</v>
      </c>
      <c r="AG37" s="37" t="e">
        <f>IF($K37&lt;&gt;"",_xll.BQL("Placeholder Index",IF(#REF!="Weighted Avg",Query!AF$19:AF$22,Query!AF$15:AF$18),"#ticker",$A4,AF$4:AG$22,"currency="&amp;#REF!&amp;"","fill=prev","mode=cached","showids=f","xlfill=-","showheaders=f","cols=4;rows=1"),"")</f>
        <v>#REF!</v>
      </c>
      <c r="AH37" s="37">
        <v>0.18523883493898993</v>
      </c>
      <c r="AI37" s="37">
        <v>0.56121953999170493</v>
      </c>
      <c r="AJ37" s="37">
        <v>1.2205546071428672</v>
      </c>
      <c r="AL37" s="27"/>
      <c r="AM37" s="36" t="e">
        <f t="shared" si="4"/>
        <v>#REF!</v>
      </c>
      <c r="AN37" s="37" t="e">
        <f>IF($K37&lt;&gt;"",_xll.BQL("Placeholder Index",IF(#REF!="Weighted Avg",Query!AM$19:AM$22,Query!AM$15:AM$18),"#ticker",$A4,AM$4:AN$22,"currency="&amp;#REF!&amp;"","fill=prev","mode=cached","showids=f","xlfill=-","showheaders=f","cols=4;rows=1"),"")</f>
        <v>#REF!</v>
      </c>
      <c r="AO37" s="37">
        <v>0.15464695020453939</v>
      </c>
      <c r="AP37" s="37">
        <v>0.39032723967509569</v>
      </c>
      <c r="AQ37" s="37">
        <v>0.88741832196651071</v>
      </c>
      <c r="AS37" s="27"/>
    </row>
    <row r="38" spans="1:45" x14ac:dyDescent="0.25">
      <c r="A38" s="33"/>
      <c r="B38" s="27"/>
      <c r="C38" t="e">
        <f>_xll.BQL("PLACEHOLDER Index",$C$26:$C$31,"#ticker",$A5,$C$3:$D$31,"currency="&amp;#REF!&amp;"","mode=cached","fill=prev","showids=f","showheaders=f","xlfill=-","cols=6;rows=1")</f>
        <v>#REF!</v>
      </c>
      <c r="D38" s="37">
        <v>0.88510060513276667</v>
      </c>
      <c r="E38" s="37">
        <v>0.7855034320246389</v>
      </c>
      <c r="F38" s="37">
        <v>0.88678094770437754</v>
      </c>
      <c r="G38" s="37">
        <v>1.2890542384213062</v>
      </c>
      <c r="H38" s="37">
        <v>1.4493130069212286</v>
      </c>
      <c r="I38" s="39"/>
      <c r="J38" s="39"/>
      <c r="K38" t="e">
        <f t="shared" si="0"/>
        <v>#REF!</v>
      </c>
      <c r="L38" s="37" t="e">
        <f>IF($K38&lt;&gt;"",_xll.BQL("Placeholder Index",IF(#REF!="Weighted Avg",Query!K$19:K$22,Query!K$15:K$18),"#ticker",$A5,K$4:L$22,"currency="&amp;#REF!&amp;"","fill=prev","mode=cached","showids=f","xlfill=-","showheaders=f","cols=4;rows=1"),"")</f>
        <v>#REF!</v>
      </c>
      <c r="M38" s="37">
        <v>4.6390602316964347E-2</v>
      </c>
      <c r="N38" s="37">
        <v>0.69225848582038951</v>
      </c>
      <c r="O38" s="37">
        <v>0.89079413629449589</v>
      </c>
      <c r="P38" s="36"/>
      <c r="Q38" s="27"/>
      <c r="R38" s="36" t="e">
        <f t="shared" si="1"/>
        <v>#REF!</v>
      </c>
      <c r="S38" s="37" t="e">
        <f>IF($K38&lt;&gt;"",_xll.BQL("Placeholder Index",IF(#REF!="Weighted Avg",Query!R$19:R$22,Query!R$15:R$18),"#ticker",$A5,R$4:S$22,"currency="&amp;#REF!&amp;"","fill=prev","mode=cached","showids=f","xlfill=-","showheaders=f","cols=4;rows=1"),"")</f>
        <v>#REF!</v>
      </c>
      <c r="T38" s="37">
        <v>0.31517870962507444</v>
      </c>
      <c r="U38" s="37">
        <v>3.3127185349348814E-5</v>
      </c>
      <c r="V38" s="37">
        <v>0.97619997001993053</v>
      </c>
      <c r="W38" s="37"/>
      <c r="X38" s="27"/>
      <c r="Y38" s="36" t="e">
        <f t="shared" si="2"/>
        <v>#REF!</v>
      </c>
      <c r="Z38" s="37" t="e">
        <f>IF($K38&lt;&gt;"",_xll.BQL("Placeholder Index",IF(#REF!="Weighted Avg",Query!Y$19:Y$22,Query!Y$15:Y$18),"#ticker",$A5,Y$4:Z$22,"currency="&amp;#REF!&amp;"","fill=prev","mode=cached","showids=f","xlfill=-","showheaders=f","cols=4;rows=1"),"")</f>
        <v>#REF!</v>
      </c>
      <c r="AA38" s="37">
        <v>5.0056767752342989E-2</v>
      </c>
      <c r="AB38" s="37">
        <v>0.6912693359355665</v>
      </c>
      <c r="AC38" s="37">
        <v>0.94937647712777362</v>
      </c>
      <c r="AE38" s="27"/>
      <c r="AF38" s="36" t="e">
        <f t="shared" si="3"/>
        <v>#REF!</v>
      </c>
      <c r="AG38" s="37" t="e">
        <f>IF($K38&lt;&gt;"",_xll.BQL("Placeholder Index",IF(#REF!="Weighted Avg",Query!AF$19:AF$22,Query!AF$15:AF$18),"#ticker",$A5,AF$4:AG$22,"currency="&amp;#REF!&amp;"","fill=prev","mode=cached","showids=f","xlfill=-","showheaders=f","cols=4;rows=1"),"")</f>
        <v>#REF!</v>
      </c>
      <c r="AH38" s="37">
        <v>6.9384745131082906E-2</v>
      </c>
      <c r="AI38" s="37">
        <v>1.0374572349997224</v>
      </c>
      <c r="AJ38" s="37">
        <v>1.4085775119974386</v>
      </c>
      <c r="AL38" s="27"/>
      <c r="AM38" s="36" t="e">
        <f t="shared" si="4"/>
        <v>#REF!</v>
      </c>
      <c r="AN38" s="37" t="e">
        <f>IF($K38&lt;&gt;"",_xll.BQL("Placeholder Index",IF(#REF!="Weighted Avg",Query!AM$19:AM$22,Query!AM$15:AM$18),"#ticker",$A5,AM$4:AN$22,"currency="&amp;#REF!&amp;"","fill=prev","mode=cached","showids=f","xlfill=-","showheaders=f","cols=4;rows=1"),"")</f>
        <v>#REF!</v>
      </c>
      <c r="AO38" s="37">
        <v>6.8081208798581108E-2</v>
      </c>
      <c r="AP38" s="37">
        <v>1.1785847768729254</v>
      </c>
      <c r="AQ38" s="37">
        <v>1.4698314901921949</v>
      </c>
      <c r="AS38" s="27"/>
    </row>
    <row r="39" spans="1:45" x14ac:dyDescent="0.25">
      <c r="A39" s="33"/>
      <c r="B39" s="27"/>
      <c r="C39" t="e">
        <f>_xll.BQL("PLACEHOLDER Index",$C$26:$C$31,"#ticker",$A6,$C$3:$D$31,"currency="&amp;#REF!&amp;"","mode=cached","fill=prev","showids=f","showheaders=f","xlfill=-","cols=6;rows=1")</f>
        <v>#REF!</v>
      </c>
      <c r="D39" s="37">
        <v>2.8110344762406503</v>
      </c>
      <c r="E39" s="37">
        <v>2.9672458854969626</v>
      </c>
      <c r="F39" s="37">
        <v>2.718009334494925</v>
      </c>
      <c r="G39" s="37">
        <v>2.358876406996532</v>
      </c>
      <c r="H39" s="37">
        <v>2.5722685210033442</v>
      </c>
      <c r="I39" s="39"/>
      <c r="J39" s="39"/>
      <c r="K39" t="e">
        <f t="shared" si="0"/>
        <v>#REF!</v>
      </c>
      <c r="L39" s="37" t="e">
        <f>IF($K39&lt;&gt;"",_xll.BQL("Placeholder Index",IF(#REF!="Weighted Avg",Query!K$19:K$22,Query!K$15:K$18),"#ticker",$A6,K$4:L$22,"currency="&amp;#REF!&amp;"","fill=prev","mode=cached","showids=f","xlfill=-","showheaders=f","cols=4;rows=1"),"")</f>
        <v>#REF!</v>
      </c>
      <c r="M39" s="37">
        <v>0.34704827844215647</v>
      </c>
      <c r="N39" s="37">
        <v>1.7363755864295061</v>
      </c>
      <c r="O39" s="37">
        <v>3.0705344247292707</v>
      </c>
      <c r="P39" s="36"/>
      <c r="Q39" s="27"/>
      <c r="R39" s="36" t="e">
        <f t="shared" si="1"/>
        <v>#REF!</v>
      </c>
      <c r="S39" s="37" t="e">
        <f>IF($K39&lt;&gt;"",_xll.BQL("Placeholder Index",IF(#REF!="Weighted Avg",Query!R$19:R$22,Query!R$15:R$18),"#ticker",$A6,R$4:S$22,"currency="&amp;#REF!&amp;"","fill=prev","mode=cached","showids=f","xlfill=-","showheaders=f","cols=4;rows=1"),"")</f>
        <v>#REF!</v>
      </c>
      <c r="T39" s="37">
        <v>0.5221248573790106</v>
      </c>
      <c r="U39" s="37">
        <v>1.5444383955203798</v>
      </c>
      <c r="V39" s="37">
        <v>3.6473940927302886</v>
      </c>
      <c r="W39" s="37"/>
      <c r="X39" s="27"/>
      <c r="Y39" s="36" t="e">
        <f t="shared" si="2"/>
        <v>#REF!</v>
      </c>
      <c r="Z39" s="37" t="e">
        <f>IF($K39&lt;&gt;"",_xll.BQL("Placeholder Index",IF(#REF!="Weighted Avg",Query!Y$19:Y$22,Query!Y$15:Y$18),"#ticker",$A6,Y$4:Z$22,"currency="&amp;#REF!&amp;"","fill=prev","mode=cached","showids=f","xlfill=-","showheaders=f","cols=4;rows=1"),"")</f>
        <v>#REF!</v>
      </c>
      <c r="AA39" s="37">
        <v>0.44585136707133205</v>
      </c>
      <c r="AB39" s="37">
        <v>1.4274366466292649</v>
      </c>
      <c r="AC39" s="37">
        <v>3.2873627535115029</v>
      </c>
      <c r="AE39" s="27"/>
      <c r="AF39" s="36" t="e">
        <f t="shared" si="3"/>
        <v>#REF!</v>
      </c>
      <c r="AG39" s="37" t="e">
        <f>IF($K39&lt;&gt;"",_xll.BQL("Placeholder Index",IF(#REF!="Weighted Avg",Query!AF$19:AF$22,Query!AF$15:AF$18),"#ticker",$A6,AF$4:AG$22,"currency="&amp;#REF!&amp;"","fill=prev","mode=cached","showids=f","xlfill=-","showheaders=f","cols=4;rows=1"),"")</f>
        <v>#REF!</v>
      </c>
      <c r="AH39" s="37">
        <v>0.56345006321504598</v>
      </c>
      <c r="AI39" s="37">
        <v>1.9439233066293635</v>
      </c>
      <c r="AJ39" s="37">
        <v>4.0732521561092563</v>
      </c>
      <c r="AL39" s="27"/>
      <c r="AM39" s="36" t="e">
        <f t="shared" si="4"/>
        <v>#REF!</v>
      </c>
      <c r="AN39" s="37" t="e">
        <f>IF($K39&lt;&gt;"",_xll.BQL("Placeholder Index",IF(#REF!="Weighted Avg",Query!AM$19:AM$22,Query!AM$15:AM$18),"#ticker",$A6,AM$4:AN$22,"currency="&amp;#REF!&amp;"","fill=prev","mode=cached","showids=f","xlfill=-","showheaders=f","cols=4;rows=1"),"")</f>
        <v>#REF!</v>
      </c>
      <c r="AO39" s="37">
        <v>0.52816492157501216</v>
      </c>
      <c r="AP39" s="37">
        <v>2.16878624884477</v>
      </c>
      <c r="AQ39" s="37">
        <v>3.9960048203428307</v>
      </c>
      <c r="AS39" s="27"/>
    </row>
    <row r="40" spans="1:45" x14ac:dyDescent="0.25">
      <c r="A40" s="33"/>
      <c r="B40" s="27"/>
      <c r="C40" t="e">
        <f>_xll.BQL("PLACEHOLDER Index",$C$26:$C$31,"#ticker",$A7,$C$3:$D$31,"currency="&amp;#REF!&amp;"","mode=cached","fill=prev","showids=f","showheaders=f","xlfill=-","cols=6;rows=1")</f>
        <v>#REF!</v>
      </c>
      <c r="D40" s="37">
        <v>0.5361568672195185</v>
      </c>
      <c r="E40" s="37">
        <v>0.51115083031300157</v>
      </c>
      <c r="F40" s="37">
        <v>0.51199417287908555</v>
      </c>
      <c r="G40" s="37">
        <v>0.47961882960076702</v>
      </c>
      <c r="H40" s="37">
        <v>0.46689382148774505</v>
      </c>
      <c r="I40" s="39"/>
      <c r="J40" s="39"/>
      <c r="K40" t="e">
        <f t="shared" si="0"/>
        <v>#REF!</v>
      </c>
      <c r="L40" s="37" t="e">
        <f>IF($K40&lt;&gt;"",_xll.BQL("Placeholder Index",IF(#REF!="Weighted Avg",Query!K$19:K$22,Query!K$15:K$18),"#ticker",$A7,K$4:L$22,"currency="&amp;#REF!&amp;"","fill=prev","mode=cached","showids=f","xlfill=-","showheaders=f","cols=4;rows=1"),"")</f>
        <v>#REF!</v>
      </c>
      <c r="M40" s="37">
        <v>0.25906705811980857</v>
      </c>
      <c r="N40" s="37">
        <v>0.36772068021369297</v>
      </c>
      <c r="O40" s="37">
        <v>1.2074892392096774</v>
      </c>
      <c r="P40" s="36"/>
      <c r="Q40" s="27"/>
      <c r="R40" s="36" t="e">
        <f t="shared" si="1"/>
        <v>#REF!</v>
      </c>
      <c r="S40" s="37" t="e">
        <f>IF($K40&lt;&gt;"",_xll.BQL("Placeholder Index",IF(#REF!="Weighted Avg",Query!R$19:R$22,Query!R$15:R$18),"#ticker",$A7,R$4:S$22,"currency="&amp;#REF!&amp;"","fill=prev","mode=cached","showids=f","xlfill=-","showheaders=f","cols=4;rows=1"),"")</f>
        <v>#REF!</v>
      </c>
      <c r="T40" s="37">
        <v>0.19028199234995877</v>
      </c>
      <c r="U40" s="37">
        <v>0.43988209299261599</v>
      </c>
      <c r="V40" s="37">
        <v>1.0969210894597197</v>
      </c>
      <c r="W40" s="37"/>
      <c r="X40" s="27"/>
      <c r="Y40" s="36" t="e">
        <f t="shared" si="2"/>
        <v>#REF!</v>
      </c>
      <c r="Z40" s="37" t="e">
        <f>IF($K40&lt;&gt;"",_xll.BQL("Placeholder Index",IF(#REF!="Weighted Avg",Query!Y$19:Y$22,Query!Y$15:Y$18),"#ticker",$A7,Y$4:Z$22,"currency="&amp;#REF!&amp;"","fill=prev","mode=cached","showids=f","xlfill=-","showheaders=f","cols=4;rows=1"),"")</f>
        <v>#REF!</v>
      </c>
      <c r="AA40" s="37">
        <v>0.23421050760304979</v>
      </c>
      <c r="AB40" s="37">
        <v>0.42505108893774984</v>
      </c>
      <c r="AC40" s="37">
        <v>1.138003351670605</v>
      </c>
      <c r="AE40" s="27"/>
      <c r="AF40" s="36" t="e">
        <f t="shared" si="3"/>
        <v>#REF!</v>
      </c>
      <c r="AG40" s="37" t="e">
        <f>IF($K40&lt;&gt;"",_xll.BQL("Placeholder Index",IF(#REF!="Weighted Avg",Query!AF$19:AF$22,Query!AF$15:AF$18),"#ticker",$A7,AF$4:AG$22,"currency="&amp;#REF!&amp;"","fill=prev","mode=cached","showids=f","xlfill=-","showheaders=f","cols=4;rows=1"),"")</f>
        <v>#REF!</v>
      </c>
      <c r="AH40" s="37">
        <v>0.10578954123055041</v>
      </c>
      <c r="AI40" s="37">
        <v>0.42862236684739458</v>
      </c>
      <c r="AJ40" s="37">
        <v>0.8991054032525263</v>
      </c>
      <c r="AL40" s="27"/>
      <c r="AM40" s="36" t="e">
        <f t="shared" si="4"/>
        <v>#REF!</v>
      </c>
      <c r="AN40" s="37" t="e">
        <f>IF($K40&lt;&gt;"",_xll.BQL("Placeholder Index",IF(#REF!="Weighted Avg",Query!AM$19:AM$22,Query!AM$15:AM$18),"#ticker",$A7,AM$4:AN$22,"currency="&amp;#REF!&amp;"","fill=prev","mode=cached","showids=f","xlfill=-","showheaders=f","cols=4;rows=1"),"")</f>
        <v>#REF!</v>
      </c>
      <c r="AO40" s="37">
        <v>9.5839646192593997E-2</v>
      </c>
      <c r="AP40" s="37">
        <v>0.40253191295647284</v>
      </c>
      <c r="AQ40" s="37">
        <v>0.77048907480835538</v>
      </c>
      <c r="AS40" s="27"/>
    </row>
    <row r="41" spans="1:45" x14ac:dyDescent="0.25">
      <c r="A41" s="33"/>
      <c r="B41" s="27"/>
      <c r="C41" t="e">
        <f>_xll.BQL("PLACEHOLDER Index",$C$26:$C$31,"#ticker",$A8,$C$3:$D$31,"currency="&amp;#REF!&amp;"","mode=cached","fill=prev","showids=f","showheaders=f","xlfill=-","cols=6;rows=1")</f>
        <v>#REF!</v>
      </c>
      <c r="D41" s="37">
        <v>7.5470343946573761</v>
      </c>
      <c r="E41" s="37">
        <v>2.1233648288120848</v>
      </c>
      <c r="F41" s="37">
        <v>5.6145072494964898</v>
      </c>
      <c r="G41" s="37">
        <v>1.9713408225290103</v>
      </c>
      <c r="H41" s="37">
        <v>1.6555014696811432</v>
      </c>
      <c r="I41" s="39"/>
      <c r="J41" s="39"/>
      <c r="K41" t="e">
        <f t="shared" si="0"/>
        <v>#REF!</v>
      </c>
      <c r="L41" s="37" t="e">
        <f>IF($K41&lt;&gt;"",_xll.BQL("Placeholder Index",IF(#REF!="Weighted Avg",Query!K$19:K$22,Query!K$15:K$18),"#ticker",$A8,K$4:L$22,"currency="&amp;#REF!&amp;"","fill=prev","mode=cached","showids=f","xlfill=-","showheaders=f","cols=4;rows=1"),"")</f>
        <v>#REF!</v>
      </c>
      <c r="M41" s="37">
        <v>1.2265817732790696</v>
      </c>
      <c r="N41" s="37">
        <v>1.5556374611400141</v>
      </c>
      <c r="O41" s="37">
        <v>7.5474338938086571</v>
      </c>
      <c r="P41" s="36"/>
      <c r="Q41" s="27"/>
      <c r="R41" s="36" t="e">
        <f t="shared" si="1"/>
        <v>#REF!</v>
      </c>
      <c r="S41" s="37" t="e">
        <f>IF($K41&lt;&gt;"",_xll.BQL("Placeholder Index",IF(#REF!="Weighted Avg",Query!R$19:R$22,Query!R$15:R$18),"#ticker",$A8,R$4:S$22,"currency="&amp;#REF!&amp;"","fill=prev","mode=cached","showids=f","xlfill=-","showheaders=f","cols=4;rows=1"),"")</f>
        <v>#REF!</v>
      </c>
      <c r="T41" s="37">
        <v>0.24669113199896853</v>
      </c>
      <c r="U41" s="37">
        <v>0.42586794362225289</v>
      </c>
      <c r="V41" s="37">
        <v>2.12599787284279</v>
      </c>
      <c r="W41" s="37"/>
      <c r="X41" s="27"/>
      <c r="Y41" s="36" t="e">
        <f t="shared" si="2"/>
        <v>#REF!</v>
      </c>
      <c r="Z41" s="37" t="e">
        <f>IF($K41&lt;&gt;"",_xll.BQL("Placeholder Index",IF(#REF!="Weighted Avg",Query!Y$19:Y$22,Query!Y$15:Y$18),"#ticker",$A8,Y$4:Z$22,"currency="&amp;#REF!&amp;"","fill=prev","mode=cached","showids=f","xlfill=-","showheaders=f","cols=4;rows=1"),"")</f>
        <v>#REF!</v>
      </c>
      <c r="AA41" s="37">
        <v>1.0954118573389704</v>
      </c>
      <c r="AB41" s="37">
        <v>0.91466871803437011</v>
      </c>
      <c r="AC41" s="37">
        <v>5.6213581501109804</v>
      </c>
      <c r="AE41" s="27"/>
      <c r="AF41" s="36" t="e">
        <f t="shared" si="3"/>
        <v>#REF!</v>
      </c>
      <c r="AG41" s="37" t="e">
        <f>IF($K41&lt;&gt;"",_xll.BQL("Placeholder Index",IF(#REF!="Weighted Avg",Query!AF$19:AF$22,Query!AF$15:AF$18),"#ticker",$A8,AF$4:AG$22,"currency="&amp;#REF!&amp;"","fill=prev","mode=cached","showids=f","xlfill=-","showheaders=f","cols=4;rows=1"),"")</f>
        <v>#REF!</v>
      </c>
      <c r="AH41" s="37">
        <v>0.33529930590256507</v>
      </c>
      <c r="AI41" s="37">
        <v>1.1743298796584858</v>
      </c>
      <c r="AJ41" s="37">
        <v>2.8106264948508497</v>
      </c>
      <c r="AL41" s="27"/>
      <c r="AM41" s="36" t="e">
        <f t="shared" si="4"/>
        <v>#REF!</v>
      </c>
      <c r="AN41" s="37" t="e">
        <f>IF($K41&lt;&gt;"",_xll.BQL("Placeholder Index",IF(#REF!="Weighted Avg",Query!AM$19:AM$22,Query!AM$15:AM$18),"#ticker",$A8,AM$4:AN$22,"currency="&amp;#REF!&amp;"","fill=prev","mode=cached","showids=f","xlfill=-","showheaders=f","cols=4;rows=1"),"")</f>
        <v>#REF!</v>
      </c>
      <c r="AO41" s="37">
        <v>0.17559156379596252</v>
      </c>
      <c r="AP41" s="37">
        <v>1.0335969345437928</v>
      </c>
      <c r="AQ41" s="37">
        <v>1.8116726721414929</v>
      </c>
      <c r="AS41" s="27"/>
    </row>
    <row r="42" spans="1:45" x14ac:dyDescent="0.25">
      <c r="A42" s="33"/>
      <c r="B42" s="27"/>
      <c r="C42" t="e">
        <f>_xll.BQL("PLACEHOLDER Index",$C$26:$C$31,"#ticker",$A9,$C$3:$D$31,"currency="&amp;#REF!&amp;"","mode=cached","fill=prev","showids=f","showheaders=f","xlfill=-","cols=6;rows=1")</f>
        <v>#REF!</v>
      </c>
      <c r="D42" s="37">
        <v>0.43185995993315629</v>
      </c>
      <c r="E42" s="37">
        <v>0.62165978411751477</v>
      </c>
      <c r="F42" s="37">
        <v>0.8131022404780619</v>
      </c>
      <c r="G42" s="37">
        <v>1.3671744263809025</v>
      </c>
      <c r="H42" s="37">
        <v>1.3441515237118566</v>
      </c>
      <c r="I42" s="39"/>
      <c r="J42" s="39"/>
      <c r="K42" t="e">
        <f t="shared" si="0"/>
        <v>#REF!</v>
      </c>
      <c r="L42" s="37" t="e">
        <f>IF($K42&lt;&gt;"",_xll.BQL("Placeholder Index",IF(#REF!="Weighted Avg",Query!K$19:K$22,Query!K$15:K$18),"#ticker",$A9,K$4:L$22,"currency="&amp;#REF!&amp;"","fill=prev","mode=cached","showids=f","xlfill=-","showheaders=f","cols=4;rows=1"),"")</f>
        <v>#REF!</v>
      </c>
      <c r="M42" s="37">
        <v>0.27665406272362963</v>
      </c>
      <c r="N42" s="37">
        <v>5.2350043931246634E-2</v>
      </c>
      <c r="O42" s="37">
        <v>0.96385622139339511</v>
      </c>
      <c r="P42" s="36"/>
      <c r="Q42" s="27"/>
      <c r="R42" s="36" t="e">
        <f t="shared" si="1"/>
        <v>#REF!</v>
      </c>
      <c r="S42" s="37" t="e">
        <f>IF($K42&lt;&gt;"",_xll.BQL("Placeholder Index",IF(#REF!="Weighted Avg",Query!R$19:R$22,Query!R$15:R$18),"#ticker",$A9,R$4:S$22,"currency="&amp;#REF!&amp;"","fill=prev","mode=cached","showids=f","xlfill=-","showheaders=f","cols=4;rows=1"),"")</f>
        <v>#REF!</v>
      </c>
      <c r="T42" s="37">
        <v>9.0745936369852814E-2</v>
      </c>
      <c r="U42" s="37">
        <v>0.32169430779777175</v>
      </c>
      <c r="V42" s="37">
        <v>0.68301958600481882</v>
      </c>
      <c r="W42" s="37"/>
      <c r="X42" s="27"/>
      <c r="Y42" s="36" t="e">
        <f t="shared" si="2"/>
        <v>#REF!</v>
      </c>
      <c r="Z42" s="37" t="e">
        <f>IF($K42&lt;&gt;"",_xll.BQL("Placeholder Index",IF(#REF!="Weighted Avg",Query!Y$19:Y$22,Query!Y$15:Y$18),"#ticker",$A9,Y$4:Z$22,"currency="&amp;#REF!&amp;"","fill=prev","mode=cached","showids=f","xlfill=-","showheaders=f","cols=4;rows=1"),"")</f>
        <v>#REF!</v>
      </c>
      <c r="AA42" s="37">
        <v>0.22471795062693861</v>
      </c>
      <c r="AB42" s="37">
        <v>0.10459420658748159</v>
      </c>
      <c r="AC42" s="37">
        <v>1.0356727115892432</v>
      </c>
      <c r="AE42" s="27"/>
      <c r="AF42" s="36" t="e">
        <f t="shared" si="3"/>
        <v>#REF!</v>
      </c>
      <c r="AG42" s="37" t="e">
        <f>IF($K42&lt;&gt;"",_xll.BQL("Placeholder Index",IF(#REF!="Weighted Avg",Query!AF$19:AF$22,Query!AF$15:AF$18),"#ticker",$A9,AF$4:AG$22,"currency="&amp;#REF!&amp;"","fill=prev","mode=cached","showids=f","xlfill=-","showheaders=f","cols=4;rows=1"),"")</f>
        <v>#REF!</v>
      </c>
      <c r="AH42" s="37">
        <v>0.19696800452944044</v>
      </c>
      <c r="AI42" s="37">
        <v>0.82032547495564589</v>
      </c>
      <c r="AJ42" s="37">
        <v>1.5497147745294237</v>
      </c>
      <c r="AL42" s="27"/>
      <c r="AM42" s="36" t="e">
        <f t="shared" si="4"/>
        <v>#REF!</v>
      </c>
      <c r="AN42" s="37" t="e">
        <f>IF($K42&lt;&gt;"",_xll.BQL("Placeholder Index",IF(#REF!="Weighted Avg",Query!AM$19:AM$22,Query!AM$15:AM$18),"#ticker",$A9,AM$4:AN$22,"currency="&amp;#REF!&amp;"","fill=prev","mode=cached","showids=f","xlfill=-","showheaders=f","cols=4;rows=1"),"")</f>
        <v>#REF!</v>
      </c>
      <c r="AO42" s="37">
        <v>0.1781477211410222</v>
      </c>
      <c r="AP42" s="37">
        <v>0.8907775580002073</v>
      </c>
      <c r="AQ42" s="37">
        <v>1.5432787412717859</v>
      </c>
      <c r="AS42" s="27"/>
    </row>
    <row r="43" spans="1:45" x14ac:dyDescent="0.25">
      <c r="A43" s="33"/>
      <c r="B43" s="27"/>
      <c r="C43" t="e">
        <f>_xll.BQL("PLACEHOLDER Index",$C$26:$C$31,"#ticker",$A10,$C$3:$D$31,"currency="&amp;#REF!&amp;"","mode=cached","fill=prev","showids=f","showheaders=f","xlfill=-","cols=6;rows=1")</f>
        <v>#REF!</v>
      </c>
      <c r="D43" s="37">
        <v>1.1519567633721435</v>
      </c>
      <c r="E43" s="37">
        <v>1.2023440934409537</v>
      </c>
      <c r="F43" s="37">
        <v>1.1767035986840184</v>
      </c>
      <c r="G43" s="37">
        <v>1.4599557572151989</v>
      </c>
      <c r="H43" s="37">
        <v>1.5811266195465841</v>
      </c>
      <c r="I43" s="39"/>
      <c r="J43" s="39"/>
      <c r="K43" t="e">
        <f t="shared" si="0"/>
        <v>#REF!</v>
      </c>
      <c r="L43" s="37" t="e">
        <f>IF($K43&lt;&gt;"",_xll.BQL("Placeholder Index",IF(#REF!="Weighted Avg",Query!K$19:K$22,Query!K$15:K$18),"#ticker",$A10,K$4:L$22,"currency="&amp;#REF!&amp;"","fill=prev","mode=cached","showids=f","xlfill=-","showheaders=f","cols=4;rows=1"),"")</f>
        <v>#REF!</v>
      </c>
      <c r="M43" s="37">
        <v>0.13524626041357746</v>
      </c>
      <c r="N43" s="37">
        <v>1.0366596006071216</v>
      </c>
      <c r="O43" s="37">
        <v>1.6292050499833113</v>
      </c>
      <c r="P43" s="36"/>
      <c r="Q43" s="27"/>
      <c r="R43" s="36" t="e">
        <f t="shared" si="1"/>
        <v>#REF!</v>
      </c>
      <c r="S43" s="37" t="e">
        <f>IF($K43&lt;&gt;"",_xll.BQL("Placeholder Index",IF(#REF!="Weighted Avg",Query!R$19:R$22,Query!R$15:R$18),"#ticker",$A10,R$4:S$22,"currency="&amp;#REF!&amp;"","fill=prev","mode=cached","showids=f","xlfill=-","showheaders=f","cols=4;rows=1"),"")</f>
        <v>#REF!</v>
      </c>
      <c r="T43" s="37">
        <v>0.10518106257278033</v>
      </c>
      <c r="U43" s="37">
        <v>1.0482517697294735</v>
      </c>
      <c r="V43" s="37">
        <v>1.5090094893622223</v>
      </c>
      <c r="W43" s="37"/>
      <c r="X43" s="27"/>
      <c r="Y43" s="36" t="e">
        <f t="shared" si="2"/>
        <v>#REF!</v>
      </c>
      <c r="Z43" s="37" t="e">
        <f>IF($K43&lt;&gt;"",_xll.BQL("Placeholder Index",IF(#REF!="Weighted Avg",Query!Y$19:Y$22,Query!Y$15:Y$18),"#ticker",$A10,Y$4:Z$22,"currency="&amp;#REF!&amp;"","fill=prev","mode=cached","showids=f","xlfill=-","showheaders=f","cols=4;rows=1"),"")</f>
        <v>#REF!</v>
      </c>
      <c r="AA43" s="37">
        <v>0.10356579590113529</v>
      </c>
      <c r="AB43" s="37">
        <v>0.99600324009086749</v>
      </c>
      <c r="AC43" s="37">
        <v>1.5485789141052231</v>
      </c>
      <c r="AE43" s="27"/>
      <c r="AF43" s="36" t="e">
        <f t="shared" si="3"/>
        <v>#REF!</v>
      </c>
      <c r="AG43" s="37" t="e">
        <f>IF($K43&lt;&gt;"",_xll.BQL("Placeholder Index",IF(#REF!="Weighted Avg",Query!AF$19:AF$22,Query!AF$15:AF$18),"#ticker",$A10,AF$4:AG$22,"currency="&amp;#REF!&amp;"","fill=prev","mode=cached","showids=f","xlfill=-","showheaders=f","cols=4;rows=1"),"")</f>
        <v>#REF!</v>
      </c>
      <c r="AH43" s="37">
        <v>0.11590772715207634</v>
      </c>
      <c r="AI43" s="37">
        <v>1.1560319123299094</v>
      </c>
      <c r="AJ43" s="37">
        <v>1.6388393467127669</v>
      </c>
      <c r="AL43" s="27"/>
      <c r="AM43" s="36" t="e">
        <f t="shared" si="4"/>
        <v>#REF!</v>
      </c>
      <c r="AN43" s="37" t="e">
        <f>IF($K43&lt;&gt;"",_xll.BQL("Placeholder Index",IF(#REF!="Weighted Avg",Query!AM$19:AM$22,Query!AM$15:AM$18),"#ticker",$A10,AM$4:AN$22,"currency="&amp;#REF!&amp;"","fill=prev","mode=cached","showids=f","xlfill=-","showheaders=f","cols=4;rows=1"),"")</f>
        <v>#REF!</v>
      </c>
      <c r="AO43" s="37">
        <v>0.12156648729848001</v>
      </c>
      <c r="AP43" s="37">
        <v>1.2920176293621628</v>
      </c>
      <c r="AQ43" s="37">
        <v>1.8077786392687065</v>
      </c>
      <c r="AS43" s="27"/>
    </row>
    <row r="44" spans="1:45" x14ac:dyDescent="0.25">
      <c r="A44" s="33"/>
      <c r="B44" s="27"/>
      <c r="C44" t="e">
        <f>_xll.BQL("PLACEHOLDER Index",$C$26:$C$31,"#ticker",$A11,$C$3:$D$31,"currency="&amp;#REF!&amp;"","mode=cached","fill=prev","showids=f","showheaders=f","xlfill=-","cols=6;rows=1")</f>
        <v>#REF!</v>
      </c>
      <c r="D44" s="37">
        <v>5.4099378221883508E-2</v>
      </c>
      <c r="E44" s="37">
        <v>0.15195106788132473</v>
      </c>
      <c r="F44" s="37">
        <v>9.9922408743069804E-2</v>
      </c>
      <c r="G44" s="37">
        <v>0.67240937725488426</v>
      </c>
      <c r="H44" s="37">
        <v>0.79930431317830186</v>
      </c>
      <c r="I44" s="39"/>
      <c r="J44" s="39"/>
      <c r="K44" t="e">
        <f t="shared" si="0"/>
        <v>#REF!</v>
      </c>
      <c r="L44" s="37" t="e">
        <f>IF($K44&lt;&gt;"",_xll.BQL("Placeholder Index",IF(#REF!="Weighted Avg",Query!K$19:K$22,Query!K$15:K$18),"#ticker",$A11,K$4:L$22,"currency="&amp;#REF!&amp;"","fill=prev","mode=cached","showids=f","xlfill=-","showheaders=f","cols=4;rows=1"),"")</f>
        <v>#REF!</v>
      </c>
      <c r="M44" s="37">
        <v>0.11036479814094993</v>
      </c>
      <c r="N44" s="37">
        <v>3.5838886921509263E-3</v>
      </c>
      <c r="O44" s="37">
        <v>0.38241637806409429</v>
      </c>
      <c r="P44" s="36"/>
      <c r="Q44" s="27"/>
      <c r="R44" s="36" t="e">
        <f t="shared" si="1"/>
        <v>#REF!</v>
      </c>
      <c r="S44" s="37" t="e">
        <f>IF($K44&lt;&gt;"",_xll.BQL("Placeholder Index",IF(#REF!="Weighted Avg",Query!R$19:R$22,Query!R$15:R$18),"#ticker",$A11,R$4:S$22,"currency="&amp;#REF!&amp;"","fill=prev","mode=cached","showids=f","xlfill=-","showheaders=f","cols=4;rows=1"),"")</f>
        <v>#REF!</v>
      </c>
      <c r="T44" s="37">
        <v>2.5920727419675268E-2</v>
      </c>
      <c r="U44" s="37">
        <v>8.2242200566198284E-2</v>
      </c>
      <c r="V44" s="37">
        <v>0.18710230910807152</v>
      </c>
      <c r="W44" s="37"/>
      <c r="X44" s="27"/>
      <c r="Y44" s="36" t="e">
        <f t="shared" si="2"/>
        <v>#REF!</v>
      </c>
      <c r="Z44" s="37" t="e">
        <f>IF($K44&lt;&gt;"",_xll.BQL("Placeholder Index",IF(#REF!="Weighted Avg",Query!Y$19:Y$22,Query!Y$15:Y$18),"#ticker",$A11,Y$4:Z$22,"currency="&amp;#REF!&amp;"","fill=prev","mode=cached","showids=f","xlfill=-","showheaders=f","cols=4;rows=1"),"")</f>
        <v>#REF!</v>
      </c>
      <c r="AA44" s="37">
        <v>5.0681211507815974E-2</v>
      </c>
      <c r="AB44" s="37">
        <v>1.5660656625721827E-2</v>
      </c>
      <c r="AC44" s="37">
        <v>0.44373966165695367</v>
      </c>
      <c r="AE44" s="27"/>
      <c r="AF44" s="36" t="e">
        <f t="shared" si="3"/>
        <v>#REF!</v>
      </c>
      <c r="AG44" s="37" t="e">
        <f>IF($K44&lt;&gt;"",_xll.BQL("Placeholder Index",IF(#REF!="Weighted Avg",Query!AF$19:AF$22,Query!AF$15:AF$18),"#ticker",$A11,AF$4:AG$22,"currency="&amp;#REF!&amp;"","fill=prev","mode=cached","showids=f","xlfill=-","showheaders=f","cols=4;rows=1"),"")</f>
        <v>#REF!</v>
      </c>
      <c r="AH44" s="37">
        <v>0.11668919332235139</v>
      </c>
      <c r="AI44" s="37">
        <v>0.51717680023025314</v>
      </c>
      <c r="AJ44" s="37">
        <v>1.0356201740363367</v>
      </c>
      <c r="AL44" s="27"/>
      <c r="AM44" s="36" t="e">
        <f t="shared" si="4"/>
        <v>#REF!</v>
      </c>
      <c r="AN44" s="37" t="e">
        <f>IF($K44&lt;&gt;"",_xll.BQL("Placeholder Index",IF(#REF!="Weighted Avg",Query!AM$19:AM$22,Query!AM$15:AM$18),"#ticker",$A11,AM$4:AN$22,"currency="&amp;#REF!&amp;"","fill=prev","mode=cached","showids=f","xlfill=-","showheaders=f","cols=4;rows=1"),"")</f>
        <v>#REF!</v>
      </c>
      <c r="AO44" s="37">
        <v>0.15248357019910191</v>
      </c>
      <c r="AP44" s="37">
        <v>0.56564718058197183</v>
      </c>
      <c r="AQ44" s="37">
        <v>1.2615521907766869</v>
      </c>
      <c r="AS44" s="27"/>
    </row>
    <row r="45" spans="1:45" x14ac:dyDescent="0.25">
      <c r="A45" s="33"/>
      <c r="B45" s="27"/>
      <c r="C45" t="e">
        <f>_xll.BQL("PLACEHOLDER Index",$C$26:$C$31,"#ticker",$A12,$C$3:$D$31,"currency="&amp;#REF!&amp;"","mode=cached","fill=prev","showids=f","showheaders=f","xlfill=-","cols=6;rows=1")</f>
        <v>#REF!</v>
      </c>
      <c r="D45" s="37">
        <v>0.61235231656021738</v>
      </c>
      <c r="E45" s="37">
        <v>0.53043889068647299</v>
      </c>
      <c r="F45" s="37">
        <v>0.39165427839762623</v>
      </c>
      <c r="G45" s="37">
        <v>0.34726379238549443</v>
      </c>
      <c r="H45" s="37">
        <v>0.41841271508750433</v>
      </c>
      <c r="I45" s="39"/>
      <c r="J45" s="39"/>
      <c r="K45" t="e">
        <f t="shared" si="0"/>
        <v>#REF!</v>
      </c>
      <c r="L45" s="37" t="e">
        <f>IF($K45&lt;&gt;"",_xll.BQL("Placeholder Index",IF(#REF!="Weighted Avg",Query!K$19:K$22,Query!K$15:K$18),"#ticker",$A12,K$4:L$22,"currency="&amp;#REF!&amp;"","fill=prev","mode=cached","showids=f","xlfill=-","showheaders=f","cols=4;rows=1"),"")</f>
        <v>#REF!</v>
      </c>
      <c r="M45" s="37">
        <v>6.9899231087536068E-2</v>
      </c>
      <c r="N45" s="37">
        <v>0.49379954252254199</v>
      </c>
      <c r="O45" s="37">
        <v>0.74388337728853049</v>
      </c>
      <c r="P45" s="36"/>
      <c r="Q45" s="27"/>
      <c r="R45" s="36" t="e">
        <f t="shared" si="1"/>
        <v>#REF!</v>
      </c>
      <c r="S45" s="37" t="e">
        <f>IF($K45&lt;&gt;"",_xll.BQL("Placeholder Index",IF(#REF!="Weighted Avg",Query!R$19:R$22,Query!R$15:R$18),"#ticker",$A12,R$4:S$22,"currency="&amp;#REF!&amp;"","fill=prev","mode=cached","showids=f","xlfill=-","showheaders=f","cols=4;rows=1"),"")</f>
        <v>#REF!</v>
      </c>
      <c r="T45" s="37">
        <v>0.10905460311034187</v>
      </c>
      <c r="U45" s="37">
        <v>0.2936130259813281</v>
      </c>
      <c r="V45" s="37">
        <v>0.68892321738230355</v>
      </c>
      <c r="W45" s="37"/>
      <c r="X45" s="27"/>
      <c r="Y45" s="36" t="e">
        <f t="shared" si="2"/>
        <v>#REF!</v>
      </c>
      <c r="Z45" s="37" t="e">
        <f>IF($K45&lt;&gt;"",_xll.BQL("Placeholder Index",IF(#REF!="Weighted Avg",Query!Y$19:Y$22,Query!Y$15:Y$18),"#ticker",$A12,Y$4:Z$22,"currency="&amp;#REF!&amp;"","fill=prev","mode=cached","showids=f","xlfill=-","showheaders=f","cols=4;rows=1"),"")</f>
        <v>#REF!</v>
      </c>
      <c r="AA45" s="37">
        <v>2.8338649504427212E-2</v>
      </c>
      <c r="AB45" s="37">
        <v>0.25422948706637682</v>
      </c>
      <c r="AC45" s="37">
        <v>0.39199445059560678</v>
      </c>
      <c r="AE45" s="27"/>
      <c r="AF45" s="36" t="e">
        <f t="shared" si="3"/>
        <v>#REF!</v>
      </c>
      <c r="AG45" s="37" t="e">
        <f>IF($K45&lt;&gt;"",_xll.BQL("Placeholder Index",IF(#REF!="Weighted Avg",Query!AF$19:AF$22,Query!AF$15:AF$18),"#ticker",$A12,AF$4:AG$22,"currency="&amp;#REF!&amp;"","fill=prev","mode=cached","showids=f","xlfill=-","showheaders=f","cols=4;rows=1"),"")</f>
        <v>#REF!</v>
      </c>
      <c r="AH45" s="37">
        <v>4.2541046061477364E-2</v>
      </c>
      <c r="AI45" s="37">
        <v>0.14398733097429567</v>
      </c>
      <c r="AJ45" s="37">
        <v>0.36694224473204984</v>
      </c>
      <c r="AL45" s="27"/>
      <c r="AM45" s="36" t="e">
        <f t="shared" si="4"/>
        <v>#REF!</v>
      </c>
      <c r="AN45" s="37" t="e">
        <f>IF($K45&lt;&gt;"",_xll.BQL("Placeholder Index",IF(#REF!="Weighted Avg",Query!AM$19:AM$22,Query!AM$15:AM$18),"#ticker",$A12,AM$4:AN$22,"currency="&amp;#REF!&amp;"","fill=prev","mode=cached","showids=f","xlfill=-","showheaders=f","cols=4;rows=1"),"")</f>
        <v>#REF!</v>
      </c>
      <c r="AO45" s="37">
        <v>3.4129469239606219E-2</v>
      </c>
      <c r="AP45" s="37">
        <v>0.4043616828623055</v>
      </c>
      <c r="AQ45" s="37">
        <v>0.54660286844625494</v>
      </c>
      <c r="AS45" s="27"/>
    </row>
    <row r="46" spans="1:45" x14ac:dyDescent="0.25">
      <c r="A46" s="33"/>
      <c r="B46" s="27"/>
      <c r="D46" s="36"/>
      <c r="E46" s="36"/>
      <c r="F46" s="36"/>
      <c r="H46" s="36"/>
      <c r="I46" s="39"/>
      <c r="J46" s="39"/>
      <c r="K46" s="37"/>
      <c r="L46" s="36"/>
      <c r="M46" s="37"/>
      <c r="N46" s="37"/>
      <c r="O46" s="37"/>
      <c r="P46" s="36"/>
      <c r="Q46" s="27"/>
      <c r="R46" s="36"/>
      <c r="S46" s="36"/>
      <c r="T46" s="36"/>
      <c r="U46" s="36"/>
      <c r="V46" s="36"/>
      <c r="W46" s="37"/>
      <c r="X46" s="27"/>
      <c r="AE46" s="27"/>
      <c r="AL46" s="27"/>
      <c r="AS46" s="27"/>
    </row>
    <row r="47" spans="1:45" x14ac:dyDescent="0.25">
      <c r="A47" s="33"/>
      <c r="B47" s="27"/>
      <c r="C47" s="27"/>
      <c r="D47" s="27"/>
      <c r="E47" s="34"/>
      <c r="F47" s="34"/>
      <c r="G47" s="27"/>
      <c r="H47" s="34"/>
      <c r="I47" s="39"/>
      <c r="J47" s="39"/>
      <c r="K47" s="39"/>
      <c r="L47" s="34"/>
      <c r="M47" s="39"/>
      <c r="N47" s="39"/>
      <c r="O47" s="39"/>
      <c r="P47" s="34"/>
      <c r="Q47" s="27"/>
      <c r="R47" s="34"/>
      <c r="S47" s="34"/>
      <c r="T47" s="34"/>
      <c r="U47" s="34"/>
      <c r="V47" s="34"/>
      <c r="W47" s="39"/>
      <c r="X47" s="27"/>
      <c r="Y47" s="27"/>
      <c r="Z47" s="27"/>
      <c r="AA47" s="27"/>
      <c r="AB47" s="27"/>
      <c r="AC47" s="27"/>
      <c r="AD47" s="27"/>
      <c r="AE47" s="27"/>
      <c r="AF47" s="27"/>
      <c r="AG47" s="27"/>
      <c r="AH47" s="27"/>
      <c r="AI47" s="27"/>
      <c r="AJ47" s="27"/>
      <c r="AK47" s="27"/>
      <c r="AL47" s="27"/>
      <c r="AM47" s="27"/>
      <c r="AN47" s="27"/>
      <c r="AO47" s="27"/>
      <c r="AP47" s="27"/>
      <c r="AQ47" s="27"/>
      <c r="AR47" s="27"/>
      <c r="AS47" s="27"/>
    </row>
    <row r="48" spans="1:45" x14ac:dyDescent="0.25">
      <c r="A48" s="33"/>
      <c r="B48" s="27"/>
      <c r="C48" s="27"/>
      <c r="D48" s="34"/>
      <c r="E48" s="34"/>
      <c r="F48" s="34"/>
      <c r="G48" s="27"/>
      <c r="H48" s="27"/>
      <c r="I48" s="27"/>
      <c r="J48" s="27"/>
      <c r="K48" s="34"/>
      <c r="L48" s="34"/>
      <c r="M48" s="39"/>
      <c r="N48" s="39"/>
      <c r="O48" s="39"/>
      <c r="P48" s="34"/>
      <c r="Q48" s="27"/>
      <c r="R48" s="34"/>
      <c r="S48" s="34"/>
      <c r="T48" s="34"/>
      <c r="U48" s="34"/>
      <c r="V48" s="34"/>
      <c r="W48" s="39"/>
      <c r="X48" s="27"/>
      <c r="Y48" s="27"/>
      <c r="Z48" s="27"/>
      <c r="AA48" s="27"/>
      <c r="AB48" s="27"/>
      <c r="AC48" s="27"/>
      <c r="AD48" s="27"/>
      <c r="AE48" s="27"/>
      <c r="AF48" s="27"/>
      <c r="AG48" s="27"/>
      <c r="AH48" s="27"/>
      <c r="AI48" s="27"/>
      <c r="AJ48" s="27"/>
      <c r="AK48" s="27"/>
      <c r="AL48" s="27"/>
      <c r="AM48" s="27"/>
      <c r="AN48" s="27"/>
      <c r="AO48" s="27"/>
      <c r="AP48" s="27"/>
      <c r="AQ48" s="27"/>
      <c r="AR48" s="27"/>
      <c r="AS48" s="27"/>
    </row>
    <row r="49" spans="4:23" x14ac:dyDescent="0.25">
      <c r="D49" s="36"/>
      <c r="E49" s="36"/>
      <c r="F49" s="36"/>
      <c r="K49" s="36"/>
      <c r="L49" s="36"/>
      <c r="M49" s="37"/>
      <c r="N49" s="37"/>
      <c r="O49" s="37"/>
      <c r="P49" s="36"/>
      <c r="R49" s="36"/>
      <c r="S49" s="36"/>
      <c r="T49" s="36"/>
      <c r="U49" s="36"/>
      <c r="V49" s="36"/>
      <c r="W49" s="37"/>
    </row>
    <row r="50" spans="4:23" x14ac:dyDescent="0.25">
      <c r="E50" s="36"/>
      <c r="F50" s="36"/>
      <c r="K50" s="36"/>
      <c r="L50" s="36"/>
      <c r="M50" s="37"/>
      <c r="N50" s="37"/>
      <c r="O50" s="37"/>
      <c r="P50" s="36"/>
      <c r="R50" s="36"/>
      <c r="S50" s="36"/>
      <c r="T50" s="36"/>
      <c r="U50" s="36"/>
      <c r="V50" s="36"/>
      <c r="W50" s="37"/>
    </row>
    <row r="51" spans="4:23" x14ac:dyDescent="0.25">
      <c r="D51" s="36"/>
      <c r="E51" s="36"/>
      <c r="F51" s="36"/>
      <c r="K51" s="36"/>
      <c r="L51" s="36"/>
      <c r="M51" s="37"/>
      <c r="N51" s="37"/>
      <c r="O51" s="37"/>
      <c r="P51" s="36"/>
      <c r="R51" s="36"/>
      <c r="S51" s="36"/>
      <c r="T51" s="36"/>
      <c r="U51" s="36"/>
      <c r="V51" s="36"/>
      <c r="W51" s="37"/>
    </row>
    <row r="52" spans="4:23" x14ac:dyDescent="0.25">
      <c r="D52" s="36"/>
      <c r="E52" s="36"/>
      <c r="F52" s="36"/>
      <c r="K52" s="36"/>
      <c r="L52" s="36"/>
      <c r="M52" s="37"/>
      <c r="N52" s="37"/>
      <c r="O52" s="37"/>
      <c r="P52" s="36"/>
      <c r="R52" s="36"/>
      <c r="S52" s="36"/>
      <c r="T52" s="36"/>
      <c r="U52" s="36"/>
      <c r="V52" s="36"/>
      <c r="W52" s="37"/>
    </row>
    <row r="53" spans="4:23" x14ac:dyDescent="0.25">
      <c r="E53" s="36"/>
      <c r="F53" s="36"/>
      <c r="K53" s="36"/>
      <c r="L53" s="36"/>
      <c r="M53" s="37"/>
      <c r="N53" s="37"/>
      <c r="O53" s="37"/>
      <c r="P53" s="36"/>
      <c r="R53" s="36"/>
      <c r="S53" s="36"/>
      <c r="T53" s="36"/>
      <c r="U53" s="36"/>
      <c r="V53" s="36"/>
      <c r="W53" s="37"/>
    </row>
    <row r="54" spans="4:23" x14ac:dyDescent="0.25">
      <c r="E54" s="36"/>
      <c r="F54" s="36"/>
      <c r="K54" s="36"/>
      <c r="L54" s="36"/>
      <c r="M54" s="37"/>
      <c r="N54" s="37"/>
      <c r="O54" s="37"/>
      <c r="P54" s="36"/>
      <c r="R54" s="36"/>
      <c r="S54" s="36"/>
      <c r="T54" s="36"/>
      <c r="U54" s="36"/>
      <c r="V54" s="36"/>
      <c r="W54" s="37"/>
    </row>
    <row r="55" spans="4:23" x14ac:dyDescent="0.25">
      <c r="D55" s="36"/>
      <c r="E55" s="36"/>
      <c r="F55" s="36"/>
      <c r="K55" s="36"/>
      <c r="L55" s="36"/>
      <c r="M55" s="37"/>
      <c r="N55" s="37"/>
      <c r="O55" s="37"/>
      <c r="P55" s="36"/>
      <c r="R55" s="36"/>
      <c r="S55" s="36"/>
      <c r="T55" s="36"/>
      <c r="U55" s="36"/>
      <c r="V55" s="36"/>
      <c r="W55" s="37"/>
    </row>
    <row r="56" spans="4:23" x14ac:dyDescent="0.25">
      <c r="D56" s="36"/>
      <c r="E56" s="36"/>
      <c r="F56" s="36"/>
      <c r="K56" s="36"/>
      <c r="L56" s="36"/>
      <c r="M56" s="37"/>
      <c r="N56" s="37"/>
      <c r="O56" s="37"/>
      <c r="P56" s="36"/>
      <c r="R56" s="36"/>
      <c r="S56" s="36"/>
      <c r="T56" s="36"/>
      <c r="U56" s="36"/>
      <c r="V56" s="36"/>
      <c r="W56" s="37"/>
    </row>
    <row r="57" spans="4:23" x14ac:dyDescent="0.25">
      <c r="D57" s="36"/>
      <c r="E57" s="36"/>
      <c r="F57" s="36"/>
      <c r="K57" s="36"/>
      <c r="L57" s="36"/>
      <c r="M57" s="37"/>
      <c r="N57" s="37"/>
      <c r="O57" s="37"/>
      <c r="P57" s="36"/>
      <c r="R57" s="36"/>
      <c r="S57" s="36"/>
      <c r="T57" s="36"/>
      <c r="U57" s="36"/>
      <c r="V57" s="36"/>
      <c r="W57" s="37"/>
    </row>
    <row r="58" spans="4:23" x14ac:dyDescent="0.25">
      <c r="D58" s="36"/>
      <c r="E58" s="36"/>
      <c r="F58" s="36"/>
      <c r="K58" s="36"/>
      <c r="L58" s="36"/>
      <c r="M58" s="37"/>
      <c r="N58" s="37"/>
      <c r="O58" s="37"/>
      <c r="P58" s="36"/>
      <c r="R58" s="36"/>
      <c r="S58" s="36"/>
      <c r="T58" s="36"/>
      <c r="U58" s="36"/>
      <c r="V58" s="36"/>
      <c r="W58" s="37"/>
    </row>
    <row r="59" spans="4:23" x14ac:dyDescent="0.25">
      <c r="D59" s="36"/>
      <c r="E59" s="36"/>
      <c r="F59" s="36"/>
      <c r="K59" s="36"/>
      <c r="L59" s="36"/>
      <c r="M59" s="37"/>
      <c r="N59" s="37"/>
      <c r="O59" s="37"/>
      <c r="P59" s="36"/>
      <c r="R59" s="36"/>
      <c r="S59" s="36"/>
      <c r="T59" s="36"/>
      <c r="U59" s="36"/>
      <c r="V59" s="36"/>
      <c r="W59" s="37"/>
    </row>
    <row r="60" spans="4:23" x14ac:dyDescent="0.25">
      <c r="D60" s="36"/>
      <c r="E60" s="36"/>
      <c r="F60" s="36"/>
      <c r="K60" s="36"/>
      <c r="L60" s="36"/>
      <c r="M60" s="37"/>
      <c r="N60" s="37"/>
      <c r="O60" s="37"/>
      <c r="P60" s="36"/>
      <c r="R60" s="36"/>
      <c r="S60" s="36"/>
      <c r="T60" s="36"/>
      <c r="U60" s="36"/>
      <c r="V60" s="36"/>
      <c r="W60" s="37"/>
    </row>
    <row r="61" spans="4:23" x14ac:dyDescent="0.25">
      <c r="D61" s="36"/>
      <c r="E61" s="36"/>
      <c r="F61" s="36"/>
      <c r="K61" s="36"/>
      <c r="L61" s="36"/>
      <c r="M61" s="37"/>
      <c r="N61" s="37"/>
      <c r="O61" s="37"/>
      <c r="P61" s="36"/>
      <c r="R61" s="36"/>
      <c r="S61" s="36"/>
      <c r="T61" s="36"/>
      <c r="U61" s="36"/>
      <c r="V61" s="36"/>
      <c r="W61" s="37"/>
    </row>
    <row r="62" spans="4:23" x14ac:dyDescent="0.25">
      <c r="D62" s="36"/>
      <c r="E62" s="36"/>
      <c r="F62" s="36"/>
      <c r="K62" s="36"/>
      <c r="L62" s="36"/>
      <c r="M62" s="37"/>
      <c r="N62" s="37"/>
      <c r="O62" s="37"/>
      <c r="P62" s="36"/>
      <c r="R62" s="36"/>
      <c r="S62" s="36"/>
      <c r="T62" s="36"/>
      <c r="U62" s="36"/>
      <c r="V62" s="36"/>
      <c r="W62" s="37"/>
    </row>
    <row r="63" spans="4:23" x14ac:dyDescent="0.25">
      <c r="D63" s="36"/>
      <c r="E63" s="36"/>
      <c r="F63" s="36"/>
      <c r="K63" s="36"/>
      <c r="L63" s="36"/>
      <c r="M63" s="37"/>
      <c r="N63" s="37"/>
      <c r="O63" s="37"/>
      <c r="P63" s="36"/>
      <c r="R63" s="36"/>
      <c r="S63" s="36"/>
      <c r="T63" s="36"/>
      <c r="U63" s="36"/>
      <c r="V63" s="36"/>
      <c r="W63" s="37"/>
    </row>
    <row r="64" spans="4:23" x14ac:dyDescent="0.25">
      <c r="E64" s="36"/>
      <c r="F64" s="36"/>
      <c r="K64" s="36"/>
      <c r="L64" s="36"/>
      <c r="M64" s="37"/>
      <c r="N64" s="37"/>
      <c r="O64" s="37"/>
      <c r="P64" s="36"/>
      <c r="R64" s="36"/>
      <c r="S64" s="36"/>
      <c r="T64" s="36"/>
      <c r="U64" s="36"/>
      <c r="V64" s="36"/>
      <c r="W64" s="37"/>
    </row>
    <row r="65" spans="4:23" x14ac:dyDescent="0.25">
      <c r="D65" s="36"/>
      <c r="E65" s="36"/>
      <c r="F65" s="36"/>
      <c r="K65" s="36"/>
      <c r="L65" s="36"/>
      <c r="M65" s="37"/>
      <c r="N65" s="37"/>
      <c r="O65" s="37"/>
      <c r="P65" s="36"/>
      <c r="R65" s="36"/>
      <c r="S65" s="36"/>
      <c r="T65" s="36"/>
      <c r="U65" s="36"/>
      <c r="V65" s="36"/>
      <c r="W65" s="37"/>
    </row>
    <row r="66" spans="4:23" x14ac:dyDescent="0.25">
      <c r="E66" s="36"/>
      <c r="F66" s="36"/>
      <c r="K66" s="36"/>
      <c r="L66" s="36"/>
      <c r="M66" s="37"/>
      <c r="N66" s="37"/>
      <c r="O66" s="37"/>
      <c r="P66" s="36"/>
      <c r="R66" s="36"/>
      <c r="S66" s="36"/>
      <c r="T66" s="36"/>
      <c r="U66" s="36"/>
      <c r="V66" s="36"/>
      <c r="W66" s="37"/>
    </row>
    <row r="67" spans="4:23" x14ac:dyDescent="0.25">
      <c r="D67" s="36"/>
      <c r="E67" s="36"/>
      <c r="F67" s="36"/>
      <c r="K67" s="36"/>
      <c r="L67" s="36"/>
      <c r="M67" s="37"/>
      <c r="N67" s="37"/>
      <c r="O67" s="37"/>
      <c r="P67" s="36"/>
      <c r="R67" s="36"/>
      <c r="S67" s="36"/>
      <c r="T67" s="36"/>
      <c r="U67" s="36"/>
      <c r="V67" s="36"/>
      <c r="W67" s="37"/>
    </row>
    <row r="68" spans="4:23" x14ac:dyDescent="0.25">
      <c r="D68" s="36"/>
      <c r="E68" s="36"/>
      <c r="F68" s="36"/>
      <c r="K68" s="36"/>
      <c r="L68" s="36"/>
      <c r="M68" s="37"/>
      <c r="N68" s="37"/>
      <c r="O68" s="37"/>
      <c r="P68" s="36"/>
      <c r="R68" s="36"/>
      <c r="S68" s="36"/>
      <c r="T68" s="36"/>
      <c r="U68" s="36"/>
      <c r="V68" s="36"/>
      <c r="W68" s="37"/>
    </row>
    <row r="69" spans="4:23" x14ac:dyDescent="0.25">
      <c r="D69" s="36"/>
      <c r="E69" s="36"/>
      <c r="F69" s="36"/>
      <c r="K69" s="36"/>
      <c r="L69" s="36"/>
      <c r="M69" s="37"/>
      <c r="N69" s="37"/>
      <c r="O69" s="37"/>
      <c r="P69" s="36"/>
      <c r="R69" s="36"/>
      <c r="S69" s="36"/>
      <c r="T69" s="36"/>
      <c r="U69" s="36"/>
      <c r="V69" s="36"/>
      <c r="W69" s="37"/>
    </row>
    <row r="70" spans="4:23" x14ac:dyDescent="0.25">
      <c r="D70" s="36"/>
      <c r="E70" s="36"/>
      <c r="F70" s="36"/>
      <c r="K70" s="36"/>
      <c r="L70" s="36"/>
      <c r="M70" s="37"/>
      <c r="N70" s="37"/>
      <c r="O70" s="37"/>
      <c r="P70" s="36"/>
      <c r="R70" s="36"/>
      <c r="S70" s="36"/>
      <c r="T70" s="36"/>
      <c r="U70" s="36"/>
      <c r="V70" s="36"/>
      <c r="W70" s="37"/>
    </row>
    <row r="71" spans="4:23" x14ac:dyDescent="0.25">
      <c r="D71" s="36"/>
      <c r="E71" s="36"/>
      <c r="F71" s="36"/>
      <c r="K71" s="36"/>
      <c r="L71" s="36"/>
      <c r="M71" s="37"/>
      <c r="N71" s="37"/>
      <c r="O71" s="37"/>
      <c r="P71" s="36"/>
      <c r="R71" s="36"/>
      <c r="S71" s="36"/>
      <c r="T71" s="36"/>
      <c r="U71" s="36"/>
      <c r="V71" s="36"/>
      <c r="W71" s="37"/>
    </row>
    <row r="72" spans="4:23" x14ac:dyDescent="0.25">
      <c r="E72" s="36"/>
      <c r="F72" s="36"/>
      <c r="K72" s="36"/>
      <c r="L72" s="36"/>
      <c r="M72" s="37"/>
      <c r="N72" s="37"/>
      <c r="O72" s="37"/>
      <c r="P72" s="36"/>
      <c r="R72" s="36"/>
      <c r="S72" s="36"/>
      <c r="T72" s="36"/>
      <c r="U72" s="36"/>
      <c r="V72" s="36"/>
      <c r="W72" s="37"/>
    </row>
    <row r="73" spans="4:23" x14ac:dyDescent="0.25">
      <c r="E73" s="36"/>
      <c r="F73" s="36"/>
      <c r="K73" s="36"/>
      <c r="L73" s="36"/>
      <c r="M73" s="37"/>
      <c r="N73" s="37"/>
      <c r="O73" s="37"/>
      <c r="P73" s="36"/>
      <c r="R73" s="36"/>
      <c r="S73" s="36"/>
      <c r="T73" s="36"/>
      <c r="U73" s="36"/>
      <c r="V73" s="36"/>
      <c r="W73" s="37"/>
    </row>
    <row r="74" spans="4:23" x14ac:dyDescent="0.25">
      <c r="D74" s="36"/>
      <c r="E74" s="36"/>
      <c r="F74" s="36"/>
      <c r="K74" s="36"/>
      <c r="L74" s="36"/>
      <c r="M74" s="37"/>
      <c r="N74" s="37"/>
      <c r="O74" s="37"/>
      <c r="P74" s="36"/>
      <c r="R74" s="36"/>
      <c r="S74" s="36"/>
      <c r="T74" s="36"/>
      <c r="U74" s="36"/>
      <c r="V74" s="36"/>
      <c r="W74" s="37"/>
    </row>
    <row r="75" spans="4:23" x14ac:dyDescent="0.25">
      <c r="D75" s="36"/>
      <c r="E75" s="36"/>
      <c r="F75" s="36"/>
      <c r="K75" s="36"/>
      <c r="L75" s="36"/>
      <c r="M75" s="37"/>
      <c r="N75" s="37"/>
      <c r="O75" s="37"/>
      <c r="P75" s="36"/>
      <c r="R75" s="36"/>
      <c r="S75" s="36"/>
      <c r="T75" s="36"/>
      <c r="U75" s="36"/>
      <c r="V75" s="36"/>
      <c r="W75" s="37"/>
    </row>
    <row r="76" spans="4:23" x14ac:dyDescent="0.25">
      <c r="D76" s="36"/>
      <c r="E76" s="36"/>
      <c r="F76" s="36"/>
      <c r="K76" s="36"/>
      <c r="L76" s="36"/>
      <c r="M76" s="37"/>
      <c r="N76" s="37"/>
      <c r="O76" s="37"/>
      <c r="P76" s="36"/>
      <c r="R76" s="36"/>
      <c r="S76" s="36"/>
      <c r="T76" s="36"/>
      <c r="U76" s="36"/>
      <c r="V76" s="36"/>
      <c r="W76" s="37"/>
    </row>
    <row r="77" spans="4:23" x14ac:dyDescent="0.25">
      <c r="D77" s="36"/>
      <c r="E77" s="36"/>
      <c r="F77" s="36"/>
      <c r="K77" s="36"/>
      <c r="L77" s="36"/>
      <c r="M77" s="37"/>
      <c r="N77" s="37"/>
      <c r="O77" s="37"/>
      <c r="P77" s="36"/>
      <c r="R77" s="36"/>
      <c r="S77" s="36"/>
      <c r="T77" s="36"/>
      <c r="U77" s="36"/>
      <c r="V77" s="36"/>
      <c r="W77" s="37"/>
    </row>
    <row r="78" spans="4:23" x14ac:dyDescent="0.25">
      <c r="D78" s="36"/>
      <c r="E78" s="36"/>
      <c r="F78" s="36"/>
      <c r="K78" s="36"/>
      <c r="L78" s="36"/>
      <c r="M78" s="37"/>
      <c r="N78" s="37"/>
      <c r="O78" s="37"/>
      <c r="P78" s="36"/>
      <c r="R78" s="36"/>
      <c r="S78" s="36"/>
      <c r="T78" s="36"/>
      <c r="U78" s="36"/>
      <c r="V78" s="36"/>
      <c r="W78" s="37"/>
    </row>
    <row r="79" spans="4:23" x14ac:dyDescent="0.25">
      <c r="E79" s="36"/>
      <c r="F79" s="36"/>
      <c r="K79" s="36"/>
      <c r="L79" s="36"/>
      <c r="M79" s="37"/>
      <c r="N79" s="37"/>
      <c r="O79" s="37"/>
      <c r="P79" s="36"/>
      <c r="R79" s="36"/>
      <c r="S79" s="36"/>
      <c r="T79" s="36"/>
      <c r="U79" s="36"/>
      <c r="V79" s="36"/>
      <c r="W79" s="37"/>
    </row>
    <row r="80" spans="4:23" x14ac:dyDescent="0.25">
      <c r="D80" s="36"/>
      <c r="E80" s="36"/>
      <c r="F80" s="36"/>
      <c r="K80" s="36"/>
      <c r="L80" s="36"/>
      <c r="M80" s="37"/>
      <c r="N80" s="37"/>
      <c r="O80" s="37"/>
      <c r="P80" s="36"/>
      <c r="R80" s="36"/>
      <c r="S80" s="36"/>
      <c r="T80" s="36"/>
      <c r="U80" s="36"/>
      <c r="V80" s="36"/>
      <c r="W80" s="37"/>
    </row>
    <row r="81" spans="4:23" x14ac:dyDescent="0.25">
      <c r="D81" s="36"/>
      <c r="E81" s="36"/>
      <c r="F81" s="36"/>
      <c r="K81" s="36"/>
      <c r="L81" s="36"/>
      <c r="M81" s="37"/>
      <c r="N81" s="37"/>
      <c r="O81" s="37"/>
      <c r="P81" s="36"/>
      <c r="R81" s="36"/>
      <c r="S81" s="36"/>
      <c r="T81" s="36"/>
      <c r="U81" s="36"/>
      <c r="V81" s="36"/>
      <c r="W81" s="37"/>
    </row>
    <row r="82" spans="4:23" x14ac:dyDescent="0.25">
      <c r="D82" s="36"/>
      <c r="E82" s="36"/>
      <c r="F82" s="36"/>
      <c r="K82" s="36"/>
      <c r="L82" s="36"/>
      <c r="M82" s="37"/>
      <c r="N82" s="37"/>
      <c r="O82" s="37"/>
      <c r="P82" s="36"/>
      <c r="R82" s="36"/>
      <c r="S82" s="36"/>
      <c r="T82" s="36"/>
      <c r="U82" s="36"/>
      <c r="V82" s="36"/>
      <c r="W82" s="37"/>
    </row>
    <row r="83" spans="4:23" x14ac:dyDescent="0.25">
      <c r="D83" s="36"/>
      <c r="E83" s="36"/>
      <c r="F83" s="36"/>
      <c r="K83" s="36"/>
      <c r="L83" s="36"/>
      <c r="M83" s="37"/>
      <c r="N83" s="37"/>
      <c r="O83" s="37"/>
      <c r="P83" s="36"/>
      <c r="R83" s="36"/>
      <c r="S83" s="36"/>
      <c r="T83" s="36"/>
      <c r="U83" s="36"/>
      <c r="V83" s="36"/>
      <c r="W83" s="37"/>
    </row>
    <row r="84" spans="4:23" x14ac:dyDescent="0.25">
      <c r="D84" s="36"/>
      <c r="E84" s="36"/>
      <c r="F84" s="36"/>
      <c r="K84" s="36"/>
      <c r="L84" s="36"/>
      <c r="M84" s="37"/>
      <c r="N84" s="37"/>
      <c r="O84" s="37"/>
      <c r="P84" s="36"/>
      <c r="R84" s="36"/>
      <c r="S84" s="36"/>
      <c r="T84" s="36"/>
      <c r="U84" s="36"/>
      <c r="V84" s="36"/>
      <c r="W84" s="37"/>
    </row>
    <row r="85" spans="4:23" x14ac:dyDescent="0.25">
      <c r="D85" s="36"/>
      <c r="E85" s="36"/>
      <c r="F85" s="36"/>
      <c r="K85" s="36"/>
      <c r="L85" s="36"/>
      <c r="M85" s="37"/>
      <c r="N85" s="37"/>
      <c r="O85" s="37"/>
      <c r="P85" s="36"/>
      <c r="R85" s="36"/>
      <c r="S85" s="36"/>
      <c r="T85" s="36"/>
      <c r="U85" s="36"/>
      <c r="V85" s="36"/>
      <c r="W85" s="37"/>
    </row>
    <row r="86" spans="4:23" x14ac:dyDescent="0.25">
      <c r="D86" s="36"/>
      <c r="E86" s="36"/>
      <c r="F86" s="36"/>
      <c r="K86" s="36"/>
      <c r="L86" s="36"/>
      <c r="M86" s="37"/>
      <c r="N86" s="37"/>
      <c r="O86" s="37"/>
      <c r="P86" s="36"/>
      <c r="R86" s="36"/>
      <c r="S86" s="36"/>
      <c r="T86" s="36"/>
      <c r="U86" s="36"/>
      <c r="V86" s="36"/>
      <c r="W86" s="37"/>
    </row>
    <row r="87" spans="4:23" x14ac:dyDescent="0.25">
      <c r="D87" s="36"/>
      <c r="E87" s="36"/>
      <c r="F87" s="36"/>
      <c r="K87" s="36"/>
      <c r="L87" s="36"/>
      <c r="M87" s="37"/>
      <c r="N87" s="37"/>
      <c r="O87" s="37"/>
      <c r="P87" s="36"/>
      <c r="R87" s="36"/>
      <c r="S87" s="36"/>
      <c r="T87" s="36"/>
      <c r="U87" s="36"/>
      <c r="V87" s="36"/>
      <c r="W87" s="37"/>
    </row>
    <row r="88" spans="4:23" x14ac:dyDescent="0.25">
      <c r="D88" s="36"/>
      <c r="E88" s="36"/>
      <c r="F88" s="36"/>
      <c r="K88" s="36"/>
      <c r="L88" s="36"/>
      <c r="M88" s="37"/>
      <c r="N88" s="37"/>
      <c r="O88" s="37"/>
      <c r="P88" s="36"/>
      <c r="R88" s="36"/>
      <c r="S88" s="36"/>
      <c r="T88" s="36"/>
      <c r="U88" s="36"/>
      <c r="V88" s="36"/>
      <c r="W88" s="37"/>
    </row>
    <row r="89" spans="4:23" x14ac:dyDescent="0.25">
      <c r="D89" s="36"/>
      <c r="E89" s="36"/>
      <c r="F89" s="36"/>
      <c r="K89" s="36"/>
      <c r="L89" s="36"/>
      <c r="M89" s="37"/>
      <c r="N89" s="37"/>
      <c r="O89" s="37"/>
      <c r="P89" s="36"/>
      <c r="R89" s="36"/>
      <c r="S89" s="36"/>
      <c r="T89" s="36"/>
      <c r="U89" s="36"/>
      <c r="V89" s="36"/>
      <c r="W89" s="37"/>
    </row>
    <row r="90" spans="4:23" x14ac:dyDescent="0.25">
      <c r="E90" s="36"/>
      <c r="F90" s="36"/>
      <c r="K90" s="36"/>
      <c r="L90" s="36"/>
      <c r="M90" s="37"/>
      <c r="N90" s="37"/>
      <c r="O90" s="37"/>
      <c r="P90" s="36"/>
      <c r="R90" s="36"/>
      <c r="S90" s="36"/>
      <c r="T90" s="36"/>
      <c r="U90" s="36"/>
      <c r="V90" s="36"/>
      <c r="W90" s="37"/>
    </row>
    <row r="91" spans="4:23" x14ac:dyDescent="0.25">
      <c r="D91" s="36"/>
      <c r="E91" s="36"/>
      <c r="F91" s="36"/>
      <c r="K91" s="36"/>
      <c r="L91" s="36"/>
      <c r="M91" s="37"/>
      <c r="N91" s="37"/>
      <c r="O91" s="37"/>
      <c r="P91" s="36"/>
      <c r="R91" s="36"/>
      <c r="S91" s="36"/>
      <c r="T91" s="36"/>
      <c r="U91" s="36"/>
      <c r="V91" s="36"/>
      <c r="W91" s="37"/>
    </row>
    <row r="92" spans="4:23" x14ac:dyDescent="0.25">
      <c r="D92" s="36"/>
      <c r="E92" s="36"/>
      <c r="F92" s="36"/>
      <c r="K92" s="36"/>
      <c r="L92" s="36"/>
      <c r="M92" s="37"/>
      <c r="N92" s="37"/>
      <c r="O92" s="37"/>
      <c r="P92" s="36"/>
      <c r="R92" s="36"/>
      <c r="S92" s="36"/>
      <c r="T92" s="36"/>
      <c r="U92" s="36"/>
      <c r="V92" s="36"/>
      <c r="W92" s="37"/>
    </row>
    <row r="93" spans="4:23" x14ac:dyDescent="0.25">
      <c r="D93" s="36"/>
      <c r="E93" s="36"/>
      <c r="F93" s="36"/>
      <c r="K93" s="36"/>
      <c r="L93" s="36"/>
      <c r="M93" s="37"/>
      <c r="N93" s="37"/>
      <c r="O93" s="37"/>
      <c r="P93" s="36"/>
      <c r="R93" s="36"/>
      <c r="S93" s="36"/>
      <c r="T93" s="36"/>
      <c r="U93" s="36"/>
      <c r="V93" s="36"/>
      <c r="W93" s="37"/>
    </row>
    <row r="94" spans="4:23" x14ac:dyDescent="0.25">
      <c r="D94" s="36"/>
      <c r="E94" s="36"/>
      <c r="F94" s="36"/>
      <c r="K94" s="36"/>
      <c r="L94" s="36"/>
      <c r="M94" s="37"/>
      <c r="N94" s="37"/>
      <c r="O94" s="37"/>
      <c r="P94" s="36"/>
      <c r="R94" s="36"/>
      <c r="S94" s="36"/>
      <c r="T94" s="36"/>
      <c r="U94" s="36"/>
      <c r="V94" s="36"/>
      <c r="W94" s="37"/>
    </row>
    <row r="95" spans="4:23" x14ac:dyDescent="0.25">
      <c r="D95" s="36"/>
      <c r="E95" s="36"/>
      <c r="F95" s="36"/>
      <c r="K95" s="36"/>
      <c r="L95" s="36"/>
      <c r="M95" s="37"/>
      <c r="N95" s="37"/>
      <c r="O95" s="37"/>
      <c r="P95" s="36"/>
      <c r="R95" s="36"/>
      <c r="S95" s="36"/>
      <c r="T95" s="36"/>
      <c r="U95" s="36"/>
      <c r="V95" s="36"/>
      <c r="W95" s="37"/>
    </row>
    <row r="96" spans="4:23" x14ac:dyDescent="0.25">
      <c r="D96" s="36"/>
      <c r="E96" s="36"/>
      <c r="F96" s="36"/>
      <c r="K96" s="36"/>
      <c r="L96" s="36"/>
      <c r="M96" s="37"/>
      <c r="N96" s="37"/>
      <c r="O96" s="37"/>
      <c r="P96" s="36"/>
      <c r="R96" s="36"/>
      <c r="S96" s="36"/>
      <c r="T96" s="36"/>
      <c r="U96" s="36"/>
      <c r="V96" s="36"/>
      <c r="W96" s="37"/>
    </row>
    <row r="97" spans="4:23" x14ac:dyDescent="0.25">
      <c r="D97" s="36"/>
      <c r="E97" s="36"/>
      <c r="F97" s="36"/>
      <c r="K97" s="36"/>
      <c r="L97" s="36"/>
      <c r="M97" s="37"/>
      <c r="N97" s="37"/>
      <c r="O97" s="37"/>
      <c r="P97" s="36"/>
      <c r="R97" s="36"/>
      <c r="S97" s="36"/>
      <c r="T97" s="36"/>
      <c r="U97" s="36"/>
      <c r="V97" s="36"/>
      <c r="W97" s="37"/>
    </row>
    <row r="98" spans="4:23" x14ac:dyDescent="0.25">
      <c r="D98" s="36"/>
      <c r="E98" s="36"/>
      <c r="F98" s="36"/>
      <c r="K98" s="36"/>
      <c r="L98" s="36"/>
      <c r="M98" s="37"/>
      <c r="N98" s="37"/>
      <c r="O98" s="37"/>
      <c r="P98" s="36"/>
      <c r="R98" s="36"/>
      <c r="S98" s="36"/>
      <c r="T98" s="36"/>
      <c r="U98" s="36"/>
      <c r="V98" s="36"/>
      <c r="W98" s="37"/>
    </row>
    <row r="99" spans="4:23" x14ac:dyDescent="0.25">
      <c r="D99" s="36"/>
      <c r="E99" s="36"/>
      <c r="F99" s="36"/>
      <c r="K99" s="36"/>
      <c r="L99" s="36"/>
      <c r="M99" s="37"/>
      <c r="N99" s="37"/>
      <c r="O99" s="37"/>
      <c r="P99" s="36"/>
      <c r="R99" s="36"/>
      <c r="S99" s="36"/>
      <c r="T99" s="36"/>
      <c r="U99" s="36"/>
      <c r="V99" s="36"/>
      <c r="W99" s="37"/>
    </row>
    <row r="100" spans="4:23" x14ac:dyDescent="0.25">
      <c r="D100" s="36"/>
      <c r="E100" s="36"/>
      <c r="F100" s="36"/>
      <c r="K100" s="36"/>
      <c r="L100" s="36"/>
      <c r="M100" s="37"/>
      <c r="N100" s="37"/>
      <c r="O100" s="37"/>
      <c r="P100" s="36"/>
      <c r="R100" s="36"/>
      <c r="S100" s="36"/>
      <c r="T100" s="36"/>
      <c r="U100" s="36"/>
      <c r="V100" s="36"/>
      <c r="W100" s="37"/>
    </row>
    <row r="101" spans="4:23" x14ac:dyDescent="0.25">
      <c r="D101" s="36"/>
      <c r="E101" s="36"/>
      <c r="F101" s="36"/>
      <c r="K101" s="36"/>
      <c r="L101" s="36"/>
      <c r="M101" s="37"/>
      <c r="N101" s="37"/>
      <c r="O101" s="37"/>
      <c r="P101" s="36"/>
      <c r="R101" s="36"/>
      <c r="S101" s="36"/>
      <c r="T101" s="36"/>
      <c r="U101" s="36"/>
      <c r="V101" s="36"/>
      <c r="W101" s="37"/>
    </row>
    <row r="102" spans="4:23" x14ac:dyDescent="0.25">
      <c r="D102" s="36"/>
      <c r="E102" s="36"/>
      <c r="F102" s="36"/>
      <c r="K102" s="36"/>
      <c r="L102" s="36"/>
      <c r="M102" s="37"/>
      <c r="N102" s="37"/>
      <c r="O102" s="37"/>
      <c r="P102" s="36"/>
      <c r="R102" s="36"/>
      <c r="S102" s="36"/>
      <c r="T102" s="36"/>
      <c r="U102" s="36"/>
      <c r="V102" s="36"/>
      <c r="W102" s="37"/>
    </row>
    <row r="103" spans="4:23" x14ac:dyDescent="0.25">
      <c r="D103" s="36"/>
      <c r="E103" s="36"/>
      <c r="F103" s="36"/>
      <c r="K103" s="36"/>
      <c r="L103" s="36"/>
      <c r="M103" s="37"/>
      <c r="N103" s="37"/>
      <c r="O103" s="37"/>
      <c r="P103" s="36"/>
      <c r="R103" s="36"/>
      <c r="S103" s="36"/>
      <c r="T103" s="36"/>
      <c r="U103" s="36"/>
      <c r="V103" s="36"/>
      <c r="W103" s="37"/>
    </row>
    <row r="104" spans="4:23" x14ac:dyDescent="0.25">
      <c r="D104" s="36"/>
      <c r="E104" s="36"/>
      <c r="F104" s="36"/>
      <c r="K104" s="36"/>
      <c r="L104" s="36"/>
      <c r="M104" s="37"/>
      <c r="N104" s="37"/>
      <c r="O104" s="37"/>
      <c r="P104" s="36"/>
      <c r="R104" s="36"/>
      <c r="S104" s="36"/>
      <c r="T104" s="36"/>
      <c r="U104" s="36"/>
      <c r="V104" s="36"/>
      <c r="W104" s="37"/>
    </row>
    <row r="105" spans="4:23" x14ac:dyDescent="0.25">
      <c r="D105" s="36"/>
      <c r="E105" s="36"/>
      <c r="F105" s="36"/>
      <c r="K105" s="36"/>
      <c r="L105" s="36"/>
      <c r="M105" s="37"/>
      <c r="N105" s="37"/>
      <c r="O105" s="37"/>
      <c r="P105" s="36"/>
      <c r="R105" s="36"/>
      <c r="S105" s="36"/>
      <c r="T105" s="36"/>
      <c r="U105" s="36"/>
      <c r="V105" s="36"/>
      <c r="W105" s="37"/>
    </row>
    <row r="106" spans="4:23" x14ac:dyDescent="0.25">
      <c r="D106" s="36"/>
      <c r="E106" s="36"/>
      <c r="F106" s="36"/>
      <c r="K106" s="36"/>
      <c r="L106" s="36"/>
      <c r="M106" s="37"/>
      <c r="N106" s="37"/>
      <c r="O106" s="37"/>
      <c r="P106" s="36"/>
      <c r="R106" s="36"/>
      <c r="S106" s="36"/>
      <c r="T106" s="36"/>
      <c r="U106" s="36"/>
      <c r="V106" s="36"/>
      <c r="W106" s="37"/>
    </row>
    <row r="107" spans="4:23" x14ac:dyDescent="0.25">
      <c r="D107" s="36"/>
      <c r="E107" s="36"/>
      <c r="F107" s="36"/>
      <c r="K107" s="36"/>
      <c r="L107" s="36"/>
      <c r="M107" s="37"/>
      <c r="N107" s="37"/>
      <c r="O107" s="37"/>
      <c r="P107" s="36"/>
      <c r="R107" s="36"/>
      <c r="S107" s="36"/>
      <c r="T107" s="36"/>
      <c r="U107" s="36"/>
      <c r="V107" s="36"/>
      <c r="W107" s="37"/>
    </row>
    <row r="108" spans="4:23" x14ac:dyDescent="0.25">
      <c r="D108" s="36"/>
      <c r="E108" s="36"/>
      <c r="F108" s="36"/>
      <c r="K108" s="36"/>
      <c r="L108" s="36"/>
      <c r="M108" s="37"/>
      <c r="N108" s="37"/>
      <c r="O108" s="37"/>
      <c r="P108" s="36"/>
      <c r="R108" s="36"/>
      <c r="S108" s="36"/>
      <c r="T108" s="36"/>
      <c r="U108" s="36"/>
      <c r="V108" s="36"/>
      <c r="W108" s="37"/>
    </row>
    <row r="109" spans="4:23" x14ac:dyDescent="0.25">
      <c r="D109" s="36"/>
      <c r="E109" s="36"/>
      <c r="F109" s="36"/>
      <c r="K109" s="36"/>
      <c r="L109" s="36"/>
      <c r="M109" s="37"/>
      <c r="N109" s="37"/>
      <c r="O109" s="37"/>
      <c r="P109" s="36"/>
      <c r="R109" s="36"/>
      <c r="S109" s="36"/>
      <c r="T109" s="36"/>
      <c r="U109" s="36"/>
      <c r="V109" s="36"/>
      <c r="W109" s="37"/>
    </row>
    <row r="110" spans="4:23" x14ac:dyDescent="0.25">
      <c r="D110" s="36"/>
      <c r="E110" s="36"/>
      <c r="F110" s="36"/>
      <c r="K110" s="36"/>
      <c r="L110" s="36"/>
      <c r="M110" s="37"/>
      <c r="N110" s="37"/>
      <c r="O110" s="37"/>
      <c r="P110" s="36"/>
      <c r="R110" s="36"/>
      <c r="S110" s="36"/>
      <c r="T110" s="36"/>
      <c r="U110" s="36"/>
      <c r="V110" s="36"/>
      <c r="W110" s="37"/>
    </row>
    <row r="111" spans="4:23" x14ac:dyDescent="0.25">
      <c r="D111" s="36"/>
      <c r="E111" s="36"/>
      <c r="F111" s="36"/>
      <c r="K111" s="36"/>
      <c r="L111" s="36"/>
      <c r="M111" s="37"/>
      <c r="N111" s="37"/>
      <c r="O111" s="37"/>
      <c r="P111" s="36"/>
      <c r="R111" s="36"/>
      <c r="S111" s="36"/>
      <c r="T111" s="36"/>
      <c r="U111" s="36"/>
      <c r="V111" s="36"/>
      <c r="W111" s="37"/>
    </row>
    <row r="112" spans="4:23" x14ac:dyDescent="0.25">
      <c r="D112" s="36"/>
      <c r="E112" s="36"/>
      <c r="F112" s="36"/>
      <c r="K112" s="36"/>
      <c r="L112" s="36"/>
      <c r="M112" s="37"/>
      <c r="N112" s="37"/>
      <c r="O112" s="37"/>
      <c r="P112" s="36"/>
      <c r="R112" s="36"/>
      <c r="S112" s="36"/>
      <c r="T112" s="36"/>
      <c r="U112" s="36"/>
      <c r="V112" s="36"/>
      <c r="W112" s="37"/>
    </row>
    <row r="113" spans="4:23" x14ac:dyDescent="0.25">
      <c r="D113" s="36"/>
      <c r="E113" s="36"/>
      <c r="F113" s="36"/>
      <c r="K113" s="36"/>
      <c r="L113" s="36"/>
      <c r="M113" s="37"/>
      <c r="N113" s="37"/>
      <c r="O113" s="37"/>
      <c r="P113" s="36"/>
      <c r="R113" s="36"/>
      <c r="S113" s="36"/>
      <c r="T113" s="36"/>
      <c r="U113" s="36"/>
      <c r="V113" s="36"/>
      <c r="W113" s="37"/>
    </row>
    <row r="114" spans="4:23" x14ac:dyDescent="0.25">
      <c r="E114" s="36"/>
      <c r="F114" s="36"/>
      <c r="K114" s="36"/>
      <c r="L114" s="36"/>
      <c r="M114" s="37"/>
      <c r="N114" s="37"/>
      <c r="O114" s="37"/>
      <c r="P114" s="36"/>
      <c r="R114" s="36"/>
      <c r="S114" s="36"/>
      <c r="T114" s="36"/>
      <c r="U114" s="36"/>
      <c r="V114" s="36"/>
      <c r="W114" s="37"/>
    </row>
    <row r="115" spans="4:23" x14ac:dyDescent="0.25">
      <c r="D115" s="36"/>
      <c r="E115" s="36"/>
      <c r="F115" s="36"/>
      <c r="K115" s="36"/>
      <c r="L115" s="36"/>
      <c r="M115" s="37"/>
      <c r="N115" s="37"/>
      <c r="O115" s="37"/>
      <c r="P115" s="36"/>
      <c r="R115" s="36"/>
      <c r="S115" s="36"/>
      <c r="T115" s="36"/>
      <c r="U115" s="36"/>
      <c r="V115" s="36"/>
      <c r="W115" s="37"/>
    </row>
    <row r="116" spans="4:23" x14ac:dyDescent="0.25">
      <c r="D116" s="36"/>
      <c r="E116" s="36"/>
      <c r="F116" s="36"/>
      <c r="K116" s="36"/>
      <c r="L116" s="36"/>
      <c r="M116" s="37"/>
      <c r="N116" s="37"/>
      <c r="O116" s="37"/>
      <c r="P116" s="36"/>
      <c r="R116" s="36"/>
      <c r="S116" s="36"/>
      <c r="T116" s="36"/>
      <c r="U116" s="36"/>
      <c r="V116" s="36"/>
      <c r="W116" s="37"/>
    </row>
    <row r="117" spans="4:23" x14ac:dyDescent="0.25">
      <c r="E117" s="36"/>
      <c r="F117" s="36"/>
      <c r="K117" s="36"/>
      <c r="L117" s="36"/>
      <c r="M117" s="37"/>
      <c r="N117" s="37"/>
      <c r="O117" s="37"/>
      <c r="P117" s="36"/>
      <c r="R117" s="36"/>
      <c r="S117" s="36"/>
      <c r="T117" s="36"/>
      <c r="U117" s="36"/>
      <c r="V117" s="36"/>
      <c r="W117" s="37"/>
    </row>
    <row r="118" spans="4:23" x14ac:dyDescent="0.25">
      <c r="D118" s="36"/>
      <c r="E118" s="36"/>
      <c r="F118" s="36"/>
      <c r="K118" s="36"/>
      <c r="L118" s="36"/>
      <c r="M118" s="37"/>
      <c r="N118" s="37"/>
      <c r="O118" s="37"/>
      <c r="P118" s="36"/>
      <c r="R118" s="36"/>
      <c r="S118" s="36"/>
      <c r="T118" s="36"/>
      <c r="U118" s="36"/>
      <c r="V118" s="36"/>
      <c r="W118" s="37"/>
    </row>
    <row r="119" spans="4:23" x14ac:dyDescent="0.25">
      <c r="D119" s="36"/>
      <c r="E119" s="36"/>
      <c r="F119" s="36"/>
      <c r="J119" s="36"/>
      <c r="K119" s="36"/>
      <c r="L119" s="36"/>
      <c r="M119" s="37"/>
      <c r="N119" s="37"/>
      <c r="O119" s="37"/>
      <c r="P119" s="36"/>
      <c r="R119" s="36"/>
      <c r="S119" s="36"/>
      <c r="T119" s="36"/>
      <c r="U119" s="36"/>
      <c r="V119" s="36"/>
      <c r="W119" s="37"/>
    </row>
    <row r="120" spans="4:23" x14ac:dyDescent="0.25">
      <c r="D120" s="36"/>
      <c r="E120" s="36"/>
      <c r="F120" s="36"/>
      <c r="K120" s="36"/>
      <c r="L120" s="36"/>
      <c r="M120" s="37"/>
      <c r="N120" s="37"/>
      <c r="O120" s="37"/>
      <c r="P120" s="36"/>
      <c r="R120" s="36"/>
      <c r="S120" s="36"/>
      <c r="T120" s="36"/>
      <c r="U120" s="36"/>
      <c r="V120" s="36"/>
      <c r="W120" s="37"/>
    </row>
    <row r="121" spans="4:23" x14ac:dyDescent="0.25">
      <c r="D121" s="36"/>
      <c r="E121" s="36"/>
      <c r="F121" s="36"/>
      <c r="J121" s="36"/>
      <c r="K121" s="36"/>
      <c r="L121" s="36"/>
      <c r="M121" s="37"/>
      <c r="N121" s="37"/>
      <c r="O121" s="37"/>
      <c r="P121" s="36"/>
      <c r="R121" s="36"/>
      <c r="S121" s="36"/>
      <c r="T121" s="36"/>
      <c r="U121" s="36"/>
      <c r="V121" s="36"/>
      <c r="W121" s="37"/>
    </row>
    <row r="122" spans="4:23" x14ac:dyDescent="0.25">
      <c r="D122" s="36"/>
      <c r="E122" s="36"/>
      <c r="F122" s="36"/>
      <c r="J122" s="36"/>
      <c r="K122" s="36"/>
      <c r="L122" s="36"/>
      <c r="M122" s="37"/>
      <c r="N122" s="37"/>
      <c r="O122" s="37"/>
      <c r="P122" s="36"/>
      <c r="R122" s="36"/>
      <c r="S122" s="36"/>
      <c r="T122" s="36"/>
      <c r="U122" s="36"/>
      <c r="V122" s="36"/>
      <c r="W122" s="37"/>
    </row>
    <row r="123" spans="4:23" x14ac:dyDescent="0.25">
      <c r="D123" s="36"/>
      <c r="E123" s="36"/>
      <c r="F123" s="36"/>
      <c r="J123" s="36"/>
      <c r="K123" s="36"/>
      <c r="L123" s="36"/>
      <c r="M123" s="37"/>
      <c r="N123" s="37"/>
      <c r="O123" s="37"/>
      <c r="P123" s="36"/>
      <c r="R123" s="36"/>
      <c r="S123" s="36"/>
      <c r="T123" s="36"/>
      <c r="U123" s="36"/>
      <c r="V123" s="36"/>
      <c r="W123" s="37"/>
    </row>
    <row r="124" spans="4:23" x14ac:dyDescent="0.25">
      <c r="D124" s="36"/>
      <c r="E124" s="36"/>
      <c r="F124" s="36"/>
      <c r="J124" s="36"/>
      <c r="K124" s="36"/>
      <c r="L124" s="36"/>
      <c r="M124" s="37"/>
      <c r="N124" s="37"/>
      <c r="O124" s="37"/>
      <c r="P124" s="36"/>
      <c r="R124" s="36"/>
      <c r="S124" s="36"/>
      <c r="T124" s="36"/>
      <c r="U124" s="36"/>
      <c r="V124" s="36"/>
      <c r="W124" s="37"/>
    </row>
    <row r="125" spans="4:23" x14ac:dyDescent="0.25">
      <c r="J125" s="36"/>
      <c r="K125" s="36"/>
      <c r="L125" s="36"/>
      <c r="M125" s="37"/>
      <c r="N125" s="37"/>
      <c r="O125" s="37"/>
      <c r="P125" s="36"/>
      <c r="R125" s="36"/>
      <c r="S125" s="36"/>
      <c r="T125" s="36"/>
      <c r="U125" s="36"/>
      <c r="V125" s="36"/>
      <c r="W125" s="37"/>
    </row>
    <row r="126" spans="4:23" x14ac:dyDescent="0.25">
      <c r="J126" s="36"/>
      <c r="K126" s="36"/>
      <c r="L126" s="36"/>
      <c r="M126" s="37"/>
      <c r="N126" s="37"/>
      <c r="O126" s="37"/>
      <c r="P126" s="36"/>
      <c r="R126" s="36"/>
      <c r="S126" s="36"/>
      <c r="T126" s="36"/>
      <c r="U126" s="36"/>
      <c r="V126" s="36"/>
      <c r="W126" s="37"/>
    </row>
    <row r="127" spans="4:23" x14ac:dyDescent="0.25">
      <c r="K127" s="36"/>
      <c r="L127" s="36"/>
      <c r="M127" s="37"/>
      <c r="N127" s="37"/>
      <c r="O127" s="37"/>
      <c r="P127" s="36"/>
      <c r="R127" s="36"/>
      <c r="S127" s="36"/>
      <c r="T127" s="36"/>
      <c r="U127" s="36"/>
      <c r="V127" s="36"/>
      <c r="W127" s="37"/>
    </row>
    <row r="128" spans="4:23" x14ac:dyDescent="0.25">
      <c r="J128" s="36"/>
      <c r="K128" s="36"/>
      <c r="L128" s="36"/>
      <c r="M128" s="37"/>
      <c r="N128" s="37"/>
      <c r="O128" s="37"/>
      <c r="P128" s="36"/>
      <c r="R128" s="36"/>
      <c r="S128" s="36"/>
      <c r="T128" s="36"/>
      <c r="U128" s="36"/>
      <c r="V128" s="36"/>
      <c r="W128" s="37"/>
    </row>
    <row r="129" spans="10:23" x14ac:dyDescent="0.25">
      <c r="J129" s="36"/>
      <c r="K129" s="36"/>
      <c r="L129" s="36"/>
      <c r="M129" s="37"/>
      <c r="N129" s="37"/>
      <c r="O129" s="37"/>
      <c r="P129" s="36"/>
      <c r="R129" s="36"/>
      <c r="S129" s="36"/>
      <c r="T129" s="36"/>
      <c r="U129" s="36"/>
      <c r="V129" s="36"/>
      <c r="W129" s="37"/>
    </row>
    <row r="130" spans="10:23" x14ac:dyDescent="0.25">
      <c r="J130" s="36"/>
      <c r="K130" s="36"/>
      <c r="L130" s="36"/>
      <c r="M130" s="37"/>
      <c r="N130" s="37"/>
      <c r="O130" s="37"/>
      <c r="P130" s="36"/>
      <c r="R130" s="36"/>
      <c r="S130" s="36"/>
      <c r="T130" s="36"/>
      <c r="U130" s="36"/>
      <c r="V130" s="36"/>
      <c r="W130" s="37"/>
    </row>
    <row r="131" spans="10:23" x14ac:dyDescent="0.25">
      <c r="J131" s="36"/>
      <c r="K131" s="36"/>
      <c r="L131" s="36"/>
      <c r="M131" s="37"/>
      <c r="N131" s="37"/>
      <c r="O131" s="37"/>
      <c r="P131" s="36"/>
      <c r="R131" s="36"/>
      <c r="S131" s="36"/>
      <c r="T131" s="36"/>
      <c r="U131" s="36"/>
      <c r="V131" s="36"/>
      <c r="W131" s="37"/>
    </row>
    <row r="132" spans="10:23" x14ac:dyDescent="0.25">
      <c r="J132" s="36"/>
      <c r="K132" s="36"/>
      <c r="L132" s="36"/>
      <c r="M132" s="37"/>
      <c r="N132" s="37"/>
      <c r="O132" s="37"/>
      <c r="P132" s="36"/>
      <c r="R132" s="36"/>
      <c r="S132" s="36"/>
      <c r="T132" s="36"/>
      <c r="U132" s="36"/>
      <c r="V132" s="36"/>
      <c r="W132" s="37"/>
    </row>
    <row r="133" spans="10:23" x14ac:dyDescent="0.25">
      <c r="J133" s="36"/>
      <c r="K133" s="36"/>
      <c r="L133" s="36"/>
      <c r="M133" s="37"/>
      <c r="N133" s="37"/>
      <c r="O133" s="37"/>
      <c r="P133" s="36"/>
      <c r="R133" s="36"/>
      <c r="S133" s="36"/>
      <c r="T133" s="36"/>
      <c r="U133" s="36"/>
      <c r="V133" s="36"/>
      <c r="W133" s="37"/>
    </row>
    <row r="134" spans="10:23" x14ac:dyDescent="0.25">
      <c r="J134" s="36"/>
      <c r="K134" s="36"/>
      <c r="L134" s="36"/>
      <c r="M134" s="37"/>
      <c r="N134" s="37"/>
      <c r="O134" s="37"/>
      <c r="P134" s="36"/>
      <c r="R134" s="36"/>
      <c r="S134" s="36"/>
      <c r="T134" s="36"/>
      <c r="U134" s="36"/>
      <c r="V134" s="36"/>
      <c r="W134" s="37"/>
    </row>
    <row r="135" spans="10:23" x14ac:dyDescent="0.25">
      <c r="J135" s="36"/>
      <c r="K135" s="36"/>
      <c r="L135" s="36"/>
      <c r="M135" s="37"/>
      <c r="N135" s="37"/>
      <c r="O135" s="37"/>
      <c r="P135" s="36"/>
      <c r="R135" s="36"/>
      <c r="S135" s="36"/>
      <c r="T135" s="36"/>
      <c r="U135" s="36"/>
      <c r="V135" s="36"/>
      <c r="W135" s="37"/>
    </row>
    <row r="136" spans="10:23" x14ac:dyDescent="0.25">
      <c r="J136" s="36"/>
      <c r="K136" s="36"/>
      <c r="L136" s="36"/>
      <c r="M136" s="37"/>
      <c r="N136" s="37"/>
      <c r="O136" s="37"/>
      <c r="P136" s="36"/>
      <c r="R136" s="36"/>
      <c r="S136" s="36"/>
      <c r="T136" s="36"/>
      <c r="U136" s="36"/>
      <c r="V136" s="36"/>
      <c r="W136" s="37"/>
    </row>
    <row r="137" spans="10:23" x14ac:dyDescent="0.25">
      <c r="J137" s="36"/>
      <c r="K137" s="36"/>
      <c r="L137" s="36"/>
      <c r="M137" s="37"/>
      <c r="N137" s="37"/>
      <c r="O137" s="37"/>
      <c r="P137" s="36"/>
      <c r="R137" s="36"/>
      <c r="S137" s="36"/>
      <c r="T137" s="36"/>
      <c r="U137" s="36"/>
      <c r="V137" s="36"/>
      <c r="W137" s="37"/>
    </row>
    <row r="138" spans="10:23" x14ac:dyDescent="0.25">
      <c r="J138" s="36"/>
      <c r="K138" s="36"/>
      <c r="L138" s="36"/>
      <c r="M138" s="37"/>
      <c r="N138" s="37"/>
      <c r="O138" s="37"/>
      <c r="P138" s="36"/>
      <c r="R138" s="36"/>
      <c r="S138" s="36"/>
      <c r="T138" s="36"/>
      <c r="U138" s="36"/>
      <c r="V138" s="36"/>
      <c r="W138" s="37"/>
    </row>
    <row r="139" spans="10:23" x14ac:dyDescent="0.25">
      <c r="J139" s="36"/>
      <c r="K139" s="36"/>
      <c r="L139" s="36"/>
      <c r="M139" s="37"/>
      <c r="N139" s="37"/>
      <c r="O139" s="37"/>
      <c r="P139" s="36"/>
      <c r="R139" s="36"/>
      <c r="S139" s="36"/>
      <c r="T139" s="36"/>
      <c r="U139" s="36"/>
      <c r="V139" s="36"/>
      <c r="W139" s="37"/>
    </row>
    <row r="140" spans="10:23" x14ac:dyDescent="0.25">
      <c r="J140" s="36"/>
      <c r="K140" s="36"/>
      <c r="L140" s="36"/>
      <c r="M140" s="37"/>
      <c r="N140" s="37"/>
      <c r="O140" s="37"/>
      <c r="P140" s="36"/>
      <c r="R140" s="36"/>
      <c r="S140" s="36"/>
      <c r="T140" s="36"/>
      <c r="U140" s="36"/>
      <c r="V140" s="36"/>
      <c r="W140" s="37"/>
    </row>
    <row r="141" spans="10:23" x14ac:dyDescent="0.25">
      <c r="K141" s="36"/>
      <c r="L141" s="36"/>
      <c r="M141" s="37"/>
      <c r="N141" s="37"/>
      <c r="O141" s="37"/>
      <c r="P141" s="36"/>
      <c r="R141" s="36"/>
      <c r="S141" s="36"/>
      <c r="T141" s="36"/>
      <c r="U141" s="36"/>
      <c r="V141" s="36"/>
      <c r="W141" s="37"/>
    </row>
    <row r="142" spans="10:23" x14ac:dyDescent="0.25">
      <c r="J142" s="36"/>
      <c r="K142" s="36"/>
      <c r="L142" s="36"/>
      <c r="M142" s="37"/>
      <c r="N142" s="37"/>
      <c r="O142" s="37"/>
      <c r="P142" s="36"/>
      <c r="R142" s="36"/>
      <c r="S142" s="36"/>
      <c r="T142" s="36"/>
      <c r="U142" s="36"/>
      <c r="V142" s="36"/>
      <c r="W142" s="37"/>
    </row>
    <row r="143" spans="10:23" x14ac:dyDescent="0.25">
      <c r="J143" s="36"/>
      <c r="K143" s="36"/>
      <c r="L143" s="36"/>
      <c r="M143" s="37"/>
      <c r="N143" s="37"/>
      <c r="O143" s="37"/>
      <c r="P143" s="36"/>
      <c r="R143" s="36"/>
      <c r="S143" s="36"/>
      <c r="T143" s="36"/>
      <c r="U143" s="36"/>
      <c r="V143" s="36"/>
      <c r="W143" s="37"/>
    </row>
    <row r="144" spans="10:23" x14ac:dyDescent="0.25">
      <c r="J144" s="36"/>
      <c r="K144" s="36"/>
      <c r="L144" s="36"/>
      <c r="M144" s="37"/>
      <c r="N144" s="37"/>
      <c r="O144" s="37"/>
      <c r="P144" s="36"/>
      <c r="R144" s="36"/>
      <c r="S144" s="36"/>
      <c r="T144" s="36"/>
      <c r="U144" s="36"/>
      <c r="V144" s="36"/>
      <c r="W144" s="37"/>
    </row>
    <row r="145" spans="10:23" x14ac:dyDescent="0.25">
      <c r="J145" s="36"/>
      <c r="K145" s="36"/>
      <c r="L145" s="36"/>
      <c r="M145" s="37"/>
      <c r="N145" s="37"/>
      <c r="O145" s="37"/>
      <c r="P145" s="36"/>
      <c r="R145" s="36"/>
      <c r="S145" s="36"/>
      <c r="T145" s="36"/>
      <c r="U145" s="36"/>
      <c r="V145" s="36"/>
      <c r="W145" s="37"/>
    </row>
    <row r="146" spans="10:23" x14ac:dyDescent="0.25">
      <c r="J146" s="36"/>
      <c r="K146" s="36"/>
      <c r="L146" s="36"/>
      <c r="M146" s="37"/>
      <c r="N146" s="37"/>
      <c r="O146" s="37"/>
      <c r="P146" s="36"/>
      <c r="R146" s="36"/>
      <c r="S146" s="36"/>
      <c r="T146" s="36"/>
      <c r="U146" s="36"/>
      <c r="V146" s="36"/>
      <c r="W146" s="37"/>
    </row>
    <row r="147" spans="10:23" x14ac:dyDescent="0.25">
      <c r="J147" s="36"/>
      <c r="K147" s="36"/>
      <c r="L147" s="36"/>
      <c r="M147" s="37"/>
      <c r="N147" s="37"/>
      <c r="O147" s="37"/>
      <c r="P147" s="36"/>
      <c r="R147" s="36"/>
      <c r="S147" s="36"/>
      <c r="T147" s="36"/>
      <c r="U147" s="36"/>
      <c r="V147" s="36"/>
      <c r="W147" s="37"/>
    </row>
    <row r="148" spans="10:23" x14ac:dyDescent="0.25">
      <c r="J148" s="36"/>
      <c r="K148" s="36"/>
      <c r="L148" s="36"/>
      <c r="M148" s="37"/>
      <c r="N148" s="37"/>
      <c r="O148" s="37"/>
      <c r="P148" s="36"/>
      <c r="R148" s="36"/>
      <c r="S148" s="36"/>
      <c r="T148" s="36"/>
      <c r="U148" s="36"/>
      <c r="V148" s="36"/>
      <c r="W148" s="37"/>
    </row>
    <row r="149" spans="10:23" x14ac:dyDescent="0.25">
      <c r="K149" s="36"/>
      <c r="L149" s="36"/>
      <c r="M149" s="37"/>
      <c r="N149" s="37"/>
      <c r="O149" s="37"/>
      <c r="P149" s="36"/>
      <c r="R149" s="36"/>
      <c r="S149" s="36"/>
      <c r="T149" s="36"/>
      <c r="U149" s="36"/>
      <c r="V149" s="36"/>
      <c r="W149" s="37"/>
    </row>
    <row r="150" spans="10:23" x14ac:dyDescent="0.25">
      <c r="J150" s="36"/>
      <c r="K150" s="36"/>
      <c r="L150" s="36"/>
      <c r="M150" s="37"/>
      <c r="N150" s="37"/>
      <c r="O150" s="37"/>
      <c r="P150" s="36"/>
      <c r="R150" s="36"/>
      <c r="S150" s="36"/>
      <c r="T150" s="36"/>
      <c r="U150" s="36"/>
      <c r="V150" s="36"/>
      <c r="W150" s="37"/>
    </row>
    <row r="151" spans="10:23" x14ac:dyDescent="0.25">
      <c r="J151" s="36"/>
      <c r="K151" s="36"/>
      <c r="L151" s="36"/>
      <c r="M151" s="37"/>
      <c r="N151" s="37"/>
      <c r="O151" s="37"/>
      <c r="P151" s="36"/>
      <c r="R151" s="36"/>
      <c r="S151" s="36"/>
      <c r="T151" s="36"/>
      <c r="U151" s="36"/>
      <c r="V151" s="36"/>
      <c r="W151" s="37"/>
    </row>
    <row r="152" spans="10:23" x14ac:dyDescent="0.25">
      <c r="J152" s="36"/>
      <c r="K152" s="36"/>
      <c r="L152" s="36"/>
      <c r="M152" s="37"/>
      <c r="N152" s="37"/>
      <c r="O152" s="37"/>
      <c r="P152" s="36"/>
      <c r="R152" s="36"/>
      <c r="S152" s="36"/>
      <c r="T152" s="36"/>
      <c r="U152" s="36"/>
      <c r="V152" s="36"/>
      <c r="W152" s="37"/>
    </row>
    <row r="153" spans="10:23" x14ac:dyDescent="0.25">
      <c r="J153" s="36"/>
      <c r="K153" s="36"/>
      <c r="L153" s="36"/>
      <c r="M153" s="37"/>
      <c r="N153" s="37"/>
      <c r="O153" s="37"/>
      <c r="P153" s="36"/>
      <c r="R153" s="36"/>
      <c r="S153" s="36"/>
      <c r="T153" s="36"/>
      <c r="U153" s="36"/>
      <c r="V153" s="36"/>
      <c r="W153" s="37"/>
    </row>
    <row r="154" spans="10:23" x14ac:dyDescent="0.25">
      <c r="J154" s="36"/>
      <c r="K154" s="36"/>
      <c r="L154" s="36"/>
      <c r="M154" s="37"/>
      <c r="N154" s="37"/>
      <c r="O154" s="37"/>
      <c r="P154" s="36"/>
      <c r="R154" s="36"/>
      <c r="S154" s="36"/>
      <c r="T154" s="36"/>
      <c r="U154" s="36"/>
      <c r="V154" s="36"/>
      <c r="W154" s="37"/>
    </row>
    <row r="155" spans="10:23" x14ac:dyDescent="0.25">
      <c r="J155" s="36"/>
      <c r="K155" s="36"/>
      <c r="L155" s="36"/>
      <c r="M155" s="37"/>
      <c r="N155" s="37"/>
      <c r="O155" s="37"/>
      <c r="P155" s="36"/>
      <c r="R155" s="36"/>
      <c r="S155" s="36"/>
      <c r="T155" s="36"/>
      <c r="U155" s="36"/>
      <c r="V155" s="36"/>
      <c r="W155" s="37"/>
    </row>
    <row r="156" spans="10:23" x14ac:dyDescent="0.25">
      <c r="K156" s="36"/>
      <c r="L156" s="36"/>
      <c r="M156" s="37"/>
      <c r="N156" s="37"/>
      <c r="O156" s="37"/>
      <c r="P156" s="36"/>
      <c r="R156" s="36"/>
      <c r="S156" s="36"/>
      <c r="T156" s="36"/>
      <c r="U156" s="36"/>
      <c r="V156" s="36"/>
      <c r="W156" s="37"/>
    </row>
    <row r="157" spans="10:23" x14ac:dyDescent="0.25">
      <c r="J157" s="36"/>
      <c r="K157" s="36"/>
      <c r="L157" s="36"/>
      <c r="M157" s="37"/>
      <c r="N157" s="37"/>
      <c r="O157" s="37"/>
      <c r="P157" s="36"/>
      <c r="R157" s="36"/>
      <c r="S157" s="36"/>
      <c r="T157" s="36"/>
      <c r="U157" s="36"/>
      <c r="V157" s="36"/>
      <c r="W157" s="37"/>
    </row>
    <row r="158" spans="10:23" x14ac:dyDescent="0.25">
      <c r="J158" s="36"/>
      <c r="K158" s="36"/>
      <c r="L158" s="36"/>
      <c r="M158" s="37"/>
      <c r="N158" s="37"/>
      <c r="O158" s="37"/>
      <c r="P158" s="36"/>
      <c r="R158" s="36"/>
      <c r="S158" s="36"/>
      <c r="T158" s="36"/>
      <c r="U158" s="36"/>
      <c r="V158" s="36"/>
      <c r="W158" s="37"/>
    </row>
    <row r="159" spans="10:23" x14ac:dyDescent="0.25">
      <c r="J159" s="36"/>
      <c r="K159" s="36"/>
      <c r="L159" s="36"/>
      <c r="M159" s="37"/>
      <c r="N159" s="37"/>
      <c r="O159" s="37"/>
      <c r="P159" s="36"/>
      <c r="R159" s="36"/>
      <c r="S159" s="36"/>
      <c r="T159" s="36"/>
      <c r="U159" s="36"/>
      <c r="V159" s="36"/>
      <c r="W159" s="37"/>
    </row>
    <row r="160" spans="10:23" x14ac:dyDescent="0.25">
      <c r="J160" s="36"/>
      <c r="K160" s="36"/>
      <c r="L160" s="36"/>
      <c r="M160" s="37"/>
      <c r="N160" s="37"/>
      <c r="O160" s="37"/>
      <c r="P160" s="36"/>
      <c r="R160" s="36"/>
      <c r="S160" s="36"/>
      <c r="T160" s="36"/>
      <c r="U160" s="36"/>
      <c r="V160" s="36"/>
      <c r="W160" s="37"/>
    </row>
    <row r="161" spans="10:23" x14ac:dyDescent="0.25">
      <c r="J161" s="36"/>
      <c r="K161" s="36"/>
      <c r="L161" s="36"/>
      <c r="M161" s="37"/>
      <c r="N161" s="37"/>
      <c r="O161" s="37"/>
      <c r="P161" s="36"/>
      <c r="R161" s="36"/>
      <c r="S161" s="36"/>
      <c r="T161" s="36"/>
      <c r="U161" s="36"/>
      <c r="V161" s="36"/>
      <c r="W161" s="37"/>
    </row>
    <row r="162" spans="10:23" x14ac:dyDescent="0.25">
      <c r="J162" s="36"/>
      <c r="K162" s="36"/>
      <c r="L162" s="36"/>
      <c r="M162" s="37"/>
      <c r="N162" s="37"/>
      <c r="O162" s="37"/>
      <c r="P162" s="36"/>
      <c r="R162" s="36"/>
      <c r="S162" s="36"/>
      <c r="T162" s="36"/>
      <c r="U162" s="36"/>
      <c r="V162" s="36"/>
      <c r="W162" s="37"/>
    </row>
    <row r="163" spans="10:23" x14ac:dyDescent="0.25">
      <c r="J163" s="36"/>
      <c r="K163" s="36"/>
      <c r="L163" s="36"/>
      <c r="M163" s="37"/>
      <c r="N163" s="37"/>
      <c r="O163" s="37"/>
      <c r="P163" s="36"/>
      <c r="R163" s="36"/>
      <c r="S163" s="36"/>
      <c r="T163" s="36"/>
      <c r="U163" s="36"/>
      <c r="V163" s="36"/>
      <c r="W163" s="37"/>
    </row>
    <row r="164" spans="10:23" x14ac:dyDescent="0.25">
      <c r="J164" s="36"/>
      <c r="K164" s="36"/>
      <c r="L164" s="36"/>
      <c r="M164" s="37"/>
      <c r="N164" s="37"/>
      <c r="O164" s="37"/>
      <c r="P164" s="36"/>
      <c r="R164" s="36"/>
      <c r="S164" s="36"/>
      <c r="T164" s="36"/>
      <c r="U164" s="36"/>
      <c r="V164" s="36"/>
      <c r="W164" s="37"/>
    </row>
    <row r="165" spans="10:23" x14ac:dyDescent="0.25">
      <c r="J165" s="36"/>
      <c r="K165" s="36"/>
      <c r="L165" s="36"/>
      <c r="M165" s="37"/>
      <c r="N165" s="37"/>
      <c r="O165" s="37"/>
      <c r="P165" s="36"/>
      <c r="R165" s="36"/>
      <c r="S165" s="36"/>
      <c r="T165" s="36"/>
      <c r="U165" s="36"/>
      <c r="V165" s="36"/>
      <c r="W165" s="37"/>
    </row>
    <row r="166" spans="10:23" x14ac:dyDescent="0.25">
      <c r="J166" s="36"/>
      <c r="K166" s="36"/>
      <c r="L166" s="36"/>
      <c r="M166" s="37"/>
      <c r="N166" s="37"/>
      <c r="O166" s="37"/>
      <c r="P166" s="36"/>
      <c r="R166" s="36"/>
      <c r="S166" s="36"/>
      <c r="T166" s="36"/>
      <c r="U166" s="36"/>
      <c r="V166" s="36"/>
      <c r="W166" s="37"/>
    </row>
    <row r="167" spans="10:23" x14ac:dyDescent="0.25">
      <c r="J167" s="36"/>
      <c r="K167" s="36"/>
      <c r="L167" s="36"/>
      <c r="M167" s="37"/>
      <c r="N167" s="37"/>
      <c r="O167" s="37"/>
      <c r="P167" s="36"/>
      <c r="R167" s="36"/>
      <c r="S167" s="36"/>
      <c r="T167" s="36"/>
      <c r="U167" s="36"/>
      <c r="V167" s="36"/>
      <c r="W167" s="37"/>
    </row>
    <row r="168" spans="10:23" x14ac:dyDescent="0.25">
      <c r="J168" s="36"/>
      <c r="K168" s="36"/>
      <c r="L168" s="36"/>
      <c r="M168" s="37"/>
      <c r="N168" s="37"/>
      <c r="O168" s="37"/>
      <c r="P168" s="36"/>
      <c r="R168" s="36"/>
      <c r="S168" s="36"/>
      <c r="T168" s="36"/>
      <c r="U168" s="36"/>
      <c r="V168" s="36"/>
      <c r="W168" s="37"/>
    </row>
    <row r="169" spans="10:23" x14ac:dyDescent="0.25">
      <c r="J169" s="36"/>
      <c r="K169" s="36"/>
      <c r="L169" s="36"/>
      <c r="M169" s="37"/>
      <c r="N169" s="37"/>
      <c r="O169" s="37"/>
      <c r="P169" s="36"/>
      <c r="R169" s="36"/>
      <c r="S169" s="36"/>
      <c r="T169" s="36"/>
      <c r="U169" s="36"/>
      <c r="V169" s="36"/>
      <c r="W169" s="37"/>
    </row>
    <row r="170" spans="10:23" x14ac:dyDescent="0.25">
      <c r="J170" s="36"/>
      <c r="K170" s="36"/>
      <c r="L170" s="36"/>
      <c r="M170" s="37"/>
      <c r="N170" s="37"/>
      <c r="O170" s="37"/>
      <c r="P170" s="36"/>
      <c r="R170" s="36"/>
      <c r="S170" s="36"/>
      <c r="T170" s="36"/>
      <c r="U170" s="36"/>
      <c r="V170" s="36"/>
      <c r="W170" s="37"/>
    </row>
    <row r="171" spans="10:23" x14ac:dyDescent="0.25">
      <c r="J171" s="36"/>
      <c r="K171" s="36"/>
      <c r="L171" s="36"/>
      <c r="M171" s="37"/>
      <c r="N171" s="37"/>
      <c r="O171" s="37"/>
      <c r="P171" s="36"/>
      <c r="R171" s="36"/>
      <c r="S171" s="36"/>
      <c r="T171" s="36"/>
      <c r="U171" s="36"/>
      <c r="V171" s="36"/>
      <c r="W171" s="37"/>
    </row>
    <row r="172" spans="10:23" x14ac:dyDescent="0.25">
      <c r="J172" s="36"/>
      <c r="K172" s="36"/>
      <c r="L172" s="36"/>
      <c r="M172" s="37"/>
      <c r="N172" s="37"/>
      <c r="O172" s="37"/>
      <c r="P172" s="36"/>
      <c r="R172" s="36"/>
      <c r="S172" s="36"/>
      <c r="T172" s="36"/>
      <c r="U172" s="36"/>
      <c r="V172" s="36"/>
      <c r="W172" s="37"/>
    </row>
    <row r="173" spans="10:23" x14ac:dyDescent="0.25">
      <c r="J173" s="36"/>
      <c r="K173" s="36"/>
      <c r="L173" s="36"/>
      <c r="M173" s="37"/>
      <c r="N173" s="37"/>
      <c r="O173" s="37"/>
      <c r="P173" s="36"/>
      <c r="R173" s="36"/>
      <c r="S173" s="36"/>
      <c r="T173" s="36"/>
      <c r="U173" s="36"/>
      <c r="V173" s="36"/>
      <c r="W173" s="37"/>
    </row>
    <row r="174" spans="10:23" x14ac:dyDescent="0.25">
      <c r="J174" s="36"/>
      <c r="K174" s="36"/>
      <c r="L174" s="36"/>
      <c r="M174" s="37"/>
      <c r="N174" s="37"/>
      <c r="O174" s="37"/>
      <c r="P174" s="36"/>
      <c r="R174" s="36"/>
      <c r="S174" s="36"/>
      <c r="T174" s="36"/>
      <c r="U174" s="36"/>
      <c r="V174" s="36"/>
      <c r="W174" s="37"/>
    </row>
    <row r="175" spans="10:23" x14ac:dyDescent="0.25">
      <c r="J175" s="36"/>
      <c r="K175" s="36"/>
      <c r="L175" s="36"/>
      <c r="M175" s="37"/>
      <c r="N175" s="37"/>
      <c r="O175" s="37"/>
      <c r="P175" s="36"/>
      <c r="R175" s="36"/>
      <c r="S175" s="36"/>
      <c r="T175" s="36"/>
      <c r="U175" s="36"/>
      <c r="V175" s="36"/>
      <c r="W175" s="37"/>
    </row>
    <row r="176" spans="10:23" x14ac:dyDescent="0.25">
      <c r="J176" s="36"/>
      <c r="K176" s="36"/>
      <c r="L176" s="36"/>
      <c r="M176" s="37"/>
      <c r="N176" s="37"/>
      <c r="O176" s="37"/>
      <c r="P176" s="36"/>
      <c r="R176" s="36"/>
      <c r="S176" s="36"/>
      <c r="T176" s="36"/>
      <c r="U176" s="36"/>
      <c r="V176" s="36"/>
      <c r="W176" s="37"/>
    </row>
    <row r="177" spans="10:23" x14ac:dyDescent="0.25">
      <c r="J177" s="36"/>
      <c r="K177" s="36"/>
      <c r="L177" s="36"/>
      <c r="M177" s="37"/>
      <c r="N177" s="37"/>
      <c r="O177" s="37"/>
      <c r="P177" s="36"/>
      <c r="R177" s="36"/>
      <c r="S177" s="36"/>
      <c r="T177" s="36"/>
      <c r="U177" s="36"/>
      <c r="V177" s="36"/>
      <c r="W177" s="37"/>
    </row>
    <row r="178" spans="10:23" x14ac:dyDescent="0.25">
      <c r="J178" s="36"/>
      <c r="K178" s="36"/>
      <c r="L178" s="36"/>
      <c r="M178" s="37"/>
      <c r="N178" s="37"/>
      <c r="O178" s="37"/>
      <c r="P178" s="36"/>
      <c r="R178" s="36"/>
      <c r="S178" s="36"/>
      <c r="T178" s="36"/>
      <c r="U178" s="36"/>
      <c r="V178" s="36"/>
      <c r="W178" s="37"/>
    </row>
    <row r="179" spans="10:23" x14ac:dyDescent="0.25">
      <c r="J179" s="36"/>
      <c r="K179" s="36"/>
      <c r="L179" s="36"/>
      <c r="M179" s="37"/>
      <c r="N179" s="37"/>
      <c r="O179" s="37"/>
      <c r="P179" s="36"/>
      <c r="R179" s="36"/>
      <c r="S179" s="36"/>
      <c r="T179" s="36"/>
      <c r="U179" s="36"/>
      <c r="V179" s="36"/>
      <c r="W179" s="37"/>
    </row>
    <row r="180" spans="10:23" x14ac:dyDescent="0.25">
      <c r="J180" s="36"/>
      <c r="K180" s="36"/>
      <c r="L180" s="36"/>
      <c r="M180" s="37"/>
      <c r="N180" s="37"/>
      <c r="O180" s="37"/>
      <c r="P180" s="36"/>
      <c r="R180" s="36"/>
      <c r="S180" s="36"/>
      <c r="T180" s="36"/>
      <c r="U180" s="36"/>
      <c r="V180" s="36"/>
      <c r="W180" s="37"/>
    </row>
    <row r="181" spans="10:23" x14ac:dyDescent="0.25">
      <c r="J181" s="36"/>
      <c r="K181" s="36"/>
      <c r="L181" s="36"/>
      <c r="M181" s="37"/>
      <c r="N181" s="37"/>
      <c r="O181" s="37"/>
      <c r="P181" s="36"/>
      <c r="R181" s="36"/>
      <c r="S181" s="36"/>
      <c r="T181" s="36"/>
      <c r="U181" s="36"/>
      <c r="V181" s="36"/>
      <c r="W181" s="37"/>
    </row>
    <row r="182" spans="10:23" x14ac:dyDescent="0.25">
      <c r="J182" s="36"/>
      <c r="K182" s="36"/>
      <c r="L182" s="36"/>
      <c r="M182" s="37"/>
      <c r="N182" s="37"/>
      <c r="O182" s="37"/>
      <c r="P182" s="36"/>
      <c r="R182" s="36"/>
      <c r="S182" s="36"/>
      <c r="T182" s="36"/>
      <c r="U182" s="36"/>
      <c r="V182" s="36"/>
      <c r="W182" s="37"/>
    </row>
    <row r="183" spans="10:23" x14ac:dyDescent="0.25">
      <c r="J183" s="36"/>
      <c r="K183" s="36"/>
      <c r="L183" s="36"/>
      <c r="M183" s="37"/>
      <c r="N183" s="37"/>
      <c r="O183" s="37"/>
      <c r="P183" s="36"/>
      <c r="R183" s="36"/>
      <c r="S183" s="36"/>
      <c r="T183" s="36"/>
      <c r="U183" s="36"/>
      <c r="V183" s="36"/>
      <c r="W183" s="37"/>
    </row>
    <row r="184" spans="10:23" x14ac:dyDescent="0.25">
      <c r="J184" s="36"/>
      <c r="K184" s="36"/>
      <c r="L184" s="36"/>
      <c r="M184" s="37"/>
      <c r="N184" s="37"/>
      <c r="O184" s="37"/>
      <c r="P184" s="36"/>
      <c r="R184" s="36"/>
      <c r="S184" s="36"/>
      <c r="T184" s="36"/>
      <c r="U184" s="36"/>
      <c r="V184" s="36"/>
      <c r="W184" s="37"/>
    </row>
    <row r="185" spans="10:23" x14ac:dyDescent="0.25">
      <c r="J185" s="36"/>
      <c r="K185" s="36"/>
      <c r="L185" s="36"/>
      <c r="M185" s="37"/>
      <c r="N185" s="37"/>
      <c r="O185" s="37"/>
      <c r="P185" s="36"/>
      <c r="R185" s="36"/>
      <c r="S185" s="36"/>
      <c r="T185" s="36"/>
      <c r="U185" s="36"/>
      <c r="V185" s="36"/>
      <c r="W185" s="37"/>
    </row>
    <row r="186" spans="10:23" x14ac:dyDescent="0.25">
      <c r="J186" s="36"/>
      <c r="K186" s="36"/>
      <c r="L186" s="36"/>
      <c r="M186" s="37"/>
      <c r="N186" s="37"/>
      <c r="O186" s="37"/>
      <c r="P186" s="36"/>
      <c r="R186" s="36"/>
      <c r="S186" s="36"/>
      <c r="T186" s="36"/>
      <c r="U186" s="36"/>
      <c r="V186" s="36"/>
      <c r="W186" s="37"/>
    </row>
    <row r="187" spans="10:23" x14ac:dyDescent="0.25">
      <c r="J187" s="36"/>
      <c r="K187" s="36"/>
      <c r="L187" s="36"/>
      <c r="M187" s="37"/>
      <c r="N187" s="37"/>
      <c r="O187" s="37"/>
      <c r="P187" s="36"/>
      <c r="R187" s="36"/>
      <c r="S187" s="36"/>
      <c r="T187" s="36"/>
      <c r="U187" s="36"/>
      <c r="V187" s="36"/>
      <c r="W187" s="37"/>
    </row>
    <row r="188" spans="10:23" x14ac:dyDescent="0.25">
      <c r="J188" s="36"/>
      <c r="K188" s="36"/>
      <c r="L188" s="36"/>
      <c r="M188" s="37"/>
      <c r="N188" s="37"/>
      <c r="O188" s="37"/>
      <c r="P188" s="36"/>
      <c r="R188" s="36"/>
      <c r="S188" s="36"/>
      <c r="T188" s="36"/>
      <c r="U188" s="36"/>
      <c r="V188" s="36"/>
      <c r="W188" s="37"/>
    </row>
    <row r="189" spans="10:23" x14ac:dyDescent="0.25">
      <c r="J189" s="36"/>
      <c r="K189" s="36"/>
      <c r="L189" s="36"/>
      <c r="M189" s="37"/>
      <c r="N189" s="37"/>
      <c r="O189" s="37"/>
      <c r="P189" s="36"/>
      <c r="R189" s="36"/>
      <c r="S189" s="36"/>
      <c r="T189" s="36"/>
      <c r="U189" s="36"/>
      <c r="V189" s="36"/>
      <c r="W189" s="37"/>
    </row>
    <row r="190" spans="10:23" x14ac:dyDescent="0.25">
      <c r="J190" s="36"/>
      <c r="K190" s="36"/>
      <c r="L190" s="36"/>
      <c r="M190" s="37"/>
      <c r="N190" s="37"/>
      <c r="O190" s="37"/>
      <c r="P190" s="36"/>
      <c r="R190" s="36"/>
      <c r="S190" s="36"/>
      <c r="T190" s="36"/>
      <c r="U190" s="36"/>
      <c r="V190" s="36"/>
      <c r="W190" s="37"/>
    </row>
    <row r="191" spans="10:23" x14ac:dyDescent="0.25">
      <c r="J191" s="36"/>
      <c r="K191" s="36"/>
      <c r="L191" s="36"/>
      <c r="M191" s="37"/>
      <c r="N191" s="37"/>
      <c r="O191" s="37"/>
      <c r="P191" s="36"/>
      <c r="R191" s="36"/>
      <c r="S191" s="36"/>
      <c r="T191" s="36"/>
      <c r="U191" s="36"/>
      <c r="V191" s="36"/>
      <c r="W191" s="37"/>
    </row>
    <row r="192" spans="10:23" x14ac:dyDescent="0.25">
      <c r="J192" s="36"/>
      <c r="K192" s="36"/>
      <c r="L192" s="36"/>
      <c r="M192" s="37"/>
      <c r="N192" s="37"/>
      <c r="O192" s="37"/>
      <c r="P192" s="36"/>
      <c r="R192" s="36"/>
      <c r="S192" s="36"/>
      <c r="T192" s="36"/>
      <c r="U192" s="36"/>
      <c r="V192" s="36"/>
      <c r="W192" s="37"/>
    </row>
    <row r="193" spans="10:23" x14ac:dyDescent="0.25">
      <c r="J193" s="36"/>
      <c r="K193" s="36"/>
      <c r="L193" s="36"/>
      <c r="M193" s="37"/>
      <c r="N193" s="37"/>
      <c r="O193" s="37"/>
      <c r="P193" s="36"/>
      <c r="R193" s="36"/>
      <c r="S193" s="36"/>
      <c r="T193" s="36"/>
      <c r="U193" s="36"/>
      <c r="V193" s="36"/>
      <c r="W193" s="37"/>
    </row>
    <row r="194" spans="10:23" x14ac:dyDescent="0.25">
      <c r="J194" s="36"/>
      <c r="K194" s="36"/>
      <c r="L194" s="36"/>
      <c r="M194" s="37"/>
      <c r="N194" s="37"/>
      <c r="O194" s="37"/>
      <c r="P194" s="36"/>
      <c r="R194" s="36"/>
      <c r="S194" s="36"/>
      <c r="T194" s="36"/>
      <c r="U194" s="36"/>
      <c r="V194" s="36"/>
      <c r="W194" s="37"/>
    </row>
    <row r="195" spans="10:23" x14ac:dyDescent="0.25">
      <c r="J195" s="36"/>
      <c r="K195" s="36"/>
      <c r="L195" s="36"/>
      <c r="M195" s="37"/>
      <c r="N195" s="37"/>
      <c r="O195" s="37"/>
      <c r="P195" s="36"/>
      <c r="R195" s="36"/>
      <c r="S195" s="36"/>
      <c r="T195" s="36"/>
      <c r="U195" s="36"/>
      <c r="V195" s="36"/>
      <c r="W195" s="37"/>
    </row>
    <row r="196" spans="10:23" x14ac:dyDescent="0.25">
      <c r="J196" s="36"/>
      <c r="K196" s="36"/>
      <c r="L196" s="36"/>
      <c r="M196" s="37"/>
      <c r="N196" s="37"/>
      <c r="O196" s="37"/>
      <c r="P196" s="36"/>
      <c r="R196" s="36"/>
      <c r="S196" s="36"/>
      <c r="T196" s="36"/>
      <c r="U196" s="36"/>
      <c r="V196" s="36"/>
      <c r="W196" s="37"/>
    </row>
    <row r="197" spans="10:23" x14ac:dyDescent="0.25">
      <c r="J197" s="36"/>
      <c r="K197" s="36"/>
      <c r="L197" s="36"/>
      <c r="M197" s="37"/>
      <c r="N197" s="37"/>
      <c r="O197" s="37"/>
      <c r="P197" s="36"/>
      <c r="R197" s="36"/>
      <c r="S197" s="36"/>
      <c r="T197" s="36"/>
      <c r="U197" s="36"/>
      <c r="V197" s="36"/>
      <c r="W197" s="37"/>
    </row>
    <row r="198" spans="10:23" x14ac:dyDescent="0.25">
      <c r="J198" s="36"/>
      <c r="K198" s="36"/>
      <c r="L198" s="36"/>
      <c r="M198" s="37"/>
      <c r="N198" s="37"/>
      <c r="O198" s="37"/>
      <c r="P198" s="36"/>
      <c r="R198" s="36"/>
      <c r="S198" s="36"/>
      <c r="T198" s="36"/>
      <c r="U198" s="36"/>
      <c r="V198" s="36"/>
      <c r="W198" s="37"/>
    </row>
    <row r="199" spans="10:23" x14ac:dyDescent="0.25">
      <c r="J199" s="36"/>
      <c r="K199" s="36"/>
      <c r="L199" s="36"/>
      <c r="M199" s="37"/>
      <c r="N199" s="37"/>
      <c r="O199" s="37"/>
      <c r="P199" s="36"/>
      <c r="R199" s="36"/>
      <c r="S199" s="36"/>
      <c r="T199" s="36"/>
      <c r="U199" s="36"/>
      <c r="V199" s="36"/>
      <c r="W199" s="37"/>
    </row>
    <row r="200" spans="10:23" x14ac:dyDescent="0.25">
      <c r="J200" s="36"/>
      <c r="K200" s="36"/>
      <c r="L200" s="36"/>
      <c r="M200" s="37"/>
      <c r="N200" s="37"/>
      <c r="O200" s="37"/>
      <c r="P200" s="36"/>
      <c r="R200" s="36"/>
      <c r="S200" s="36"/>
      <c r="T200" s="36"/>
      <c r="U200" s="36"/>
      <c r="V200" s="36"/>
      <c r="W200" s="37"/>
    </row>
    <row r="201" spans="10:23" x14ac:dyDescent="0.25">
      <c r="J201" s="36"/>
      <c r="K201" s="36"/>
      <c r="L201" s="36"/>
      <c r="M201" s="37"/>
      <c r="N201" s="37"/>
      <c r="O201" s="37"/>
      <c r="P201" s="36"/>
      <c r="R201" s="36"/>
      <c r="S201" s="36"/>
      <c r="T201" s="36"/>
      <c r="U201" s="36"/>
      <c r="V201" s="36"/>
      <c r="W201" s="37"/>
    </row>
    <row r="202" spans="10:23" x14ac:dyDescent="0.25">
      <c r="K202" s="36"/>
      <c r="L202" s="36"/>
      <c r="M202" s="37"/>
      <c r="N202" s="37"/>
      <c r="O202" s="37"/>
      <c r="P202" s="36"/>
      <c r="R202" s="36"/>
      <c r="S202" s="36"/>
      <c r="T202" s="36"/>
      <c r="U202" s="36"/>
      <c r="V202" s="36"/>
      <c r="W202" s="37"/>
    </row>
    <row r="203" spans="10:23" x14ac:dyDescent="0.25">
      <c r="K203" s="36"/>
      <c r="L203" s="36"/>
      <c r="M203" s="37"/>
      <c r="N203" s="37"/>
      <c r="O203" s="37"/>
      <c r="P203" s="36"/>
      <c r="R203" s="36"/>
      <c r="S203" s="36"/>
      <c r="T203" s="36"/>
      <c r="U203" s="36"/>
      <c r="V203" s="36"/>
      <c r="W203" s="37"/>
    </row>
    <row r="204" spans="10:23" x14ac:dyDescent="0.25">
      <c r="K204" s="36"/>
      <c r="L204" s="36"/>
      <c r="M204" s="37"/>
      <c r="N204" s="37"/>
      <c r="O204" s="37"/>
      <c r="P204" s="36"/>
      <c r="R204" s="36"/>
      <c r="S204" s="36"/>
      <c r="T204" s="36"/>
      <c r="U204" s="36"/>
      <c r="V204" s="36"/>
      <c r="W204" s="37"/>
    </row>
    <row r="205" spans="10:23" x14ac:dyDescent="0.25">
      <c r="K205" s="36"/>
      <c r="L205" s="36"/>
      <c r="M205" s="37"/>
      <c r="N205" s="37"/>
      <c r="O205" s="37"/>
      <c r="P205" s="36"/>
      <c r="R205" s="36"/>
      <c r="S205" s="36"/>
      <c r="T205" s="36"/>
      <c r="U205" s="36"/>
      <c r="V205" s="36"/>
      <c r="W205" s="37"/>
    </row>
    <row r="206" spans="10:23" x14ac:dyDescent="0.25">
      <c r="K206" s="36"/>
      <c r="L206" s="36"/>
      <c r="M206" s="37"/>
      <c r="N206" s="37"/>
      <c r="O206" s="37"/>
      <c r="P206" s="36"/>
      <c r="R206" s="36"/>
      <c r="S206" s="36"/>
      <c r="T206" s="36"/>
      <c r="U206" s="36"/>
      <c r="V206" s="36"/>
      <c r="W206" s="37"/>
    </row>
    <row r="207" spans="10:23" x14ac:dyDescent="0.25">
      <c r="K207" s="36"/>
      <c r="L207" s="36"/>
      <c r="M207" s="37"/>
      <c r="N207" s="37"/>
      <c r="O207" s="37"/>
      <c r="P207" s="36"/>
      <c r="R207" s="36"/>
      <c r="S207" s="36"/>
      <c r="T207" s="36"/>
      <c r="U207" s="36"/>
      <c r="V207" s="36"/>
      <c r="W207" s="37"/>
    </row>
    <row r="208" spans="10:23" x14ac:dyDescent="0.25">
      <c r="K208" s="36"/>
      <c r="L208" s="36"/>
      <c r="M208" s="37"/>
      <c r="N208" s="37"/>
      <c r="O208" s="37"/>
      <c r="P208" s="36"/>
      <c r="R208" s="36"/>
      <c r="S208" s="36"/>
      <c r="T208" s="36"/>
      <c r="U208" s="36"/>
      <c r="V208" s="36"/>
      <c r="W208" s="37"/>
    </row>
    <row r="209" spans="11:23" x14ac:dyDescent="0.25">
      <c r="K209" s="36"/>
      <c r="L209" s="36"/>
      <c r="M209" s="37"/>
      <c r="N209" s="37"/>
      <c r="O209" s="37"/>
      <c r="P209" s="36"/>
      <c r="R209" s="36"/>
      <c r="S209" s="36"/>
      <c r="T209" s="36"/>
      <c r="U209" s="36"/>
      <c r="V209" s="36"/>
      <c r="W209" s="37"/>
    </row>
    <row r="210" spans="11:23" x14ac:dyDescent="0.25">
      <c r="K210" s="36"/>
      <c r="L210" s="36"/>
      <c r="M210" s="37"/>
      <c r="N210" s="37"/>
      <c r="O210" s="37"/>
      <c r="P210" s="36"/>
      <c r="R210" s="36"/>
      <c r="S210" s="36"/>
      <c r="T210" s="36"/>
      <c r="U210" s="36"/>
      <c r="V210" s="36"/>
      <c r="W210" s="37"/>
    </row>
    <row r="211" spans="11:23" x14ac:dyDescent="0.25">
      <c r="K211" s="36"/>
      <c r="L211" s="36"/>
      <c r="M211" s="37"/>
      <c r="N211" s="37"/>
      <c r="O211" s="37"/>
      <c r="P211" s="36"/>
      <c r="R211" s="36"/>
      <c r="S211" s="36"/>
      <c r="T211" s="36"/>
      <c r="U211" s="36"/>
      <c r="V211" s="36"/>
      <c r="W211" s="37"/>
    </row>
    <row r="212" spans="11:23" x14ac:dyDescent="0.25">
      <c r="K212" s="36"/>
      <c r="L212" s="36"/>
      <c r="M212" s="37"/>
      <c r="N212" s="37"/>
      <c r="O212" s="37"/>
      <c r="P212" s="36"/>
      <c r="R212" s="36"/>
      <c r="S212" s="36"/>
      <c r="T212" s="36"/>
      <c r="U212" s="36"/>
      <c r="V212" s="36"/>
      <c r="W212" s="37"/>
    </row>
    <row r="213" spans="11:23" x14ac:dyDescent="0.25">
      <c r="K213" s="36"/>
      <c r="L213" s="36"/>
      <c r="M213" s="37"/>
      <c r="N213" s="37"/>
      <c r="O213" s="37"/>
      <c r="P213" s="36"/>
      <c r="R213" s="36"/>
      <c r="S213" s="36"/>
      <c r="T213" s="36"/>
      <c r="U213" s="36"/>
      <c r="V213" s="36"/>
      <c r="W213" s="37"/>
    </row>
    <row r="214" spans="11:23" x14ac:dyDescent="0.25">
      <c r="K214" s="36"/>
      <c r="L214" s="36"/>
      <c r="M214" s="37"/>
      <c r="N214" s="37"/>
      <c r="O214" s="37"/>
      <c r="P214" s="36"/>
      <c r="R214" s="36"/>
      <c r="S214" s="36"/>
      <c r="T214" s="36"/>
      <c r="U214" s="36"/>
      <c r="V214" s="36"/>
      <c r="W214" s="37"/>
    </row>
    <row r="215" spans="11:23" x14ac:dyDescent="0.25">
      <c r="K215" s="36"/>
      <c r="L215" s="36"/>
      <c r="M215" s="37"/>
      <c r="N215" s="37"/>
      <c r="O215" s="37"/>
      <c r="P215" s="36"/>
      <c r="R215" s="36"/>
      <c r="S215" s="36"/>
      <c r="T215" s="36"/>
      <c r="U215" s="36"/>
      <c r="V215" s="36"/>
      <c r="W215" s="37"/>
    </row>
    <row r="216" spans="11:23" x14ac:dyDescent="0.25">
      <c r="K216" s="36"/>
      <c r="L216" s="36"/>
      <c r="M216" s="37"/>
      <c r="N216" s="37"/>
      <c r="O216" s="37"/>
      <c r="P216" s="36"/>
      <c r="R216" s="36"/>
      <c r="S216" s="36"/>
      <c r="T216" s="36"/>
      <c r="U216" s="36"/>
      <c r="V216" s="36"/>
      <c r="W216" s="37"/>
    </row>
    <row r="217" spans="11:23" x14ac:dyDescent="0.25">
      <c r="K217" s="36"/>
      <c r="L217" s="36"/>
      <c r="M217" s="37"/>
      <c r="N217" s="37"/>
      <c r="O217" s="37"/>
      <c r="P217" s="36"/>
      <c r="R217" s="36"/>
      <c r="S217" s="36"/>
      <c r="T217" s="36"/>
      <c r="U217" s="36"/>
      <c r="V217" s="36"/>
      <c r="W217" s="37"/>
    </row>
    <row r="218" spans="11:23" x14ac:dyDescent="0.25">
      <c r="K218" s="36"/>
      <c r="L218" s="36"/>
      <c r="M218" s="37"/>
      <c r="N218" s="37"/>
      <c r="O218" s="37"/>
      <c r="P218" s="36"/>
      <c r="R218" s="36"/>
      <c r="S218" s="36"/>
      <c r="T218" s="36"/>
      <c r="U218" s="36"/>
      <c r="V218" s="36"/>
      <c r="W218" s="37"/>
    </row>
    <row r="219" spans="11:23" x14ac:dyDescent="0.25">
      <c r="K219" s="36"/>
      <c r="L219" s="36"/>
      <c r="M219" s="37"/>
      <c r="N219" s="37"/>
      <c r="O219" s="37"/>
      <c r="P219" s="36"/>
      <c r="R219" s="36"/>
      <c r="S219" s="36"/>
      <c r="T219" s="36"/>
      <c r="U219" s="36"/>
      <c r="V219" s="36"/>
      <c r="W219" s="37"/>
    </row>
    <row r="220" spans="11:23" x14ac:dyDescent="0.25">
      <c r="K220" s="36"/>
      <c r="L220" s="36"/>
      <c r="M220" s="37"/>
      <c r="N220" s="37"/>
      <c r="O220" s="37"/>
      <c r="P220" s="36"/>
      <c r="R220" s="36"/>
      <c r="S220" s="36"/>
      <c r="T220" s="36"/>
      <c r="U220" s="36"/>
      <c r="V220" s="36"/>
      <c r="W220" s="37"/>
    </row>
    <row r="221" spans="11:23" x14ac:dyDescent="0.25">
      <c r="K221" s="36"/>
      <c r="L221" s="36"/>
      <c r="M221" s="37"/>
      <c r="N221" s="37"/>
      <c r="O221" s="37"/>
      <c r="P221" s="36"/>
      <c r="R221" s="36"/>
      <c r="S221" s="36"/>
      <c r="T221" s="36"/>
      <c r="U221" s="36"/>
      <c r="V221" s="36"/>
      <c r="W221" s="37"/>
    </row>
    <row r="222" spans="11:23" x14ac:dyDescent="0.25">
      <c r="K222" s="36"/>
      <c r="L222" s="36"/>
      <c r="M222" s="37"/>
      <c r="N222" s="37"/>
      <c r="O222" s="37"/>
      <c r="P222" s="36"/>
      <c r="R222" s="36"/>
      <c r="S222" s="36"/>
      <c r="T222" s="36"/>
      <c r="U222" s="36"/>
      <c r="V222" s="36"/>
      <c r="W222" s="37"/>
    </row>
    <row r="223" spans="11:23" x14ac:dyDescent="0.25">
      <c r="K223" s="36"/>
      <c r="L223" s="36"/>
      <c r="M223" s="37"/>
      <c r="N223" s="37"/>
      <c r="O223" s="37"/>
      <c r="P223" s="36"/>
      <c r="R223" s="36"/>
      <c r="S223" s="36"/>
      <c r="T223" s="36"/>
      <c r="U223" s="36"/>
      <c r="V223" s="36"/>
      <c r="W223" s="37"/>
    </row>
    <row r="224" spans="11:23" x14ac:dyDescent="0.25">
      <c r="K224" s="36"/>
      <c r="L224" s="36"/>
      <c r="M224" s="37"/>
      <c r="N224" s="37"/>
      <c r="O224" s="37"/>
      <c r="P224" s="36"/>
      <c r="R224" s="36"/>
      <c r="S224" s="36"/>
      <c r="T224" s="36"/>
      <c r="U224" s="36"/>
      <c r="V224" s="36"/>
      <c r="W224" s="37"/>
    </row>
    <row r="225" spans="11:23" x14ac:dyDescent="0.25">
      <c r="K225" s="36"/>
      <c r="L225" s="36"/>
      <c r="M225" s="37"/>
      <c r="N225" s="37"/>
      <c r="O225" s="37"/>
      <c r="P225" s="36"/>
      <c r="R225" s="36"/>
      <c r="S225" s="36"/>
      <c r="T225" s="36"/>
      <c r="U225" s="36"/>
      <c r="V225" s="36"/>
      <c r="W225" s="37"/>
    </row>
    <row r="226" spans="11:23" x14ac:dyDescent="0.25">
      <c r="K226" s="36"/>
      <c r="L226" s="36"/>
      <c r="M226" s="37"/>
      <c r="N226" s="37"/>
      <c r="O226" s="37"/>
      <c r="P226" s="36"/>
      <c r="R226" s="36"/>
      <c r="S226" s="36"/>
      <c r="T226" s="36"/>
      <c r="U226" s="36"/>
      <c r="V226" s="36"/>
      <c r="W226" s="37"/>
    </row>
    <row r="227" spans="11:23" x14ac:dyDescent="0.25">
      <c r="K227" s="36"/>
      <c r="L227" s="36"/>
      <c r="M227" s="37"/>
      <c r="N227" s="37"/>
      <c r="O227" s="37"/>
      <c r="P227" s="36"/>
      <c r="R227" s="36"/>
      <c r="S227" s="36"/>
      <c r="T227" s="36"/>
      <c r="U227" s="36"/>
      <c r="V227" s="36"/>
      <c r="W227" s="37"/>
    </row>
    <row r="228" spans="11:23" x14ac:dyDescent="0.25">
      <c r="K228" s="36"/>
      <c r="L228" s="36"/>
      <c r="M228" s="37"/>
      <c r="N228" s="37"/>
      <c r="O228" s="37"/>
      <c r="P228" s="36"/>
      <c r="R228" s="36"/>
      <c r="S228" s="36"/>
      <c r="T228" s="36"/>
      <c r="U228" s="36"/>
      <c r="V228" s="36"/>
      <c r="W228" s="37"/>
    </row>
    <row r="229" spans="11:23" x14ac:dyDescent="0.25">
      <c r="K229" s="36"/>
      <c r="L229" s="36"/>
      <c r="M229" s="37"/>
      <c r="N229" s="37"/>
      <c r="O229" s="37"/>
      <c r="P229" s="36"/>
      <c r="R229" s="36"/>
      <c r="S229" s="36"/>
      <c r="T229" s="36"/>
      <c r="U229" s="36"/>
      <c r="V229" s="36"/>
      <c r="W229" s="37"/>
    </row>
    <row r="230" spans="11:23" x14ac:dyDescent="0.25">
      <c r="K230" s="36"/>
      <c r="L230" s="36"/>
      <c r="M230" s="37"/>
      <c r="N230" s="37"/>
      <c r="O230" s="37"/>
      <c r="P230" s="36"/>
      <c r="R230" s="36"/>
      <c r="S230" s="36"/>
      <c r="T230" s="36"/>
      <c r="U230" s="36"/>
      <c r="V230" s="36"/>
      <c r="W230" s="37"/>
    </row>
    <row r="231" spans="11:23" x14ac:dyDescent="0.25">
      <c r="K231" s="36"/>
      <c r="L231" s="36"/>
      <c r="M231" s="37"/>
      <c r="N231" s="37"/>
      <c r="O231" s="37"/>
      <c r="P231" s="36"/>
      <c r="R231" s="36"/>
      <c r="S231" s="36"/>
      <c r="T231" s="36"/>
      <c r="U231" s="36"/>
      <c r="V231" s="36"/>
      <c r="W231" s="37"/>
    </row>
    <row r="232" spans="11:23" x14ac:dyDescent="0.25">
      <c r="K232" s="36"/>
      <c r="L232" s="36"/>
      <c r="M232" s="37"/>
      <c r="N232" s="37"/>
      <c r="O232" s="37"/>
      <c r="P232" s="36"/>
      <c r="R232" s="36"/>
      <c r="S232" s="36"/>
      <c r="T232" s="36"/>
      <c r="U232" s="36"/>
      <c r="V232" s="36"/>
      <c r="W232" s="37"/>
    </row>
    <row r="233" spans="11:23" x14ac:dyDescent="0.25">
      <c r="K233" s="36"/>
      <c r="L233" s="36"/>
      <c r="M233" s="37"/>
      <c r="N233" s="37"/>
      <c r="O233" s="37"/>
      <c r="P233" s="36"/>
      <c r="R233" s="36"/>
      <c r="S233" s="36"/>
      <c r="T233" s="36"/>
      <c r="U233" s="36"/>
      <c r="V233" s="36"/>
      <c r="W233" s="37"/>
    </row>
    <row r="234" spans="11:23" x14ac:dyDescent="0.25">
      <c r="K234" s="36"/>
      <c r="L234" s="36"/>
      <c r="M234" s="37"/>
      <c r="N234" s="37"/>
      <c r="O234" s="37"/>
      <c r="P234" s="36"/>
      <c r="R234" s="36"/>
      <c r="S234" s="36"/>
      <c r="T234" s="36"/>
      <c r="U234" s="36"/>
      <c r="V234" s="36"/>
      <c r="W234" s="37"/>
    </row>
    <row r="235" spans="11:23" x14ac:dyDescent="0.25">
      <c r="K235" s="36"/>
      <c r="L235" s="36"/>
      <c r="M235" s="37"/>
      <c r="N235" s="37"/>
      <c r="O235" s="37"/>
      <c r="P235" s="36"/>
      <c r="R235" s="36"/>
      <c r="S235" s="36"/>
      <c r="T235" s="36"/>
      <c r="U235" s="36"/>
      <c r="V235" s="36"/>
      <c r="W235" s="37"/>
    </row>
    <row r="236" spans="11:23" x14ac:dyDescent="0.25">
      <c r="K236" s="36"/>
      <c r="L236" s="36"/>
      <c r="M236" s="37"/>
      <c r="N236" s="37"/>
      <c r="O236" s="37"/>
      <c r="P236" s="36"/>
      <c r="R236" s="36"/>
      <c r="S236" s="36"/>
      <c r="T236" s="36"/>
      <c r="U236" s="36"/>
      <c r="V236" s="36"/>
      <c r="W236" s="37"/>
    </row>
    <row r="237" spans="11:23" x14ac:dyDescent="0.25">
      <c r="K237" s="36"/>
      <c r="L237" s="36"/>
      <c r="M237" s="37"/>
      <c r="N237" s="37"/>
      <c r="O237" s="37"/>
      <c r="P237" s="36"/>
      <c r="R237" s="36"/>
      <c r="S237" s="36"/>
      <c r="T237" s="36"/>
      <c r="U237" s="36"/>
      <c r="V237" s="36"/>
      <c r="W237" s="37"/>
    </row>
    <row r="238" spans="11:23" x14ac:dyDescent="0.25">
      <c r="K238" s="36"/>
      <c r="L238" s="36"/>
      <c r="M238" s="37"/>
      <c r="N238" s="37"/>
      <c r="O238" s="37"/>
      <c r="P238" s="36"/>
      <c r="R238" s="36"/>
      <c r="S238" s="36"/>
      <c r="T238" s="36"/>
      <c r="U238" s="36"/>
      <c r="V238" s="36"/>
      <c r="W238" s="37"/>
    </row>
    <row r="239" spans="11:23" x14ac:dyDescent="0.25">
      <c r="K239" s="36"/>
      <c r="L239" s="36"/>
      <c r="M239" s="37"/>
      <c r="N239" s="37"/>
      <c r="O239" s="37"/>
      <c r="P239" s="36"/>
      <c r="R239" s="36"/>
      <c r="S239" s="36"/>
      <c r="T239" s="36"/>
      <c r="U239" s="36"/>
      <c r="V239" s="36"/>
      <c r="W239" s="37"/>
    </row>
    <row r="240" spans="11:23" x14ac:dyDescent="0.25">
      <c r="K240" s="36"/>
      <c r="L240" s="36"/>
      <c r="M240" s="37"/>
      <c r="N240" s="37"/>
      <c r="O240" s="37"/>
      <c r="P240" s="36"/>
      <c r="R240" s="36"/>
      <c r="S240" s="36"/>
      <c r="T240" s="36"/>
      <c r="U240" s="36"/>
      <c r="V240" s="36"/>
      <c r="W240" s="37"/>
    </row>
    <row r="241" spans="11:23" x14ac:dyDescent="0.25">
      <c r="K241" s="36"/>
      <c r="L241" s="36"/>
      <c r="M241" s="37"/>
      <c r="N241" s="37"/>
      <c r="O241" s="37"/>
      <c r="P241" s="36"/>
      <c r="R241" s="36"/>
      <c r="S241" s="36"/>
      <c r="T241" s="36"/>
      <c r="U241" s="36"/>
      <c r="V241" s="36"/>
      <c r="W241" s="37"/>
    </row>
    <row r="242" spans="11:23" x14ac:dyDescent="0.25">
      <c r="K242" s="36"/>
      <c r="L242" s="36"/>
      <c r="M242" s="37"/>
      <c r="N242" s="37"/>
      <c r="O242" s="37"/>
      <c r="P242" s="36"/>
      <c r="R242" s="36"/>
      <c r="S242" s="36"/>
      <c r="T242" s="36"/>
      <c r="U242" s="36"/>
      <c r="V242" s="36"/>
      <c r="W242" s="37"/>
    </row>
    <row r="243" spans="11:23" x14ac:dyDescent="0.25">
      <c r="K243" s="36"/>
      <c r="L243" s="36"/>
      <c r="M243" s="37"/>
      <c r="N243" s="37"/>
      <c r="O243" s="37"/>
      <c r="P243" s="36"/>
      <c r="R243" s="36"/>
      <c r="S243" s="36"/>
      <c r="T243" s="36"/>
      <c r="U243" s="36"/>
      <c r="V243" s="36"/>
      <c r="W243" s="37"/>
    </row>
    <row r="244" spans="11:23" x14ac:dyDescent="0.25">
      <c r="K244" s="36"/>
      <c r="L244" s="36"/>
      <c r="M244" s="37"/>
      <c r="N244" s="37"/>
      <c r="O244" s="37"/>
      <c r="P244" s="36"/>
      <c r="R244" s="36"/>
      <c r="S244" s="36"/>
      <c r="T244" s="36"/>
      <c r="U244" s="36"/>
      <c r="V244" s="36"/>
      <c r="W244" s="37"/>
    </row>
    <row r="245" spans="11:23" x14ac:dyDescent="0.25">
      <c r="K245" s="36"/>
      <c r="L245" s="36"/>
      <c r="M245" s="37"/>
      <c r="N245" s="37"/>
      <c r="O245" s="37"/>
      <c r="P245" s="36"/>
      <c r="R245" s="36"/>
      <c r="S245" s="36"/>
      <c r="T245" s="36"/>
      <c r="U245" s="36"/>
      <c r="V245" s="36"/>
      <c r="W245" s="37"/>
    </row>
    <row r="246" spans="11:23" x14ac:dyDescent="0.25">
      <c r="K246" s="36"/>
      <c r="L246" s="36"/>
      <c r="M246" s="37"/>
      <c r="N246" s="37"/>
      <c r="O246" s="37"/>
      <c r="P246" s="36"/>
      <c r="R246" s="36"/>
      <c r="S246" s="36"/>
      <c r="T246" s="36"/>
      <c r="U246" s="36"/>
      <c r="V246" s="36"/>
      <c r="W246" s="37"/>
    </row>
    <row r="247" spans="11:23" x14ac:dyDescent="0.25">
      <c r="K247" s="36"/>
      <c r="L247" s="36"/>
      <c r="M247" s="37"/>
      <c r="N247" s="37"/>
      <c r="O247" s="37"/>
      <c r="P247" s="36"/>
      <c r="R247" s="36"/>
      <c r="S247" s="36"/>
      <c r="T247" s="36"/>
      <c r="U247" s="36"/>
      <c r="V247" s="36"/>
      <c r="W247" s="37"/>
    </row>
    <row r="248" spans="11:23" x14ac:dyDescent="0.25">
      <c r="K248" s="36"/>
      <c r="L248" s="36"/>
      <c r="M248" s="37"/>
      <c r="N248" s="37"/>
      <c r="O248" s="37"/>
      <c r="P248" s="36"/>
      <c r="R248" s="36"/>
      <c r="S248" s="36"/>
      <c r="T248" s="36"/>
      <c r="U248" s="36"/>
      <c r="V248" s="36"/>
      <c r="W248" s="37"/>
    </row>
    <row r="249" spans="11:23" x14ac:dyDescent="0.25">
      <c r="K249" s="36"/>
      <c r="L249" s="36"/>
      <c r="M249" s="37"/>
      <c r="N249" s="37"/>
      <c r="O249" s="37"/>
      <c r="P249" s="36"/>
      <c r="R249" s="36"/>
      <c r="S249" s="36"/>
      <c r="T249" s="36"/>
      <c r="U249" s="36"/>
      <c r="V249" s="36"/>
      <c r="W249" s="37"/>
    </row>
    <row r="250" spans="11:23" x14ac:dyDescent="0.25">
      <c r="K250" s="36"/>
      <c r="L250" s="36"/>
      <c r="M250" s="37"/>
      <c r="N250" s="37"/>
      <c r="O250" s="37"/>
      <c r="P250" s="36"/>
      <c r="R250" s="36"/>
      <c r="S250" s="36"/>
      <c r="T250" s="36"/>
      <c r="U250" s="36"/>
      <c r="V250" s="36"/>
      <c r="W250" s="37"/>
    </row>
    <row r="251" spans="11:23" x14ac:dyDescent="0.25">
      <c r="K251" s="36"/>
      <c r="L251" s="36"/>
      <c r="M251" s="37"/>
      <c r="N251" s="37"/>
      <c r="O251" s="37"/>
      <c r="P251" s="36"/>
      <c r="R251" s="36"/>
      <c r="S251" s="36"/>
      <c r="T251" s="36"/>
      <c r="U251" s="36"/>
      <c r="V251" s="36"/>
      <c r="W251" s="37"/>
    </row>
    <row r="252" spans="11:23" x14ac:dyDescent="0.25">
      <c r="K252" s="36"/>
      <c r="L252" s="36"/>
      <c r="M252" s="37"/>
      <c r="N252" s="37"/>
      <c r="O252" s="37"/>
      <c r="P252" s="36"/>
      <c r="R252" s="36"/>
      <c r="S252" s="36"/>
      <c r="T252" s="36"/>
      <c r="U252" s="36"/>
      <c r="V252" s="36"/>
      <c r="W252" s="37"/>
    </row>
    <row r="253" spans="11:23" x14ac:dyDescent="0.25">
      <c r="K253" s="36"/>
      <c r="L253" s="36"/>
      <c r="M253" s="37"/>
      <c r="N253" s="37"/>
      <c r="O253" s="37"/>
      <c r="P253" s="36"/>
      <c r="R253" s="36"/>
      <c r="S253" s="36"/>
      <c r="T253" s="36"/>
      <c r="U253" s="36"/>
      <c r="V253" s="36"/>
      <c r="W253" s="37"/>
    </row>
    <row r="254" spans="11:23" x14ac:dyDescent="0.25">
      <c r="K254" s="36"/>
      <c r="L254" s="36"/>
      <c r="M254" s="37"/>
      <c r="N254" s="37"/>
      <c r="O254" s="37"/>
      <c r="P254" s="36"/>
      <c r="R254" s="36"/>
      <c r="S254" s="36"/>
      <c r="T254" s="36"/>
      <c r="U254" s="36"/>
      <c r="V254" s="36"/>
      <c r="W254" s="37"/>
    </row>
    <row r="255" spans="11:23" x14ac:dyDescent="0.25">
      <c r="K255" s="36"/>
      <c r="L255" s="36"/>
      <c r="M255" s="37"/>
      <c r="N255" s="37"/>
      <c r="O255" s="37"/>
      <c r="P255" s="36"/>
      <c r="R255" s="36"/>
      <c r="S255" s="36"/>
      <c r="T255" s="36"/>
      <c r="U255" s="36"/>
      <c r="V255" s="36"/>
      <c r="W255" s="37"/>
    </row>
    <row r="256" spans="11:23" x14ac:dyDescent="0.25">
      <c r="K256" s="36"/>
      <c r="L256" s="36"/>
      <c r="M256" s="37"/>
      <c r="N256" s="37"/>
      <c r="O256" s="37"/>
      <c r="P256" s="36"/>
      <c r="R256" s="36"/>
      <c r="S256" s="36"/>
      <c r="T256" s="36"/>
      <c r="U256" s="36"/>
      <c r="V256" s="36"/>
      <c r="W256" s="37"/>
    </row>
    <row r="257" spans="11:23" x14ac:dyDescent="0.25">
      <c r="K257" s="36"/>
      <c r="L257" s="36"/>
      <c r="M257" s="37"/>
      <c r="N257" s="37"/>
      <c r="O257" s="37"/>
      <c r="P257" s="36"/>
      <c r="R257" s="36"/>
      <c r="S257" s="36"/>
      <c r="T257" s="36"/>
      <c r="U257" s="36"/>
      <c r="V257" s="36"/>
      <c r="W257" s="37"/>
    </row>
    <row r="258" spans="11:23" x14ac:dyDescent="0.25">
      <c r="K258" s="36"/>
      <c r="L258" s="36"/>
      <c r="M258" s="37"/>
      <c r="N258" s="37"/>
      <c r="O258" s="37"/>
      <c r="P258" s="36"/>
      <c r="R258" s="36"/>
      <c r="S258" s="36"/>
      <c r="T258" s="36"/>
      <c r="U258" s="36"/>
      <c r="V258" s="36"/>
      <c r="W258" s="37"/>
    </row>
    <row r="259" spans="11:23" x14ac:dyDescent="0.25">
      <c r="K259" s="36"/>
      <c r="L259" s="36"/>
      <c r="M259" s="37"/>
      <c r="N259" s="37"/>
      <c r="O259" s="37"/>
      <c r="P259" s="36"/>
      <c r="R259" s="36"/>
      <c r="S259" s="36"/>
      <c r="T259" s="36"/>
      <c r="U259" s="36"/>
      <c r="V259" s="36"/>
      <c r="W259" s="37"/>
    </row>
    <row r="260" spans="11:23" x14ac:dyDescent="0.25">
      <c r="K260" s="36"/>
      <c r="L260" s="36"/>
      <c r="M260" s="37"/>
      <c r="N260" s="37"/>
      <c r="O260" s="37"/>
      <c r="P260" s="36"/>
      <c r="R260" s="36"/>
      <c r="S260" s="36"/>
      <c r="T260" s="36"/>
      <c r="U260" s="36"/>
      <c r="V260" s="36"/>
      <c r="W260" s="37"/>
    </row>
    <row r="261" spans="11:23" x14ac:dyDescent="0.25">
      <c r="K261" s="36"/>
      <c r="L261" s="36"/>
      <c r="M261" s="37"/>
      <c r="N261" s="37"/>
      <c r="O261" s="37"/>
      <c r="P261" s="36"/>
      <c r="R261" s="36"/>
      <c r="S261" s="36"/>
      <c r="T261" s="36"/>
      <c r="U261" s="36"/>
      <c r="V261" s="36"/>
      <c r="W261" s="37"/>
    </row>
    <row r="262" spans="11:23" x14ac:dyDescent="0.25">
      <c r="K262" s="36"/>
      <c r="L262" s="36"/>
      <c r="M262" s="37"/>
      <c r="N262" s="37"/>
      <c r="O262" s="37"/>
      <c r="P262" s="36"/>
      <c r="R262" s="36"/>
      <c r="S262" s="36"/>
      <c r="T262" s="36"/>
      <c r="U262" s="36"/>
      <c r="V262" s="36"/>
      <c r="W262" s="37"/>
    </row>
    <row r="263" spans="11:23" x14ac:dyDescent="0.25">
      <c r="K263" s="36"/>
      <c r="L263" s="36"/>
      <c r="M263" s="37"/>
      <c r="N263" s="37"/>
      <c r="O263" s="37"/>
      <c r="P263" s="36"/>
      <c r="R263" s="36"/>
      <c r="S263" s="36"/>
      <c r="T263" s="36"/>
      <c r="U263" s="36"/>
      <c r="V263" s="36"/>
      <c r="W263" s="37"/>
    </row>
    <row r="264" spans="11:23" x14ac:dyDescent="0.25">
      <c r="K264" s="36"/>
      <c r="L264" s="36"/>
      <c r="M264" s="37"/>
      <c r="N264" s="37"/>
      <c r="O264" s="37"/>
      <c r="P264" s="36"/>
      <c r="R264" s="36"/>
      <c r="S264" s="36"/>
      <c r="T264" s="36"/>
      <c r="U264" s="36"/>
      <c r="V264" s="36"/>
      <c r="W264" s="37"/>
    </row>
    <row r="265" spans="11:23" x14ac:dyDescent="0.25">
      <c r="K265" s="36"/>
      <c r="L265" s="36"/>
      <c r="M265" s="37"/>
      <c r="N265" s="37"/>
      <c r="O265" s="37"/>
      <c r="P265" s="36"/>
      <c r="R265" s="36"/>
      <c r="S265" s="36"/>
      <c r="T265" s="36"/>
      <c r="U265" s="36"/>
      <c r="V265" s="36"/>
      <c r="W265" s="37"/>
    </row>
    <row r="266" spans="11:23" x14ac:dyDescent="0.25">
      <c r="K266" s="36"/>
      <c r="L266" s="36"/>
      <c r="M266" s="37"/>
      <c r="N266" s="37"/>
      <c r="O266" s="37"/>
      <c r="P266" s="36"/>
      <c r="R266" s="36"/>
      <c r="S266" s="36"/>
      <c r="T266" s="36"/>
      <c r="U266" s="36"/>
      <c r="V266" s="36"/>
      <c r="W266" s="37"/>
    </row>
    <row r="267" spans="11:23" x14ac:dyDescent="0.25">
      <c r="K267" s="36"/>
      <c r="L267" s="36"/>
      <c r="M267" s="37"/>
      <c r="N267" s="37"/>
      <c r="O267" s="37"/>
      <c r="P267" s="36"/>
      <c r="R267" s="36"/>
      <c r="S267" s="36"/>
      <c r="T267" s="36"/>
      <c r="U267" s="36"/>
      <c r="V267" s="36"/>
      <c r="W267" s="37"/>
    </row>
    <row r="268" spans="11:23" x14ac:dyDescent="0.25">
      <c r="K268" s="36"/>
      <c r="L268" s="36"/>
      <c r="M268" s="37"/>
      <c r="N268" s="37"/>
      <c r="O268" s="37"/>
      <c r="P268" s="36"/>
      <c r="R268" s="36"/>
      <c r="S268" s="36"/>
      <c r="T268" s="36"/>
      <c r="U268" s="36"/>
      <c r="V268" s="36"/>
      <c r="W268" s="37"/>
    </row>
    <row r="269" spans="11:23" x14ac:dyDescent="0.25">
      <c r="K269" s="36"/>
      <c r="L269" s="36"/>
      <c r="M269" s="37"/>
      <c r="N269" s="37"/>
      <c r="O269" s="37"/>
      <c r="P269" s="36"/>
      <c r="R269" s="36"/>
      <c r="S269" s="36"/>
      <c r="T269" s="36"/>
      <c r="U269" s="36"/>
      <c r="V269" s="36"/>
      <c r="W269" s="37"/>
    </row>
    <row r="270" spans="11:23" x14ac:dyDescent="0.25">
      <c r="K270" s="36"/>
      <c r="L270" s="36"/>
      <c r="M270" s="37"/>
      <c r="N270" s="37"/>
      <c r="O270" s="37"/>
      <c r="P270" s="36"/>
      <c r="R270" s="36"/>
      <c r="S270" s="36"/>
      <c r="T270" s="36"/>
      <c r="U270" s="36"/>
      <c r="V270" s="36"/>
      <c r="W270" s="37"/>
    </row>
    <row r="271" spans="11:23" x14ac:dyDescent="0.25">
      <c r="K271" s="36"/>
      <c r="L271" s="36"/>
      <c r="M271" s="37"/>
      <c r="N271" s="37"/>
      <c r="O271" s="37"/>
      <c r="P271" s="36"/>
      <c r="R271" s="36"/>
      <c r="S271" s="36"/>
      <c r="T271" s="36"/>
      <c r="U271" s="36"/>
      <c r="V271" s="36"/>
      <c r="W271" s="37"/>
    </row>
    <row r="272" spans="11:23" x14ac:dyDescent="0.25">
      <c r="K272" s="36"/>
      <c r="L272" s="36"/>
      <c r="M272" s="37"/>
      <c r="N272" s="37"/>
      <c r="O272" s="37"/>
      <c r="P272" s="36"/>
      <c r="R272" s="36"/>
      <c r="S272" s="36"/>
      <c r="T272" s="36"/>
      <c r="U272" s="36"/>
      <c r="V272" s="36"/>
      <c r="W272" s="37"/>
    </row>
    <row r="273" spans="11:23" x14ac:dyDescent="0.25">
      <c r="K273" s="36"/>
      <c r="L273" s="36"/>
      <c r="M273" s="37"/>
      <c r="N273" s="37"/>
      <c r="O273" s="37"/>
      <c r="P273" s="36"/>
      <c r="R273" s="36"/>
      <c r="S273" s="36"/>
      <c r="T273" s="36"/>
      <c r="U273" s="36"/>
      <c r="V273" s="36"/>
      <c r="W273" s="37"/>
    </row>
    <row r="274" spans="11:23" x14ac:dyDescent="0.25">
      <c r="K274" s="36"/>
      <c r="L274" s="36"/>
      <c r="M274" s="37"/>
      <c r="N274" s="37"/>
      <c r="O274" s="37"/>
      <c r="P274" s="36"/>
      <c r="R274" s="36"/>
      <c r="S274" s="36"/>
      <c r="T274" s="36"/>
      <c r="U274" s="36"/>
      <c r="V274" s="36"/>
      <c r="W274" s="37"/>
    </row>
    <row r="275" spans="11:23" x14ac:dyDescent="0.25">
      <c r="K275" s="36"/>
      <c r="L275" s="36"/>
      <c r="M275" s="37"/>
      <c r="N275" s="37"/>
      <c r="O275" s="37"/>
      <c r="P275" s="36"/>
      <c r="R275" s="36"/>
      <c r="S275" s="36"/>
      <c r="T275" s="36"/>
      <c r="U275" s="36"/>
      <c r="V275" s="36"/>
      <c r="W275" s="37"/>
    </row>
    <row r="276" spans="11:23" x14ac:dyDescent="0.25">
      <c r="K276" s="36"/>
      <c r="L276" s="36"/>
      <c r="M276" s="37"/>
      <c r="N276" s="37"/>
      <c r="O276" s="37"/>
      <c r="P276" s="36"/>
      <c r="R276" s="36"/>
      <c r="S276" s="36"/>
      <c r="T276" s="36"/>
      <c r="U276" s="36"/>
      <c r="V276" s="36"/>
      <c r="W276" s="37"/>
    </row>
    <row r="277" spans="11:23" x14ac:dyDescent="0.25">
      <c r="K277" s="36"/>
      <c r="L277" s="36"/>
      <c r="M277" s="37"/>
      <c r="N277" s="37"/>
      <c r="O277" s="37"/>
      <c r="P277" s="36"/>
      <c r="R277" s="36"/>
      <c r="S277" s="36"/>
      <c r="T277" s="36"/>
      <c r="U277" s="36"/>
      <c r="V277" s="36"/>
      <c r="W277" s="37"/>
    </row>
    <row r="278" spans="11:23" x14ac:dyDescent="0.25">
      <c r="K278" s="36"/>
      <c r="L278" s="36"/>
      <c r="M278" s="37"/>
      <c r="N278" s="37"/>
      <c r="O278" s="37"/>
      <c r="P278" s="36"/>
      <c r="R278" s="36"/>
      <c r="S278" s="36"/>
      <c r="T278" s="36"/>
      <c r="U278" s="36"/>
      <c r="V278" s="36"/>
      <c r="W278" s="37"/>
    </row>
    <row r="279" spans="11:23" x14ac:dyDescent="0.25">
      <c r="K279" s="36"/>
      <c r="L279" s="36"/>
      <c r="M279" s="37"/>
      <c r="N279" s="37"/>
      <c r="O279" s="37"/>
      <c r="P279" s="36"/>
      <c r="R279" s="36"/>
      <c r="S279" s="36"/>
      <c r="T279" s="36"/>
      <c r="U279" s="36"/>
      <c r="V279" s="36"/>
      <c r="W279" s="37"/>
    </row>
    <row r="280" spans="11:23" x14ac:dyDescent="0.25">
      <c r="K280" s="36"/>
      <c r="L280" s="36"/>
      <c r="M280" s="37"/>
      <c r="N280" s="37"/>
      <c r="O280" s="37"/>
      <c r="P280" s="36"/>
      <c r="R280" s="36"/>
      <c r="S280" s="36"/>
      <c r="T280" s="36"/>
      <c r="U280" s="36"/>
      <c r="V280" s="36"/>
      <c r="W280" s="37"/>
    </row>
    <row r="281" spans="11:23" x14ac:dyDescent="0.25">
      <c r="K281" s="36"/>
      <c r="L281" s="36"/>
      <c r="M281" s="37"/>
      <c r="N281" s="37"/>
      <c r="O281" s="37"/>
      <c r="P281" s="36"/>
      <c r="R281" s="36"/>
      <c r="S281" s="36"/>
      <c r="T281" s="36"/>
      <c r="U281" s="36"/>
      <c r="V281" s="36"/>
      <c r="W281" s="37"/>
    </row>
    <row r="282" spans="11:23" x14ac:dyDescent="0.25">
      <c r="K282" s="36"/>
      <c r="L282" s="36"/>
      <c r="M282" s="37"/>
      <c r="N282" s="37"/>
      <c r="O282" s="37"/>
      <c r="P282" s="36"/>
      <c r="R282" s="36"/>
      <c r="S282" s="36"/>
      <c r="T282" s="36"/>
      <c r="U282" s="36"/>
      <c r="V282" s="36"/>
      <c r="W282" s="37"/>
    </row>
    <row r="283" spans="11:23" x14ac:dyDescent="0.25">
      <c r="K283" s="36"/>
      <c r="L283" s="36"/>
      <c r="M283" s="37"/>
      <c r="N283" s="37"/>
      <c r="O283" s="37"/>
      <c r="P283" s="36"/>
      <c r="R283" s="36"/>
      <c r="S283" s="36"/>
      <c r="T283" s="36"/>
      <c r="U283" s="36"/>
      <c r="V283" s="36"/>
      <c r="W283" s="37"/>
    </row>
    <row r="284" spans="11:23" x14ac:dyDescent="0.25">
      <c r="K284" s="36"/>
      <c r="L284" s="36"/>
      <c r="M284" s="37"/>
      <c r="N284" s="37"/>
      <c r="O284" s="37"/>
      <c r="P284" s="36"/>
      <c r="R284" s="36"/>
      <c r="S284" s="36"/>
      <c r="T284" s="36"/>
      <c r="U284" s="36"/>
      <c r="V284" s="36"/>
      <c r="W284" s="37"/>
    </row>
    <row r="285" spans="11:23" x14ac:dyDescent="0.25">
      <c r="K285" s="36"/>
      <c r="L285" s="36"/>
      <c r="M285" s="37"/>
      <c r="N285" s="37"/>
      <c r="O285" s="37"/>
      <c r="P285" s="36"/>
      <c r="R285" s="36"/>
      <c r="S285" s="36"/>
      <c r="T285" s="36"/>
      <c r="U285" s="36"/>
      <c r="V285" s="36"/>
      <c r="W285" s="37"/>
    </row>
    <row r="286" spans="11:23" x14ac:dyDescent="0.25">
      <c r="K286" s="36"/>
      <c r="L286" s="36"/>
      <c r="M286" s="37"/>
      <c r="N286" s="37"/>
      <c r="O286" s="37"/>
      <c r="P286" s="36"/>
      <c r="R286" s="36"/>
      <c r="S286" s="36"/>
      <c r="T286" s="36"/>
      <c r="U286" s="36"/>
      <c r="V286" s="36"/>
      <c r="W286" s="37"/>
    </row>
    <row r="287" spans="11:23" x14ac:dyDescent="0.25">
      <c r="K287" s="36"/>
      <c r="L287" s="36"/>
      <c r="M287" s="37"/>
      <c r="N287" s="37"/>
      <c r="O287" s="37"/>
      <c r="P287" s="36"/>
      <c r="R287" s="36"/>
      <c r="S287" s="36"/>
      <c r="T287" s="36"/>
      <c r="U287" s="36"/>
      <c r="V287" s="36"/>
      <c r="W287" s="37"/>
    </row>
    <row r="288" spans="11:23" x14ac:dyDescent="0.25">
      <c r="K288" s="36"/>
      <c r="L288" s="36"/>
      <c r="M288" s="37"/>
      <c r="N288" s="37"/>
      <c r="O288" s="37"/>
      <c r="P288" s="36"/>
      <c r="R288" s="36"/>
      <c r="S288" s="36"/>
      <c r="T288" s="36"/>
      <c r="U288" s="36"/>
      <c r="V288" s="36"/>
      <c r="W288" s="37"/>
    </row>
    <row r="289" spans="11:23" x14ac:dyDescent="0.25">
      <c r="K289" s="36"/>
      <c r="L289" s="36"/>
      <c r="M289" s="37"/>
      <c r="N289" s="37"/>
      <c r="O289" s="37"/>
      <c r="P289" s="36"/>
      <c r="R289" s="36"/>
      <c r="S289" s="36"/>
      <c r="T289" s="36"/>
      <c r="U289" s="36"/>
      <c r="V289" s="36"/>
      <c r="W289" s="37"/>
    </row>
    <row r="290" spans="11:23" x14ac:dyDescent="0.25">
      <c r="K290" s="36"/>
      <c r="L290" s="36"/>
      <c r="M290" s="37"/>
      <c r="N290" s="37"/>
      <c r="O290" s="37"/>
      <c r="P290" s="36"/>
      <c r="R290" s="36"/>
      <c r="S290" s="36"/>
      <c r="T290" s="36"/>
      <c r="U290" s="36"/>
      <c r="V290" s="36"/>
      <c r="W290" s="37"/>
    </row>
    <row r="291" spans="11:23" x14ac:dyDescent="0.25">
      <c r="K291" s="36"/>
      <c r="L291" s="36"/>
      <c r="M291" s="37"/>
      <c r="N291" s="37"/>
      <c r="O291" s="37"/>
      <c r="P291" s="36"/>
      <c r="R291" s="36"/>
      <c r="S291" s="36"/>
      <c r="T291" s="36"/>
      <c r="U291" s="36"/>
      <c r="V291" s="36"/>
      <c r="W291" s="37"/>
    </row>
    <row r="292" spans="11:23" x14ac:dyDescent="0.25">
      <c r="K292" s="36"/>
      <c r="L292" s="36"/>
      <c r="M292" s="37"/>
      <c r="N292" s="37"/>
      <c r="O292" s="37"/>
      <c r="P292" s="36"/>
      <c r="R292" s="36"/>
      <c r="S292" s="36"/>
      <c r="T292" s="36"/>
      <c r="U292" s="36"/>
      <c r="V292" s="36"/>
      <c r="W292" s="37"/>
    </row>
    <row r="293" spans="11:23" x14ac:dyDescent="0.25">
      <c r="K293" s="36"/>
      <c r="L293" s="36"/>
      <c r="M293" s="37"/>
      <c r="N293" s="37"/>
      <c r="O293" s="37"/>
      <c r="P293" s="36"/>
      <c r="R293" s="36"/>
      <c r="S293" s="36"/>
      <c r="T293" s="36"/>
      <c r="U293" s="36"/>
      <c r="V293" s="36"/>
      <c r="W293" s="37"/>
    </row>
    <row r="294" spans="11:23" x14ac:dyDescent="0.25">
      <c r="K294" s="36"/>
      <c r="L294" s="36"/>
      <c r="M294" s="37"/>
      <c r="N294" s="37"/>
      <c r="O294" s="37"/>
      <c r="P294" s="36"/>
      <c r="R294" s="36"/>
      <c r="S294" s="36"/>
      <c r="T294" s="36"/>
      <c r="U294" s="36"/>
      <c r="V294" s="36"/>
      <c r="W294" s="37"/>
    </row>
    <row r="295" spans="11:23" x14ac:dyDescent="0.25">
      <c r="K295" s="36"/>
      <c r="L295" s="36"/>
      <c r="M295" s="37"/>
      <c r="N295" s="37"/>
      <c r="O295" s="37"/>
      <c r="P295" s="36"/>
      <c r="R295" s="36"/>
      <c r="S295" s="36"/>
      <c r="T295" s="36"/>
      <c r="U295" s="36"/>
      <c r="V295" s="36"/>
      <c r="W295" s="37"/>
    </row>
    <row r="296" spans="11:23" x14ac:dyDescent="0.25">
      <c r="K296" s="36"/>
      <c r="L296" s="36"/>
      <c r="M296" s="37"/>
      <c r="N296" s="37"/>
      <c r="O296" s="37"/>
      <c r="P296" s="36"/>
      <c r="R296" s="36"/>
      <c r="S296" s="36"/>
      <c r="T296" s="36"/>
      <c r="U296" s="36"/>
      <c r="V296" s="36"/>
      <c r="W296" s="37"/>
    </row>
    <row r="297" spans="11:23" x14ac:dyDescent="0.25">
      <c r="K297" s="36"/>
      <c r="L297" s="36"/>
      <c r="M297" s="37"/>
      <c r="N297" s="37"/>
      <c r="O297" s="37"/>
      <c r="P297" s="36"/>
      <c r="R297" s="36"/>
      <c r="S297" s="36"/>
      <c r="T297" s="36"/>
      <c r="U297" s="36"/>
      <c r="V297" s="36"/>
      <c r="W297" s="37"/>
    </row>
    <row r="298" spans="11:23" x14ac:dyDescent="0.25">
      <c r="K298" s="36"/>
      <c r="L298" s="36"/>
      <c r="M298" s="37"/>
      <c r="N298" s="37"/>
      <c r="O298" s="37"/>
      <c r="P298" s="36"/>
      <c r="R298" s="36"/>
      <c r="S298" s="36"/>
      <c r="T298" s="36"/>
      <c r="U298" s="36"/>
      <c r="V298" s="36"/>
      <c r="W298" s="37"/>
    </row>
    <row r="299" spans="11:23" x14ac:dyDescent="0.25">
      <c r="K299" s="36"/>
      <c r="L299" s="36"/>
      <c r="M299" s="37"/>
      <c r="N299" s="37"/>
      <c r="O299" s="37"/>
      <c r="P299" s="36"/>
      <c r="R299" s="36"/>
      <c r="S299" s="36"/>
      <c r="T299" s="36"/>
      <c r="U299" s="36"/>
      <c r="V299" s="36"/>
      <c r="W299" s="37"/>
    </row>
    <row r="300" spans="11:23" x14ac:dyDescent="0.25">
      <c r="K300" s="36"/>
      <c r="L300" s="36"/>
      <c r="M300" s="37"/>
      <c r="N300" s="37"/>
      <c r="O300" s="37"/>
      <c r="P300" s="36"/>
      <c r="R300" s="36"/>
      <c r="S300" s="36"/>
      <c r="T300" s="36"/>
      <c r="U300" s="36"/>
      <c r="V300" s="36"/>
      <c r="W300" s="37"/>
    </row>
    <row r="301" spans="11:23" x14ac:dyDescent="0.25">
      <c r="K301" s="36"/>
      <c r="L301" s="36"/>
      <c r="M301" s="37"/>
      <c r="N301" s="37"/>
      <c r="O301" s="37"/>
      <c r="P301" s="36"/>
      <c r="R301" s="36"/>
      <c r="S301" s="36"/>
      <c r="T301" s="36"/>
      <c r="U301" s="36"/>
      <c r="V301" s="36"/>
      <c r="W301" s="37"/>
    </row>
    <row r="302" spans="11:23" x14ac:dyDescent="0.25">
      <c r="K302" s="36"/>
      <c r="L302" s="36"/>
      <c r="M302" s="37"/>
      <c r="N302" s="37"/>
      <c r="O302" s="37"/>
      <c r="P302" s="36"/>
      <c r="R302" s="36"/>
      <c r="S302" s="36"/>
      <c r="T302" s="36"/>
      <c r="U302" s="36"/>
      <c r="V302" s="36"/>
      <c r="W302" s="37"/>
    </row>
    <row r="303" spans="11:23" x14ac:dyDescent="0.25">
      <c r="K303" s="36"/>
      <c r="L303" s="36"/>
      <c r="M303" s="37"/>
      <c r="N303" s="37"/>
      <c r="O303" s="37"/>
      <c r="P303" s="36"/>
      <c r="R303" s="36"/>
      <c r="S303" s="36"/>
      <c r="T303" s="36"/>
      <c r="U303" s="36"/>
      <c r="V303" s="36"/>
      <c r="W303" s="37"/>
    </row>
    <row r="304" spans="11:23" x14ac:dyDescent="0.25">
      <c r="K304" s="36"/>
      <c r="L304" s="36"/>
      <c r="M304" s="37"/>
      <c r="N304" s="37"/>
      <c r="O304" s="37"/>
      <c r="P304" s="36"/>
      <c r="R304" s="36"/>
      <c r="S304" s="36"/>
      <c r="T304" s="36"/>
      <c r="U304" s="36"/>
      <c r="V304" s="36"/>
      <c r="W304" s="37"/>
    </row>
    <row r="305" spans="11:23" x14ac:dyDescent="0.25">
      <c r="K305" s="36"/>
      <c r="L305" s="36"/>
      <c r="M305" s="37"/>
      <c r="N305" s="37"/>
      <c r="O305" s="37"/>
      <c r="P305" s="36"/>
      <c r="R305" s="36"/>
      <c r="S305" s="36"/>
      <c r="T305" s="36"/>
      <c r="U305" s="36"/>
      <c r="V305" s="36"/>
      <c r="W305" s="37"/>
    </row>
    <row r="306" spans="11:23" x14ac:dyDescent="0.25">
      <c r="K306" s="36"/>
      <c r="L306" s="36"/>
      <c r="M306" s="37"/>
      <c r="N306" s="37"/>
      <c r="O306" s="37"/>
      <c r="P306" s="36"/>
      <c r="R306" s="36"/>
      <c r="S306" s="36"/>
      <c r="T306" s="36"/>
      <c r="U306" s="36"/>
      <c r="V306" s="36"/>
      <c r="W306" s="37"/>
    </row>
    <row r="307" spans="11:23" x14ac:dyDescent="0.25">
      <c r="K307" s="36"/>
      <c r="L307" s="36"/>
      <c r="M307" s="37"/>
      <c r="N307" s="37"/>
      <c r="O307" s="37"/>
      <c r="P307" s="36"/>
      <c r="R307" s="36"/>
      <c r="S307" s="36"/>
      <c r="T307" s="36"/>
      <c r="U307" s="36"/>
      <c r="V307" s="36"/>
      <c r="W307" s="37"/>
    </row>
    <row r="308" spans="11:23" x14ac:dyDescent="0.25">
      <c r="K308" s="36"/>
      <c r="L308" s="36"/>
      <c r="M308" s="37"/>
      <c r="N308" s="37"/>
      <c r="O308" s="37"/>
      <c r="P308" s="36"/>
      <c r="R308" s="36"/>
      <c r="S308" s="36"/>
      <c r="T308" s="36"/>
      <c r="U308" s="36"/>
      <c r="V308" s="36"/>
      <c r="W308" s="37"/>
    </row>
    <row r="309" spans="11:23" x14ac:dyDescent="0.25">
      <c r="K309" s="36"/>
      <c r="L309" s="36"/>
      <c r="M309" s="37"/>
      <c r="N309" s="37"/>
      <c r="O309" s="37"/>
      <c r="P309" s="36"/>
      <c r="R309" s="36"/>
      <c r="S309" s="36"/>
      <c r="T309" s="36"/>
      <c r="U309" s="36"/>
      <c r="V309" s="36"/>
      <c r="W309" s="37"/>
    </row>
    <row r="310" spans="11:23" x14ac:dyDescent="0.25">
      <c r="K310" s="36"/>
      <c r="L310" s="36"/>
      <c r="M310" s="37"/>
      <c r="N310" s="37"/>
      <c r="O310" s="37"/>
      <c r="P310" s="36"/>
      <c r="R310" s="36"/>
      <c r="S310" s="36"/>
      <c r="T310" s="36"/>
      <c r="U310" s="36"/>
      <c r="V310" s="36"/>
      <c r="W310" s="37"/>
    </row>
    <row r="311" spans="11:23" x14ac:dyDescent="0.25">
      <c r="K311" s="36"/>
      <c r="L311" s="36"/>
      <c r="M311" s="37"/>
      <c r="N311" s="37"/>
      <c r="O311" s="37"/>
      <c r="P311" s="36"/>
      <c r="R311" s="36"/>
      <c r="S311" s="36"/>
      <c r="T311" s="36"/>
      <c r="U311" s="36"/>
      <c r="V311" s="36"/>
      <c r="W311" s="37"/>
    </row>
    <row r="312" spans="11:23" x14ac:dyDescent="0.25">
      <c r="K312" s="36"/>
      <c r="L312" s="36"/>
      <c r="M312" s="37"/>
      <c r="N312" s="37"/>
      <c r="O312" s="37"/>
      <c r="P312" s="36"/>
      <c r="R312" s="36"/>
      <c r="S312" s="36"/>
      <c r="T312" s="36"/>
      <c r="U312" s="36"/>
      <c r="V312" s="36"/>
      <c r="W312" s="37"/>
    </row>
    <row r="313" spans="11:23" x14ac:dyDescent="0.25">
      <c r="K313" s="36"/>
      <c r="L313" s="36"/>
      <c r="M313" s="37"/>
      <c r="N313" s="37"/>
      <c r="O313" s="37"/>
      <c r="P313" s="36"/>
      <c r="R313" s="36"/>
      <c r="S313" s="36"/>
      <c r="T313" s="36"/>
      <c r="U313" s="36"/>
      <c r="V313" s="36"/>
      <c r="W313" s="37"/>
    </row>
    <row r="314" spans="11:23" x14ac:dyDescent="0.25">
      <c r="K314" s="36"/>
      <c r="L314" s="36"/>
      <c r="M314" s="37"/>
      <c r="N314" s="37"/>
      <c r="O314" s="37"/>
      <c r="P314" s="36"/>
      <c r="R314" s="36"/>
      <c r="S314" s="36"/>
      <c r="T314" s="36"/>
      <c r="U314" s="36"/>
      <c r="V314" s="36"/>
      <c r="W314" s="37"/>
    </row>
    <row r="315" spans="11:23" x14ac:dyDescent="0.25">
      <c r="K315" s="36"/>
      <c r="L315" s="36"/>
      <c r="M315" s="37"/>
      <c r="N315" s="37"/>
      <c r="O315" s="37"/>
      <c r="P315" s="36"/>
      <c r="R315" s="36"/>
      <c r="S315" s="36"/>
      <c r="T315" s="36"/>
      <c r="U315" s="36"/>
      <c r="V315" s="36"/>
      <c r="W315" s="37"/>
    </row>
    <row r="316" spans="11:23" x14ac:dyDescent="0.25">
      <c r="K316" s="36"/>
      <c r="L316" s="36"/>
      <c r="M316" s="37"/>
      <c r="N316" s="37"/>
      <c r="O316" s="37"/>
      <c r="P316" s="36"/>
      <c r="R316" s="36"/>
      <c r="S316" s="36"/>
      <c r="T316" s="36"/>
      <c r="U316" s="36"/>
      <c r="V316" s="36"/>
      <c r="W316" s="37"/>
    </row>
    <row r="317" spans="11:23" x14ac:dyDescent="0.25">
      <c r="K317" s="36"/>
      <c r="L317" s="36"/>
      <c r="M317" s="37"/>
      <c r="N317" s="37"/>
      <c r="O317" s="37"/>
      <c r="P317" s="36"/>
      <c r="R317" s="36"/>
      <c r="S317" s="36"/>
      <c r="T317" s="36"/>
      <c r="U317" s="36"/>
      <c r="V317" s="36"/>
      <c r="W317" s="37"/>
    </row>
    <row r="318" spans="11:23" x14ac:dyDescent="0.25">
      <c r="K318" s="36"/>
      <c r="L318" s="36"/>
      <c r="M318" s="37"/>
      <c r="N318" s="37"/>
      <c r="O318" s="37"/>
      <c r="P318" s="36"/>
      <c r="R318" s="36"/>
      <c r="S318" s="36"/>
      <c r="T318" s="36"/>
      <c r="U318" s="36"/>
      <c r="V318" s="36"/>
      <c r="W318" s="37"/>
    </row>
    <row r="319" spans="11:23" x14ac:dyDescent="0.25">
      <c r="K319" s="36"/>
      <c r="L319" s="36"/>
      <c r="M319" s="37"/>
      <c r="N319" s="37"/>
      <c r="O319" s="37"/>
      <c r="P319" s="36"/>
      <c r="R319" s="36"/>
      <c r="S319" s="36"/>
      <c r="T319" s="36"/>
      <c r="U319" s="36"/>
      <c r="V319" s="36"/>
      <c r="W319" s="37"/>
    </row>
    <row r="320" spans="11:23" x14ac:dyDescent="0.25">
      <c r="K320" s="36"/>
      <c r="L320" s="36"/>
      <c r="M320" s="37"/>
      <c r="N320" s="37"/>
      <c r="O320" s="37"/>
      <c r="P320" s="36"/>
      <c r="R320" s="36"/>
      <c r="S320" s="36"/>
      <c r="T320" s="36"/>
      <c r="U320" s="36"/>
      <c r="V320" s="36"/>
      <c r="W320" s="37"/>
    </row>
    <row r="321" spans="11:23" x14ac:dyDescent="0.25">
      <c r="K321" s="36"/>
      <c r="L321" s="36"/>
      <c r="M321" s="37"/>
      <c r="N321" s="37"/>
      <c r="O321" s="37"/>
      <c r="P321" s="36"/>
      <c r="R321" s="36"/>
      <c r="S321" s="36"/>
      <c r="T321" s="36"/>
      <c r="U321" s="36"/>
      <c r="V321" s="36"/>
      <c r="W321" s="37"/>
    </row>
    <row r="322" spans="11:23" x14ac:dyDescent="0.25">
      <c r="K322" s="36"/>
      <c r="L322" s="36"/>
      <c r="M322" s="37"/>
      <c r="N322" s="37"/>
      <c r="O322" s="37"/>
      <c r="P322" s="36"/>
      <c r="R322" s="36"/>
      <c r="S322" s="36"/>
      <c r="T322" s="36"/>
      <c r="U322" s="36"/>
      <c r="V322" s="36"/>
      <c r="W322" s="37"/>
    </row>
    <row r="323" spans="11:23" x14ac:dyDescent="0.25">
      <c r="K323" s="36"/>
      <c r="L323" s="36"/>
      <c r="M323" s="37"/>
      <c r="N323" s="37"/>
      <c r="O323" s="37"/>
      <c r="P323" s="36"/>
      <c r="R323" s="36"/>
      <c r="S323" s="36"/>
      <c r="T323" s="36"/>
      <c r="U323" s="36"/>
      <c r="V323" s="36"/>
      <c r="W323" s="37"/>
    </row>
    <row r="324" spans="11:23" x14ac:dyDescent="0.25">
      <c r="K324" s="36"/>
      <c r="L324" s="36"/>
      <c r="M324" s="37"/>
      <c r="N324" s="37"/>
      <c r="O324" s="37"/>
      <c r="P324" s="36"/>
      <c r="R324" s="36"/>
      <c r="S324" s="36"/>
      <c r="T324" s="36"/>
      <c r="U324" s="36"/>
      <c r="V324" s="36"/>
      <c r="W324" s="37"/>
    </row>
    <row r="325" spans="11:23" x14ac:dyDescent="0.25">
      <c r="K325" s="36"/>
      <c r="L325" s="36"/>
      <c r="M325" s="37"/>
      <c r="N325" s="37"/>
      <c r="O325" s="37"/>
      <c r="P325" s="36"/>
      <c r="R325" s="36"/>
      <c r="S325" s="36"/>
      <c r="T325" s="36"/>
      <c r="U325" s="36"/>
      <c r="V325" s="36"/>
      <c r="W325" s="37"/>
    </row>
    <row r="326" spans="11:23" x14ac:dyDescent="0.25">
      <c r="K326" s="36"/>
      <c r="L326" s="36"/>
      <c r="M326" s="37"/>
      <c r="N326" s="37"/>
      <c r="O326" s="37"/>
      <c r="P326" s="36"/>
      <c r="R326" s="36"/>
      <c r="S326" s="36"/>
      <c r="T326" s="36"/>
      <c r="U326" s="36"/>
      <c r="V326" s="36"/>
      <c r="W326" s="37"/>
    </row>
    <row r="327" spans="11:23" x14ac:dyDescent="0.25">
      <c r="K327" s="36"/>
      <c r="L327" s="36"/>
      <c r="M327" s="37"/>
      <c r="N327" s="37"/>
      <c r="O327" s="37"/>
      <c r="P327" s="36"/>
      <c r="R327" s="36"/>
      <c r="S327" s="36"/>
      <c r="T327" s="36"/>
      <c r="U327" s="36"/>
      <c r="V327" s="36"/>
      <c r="W327" s="37"/>
    </row>
    <row r="328" spans="11:23" x14ac:dyDescent="0.25">
      <c r="K328" s="36"/>
      <c r="L328" s="36"/>
      <c r="M328" s="37"/>
      <c r="N328" s="37"/>
      <c r="O328" s="37"/>
      <c r="P328" s="36"/>
      <c r="R328" s="36"/>
      <c r="S328" s="36"/>
      <c r="T328" s="36"/>
      <c r="U328" s="36"/>
      <c r="V328" s="36"/>
      <c r="W328" s="37"/>
    </row>
    <row r="329" spans="11:23" x14ac:dyDescent="0.25">
      <c r="K329" s="36"/>
      <c r="L329" s="36"/>
      <c r="M329" s="37"/>
      <c r="N329" s="37"/>
      <c r="O329" s="37"/>
      <c r="P329" s="36"/>
      <c r="R329" s="36"/>
      <c r="S329" s="36"/>
      <c r="T329" s="36"/>
      <c r="U329" s="36"/>
      <c r="V329" s="36"/>
      <c r="W329" s="37"/>
    </row>
    <row r="330" spans="11:23" x14ac:dyDescent="0.25">
      <c r="K330" s="36"/>
      <c r="L330" s="36"/>
      <c r="M330" s="37"/>
      <c r="N330" s="37"/>
      <c r="O330" s="37"/>
      <c r="P330" s="36"/>
      <c r="R330" s="36"/>
      <c r="S330" s="36"/>
      <c r="T330" s="36"/>
      <c r="U330" s="36"/>
      <c r="V330" s="36"/>
      <c r="W330" s="37"/>
    </row>
    <row r="331" spans="11:23" x14ac:dyDescent="0.25">
      <c r="K331" s="36"/>
      <c r="L331" s="36"/>
      <c r="M331" s="37"/>
      <c r="N331" s="37"/>
      <c r="O331" s="37"/>
      <c r="P331" s="36"/>
      <c r="R331" s="36"/>
      <c r="S331" s="36"/>
      <c r="T331" s="36"/>
      <c r="U331" s="36"/>
      <c r="V331" s="36"/>
      <c r="W331" s="37"/>
    </row>
    <row r="332" spans="11:23" x14ac:dyDescent="0.25">
      <c r="K332" s="36"/>
      <c r="L332" s="36"/>
      <c r="M332" s="37"/>
      <c r="N332" s="37"/>
      <c r="O332" s="37"/>
      <c r="P332" s="36"/>
      <c r="R332" s="36"/>
      <c r="S332" s="36"/>
      <c r="T332" s="36"/>
      <c r="U332" s="36"/>
      <c r="V332" s="36"/>
      <c r="W332" s="37"/>
    </row>
    <row r="333" spans="11:23" x14ac:dyDescent="0.25">
      <c r="K333" s="36"/>
      <c r="L333" s="36"/>
      <c r="M333" s="37"/>
      <c r="N333" s="37"/>
      <c r="O333" s="37"/>
      <c r="P333" s="36"/>
      <c r="R333" s="36"/>
      <c r="S333" s="36"/>
      <c r="T333" s="36"/>
      <c r="U333" s="36"/>
      <c r="V333" s="36"/>
      <c r="W333" s="37"/>
    </row>
    <row r="334" spans="11:23" x14ac:dyDescent="0.25">
      <c r="K334" s="36"/>
      <c r="L334" s="36"/>
      <c r="M334" s="37"/>
      <c r="N334" s="37"/>
      <c r="O334" s="37"/>
      <c r="P334" s="36"/>
      <c r="R334" s="36"/>
      <c r="S334" s="36"/>
      <c r="T334" s="36"/>
      <c r="U334" s="36"/>
      <c r="V334" s="36"/>
      <c r="W334" s="37"/>
    </row>
    <row r="335" spans="11:23" x14ac:dyDescent="0.25">
      <c r="K335" s="36"/>
      <c r="L335" s="36"/>
      <c r="M335" s="37"/>
      <c r="N335" s="37"/>
      <c r="O335" s="37"/>
      <c r="P335" s="36"/>
      <c r="R335" s="36"/>
      <c r="S335" s="36"/>
      <c r="T335" s="36"/>
      <c r="U335" s="36"/>
      <c r="V335" s="36"/>
      <c r="W335" s="37"/>
    </row>
    <row r="336" spans="11:23" x14ac:dyDescent="0.25">
      <c r="K336" s="36"/>
      <c r="L336" s="36"/>
      <c r="M336" s="37"/>
      <c r="N336" s="37"/>
      <c r="O336" s="37"/>
      <c r="P336" s="36"/>
      <c r="R336" s="36"/>
      <c r="S336" s="36"/>
      <c r="T336" s="36"/>
      <c r="U336" s="36"/>
      <c r="V336" s="36"/>
      <c r="W336" s="37"/>
    </row>
    <row r="337" spans="11:23" x14ac:dyDescent="0.25">
      <c r="K337" s="36"/>
      <c r="L337" s="36"/>
      <c r="M337" s="37"/>
      <c r="N337" s="37"/>
      <c r="O337" s="37"/>
      <c r="P337" s="36"/>
      <c r="R337" s="36"/>
      <c r="S337" s="36"/>
      <c r="T337" s="36"/>
      <c r="U337" s="36"/>
      <c r="V337" s="36"/>
      <c r="W337" s="37"/>
    </row>
    <row r="338" spans="11:23" x14ac:dyDescent="0.25">
      <c r="K338" s="36"/>
      <c r="L338" s="36"/>
      <c r="M338" s="37"/>
      <c r="N338" s="37"/>
      <c r="O338" s="37"/>
      <c r="P338" s="36"/>
      <c r="R338" s="36"/>
      <c r="S338" s="36"/>
      <c r="T338" s="36"/>
      <c r="U338" s="36"/>
      <c r="V338" s="36"/>
      <c r="W338" s="37"/>
    </row>
    <row r="339" spans="11:23" x14ac:dyDescent="0.25">
      <c r="K339" s="36"/>
      <c r="L339" s="36"/>
      <c r="M339" s="37"/>
      <c r="N339" s="37"/>
      <c r="O339" s="37"/>
      <c r="P339" s="36"/>
      <c r="R339" s="36"/>
      <c r="S339" s="36"/>
      <c r="T339" s="36"/>
      <c r="U339" s="36"/>
      <c r="V339" s="36"/>
      <c r="W339" s="37"/>
    </row>
    <row r="340" spans="11:23" x14ac:dyDescent="0.25">
      <c r="K340" s="36"/>
      <c r="L340" s="36"/>
      <c r="M340" s="37"/>
      <c r="N340" s="37"/>
      <c r="O340" s="37"/>
      <c r="P340" s="36"/>
      <c r="R340" s="36"/>
      <c r="S340" s="36"/>
      <c r="T340" s="36"/>
      <c r="U340" s="36"/>
      <c r="V340" s="36"/>
      <c r="W340" s="37"/>
    </row>
    <row r="341" spans="11:23" x14ac:dyDescent="0.25">
      <c r="K341" s="36"/>
      <c r="L341" s="36"/>
      <c r="M341" s="37"/>
      <c r="N341" s="37"/>
      <c r="O341" s="37"/>
      <c r="P341" s="36"/>
      <c r="R341" s="36"/>
      <c r="S341" s="36"/>
      <c r="T341" s="36"/>
      <c r="U341" s="36"/>
      <c r="V341" s="36"/>
      <c r="W341" s="37"/>
    </row>
    <row r="342" spans="11:23" x14ac:dyDescent="0.25">
      <c r="K342" s="36"/>
      <c r="L342" s="36"/>
      <c r="M342" s="37"/>
      <c r="N342" s="37"/>
      <c r="O342" s="37"/>
      <c r="P342" s="36"/>
      <c r="R342" s="36"/>
      <c r="S342" s="36"/>
      <c r="T342" s="36"/>
      <c r="U342" s="36"/>
      <c r="V342" s="36"/>
      <c r="W342" s="37"/>
    </row>
    <row r="343" spans="11:23" x14ac:dyDescent="0.25">
      <c r="K343" s="36"/>
      <c r="L343" s="36"/>
      <c r="M343" s="37"/>
      <c r="N343" s="37"/>
      <c r="O343" s="37"/>
      <c r="P343" s="36"/>
      <c r="R343" s="36"/>
      <c r="S343" s="36"/>
      <c r="T343" s="36"/>
      <c r="U343" s="36"/>
      <c r="V343" s="36"/>
      <c r="W343" s="37"/>
    </row>
    <row r="344" spans="11:23" x14ac:dyDescent="0.25">
      <c r="K344" s="36"/>
      <c r="L344" s="36"/>
      <c r="M344" s="37"/>
      <c r="N344" s="37"/>
      <c r="O344" s="37"/>
      <c r="P344" s="36"/>
      <c r="R344" s="36"/>
      <c r="S344" s="36"/>
      <c r="T344" s="36"/>
      <c r="U344" s="36"/>
      <c r="V344" s="36"/>
      <c r="W344" s="37"/>
    </row>
    <row r="345" spans="11:23" x14ac:dyDescent="0.25">
      <c r="K345" s="36"/>
      <c r="L345" s="36"/>
      <c r="M345" s="37"/>
      <c r="N345" s="37"/>
      <c r="O345" s="37"/>
      <c r="P345" s="36"/>
      <c r="R345" s="36"/>
      <c r="S345" s="36"/>
      <c r="T345" s="36"/>
      <c r="U345" s="36"/>
      <c r="V345" s="36"/>
      <c r="W345" s="37"/>
    </row>
    <row r="346" spans="11:23" x14ac:dyDescent="0.25">
      <c r="K346" s="36"/>
      <c r="L346" s="36"/>
      <c r="M346" s="37"/>
      <c r="N346" s="37"/>
      <c r="O346" s="37"/>
      <c r="P346" s="36"/>
      <c r="R346" s="36"/>
      <c r="S346" s="36"/>
      <c r="T346" s="36"/>
      <c r="U346" s="36"/>
      <c r="V346" s="36"/>
      <c r="W346" s="37"/>
    </row>
    <row r="347" spans="11:23" x14ac:dyDescent="0.25">
      <c r="K347" s="36"/>
      <c r="L347" s="36"/>
      <c r="M347" s="37"/>
      <c r="N347" s="37"/>
      <c r="O347" s="37"/>
      <c r="P347" s="36"/>
      <c r="R347" s="36"/>
      <c r="S347" s="36"/>
      <c r="T347" s="36"/>
      <c r="U347" s="36"/>
      <c r="V347" s="36"/>
      <c r="W347" s="37"/>
    </row>
    <row r="348" spans="11:23" x14ac:dyDescent="0.25">
      <c r="K348" s="36"/>
      <c r="L348" s="36"/>
      <c r="M348" s="37"/>
      <c r="N348" s="37"/>
      <c r="O348" s="37"/>
      <c r="P348" s="36"/>
      <c r="R348" s="36"/>
      <c r="S348" s="36"/>
      <c r="T348" s="36"/>
      <c r="U348" s="36"/>
      <c r="V348" s="36"/>
      <c r="W348" s="37"/>
    </row>
    <row r="349" spans="11:23" x14ac:dyDescent="0.25">
      <c r="K349" s="36"/>
      <c r="L349" s="36"/>
      <c r="M349" s="37"/>
      <c r="N349" s="37"/>
      <c r="O349" s="37"/>
      <c r="P349" s="36"/>
      <c r="R349" s="36"/>
      <c r="S349" s="36"/>
      <c r="T349" s="36"/>
      <c r="U349" s="36"/>
      <c r="V349" s="36"/>
      <c r="W349" s="37"/>
    </row>
    <row r="350" spans="11:23" x14ac:dyDescent="0.25">
      <c r="K350" s="36"/>
      <c r="L350" s="36"/>
      <c r="M350" s="37"/>
      <c r="N350" s="37"/>
      <c r="O350" s="37"/>
      <c r="P350" s="36"/>
      <c r="R350" s="36"/>
      <c r="S350" s="36"/>
      <c r="T350" s="36"/>
      <c r="U350" s="36"/>
      <c r="V350" s="36"/>
      <c r="W350" s="37"/>
    </row>
    <row r="351" spans="11:23" x14ac:dyDescent="0.25">
      <c r="K351" s="36"/>
      <c r="L351" s="36"/>
      <c r="M351" s="37"/>
      <c r="N351" s="37"/>
      <c r="O351" s="37"/>
      <c r="P351" s="36"/>
      <c r="R351" s="36"/>
      <c r="S351" s="36"/>
      <c r="T351" s="36"/>
      <c r="U351" s="36"/>
      <c r="V351" s="36"/>
      <c r="W351" s="37"/>
    </row>
    <row r="352" spans="11:23" x14ac:dyDescent="0.25">
      <c r="K352" s="36"/>
      <c r="L352" s="36"/>
      <c r="M352" s="37"/>
      <c r="N352" s="37"/>
      <c r="O352" s="37"/>
      <c r="P352" s="36"/>
      <c r="R352" s="36"/>
      <c r="S352" s="36"/>
      <c r="T352" s="36"/>
      <c r="U352" s="36"/>
      <c r="V352" s="36"/>
      <c r="W352" s="37"/>
    </row>
    <row r="353" spans="11:23" x14ac:dyDescent="0.25">
      <c r="K353" s="36"/>
      <c r="L353" s="36"/>
      <c r="M353" s="37"/>
      <c r="N353" s="37"/>
      <c r="O353" s="37"/>
      <c r="P353" s="36"/>
      <c r="R353" s="36"/>
      <c r="S353" s="36"/>
      <c r="T353" s="36"/>
      <c r="U353" s="36"/>
      <c r="V353" s="36"/>
      <c r="W353" s="37"/>
    </row>
    <row r="354" spans="11:23" x14ac:dyDescent="0.25">
      <c r="K354" s="36"/>
      <c r="L354" s="36"/>
      <c r="M354" s="37"/>
      <c r="N354" s="37"/>
      <c r="O354" s="37"/>
      <c r="P354" s="36"/>
      <c r="R354" s="36"/>
      <c r="S354" s="36"/>
      <c r="T354" s="36"/>
      <c r="U354" s="36"/>
      <c r="V354" s="36"/>
      <c r="W354" s="37"/>
    </row>
    <row r="355" spans="11:23" x14ac:dyDescent="0.25">
      <c r="K355" s="36"/>
      <c r="L355" s="36"/>
      <c r="M355" s="37"/>
      <c r="N355" s="37"/>
      <c r="O355" s="37"/>
      <c r="P355" s="36"/>
      <c r="R355" s="36"/>
      <c r="S355" s="36"/>
      <c r="T355" s="36"/>
      <c r="U355" s="36"/>
      <c r="V355" s="36"/>
      <c r="W355" s="37"/>
    </row>
    <row r="356" spans="11:23" x14ac:dyDescent="0.25">
      <c r="K356" s="36"/>
      <c r="L356" s="36"/>
      <c r="M356" s="37"/>
      <c r="N356" s="37"/>
      <c r="O356" s="37"/>
      <c r="P356" s="36"/>
      <c r="R356" s="36"/>
      <c r="S356" s="36"/>
      <c r="T356" s="36"/>
      <c r="U356" s="36"/>
      <c r="V356" s="36"/>
      <c r="W356" s="37"/>
    </row>
    <row r="357" spans="11:23" x14ac:dyDescent="0.25">
      <c r="K357" s="36"/>
      <c r="L357" s="36"/>
      <c r="M357" s="37"/>
      <c r="N357" s="37"/>
      <c r="O357" s="37"/>
      <c r="P357" s="36"/>
      <c r="R357" s="36"/>
      <c r="S357" s="36"/>
      <c r="T357" s="36"/>
      <c r="U357" s="36"/>
      <c r="V357" s="36"/>
      <c r="W357" s="37"/>
    </row>
    <row r="358" spans="11:23" x14ac:dyDescent="0.25">
      <c r="K358" s="36"/>
      <c r="L358" s="36"/>
      <c r="M358" s="37"/>
      <c r="N358" s="37"/>
      <c r="O358" s="37"/>
      <c r="P358" s="36"/>
      <c r="R358" s="36"/>
      <c r="S358" s="36"/>
      <c r="T358" s="36"/>
      <c r="U358" s="36"/>
      <c r="V358" s="36"/>
      <c r="W358" s="37"/>
    </row>
    <row r="359" spans="11:23" x14ac:dyDescent="0.25">
      <c r="K359" s="36"/>
      <c r="L359" s="36"/>
      <c r="M359" s="37"/>
      <c r="N359" s="37"/>
      <c r="O359" s="37"/>
      <c r="P359" s="36"/>
      <c r="R359" s="36"/>
      <c r="S359" s="36"/>
      <c r="T359" s="36"/>
      <c r="U359" s="36"/>
      <c r="V359" s="36"/>
      <c r="W359" s="37"/>
    </row>
    <row r="360" spans="11:23" x14ac:dyDescent="0.25">
      <c r="K360" s="36"/>
      <c r="L360" s="36"/>
      <c r="M360" s="37"/>
      <c r="N360" s="37"/>
      <c r="O360" s="37"/>
      <c r="P360" s="36"/>
      <c r="R360" s="36"/>
      <c r="S360" s="36"/>
      <c r="T360" s="36"/>
      <c r="U360" s="36"/>
      <c r="V360" s="36"/>
      <c r="W360" s="37"/>
    </row>
    <row r="361" spans="11:23" x14ac:dyDescent="0.25">
      <c r="K361" s="36"/>
      <c r="L361" s="36"/>
      <c r="M361" s="37"/>
      <c r="N361" s="37"/>
      <c r="O361" s="37"/>
      <c r="P361" s="36"/>
      <c r="R361" s="36"/>
      <c r="S361" s="36"/>
      <c r="T361" s="36"/>
      <c r="U361" s="36"/>
      <c r="V361" s="36"/>
      <c r="W361" s="37"/>
    </row>
    <row r="362" spans="11:23" x14ac:dyDescent="0.25">
      <c r="K362" s="36"/>
      <c r="L362" s="36"/>
      <c r="M362" s="37"/>
      <c r="N362" s="37"/>
      <c r="O362" s="37"/>
      <c r="P362" s="36"/>
      <c r="R362" s="36"/>
      <c r="S362" s="36"/>
      <c r="T362" s="36"/>
      <c r="U362" s="36"/>
      <c r="V362" s="36"/>
      <c r="W362" s="37"/>
    </row>
    <row r="363" spans="11:23" x14ac:dyDescent="0.25">
      <c r="K363" s="36"/>
      <c r="L363" s="36"/>
      <c r="M363" s="37"/>
      <c r="N363" s="37"/>
      <c r="O363" s="37"/>
      <c r="P363" s="36"/>
      <c r="R363" s="36"/>
      <c r="S363" s="36"/>
      <c r="T363" s="36"/>
      <c r="U363" s="36"/>
      <c r="V363" s="36"/>
      <c r="W363" s="37"/>
    </row>
    <row r="364" spans="11:23" x14ac:dyDescent="0.25">
      <c r="K364" s="36"/>
      <c r="L364" s="36"/>
      <c r="M364" s="37"/>
      <c r="N364" s="37"/>
      <c r="O364" s="37"/>
      <c r="P364" s="36"/>
      <c r="R364" s="36"/>
      <c r="S364" s="36"/>
      <c r="T364" s="36"/>
      <c r="U364" s="36"/>
      <c r="V364" s="36"/>
      <c r="W364" s="37"/>
    </row>
    <row r="365" spans="11:23" x14ac:dyDescent="0.25">
      <c r="K365" s="36"/>
      <c r="L365" s="36"/>
      <c r="M365" s="37"/>
      <c r="N365" s="37"/>
      <c r="O365" s="37"/>
      <c r="P365" s="36"/>
      <c r="R365" s="36"/>
      <c r="S365" s="36"/>
      <c r="T365" s="36"/>
      <c r="U365" s="36"/>
      <c r="V365" s="36"/>
      <c r="W365" s="37"/>
    </row>
    <row r="366" spans="11:23" x14ac:dyDescent="0.25">
      <c r="K366" s="36"/>
      <c r="L366" s="36"/>
      <c r="M366" s="37"/>
      <c r="N366" s="37"/>
      <c r="O366" s="37"/>
      <c r="P366" s="36"/>
      <c r="R366" s="36"/>
      <c r="S366" s="36"/>
      <c r="T366" s="36"/>
      <c r="U366" s="36"/>
      <c r="V366" s="36"/>
      <c r="W366" s="37"/>
    </row>
    <row r="367" spans="11:23" x14ac:dyDescent="0.25">
      <c r="K367" s="36"/>
      <c r="L367" s="36"/>
      <c r="M367" s="37"/>
      <c r="N367" s="37"/>
      <c r="O367" s="37"/>
      <c r="P367" s="36"/>
      <c r="R367" s="36"/>
      <c r="S367" s="36"/>
      <c r="T367" s="36"/>
      <c r="U367" s="36"/>
      <c r="V367" s="36"/>
      <c r="W367" s="37"/>
    </row>
    <row r="368" spans="11:23" x14ac:dyDescent="0.25">
      <c r="K368" s="36"/>
      <c r="L368" s="36"/>
      <c r="M368" s="37"/>
      <c r="N368" s="37"/>
      <c r="O368" s="37"/>
      <c r="P368" s="36"/>
      <c r="R368" s="36"/>
      <c r="S368" s="36"/>
      <c r="T368" s="36"/>
      <c r="U368" s="36"/>
      <c r="V368" s="36"/>
      <c r="W368" s="37"/>
    </row>
    <row r="369" spans="11:23" x14ac:dyDescent="0.25">
      <c r="K369" s="36"/>
      <c r="L369" s="36"/>
      <c r="M369" s="37"/>
      <c r="N369" s="37"/>
      <c r="O369" s="37"/>
      <c r="P369" s="36"/>
      <c r="R369" s="36"/>
      <c r="S369" s="36"/>
      <c r="T369" s="36"/>
      <c r="U369" s="36"/>
      <c r="V369" s="36"/>
      <c r="W369" s="37"/>
    </row>
    <row r="370" spans="11:23" x14ac:dyDescent="0.25">
      <c r="K370" s="36"/>
      <c r="L370" s="36"/>
      <c r="M370" s="37"/>
      <c r="N370" s="37"/>
      <c r="O370" s="37"/>
      <c r="P370" s="36"/>
      <c r="R370" s="36"/>
      <c r="S370" s="36"/>
      <c r="T370" s="36"/>
      <c r="U370" s="36"/>
      <c r="V370" s="36"/>
      <c r="W370" s="37"/>
    </row>
    <row r="371" spans="11:23" x14ac:dyDescent="0.25">
      <c r="K371" s="36"/>
      <c r="L371" s="36"/>
      <c r="M371" s="37"/>
      <c r="N371" s="37"/>
      <c r="O371" s="37"/>
      <c r="P371" s="36"/>
      <c r="R371" s="36"/>
      <c r="S371" s="36"/>
      <c r="T371" s="36"/>
      <c r="U371" s="36"/>
      <c r="V371" s="36"/>
      <c r="W371" s="37"/>
    </row>
    <row r="372" spans="11:23" x14ac:dyDescent="0.25">
      <c r="K372" s="36"/>
      <c r="L372" s="36"/>
      <c r="M372" s="37"/>
      <c r="N372" s="37"/>
      <c r="O372" s="37"/>
      <c r="P372" s="36"/>
      <c r="R372" s="36"/>
      <c r="S372" s="36"/>
      <c r="T372" s="36"/>
      <c r="U372" s="36"/>
      <c r="V372" s="36"/>
      <c r="W372" s="37"/>
    </row>
    <row r="373" spans="11:23" x14ac:dyDescent="0.25">
      <c r="K373" s="36"/>
      <c r="L373" s="36"/>
      <c r="M373" s="37"/>
      <c r="N373" s="37"/>
      <c r="O373" s="37"/>
      <c r="P373" s="36"/>
      <c r="R373" s="36"/>
      <c r="S373" s="36"/>
      <c r="T373" s="36"/>
      <c r="U373" s="36"/>
      <c r="V373" s="36"/>
      <c r="W373" s="37"/>
    </row>
    <row r="374" spans="11:23" x14ac:dyDescent="0.25">
      <c r="K374" s="36"/>
      <c r="L374" s="36"/>
      <c r="M374" s="37"/>
      <c r="N374" s="37"/>
      <c r="O374" s="37"/>
      <c r="P374" s="36"/>
      <c r="R374" s="36"/>
      <c r="S374" s="36"/>
      <c r="T374" s="36"/>
      <c r="U374" s="36"/>
      <c r="V374" s="36"/>
      <c r="W374" s="37"/>
    </row>
    <row r="375" spans="11:23" x14ac:dyDescent="0.25">
      <c r="K375" s="36"/>
      <c r="L375" s="36"/>
      <c r="M375" s="37"/>
      <c r="N375" s="37"/>
      <c r="O375" s="37"/>
      <c r="P375" s="36"/>
      <c r="R375" s="36"/>
      <c r="S375" s="36"/>
      <c r="T375" s="36"/>
      <c r="U375" s="36"/>
      <c r="V375" s="36"/>
      <c r="W375" s="37"/>
    </row>
    <row r="376" spans="11:23" x14ac:dyDescent="0.25">
      <c r="K376" s="36"/>
      <c r="L376" s="36"/>
      <c r="M376" s="37"/>
      <c r="N376" s="37"/>
      <c r="O376" s="37"/>
      <c r="P376" s="36"/>
      <c r="R376" s="36"/>
      <c r="S376" s="36"/>
      <c r="T376" s="36"/>
      <c r="U376" s="36"/>
      <c r="V376" s="36"/>
      <c r="W376" s="37"/>
    </row>
    <row r="377" spans="11:23" x14ac:dyDescent="0.25">
      <c r="K377" s="36"/>
      <c r="L377" s="36"/>
      <c r="M377" s="37"/>
      <c r="N377" s="37"/>
      <c r="O377" s="37"/>
      <c r="P377" s="36"/>
      <c r="R377" s="36"/>
      <c r="S377" s="36"/>
      <c r="T377" s="36"/>
      <c r="U377" s="36"/>
      <c r="V377" s="36"/>
      <c r="W377" s="37"/>
    </row>
    <row r="378" spans="11:23" x14ac:dyDescent="0.25">
      <c r="K378" s="36"/>
      <c r="L378" s="36"/>
      <c r="M378" s="37"/>
      <c r="N378" s="37"/>
      <c r="O378" s="37"/>
      <c r="P378" s="36"/>
      <c r="R378" s="36"/>
      <c r="S378" s="36"/>
      <c r="T378" s="36"/>
      <c r="U378" s="36"/>
      <c r="V378" s="36"/>
      <c r="W378" s="37"/>
    </row>
    <row r="379" spans="11:23" x14ac:dyDescent="0.25">
      <c r="K379" s="36"/>
      <c r="L379" s="36"/>
      <c r="M379" s="37"/>
      <c r="N379" s="37"/>
      <c r="O379" s="37"/>
      <c r="P379" s="36"/>
      <c r="R379" s="36"/>
      <c r="S379" s="36"/>
      <c r="T379" s="36"/>
      <c r="U379" s="36"/>
      <c r="V379" s="36"/>
      <c r="W379" s="37"/>
    </row>
    <row r="380" spans="11:23" x14ac:dyDescent="0.25">
      <c r="K380" s="36"/>
      <c r="L380" s="36"/>
      <c r="M380" s="37"/>
      <c r="N380" s="37"/>
      <c r="O380" s="37"/>
      <c r="P380" s="36"/>
      <c r="R380" s="36"/>
      <c r="S380" s="36"/>
      <c r="T380" s="36"/>
      <c r="U380" s="36"/>
      <c r="V380" s="36"/>
      <c r="W380" s="37"/>
    </row>
    <row r="381" spans="11:23" x14ac:dyDescent="0.25">
      <c r="K381" s="36"/>
      <c r="L381" s="36"/>
      <c r="M381" s="37"/>
      <c r="N381" s="37"/>
      <c r="O381" s="37"/>
      <c r="P381" s="36"/>
      <c r="R381" s="36"/>
      <c r="S381" s="36"/>
      <c r="T381" s="36"/>
      <c r="U381" s="36"/>
      <c r="V381" s="36"/>
      <c r="W381" s="37"/>
    </row>
    <row r="382" spans="11:23" x14ac:dyDescent="0.25">
      <c r="K382" s="36"/>
      <c r="L382" s="36"/>
      <c r="M382" s="37"/>
      <c r="N382" s="37"/>
      <c r="O382" s="37"/>
      <c r="P382" s="36"/>
      <c r="R382" s="36"/>
      <c r="S382" s="36"/>
      <c r="T382" s="36"/>
      <c r="U382" s="36"/>
      <c r="V382" s="36"/>
      <c r="W382" s="37"/>
    </row>
    <row r="383" spans="11:23" x14ac:dyDescent="0.25">
      <c r="K383" s="36"/>
      <c r="L383" s="36"/>
      <c r="M383" s="37"/>
      <c r="N383" s="37"/>
      <c r="O383" s="37"/>
      <c r="P383" s="36"/>
      <c r="R383" s="36"/>
      <c r="S383" s="36"/>
      <c r="T383" s="36"/>
      <c r="U383" s="36"/>
      <c r="V383" s="36"/>
      <c r="W383" s="37"/>
    </row>
    <row r="384" spans="11:23" x14ac:dyDescent="0.25">
      <c r="K384" s="36"/>
      <c r="L384" s="36"/>
      <c r="M384" s="37"/>
      <c r="N384" s="37"/>
      <c r="O384" s="37"/>
      <c r="P384" s="36"/>
      <c r="R384" s="36"/>
      <c r="S384" s="36"/>
      <c r="T384" s="36"/>
      <c r="U384" s="36"/>
      <c r="V384" s="36"/>
      <c r="W384" s="37"/>
    </row>
    <row r="385" spans="11:23" x14ac:dyDescent="0.25">
      <c r="K385" s="36"/>
      <c r="L385" s="36"/>
      <c r="M385" s="37"/>
      <c r="N385" s="37"/>
      <c r="O385" s="37"/>
      <c r="P385" s="36"/>
      <c r="R385" s="36"/>
      <c r="S385" s="36"/>
      <c r="T385" s="36"/>
      <c r="U385" s="36"/>
      <c r="V385" s="36"/>
      <c r="W385" s="37"/>
    </row>
    <row r="386" spans="11:23" x14ac:dyDescent="0.25">
      <c r="K386" s="36"/>
      <c r="L386" s="36"/>
      <c r="M386" s="37"/>
      <c r="N386" s="37"/>
      <c r="O386" s="37"/>
      <c r="P386" s="36"/>
      <c r="R386" s="36"/>
      <c r="S386" s="36"/>
      <c r="T386" s="36"/>
      <c r="U386" s="36"/>
      <c r="V386" s="36"/>
      <c r="W386" s="37"/>
    </row>
    <row r="387" spans="11:23" x14ac:dyDescent="0.25">
      <c r="K387" s="36"/>
      <c r="L387" s="36"/>
      <c r="M387" s="37"/>
      <c r="N387" s="37"/>
      <c r="O387" s="37"/>
      <c r="P387" s="36"/>
      <c r="R387" s="36"/>
      <c r="S387" s="36"/>
      <c r="T387" s="36"/>
      <c r="U387" s="36"/>
      <c r="V387" s="36"/>
      <c r="W387" s="37"/>
    </row>
    <row r="388" spans="11:23" x14ac:dyDescent="0.25">
      <c r="K388" s="36"/>
      <c r="L388" s="36"/>
      <c r="M388" s="37"/>
      <c r="N388" s="37"/>
      <c r="O388" s="37"/>
      <c r="P388" s="36"/>
      <c r="R388" s="36"/>
      <c r="S388" s="36"/>
      <c r="T388" s="36"/>
      <c r="U388" s="36"/>
      <c r="V388" s="36"/>
      <c r="W388" s="37"/>
    </row>
    <row r="389" spans="11:23" x14ac:dyDescent="0.25">
      <c r="K389" s="36"/>
      <c r="L389" s="36"/>
      <c r="M389" s="37"/>
      <c r="N389" s="37"/>
      <c r="O389" s="37"/>
      <c r="P389" s="36"/>
      <c r="R389" s="36"/>
      <c r="S389" s="36"/>
      <c r="T389" s="36"/>
      <c r="U389" s="36"/>
      <c r="V389" s="36"/>
      <c r="W389" s="37"/>
    </row>
    <row r="390" spans="11:23" x14ac:dyDescent="0.25">
      <c r="K390" s="36"/>
      <c r="L390" s="36"/>
      <c r="M390" s="37"/>
      <c r="N390" s="37"/>
      <c r="O390" s="37"/>
      <c r="P390" s="36"/>
      <c r="R390" s="36"/>
      <c r="S390" s="36"/>
      <c r="T390" s="36"/>
      <c r="U390" s="36"/>
      <c r="V390" s="36"/>
      <c r="W390" s="37"/>
    </row>
    <row r="391" spans="11:23" x14ac:dyDescent="0.25">
      <c r="K391" s="36"/>
      <c r="L391" s="36"/>
      <c r="M391" s="37"/>
      <c r="N391" s="37"/>
      <c r="O391" s="37"/>
      <c r="P391" s="36"/>
      <c r="R391" s="36"/>
      <c r="S391" s="36"/>
      <c r="T391" s="36"/>
      <c r="U391" s="36"/>
      <c r="V391" s="36"/>
      <c r="W391" s="37"/>
    </row>
    <row r="392" spans="11:23" x14ac:dyDescent="0.25">
      <c r="K392" s="36"/>
      <c r="L392" s="36"/>
      <c r="M392" s="37"/>
      <c r="N392" s="37"/>
      <c r="O392" s="37"/>
      <c r="P392" s="36"/>
      <c r="R392" s="36"/>
      <c r="S392" s="36"/>
      <c r="T392" s="36"/>
      <c r="U392" s="36"/>
      <c r="V392" s="36"/>
      <c r="W392" s="37"/>
    </row>
    <row r="393" spans="11:23" x14ac:dyDescent="0.25">
      <c r="K393" s="36"/>
      <c r="L393" s="36"/>
      <c r="M393" s="37"/>
      <c r="N393" s="37"/>
      <c r="O393" s="37"/>
      <c r="P393" s="36"/>
      <c r="R393" s="36"/>
      <c r="S393" s="36"/>
      <c r="T393" s="36"/>
      <c r="U393" s="36"/>
      <c r="V393" s="36"/>
      <c r="W393" s="37"/>
    </row>
    <row r="394" spans="11:23" x14ac:dyDescent="0.25">
      <c r="K394" s="36"/>
      <c r="L394" s="36"/>
      <c r="M394" s="37"/>
      <c r="N394" s="37"/>
      <c r="O394" s="37"/>
      <c r="P394" s="36"/>
      <c r="R394" s="36"/>
      <c r="S394" s="36"/>
      <c r="T394" s="36"/>
      <c r="U394" s="36"/>
      <c r="V394" s="36"/>
      <c r="W394" s="37"/>
    </row>
    <row r="395" spans="11:23" x14ac:dyDescent="0.25">
      <c r="K395" s="36"/>
      <c r="L395" s="36"/>
      <c r="M395" s="37"/>
      <c r="N395" s="37"/>
      <c r="O395" s="37"/>
      <c r="P395" s="36"/>
      <c r="R395" s="36"/>
      <c r="S395" s="36"/>
      <c r="T395" s="36"/>
      <c r="U395" s="36"/>
      <c r="V395" s="36"/>
      <c r="W395" s="37"/>
    </row>
    <row r="396" spans="11:23" x14ac:dyDescent="0.25">
      <c r="K396" s="36"/>
      <c r="L396" s="36"/>
      <c r="M396" s="37"/>
      <c r="N396" s="37"/>
      <c r="O396" s="37"/>
      <c r="P396" s="36"/>
      <c r="R396" s="36"/>
      <c r="S396" s="36"/>
      <c r="T396" s="36"/>
      <c r="U396" s="36"/>
      <c r="V396" s="36"/>
      <c r="W396" s="37"/>
    </row>
    <row r="397" spans="11:23" x14ac:dyDescent="0.25">
      <c r="K397" s="36"/>
      <c r="L397" s="36"/>
      <c r="M397" s="37"/>
      <c r="N397" s="37"/>
      <c r="O397" s="37"/>
      <c r="P397" s="36"/>
      <c r="R397" s="36"/>
      <c r="S397" s="36"/>
      <c r="T397" s="36"/>
      <c r="U397" s="36"/>
      <c r="V397" s="36"/>
      <c r="W397" s="37"/>
    </row>
    <row r="398" spans="11:23" x14ac:dyDescent="0.25">
      <c r="K398" s="36"/>
      <c r="L398" s="36"/>
      <c r="M398" s="37"/>
      <c r="N398" s="37"/>
      <c r="O398" s="37"/>
      <c r="P398" s="36"/>
      <c r="R398" s="36"/>
      <c r="S398" s="36"/>
      <c r="T398" s="36"/>
      <c r="U398" s="36"/>
      <c r="V398" s="36"/>
      <c r="W398" s="37"/>
    </row>
    <row r="399" spans="11:23" x14ac:dyDescent="0.25">
      <c r="K399" s="36"/>
      <c r="L399" s="36"/>
      <c r="M399" s="37"/>
      <c r="N399" s="37"/>
      <c r="O399" s="37"/>
      <c r="P399" s="36"/>
      <c r="R399" s="36"/>
      <c r="S399" s="36"/>
      <c r="T399" s="36"/>
      <c r="U399" s="36"/>
      <c r="V399" s="36"/>
      <c r="W399" s="37"/>
    </row>
    <row r="400" spans="11:23" x14ac:dyDescent="0.25">
      <c r="K400" s="36"/>
      <c r="L400" s="36"/>
      <c r="M400" s="37"/>
      <c r="N400" s="37"/>
      <c r="O400" s="37"/>
      <c r="P400" s="36"/>
      <c r="R400" s="36"/>
      <c r="S400" s="36"/>
      <c r="T400" s="36"/>
      <c r="U400" s="36"/>
      <c r="V400" s="36"/>
      <c r="W400" s="37"/>
    </row>
    <row r="401" spans="11:23" x14ac:dyDescent="0.25">
      <c r="K401" s="36"/>
      <c r="L401" s="36"/>
      <c r="M401" s="37"/>
      <c r="N401" s="37"/>
      <c r="O401" s="37"/>
      <c r="P401" s="36"/>
      <c r="R401" s="36"/>
      <c r="S401" s="36"/>
      <c r="T401" s="36"/>
      <c r="U401" s="36"/>
      <c r="V401" s="36"/>
      <c r="W401" s="37"/>
    </row>
    <row r="402" spans="11:23" x14ac:dyDescent="0.25">
      <c r="K402" s="36"/>
      <c r="L402" s="36"/>
      <c r="M402" s="37"/>
      <c r="N402" s="37"/>
      <c r="O402" s="37"/>
      <c r="P402" s="36"/>
      <c r="R402" s="36"/>
      <c r="S402" s="36"/>
      <c r="T402" s="36"/>
      <c r="U402" s="36"/>
      <c r="V402" s="36"/>
      <c r="W402" s="37"/>
    </row>
    <row r="403" spans="11:23" x14ac:dyDescent="0.25">
      <c r="K403" s="36"/>
      <c r="L403" s="36"/>
      <c r="M403" s="37"/>
      <c r="N403" s="37"/>
      <c r="O403" s="37"/>
      <c r="P403" s="36"/>
      <c r="R403" s="36"/>
      <c r="S403" s="36"/>
      <c r="T403" s="36"/>
      <c r="U403" s="36"/>
      <c r="V403" s="36"/>
      <c r="W403" s="37"/>
    </row>
    <row r="404" spans="11:23" x14ac:dyDescent="0.25">
      <c r="K404" s="36"/>
      <c r="L404" s="36"/>
      <c r="M404" s="37"/>
      <c r="N404" s="37"/>
      <c r="O404" s="37"/>
      <c r="P404" s="36"/>
      <c r="R404" s="36"/>
      <c r="S404" s="36"/>
      <c r="T404" s="36"/>
      <c r="U404" s="36"/>
      <c r="V404" s="36"/>
      <c r="W404" s="37"/>
    </row>
    <row r="405" spans="11:23" x14ac:dyDescent="0.25">
      <c r="K405" s="36"/>
      <c r="L405" s="37"/>
      <c r="M405" s="37"/>
      <c r="N405" s="37"/>
      <c r="O405" s="37"/>
      <c r="P405" s="36"/>
      <c r="R405" s="36"/>
      <c r="S405" s="36"/>
      <c r="T405" s="36"/>
      <c r="U405" s="36"/>
      <c r="V405" s="36"/>
      <c r="W405" s="37"/>
    </row>
    <row r="406" spans="11:23" x14ac:dyDescent="0.25">
      <c r="K406" s="36"/>
      <c r="L406" s="37"/>
      <c r="M406" s="37"/>
      <c r="N406" s="37"/>
      <c r="O406" s="37"/>
      <c r="P406" s="36"/>
      <c r="R406" s="36"/>
      <c r="S406" s="36"/>
      <c r="T406" s="36"/>
      <c r="U406" s="36"/>
      <c r="V406" s="36"/>
      <c r="W406" s="37"/>
    </row>
    <row r="407" spans="11:23" x14ac:dyDescent="0.25">
      <c r="K407" s="36"/>
      <c r="L407" s="37"/>
      <c r="M407" s="37"/>
      <c r="N407" s="37"/>
      <c r="O407" s="37"/>
      <c r="P407" s="36"/>
      <c r="R407" s="36"/>
      <c r="S407" s="36"/>
      <c r="T407" s="36"/>
      <c r="U407" s="36"/>
      <c r="V407" s="36"/>
      <c r="W407" s="37"/>
    </row>
    <row r="408" spans="11:23" x14ac:dyDescent="0.25">
      <c r="K408" s="36"/>
      <c r="L408" s="37"/>
      <c r="M408" s="37"/>
      <c r="N408" s="37"/>
      <c r="O408" s="37"/>
      <c r="P408" s="36"/>
      <c r="R408" s="36"/>
      <c r="S408" s="36"/>
      <c r="T408" s="36"/>
      <c r="U408" s="36"/>
      <c r="V408" s="36"/>
      <c r="W408" s="37"/>
    </row>
    <row r="409" spans="11:23" x14ac:dyDescent="0.25">
      <c r="K409" s="36"/>
      <c r="L409" s="37"/>
      <c r="M409" s="37"/>
      <c r="N409" s="37"/>
      <c r="O409" s="37"/>
      <c r="P409" s="36"/>
      <c r="R409" s="36"/>
      <c r="S409" s="36"/>
      <c r="T409" s="36"/>
      <c r="U409" s="36"/>
      <c r="V409" s="36"/>
      <c r="W409" s="37"/>
    </row>
    <row r="410" spans="11:23" x14ac:dyDescent="0.25">
      <c r="K410" s="36"/>
      <c r="L410" s="37"/>
      <c r="M410" s="37"/>
      <c r="N410" s="37"/>
      <c r="O410" s="37"/>
      <c r="P410" s="36"/>
      <c r="R410" s="36"/>
      <c r="S410" s="36"/>
      <c r="T410" s="36"/>
      <c r="U410" s="36"/>
      <c r="V410" s="36"/>
      <c r="W410" s="37"/>
    </row>
    <row r="411" spans="11:23" x14ac:dyDescent="0.25">
      <c r="K411" s="36"/>
      <c r="L411" s="37"/>
      <c r="M411" s="37"/>
      <c r="N411" s="37"/>
      <c r="O411" s="37"/>
      <c r="P411" s="36"/>
      <c r="R411" s="36"/>
      <c r="S411" s="36"/>
      <c r="T411" s="36"/>
      <c r="U411" s="36"/>
      <c r="V411" s="36"/>
      <c r="W411" s="37"/>
    </row>
    <row r="412" spans="11:23" x14ac:dyDescent="0.25">
      <c r="K412" s="36"/>
      <c r="L412" s="37"/>
      <c r="M412" s="37"/>
      <c r="N412" s="37"/>
      <c r="O412" s="37"/>
      <c r="P412" s="36"/>
      <c r="R412" s="36"/>
      <c r="S412" s="36"/>
      <c r="T412" s="36"/>
      <c r="U412" s="36"/>
      <c r="V412" s="36"/>
      <c r="W412" s="37"/>
    </row>
    <row r="413" spans="11:23" x14ac:dyDescent="0.25">
      <c r="K413" s="36"/>
      <c r="L413" s="37"/>
      <c r="M413" s="37"/>
      <c r="N413" s="37"/>
      <c r="O413" s="37"/>
      <c r="P413" s="36"/>
      <c r="R413" s="36"/>
      <c r="S413" s="36"/>
      <c r="T413" s="36"/>
      <c r="U413" s="36"/>
      <c r="V413" s="36"/>
      <c r="W413" s="37"/>
    </row>
    <row r="414" spans="11:23" x14ac:dyDescent="0.25">
      <c r="K414" s="36"/>
      <c r="L414" s="37"/>
      <c r="M414" s="37"/>
      <c r="N414" s="37"/>
      <c r="O414" s="37"/>
      <c r="P414" s="36"/>
      <c r="R414" s="36"/>
      <c r="S414" s="36"/>
      <c r="T414" s="36"/>
      <c r="U414" s="36"/>
      <c r="V414" s="36"/>
      <c r="W414" s="37"/>
    </row>
    <row r="415" spans="11:23" x14ac:dyDescent="0.25">
      <c r="K415" s="36"/>
      <c r="L415" s="37"/>
      <c r="M415" s="37"/>
      <c r="N415" s="37"/>
      <c r="O415" s="37"/>
      <c r="P415" s="36"/>
      <c r="R415" s="36"/>
      <c r="S415" s="36"/>
      <c r="T415" s="36"/>
      <c r="U415" s="36"/>
      <c r="V415" s="36"/>
      <c r="W415" s="37"/>
    </row>
    <row r="416" spans="11:23" x14ac:dyDescent="0.25">
      <c r="K416" s="36"/>
      <c r="L416" s="37"/>
      <c r="M416" s="37"/>
      <c r="N416" s="37"/>
      <c r="O416" s="37"/>
      <c r="P416" s="36"/>
      <c r="R416" s="36"/>
      <c r="S416" s="36"/>
      <c r="T416" s="36"/>
      <c r="U416" s="36"/>
      <c r="V416" s="36"/>
      <c r="W416" s="37"/>
    </row>
    <row r="417" spans="11:23" x14ac:dyDescent="0.25">
      <c r="K417" s="36"/>
      <c r="L417" s="37"/>
      <c r="M417" s="37"/>
      <c r="N417" s="37"/>
      <c r="O417" s="37"/>
      <c r="P417" s="36"/>
      <c r="R417" s="36"/>
      <c r="S417" s="36"/>
      <c r="T417" s="36"/>
      <c r="U417" s="36"/>
      <c r="V417" s="36"/>
      <c r="W417" s="37"/>
    </row>
    <row r="418" spans="11:23" x14ac:dyDescent="0.25">
      <c r="K418" s="36"/>
      <c r="L418" s="37"/>
      <c r="M418" s="37"/>
      <c r="N418" s="37"/>
      <c r="O418" s="37"/>
      <c r="P418" s="36"/>
      <c r="R418" s="36"/>
      <c r="S418" s="36"/>
      <c r="T418" s="36"/>
      <c r="U418" s="36"/>
      <c r="V418" s="36"/>
      <c r="W418" s="37"/>
    </row>
    <row r="419" spans="11:23" x14ac:dyDescent="0.25">
      <c r="K419" s="36"/>
      <c r="L419" s="37"/>
      <c r="M419" s="37"/>
      <c r="N419" s="37"/>
      <c r="O419" s="37"/>
      <c r="P419" s="36"/>
      <c r="R419" s="36"/>
      <c r="S419" s="36"/>
      <c r="T419" s="36"/>
      <c r="U419" s="36"/>
      <c r="V419" s="36"/>
      <c r="W419" s="37"/>
    </row>
    <row r="420" spans="11:23" x14ac:dyDescent="0.25">
      <c r="K420" s="36"/>
      <c r="L420" s="37"/>
      <c r="M420" s="37"/>
      <c r="N420" s="37"/>
      <c r="O420" s="37"/>
      <c r="P420" s="36"/>
      <c r="R420" s="36"/>
      <c r="S420" s="36"/>
      <c r="T420" s="36"/>
      <c r="U420" s="36"/>
      <c r="V420" s="36"/>
      <c r="W420" s="37"/>
    </row>
    <row r="421" spans="11:23" x14ac:dyDescent="0.25">
      <c r="K421" s="36"/>
      <c r="L421" s="37"/>
      <c r="M421" s="37"/>
      <c r="N421" s="37"/>
      <c r="O421" s="37"/>
      <c r="P421" s="36"/>
      <c r="R421" s="36"/>
      <c r="S421" s="36"/>
      <c r="T421" s="36"/>
      <c r="U421" s="36"/>
      <c r="V421" s="36"/>
      <c r="W421" s="37"/>
    </row>
    <row r="422" spans="11:23" x14ac:dyDescent="0.25">
      <c r="K422" s="36"/>
      <c r="L422" s="37"/>
      <c r="M422" s="37"/>
      <c r="N422" s="37"/>
      <c r="O422" s="37"/>
      <c r="P422" s="36"/>
      <c r="R422" s="36"/>
      <c r="S422" s="36"/>
      <c r="T422" s="36"/>
      <c r="U422" s="36"/>
      <c r="V422" s="36"/>
      <c r="W422" s="37"/>
    </row>
    <row r="423" spans="11:23" x14ac:dyDescent="0.25">
      <c r="K423" s="36"/>
      <c r="L423" s="37"/>
      <c r="M423" s="37"/>
      <c r="N423" s="37"/>
      <c r="O423" s="37"/>
      <c r="P423" s="36"/>
      <c r="R423" s="36"/>
      <c r="S423" s="36"/>
      <c r="T423" s="36"/>
      <c r="U423" s="36"/>
      <c r="V423" s="36"/>
      <c r="W423" s="37"/>
    </row>
    <row r="424" spans="11:23" x14ac:dyDescent="0.25">
      <c r="K424" s="36"/>
      <c r="L424" s="37"/>
      <c r="M424" s="37"/>
      <c r="N424" s="37"/>
      <c r="O424" s="37"/>
      <c r="P424" s="36"/>
      <c r="R424" s="36"/>
      <c r="S424" s="36"/>
      <c r="T424" s="36"/>
      <c r="U424" s="36"/>
      <c r="V424" s="36"/>
      <c r="W424" s="37"/>
    </row>
    <row r="425" spans="11:23" x14ac:dyDescent="0.25">
      <c r="K425" s="36"/>
      <c r="L425" s="37"/>
      <c r="M425" s="37"/>
      <c r="N425" s="37"/>
      <c r="O425" s="37"/>
      <c r="P425" s="36"/>
      <c r="R425" s="36"/>
      <c r="S425" s="36"/>
      <c r="T425" s="36"/>
      <c r="U425" s="36"/>
      <c r="V425" s="36"/>
      <c r="W425" s="37"/>
    </row>
    <row r="426" spans="11:23" x14ac:dyDescent="0.25">
      <c r="K426" s="36"/>
      <c r="L426" s="37"/>
      <c r="M426" s="37"/>
      <c r="N426" s="37"/>
      <c r="O426" s="37"/>
      <c r="P426" s="36"/>
      <c r="R426" s="36"/>
      <c r="S426" s="36"/>
      <c r="T426" s="36"/>
      <c r="U426" s="36"/>
      <c r="V426" s="36"/>
      <c r="W426" s="37"/>
    </row>
    <row r="427" spans="11:23" x14ac:dyDescent="0.25">
      <c r="K427" s="36"/>
      <c r="L427" s="37"/>
      <c r="M427" s="37"/>
      <c r="N427" s="37"/>
      <c r="O427" s="37"/>
      <c r="P427" s="36"/>
      <c r="R427" s="36"/>
      <c r="S427" s="36"/>
      <c r="T427" s="36"/>
      <c r="U427" s="36"/>
      <c r="V427" s="36"/>
      <c r="W427" s="37"/>
    </row>
    <row r="428" spans="11:23" x14ac:dyDescent="0.25">
      <c r="K428" s="36"/>
      <c r="L428" s="37"/>
      <c r="M428" s="37"/>
      <c r="N428" s="37"/>
      <c r="O428" s="37"/>
      <c r="P428" s="36"/>
      <c r="R428" s="36"/>
      <c r="S428" s="36"/>
      <c r="T428" s="36"/>
      <c r="U428" s="36"/>
      <c r="V428" s="36"/>
      <c r="W428" s="37"/>
    </row>
    <row r="429" spans="11:23" x14ac:dyDescent="0.25">
      <c r="K429" s="36"/>
      <c r="L429" s="37"/>
      <c r="M429" s="37"/>
      <c r="N429" s="37"/>
      <c r="O429" s="37"/>
      <c r="P429" s="36"/>
      <c r="R429" s="36"/>
      <c r="S429" s="36"/>
      <c r="T429" s="36"/>
      <c r="U429" s="36"/>
      <c r="V429" s="36"/>
      <c r="W429" s="37"/>
    </row>
    <row r="430" spans="11:23" x14ac:dyDescent="0.25">
      <c r="K430" s="36"/>
      <c r="L430" s="37"/>
      <c r="M430" s="37"/>
      <c r="N430" s="37"/>
      <c r="O430" s="37"/>
      <c r="P430" s="36"/>
      <c r="R430" s="36"/>
      <c r="S430" s="36"/>
      <c r="T430" s="36"/>
      <c r="U430" s="36"/>
      <c r="V430" s="36"/>
      <c r="W430" s="37"/>
    </row>
    <row r="431" spans="11:23" x14ac:dyDescent="0.25">
      <c r="K431" s="36"/>
      <c r="L431" s="37"/>
      <c r="M431" s="37"/>
      <c r="N431" s="37"/>
      <c r="O431" s="37"/>
      <c r="P431" s="36"/>
      <c r="R431" s="36"/>
      <c r="S431" s="36"/>
      <c r="T431" s="36"/>
      <c r="U431" s="36"/>
      <c r="V431" s="36"/>
      <c r="W431" s="37"/>
    </row>
    <row r="432" spans="11:23" x14ac:dyDescent="0.25">
      <c r="K432" s="36"/>
      <c r="L432" s="37"/>
      <c r="M432" s="37"/>
      <c r="N432" s="37"/>
      <c r="O432" s="37"/>
      <c r="P432" s="36"/>
      <c r="R432" s="36"/>
      <c r="S432" s="36"/>
      <c r="T432" s="36"/>
      <c r="U432" s="36"/>
      <c r="V432" s="36"/>
      <c r="W432" s="37"/>
    </row>
    <row r="433" spans="11:23" x14ac:dyDescent="0.25">
      <c r="K433" s="36"/>
      <c r="L433" s="37"/>
      <c r="M433" s="37"/>
      <c r="N433" s="37"/>
      <c r="O433" s="37"/>
      <c r="P433" s="36"/>
      <c r="R433" s="36"/>
      <c r="S433" s="36"/>
      <c r="T433" s="36"/>
      <c r="U433" s="36"/>
      <c r="V433" s="36"/>
      <c r="W433" s="37"/>
    </row>
    <row r="434" spans="11:23" x14ac:dyDescent="0.25">
      <c r="K434" s="36"/>
      <c r="L434" s="37"/>
      <c r="M434" s="37"/>
      <c r="N434" s="37"/>
      <c r="O434" s="37"/>
      <c r="P434" s="36"/>
      <c r="R434" s="36"/>
      <c r="S434" s="36"/>
      <c r="T434" s="36"/>
      <c r="U434" s="36"/>
      <c r="V434" s="36"/>
      <c r="W434" s="37"/>
    </row>
    <row r="435" spans="11:23" x14ac:dyDescent="0.25">
      <c r="K435" s="36"/>
      <c r="L435" s="37"/>
      <c r="M435" s="37"/>
      <c r="N435" s="37"/>
      <c r="O435" s="37"/>
      <c r="P435" s="36"/>
      <c r="R435" s="36"/>
      <c r="S435" s="36"/>
      <c r="T435" s="36"/>
      <c r="U435" s="36"/>
      <c r="V435" s="36"/>
      <c r="W435" s="37"/>
    </row>
    <row r="436" spans="11:23" x14ac:dyDescent="0.25">
      <c r="K436" s="36"/>
      <c r="L436" s="37"/>
      <c r="M436" s="37"/>
      <c r="N436" s="37"/>
      <c r="O436" s="37"/>
      <c r="P436" s="36"/>
      <c r="R436" s="36"/>
      <c r="S436" s="36"/>
      <c r="T436" s="36"/>
      <c r="U436" s="36"/>
      <c r="V436" s="36"/>
      <c r="W436" s="37"/>
    </row>
    <row r="437" spans="11:23" x14ac:dyDescent="0.25">
      <c r="K437" s="36"/>
      <c r="L437" s="37"/>
      <c r="M437" s="37"/>
      <c r="N437" s="37"/>
      <c r="O437" s="37"/>
      <c r="P437" s="36"/>
      <c r="R437" s="36"/>
      <c r="S437" s="36"/>
      <c r="T437" s="36"/>
      <c r="U437" s="36"/>
      <c r="V437" s="36"/>
      <c r="W437" s="37"/>
    </row>
    <row r="438" spans="11:23" x14ac:dyDescent="0.25">
      <c r="K438" s="36"/>
      <c r="L438" s="37"/>
      <c r="M438" s="37"/>
      <c r="N438" s="37"/>
      <c r="O438" s="37"/>
      <c r="P438" s="36"/>
      <c r="R438" s="36"/>
      <c r="S438" s="36"/>
      <c r="T438" s="36"/>
      <c r="U438" s="36"/>
      <c r="V438" s="36"/>
      <c r="W438" s="37"/>
    </row>
    <row r="439" spans="11:23" x14ac:dyDescent="0.25">
      <c r="K439" s="36"/>
      <c r="L439" s="37"/>
      <c r="M439" s="37"/>
      <c r="N439" s="37"/>
      <c r="O439" s="37"/>
      <c r="P439" s="36"/>
      <c r="R439" s="36"/>
      <c r="S439" s="36"/>
      <c r="T439" s="36"/>
      <c r="U439" s="36"/>
      <c r="V439" s="36"/>
      <c r="W439" s="37"/>
    </row>
    <row r="440" spans="11:23" x14ac:dyDescent="0.25">
      <c r="K440" s="36"/>
      <c r="L440" s="37"/>
      <c r="M440" s="37"/>
      <c r="N440" s="37"/>
      <c r="O440" s="37"/>
      <c r="P440" s="36"/>
      <c r="R440" s="36"/>
      <c r="S440" s="36"/>
      <c r="T440" s="36"/>
      <c r="U440" s="36"/>
      <c r="V440" s="36"/>
      <c r="W440" s="37"/>
    </row>
    <row r="441" spans="11:23" x14ac:dyDescent="0.25">
      <c r="K441" s="36"/>
      <c r="L441" s="37"/>
      <c r="M441" s="37"/>
      <c r="N441" s="37"/>
      <c r="O441" s="37"/>
      <c r="P441" s="36"/>
      <c r="R441" s="36"/>
      <c r="S441" s="36"/>
      <c r="T441" s="36"/>
      <c r="U441" s="36"/>
      <c r="V441" s="36"/>
      <c r="W441" s="37"/>
    </row>
    <row r="442" spans="11:23" x14ac:dyDescent="0.25">
      <c r="K442" s="36"/>
      <c r="L442" s="37"/>
      <c r="M442" s="37"/>
      <c r="N442" s="37"/>
      <c r="O442" s="37"/>
      <c r="P442" s="36"/>
      <c r="R442" s="36"/>
      <c r="S442" s="36"/>
      <c r="T442" s="36"/>
      <c r="U442" s="36"/>
      <c r="V442" s="36"/>
      <c r="W442" s="37"/>
    </row>
    <row r="443" spans="11:23" x14ac:dyDescent="0.25">
      <c r="K443" s="36"/>
      <c r="L443" s="37"/>
      <c r="M443" s="37"/>
      <c r="N443" s="37"/>
      <c r="O443" s="37"/>
      <c r="P443" s="36"/>
      <c r="R443" s="36"/>
      <c r="S443" s="36"/>
      <c r="T443" s="36"/>
      <c r="U443" s="36"/>
      <c r="V443" s="36"/>
      <c r="W443" s="37"/>
    </row>
    <row r="444" spans="11:23" x14ac:dyDescent="0.25">
      <c r="K444" s="36"/>
      <c r="L444" s="37"/>
      <c r="M444" s="37"/>
      <c r="N444" s="37"/>
      <c r="O444" s="37"/>
      <c r="P444" s="36"/>
      <c r="R444" s="36"/>
      <c r="S444" s="36"/>
      <c r="T444" s="36"/>
      <c r="U444" s="36"/>
      <c r="V444" s="36"/>
      <c r="W444" s="37"/>
    </row>
    <row r="445" spans="11:23" x14ac:dyDescent="0.25">
      <c r="K445" s="36"/>
      <c r="L445" s="37"/>
      <c r="M445" s="37"/>
      <c r="N445" s="37"/>
      <c r="O445" s="37"/>
      <c r="P445" s="36"/>
      <c r="R445" s="36"/>
      <c r="S445" s="36"/>
      <c r="T445" s="36"/>
      <c r="U445" s="36"/>
      <c r="V445" s="36"/>
      <c r="W445" s="37"/>
    </row>
    <row r="446" spans="11:23" x14ac:dyDescent="0.25">
      <c r="K446" s="36"/>
      <c r="L446" s="37"/>
      <c r="M446" s="37"/>
      <c r="N446" s="37"/>
      <c r="O446" s="37"/>
      <c r="P446" s="36"/>
      <c r="R446" s="36"/>
      <c r="S446" s="36"/>
      <c r="T446" s="36"/>
      <c r="U446" s="36"/>
      <c r="V446" s="36"/>
      <c r="W446" s="37"/>
    </row>
    <row r="447" spans="11:23" x14ac:dyDescent="0.25">
      <c r="K447" s="36"/>
      <c r="L447" s="37"/>
      <c r="M447" s="37"/>
      <c r="N447" s="37"/>
      <c r="O447" s="37"/>
      <c r="P447" s="36"/>
      <c r="R447" s="36"/>
      <c r="S447" s="36"/>
      <c r="T447" s="36"/>
      <c r="U447" s="36"/>
      <c r="V447" s="36"/>
      <c r="W447" s="37"/>
    </row>
    <row r="448" spans="11:23" x14ac:dyDescent="0.25">
      <c r="K448" s="36"/>
      <c r="L448" s="37"/>
      <c r="M448" s="37"/>
      <c r="N448" s="37"/>
      <c r="O448" s="37"/>
      <c r="P448" s="36"/>
      <c r="R448" s="36"/>
      <c r="S448" s="36"/>
      <c r="T448" s="36"/>
      <c r="U448" s="36"/>
      <c r="V448" s="36"/>
      <c r="W448" s="37"/>
    </row>
    <row r="449" spans="11:23" x14ac:dyDescent="0.25">
      <c r="K449" s="36"/>
      <c r="L449" s="37"/>
      <c r="M449" s="37"/>
      <c r="N449" s="37"/>
      <c r="O449" s="37"/>
      <c r="P449" s="36"/>
      <c r="R449" s="36"/>
      <c r="S449" s="36"/>
      <c r="T449" s="36"/>
      <c r="U449" s="36"/>
      <c r="V449" s="36"/>
      <c r="W449" s="37"/>
    </row>
    <row r="450" spans="11:23" x14ac:dyDescent="0.25">
      <c r="K450" s="36"/>
      <c r="L450" s="37"/>
      <c r="M450" s="37"/>
      <c r="N450" s="37"/>
      <c r="O450" s="37"/>
      <c r="P450" s="36"/>
      <c r="R450" s="36"/>
      <c r="S450" s="36"/>
      <c r="T450" s="36"/>
      <c r="U450" s="36"/>
      <c r="V450" s="36"/>
      <c r="W450" s="37"/>
    </row>
    <row r="451" spans="11:23" x14ac:dyDescent="0.25">
      <c r="K451" s="36"/>
      <c r="L451" s="37"/>
      <c r="M451" s="37"/>
      <c r="N451" s="37"/>
      <c r="O451" s="37"/>
      <c r="P451" s="36"/>
      <c r="R451" s="36"/>
      <c r="S451" s="36"/>
      <c r="T451" s="36"/>
      <c r="U451" s="36"/>
      <c r="V451" s="36"/>
      <c r="W451" s="37"/>
    </row>
    <row r="452" spans="11:23" x14ac:dyDescent="0.25">
      <c r="K452" s="36"/>
      <c r="L452" s="37"/>
      <c r="M452" s="37"/>
      <c r="N452" s="37"/>
      <c r="O452" s="37"/>
      <c r="P452" s="36"/>
      <c r="R452" s="36"/>
      <c r="S452" s="36"/>
      <c r="T452" s="36"/>
      <c r="U452" s="36"/>
      <c r="V452" s="36"/>
      <c r="W452" s="37"/>
    </row>
    <row r="453" spans="11:23" x14ac:dyDescent="0.25">
      <c r="K453" s="36"/>
      <c r="L453" s="37"/>
      <c r="M453" s="37"/>
      <c r="N453" s="37"/>
      <c r="O453" s="37"/>
      <c r="P453" s="36"/>
      <c r="R453" s="36"/>
      <c r="S453" s="36"/>
      <c r="T453" s="36"/>
      <c r="U453" s="36"/>
      <c r="V453" s="36"/>
      <c r="W453" s="37"/>
    </row>
    <row r="454" spans="11:23" x14ac:dyDescent="0.25">
      <c r="K454" s="36"/>
      <c r="L454" s="37"/>
      <c r="M454" s="37"/>
      <c r="N454" s="37"/>
      <c r="O454" s="37"/>
      <c r="P454" s="36"/>
      <c r="R454" s="36"/>
      <c r="S454" s="36"/>
      <c r="T454" s="36"/>
      <c r="U454" s="36"/>
      <c r="V454" s="36"/>
      <c r="W454" s="37"/>
    </row>
    <row r="455" spans="11:23" x14ac:dyDescent="0.25">
      <c r="K455" s="36"/>
      <c r="L455" s="37"/>
      <c r="M455" s="37"/>
      <c r="N455" s="37"/>
      <c r="O455" s="37"/>
      <c r="P455" s="36"/>
      <c r="R455" s="36"/>
      <c r="S455" s="36"/>
      <c r="T455" s="36"/>
      <c r="U455" s="36"/>
      <c r="V455" s="36"/>
      <c r="W455" s="37"/>
    </row>
    <row r="456" spans="11:23" x14ac:dyDescent="0.25">
      <c r="K456" s="36"/>
      <c r="L456" s="37"/>
      <c r="M456" s="37"/>
      <c r="N456" s="37"/>
      <c r="O456" s="37"/>
      <c r="P456" s="36"/>
      <c r="R456" s="36"/>
      <c r="S456" s="36"/>
      <c r="T456" s="36"/>
      <c r="U456" s="36"/>
      <c r="V456" s="36"/>
      <c r="W456" s="37"/>
    </row>
    <row r="457" spans="11:23" x14ac:dyDescent="0.25">
      <c r="K457" s="36"/>
      <c r="L457" s="37"/>
      <c r="M457" s="37"/>
      <c r="N457" s="37"/>
      <c r="O457" s="37"/>
      <c r="P457" s="36"/>
      <c r="R457" s="36"/>
      <c r="S457" s="36"/>
      <c r="T457" s="36"/>
      <c r="U457" s="36"/>
      <c r="V457" s="36"/>
      <c r="W457" s="37"/>
    </row>
    <row r="458" spans="11:23" x14ac:dyDescent="0.25">
      <c r="K458" s="36"/>
      <c r="L458" s="37"/>
      <c r="M458" s="37"/>
      <c r="N458" s="37"/>
      <c r="O458" s="37"/>
      <c r="P458" s="36"/>
      <c r="R458" s="36"/>
      <c r="S458" s="36"/>
      <c r="T458" s="36"/>
      <c r="U458" s="36"/>
      <c r="V458" s="36"/>
      <c r="W458" s="37"/>
    </row>
    <row r="459" spans="11:23" x14ac:dyDescent="0.25">
      <c r="K459" s="36"/>
      <c r="L459" s="37"/>
      <c r="M459" s="37"/>
      <c r="N459" s="37"/>
      <c r="O459" s="37"/>
      <c r="P459" s="36"/>
      <c r="R459" s="36"/>
      <c r="S459" s="36"/>
      <c r="T459" s="36"/>
      <c r="U459" s="36"/>
      <c r="V459" s="36"/>
      <c r="W459" s="37"/>
    </row>
    <row r="460" spans="11:23" x14ac:dyDescent="0.25">
      <c r="K460" s="36"/>
      <c r="L460" s="37"/>
      <c r="M460" s="37"/>
      <c r="N460" s="37"/>
      <c r="O460" s="37"/>
      <c r="P460" s="36"/>
      <c r="R460" s="36"/>
      <c r="S460" s="36"/>
      <c r="T460" s="36"/>
      <c r="U460" s="36"/>
      <c r="V460" s="36"/>
      <c r="W460" s="37"/>
    </row>
    <row r="461" spans="11:23" x14ac:dyDescent="0.25">
      <c r="K461" s="36"/>
      <c r="L461" s="37"/>
      <c r="M461" s="37"/>
      <c r="N461" s="37"/>
      <c r="O461" s="37"/>
      <c r="P461" s="36"/>
      <c r="R461" s="36"/>
      <c r="S461" s="36"/>
      <c r="T461" s="36"/>
      <c r="U461" s="36"/>
      <c r="V461" s="36"/>
      <c r="W461" s="37"/>
    </row>
    <row r="462" spans="11:23" x14ac:dyDescent="0.25">
      <c r="K462" s="36"/>
      <c r="L462" s="37"/>
      <c r="M462" s="37"/>
      <c r="N462" s="37"/>
      <c r="O462" s="37"/>
      <c r="P462" s="36"/>
      <c r="R462" s="36"/>
      <c r="S462" s="36"/>
      <c r="T462" s="36"/>
      <c r="U462" s="36"/>
      <c r="V462" s="36"/>
      <c r="W462" s="37"/>
    </row>
    <row r="463" spans="11:23" x14ac:dyDescent="0.25">
      <c r="K463" s="36"/>
      <c r="L463" s="37"/>
      <c r="M463" s="37"/>
      <c r="N463" s="37"/>
      <c r="O463" s="37"/>
      <c r="P463" s="36"/>
      <c r="R463" s="36"/>
      <c r="S463" s="36"/>
      <c r="T463" s="36"/>
      <c r="U463" s="36"/>
      <c r="V463" s="36"/>
      <c r="W463" s="37"/>
    </row>
    <row r="464" spans="11:23" x14ac:dyDescent="0.25">
      <c r="K464" s="36"/>
      <c r="L464" s="37"/>
      <c r="M464" s="37"/>
      <c r="N464" s="37"/>
      <c r="O464" s="37"/>
      <c r="P464" s="36"/>
      <c r="R464" s="36"/>
      <c r="S464" s="36"/>
      <c r="T464" s="36"/>
      <c r="U464" s="36"/>
      <c r="V464" s="36"/>
      <c r="W464" s="37"/>
    </row>
    <row r="465" spans="11:23" x14ac:dyDescent="0.25">
      <c r="K465" s="36"/>
      <c r="L465" s="37"/>
      <c r="M465" s="37"/>
      <c r="N465" s="37"/>
      <c r="O465" s="37"/>
      <c r="P465" s="36"/>
      <c r="R465" s="36"/>
      <c r="S465" s="36"/>
      <c r="T465" s="36"/>
      <c r="U465" s="36"/>
      <c r="V465" s="36"/>
      <c r="W465" s="37"/>
    </row>
    <row r="466" spans="11:23" x14ac:dyDescent="0.25">
      <c r="K466" s="36"/>
      <c r="L466" s="37"/>
      <c r="M466" s="37"/>
      <c r="N466" s="37"/>
      <c r="O466" s="37"/>
      <c r="P466" s="36"/>
      <c r="R466" s="36"/>
      <c r="S466" s="36"/>
      <c r="T466" s="36"/>
      <c r="U466" s="36"/>
      <c r="V466" s="36"/>
      <c r="W466" s="37"/>
    </row>
    <row r="467" spans="11:23" x14ac:dyDescent="0.25">
      <c r="K467" s="36"/>
      <c r="L467" s="37"/>
      <c r="M467" s="37"/>
      <c r="N467" s="37"/>
      <c r="O467" s="37"/>
      <c r="P467" s="36"/>
      <c r="R467" s="36"/>
      <c r="S467" s="36"/>
      <c r="T467" s="36"/>
      <c r="U467" s="36"/>
      <c r="V467" s="36"/>
      <c r="W467" s="37"/>
    </row>
    <row r="468" spans="11:23" x14ac:dyDescent="0.25">
      <c r="K468" s="36"/>
      <c r="L468" s="37"/>
      <c r="M468" s="37"/>
      <c r="N468" s="37"/>
      <c r="O468" s="37"/>
      <c r="P468" s="36"/>
      <c r="R468" s="36"/>
      <c r="S468" s="36"/>
      <c r="T468" s="36"/>
      <c r="U468" s="36"/>
      <c r="V468" s="36"/>
      <c r="W468" s="37"/>
    </row>
    <row r="469" spans="11:23" x14ac:dyDescent="0.25">
      <c r="K469" s="36"/>
      <c r="L469" s="37"/>
      <c r="M469" s="37"/>
      <c r="N469" s="37"/>
      <c r="O469" s="37"/>
      <c r="P469" s="36"/>
      <c r="R469" s="36"/>
      <c r="S469" s="36"/>
      <c r="T469" s="36"/>
      <c r="U469" s="36"/>
      <c r="V469" s="36"/>
      <c r="W469" s="37"/>
    </row>
    <row r="470" spans="11:23" x14ac:dyDescent="0.25">
      <c r="K470" s="36"/>
      <c r="L470" s="37"/>
      <c r="M470" s="37"/>
      <c r="N470" s="37"/>
      <c r="O470" s="37"/>
      <c r="P470" s="36"/>
      <c r="R470" s="36"/>
      <c r="S470" s="36"/>
      <c r="T470" s="36"/>
      <c r="U470" s="36"/>
      <c r="V470" s="36"/>
      <c r="W470" s="37"/>
    </row>
    <row r="471" spans="11:23" x14ac:dyDescent="0.25">
      <c r="K471" s="36"/>
      <c r="L471" s="37"/>
      <c r="M471" s="37"/>
      <c r="N471" s="37"/>
      <c r="O471" s="37"/>
      <c r="P471" s="36"/>
      <c r="R471" s="36"/>
      <c r="S471" s="36"/>
      <c r="T471" s="36"/>
      <c r="U471" s="36"/>
      <c r="V471" s="36"/>
      <c r="W471" s="37"/>
    </row>
    <row r="472" spans="11:23" x14ac:dyDescent="0.25">
      <c r="K472" s="36"/>
      <c r="L472" s="37"/>
      <c r="M472" s="37"/>
      <c r="N472" s="37"/>
      <c r="O472" s="37"/>
      <c r="P472" s="36"/>
      <c r="R472" s="36"/>
      <c r="S472" s="36"/>
      <c r="T472" s="36"/>
      <c r="U472" s="36"/>
      <c r="V472" s="36"/>
      <c r="W472" s="37"/>
    </row>
    <row r="473" spans="11:23" x14ac:dyDescent="0.25">
      <c r="K473" s="36"/>
      <c r="L473" s="37"/>
      <c r="M473" s="37"/>
      <c r="N473" s="37"/>
      <c r="O473" s="37"/>
      <c r="P473" s="36"/>
      <c r="R473" s="36"/>
      <c r="S473" s="36"/>
      <c r="T473" s="36"/>
      <c r="U473" s="36"/>
      <c r="V473" s="36"/>
      <c r="W473" s="37"/>
    </row>
    <row r="474" spans="11:23" x14ac:dyDescent="0.25">
      <c r="K474" s="36"/>
      <c r="L474" s="37"/>
      <c r="M474" s="37"/>
      <c r="N474" s="37"/>
      <c r="O474" s="37"/>
      <c r="P474" s="36"/>
      <c r="R474" s="36"/>
      <c r="S474" s="36"/>
      <c r="T474" s="36"/>
      <c r="U474" s="36"/>
      <c r="V474" s="36"/>
      <c r="W474" s="37"/>
    </row>
    <row r="475" spans="11:23" x14ac:dyDescent="0.25">
      <c r="K475" s="36"/>
      <c r="L475" s="37"/>
      <c r="M475" s="37"/>
      <c r="N475" s="37"/>
      <c r="O475" s="37"/>
      <c r="P475" s="36"/>
      <c r="R475" s="36"/>
      <c r="S475" s="36"/>
      <c r="T475" s="36"/>
      <c r="U475" s="36"/>
      <c r="V475" s="36"/>
      <c r="W475" s="37"/>
    </row>
    <row r="476" spans="11:23" x14ac:dyDescent="0.25">
      <c r="K476" s="36"/>
      <c r="L476" s="37"/>
      <c r="M476" s="37"/>
      <c r="N476" s="37"/>
      <c r="O476" s="37"/>
      <c r="P476" s="36"/>
      <c r="R476" s="36"/>
      <c r="S476" s="36"/>
      <c r="T476" s="36"/>
      <c r="U476" s="36"/>
      <c r="V476" s="36"/>
      <c r="W476" s="37"/>
    </row>
    <row r="477" spans="11:23" x14ac:dyDescent="0.25">
      <c r="K477" s="36"/>
      <c r="L477" s="37"/>
      <c r="M477" s="37"/>
      <c r="N477" s="37"/>
      <c r="O477" s="37"/>
      <c r="P477" s="36"/>
      <c r="R477" s="36"/>
      <c r="S477" s="36"/>
      <c r="T477" s="36"/>
      <c r="U477" s="36"/>
      <c r="V477" s="36"/>
      <c r="W477" s="37"/>
    </row>
    <row r="478" spans="11:23" x14ac:dyDescent="0.25">
      <c r="K478" s="36"/>
      <c r="L478" s="37"/>
      <c r="M478" s="37"/>
      <c r="N478" s="37"/>
      <c r="O478" s="37"/>
      <c r="P478" s="36"/>
      <c r="R478" s="36"/>
      <c r="S478" s="36"/>
      <c r="T478" s="36"/>
      <c r="U478" s="36"/>
      <c r="V478" s="36"/>
      <c r="W478" s="37"/>
    </row>
    <row r="479" spans="11:23" x14ac:dyDescent="0.25">
      <c r="K479" s="36"/>
      <c r="L479" s="37"/>
      <c r="M479" s="37"/>
      <c r="N479" s="37"/>
      <c r="O479" s="37"/>
      <c r="P479" s="36"/>
      <c r="R479" s="36"/>
      <c r="S479" s="36"/>
      <c r="T479" s="36"/>
      <c r="U479" s="36"/>
      <c r="V479" s="36"/>
      <c r="W479" s="37"/>
    </row>
    <row r="480" spans="11:23" x14ac:dyDescent="0.25">
      <c r="K480" s="36"/>
      <c r="L480" s="37"/>
      <c r="M480" s="37"/>
      <c r="N480" s="37"/>
      <c r="O480" s="37"/>
      <c r="P480" s="36"/>
      <c r="R480" s="36"/>
      <c r="S480" s="36"/>
      <c r="T480" s="36"/>
      <c r="U480" s="36"/>
      <c r="V480" s="36"/>
      <c r="W480" s="37"/>
    </row>
    <row r="481" spans="11:23" x14ac:dyDescent="0.25">
      <c r="K481" s="36"/>
      <c r="L481" s="37"/>
      <c r="M481" s="37"/>
      <c r="N481" s="37"/>
      <c r="O481" s="37"/>
      <c r="P481" s="36"/>
      <c r="R481" s="36"/>
      <c r="S481" s="36"/>
      <c r="T481" s="36"/>
      <c r="U481" s="36"/>
      <c r="V481" s="36"/>
      <c r="W481" s="37"/>
    </row>
    <row r="482" spans="11:23" x14ac:dyDescent="0.25">
      <c r="K482" s="36"/>
      <c r="L482" s="37"/>
      <c r="M482" s="37"/>
      <c r="N482" s="37"/>
      <c r="O482" s="37"/>
      <c r="P482" s="36"/>
      <c r="R482" s="36"/>
      <c r="S482" s="36"/>
      <c r="T482" s="36"/>
      <c r="U482" s="36"/>
      <c r="V482" s="36"/>
      <c r="W482" s="37"/>
    </row>
    <row r="483" spans="11:23" x14ac:dyDescent="0.25">
      <c r="K483" s="36"/>
      <c r="L483" s="37"/>
      <c r="M483" s="37"/>
      <c r="N483" s="37"/>
      <c r="O483" s="37"/>
      <c r="P483" s="36"/>
      <c r="R483" s="36"/>
      <c r="S483" s="36"/>
      <c r="T483" s="36"/>
      <c r="U483" s="36"/>
      <c r="V483" s="36"/>
      <c r="W483" s="37"/>
    </row>
    <row r="484" spans="11:23" x14ac:dyDescent="0.25">
      <c r="K484" s="36"/>
      <c r="L484" s="37"/>
      <c r="M484" s="37"/>
      <c r="N484" s="37"/>
      <c r="O484" s="37"/>
      <c r="P484" s="36"/>
      <c r="R484" s="36"/>
      <c r="S484" s="36"/>
      <c r="T484" s="36"/>
      <c r="U484" s="36"/>
      <c r="V484" s="36"/>
      <c r="W484" s="37"/>
    </row>
    <row r="485" spans="11:23" x14ac:dyDescent="0.25">
      <c r="K485" s="36"/>
      <c r="L485" s="37"/>
      <c r="M485" s="37"/>
      <c r="N485" s="37"/>
      <c r="O485" s="37"/>
      <c r="P485" s="36"/>
      <c r="R485" s="36"/>
      <c r="S485" s="36"/>
      <c r="T485" s="36"/>
      <c r="U485" s="36"/>
      <c r="V485" s="36"/>
      <c r="W485" s="37"/>
    </row>
    <row r="486" spans="11:23" x14ac:dyDescent="0.25">
      <c r="K486" s="36"/>
      <c r="L486" s="37"/>
      <c r="M486" s="37"/>
      <c r="N486" s="37"/>
      <c r="O486" s="37"/>
      <c r="P486" s="36"/>
      <c r="R486" s="36"/>
      <c r="S486" s="36"/>
      <c r="T486" s="36"/>
      <c r="U486" s="36"/>
      <c r="V486" s="36"/>
      <c r="W486" s="37"/>
    </row>
    <row r="487" spans="11:23" x14ac:dyDescent="0.25">
      <c r="K487" s="36"/>
      <c r="L487" s="37"/>
      <c r="M487" s="37"/>
      <c r="N487" s="37"/>
      <c r="O487" s="37"/>
      <c r="P487" s="36"/>
      <c r="R487" s="36"/>
      <c r="S487" s="36"/>
      <c r="T487" s="36"/>
      <c r="U487" s="36"/>
      <c r="V487" s="36"/>
      <c r="W487" s="37"/>
    </row>
    <row r="488" spans="11:23" x14ac:dyDescent="0.25">
      <c r="K488" s="36"/>
      <c r="L488" s="37"/>
      <c r="M488" s="37"/>
      <c r="N488" s="37"/>
      <c r="O488" s="37"/>
      <c r="P488" s="36"/>
      <c r="R488" s="36"/>
      <c r="S488" s="36"/>
      <c r="T488" s="36"/>
      <c r="U488" s="36"/>
      <c r="V488" s="36"/>
      <c r="W488" s="37"/>
    </row>
    <row r="489" spans="11:23" x14ac:dyDescent="0.25">
      <c r="K489" s="36"/>
      <c r="L489" s="37"/>
      <c r="M489" s="37"/>
      <c r="N489" s="37"/>
      <c r="O489" s="37"/>
      <c r="P489" s="36"/>
      <c r="R489" s="36"/>
      <c r="S489" s="36"/>
      <c r="T489" s="36"/>
      <c r="U489" s="36"/>
      <c r="V489" s="36"/>
      <c r="W489" s="37"/>
    </row>
    <row r="490" spans="11:23" x14ac:dyDescent="0.25">
      <c r="K490" s="36"/>
      <c r="L490" s="37"/>
      <c r="M490" s="37"/>
      <c r="N490" s="37"/>
      <c r="O490" s="37"/>
      <c r="P490" s="36"/>
      <c r="R490" s="36"/>
      <c r="S490" s="36"/>
      <c r="T490" s="36"/>
      <c r="U490" s="36"/>
      <c r="V490" s="36"/>
      <c r="W490" s="37"/>
    </row>
    <row r="491" spans="11:23" x14ac:dyDescent="0.25">
      <c r="K491" s="36"/>
      <c r="L491" s="37"/>
      <c r="M491" s="37"/>
      <c r="N491" s="37"/>
      <c r="O491" s="37"/>
      <c r="P491" s="36"/>
      <c r="R491" s="36"/>
      <c r="S491" s="36"/>
      <c r="T491" s="36"/>
      <c r="U491" s="36"/>
      <c r="V491" s="36"/>
      <c r="W491" s="37"/>
    </row>
    <row r="492" spans="11:23" x14ac:dyDescent="0.25">
      <c r="K492" s="36"/>
      <c r="L492" s="37"/>
      <c r="M492" s="37"/>
      <c r="N492" s="37"/>
      <c r="O492" s="37"/>
      <c r="P492" s="36"/>
      <c r="R492" s="36"/>
      <c r="S492" s="36"/>
      <c r="T492" s="36"/>
      <c r="U492" s="36"/>
      <c r="V492" s="36"/>
      <c r="W492" s="37"/>
    </row>
    <row r="493" spans="11:23" x14ac:dyDescent="0.25">
      <c r="K493" s="36"/>
      <c r="L493" s="37"/>
      <c r="M493" s="37"/>
      <c r="N493" s="37"/>
      <c r="O493" s="37"/>
      <c r="P493" s="36"/>
      <c r="R493" s="36"/>
      <c r="S493" s="36"/>
      <c r="T493" s="36"/>
      <c r="U493" s="36"/>
      <c r="V493" s="36"/>
      <c r="W493" s="37"/>
    </row>
    <row r="494" spans="11:23" x14ac:dyDescent="0.25">
      <c r="K494" s="36"/>
      <c r="L494" s="37"/>
      <c r="M494" s="37"/>
      <c r="N494" s="37"/>
      <c r="O494" s="37"/>
      <c r="P494" s="36"/>
      <c r="R494" s="36"/>
      <c r="S494" s="36"/>
      <c r="T494" s="36"/>
      <c r="U494" s="36"/>
      <c r="V494" s="36"/>
      <c r="W494" s="37"/>
    </row>
    <row r="495" spans="11:23" x14ac:dyDescent="0.25">
      <c r="K495" s="36"/>
      <c r="L495" s="37"/>
      <c r="M495" s="37"/>
      <c r="N495" s="37"/>
      <c r="O495" s="37"/>
      <c r="P495" s="36"/>
      <c r="R495" s="36"/>
      <c r="S495" s="36"/>
      <c r="T495" s="36"/>
      <c r="U495" s="36"/>
      <c r="V495" s="36"/>
      <c r="W495" s="37"/>
    </row>
    <row r="496" spans="11:23" x14ac:dyDescent="0.25">
      <c r="K496" s="36"/>
      <c r="L496" s="37"/>
      <c r="M496" s="37"/>
      <c r="N496" s="37"/>
      <c r="O496" s="37"/>
      <c r="P496" s="36"/>
      <c r="R496" s="36"/>
      <c r="S496" s="36"/>
      <c r="T496" s="36"/>
      <c r="U496" s="36"/>
      <c r="V496" s="36"/>
      <c r="W496" s="37"/>
    </row>
    <row r="497" spans="11:23" x14ac:dyDescent="0.25">
      <c r="K497" s="36"/>
      <c r="L497" s="37"/>
      <c r="M497" s="37"/>
      <c r="N497" s="37"/>
      <c r="O497" s="37"/>
      <c r="P497" s="36"/>
      <c r="R497" s="36"/>
      <c r="S497" s="36"/>
      <c r="T497" s="36"/>
      <c r="U497" s="36"/>
      <c r="V497" s="36"/>
      <c r="W497" s="37"/>
    </row>
    <row r="498" spans="11:23" x14ac:dyDescent="0.25">
      <c r="K498" s="36"/>
      <c r="L498" s="37"/>
      <c r="M498" s="37"/>
      <c r="N498" s="37"/>
      <c r="O498" s="37"/>
      <c r="P498" s="36"/>
      <c r="R498" s="36"/>
      <c r="S498" s="36"/>
      <c r="T498" s="36"/>
      <c r="U498" s="36"/>
      <c r="V498" s="36"/>
      <c r="W498" s="37"/>
    </row>
    <row r="499" spans="11:23" x14ac:dyDescent="0.25">
      <c r="K499" s="36"/>
      <c r="L499" s="37"/>
      <c r="M499" s="37"/>
      <c r="N499" s="37"/>
      <c r="O499" s="37"/>
      <c r="P499" s="36"/>
      <c r="R499" s="36"/>
      <c r="S499" s="36"/>
      <c r="T499" s="36"/>
      <c r="U499" s="36"/>
      <c r="V499" s="36"/>
      <c r="W499" s="37"/>
    </row>
    <row r="500" spans="11:23" x14ac:dyDescent="0.25">
      <c r="K500" s="36"/>
      <c r="L500" s="37"/>
      <c r="M500" s="37"/>
      <c r="N500" s="37"/>
      <c r="O500" s="37"/>
      <c r="P500" s="36"/>
      <c r="R500" s="36"/>
      <c r="S500" s="36"/>
      <c r="T500" s="36"/>
      <c r="U500" s="36"/>
      <c r="V500" s="36"/>
      <c r="W500" s="37"/>
    </row>
    <row r="501" spans="11:23" x14ac:dyDescent="0.25">
      <c r="K501" s="36"/>
      <c r="L501" s="37"/>
      <c r="M501" s="37"/>
      <c r="N501" s="37"/>
      <c r="O501" s="37"/>
      <c r="P501" s="36"/>
      <c r="R501" s="36"/>
      <c r="S501" s="36"/>
      <c r="T501" s="36"/>
      <c r="U501" s="36"/>
      <c r="V501" s="36"/>
      <c r="W501" s="37"/>
    </row>
    <row r="502" spans="11:23" x14ac:dyDescent="0.25">
      <c r="K502" s="36"/>
      <c r="L502" s="37"/>
      <c r="M502" s="37"/>
      <c r="N502" s="37"/>
      <c r="O502" s="37"/>
      <c r="P502" s="36"/>
      <c r="R502" s="36"/>
      <c r="S502" s="36"/>
      <c r="T502" s="36"/>
      <c r="U502" s="36"/>
      <c r="V502" s="36"/>
      <c r="W502" s="37"/>
    </row>
    <row r="503" spans="11:23" x14ac:dyDescent="0.25">
      <c r="K503" s="36"/>
      <c r="L503" s="37"/>
      <c r="M503" s="37"/>
      <c r="N503" s="37"/>
      <c r="O503" s="37"/>
      <c r="P503" s="36"/>
      <c r="R503" s="36"/>
      <c r="S503" s="36"/>
      <c r="T503" s="36"/>
      <c r="U503" s="36"/>
      <c r="V503" s="36"/>
      <c r="W503" s="37"/>
    </row>
    <row r="504" spans="11:23" x14ac:dyDescent="0.25">
      <c r="K504" s="36"/>
      <c r="L504" s="37"/>
      <c r="M504" s="37"/>
      <c r="N504" s="37"/>
      <c r="O504" s="37"/>
      <c r="P504" s="36"/>
      <c r="R504" s="36"/>
      <c r="S504" s="36"/>
      <c r="T504" s="36"/>
      <c r="U504" s="36"/>
      <c r="V504" s="36"/>
      <c r="W504" s="37"/>
    </row>
    <row r="505" spans="11:23" x14ac:dyDescent="0.25">
      <c r="K505" s="36"/>
      <c r="L505" s="37"/>
      <c r="M505" s="37"/>
      <c r="N505" s="37"/>
      <c r="O505" s="37"/>
      <c r="P505" s="36"/>
      <c r="R505" s="36"/>
      <c r="S505" s="36"/>
      <c r="T505" s="36"/>
      <c r="U505" s="36"/>
      <c r="V505" s="36"/>
      <c r="W505" s="37"/>
    </row>
    <row r="506" spans="11:23" x14ac:dyDescent="0.25">
      <c r="K506" s="36"/>
      <c r="L506" s="37"/>
      <c r="M506" s="37"/>
      <c r="N506" s="37"/>
      <c r="O506" s="37"/>
      <c r="P506" s="36"/>
      <c r="R506" s="36"/>
      <c r="S506" s="36"/>
      <c r="T506" s="36"/>
      <c r="U506" s="36"/>
      <c r="V506" s="36"/>
      <c r="W506" s="37"/>
    </row>
    <row r="507" spans="11:23" x14ac:dyDescent="0.25">
      <c r="K507" s="36"/>
      <c r="L507" s="37"/>
      <c r="M507" s="37"/>
      <c r="N507" s="37"/>
      <c r="O507" s="37"/>
      <c r="P507" s="36"/>
      <c r="R507" s="36"/>
      <c r="S507" s="36"/>
      <c r="T507" s="36"/>
      <c r="U507" s="36"/>
      <c r="V507" s="36"/>
      <c r="W507" s="37"/>
    </row>
    <row r="508" spans="11:23" x14ac:dyDescent="0.25">
      <c r="K508" s="36"/>
      <c r="L508" s="37"/>
      <c r="M508" s="37"/>
      <c r="N508" s="37"/>
      <c r="O508" s="37"/>
      <c r="P508" s="36"/>
      <c r="R508" s="36"/>
      <c r="S508" s="36"/>
      <c r="T508" s="36"/>
      <c r="U508" s="36"/>
      <c r="V508" s="36"/>
      <c r="W508" s="37"/>
    </row>
    <row r="509" spans="11:23" x14ac:dyDescent="0.25">
      <c r="K509" s="36"/>
      <c r="L509" s="37"/>
      <c r="M509" s="37"/>
      <c r="N509" s="37"/>
      <c r="O509" s="37"/>
      <c r="P509" s="36"/>
      <c r="R509" s="36"/>
      <c r="S509" s="36"/>
      <c r="T509" s="36"/>
      <c r="U509" s="36"/>
      <c r="V509" s="36"/>
      <c r="W509" s="37"/>
    </row>
    <row r="510" spans="11:23" x14ac:dyDescent="0.25">
      <c r="K510" s="36"/>
      <c r="L510" s="37"/>
      <c r="M510" s="37"/>
      <c r="N510" s="37"/>
      <c r="O510" s="37"/>
      <c r="P510" s="36"/>
      <c r="R510" s="36"/>
      <c r="S510" s="36"/>
      <c r="T510" s="36"/>
      <c r="U510" s="36"/>
      <c r="V510" s="36"/>
      <c r="W510" s="37"/>
    </row>
    <row r="511" spans="11:23" x14ac:dyDescent="0.25">
      <c r="K511" s="36"/>
      <c r="L511" s="37"/>
      <c r="M511" s="37"/>
      <c r="N511" s="37"/>
      <c r="O511" s="37"/>
      <c r="P511" s="36"/>
      <c r="R511" s="36"/>
      <c r="S511" s="36"/>
      <c r="T511" s="36"/>
      <c r="U511" s="36"/>
      <c r="V511" s="36"/>
      <c r="W511" s="37"/>
    </row>
    <row r="512" spans="11:23" x14ac:dyDescent="0.25">
      <c r="K512" s="36"/>
      <c r="L512" s="37"/>
      <c r="M512" s="37"/>
      <c r="N512" s="37"/>
      <c r="O512" s="37"/>
      <c r="P512" s="36"/>
      <c r="R512" s="36"/>
      <c r="S512" s="36"/>
      <c r="T512" s="36"/>
      <c r="U512" s="36"/>
      <c r="V512" s="36"/>
      <c r="W512" s="37"/>
    </row>
    <row r="513" spans="11:23" x14ac:dyDescent="0.25">
      <c r="K513" s="36"/>
      <c r="L513" s="37"/>
      <c r="M513" s="37"/>
      <c r="N513" s="37"/>
      <c r="O513" s="37"/>
      <c r="P513" s="36"/>
      <c r="R513" s="36"/>
      <c r="S513" s="36"/>
      <c r="T513" s="36"/>
      <c r="U513" s="36"/>
      <c r="V513" s="36"/>
      <c r="W513" s="37"/>
    </row>
    <row r="514" spans="11:23" x14ac:dyDescent="0.25">
      <c r="K514" s="36"/>
      <c r="L514" s="37"/>
      <c r="M514" s="37"/>
      <c r="N514" s="37"/>
      <c r="O514" s="37"/>
      <c r="P514" s="36"/>
      <c r="R514" s="36"/>
      <c r="S514" s="36"/>
      <c r="T514" s="36"/>
      <c r="U514" s="36"/>
      <c r="V514" s="36"/>
      <c r="W514" s="37"/>
    </row>
    <row r="515" spans="11:23" x14ac:dyDescent="0.25">
      <c r="K515" s="36"/>
      <c r="L515" s="37"/>
      <c r="M515" s="37"/>
      <c r="N515" s="37"/>
      <c r="O515" s="37"/>
      <c r="P515" s="36"/>
      <c r="R515" s="36"/>
      <c r="S515" s="36"/>
      <c r="T515" s="36"/>
      <c r="U515" s="36"/>
      <c r="V515" s="36"/>
      <c r="W515" s="37"/>
    </row>
    <row r="516" spans="11:23" x14ac:dyDescent="0.25">
      <c r="K516" s="36"/>
      <c r="L516" s="37"/>
      <c r="M516" s="37"/>
      <c r="N516" s="37"/>
      <c r="O516" s="37"/>
      <c r="P516" s="36"/>
      <c r="R516" s="36"/>
      <c r="S516" s="36"/>
      <c r="T516" s="36"/>
      <c r="U516" s="36"/>
      <c r="V516" s="36"/>
      <c r="W516" s="37"/>
    </row>
    <row r="517" spans="11:23" x14ac:dyDescent="0.25">
      <c r="K517" s="36"/>
      <c r="L517" s="37"/>
      <c r="M517" s="37"/>
      <c r="N517" s="37"/>
      <c r="O517" s="37"/>
      <c r="P517" s="36"/>
      <c r="R517" s="36"/>
      <c r="S517" s="36"/>
      <c r="T517" s="36"/>
      <c r="U517" s="36"/>
      <c r="V517" s="36"/>
      <c r="W517" s="37"/>
    </row>
    <row r="518" spans="11:23" x14ac:dyDescent="0.25">
      <c r="K518" s="36"/>
      <c r="L518" s="37"/>
      <c r="M518" s="37"/>
      <c r="N518" s="37"/>
      <c r="O518" s="37"/>
      <c r="P518" s="36"/>
      <c r="R518" s="36"/>
      <c r="S518" s="36"/>
      <c r="T518" s="36"/>
      <c r="U518" s="36"/>
      <c r="V518" s="36"/>
      <c r="W518" s="37"/>
    </row>
    <row r="519" spans="11:23" x14ac:dyDescent="0.25">
      <c r="K519" s="36"/>
      <c r="L519" s="37"/>
      <c r="M519" s="37"/>
      <c r="N519" s="37"/>
      <c r="O519" s="37"/>
      <c r="P519" s="36"/>
      <c r="R519" s="36"/>
      <c r="S519" s="36"/>
      <c r="T519" s="36"/>
      <c r="U519" s="36"/>
      <c r="V519" s="36"/>
      <c r="W519" s="37"/>
    </row>
    <row r="520" spans="11:23" x14ac:dyDescent="0.25">
      <c r="K520" s="36"/>
      <c r="L520" s="37"/>
      <c r="M520" s="37"/>
      <c r="N520" s="37"/>
      <c r="O520" s="37"/>
      <c r="P520" s="36"/>
      <c r="R520" s="36"/>
      <c r="S520" s="36"/>
      <c r="T520" s="36"/>
      <c r="U520" s="36"/>
      <c r="V520" s="36"/>
      <c r="W520" s="37"/>
    </row>
    <row r="521" spans="11:23" x14ac:dyDescent="0.25">
      <c r="K521" s="36"/>
      <c r="L521" s="37"/>
      <c r="M521" s="37"/>
      <c r="N521" s="37"/>
      <c r="O521" s="37"/>
      <c r="P521" s="36"/>
      <c r="R521" s="36"/>
      <c r="S521" s="36"/>
      <c r="T521" s="36"/>
      <c r="U521" s="36"/>
      <c r="V521" s="36"/>
      <c r="W521" s="37"/>
    </row>
    <row r="522" spans="11:23" x14ac:dyDescent="0.25">
      <c r="K522" s="36"/>
      <c r="L522" s="37"/>
      <c r="M522" s="37"/>
      <c r="N522" s="37"/>
      <c r="O522" s="37"/>
      <c r="P522" s="36"/>
      <c r="R522" s="36"/>
      <c r="S522" s="36"/>
      <c r="T522" s="36"/>
      <c r="U522" s="36"/>
      <c r="V522" s="36"/>
      <c r="W522" s="37"/>
    </row>
    <row r="523" spans="11:23" x14ac:dyDescent="0.25">
      <c r="K523" s="36"/>
      <c r="L523" s="37"/>
      <c r="M523" s="37"/>
      <c r="N523" s="37"/>
      <c r="O523" s="37"/>
      <c r="P523" s="36"/>
      <c r="R523" s="36"/>
      <c r="S523" s="36"/>
      <c r="T523" s="36"/>
      <c r="U523" s="36"/>
      <c r="V523" s="36"/>
      <c r="W523" s="37"/>
    </row>
    <row r="524" spans="11:23" x14ac:dyDescent="0.25">
      <c r="K524" s="36"/>
      <c r="L524" s="37"/>
      <c r="M524" s="37"/>
      <c r="N524" s="37"/>
      <c r="O524" s="37"/>
      <c r="P524" s="36"/>
      <c r="R524" s="36"/>
      <c r="S524" s="36"/>
      <c r="T524" s="36"/>
      <c r="U524" s="36"/>
      <c r="V524" s="36"/>
      <c r="W524" s="37"/>
    </row>
    <row r="525" spans="11:23" x14ac:dyDescent="0.25">
      <c r="K525" s="36"/>
      <c r="L525" s="37"/>
      <c r="M525" s="37"/>
      <c r="N525" s="37"/>
      <c r="O525" s="37"/>
      <c r="P525" s="36"/>
      <c r="R525" s="36"/>
      <c r="S525" s="36"/>
      <c r="T525" s="36"/>
      <c r="U525" s="36"/>
      <c r="V525" s="36"/>
      <c r="W525" s="37"/>
    </row>
    <row r="526" spans="11:23" x14ac:dyDescent="0.25">
      <c r="K526" s="36"/>
      <c r="L526" s="37"/>
      <c r="M526" s="37"/>
      <c r="N526" s="37"/>
      <c r="O526" s="37"/>
      <c r="P526" s="36"/>
      <c r="R526" s="36"/>
      <c r="S526" s="36"/>
      <c r="T526" s="36"/>
      <c r="U526" s="36"/>
      <c r="V526" s="36"/>
      <c r="W526" s="37"/>
    </row>
    <row r="527" spans="11:23" x14ac:dyDescent="0.25">
      <c r="K527" s="36"/>
      <c r="L527" s="37"/>
      <c r="M527" s="37"/>
      <c r="N527" s="37"/>
      <c r="O527" s="37"/>
      <c r="P527" s="36"/>
      <c r="R527" s="36"/>
      <c r="S527" s="36"/>
      <c r="T527" s="36"/>
      <c r="U527" s="36"/>
      <c r="V527" s="36"/>
      <c r="W527" s="37"/>
    </row>
    <row r="528" spans="11:23" x14ac:dyDescent="0.25">
      <c r="K528" s="36"/>
      <c r="L528" s="37"/>
      <c r="M528" s="37"/>
      <c r="N528" s="37"/>
      <c r="O528" s="37"/>
      <c r="P528" s="36"/>
      <c r="R528" s="36"/>
      <c r="S528" s="36"/>
      <c r="T528" s="36"/>
      <c r="U528" s="36"/>
      <c r="V528" s="36"/>
      <c r="W528" s="37"/>
    </row>
    <row r="529" spans="11:23" x14ac:dyDescent="0.25">
      <c r="K529" s="36"/>
      <c r="L529" s="37"/>
      <c r="M529" s="37"/>
      <c r="N529" s="37"/>
      <c r="O529" s="37"/>
      <c r="P529" s="36"/>
      <c r="R529" s="36"/>
      <c r="S529" s="36"/>
      <c r="T529" s="36"/>
      <c r="U529" s="36"/>
      <c r="V529" s="36"/>
      <c r="W529" s="37"/>
    </row>
    <row r="530" spans="11:23" x14ac:dyDescent="0.25">
      <c r="K530" s="36"/>
      <c r="L530" s="37"/>
      <c r="M530" s="37"/>
      <c r="N530" s="37"/>
      <c r="O530" s="37"/>
      <c r="P530" s="36"/>
      <c r="R530" s="36"/>
      <c r="S530" s="36"/>
      <c r="T530" s="36"/>
      <c r="U530" s="36"/>
      <c r="V530" s="36"/>
      <c r="W530" s="37"/>
    </row>
    <row r="531" spans="11:23" x14ac:dyDescent="0.25">
      <c r="K531" s="36"/>
      <c r="L531" s="37"/>
      <c r="M531" s="37"/>
      <c r="N531" s="37"/>
      <c r="O531" s="37"/>
      <c r="P531" s="36"/>
      <c r="R531" s="36"/>
      <c r="S531" s="36"/>
      <c r="T531" s="36"/>
      <c r="U531" s="36"/>
      <c r="V531" s="36"/>
      <c r="W531" s="37"/>
    </row>
    <row r="532" spans="11:23" x14ac:dyDescent="0.25">
      <c r="K532" s="36"/>
      <c r="L532" s="37"/>
      <c r="M532" s="37"/>
      <c r="N532" s="37"/>
      <c r="O532" s="37"/>
      <c r="P532" s="36"/>
      <c r="R532" s="36"/>
      <c r="S532" s="36"/>
      <c r="T532" s="36"/>
      <c r="U532" s="36"/>
      <c r="V532" s="36"/>
      <c r="W532" s="37"/>
    </row>
    <row r="533" spans="11:23" x14ac:dyDescent="0.25">
      <c r="K533" s="36"/>
      <c r="L533" s="37"/>
      <c r="M533" s="37"/>
      <c r="N533" s="37"/>
      <c r="O533" s="37"/>
      <c r="P533" s="36"/>
      <c r="R533" s="36"/>
      <c r="S533" s="36"/>
      <c r="T533" s="36"/>
      <c r="U533" s="36"/>
      <c r="V533" s="36"/>
      <c r="W533" s="37"/>
    </row>
    <row r="534" spans="11:23" x14ac:dyDescent="0.25">
      <c r="K534" s="36"/>
      <c r="L534" s="37"/>
      <c r="M534" s="37"/>
      <c r="N534" s="37"/>
      <c r="O534" s="37"/>
      <c r="P534" s="36"/>
      <c r="R534" s="36"/>
      <c r="S534" s="36"/>
      <c r="T534" s="36"/>
      <c r="U534" s="36"/>
      <c r="V534" s="36"/>
      <c r="W534" s="37"/>
    </row>
    <row r="535" spans="11:23" x14ac:dyDescent="0.25">
      <c r="K535" s="36"/>
      <c r="L535" s="37"/>
      <c r="M535" s="37"/>
      <c r="N535" s="37"/>
      <c r="O535" s="37"/>
      <c r="P535" s="36"/>
      <c r="R535" s="36"/>
      <c r="S535" s="36"/>
      <c r="T535" s="36"/>
      <c r="U535" s="36"/>
      <c r="V535" s="36"/>
      <c r="W535" s="37"/>
    </row>
    <row r="536" spans="11:23" x14ac:dyDescent="0.25">
      <c r="K536" s="36"/>
      <c r="L536" s="37"/>
      <c r="M536" s="37"/>
      <c r="N536" s="37"/>
      <c r="O536" s="37"/>
      <c r="P536" s="36"/>
      <c r="R536" s="36"/>
      <c r="S536" s="36"/>
      <c r="T536" s="36"/>
      <c r="U536" s="36"/>
      <c r="V536" s="36"/>
      <c r="W536" s="37"/>
    </row>
    <row r="537" spans="11:23" x14ac:dyDescent="0.25">
      <c r="K537" s="36"/>
      <c r="L537" s="37"/>
      <c r="M537" s="37"/>
      <c r="N537" s="37"/>
      <c r="O537" s="37"/>
      <c r="P537" s="36"/>
      <c r="R537" s="36"/>
      <c r="S537" s="36"/>
      <c r="T537" s="36"/>
      <c r="U537" s="36"/>
      <c r="V537" s="36"/>
      <c r="W537" s="37"/>
    </row>
    <row r="538" spans="11:23" x14ac:dyDescent="0.25">
      <c r="K538" s="36"/>
      <c r="L538" s="37"/>
      <c r="M538" s="37"/>
      <c r="N538" s="37"/>
      <c r="O538" s="37"/>
      <c r="P538" s="36"/>
      <c r="R538" s="36"/>
      <c r="S538" s="36"/>
      <c r="T538" s="36"/>
      <c r="U538" s="36"/>
      <c r="V538" s="36"/>
      <c r="W538" s="37"/>
    </row>
    <row r="539" spans="11:23" x14ac:dyDescent="0.25">
      <c r="K539" s="36"/>
      <c r="L539" s="37"/>
      <c r="M539" s="37"/>
      <c r="N539" s="37"/>
      <c r="O539" s="37"/>
      <c r="P539" s="36"/>
      <c r="R539" s="36"/>
      <c r="S539" s="36"/>
      <c r="T539" s="36"/>
      <c r="U539" s="36"/>
      <c r="V539" s="36"/>
      <c r="W539" s="37"/>
    </row>
    <row r="540" spans="11:23" x14ac:dyDescent="0.25">
      <c r="K540" s="36"/>
      <c r="L540" s="37"/>
      <c r="M540" s="37"/>
      <c r="N540" s="37"/>
      <c r="O540" s="37"/>
      <c r="P540" s="36"/>
      <c r="R540" s="36"/>
      <c r="S540" s="36"/>
      <c r="T540" s="36"/>
      <c r="U540" s="36"/>
      <c r="V540" s="36"/>
      <c r="W540" s="37"/>
    </row>
    <row r="541" spans="11:23" x14ac:dyDescent="0.25">
      <c r="K541" s="36"/>
      <c r="L541" s="37"/>
      <c r="M541" s="37"/>
      <c r="N541" s="37"/>
      <c r="O541" s="37"/>
      <c r="P541" s="36"/>
      <c r="R541" s="36"/>
      <c r="S541" s="36"/>
      <c r="T541" s="36"/>
      <c r="U541" s="36"/>
      <c r="V541" s="36"/>
      <c r="W541" s="37"/>
    </row>
    <row r="542" spans="11:23" x14ac:dyDescent="0.25">
      <c r="K542" s="36"/>
      <c r="L542" s="37"/>
      <c r="M542" s="37"/>
      <c r="N542" s="37"/>
      <c r="O542" s="37"/>
      <c r="P542" s="36"/>
      <c r="R542" s="36"/>
      <c r="S542" s="36"/>
      <c r="T542" s="36"/>
      <c r="U542" s="36"/>
      <c r="V542" s="36"/>
      <c r="W542" s="37"/>
    </row>
    <row r="543" spans="11:23" x14ac:dyDescent="0.25">
      <c r="K543" s="36"/>
      <c r="L543" s="37"/>
      <c r="M543" s="37"/>
      <c r="N543" s="37"/>
      <c r="O543" s="37"/>
      <c r="P543" s="36"/>
      <c r="R543" s="36"/>
      <c r="S543" s="36"/>
      <c r="T543" s="36"/>
      <c r="U543" s="36"/>
      <c r="V543" s="36"/>
      <c r="W543" s="37"/>
    </row>
    <row r="544" spans="11:23" x14ac:dyDescent="0.25">
      <c r="K544" s="36"/>
      <c r="L544" s="37"/>
      <c r="M544" s="37"/>
      <c r="N544" s="37"/>
      <c r="O544" s="37"/>
      <c r="P544" s="36"/>
      <c r="R544" s="36"/>
      <c r="S544" s="36"/>
      <c r="T544" s="36"/>
      <c r="U544" s="36"/>
      <c r="V544" s="36"/>
      <c r="W544" s="37"/>
    </row>
    <row r="545" spans="11:23" x14ac:dyDescent="0.25">
      <c r="K545" s="36"/>
      <c r="L545" s="37"/>
      <c r="M545" s="37"/>
      <c r="N545" s="37"/>
      <c r="O545" s="37"/>
      <c r="P545" s="36"/>
      <c r="R545" s="36"/>
      <c r="S545" s="36"/>
      <c r="T545" s="36"/>
      <c r="U545" s="36"/>
      <c r="V545" s="36"/>
      <c r="W545" s="37"/>
    </row>
    <row r="546" spans="11:23" x14ac:dyDescent="0.25">
      <c r="K546" s="36"/>
      <c r="L546" s="37"/>
      <c r="M546" s="37"/>
      <c r="N546" s="37"/>
      <c r="O546" s="37"/>
      <c r="P546" s="36"/>
      <c r="R546" s="36"/>
      <c r="S546" s="36"/>
      <c r="T546" s="36"/>
      <c r="U546" s="36"/>
      <c r="V546" s="36"/>
      <c r="W546" s="37"/>
    </row>
    <row r="547" spans="11:23" x14ac:dyDescent="0.25">
      <c r="K547" s="36"/>
      <c r="L547" s="37"/>
      <c r="M547" s="37"/>
      <c r="N547" s="37"/>
      <c r="O547" s="37"/>
      <c r="P547" s="36"/>
      <c r="R547" s="36"/>
      <c r="S547" s="36"/>
      <c r="T547" s="36"/>
      <c r="U547" s="36"/>
      <c r="V547" s="36"/>
      <c r="W547" s="37"/>
    </row>
    <row r="548" spans="11:23" x14ac:dyDescent="0.25">
      <c r="K548" s="36"/>
      <c r="L548" s="37"/>
      <c r="M548" s="37"/>
      <c r="N548" s="37"/>
      <c r="O548" s="37"/>
      <c r="P548" s="36"/>
      <c r="R548" s="36"/>
      <c r="S548" s="36"/>
      <c r="T548" s="36"/>
      <c r="U548" s="36"/>
      <c r="V548" s="36"/>
      <c r="W548" s="37"/>
    </row>
    <row r="549" spans="11:23" x14ac:dyDescent="0.25">
      <c r="K549" s="36"/>
      <c r="L549" s="37"/>
      <c r="M549" s="37"/>
      <c r="N549" s="37"/>
      <c r="O549" s="37"/>
      <c r="P549" s="36"/>
      <c r="R549" s="36"/>
      <c r="S549" s="36"/>
      <c r="T549" s="36"/>
      <c r="U549" s="36"/>
      <c r="V549" s="36"/>
      <c r="W549" s="37"/>
    </row>
    <row r="550" spans="11:23" x14ac:dyDescent="0.25">
      <c r="K550" s="36"/>
      <c r="L550" s="37"/>
      <c r="M550" s="37"/>
      <c r="N550" s="37"/>
      <c r="O550" s="37"/>
      <c r="P550" s="36"/>
      <c r="R550" s="36"/>
      <c r="S550" s="36"/>
      <c r="T550" s="36"/>
      <c r="U550" s="36"/>
      <c r="V550" s="36"/>
      <c r="W550" s="37"/>
    </row>
    <row r="551" spans="11:23" x14ac:dyDescent="0.25">
      <c r="K551" s="36"/>
      <c r="L551" s="37"/>
      <c r="M551" s="37"/>
      <c r="N551" s="37"/>
      <c r="O551" s="37"/>
      <c r="P551" s="36"/>
      <c r="R551" s="36"/>
      <c r="S551" s="36"/>
      <c r="T551" s="36"/>
      <c r="U551" s="36"/>
      <c r="V551" s="36"/>
      <c r="W551" s="37"/>
    </row>
    <row r="552" spans="11:23" x14ac:dyDescent="0.25">
      <c r="K552" s="36"/>
      <c r="L552" s="37"/>
      <c r="M552" s="37"/>
      <c r="N552" s="37"/>
      <c r="O552" s="37"/>
      <c r="P552" s="36"/>
      <c r="R552" s="36"/>
      <c r="S552" s="36"/>
      <c r="T552" s="36"/>
      <c r="U552" s="36"/>
      <c r="V552" s="36"/>
      <c r="W552" s="37"/>
    </row>
    <row r="553" spans="11:23" x14ac:dyDescent="0.25">
      <c r="K553" s="36"/>
      <c r="L553" s="37"/>
      <c r="M553" s="37"/>
      <c r="N553" s="37"/>
      <c r="O553" s="37"/>
      <c r="P553" s="36"/>
      <c r="R553" s="36"/>
      <c r="S553" s="36"/>
      <c r="T553" s="36"/>
      <c r="U553" s="36"/>
      <c r="V553" s="36"/>
      <c r="W553" s="37"/>
    </row>
    <row r="554" spans="11:23" x14ac:dyDescent="0.25">
      <c r="K554" s="36"/>
      <c r="L554" s="37"/>
      <c r="M554" s="37"/>
      <c r="N554" s="37"/>
      <c r="O554" s="37"/>
      <c r="P554" s="36"/>
      <c r="R554" s="36"/>
      <c r="S554" s="36"/>
      <c r="T554" s="36"/>
      <c r="U554" s="36"/>
      <c r="V554" s="36"/>
      <c r="W554" s="37"/>
    </row>
    <row r="555" spans="11:23" x14ac:dyDescent="0.25">
      <c r="K555" s="36"/>
      <c r="L555" s="37"/>
      <c r="M555" s="37"/>
      <c r="N555" s="37"/>
      <c r="O555" s="37"/>
      <c r="P555" s="36"/>
      <c r="R555" s="36"/>
      <c r="S555" s="36"/>
      <c r="T555" s="36"/>
      <c r="U555" s="36"/>
      <c r="V555" s="36"/>
      <c r="W555" s="37"/>
    </row>
    <row r="556" spans="11:23" x14ac:dyDescent="0.25">
      <c r="K556" s="36"/>
      <c r="L556" s="37"/>
      <c r="M556" s="37"/>
      <c r="N556" s="37"/>
      <c r="O556" s="37"/>
      <c r="P556" s="36"/>
      <c r="R556" s="36"/>
      <c r="S556" s="36"/>
      <c r="T556" s="36"/>
      <c r="U556" s="36"/>
      <c r="V556" s="36"/>
      <c r="W556" s="37"/>
    </row>
    <row r="557" spans="11:23" x14ac:dyDescent="0.25">
      <c r="K557" s="36"/>
      <c r="L557" s="37"/>
      <c r="M557" s="37"/>
      <c r="N557" s="37"/>
      <c r="O557" s="37"/>
      <c r="P557" s="36"/>
      <c r="R557" s="36"/>
      <c r="S557" s="36"/>
      <c r="T557" s="36"/>
      <c r="U557" s="36"/>
      <c r="V557" s="36"/>
      <c r="W557" s="37"/>
    </row>
    <row r="558" spans="11:23" x14ac:dyDescent="0.25">
      <c r="K558" s="36"/>
      <c r="L558" s="37"/>
      <c r="M558" s="37"/>
      <c r="N558" s="37"/>
      <c r="O558" s="37"/>
      <c r="P558" s="36"/>
      <c r="R558" s="36"/>
      <c r="S558" s="36"/>
      <c r="T558" s="36"/>
      <c r="U558" s="36"/>
      <c r="V558" s="36"/>
      <c r="W558" s="37"/>
    </row>
    <row r="559" spans="11:23" x14ac:dyDescent="0.25">
      <c r="K559" s="36"/>
      <c r="L559" s="37"/>
      <c r="M559" s="37"/>
      <c r="N559" s="37"/>
      <c r="O559" s="37"/>
      <c r="P559" s="36"/>
      <c r="R559" s="36"/>
      <c r="S559" s="36"/>
      <c r="T559" s="36"/>
      <c r="U559" s="36"/>
      <c r="V559" s="36"/>
      <c r="W559" s="37"/>
    </row>
    <row r="560" spans="11:23" x14ac:dyDescent="0.25">
      <c r="K560" s="36"/>
      <c r="L560" s="37"/>
      <c r="M560" s="37"/>
      <c r="N560" s="37"/>
      <c r="O560" s="37"/>
      <c r="P560" s="36"/>
      <c r="R560" s="36"/>
      <c r="S560" s="36"/>
      <c r="T560" s="36"/>
      <c r="U560" s="36"/>
      <c r="V560" s="36"/>
      <c r="W560" s="37"/>
    </row>
    <row r="561" spans="11:23" x14ac:dyDescent="0.25">
      <c r="K561" s="36"/>
      <c r="L561" s="37"/>
      <c r="M561" s="37"/>
      <c r="N561" s="37"/>
      <c r="O561" s="37"/>
      <c r="P561" s="36"/>
      <c r="R561" s="36"/>
      <c r="S561" s="36"/>
      <c r="T561" s="36"/>
      <c r="U561" s="36"/>
      <c r="V561" s="36"/>
      <c r="W561" s="37"/>
    </row>
    <row r="562" spans="11:23" x14ac:dyDescent="0.25">
      <c r="K562" s="36"/>
      <c r="L562" s="37"/>
      <c r="M562" s="37"/>
      <c r="N562" s="37"/>
      <c r="O562" s="37"/>
      <c r="P562" s="36"/>
      <c r="R562" s="36"/>
      <c r="S562" s="36"/>
      <c r="T562" s="36"/>
      <c r="U562" s="36"/>
      <c r="V562" s="36"/>
      <c r="W562" s="37"/>
    </row>
    <row r="563" spans="11:23" x14ac:dyDescent="0.25">
      <c r="K563" s="36"/>
      <c r="L563" s="37"/>
      <c r="M563" s="37"/>
      <c r="N563" s="37"/>
      <c r="O563" s="37"/>
      <c r="P563" s="36"/>
      <c r="R563" s="36"/>
      <c r="S563" s="36"/>
      <c r="T563" s="36"/>
      <c r="U563" s="36"/>
      <c r="V563" s="36"/>
      <c r="W563" s="37"/>
    </row>
    <row r="564" spans="11:23" x14ac:dyDescent="0.25">
      <c r="K564" s="36"/>
      <c r="L564" s="37"/>
      <c r="M564" s="37"/>
      <c r="N564" s="37"/>
      <c r="O564" s="37"/>
      <c r="P564" s="36"/>
      <c r="R564" s="36"/>
      <c r="S564" s="36"/>
      <c r="T564" s="36"/>
      <c r="U564" s="36"/>
      <c r="V564" s="36"/>
      <c r="W564" s="37"/>
    </row>
    <row r="565" spans="11:23" x14ac:dyDescent="0.25">
      <c r="K565" s="36"/>
      <c r="L565" s="37"/>
      <c r="M565" s="37"/>
      <c r="N565" s="37"/>
      <c r="O565" s="37"/>
      <c r="P565" s="36"/>
      <c r="R565" s="36"/>
      <c r="S565" s="36"/>
      <c r="T565" s="36"/>
      <c r="U565" s="36"/>
      <c r="V565" s="36"/>
      <c r="W565" s="37"/>
    </row>
    <row r="566" spans="11:23" x14ac:dyDescent="0.25">
      <c r="K566" s="36"/>
      <c r="L566" s="37"/>
      <c r="M566" s="37"/>
      <c r="N566" s="37"/>
      <c r="O566" s="37"/>
      <c r="P566" s="36"/>
      <c r="R566" s="36"/>
      <c r="S566" s="36"/>
      <c r="T566" s="36"/>
      <c r="U566" s="36"/>
      <c r="V566" s="36"/>
      <c r="W566" s="37"/>
    </row>
    <row r="567" spans="11:23" x14ac:dyDescent="0.25">
      <c r="K567" s="36"/>
      <c r="L567" s="37"/>
      <c r="M567" s="37"/>
      <c r="N567" s="37"/>
      <c r="O567" s="37"/>
      <c r="P567" s="36"/>
      <c r="R567" s="36"/>
      <c r="S567" s="36"/>
      <c r="T567" s="36"/>
      <c r="U567" s="36"/>
      <c r="V567" s="36"/>
      <c r="W567" s="37"/>
    </row>
    <row r="568" spans="11:23" x14ac:dyDescent="0.25">
      <c r="K568" s="36"/>
      <c r="L568" s="37"/>
      <c r="M568" s="37"/>
      <c r="N568" s="37"/>
      <c r="O568" s="37"/>
      <c r="P568" s="36"/>
      <c r="R568" s="36"/>
      <c r="S568" s="36"/>
      <c r="T568" s="36"/>
      <c r="U568" s="36"/>
      <c r="V568" s="36"/>
      <c r="W568" s="37"/>
    </row>
    <row r="569" spans="11:23" x14ac:dyDescent="0.25">
      <c r="K569" s="36"/>
      <c r="L569" s="37"/>
      <c r="M569" s="37"/>
      <c r="N569" s="37"/>
      <c r="O569" s="37"/>
      <c r="P569" s="36"/>
      <c r="R569" s="36"/>
      <c r="S569" s="36"/>
      <c r="T569" s="36"/>
      <c r="U569" s="36"/>
      <c r="V569" s="36"/>
      <c r="W569" s="37"/>
    </row>
    <row r="570" spans="11:23" x14ac:dyDescent="0.25">
      <c r="K570" s="36"/>
      <c r="L570" s="37"/>
      <c r="M570" s="37"/>
      <c r="N570" s="37"/>
      <c r="O570" s="37"/>
      <c r="P570" s="36"/>
      <c r="R570" s="36"/>
      <c r="S570" s="36"/>
      <c r="T570" s="36"/>
      <c r="U570" s="36"/>
      <c r="V570" s="36"/>
      <c r="W570" s="37"/>
    </row>
    <row r="571" spans="11:23" x14ac:dyDescent="0.25">
      <c r="K571" s="36"/>
      <c r="L571" s="37"/>
      <c r="M571" s="37"/>
      <c r="N571" s="37"/>
      <c r="O571" s="37"/>
      <c r="P571" s="36"/>
      <c r="R571" s="36"/>
      <c r="S571" s="36"/>
      <c r="T571" s="36"/>
      <c r="U571" s="36"/>
      <c r="V571" s="36"/>
      <c r="W571" s="37"/>
    </row>
    <row r="572" spans="11:23" x14ac:dyDescent="0.25">
      <c r="K572" s="36"/>
      <c r="L572" s="37"/>
      <c r="M572" s="37"/>
      <c r="N572" s="37"/>
      <c r="O572" s="37"/>
      <c r="P572" s="36"/>
      <c r="R572" s="36"/>
      <c r="S572" s="36"/>
      <c r="T572" s="36"/>
      <c r="U572" s="36"/>
      <c r="V572" s="36"/>
      <c r="W572" s="37"/>
    </row>
    <row r="573" spans="11:23" x14ac:dyDescent="0.25">
      <c r="K573" s="36"/>
      <c r="L573" s="37"/>
      <c r="M573" s="37"/>
      <c r="N573" s="37"/>
      <c r="O573" s="37"/>
      <c r="P573" s="36"/>
      <c r="R573" s="36"/>
      <c r="S573" s="36"/>
      <c r="T573" s="36"/>
      <c r="U573" s="36"/>
      <c r="V573" s="36"/>
      <c r="W573" s="37"/>
    </row>
    <row r="574" spans="11:23" x14ac:dyDescent="0.25">
      <c r="K574" s="36"/>
      <c r="L574" s="37"/>
      <c r="M574" s="37"/>
      <c r="N574" s="37"/>
      <c r="O574" s="37"/>
      <c r="P574" s="36"/>
      <c r="R574" s="36"/>
      <c r="S574" s="36"/>
      <c r="T574" s="36"/>
      <c r="U574" s="36"/>
      <c r="V574" s="36"/>
      <c r="W574" s="37"/>
    </row>
    <row r="575" spans="11:23" x14ac:dyDescent="0.25">
      <c r="K575" s="36"/>
      <c r="L575" s="37"/>
      <c r="M575" s="37"/>
      <c r="N575" s="37"/>
      <c r="O575" s="37"/>
      <c r="P575" s="36"/>
      <c r="R575" s="36"/>
      <c r="S575" s="36"/>
      <c r="T575" s="36"/>
      <c r="U575" s="36"/>
      <c r="V575" s="36"/>
      <c r="W575" s="37"/>
    </row>
    <row r="576" spans="11:23" x14ac:dyDescent="0.25">
      <c r="K576" s="36"/>
      <c r="L576" s="37"/>
      <c r="M576" s="37"/>
      <c r="N576" s="37"/>
      <c r="O576" s="37"/>
      <c r="P576" s="36"/>
      <c r="R576" s="36"/>
      <c r="S576" s="36"/>
      <c r="T576" s="36"/>
      <c r="U576" s="36"/>
      <c r="V576" s="36"/>
      <c r="W576" s="37"/>
    </row>
    <row r="577" spans="11:23" x14ac:dyDescent="0.25">
      <c r="K577" s="36"/>
      <c r="L577" s="37"/>
      <c r="M577" s="37"/>
      <c r="N577" s="37"/>
      <c r="O577" s="37"/>
      <c r="P577" s="36"/>
      <c r="R577" s="36"/>
      <c r="S577" s="36"/>
      <c r="T577" s="36"/>
      <c r="U577" s="36"/>
      <c r="V577" s="36"/>
      <c r="W577" s="37"/>
    </row>
    <row r="578" spans="11:23" x14ac:dyDescent="0.25">
      <c r="K578" s="36"/>
      <c r="L578" s="37"/>
      <c r="M578" s="37"/>
      <c r="N578" s="37"/>
      <c r="O578" s="37"/>
      <c r="P578" s="36"/>
      <c r="R578" s="36"/>
      <c r="S578" s="36"/>
      <c r="T578" s="36"/>
      <c r="U578" s="36"/>
      <c r="V578" s="36"/>
      <c r="W578" s="37"/>
    </row>
    <row r="579" spans="11:23" x14ac:dyDescent="0.25">
      <c r="K579" s="36"/>
      <c r="L579" s="37"/>
      <c r="M579" s="37"/>
      <c r="N579" s="37"/>
      <c r="O579" s="37"/>
      <c r="P579" s="36"/>
      <c r="R579" s="36"/>
      <c r="S579" s="36"/>
      <c r="T579" s="36"/>
      <c r="U579" s="36"/>
      <c r="V579" s="36"/>
      <c r="W579" s="37"/>
    </row>
    <row r="580" spans="11:23" x14ac:dyDescent="0.25">
      <c r="K580" s="36"/>
      <c r="L580" s="37"/>
      <c r="M580" s="37"/>
      <c r="N580" s="37"/>
      <c r="O580" s="37"/>
      <c r="P580" s="36"/>
      <c r="R580" s="36"/>
      <c r="S580" s="36"/>
      <c r="T580" s="36"/>
      <c r="U580" s="36"/>
      <c r="V580" s="36"/>
      <c r="W580" s="37"/>
    </row>
    <row r="581" spans="11:23" x14ac:dyDescent="0.25">
      <c r="K581" s="36"/>
      <c r="L581" s="37"/>
      <c r="M581" s="37"/>
      <c r="N581" s="37"/>
      <c r="O581" s="37"/>
      <c r="P581" s="36"/>
      <c r="R581" s="36"/>
      <c r="S581" s="36"/>
      <c r="T581" s="36"/>
      <c r="U581" s="36"/>
      <c r="V581" s="36"/>
      <c r="W581" s="37"/>
    </row>
    <row r="582" spans="11:23" x14ac:dyDescent="0.25">
      <c r="K582" s="36"/>
      <c r="L582" s="37"/>
      <c r="M582" s="37"/>
      <c r="N582" s="37"/>
      <c r="O582" s="37"/>
      <c r="P582" s="36"/>
      <c r="R582" s="36"/>
      <c r="S582" s="36"/>
      <c r="T582" s="36"/>
      <c r="U582" s="36"/>
      <c r="V582" s="36"/>
      <c r="W582" s="37"/>
    </row>
    <row r="583" spans="11:23" x14ac:dyDescent="0.25">
      <c r="K583" s="36"/>
      <c r="L583" s="37"/>
      <c r="M583" s="37"/>
      <c r="N583" s="37"/>
      <c r="O583" s="37"/>
      <c r="P583" s="36"/>
      <c r="R583" s="36"/>
      <c r="S583" s="36"/>
      <c r="T583" s="36"/>
      <c r="U583" s="36"/>
      <c r="V583" s="36"/>
      <c r="W583" s="37"/>
    </row>
    <row r="584" spans="11:23" x14ac:dyDescent="0.25">
      <c r="K584" s="36"/>
      <c r="L584" s="37"/>
      <c r="M584" s="37"/>
      <c r="N584" s="37"/>
      <c r="O584" s="37"/>
      <c r="P584" s="36"/>
      <c r="R584" s="36"/>
      <c r="S584" s="36"/>
      <c r="T584" s="36"/>
      <c r="U584" s="36"/>
      <c r="V584" s="36"/>
      <c r="W584" s="37"/>
    </row>
    <row r="585" spans="11:23" x14ac:dyDescent="0.25">
      <c r="K585" s="36"/>
      <c r="L585" s="37"/>
      <c r="M585" s="37"/>
      <c r="N585" s="37"/>
      <c r="O585" s="37"/>
      <c r="P585" s="36"/>
      <c r="R585" s="36"/>
      <c r="S585" s="36"/>
      <c r="T585" s="36"/>
      <c r="U585" s="36"/>
      <c r="V585" s="36"/>
      <c r="W585" s="37"/>
    </row>
    <row r="586" spans="11:23" x14ac:dyDescent="0.25">
      <c r="K586" s="36"/>
      <c r="L586" s="37"/>
      <c r="M586" s="37"/>
      <c r="N586" s="37"/>
      <c r="O586" s="37"/>
      <c r="P586" s="36"/>
      <c r="R586" s="36"/>
      <c r="S586" s="36"/>
      <c r="T586" s="36"/>
      <c r="U586" s="36"/>
      <c r="V586" s="36"/>
      <c r="W586" s="37"/>
    </row>
    <row r="587" spans="11:23" x14ac:dyDescent="0.25">
      <c r="K587" s="36"/>
      <c r="L587" s="37"/>
      <c r="M587" s="37"/>
      <c r="N587" s="37"/>
      <c r="O587" s="37"/>
      <c r="P587" s="36"/>
      <c r="R587" s="36"/>
      <c r="S587" s="36"/>
      <c r="T587" s="36"/>
      <c r="U587" s="36"/>
      <c r="V587" s="36"/>
      <c r="W587" s="37"/>
    </row>
    <row r="588" spans="11:23" x14ac:dyDescent="0.25">
      <c r="K588" s="36"/>
      <c r="L588" s="37"/>
      <c r="M588" s="37"/>
      <c r="N588" s="37"/>
      <c r="O588" s="37"/>
      <c r="P588" s="36"/>
      <c r="R588" s="36"/>
      <c r="S588" s="36"/>
      <c r="T588" s="36"/>
      <c r="U588" s="36"/>
      <c r="V588" s="36"/>
      <c r="W588" s="37"/>
    </row>
    <row r="589" spans="11:23" x14ac:dyDescent="0.25">
      <c r="K589" s="36"/>
      <c r="L589" s="37"/>
      <c r="M589" s="37"/>
      <c r="N589" s="37"/>
      <c r="O589" s="37"/>
      <c r="P589" s="36"/>
      <c r="R589" s="36"/>
      <c r="S589" s="36"/>
      <c r="T589" s="36"/>
      <c r="U589" s="36"/>
      <c r="V589" s="36"/>
      <c r="W589" s="37"/>
    </row>
    <row r="590" spans="11:23" x14ac:dyDescent="0.25">
      <c r="K590" s="36"/>
      <c r="L590" s="37"/>
      <c r="M590" s="37"/>
      <c r="N590" s="37"/>
      <c r="O590" s="37"/>
      <c r="P590" s="36"/>
      <c r="R590" s="36"/>
      <c r="S590" s="36"/>
      <c r="T590" s="36"/>
      <c r="U590" s="36"/>
      <c r="V590" s="36"/>
      <c r="W590" s="37"/>
    </row>
    <row r="591" spans="11:23" x14ac:dyDescent="0.25">
      <c r="K591" s="36"/>
      <c r="L591" s="37"/>
      <c r="M591" s="37"/>
      <c r="N591" s="37"/>
      <c r="O591" s="37"/>
      <c r="P591" s="36"/>
      <c r="R591" s="36"/>
      <c r="S591" s="36"/>
      <c r="T591" s="36"/>
      <c r="U591" s="36"/>
      <c r="V591" s="36"/>
      <c r="W591" s="37"/>
    </row>
    <row r="592" spans="11:23" x14ac:dyDescent="0.25">
      <c r="K592" s="36"/>
      <c r="L592" s="37"/>
      <c r="M592" s="37"/>
      <c r="N592" s="37"/>
      <c r="O592" s="37"/>
      <c r="P592" s="36"/>
      <c r="R592" s="36"/>
      <c r="S592" s="36"/>
      <c r="T592" s="36"/>
      <c r="U592" s="36"/>
      <c r="V592" s="36"/>
      <c r="W592" s="37"/>
    </row>
    <row r="593" spans="11:23" x14ac:dyDescent="0.25">
      <c r="K593" s="36"/>
      <c r="L593" s="37"/>
      <c r="M593" s="37"/>
      <c r="N593" s="37"/>
      <c r="O593" s="37"/>
      <c r="P593" s="36"/>
      <c r="R593" s="36"/>
      <c r="S593" s="36"/>
      <c r="T593" s="36"/>
      <c r="U593" s="36"/>
      <c r="V593" s="36"/>
      <c r="W593" s="37"/>
    </row>
    <row r="594" spans="11:23" x14ac:dyDescent="0.25">
      <c r="K594" s="36"/>
      <c r="L594" s="37"/>
      <c r="M594" s="37"/>
      <c r="N594" s="37"/>
      <c r="O594" s="37"/>
      <c r="P594" s="36"/>
      <c r="R594" s="36"/>
      <c r="S594" s="36"/>
      <c r="T594" s="36"/>
      <c r="U594" s="36"/>
      <c r="V594" s="36"/>
      <c r="W594" s="37"/>
    </row>
    <row r="595" spans="11:23" x14ac:dyDescent="0.25">
      <c r="K595" s="36"/>
      <c r="L595" s="37"/>
      <c r="M595" s="37"/>
      <c r="N595" s="37"/>
      <c r="O595" s="37"/>
      <c r="P595" s="36"/>
      <c r="R595" s="36"/>
      <c r="S595" s="36"/>
      <c r="T595" s="36"/>
      <c r="U595" s="36"/>
      <c r="V595" s="36"/>
      <c r="W595" s="37"/>
    </row>
    <row r="596" spans="11:23" x14ac:dyDescent="0.25">
      <c r="K596" s="36"/>
      <c r="L596" s="37"/>
      <c r="M596" s="37"/>
      <c r="N596" s="37"/>
      <c r="O596" s="37"/>
      <c r="P596" s="36"/>
      <c r="R596" s="36"/>
      <c r="S596" s="36"/>
      <c r="T596" s="36"/>
      <c r="U596" s="36"/>
      <c r="V596" s="36"/>
      <c r="W596" s="37"/>
    </row>
    <row r="597" spans="11:23" x14ac:dyDescent="0.25">
      <c r="K597" s="36"/>
      <c r="L597" s="37"/>
      <c r="M597" s="37"/>
      <c r="N597" s="37"/>
      <c r="O597" s="37"/>
      <c r="P597" s="36"/>
      <c r="R597" s="36"/>
      <c r="S597" s="36"/>
      <c r="T597" s="36"/>
      <c r="U597" s="36"/>
      <c r="V597" s="36"/>
      <c r="W597" s="37"/>
    </row>
    <row r="598" spans="11:23" x14ac:dyDescent="0.25">
      <c r="K598" s="36"/>
      <c r="L598" s="37"/>
      <c r="M598" s="37"/>
      <c r="N598" s="37"/>
      <c r="O598" s="37"/>
      <c r="P598" s="36"/>
      <c r="R598" s="36"/>
      <c r="S598" s="36"/>
      <c r="T598" s="36"/>
      <c r="U598" s="36"/>
      <c r="V598" s="36"/>
      <c r="W598" s="37"/>
    </row>
    <row r="599" spans="11:23" x14ac:dyDescent="0.25">
      <c r="K599" s="36"/>
      <c r="L599" s="37"/>
      <c r="M599" s="37"/>
      <c r="N599" s="37"/>
      <c r="O599" s="37"/>
      <c r="P599" s="36"/>
      <c r="R599" s="36"/>
      <c r="S599" s="36"/>
      <c r="T599" s="36"/>
      <c r="U599" s="36"/>
      <c r="V599" s="36"/>
      <c r="W599" s="37"/>
    </row>
    <row r="600" spans="11:23" x14ac:dyDescent="0.25">
      <c r="K600" s="36"/>
      <c r="L600" s="37"/>
      <c r="M600" s="37"/>
      <c r="N600" s="37"/>
      <c r="O600" s="37"/>
      <c r="P600" s="36"/>
      <c r="R600" s="36"/>
      <c r="S600" s="36"/>
      <c r="T600" s="36"/>
      <c r="U600" s="36"/>
      <c r="V600" s="36"/>
      <c r="W600" s="37"/>
    </row>
    <row r="601" spans="11:23" x14ac:dyDescent="0.25">
      <c r="K601" s="36"/>
      <c r="L601" s="37"/>
      <c r="M601" s="37"/>
      <c r="N601" s="37"/>
      <c r="O601" s="37"/>
      <c r="P601" s="36"/>
      <c r="R601" s="36"/>
      <c r="S601" s="36"/>
      <c r="T601" s="36"/>
      <c r="U601" s="36"/>
      <c r="V601" s="36"/>
      <c r="W601" s="37"/>
    </row>
    <row r="602" spans="11:23" x14ac:dyDescent="0.25">
      <c r="K602" s="36"/>
      <c r="L602" s="37"/>
      <c r="M602" s="37"/>
      <c r="N602" s="37"/>
      <c r="O602" s="37"/>
      <c r="P602" s="36"/>
      <c r="R602" s="36"/>
      <c r="S602" s="36"/>
      <c r="T602" s="36"/>
      <c r="U602" s="36"/>
      <c r="V602" s="36"/>
      <c r="W602" s="37"/>
    </row>
    <row r="603" spans="11:23" x14ac:dyDescent="0.25">
      <c r="K603" s="36"/>
      <c r="L603" s="37"/>
      <c r="M603" s="37"/>
      <c r="N603" s="37"/>
      <c r="O603" s="37"/>
      <c r="P603" s="36"/>
      <c r="R603" s="36"/>
      <c r="S603" s="36"/>
      <c r="T603" s="36"/>
      <c r="U603" s="36"/>
      <c r="V603" s="36"/>
      <c r="W603" s="37"/>
    </row>
    <row r="604" spans="11:23" x14ac:dyDescent="0.25">
      <c r="K604" s="36"/>
      <c r="L604" s="37"/>
      <c r="M604" s="37"/>
      <c r="N604" s="37"/>
      <c r="O604" s="37"/>
      <c r="P604" s="36"/>
      <c r="R604" s="36"/>
      <c r="S604" s="36"/>
      <c r="T604" s="36"/>
      <c r="U604" s="36"/>
      <c r="V604" s="36"/>
      <c r="W604" s="37"/>
    </row>
    <row r="605" spans="11:23" x14ac:dyDescent="0.25">
      <c r="K605" s="36"/>
      <c r="L605" s="37"/>
      <c r="M605" s="37"/>
      <c r="N605" s="37"/>
      <c r="O605" s="37"/>
      <c r="P605" s="36"/>
      <c r="R605" s="36"/>
      <c r="S605" s="36"/>
      <c r="T605" s="36"/>
      <c r="U605" s="36"/>
      <c r="V605" s="36"/>
      <c r="W605" s="37"/>
    </row>
    <row r="606" spans="11:23" x14ac:dyDescent="0.25">
      <c r="K606" s="36"/>
      <c r="L606" s="37"/>
      <c r="M606" s="37"/>
      <c r="N606" s="37"/>
      <c r="O606" s="37"/>
      <c r="P606" s="36"/>
      <c r="R606" s="36"/>
      <c r="S606" s="36"/>
      <c r="T606" s="36"/>
      <c r="U606" s="36"/>
      <c r="V606" s="36"/>
      <c r="W606" s="37"/>
    </row>
    <row r="607" spans="11:23" x14ac:dyDescent="0.25">
      <c r="K607" s="36"/>
      <c r="L607" s="37"/>
      <c r="M607" s="37"/>
      <c r="N607" s="37"/>
      <c r="O607" s="37"/>
      <c r="P607" s="36"/>
      <c r="R607" s="36"/>
      <c r="S607" s="36"/>
      <c r="T607" s="36"/>
      <c r="U607" s="36"/>
      <c r="V607" s="36"/>
      <c r="W607" s="37"/>
    </row>
    <row r="608" spans="11:23" x14ac:dyDescent="0.25">
      <c r="K608" s="36"/>
      <c r="L608" s="37"/>
      <c r="M608" s="37"/>
      <c r="N608" s="37"/>
      <c r="O608" s="37"/>
      <c r="P608" s="36"/>
      <c r="R608" s="36"/>
      <c r="S608" s="36"/>
      <c r="T608" s="36"/>
      <c r="U608" s="36"/>
      <c r="V608" s="36"/>
      <c r="W608" s="37"/>
    </row>
    <row r="609" spans="11:23" x14ac:dyDescent="0.25">
      <c r="K609" s="36"/>
      <c r="L609" s="37"/>
      <c r="M609" s="37"/>
      <c r="N609" s="37"/>
      <c r="O609" s="37"/>
      <c r="P609" s="36"/>
      <c r="R609" s="36"/>
      <c r="S609" s="36"/>
      <c r="T609" s="36"/>
      <c r="U609" s="36"/>
      <c r="V609" s="36"/>
      <c r="W609" s="37"/>
    </row>
    <row r="610" spans="11:23" x14ac:dyDescent="0.25">
      <c r="K610" s="36"/>
      <c r="L610" s="37"/>
      <c r="M610" s="37"/>
      <c r="N610" s="37"/>
      <c r="O610" s="37"/>
      <c r="P610" s="36"/>
      <c r="R610" s="36"/>
      <c r="S610" s="36"/>
      <c r="T610" s="36"/>
      <c r="U610" s="36"/>
      <c r="V610" s="36"/>
      <c r="W610" s="37"/>
    </row>
    <row r="611" spans="11:23" x14ac:dyDescent="0.25">
      <c r="K611" s="36"/>
      <c r="L611" s="37"/>
      <c r="M611" s="37"/>
      <c r="N611" s="37"/>
      <c r="O611" s="37"/>
      <c r="P611" s="36"/>
      <c r="R611" s="36"/>
      <c r="S611" s="36"/>
      <c r="T611" s="36"/>
      <c r="U611" s="36"/>
      <c r="V611" s="36"/>
      <c r="W611" s="37"/>
    </row>
    <row r="612" spans="11:23" x14ac:dyDescent="0.25">
      <c r="K612" s="36"/>
      <c r="L612" s="37"/>
      <c r="M612" s="37"/>
      <c r="N612" s="37"/>
      <c r="O612" s="37"/>
      <c r="P612" s="36"/>
      <c r="R612" s="36"/>
      <c r="S612" s="36"/>
      <c r="T612" s="36"/>
      <c r="U612" s="36"/>
      <c r="V612" s="36"/>
      <c r="W612" s="37"/>
    </row>
    <row r="613" spans="11:23" x14ac:dyDescent="0.25">
      <c r="K613" s="36"/>
      <c r="L613" s="37"/>
      <c r="M613" s="37"/>
      <c r="N613" s="37"/>
      <c r="O613" s="37"/>
      <c r="P613" s="36"/>
      <c r="R613" s="36"/>
      <c r="S613" s="36"/>
      <c r="T613" s="36"/>
      <c r="U613" s="36"/>
      <c r="V613" s="36"/>
      <c r="W613" s="37"/>
    </row>
    <row r="614" spans="11:23" x14ac:dyDescent="0.25">
      <c r="K614" s="36"/>
      <c r="L614" s="37"/>
      <c r="M614" s="37"/>
      <c r="N614" s="37"/>
      <c r="O614" s="37"/>
      <c r="P614" s="36"/>
      <c r="R614" s="36"/>
      <c r="S614" s="36"/>
      <c r="T614" s="36"/>
      <c r="U614" s="36"/>
      <c r="V614" s="36"/>
      <c r="W614" s="37"/>
    </row>
    <row r="615" spans="11:23" x14ac:dyDescent="0.25">
      <c r="K615" s="36"/>
      <c r="L615" s="37"/>
      <c r="M615" s="37"/>
      <c r="N615" s="37"/>
      <c r="O615" s="37"/>
      <c r="P615" s="36"/>
      <c r="R615" s="36"/>
      <c r="S615" s="36"/>
      <c r="T615" s="36"/>
      <c r="U615" s="36"/>
      <c r="V615" s="36"/>
      <c r="W615" s="37"/>
    </row>
    <row r="616" spans="11:23" x14ac:dyDescent="0.25">
      <c r="K616" s="36"/>
      <c r="L616" s="37"/>
      <c r="M616" s="37"/>
      <c r="N616" s="37"/>
      <c r="O616" s="37"/>
      <c r="P616" s="36"/>
      <c r="R616" s="36"/>
      <c r="S616" s="36"/>
      <c r="T616" s="36"/>
      <c r="U616" s="36"/>
      <c r="V616" s="36"/>
      <c r="W616" s="37"/>
    </row>
    <row r="617" spans="11:23" x14ac:dyDescent="0.25">
      <c r="K617" s="36"/>
      <c r="L617" s="37"/>
      <c r="M617" s="37"/>
      <c r="N617" s="37"/>
      <c r="O617" s="37"/>
      <c r="P617" s="36"/>
      <c r="R617" s="36"/>
      <c r="S617" s="36"/>
      <c r="T617" s="36"/>
      <c r="U617" s="36"/>
      <c r="V617" s="36"/>
      <c r="W617" s="37"/>
    </row>
    <row r="618" spans="11:23" x14ac:dyDescent="0.25">
      <c r="K618" s="36"/>
      <c r="L618" s="37"/>
      <c r="M618" s="37"/>
      <c r="N618" s="37"/>
      <c r="O618" s="37"/>
      <c r="P618" s="36"/>
      <c r="R618" s="36"/>
      <c r="S618" s="36"/>
      <c r="T618" s="36"/>
      <c r="U618" s="36"/>
      <c r="V618" s="36"/>
      <c r="W618" s="37"/>
    </row>
    <row r="619" spans="11:23" x14ac:dyDescent="0.25">
      <c r="K619" s="36"/>
      <c r="L619" s="37"/>
      <c r="M619" s="37"/>
      <c r="N619" s="37"/>
      <c r="O619" s="37"/>
      <c r="P619" s="36"/>
      <c r="R619" s="36"/>
      <c r="S619" s="36"/>
      <c r="T619" s="36"/>
      <c r="U619" s="36"/>
      <c r="V619" s="36"/>
      <c r="W619" s="37"/>
    </row>
    <row r="620" spans="11:23" x14ac:dyDescent="0.25">
      <c r="K620" s="36"/>
      <c r="L620" s="37"/>
      <c r="M620" s="37"/>
      <c r="N620" s="37"/>
      <c r="O620" s="37"/>
      <c r="P620" s="36"/>
      <c r="R620" s="36"/>
      <c r="S620" s="36"/>
      <c r="T620" s="36"/>
      <c r="U620" s="36"/>
      <c r="V620" s="36"/>
      <c r="W620" s="37"/>
    </row>
    <row r="621" spans="11:23" x14ac:dyDescent="0.25">
      <c r="K621" s="36"/>
      <c r="L621" s="37"/>
      <c r="M621" s="37"/>
      <c r="N621" s="37"/>
      <c r="O621" s="37"/>
      <c r="P621" s="36"/>
      <c r="R621" s="36"/>
      <c r="S621" s="36"/>
      <c r="T621" s="36"/>
      <c r="U621" s="36"/>
      <c r="V621" s="36"/>
      <c r="W621" s="37"/>
    </row>
    <row r="622" spans="11:23" x14ac:dyDescent="0.25">
      <c r="K622" s="36"/>
      <c r="L622" s="37"/>
      <c r="M622" s="37"/>
      <c r="N622" s="37"/>
      <c r="O622" s="37"/>
      <c r="P622" s="36"/>
      <c r="R622" s="36"/>
      <c r="S622" s="36"/>
      <c r="T622" s="36"/>
      <c r="U622" s="36"/>
      <c r="V622" s="36"/>
      <c r="W622" s="37"/>
    </row>
    <row r="623" spans="11:23" x14ac:dyDescent="0.25">
      <c r="K623" s="36"/>
      <c r="L623" s="37"/>
      <c r="M623" s="37"/>
      <c r="N623" s="37"/>
      <c r="O623" s="37"/>
      <c r="P623" s="36"/>
      <c r="R623" s="36"/>
      <c r="S623" s="36"/>
      <c r="T623" s="36"/>
      <c r="U623" s="36"/>
      <c r="V623" s="36"/>
      <c r="W623" s="37"/>
    </row>
    <row r="624" spans="11:23" x14ac:dyDescent="0.25">
      <c r="K624" s="36"/>
      <c r="L624" s="37"/>
      <c r="M624" s="37"/>
      <c r="N624" s="37"/>
      <c r="O624" s="37"/>
      <c r="P624" s="36"/>
      <c r="R624" s="36"/>
      <c r="S624" s="36"/>
      <c r="T624" s="36"/>
      <c r="U624" s="36"/>
      <c r="V624" s="36"/>
      <c r="W624" s="37"/>
    </row>
    <row r="625" spans="11:23" x14ac:dyDescent="0.25">
      <c r="K625" s="36"/>
      <c r="L625" s="37"/>
      <c r="M625" s="37"/>
      <c r="N625" s="37"/>
      <c r="O625" s="37"/>
      <c r="P625" s="36"/>
      <c r="R625" s="36"/>
      <c r="S625" s="36"/>
      <c r="T625" s="36"/>
      <c r="U625" s="36"/>
      <c r="V625" s="36"/>
      <c r="W625" s="37"/>
    </row>
    <row r="626" spans="11:23" x14ac:dyDescent="0.25">
      <c r="K626" s="36"/>
      <c r="L626" s="37"/>
      <c r="M626" s="37"/>
      <c r="N626" s="37"/>
      <c r="O626" s="37"/>
      <c r="P626" s="36"/>
      <c r="R626" s="36"/>
      <c r="S626" s="36"/>
      <c r="T626" s="36"/>
      <c r="U626" s="36"/>
      <c r="V626" s="36"/>
      <c r="W626" s="37"/>
    </row>
    <row r="627" spans="11:23" x14ac:dyDescent="0.25">
      <c r="K627" s="36"/>
      <c r="L627" s="37"/>
      <c r="M627" s="37"/>
      <c r="N627" s="37"/>
      <c r="O627" s="37"/>
      <c r="P627" s="36"/>
      <c r="R627" s="36"/>
      <c r="S627" s="36"/>
      <c r="T627" s="36"/>
      <c r="U627" s="36"/>
      <c r="V627" s="36"/>
      <c r="W627" s="37"/>
    </row>
    <row r="628" spans="11:23" x14ac:dyDescent="0.25">
      <c r="K628" s="36"/>
      <c r="L628" s="37"/>
      <c r="M628" s="37"/>
      <c r="N628" s="37"/>
      <c r="O628" s="37"/>
      <c r="P628" s="36"/>
      <c r="R628" s="36"/>
      <c r="S628" s="36"/>
      <c r="T628" s="36"/>
      <c r="U628" s="36"/>
      <c r="V628" s="36"/>
      <c r="W628" s="37"/>
    </row>
    <row r="629" spans="11:23" x14ac:dyDescent="0.25">
      <c r="K629" s="36"/>
      <c r="L629" s="37"/>
      <c r="M629" s="37"/>
      <c r="N629" s="37"/>
      <c r="O629" s="37"/>
      <c r="P629" s="36"/>
      <c r="R629" s="36"/>
      <c r="S629" s="36"/>
      <c r="T629" s="36"/>
      <c r="U629" s="36"/>
      <c r="V629" s="36"/>
      <c r="W629" s="37"/>
    </row>
    <row r="630" spans="11:23" x14ac:dyDescent="0.25">
      <c r="K630" s="36"/>
      <c r="L630" s="37"/>
      <c r="M630" s="37"/>
      <c r="N630" s="37"/>
      <c r="O630" s="37"/>
      <c r="P630" s="36"/>
      <c r="R630" s="36"/>
      <c r="S630" s="36"/>
      <c r="T630" s="36"/>
      <c r="U630" s="36"/>
      <c r="V630" s="36"/>
      <c r="W630" s="37"/>
    </row>
    <row r="631" spans="11:23" x14ac:dyDescent="0.25">
      <c r="K631" s="36"/>
      <c r="L631" s="37"/>
      <c r="M631" s="37"/>
      <c r="N631" s="37"/>
      <c r="O631" s="37"/>
      <c r="P631" s="36"/>
      <c r="R631" s="36"/>
      <c r="S631" s="36"/>
      <c r="T631" s="36"/>
      <c r="U631" s="36"/>
      <c r="V631" s="36"/>
      <c r="W631" s="37"/>
    </row>
    <row r="632" spans="11:23" x14ac:dyDescent="0.25">
      <c r="K632" s="36"/>
      <c r="L632" s="37"/>
      <c r="M632" s="37"/>
      <c r="N632" s="37"/>
      <c r="O632" s="37"/>
      <c r="P632" s="36"/>
      <c r="R632" s="36"/>
      <c r="S632" s="36"/>
      <c r="T632" s="36"/>
      <c r="U632" s="36"/>
      <c r="V632" s="36"/>
      <c r="W632" s="37"/>
    </row>
    <row r="633" spans="11:23" x14ac:dyDescent="0.25">
      <c r="K633" s="36"/>
      <c r="L633" s="37"/>
      <c r="M633" s="37"/>
      <c r="N633" s="37"/>
      <c r="O633" s="37"/>
      <c r="P633" s="36"/>
      <c r="R633" s="36"/>
      <c r="S633" s="36"/>
      <c r="T633" s="36"/>
      <c r="U633" s="36"/>
      <c r="V633" s="36"/>
      <c r="W633" s="37"/>
    </row>
    <row r="634" spans="11:23" x14ac:dyDescent="0.25">
      <c r="K634" s="36"/>
      <c r="L634" s="37"/>
      <c r="M634" s="37"/>
      <c r="N634" s="37"/>
      <c r="O634" s="37"/>
      <c r="P634" s="36"/>
      <c r="R634" s="36"/>
      <c r="S634" s="36"/>
      <c r="T634" s="36"/>
      <c r="U634" s="36"/>
      <c r="V634" s="36"/>
      <c r="W634" s="37"/>
    </row>
    <row r="635" spans="11:23" x14ac:dyDescent="0.25">
      <c r="K635" s="36"/>
      <c r="L635" s="37"/>
      <c r="M635" s="37"/>
      <c r="N635" s="37"/>
      <c r="O635" s="37"/>
      <c r="P635" s="36"/>
      <c r="R635" s="36"/>
      <c r="S635" s="36"/>
      <c r="T635" s="36"/>
      <c r="U635" s="36"/>
      <c r="V635" s="36"/>
      <c r="W635" s="37"/>
    </row>
    <row r="636" spans="11:23" x14ac:dyDescent="0.25">
      <c r="K636" s="36"/>
      <c r="L636" s="37"/>
      <c r="M636" s="37"/>
      <c r="N636" s="37"/>
      <c r="O636" s="37"/>
      <c r="P636" s="36"/>
      <c r="R636" s="36"/>
      <c r="S636" s="36"/>
      <c r="T636" s="36"/>
      <c r="U636" s="36"/>
      <c r="V636" s="36"/>
      <c r="W636" s="37"/>
    </row>
    <row r="637" spans="11:23" x14ac:dyDescent="0.25">
      <c r="K637" s="36"/>
      <c r="L637" s="37"/>
      <c r="M637" s="37"/>
      <c r="N637" s="37"/>
      <c r="O637" s="37"/>
      <c r="P637" s="36"/>
      <c r="R637" s="36"/>
      <c r="S637" s="36"/>
      <c r="T637" s="36"/>
      <c r="U637" s="36"/>
      <c r="V637" s="36"/>
      <c r="W637" s="37"/>
    </row>
    <row r="638" spans="11:23" x14ac:dyDescent="0.25">
      <c r="K638" s="36"/>
      <c r="L638" s="37"/>
      <c r="M638" s="37"/>
      <c r="N638" s="37"/>
      <c r="O638" s="37"/>
      <c r="P638" s="36"/>
      <c r="R638" s="36"/>
      <c r="S638" s="36"/>
      <c r="T638" s="36"/>
      <c r="U638" s="36"/>
      <c r="V638" s="36"/>
      <c r="W638" s="37"/>
    </row>
    <row r="639" spans="11:23" x14ac:dyDescent="0.25">
      <c r="K639" s="36"/>
      <c r="L639" s="37"/>
      <c r="M639" s="37"/>
      <c r="N639" s="37"/>
      <c r="O639" s="37"/>
      <c r="P639" s="36"/>
      <c r="R639" s="36"/>
      <c r="S639" s="36"/>
      <c r="T639" s="36"/>
      <c r="U639" s="36"/>
      <c r="V639" s="36"/>
      <c r="W639" s="37"/>
    </row>
    <row r="640" spans="11:23" x14ac:dyDescent="0.25">
      <c r="K640" s="36"/>
      <c r="L640" s="37"/>
      <c r="M640" s="37"/>
      <c r="N640" s="37"/>
      <c r="O640" s="37"/>
      <c r="P640" s="36"/>
      <c r="R640" s="36"/>
      <c r="S640" s="36"/>
      <c r="T640" s="36"/>
      <c r="U640" s="36"/>
      <c r="V640" s="36"/>
      <c r="W640" s="37"/>
    </row>
    <row r="641" spans="11:23" x14ac:dyDescent="0.25">
      <c r="K641" s="36"/>
      <c r="L641" s="37"/>
      <c r="M641" s="37"/>
      <c r="N641" s="37"/>
      <c r="O641" s="37"/>
      <c r="P641" s="36"/>
      <c r="R641" s="36"/>
      <c r="S641" s="36"/>
      <c r="T641" s="36"/>
      <c r="U641" s="36"/>
      <c r="V641" s="36"/>
      <c r="W641" s="37"/>
    </row>
    <row r="642" spans="11:23" x14ac:dyDescent="0.25">
      <c r="K642" s="36"/>
      <c r="L642" s="37"/>
      <c r="M642" s="37"/>
      <c r="N642" s="37"/>
      <c r="O642" s="37"/>
      <c r="P642" s="36"/>
      <c r="R642" s="36"/>
      <c r="S642" s="36"/>
      <c r="T642" s="36"/>
      <c r="U642" s="36"/>
      <c r="V642" s="36"/>
      <c r="W642" s="37"/>
    </row>
    <row r="643" spans="11:23" x14ac:dyDescent="0.25">
      <c r="K643" s="36"/>
      <c r="L643" s="37"/>
      <c r="M643" s="37"/>
      <c r="N643" s="37"/>
      <c r="O643" s="37"/>
      <c r="P643" s="36"/>
      <c r="R643" s="36"/>
      <c r="S643" s="36"/>
      <c r="T643" s="36"/>
      <c r="U643" s="36"/>
      <c r="V643" s="36"/>
      <c r="W643" s="37"/>
    </row>
    <row r="644" spans="11:23" x14ac:dyDescent="0.25">
      <c r="K644" s="36"/>
      <c r="L644" s="37"/>
      <c r="M644" s="37"/>
      <c r="N644" s="37"/>
      <c r="O644" s="37"/>
      <c r="P644" s="36"/>
      <c r="R644" s="36"/>
      <c r="S644" s="36"/>
      <c r="T644" s="36"/>
      <c r="U644" s="36"/>
      <c r="V644" s="36"/>
      <c r="W644" s="37"/>
    </row>
    <row r="645" spans="11:23" x14ac:dyDescent="0.25">
      <c r="K645" s="36"/>
      <c r="L645" s="37"/>
      <c r="M645" s="37"/>
      <c r="N645" s="37"/>
      <c r="O645" s="37"/>
      <c r="P645" s="36"/>
      <c r="R645" s="36"/>
      <c r="S645" s="36"/>
      <c r="T645" s="36"/>
      <c r="U645" s="36"/>
      <c r="V645" s="36"/>
      <c r="W645" s="37"/>
    </row>
    <row r="646" spans="11:23" x14ac:dyDescent="0.25">
      <c r="K646" s="36"/>
      <c r="L646" s="37"/>
      <c r="M646" s="37"/>
      <c r="N646" s="37"/>
      <c r="O646" s="37"/>
      <c r="P646" s="36"/>
      <c r="R646" s="36"/>
      <c r="S646" s="36"/>
      <c r="T646" s="36"/>
      <c r="U646" s="36"/>
      <c r="V646" s="36"/>
      <c r="W646" s="37"/>
    </row>
    <row r="647" spans="11:23" x14ac:dyDescent="0.25">
      <c r="K647" s="36"/>
      <c r="L647" s="37"/>
      <c r="M647" s="37"/>
      <c r="N647" s="37"/>
      <c r="O647" s="37"/>
      <c r="P647" s="36"/>
      <c r="R647" s="36"/>
      <c r="S647" s="36"/>
      <c r="T647" s="36"/>
      <c r="U647" s="36"/>
      <c r="V647" s="36"/>
      <c r="W647" s="37"/>
    </row>
    <row r="648" spans="11:23" x14ac:dyDescent="0.25">
      <c r="K648" s="36"/>
      <c r="L648" s="37"/>
      <c r="M648" s="37"/>
      <c r="N648" s="37"/>
      <c r="O648" s="37"/>
      <c r="P648" s="36"/>
      <c r="R648" s="36"/>
      <c r="S648" s="36"/>
      <c r="T648" s="36"/>
      <c r="U648" s="36"/>
      <c r="V648" s="36"/>
      <c r="W648" s="37"/>
    </row>
    <row r="649" spans="11:23" x14ac:dyDescent="0.25">
      <c r="K649" s="36"/>
      <c r="L649" s="37"/>
      <c r="M649" s="37"/>
      <c r="N649" s="37"/>
      <c r="O649" s="37"/>
      <c r="P649" s="36"/>
      <c r="R649" s="36"/>
      <c r="S649" s="36"/>
      <c r="T649" s="36"/>
      <c r="U649" s="36"/>
      <c r="V649" s="36"/>
      <c r="W649" s="37"/>
    </row>
    <row r="650" spans="11:23" x14ac:dyDescent="0.25">
      <c r="K650" s="36"/>
      <c r="L650" s="37"/>
      <c r="M650" s="37"/>
      <c r="N650" s="37"/>
      <c r="O650" s="37"/>
      <c r="P650" s="36"/>
      <c r="R650" s="36"/>
      <c r="S650" s="36"/>
      <c r="T650" s="36"/>
      <c r="U650" s="36"/>
      <c r="V650" s="36"/>
      <c r="W650" s="37"/>
    </row>
    <row r="651" spans="11:23" x14ac:dyDescent="0.25">
      <c r="K651" s="36"/>
      <c r="L651" s="37"/>
      <c r="M651" s="37"/>
      <c r="N651" s="37"/>
      <c r="O651" s="37"/>
      <c r="P651" s="36"/>
      <c r="R651" s="36"/>
      <c r="S651" s="36"/>
      <c r="T651" s="36"/>
      <c r="U651" s="36"/>
      <c r="V651" s="36"/>
      <c r="W651" s="37"/>
    </row>
    <row r="652" spans="11:23" x14ac:dyDescent="0.25">
      <c r="K652" s="36"/>
      <c r="L652" s="37"/>
      <c r="M652" s="37"/>
      <c r="N652" s="37"/>
      <c r="O652" s="37"/>
      <c r="P652" s="36"/>
      <c r="R652" s="36"/>
      <c r="S652" s="36"/>
      <c r="T652" s="36"/>
      <c r="U652" s="36"/>
      <c r="V652" s="36"/>
      <c r="W652" s="37"/>
    </row>
    <row r="653" spans="11:23" x14ac:dyDescent="0.25">
      <c r="K653" s="36"/>
      <c r="L653" s="37"/>
      <c r="M653" s="37"/>
      <c r="N653" s="37"/>
      <c r="O653" s="37"/>
      <c r="P653" s="36"/>
      <c r="R653" s="36"/>
      <c r="S653" s="36"/>
      <c r="T653" s="36"/>
      <c r="U653" s="36"/>
      <c r="V653" s="36"/>
      <c r="W653" s="37"/>
    </row>
    <row r="654" spans="11:23" x14ac:dyDescent="0.25">
      <c r="K654" s="36"/>
      <c r="L654" s="37"/>
      <c r="M654" s="37"/>
      <c r="N654" s="37"/>
      <c r="O654" s="37"/>
      <c r="P654" s="36"/>
      <c r="R654" s="36"/>
      <c r="S654" s="36"/>
      <c r="T654" s="36"/>
      <c r="U654" s="36"/>
      <c r="V654" s="36"/>
      <c r="W654" s="37"/>
    </row>
    <row r="655" spans="11:23" x14ac:dyDescent="0.25">
      <c r="K655" s="36"/>
      <c r="L655" s="37"/>
      <c r="M655" s="37"/>
      <c r="N655" s="37"/>
      <c r="O655" s="37"/>
      <c r="P655" s="36"/>
      <c r="R655" s="36"/>
      <c r="S655" s="36"/>
      <c r="T655" s="36"/>
      <c r="U655" s="36"/>
      <c r="V655" s="36"/>
      <c r="W655" s="37"/>
    </row>
    <row r="656" spans="11:23" x14ac:dyDescent="0.25">
      <c r="K656" s="36"/>
      <c r="L656" s="37"/>
      <c r="M656" s="37"/>
      <c r="N656" s="37"/>
      <c r="O656" s="37"/>
      <c r="P656" s="36"/>
      <c r="R656" s="36"/>
      <c r="S656" s="36"/>
      <c r="T656" s="36"/>
      <c r="U656" s="36"/>
      <c r="V656" s="36"/>
      <c r="W656" s="37"/>
    </row>
    <row r="657" spans="11:23" x14ac:dyDescent="0.25">
      <c r="K657" s="36"/>
      <c r="L657" s="37"/>
      <c r="M657" s="37"/>
      <c r="N657" s="37"/>
      <c r="O657" s="37"/>
      <c r="P657" s="36"/>
      <c r="R657" s="36"/>
      <c r="S657" s="36"/>
      <c r="T657" s="36"/>
      <c r="U657" s="36"/>
      <c r="V657" s="36"/>
      <c r="W657" s="37"/>
    </row>
    <row r="658" spans="11:23" x14ac:dyDescent="0.25">
      <c r="K658" s="36"/>
      <c r="L658" s="37"/>
      <c r="M658" s="37"/>
      <c r="N658" s="37"/>
      <c r="O658" s="37"/>
      <c r="P658" s="36"/>
      <c r="R658" s="36"/>
      <c r="S658" s="36"/>
      <c r="T658" s="36"/>
      <c r="U658" s="36"/>
      <c r="V658" s="36"/>
      <c r="W658" s="37"/>
    </row>
    <row r="659" spans="11:23" x14ac:dyDescent="0.25">
      <c r="K659" s="36"/>
      <c r="L659" s="37"/>
      <c r="M659" s="37"/>
      <c r="N659" s="37"/>
      <c r="O659" s="37"/>
      <c r="P659" s="36"/>
      <c r="R659" s="36"/>
      <c r="S659" s="36"/>
      <c r="T659" s="36"/>
      <c r="U659" s="36"/>
      <c r="V659" s="36"/>
      <c r="W659" s="37"/>
    </row>
    <row r="660" spans="11:23" x14ac:dyDescent="0.25">
      <c r="K660" s="36"/>
      <c r="L660" s="37"/>
      <c r="M660" s="37"/>
      <c r="N660" s="37"/>
      <c r="O660" s="37"/>
      <c r="P660" s="36"/>
      <c r="R660" s="36"/>
      <c r="S660" s="36"/>
      <c r="T660" s="36"/>
      <c r="U660" s="36"/>
      <c r="V660" s="36"/>
      <c r="W660" s="37"/>
    </row>
    <row r="661" spans="11:23" x14ac:dyDescent="0.25">
      <c r="K661" s="36"/>
      <c r="L661" s="37"/>
      <c r="M661" s="37"/>
      <c r="N661" s="37"/>
      <c r="O661" s="37"/>
      <c r="P661" s="36"/>
      <c r="R661" s="36"/>
      <c r="S661" s="36"/>
      <c r="T661" s="36"/>
      <c r="U661" s="36"/>
      <c r="V661" s="36"/>
      <c r="W661" s="37"/>
    </row>
    <row r="662" spans="11:23" x14ac:dyDescent="0.25">
      <c r="K662" s="36"/>
      <c r="L662" s="37"/>
      <c r="M662" s="37"/>
      <c r="N662" s="37"/>
      <c r="O662" s="37"/>
      <c r="P662" s="36"/>
      <c r="R662" s="36"/>
      <c r="S662" s="36"/>
      <c r="T662" s="36"/>
      <c r="U662" s="36"/>
      <c r="V662" s="36"/>
      <c r="W662" s="37"/>
    </row>
    <row r="663" spans="11:23" x14ac:dyDescent="0.25">
      <c r="K663" s="36"/>
      <c r="L663" s="37"/>
      <c r="M663" s="37"/>
      <c r="N663" s="37"/>
      <c r="O663" s="37"/>
      <c r="P663" s="36"/>
      <c r="R663" s="36"/>
      <c r="S663" s="36"/>
      <c r="T663" s="36"/>
      <c r="U663" s="36"/>
      <c r="V663" s="36"/>
      <c r="W663" s="37"/>
    </row>
    <row r="664" spans="11:23" x14ac:dyDescent="0.25">
      <c r="K664" s="36"/>
      <c r="L664" s="37"/>
      <c r="M664" s="37"/>
      <c r="N664" s="37"/>
      <c r="O664" s="37"/>
      <c r="P664" s="36"/>
      <c r="R664" s="36"/>
      <c r="S664" s="36"/>
      <c r="T664" s="36"/>
      <c r="U664" s="36"/>
      <c r="V664" s="36"/>
      <c r="W664" s="37"/>
    </row>
    <row r="665" spans="11:23" x14ac:dyDescent="0.25">
      <c r="K665" s="36"/>
      <c r="L665" s="37"/>
      <c r="M665" s="37"/>
      <c r="N665" s="37"/>
      <c r="O665" s="37"/>
      <c r="P665" s="36"/>
      <c r="R665" s="36"/>
      <c r="S665" s="36"/>
      <c r="T665" s="36"/>
      <c r="U665" s="36"/>
      <c r="V665" s="36"/>
      <c r="W665" s="37"/>
    </row>
    <row r="666" spans="11:23" x14ac:dyDescent="0.25">
      <c r="K666" s="36"/>
      <c r="L666" s="37"/>
      <c r="M666" s="37"/>
      <c r="N666" s="37"/>
      <c r="O666" s="37"/>
      <c r="P666" s="36"/>
      <c r="R666" s="36"/>
      <c r="S666" s="36"/>
      <c r="T666" s="36"/>
      <c r="U666" s="36"/>
      <c r="V666" s="36"/>
      <c r="W666" s="37"/>
    </row>
    <row r="667" spans="11:23" x14ac:dyDescent="0.25">
      <c r="K667" s="36"/>
      <c r="L667" s="37"/>
      <c r="M667" s="37"/>
      <c r="N667" s="37"/>
      <c r="O667" s="37"/>
      <c r="P667" s="36"/>
      <c r="R667" s="36"/>
      <c r="S667" s="36"/>
      <c r="T667" s="36"/>
      <c r="U667" s="36"/>
      <c r="V667" s="36"/>
      <c r="W667" s="37"/>
    </row>
    <row r="668" spans="11:23" x14ac:dyDescent="0.25">
      <c r="K668" s="36"/>
      <c r="L668" s="37"/>
      <c r="M668" s="37"/>
      <c r="N668" s="37"/>
      <c r="O668" s="37"/>
      <c r="P668" s="36"/>
      <c r="R668" s="36"/>
      <c r="S668" s="36"/>
      <c r="T668" s="36"/>
      <c r="U668" s="36"/>
      <c r="V668" s="36"/>
      <c r="W668" s="37"/>
    </row>
    <row r="669" spans="11:23" x14ac:dyDescent="0.25">
      <c r="K669" s="36"/>
      <c r="L669" s="37"/>
      <c r="M669" s="37"/>
      <c r="N669" s="37"/>
      <c r="O669" s="37"/>
      <c r="P669" s="36"/>
      <c r="R669" s="36"/>
      <c r="S669" s="36"/>
      <c r="T669" s="36"/>
      <c r="U669" s="36"/>
      <c r="V669" s="36"/>
      <c r="W669" s="37"/>
    </row>
    <row r="670" spans="11:23" x14ac:dyDescent="0.25">
      <c r="K670" s="36"/>
      <c r="L670" s="37"/>
      <c r="M670" s="37"/>
      <c r="N670" s="37"/>
      <c r="O670" s="37"/>
      <c r="P670" s="36"/>
      <c r="R670" s="36"/>
      <c r="S670" s="36"/>
      <c r="T670" s="36"/>
      <c r="U670" s="36"/>
      <c r="V670" s="36"/>
      <c r="W670" s="37"/>
    </row>
    <row r="671" spans="11:23" x14ac:dyDescent="0.25">
      <c r="K671" s="36"/>
      <c r="L671" s="37"/>
      <c r="M671" s="37"/>
      <c r="N671" s="37"/>
      <c r="O671" s="37"/>
      <c r="P671" s="36"/>
      <c r="R671" s="36"/>
      <c r="S671" s="36"/>
      <c r="T671" s="36"/>
      <c r="U671" s="36"/>
      <c r="V671" s="36"/>
      <c r="W671" s="37"/>
    </row>
    <row r="672" spans="11:23" x14ac:dyDescent="0.25">
      <c r="K672" s="36"/>
      <c r="L672" s="37"/>
      <c r="M672" s="37"/>
      <c r="N672" s="37"/>
      <c r="O672" s="37"/>
      <c r="P672" s="36"/>
      <c r="R672" s="36"/>
      <c r="S672" s="36"/>
      <c r="T672" s="36"/>
      <c r="U672" s="36"/>
      <c r="V672" s="36"/>
      <c r="W672" s="37"/>
    </row>
    <row r="673" spans="11:23" x14ac:dyDescent="0.25">
      <c r="K673" s="36"/>
      <c r="L673" s="37"/>
      <c r="M673" s="37"/>
      <c r="N673" s="37"/>
      <c r="O673" s="37"/>
      <c r="P673" s="36"/>
      <c r="R673" s="36"/>
      <c r="S673" s="36"/>
      <c r="T673" s="36"/>
      <c r="U673" s="36"/>
      <c r="V673" s="36"/>
      <c r="W673" s="37"/>
    </row>
    <row r="674" spans="11:23" x14ac:dyDescent="0.25">
      <c r="K674" s="36"/>
      <c r="L674" s="37"/>
      <c r="M674" s="37"/>
      <c r="N674" s="37"/>
      <c r="O674" s="37"/>
      <c r="P674" s="36"/>
      <c r="R674" s="36"/>
      <c r="S674" s="36"/>
      <c r="T674" s="36"/>
      <c r="U674" s="36"/>
      <c r="V674" s="36"/>
      <c r="W674" s="37"/>
    </row>
    <row r="675" spans="11:23" x14ac:dyDescent="0.25">
      <c r="K675" s="36"/>
      <c r="L675" s="37"/>
      <c r="M675" s="37"/>
      <c r="N675" s="37"/>
      <c r="O675" s="37"/>
      <c r="P675" s="36"/>
      <c r="R675" s="36"/>
      <c r="S675" s="36"/>
      <c r="T675" s="36"/>
      <c r="U675" s="36"/>
      <c r="V675" s="36"/>
      <c r="W675" s="37"/>
    </row>
    <row r="676" spans="11:23" x14ac:dyDescent="0.25">
      <c r="K676" s="36"/>
      <c r="L676" s="37"/>
      <c r="M676" s="37"/>
      <c r="N676" s="37"/>
      <c r="O676" s="37"/>
      <c r="P676" s="36"/>
      <c r="R676" s="36"/>
      <c r="S676" s="36"/>
      <c r="T676" s="36"/>
      <c r="U676" s="36"/>
      <c r="V676" s="36"/>
      <c r="W676" s="37"/>
    </row>
    <row r="677" spans="11:23" x14ac:dyDescent="0.25">
      <c r="K677" s="36"/>
      <c r="L677" s="37"/>
      <c r="M677" s="37"/>
      <c r="N677" s="37"/>
      <c r="O677" s="37"/>
      <c r="P677" s="36"/>
      <c r="R677" s="36"/>
      <c r="S677" s="36"/>
      <c r="T677" s="36"/>
      <c r="U677" s="36"/>
      <c r="V677" s="36"/>
      <c r="W677" s="37"/>
    </row>
    <row r="678" spans="11:23" x14ac:dyDescent="0.25">
      <c r="K678" s="36"/>
      <c r="L678" s="37"/>
      <c r="M678" s="37"/>
      <c r="N678" s="37"/>
      <c r="O678" s="37"/>
      <c r="P678" s="36"/>
      <c r="R678" s="36"/>
      <c r="S678" s="36"/>
      <c r="T678" s="36"/>
      <c r="U678" s="36"/>
      <c r="V678" s="36"/>
      <c r="W678" s="37"/>
    </row>
    <row r="679" spans="11:23" x14ac:dyDescent="0.25">
      <c r="K679" s="36"/>
      <c r="L679" s="37"/>
      <c r="M679" s="37"/>
      <c r="N679" s="37"/>
      <c r="O679" s="37"/>
      <c r="P679" s="36"/>
      <c r="R679" s="36"/>
      <c r="S679" s="36"/>
      <c r="T679" s="36"/>
      <c r="U679" s="36"/>
      <c r="V679" s="36"/>
      <c r="W679" s="37"/>
    </row>
    <row r="680" spans="11:23" x14ac:dyDescent="0.25">
      <c r="K680" s="36"/>
      <c r="L680" s="37"/>
      <c r="M680" s="37"/>
      <c r="N680" s="37"/>
      <c r="O680" s="37"/>
      <c r="P680" s="36"/>
      <c r="R680" s="36"/>
      <c r="S680" s="36"/>
      <c r="T680" s="36"/>
      <c r="U680" s="36"/>
      <c r="V680" s="36"/>
      <c r="W680" s="37"/>
    </row>
    <row r="681" spans="11:23" x14ac:dyDescent="0.25">
      <c r="K681" s="36"/>
      <c r="L681" s="37"/>
      <c r="M681" s="37"/>
      <c r="N681" s="37"/>
      <c r="O681" s="37"/>
      <c r="P681" s="36"/>
      <c r="R681" s="36"/>
      <c r="S681" s="36"/>
      <c r="T681" s="36"/>
      <c r="U681" s="36"/>
      <c r="V681" s="36"/>
      <c r="W681" s="37"/>
    </row>
    <row r="682" spans="11:23" x14ac:dyDescent="0.25">
      <c r="K682" s="36"/>
      <c r="L682" s="37"/>
      <c r="M682" s="37"/>
      <c r="N682" s="37"/>
      <c r="O682" s="37"/>
      <c r="P682" s="36"/>
      <c r="R682" s="36"/>
      <c r="S682" s="36"/>
      <c r="T682" s="36"/>
      <c r="U682" s="36"/>
      <c r="V682" s="36"/>
      <c r="W682" s="37"/>
    </row>
    <row r="683" spans="11:23" x14ac:dyDescent="0.25">
      <c r="K683" s="36"/>
      <c r="L683" s="37"/>
      <c r="M683" s="37"/>
      <c r="N683" s="37"/>
      <c r="O683" s="37"/>
      <c r="P683" s="36"/>
      <c r="R683" s="36"/>
      <c r="S683" s="36"/>
      <c r="T683" s="36"/>
      <c r="U683" s="36"/>
      <c r="V683" s="36"/>
      <c r="W683" s="37"/>
    </row>
    <row r="684" spans="11:23" x14ac:dyDescent="0.25">
      <c r="K684" s="36"/>
      <c r="L684" s="37"/>
      <c r="M684" s="37"/>
      <c r="N684" s="37"/>
      <c r="O684" s="37"/>
      <c r="P684" s="36"/>
      <c r="R684" s="36"/>
      <c r="S684" s="36"/>
      <c r="T684" s="36"/>
      <c r="U684" s="36"/>
      <c r="V684" s="36"/>
      <c r="W684" s="37"/>
    </row>
    <row r="685" spans="11:23" x14ac:dyDescent="0.25">
      <c r="K685" s="36"/>
      <c r="L685" s="37"/>
      <c r="M685" s="37"/>
      <c r="N685" s="37"/>
      <c r="O685" s="37"/>
      <c r="P685" s="36"/>
      <c r="R685" s="36"/>
      <c r="S685" s="36"/>
      <c r="T685" s="36"/>
      <c r="U685" s="36"/>
      <c r="V685" s="36"/>
      <c r="W685" s="37"/>
    </row>
    <row r="686" spans="11:23" x14ac:dyDescent="0.25">
      <c r="K686" s="36"/>
      <c r="L686" s="37"/>
      <c r="M686" s="37"/>
      <c r="N686" s="37"/>
      <c r="O686" s="37"/>
      <c r="P686" s="36"/>
      <c r="R686" s="36"/>
      <c r="S686" s="36"/>
      <c r="T686" s="36"/>
      <c r="U686" s="36"/>
      <c r="V686" s="36"/>
      <c r="W686" s="37"/>
    </row>
    <row r="687" spans="11:23" x14ac:dyDescent="0.25">
      <c r="K687" s="36"/>
      <c r="L687" s="37"/>
      <c r="M687" s="37"/>
      <c r="N687" s="37"/>
      <c r="O687" s="37"/>
      <c r="P687" s="36"/>
      <c r="R687" s="36"/>
      <c r="S687" s="36"/>
      <c r="T687" s="36"/>
      <c r="U687" s="36"/>
      <c r="V687" s="36"/>
      <c r="W687" s="37"/>
    </row>
    <row r="688" spans="11:23" x14ac:dyDescent="0.25">
      <c r="K688" s="36"/>
      <c r="L688" s="37"/>
      <c r="M688" s="37"/>
      <c r="N688" s="37"/>
      <c r="O688" s="37"/>
      <c r="P688" s="36"/>
      <c r="R688" s="36"/>
      <c r="S688" s="36"/>
      <c r="T688" s="36"/>
      <c r="U688" s="36"/>
      <c r="V688" s="36"/>
      <c r="W688" s="37"/>
    </row>
    <row r="689" spans="11:23" x14ac:dyDescent="0.25">
      <c r="K689" s="36"/>
      <c r="L689" s="37"/>
      <c r="M689" s="37"/>
      <c r="N689" s="37"/>
      <c r="O689" s="37"/>
      <c r="P689" s="36"/>
      <c r="R689" s="36"/>
      <c r="S689" s="36"/>
      <c r="T689" s="36"/>
      <c r="U689" s="36"/>
      <c r="V689" s="36"/>
      <c r="W689" s="37"/>
    </row>
    <row r="690" spans="11:23" x14ac:dyDescent="0.25">
      <c r="K690" s="36"/>
      <c r="L690" s="37"/>
      <c r="M690" s="37"/>
      <c r="N690" s="37"/>
      <c r="O690" s="37"/>
      <c r="P690" s="36"/>
      <c r="R690" s="36"/>
      <c r="S690" s="36"/>
      <c r="T690" s="36"/>
      <c r="U690" s="36"/>
      <c r="V690" s="36"/>
      <c r="W690" s="37"/>
    </row>
    <row r="691" spans="11:23" x14ac:dyDescent="0.25">
      <c r="K691" s="36"/>
      <c r="L691" s="37"/>
      <c r="M691" s="37"/>
      <c r="N691" s="37"/>
      <c r="O691" s="37"/>
      <c r="P691" s="36"/>
      <c r="R691" s="36"/>
      <c r="S691" s="36"/>
      <c r="T691" s="36"/>
      <c r="U691" s="36"/>
      <c r="V691" s="36"/>
      <c r="W691" s="37"/>
    </row>
    <row r="692" spans="11:23" x14ac:dyDescent="0.25">
      <c r="K692" s="36"/>
      <c r="L692" s="37"/>
      <c r="M692" s="37"/>
      <c r="N692" s="37"/>
      <c r="O692" s="37"/>
      <c r="P692" s="36"/>
      <c r="R692" s="36"/>
      <c r="S692" s="36"/>
      <c r="T692" s="36"/>
      <c r="U692" s="36"/>
      <c r="V692" s="36"/>
      <c r="W692" s="37"/>
    </row>
    <row r="693" spans="11:23" x14ac:dyDescent="0.25">
      <c r="K693" s="36"/>
      <c r="L693" s="37"/>
      <c r="M693" s="37"/>
      <c r="N693" s="37"/>
      <c r="O693" s="37"/>
      <c r="P693" s="36"/>
      <c r="R693" s="36"/>
      <c r="S693" s="36"/>
      <c r="T693" s="36"/>
      <c r="U693" s="36"/>
      <c r="V693" s="36"/>
      <c r="W693" s="37"/>
    </row>
    <row r="694" spans="11:23" x14ac:dyDescent="0.25">
      <c r="K694" s="36"/>
      <c r="L694" s="37"/>
      <c r="M694" s="37"/>
      <c r="N694" s="37"/>
      <c r="O694" s="37"/>
      <c r="P694" s="36"/>
      <c r="R694" s="36"/>
      <c r="S694" s="36"/>
      <c r="T694" s="36"/>
      <c r="U694" s="36"/>
      <c r="V694" s="36"/>
      <c r="W694" s="37"/>
    </row>
    <row r="695" spans="11:23" x14ac:dyDescent="0.25">
      <c r="K695" s="36"/>
      <c r="L695" s="37"/>
      <c r="M695" s="37"/>
      <c r="N695" s="37"/>
      <c r="O695" s="37"/>
      <c r="P695" s="36"/>
      <c r="R695" s="36"/>
      <c r="S695" s="36"/>
      <c r="T695" s="36"/>
      <c r="U695" s="36"/>
      <c r="V695" s="36"/>
      <c r="W695" s="37"/>
    </row>
    <row r="696" spans="11:23" x14ac:dyDescent="0.25">
      <c r="K696" s="36"/>
      <c r="L696" s="37"/>
      <c r="M696" s="37"/>
      <c r="N696" s="37"/>
      <c r="O696" s="37"/>
      <c r="P696" s="36"/>
      <c r="R696" s="36"/>
      <c r="S696" s="36"/>
      <c r="T696" s="36"/>
      <c r="U696" s="36"/>
      <c r="V696" s="36"/>
      <c r="W696" s="37"/>
    </row>
    <row r="697" spans="11:23" x14ac:dyDescent="0.25">
      <c r="K697" s="36"/>
      <c r="L697" s="37"/>
      <c r="M697" s="37"/>
      <c r="N697" s="37"/>
      <c r="O697" s="37"/>
      <c r="P697" s="36"/>
      <c r="R697" s="36"/>
      <c r="S697" s="36"/>
      <c r="T697" s="36"/>
      <c r="U697" s="36"/>
      <c r="V697" s="36"/>
      <c r="W697" s="37"/>
    </row>
    <row r="698" spans="11:23" x14ac:dyDescent="0.25">
      <c r="K698" s="36"/>
      <c r="L698" s="37"/>
      <c r="M698" s="37"/>
      <c r="N698" s="37"/>
      <c r="O698" s="37"/>
      <c r="P698" s="36"/>
      <c r="R698" s="36"/>
      <c r="S698" s="36"/>
      <c r="T698" s="36"/>
      <c r="U698" s="36"/>
      <c r="V698" s="36"/>
      <c r="W698" s="37"/>
    </row>
    <row r="699" spans="11:23" x14ac:dyDescent="0.25">
      <c r="K699" s="36"/>
      <c r="L699" s="37"/>
      <c r="M699" s="37"/>
      <c r="N699" s="37"/>
      <c r="O699" s="37"/>
      <c r="P699" s="36"/>
      <c r="R699" s="36"/>
      <c r="S699" s="36"/>
      <c r="T699" s="36"/>
      <c r="U699" s="36"/>
      <c r="V699" s="36"/>
      <c r="W699" s="37"/>
    </row>
    <row r="700" spans="11:23" x14ac:dyDescent="0.25">
      <c r="K700" s="36"/>
      <c r="L700" s="37"/>
      <c r="M700" s="37"/>
      <c r="N700" s="37"/>
      <c r="O700" s="37"/>
      <c r="P700" s="36"/>
      <c r="R700" s="36"/>
      <c r="S700" s="36"/>
      <c r="T700" s="36"/>
      <c r="U700" s="36"/>
      <c r="V700" s="36"/>
      <c r="W700" s="37"/>
    </row>
    <row r="701" spans="11:23" x14ac:dyDescent="0.25">
      <c r="K701" s="36"/>
      <c r="L701" s="37"/>
      <c r="M701" s="37"/>
      <c r="N701" s="37"/>
      <c r="O701" s="37"/>
      <c r="P701" s="36"/>
      <c r="R701" s="36"/>
      <c r="S701" s="36"/>
      <c r="T701" s="36"/>
      <c r="U701" s="36"/>
      <c r="V701" s="36"/>
      <c r="W701" s="37"/>
    </row>
    <row r="702" spans="11:23" x14ac:dyDescent="0.25">
      <c r="K702" s="36"/>
      <c r="L702" s="37"/>
      <c r="M702" s="37"/>
      <c r="N702" s="37"/>
      <c r="O702" s="37"/>
      <c r="P702" s="36"/>
      <c r="R702" s="36"/>
      <c r="S702" s="36"/>
      <c r="T702" s="36"/>
      <c r="U702" s="36"/>
      <c r="V702" s="36"/>
      <c r="W702" s="37"/>
    </row>
    <row r="703" spans="11:23" x14ac:dyDescent="0.25">
      <c r="K703" s="36"/>
      <c r="L703" s="37"/>
      <c r="M703" s="37"/>
      <c r="N703" s="37"/>
      <c r="O703" s="37"/>
      <c r="P703" s="36"/>
      <c r="R703" s="36"/>
      <c r="S703" s="36"/>
      <c r="T703" s="36"/>
      <c r="U703" s="36"/>
      <c r="V703" s="36"/>
      <c r="W703" s="37"/>
    </row>
    <row r="704" spans="11:23" x14ac:dyDescent="0.25">
      <c r="K704" s="36"/>
      <c r="L704" s="37"/>
      <c r="M704" s="37"/>
      <c r="N704" s="37"/>
      <c r="O704" s="37"/>
      <c r="P704" s="36"/>
      <c r="R704" s="36"/>
      <c r="S704" s="36"/>
      <c r="T704" s="36"/>
      <c r="U704" s="36"/>
      <c r="V704" s="36"/>
      <c r="W704" s="37"/>
    </row>
    <row r="705" spans="11:23" x14ac:dyDescent="0.25">
      <c r="K705" s="36"/>
      <c r="L705" s="37"/>
      <c r="M705" s="37"/>
      <c r="N705" s="37"/>
      <c r="O705" s="37"/>
      <c r="P705" s="36"/>
      <c r="R705" s="36"/>
      <c r="S705" s="36"/>
      <c r="T705" s="36"/>
      <c r="U705" s="36"/>
      <c r="V705" s="36"/>
      <c r="W705" s="37"/>
    </row>
    <row r="706" spans="11:23" x14ac:dyDescent="0.25">
      <c r="K706" s="36"/>
      <c r="L706" s="37"/>
      <c r="M706" s="37"/>
      <c r="N706" s="37"/>
      <c r="O706" s="37"/>
      <c r="P706" s="36"/>
      <c r="R706" s="36"/>
      <c r="S706" s="36"/>
      <c r="T706" s="36"/>
      <c r="U706" s="36"/>
      <c r="V706" s="36"/>
      <c r="W706" s="37"/>
    </row>
    <row r="707" spans="11:23" x14ac:dyDescent="0.25">
      <c r="K707" s="36"/>
      <c r="L707" s="37"/>
      <c r="M707" s="37"/>
      <c r="N707" s="37"/>
      <c r="O707" s="37"/>
      <c r="P707" s="36"/>
      <c r="R707" s="36"/>
      <c r="S707" s="36"/>
      <c r="T707" s="36"/>
      <c r="U707" s="36"/>
      <c r="V707" s="36"/>
      <c r="W707" s="37"/>
    </row>
    <row r="708" spans="11:23" x14ac:dyDescent="0.25">
      <c r="K708" s="36"/>
      <c r="L708" s="37"/>
      <c r="M708" s="37"/>
      <c r="N708" s="37"/>
      <c r="O708" s="37"/>
      <c r="P708" s="36"/>
      <c r="R708" s="36"/>
      <c r="S708" s="36"/>
      <c r="T708" s="36"/>
      <c r="U708" s="36"/>
      <c r="V708" s="36"/>
      <c r="W708" s="37"/>
    </row>
    <row r="709" spans="11:23" x14ac:dyDescent="0.25">
      <c r="K709" s="36"/>
      <c r="L709" s="37"/>
      <c r="M709" s="37"/>
      <c r="N709" s="37"/>
      <c r="O709" s="37"/>
      <c r="P709" s="36"/>
      <c r="R709" s="36"/>
      <c r="S709" s="36"/>
      <c r="T709" s="36"/>
      <c r="U709" s="36"/>
      <c r="V709" s="36"/>
      <c r="W709" s="37"/>
    </row>
    <row r="710" spans="11:23" x14ac:dyDescent="0.25">
      <c r="K710" s="36"/>
      <c r="L710" s="37"/>
      <c r="M710" s="37"/>
      <c r="N710" s="37"/>
      <c r="O710" s="37"/>
      <c r="P710" s="36"/>
      <c r="R710" s="36"/>
      <c r="S710" s="36"/>
      <c r="T710" s="36"/>
      <c r="U710" s="36"/>
      <c r="V710" s="36"/>
      <c r="W710" s="37"/>
    </row>
    <row r="711" spans="11:23" x14ac:dyDescent="0.25">
      <c r="K711" s="36"/>
      <c r="L711" s="37"/>
      <c r="M711" s="37"/>
      <c r="N711" s="37"/>
      <c r="O711" s="37"/>
      <c r="P711" s="36"/>
      <c r="R711" s="36"/>
      <c r="S711" s="36"/>
      <c r="T711" s="36"/>
      <c r="U711" s="36"/>
      <c r="V711" s="36"/>
      <c r="W711" s="37"/>
    </row>
    <row r="712" spans="11:23" x14ac:dyDescent="0.25">
      <c r="K712" s="36"/>
      <c r="L712" s="37"/>
      <c r="M712" s="37"/>
      <c r="N712" s="37"/>
      <c r="O712" s="37"/>
      <c r="P712" s="36"/>
      <c r="R712" s="36"/>
      <c r="S712" s="36"/>
      <c r="T712" s="36"/>
      <c r="U712" s="36"/>
      <c r="V712" s="36"/>
      <c r="W712" s="37"/>
    </row>
    <row r="713" spans="11:23" x14ac:dyDescent="0.25">
      <c r="K713" s="36"/>
      <c r="L713" s="37"/>
      <c r="M713" s="37"/>
      <c r="N713" s="37"/>
      <c r="O713" s="37"/>
      <c r="P713" s="36"/>
      <c r="R713" s="36"/>
      <c r="S713" s="36"/>
      <c r="T713" s="36"/>
      <c r="U713" s="36"/>
      <c r="V713" s="36"/>
      <c r="W713" s="37"/>
    </row>
    <row r="714" spans="11:23" x14ac:dyDescent="0.25">
      <c r="K714" s="36"/>
      <c r="L714" s="37"/>
      <c r="M714" s="37"/>
      <c r="N714" s="37"/>
      <c r="O714" s="37"/>
      <c r="P714" s="36"/>
      <c r="R714" s="36"/>
      <c r="S714" s="36"/>
      <c r="T714" s="36"/>
      <c r="U714" s="36"/>
      <c r="V714" s="36"/>
      <c r="W714" s="37"/>
    </row>
    <row r="715" spans="11:23" x14ac:dyDescent="0.25">
      <c r="K715" s="36"/>
      <c r="L715" s="37"/>
      <c r="M715" s="37"/>
      <c r="N715" s="37"/>
      <c r="O715" s="37"/>
      <c r="P715" s="36"/>
      <c r="R715" s="36"/>
      <c r="S715" s="36"/>
      <c r="T715" s="36"/>
      <c r="U715" s="36"/>
      <c r="V715" s="36"/>
      <c r="W715" s="37"/>
    </row>
    <row r="716" spans="11:23" x14ac:dyDescent="0.25">
      <c r="K716" s="36"/>
      <c r="L716" s="37"/>
      <c r="M716" s="37"/>
      <c r="N716" s="37"/>
      <c r="O716" s="37"/>
      <c r="P716" s="36"/>
      <c r="R716" s="36"/>
      <c r="S716" s="36"/>
      <c r="T716" s="36"/>
      <c r="U716" s="36"/>
      <c r="V716" s="36"/>
      <c r="W716" s="37"/>
    </row>
    <row r="717" spans="11:23" x14ac:dyDescent="0.25">
      <c r="K717" s="36"/>
      <c r="L717" s="37"/>
      <c r="M717" s="37"/>
      <c r="N717" s="37"/>
      <c r="O717" s="37"/>
      <c r="P717" s="36"/>
      <c r="R717" s="36"/>
      <c r="S717" s="36"/>
      <c r="T717" s="36"/>
      <c r="U717" s="36"/>
      <c r="V717" s="36"/>
      <c r="W717" s="37"/>
    </row>
    <row r="718" spans="11:23" x14ac:dyDescent="0.25">
      <c r="K718" s="36"/>
      <c r="L718" s="37"/>
      <c r="M718" s="37"/>
      <c r="N718" s="37"/>
      <c r="O718" s="37"/>
      <c r="P718" s="36"/>
      <c r="R718" s="36"/>
      <c r="S718" s="36"/>
      <c r="T718" s="36"/>
      <c r="U718" s="36"/>
      <c r="V718" s="36"/>
      <c r="W718" s="37"/>
    </row>
    <row r="719" spans="11:23" x14ac:dyDescent="0.25">
      <c r="K719" s="36"/>
      <c r="L719" s="37"/>
      <c r="M719" s="37"/>
      <c r="N719" s="37"/>
      <c r="O719" s="37"/>
      <c r="P719" s="36"/>
      <c r="R719" s="36"/>
      <c r="S719" s="36"/>
      <c r="T719" s="36"/>
      <c r="U719" s="36"/>
      <c r="V719" s="36"/>
      <c r="W719" s="37"/>
    </row>
    <row r="720" spans="11:23" x14ac:dyDescent="0.25">
      <c r="K720" s="36"/>
      <c r="L720" s="37"/>
      <c r="M720" s="37"/>
      <c r="N720" s="37"/>
      <c r="O720" s="37"/>
      <c r="P720" s="36"/>
      <c r="R720" s="36"/>
      <c r="S720" s="36"/>
      <c r="T720" s="36"/>
      <c r="U720" s="36"/>
      <c r="V720" s="36"/>
      <c r="W720" s="37"/>
    </row>
    <row r="721" spans="11:23" x14ac:dyDescent="0.25">
      <c r="K721" s="36"/>
      <c r="L721" s="37"/>
      <c r="M721" s="37"/>
      <c r="N721" s="37"/>
      <c r="O721" s="37"/>
      <c r="P721" s="36"/>
      <c r="R721" s="36"/>
      <c r="S721" s="36"/>
      <c r="T721" s="36"/>
      <c r="U721" s="36"/>
      <c r="V721" s="36"/>
      <c r="W721" s="37"/>
    </row>
    <row r="722" spans="11:23" x14ac:dyDescent="0.25">
      <c r="K722" s="36"/>
      <c r="L722" s="37"/>
      <c r="M722" s="37"/>
      <c r="N722" s="37"/>
      <c r="O722" s="37"/>
      <c r="P722" s="36"/>
      <c r="R722" s="36"/>
      <c r="S722" s="36"/>
      <c r="T722" s="36"/>
      <c r="U722" s="36"/>
      <c r="V722" s="36"/>
      <c r="W722" s="37"/>
    </row>
    <row r="723" spans="11:23" x14ac:dyDescent="0.25">
      <c r="K723" s="36"/>
      <c r="L723" s="37"/>
      <c r="M723" s="37"/>
      <c r="N723" s="37"/>
      <c r="O723" s="37"/>
      <c r="P723" s="36"/>
      <c r="R723" s="36"/>
      <c r="S723" s="36"/>
      <c r="T723" s="36"/>
      <c r="U723" s="36"/>
      <c r="V723" s="36"/>
      <c r="W723" s="37"/>
    </row>
    <row r="724" spans="11:23" x14ac:dyDescent="0.25">
      <c r="K724" s="36"/>
      <c r="L724" s="37"/>
      <c r="M724" s="37"/>
      <c r="N724" s="37"/>
      <c r="O724" s="37"/>
      <c r="P724" s="36"/>
      <c r="R724" s="36"/>
      <c r="S724" s="36"/>
      <c r="T724" s="36"/>
      <c r="U724" s="36"/>
      <c r="V724" s="36"/>
      <c r="W724" s="37"/>
    </row>
    <row r="725" spans="11:23" x14ac:dyDescent="0.25">
      <c r="K725" s="36"/>
      <c r="L725" s="37"/>
      <c r="M725" s="37"/>
      <c r="N725" s="37"/>
      <c r="O725" s="37"/>
      <c r="P725" s="36"/>
      <c r="R725" s="36"/>
      <c r="S725" s="36"/>
      <c r="T725" s="36"/>
      <c r="U725" s="36"/>
      <c r="V725" s="36"/>
      <c r="W725" s="37"/>
    </row>
    <row r="726" spans="11:23" x14ac:dyDescent="0.25">
      <c r="K726" s="36"/>
      <c r="L726" s="37"/>
      <c r="M726" s="37"/>
      <c r="N726" s="37"/>
      <c r="O726" s="37"/>
      <c r="P726" s="36"/>
      <c r="R726" s="36"/>
      <c r="S726" s="36"/>
      <c r="T726" s="36"/>
      <c r="U726" s="36"/>
      <c r="V726" s="36"/>
      <c r="W726" s="37"/>
    </row>
    <row r="727" spans="11:23" x14ac:dyDescent="0.25">
      <c r="K727" s="36"/>
      <c r="L727" s="37"/>
      <c r="M727" s="37"/>
      <c r="N727" s="37"/>
      <c r="O727" s="37"/>
      <c r="P727" s="36"/>
      <c r="R727" s="36"/>
      <c r="S727" s="36"/>
      <c r="T727" s="36"/>
      <c r="U727" s="36"/>
      <c r="V727" s="36"/>
      <c r="W727" s="37"/>
    </row>
    <row r="728" spans="11:23" x14ac:dyDescent="0.25">
      <c r="K728" s="36"/>
      <c r="L728" s="37"/>
      <c r="M728" s="37"/>
      <c r="N728" s="37"/>
      <c r="O728" s="37"/>
      <c r="P728" s="36"/>
      <c r="R728" s="36"/>
      <c r="S728" s="36"/>
      <c r="T728" s="36"/>
      <c r="U728" s="36"/>
      <c r="V728" s="36"/>
      <c r="W728" s="37"/>
    </row>
    <row r="729" spans="11:23" x14ac:dyDescent="0.25">
      <c r="K729" s="36"/>
      <c r="L729" s="37"/>
      <c r="M729" s="37"/>
      <c r="N729" s="37"/>
      <c r="O729" s="37"/>
      <c r="P729" s="36"/>
      <c r="R729" s="36"/>
      <c r="S729" s="36"/>
      <c r="T729" s="36"/>
      <c r="U729" s="36"/>
      <c r="V729" s="36"/>
      <c r="W729" s="37"/>
    </row>
    <row r="730" spans="11:23" x14ac:dyDescent="0.25">
      <c r="K730" s="36"/>
      <c r="L730" s="37"/>
      <c r="M730" s="37"/>
      <c r="N730" s="37"/>
      <c r="O730" s="37"/>
      <c r="P730" s="36"/>
      <c r="R730" s="36"/>
      <c r="S730" s="36"/>
      <c r="T730" s="36"/>
      <c r="U730" s="36"/>
      <c r="V730" s="36"/>
      <c r="W730" s="37"/>
    </row>
    <row r="731" spans="11:23" x14ac:dyDescent="0.25">
      <c r="K731" s="36"/>
      <c r="L731" s="37"/>
      <c r="M731" s="37"/>
      <c r="N731" s="37"/>
      <c r="O731" s="37"/>
      <c r="P731" s="36"/>
      <c r="R731" s="36"/>
      <c r="S731" s="36"/>
      <c r="T731" s="36"/>
      <c r="U731" s="36"/>
      <c r="V731" s="36"/>
      <c r="W731" s="37"/>
    </row>
    <row r="732" spans="11:23" x14ac:dyDescent="0.25">
      <c r="K732" s="36"/>
      <c r="L732" s="37"/>
      <c r="M732" s="37"/>
      <c r="N732" s="37"/>
      <c r="O732" s="37"/>
      <c r="P732" s="36"/>
      <c r="R732" s="36"/>
      <c r="S732" s="36"/>
      <c r="T732" s="36"/>
      <c r="U732" s="36"/>
      <c r="V732" s="36"/>
      <c r="W732" s="37"/>
    </row>
    <row r="733" spans="11:23" x14ac:dyDescent="0.25">
      <c r="K733" s="36"/>
      <c r="L733" s="37"/>
      <c r="M733" s="37"/>
      <c r="N733" s="37"/>
      <c r="O733" s="37"/>
      <c r="P733" s="36"/>
      <c r="R733" s="36"/>
      <c r="S733" s="36"/>
      <c r="T733" s="36"/>
      <c r="U733" s="36"/>
      <c r="V733" s="36"/>
      <c r="W733" s="37"/>
    </row>
    <row r="734" spans="11:23" x14ac:dyDescent="0.25">
      <c r="K734" s="36"/>
      <c r="L734" s="37"/>
      <c r="M734" s="37"/>
      <c r="N734" s="37"/>
      <c r="O734" s="37"/>
      <c r="P734" s="36"/>
      <c r="R734" s="36"/>
      <c r="S734" s="36"/>
      <c r="T734" s="36"/>
      <c r="U734" s="36"/>
      <c r="V734" s="36"/>
      <c r="W734" s="37"/>
    </row>
    <row r="735" spans="11:23" x14ac:dyDescent="0.25">
      <c r="K735" s="36"/>
      <c r="L735" s="37"/>
      <c r="M735" s="37"/>
      <c r="N735" s="37"/>
      <c r="O735" s="37"/>
      <c r="P735" s="36"/>
      <c r="R735" s="36"/>
      <c r="S735" s="36"/>
      <c r="T735" s="36"/>
      <c r="U735" s="36"/>
      <c r="V735" s="36"/>
      <c r="W735" s="37"/>
    </row>
    <row r="736" spans="11:23" x14ac:dyDescent="0.25">
      <c r="K736" s="36"/>
      <c r="L736" s="37"/>
      <c r="M736" s="37"/>
      <c r="N736" s="37"/>
      <c r="O736" s="37"/>
      <c r="P736" s="36"/>
      <c r="R736" s="36"/>
      <c r="S736" s="36"/>
      <c r="T736" s="36"/>
      <c r="U736" s="36"/>
      <c r="V736" s="36"/>
      <c r="W736" s="37"/>
    </row>
    <row r="737" spans="11:23" x14ac:dyDescent="0.25">
      <c r="K737" s="36"/>
      <c r="L737" s="37"/>
      <c r="M737" s="37"/>
      <c r="N737" s="37"/>
      <c r="O737" s="37"/>
      <c r="P737" s="36"/>
      <c r="R737" s="36"/>
      <c r="S737" s="36"/>
      <c r="T737" s="36"/>
      <c r="U737" s="36"/>
      <c r="V737" s="36"/>
      <c r="W737" s="37"/>
    </row>
    <row r="738" spans="11:23" x14ac:dyDescent="0.25">
      <c r="K738" s="36"/>
      <c r="L738" s="37"/>
      <c r="M738" s="37"/>
      <c r="N738" s="37"/>
      <c r="O738" s="37"/>
      <c r="P738" s="36"/>
      <c r="R738" s="36"/>
      <c r="S738" s="36"/>
      <c r="T738" s="36"/>
      <c r="U738" s="36"/>
      <c r="V738" s="36"/>
      <c r="W738" s="37"/>
    </row>
    <row r="739" spans="11:23" x14ac:dyDescent="0.25">
      <c r="K739" s="36"/>
      <c r="L739" s="37"/>
      <c r="M739" s="37"/>
      <c r="N739" s="37"/>
      <c r="O739" s="37"/>
      <c r="P739" s="36"/>
      <c r="R739" s="36"/>
      <c r="S739" s="36"/>
      <c r="T739" s="36"/>
      <c r="U739" s="36"/>
      <c r="V739" s="36"/>
      <c r="W739" s="37"/>
    </row>
    <row r="740" spans="11:23" x14ac:dyDescent="0.25">
      <c r="K740" s="36"/>
      <c r="L740" s="37"/>
      <c r="M740" s="37"/>
      <c r="N740" s="37"/>
      <c r="O740" s="37"/>
      <c r="P740" s="36"/>
      <c r="R740" s="36"/>
      <c r="S740" s="36"/>
      <c r="T740" s="36"/>
      <c r="U740" s="36"/>
      <c r="V740" s="36"/>
      <c r="W740" s="37"/>
    </row>
    <row r="741" spans="11:23" x14ac:dyDescent="0.25">
      <c r="K741" s="36"/>
      <c r="L741" s="37"/>
      <c r="M741" s="37"/>
      <c r="N741" s="37"/>
      <c r="O741" s="37"/>
      <c r="P741" s="36"/>
      <c r="R741" s="36"/>
      <c r="S741" s="36"/>
      <c r="T741" s="36"/>
      <c r="U741" s="36"/>
      <c r="V741" s="36"/>
      <c r="W741" s="37"/>
    </row>
    <row r="742" spans="11:23" x14ac:dyDescent="0.25">
      <c r="K742" s="36"/>
      <c r="L742" s="37"/>
      <c r="M742" s="37"/>
      <c r="N742" s="37"/>
      <c r="O742" s="37"/>
      <c r="P742" s="36"/>
      <c r="R742" s="36"/>
      <c r="S742" s="36"/>
      <c r="T742" s="36"/>
      <c r="U742" s="36"/>
      <c r="V742" s="36"/>
      <c r="W742" s="37"/>
    </row>
    <row r="743" spans="11:23" x14ac:dyDescent="0.25">
      <c r="K743" s="36"/>
      <c r="L743" s="37"/>
      <c r="M743" s="37"/>
      <c r="N743" s="37"/>
      <c r="O743" s="37"/>
      <c r="P743" s="36"/>
      <c r="R743" s="36"/>
      <c r="S743" s="36"/>
      <c r="T743" s="36"/>
      <c r="U743" s="36"/>
      <c r="V743" s="36"/>
      <c r="W743" s="37"/>
    </row>
    <row r="744" spans="11:23" x14ac:dyDescent="0.25">
      <c r="K744" s="36"/>
      <c r="L744" s="37"/>
      <c r="M744" s="37"/>
      <c r="N744" s="37"/>
      <c r="O744" s="37"/>
      <c r="P744" s="36"/>
      <c r="R744" s="36"/>
      <c r="S744" s="36"/>
      <c r="T744" s="36"/>
      <c r="U744" s="36"/>
      <c r="V744" s="36"/>
      <c r="W744" s="37"/>
    </row>
    <row r="745" spans="11:23" x14ac:dyDescent="0.25">
      <c r="K745" s="36"/>
      <c r="L745" s="37"/>
      <c r="M745" s="37"/>
      <c r="N745" s="37"/>
      <c r="O745" s="37"/>
      <c r="P745" s="36"/>
      <c r="R745" s="36"/>
      <c r="S745" s="36"/>
      <c r="T745" s="36"/>
      <c r="U745" s="36"/>
      <c r="V745" s="36"/>
      <c r="W745" s="37"/>
    </row>
    <row r="746" spans="11:23" x14ac:dyDescent="0.25">
      <c r="K746" s="36"/>
      <c r="L746" s="37"/>
      <c r="M746" s="37"/>
      <c r="N746" s="37"/>
      <c r="O746" s="37"/>
      <c r="P746" s="36"/>
      <c r="R746" s="36"/>
      <c r="S746" s="36"/>
      <c r="T746" s="36"/>
      <c r="U746" s="36"/>
      <c r="V746" s="36"/>
      <c r="W746" s="37"/>
    </row>
    <row r="747" spans="11:23" x14ac:dyDescent="0.25">
      <c r="K747" s="36"/>
      <c r="L747" s="37"/>
      <c r="M747" s="37"/>
      <c r="N747" s="37"/>
      <c r="O747" s="37"/>
      <c r="P747" s="36"/>
      <c r="R747" s="36"/>
      <c r="S747" s="36"/>
      <c r="T747" s="36"/>
      <c r="U747" s="36"/>
      <c r="V747" s="36"/>
      <c r="W747" s="37"/>
    </row>
    <row r="748" spans="11:23" x14ac:dyDescent="0.25">
      <c r="K748" s="36"/>
      <c r="L748" s="37"/>
      <c r="M748" s="37"/>
      <c r="N748" s="37"/>
      <c r="O748" s="37"/>
      <c r="P748" s="36"/>
      <c r="R748" s="36"/>
      <c r="S748" s="36"/>
      <c r="T748" s="36"/>
      <c r="U748" s="36"/>
      <c r="V748" s="36"/>
      <c r="W748" s="37"/>
    </row>
    <row r="749" spans="11:23" x14ac:dyDescent="0.25">
      <c r="K749" s="36"/>
      <c r="L749" s="37"/>
      <c r="M749" s="37"/>
      <c r="N749" s="37"/>
      <c r="O749" s="37"/>
      <c r="P749" s="36"/>
      <c r="R749" s="36"/>
      <c r="S749" s="36"/>
      <c r="T749" s="36"/>
      <c r="U749" s="36"/>
      <c r="V749" s="36"/>
      <c r="W749" s="37"/>
    </row>
    <row r="750" spans="11:23" x14ac:dyDescent="0.25">
      <c r="K750" s="36"/>
      <c r="L750" s="37"/>
      <c r="M750" s="37"/>
      <c r="N750" s="37"/>
      <c r="O750" s="37"/>
      <c r="P750" s="36"/>
      <c r="R750" s="36"/>
      <c r="S750" s="36"/>
      <c r="T750" s="36"/>
      <c r="U750" s="36"/>
      <c r="V750" s="36"/>
      <c r="W750" s="37"/>
    </row>
    <row r="751" spans="11:23" x14ac:dyDescent="0.25">
      <c r="K751" s="36"/>
      <c r="L751" s="37"/>
      <c r="M751" s="37"/>
      <c r="N751" s="37"/>
      <c r="O751" s="37"/>
      <c r="P751" s="36"/>
      <c r="R751" s="36"/>
      <c r="S751" s="36"/>
      <c r="T751" s="36"/>
      <c r="U751" s="36"/>
      <c r="V751" s="36"/>
      <c r="W751" s="37"/>
    </row>
    <row r="752" spans="11:23" x14ac:dyDescent="0.25">
      <c r="K752" s="36"/>
      <c r="L752" s="37"/>
      <c r="M752" s="37"/>
      <c r="N752" s="37"/>
      <c r="O752" s="37"/>
      <c r="P752" s="36"/>
      <c r="R752" s="36"/>
      <c r="S752" s="36"/>
      <c r="T752" s="36"/>
      <c r="U752" s="36"/>
      <c r="V752" s="36"/>
      <c r="W752" s="37"/>
    </row>
    <row r="753" spans="11:23" x14ac:dyDescent="0.25">
      <c r="K753" s="36"/>
      <c r="L753" s="37"/>
      <c r="M753" s="37"/>
      <c r="N753" s="37"/>
      <c r="O753" s="37"/>
      <c r="P753" s="36"/>
      <c r="R753" s="36"/>
      <c r="S753" s="36"/>
      <c r="T753" s="36"/>
      <c r="U753" s="36"/>
      <c r="V753" s="36"/>
      <c r="W753" s="37"/>
    </row>
    <row r="754" spans="11:23" x14ac:dyDescent="0.25">
      <c r="K754" s="36"/>
      <c r="L754" s="37"/>
      <c r="M754" s="37"/>
      <c r="N754" s="37"/>
      <c r="O754" s="37"/>
      <c r="P754" s="36"/>
      <c r="R754" s="36"/>
      <c r="S754" s="36"/>
      <c r="T754" s="36"/>
      <c r="U754" s="36"/>
      <c r="V754" s="36"/>
      <c r="W754" s="37"/>
    </row>
    <row r="755" spans="11:23" x14ac:dyDescent="0.25">
      <c r="K755" s="36"/>
      <c r="L755" s="37"/>
      <c r="M755" s="37"/>
      <c r="N755" s="37"/>
      <c r="O755" s="37"/>
      <c r="P755" s="36"/>
      <c r="R755" s="36"/>
      <c r="S755" s="36"/>
      <c r="T755" s="36"/>
      <c r="U755" s="36"/>
      <c r="V755" s="36"/>
      <c r="W755" s="37"/>
    </row>
    <row r="756" spans="11:23" x14ac:dyDescent="0.25">
      <c r="K756" s="36"/>
      <c r="L756" s="37"/>
      <c r="M756" s="37"/>
      <c r="N756" s="37"/>
      <c r="O756" s="37"/>
      <c r="P756" s="36"/>
      <c r="R756" s="36"/>
      <c r="S756" s="36"/>
      <c r="T756" s="36"/>
      <c r="U756" s="36"/>
      <c r="V756" s="36"/>
      <c r="W756" s="37"/>
    </row>
    <row r="757" spans="11:23" x14ac:dyDescent="0.25">
      <c r="K757" s="36"/>
      <c r="L757" s="37"/>
      <c r="M757" s="37"/>
      <c r="N757" s="37"/>
      <c r="O757" s="37"/>
      <c r="P757" s="36"/>
      <c r="R757" s="36"/>
      <c r="S757" s="36"/>
      <c r="T757" s="36"/>
      <c r="U757" s="36"/>
      <c r="V757" s="36"/>
      <c r="W757" s="37"/>
    </row>
    <row r="758" spans="11:23" x14ac:dyDescent="0.25">
      <c r="K758" s="36"/>
      <c r="L758" s="37"/>
      <c r="M758" s="37"/>
      <c r="N758" s="37"/>
      <c r="O758" s="37"/>
      <c r="P758" s="36"/>
      <c r="R758" s="36"/>
      <c r="S758" s="36"/>
      <c r="T758" s="36"/>
      <c r="U758" s="36"/>
      <c r="V758" s="36"/>
      <c r="W758" s="37"/>
    </row>
    <row r="759" spans="11:23" x14ac:dyDescent="0.25">
      <c r="K759" s="36"/>
      <c r="L759" s="37"/>
      <c r="M759" s="37"/>
      <c r="N759" s="37"/>
      <c r="O759" s="37"/>
      <c r="P759" s="36"/>
      <c r="R759" s="36"/>
      <c r="S759" s="36"/>
      <c r="T759" s="36"/>
      <c r="U759" s="36"/>
      <c r="V759" s="36"/>
      <c r="W759" s="37"/>
    </row>
    <row r="760" spans="11:23" x14ac:dyDescent="0.25">
      <c r="K760" s="36"/>
      <c r="L760" s="37"/>
      <c r="M760" s="37"/>
      <c r="N760" s="37"/>
      <c r="O760" s="37"/>
      <c r="P760" s="36"/>
      <c r="R760" s="36"/>
      <c r="S760" s="36"/>
      <c r="T760" s="36"/>
      <c r="U760" s="36"/>
      <c r="V760" s="36"/>
      <c r="W760" s="37"/>
    </row>
    <row r="761" spans="11:23" x14ac:dyDescent="0.25">
      <c r="K761" s="36"/>
      <c r="L761" s="37"/>
      <c r="M761" s="37"/>
      <c r="N761" s="37"/>
      <c r="O761" s="37"/>
      <c r="P761" s="36"/>
      <c r="R761" s="36"/>
      <c r="S761" s="36"/>
      <c r="T761" s="36"/>
      <c r="U761" s="36"/>
      <c r="V761" s="36"/>
      <c r="W761" s="37"/>
    </row>
    <row r="762" spans="11:23" x14ac:dyDescent="0.25">
      <c r="K762" s="36"/>
      <c r="L762" s="37"/>
      <c r="M762" s="37"/>
      <c r="N762" s="37"/>
      <c r="O762" s="37"/>
      <c r="P762" s="36"/>
      <c r="R762" s="36"/>
      <c r="S762" s="36"/>
      <c r="T762" s="36"/>
      <c r="U762" s="36"/>
      <c r="V762" s="36"/>
      <c r="W762" s="37"/>
    </row>
    <row r="763" spans="11:23" x14ac:dyDescent="0.25">
      <c r="K763" s="36"/>
      <c r="L763" s="37"/>
      <c r="M763" s="37"/>
      <c r="N763" s="37"/>
      <c r="O763" s="37"/>
      <c r="P763" s="36"/>
      <c r="R763" s="36"/>
      <c r="S763" s="36"/>
      <c r="T763" s="36"/>
      <c r="U763" s="36"/>
      <c r="V763" s="36"/>
      <c r="W763" s="37"/>
    </row>
    <row r="764" spans="11:23" x14ac:dyDescent="0.25">
      <c r="K764" s="36"/>
      <c r="L764" s="37"/>
      <c r="M764" s="37"/>
      <c r="N764" s="37"/>
      <c r="O764" s="37"/>
      <c r="P764" s="36"/>
      <c r="R764" s="36"/>
      <c r="S764" s="36"/>
      <c r="T764" s="36"/>
      <c r="U764" s="36"/>
      <c r="V764" s="36"/>
      <c r="W764" s="37"/>
    </row>
    <row r="765" spans="11:23" x14ac:dyDescent="0.25">
      <c r="K765" s="36"/>
      <c r="L765" s="37"/>
      <c r="M765" s="37"/>
      <c r="N765" s="37"/>
      <c r="O765" s="37"/>
      <c r="P765" s="36"/>
      <c r="R765" s="36"/>
      <c r="S765" s="36"/>
      <c r="T765" s="36"/>
      <c r="U765" s="36"/>
      <c r="V765" s="36"/>
      <c r="W765" s="37"/>
    </row>
    <row r="766" spans="11:23" x14ac:dyDescent="0.25">
      <c r="K766" s="36"/>
      <c r="L766" s="37"/>
      <c r="M766" s="37"/>
      <c r="N766" s="37"/>
      <c r="O766" s="37"/>
      <c r="P766" s="36"/>
      <c r="R766" s="36"/>
      <c r="S766" s="36"/>
      <c r="T766" s="36"/>
      <c r="U766" s="36"/>
      <c r="V766" s="36"/>
      <c r="W766" s="37"/>
    </row>
    <row r="767" spans="11:23" x14ac:dyDescent="0.25">
      <c r="K767" s="36"/>
      <c r="L767" s="37"/>
      <c r="M767" s="37"/>
      <c r="N767" s="37"/>
      <c r="O767" s="37"/>
      <c r="P767" s="36"/>
      <c r="R767" s="36"/>
      <c r="S767" s="36"/>
      <c r="T767" s="36"/>
      <c r="U767" s="36"/>
      <c r="V767" s="36"/>
      <c r="W767" s="37"/>
    </row>
    <row r="768" spans="11:23" x14ac:dyDescent="0.25">
      <c r="K768" s="36"/>
      <c r="L768" s="37"/>
      <c r="M768" s="37"/>
      <c r="N768" s="37"/>
      <c r="O768" s="37"/>
      <c r="P768" s="36"/>
      <c r="R768" s="36"/>
      <c r="S768" s="36"/>
      <c r="T768" s="36"/>
      <c r="U768" s="36"/>
      <c r="V768" s="36"/>
      <c r="W768" s="37"/>
    </row>
    <row r="769" spans="11:23" x14ac:dyDescent="0.25">
      <c r="K769" s="36"/>
      <c r="L769" s="37"/>
      <c r="M769" s="37"/>
      <c r="N769" s="37"/>
      <c r="O769" s="37"/>
      <c r="P769" s="36"/>
      <c r="R769" s="36"/>
      <c r="S769" s="36"/>
      <c r="T769" s="36"/>
      <c r="U769" s="36"/>
      <c r="V769" s="36"/>
      <c r="W769" s="37"/>
    </row>
    <row r="770" spans="11:23" x14ac:dyDescent="0.25">
      <c r="K770" s="36"/>
      <c r="L770" s="37"/>
      <c r="M770" s="37"/>
      <c r="N770" s="37"/>
      <c r="O770" s="37"/>
      <c r="P770" s="36"/>
      <c r="R770" s="36"/>
      <c r="S770" s="36"/>
      <c r="T770" s="36"/>
      <c r="U770" s="36"/>
      <c r="V770" s="36"/>
      <c r="W770" s="37"/>
    </row>
    <row r="771" spans="11:23" x14ac:dyDescent="0.25">
      <c r="K771" s="36"/>
      <c r="L771" s="37"/>
      <c r="M771" s="37"/>
      <c r="N771" s="37"/>
      <c r="O771" s="37"/>
      <c r="P771" s="36"/>
      <c r="R771" s="36"/>
      <c r="S771" s="36"/>
      <c r="T771" s="36"/>
      <c r="U771" s="36"/>
      <c r="V771" s="36"/>
      <c r="W771" s="37"/>
    </row>
    <row r="772" spans="11:23" x14ac:dyDescent="0.25">
      <c r="K772" s="36"/>
      <c r="L772" s="37"/>
      <c r="M772" s="37"/>
      <c r="N772" s="37"/>
      <c r="O772" s="37"/>
      <c r="P772" s="36"/>
      <c r="R772" s="36"/>
      <c r="S772" s="36"/>
      <c r="T772" s="36"/>
      <c r="U772" s="36"/>
      <c r="V772" s="36"/>
      <c r="W772" s="37"/>
    </row>
    <row r="773" spans="11:23" x14ac:dyDescent="0.25">
      <c r="K773" s="36"/>
      <c r="L773" s="37"/>
      <c r="M773" s="37"/>
      <c r="N773" s="37"/>
      <c r="O773" s="37"/>
      <c r="P773" s="36"/>
      <c r="R773" s="36"/>
      <c r="S773" s="36"/>
      <c r="T773" s="36"/>
      <c r="U773" s="36"/>
      <c r="V773" s="36"/>
      <c r="W773" s="37"/>
    </row>
    <row r="774" spans="11:23" x14ac:dyDescent="0.25">
      <c r="K774" s="36"/>
      <c r="L774" s="37"/>
      <c r="M774" s="37"/>
      <c r="N774" s="37"/>
      <c r="O774" s="37"/>
      <c r="P774" s="36"/>
      <c r="R774" s="36"/>
      <c r="S774" s="36"/>
      <c r="T774" s="36"/>
      <c r="U774" s="36"/>
      <c r="V774" s="36"/>
      <c r="W774" s="37"/>
    </row>
    <row r="775" spans="11:23" x14ac:dyDescent="0.25">
      <c r="K775" s="36"/>
      <c r="L775" s="37"/>
      <c r="M775" s="37"/>
      <c r="N775" s="37"/>
      <c r="O775" s="37"/>
      <c r="P775" s="36"/>
      <c r="R775" s="36"/>
      <c r="S775" s="36"/>
      <c r="T775" s="36"/>
      <c r="U775" s="36"/>
      <c r="V775" s="36"/>
      <c r="W775" s="37"/>
    </row>
    <row r="776" spans="11:23" x14ac:dyDescent="0.25">
      <c r="K776" s="36"/>
      <c r="L776" s="37"/>
      <c r="M776" s="37"/>
      <c r="N776" s="37"/>
      <c r="O776" s="37"/>
      <c r="P776" s="36"/>
      <c r="R776" s="36"/>
      <c r="S776" s="36"/>
      <c r="T776" s="36"/>
      <c r="U776" s="36"/>
      <c r="V776" s="36"/>
      <c r="W776" s="37"/>
    </row>
    <row r="777" spans="11:23" x14ac:dyDescent="0.25">
      <c r="K777" s="36"/>
      <c r="L777" s="37"/>
      <c r="M777" s="37"/>
      <c r="N777" s="37"/>
      <c r="O777" s="37"/>
      <c r="P777" s="36"/>
      <c r="R777" s="36"/>
      <c r="S777" s="36"/>
      <c r="T777" s="36"/>
      <c r="U777" s="36"/>
      <c r="V777" s="36"/>
      <c r="W777" s="37"/>
    </row>
    <row r="778" spans="11:23" x14ac:dyDescent="0.25">
      <c r="K778" s="36"/>
      <c r="L778" s="37"/>
      <c r="M778" s="37"/>
      <c r="N778" s="37"/>
      <c r="O778" s="37"/>
      <c r="P778" s="36"/>
      <c r="R778" s="36"/>
      <c r="S778" s="36"/>
      <c r="T778" s="36"/>
      <c r="U778" s="36"/>
      <c r="V778" s="36"/>
      <c r="W778" s="37"/>
    </row>
    <row r="779" spans="11:23" x14ac:dyDescent="0.25">
      <c r="K779" s="36"/>
      <c r="L779" s="37"/>
      <c r="M779" s="37"/>
      <c r="N779" s="37"/>
      <c r="O779" s="37"/>
      <c r="P779" s="36"/>
      <c r="R779" s="36"/>
      <c r="S779" s="36"/>
      <c r="T779" s="36"/>
      <c r="U779" s="36"/>
      <c r="V779" s="36"/>
      <c r="W779" s="37"/>
    </row>
    <row r="780" spans="11:23" x14ac:dyDescent="0.25">
      <c r="K780" s="36"/>
      <c r="L780" s="37"/>
      <c r="M780" s="37"/>
      <c r="N780" s="37"/>
      <c r="O780" s="37"/>
      <c r="P780" s="36"/>
      <c r="R780" s="36"/>
      <c r="S780" s="36"/>
      <c r="T780" s="36"/>
      <c r="U780" s="36"/>
      <c r="V780" s="36"/>
      <c r="W780" s="37"/>
    </row>
    <row r="781" spans="11:23" x14ac:dyDescent="0.25">
      <c r="K781" s="36"/>
      <c r="L781" s="37"/>
      <c r="M781" s="37"/>
      <c r="N781" s="37"/>
      <c r="O781" s="37"/>
      <c r="P781" s="36"/>
      <c r="R781" s="36"/>
      <c r="S781" s="36"/>
      <c r="T781" s="36"/>
      <c r="U781" s="36"/>
      <c r="V781" s="36"/>
      <c r="W781" s="37"/>
    </row>
    <row r="782" spans="11:23" x14ac:dyDescent="0.25">
      <c r="K782" s="36"/>
      <c r="L782" s="37"/>
      <c r="M782" s="37"/>
      <c r="N782" s="37"/>
      <c r="O782" s="37"/>
      <c r="P782" s="36"/>
      <c r="R782" s="36"/>
      <c r="S782" s="36"/>
      <c r="T782" s="36"/>
      <c r="U782" s="36"/>
      <c r="V782" s="36"/>
      <c r="W782" s="37"/>
    </row>
    <row r="783" spans="11:23" x14ac:dyDescent="0.25">
      <c r="K783" s="36"/>
      <c r="L783" s="37"/>
      <c r="M783" s="37"/>
      <c r="N783" s="37"/>
      <c r="O783" s="37"/>
      <c r="P783" s="36"/>
      <c r="R783" s="36"/>
      <c r="S783" s="36"/>
      <c r="T783" s="36"/>
      <c r="U783" s="36"/>
      <c r="V783" s="36"/>
      <c r="W783" s="37"/>
    </row>
    <row r="784" spans="11:23" x14ac:dyDescent="0.25">
      <c r="K784" s="36"/>
      <c r="L784" s="37"/>
      <c r="M784" s="37"/>
      <c r="N784" s="37"/>
      <c r="O784" s="37"/>
      <c r="P784" s="36"/>
      <c r="R784" s="36"/>
      <c r="S784" s="36"/>
      <c r="T784" s="36"/>
      <c r="U784" s="36"/>
      <c r="V784" s="36"/>
      <c r="W784" s="37"/>
    </row>
    <row r="785" spans="11:23" x14ac:dyDescent="0.25">
      <c r="K785" s="36"/>
      <c r="L785" s="37"/>
      <c r="M785" s="37"/>
      <c r="N785" s="37"/>
      <c r="O785" s="37"/>
      <c r="P785" s="36"/>
      <c r="R785" s="36"/>
      <c r="S785" s="36"/>
      <c r="T785" s="36"/>
      <c r="U785" s="36"/>
      <c r="V785" s="36"/>
      <c r="W785" s="37"/>
    </row>
    <row r="786" spans="11:23" x14ac:dyDescent="0.25">
      <c r="K786" s="36"/>
      <c r="L786" s="37"/>
      <c r="M786" s="37"/>
      <c r="N786" s="37"/>
      <c r="O786" s="37"/>
      <c r="P786" s="36"/>
      <c r="R786" s="36"/>
      <c r="S786" s="36"/>
      <c r="T786" s="36"/>
      <c r="U786" s="36"/>
      <c r="V786" s="36"/>
      <c r="W786" s="37"/>
    </row>
    <row r="787" spans="11:23" x14ac:dyDescent="0.25">
      <c r="K787" s="36"/>
      <c r="L787" s="37"/>
      <c r="M787" s="37"/>
      <c r="N787" s="37"/>
      <c r="O787" s="37"/>
      <c r="P787" s="36"/>
      <c r="R787" s="36"/>
      <c r="S787" s="36"/>
      <c r="T787" s="36"/>
      <c r="U787" s="36"/>
      <c r="V787" s="36"/>
      <c r="W787" s="37"/>
    </row>
    <row r="788" spans="11:23" x14ac:dyDescent="0.25">
      <c r="K788" s="36"/>
      <c r="L788" s="37"/>
      <c r="M788" s="37"/>
      <c r="N788" s="37"/>
      <c r="O788" s="37"/>
      <c r="P788" s="36"/>
      <c r="R788" s="36"/>
      <c r="S788" s="36"/>
      <c r="T788" s="36"/>
      <c r="U788" s="36"/>
      <c r="V788" s="36"/>
      <c r="W788" s="37"/>
    </row>
    <row r="789" spans="11:23" x14ac:dyDescent="0.25">
      <c r="K789" s="36"/>
      <c r="L789" s="37"/>
      <c r="M789" s="37"/>
      <c r="N789" s="37"/>
      <c r="O789" s="37"/>
      <c r="P789" s="36"/>
      <c r="R789" s="36"/>
      <c r="S789" s="36"/>
      <c r="T789" s="36"/>
      <c r="U789" s="36"/>
      <c r="V789" s="36"/>
      <c r="W789" s="37"/>
    </row>
    <row r="790" spans="11:23" x14ac:dyDescent="0.25">
      <c r="K790" s="36"/>
      <c r="L790" s="37"/>
      <c r="M790" s="37"/>
      <c r="N790" s="37"/>
      <c r="O790" s="37"/>
      <c r="P790" s="36"/>
      <c r="R790" s="36"/>
      <c r="S790" s="36"/>
      <c r="T790" s="36"/>
      <c r="U790" s="36"/>
      <c r="V790" s="36"/>
      <c r="W790" s="37"/>
    </row>
    <row r="791" spans="11:23" x14ac:dyDescent="0.25">
      <c r="K791" s="36"/>
      <c r="L791" s="37"/>
      <c r="M791" s="37"/>
      <c r="N791" s="37"/>
      <c r="O791" s="37"/>
      <c r="P791" s="36"/>
      <c r="R791" s="36"/>
      <c r="S791" s="36"/>
      <c r="T791" s="36"/>
      <c r="U791" s="36"/>
      <c r="V791" s="36"/>
      <c r="W791" s="37"/>
    </row>
    <row r="792" spans="11:23" x14ac:dyDescent="0.25">
      <c r="K792" s="36"/>
      <c r="L792" s="37"/>
      <c r="M792" s="37"/>
      <c r="N792" s="37"/>
      <c r="O792" s="37"/>
      <c r="P792" s="36"/>
      <c r="R792" s="36"/>
      <c r="S792" s="36"/>
      <c r="T792" s="36"/>
      <c r="U792" s="36"/>
      <c r="V792" s="36"/>
      <c r="W792" s="37"/>
    </row>
    <row r="793" spans="11:23" x14ac:dyDescent="0.25">
      <c r="K793" s="36"/>
      <c r="L793" s="37"/>
      <c r="M793" s="37"/>
      <c r="N793" s="37"/>
      <c r="O793" s="37"/>
      <c r="P793" s="36"/>
      <c r="R793" s="36"/>
      <c r="S793" s="36"/>
      <c r="T793" s="36"/>
      <c r="U793" s="36"/>
      <c r="V793" s="36"/>
      <c r="W793" s="37"/>
    </row>
    <row r="794" spans="11:23" x14ac:dyDescent="0.25">
      <c r="K794" s="36"/>
      <c r="L794" s="37"/>
      <c r="M794" s="37"/>
      <c r="N794" s="37"/>
      <c r="O794" s="37"/>
      <c r="P794" s="36"/>
      <c r="R794" s="36"/>
      <c r="S794" s="36"/>
      <c r="T794" s="36"/>
      <c r="U794" s="36"/>
      <c r="V794" s="36"/>
      <c r="W794" s="37"/>
    </row>
    <row r="795" spans="11:23" x14ac:dyDescent="0.25">
      <c r="K795" s="36"/>
      <c r="L795" s="37"/>
      <c r="M795" s="37"/>
      <c r="N795" s="37"/>
      <c r="O795" s="37"/>
      <c r="P795" s="36"/>
      <c r="R795" s="36"/>
      <c r="S795" s="36"/>
      <c r="T795" s="36"/>
      <c r="U795" s="36"/>
      <c r="V795" s="36"/>
      <c r="W795" s="37"/>
    </row>
    <row r="796" spans="11:23" x14ac:dyDescent="0.25">
      <c r="K796" s="36"/>
      <c r="L796" s="37"/>
      <c r="M796" s="37"/>
      <c r="N796" s="37"/>
      <c r="O796" s="37"/>
      <c r="P796" s="36"/>
      <c r="R796" s="36"/>
      <c r="S796" s="36"/>
      <c r="T796" s="36"/>
      <c r="U796" s="36"/>
      <c r="V796" s="36"/>
      <c r="W796" s="37"/>
    </row>
    <row r="797" spans="11:23" x14ac:dyDescent="0.25">
      <c r="K797" s="36"/>
      <c r="L797" s="37"/>
      <c r="M797" s="37"/>
      <c r="N797" s="37"/>
      <c r="O797" s="37"/>
      <c r="P797" s="36"/>
      <c r="R797" s="36"/>
      <c r="S797" s="36"/>
      <c r="T797" s="36"/>
      <c r="U797" s="36"/>
      <c r="V797" s="36"/>
      <c r="W797" s="37"/>
    </row>
    <row r="798" spans="11:23" x14ac:dyDescent="0.25">
      <c r="K798" s="36"/>
      <c r="L798" s="37"/>
      <c r="M798" s="37"/>
      <c r="N798" s="37"/>
      <c r="O798" s="37"/>
      <c r="P798" s="36"/>
      <c r="R798" s="36"/>
      <c r="S798" s="36"/>
      <c r="T798" s="36"/>
      <c r="U798" s="36"/>
      <c r="V798" s="36"/>
      <c r="W798" s="37"/>
    </row>
    <row r="799" spans="11:23" x14ac:dyDescent="0.25">
      <c r="K799" s="36"/>
      <c r="L799" s="37"/>
      <c r="M799" s="37"/>
      <c r="N799" s="37"/>
      <c r="O799" s="37"/>
      <c r="P799" s="36"/>
      <c r="R799" s="36"/>
      <c r="S799" s="36"/>
      <c r="T799" s="36"/>
      <c r="U799" s="36"/>
      <c r="V799" s="36"/>
      <c r="W799" s="37"/>
    </row>
    <row r="800" spans="11:23" x14ac:dyDescent="0.25">
      <c r="K800" s="36"/>
      <c r="L800" s="37"/>
      <c r="M800" s="37"/>
      <c r="N800" s="37"/>
      <c r="O800" s="37"/>
      <c r="P800" s="36"/>
      <c r="R800" s="36"/>
      <c r="S800" s="36"/>
      <c r="T800" s="36"/>
      <c r="U800" s="36"/>
      <c r="V800" s="36"/>
      <c r="W800" s="37"/>
    </row>
    <row r="801" spans="11:23" x14ac:dyDescent="0.25">
      <c r="K801" s="36"/>
      <c r="L801" s="37"/>
      <c r="M801" s="37"/>
      <c r="N801" s="37"/>
      <c r="O801" s="37"/>
      <c r="P801" s="36"/>
      <c r="R801" s="36"/>
      <c r="S801" s="36"/>
      <c r="T801" s="36"/>
      <c r="U801" s="36"/>
      <c r="V801" s="36"/>
      <c r="W801" s="37"/>
    </row>
    <row r="802" spans="11:23" x14ac:dyDescent="0.25">
      <c r="K802" s="36"/>
      <c r="L802" s="37"/>
      <c r="M802" s="37"/>
      <c r="N802" s="37"/>
      <c r="O802" s="37"/>
      <c r="P802" s="36"/>
      <c r="R802" s="36"/>
      <c r="S802" s="36"/>
      <c r="T802" s="36"/>
      <c r="U802" s="36"/>
      <c r="V802" s="36"/>
      <c r="W802" s="37"/>
    </row>
    <row r="803" spans="11:23" x14ac:dyDescent="0.25">
      <c r="K803" s="36"/>
      <c r="L803" s="37"/>
      <c r="M803" s="37"/>
      <c r="N803" s="37"/>
      <c r="O803" s="37"/>
      <c r="P803" s="36"/>
      <c r="R803" s="36"/>
      <c r="S803" s="36"/>
      <c r="T803" s="36"/>
      <c r="U803" s="36"/>
      <c r="V803" s="36"/>
      <c r="W803" s="37"/>
    </row>
    <row r="804" spans="11:23" x14ac:dyDescent="0.25">
      <c r="K804" s="36"/>
      <c r="L804" s="37"/>
      <c r="M804" s="37"/>
      <c r="N804" s="37"/>
      <c r="O804" s="37"/>
      <c r="P804" s="36"/>
      <c r="R804" s="36"/>
      <c r="S804" s="36"/>
      <c r="T804" s="36"/>
      <c r="U804" s="36"/>
      <c r="V804" s="36"/>
      <c r="W804" s="37"/>
    </row>
    <row r="805" spans="11:23" x14ac:dyDescent="0.25">
      <c r="K805" s="36"/>
      <c r="L805" s="37"/>
      <c r="M805" s="37"/>
      <c r="N805" s="37"/>
      <c r="O805" s="37"/>
      <c r="P805" s="36"/>
      <c r="R805" s="36"/>
      <c r="S805" s="36"/>
      <c r="T805" s="36"/>
      <c r="U805" s="36"/>
      <c r="V805" s="36"/>
      <c r="W805" s="37"/>
    </row>
    <row r="806" spans="11:23" x14ac:dyDescent="0.25">
      <c r="K806" s="36"/>
      <c r="L806" s="37"/>
      <c r="M806" s="37"/>
      <c r="N806" s="37"/>
      <c r="O806" s="37"/>
      <c r="P806" s="36"/>
      <c r="R806" s="36"/>
      <c r="S806" s="36"/>
      <c r="T806" s="36"/>
      <c r="U806" s="36"/>
      <c r="V806" s="36"/>
      <c r="W806" s="37"/>
    </row>
    <row r="807" spans="11:23" x14ac:dyDescent="0.25">
      <c r="K807" s="36"/>
      <c r="L807" s="37"/>
      <c r="M807" s="37"/>
      <c r="N807" s="37"/>
      <c r="O807" s="37"/>
      <c r="P807" s="36"/>
      <c r="R807" s="36"/>
      <c r="S807" s="36"/>
      <c r="T807" s="36"/>
      <c r="U807" s="36"/>
      <c r="V807" s="36"/>
      <c r="W807" s="37"/>
    </row>
    <row r="808" spans="11:23" x14ac:dyDescent="0.25">
      <c r="K808" s="36"/>
      <c r="L808" s="37"/>
      <c r="M808" s="37"/>
      <c r="N808" s="37"/>
      <c r="O808" s="37"/>
      <c r="P808" s="36"/>
      <c r="R808" s="36"/>
      <c r="S808" s="36"/>
      <c r="T808" s="36"/>
      <c r="U808" s="36"/>
      <c r="V808" s="36"/>
      <c r="W808" s="37"/>
    </row>
    <row r="809" spans="11:23" x14ac:dyDescent="0.25">
      <c r="K809" s="36"/>
      <c r="L809" s="37"/>
      <c r="M809" s="37"/>
      <c r="N809" s="37"/>
      <c r="O809" s="37"/>
      <c r="P809" s="36"/>
      <c r="R809" s="36"/>
      <c r="S809" s="36"/>
      <c r="T809" s="36"/>
      <c r="U809" s="36"/>
      <c r="V809" s="36"/>
      <c r="W809" s="37"/>
    </row>
    <row r="810" spans="11:23" x14ac:dyDescent="0.25">
      <c r="K810" s="36"/>
      <c r="L810" s="37"/>
      <c r="M810" s="37"/>
      <c r="N810" s="37"/>
      <c r="O810" s="37"/>
      <c r="P810" s="36"/>
      <c r="R810" s="36"/>
      <c r="S810" s="36"/>
      <c r="T810" s="36"/>
      <c r="U810" s="36"/>
      <c r="V810" s="36"/>
      <c r="W810" s="37"/>
    </row>
    <row r="811" spans="11:23" x14ac:dyDescent="0.25">
      <c r="K811" s="36"/>
      <c r="L811" s="37"/>
      <c r="M811" s="37"/>
      <c r="N811" s="37"/>
      <c r="O811" s="37"/>
      <c r="P811" s="36"/>
      <c r="R811" s="36"/>
      <c r="S811" s="36"/>
      <c r="T811" s="36"/>
      <c r="U811" s="36"/>
      <c r="V811" s="36"/>
      <c r="W811" s="37"/>
    </row>
    <row r="812" spans="11:23" x14ac:dyDescent="0.25">
      <c r="K812" s="36"/>
      <c r="L812" s="37"/>
      <c r="M812" s="37"/>
      <c r="N812" s="37"/>
      <c r="O812" s="37"/>
      <c r="P812" s="36"/>
      <c r="R812" s="36"/>
      <c r="S812" s="36"/>
      <c r="T812" s="36"/>
      <c r="U812" s="36"/>
      <c r="V812" s="36"/>
      <c r="W812" s="37"/>
    </row>
    <row r="813" spans="11:23" x14ac:dyDescent="0.25">
      <c r="K813" s="36"/>
      <c r="L813" s="37"/>
      <c r="M813" s="37"/>
      <c r="N813" s="37"/>
      <c r="O813" s="37"/>
      <c r="P813" s="36"/>
      <c r="R813" s="36"/>
      <c r="S813" s="36"/>
      <c r="T813" s="36"/>
      <c r="U813" s="36"/>
      <c r="V813" s="36"/>
      <c r="W813" s="37"/>
    </row>
    <row r="814" spans="11:23" x14ac:dyDescent="0.25">
      <c r="K814" s="36"/>
      <c r="L814" s="37"/>
      <c r="M814" s="37"/>
      <c r="N814" s="37"/>
      <c r="O814" s="37"/>
      <c r="P814" s="36"/>
      <c r="R814" s="36"/>
      <c r="S814" s="36"/>
      <c r="T814" s="36"/>
      <c r="U814" s="36"/>
      <c r="V814" s="36"/>
      <c r="W814" s="37"/>
    </row>
    <row r="815" spans="11:23" x14ac:dyDescent="0.25">
      <c r="K815" s="36"/>
      <c r="L815" s="37"/>
      <c r="M815" s="37"/>
      <c r="N815" s="37"/>
      <c r="O815" s="37"/>
      <c r="P815" s="36"/>
      <c r="R815" s="36"/>
      <c r="S815" s="36"/>
      <c r="T815" s="36"/>
      <c r="U815" s="36"/>
      <c r="V815" s="36"/>
      <c r="W815" s="37"/>
    </row>
    <row r="816" spans="11:23" x14ac:dyDescent="0.25">
      <c r="K816" s="36"/>
      <c r="L816" s="37"/>
      <c r="M816" s="37"/>
      <c r="N816" s="37"/>
      <c r="O816" s="37"/>
      <c r="P816" s="36"/>
      <c r="R816" s="36"/>
      <c r="S816" s="36"/>
      <c r="T816" s="36"/>
      <c r="U816" s="36"/>
      <c r="V816" s="36"/>
      <c r="W816" s="37"/>
    </row>
    <row r="817" spans="11:23" x14ac:dyDescent="0.25">
      <c r="K817" s="36"/>
      <c r="L817" s="37"/>
      <c r="M817" s="37"/>
      <c r="N817" s="37"/>
      <c r="O817" s="37"/>
      <c r="P817" s="36"/>
      <c r="R817" s="36"/>
      <c r="S817" s="36"/>
      <c r="T817" s="36"/>
      <c r="U817" s="36"/>
      <c r="V817" s="36"/>
      <c r="W817" s="37"/>
    </row>
    <row r="818" spans="11:23" x14ac:dyDescent="0.25">
      <c r="K818" s="36"/>
      <c r="L818" s="37"/>
      <c r="M818" s="37"/>
      <c r="N818" s="37"/>
      <c r="O818" s="37"/>
      <c r="P818" s="36"/>
      <c r="R818" s="36"/>
      <c r="S818" s="36"/>
      <c r="T818" s="36"/>
      <c r="U818" s="36"/>
      <c r="V818" s="36"/>
      <c r="W818" s="37"/>
    </row>
    <row r="819" spans="11:23" x14ac:dyDescent="0.25">
      <c r="K819" s="36"/>
      <c r="L819" s="37"/>
      <c r="M819" s="37"/>
      <c r="N819" s="37"/>
      <c r="O819" s="37"/>
      <c r="P819" s="36"/>
      <c r="R819" s="36"/>
      <c r="S819" s="36"/>
      <c r="T819" s="36"/>
      <c r="U819" s="36"/>
      <c r="V819" s="36"/>
      <c r="W819" s="37"/>
    </row>
    <row r="820" spans="11:23" x14ac:dyDescent="0.25">
      <c r="K820" s="36"/>
      <c r="L820" s="37"/>
      <c r="M820" s="37"/>
      <c r="N820" s="37"/>
      <c r="O820" s="37"/>
      <c r="P820" s="36"/>
      <c r="R820" s="36"/>
      <c r="S820" s="36"/>
      <c r="T820" s="36"/>
      <c r="U820" s="36"/>
      <c r="V820" s="36"/>
      <c r="W820" s="37"/>
    </row>
    <row r="821" spans="11:23" x14ac:dyDescent="0.25">
      <c r="K821" s="36"/>
      <c r="L821" s="37"/>
      <c r="M821" s="37"/>
      <c r="N821" s="37"/>
      <c r="O821" s="37"/>
      <c r="P821" s="36"/>
      <c r="R821" s="36"/>
      <c r="S821" s="36"/>
      <c r="T821" s="36"/>
      <c r="U821" s="36"/>
      <c r="V821" s="36"/>
      <c r="W821" s="37"/>
    </row>
    <row r="822" spans="11:23" x14ac:dyDescent="0.25">
      <c r="K822" s="36"/>
      <c r="L822" s="37"/>
      <c r="M822" s="37"/>
      <c r="N822" s="37"/>
      <c r="O822" s="37"/>
      <c r="P822" s="36"/>
      <c r="R822" s="36"/>
      <c r="S822" s="36"/>
      <c r="T822" s="36"/>
      <c r="U822" s="36"/>
      <c r="V822" s="36"/>
      <c r="W822" s="37"/>
    </row>
    <row r="823" spans="11:23" x14ac:dyDescent="0.25">
      <c r="K823" s="36"/>
      <c r="L823" s="37"/>
      <c r="M823" s="37"/>
      <c r="N823" s="37"/>
      <c r="O823" s="37"/>
      <c r="P823" s="36"/>
      <c r="R823" s="36"/>
      <c r="S823" s="36"/>
      <c r="T823" s="36"/>
      <c r="U823" s="36"/>
      <c r="V823" s="36"/>
      <c r="W823" s="37"/>
    </row>
    <row r="824" spans="11:23" x14ac:dyDescent="0.25">
      <c r="K824" s="36"/>
      <c r="L824" s="37"/>
      <c r="M824" s="37"/>
      <c r="N824" s="37"/>
      <c r="O824" s="37"/>
      <c r="P824" s="36"/>
      <c r="R824" s="36"/>
      <c r="S824" s="36"/>
      <c r="T824" s="36"/>
      <c r="U824" s="36"/>
      <c r="V824" s="36"/>
      <c r="W824" s="37"/>
    </row>
    <row r="825" spans="11:23" x14ac:dyDescent="0.25">
      <c r="K825" s="36"/>
      <c r="L825" s="37"/>
      <c r="M825" s="37"/>
      <c r="N825" s="37"/>
      <c r="O825" s="37"/>
      <c r="P825" s="36"/>
      <c r="R825" s="36"/>
      <c r="S825" s="36"/>
      <c r="T825" s="36"/>
      <c r="U825" s="36"/>
      <c r="V825" s="36"/>
      <c r="W825" s="37"/>
    </row>
    <row r="826" spans="11:23" x14ac:dyDescent="0.25">
      <c r="K826" s="36"/>
      <c r="L826" s="37"/>
      <c r="M826" s="37"/>
      <c r="N826" s="37"/>
      <c r="O826" s="37"/>
      <c r="P826" s="36"/>
      <c r="R826" s="36"/>
      <c r="S826" s="36"/>
      <c r="T826" s="36"/>
      <c r="U826" s="36"/>
      <c r="V826" s="36"/>
      <c r="W826" s="37"/>
    </row>
    <row r="827" spans="11:23" x14ac:dyDescent="0.25">
      <c r="K827" s="36"/>
      <c r="L827" s="37"/>
      <c r="M827" s="37"/>
      <c r="N827" s="37"/>
      <c r="O827" s="37"/>
      <c r="P827" s="36"/>
      <c r="R827" s="36"/>
      <c r="S827" s="36"/>
      <c r="T827" s="36"/>
      <c r="U827" s="36"/>
      <c r="V827" s="36"/>
      <c r="W827" s="37"/>
    </row>
    <row r="828" spans="11:23" x14ac:dyDescent="0.25">
      <c r="K828" s="36"/>
      <c r="L828" s="37"/>
      <c r="M828" s="37"/>
      <c r="N828" s="37"/>
      <c r="O828" s="37"/>
      <c r="P828" s="36"/>
      <c r="R828" s="36"/>
      <c r="S828" s="36"/>
      <c r="T828" s="36"/>
      <c r="U828" s="36"/>
      <c r="V828" s="36"/>
      <c r="W828" s="37"/>
    </row>
    <row r="829" spans="11:23" x14ac:dyDescent="0.25">
      <c r="K829" s="36"/>
      <c r="L829" s="37"/>
      <c r="M829" s="37"/>
      <c r="N829" s="37"/>
      <c r="O829" s="37"/>
      <c r="P829" s="36"/>
      <c r="R829" s="36"/>
      <c r="S829" s="36"/>
      <c r="T829" s="36"/>
      <c r="U829" s="36"/>
      <c r="V829" s="36"/>
      <c r="W829" s="37"/>
    </row>
    <row r="830" spans="11:23" x14ac:dyDescent="0.25">
      <c r="K830" s="36"/>
      <c r="L830" s="37"/>
      <c r="M830" s="37"/>
      <c r="N830" s="37"/>
      <c r="O830" s="37"/>
      <c r="P830" s="36"/>
      <c r="R830" s="36"/>
      <c r="S830" s="36"/>
      <c r="T830" s="36"/>
      <c r="U830" s="36"/>
      <c r="V830" s="36"/>
      <c r="W830" s="37"/>
    </row>
    <row r="831" spans="11:23" x14ac:dyDescent="0.25">
      <c r="K831" s="36"/>
      <c r="L831" s="37"/>
      <c r="M831" s="37"/>
      <c r="N831" s="37"/>
      <c r="O831" s="37"/>
      <c r="P831" s="36"/>
      <c r="R831" s="36"/>
      <c r="S831" s="36"/>
      <c r="T831" s="36"/>
      <c r="U831" s="36"/>
      <c r="V831" s="36"/>
      <c r="W831" s="37"/>
    </row>
    <row r="832" spans="11:23" x14ac:dyDescent="0.25">
      <c r="K832" s="36"/>
      <c r="L832" s="37"/>
      <c r="M832" s="37"/>
      <c r="N832" s="37"/>
      <c r="O832" s="37"/>
      <c r="P832" s="36"/>
      <c r="R832" s="36"/>
      <c r="S832" s="36"/>
      <c r="T832" s="36"/>
      <c r="U832" s="36"/>
      <c r="V832" s="36"/>
      <c r="W832" s="37"/>
    </row>
    <row r="833" spans="11:23" x14ac:dyDescent="0.25">
      <c r="K833" s="36"/>
      <c r="L833" s="37"/>
      <c r="M833" s="37"/>
      <c r="N833" s="37"/>
      <c r="O833" s="37"/>
      <c r="P833" s="36"/>
      <c r="R833" s="36"/>
      <c r="S833" s="36"/>
      <c r="T833" s="36"/>
      <c r="U833" s="36"/>
      <c r="V833" s="36"/>
      <c r="W833" s="37"/>
    </row>
    <row r="834" spans="11:23" x14ac:dyDescent="0.25">
      <c r="K834" s="36"/>
      <c r="L834" s="37"/>
      <c r="M834" s="37"/>
      <c r="N834" s="37"/>
      <c r="O834" s="37"/>
      <c r="P834" s="36"/>
      <c r="R834" s="36"/>
      <c r="S834" s="36"/>
      <c r="T834" s="36"/>
      <c r="U834" s="36"/>
      <c r="V834" s="36"/>
      <c r="W834" s="37"/>
    </row>
    <row r="835" spans="11:23" x14ac:dyDescent="0.25">
      <c r="K835" s="36"/>
      <c r="L835" s="37"/>
      <c r="M835" s="37"/>
      <c r="N835" s="37"/>
      <c r="O835" s="37"/>
      <c r="P835" s="36"/>
      <c r="R835" s="36"/>
      <c r="S835" s="36"/>
      <c r="T835" s="36"/>
      <c r="U835" s="36"/>
      <c r="V835" s="36"/>
      <c r="W835" s="37"/>
    </row>
    <row r="836" spans="11:23" x14ac:dyDescent="0.25">
      <c r="K836" s="36"/>
      <c r="L836" s="37"/>
      <c r="M836" s="37"/>
      <c r="N836" s="37"/>
      <c r="O836" s="37"/>
      <c r="P836" s="36"/>
      <c r="R836" s="36"/>
      <c r="S836" s="36"/>
      <c r="T836" s="36"/>
      <c r="U836" s="36"/>
      <c r="V836" s="36"/>
      <c r="W836" s="37"/>
    </row>
    <row r="837" spans="11:23" x14ac:dyDescent="0.25">
      <c r="K837" s="36"/>
      <c r="L837" s="37"/>
      <c r="M837" s="37"/>
      <c r="N837" s="37"/>
      <c r="O837" s="37"/>
      <c r="P837" s="36"/>
      <c r="R837" s="36"/>
      <c r="S837" s="36"/>
      <c r="T837" s="36"/>
      <c r="U837" s="36"/>
      <c r="V837" s="36"/>
      <c r="W837" s="37"/>
    </row>
    <row r="838" spans="11:23" x14ac:dyDescent="0.25">
      <c r="K838" s="36"/>
      <c r="L838" s="37"/>
      <c r="M838" s="37"/>
      <c r="N838" s="37"/>
      <c r="O838" s="37"/>
      <c r="P838" s="36"/>
      <c r="R838" s="36"/>
      <c r="S838" s="36"/>
      <c r="T838" s="36"/>
      <c r="U838" s="36"/>
      <c r="V838" s="36"/>
      <c r="W838" s="37"/>
    </row>
    <row r="839" spans="11:23" x14ac:dyDescent="0.25">
      <c r="K839" s="36"/>
      <c r="L839" s="37"/>
      <c r="M839" s="37"/>
      <c r="N839" s="37"/>
      <c r="O839" s="37"/>
      <c r="P839" s="36"/>
      <c r="R839" s="36"/>
      <c r="S839" s="36"/>
      <c r="T839" s="36"/>
      <c r="U839" s="36"/>
      <c r="V839" s="36"/>
      <c r="W839" s="37"/>
    </row>
    <row r="840" spans="11:23" x14ac:dyDescent="0.25">
      <c r="K840" s="36"/>
      <c r="L840" s="37"/>
      <c r="M840" s="37"/>
      <c r="N840" s="37"/>
      <c r="O840" s="37"/>
      <c r="P840" s="36"/>
      <c r="R840" s="36"/>
      <c r="S840" s="36"/>
      <c r="T840" s="36"/>
      <c r="U840" s="36"/>
      <c r="V840" s="36"/>
      <c r="W840" s="37"/>
    </row>
    <row r="841" spans="11:23" x14ac:dyDescent="0.25">
      <c r="K841" s="36"/>
      <c r="L841" s="37"/>
      <c r="M841" s="37"/>
      <c r="N841" s="37"/>
      <c r="O841" s="37"/>
      <c r="P841" s="36"/>
      <c r="R841" s="36"/>
      <c r="S841" s="36"/>
      <c r="T841" s="36"/>
      <c r="U841" s="36"/>
      <c r="V841" s="36"/>
      <c r="W841" s="37"/>
    </row>
    <row r="842" spans="11:23" x14ac:dyDescent="0.25">
      <c r="K842" s="36"/>
      <c r="L842" s="37"/>
      <c r="M842" s="37"/>
      <c r="N842" s="37"/>
      <c r="O842" s="37"/>
      <c r="P842" s="36"/>
      <c r="R842" s="36"/>
      <c r="S842" s="36"/>
      <c r="T842" s="36"/>
      <c r="U842" s="36"/>
      <c r="V842" s="36"/>
      <c r="W842" s="37"/>
    </row>
    <row r="843" spans="11:23" x14ac:dyDescent="0.25">
      <c r="K843" s="36"/>
      <c r="L843" s="37"/>
      <c r="M843" s="37"/>
      <c r="N843" s="37"/>
      <c r="O843" s="37"/>
      <c r="P843" s="36"/>
      <c r="R843" s="36"/>
      <c r="S843" s="36"/>
      <c r="T843" s="36"/>
      <c r="U843" s="36"/>
      <c r="V843" s="36"/>
      <c r="W843" s="37"/>
    </row>
    <row r="844" spans="11:23" x14ac:dyDescent="0.25">
      <c r="K844" s="36"/>
      <c r="L844" s="37"/>
      <c r="M844" s="37"/>
      <c r="N844" s="37"/>
      <c r="O844" s="37"/>
      <c r="P844" s="36"/>
      <c r="R844" s="36"/>
      <c r="S844" s="36"/>
      <c r="T844" s="36"/>
      <c r="U844" s="36"/>
      <c r="V844" s="36"/>
      <c r="W844" s="37"/>
    </row>
    <row r="845" spans="11:23" x14ac:dyDescent="0.25">
      <c r="K845" s="36"/>
      <c r="L845" s="37"/>
      <c r="M845" s="37"/>
      <c r="N845" s="37"/>
      <c r="O845" s="37"/>
      <c r="P845" s="36"/>
      <c r="R845" s="36"/>
      <c r="S845" s="36"/>
      <c r="T845" s="36"/>
      <c r="U845" s="36"/>
      <c r="V845" s="36"/>
      <c r="W845" s="37"/>
    </row>
    <row r="846" spans="11:23" x14ac:dyDescent="0.25">
      <c r="K846" s="36"/>
      <c r="L846" s="37"/>
      <c r="M846" s="37"/>
      <c r="N846" s="37"/>
      <c r="O846" s="37"/>
      <c r="P846" s="36"/>
      <c r="R846" s="36"/>
      <c r="S846" s="36"/>
      <c r="T846" s="36"/>
      <c r="U846" s="36"/>
      <c r="V846" s="36"/>
      <c r="W846" s="37"/>
    </row>
    <row r="847" spans="11:23" x14ac:dyDescent="0.25">
      <c r="K847" s="36"/>
      <c r="L847" s="37"/>
      <c r="M847" s="37"/>
      <c r="N847" s="37"/>
      <c r="O847" s="37"/>
      <c r="P847" s="36"/>
      <c r="R847" s="36"/>
      <c r="S847" s="36"/>
      <c r="T847" s="36"/>
      <c r="U847" s="36"/>
      <c r="V847" s="36"/>
      <c r="W847" s="37"/>
    </row>
    <row r="848" spans="11:23" x14ac:dyDescent="0.25">
      <c r="K848" s="36"/>
      <c r="L848" s="37"/>
      <c r="M848" s="37"/>
      <c r="N848" s="37"/>
      <c r="O848" s="37"/>
      <c r="P848" s="36"/>
      <c r="R848" s="36"/>
      <c r="S848" s="36"/>
      <c r="T848" s="36"/>
      <c r="U848" s="36"/>
      <c r="V848" s="36"/>
      <c r="W848" s="37"/>
    </row>
    <row r="849" spans="11:23" x14ac:dyDescent="0.25">
      <c r="K849" s="36"/>
      <c r="L849" s="37"/>
      <c r="M849" s="37"/>
      <c r="N849" s="37"/>
      <c r="O849" s="37"/>
      <c r="P849" s="36"/>
      <c r="R849" s="36"/>
      <c r="S849" s="36"/>
      <c r="T849" s="36"/>
      <c r="U849" s="36"/>
      <c r="V849" s="36"/>
      <c r="W849" s="37"/>
    </row>
    <row r="850" spans="11:23" x14ac:dyDescent="0.25">
      <c r="K850" s="36"/>
      <c r="L850" s="37"/>
      <c r="M850" s="37"/>
      <c r="N850" s="37"/>
      <c r="O850" s="37"/>
      <c r="P850" s="36"/>
      <c r="R850" s="36"/>
      <c r="S850" s="36"/>
      <c r="T850" s="36"/>
      <c r="U850" s="36"/>
      <c r="V850" s="36"/>
      <c r="W850" s="37"/>
    </row>
    <row r="851" spans="11:23" x14ac:dyDescent="0.25">
      <c r="K851" s="36"/>
      <c r="L851" s="37"/>
      <c r="M851" s="37"/>
      <c r="N851" s="37"/>
      <c r="O851" s="37"/>
      <c r="P851" s="36"/>
      <c r="R851" s="36"/>
      <c r="S851" s="36"/>
      <c r="T851" s="36"/>
      <c r="U851" s="36"/>
      <c r="V851" s="36"/>
      <c r="W851" s="37"/>
    </row>
    <row r="852" spans="11:23" x14ac:dyDescent="0.25">
      <c r="K852" s="36"/>
      <c r="L852" s="37"/>
      <c r="M852" s="37"/>
      <c r="N852" s="37"/>
      <c r="O852" s="37"/>
      <c r="P852" s="36"/>
      <c r="R852" s="36"/>
      <c r="S852" s="36"/>
      <c r="T852" s="36"/>
      <c r="U852" s="36"/>
      <c r="V852" s="36"/>
      <c r="W852" s="37"/>
    </row>
    <row r="853" spans="11:23" x14ac:dyDescent="0.25">
      <c r="K853" s="36"/>
      <c r="L853" s="37"/>
      <c r="M853" s="37"/>
      <c r="N853" s="37"/>
      <c r="O853" s="37"/>
      <c r="P853" s="36"/>
      <c r="R853" s="36"/>
      <c r="S853" s="36"/>
      <c r="T853" s="36"/>
      <c r="U853" s="36"/>
      <c r="V853" s="36"/>
      <c r="W853" s="37"/>
    </row>
    <row r="854" spans="11:23" x14ac:dyDescent="0.25">
      <c r="K854" s="36"/>
      <c r="L854" s="37"/>
      <c r="M854" s="37"/>
      <c r="N854" s="37"/>
      <c r="O854" s="37"/>
      <c r="P854" s="36"/>
      <c r="R854" s="36"/>
      <c r="S854" s="36"/>
      <c r="T854" s="36"/>
      <c r="U854" s="36"/>
      <c r="V854" s="36"/>
      <c r="W854" s="37"/>
    </row>
    <row r="855" spans="11:23" x14ac:dyDescent="0.25">
      <c r="K855" s="36"/>
      <c r="L855" s="37"/>
      <c r="M855" s="37"/>
      <c r="N855" s="37"/>
      <c r="O855" s="37"/>
      <c r="P855" s="36"/>
      <c r="R855" s="36"/>
      <c r="S855" s="36"/>
      <c r="T855" s="36"/>
      <c r="U855" s="36"/>
      <c r="V855" s="36"/>
      <c r="W855" s="37"/>
    </row>
    <row r="856" spans="11:23" x14ac:dyDescent="0.25">
      <c r="K856" s="36"/>
      <c r="L856" s="37"/>
      <c r="M856" s="37"/>
      <c r="N856" s="37"/>
      <c r="O856" s="37"/>
      <c r="P856" s="36"/>
      <c r="R856" s="36"/>
      <c r="S856" s="36"/>
      <c r="T856" s="36"/>
      <c r="U856" s="36"/>
      <c r="V856" s="36"/>
      <c r="W856" s="37"/>
    </row>
    <row r="857" spans="11:23" x14ac:dyDescent="0.25">
      <c r="K857" s="36"/>
      <c r="L857" s="37"/>
      <c r="M857" s="37"/>
      <c r="N857" s="37"/>
      <c r="O857" s="37"/>
      <c r="P857" s="36"/>
      <c r="R857" s="36"/>
      <c r="S857" s="36"/>
      <c r="T857" s="36"/>
      <c r="U857" s="36"/>
      <c r="V857" s="36"/>
      <c r="W857" s="37"/>
    </row>
    <row r="858" spans="11:23" x14ac:dyDescent="0.25">
      <c r="K858" s="36"/>
      <c r="L858" s="37"/>
      <c r="M858" s="37"/>
      <c r="N858" s="37"/>
      <c r="O858" s="37"/>
      <c r="P858" s="36"/>
      <c r="R858" s="36"/>
      <c r="S858" s="36"/>
      <c r="T858" s="36"/>
      <c r="U858" s="36"/>
      <c r="V858" s="36"/>
      <c r="W858" s="37"/>
    </row>
    <row r="859" spans="11:23" x14ac:dyDescent="0.25">
      <c r="K859" s="36"/>
      <c r="L859" s="37"/>
      <c r="M859" s="37"/>
      <c r="N859" s="37"/>
      <c r="O859" s="37"/>
      <c r="P859" s="36"/>
      <c r="R859" s="36"/>
      <c r="S859" s="36"/>
      <c r="T859" s="36"/>
      <c r="U859" s="36"/>
      <c r="V859" s="36"/>
      <c r="W859" s="37"/>
    </row>
    <row r="860" spans="11:23" x14ac:dyDescent="0.25">
      <c r="K860" s="36"/>
      <c r="L860" s="37"/>
      <c r="M860" s="37"/>
      <c r="N860" s="37"/>
      <c r="O860" s="37"/>
      <c r="P860" s="36"/>
      <c r="R860" s="36"/>
      <c r="S860" s="36"/>
      <c r="T860" s="36"/>
      <c r="U860" s="36"/>
      <c r="V860" s="36"/>
      <c r="W860" s="37"/>
    </row>
    <row r="861" spans="11:23" x14ac:dyDescent="0.25">
      <c r="K861" s="36"/>
      <c r="L861" s="37"/>
      <c r="M861" s="37"/>
      <c r="N861" s="37"/>
      <c r="O861" s="37"/>
      <c r="P861" s="36"/>
      <c r="R861" s="36"/>
      <c r="S861" s="36"/>
      <c r="T861" s="36"/>
      <c r="U861" s="36"/>
      <c r="V861" s="36"/>
      <c r="W861" s="37"/>
    </row>
    <row r="862" spans="11:23" x14ac:dyDescent="0.25">
      <c r="K862" s="36"/>
      <c r="L862" s="37"/>
      <c r="M862" s="37"/>
      <c r="N862" s="37"/>
      <c r="O862" s="37"/>
      <c r="P862" s="36"/>
      <c r="R862" s="36"/>
      <c r="S862" s="36"/>
      <c r="T862" s="36"/>
      <c r="U862" s="36"/>
      <c r="V862" s="36"/>
      <c r="W862" s="37"/>
    </row>
    <row r="863" spans="11:23" x14ac:dyDescent="0.25">
      <c r="K863" s="36"/>
      <c r="L863" s="37"/>
      <c r="M863" s="37"/>
      <c r="N863" s="37"/>
      <c r="O863" s="37"/>
      <c r="P863" s="36"/>
      <c r="R863" s="36"/>
      <c r="S863" s="36"/>
      <c r="T863" s="36"/>
      <c r="U863" s="36"/>
      <c r="V863" s="36"/>
      <c r="W863" s="37"/>
    </row>
    <row r="864" spans="11:23" x14ac:dyDescent="0.25">
      <c r="K864" s="36"/>
      <c r="L864" s="37"/>
      <c r="M864" s="37"/>
      <c r="N864" s="37"/>
      <c r="O864" s="37"/>
      <c r="P864" s="36"/>
      <c r="R864" s="36"/>
      <c r="S864" s="36"/>
      <c r="T864" s="36"/>
      <c r="U864" s="36"/>
      <c r="V864" s="36"/>
      <c r="W864" s="37"/>
    </row>
    <row r="865" spans="11:23" x14ac:dyDescent="0.25">
      <c r="K865" s="36"/>
      <c r="L865" s="37"/>
      <c r="M865" s="37"/>
      <c r="N865" s="37"/>
      <c r="O865" s="37"/>
      <c r="P865" s="36"/>
      <c r="R865" s="36"/>
      <c r="S865" s="36"/>
      <c r="T865" s="36"/>
      <c r="U865" s="36"/>
      <c r="V865" s="36"/>
      <c r="W865" s="37"/>
    </row>
    <row r="866" spans="11:23" x14ac:dyDescent="0.25">
      <c r="K866" s="36"/>
      <c r="L866" s="37"/>
      <c r="M866" s="37"/>
      <c r="N866" s="37"/>
      <c r="O866" s="37"/>
      <c r="P866" s="36"/>
      <c r="R866" s="36"/>
      <c r="S866" s="36"/>
      <c r="T866" s="36"/>
      <c r="U866" s="36"/>
      <c r="V866" s="36"/>
      <c r="W866" s="37"/>
    </row>
    <row r="867" spans="11:23" x14ac:dyDescent="0.25">
      <c r="K867" s="36"/>
      <c r="L867" s="37"/>
      <c r="M867" s="37"/>
      <c r="N867" s="37"/>
      <c r="O867" s="37"/>
      <c r="P867" s="36"/>
      <c r="R867" s="36"/>
      <c r="S867" s="36"/>
      <c r="T867" s="36"/>
      <c r="U867" s="36"/>
      <c r="V867" s="36"/>
      <c r="W867" s="37"/>
    </row>
    <row r="868" spans="11:23" x14ac:dyDescent="0.25">
      <c r="K868" s="36"/>
      <c r="L868" s="37"/>
      <c r="M868" s="37"/>
      <c r="N868" s="37"/>
      <c r="O868" s="37"/>
      <c r="P868" s="36"/>
      <c r="R868" s="36"/>
      <c r="S868" s="36"/>
      <c r="T868" s="36"/>
      <c r="U868" s="36"/>
      <c r="V868" s="36"/>
      <c r="W868" s="37"/>
    </row>
    <row r="869" spans="11:23" x14ac:dyDescent="0.25">
      <c r="K869" s="36"/>
      <c r="L869" s="37"/>
      <c r="M869" s="37"/>
      <c r="N869" s="37"/>
      <c r="O869" s="37"/>
      <c r="P869" s="36"/>
      <c r="R869" s="36"/>
      <c r="S869" s="36"/>
      <c r="T869" s="36"/>
      <c r="U869" s="36"/>
      <c r="V869" s="36"/>
      <c r="W869" s="37"/>
    </row>
    <row r="870" spans="11:23" x14ac:dyDescent="0.25">
      <c r="K870" s="36"/>
      <c r="L870" s="37"/>
      <c r="M870" s="37"/>
      <c r="N870" s="37"/>
      <c r="O870" s="37"/>
      <c r="P870" s="36"/>
      <c r="R870" s="36"/>
      <c r="S870" s="36"/>
      <c r="T870" s="36"/>
      <c r="U870" s="36"/>
      <c r="V870" s="36"/>
      <c r="W870" s="37"/>
    </row>
    <row r="871" spans="11:23" x14ac:dyDescent="0.25">
      <c r="K871" s="36"/>
      <c r="L871" s="37"/>
      <c r="M871" s="37"/>
      <c r="N871" s="37"/>
      <c r="O871" s="37"/>
      <c r="P871" s="36"/>
      <c r="R871" s="36"/>
      <c r="S871" s="36"/>
      <c r="T871" s="36"/>
      <c r="U871" s="36"/>
      <c r="V871" s="36"/>
      <c r="W871" s="37"/>
    </row>
    <row r="872" spans="11:23" x14ac:dyDescent="0.25">
      <c r="K872" s="36"/>
      <c r="L872" s="37"/>
      <c r="M872" s="37"/>
      <c r="N872" s="37"/>
      <c r="O872" s="37"/>
      <c r="P872" s="36"/>
      <c r="R872" s="36"/>
      <c r="S872" s="36"/>
      <c r="T872" s="36"/>
      <c r="U872" s="36"/>
      <c r="V872" s="36"/>
      <c r="W872" s="37"/>
    </row>
    <row r="873" spans="11:23" x14ac:dyDescent="0.25">
      <c r="K873" s="36"/>
      <c r="L873" s="37"/>
      <c r="M873" s="37"/>
      <c r="N873" s="37"/>
      <c r="O873" s="37"/>
      <c r="P873" s="36"/>
      <c r="R873" s="36"/>
      <c r="S873" s="36"/>
      <c r="T873" s="36"/>
      <c r="U873" s="36"/>
      <c r="V873" s="36"/>
      <c r="W873" s="37"/>
    </row>
    <row r="874" spans="11:23" x14ac:dyDescent="0.25">
      <c r="K874" s="36"/>
      <c r="L874" s="37"/>
      <c r="M874" s="37"/>
      <c r="N874" s="37"/>
      <c r="O874" s="37"/>
      <c r="P874" s="36"/>
      <c r="R874" s="36"/>
      <c r="S874" s="36"/>
      <c r="T874" s="36"/>
      <c r="U874" s="36"/>
      <c r="V874" s="36"/>
      <c r="W874" s="37"/>
    </row>
    <row r="875" spans="11:23" x14ac:dyDescent="0.25">
      <c r="K875" s="36"/>
      <c r="L875" s="37"/>
      <c r="M875" s="37"/>
      <c r="N875" s="37"/>
      <c r="O875" s="37"/>
      <c r="P875" s="36"/>
      <c r="R875" s="36"/>
      <c r="S875" s="36"/>
      <c r="T875" s="36"/>
      <c r="U875" s="36"/>
      <c r="V875" s="36"/>
      <c r="W875" s="37"/>
    </row>
    <row r="876" spans="11:23" x14ac:dyDescent="0.25">
      <c r="K876" s="36"/>
      <c r="L876" s="37"/>
      <c r="M876" s="37"/>
      <c r="N876" s="37"/>
      <c r="O876" s="37"/>
      <c r="P876" s="36"/>
      <c r="R876" s="36"/>
      <c r="S876" s="36"/>
      <c r="T876" s="36"/>
      <c r="U876" s="36"/>
      <c r="V876" s="36"/>
      <c r="W876" s="37"/>
    </row>
    <row r="877" spans="11:23" x14ac:dyDescent="0.25">
      <c r="K877" s="36"/>
      <c r="L877" s="37"/>
      <c r="M877" s="37"/>
      <c r="N877" s="37"/>
      <c r="O877" s="37"/>
      <c r="P877" s="36"/>
      <c r="R877" s="36"/>
      <c r="S877" s="36"/>
      <c r="T877" s="36"/>
      <c r="U877" s="36"/>
      <c r="V877" s="36"/>
      <c r="W877" s="37"/>
    </row>
    <row r="878" spans="11:23" x14ac:dyDescent="0.25">
      <c r="K878" s="36"/>
      <c r="L878" s="37"/>
      <c r="M878" s="37"/>
      <c r="N878" s="37"/>
      <c r="O878" s="37"/>
      <c r="P878" s="36"/>
      <c r="R878" s="36"/>
      <c r="S878" s="36"/>
      <c r="T878" s="36"/>
      <c r="U878" s="36"/>
      <c r="V878" s="36"/>
      <c r="W878" s="37"/>
    </row>
    <row r="879" spans="11:23" x14ac:dyDescent="0.25">
      <c r="K879" s="36"/>
      <c r="L879" s="37"/>
      <c r="M879" s="37"/>
      <c r="N879" s="37"/>
      <c r="O879" s="37"/>
      <c r="P879" s="36"/>
      <c r="R879" s="36"/>
      <c r="S879" s="36"/>
      <c r="T879" s="36"/>
      <c r="U879" s="36"/>
      <c r="V879" s="36"/>
      <c r="W879" s="37"/>
    </row>
    <row r="880" spans="11:23" x14ac:dyDescent="0.25">
      <c r="K880" s="36"/>
      <c r="L880" s="37"/>
      <c r="M880" s="37"/>
      <c r="N880" s="37"/>
      <c r="O880" s="37"/>
      <c r="P880" s="36"/>
      <c r="R880" s="36"/>
      <c r="S880" s="36"/>
      <c r="T880" s="36"/>
      <c r="U880" s="36"/>
      <c r="V880" s="36"/>
      <c r="W880" s="37"/>
    </row>
    <row r="881" spans="11:23" x14ac:dyDescent="0.25">
      <c r="K881" s="36"/>
      <c r="L881" s="37"/>
      <c r="M881" s="37"/>
      <c r="N881" s="37"/>
      <c r="O881" s="37"/>
      <c r="P881" s="36"/>
      <c r="R881" s="36"/>
      <c r="S881" s="36"/>
      <c r="T881" s="36"/>
      <c r="U881" s="36"/>
      <c r="V881" s="36"/>
      <c r="W881" s="37"/>
    </row>
    <row r="882" spans="11:23" x14ac:dyDescent="0.25">
      <c r="K882" s="36"/>
      <c r="L882" s="37"/>
      <c r="M882" s="37"/>
      <c r="N882" s="37"/>
      <c r="O882" s="37"/>
      <c r="P882" s="36"/>
      <c r="R882" s="36"/>
      <c r="S882" s="36"/>
      <c r="T882" s="36"/>
      <c r="U882" s="36"/>
      <c r="V882" s="36"/>
      <c r="W882" s="37"/>
    </row>
    <row r="883" spans="11:23" x14ac:dyDescent="0.25">
      <c r="K883" s="36"/>
      <c r="L883" s="37"/>
      <c r="M883" s="37"/>
      <c r="N883" s="37"/>
      <c r="O883" s="37"/>
      <c r="P883" s="36"/>
      <c r="R883" s="36"/>
      <c r="S883" s="36"/>
      <c r="T883" s="36"/>
      <c r="U883" s="36"/>
      <c r="V883" s="36"/>
      <c r="W883" s="37"/>
    </row>
    <row r="884" spans="11:23" x14ac:dyDescent="0.25">
      <c r="K884" s="36"/>
      <c r="L884" s="37"/>
      <c r="M884" s="37"/>
      <c r="N884" s="37"/>
      <c r="O884" s="37"/>
      <c r="P884" s="36"/>
      <c r="R884" s="36"/>
      <c r="S884" s="36"/>
      <c r="T884" s="36"/>
      <c r="U884" s="36"/>
      <c r="V884" s="36"/>
      <c r="W884" s="37"/>
    </row>
    <row r="885" spans="11:23" x14ac:dyDescent="0.25">
      <c r="K885" s="36"/>
      <c r="L885" s="37"/>
      <c r="M885" s="37"/>
      <c r="N885" s="37"/>
      <c r="O885" s="37"/>
      <c r="P885" s="36"/>
      <c r="R885" s="36"/>
      <c r="S885" s="36"/>
      <c r="T885" s="36"/>
      <c r="U885" s="36"/>
      <c r="V885" s="36"/>
      <c r="W885" s="37"/>
    </row>
    <row r="886" spans="11:23" x14ac:dyDescent="0.25">
      <c r="K886" s="36"/>
      <c r="L886" s="37"/>
      <c r="M886" s="37"/>
      <c r="N886" s="37"/>
      <c r="O886" s="37"/>
      <c r="P886" s="36"/>
      <c r="R886" s="36"/>
      <c r="S886" s="36"/>
      <c r="T886" s="36"/>
      <c r="U886" s="36"/>
      <c r="V886" s="36"/>
      <c r="W886" s="37"/>
    </row>
    <row r="887" spans="11:23" x14ac:dyDescent="0.25">
      <c r="K887" s="36"/>
      <c r="L887" s="37"/>
      <c r="M887" s="37"/>
      <c r="N887" s="37"/>
      <c r="O887" s="37"/>
      <c r="P887" s="36"/>
      <c r="R887" s="36"/>
      <c r="S887" s="36"/>
      <c r="T887" s="36"/>
      <c r="U887" s="36"/>
      <c r="V887" s="36"/>
      <c r="W887" s="37"/>
    </row>
    <row r="888" spans="11:23" x14ac:dyDescent="0.25">
      <c r="K888" s="36"/>
      <c r="L888" s="37"/>
      <c r="M888" s="37"/>
      <c r="N888" s="37"/>
      <c r="O888" s="37"/>
      <c r="P888" s="36"/>
      <c r="R888" s="36"/>
      <c r="S888" s="36"/>
      <c r="T888" s="36"/>
      <c r="U888" s="36"/>
      <c r="V888" s="36"/>
      <c r="W888" s="37"/>
    </row>
    <row r="889" spans="11:23" x14ac:dyDescent="0.25">
      <c r="K889" s="36"/>
      <c r="L889" s="37"/>
      <c r="M889" s="37"/>
      <c r="N889" s="37"/>
      <c r="O889" s="37"/>
      <c r="P889" s="36"/>
      <c r="R889" s="36"/>
      <c r="S889" s="36"/>
      <c r="T889" s="36"/>
      <c r="U889" s="36"/>
      <c r="V889" s="36"/>
      <c r="W889" s="37"/>
    </row>
    <row r="890" spans="11:23" x14ac:dyDescent="0.25">
      <c r="K890" s="36"/>
      <c r="L890" s="37"/>
      <c r="M890" s="37"/>
      <c r="N890" s="37"/>
      <c r="O890" s="37"/>
      <c r="P890" s="36"/>
      <c r="R890" s="36"/>
      <c r="S890" s="36"/>
      <c r="T890" s="36"/>
      <c r="U890" s="36"/>
      <c r="V890" s="36"/>
      <c r="W890" s="37"/>
    </row>
    <row r="891" spans="11:23" x14ac:dyDescent="0.25">
      <c r="K891" s="36"/>
      <c r="L891" s="37"/>
      <c r="M891" s="37"/>
      <c r="N891" s="37"/>
      <c r="O891" s="37"/>
      <c r="P891" s="36"/>
      <c r="R891" s="36"/>
      <c r="S891" s="36"/>
      <c r="T891" s="36"/>
      <c r="U891" s="36"/>
      <c r="V891" s="36"/>
      <c r="W891" s="37"/>
    </row>
    <row r="892" spans="11:23" x14ac:dyDescent="0.25">
      <c r="K892" s="36"/>
      <c r="L892" s="37"/>
      <c r="M892" s="37"/>
      <c r="N892" s="37"/>
      <c r="O892" s="37"/>
      <c r="P892" s="36"/>
      <c r="R892" s="36"/>
      <c r="S892" s="36"/>
      <c r="T892" s="36"/>
      <c r="U892" s="36"/>
      <c r="V892" s="36"/>
      <c r="W892" s="37"/>
    </row>
    <row r="893" spans="11:23" x14ac:dyDescent="0.25">
      <c r="K893" s="36"/>
      <c r="L893" s="37"/>
      <c r="M893" s="37"/>
      <c r="N893" s="37"/>
      <c r="O893" s="37"/>
      <c r="P893" s="36"/>
      <c r="R893" s="36"/>
      <c r="S893" s="36"/>
      <c r="T893" s="36"/>
      <c r="U893" s="36"/>
      <c r="V893" s="36"/>
      <c r="W893" s="37"/>
    </row>
    <row r="894" spans="11:23" x14ac:dyDescent="0.25">
      <c r="K894" s="36"/>
      <c r="L894" s="37"/>
      <c r="M894" s="37"/>
      <c r="N894" s="37"/>
      <c r="O894" s="37"/>
      <c r="P894" s="36"/>
      <c r="R894" s="36"/>
      <c r="S894" s="36"/>
      <c r="T894" s="36"/>
      <c r="U894" s="36"/>
      <c r="V894" s="36"/>
      <c r="W894" s="37"/>
    </row>
    <row r="895" spans="11:23" x14ac:dyDescent="0.25">
      <c r="K895" s="36"/>
      <c r="L895" s="37"/>
      <c r="M895" s="37"/>
      <c r="N895" s="37"/>
      <c r="O895" s="37"/>
      <c r="P895" s="36"/>
      <c r="R895" s="36"/>
      <c r="S895" s="36"/>
      <c r="T895" s="36"/>
      <c r="U895" s="36"/>
      <c r="V895" s="36"/>
      <c r="W895" s="37"/>
    </row>
    <row r="896" spans="11:23" x14ac:dyDescent="0.25">
      <c r="K896" s="36"/>
      <c r="L896" s="37"/>
      <c r="M896" s="37"/>
      <c r="N896" s="37"/>
      <c r="O896" s="37"/>
      <c r="P896" s="36"/>
      <c r="R896" s="36"/>
      <c r="S896" s="36"/>
      <c r="T896" s="36"/>
      <c r="U896" s="36"/>
      <c r="V896" s="36"/>
      <c r="W896" s="37"/>
    </row>
    <row r="897" spans="11:23" x14ac:dyDescent="0.25">
      <c r="K897" s="36"/>
      <c r="L897" s="37"/>
      <c r="M897" s="37"/>
      <c r="N897" s="37"/>
      <c r="O897" s="37"/>
      <c r="P897" s="36"/>
      <c r="R897" s="36"/>
      <c r="S897" s="36"/>
      <c r="T897" s="36"/>
      <c r="U897" s="36"/>
      <c r="V897" s="36"/>
      <c r="W897" s="37"/>
    </row>
    <row r="898" spans="11:23" x14ac:dyDescent="0.25">
      <c r="K898" s="36"/>
      <c r="L898" s="37"/>
      <c r="M898" s="37"/>
      <c r="N898" s="37"/>
      <c r="O898" s="37"/>
      <c r="P898" s="36"/>
      <c r="R898" s="36"/>
      <c r="S898" s="36"/>
      <c r="T898" s="36"/>
      <c r="U898" s="36"/>
      <c r="V898" s="36"/>
      <c r="W898" s="37"/>
    </row>
    <row r="899" spans="11:23" x14ac:dyDescent="0.25">
      <c r="K899" s="36"/>
      <c r="L899" s="37"/>
      <c r="M899" s="37"/>
      <c r="N899" s="37"/>
      <c r="O899" s="37"/>
      <c r="P899" s="36"/>
      <c r="R899" s="36"/>
      <c r="S899" s="36"/>
      <c r="T899" s="36"/>
      <c r="U899" s="36"/>
      <c r="V899" s="36"/>
      <c r="W899" s="37"/>
    </row>
    <row r="900" spans="11:23" x14ac:dyDescent="0.25">
      <c r="K900" s="36"/>
      <c r="L900" s="37"/>
      <c r="M900" s="37"/>
      <c r="N900" s="37"/>
      <c r="O900" s="37"/>
      <c r="P900" s="36"/>
      <c r="R900" s="36"/>
      <c r="S900" s="36"/>
      <c r="T900" s="36"/>
      <c r="U900" s="36"/>
      <c r="V900" s="36"/>
      <c r="W900" s="37"/>
    </row>
    <row r="901" spans="11:23" x14ac:dyDescent="0.25">
      <c r="K901" s="36"/>
      <c r="L901" s="37"/>
      <c r="M901" s="37"/>
      <c r="N901" s="37"/>
      <c r="O901" s="37"/>
      <c r="P901" s="36"/>
      <c r="R901" s="36"/>
      <c r="S901" s="36"/>
      <c r="T901" s="36"/>
      <c r="U901" s="36"/>
      <c r="V901" s="36"/>
      <c r="W901" s="37"/>
    </row>
    <row r="902" spans="11:23" x14ac:dyDescent="0.25">
      <c r="K902" s="36"/>
      <c r="L902" s="37"/>
      <c r="M902" s="37"/>
      <c r="N902" s="37"/>
      <c r="O902" s="37"/>
      <c r="P902" s="36"/>
      <c r="R902" s="36"/>
      <c r="S902" s="36"/>
      <c r="T902" s="36"/>
      <c r="U902" s="36"/>
      <c r="V902" s="36"/>
      <c r="W902" s="37"/>
    </row>
    <row r="903" spans="11:23" x14ac:dyDescent="0.25">
      <c r="K903" s="36"/>
      <c r="L903" s="37"/>
      <c r="M903" s="37"/>
      <c r="N903" s="37"/>
      <c r="O903" s="37"/>
      <c r="P903" s="36"/>
      <c r="R903" s="36"/>
      <c r="S903" s="36"/>
      <c r="T903" s="36"/>
      <c r="U903" s="36"/>
      <c r="V903" s="36"/>
      <c r="W903" s="37"/>
    </row>
    <row r="904" spans="11:23" x14ac:dyDescent="0.25">
      <c r="K904" s="36"/>
      <c r="L904" s="37"/>
      <c r="M904" s="37"/>
      <c r="N904" s="37"/>
      <c r="O904" s="37"/>
      <c r="P904" s="36"/>
      <c r="R904" s="36"/>
      <c r="S904" s="36"/>
      <c r="T904" s="36"/>
      <c r="U904" s="36"/>
      <c r="V904" s="36"/>
      <c r="W904" s="37"/>
    </row>
    <row r="905" spans="11:23" x14ac:dyDescent="0.25">
      <c r="K905" s="36"/>
      <c r="L905" s="37"/>
      <c r="M905" s="37"/>
      <c r="N905" s="37"/>
      <c r="O905" s="37"/>
      <c r="P905" s="36"/>
      <c r="R905" s="36"/>
      <c r="S905" s="36"/>
      <c r="T905" s="36"/>
      <c r="U905" s="36"/>
      <c r="V905" s="36"/>
      <c r="W905" s="37"/>
    </row>
    <row r="906" spans="11:23" x14ac:dyDescent="0.25">
      <c r="K906" s="36"/>
      <c r="L906" s="37"/>
      <c r="M906" s="37"/>
      <c r="N906" s="37"/>
      <c r="O906" s="37"/>
      <c r="P906" s="36"/>
      <c r="R906" s="36"/>
      <c r="S906" s="36"/>
      <c r="T906" s="36"/>
      <c r="U906" s="36"/>
      <c r="V906" s="36"/>
      <c r="W906" s="37"/>
    </row>
    <row r="907" spans="11:23" x14ac:dyDescent="0.25">
      <c r="K907" s="36"/>
      <c r="L907" s="37"/>
      <c r="M907" s="37"/>
      <c r="N907" s="37"/>
      <c r="O907" s="37"/>
      <c r="P907" s="36"/>
      <c r="R907" s="36"/>
      <c r="S907" s="36"/>
      <c r="T907" s="36"/>
      <c r="U907" s="36"/>
      <c r="V907" s="36"/>
      <c r="W907" s="37"/>
    </row>
    <row r="908" spans="11:23" x14ac:dyDescent="0.25">
      <c r="K908" s="36"/>
      <c r="L908" s="37"/>
      <c r="M908" s="37"/>
      <c r="N908" s="37"/>
      <c r="O908" s="37"/>
      <c r="P908" s="36"/>
      <c r="R908" s="36"/>
      <c r="S908" s="36"/>
      <c r="T908" s="36"/>
      <c r="U908" s="36"/>
      <c r="V908" s="36"/>
      <c r="W908" s="37"/>
    </row>
    <row r="909" spans="11:23" x14ac:dyDescent="0.25">
      <c r="K909" s="36"/>
      <c r="L909" s="37"/>
      <c r="M909" s="37"/>
      <c r="N909" s="37"/>
      <c r="O909" s="37"/>
      <c r="P909" s="36"/>
      <c r="R909" s="36"/>
      <c r="S909" s="36"/>
      <c r="T909" s="36"/>
      <c r="U909" s="36"/>
      <c r="V909" s="36"/>
      <c r="W909" s="37"/>
    </row>
    <row r="910" spans="11:23" x14ac:dyDescent="0.25">
      <c r="K910" s="36"/>
      <c r="L910" s="37"/>
      <c r="M910" s="37"/>
      <c r="N910" s="37"/>
      <c r="O910" s="37"/>
      <c r="P910" s="36"/>
      <c r="R910" s="36"/>
      <c r="S910" s="36"/>
      <c r="T910" s="36"/>
      <c r="U910" s="36"/>
      <c r="V910" s="36"/>
      <c r="W910" s="37"/>
    </row>
    <row r="911" spans="11:23" x14ac:dyDescent="0.25">
      <c r="K911" s="36"/>
      <c r="L911" s="37"/>
      <c r="M911" s="37"/>
      <c r="N911" s="37"/>
      <c r="O911" s="37"/>
      <c r="P911" s="36"/>
      <c r="R911" s="36"/>
      <c r="S911" s="36"/>
      <c r="T911" s="36"/>
      <c r="U911" s="36"/>
      <c r="V911" s="36"/>
      <c r="W911" s="37"/>
    </row>
    <row r="912" spans="11:23" x14ac:dyDescent="0.25">
      <c r="K912" s="36"/>
      <c r="L912" s="37"/>
      <c r="M912" s="37"/>
      <c r="N912" s="37"/>
      <c r="O912" s="37"/>
      <c r="P912" s="36"/>
      <c r="R912" s="36"/>
      <c r="S912" s="36"/>
      <c r="T912" s="36"/>
      <c r="U912" s="36"/>
      <c r="V912" s="36"/>
      <c r="W912" s="37"/>
    </row>
    <row r="913" spans="11:23" x14ac:dyDescent="0.25">
      <c r="K913" s="36"/>
      <c r="L913" s="37"/>
      <c r="M913" s="37"/>
      <c r="N913" s="37"/>
      <c r="O913" s="37"/>
      <c r="P913" s="36"/>
      <c r="R913" s="36"/>
      <c r="S913" s="36"/>
      <c r="T913" s="36"/>
      <c r="U913" s="36"/>
      <c r="V913" s="36"/>
      <c r="W913" s="37"/>
    </row>
    <row r="914" spans="11:23" x14ac:dyDescent="0.25">
      <c r="K914" s="36"/>
      <c r="L914" s="37"/>
      <c r="M914" s="37"/>
      <c r="N914" s="37"/>
      <c r="O914" s="37"/>
      <c r="P914" s="36"/>
      <c r="R914" s="36"/>
      <c r="S914" s="36"/>
      <c r="T914" s="36"/>
      <c r="U914" s="36"/>
      <c r="V914" s="36"/>
      <c r="W914" s="37"/>
    </row>
    <row r="915" spans="11:23" x14ac:dyDescent="0.25">
      <c r="K915" s="36"/>
      <c r="L915" s="37"/>
      <c r="M915" s="37"/>
      <c r="N915" s="37"/>
      <c r="O915" s="37"/>
      <c r="P915" s="36"/>
      <c r="R915" s="36"/>
      <c r="S915" s="36"/>
      <c r="T915" s="36"/>
      <c r="U915" s="36"/>
      <c r="V915" s="36"/>
      <c r="W915" s="37"/>
    </row>
    <row r="916" spans="11:23" x14ac:dyDescent="0.25">
      <c r="K916" s="36"/>
      <c r="L916" s="37"/>
      <c r="M916" s="37"/>
      <c r="N916" s="37"/>
      <c r="O916" s="37"/>
      <c r="P916" s="36"/>
      <c r="R916" s="36"/>
      <c r="S916" s="36"/>
      <c r="T916" s="36"/>
      <c r="U916" s="36"/>
      <c r="V916" s="36"/>
      <c r="W916" s="37"/>
    </row>
    <row r="917" spans="11:23" x14ac:dyDescent="0.25">
      <c r="K917" s="36"/>
      <c r="L917" s="37"/>
      <c r="M917" s="37"/>
      <c r="N917" s="37"/>
      <c r="O917" s="37"/>
      <c r="P917" s="36"/>
      <c r="R917" s="36"/>
      <c r="S917" s="36"/>
      <c r="T917" s="36"/>
      <c r="U917" s="36"/>
      <c r="V917" s="36"/>
      <c r="W917" s="37"/>
    </row>
    <row r="918" spans="11:23" x14ac:dyDescent="0.25">
      <c r="K918" s="36"/>
      <c r="L918" s="37"/>
      <c r="M918" s="37"/>
      <c r="N918" s="37"/>
      <c r="O918" s="37"/>
      <c r="P918" s="36"/>
      <c r="R918" s="36"/>
      <c r="S918" s="36"/>
      <c r="T918" s="36"/>
      <c r="U918" s="36"/>
      <c r="V918" s="36"/>
      <c r="W918" s="37"/>
    </row>
    <row r="919" spans="11:23" x14ac:dyDescent="0.25">
      <c r="K919" s="36"/>
      <c r="L919" s="37"/>
      <c r="M919" s="37"/>
      <c r="N919" s="37"/>
      <c r="O919" s="37"/>
      <c r="P919" s="36"/>
      <c r="R919" s="36"/>
      <c r="S919" s="36"/>
      <c r="T919" s="36"/>
      <c r="U919" s="36"/>
      <c r="V919" s="36"/>
      <c r="W919" s="37"/>
    </row>
    <row r="920" spans="11:23" x14ac:dyDescent="0.25">
      <c r="K920" s="36"/>
      <c r="L920" s="37"/>
      <c r="M920" s="37"/>
      <c r="N920" s="37"/>
      <c r="O920" s="37"/>
      <c r="P920" s="36"/>
      <c r="R920" s="36"/>
      <c r="S920" s="36"/>
      <c r="T920" s="36"/>
      <c r="U920" s="36"/>
      <c r="V920" s="36"/>
      <c r="W920" s="37"/>
    </row>
    <row r="921" spans="11:23" x14ac:dyDescent="0.25">
      <c r="K921" s="36"/>
      <c r="L921" s="37"/>
      <c r="M921" s="37"/>
      <c r="N921" s="37"/>
      <c r="O921" s="37"/>
      <c r="P921" s="36"/>
      <c r="R921" s="36"/>
      <c r="S921" s="36"/>
      <c r="T921" s="36"/>
      <c r="U921" s="36"/>
      <c r="V921" s="36"/>
      <c r="W921" s="37"/>
    </row>
    <row r="922" spans="11:23" x14ac:dyDescent="0.25">
      <c r="K922" s="36"/>
      <c r="L922" s="37"/>
      <c r="M922" s="37"/>
      <c r="N922" s="37"/>
      <c r="O922" s="37"/>
      <c r="P922" s="36"/>
      <c r="R922" s="36"/>
      <c r="S922" s="36"/>
      <c r="T922" s="36"/>
      <c r="U922" s="36"/>
      <c r="V922" s="36"/>
      <c r="W922" s="37"/>
    </row>
    <row r="923" spans="11:23" x14ac:dyDescent="0.25">
      <c r="K923" s="36"/>
      <c r="L923" s="37"/>
      <c r="M923" s="37"/>
      <c r="N923" s="37"/>
      <c r="O923" s="37"/>
      <c r="P923" s="36"/>
      <c r="R923" s="36"/>
      <c r="S923" s="36"/>
      <c r="T923" s="36"/>
      <c r="U923" s="36"/>
      <c r="V923" s="36"/>
      <c r="W923" s="37"/>
    </row>
    <row r="924" spans="11:23" x14ac:dyDescent="0.25">
      <c r="K924" s="36"/>
      <c r="L924" s="37"/>
      <c r="M924" s="37"/>
      <c r="N924" s="37"/>
      <c r="O924" s="37"/>
      <c r="P924" s="36"/>
      <c r="R924" s="36"/>
      <c r="S924" s="36"/>
      <c r="T924" s="36"/>
      <c r="U924" s="36"/>
      <c r="V924" s="36"/>
      <c r="W924" s="37"/>
    </row>
    <row r="925" spans="11:23" x14ac:dyDescent="0.25">
      <c r="K925" s="36"/>
      <c r="L925" s="37"/>
      <c r="M925" s="37"/>
      <c r="N925" s="37"/>
      <c r="O925" s="37"/>
      <c r="P925" s="36"/>
      <c r="R925" s="36"/>
      <c r="S925" s="36"/>
      <c r="T925" s="36"/>
      <c r="U925" s="36"/>
      <c r="V925" s="36"/>
      <c r="W925" s="37"/>
    </row>
    <row r="926" spans="11:23" x14ac:dyDescent="0.25">
      <c r="K926" s="36"/>
      <c r="L926" s="37"/>
      <c r="M926" s="37"/>
      <c r="N926" s="37"/>
      <c r="O926" s="37"/>
      <c r="P926" s="36"/>
      <c r="R926" s="36"/>
      <c r="S926" s="36"/>
      <c r="T926" s="36"/>
      <c r="U926" s="36"/>
      <c r="V926" s="36"/>
      <c r="W926" s="37"/>
    </row>
    <row r="927" spans="11:23" x14ac:dyDescent="0.25">
      <c r="K927" s="36"/>
      <c r="L927" s="37"/>
      <c r="M927" s="37"/>
      <c r="N927" s="37"/>
      <c r="O927" s="37"/>
      <c r="P927" s="36"/>
      <c r="R927" s="36"/>
      <c r="S927" s="36"/>
      <c r="T927" s="36"/>
      <c r="U927" s="36"/>
      <c r="V927" s="36"/>
      <c r="W927" s="37"/>
    </row>
    <row r="928" spans="11:23" x14ac:dyDescent="0.25">
      <c r="K928" s="36"/>
      <c r="L928" s="37"/>
      <c r="M928" s="37"/>
      <c r="N928" s="37"/>
      <c r="O928" s="37"/>
      <c r="P928" s="36"/>
      <c r="R928" s="36"/>
      <c r="S928" s="36"/>
      <c r="T928" s="36"/>
      <c r="U928" s="36"/>
      <c r="V928" s="36"/>
      <c r="W928" s="37"/>
    </row>
    <row r="929" spans="11:23" x14ac:dyDescent="0.25">
      <c r="K929" s="36"/>
      <c r="L929" s="37"/>
      <c r="M929" s="37"/>
      <c r="N929" s="37"/>
      <c r="O929" s="37"/>
      <c r="P929" s="36"/>
      <c r="R929" s="36"/>
      <c r="S929" s="36"/>
      <c r="T929" s="36"/>
      <c r="U929" s="36"/>
      <c r="V929" s="36"/>
      <c r="W929" s="37"/>
    </row>
    <row r="930" spans="11:23" x14ac:dyDescent="0.25">
      <c r="K930" s="36"/>
      <c r="L930" s="37"/>
      <c r="M930" s="37"/>
      <c r="N930" s="37"/>
      <c r="O930" s="37"/>
      <c r="P930" s="36"/>
      <c r="R930" s="36"/>
      <c r="S930" s="36"/>
      <c r="T930" s="36"/>
      <c r="U930" s="36"/>
      <c r="V930" s="36"/>
      <c r="W930" s="37"/>
    </row>
    <row r="931" spans="11:23" x14ac:dyDescent="0.25">
      <c r="K931" s="36"/>
      <c r="L931" s="37"/>
      <c r="M931" s="37"/>
      <c r="N931" s="37"/>
      <c r="O931" s="37"/>
      <c r="P931" s="36"/>
      <c r="R931" s="36"/>
      <c r="S931" s="36"/>
      <c r="T931" s="36"/>
      <c r="U931" s="36"/>
      <c r="V931" s="36"/>
      <c r="W931" s="37"/>
    </row>
    <row r="932" spans="11:23" x14ac:dyDescent="0.25">
      <c r="K932" s="36"/>
      <c r="L932" s="37"/>
      <c r="M932" s="37"/>
      <c r="N932" s="37"/>
      <c r="O932" s="37"/>
      <c r="P932" s="36"/>
      <c r="R932" s="36"/>
      <c r="S932" s="36"/>
      <c r="T932" s="36"/>
      <c r="U932" s="36"/>
      <c r="V932" s="36"/>
      <c r="W932" s="37"/>
    </row>
    <row r="933" spans="11:23" x14ac:dyDescent="0.25">
      <c r="K933" s="36"/>
      <c r="L933" s="37"/>
      <c r="M933" s="37"/>
      <c r="N933" s="37"/>
      <c r="O933" s="37"/>
      <c r="P933" s="36"/>
      <c r="R933" s="36"/>
      <c r="S933" s="36"/>
      <c r="T933" s="36"/>
      <c r="U933" s="36"/>
      <c r="V933" s="36"/>
      <c r="W933" s="37"/>
    </row>
    <row r="934" spans="11:23" x14ac:dyDescent="0.25">
      <c r="K934" s="36"/>
      <c r="L934" s="37"/>
      <c r="M934" s="37"/>
      <c r="N934" s="37"/>
      <c r="O934" s="37"/>
      <c r="P934" s="36"/>
      <c r="R934" s="36"/>
      <c r="S934" s="36"/>
      <c r="T934" s="36"/>
      <c r="U934" s="36"/>
      <c r="V934" s="36"/>
      <c r="W934" s="37"/>
    </row>
    <row r="935" spans="11:23" x14ac:dyDescent="0.25">
      <c r="K935" s="36"/>
      <c r="L935" s="37"/>
      <c r="M935" s="37"/>
      <c r="N935" s="37"/>
      <c r="O935" s="37"/>
      <c r="P935" s="36"/>
      <c r="R935" s="36"/>
      <c r="S935" s="36"/>
      <c r="T935" s="36"/>
      <c r="U935" s="36"/>
      <c r="V935" s="36"/>
      <c r="W935" s="37"/>
    </row>
    <row r="936" spans="11:23" x14ac:dyDescent="0.25">
      <c r="K936" s="36"/>
      <c r="L936" s="37"/>
      <c r="M936" s="37"/>
      <c r="N936" s="37"/>
      <c r="O936" s="37"/>
      <c r="P936" s="36"/>
      <c r="R936" s="36"/>
      <c r="S936" s="36"/>
      <c r="T936" s="36"/>
      <c r="U936" s="36"/>
      <c r="V936" s="36"/>
      <c r="W936" s="37"/>
    </row>
    <row r="937" spans="11:23" x14ac:dyDescent="0.25">
      <c r="K937" s="36"/>
      <c r="L937" s="37"/>
      <c r="M937" s="37"/>
      <c r="N937" s="37"/>
      <c r="O937" s="37"/>
      <c r="P937" s="36"/>
      <c r="R937" s="36"/>
      <c r="S937" s="36"/>
      <c r="T937" s="36"/>
      <c r="U937" s="36"/>
      <c r="V937" s="36"/>
      <c r="W937" s="37"/>
    </row>
    <row r="938" spans="11:23" x14ac:dyDescent="0.25">
      <c r="K938" s="36"/>
      <c r="L938" s="37"/>
      <c r="M938" s="37"/>
      <c r="N938" s="37"/>
      <c r="O938" s="37"/>
      <c r="P938" s="36"/>
      <c r="R938" s="36"/>
      <c r="S938" s="36"/>
      <c r="T938" s="36"/>
      <c r="U938" s="36"/>
      <c r="V938" s="36"/>
      <c r="W938" s="37"/>
    </row>
    <row r="939" spans="11:23" x14ac:dyDescent="0.25">
      <c r="K939" s="36"/>
      <c r="L939" s="37"/>
      <c r="M939" s="37"/>
      <c r="N939" s="37"/>
      <c r="O939" s="37"/>
      <c r="P939" s="36"/>
      <c r="R939" s="36"/>
      <c r="S939" s="36"/>
      <c r="T939" s="36"/>
      <c r="U939" s="36"/>
      <c r="V939" s="36"/>
      <c r="W939" s="37"/>
    </row>
    <row r="940" spans="11:23" x14ac:dyDescent="0.25">
      <c r="K940" s="36"/>
      <c r="L940" s="37"/>
      <c r="M940" s="37"/>
      <c r="N940" s="37"/>
      <c r="O940" s="37"/>
      <c r="P940" s="36"/>
      <c r="R940" s="36"/>
      <c r="S940" s="36"/>
      <c r="T940" s="36"/>
      <c r="U940" s="36"/>
      <c r="V940" s="36"/>
      <c r="W940" s="37"/>
    </row>
    <row r="941" spans="11:23" x14ac:dyDescent="0.25">
      <c r="K941" s="36"/>
      <c r="L941" s="37"/>
      <c r="M941" s="37"/>
      <c r="N941" s="37"/>
      <c r="O941" s="37"/>
      <c r="P941" s="36"/>
      <c r="R941" s="36"/>
      <c r="S941" s="36"/>
      <c r="T941" s="36"/>
      <c r="U941" s="36"/>
      <c r="V941" s="36"/>
      <c r="W941" s="37"/>
    </row>
    <row r="942" spans="11:23" x14ac:dyDescent="0.25">
      <c r="K942" s="36"/>
      <c r="L942" s="37"/>
      <c r="M942" s="37"/>
      <c r="N942" s="37"/>
      <c r="O942" s="37"/>
      <c r="P942" s="36"/>
      <c r="R942" s="36"/>
      <c r="S942" s="36"/>
      <c r="T942" s="36"/>
      <c r="U942" s="36"/>
      <c r="V942" s="36"/>
      <c r="W942" s="37"/>
    </row>
    <row r="943" spans="11:23" x14ac:dyDescent="0.25">
      <c r="K943" s="36"/>
      <c r="L943" s="37"/>
      <c r="M943" s="37"/>
      <c r="N943" s="37"/>
      <c r="O943" s="37"/>
      <c r="P943" s="36"/>
      <c r="R943" s="36"/>
      <c r="S943" s="36"/>
      <c r="T943" s="36"/>
      <c r="U943" s="36"/>
      <c r="V943" s="36"/>
      <c r="W943" s="37"/>
    </row>
    <row r="944" spans="11:23" x14ac:dyDescent="0.25">
      <c r="K944" s="36"/>
      <c r="L944" s="37"/>
      <c r="M944" s="37"/>
      <c r="N944" s="37"/>
      <c r="O944" s="37"/>
      <c r="P944" s="36"/>
      <c r="R944" s="36"/>
      <c r="S944" s="36"/>
      <c r="T944" s="36"/>
      <c r="U944" s="36"/>
      <c r="V944" s="36"/>
      <c r="W944" s="37"/>
    </row>
    <row r="945" spans="11:23" x14ac:dyDescent="0.25">
      <c r="K945" s="36"/>
      <c r="L945" s="37"/>
      <c r="M945" s="37"/>
      <c r="N945" s="37"/>
      <c r="O945" s="37"/>
      <c r="P945" s="36"/>
      <c r="R945" s="36"/>
      <c r="S945" s="36"/>
      <c r="T945" s="36"/>
      <c r="U945" s="36"/>
      <c r="V945" s="36"/>
      <c r="W945" s="37"/>
    </row>
    <row r="946" spans="11:23" x14ac:dyDescent="0.25">
      <c r="K946" s="36"/>
      <c r="L946" s="37"/>
      <c r="M946" s="37"/>
      <c r="N946" s="37"/>
      <c r="O946" s="37"/>
      <c r="P946" s="36"/>
      <c r="R946" s="36"/>
      <c r="S946" s="36"/>
      <c r="T946" s="36"/>
      <c r="U946" s="36"/>
      <c r="V946" s="36"/>
      <c r="W946" s="37"/>
    </row>
    <row r="947" spans="11:23" x14ac:dyDescent="0.25">
      <c r="K947" s="36"/>
      <c r="L947" s="37"/>
      <c r="M947" s="37"/>
      <c r="N947" s="37"/>
      <c r="O947" s="37"/>
      <c r="P947" s="36"/>
      <c r="R947" s="36"/>
      <c r="S947" s="36"/>
      <c r="T947" s="36"/>
      <c r="U947" s="36"/>
      <c r="V947" s="36"/>
      <c r="W947" s="37"/>
    </row>
    <row r="948" spans="11:23" x14ac:dyDescent="0.25">
      <c r="K948" s="36"/>
      <c r="L948" s="37"/>
      <c r="M948" s="37"/>
      <c r="N948" s="37"/>
      <c r="O948" s="37"/>
      <c r="P948" s="36"/>
      <c r="R948" s="36"/>
      <c r="S948" s="36"/>
      <c r="T948" s="36"/>
      <c r="U948" s="36"/>
      <c r="V948" s="36"/>
      <c r="W948" s="37"/>
    </row>
    <row r="949" spans="11:23" x14ac:dyDescent="0.25">
      <c r="K949" s="36"/>
      <c r="L949" s="37"/>
      <c r="M949" s="37"/>
      <c r="N949" s="37"/>
      <c r="O949" s="37"/>
      <c r="P949" s="36"/>
      <c r="R949" s="36"/>
      <c r="S949" s="36"/>
      <c r="T949" s="36"/>
      <c r="U949" s="36"/>
      <c r="V949" s="36"/>
      <c r="W949" s="37"/>
    </row>
    <row r="950" spans="11:23" x14ac:dyDescent="0.25">
      <c r="K950" s="36"/>
      <c r="L950" s="37"/>
      <c r="M950" s="37"/>
      <c r="N950" s="37"/>
      <c r="O950" s="37"/>
      <c r="P950" s="36"/>
      <c r="R950" s="36"/>
      <c r="S950" s="36"/>
      <c r="T950" s="36"/>
      <c r="U950" s="36"/>
      <c r="V950" s="36"/>
      <c r="W950" s="37"/>
    </row>
    <row r="951" spans="11:23" x14ac:dyDescent="0.25">
      <c r="K951" s="36"/>
      <c r="L951" s="37"/>
      <c r="M951" s="37"/>
      <c r="N951" s="37"/>
      <c r="O951" s="37"/>
      <c r="P951" s="36"/>
      <c r="R951" s="36"/>
      <c r="S951" s="36"/>
      <c r="T951" s="36"/>
      <c r="U951" s="36"/>
      <c r="V951" s="36"/>
      <c r="W951" s="37"/>
    </row>
    <row r="952" spans="11:23" x14ac:dyDescent="0.25">
      <c r="K952" s="36"/>
      <c r="L952" s="37"/>
      <c r="M952" s="37"/>
      <c r="N952" s="37"/>
      <c r="O952" s="37"/>
      <c r="P952" s="36"/>
      <c r="R952" s="36"/>
      <c r="S952" s="36"/>
      <c r="T952" s="36"/>
      <c r="U952" s="36"/>
      <c r="V952" s="36"/>
      <c r="W952" s="37"/>
    </row>
    <row r="953" spans="11:23" x14ac:dyDescent="0.25">
      <c r="K953" s="36"/>
      <c r="L953" s="37"/>
      <c r="M953" s="37"/>
      <c r="N953" s="37"/>
      <c r="O953" s="37"/>
      <c r="P953" s="36"/>
      <c r="R953" s="36"/>
      <c r="S953" s="36"/>
      <c r="T953" s="36"/>
      <c r="U953" s="36"/>
      <c r="V953" s="36"/>
      <c r="W953" s="37"/>
    </row>
    <row r="954" spans="11:23" x14ac:dyDescent="0.25">
      <c r="K954" s="36"/>
      <c r="L954" s="37"/>
      <c r="M954" s="37"/>
      <c r="N954" s="37"/>
      <c r="O954" s="37"/>
      <c r="P954" s="36"/>
      <c r="R954" s="36"/>
      <c r="S954" s="36"/>
      <c r="T954" s="36"/>
      <c r="U954" s="36"/>
      <c r="V954" s="36"/>
      <c r="W954" s="37"/>
    </row>
    <row r="955" spans="11:23" x14ac:dyDescent="0.25">
      <c r="K955" s="36"/>
      <c r="L955" s="37"/>
      <c r="M955" s="37"/>
      <c r="N955" s="37"/>
      <c r="O955" s="37"/>
      <c r="P955" s="36"/>
      <c r="R955" s="36"/>
      <c r="S955" s="36"/>
      <c r="T955" s="36"/>
      <c r="U955" s="36"/>
      <c r="V955" s="36"/>
      <c r="W955" s="37"/>
    </row>
    <row r="956" spans="11:23" x14ac:dyDescent="0.25">
      <c r="K956" s="36"/>
      <c r="L956" s="37"/>
      <c r="M956" s="37"/>
      <c r="N956" s="37"/>
      <c r="O956" s="37"/>
      <c r="P956" s="36"/>
      <c r="R956" s="36"/>
      <c r="S956" s="36"/>
      <c r="T956" s="36"/>
      <c r="U956" s="36"/>
      <c r="V956" s="36"/>
      <c r="W956" s="37"/>
    </row>
    <row r="957" spans="11:23" x14ac:dyDescent="0.25">
      <c r="K957" s="36"/>
      <c r="L957" s="37"/>
      <c r="M957" s="37"/>
      <c r="N957" s="37"/>
      <c r="O957" s="37"/>
      <c r="P957" s="36"/>
      <c r="R957" s="36"/>
      <c r="S957" s="36"/>
      <c r="T957" s="36"/>
      <c r="U957" s="36"/>
      <c r="V957" s="36"/>
      <c r="W957" s="37"/>
    </row>
    <row r="958" spans="11:23" x14ac:dyDescent="0.25">
      <c r="K958" s="36"/>
      <c r="L958" s="37"/>
      <c r="M958" s="37"/>
      <c r="N958" s="37"/>
      <c r="O958" s="37"/>
      <c r="P958" s="36"/>
      <c r="R958" s="36"/>
      <c r="S958" s="36"/>
      <c r="T958" s="36"/>
      <c r="U958" s="36"/>
      <c r="V958" s="36"/>
      <c r="W958" s="37"/>
    </row>
    <row r="959" spans="11:23" x14ac:dyDescent="0.25">
      <c r="K959" s="36"/>
      <c r="L959" s="37"/>
      <c r="M959" s="37"/>
      <c r="N959" s="37"/>
      <c r="O959" s="37"/>
      <c r="P959" s="36"/>
      <c r="R959" s="36"/>
      <c r="S959" s="36"/>
      <c r="T959" s="36"/>
      <c r="U959" s="36"/>
      <c r="V959" s="36"/>
      <c r="W959" s="37"/>
    </row>
    <row r="960" spans="11:23" x14ac:dyDescent="0.25">
      <c r="K960" s="36"/>
      <c r="L960" s="37"/>
      <c r="M960" s="37"/>
      <c r="N960" s="37"/>
      <c r="O960" s="37"/>
      <c r="P960" s="36"/>
      <c r="R960" s="36"/>
      <c r="S960" s="36"/>
      <c r="T960" s="36"/>
      <c r="U960" s="36"/>
      <c r="V960" s="36"/>
      <c r="W960" s="37"/>
    </row>
    <row r="961" spans="11:23" x14ac:dyDescent="0.25">
      <c r="K961" s="36"/>
      <c r="L961" s="37"/>
      <c r="M961" s="37"/>
      <c r="N961" s="37"/>
      <c r="O961" s="37"/>
      <c r="P961" s="36"/>
      <c r="R961" s="36"/>
      <c r="S961" s="36"/>
      <c r="T961" s="36"/>
      <c r="U961" s="36"/>
      <c r="V961" s="36"/>
      <c r="W961" s="37"/>
    </row>
    <row r="962" spans="11:23" x14ac:dyDescent="0.25">
      <c r="K962" s="36"/>
      <c r="L962" s="37"/>
      <c r="M962" s="37"/>
      <c r="N962" s="37"/>
      <c r="O962" s="37"/>
      <c r="P962" s="36"/>
      <c r="R962" s="36"/>
      <c r="S962" s="36"/>
      <c r="T962" s="36"/>
      <c r="U962" s="36"/>
      <c r="V962" s="36"/>
      <c r="W962" s="37"/>
    </row>
    <row r="963" spans="11:23" x14ac:dyDescent="0.25">
      <c r="K963" s="36"/>
      <c r="L963" s="37"/>
      <c r="M963" s="37"/>
      <c r="N963" s="37"/>
      <c r="O963" s="37"/>
      <c r="P963" s="36"/>
      <c r="R963" s="36"/>
      <c r="S963" s="36"/>
      <c r="T963" s="36"/>
      <c r="U963" s="36"/>
      <c r="V963" s="36"/>
      <c r="W963" s="37"/>
    </row>
    <row r="964" spans="11:23" x14ac:dyDescent="0.25">
      <c r="K964" s="36"/>
      <c r="L964" s="37"/>
      <c r="M964" s="37"/>
      <c r="N964" s="37"/>
      <c r="O964" s="37"/>
      <c r="P964" s="36"/>
      <c r="R964" s="36"/>
      <c r="S964" s="36"/>
      <c r="T964" s="36"/>
      <c r="U964" s="36"/>
      <c r="V964" s="36"/>
      <c r="W964" s="37"/>
    </row>
    <row r="965" spans="11:23" x14ac:dyDescent="0.25">
      <c r="K965" s="36"/>
      <c r="L965" s="37"/>
      <c r="M965" s="37"/>
      <c r="N965" s="37"/>
      <c r="O965" s="37"/>
      <c r="P965" s="36"/>
      <c r="R965" s="36"/>
      <c r="S965" s="36"/>
      <c r="T965" s="36"/>
      <c r="U965" s="36"/>
      <c r="V965" s="36"/>
      <c r="W965" s="37"/>
    </row>
    <row r="966" spans="11:23" x14ac:dyDescent="0.25">
      <c r="K966" s="36"/>
      <c r="L966" s="37"/>
      <c r="M966" s="37"/>
      <c r="N966" s="37"/>
      <c r="O966" s="37"/>
      <c r="P966" s="36"/>
      <c r="R966" s="36"/>
      <c r="S966" s="36"/>
      <c r="T966" s="36"/>
      <c r="U966" s="36"/>
      <c r="V966" s="36"/>
      <c r="W966" s="37"/>
    </row>
    <row r="967" spans="11:23" x14ac:dyDescent="0.25">
      <c r="K967" s="36"/>
      <c r="L967" s="37"/>
      <c r="M967" s="37"/>
      <c r="N967" s="37"/>
      <c r="O967" s="37"/>
      <c r="P967" s="36"/>
      <c r="R967" s="36"/>
      <c r="S967" s="36"/>
      <c r="T967" s="36"/>
      <c r="U967" s="36"/>
      <c r="V967" s="36"/>
      <c r="W967" s="37"/>
    </row>
    <row r="968" spans="11:23" x14ac:dyDescent="0.25">
      <c r="K968" s="36"/>
      <c r="L968" s="37"/>
      <c r="M968" s="37"/>
      <c r="N968" s="37"/>
      <c r="O968" s="37"/>
      <c r="P968" s="36"/>
      <c r="R968" s="36"/>
      <c r="S968" s="36"/>
      <c r="T968" s="36"/>
      <c r="U968" s="36"/>
      <c r="V968" s="36"/>
      <c r="W968" s="37"/>
    </row>
    <row r="969" spans="11:23" x14ac:dyDescent="0.25">
      <c r="K969" s="36"/>
      <c r="L969" s="37"/>
      <c r="M969" s="37"/>
      <c r="N969" s="37"/>
      <c r="O969" s="37"/>
      <c r="P969" s="36"/>
      <c r="R969" s="36"/>
      <c r="S969" s="36"/>
      <c r="T969" s="36"/>
      <c r="U969" s="36"/>
      <c r="V969" s="36"/>
      <c r="W969" s="37"/>
    </row>
    <row r="970" spans="11:23" x14ac:dyDescent="0.25">
      <c r="K970" s="36"/>
      <c r="L970" s="37"/>
      <c r="M970" s="37"/>
      <c r="N970" s="37"/>
      <c r="O970" s="37"/>
      <c r="P970" s="36"/>
      <c r="R970" s="36"/>
      <c r="S970" s="36"/>
      <c r="T970" s="36"/>
      <c r="U970" s="36"/>
      <c r="V970" s="36"/>
      <c r="W970" s="37"/>
    </row>
    <row r="971" spans="11:23" x14ac:dyDescent="0.25">
      <c r="K971" s="36"/>
      <c r="L971" s="37"/>
      <c r="M971" s="37"/>
      <c r="N971" s="37"/>
      <c r="O971" s="37"/>
      <c r="P971" s="36"/>
      <c r="R971" s="36"/>
      <c r="S971" s="36"/>
      <c r="T971" s="36"/>
      <c r="U971" s="36"/>
      <c r="V971" s="36"/>
      <c r="W971" s="37"/>
    </row>
    <row r="972" spans="11:23" x14ac:dyDescent="0.25">
      <c r="K972" s="36"/>
      <c r="L972" s="37"/>
      <c r="M972" s="37"/>
      <c r="N972" s="37"/>
      <c r="O972" s="37"/>
      <c r="P972" s="36"/>
      <c r="R972" s="36"/>
      <c r="S972" s="36"/>
      <c r="T972" s="36"/>
      <c r="U972" s="36"/>
      <c r="V972" s="36"/>
      <c r="W972" s="37"/>
    </row>
    <row r="973" spans="11:23" x14ac:dyDescent="0.25">
      <c r="K973" s="36"/>
      <c r="L973" s="37"/>
      <c r="M973" s="37"/>
      <c r="N973" s="37"/>
      <c r="O973" s="37"/>
      <c r="P973" s="36"/>
      <c r="R973" s="36"/>
      <c r="S973" s="36"/>
      <c r="T973" s="36"/>
      <c r="U973" s="36"/>
      <c r="V973" s="36"/>
      <c r="W973" s="37"/>
    </row>
    <row r="974" spans="11:23" x14ac:dyDescent="0.25">
      <c r="K974" s="36"/>
      <c r="L974" s="37"/>
      <c r="M974" s="37"/>
      <c r="N974" s="37"/>
      <c r="O974" s="37"/>
      <c r="P974" s="36"/>
      <c r="R974" s="36"/>
      <c r="S974" s="36"/>
      <c r="T974" s="36"/>
      <c r="U974" s="36"/>
      <c r="V974" s="36"/>
      <c r="W974" s="37"/>
    </row>
    <row r="975" spans="11:23" x14ac:dyDescent="0.25">
      <c r="K975" s="36"/>
      <c r="L975" s="37"/>
      <c r="M975" s="37"/>
      <c r="N975" s="37"/>
      <c r="O975" s="37"/>
      <c r="P975" s="36"/>
      <c r="R975" s="36"/>
      <c r="S975" s="36"/>
      <c r="T975" s="36"/>
      <c r="U975" s="36"/>
      <c r="V975" s="36"/>
      <c r="W975" s="37"/>
    </row>
    <row r="976" spans="11:23" x14ac:dyDescent="0.25">
      <c r="K976" s="36"/>
      <c r="L976" s="37"/>
      <c r="M976" s="37"/>
      <c r="N976" s="37"/>
      <c r="O976" s="37"/>
      <c r="P976" s="36"/>
      <c r="R976" s="36"/>
      <c r="S976" s="36"/>
      <c r="T976" s="36"/>
      <c r="U976" s="36"/>
      <c r="V976" s="36"/>
      <c r="W976" s="37"/>
    </row>
    <row r="977" spans="11:23" x14ac:dyDescent="0.25">
      <c r="K977" s="36"/>
      <c r="L977" s="37"/>
      <c r="M977" s="37"/>
      <c r="N977" s="37"/>
      <c r="O977" s="37"/>
      <c r="P977" s="36"/>
      <c r="R977" s="36"/>
      <c r="S977" s="36"/>
      <c r="T977" s="36"/>
      <c r="U977" s="36"/>
      <c r="V977" s="36"/>
      <c r="W977" s="37"/>
    </row>
    <row r="978" spans="11:23" x14ac:dyDescent="0.25">
      <c r="K978" s="36"/>
      <c r="L978" s="37"/>
      <c r="M978" s="37"/>
      <c r="N978" s="37"/>
      <c r="O978" s="37"/>
      <c r="P978" s="36"/>
      <c r="R978" s="36"/>
      <c r="S978" s="36"/>
      <c r="T978" s="36"/>
      <c r="U978" s="36"/>
      <c r="V978" s="36"/>
      <c r="W978" s="37"/>
    </row>
    <row r="979" spans="11:23" x14ac:dyDescent="0.25">
      <c r="K979" s="36"/>
      <c r="L979" s="37"/>
      <c r="M979" s="37"/>
      <c r="N979" s="37"/>
      <c r="O979" s="37"/>
      <c r="P979" s="36"/>
      <c r="R979" s="36"/>
      <c r="S979" s="36"/>
      <c r="T979" s="36"/>
      <c r="U979" s="36"/>
      <c r="V979" s="36"/>
      <c r="W979" s="37"/>
    </row>
    <row r="980" spans="11:23" x14ac:dyDescent="0.25">
      <c r="K980" s="36"/>
      <c r="L980" s="37"/>
      <c r="M980" s="37"/>
      <c r="N980" s="37"/>
      <c r="O980" s="37"/>
      <c r="P980" s="36"/>
      <c r="R980" s="36"/>
      <c r="S980" s="36"/>
      <c r="T980" s="36"/>
      <c r="U980" s="36"/>
      <c r="V980" s="36"/>
      <c r="W980" s="37"/>
    </row>
    <row r="981" spans="11:23" x14ac:dyDescent="0.25">
      <c r="K981" s="36"/>
      <c r="L981" s="37"/>
      <c r="M981" s="37"/>
      <c r="N981" s="37"/>
      <c r="O981" s="37"/>
      <c r="P981" s="36"/>
      <c r="R981" s="36"/>
      <c r="S981" s="36"/>
      <c r="T981" s="36"/>
      <c r="U981" s="36"/>
      <c r="V981" s="36"/>
      <c r="W981" s="37"/>
    </row>
    <row r="982" spans="11:23" x14ac:dyDescent="0.25">
      <c r="K982" s="36"/>
      <c r="L982" s="37"/>
      <c r="M982" s="37"/>
      <c r="N982" s="37"/>
      <c r="O982" s="37"/>
      <c r="P982" s="36"/>
      <c r="R982" s="36"/>
      <c r="S982" s="36"/>
      <c r="T982" s="36"/>
      <c r="U982" s="36"/>
      <c r="V982" s="36"/>
      <c r="W982" s="37"/>
    </row>
    <row r="983" spans="11:23" x14ac:dyDescent="0.25">
      <c r="K983" s="36"/>
      <c r="L983" s="37"/>
      <c r="M983" s="37"/>
      <c r="N983" s="37"/>
      <c r="O983" s="37"/>
      <c r="P983" s="36"/>
      <c r="R983" s="36"/>
      <c r="S983" s="36"/>
      <c r="T983" s="36"/>
      <c r="U983" s="36"/>
      <c r="V983" s="36"/>
      <c r="W983" s="37"/>
    </row>
    <row r="984" spans="11:23" x14ac:dyDescent="0.25">
      <c r="K984" s="36"/>
      <c r="L984" s="37"/>
      <c r="M984" s="37"/>
      <c r="N984" s="37"/>
      <c r="O984" s="37"/>
      <c r="P984" s="36"/>
      <c r="R984" s="36"/>
      <c r="S984" s="36"/>
      <c r="T984" s="36"/>
      <c r="U984" s="36"/>
      <c r="V984" s="36"/>
      <c r="W984" s="37"/>
    </row>
    <row r="985" spans="11:23" x14ac:dyDescent="0.25">
      <c r="K985" s="36"/>
      <c r="L985" s="37"/>
      <c r="M985" s="37"/>
      <c r="N985" s="37"/>
      <c r="O985" s="37"/>
      <c r="P985" s="36"/>
      <c r="R985" s="36"/>
      <c r="S985" s="36"/>
      <c r="T985" s="36"/>
      <c r="U985" s="36"/>
      <c r="V985" s="36"/>
      <c r="W985" s="37"/>
    </row>
    <row r="986" spans="11:23" x14ac:dyDescent="0.25">
      <c r="K986" s="36"/>
      <c r="L986" s="37"/>
      <c r="M986" s="37"/>
      <c r="N986" s="37"/>
      <c r="O986" s="37"/>
      <c r="P986" s="36"/>
      <c r="R986" s="36"/>
      <c r="S986" s="36"/>
      <c r="T986" s="36"/>
      <c r="U986" s="36"/>
      <c r="V986" s="36"/>
      <c r="W986" s="37"/>
    </row>
    <row r="987" spans="11:23" x14ac:dyDescent="0.25">
      <c r="K987" s="36"/>
      <c r="L987" s="37"/>
      <c r="M987" s="37"/>
      <c r="N987" s="37"/>
      <c r="O987" s="37"/>
      <c r="P987" s="36"/>
      <c r="R987" s="36"/>
      <c r="S987" s="36"/>
      <c r="T987" s="36"/>
      <c r="U987" s="36"/>
      <c r="V987" s="36"/>
      <c r="W987" s="37"/>
    </row>
    <row r="988" spans="11:23" x14ac:dyDescent="0.25">
      <c r="K988" s="36"/>
      <c r="L988" s="37"/>
      <c r="M988" s="37"/>
      <c r="N988" s="37"/>
      <c r="O988" s="37"/>
      <c r="P988" s="36"/>
      <c r="R988" s="36"/>
      <c r="S988" s="36"/>
      <c r="T988" s="36"/>
      <c r="U988" s="36"/>
      <c r="V988" s="36"/>
      <c r="W988" s="37"/>
    </row>
    <row r="989" spans="11:23" x14ac:dyDescent="0.25">
      <c r="K989" s="36"/>
      <c r="L989" s="37"/>
      <c r="M989" s="37"/>
      <c r="N989" s="37"/>
      <c r="O989" s="37"/>
      <c r="P989" s="36"/>
      <c r="R989" s="36"/>
      <c r="S989" s="36"/>
      <c r="T989" s="36"/>
      <c r="U989" s="36"/>
      <c r="V989" s="36"/>
      <c r="W989" s="37"/>
    </row>
    <row r="990" spans="11:23" x14ac:dyDescent="0.25">
      <c r="K990" s="36"/>
      <c r="L990" s="37"/>
      <c r="M990" s="37"/>
      <c r="N990" s="37"/>
      <c r="O990" s="37"/>
      <c r="P990" s="36"/>
      <c r="R990" s="36"/>
      <c r="S990" s="36"/>
      <c r="T990" s="36"/>
      <c r="U990" s="36"/>
      <c r="V990" s="36"/>
      <c r="W990" s="37"/>
    </row>
    <row r="991" spans="11:23" x14ac:dyDescent="0.25">
      <c r="K991" s="36"/>
      <c r="L991" s="37"/>
      <c r="M991" s="37"/>
      <c r="N991" s="37"/>
      <c r="O991" s="37"/>
      <c r="P991" s="36"/>
      <c r="R991" s="36"/>
      <c r="S991" s="36"/>
      <c r="T991" s="36"/>
      <c r="U991" s="36"/>
      <c r="V991" s="36"/>
      <c r="W991" s="37"/>
    </row>
    <row r="992" spans="11:23" x14ac:dyDescent="0.25">
      <c r="K992" s="36"/>
      <c r="L992" s="37"/>
      <c r="M992" s="37"/>
      <c r="N992" s="37"/>
      <c r="O992" s="37"/>
      <c r="P992" s="36"/>
      <c r="R992" s="36"/>
      <c r="S992" s="36"/>
      <c r="T992" s="36"/>
      <c r="U992" s="36"/>
      <c r="V992" s="36"/>
      <c r="W992" s="37"/>
    </row>
    <row r="993" spans="11:23" x14ac:dyDescent="0.25">
      <c r="K993" s="36"/>
      <c r="L993" s="37"/>
      <c r="M993" s="37"/>
      <c r="N993" s="37"/>
      <c r="O993" s="37"/>
      <c r="P993" s="36"/>
      <c r="R993" s="36"/>
      <c r="S993" s="36"/>
      <c r="T993" s="36"/>
      <c r="U993" s="36"/>
      <c r="V993" s="36"/>
      <c r="W993" s="37"/>
    </row>
    <row r="994" spans="11:23" x14ac:dyDescent="0.25">
      <c r="K994" s="36"/>
      <c r="L994" s="37"/>
      <c r="M994" s="37"/>
      <c r="N994" s="37"/>
      <c r="O994" s="37"/>
      <c r="P994" s="36"/>
      <c r="R994" s="36"/>
      <c r="S994" s="36"/>
      <c r="T994" s="36"/>
      <c r="U994" s="36"/>
      <c r="V994" s="36"/>
      <c r="W994" s="37"/>
    </row>
    <row r="995" spans="11:23" x14ac:dyDescent="0.25">
      <c r="K995" s="36"/>
      <c r="L995" s="37"/>
      <c r="M995" s="37"/>
      <c r="N995" s="37"/>
      <c r="O995" s="37"/>
      <c r="P995" s="36"/>
      <c r="R995" s="36"/>
      <c r="S995" s="36"/>
      <c r="T995" s="36"/>
      <c r="U995" s="36"/>
      <c r="V995" s="36"/>
      <c r="W995" s="37"/>
    </row>
    <row r="996" spans="11:23" x14ac:dyDescent="0.25">
      <c r="K996" s="36"/>
      <c r="L996" s="37"/>
      <c r="M996" s="37"/>
      <c r="N996" s="37"/>
      <c r="O996" s="37"/>
      <c r="P996" s="36"/>
      <c r="R996" s="36"/>
      <c r="S996" s="36"/>
      <c r="T996" s="36"/>
      <c r="U996" s="36"/>
      <c r="V996" s="36"/>
      <c r="W996" s="37"/>
    </row>
    <row r="997" spans="11:23" x14ac:dyDescent="0.25">
      <c r="K997" s="36"/>
      <c r="L997" s="37"/>
      <c r="M997" s="37"/>
      <c r="N997" s="37"/>
      <c r="O997" s="37"/>
      <c r="P997" s="36"/>
      <c r="R997" s="36"/>
      <c r="S997" s="36"/>
      <c r="T997" s="36"/>
      <c r="U997" s="36"/>
      <c r="V997" s="36"/>
      <c r="W997" s="37"/>
    </row>
    <row r="998" spans="11:23" x14ac:dyDescent="0.25">
      <c r="K998" s="36"/>
      <c r="L998" s="37"/>
      <c r="M998" s="37"/>
      <c r="N998" s="37"/>
      <c r="O998" s="37"/>
      <c r="P998" s="36"/>
      <c r="R998" s="36"/>
      <c r="S998" s="36"/>
      <c r="T998" s="36"/>
      <c r="U998" s="36"/>
      <c r="V998" s="36"/>
      <c r="W998" s="37"/>
    </row>
    <row r="999" spans="11:23" x14ac:dyDescent="0.25">
      <c r="K999" s="36"/>
      <c r="L999" s="37"/>
      <c r="M999" s="37"/>
      <c r="N999" s="37"/>
      <c r="O999" s="37"/>
      <c r="P999" s="36"/>
      <c r="R999" s="36"/>
      <c r="S999" s="36"/>
      <c r="T999" s="36"/>
      <c r="U999" s="36"/>
      <c r="V999" s="36"/>
      <c r="W999" s="37"/>
    </row>
    <row r="1000" spans="11:23" x14ac:dyDescent="0.25">
      <c r="K1000" s="36"/>
      <c r="L1000" s="37"/>
      <c r="M1000" s="37"/>
      <c r="N1000" s="37"/>
      <c r="O1000" s="37"/>
      <c r="P1000" s="36"/>
      <c r="R1000" s="36"/>
      <c r="S1000" s="36"/>
      <c r="T1000" s="36"/>
      <c r="U1000" s="36"/>
      <c r="V1000" s="36"/>
      <c r="W1000" s="37"/>
    </row>
    <row r="1001" spans="11:23" x14ac:dyDescent="0.25">
      <c r="K1001" s="36"/>
      <c r="L1001" s="37"/>
      <c r="M1001" s="37"/>
      <c r="N1001" s="37"/>
      <c r="O1001" s="37"/>
      <c r="P1001" s="36"/>
      <c r="R1001" s="36"/>
      <c r="S1001" s="36"/>
      <c r="T1001" s="36"/>
      <c r="U1001" s="36"/>
      <c r="V1001" s="36"/>
      <c r="W1001" s="37"/>
    </row>
    <row r="1002" spans="11:23" x14ac:dyDescent="0.25">
      <c r="K1002" s="36"/>
      <c r="L1002" s="37"/>
      <c r="M1002" s="37"/>
      <c r="N1002" s="37"/>
      <c r="O1002" s="37"/>
      <c r="P1002" s="36"/>
      <c r="R1002" s="36"/>
      <c r="S1002" s="36"/>
      <c r="T1002" s="36"/>
      <c r="U1002" s="36"/>
      <c r="V1002" s="36"/>
      <c r="W1002" s="37"/>
    </row>
    <row r="1003" spans="11:23" x14ac:dyDescent="0.25">
      <c r="K1003" s="36"/>
      <c r="L1003" s="37"/>
      <c r="M1003" s="37"/>
      <c r="N1003" s="37"/>
      <c r="O1003" s="37"/>
      <c r="P1003" s="36"/>
      <c r="R1003" s="36"/>
      <c r="S1003" s="36"/>
      <c r="T1003" s="36"/>
      <c r="U1003" s="36"/>
      <c r="V1003" s="36"/>
      <c r="W1003" s="37"/>
    </row>
    <row r="1004" spans="11:23" x14ac:dyDescent="0.25">
      <c r="K1004" s="36"/>
      <c r="L1004" s="37"/>
      <c r="M1004" s="37"/>
      <c r="N1004" s="37"/>
      <c r="O1004" s="37"/>
      <c r="P1004" s="36"/>
      <c r="R1004" s="36"/>
      <c r="S1004" s="36"/>
      <c r="T1004" s="36"/>
      <c r="U1004" s="36"/>
      <c r="V1004" s="36"/>
      <c r="W1004" s="37"/>
    </row>
    <row r="1005" spans="11:23" x14ac:dyDescent="0.25">
      <c r="K1005" s="36"/>
      <c r="L1005" s="37"/>
      <c r="M1005" s="37"/>
      <c r="N1005" s="37"/>
      <c r="O1005" s="37"/>
      <c r="P1005" s="36"/>
      <c r="R1005" s="36"/>
      <c r="S1005" s="36"/>
      <c r="T1005" s="36"/>
      <c r="U1005" s="36"/>
      <c r="V1005" s="36"/>
      <c r="W1005" s="37"/>
    </row>
    <row r="1006" spans="11:23" x14ac:dyDescent="0.25">
      <c r="K1006" s="36"/>
      <c r="L1006" s="37"/>
      <c r="M1006" s="37"/>
      <c r="N1006" s="37"/>
      <c r="O1006" s="37"/>
      <c r="P1006" s="36"/>
      <c r="R1006" s="36"/>
      <c r="S1006" s="36"/>
      <c r="T1006" s="36"/>
      <c r="U1006" s="36"/>
      <c r="V1006" s="36"/>
      <c r="W1006" s="37"/>
    </row>
    <row r="1007" spans="11:23" x14ac:dyDescent="0.25">
      <c r="K1007" s="36"/>
      <c r="L1007" s="37"/>
      <c r="M1007" s="37"/>
      <c r="N1007" s="37"/>
      <c r="O1007" s="37"/>
      <c r="P1007" s="36"/>
      <c r="R1007" s="36"/>
      <c r="S1007" s="36"/>
      <c r="T1007" s="36"/>
      <c r="U1007" s="36"/>
      <c r="V1007" s="36"/>
      <c r="W1007" s="37"/>
    </row>
    <row r="1008" spans="11:23" x14ac:dyDescent="0.25">
      <c r="K1008" s="36"/>
      <c r="L1008" s="37"/>
      <c r="M1008" s="37"/>
      <c r="N1008" s="37"/>
      <c r="O1008" s="37"/>
      <c r="P1008" s="36"/>
      <c r="R1008" s="36"/>
      <c r="S1008" s="36"/>
      <c r="T1008" s="36"/>
      <c r="U1008" s="36"/>
      <c r="V1008" s="36"/>
      <c r="W1008" s="37"/>
    </row>
    <row r="1009" spans="11:23" x14ac:dyDescent="0.25">
      <c r="K1009" s="36"/>
      <c r="L1009" s="37"/>
      <c r="M1009" s="37"/>
      <c r="N1009" s="37"/>
      <c r="O1009" s="37"/>
      <c r="P1009" s="36"/>
      <c r="R1009" s="36"/>
      <c r="S1009" s="36"/>
      <c r="T1009" s="36"/>
      <c r="U1009" s="36"/>
      <c r="V1009" s="36"/>
      <c r="W1009" s="37"/>
    </row>
    <row r="1010" spans="11:23" x14ac:dyDescent="0.25">
      <c r="K1010" s="36"/>
      <c r="L1010" s="37"/>
      <c r="M1010" s="37"/>
      <c r="N1010" s="37"/>
      <c r="O1010" s="37"/>
      <c r="P1010" s="36"/>
      <c r="R1010" s="36"/>
      <c r="S1010" s="36"/>
      <c r="T1010" s="36"/>
      <c r="U1010" s="36"/>
      <c r="V1010" s="36"/>
      <c r="W1010" s="37"/>
    </row>
    <row r="1011" spans="11:23" x14ac:dyDescent="0.25">
      <c r="K1011" s="36"/>
      <c r="L1011" s="37"/>
      <c r="M1011" s="37"/>
      <c r="N1011" s="37"/>
      <c r="O1011" s="37"/>
      <c r="P1011" s="36"/>
      <c r="R1011" s="36"/>
      <c r="S1011" s="36"/>
      <c r="T1011" s="36"/>
      <c r="U1011" s="36"/>
      <c r="V1011" s="36"/>
      <c r="W1011" s="37"/>
    </row>
    <row r="1012" spans="11:23" x14ac:dyDescent="0.25">
      <c r="K1012" s="36"/>
      <c r="L1012" s="37"/>
      <c r="M1012" s="37"/>
      <c r="N1012" s="37"/>
      <c r="O1012" s="37"/>
      <c r="P1012" s="36"/>
      <c r="R1012" s="36"/>
      <c r="S1012" s="36"/>
      <c r="T1012" s="36"/>
      <c r="U1012" s="36"/>
      <c r="V1012" s="36"/>
      <c r="W1012" s="37"/>
    </row>
    <row r="1013" spans="11:23" x14ac:dyDescent="0.25">
      <c r="K1013" s="36"/>
      <c r="L1013" s="37"/>
      <c r="M1013" s="37"/>
      <c r="N1013" s="37"/>
      <c r="O1013" s="37"/>
      <c r="P1013" s="36"/>
      <c r="R1013" s="36"/>
      <c r="S1013" s="36"/>
      <c r="T1013" s="36"/>
      <c r="U1013" s="36"/>
      <c r="V1013" s="36"/>
      <c r="W1013" s="37"/>
    </row>
    <row r="1014" spans="11:23" x14ac:dyDescent="0.25">
      <c r="K1014" s="36"/>
      <c r="L1014" s="37"/>
      <c r="M1014" s="37"/>
      <c r="N1014" s="37"/>
      <c r="O1014" s="37"/>
      <c r="P1014" s="36"/>
      <c r="R1014" s="36"/>
      <c r="S1014" s="36"/>
      <c r="T1014" s="36"/>
      <c r="U1014" s="36"/>
      <c r="V1014" s="36"/>
      <c r="W1014" s="37"/>
    </row>
    <row r="1015" spans="11:23" x14ac:dyDescent="0.25">
      <c r="K1015" s="36"/>
      <c r="L1015" s="37"/>
      <c r="M1015" s="37"/>
      <c r="N1015" s="37"/>
      <c r="O1015" s="37"/>
      <c r="P1015" s="36"/>
      <c r="R1015" s="36"/>
      <c r="S1015" s="36"/>
      <c r="T1015" s="36"/>
      <c r="U1015" s="36"/>
      <c r="V1015" s="36"/>
      <c r="W1015" s="37"/>
    </row>
    <row r="1016" spans="11:23" x14ac:dyDescent="0.25">
      <c r="K1016" s="36"/>
      <c r="L1016" s="37"/>
      <c r="M1016" s="37"/>
      <c r="N1016" s="37"/>
      <c r="O1016" s="37"/>
      <c r="P1016" s="36"/>
      <c r="R1016" s="36"/>
      <c r="S1016" s="36"/>
      <c r="T1016" s="36"/>
      <c r="U1016" s="36"/>
      <c r="V1016" s="36"/>
      <c r="W1016" s="37"/>
    </row>
    <row r="1017" spans="11:23" x14ac:dyDescent="0.25">
      <c r="K1017" s="36"/>
      <c r="L1017" s="37"/>
      <c r="M1017" s="37"/>
      <c r="N1017" s="37"/>
      <c r="O1017" s="37"/>
      <c r="P1017" s="36"/>
      <c r="R1017" s="36"/>
      <c r="S1017" s="36"/>
      <c r="T1017" s="36"/>
      <c r="U1017" s="36"/>
      <c r="V1017" s="36"/>
      <c r="W1017" s="37"/>
    </row>
    <row r="1018" spans="11:23" x14ac:dyDescent="0.25">
      <c r="K1018" s="36"/>
      <c r="L1018" s="37"/>
      <c r="M1018" s="37"/>
      <c r="N1018" s="37"/>
      <c r="O1018" s="37"/>
      <c r="P1018" s="36"/>
      <c r="R1018" s="36"/>
      <c r="S1018" s="36"/>
      <c r="T1018" s="36"/>
      <c r="U1018" s="36"/>
      <c r="V1018" s="36"/>
      <c r="W1018" s="37"/>
    </row>
    <row r="1019" spans="11:23" x14ac:dyDescent="0.25">
      <c r="K1019" s="36"/>
      <c r="L1019" s="37"/>
      <c r="M1019" s="37"/>
      <c r="N1019" s="37"/>
      <c r="O1019" s="37"/>
      <c r="P1019" s="36"/>
      <c r="R1019" s="36"/>
      <c r="S1019" s="36"/>
      <c r="T1019" s="36"/>
      <c r="U1019" s="36"/>
      <c r="V1019" s="36"/>
      <c r="W1019" s="37"/>
    </row>
    <row r="1020" spans="11:23" x14ac:dyDescent="0.25">
      <c r="K1020" s="36"/>
      <c r="L1020" s="37"/>
      <c r="M1020" s="37"/>
      <c r="N1020" s="37"/>
      <c r="O1020" s="37"/>
      <c r="P1020" s="36"/>
      <c r="R1020" s="36"/>
      <c r="S1020" s="36"/>
      <c r="T1020" s="36"/>
      <c r="U1020" s="36"/>
      <c r="V1020" s="36"/>
      <c r="W1020" s="37"/>
    </row>
    <row r="1021" spans="11:23" x14ac:dyDescent="0.25">
      <c r="K1021" s="36"/>
      <c r="L1021" s="37"/>
      <c r="M1021" s="37"/>
      <c r="N1021" s="37"/>
      <c r="O1021" s="37"/>
      <c r="P1021" s="36"/>
      <c r="R1021" s="36"/>
      <c r="S1021" s="36"/>
      <c r="T1021" s="36"/>
      <c r="U1021" s="36"/>
      <c r="V1021" s="36"/>
      <c r="W1021" s="37"/>
    </row>
    <row r="1022" spans="11:23" x14ac:dyDescent="0.25">
      <c r="K1022" s="36"/>
      <c r="L1022" s="37"/>
      <c r="M1022" s="37"/>
      <c r="N1022" s="37"/>
      <c r="O1022" s="37"/>
      <c r="P1022" s="36"/>
      <c r="R1022" s="36"/>
      <c r="S1022" s="36"/>
      <c r="T1022" s="36"/>
      <c r="U1022" s="36"/>
      <c r="V1022" s="36"/>
      <c r="W1022" s="37"/>
    </row>
    <row r="1023" spans="11:23" x14ac:dyDescent="0.25">
      <c r="K1023" s="36"/>
      <c r="L1023" s="37"/>
      <c r="M1023" s="37"/>
      <c r="N1023" s="37"/>
      <c r="O1023" s="37"/>
      <c r="P1023" s="36"/>
      <c r="R1023" s="36"/>
      <c r="S1023" s="36"/>
      <c r="T1023" s="36"/>
      <c r="U1023" s="36"/>
      <c r="V1023" s="36"/>
      <c r="W1023" s="37"/>
    </row>
    <row r="1024" spans="11:23" x14ac:dyDescent="0.25">
      <c r="K1024" s="36"/>
      <c r="L1024" s="37"/>
      <c r="M1024" s="37"/>
      <c r="N1024" s="37"/>
      <c r="O1024" s="37"/>
      <c r="P1024" s="36"/>
      <c r="R1024" s="36"/>
      <c r="S1024" s="36"/>
      <c r="T1024" s="36"/>
      <c r="U1024" s="36"/>
      <c r="V1024" s="36"/>
      <c r="W1024" s="37"/>
    </row>
    <row r="1025" spans="11:23" x14ac:dyDescent="0.25">
      <c r="K1025" s="36"/>
      <c r="L1025" s="37"/>
      <c r="M1025" s="37"/>
      <c r="N1025" s="37"/>
      <c r="O1025" s="37"/>
      <c r="P1025" s="36"/>
      <c r="R1025" s="36"/>
      <c r="S1025" s="36"/>
      <c r="T1025" s="36"/>
      <c r="U1025" s="36"/>
      <c r="V1025" s="36"/>
      <c r="W1025" s="37"/>
    </row>
    <row r="1026" spans="11:23" x14ac:dyDescent="0.25">
      <c r="K1026" s="36"/>
      <c r="L1026" s="37"/>
      <c r="M1026" s="37"/>
      <c r="N1026" s="37"/>
      <c r="O1026" s="37"/>
      <c r="P1026" s="36"/>
      <c r="R1026" s="36"/>
      <c r="S1026" s="36"/>
      <c r="T1026" s="36"/>
      <c r="U1026" s="36"/>
      <c r="V1026" s="36"/>
      <c r="W1026" s="37"/>
    </row>
    <row r="1027" spans="11:23" x14ac:dyDescent="0.25">
      <c r="K1027" s="36"/>
      <c r="L1027" s="37"/>
      <c r="M1027" s="37"/>
      <c r="N1027" s="37"/>
      <c r="O1027" s="37"/>
      <c r="P1027" s="36"/>
      <c r="R1027" s="36"/>
      <c r="S1027" s="36"/>
      <c r="T1027" s="36"/>
      <c r="U1027" s="36"/>
      <c r="V1027" s="36"/>
      <c r="W1027" s="37"/>
    </row>
    <row r="1028" spans="11:23" x14ac:dyDescent="0.25">
      <c r="K1028" s="36"/>
      <c r="L1028" s="37"/>
      <c r="M1028" s="37"/>
      <c r="N1028" s="37"/>
      <c r="O1028" s="37"/>
      <c r="P1028" s="36"/>
      <c r="R1028" s="36"/>
      <c r="S1028" s="36"/>
      <c r="T1028" s="36"/>
      <c r="U1028" s="36"/>
      <c r="V1028" s="36"/>
      <c r="W1028" s="37"/>
    </row>
    <row r="1029" spans="11:23" x14ac:dyDescent="0.25">
      <c r="K1029" s="36"/>
      <c r="L1029" s="37"/>
      <c r="M1029" s="37"/>
      <c r="N1029" s="37"/>
      <c r="O1029" s="37"/>
      <c r="P1029" s="36"/>
      <c r="R1029" s="36"/>
      <c r="S1029" s="36"/>
      <c r="T1029" s="36"/>
      <c r="U1029" s="36"/>
      <c r="V1029" s="36"/>
      <c r="W1029" s="37"/>
    </row>
    <row r="1030" spans="11:23" x14ac:dyDescent="0.25">
      <c r="K1030" s="36"/>
      <c r="L1030" s="37"/>
      <c r="M1030" s="37"/>
      <c r="N1030" s="37"/>
      <c r="O1030" s="37"/>
      <c r="P1030" s="36"/>
      <c r="R1030" s="36"/>
      <c r="S1030" s="36"/>
      <c r="T1030" s="36"/>
      <c r="U1030" s="36"/>
      <c r="V1030" s="36"/>
      <c r="W1030" s="37"/>
    </row>
    <row r="1031" spans="11:23" x14ac:dyDescent="0.25">
      <c r="K1031" s="36"/>
      <c r="L1031" s="37"/>
      <c r="M1031" s="37"/>
      <c r="N1031" s="37"/>
      <c r="O1031" s="37"/>
      <c r="P1031" s="36"/>
      <c r="R1031" s="36"/>
      <c r="S1031" s="36"/>
      <c r="T1031" s="36"/>
      <c r="U1031" s="36"/>
      <c r="V1031" s="36"/>
      <c r="W1031" s="37"/>
    </row>
    <row r="1032" spans="11:23" x14ac:dyDescent="0.25">
      <c r="K1032" s="36"/>
      <c r="L1032" s="37"/>
      <c r="M1032" s="37"/>
      <c r="N1032" s="37"/>
      <c r="O1032" s="37"/>
      <c r="P1032" s="36"/>
      <c r="R1032" s="36"/>
      <c r="S1032" s="36"/>
      <c r="T1032" s="36"/>
      <c r="U1032" s="36"/>
      <c r="V1032" s="36"/>
      <c r="W1032" s="37"/>
    </row>
    <row r="1033" spans="11:23" x14ac:dyDescent="0.25">
      <c r="K1033" s="36"/>
      <c r="L1033" s="37"/>
      <c r="M1033" s="37"/>
      <c r="N1033" s="37"/>
      <c r="O1033" s="37"/>
      <c r="P1033" s="36"/>
      <c r="R1033" s="36"/>
      <c r="S1033" s="36"/>
      <c r="T1033" s="36"/>
      <c r="U1033" s="36"/>
      <c r="V1033" s="36"/>
      <c r="W1033" s="37"/>
    </row>
    <row r="1034" spans="11:23" x14ac:dyDescent="0.25">
      <c r="K1034" s="36"/>
      <c r="L1034" s="37"/>
      <c r="M1034" s="37"/>
      <c r="N1034" s="37"/>
      <c r="O1034" s="37"/>
      <c r="P1034" s="36"/>
      <c r="R1034" s="36"/>
      <c r="S1034" s="36"/>
      <c r="T1034" s="36"/>
      <c r="U1034" s="36"/>
      <c r="V1034" s="36"/>
      <c r="W1034" s="37"/>
    </row>
    <row r="1035" spans="11:23" x14ac:dyDescent="0.25">
      <c r="K1035" s="36"/>
      <c r="L1035" s="37"/>
      <c r="M1035" s="37"/>
      <c r="N1035" s="37"/>
      <c r="O1035" s="37"/>
      <c r="P1035" s="36"/>
      <c r="R1035" s="36"/>
      <c r="S1035" s="36"/>
      <c r="T1035" s="36"/>
      <c r="U1035" s="36"/>
      <c r="V1035" s="36"/>
      <c r="W1035" s="37"/>
    </row>
    <row r="1036" spans="11:23" x14ac:dyDescent="0.25">
      <c r="K1036" s="36"/>
      <c r="L1036" s="37"/>
      <c r="M1036" s="37"/>
      <c r="N1036" s="37"/>
      <c r="O1036" s="37"/>
      <c r="P1036" s="36"/>
      <c r="R1036" s="36"/>
      <c r="S1036" s="36"/>
      <c r="T1036" s="36"/>
      <c r="U1036" s="36"/>
      <c r="V1036" s="36"/>
      <c r="W1036" s="37"/>
    </row>
    <row r="1037" spans="11:23" x14ac:dyDescent="0.25">
      <c r="K1037" s="36"/>
      <c r="L1037" s="37"/>
      <c r="M1037" s="37"/>
      <c r="N1037" s="37"/>
      <c r="O1037" s="37"/>
      <c r="P1037" s="36"/>
      <c r="R1037" s="36"/>
      <c r="S1037" s="36"/>
      <c r="T1037" s="36"/>
      <c r="U1037" s="36"/>
      <c r="V1037" s="36"/>
      <c r="W1037" s="37"/>
    </row>
    <row r="1038" spans="11:23" x14ac:dyDescent="0.25">
      <c r="K1038" s="36"/>
      <c r="L1038" s="37"/>
      <c r="M1038" s="37"/>
      <c r="N1038" s="37"/>
      <c r="O1038" s="37"/>
      <c r="P1038" s="36"/>
      <c r="R1038" s="36"/>
      <c r="S1038" s="36"/>
      <c r="T1038" s="36"/>
      <c r="U1038" s="36"/>
      <c r="V1038" s="36"/>
      <c r="W1038" s="37"/>
    </row>
    <row r="1039" spans="11:23" x14ac:dyDescent="0.25">
      <c r="K1039" s="36"/>
      <c r="L1039" s="37"/>
      <c r="M1039" s="37"/>
      <c r="N1039" s="37"/>
      <c r="O1039" s="37"/>
      <c r="P1039" s="36"/>
      <c r="R1039" s="36"/>
      <c r="S1039" s="36"/>
      <c r="T1039" s="36"/>
      <c r="U1039" s="36"/>
      <c r="V1039" s="36"/>
      <c r="W1039" s="37"/>
    </row>
    <row r="1040" spans="11:23" x14ac:dyDescent="0.25">
      <c r="K1040" s="36"/>
      <c r="L1040" s="37"/>
      <c r="M1040" s="37"/>
      <c r="N1040" s="37"/>
      <c r="O1040" s="37"/>
      <c r="P1040" s="36"/>
      <c r="R1040" s="36"/>
      <c r="S1040" s="36"/>
      <c r="T1040" s="36"/>
      <c r="U1040" s="36"/>
      <c r="V1040" s="36"/>
      <c r="W1040" s="37"/>
    </row>
    <row r="1041" spans="11:23" x14ac:dyDescent="0.25">
      <c r="K1041" s="36"/>
      <c r="L1041" s="37"/>
      <c r="M1041" s="37"/>
      <c r="N1041" s="37"/>
      <c r="O1041" s="37"/>
      <c r="P1041" s="36"/>
      <c r="R1041" s="36"/>
      <c r="S1041" s="36"/>
      <c r="T1041" s="36"/>
      <c r="U1041" s="36"/>
      <c r="V1041" s="36"/>
      <c r="W1041" s="37"/>
    </row>
    <row r="1042" spans="11:23" x14ac:dyDescent="0.25">
      <c r="K1042" s="36"/>
      <c r="L1042" s="37"/>
      <c r="M1042" s="37"/>
      <c r="N1042" s="37"/>
      <c r="O1042" s="37"/>
      <c r="P1042" s="36"/>
      <c r="R1042" s="36"/>
      <c r="S1042" s="36"/>
      <c r="T1042" s="36"/>
      <c r="U1042" s="36"/>
      <c r="V1042" s="36"/>
      <c r="W1042" s="37"/>
    </row>
    <row r="1043" spans="11:23" x14ac:dyDescent="0.25">
      <c r="K1043" s="36"/>
      <c r="L1043" s="37"/>
      <c r="M1043" s="37"/>
      <c r="N1043" s="37"/>
      <c r="O1043" s="37"/>
      <c r="P1043" s="36"/>
      <c r="R1043" s="36"/>
      <c r="S1043" s="36"/>
      <c r="T1043" s="36"/>
      <c r="U1043" s="36"/>
      <c r="V1043" s="36"/>
      <c r="W1043" s="37"/>
    </row>
    <row r="1044" spans="11:23" x14ac:dyDescent="0.25">
      <c r="K1044" s="36"/>
      <c r="L1044" s="37"/>
      <c r="M1044" s="37"/>
      <c r="N1044" s="37"/>
      <c r="O1044" s="37"/>
      <c r="P1044" s="36"/>
      <c r="R1044" s="36"/>
      <c r="S1044" s="36"/>
      <c r="T1044" s="36"/>
      <c r="U1044" s="36"/>
      <c r="V1044" s="36"/>
      <c r="W1044" s="37"/>
    </row>
    <row r="1045" spans="11:23" x14ac:dyDescent="0.25">
      <c r="K1045" s="36"/>
      <c r="L1045" s="37"/>
      <c r="M1045" s="37"/>
      <c r="N1045" s="37"/>
      <c r="O1045" s="37"/>
      <c r="P1045" s="36"/>
      <c r="R1045" s="36"/>
      <c r="S1045" s="36"/>
      <c r="T1045" s="36"/>
      <c r="U1045" s="36"/>
      <c r="V1045" s="36"/>
      <c r="W1045" s="37"/>
    </row>
    <row r="1046" spans="11:23" x14ac:dyDescent="0.25">
      <c r="K1046" s="36"/>
      <c r="L1046" s="37"/>
      <c r="M1046" s="37"/>
      <c r="N1046" s="37"/>
      <c r="O1046" s="37"/>
      <c r="P1046" s="36"/>
      <c r="R1046" s="36"/>
      <c r="S1046" s="36"/>
      <c r="T1046" s="36"/>
      <c r="U1046" s="36"/>
      <c r="V1046" s="36"/>
      <c r="W1046" s="37"/>
    </row>
    <row r="1047" spans="11:23" x14ac:dyDescent="0.25">
      <c r="K1047" s="36"/>
      <c r="L1047" s="37"/>
      <c r="M1047" s="37"/>
      <c r="N1047" s="37"/>
      <c r="O1047" s="37"/>
      <c r="P1047" s="36"/>
      <c r="R1047" s="36"/>
      <c r="S1047" s="36"/>
      <c r="T1047" s="36"/>
      <c r="U1047" s="36"/>
      <c r="V1047" s="36"/>
      <c r="W1047" s="37"/>
    </row>
    <row r="1048" spans="11:23" x14ac:dyDescent="0.25">
      <c r="K1048" s="36"/>
      <c r="L1048" s="37"/>
      <c r="M1048" s="37"/>
      <c r="N1048" s="37"/>
      <c r="O1048" s="37"/>
      <c r="P1048" s="36"/>
      <c r="R1048" s="36"/>
      <c r="S1048" s="36"/>
      <c r="T1048" s="36"/>
      <c r="U1048" s="36"/>
      <c r="V1048" s="36"/>
      <c r="W1048" s="37"/>
    </row>
    <row r="1049" spans="11:23" x14ac:dyDescent="0.25">
      <c r="K1049" s="36"/>
      <c r="L1049" s="37"/>
      <c r="M1049" s="37"/>
      <c r="N1049" s="37"/>
      <c r="O1049" s="37"/>
      <c r="P1049" s="36"/>
      <c r="R1049" s="36"/>
      <c r="S1049" s="36"/>
      <c r="T1049" s="36"/>
      <c r="U1049" s="36"/>
      <c r="V1049" s="36"/>
      <c r="W1049" s="37"/>
    </row>
    <row r="1050" spans="11:23" x14ac:dyDescent="0.25">
      <c r="K1050" s="36"/>
      <c r="L1050" s="37"/>
      <c r="M1050" s="37"/>
      <c r="N1050" s="37"/>
      <c r="O1050" s="37"/>
      <c r="P1050" s="36"/>
      <c r="R1050" s="36"/>
      <c r="S1050" s="36"/>
      <c r="T1050" s="36"/>
      <c r="U1050" s="36"/>
      <c r="V1050" s="36"/>
      <c r="W1050" s="37"/>
    </row>
    <row r="1051" spans="11:23" x14ac:dyDescent="0.25">
      <c r="K1051" s="36"/>
      <c r="L1051" s="37"/>
      <c r="M1051" s="37"/>
      <c r="N1051" s="37"/>
      <c r="O1051" s="37"/>
      <c r="P1051" s="36"/>
      <c r="R1051" s="36"/>
      <c r="S1051" s="36"/>
      <c r="T1051" s="36"/>
      <c r="U1051" s="36"/>
      <c r="V1051" s="36"/>
      <c r="W1051" s="37"/>
    </row>
    <row r="1052" spans="11:23" x14ac:dyDescent="0.25">
      <c r="K1052" s="36"/>
      <c r="L1052" s="37"/>
      <c r="M1052" s="37"/>
      <c r="N1052" s="37"/>
      <c r="O1052" s="37"/>
      <c r="P1052" s="36"/>
      <c r="R1052" s="36"/>
      <c r="S1052" s="36"/>
      <c r="T1052" s="36"/>
      <c r="U1052" s="36"/>
      <c r="V1052" s="36"/>
      <c r="W1052" s="37"/>
    </row>
    <row r="1053" spans="11:23" x14ac:dyDescent="0.25">
      <c r="K1053" s="36"/>
      <c r="L1053" s="37"/>
      <c r="M1053" s="37"/>
      <c r="N1053" s="37"/>
      <c r="O1053" s="37"/>
      <c r="P1053" s="36"/>
      <c r="R1053" s="36"/>
      <c r="S1053" s="36"/>
      <c r="T1053" s="36"/>
      <c r="U1053" s="36"/>
      <c r="V1053" s="36"/>
      <c r="W1053" s="37"/>
    </row>
    <row r="1054" spans="11:23" x14ac:dyDescent="0.25">
      <c r="K1054" s="36"/>
      <c r="L1054" s="37"/>
      <c r="M1054" s="37"/>
      <c r="N1054" s="37"/>
      <c r="O1054" s="37"/>
      <c r="P1054" s="36"/>
      <c r="R1054" s="36"/>
      <c r="S1054" s="36"/>
      <c r="T1054" s="36"/>
      <c r="U1054" s="36"/>
      <c r="V1054" s="36"/>
      <c r="W1054" s="37"/>
    </row>
    <row r="1055" spans="11:23" x14ac:dyDescent="0.25">
      <c r="K1055" s="36"/>
      <c r="L1055" s="37"/>
      <c r="M1055" s="37"/>
      <c r="N1055" s="37"/>
      <c r="O1055" s="37"/>
      <c r="P1055" s="36"/>
      <c r="R1055" s="36"/>
      <c r="S1055" s="36"/>
      <c r="T1055" s="36"/>
      <c r="U1055" s="36"/>
      <c r="V1055" s="36"/>
      <c r="W1055" s="37"/>
    </row>
    <row r="1056" spans="11:23" x14ac:dyDescent="0.25">
      <c r="K1056" s="36"/>
      <c r="L1056" s="37"/>
      <c r="M1056" s="37"/>
      <c r="N1056" s="37"/>
      <c r="O1056" s="37"/>
      <c r="P1056" s="36"/>
      <c r="R1056" s="36"/>
      <c r="S1056" s="36"/>
      <c r="T1056" s="36"/>
      <c r="U1056" s="36"/>
      <c r="V1056" s="36"/>
      <c r="W1056" s="37"/>
    </row>
    <row r="1057" spans="11:23" x14ac:dyDescent="0.25">
      <c r="K1057" s="36"/>
      <c r="L1057" s="37"/>
      <c r="M1057" s="37"/>
      <c r="N1057" s="37"/>
      <c r="O1057" s="37"/>
      <c r="P1057" s="36"/>
      <c r="R1057" s="36"/>
      <c r="S1057" s="36"/>
      <c r="T1057" s="36"/>
      <c r="U1057" s="36"/>
      <c r="V1057" s="36"/>
      <c r="W1057" s="37"/>
    </row>
    <row r="1058" spans="11:23" x14ac:dyDescent="0.25">
      <c r="K1058" s="36"/>
      <c r="L1058" s="37"/>
      <c r="M1058" s="37"/>
      <c r="N1058" s="37"/>
      <c r="O1058" s="37"/>
      <c r="P1058" s="36"/>
      <c r="R1058" s="36"/>
      <c r="S1058" s="36"/>
      <c r="T1058" s="36"/>
      <c r="U1058" s="36"/>
      <c r="V1058" s="36"/>
      <c r="W1058" s="37"/>
    </row>
    <row r="1059" spans="11:23" x14ac:dyDescent="0.25">
      <c r="K1059" s="36"/>
      <c r="L1059" s="37"/>
      <c r="M1059" s="37"/>
      <c r="N1059" s="37"/>
      <c r="O1059" s="37"/>
      <c r="P1059" s="36"/>
      <c r="R1059" s="36"/>
      <c r="S1059" s="36"/>
      <c r="T1059" s="36"/>
      <c r="U1059" s="36"/>
      <c r="V1059" s="36"/>
      <c r="W1059" s="37"/>
    </row>
    <row r="1060" spans="11:23" x14ac:dyDescent="0.25">
      <c r="K1060" s="36"/>
      <c r="L1060" s="37"/>
      <c r="M1060" s="37"/>
      <c r="N1060" s="37"/>
      <c r="O1060" s="37"/>
      <c r="P1060" s="36"/>
      <c r="R1060" s="36"/>
      <c r="S1060" s="36"/>
      <c r="T1060" s="36"/>
      <c r="U1060" s="36"/>
      <c r="V1060" s="36"/>
      <c r="W1060" s="37"/>
    </row>
    <row r="1061" spans="11:23" x14ac:dyDescent="0.25">
      <c r="K1061" s="36"/>
      <c r="L1061" s="37"/>
      <c r="M1061" s="37"/>
      <c r="N1061" s="37"/>
      <c r="O1061" s="37"/>
      <c r="P1061" s="36"/>
      <c r="R1061" s="36"/>
      <c r="S1061" s="36"/>
      <c r="T1061" s="36"/>
      <c r="U1061" s="36"/>
      <c r="V1061" s="36"/>
      <c r="W1061" s="37"/>
    </row>
    <row r="1062" spans="11:23" x14ac:dyDescent="0.25">
      <c r="K1062" s="36"/>
      <c r="L1062" s="37"/>
      <c r="M1062" s="37"/>
      <c r="N1062" s="37"/>
      <c r="O1062" s="37"/>
      <c r="P1062" s="36"/>
      <c r="R1062" s="36"/>
      <c r="S1062" s="36"/>
      <c r="T1062" s="36"/>
      <c r="U1062" s="36"/>
      <c r="V1062" s="36"/>
      <c r="W1062" s="37"/>
    </row>
    <row r="1063" spans="11:23" x14ac:dyDescent="0.25">
      <c r="K1063" s="36"/>
      <c r="L1063" s="37"/>
      <c r="M1063" s="37"/>
      <c r="N1063" s="37"/>
      <c r="O1063" s="37"/>
      <c r="P1063" s="36"/>
      <c r="R1063" s="36"/>
      <c r="S1063" s="36"/>
      <c r="T1063" s="36"/>
      <c r="U1063" s="36"/>
      <c r="V1063" s="36"/>
      <c r="W1063" s="37"/>
    </row>
    <row r="1064" spans="11:23" x14ac:dyDescent="0.25">
      <c r="K1064" s="36"/>
      <c r="L1064" s="37"/>
      <c r="M1064" s="37"/>
      <c r="N1064" s="37"/>
      <c r="O1064" s="37"/>
      <c r="P1064" s="36"/>
      <c r="R1064" s="36"/>
      <c r="S1064" s="36"/>
      <c r="T1064" s="36"/>
      <c r="U1064" s="36"/>
      <c r="V1064" s="36"/>
      <c r="W1064" s="37"/>
    </row>
    <row r="1065" spans="11:23" x14ac:dyDescent="0.25">
      <c r="K1065" s="36"/>
      <c r="L1065" s="37"/>
      <c r="M1065" s="37"/>
      <c r="N1065" s="37"/>
      <c r="O1065" s="37"/>
      <c r="P1065" s="36"/>
      <c r="R1065" s="36"/>
      <c r="S1065" s="36"/>
      <c r="T1065" s="36"/>
      <c r="U1065" s="36"/>
      <c r="V1065" s="36"/>
      <c r="W1065" s="37"/>
    </row>
    <row r="1066" spans="11:23" x14ac:dyDescent="0.25">
      <c r="K1066" s="36"/>
      <c r="L1066" s="37"/>
      <c r="M1066" s="37"/>
      <c r="N1066" s="37"/>
      <c r="O1066" s="37"/>
      <c r="P1066" s="36"/>
      <c r="R1066" s="36"/>
      <c r="S1066" s="36"/>
      <c r="T1066" s="36"/>
      <c r="U1066" s="36"/>
      <c r="V1066" s="36"/>
      <c r="W1066" s="37"/>
    </row>
    <row r="1067" spans="11:23" x14ac:dyDescent="0.25">
      <c r="K1067" s="36"/>
      <c r="L1067" s="37"/>
      <c r="M1067" s="37"/>
      <c r="N1067" s="37"/>
      <c r="O1067" s="37"/>
      <c r="P1067" s="36"/>
      <c r="R1067" s="36"/>
      <c r="S1067" s="36"/>
      <c r="T1067" s="36"/>
      <c r="U1067" s="36"/>
      <c r="V1067" s="36"/>
      <c r="W1067" s="37"/>
    </row>
    <row r="1068" spans="11:23" x14ac:dyDescent="0.25">
      <c r="K1068" s="36"/>
      <c r="L1068" s="37"/>
      <c r="M1068" s="37"/>
      <c r="N1068" s="37"/>
      <c r="O1068" s="37"/>
      <c r="P1068" s="36"/>
      <c r="R1068" s="36"/>
      <c r="S1068" s="36"/>
      <c r="T1068" s="36"/>
      <c r="U1068" s="36"/>
      <c r="V1068" s="36"/>
      <c r="W1068" s="37"/>
    </row>
    <row r="1069" spans="11:23" x14ac:dyDescent="0.25">
      <c r="K1069" s="36"/>
      <c r="L1069" s="37"/>
      <c r="M1069" s="37"/>
      <c r="N1069" s="37"/>
      <c r="O1069" s="37"/>
      <c r="P1069" s="36"/>
      <c r="R1069" s="36"/>
      <c r="S1069" s="36"/>
      <c r="T1069" s="36"/>
      <c r="U1069" s="36"/>
      <c r="V1069" s="36"/>
      <c r="W1069" s="37"/>
    </row>
    <row r="1070" spans="11:23" x14ac:dyDescent="0.25">
      <c r="K1070" s="36"/>
      <c r="L1070" s="37"/>
      <c r="M1070" s="37"/>
      <c r="N1070" s="37"/>
      <c r="O1070" s="37"/>
      <c r="P1070" s="36"/>
      <c r="R1070" s="36"/>
      <c r="S1070" s="36"/>
      <c r="T1070" s="36"/>
      <c r="U1070" s="36"/>
      <c r="V1070" s="36"/>
      <c r="W1070" s="37"/>
    </row>
    <row r="1071" spans="11:23" x14ac:dyDescent="0.25">
      <c r="K1071" s="36"/>
      <c r="L1071" s="37"/>
      <c r="M1071" s="37"/>
      <c r="N1071" s="37"/>
      <c r="O1071" s="37"/>
      <c r="P1071" s="36"/>
      <c r="R1071" s="36"/>
      <c r="S1071" s="36"/>
      <c r="T1071" s="36"/>
      <c r="U1071" s="36"/>
      <c r="V1071" s="36"/>
      <c r="W1071" s="37"/>
    </row>
    <row r="1072" spans="11:23" x14ac:dyDescent="0.25">
      <c r="K1072" s="36"/>
      <c r="L1072" s="37"/>
      <c r="M1072" s="37"/>
      <c r="N1072" s="37"/>
      <c r="O1072" s="37"/>
      <c r="P1072" s="36"/>
      <c r="R1072" s="36"/>
      <c r="S1072" s="36"/>
      <c r="T1072" s="36"/>
      <c r="U1072" s="36"/>
      <c r="V1072" s="36"/>
      <c r="W1072" s="37"/>
    </row>
    <row r="1073" spans="11:23" x14ac:dyDescent="0.25">
      <c r="K1073" s="36"/>
      <c r="L1073" s="37"/>
      <c r="M1073" s="37"/>
      <c r="N1073" s="37"/>
      <c r="O1073" s="37"/>
      <c r="P1073" s="36"/>
      <c r="R1073" s="36"/>
      <c r="S1073" s="36"/>
      <c r="T1073" s="36"/>
      <c r="U1073" s="36"/>
      <c r="V1073" s="36"/>
      <c r="W1073" s="37"/>
    </row>
    <row r="1074" spans="11:23" x14ac:dyDescent="0.25">
      <c r="K1074" s="36"/>
      <c r="L1074" s="37"/>
      <c r="M1074" s="37"/>
      <c r="N1074" s="37"/>
      <c r="O1074" s="37"/>
      <c r="P1074" s="36"/>
      <c r="R1074" s="36"/>
      <c r="S1074" s="36"/>
      <c r="T1074" s="36"/>
      <c r="U1074" s="36"/>
      <c r="V1074" s="36"/>
      <c r="W1074" s="37"/>
    </row>
    <row r="1075" spans="11:23" x14ac:dyDescent="0.25">
      <c r="K1075" s="36"/>
      <c r="L1075" s="37"/>
      <c r="M1075" s="37"/>
      <c r="N1075" s="37"/>
      <c r="O1075" s="37"/>
      <c r="P1075" s="36"/>
      <c r="R1075" s="36"/>
      <c r="S1075" s="36"/>
      <c r="T1075" s="36"/>
      <c r="U1075" s="36"/>
      <c r="V1075" s="36"/>
      <c r="W1075" s="37"/>
    </row>
    <row r="1076" spans="11:23" x14ac:dyDescent="0.25">
      <c r="K1076" s="36"/>
      <c r="L1076" s="37"/>
      <c r="M1076" s="37"/>
      <c r="N1076" s="37"/>
      <c r="O1076" s="37"/>
      <c r="P1076" s="36"/>
      <c r="R1076" s="36"/>
      <c r="S1076" s="36"/>
      <c r="T1076" s="36"/>
      <c r="U1076" s="36"/>
      <c r="V1076" s="36"/>
      <c r="W1076" s="37"/>
    </row>
    <row r="1077" spans="11:23" x14ac:dyDescent="0.25">
      <c r="K1077" s="36"/>
      <c r="L1077" s="37"/>
      <c r="M1077" s="37"/>
      <c r="N1077" s="37"/>
      <c r="O1077" s="37"/>
      <c r="P1077" s="36"/>
      <c r="R1077" s="36"/>
      <c r="S1077" s="36"/>
      <c r="T1077" s="36"/>
      <c r="U1077" s="36"/>
      <c r="V1077" s="36"/>
      <c r="W1077" s="37"/>
    </row>
    <row r="1078" spans="11:23" x14ac:dyDescent="0.25">
      <c r="K1078" s="36"/>
      <c r="L1078" s="37"/>
      <c r="M1078" s="37"/>
      <c r="N1078" s="37"/>
      <c r="O1078" s="37"/>
      <c r="P1078" s="36"/>
      <c r="R1078" s="36"/>
      <c r="S1078" s="36"/>
      <c r="T1078" s="36"/>
      <c r="U1078" s="36"/>
      <c r="V1078" s="36"/>
      <c r="W1078" s="37"/>
    </row>
    <row r="1079" spans="11:23" x14ac:dyDescent="0.25">
      <c r="K1079" s="36"/>
      <c r="L1079" s="37"/>
      <c r="M1079" s="37"/>
      <c r="N1079" s="37"/>
      <c r="O1079" s="37"/>
      <c r="P1079" s="36"/>
      <c r="R1079" s="36"/>
      <c r="S1079" s="36"/>
      <c r="T1079" s="36"/>
      <c r="U1079" s="36"/>
      <c r="V1079" s="36"/>
      <c r="W1079" s="37"/>
    </row>
    <row r="1080" spans="11:23" x14ac:dyDescent="0.25">
      <c r="K1080" s="36"/>
      <c r="L1080" s="37"/>
      <c r="M1080" s="37"/>
      <c r="N1080" s="37"/>
      <c r="O1080" s="37"/>
      <c r="P1080" s="36"/>
      <c r="R1080" s="36"/>
      <c r="S1080" s="36"/>
      <c r="T1080" s="36"/>
      <c r="U1080" s="36"/>
      <c r="V1080" s="36"/>
      <c r="W1080" s="37"/>
    </row>
    <row r="1081" spans="11:23" x14ac:dyDescent="0.25">
      <c r="K1081" s="36"/>
      <c r="L1081" s="37"/>
      <c r="M1081" s="37"/>
      <c r="N1081" s="37"/>
      <c r="O1081" s="37"/>
      <c r="P1081" s="36"/>
      <c r="R1081" s="36"/>
      <c r="S1081" s="36"/>
      <c r="T1081" s="36"/>
      <c r="U1081" s="36"/>
      <c r="V1081" s="36"/>
      <c r="W1081" s="37"/>
    </row>
    <row r="1082" spans="11:23" x14ac:dyDescent="0.25">
      <c r="K1082" s="36"/>
      <c r="L1082" s="37"/>
      <c r="M1082" s="37"/>
      <c r="N1082" s="37"/>
      <c r="O1082" s="37"/>
      <c r="P1082" s="36"/>
      <c r="R1082" s="36"/>
      <c r="S1082" s="36"/>
      <c r="T1082" s="36"/>
      <c r="U1082" s="36"/>
      <c r="V1082" s="36"/>
      <c r="W1082" s="37"/>
    </row>
    <row r="1083" spans="11:23" x14ac:dyDescent="0.25">
      <c r="K1083" s="36"/>
      <c r="L1083" s="37"/>
      <c r="M1083" s="37"/>
      <c r="N1083" s="37"/>
      <c r="O1083" s="37"/>
      <c r="P1083" s="36"/>
      <c r="R1083" s="36"/>
      <c r="S1083" s="36"/>
      <c r="T1083" s="36"/>
      <c r="U1083" s="36"/>
      <c r="V1083" s="36"/>
      <c r="W1083" s="37"/>
    </row>
    <row r="1084" spans="11:23" x14ac:dyDescent="0.25">
      <c r="K1084" s="36"/>
      <c r="L1084" s="37"/>
      <c r="M1084" s="37"/>
      <c r="N1084" s="37"/>
      <c r="O1084" s="37"/>
      <c r="P1084" s="36"/>
      <c r="R1084" s="36"/>
      <c r="S1084" s="36"/>
      <c r="T1084" s="36"/>
      <c r="U1084" s="36"/>
      <c r="V1084" s="36"/>
      <c r="W1084" s="37"/>
    </row>
    <row r="1085" spans="11:23" x14ac:dyDescent="0.25">
      <c r="K1085" s="36"/>
      <c r="L1085" s="37"/>
      <c r="M1085" s="37"/>
      <c r="N1085" s="37"/>
      <c r="O1085" s="37"/>
      <c r="P1085" s="36"/>
      <c r="R1085" s="36"/>
      <c r="S1085" s="36"/>
      <c r="T1085" s="36"/>
      <c r="U1085" s="36"/>
      <c r="V1085" s="36"/>
      <c r="W1085" s="37"/>
    </row>
    <row r="1086" spans="11:23" x14ac:dyDescent="0.25">
      <c r="K1086" s="36"/>
      <c r="L1086" s="37"/>
      <c r="M1086" s="37"/>
      <c r="N1086" s="37"/>
      <c r="O1086" s="37"/>
      <c r="P1086" s="36"/>
      <c r="R1086" s="36"/>
      <c r="S1086" s="36"/>
      <c r="T1086" s="36"/>
      <c r="U1086" s="36"/>
      <c r="V1086" s="36"/>
      <c r="W1086" s="37"/>
    </row>
    <row r="1087" spans="11:23" x14ac:dyDescent="0.25">
      <c r="K1087" s="36"/>
      <c r="L1087" s="37"/>
      <c r="M1087" s="37"/>
      <c r="N1087" s="37"/>
      <c r="O1087" s="37"/>
      <c r="P1087" s="36"/>
      <c r="R1087" s="36"/>
      <c r="S1087" s="36"/>
      <c r="T1087" s="36"/>
      <c r="U1087" s="36"/>
      <c r="V1087" s="36"/>
      <c r="W1087" s="37"/>
    </row>
    <row r="1088" spans="11:23" x14ac:dyDescent="0.25">
      <c r="K1088" s="36"/>
      <c r="L1088" s="37"/>
      <c r="M1088" s="37"/>
      <c r="N1088" s="37"/>
      <c r="O1088" s="37"/>
      <c r="P1088" s="36"/>
      <c r="R1088" s="36"/>
      <c r="S1088" s="36"/>
      <c r="T1088" s="36"/>
      <c r="U1088" s="36"/>
      <c r="V1088" s="36"/>
      <c r="W1088" s="37"/>
    </row>
    <row r="1089" spans="11:23" x14ac:dyDescent="0.25">
      <c r="K1089" s="36"/>
      <c r="L1089" s="37"/>
      <c r="M1089" s="37"/>
      <c r="N1089" s="37"/>
      <c r="O1089" s="37"/>
      <c r="P1089" s="36"/>
      <c r="R1089" s="36"/>
      <c r="S1089" s="36"/>
      <c r="T1089" s="36"/>
      <c r="U1089" s="36"/>
      <c r="V1089" s="36"/>
      <c r="W1089" s="37"/>
    </row>
    <row r="1090" spans="11:23" x14ac:dyDescent="0.25">
      <c r="K1090" s="36"/>
      <c r="L1090" s="37"/>
      <c r="M1090" s="37"/>
      <c r="N1090" s="37"/>
      <c r="O1090" s="37"/>
      <c r="P1090" s="36"/>
      <c r="R1090" s="36"/>
      <c r="S1090" s="36"/>
      <c r="T1090" s="36"/>
      <c r="U1090" s="36"/>
      <c r="V1090" s="36"/>
      <c r="W1090" s="37"/>
    </row>
    <row r="1091" spans="11:23" x14ac:dyDescent="0.25">
      <c r="K1091" s="36"/>
      <c r="L1091" s="37"/>
      <c r="M1091" s="37"/>
      <c r="N1091" s="37"/>
      <c r="O1091" s="37"/>
      <c r="P1091" s="36"/>
      <c r="R1091" s="36"/>
      <c r="S1091" s="36"/>
      <c r="T1091" s="36"/>
      <c r="U1091" s="36"/>
      <c r="V1091" s="36"/>
      <c r="W1091" s="37"/>
    </row>
    <row r="1092" spans="11:23" x14ac:dyDescent="0.25">
      <c r="K1092" s="36"/>
      <c r="L1092" s="37"/>
      <c r="M1092" s="37"/>
      <c r="N1092" s="37"/>
      <c r="O1092" s="37"/>
      <c r="P1092" s="36"/>
      <c r="R1092" s="36"/>
      <c r="S1092" s="36"/>
      <c r="T1092" s="36"/>
      <c r="U1092" s="36"/>
      <c r="V1092" s="36"/>
      <c r="W1092" s="37"/>
    </row>
    <row r="1093" spans="11:23" x14ac:dyDescent="0.25">
      <c r="K1093" s="36"/>
      <c r="L1093" s="37"/>
      <c r="M1093" s="37"/>
      <c r="N1093" s="37"/>
      <c r="O1093" s="37"/>
      <c r="P1093" s="36"/>
      <c r="R1093" s="36"/>
      <c r="S1093" s="36"/>
      <c r="T1093" s="36"/>
      <c r="U1093" s="36"/>
      <c r="V1093" s="36"/>
      <c r="W1093" s="37"/>
    </row>
    <row r="1094" spans="11:23" x14ac:dyDescent="0.25">
      <c r="K1094" s="36"/>
      <c r="L1094" s="37"/>
      <c r="M1094" s="37"/>
      <c r="N1094" s="37"/>
      <c r="O1094" s="37"/>
      <c r="P1094" s="36"/>
      <c r="R1094" s="36"/>
      <c r="S1094" s="36"/>
      <c r="T1094" s="36"/>
      <c r="U1094" s="36"/>
      <c r="V1094" s="36"/>
      <c r="W1094" s="37"/>
    </row>
    <row r="1095" spans="11:23" x14ac:dyDescent="0.25">
      <c r="K1095" s="36"/>
      <c r="L1095" s="37"/>
      <c r="M1095" s="37"/>
      <c r="N1095" s="37"/>
      <c r="O1095" s="37"/>
      <c r="P1095" s="36"/>
      <c r="R1095" s="36"/>
      <c r="S1095" s="36"/>
      <c r="T1095" s="36"/>
      <c r="U1095" s="36"/>
      <c r="V1095" s="36"/>
      <c r="W1095" s="37"/>
    </row>
    <row r="1096" spans="11:23" x14ac:dyDescent="0.25">
      <c r="K1096" s="36"/>
      <c r="L1096" s="37"/>
      <c r="M1096" s="37"/>
      <c r="N1096" s="37"/>
      <c r="O1096" s="37"/>
      <c r="P1096" s="36"/>
      <c r="R1096" s="36"/>
      <c r="S1096" s="36"/>
      <c r="T1096" s="36"/>
      <c r="U1096" s="36"/>
      <c r="V1096" s="36"/>
      <c r="W1096" s="37"/>
    </row>
    <row r="1097" spans="11:23" x14ac:dyDescent="0.25">
      <c r="K1097" s="36"/>
      <c r="L1097" s="37"/>
      <c r="M1097" s="37"/>
      <c r="N1097" s="37"/>
      <c r="O1097" s="37"/>
      <c r="P1097" s="36"/>
      <c r="R1097" s="36"/>
      <c r="S1097" s="36"/>
      <c r="T1097" s="36"/>
      <c r="U1097" s="36"/>
      <c r="V1097" s="36"/>
      <c r="W1097" s="37"/>
    </row>
    <row r="1098" spans="11:23" x14ac:dyDescent="0.25">
      <c r="K1098" s="36"/>
      <c r="L1098" s="37"/>
      <c r="M1098" s="37"/>
      <c r="N1098" s="37"/>
      <c r="O1098" s="37"/>
      <c r="P1098" s="36"/>
      <c r="R1098" s="36"/>
      <c r="S1098" s="36"/>
      <c r="T1098" s="36"/>
      <c r="U1098" s="36"/>
      <c r="V1098" s="36"/>
      <c r="W1098" s="37"/>
    </row>
    <row r="1099" spans="11:23" x14ac:dyDescent="0.25">
      <c r="K1099" s="36"/>
      <c r="L1099" s="37"/>
      <c r="M1099" s="37"/>
      <c r="N1099" s="37"/>
      <c r="O1099" s="37"/>
      <c r="P1099" s="36"/>
      <c r="R1099" s="36"/>
      <c r="S1099" s="36"/>
      <c r="T1099" s="36"/>
      <c r="U1099" s="36"/>
      <c r="V1099" s="36"/>
      <c r="W1099" s="37"/>
    </row>
    <row r="1100" spans="11:23" x14ac:dyDescent="0.25">
      <c r="K1100" s="36"/>
      <c r="L1100" s="37"/>
      <c r="M1100" s="37"/>
      <c r="N1100" s="37"/>
      <c r="O1100" s="37"/>
      <c r="P1100" s="36"/>
      <c r="R1100" s="36"/>
      <c r="S1100" s="36"/>
      <c r="T1100" s="36"/>
      <c r="U1100" s="36"/>
      <c r="V1100" s="36"/>
      <c r="W1100" s="37"/>
    </row>
    <row r="1101" spans="11:23" x14ac:dyDescent="0.25">
      <c r="K1101" s="36"/>
      <c r="L1101" s="37"/>
      <c r="M1101" s="37"/>
      <c r="N1101" s="37"/>
      <c r="O1101" s="37"/>
      <c r="P1101" s="36"/>
      <c r="R1101" s="36"/>
      <c r="S1101" s="36"/>
      <c r="T1101" s="36"/>
      <c r="U1101" s="36"/>
      <c r="V1101" s="36"/>
      <c r="W1101" s="37"/>
    </row>
    <row r="1102" spans="11:23" x14ac:dyDescent="0.25">
      <c r="K1102" s="36"/>
      <c r="L1102" s="37"/>
      <c r="M1102" s="37"/>
      <c r="N1102" s="37"/>
      <c r="O1102" s="37"/>
      <c r="P1102" s="36"/>
      <c r="R1102" s="36"/>
      <c r="S1102" s="36"/>
      <c r="T1102" s="36"/>
      <c r="U1102" s="36"/>
      <c r="V1102" s="36"/>
      <c r="W1102" s="37"/>
    </row>
    <row r="1103" spans="11:23" x14ac:dyDescent="0.25">
      <c r="K1103" s="36"/>
      <c r="L1103" s="37"/>
      <c r="M1103" s="37"/>
      <c r="N1103" s="37"/>
      <c r="O1103" s="37"/>
      <c r="P1103" s="36"/>
      <c r="R1103" s="36"/>
      <c r="S1103" s="36"/>
      <c r="T1103" s="36"/>
      <c r="U1103" s="36"/>
      <c r="V1103" s="36"/>
      <c r="W1103" s="37"/>
    </row>
    <row r="1104" spans="11:23" x14ac:dyDescent="0.25">
      <c r="K1104" s="36"/>
      <c r="L1104" s="37"/>
      <c r="M1104" s="37"/>
      <c r="N1104" s="37"/>
      <c r="O1104" s="37"/>
      <c r="P1104" s="36"/>
      <c r="R1104" s="36"/>
      <c r="S1104" s="36"/>
      <c r="T1104" s="36"/>
      <c r="U1104" s="36"/>
      <c r="V1104" s="36"/>
      <c r="W1104" s="37"/>
    </row>
    <row r="1105" spans="11:23" x14ac:dyDescent="0.25">
      <c r="K1105" s="36"/>
      <c r="L1105" s="37"/>
      <c r="M1105" s="37"/>
      <c r="N1105" s="37"/>
      <c r="O1105" s="37"/>
      <c r="P1105" s="36"/>
      <c r="R1105" s="36"/>
      <c r="S1105" s="36"/>
      <c r="T1105" s="36"/>
      <c r="U1105" s="36"/>
      <c r="V1105" s="36"/>
      <c r="W1105" s="37"/>
    </row>
    <row r="1106" spans="11:23" x14ac:dyDescent="0.25">
      <c r="K1106" s="36"/>
      <c r="L1106" s="37"/>
      <c r="M1106" s="37"/>
      <c r="N1106" s="37"/>
      <c r="O1106" s="37"/>
      <c r="P1106" s="36"/>
      <c r="R1106" s="36"/>
      <c r="S1106" s="36"/>
      <c r="T1106" s="36"/>
      <c r="U1106" s="36"/>
      <c r="V1106" s="36"/>
      <c r="W1106" s="37"/>
    </row>
    <row r="1107" spans="11:23" x14ac:dyDescent="0.25">
      <c r="K1107" s="36"/>
      <c r="L1107" s="37"/>
      <c r="M1107" s="37"/>
      <c r="N1107" s="37"/>
      <c r="O1107" s="37"/>
      <c r="P1107" s="36"/>
      <c r="R1107" s="36"/>
      <c r="S1107" s="36"/>
      <c r="T1107" s="36"/>
      <c r="U1107" s="36"/>
      <c r="V1107" s="36"/>
      <c r="W1107" s="37"/>
    </row>
    <row r="1108" spans="11:23" x14ac:dyDescent="0.25">
      <c r="K1108" s="36"/>
      <c r="L1108" s="37"/>
      <c r="M1108" s="37"/>
      <c r="N1108" s="37"/>
      <c r="O1108" s="37"/>
      <c r="P1108" s="36"/>
      <c r="R1108" s="36"/>
      <c r="S1108" s="36"/>
      <c r="T1108" s="36"/>
      <c r="U1108" s="36"/>
      <c r="V1108" s="36"/>
      <c r="W1108" s="37"/>
    </row>
    <row r="1109" spans="11:23" x14ac:dyDescent="0.25">
      <c r="K1109" s="36"/>
      <c r="L1109" s="37"/>
      <c r="M1109" s="37"/>
      <c r="N1109" s="37"/>
      <c r="O1109" s="37"/>
      <c r="P1109" s="36"/>
      <c r="R1109" s="36"/>
      <c r="S1109" s="36"/>
      <c r="T1109" s="36"/>
      <c r="U1109" s="36"/>
      <c r="V1109" s="36"/>
      <c r="W1109" s="37"/>
    </row>
    <row r="1110" spans="11:23" x14ac:dyDescent="0.25">
      <c r="K1110" s="36"/>
      <c r="L1110" s="37"/>
      <c r="M1110" s="37"/>
      <c r="N1110" s="37"/>
      <c r="O1110" s="37"/>
      <c r="P1110" s="36"/>
      <c r="R1110" s="36"/>
      <c r="S1110" s="36"/>
      <c r="T1110" s="36"/>
      <c r="U1110" s="36"/>
      <c r="V1110" s="36"/>
      <c r="W1110" s="37"/>
    </row>
    <row r="1111" spans="11:23" x14ac:dyDescent="0.25">
      <c r="K1111" s="36"/>
      <c r="L1111" s="37"/>
      <c r="M1111" s="37"/>
      <c r="N1111" s="37"/>
      <c r="O1111" s="37"/>
      <c r="P1111" s="36"/>
      <c r="R1111" s="36"/>
      <c r="S1111" s="36"/>
      <c r="T1111" s="36"/>
      <c r="U1111" s="36"/>
      <c r="V1111" s="36"/>
      <c r="W1111" s="37"/>
    </row>
    <row r="1112" spans="11:23" x14ac:dyDescent="0.25">
      <c r="K1112" s="36"/>
      <c r="L1112" s="37"/>
      <c r="M1112" s="37"/>
      <c r="N1112" s="37"/>
      <c r="O1112" s="37"/>
      <c r="P1112" s="36"/>
      <c r="R1112" s="36"/>
      <c r="S1112" s="36"/>
      <c r="T1112" s="36"/>
      <c r="U1112" s="36"/>
      <c r="V1112" s="36"/>
      <c r="W1112" s="37"/>
    </row>
    <row r="1113" spans="11:23" x14ac:dyDescent="0.25">
      <c r="K1113" s="36"/>
      <c r="L1113" s="37"/>
      <c r="M1113" s="37"/>
      <c r="N1113" s="37"/>
      <c r="O1113" s="37"/>
      <c r="P1113" s="36"/>
      <c r="R1113" s="36"/>
      <c r="S1113" s="36"/>
      <c r="T1113" s="36"/>
      <c r="U1113" s="36"/>
      <c r="V1113" s="36"/>
      <c r="W1113" s="37"/>
    </row>
    <row r="1114" spans="11:23" x14ac:dyDescent="0.25">
      <c r="K1114" s="36"/>
      <c r="L1114" s="37"/>
      <c r="M1114" s="37"/>
      <c r="N1114" s="37"/>
      <c r="O1114" s="37"/>
      <c r="P1114" s="36"/>
      <c r="R1114" s="36"/>
      <c r="S1114" s="36"/>
      <c r="T1114" s="36"/>
      <c r="U1114" s="36"/>
      <c r="V1114" s="36"/>
      <c r="W1114" s="37"/>
    </row>
    <row r="1115" spans="11:23" x14ac:dyDescent="0.25">
      <c r="K1115" s="36"/>
      <c r="L1115" s="37"/>
      <c r="M1115" s="37"/>
      <c r="N1115" s="37"/>
      <c r="O1115" s="37"/>
      <c r="P1115" s="36"/>
      <c r="R1115" s="36"/>
      <c r="S1115" s="36"/>
      <c r="T1115" s="36"/>
      <c r="U1115" s="36"/>
      <c r="V1115" s="36"/>
      <c r="W1115" s="37"/>
    </row>
    <row r="1116" spans="11:23" x14ac:dyDescent="0.25">
      <c r="K1116" s="36"/>
      <c r="L1116" s="37"/>
      <c r="M1116" s="37"/>
      <c r="N1116" s="37"/>
      <c r="O1116" s="37"/>
      <c r="P1116" s="36"/>
      <c r="R1116" s="36"/>
      <c r="S1116" s="36"/>
      <c r="T1116" s="36"/>
      <c r="U1116" s="36"/>
      <c r="V1116" s="36"/>
      <c r="W1116" s="37"/>
    </row>
    <row r="1117" spans="11:23" x14ac:dyDescent="0.25">
      <c r="K1117" s="36"/>
      <c r="L1117" s="37"/>
      <c r="M1117" s="37"/>
      <c r="N1117" s="37"/>
      <c r="O1117" s="37"/>
      <c r="P1117" s="36"/>
      <c r="R1117" s="36"/>
      <c r="S1117" s="36"/>
      <c r="T1117" s="36"/>
      <c r="U1117" s="36"/>
      <c r="V1117" s="36"/>
      <c r="W1117" s="37"/>
    </row>
    <row r="1118" spans="11:23" x14ac:dyDescent="0.25">
      <c r="K1118" s="36"/>
      <c r="L1118" s="37"/>
      <c r="M1118" s="37"/>
      <c r="N1118" s="37"/>
      <c r="O1118" s="37"/>
      <c r="P1118" s="36"/>
      <c r="R1118" s="36"/>
      <c r="S1118" s="36"/>
      <c r="T1118" s="36"/>
      <c r="U1118" s="36"/>
      <c r="V1118" s="36"/>
      <c r="W1118" s="37"/>
    </row>
    <row r="1119" spans="11:23" x14ac:dyDescent="0.25">
      <c r="K1119" s="36"/>
      <c r="L1119" s="37"/>
      <c r="M1119" s="37"/>
      <c r="N1119" s="37"/>
      <c r="O1119" s="37"/>
      <c r="P1119" s="36"/>
      <c r="R1119" s="36"/>
      <c r="S1119" s="36"/>
      <c r="T1119" s="36"/>
      <c r="U1119" s="36"/>
      <c r="V1119" s="36"/>
      <c r="W1119" s="37"/>
    </row>
    <row r="1120" spans="11:23" x14ac:dyDescent="0.25">
      <c r="K1120" s="36"/>
      <c r="L1120" s="37"/>
      <c r="M1120" s="37"/>
      <c r="N1120" s="37"/>
      <c r="O1120" s="37"/>
      <c r="P1120" s="36"/>
      <c r="R1120" s="36"/>
      <c r="S1120" s="36"/>
      <c r="T1120" s="36"/>
      <c r="U1120" s="36"/>
      <c r="V1120" s="36"/>
      <c r="W1120" s="37"/>
    </row>
    <row r="1121" spans="11:23" x14ac:dyDescent="0.25">
      <c r="K1121" s="36"/>
      <c r="L1121" s="37"/>
      <c r="M1121" s="37"/>
      <c r="N1121" s="37"/>
      <c r="O1121" s="37"/>
      <c r="P1121" s="36"/>
      <c r="R1121" s="36"/>
      <c r="S1121" s="36"/>
      <c r="T1121" s="36"/>
      <c r="U1121" s="36"/>
      <c r="V1121" s="36"/>
      <c r="W1121" s="37"/>
    </row>
    <row r="1122" spans="11:23" x14ac:dyDescent="0.25">
      <c r="K1122" s="36"/>
      <c r="L1122" s="37"/>
      <c r="M1122" s="37"/>
      <c r="N1122" s="37"/>
      <c r="O1122" s="37"/>
      <c r="P1122" s="36"/>
      <c r="R1122" s="36"/>
      <c r="S1122" s="36"/>
      <c r="T1122" s="36"/>
      <c r="U1122" s="36"/>
      <c r="V1122" s="36"/>
      <c r="W1122" s="37"/>
    </row>
    <row r="1123" spans="11:23" x14ac:dyDescent="0.25">
      <c r="K1123" s="36"/>
      <c r="L1123" s="37"/>
      <c r="M1123" s="37"/>
      <c r="N1123" s="37"/>
      <c r="O1123" s="37"/>
      <c r="P1123" s="36"/>
      <c r="R1123" s="36"/>
      <c r="S1123" s="36"/>
      <c r="T1123" s="36"/>
      <c r="U1123" s="36"/>
      <c r="V1123" s="36"/>
      <c r="W1123" s="37"/>
    </row>
    <row r="1124" spans="11:23" x14ac:dyDescent="0.25">
      <c r="K1124" s="36"/>
      <c r="L1124" s="37"/>
      <c r="M1124" s="37"/>
      <c r="N1124" s="37"/>
      <c r="O1124" s="37"/>
      <c r="P1124" s="36"/>
      <c r="R1124" s="36"/>
      <c r="S1124" s="36"/>
      <c r="T1124" s="36"/>
      <c r="U1124" s="36"/>
      <c r="V1124" s="36"/>
      <c r="W1124" s="37"/>
    </row>
    <row r="1125" spans="11:23" x14ac:dyDescent="0.25">
      <c r="K1125" s="36"/>
      <c r="L1125" s="37"/>
      <c r="M1125" s="37"/>
      <c r="N1125" s="37"/>
      <c r="O1125" s="37"/>
      <c r="P1125" s="36"/>
      <c r="R1125" s="36"/>
      <c r="S1125" s="36"/>
      <c r="T1125" s="36"/>
      <c r="U1125" s="36"/>
      <c r="V1125" s="36"/>
      <c r="W1125" s="37"/>
    </row>
    <row r="1126" spans="11:23" x14ac:dyDescent="0.25">
      <c r="K1126" s="36"/>
      <c r="L1126" s="37"/>
      <c r="M1126" s="37"/>
      <c r="N1126" s="37"/>
      <c r="O1126" s="37"/>
      <c r="P1126" s="36"/>
      <c r="R1126" s="36"/>
      <c r="S1126" s="36"/>
      <c r="T1126" s="36"/>
      <c r="U1126" s="36"/>
      <c r="V1126" s="36"/>
      <c r="W1126" s="37"/>
    </row>
    <row r="1127" spans="11:23" x14ac:dyDescent="0.25">
      <c r="K1127" s="36"/>
      <c r="L1127" s="37"/>
      <c r="M1127" s="37"/>
      <c r="N1127" s="37"/>
      <c r="O1127" s="37"/>
      <c r="P1127" s="36"/>
      <c r="R1127" s="36"/>
      <c r="S1127" s="36"/>
      <c r="T1127" s="36"/>
      <c r="U1127" s="36"/>
      <c r="V1127" s="36"/>
      <c r="W1127" s="37"/>
    </row>
    <row r="1128" spans="11:23" x14ac:dyDescent="0.25">
      <c r="K1128" s="36"/>
      <c r="L1128" s="37"/>
      <c r="M1128" s="37"/>
      <c r="N1128" s="37"/>
      <c r="O1128" s="37"/>
      <c r="P1128" s="36"/>
      <c r="R1128" s="36"/>
      <c r="S1128" s="36"/>
      <c r="T1128" s="36"/>
      <c r="U1128" s="36"/>
      <c r="V1128" s="36"/>
      <c r="W1128" s="37"/>
    </row>
    <row r="1129" spans="11:23" x14ac:dyDescent="0.25">
      <c r="K1129" s="36"/>
      <c r="L1129" s="37"/>
      <c r="M1129" s="37"/>
      <c r="N1129" s="37"/>
      <c r="O1129" s="37"/>
      <c r="P1129" s="36"/>
      <c r="R1129" s="36"/>
      <c r="S1129" s="36"/>
      <c r="T1129" s="36"/>
      <c r="U1129" s="36"/>
      <c r="V1129" s="36"/>
      <c r="W1129" s="37"/>
    </row>
    <row r="1130" spans="11:23" x14ac:dyDescent="0.25">
      <c r="K1130" s="36"/>
      <c r="L1130" s="37"/>
      <c r="M1130" s="37"/>
      <c r="N1130" s="37"/>
      <c r="O1130" s="37"/>
      <c r="P1130" s="36"/>
      <c r="R1130" s="36"/>
      <c r="S1130" s="36"/>
      <c r="T1130" s="36"/>
      <c r="U1130" s="36"/>
      <c r="V1130" s="36"/>
      <c r="W1130" s="37"/>
    </row>
    <row r="1131" spans="11:23" x14ac:dyDescent="0.25">
      <c r="K1131" s="36"/>
      <c r="L1131" s="37"/>
      <c r="M1131" s="37"/>
      <c r="N1131" s="37"/>
      <c r="O1131" s="37"/>
      <c r="P1131" s="36"/>
      <c r="R1131" s="36"/>
      <c r="S1131" s="36"/>
      <c r="T1131" s="36"/>
      <c r="U1131" s="36"/>
      <c r="V1131" s="36"/>
      <c r="W1131" s="37"/>
    </row>
    <row r="1132" spans="11:23" x14ac:dyDescent="0.25">
      <c r="K1132" s="36"/>
      <c r="L1132" s="37"/>
      <c r="M1132" s="37"/>
      <c r="N1132" s="37"/>
      <c r="O1132" s="37"/>
      <c r="P1132" s="36"/>
      <c r="R1132" s="36"/>
      <c r="S1132" s="36"/>
      <c r="T1132" s="36"/>
      <c r="U1132" s="36"/>
      <c r="V1132" s="36"/>
      <c r="W1132" s="37"/>
    </row>
    <row r="1133" spans="11:23" x14ac:dyDescent="0.25">
      <c r="K1133" s="36"/>
      <c r="L1133" s="37"/>
      <c r="M1133" s="37"/>
      <c r="N1133" s="37"/>
      <c r="O1133" s="37"/>
      <c r="P1133" s="36"/>
      <c r="R1133" s="36"/>
      <c r="S1133" s="36"/>
      <c r="T1133" s="36"/>
      <c r="U1133" s="36"/>
      <c r="V1133" s="36"/>
      <c r="W1133" s="37"/>
    </row>
    <row r="1134" spans="11:23" x14ac:dyDescent="0.25">
      <c r="K1134" s="36"/>
      <c r="L1134" s="37"/>
      <c r="M1134" s="37"/>
      <c r="N1134" s="37"/>
      <c r="O1134" s="37"/>
      <c r="P1134" s="36"/>
      <c r="R1134" s="36"/>
      <c r="S1134" s="36"/>
      <c r="T1134" s="36"/>
      <c r="U1134" s="36"/>
      <c r="V1134" s="36"/>
      <c r="W1134" s="37"/>
    </row>
    <row r="1135" spans="11:23" x14ac:dyDescent="0.25">
      <c r="K1135" s="36"/>
      <c r="L1135" s="37"/>
      <c r="M1135" s="37"/>
      <c r="N1135" s="37"/>
      <c r="O1135" s="37"/>
      <c r="P1135" s="36"/>
      <c r="R1135" s="36"/>
      <c r="S1135" s="36"/>
      <c r="T1135" s="36"/>
      <c r="U1135" s="36"/>
      <c r="V1135" s="36"/>
      <c r="W1135" s="37"/>
    </row>
    <row r="1136" spans="11:23" x14ac:dyDescent="0.25">
      <c r="K1136" s="36"/>
      <c r="L1136" s="37"/>
      <c r="M1136" s="37"/>
      <c r="N1136" s="37"/>
      <c r="O1136" s="37"/>
      <c r="P1136" s="36"/>
      <c r="R1136" s="36"/>
      <c r="S1136" s="36"/>
      <c r="T1136" s="36"/>
      <c r="U1136" s="36"/>
      <c r="V1136" s="36"/>
      <c r="W1136" s="37"/>
    </row>
    <row r="1137" spans="11:23" x14ac:dyDescent="0.25">
      <c r="K1137" s="36"/>
      <c r="L1137" s="37"/>
      <c r="M1137" s="37"/>
      <c r="N1137" s="37"/>
      <c r="O1137" s="37"/>
      <c r="P1137" s="36"/>
      <c r="R1137" s="36"/>
      <c r="S1137" s="36"/>
      <c r="T1137" s="36"/>
      <c r="U1137" s="36"/>
      <c r="V1137" s="36"/>
      <c r="W1137" s="37"/>
    </row>
    <row r="1138" spans="11:23" x14ac:dyDescent="0.25">
      <c r="K1138" s="36"/>
      <c r="L1138" s="37"/>
      <c r="M1138" s="37"/>
      <c r="N1138" s="37"/>
      <c r="O1138" s="37"/>
      <c r="P1138" s="36"/>
      <c r="R1138" s="36"/>
      <c r="S1138" s="36"/>
      <c r="T1138" s="36"/>
      <c r="U1138" s="36"/>
      <c r="V1138" s="36"/>
      <c r="W1138" s="37"/>
    </row>
    <row r="1139" spans="11:23" x14ac:dyDescent="0.25">
      <c r="K1139" s="36"/>
      <c r="L1139" s="37"/>
      <c r="M1139" s="37"/>
      <c r="N1139" s="37"/>
      <c r="O1139" s="37"/>
      <c r="P1139" s="36"/>
      <c r="R1139" s="36"/>
      <c r="S1139" s="36"/>
      <c r="T1139" s="36"/>
      <c r="U1139" s="36"/>
      <c r="V1139" s="36"/>
      <c r="W1139" s="37"/>
    </row>
    <row r="1140" spans="11:23" x14ac:dyDescent="0.25">
      <c r="K1140" s="36"/>
      <c r="L1140" s="37"/>
      <c r="M1140" s="37"/>
      <c r="N1140" s="37"/>
      <c r="O1140" s="37"/>
      <c r="P1140" s="36"/>
      <c r="R1140" s="36"/>
      <c r="S1140" s="36"/>
      <c r="T1140" s="36"/>
      <c r="U1140" s="36"/>
      <c r="V1140" s="36"/>
      <c r="W1140" s="37"/>
    </row>
    <row r="1141" spans="11:23" x14ac:dyDescent="0.25">
      <c r="K1141" s="36"/>
      <c r="L1141" s="37"/>
      <c r="M1141" s="37"/>
      <c r="N1141" s="37"/>
      <c r="O1141" s="37"/>
      <c r="P1141" s="36"/>
      <c r="R1141" s="36"/>
      <c r="S1141" s="36"/>
      <c r="T1141" s="36"/>
      <c r="U1141" s="36"/>
      <c r="V1141" s="36"/>
      <c r="W1141" s="37"/>
    </row>
    <row r="1142" spans="11:23" x14ac:dyDescent="0.25">
      <c r="K1142" s="36"/>
      <c r="L1142" s="37"/>
      <c r="M1142" s="37"/>
      <c r="N1142" s="37"/>
      <c r="O1142" s="37"/>
      <c r="P1142" s="36"/>
      <c r="R1142" s="36"/>
      <c r="S1142" s="36"/>
      <c r="T1142" s="36"/>
      <c r="U1142" s="36"/>
      <c r="V1142" s="36"/>
      <c r="W1142" s="37"/>
    </row>
    <row r="1143" spans="11:23" x14ac:dyDescent="0.25">
      <c r="K1143" s="36"/>
      <c r="L1143" s="37"/>
      <c r="M1143" s="37"/>
      <c r="N1143" s="37"/>
      <c r="O1143" s="37"/>
      <c r="P1143" s="36"/>
      <c r="R1143" s="36"/>
      <c r="S1143" s="36"/>
      <c r="T1143" s="36"/>
      <c r="U1143" s="36"/>
      <c r="V1143" s="36"/>
      <c r="W1143" s="37"/>
    </row>
    <row r="1144" spans="11:23" x14ac:dyDescent="0.25">
      <c r="K1144" s="36"/>
      <c r="L1144" s="37"/>
      <c r="M1144" s="37"/>
      <c r="N1144" s="37"/>
      <c r="O1144" s="37"/>
      <c r="P1144" s="36"/>
      <c r="R1144" s="36"/>
      <c r="S1144" s="36"/>
      <c r="T1144" s="36"/>
      <c r="U1144" s="36"/>
      <c r="V1144" s="36"/>
      <c r="W1144" s="37"/>
    </row>
    <row r="1145" spans="11:23" x14ac:dyDescent="0.25">
      <c r="K1145" s="36"/>
      <c r="L1145" s="37"/>
      <c r="M1145" s="37"/>
      <c r="N1145" s="37"/>
      <c r="O1145" s="37"/>
      <c r="P1145" s="36"/>
      <c r="R1145" s="36"/>
      <c r="S1145" s="36"/>
      <c r="T1145" s="36"/>
      <c r="U1145" s="36"/>
      <c r="V1145" s="36"/>
      <c r="W1145" s="37"/>
    </row>
    <row r="1146" spans="11:23" x14ac:dyDescent="0.25">
      <c r="K1146" s="36"/>
      <c r="L1146" s="37"/>
      <c r="M1146" s="37"/>
      <c r="N1146" s="37"/>
      <c r="O1146" s="37"/>
      <c r="P1146" s="36"/>
      <c r="R1146" s="36"/>
      <c r="S1146" s="36"/>
      <c r="T1146" s="36"/>
      <c r="U1146" s="36"/>
      <c r="V1146" s="36"/>
      <c r="W1146" s="37"/>
    </row>
    <row r="1147" spans="11:23" x14ac:dyDescent="0.25">
      <c r="K1147" s="36"/>
      <c r="L1147" s="37"/>
      <c r="M1147" s="37"/>
      <c r="N1147" s="37"/>
      <c r="O1147" s="37"/>
      <c r="P1147" s="36"/>
      <c r="R1147" s="36"/>
      <c r="S1147" s="36"/>
      <c r="T1147" s="36"/>
      <c r="U1147" s="36"/>
      <c r="V1147" s="36"/>
      <c r="W1147" s="37"/>
    </row>
    <row r="1148" spans="11:23" x14ac:dyDescent="0.25">
      <c r="K1148" s="36"/>
      <c r="L1148" s="37"/>
      <c r="M1148" s="37"/>
      <c r="N1148" s="37"/>
      <c r="O1148" s="37"/>
      <c r="P1148" s="36"/>
      <c r="R1148" s="36"/>
      <c r="S1148" s="36"/>
      <c r="T1148" s="36"/>
      <c r="U1148" s="36"/>
      <c r="V1148" s="36"/>
      <c r="W1148" s="37"/>
    </row>
    <row r="1149" spans="11:23" x14ac:dyDescent="0.25">
      <c r="K1149" s="36"/>
      <c r="L1149" s="37"/>
      <c r="M1149" s="37"/>
      <c r="N1149" s="37"/>
      <c r="O1149" s="37"/>
      <c r="P1149" s="36"/>
      <c r="R1149" s="36"/>
      <c r="S1149" s="36"/>
      <c r="T1149" s="36"/>
      <c r="U1149" s="36"/>
      <c r="V1149" s="36"/>
      <c r="W1149" s="37"/>
    </row>
    <row r="1150" spans="11:23" x14ac:dyDescent="0.25">
      <c r="K1150" s="36"/>
      <c r="L1150" s="37"/>
      <c r="M1150" s="37"/>
      <c r="N1150" s="37"/>
      <c r="O1150" s="37"/>
      <c r="P1150" s="36"/>
      <c r="R1150" s="36"/>
      <c r="S1150" s="36"/>
      <c r="T1150" s="36"/>
      <c r="U1150" s="36"/>
      <c r="V1150" s="36"/>
      <c r="W1150" s="37"/>
    </row>
    <row r="1151" spans="11:23" x14ac:dyDescent="0.25">
      <c r="K1151" s="36"/>
      <c r="L1151" s="37"/>
      <c r="M1151" s="37"/>
      <c r="N1151" s="37"/>
      <c r="O1151" s="37"/>
      <c r="P1151" s="36"/>
      <c r="R1151" s="36"/>
      <c r="S1151" s="36"/>
      <c r="T1151" s="36"/>
      <c r="U1151" s="36"/>
      <c r="V1151" s="36"/>
      <c r="W1151" s="37"/>
    </row>
    <row r="1152" spans="11:23" x14ac:dyDescent="0.25">
      <c r="K1152" s="36"/>
      <c r="L1152" s="37"/>
      <c r="M1152" s="37"/>
      <c r="N1152" s="37"/>
      <c r="O1152" s="37"/>
      <c r="P1152" s="36"/>
      <c r="R1152" s="36"/>
      <c r="S1152" s="36"/>
      <c r="T1152" s="36"/>
      <c r="U1152" s="36"/>
      <c r="V1152" s="36"/>
      <c r="W1152" s="37"/>
    </row>
    <row r="1153" spans="11:23" x14ac:dyDescent="0.25">
      <c r="K1153" s="36"/>
      <c r="L1153" s="37"/>
      <c r="M1153" s="37"/>
      <c r="N1153" s="37"/>
      <c r="O1153" s="37"/>
      <c r="P1153" s="36"/>
      <c r="R1153" s="36"/>
      <c r="S1153" s="36"/>
      <c r="T1153" s="36"/>
      <c r="U1153" s="36"/>
      <c r="V1153" s="36"/>
      <c r="W1153" s="37"/>
    </row>
    <row r="1154" spans="11:23" x14ac:dyDescent="0.25">
      <c r="K1154" s="36"/>
      <c r="L1154" s="37"/>
      <c r="M1154" s="37"/>
      <c r="N1154" s="37"/>
      <c r="O1154" s="37"/>
      <c r="P1154" s="36"/>
      <c r="R1154" s="36"/>
      <c r="S1154" s="36"/>
      <c r="T1154" s="36"/>
      <c r="U1154" s="36"/>
      <c r="V1154" s="36"/>
      <c r="W1154" s="37"/>
    </row>
    <row r="1155" spans="11:23" x14ac:dyDescent="0.25">
      <c r="K1155" s="36"/>
      <c r="L1155" s="37"/>
      <c r="M1155" s="37"/>
      <c r="N1155" s="37"/>
      <c r="O1155" s="37"/>
      <c r="P1155" s="36"/>
      <c r="R1155" s="36"/>
      <c r="S1155" s="36"/>
      <c r="T1155" s="36"/>
      <c r="U1155" s="36"/>
      <c r="V1155" s="36"/>
      <c r="W1155" s="37"/>
    </row>
    <row r="1156" spans="11:23" x14ac:dyDescent="0.25">
      <c r="K1156" s="36"/>
      <c r="L1156" s="37"/>
      <c r="M1156" s="37"/>
      <c r="N1156" s="37"/>
      <c r="O1156" s="37"/>
      <c r="P1156" s="36"/>
      <c r="R1156" s="36"/>
      <c r="S1156" s="36"/>
      <c r="T1156" s="36"/>
      <c r="U1156" s="36"/>
      <c r="V1156" s="36"/>
      <c r="W1156" s="37"/>
    </row>
    <row r="1157" spans="11:23" x14ac:dyDescent="0.25">
      <c r="K1157" s="36"/>
      <c r="L1157" s="37"/>
      <c r="M1157" s="37"/>
      <c r="N1157" s="37"/>
      <c r="O1157" s="37"/>
      <c r="P1157" s="36"/>
      <c r="R1157" s="36"/>
      <c r="S1157" s="36"/>
      <c r="T1157" s="36"/>
      <c r="U1157" s="36"/>
      <c r="V1157" s="36"/>
      <c r="W1157" s="37"/>
    </row>
    <row r="1158" spans="11:23" x14ac:dyDescent="0.25">
      <c r="K1158" s="36"/>
      <c r="L1158" s="37"/>
      <c r="M1158" s="37"/>
      <c r="N1158" s="37"/>
      <c r="O1158" s="37"/>
      <c r="P1158" s="36"/>
      <c r="R1158" s="36"/>
      <c r="S1158" s="36"/>
      <c r="T1158" s="36"/>
      <c r="U1158" s="36"/>
      <c r="V1158" s="36"/>
      <c r="W1158" s="37"/>
    </row>
    <row r="1159" spans="11:23" x14ac:dyDescent="0.25">
      <c r="K1159" s="36"/>
      <c r="L1159" s="37"/>
      <c r="M1159" s="37"/>
      <c r="N1159" s="37"/>
      <c r="O1159" s="37"/>
      <c r="P1159" s="36"/>
      <c r="R1159" s="36"/>
      <c r="S1159" s="36"/>
      <c r="T1159" s="36"/>
      <c r="U1159" s="36"/>
      <c r="V1159" s="36"/>
      <c r="W1159" s="37"/>
    </row>
    <row r="1160" spans="11:23" x14ac:dyDescent="0.25">
      <c r="K1160" s="36"/>
      <c r="L1160" s="37"/>
      <c r="M1160" s="37"/>
      <c r="N1160" s="37"/>
      <c r="O1160" s="37"/>
      <c r="P1160" s="36"/>
      <c r="R1160" s="36"/>
      <c r="S1160" s="36"/>
      <c r="T1160" s="36"/>
      <c r="U1160" s="36"/>
      <c r="V1160" s="36"/>
      <c r="W1160" s="37"/>
    </row>
    <row r="1161" spans="11:23" x14ac:dyDescent="0.25">
      <c r="K1161" s="36"/>
      <c r="L1161" s="37"/>
      <c r="M1161" s="37"/>
      <c r="N1161" s="37"/>
      <c r="O1161" s="37"/>
      <c r="P1161" s="36"/>
      <c r="R1161" s="36"/>
      <c r="S1161" s="36"/>
      <c r="T1161" s="36"/>
      <c r="U1161" s="36"/>
      <c r="V1161" s="36"/>
      <c r="W1161" s="37"/>
    </row>
    <row r="1162" spans="11:23" x14ac:dyDescent="0.25">
      <c r="K1162" s="36"/>
      <c r="L1162" s="37"/>
      <c r="M1162" s="37"/>
      <c r="N1162" s="37"/>
      <c r="O1162" s="37"/>
      <c r="P1162" s="36"/>
      <c r="R1162" s="36"/>
      <c r="S1162" s="36"/>
      <c r="T1162" s="36"/>
      <c r="U1162" s="36"/>
      <c r="V1162" s="36"/>
      <c r="W1162" s="37"/>
    </row>
    <row r="1163" spans="11:23" x14ac:dyDescent="0.25">
      <c r="K1163" s="36"/>
      <c r="L1163" s="37"/>
      <c r="M1163" s="37"/>
      <c r="N1163" s="37"/>
      <c r="O1163" s="37"/>
      <c r="P1163" s="36"/>
      <c r="R1163" s="36"/>
      <c r="S1163" s="36"/>
      <c r="T1163" s="36"/>
      <c r="U1163" s="36"/>
      <c r="V1163" s="36"/>
      <c r="W1163" s="37"/>
    </row>
    <row r="1164" spans="11:23" x14ac:dyDescent="0.25">
      <c r="K1164" s="36"/>
      <c r="L1164" s="37"/>
      <c r="M1164" s="37"/>
      <c r="N1164" s="37"/>
      <c r="O1164" s="37"/>
      <c r="P1164" s="36"/>
      <c r="R1164" s="36"/>
      <c r="S1164" s="36"/>
      <c r="T1164" s="36"/>
      <c r="U1164" s="36"/>
      <c r="V1164" s="36"/>
      <c r="W1164" s="37"/>
    </row>
    <row r="1165" spans="11:23" x14ac:dyDescent="0.25">
      <c r="K1165" s="36"/>
      <c r="L1165" s="37"/>
      <c r="M1165" s="37"/>
      <c r="N1165" s="37"/>
      <c r="O1165" s="37"/>
      <c r="P1165" s="36"/>
      <c r="R1165" s="36"/>
      <c r="S1165" s="36"/>
      <c r="T1165" s="36"/>
      <c r="U1165" s="36"/>
      <c r="V1165" s="36"/>
      <c r="W1165" s="37"/>
    </row>
    <row r="1166" spans="11:23" x14ac:dyDescent="0.25">
      <c r="K1166" s="36"/>
      <c r="L1166" s="37"/>
      <c r="M1166" s="37"/>
      <c r="N1166" s="37"/>
      <c r="O1166" s="37"/>
      <c r="P1166" s="36"/>
      <c r="R1166" s="36"/>
      <c r="S1166" s="36"/>
      <c r="T1166" s="36"/>
      <c r="U1166" s="36"/>
      <c r="V1166" s="36"/>
      <c r="W1166" s="37"/>
    </row>
    <row r="1167" spans="11:23" x14ac:dyDescent="0.25">
      <c r="K1167" s="36"/>
      <c r="L1167" s="37"/>
      <c r="M1167" s="37"/>
      <c r="N1167" s="37"/>
      <c r="O1167" s="37"/>
      <c r="P1167" s="36"/>
      <c r="R1167" s="36"/>
      <c r="S1167" s="36"/>
      <c r="T1167" s="36"/>
      <c r="U1167" s="36"/>
      <c r="V1167" s="36"/>
      <c r="W1167" s="37"/>
    </row>
    <row r="1168" spans="11:23" x14ac:dyDescent="0.25">
      <c r="K1168" s="36"/>
      <c r="L1168" s="37"/>
      <c r="M1168" s="37"/>
      <c r="N1168" s="37"/>
      <c r="O1168" s="37"/>
      <c r="P1168" s="36"/>
      <c r="R1168" s="36"/>
      <c r="S1168" s="36"/>
      <c r="T1168" s="36"/>
      <c r="U1168" s="36"/>
      <c r="V1168" s="36"/>
      <c r="W1168" s="37"/>
    </row>
    <row r="1169" spans="11:23" x14ac:dyDescent="0.25">
      <c r="K1169" s="36"/>
      <c r="L1169" s="37"/>
      <c r="M1169" s="37"/>
      <c r="N1169" s="37"/>
      <c r="O1169" s="37"/>
      <c r="P1169" s="36"/>
      <c r="R1169" s="36"/>
      <c r="S1169" s="36"/>
      <c r="T1169" s="36"/>
      <c r="U1169" s="36"/>
      <c r="V1169" s="36"/>
      <c r="W1169" s="37"/>
    </row>
    <row r="1170" spans="11:23" x14ac:dyDescent="0.25">
      <c r="K1170" s="36"/>
      <c r="L1170" s="37"/>
      <c r="M1170" s="37"/>
      <c r="N1170" s="37"/>
      <c r="O1170" s="37"/>
      <c r="P1170" s="36"/>
      <c r="R1170" s="36"/>
      <c r="S1170" s="36"/>
      <c r="T1170" s="36"/>
      <c r="U1170" s="36"/>
      <c r="V1170" s="36"/>
      <c r="W1170" s="37"/>
    </row>
    <row r="1171" spans="11:23" x14ac:dyDescent="0.25">
      <c r="K1171" s="36"/>
      <c r="L1171" s="37"/>
      <c r="M1171" s="37"/>
      <c r="N1171" s="37"/>
      <c r="O1171" s="37"/>
      <c r="P1171" s="36"/>
      <c r="R1171" s="36"/>
      <c r="S1171" s="36"/>
      <c r="T1171" s="36"/>
      <c r="U1171" s="36"/>
      <c r="V1171" s="36"/>
      <c r="W1171" s="37"/>
    </row>
    <row r="1172" spans="11:23" x14ac:dyDescent="0.25">
      <c r="K1172" s="36"/>
      <c r="L1172" s="37"/>
      <c r="M1172" s="37"/>
      <c r="N1172" s="37"/>
      <c r="O1172" s="37"/>
      <c r="P1172" s="36"/>
      <c r="R1172" s="36"/>
      <c r="S1172" s="36"/>
      <c r="T1172" s="36"/>
      <c r="U1172" s="36"/>
      <c r="V1172" s="36"/>
      <c r="W1172" s="37"/>
    </row>
    <row r="1173" spans="11:23" x14ac:dyDescent="0.25">
      <c r="K1173" s="36"/>
      <c r="L1173" s="37"/>
      <c r="M1173" s="37"/>
      <c r="N1173" s="37"/>
      <c r="O1173" s="37"/>
      <c r="P1173" s="36"/>
      <c r="R1173" s="36"/>
      <c r="S1173" s="36"/>
      <c r="T1173" s="36"/>
      <c r="U1173" s="36"/>
      <c r="V1173" s="36"/>
      <c r="W1173" s="37"/>
    </row>
    <row r="1174" spans="11:23" x14ac:dyDescent="0.25">
      <c r="K1174" s="36"/>
      <c r="L1174" s="37"/>
      <c r="M1174" s="37"/>
      <c r="N1174" s="37"/>
      <c r="O1174" s="37"/>
      <c r="P1174" s="36"/>
      <c r="R1174" s="36"/>
      <c r="S1174" s="36"/>
      <c r="T1174" s="36"/>
      <c r="U1174" s="36"/>
      <c r="V1174" s="36"/>
      <c r="W1174" s="37"/>
    </row>
    <row r="1175" spans="11:23" x14ac:dyDescent="0.25">
      <c r="K1175" s="36"/>
      <c r="L1175" s="37"/>
      <c r="M1175" s="37"/>
      <c r="N1175" s="37"/>
      <c r="O1175" s="37"/>
      <c r="P1175" s="36"/>
      <c r="R1175" s="36"/>
      <c r="S1175" s="36"/>
      <c r="T1175" s="36"/>
      <c r="U1175" s="36"/>
      <c r="V1175" s="36"/>
      <c r="W1175" s="37"/>
    </row>
    <row r="1176" spans="11:23" x14ac:dyDescent="0.25">
      <c r="K1176" s="36"/>
      <c r="L1176" s="37"/>
      <c r="M1176" s="37"/>
      <c r="N1176" s="37"/>
      <c r="O1176" s="37"/>
      <c r="P1176" s="36"/>
      <c r="R1176" s="36"/>
      <c r="S1176" s="36"/>
      <c r="T1176" s="36"/>
      <c r="U1176" s="36"/>
      <c r="V1176" s="36"/>
      <c r="W1176" s="37"/>
    </row>
    <row r="1177" spans="11:23" x14ac:dyDescent="0.25">
      <c r="K1177" s="36"/>
      <c r="L1177" s="37"/>
      <c r="M1177" s="37"/>
      <c r="N1177" s="37"/>
      <c r="O1177" s="37"/>
      <c r="P1177" s="36"/>
      <c r="R1177" s="36"/>
      <c r="S1177" s="36"/>
      <c r="T1177" s="36"/>
      <c r="U1177" s="36"/>
      <c r="V1177" s="36"/>
      <c r="W1177" s="37"/>
    </row>
    <row r="1178" spans="11:23" x14ac:dyDescent="0.25">
      <c r="K1178" s="36"/>
      <c r="L1178" s="37"/>
      <c r="M1178" s="37"/>
      <c r="N1178" s="37"/>
      <c r="O1178" s="37"/>
      <c r="P1178" s="36"/>
      <c r="R1178" s="36"/>
      <c r="S1178" s="36"/>
      <c r="T1178" s="36"/>
      <c r="U1178" s="36"/>
      <c r="V1178" s="36"/>
      <c r="W1178" s="37"/>
    </row>
    <row r="1179" spans="11:23" x14ac:dyDescent="0.25">
      <c r="K1179" s="36"/>
      <c r="L1179" s="37"/>
      <c r="M1179" s="37"/>
      <c r="N1179" s="37"/>
      <c r="O1179" s="37"/>
      <c r="P1179" s="36"/>
      <c r="R1179" s="36"/>
      <c r="S1179" s="36"/>
      <c r="T1179" s="36"/>
      <c r="U1179" s="36"/>
      <c r="V1179" s="36"/>
      <c r="W1179" s="37"/>
    </row>
    <row r="1180" spans="11:23" x14ac:dyDescent="0.25">
      <c r="K1180" s="36"/>
      <c r="L1180" s="37"/>
      <c r="M1180" s="37"/>
      <c r="N1180" s="37"/>
      <c r="O1180" s="37"/>
      <c r="P1180" s="36"/>
      <c r="R1180" s="36"/>
      <c r="S1180" s="36"/>
      <c r="T1180" s="36"/>
      <c r="U1180" s="36"/>
      <c r="V1180" s="36"/>
      <c r="W1180" s="37"/>
    </row>
    <row r="1181" spans="11:23" x14ac:dyDescent="0.25">
      <c r="K1181" s="36"/>
      <c r="L1181" s="37"/>
      <c r="M1181" s="37"/>
      <c r="N1181" s="37"/>
      <c r="O1181" s="37"/>
      <c r="P1181" s="36"/>
      <c r="R1181" s="36"/>
      <c r="S1181" s="36"/>
      <c r="T1181" s="36"/>
      <c r="U1181" s="36"/>
      <c r="V1181" s="36"/>
      <c r="W1181" s="37"/>
    </row>
    <row r="1182" spans="11:23" x14ac:dyDescent="0.25">
      <c r="K1182" s="36"/>
      <c r="L1182" s="37"/>
      <c r="M1182" s="37"/>
      <c r="N1182" s="37"/>
      <c r="O1182" s="37"/>
      <c r="P1182" s="36"/>
      <c r="R1182" s="36"/>
      <c r="S1182" s="36"/>
      <c r="T1182" s="36"/>
      <c r="U1182" s="36"/>
      <c r="V1182" s="36"/>
      <c r="W1182" s="37"/>
    </row>
    <row r="1183" spans="11:23" x14ac:dyDescent="0.25">
      <c r="K1183" s="36"/>
      <c r="L1183" s="37"/>
      <c r="M1183" s="37"/>
      <c r="N1183" s="37"/>
      <c r="O1183" s="37"/>
      <c r="P1183" s="36"/>
      <c r="R1183" s="36"/>
      <c r="S1183" s="36"/>
      <c r="T1183" s="36"/>
      <c r="U1183" s="36"/>
      <c r="V1183" s="36"/>
      <c r="W1183" s="37"/>
    </row>
    <row r="1184" spans="11:23" x14ac:dyDescent="0.25">
      <c r="K1184" s="36"/>
      <c r="L1184" s="37"/>
      <c r="M1184" s="37"/>
      <c r="N1184" s="37"/>
      <c r="O1184" s="37"/>
      <c r="P1184" s="36"/>
      <c r="R1184" s="36"/>
      <c r="S1184" s="36"/>
      <c r="T1184" s="36"/>
      <c r="U1184" s="36"/>
      <c r="V1184" s="36"/>
      <c r="W1184" s="37"/>
    </row>
    <row r="1185" spans="11:23" x14ac:dyDescent="0.25">
      <c r="K1185" s="36"/>
      <c r="L1185" s="37"/>
      <c r="M1185" s="37"/>
      <c r="N1185" s="37"/>
      <c r="O1185" s="37"/>
      <c r="P1185" s="36"/>
      <c r="R1185" s="36"/>
      <c r="S1185" s="36"/>
      <c r="T1185" s="36"/>
      <c r="U1185" s="36"/>
      <c r="V1185" s="36"/>
      <c r="W1185" s="37"/>
    </row>
    <row r="1186" spans="11:23" x14ac:dyDescent="0.25">
      <c r="K1186" s="36"/>
      <c r="L1186" s="37"/>
      <c r="M1186" s="37"/>
      <c r="N1186" s="37"/>
      <c r="O1186" s="37"/>
      <c r="P1186" s="36"/>
      <c r="R1186" s="36"/>
      <c r="S1186" s="36"/>
      <c r="T1186" s="36"/>
      <c r="U1186" s="36"/>
      <c r="V1186" s="36"/>
      <c r="W1186" s="37"/>
    </row>
    <row r="1187" spans="11:23" x14ac:dyDescent="0.25">
      <c r="K1187" s="36"/>
      <c r="L1187" s="37"/>
      <c r="M1187" s="37"/>
      <c r="N1187" s="37"/>
      <c r="O1187" s="37"/>
      <c r="P1187" s="36"/>
      <c r="R1187" s="36"/>
      <c r="S1187" s="36"/>
      <c r="T1187" s="36"/>
      <c r="U1187" s="36"/>
      <c r="V1187" s="36"/>
      <c r="W1187" s="37"/>
    </row>
    <row r="1188" spans="11:23" x14ac:dyDescent="0.25">
      <c r="K1188" s="36"/>
      <c r="L1188" s="37"/>
      <c r="M1188" s="37"/>
      <c r="N1188" s="37"/>
      <c r="O1188" s="37"/>
      <c r="P1188" s="36"/>
      <c r="R1188" s="36"/>
      <c r="S1188" s="36"/>
      <c r="T1188" s="36"/>
      <c r="U1188" s="36"/>
      <c r="V1188" s="36"/>
      <c r="W1188" s="37"/>
    </row>
    <row r="1189" spans="11:23" x14ac:dyDescent="0.25">
      <c r="K1189" s="36"/>
      <c r="L1189" s="37"/>
      <c r="M1189" s="37"/>
      <c r="N1189" s="37"/>
      <c r="O1189" s="37"/>
      <c r="P1189" s="36"/>
      <c r="R1189" s="36"/>
      <c r="S1189" s="36"/>
      <c r="T1189" s="36"/>
      <c r="U1189" s="36"/>
      <c r="V1189" s="36"/>
      <c r="W1189" s="37"/>
    </row>
    <row r="1190" spans="11:23" x14ac:dyDescent="0.25">
      <c r="K1190" s="36"/>
      <c r="L1190" s="37"/>
      <c r="M1190" s="37"/>
      <c r="N1190" s="37"/>
      <c r="O1190" s="37"/>
      <c r="P1190" s="36"/>
      <c r="R1190" s="36"/>
      <c r="S1190" s="36"/>
      <c r="T1190" s="36"/>
      <c r="U1190" s="36"/>
      <c r="V1190" s="36"/>
      <c r="W1190" s="37"/>
    </row>
    <row r="1191" spans="11:23" x14ac:dyDescent="0.25">
      <c r="K1191" s="36"/>
      <c r="L1191" s="37"/>
      <c r="M1191" s="37"/>
      <c r="N1191" s="37"/>
      <c r="O1191" s="37"/>
      <c r="P1191" s="36"/>
      <c r="R1191" s="36"/>
      <c r="S1191" s="36"/>
      <c r="T1191" s="36"/>
      <c r="U1191" s="36"/>
      <c r="V1191" s="36"/>
      <c r="W1191" s="37"/>
    </row>
    <row r="1192" spans="11:23" x14ac:dyDescent="0.25">
      <c r="K1192" s="36"/>
      <c r="L1192" s="37"/>
      <c r="M1192" s="37"/>
      <c r="N1192" s="37"/>
      <c r="O1192" s="37"/>
      <c r="P1192" s="36"/>
      <c r="R1192" s="36"/>
      <c r="S1192" s="36"/>
      <c r="T1192" s="36"/>
      <c r="U1192" s="36"/>
      <c r="V1192" s="36"/>
      <c r="W1192" s="37"/>
    </row>
    <row r="1193" spans="11:23" x14ac:dyDescent="0.25">
      <c r="K1193" s="36"/>
      <c r="L1193" s="37"/>
      <c r="M1193" s="37"/>
      <c r="N1193" s="37"/>
      <c r="O1193" s="37"/>
      <c r="P1193" s="36"/>
      <c r="R1193" s="36"/>
      <c r="S1193" s="36"/>
      <c r="T1193" s="36"/>
      <c r="U1193" s="36"/>
      <c r="V1193" s="36"/>
      <c r="W1193" s="37"/>
    </row>
    <row r="1194" spans="11:23" x14ac:dyDescent="0.25">
      <c r="K1194" s="36"/>
      <c r="L1194" s="37"/>
      <c r="M1194" s="37"/>
      <c r="N1194" s="37"/>
      <c r="O1194" s="37"/>
      <c r="P1194" s="36"/>
      <c r="R1194" s="36"/>
      <c r="S1194" s="36"/>
      <c r="T1194" s="36"/>
      <c r="U1194" s="36"/>
      <c r="V1194" s="36"/>
      <c r="W1194" s="37"/>
    </row>
    <row r="1195" spans="11:23" x14ac:dyDescent="0.25">
      <c r="K1195" s="36"/>
      <c r="L1195" s="37"/>
      <c r="M1195" s="37"/>
      <c r="N1195" s="37"/>
      <c r="O1195" s="37"/>
      <c r="P1195" s="36"/>
      <c r="R1195" s="36"/>
      <c r="S1195" s="36"/>
      <c r="T1195" s="36"/>
      <c r="U1195" s="36"/>
      <c r="V1195" s="36"/>
      <c r="W1195" s="37"/>
    </row>
    <row r="1196" spans="11:23" x14ac:dyDescent="0.25">
      <c r="K1196" s="36"/>
      <c r="L1196" s="37"/>
      <c r="M1196" s="37"/>
      <c r="N1196" s="37"/>
      <c r="O1196" s="37"/>
      <c r="P1196" s="36"/>
      <c r="R1196" s="36"/>
      <c r="S1196" s="36"/>
      <c r="T1196" s="36"/>
      <c r="U1196" s="36"/>
      <c r="V1196" s="36"/>
      <c r="W1196" s="37"/>
    </row>
    <row r="1197" spans="11:23" x14ac:dyDescent="0.25">
      <c r="K1197" s="36"/>
      <c r="L1197" s="37"/>
      <c r="M1197" s="37"/>
      <c r="N1197" s="37"/>
      <c r="O1197" s="37"/>
      <c r="P1197" s="36"/>
      <c r="R1197" s="36"/>
      <c r="S1197" s="36"/>
      <c r="T1197" s="36"/>
      <c r="U1197" s="36"/>
      <c r="V1197" s="36"/>
      <c r="W1197" s="37"/>
    </row>
    <row r="1198" spans="11:23" x14ac:dyDescent="0.25">
      <c r="K1198" s="36"/>
      <c r="L1198" s="37"/>
      <c r="M1198" s="37"/>
      <c r="N1198" s="37"/>
      <c r="O1198" s="37"/>
      <c r="P1198" s="36"/>
      <c r="R1198" s="36"/>
      <c r="S1198" s="36"/>
      <c r="T1198" s="36"/>
      <c r="U1198" s="36"/>
      <c r="V1198" s="36"/>
      <c r="W1198" s="37"/>
    </row>
    <row r="1199" spans="11:23" x14ac:dyDescent="0.25">
      <c r="K1199" s="36"/>
      <c r="L1199" s="37"/>
      <c r="M1199" s="37"/>
      <c r="N1199" s="37"/>
      <c r="O1199" s="37"/>
      <c r="P1199" s="36"/>
      <c r="R1199" s="36"/>
      <c r="S1199" s="36"/>
      <c r="T1199" s="36"/>
      <c r="U1199" s="36"/>
      <c r="V1199" s="36"/>
      <c r="W1199" s="37"/>
    </row>
    <row r="1200" spans="11:23" x14ac:dyDescent="0.25">
      <c r="K1200" s="36"/>
      <c r="L1200" s="37"/>
      <c r="M1200" s="37"/>
      <c r="N1200" s="37"/>
      <c r="O1200" s="37"/>
      <c r="P1200" s="36"/>
      <c r="R1200" s="36"/>
      <c r="S1200" s="36"/>
      <c r="T1200" s="36"/>
      <c r="U1200" s="36"/>
      <c r="V1200" s="36"/>
      <c r="W1200" s="37"/>
    </row>
    <row r="1201" spans="11:23" x14ac:dyDescent="0.25">
      <c r="K1201" s="36"/>
      <c r="L1201" s="37"/>
      <c r="M1201" s="37"/>
      <c r="N1201" s="37"/>
      <c r="O1201" s="37"/>
      <c r="P1201" s="36"/>
      <c r="R1201" s="36"/>
      <c r="S1201" s="36"/>
      <c r="T1201" s="36"/>
      <c r="U1201" s="36"/>
      <c r="V1201" s="36"/>
      <c r="W1201" s="37"/>
    </row>
    <row r="1202" spans="11:23" x14ac:dyDescent="0.25">
      <c r="K1202" s="36"/>
      <c r="L1202" s="37"/>
      <c r="M1202" s="37"/>
      <c r="N1202" s="37"/>
      <c r="O1202" s="37"/>
      <c r="P1202" s="36"/>
      <c r="R1202" s="36"/>
      <c r="S1202" s="36"/>
      <c r="T1202" s="36"/>
      <c r="U1202" s="36"/>
      <c r="V1202" s="36"/>
      <c r="W1202" s="37"/>
    </row>
    <row r="1203" spans="11:23" x14ac:dyDescent="0.25">
      <c r="K1203" s="36"/>
      <c r="L1203" s="37"/>
      <c r="M1203" s="37"/>
      <c r="N1203" s="37"/>
      <c r="O1203" s="37"/>
      <c r="P1203" s="36"/>
      <c r="R1203" s="36"/>
      <c r="S1203" s="36"/>
      <c r="T1203" s="36"/>
      <c r="U1203" s="36"/>
      <c r="V1203" s="36"/>
      <c r="W1203" s="37"/>
    </row>
    <row r="1204" spans="11:23" x14ac:dyDescent="0.25">
      <c r="K1204" s="36"/>
      <c r="L1204" s="37"/>
      <c r="M1204" s="37"/>
      <c r="N1204" s="37"/>
      <c r="O1204" s="37"/>
      <c r="P1204" s="36"/>
      <c r="R1204" s="36"/>
      <c r="S1204" s="36"/>
      <c r="T1204" s="36"/>
      <c r="U1204" s="36"/>
      <c r="V1204" s="36"/>
      <c r="W1204" s="37"/>
    </row>
    <row r="1205" spans="11:23" x14ac:dyDescent="0.25">
      <c r="K1205" s="36"/>
      <c r="L1205" s="37"/>
      <c r="M1205" s="37"/>
      <c r="N1205" s="37"/>
      <c r="O1205" s="37"/>
      <c r="P1205" s="36"/>
      <c r="R1205" s="36"/>
      <c r="S1205" s="36"/>
      <c r="T1205" s="36"/>
      <c r="U1205" s="36"/>
      <c r="V1205" s="36"/>
      <c r="W1205" s="37"/>
    </row>
    <row r="1206" spans="11:23" x14ac:dyDescent="0.25">
      <c r="K1206" s="36"/>
      <c r="L1206" s="37"/>
      <c r="M1206" s="37"/>
      <c r="N1206" s="37"/>
      <c r="O1206" s="37"/>
      <c r="P1206" s="36"/>
      <c r="R1206" s="36"/>
      <c r="S1206" s="36"/>
      <c r="T1206" s="36"/>
      <c r="U1206" s="36"/>
      <c r="V1206" s="36"/>
      <c r="W1206" s="37"/>
    </row>
    <row r="1207" spans="11:23" x14ac:dyDescent="0.25">
      <c r="K1207" s="36"/>
      <c r="L1207" s="37"/>
      <c r="M1207" s="37"/>
      <c r="N1207" s="37"/>
      <c r="O1207" s="37"/>
      <c r="P1207" s="36"/>
      <c r="R1207" s="36"/>
      <c r="S1207" s="36"/>
      <c r="T1207" s="36"/>
      <c r="U1207" s="36"/>
      <c r="V1207" s="36"/>
      <c r="W1207" s="37"/>
    </row>
    <row r="1208" spans="11:23" x14ac:dyDescent="0.25">
      <c r="K1208" s="36"/>
      <c r="L1208" s="37"/>
      <c r="M1208" s="37"/>
      <c r="N1208" s="37"/>
      <c r="O1208" s="37"/>
      <c r="P1208" s="36"/>
      <c r="R1208" s="36"/>
      <c r="S1208" s="36"/>
      <c r="T1208" s="36"/>
      <c r="U1208" s="36"/>
      <c r="V1208" s="36"/>
      <c r="W1208" s="37"/>
    </row>
    <row r="1209" spans="11:23" x14ac:dyDescent="0.25">
      <c r="K1209" s="36"/>
      <c r="L1209" s="37"/>
      <c r="M1209" s="37"/>
      <c r="N1209" s="37"/>
      <c r="O1209" s="37"/>
      <c r="P1209" s="36"/>
      <c r="R1209" s="36"/>
      <c r="S1209" s="36"/>
      <c r="T1209" s="36"/>
      <c r="U1209" s="36"/>
      <c r="V1209" s="36"/>
      <c r="W1209" s="37"/>
    </row>
    <row r="1210" spans="11:23" x14ac:dyDescent="0.25">
      <c r="K1210" s="36"/>
      <c r="L1210" s="37"/>
      <c r="M1210" s="37"/>
      <c r="N1210" s="37"/>
      <c r="O1210" s="37"/>
      <c r="P1210" s="36"/>
      <c r="R1210" s="36"/>
      <c r="S1210" s="36"/>
      <c r="T1210" s="36"/>
      <c r="U1210" s="36"/>
      <c r="V1210" s="36"/>
      <c r="W1210" s="37"/>
    </row>
    <row r="1211" spans="11:23" x14ac:dyDescent="0.25">
      <c r="K1211" s="36"/>
      <c r="L1211" s="37"/>
      <c r="M1211" s="37"/>
      <c r="N1211" s="37"/>
      <c r="O1211" s="37"/>
      <c r="P1211" s="36"/>
      <c r="R1211" s="36"/>
      <c r="S1211" s="36"/>
      <c r="T1211" s="36"/>
      <c r="U1211" s="36"/>
      <c r="V1211" s="36"/>
      <c r="W1211" s="37"/>
    </row>
    <row r="1212" spans="11:23" x14ac:dyDescent="0.25">
      <c r="K1212" s="36"/>
      <c r="L1212" s="37"/>
      <c r="M1212" s="37"/>
      <c r="N1212" s="37"/>
      <c r="O1212" s="37"/>
      <c r="P1212" s="36"/>
      <c r="R1212" s="36"/>
      <c r="S1212" s="36"/>
      <c r="T1212" s="36"/>
      <c r="U1212" s="36"/>
      <c r="V1212" s="36"/>
      <c r="W1212" s="37"/>
    </row>
    <row r="1213" spans="11:23" x14ac:dyDescent="0.25">
      <c r="K1213" s="36"/>
      <c r="L1213" s="37"/>
      <c r="M1213" s="37"/>
      <c r="N1213" s="37"/>
      <c r="O1213" s="37"/>
      <c r="P1213" s="36"/>
      <c r="R1213" s="36"/>
      <c r="S1213" s="36"/>
      <c r="T1213" s="36"/>
      <c r="U1213" s="36"/>
      <c r="V1213" s="36"/>
      <c r="W1213" s="37"/>
    </row>
    <row r="1214" spans="11:23" x14ac:dyDescent="0.25">
      <c r="K1214" s="36"/>
      <c r="L1214" s="37"/>
      <c r="M1214" s="37"/>
      <c r="N1214" s="37"/>
      <c r="O1214" s="37"/>
      <c r="P1214" s="36"/>
      <c r="R1214" s="36"/>
      <c r="S1214" s="36"/>
      <c r="T1214" s="36"/>
      <c r="U1214" s="36"/>
      <c r="V1214" s="36"/>
      <c r="W1214" s="37"/>
    </row>
    <row r="1215" spans="11:23" x14ac:dyDescent="0.25">
      <c r="K1215" s="36"/>
      <c r="L1215" s="37"/>
      <c r="M1215" s="37"/>
      <c r="N1215" s="37"/>
      <c r="O1215" s="37"/>
      <c r="P1215" s="36"/>
      <c r="R1215" s="36"/>
      <c r="S1215" s="36"/>
      <c r="T1215" s="36"/>
      <c r="U1215" s="36"/>
      <c r="V1215" s="36"/>
      <c r="W1215" s="37"/>
    </row>
    <row r="1216" spans="11:23" x14ac:dyDescent="0.25">
      <c r="K1216" s="36"/>
      <c r="L1216" s="37"/>
      <c r="M1216" s="37"/>
      <c r="N1216" s="37"/>
      <c r="O1216" s="37"/>
      <c r="P1216" s="36"/>
      <c r="R1216" s="36"/>
      <c r="S1216" s="36"/>
      <c r="T1216" s="36"/>
      <c r="U1216" s="36"/>
      <c r="V1216" s="36"/>
      <c r="W1216" s="37"/>
    </row>
    <row r="1217" spans="11:23" x14ac:dyDescent="0.25">
      <c r="K1217" s="36"/>
      <c r="L1217" s="37"/>
      <c r="M1217" s="37"/>
      <c r="N1217" s="37"/>
      <c r="O1217" s="37"/>
      <c r="P1217" s="36"/>
      <c r="R1217" s="36"/>
      <c r="S1217" s="36"/>
      <c r="T1217" s="36"/>
      <c r="U1217" s="36"/>
      <c r="V1217" s="36"/>
      <c r="W1217" s="37"/>
    </row>
    <row r="1218" spans="11:23" x14ac:dyDescent="0.25">
      <c r="K1218" s="36"/>
      <c r="L1218" s="37"/>
      <c r="M1218" s="37"/>
      <c r="N1218" s="37"/>
      <c r="O1218" s="37"/>
      <c r="P1218" s="36"/>
      <c r="R1218" s="36"/>
      <c r="S1218" s="36"/>
      <c r="T1218" s="36"/>
      <c r="U1218" s="36"/>
      <c r="V1218" s="36"/>
      <c r="W1218" s="37"/>
    </row>
    <row r="1219" spans="11:23" x14ac:dyDescent="0.25">
      <c r="K1219" s="36"/>
      <c r="L1219" s="37"/>
      <c r="M1219" s="37"/>
      <c r="N1219" s="37"/>
      <c r="O1219" s="37"/>
      <c r="P1219" s="36"/>
      <c r="R1219" s="36"/>
      <c r="S1219" s="36"/>
      <c r="T1219" s="36"/>
      <c r="U1219" s="36"/>
      <c r="V1219" s="36"/>
      <c r="W1219" s="37"/>
    </row>
    <row r="1220" spans="11:23" x14ac:dyDescent="0.25">
      <c r="K1220" s="36"/>
      <c r="L1220" s="37"/>
      <c r="M1220" s="37"/>
      <c r="N1220" s="37"/>
      <c r="O1220" s="37"/>
      <c r="P1220" s="36"/>
      <c r="R1220" s="36"/>
      <c r="S1220" s="36"/>
      <c r="T1220" s="36"/>
      <c r="U1220" s="36"/>
      <c r="V1220" s="36"/>
      <c r="W1220" s="37"/>
    </row>
    <row r="1221" spans="11:23" x14ac:dyDescent="0.25">
      <c r="K1221" s="36"/>
      <c r="L1221" s="37"/>
      <c r="M1221" s="37"/>
      <c r="N1221" s="37"/>
      <c r="O1221" s="37"/>
      <c r="P1221" s="36"/>
      <c r="R1221" s="36"/>
      <c r="S1221" s="36"/>
      <c r="T1221" s="36"/>
      <c r="U1221" s="36"/>
      <c r="V1221" s="36"/>
      <c r="W1221" s="37"/>
    </row>
    <row r="1222" spans="11:23" x14ac:dyDescent="0.25">
      <c r="K1222" s="36"/>
      <c r="L1222" s="37"/>
      <c r="M1222" s="37"/>
      <c r="N1222" s="37"/>
      <c r="O1222" s="37"/>
      <c r="P1222" s="36"/>
      <c r="R1222" s="36"/>
      <c r="S1222" s="36"/>
      <c r="T1222" s="36"/>
      <c r="U1222" s="36"/>
      <c r="V1222" s="36"/>
      <c r="W1222" s="37"/>
    </row>
    <row r="1223" spans="11:23" x14ac:dyDescent="0.25">
      <c r="K1223" s="36"/>
      <c r="L1223" s="37"/>
      <c r="M1223" s="37"/>
      <c r="N1223" s="37"/>
      <c r="O1223" s="37"/>
      <c r="P1223" s="36"/>
      <c r="R1223" s="36"/>
      <c r="S1223" s="36"/>
      <c r="T1223" s="36"/>
      <c r="U1223" s="36"/>
      <c r="V1223" s="36"/>
      <c r="W1223" s="37"/>
    </row>
    <row r="1224" spans="11:23" x14ac:dyDescent="0.25">
      <c r="K1224" s="36"/>
      <c r="L1224" s="37"/>
      <c r="M1224" s="37"/>
      <c r="N1224" s="37"/>
      <c r="O1224" s="37"/>
      <c r="P1224" s="36"/>
      <c r="R1224" s="36"/>
      <c r="S1224" s="36"/>
      <c r="T1224" s="36"/>
      <c r="U1224" s="36"/>
      <c r="V1224" s="36"/>
      <c r="W1224" s="37"/>
    </row>
    <row r="1225" spans="11:23" x14ac:dyDescent="0.25">
      <c r="K1225" s="36"/>
      <c r="L1225" s="37"/>
      <c r="M1225" s="37"/>
      <c r="N1225" s="37"/>
      <c r="O1225" s="37"/>
      <c r="P1225" s="36"/>
      <c r="R1225" s="36"/>
      <c r="S1225" s="36"/>
      <c r="T1225" s="36"/>
      <c r="U1225" s="36"/>
      <c r="V1225" s="36"/>
      <c r="W1225" s="37"/>
    </row>
    <row r="1226" spans="11:23" x14ac:dyDescent="0.25">
      <c r="K1226" s="36"/>
      <c r="L1226" s="37"/>
      <c r="M1226" s="37"/>
      <c r="N1226" s="37"/>
      <c r="O1226" s="37"/>
      <c r="P1226" s="36"/>
      <c r="R1226" s="36"/>
      <c r="S1226" s="36"/>
      <c r="T1226" s="36"/>
      <c r="U1226" s="36"/>
      <c r="V1226" s="36"/>
      <c r="W1226" s="37"/>
    </row>
    <row r="1227" spans="11:23" x14ac:dyDescent="0.25">
      <c r="K1227" s="36"/>
      <c r="L1227" s="37"/>
      <c r="M1227" s="37"/>
      <c r="N1227" s="37"/>
      <c r="O1227" s="37"/>
      <c r="P1227" s="36"/>
      <c r="R1227" s="36"/>
      <c r="S1227" s="36"/>
      <c r="T1227" s="36"/>
      <c r="U1227" s="36"/>
      <c r="V1227" s="36"/>
      <c r="W1227" s="37"/>
    </row>
    <row r="1228" spans="11:23" x14ac:dyDescent="0.25">
      <c r="K1228" s="36"/>
      <c r="L1228" s="37"/>
      <c r="M1228" s="37"/>
      <c r="N1228" s="37"/>
      <c r="O1228" s="37"/>
      <c r="P1228" s="36"/>
      <c r="R1228" s="36"/>
      <c r="S1228" s="36"/>
      <c r="T1228" s="36"/>
      <c r="U1228" s="36"/>
      <c r="V1228" s="36"/>
      <c r="W1228" s="37"/>
    </row>
    <row r="1229" spans="11:23" x14ac:dyDescent="0.25">
      <c r="K1229" s="36"/>
      <c r="L1229" s="37"/>
      <c r="M1229" s="37"/>
      <c r="N1229" s="37"/>
      <c r="O1229" s="37"/>
      <c r="P1229" s="36"/>
      <c r="R1229" s="36"/>
      <c r="S1229" s="36"/>
      <c r="T1229" s="36"/>
      <c r="U1229" s="36"/>
      <c r="V1229" s="36"/>
      <c r="W1229" s="37"/>
    </row>
    <row r="1230" spans="11:23" x14ac:dyDescent="0.25">
      <c r="K1230" s="36"/>
      <c r="L1230" s="37"/>
      <c r="M1230" s="37"/>
      <c r="N1230" s="37"/>
      <c r="O1230" s="37"/>
      <c r="P1230" s="36"/>
      <c r="R1230" s="36"/>
      <c r="S1230" s="36"/>
      <c r="T1230" s="36"/>
      <c r="U1230" s="36"/>
      <c r="V1230" s="36"/>
      <c r="W1230" s="37"/>
    </row>
    <row r="1231" spans="11:23" x14ac:dyDescent="0.25">
      <c r="K1231" s="36"/>
      <c r="L1231" s="37"/>
      <c r="M1231" s="37"/>
      <c r="N1231" s="37"/>
      <c r="O1231" s="37"/>
      <c r="P1231" s="36"/>
      <c r="R1231" s="36"/>
      <c r="S1231" s="36"/>
      <c r="T1231" s="36"/>
      <c r="U1231" s="36"/>
      <c r="V1231" s="36"/>
      <c r="W1231" s="37"/>
    </row>
    <row r="1232" spans="11:23" x14ac:dyDescent="0.25">
      <c r="K1232" s="36"/>
      <c r="L1232" s="37"/>
      <c r="M1232" s="37"/>
      <c r="N1232" s="37"/>
      <c r="O1232" s="37"/>
      <c r="P1232" s="36"/>
      <c r="R1232" s="36"/>
      <c r="S1232" s="36"/>
      <c r="T1232" s="36"/>
      <c r="U1232" s="36"/>
      <c r="V1232" s="36"/>
      <c r="W1232" s="37"/>
    </row>
    <row r="1233" spans="11:23" x14ac:dyDescent="0.25">
      <c r="K1233" s="36"/>
      <c r="L1233" s="37"/>
      <c r="M1233" s="37"/>
      <c r="N1233" s="37"/>
      <c r="O1233" s="37"/>
      <c r="P1233" s="36"/>
      <c r="R1233" s="36"/>
      <c r="S1233" s="36"/>
      <c r="T1233" s="36"/>
      <c r="U1233" s="36"/>
      <c r="V1233" s="36"/>
      <c r="W1233" s="37"/>
    </row>
    <row r="1234" spans="11:23" x14ac:dyDescent="0.25">
      <c r="K1234" s="36"/>
      <c r="L1234" s="37"/>
      <c r="M1234" s="37"/>
      <c r="N1234" s="37"/>
      <c r="O1234" s="37"/>
      <c r="P1234" s="36"/>
      <c r="R1234" s="36"/>
      <c r="S1234" s="36"/>
      <c r="T1234" s="36"/>
      <c r="U1234" s="36"/>
      <c r="V1234" s="36"/>
      <c r="W1234" s="37"/>
    </row>
    <row r="1235" spans="11:23" x14ac:dyDescent="0.25">
      <c r="K1235" s="36"/>
      <c r="L1235" s="37"/>
      <c r="M1235" s="37"/>
      <c r="N1235" s="37"/>
      <c r="O1235" s="37"/>
      <c r="P1235" s="36"/>
      <c r="R1235" s="36"/>
      <c r="S1235" s="36"/>
      <c r="T1235" s="36"/>
      <c r="U1235" s="36"/>
      <c r="V1235" s="36"/>
      <c r="W1235" s="37"/>
    </row>
    <row r="1236" spans="11:23" x14ac:dyDescent="0.25">
      <c r="K1236" s="36"/>
      <c r="L1236" s="37"/>
      <c r="M1236" s="37"/>
      <c r="N1236" s="37"/>
      <c r="O1236" s="37"/>
      <c r="P1236" s="36"/>
      <c r="R1236" s="36"/>
      <c r="S1236" s="36"/>
      <c r="T1236" s="36"/>
      <c r="U1236" s="36"/>
      <c r="V1236" s="36"/>
      <c r="W1236" s="37"/>
    </row>
    <row r="1237" spans="11:23" x14ac:dyDescent="0.25">
      <c r="K1237" s="36"/>
      <c r="L1237" s="37"/>
      <c r="M1237" s="37"/>
      <c r="N1237" s="37"/>
      <c r="O1237" s="37"/>
      <c r="P1237" s="36"/>
      <c r="R1237" s="36"/>
      <c r="S1237" s="36"/>
      <c r="T1237" s="36"/>
      <c r="U1237" s="36"/>
      <c r="V1237" s="36"/>
      <c r="W1237" s="37"/>
    </row>
    <row r="1238" spans="11:23" x14ac:dyDescent="0.25">
      <c r="K1238" s="36"/>
      <c r="L1238" s="37"/>
      <c r="M1238" s="37"/>
      <c r="N1238" s="37"/>
      <c r="O1238" s="37"/>
      <c r="P1238" s="36"/>
      <c r="R1238" s="36"/>
      <c r="S1238" s="36"/>
      <c r="T1238" s="36"/>
      <c r="U1238" s="36"/>
      <c r="V1238" s="36"/>
      <c r="W1238" s="37"/>
    </row>
    <row r="1239" spans="11:23" x14ac:dyDescent="0.25">
      <c r="K1239" s="36"/>
      <c r="L1239" s="37"/>
      <c r="M1239" s="37"/>
      <c r="N1239" s="37"/>
      <c r="O1239" s="37"/>
      <c r="P1239" s="36"/>
      <c r="R1239" s="36"/>
      <c r="S1239" s="36"/>
      <c r="T1239" s="36"/>
      <c r="U1239" s="36"/>
      <c r="V1239" s="36"/>
      <c r="W1239" s="37"/>
    </row>
    <row r="1240" spans="11:23" x14ac:dyDescent="0.25">
      <c r="K1240" s="36"/>
      <c r="L1240" s="37"/>
      <c r="M1240" s="37"/>
      <c r="N1240" s="37"/>
      <c r="O1240" s="37"/>
      <c r="P1240" s="36"/>
      <c r="R1240" s="36"/>
      <c r="S1240" s="36"/>
      <c r="T1240" s="36"/>
      <c r="U1240" s="36"/>
      <c r="V1240" s="36"/>
      <c r="W1240" s="37"/>
    </row>
    <row r="1241" spans="11:23" x14ac:dyDescent="0.25">
      <c r="K1241" s="36"/>
      <c r="L1241" s="37"/>
      <c r="M1241" s="37"/>
      <c r="N1241" s="37"/>
      <c r="O1241" s="37"/>
      <c r="P1241" s="36"/>
      <c r="R1241" s="36"/>
      <c r="S1241" s="36"/>
      <c r="T1241" s="36"/>
      <c r="U1241" s="36"/>
      <c r="V1241" s="36"/>
      <c r="W1241" s="37"/>
    </row>
    <row r="1242" spans="11:23" x14ac:dyDescent="0.25">
      <c r="K1242" s="36"/>
      <c r="L1242" s="37"/>
      <c r="M1242" s="37"/>
      <c r="N1242" s="37"/>
      <c r="O1242" s="37"/>
      <c r="P1242" s="36"/>
      <c r="R1242" s="36"/>
      <c r="S1242" s="36"/>
      <c r="T1242" s="36"/>
      <c r="U1242" s="36"/>
      <c r="V1242" s="36"/>
      <c r="W1242" s="37"/>
    </row>
    <row r="1243" spans="11:23" x14ac:dyDescent="0.25">
      <c r="K1243" s="36"/>
      <c r="L1243" s="37"/>
      <c r="M1243" s="37"/>
      <c r="N1243" s="37"/>
      <c r="O1243" s="37"/>
      <c r="P1243" s="36"/>
      <c r="R1243" s="36"/>
      <c r="S1243" s="36"/>
      <c r="T1243" s="36"/>
      <c r="U1243" s="36"/>
      <c r="V1243" s="36"/>
      <c r="W1243" s="37"/>
    </row>
    <row r="1244" spans="11:23" x14ac:dyDescent="0.25">
      <c r="K1244" s="36"/>
      <c r="L1244" s="37"/>
      <c r="M1244" s="37"/>
      <c r="N1244" s="37"/>
      <c r="O1244" s="37"/>
      <c r="P1244" s="36"/>
      <c r="R1244" s="36"/>
      <c r="S1244" s="36"/>
      <c r="T1244" s="36"/>
      <c r="U1244" s="36"/>
      <c r="V1244" s="36"/>
      <c r="W1244" s="37"/>
    </row>
    <row r="1245" spans="11:23" x14ac:dyDescent="0.25">
      <c r="K1245" s="36"/>
      <c r="L1245" s="37"/>
      <c r="M1245" s="37"/>
      <c r="N1245" s="37"/>
      <c r="O1245" s="37"/>
      <c r="P1245" s="36"/>
      <c r="R1245" s="36"/>
      <c r="S1245" s="36"/>
      <c r="T1245" s="36"/>
      <c r="U1245" s="36"/>
      <c r="V1245" s="36"/>
      <c r="W1245" s="37"/>
    </row>
    <row r="1246" spans="11:23" x14ac:dyDescent="0.25">
      <c r="K1246" s="36"/>
      <c r="L1246" s="37"/>
      <c r="M1246" s="37"/>
      <c r="N1246" s="37"/>
      <c r="O1246" s="37"/>
      <c r="P1246" s="36"/>
      <c r="R1246" s="36"/>
      <c r="S1246" s="36"/>
      <c r="T1246" s="36"/>
      <c r="U1246" s="36"/>
      <c r="V1246" s="36"/>
      <c r="W1246" s="37"/>
    </row>
    <row r="1247" spans="11:23" x14ac:dyDescent="0.25">
      <c r="K1247" s="36"/>
      <c r="L1247" s="37"/>
      <c r="M1247" s="37"/>
      <c r="N1247" s="37"/>
      <c r="O1247" s="37"/>
      <c r="P1247" s="36"/>
      <c r="R1247" s="36"/>
      <c r="S1247" s="36"/>
      <c r="T1247" s="36"/>
      <c r="U1247" s="36"/>
      <c r="V1247" s="36"/>
      <c r="W1247" s="37"/>
    </row>
    <row r="1248" spans="11:23" x14ac:dyDescent="0.25">
      <c r="K1248" s="36"/>
      <c r="L1248" s="37"/>
      <c r="M1248" s="37"/>
      <c r="N1248" s="37"/>
      <c r="O1248" s="37"/>
      <c r="P1248" s="36"/>
      <c r="R1248" s="36"/>
      <c r="S1248" s="36"/>
      <c r="T1248" s="36"/>
      <c r="U1248" s="36"/>
      <c r="V1248" s="36"/>
      <c r="W1248" s="37"/>
    </row>
    <row r="1249" spans="11:23" x14ac:dyDescent="0.25">
      <c r="K1249" s="36"/>
      <c r="L1249" s="37"/>
      <c r="M1249" s="37"/>
      <c r="N1249" s="37"/>
      <c r="O1249" s="37"/>
      <c r="P1249" s="36"/>
      <c r="R1249" s="36"/>
      <c r="S1249" s="36"/>
      <c r="T1249" s="36"/>
      <c r="U1249" s="36"/>
      <c r="V1249" s="36"/>
      <c r="W1249" s="37"/>
    </row>
    <row r="1250" spans="11:23" x14ac:dyDescent="0.25">
      <c r="K1250" s="36"/>
      <c r="L1250" s="37"/>
      <c r="M1250" s="37"/>
      <c r="N1250" s="37"/>
      <c r="O1250" s="37"/>
      <c r="P1250" s="36"/>
      <c r="R1250" s="36"/>
      <c r="S1250" s="36"/>
      <c r="T1250" s="36"/>
      <c r="U1250" s="36"/>
      <c r="V1250" s="36"/>
      <c r="W1250" s="37"/>
    </row>
    <row r="1251" spans="11:23" x14ac:dyDescent="0.25">
      <c r="K1251" s="36"/>
      <c r="L1251" s="37"/>
      <c r="M1251" s="37"/>
      <c r="N1251" s="37"/>
      <c r="O1251" s="37"/>
      <c r="P1251" s="36"/>
      <c r="R1251" s="36"/>
      <c r="S1251" s="36"/>
      <c r="T1251" s="36"/>
      <c r="U1251" s="36"/>
      <c r="V1251" s="36"/>
      <c r="W1251" s="37"/>
    </row>
    <row r="1252" spans="11:23" x14ac:dyDescent="0.25">
      <c r="K1252" s="36"/>
      <c r="L1252" s="37"/>
      <c r="M1252" s="37"/>
      <c r="N1252" s="37"/>
      <c r="O1252" s="37"/>
      <c r="P1252" s="36"/>
      <c r="R1252" s="36"/>
      <c r="S1252" s="36"/>
      <c r="T1252" s="36"/>
      <c r="U1252" s="36"/>
      <c r="V1252" s="36"/>
      <c r="W1252" s="37"/>
    </row>
    <row r="1253" spans="11:23" x14ac:dyDescent="0.25">
      <c r="K1253" s="36"/>
      <c r="L1253" s="37"/>
      <c r="M1253" s="37"/>
      <c r="N1253" s="37"/>
      <c r="O1253" s="37"/>
      <c r="P1253" s="36"/>
      <c r="R1253" s="36"/>
      <c r="S1253" s="36"/>
      <c r="T1253" s="36"/>
      <c r="U1253" s="36"/>
      <c r="V1253" s="36"/>
      <c r="W1253" s="37"/>
    </row>
    <row r="1254" spans="11:23" x14ac:dyDescent="0.25">
      <c r="K1254" s="36"/>
      <c r="L1254" s="37"/>
      <c r="M1254" s="37"/>
      <c r="N1254" s="37"/>
      <c r="O1254" s="37"/>
      <c r="P1254" s="36"/>
      <c r="R1254" s="36"/>
      <c r="S1254" s="36"/>
      <c r="T1254" s="36"/>
      <c r="U1254" s="36"/>
      <c r="V1254" s="36"/>
      <c r="W1254" s="37"/>
    </row>
    <row r="1255" spans="11:23" x14ac:dyDescent="0.25">
      <c r="K1255" s="36"/>
      <c r="L1255" s="37"/>
      <c r="M1255" s="37"/>
      <c r="N1255" s="37"/>
      <c r="O1255" s="37"/>
      <c r="P1255" s="36"/>
      <c r="R1255" s="36"/>
      <c r="S1255" s="36"/>
      <c r="T1255" s="36"/>
      <c r="U1255" s="36"/>
      <c r="V1255" s="36"/>
      <c r="W1255" s="37"/>
    </row>
    <row r="1256" spans="11:23" x14ac:dyDescent="0.25">
      <c r="K1256" s="36"/>
      <c r="L1256" s="37"/>
      <c r="M1256" s="37"/>
      <c r="N1256" s="37"/>
      <c r="O1256" s="37"/>
      <c r="P1256" s="36"/>
      <c r="R1256" s="36"/>
      <c r="S1256" s="36"/>
      <c r="T1256" s="36"/>
      <c r="U1256" s="36"/>
      <c r="V1256" s="36"/>
      <c r="W1256" s="37"/>
    </row>
    <row r="1257" spans="11:23" x14ac:dyDescent="0.25">
      <c r="K1257" s="36"/>
      <c r="L1257" s="37"/>
      <c r="M1257" s="37"/>
      <c r="N1257" s="37"/>
      <c r="O1257" s="37"/>
      <c r="P1257" s="36"/>
      <c r="R1257" s="36"/>
      <c r="S1257" s="36"/>
      <c r="T1257" s="36"/>
      <c r="U1257" s="36"/>
      <c r="V1257" s="36"/>
      <c r="W1257" s="37"/>
    </row>
    <row r="1258" spans="11:23" x14ac:dyDescent="0.25">
      <c r="K1258" s="36"/>
      <c r="L1258" s="37"/>
      <c r="M1258" s="37"/>
      <c r="N1258" s="37"/>
      <c r="O1258" s="37"/>
      <c r="P1258" s="36"/>
      <c r="R1258" s="36"/>
      <c r="S1258" s="36"/>
      <c r="T1258" s="36"/>
      <c r="U1258" s="36"/>
      <c r="V1258" s="36"/>
      <c r="W1258" s="37"/>
    </row>
    <row r="1259" spans="11:23" x14ac:dyDescent="0.25">
      <c r="K1259" s="36"/>
      <c r="L1259" s="37"/>
      <c r="M1259" s="37"/>
      <c r="N1259" s="37"/>
      <c r="O1259" s="37"/>
      <c r="P1259" s="36"/>
      <c r="R1259" s="36"/>
      <c r="S1259" s="36"/>
      <c r="T1259" s="36"/>
      <c r="U1259" s="36"/>
      <c r="V1259" s="36"/>
      <c r="W1259" s="37"/>
    </row>
    <row r="1260" spans="11:23" x14ac:dyDescent="0.25">
      <c r="K1260" s="36"/>
      <c r="L1260" s="37"/>
      <c r="M1260" s="37"/>
      <c r="N1260" s="37"/>
      <c r="O1260" s="37"/>
      <c r="P1260" s="36"/>
      <c r="R1260" s="36"/>
      <c r="S1260" s="36"/>
      <c r="T1260" s="36"/>
      <c r="U1260" s="36"/>
      <c r="V1260" s="36"/>
      <c r="W1260" s="37"/>
    </row>
    <row r="1261" spans="11:23" x14ac:dyDescent="0.25">
      <c r="K1261" s="36"/>
      <c r="L1261" s="37"/>
      <c r="M1261" s="37"/>
      <c r="N1261" s="37"/>
      <c r="O1261" s="37"/>
      <c r="P1261" s="36"/>
      <c r="R1261" s="36"/>
      <c r="S1261" s="36"/>
      <c r="T1261" s="36"/>
      <c r="U1261" s="36"/>
      <c r="V1261" s="36"/>
      <c r="W1261" s="37"/>
    </row>
    <row r="1262" spans="11:23" x14ac:dyDescent="0.25">
      <c r="K1262" s="36"/>
      <c r="L1262" s="37"/>
      <c r="M1262" s="37"/>
      <c r="N1262" s="37"/>
      <c r="O1262" s="37"/>
      <c r="P1262" s="36"/>
      <c r="R1262" s="36"/>
      <c r="S1262" s="36"/>
      <c r="T1262" s="36"/>
      <c r="U1262" s="36"/>
      <c r="V1262" s="36"/>
      <c r="W1262" s="37"/>
    </row>
    <row r="1263" spans="11:23" x14ac:dyDescent="0.25">
      <c r="K1263" s="36"/>
      <c r="L1263" s="37"/>
      <c r="M1263" s="37"/>
      <c r="N1263" s="37"/>
      <c r="O1263" s="37"/>
      <c r="P1263" s="36"/>
      <c r="R1263" s="36"/>
      <c r="S1263" s="36"/>
      <c r="T1263" s="36"/>
      <c r="U1263" s="36"/>
      <c r="V1263" s="36"/>
      <c r="W1263" s="37"/>
    </row>
    <row r="1264" spans="11:23" x14ac:dyDescent="0.25">
      <c r="K1264" s="36"/>
      <c r="L1264" s="37"/>
      <c r="M1264" s="37"/>
      <c r="N1264" s="37"/>
      <c r="O1264" s="37"/>
      <c r="P1264" s="36"/>
      <c r="R1264" s="36"/>
      <c r="S1264" s="36"/>
      <c r="T1264" s="36"/>
      <c r="U1264" s="36"/>
      <c r="V1264" s="36"/>
      <c r="W1264" s="37"/>
    </row>
    <row r="1265" spans="11:23" x14ac:dyDescent="0.25">
      <c r="K1265" s="36"/>
      <c r="L1265" s="37"/>
      <c r="M1265" s="37"/>
      <c r="N1265" s="37"/>
      <c r="O1265" s="37"/>
      <c r="P1265" s="36"/>
      <c r="R1265" s="36"/>
      <c r="S1265" s="36"/>
      <c r="T1265" s="36"/>
      <c r="U1265" s="36"/>
      <c r="V1265" s="36"/>
      <c r="W1265" s="37"/>
    </row>
    <row r="1266" spans="11:23" x14ac:dyDescent="0.25">
      <c r="K1266" s="36"/>
      <c r="L1266" s="37"/>
      <c r="M1266" s="37"/>
      <c r="N1266" s="37"/>
      <c r="O1266" s="37"/>
      <c r="P1266" s="36"/>
      <c r="R1266" s="36"/>
      <c r="S1266" s="36"/>
      <c r="T1266" s="36"/>
      <c r="U1266" s="36"/>
      <c r="V1266" s="36"/>
      <c r="W1266" s="37"/>
    </row>
    <row r="1267" spans="11:23" x14ac:dyDescent="0.25">
      <c r="K1267" s="36"/>
      <c r="L1267" s="37"/>
      <c r="M1267" s="37"/>
      <c r="N1267" s="37"/>
      <c r="O1267" s="37"/>
      <c r="P1267" s="36"/>
      <c r="R1267" s="36"/>
      <c r="S1267" s="36"/>
      <c r="T1267" s="36"/>
      <c r="U1267" s="36"/>
      <c r="V1267" s="36"/>
      <c r="W1267" s="37"/>
    </row>
    <row r="1268" spans="11:23" x14ac:dyDescent="0.25">
      <c r="K1268" s="36"/>
      <c r="L1268" s="37"/>
      <c r="M1268" s="37"/>
      <c r="N1268" s="37"/>
      <c r="O1268" s="37"/>
      <c r="P1268" s="36"/>
      <c r="R1268" s="36"/>
      <c r="S1268" s="36"/>
      <c r="T1268" s="36"/>
      <c r="U1268" s="36"/>
      <c r="V1268" s="36"/>
      <c r="W1268" s="37"/>
    </row>
    <row r="1269" spans="11:23" x14ac:dyDescent="0.25">
      <c r="K1269" s="36"/>
      <c r="L1269" s="37"/>
      <c r="M1269" s="37"/>
      <c r="N1269" s="37"/>
      <c r="O1269" s="37"/>
      <c r="P1269" s="36"/>
      <c r="R1269" s="36"/>
      <c r="S1269" s="36"/>
      <c r="T1269" s="36"/>
      <c r="U1269" s="36"/>
      <c r="V1269" s="36"/>
      <c r="W1269" s="37"/>
    </row>
    <row r="1270" spans="11:23" x14ac:dyDescent="0.25">
      <c r="K1270" s="36"/>
      <c r="L1270" s="37"/>
      <c r="M1270" s="37"/>
      <c r="N1270" s="37"/>
      <c r="O1270" s="37"/>
      <c r="P1270" s="36"/>
      <c r="R1270" s="36"/>
      <c r="S1270" s="36"/>
      <c r="T1270" s="36"/>
      <c r="U1270" s="36"/>
      <c r="V1270" s="36"/>
      <c r="W1270" s="37"/>
    </row>
    <row r="1271" spans="11:23" x14ac:dyDescent="0.25">
      <c r="K1271" s="36"/>
      <c r="L1271" s="37"/>
      <c r="M1271" s="37"/>
      <c r="N1271" s="37"/>
      <c r="O1271" s="37"/>
      <c r="P1271" s="36"/>
      <c r="R1271" s="36"/>
      <c r="S1271" s="36"/>
      <c r="T1271" s="36"/>
      <c r="U1271" s="36"/>
      <c r="V1271" s="36"/>
      <c r="W1271" s="37"/>
    </row>
    <row r="1272" spans="11:23" x14ac:dyDescent="0.25">
      <c r="K1272" s="36"/>
      <c r="L1272" s="37"/>
      <c r="M1272" s="37"/>
      <c r="N1272" s="37"/>
      <c r="O1272" s="37"/>
      <c r="P1272" s="36"/>
      <c r="R1272" s="36"/>
      <c r="S1272" s="36"/>
      <c r="T1272" s="36"/>
      <c r="U1272" s="36"/>
      <c r="V1272" s="36"/>
      <c r="W1272" s="37"/>
    </row>
    <row r="1273" spans="11:23" x14ac:dyDescent="0.25">
      <c r="K1273" s="36"/>
      <c r="L1273" s="37"/>
      <c r="M1273" s="37"/>
      <c r="N1273" s="37"/>
      <c r="O1273" s="37"/>
      <c r="P1273" s="36"/>
      <c r="R1273" s="36"/>
      <c r="S1273" s="36"/>
      <c r="T1273" s="36"/>
      <c r="U1273" s="36"/>
      <c r="V1273" s="36"/>
      <c r="W1273" s="37"/>
    </row>
    <row r="1274" spans="11:23" x14ac:dyDescent="0.25">
      <c r="K1274" s="36"/>
      <c r="L1274" s="37"/>
      <c r="M1274" s="37"/>
      <c r="N1274" s="37"/>
      <c r="O1274" s="37"/>
      <c r="P1274" s="36"/>
      <c r="R1274" s="36"/>
      <c r="S1274" s="36"/>
      <c r="T1274" s="36"/>
      <c r="U1274" s="36"/>
      <c r="V1274" s="36"/>
      <c r="W1274" s="37"/>
    </row>
    <row r="1275" spans="11:23" x14ac:dyDescent="0.25">
      <c r="K1275" s="36"/>
      <c r="L1275" s="37"/>
      <c r="M1275" s="37"/>
      <c r="N1275" s="37"/>
      <c r="O1275" s="37"/>
      <c r="P1275" s="36"/>
      <c r="R1275" s="36"/>
      <c r="S1275" s="36"/>
      <c r="T1275" s="36"/>
      <c r="U1275" s="36"/>
      <c r="V1275" s="36"/>
      <c r="W1275" s="37"/>
    </row>
    <row r="1276" spans="11:23" x14ac:dyDescent="0.25">
      <c r="K1276" s="36"/>
      <c r="L1276" s="37"/>
      <c r="M1276" s="37"/>
      <c r="N1276" s="37"/>
      <c r="O1276" s="37"/>
      <c r="P1276" s="36"/>
      <c r="R1276" s="36"/>
      <c r="S1276" s="36"/>
      <c r="T1276" s="36"/>
      <c r="U1276" s="36"/>
      <c r="V1276" s="36"/>
      <c r="W1276" s="37"/>
    </row>
    <row r="1277" spans="11:23" x14ac:dyDescent="0.25">
      <c r="K1277" s="36"/>
      <c r="L1277" s="37"/>
      <c r="M1277" s="37"/>
      <c r="N1277" s="37"/>
      <c r="O1277" s="37"/>
      <c r="P1277" s="36"/>
      <c r="R1277" s="36"/>
      <c r="S1277" s="36"/>
      <c r="T1277" s="36"/>
      <c r="U1277" s="36"/>
      <c r="V1277" s="36"/>
      <c r="W1277" s="37"/>
    </row>
    <row r="1278" spans="11:23" x14ac:dyDescent="0.25">
      <c r="K1278" s="36"/>
      <c r="L1278" s="37"/>
      <c r="M1278" s="37"/>
      <c r="N1278" s="37"/>
      <c r="O1278" s="37"/>
      <c r="P1278" s="36"/>
      <c r="R1278" s="36"/>
      <c r="S1278" s="36"/>
      <c r="T1278" s="36"/>
      <c r="U1278" s="36"/>
      <c r="V1278" s="36"/>
      <c r="W1278" s="37"/>
    </row>
    <row r="1279" spans="11:23" x14ac:dyDescent="0.25">
      <c r="K1279" s="36"/>
      <c r="L1279" s="37"/>
      <c r="M1279" s="37"/>
      <c r="N1279" s="37"/>
      <c r="O1279" s="37"/>
      <c r="P1279" s="36"/>
      <c r="R1279" s="36"/>
      <c r="S1279" s="36"/>
      <c r="T1279" s="36"/>
      <c r="U1279" s="36"/>
      <c r="V1279" s="36"/>
      <c r="W1279" s="37"/>
    </row>
    <row r="1280" spans="11:23" x14ac:dyDescent="0.25">
      <c r="K1280" s="36"/>
      <c r="L1280" s="37"/>
      <c r="M1280" s="37"/>
      <c r="N1280" s="37"/>
      <c r="O1280" s="37"/>
      <c r="P1280" s="36"/>
      <c r="R1280" s="36"/>
      <c r="S1280" s="36"/>
      <c r="T1280" s="36"/>
      <c r="U1280" s="36"/>
      <c r="V1280" s="36"/>
      <c r="W1280" s="37"/>
    </row>
    <row r="1281" spans="11:23" x14ac:dyDescent="0.25">
      <c r="K1281" s="36"/>
      <c r="L1281" s="37"/>
      <c r="M1281" s="37"/>
      <c r="N1281" s="37"/>
      <c r="O1281" s="37"/>
      <c r="P1281" s="36"/>
      <c r="R1281" s="36"/>
      <c r="S1281" s="36"/>
      <c r="T1281" s="36"/>
      <c r="U1281" s="36"/>
      <c r="V1281" s="36"/>
      <c r="W1281" s="37"/>
    </row>
    <row r="1282" spans="11:23" x14ac:dyDescent="0.25">
      <c r="K1282" s="36"/>
      <c r="L1282" s="37"/>
      <c r="M1282" s="37"/>
      <c r="N1282" s="37"/>
      <c r="O1282" s="37"/>
      <c r="P1282" s="36"/>
      <c r="R1282" s="36"/>
      <c r="S1282" s="36"/>
      <c r="T1282" s="36"/>
      <c r="U1282" s="36"/>
      <c r="V1282" s="36"/>
      <c r="W1282" s="37"/>
    </row>
    <row r="1283" spans="11:23" x14ac:dyDescent="0.25">
      <c r="K1283" s="36"/>
      <c r="L1283" s="37"/>
      <c r="M1283" s="37"/>
      <c r="N1283" s="37"/>
      <c r="O1283" s="37"/>
      <c r="P1283" s="36"/>
      <c r="R1283" s="36"/>
      <c r="S1283" s="36"/>
      <c r="T1283" s="36"/>
      <c r="U1283" s="36"/>
      <c r="V1283" s="36"/>
      <c r="W1283" s="37"/>
    </row>
    <row r="1284" spans="11:23" x14ac:dyDescent="0.25">
      <c r="K1284" s="36"/>
      <c r="L1284" s="37"/>
      <c r="M1284" s="37"/>
      <c r="N1284" s="37"/>
      <c r="O1284" s="37"/>
      <c r="P1284" s="36"/>
      <c r="R1284" s="36"/>
      <c r="S1284" s="36"/>
      <c r="T1284" s="36"/>
      <c r="U1284" s="36"/>
      <c r="V1284" s="36"/>
      <c r="W1284" s="37"/>
    </row>
    <row r="1285" spans="11:23" x14ac:dyDescent="0.25">
      <c r="K1285" s="36"/>
      <c r="L1285" s="37"/>
      <c r="M1285" s="37"/>
      <c r="N1285" s="37"/>
      <c r="O1285" s="37"/>
      <c r="P1285" s="36"/>
      <c r="R1285" s="36"/>
      <c r="S1285" s="36"/>
      <c r="T1285" s="36"/>
      <c r="U1285" s="36"/>
      <c r="V1285" s="36"/>
      <c r="W1285" s="37"/>
    </row>
    <row r="1286" spans="11:23" x14ac:dyDescent="0.25">
      <c r="K1286" s="36"/>
      <c r="L1286" s="37"/>
      <c r="M1286" s="37"/>
      <c r="N1286" s="37"/>
      <c r="O1286" s="37"/>
      <c r="P1286" s="36"/>
      <c r="R1286" s="36"/>
      <c r="S1286" s="36"/>
      <c r="T1286" s="36"/>
      <c r="U1286" s="36"/>
      <c r="V1286" s="36"/>
      <c r="W1286" s="37"/>
    </row>
    <row r="1287" spans="11:23" x14ac:dyDescent="0.25">
      <c r="K1287" s="36"/>
      <c r="L1287" s="37"/>
      <c r="M1287" s="37"/>
      <c r="N1287" s="37"/>
      <c r="O1287" s="37"/>
      <c r="P1287" s="36"/>
      <c r="R1287" s="36"/>
      <c r="S1287" s="36"/>
      <c r="T1287" s="36"/>
      <c r="U1287" s="36"/>
      <c r="V1287" s="36"/>
      <c r="W1287" s="37"/>
    </row>
    <row r="1288" spans="11:23" x14ac:dyDescent="0.25">
      <c r="K1288" s="36"/>
      <c r="L1288" s="37"/>
      <c r="M1288" s="37"/>
      <c r="N1288" s="37"/>
      <c r="O1288" s="37"/>
      <c r="P1288" s="36"/>
      <c r="R1288" s="36"/>
      <c r="S1288" s="36"/>
      <c r="T1288" s="36"/>
      <c r="U1288" s="36"/>
      <c r="V1288" s="36"/>
      <c r="W1288" s="37"/>
    </row>
    <row r="1289" spans="11:23" x14ac:dyDescent="0.25">
      <c r="K1289" s="36"/>
      <c r="L1289" s="37"/>
      <c r="M1289" s="37"/>
      <c r="N1289" s="37"/>
      <c r="O1289" s="37"/>
      <c r="P1289" s="36"/>
      <c r="R1289" s="36"/>
      <c r="S1289" s="36"/>
      <c r="T1289" s="36"/>
      <c r="U1289" s="36"/>
      <c r="V1289" s="36"/>
      <c r="W1289" s="37"/>
    </row>
    <row r="1290" spans="11:23" x14ac:dyDescent="0.25">
      <c r="K1290" s="36"/>
      <c r="L1290" s="37"/>
      <c r="M1290" s="37"/>
      <c r="N1290" s="37"/>
      <c r="O1290" s="37"/>
      <c r="P1290" s="36"/>
      <c r="R1290" s="36"/>
      <c r="S1290" s="36"/>
      <c r="T1290" s="36"/>
      <c r="U1290" s="36"/>
      <c r="V1290" s="36"/>
      <c r="W1290" s="37"/>
    </row>
    <row r="1291" spans="11:23" x14ac:dyDescent="0.25">
      <c r="K1291" s="36"/>
      <c r="L1291" s="37"/>
      <c r="M1291" s="37"/>
      <c r="N1291" s="37"/>
      <c r="O1291" s="37"/>
      <c r="P1291" s="36"/>
      <c r="R1291" s="36"/>
      <c r="S1291" s="36"/>
      <c r="T1291" s="36"/>
      <c r="U1291" s="36"/>
      <c r="V1291" s="36"/>
      <c r="W1291" s="37"/>
    </row>
    <row r="1292" spans="11:23" x14ac:dyDescent="0.25">
      <c r="K1292" s="36"/>
      <c r="L1292" s="37"/>
      <c r="M1292" s="37"/>
      <c r="N1292" s="37"/>
      <c r="O1292" s="37"/>
      <c r="P1292" s="36"/>
      <c r="R1292" s="36"/>
      <c r="S1292" s="36"/>
      <c r="T1292" s="36"/>
      <c r="U1292" s="36"/>
      <c r="V1292" s="36"/>
      <c r="W1292" s="37"/>
    </row>
    <row r="1293" spans="11:23" x14ac:dyDescent="0.25">
      <c r="K1293" s="36"/>
      <c r="L1293" s="37"/>
      <c r="M1293" s="37"/>
      <c r="N1293" s="37"/>
      <c r="O1293" s="37"/>
      <c r="P1293" s="36"/>
      <c r="R1293" s="36"/>
      <c r="S1293" s="36"/>
      <c r="T1293" s="36"/>
      <c r="U1293" s="36"/>
      <c r="V1293" s="36"/>
      <c r="W1293" s="37"/>
    </row>
    <row r="1294" spans="11:23" x14ac:dyDescent="0.25">
      <c r="K1294" s="36"/>
      <c r="L1294" s="37"/>
      <c r="M1294" s="37"/>
      <c r="N1294" s="37"/>
      <c r="O1294" s="37"/>
      <c r="P1294" s="36"/>
      <c r="R1294" s="36"/>
      <c r="S1294" s="36"/>
      <c r="T1294" s="36"/>
      <c r="U1294" s="36"/>
      <c r="V1294" s="36"/>
      <c r="W1294" s="37"/>
    </row>
    <row r="1295" spans="11:23" x14ac:dyDescent="0.25">
      <c r="K1295" s="36"/>
      <c r="L1295" s="37"/>
      <c r="M1295" s="37"/>
      <c r="N1295" s="37"/>
      <c r="O1295" s="37"/>
      <c r="P1295" s="36"/>
      <c r="R1295" s="36"/>
      <c r="S1295" s="36"/>
      <c r="T1295" s="36"/>
      <c r="U1295" s="36"/>
      <c r="V1295" s="36"/>
      <c r="W1295" s="37"/>
    </row>
    <row r="1296" spans="11:23" x14ac:dyDescent="0.25">
      <c r="K1296" s="36"/>
      <c r="L1296" s="37"/>
      <c r="M1296" s="37"/>
      <c r="N1296" s="37"/>
      <c r="O1296" s="37"/>
      <c r="P1296" s="36"/>
      <c r="R1296" s="36"/>
      <c r="S1296" s="36"/>
      <c r="T1296" s="36"/>
      <c r="U1296" s="36"/>
      <c r="V1296" s="36"/>
      <c r="W1296" s="37"/>
    </row>
    <row r="1297" spans="11:23" x14ac:dyDescent="0.25">
      <c r="K1297" s="36"/>
      <c r="L1297" s="37"/>
      <c r="M1297" s="37"/>
      <c r="N1297" s="37"/>
      <c r="O1297" s="37"/>
      <c r="P1297" s="36"/>
      <c r="R1297" s="36"/>
      <c r="S1297" s="36"/>
      <c r="T1297" s="36"/>
      <c r="U1297" s="36"/>
      <c r="V1297" s="36"/>
      <c r="W1297" s="37"/>
    </row>
    <row r="1298" spans="11:23" x14ac:dyDescent="0.25">
      <c r="K1298" s="36"/>
      <c r="L1298" s="37"/>
      <c r="M1298" s="37"/>
      <c r="N1298" s="37"/>
      <c r="O1298" s="37"/>
      <c r="P1298" s="36"/>
      <c r="R1298" s="36"/>
      <c r="S1298" s="36"/>
      <c r="T1298" s="36"/>
      <c r="U1298" s="36"/>
      <c r="V1298" s="36"/>
      <c r="W1298" s="37"/>
    </row>
    <row r="1299" spans="11:23" x14ac:dyDescent="0.25">
      <c r="K1299" s="36"/>
      <c r="L1299" s="37"/>
      <c r="M1299" s="37"/>
      <c r="N1299" s="37"/>
      <c r="O1299" s="37"/>
      <c r="P1299" s="36"/>
      <c r="R1299" s="36"/>
      <c r="S1299" s="36"/>
      <c r="T1299" s="36"/>
      <c r="U1299" s="36"/>
      <c r="V1299" s="36"/>
      <c r="W1299" s="37"/>
    </row>
    <row r="1300" spans="11:23" x14ac:dyDescent="0.25">
      <c r="K1300" s="36"/>
      <c r="L1300" s="37"/>
      <c r="M1300" s="37"/>
      <c r="N1300" s="37"/>
      <c r="O1300" s="37"/>
      <c r="P1300" s="36"/>
      <c r="R1300" s="36"/>
      <c r="S1300" s="36"/>
      <c r="T1300" s="36"/>
      <c r="U1300" s="36"/>
      <c r="V1300" s="36"/>
      <c r="W1300" s="37"/>
    </row>
    <row r="1301" spans="11:23" x14ac:dyDescent="0.25">
      <c r="K1301" s="36"/>
      <c r="L1301" s="37"/>
      <c r="M1301" s="37"/>
      <c r="N1301" s="37"/>
      <c r="O1301" s="37"/>
      <c r="P1301" s="36"/>
      <c r="R1301" s="36"/>
      <c r="S1301" s="36"/>
      <c r="T1301" s="36"/>
      <c r="U1301" s="36"/>
      <c r="V1301" s="36"/>
      <c r="W1301" s="37"/>
    </row>
    <row r="1302" spans="11:23" x14ac:dyDescent="0.25">
      <c r="K1302" s="36"/>
      <c r="L1302" s="37"/>
      <c r="M1302" s="37"/>
      <c r="N1302" s="37"/>
      <c r="O1302" s="37"/>
      <c r="P1302" s="36"/>
      <c r="R1302" s="36"/>
      <c r="S1302" s="36"/>
      <c r="T1302" s="36"/>
      <c r="U1302" s="36"/>
      <c r="V1302" s="36"/>
      <c r="W1302" s="37"/>
    </row>
    <row r="1303" spans="11:23" x14ac:dyDescent="0.25">
      <c r="K1303" s="36"/>
      <c r="L1303" s="37"/>
      <c r="M1303" s="37"/>
      <c r="N1303" s="37"/>
      <c r="O1303" s="37"/>
      <c r="P1303" s="36"/>
      <c r="R1303" s="36"/>
      <c r="S1303" s="36"/>
      <c r="T1303" s="36"/>
      <c r="U1303" s="36"/>
      <c r="V1303" s="36"/>
      <c r="W1303" s="37"/>
    </row>
    <row r="1304" spans="11:23" x14ac:dyDescent="0.25">
      <c r="K1304" s="36"/>
      <c r="L1304" s="37"/>
      <c r="M1304" s="37"/>
      <c r="N1304" s="37"/>
      <c r="O1304" s="37"/>
      <c r="P1304" s="36"/>
      <c r="R1304" s="36"/>
      <c r="S1304" s="36"/>
      <c r="T1304" s="36"/>
      <c r="U1304" s="36"/>
      <c r="V1304" s="36"/>
      <c r="W1304" s="37"/>
    </row>
    <row r="1305" spans="11:23" x14ac:dyDescent="0.25">
      <c r="K1305" s="36"/>
      <c r="L1305" s="37"/>
      <c r="M1305" s="37"/>
      <c r="N1305" s="37"/>
      <c r="O1305" s="37"/>
      <c r="P1305" s="36"/>
      <c r="R1305" s="36"/>
      <c r="S1305" s="36"/>
      <c r="T1305" s="36"/>
      <c r="U1305" s="36"/>
      <c r="V1305" s="36"/>
      <c r="W1305" s="37"/>
    </row>
    <row r="1306" spans="11:23" x14ac:dyDescent="0.25">
      <c r="K1306" s="36"/>
      <c r="L1306" s="37"/>
      <c r="M1306" s="37"/>
      <c r="N1306" s="37"/>
      <c r="O1306" s="37"/>
      <c r="P1306" s="36"/>
      <c r="R1306" s="36"/>
      <c r="S1306" s="36"/>
      <c r="T1306" s="36"/>
      <c r="U1306" s="36"/>
      <c r="V1306" s="36"/>
      <c r="W1306" s="37"/>
    </row>
    <row r="1307" spans="11:23" x14ac:dyDescent="0.25">
      <c r="K1307" s="36"/>
      <c r="L1307" s="37"/>
      <c r="M1307" s="37"/>
      <c r="N1307" s="37"/>
      <c r="O1307" s="37"/>
      <c r="P1307" s="36"/>
      <c r="R1307" s="36"/>
      <c r="S1307" s="36"/>
      <c r="T1307" s="36"/>
      <c r="U1307" s="36"/>
      <c r="V1307" s="36"/>
      <c r="W1307" s="37"/>
    </row>
    <row r="1308" spans="11:23" x14ac:dyDescent="0.25">
      <c r="K1308" s="36"/>
      <c r="L1308" s="37"/>
      <c r="M1308" s="37"/>
      <c r="N1308" s="37"/>
      <c r="O1308" s="37"/>
      <c r="P1308" s="36"/>
      <c r="R1308" s="36"/>
      <c r="S1308" s="36"/>
      <c r="T1308" s="36"/>
      <c r="U1308" s="36"/>
      <c r="V1308" s="36"/>
      <c r="W1308" s="37"/>
    </row>
    <row r="1309" spans="11:23" x14ac:dyDescent="0.25">
      <c r="K1309" s="36"/>
      <c r="L1309" s="37"/>
      <c r="M1309" s="37"/>
      <c r="N1309" s="37"/>
      <c r="O1309" s="37"/>
      <c r="P1309" s="36"/>
      <c r="R1309" s="36"/>
      <c r="S1309" s="36"/>
      <c r="T1309" s="36"/>
      <c r="U1309" s="36"/>
      <c r="V1309" s="36"/>
      <c r="W1309" s="37"/>
    </row>
    <row r="1310" spans="11:23" x14ac:dyDescent="0.25">
      <c r="K1310" s="36"/>
      <c r="L1310" s="37"/>
      <c r="M1310" s="37"/>
      <c r="N1310" s="37"/>
      <c r="O1310" s="37"/>
      <c r="P1310" s="36"/>
      <c r="R1310" s="36"/>
      <c r="S1310" s="36"/>
      <c r="T1310" s="36"/>
      <c r="U1310" s="36"/>
      <c r="V1310" s="36"/>
      <c r="W1310" s="37"/>
    </row>
    <row r="1311" spans="11:23" x14ac:dyDescent="0.25">
      <c r="K1311" s="36"/>
      <c r="L1311" s="37"/>
      <c r="M1311" s="37"/>
      <c r="N1311" s="37"/>
      <c r="O1311" s="37"/>
      <c r="P1311" s="36"/>
      <c r="R1311" s="36"/>
      <c r="S1311" s="36"/>
      <c r="T1311" s="36"/>
      <c r="U1311" s="36"/>
      <c r="V1311" s="36"/>
      <c r="W1311" s="37"/>
    </row>
    <row r="1312" spans="11:23" x14ac:dyDescent="0.25">
      <c r="K1312" s="36"/>
      <c r="L1312" s="37"/>
      <c r="M1312" s="37"/>
      <c r="N1312" s="37"/>
      <c r="O1312" s="37"/>
      <c r="P1312" s="36"/>
      <c r="R1312" s="36"/>
      <c r="S1312" s="36"/>
      <c r="T1312" s="36"/>
      <c r="U1312" s="36"/>
      <c r="V1312" s="36"/>
      <c r="W1312" s="37"/>
    </row>
    <row r="1313" spans="11:23" x14ac:dyDescent="0.25">
      <c r="K1313" s="36"/>
      <c r="L1313" s="37"/>
      <c r="M1313" s="37"/>
      <c r="N1313" s="37"/>
      <c r="O1313" s="37"/>
      <c r="P1313" s="36"/>
      <c r="R1313" s="36"/>
      <c r="S1313" s="36"/>
      <c r="T1313" s="36"/>
      <c r="U1313" s="36"/>
      <c r="V1313" s="36"/>
      <c r="W1313" s="37"/>
    </row>
    <row r="1314" spans="11:23" x14ac:dyDescent="0.25">
      <c r="K1314" s="36"/>
      <c r="L1314" s="37"/>
      <c r="M1314" s="37"/>
      <c r="N1314" s="37"/>
      <c r="O1314" s="37"/>
      <c r="P1314" s="36"/>
      <c r="R1314" s="36"/>
      <c r="S1314" s="36"/>
      <c r="T1314" s="36"/>
      <c r="U1314" s="36"/>
      <c r="V1314" s="36"/>
      <c r="W1314" s="37"/>
    </row>
    <row r="1315" spans="11:23" x14ac:dyDescent="0.25">
      <c r="K1315" s="36"/>
      <c r="L1315" s="37"/>
      <c r="M1315" s="37"/>
      <c r="N1315" s="37"/>
      <c r="O1315" s="37"/>
      <c r="P1315" s="36"/>
      <c r="R1315" s="36"/>
      <c r="S1315" s="36"/>
      <c r="T1315" s="36"/>
      <c r="U1315" s="36"/>
      <c r="V1315" s="36"/>
      <c r="W1315" s="37"/>
    </row>
    <row r="1316" spans="11:23" x14ac:dyDescent="0.25">
      <c r="K1316" s="36"/>
      <c r="L1316" s="37"/>
      <c r="M1316" s="37"/>
      <c r="N1316" s="37"/>
      <c r="O1316" s="37"/>
      <c r="P1316" s="36"/>
      <c r="R1316" s="36"/>
      <c r="S1316" s="36"/>
      <c r="T1316" s="36"/>
      <c r="U1316" s="36"/>
      <c r="V1316" s="36"/>
      <c r="W1316" s="37"/>
    </row>
    <row r="1317" spans="11:23" x14ac:dyDescent="0.25">
      <c r="K1317" s="36"/>
      <c r="L1317" s="37"/>
      <c r="M1317" s="37"/>
      <c r="N1317" s="37"/>
      <c r="O1317" s="37"/>
      <c r="P1317" s="36"/>
      <c r="R1317" s="36"/>
      <c r="S1317" s="36"/>
      <c r="T1317" s="36"/>
      <c r="U1317" s="36"/>
      <c r="V1317" s="36"/>
      <c r="W1317" s="37"/>
    </row>
    <row r="1318" spans="11:23" x14ac:dyDescent="0.25">
      <c r="K1318" s="36"/>
      <c r="L1318" s="37"/>
      <c r="M1318" s="37"/>
      <c r="N1318" s="37"/>
      <c r="O1318" s="37"/>
      <c r="P1318" s="36"/>
      <c r="R1318" s="36"/>
      <c r="S1318" s="36"/>
      <c r="T1318" s="36"/>
      <c r="U1318" s="36"/>
      <c r="V1318" s="36"/>
      <c r="W1318" s="37"/>
    </row>
    <row r="1319" spans="11:23" x14ac:dyDescent="0.25">
      <c r="K1319" s="36"/>
      <c r="L1319" s="37"/>
      <c r="M1319" s="37"/>
      <c r="N1319" s="37"/>
      <c r="O1319" s="37"/>
      <c r="P1319" s="36"/>
      <c r="R1319" s="36"/>
      <c r="S1319" s="36"/>
      <c r="T1319" s="36"/>
      <c r="U1319" s="36"/>
      <c r="V1319" s="36"/>
      <c r="W1319" s="37"/>
    </row>
    <row r="1320" spans="11:23" x14ac:dyDescent="0.25">
      <c r="K1320" s="36"/>
      <c r="L1320" s="37"/>
      <c r="M1320" s="37"/>
      <c r="N1320" s="37"/>
      <c r="O1320" s="37"/>
      <c r="P1320" s="36"/>
      <c r="R1320" s="36"/>
      <c r="S1320" s="36"/>
      <c r="T1320" s="36"/>
      <c r="U1320" s="36"/>
      <c r="V1320" s="36"/>
      <c r="W1320" s="37"/>
    </row>
    <row r="1321" spans="11:23" x14ac:dyDescent="0.25">
      <c r="K1321" s="36"/>
      <c r="L1321" s="37"/>
      <c r="M1321" s="37"/>
      <c r="N1321" s="37"/>
      <c r="O1321" s="37"/>
      <c r="P1321" s="36"/>
      <c r="R1321" s="36"/>
      <c r="S1321" s="36"/>
      <c r="T1321" s="36"/>
      <c r="U1321" s="36"/>
      <c r="V1321" s="36"/>
      <c r="W1321" s="37"/>
    </row>
    <row r="1322" spans="11:23" x14ac:dyDescent="0.25">
      <c r="K1322" s="36"/>
      <c r="L1322" s="37"/>
      <c r="M1322" s="37"/>
      <c r="N1322" s="37"/>
      <c r="O1322" s="37"/>
      <c r="P1322" s="36"/>
      <c r="R1322" s="36"/>
      <c r="S1322" s="36"/>
      <c r="T1322" s="36"/>
      <c r="U1322" s="36"/>
      <c r="V1322" s="36"/>
      <c r="W1322" s="37"/>
    </row>
    <row r="1323" spans="11:23" x14ac:dyDescent="0.25">
      <c r="K1323" s="36"/>
      <c r="L1323" s="37"/>
      <c r="M1323" s="37"/>
      <c r="N1323" s="37"/>
      <c r="O1323" s="37"/>
      <c r="P1323" s="36"/>
      <c r="R1323" s="36"/>
      <c r="S1323" s="36"/>
      <c r="T1323" s="36"/>
      <c r="U1323" s="36"/>
      <c r="V1323" s="36"/>
      <c r="W1323" s="37"/>
    </row>
    <row r="1324" spans="11:23" x14ac:dyDescent="0.25">
      <c r="K1324" s="36"/>
      <c r="L1324" s="37"/>
      <c r="M1324" s="37"/>
      <c r="N1324" s="37"/>
      <c r="O1324" s="37"/>
      <c r="P1324" s="36"/>
      <c r="R1324" s="36"/>
      <c r="S1324" s="36"/>
      <c r="T1324" s="36"/>
      <c r="U1324" s="36"/>
      <c r="V1324" s="36"/>
      <c r="W1324" s="37"/>
    </row>
    <row r="1325" spans="11:23" x14ac:dyDescent="0.25">
      <c r="K1325" s="36"/>
      <c r="L1325" s="37"/>
      <c r="M1325" s="37"/>
      <c r="N1325" s="37"/>
      <c r="O1325" s="37"/>
      <c r="P1325" s="36"/>
      <c r="R1325" s="36"/>
      <c r="S1325" s="36"/>
      <c r="T1325" s="36"/>
      <c r="U1325" s="36"/>
      <c r="V1325" s="36"/>
      <c r="W1325" s="37"/>
    </row>
    <row r="1326" spans="11:23" x14ac:dyDescent="0.25">
      <c r="K1326" s="36"/>
      <c r="L1326" s="37"/>
      <c r="M1326" s="37"/>
      <c r="N1326" s="37"/>
      <c r="O1326" s="37"/>
      <c r="P1326" s="36"/>
      <c r="R1326" s="36"/>
      <c r="S1326" s="36"/>
      <c r="T1326" s="36"/>
      <c r="U1326" s="36"/>
      <c r="V1326" s="36"/>
      <c r="W1326" s="37"/>
    </row>
    <row r="1327" spans="11:23" x14ac:dyDescent="0.25">
      <c r="K1327" s="36"/>
      <c r="L1327" s="37"/>
      <c r="M1327" s="37"/>
      <c r="N1327" s="37"/>
      <c r="O1327" s="37"/>
      <c r="P1327" s="36"/>
      <c r="R1327" s="36"/>
      <c r="S1327" s="36"/>
      <c r="T1327" s="36"/>
      <c r="U1327" s="36"/>
      <c r="V1327" s="36"/>
      <c r="W1327" s="37"/>
    </row>
    <row r="1328" spans="11:23" x14ac:dyDescent="0.25">
      <c r="K1328" s="36"/>
      <c r="L1328" s="37"/>
      <c r="M1328" s="37"/>
      <c r="N1328" s="37"/>
      <c r="O1328" s="37"/>
      <c r="P1328" s="36"/>
      <c r="R1328" s="36"/>
      <c r="S1328" s="36"/>
      <c r="T1328" s="36"/>
      <c r="U1328" s="36"/>
      <c r="V1328" s="36"/>
      <c r="W1328" s="37"/>
    </row>
    <row r="1329" spans="11:23" x14ac:dyDescent="0.25">
      <c r="K1329" s="36"/>
      <c r="L1329" s="37"/>
      <c r="M1329" s="37"/>
      <c r="N1329" s="37"/>
      <c r="O1329" s="37"/>
      <c r="P1329" s="36"/>
      <c r="R1329" s="36"/>
      <c r="S1329" s="36"/>
      <c r="T1329" s="36"/>
      <c r="U1329" s="36"/>
      <c r="V1329" s="36"/>
      <c r="W1329" s="37"/>
    </row>
    <row r="1330" spans="11:23" x14ac:dyDescent="0.25">
      <c r="K1330" s="36"/>
      <c r="L1330" s="37"/>
      <c r="M1330" s="37"/>
      <c r="N1330" s="37"/>
      <c r="O1330" s="37"/>
      <c r="P1330" s="36"/>
      <c r="R1330" s="36"/>
      <c r="S1330" s="36"/>
      <c r="T1330" s="36"/>
      <c r="U1330" s="36"/>
      <c r="V1330" s="36"/>
      <c r="W1330" s="37"/>
    </row>
    <row r="1331" spans="11:23" x14ac:dyDescent="0.25">
      <c r="K1331" s="36"/>
      <c r="L1331" s="37"/>
      <c r="M1331" s="37"/>
      <c r="N1331" s="37"/>
      <c r="O1331" s="37"/>
      <c r="P1331" s="36"/>
      <c r="R1331" s="36"/>
      <c r="S1331" s="36"/>
      <c r="T1331" s="36"/>
      <c r="U1331" s="36"/>
      <c r="V1331" s="36"/>
      <c r="W1331" s="37"/>
    </row>
    <row r="1332" spans="11:23" x14ac:dyDescent="0.25">
      <c r="K1332" s="36"/>
      <c r="L1332" s="37"/>
      <c r="M1332" s="37"/>
      <c r="N1332" s="37"/>
      <c r="O1332" s="37"/>
      <c r="P1332" s="36"/>
      <c r="R1332" s="36"/>
      <c r="S1332" s="36"/>
      <c r="T1332" s="36"/>
      <c r="U1332" s="36"/>
      <c r="V1332" s="36"/>
      <c r="W1332" s="37"/>
    </row>
    <row r="1333" spans="11:23" x14ac:dyDescent="0.25">
      <c r="K1333" s="36"/>
      <c r="L1333" s="37"/>
      <c r="M1333" s="37"/>
      <c r="N1333" s="37"/>
      <c r="O1333" s="37"/>
      <c r="P1333" s="36"/>
      <c r="R1333" s="36"/>
      <c r="S1333" s="36"/>
      <c r="T1333" s="36"/>
      <c r="U1333" s="36"/>
      <c r="V1333" s="36"/>
      <c r="W1333" s="37"/>
    </row>
    <row r="1334" spans="11:23" x14ac:dyDescent="0.25">
      <c r="K1334" s="36"/>
      <c r="L1334" s="37"/>
      <c r="M1334" s="37"/>
      <c r="N1334" s="37"/>
      <c r="O1334" s="37"/>
      <c r="P1334" s="36"/>
      <c r="R1334" s="36"/>
      <c r="S1334" s="36"/>
      <c r="T1334" s="36"/>
      <c r="U1334" s="36"/>
      <c r="V1334" s="36"/>
      <c r="W1334" s="37"/>
    </row>
    <row r="1335" spans="11:23" x14ac:dyDescent="0.25">
      <c r="K1335" s="36"/>
      <c r="L1335" s="37"/>
      <c r="M1335" s="37"/>
      <c r="N1335" s="37"/>
      <c r="O1335" s="37"/>
      <c r="P1335" s="36"/>
      <c r="R1335" s="36"/>
      <c r="S1335" s="36"/>
      <c r="T1335" s="36"/>
      <c r="U1335" s="36"/>
      <c r="V1335" s="36"/>
      <c r="W1335" s="37"/>
    </row>
    <row r="1336" spans="11:23" x14ac:dyDescent="0.25">
      <c r="K1336" s="36"/>
      <c r="L1336" s="37"/>
      <c r="M1336" s="37"/>
      <c r="N1336" s="37"/>
      <c r="O1336" s="37"/>
      <c r="P1336" s="36"/>
      <c r="R1336" s="36"/>
      <c r="S1336" s="36"/>
      <c r="T1336" s="36"/>
      <c r="U1336" s="36"/>
      <c r="V1336" s="36"/>
      <c r="W1336" s="37"/>
    </row>
    <row r="1337" spans="11:23" x14ac:dyDescent="0.25">
      <c r="K1337" s="36"/>
      <c r="L1337" s="37"/>
      <c r="M1337" s="37"/>
      <c r="N1337" s="37"/>
      <c r="O1337" s="37"/>
      <c r="P1337" s="36"/>
      <c r="R1337" s="36"/>
      <c r="S1337" s="36"/>
      <c r="T1337" s="36"/>
      <c r="U1337" s="36"/>
      <c r="V1337" s="36"/>
      <c r="W1337" s="37"/>
    </row>
    <row r="1338" spans="11:23" x14ac:dyDescent="0.25">
      <c r="K1338" s="36"/>
      <c r="L1338" s="37"/>
      <c r="M1338" s="37"/>
      <c r="N1338" s="37"/>
      <c r="O1338" s="37"/>
      <c r="P1338" s="36"/>
      <c r="R1338" s="36"/>
      <c r="S1338" s="36"/>
      <c r="T1338" s="36"/>
      <c r="U1338" s="36"/>
      <c r="V1338" s="36"/>
      <c r="W1338" s="37"/>
    </row>
    <row r="1339" spans="11:23" x14ac:dyDescent="0.25">
      <c r="K1339" s="36"/>
      <c r="L1339" s="37"/>
      <c r="M1339" s="37"/>
      <c r="N1339" s="37"/>
      <c r="O1339" s="37"/>
      <c r="P1339" s="36"/>
      <c r="R1339" s="36"/>
      <c r="S1339" s="36"/>
      <c r="T1339" s="36"/>
      <c r="U1339" s="36"/>
      <c r="V1339" s="36"/>
      <c r="W1339" s="37"/>
    </row>
    <row r="1340" spans="11:23" x14ac:dyDescent="0.25">
      <c r="K1340" s="36"/>
      <c r="L1340" s="37"/>
      <c r="M1340" s="37"/>
      <c r="N1340" s="37"/>
      <c r="O1340" s="37"/>
      <c r="P1340" s="36"/>
      <c r="R1340" s="36"/>
      <c r="S1340" s="36"/>
      <c r="T1340" s="36"/>
      <c r="U1340" s="36"/>
      <c r="V1340" s="36"/>
      <c r="W1340" s="37"/>
    </row>
    <row r="1341" spans="11:23" x14ac:dyDescent="0.25">
      <c r="K1341" s="36"/>
      <c r="L1341" s="37"/>
      <c r="M1341" s="37"/>
      <c r="N1341" s="37"/>
      <c r="O1341" s="37"/>
      <c r="P1341" s="36"/>
      <c r="R1341" s="36"/>
      <c r="S1341" s="36"/>
      <c r="T1341" s="36"/>
      <c r="U1341" s="36"/>
      <c r="V1341" s="36"/>
      <c r="W1341" s="37"/>
    </row>
    <row r="1342" spans="11:23" x14ac:dyDescent="0.25">
      <c r="K1342" s="36"/>
      <c r="L1342" s="37"/>
      <c r="M1342" s="37"/>
      <c r="N1342" s="37"/>
      <c r="O1342" s="37"/>
      <c r="P1342" s="36"/>
      <c r="R1342" s="36"/>
      <c r="S1342" s="36"/>
      <c r="T1342" s="36"/>
      <c r="U1342" s="36"/>
      <c r="V1342" s="36"/>
      <c r="W1342" s="37"/>
    </row>
    <row r="1343" spans="11:23" x14ac:dyDescent="0.25">
      <c r="K1343" s="36"/>
      <c r="L1343" s="37"/>
      <c r="M1343" s="37"/>
      <c r="N1343" s="37"/>
      <c r="O1343" s="37"/>
      <c r="P1343" s="36"/>
      <c r="R1343" s="36"/>
      <c r="S1343" s="36"/>
      <c r="T1343" s="36"/>
      <c r="U1343" s="36"/>
      <c r="V1343" s="36"/>
      <c r="W1343" s="37"/>
    </row>
    <row r="1344" spans="11:23" x14ac:dyDescent="0.25">
      <c r="K1344" s="36"/>
      <c r="L1344" s="37"/>
      <c r="M1344" s="37"/>
      <c r="N1344" s="37"/>
      <c r="O1344" s="37"/>
      <c r="P1344" s="36"/>
      <c r="R1344" s="36"/>
      <c r="S1344" s="36"/>
      <c r="T1344" s="36"/>
      <c r="U1344" s="36"/>
      <c r="V1344" s="36"/>
      <c r="W1344" s="37"/>
    </row>
    <row r="1345" spans="11:23" x14ac:dyDescent="0.25">
      <c r="K1345" s="36"/>
      <c r="L1345" s="37"/>
      <c r="M1345" s="37"/>
      <c r="N1345" s="37"/>
      <c r="O1345" s="37"/>
      <c r="P1345" s="36"/>
      <c r="R1345" s="36"/>
      <c r="S1345" s="36"/>
      <c r="T1345" s="36"/>
      <c r="U1345" s="36"/>
      <c r="V1345" s="36"/>
      <c r="W1345" s="37"/>
    </row>
    <row r="1346" spans="11:23" x14ac:dyDescent="0.25">
      <c r="K1346" s="36"/>
      <c r="L1346" s="37"/>
      <c r="M1346" s="37"/>
      <c r="N1346" s="37"/>
      <c r="O1346" s="37"/>
      <c r="P1346" s="36"/>
      <c r="R1346" s="36"/>
      <c r="S1346" s="36"/>
      <c r="T1346" s="36"/>
      <c r="U1346" s="36"/>
      <c r="V1346" s="36"/>
      <c r="W1346" s="37"/>
    </row>
    <row r="1347" spans="11:23" x14ac:dyDescent="0.25">
      <c r="K1347" s="36"/>
      <c r="L1347" s="37"/>
      <c r="M1347" s="37"/>
      <c r="N1347" s="37"/>
      <c r="O1347" s="37"/>
      <c r="P1347" s="36"/>
      <c r="R1347" s="36"/>
      <c r="S1347" s="36"/>
      <c r="T1347" s="36"/>
      <c r="U1347" s="36"/>
      <c r="V1347" s="36"/>
      <c r="W1347" s="37"/>
    </row>
    <row r="1348" spans="11:23" x14ac:dyDescent="0.25">
      <c r="K1348" s="36"/>
      <c r="L1348" s="37"/>
      <c r="M1348" s="37"/>
      <c r="N1348" s="37"/>
      <c r="O1348" s="37"/>
      <c r="P1348" s="36"/>
      <c r="R1348" s="36"/>
      <c r="S1348" s="36"/>
      <c r="T1348" s="36"/>
      <c r="U1348" s="36"/>
      <c r="V1348" s="36"/>
      <c r="W1348" s="37"/>
    </row>
    <row r="1349" spans="11:23" x14ac:dyDescent="0.25">
      <c r="K1349" s="36"/>
      <c r="L1349" s="37"/>
      <c r="M1349" s="37"/>
      <c r="N1349" s="37"/>
      <c r="O1349" s="37"/>
      <c r="P1349" s="36"/>
      <c r="R1349" s="36"/>
      <c r="S1349" s="36"/>
      <c r="T1349" s="36"/>
      <c r="U1349" s="36"/>
      <c r="V1349" s="36"/>
      <c r="W1349" s="37"/>
    </row>
    <row r="1350" spans="11:23" x14ac:dyDescent="0.25">
      <c r="K1350" s="36"/>
      <c r="L1350" s="37"/>
      <c r="M1350" s="37"/>
      <c r="N1350" s="37"/>
      <c r="O1350" s="37"/>
      <c r="P1350" s="36"/>
      <c r="R1350" s="36"/>
      <c r="S1350" s="36"/>
      <c r="T1350" s="36"/>
      <c r="U1350" s="36"/>
      <c r="V1350" s="36"/>
      <c r="W1350" s="37"/>
    </row>
    <row r="1351" spans="11:23" x14ac:dyDescent="0.25">
      <c r="K1351" s="36"/>
      <c r="L1351" s="37"/>
      <c r="M1351" s="37"/>
      <c r="N1351" s="37"/>
      <c r="O1351" s="37"/>
      <c r="P1351" s="36"/>
      <c r="R1351" s="36"/>
      <c r="S1351" s="36"/>
      <c r="T1351" s="36"/>
      <c r="U1351" s="36"/>
      <c r="V1351" s="36"/>
      <c r="W1351" s="37"/>
    </row>
    <row r="1352" spans="11:23" x14ac:dyDescent="0.25">
      <c r="K1352" s="36"/>
      <c r="L1352" s="37"/>
      <c r="M1352" s="37"/>
      <c r="N1352" s="37"/>
      <c r="O1352" s="37"/>
      <c r="P1352" s="36"/>
      <c r="R1352" s="36"/>
      <c r="S1352" s="36"/>
      <c r="T1352" s="36"/>
      <c r="U1352" s="36"/>
      <c r="V1352" s="36"/>
      <c r="W1352" s="37"/>
    </row>
    <row r="1353" spans="11:23" x14ac:dyDescent="0.25">
      <c r="K1353" s="36"/>
      <c r="L1353" s="37"/>
      <c r="M1353" s="37"/>
      <c r="N1353" s="37"/>
      <c r="O1353" s="37"/>
      <c r="P1353" s="36"/>
      <c r="R1353" s="36"/>
      <c r="S1353" s="36"/>
      <c r="T1353" s="36"/>
      <c r="U1353" s="36"/>
      <c r="V1353" s="36"/>
      <c r="W1353" s="37"/>
    </row>
    <row r="1354" spans="11:23" x14ac:dyDescent="0.25">
      <c r="K1354" s="36"/>
      <c r="L1354" s="37"/>
      <c r="M1354" s="37"/>
      <c r="N1354" s="37"/>
      <c r="O1354" s="37"/>
      <c r="P1354" s="36"/>
      <c r="R1354" s="36"/>
      <c r="S1354" s="36"/>
      <c r="T1354" s="36"/>
      <c r="U1354" s="36"/>
      <c r="V1354" s="36"/>
      <c r="W1354" s="37"/>
    </row>
    <row r="1355" spans="11:23" x14ac:dyDescent="0.25">
      <c r="K1355" s="36"/>
      <c r="L1355" s="37"/>
      <c r="M1355" s="37"/>
      <c r="N1355" s="37"/>
      <c r="O1355" s="37"/>
      <c r="P1355" s="36"/>
      <c r="R1355" s="36"/>
      <c r="S1355" s="36"/>
      <c r="T1355" s="36"/>
      <c r="U1355" s="36"/>
      <c r="V1355" s="36"/>
      <c r="W1355" s="37"/>
    </row>
    <row r="1356" spans="11:23" x14ac:dyDescent="0.25">
      <c r="K1356" s="36"/>
      <c r="L1356" s="37"/>
      <c r="M1356" s="37"/>
      <c r="N1356" s="37"/>
      <c r="O1356" s="37"/>
      <c r="P1356" s="36"/>
      <c r="R1356" s="36"/>
      <c r="S1356" s="36"/>
      <c r="T1356" s="36"/>
      <c r="U1356" s="36"/>
      <c r="V1356" s="36"/>
      <c r="W1356" s="37"/>
    </row>
    <row r="1357" spans="11:23" x14ac:dyDescent="0.25">
      <c r="K1357" s="36"/>
      <c r="L1357" s="37"/>
      <c r="M1357" s="37"/>
      <c r="N1357" s="37"/>
      <c r="O1357" s="37"/>
      <c r="P1357" s="36"/>
      <c r="R1357" s="36"/>
      <c r="S1357" s="36"/>
      <c r="T1357" s="36"/>
      <c r="U1357" s="36"/>
      <c r="V1357" s="36"/>
      <c r="W1357" s="37"/>
    </row>
    <row r="1358" spans="11:23" x14ac:dyDescent="0.25">
      <c r="K1358" s="36"/>
      <c r="L1358" s="37"/>
      <c r="M1358" s="37"/>
      <c r="N1358" s="37"/>
      <c r="O1358" s="37"/>
      <c r="P1358" s="36"/>
      <c r="R1358" s="36"/>
      <c r="S1358" s="36"/>
      <c r="T1358" s="36"/>
      <c r="U1358" s="36"/>
      <c r="V1358" s="36"/>
      <c r="W1358" s="37"/>
    </row>
    <row r="1359" spans="11:23" x14ac:dyDescent="0.25">
      <c r="K1359" s="36"/>
      <c r="L1359" s="37"/>
      <c r="M1359" s="37"/>
      <c r="N1359" s="37"/>
      <c r="O1359" s="37"/>
      <c r="P1359" s="36"/>
      <c r="R1359" s="36"/>
      <c r="S1359" s="36"/>
      <c r="T1359" s="36"/>
      <c r="U1359" s="36"/>
      <c r="V1359" s="36"/>
      <c r="W1359" s="37"/>
    </row>
    <row r="1360" spans="11:23" x14ac:dyDescent="0.25">
      <c r="K1360" s="36"/>
      <c r="L1360" s="37"/>
      <c r="M1360" s="37"/>
      <c r="N1360" s="37"/>
      <c r="O1360" s="37"/>
      <c r="P1360" s="36"/>
      <c r="R1360" s="36"/>
      <c r="S1360" s="36"/>
      <c r="T1360" s="36"/>
      <c r="U1360" s="36"/>
      <c r="V1360" s="36"/>
      <c r="W1360" s="37"/>
    </row>
    <row r="1361" spans="11:23" x14ac:dyDescent="0.25">
      <c r="K1361" s="36"/>
      <c r="L1361" s="37"/>
      <c r="M1361" s="37"/>
      <c r="N1361" s="37"/>
      <c r="O1361" s="37"/>
      <c r="P1361" s="36"/>
      <c r="R1361" s="36"/>
      <c r="S1361" s="36"/>
      <c r="T1361" s="36"/>
      <c r="U1361" s="36"/>
      <c r="V1361" s="36"/>
      <c r="W1361" s="37"/>
    </row>
    <row r="1362" spans="11:23" x14ac:dyDescent="0.25">
      <c r="K1362" s="36"/>
      <c r="L1362" s="37"/>
      <c r="M1362" s="37"/>
      <c r="N1362" s="37"/>
      <c r="O1362" s="37"/>
      <c r="P1362" s="36"/>
      <c r="R1362" s="36"/>
      <c r="S1362" s="36"/>
      <c r="T1362" s="36"/>
      <c r="U1362" s="36"/>
      <c r="V1362" s="36"/>
      <c r="W1362" s="37"/>
    </row>
    <row r="1363" spans="11:23" x14ac:dyDescent="0.25">
      <c r="K1363" s="36"/>
      <c r="L1363" s="37"/>
      <c r="M1363" s="37"/>
      <c r="N1363" s="37"/>
      <c r="O1363" s="37"/>
      <c r="P1363" s="36"/>
      <c r="R1363" s="36"/>
      <c r="S1363" s="36"/>
      <c r="T1363" s="36"/>
      <c r="U1363" s="36"/>
      <c r="V1363" s="36"/>
      <c r="W1363" s="37"/>
    </row>
    <row r="1364" spans="11:23" x14ac:dyDescent="0.25">
      <c r="K1364" s="36"/>
      <c r="L1364" s="37"/>
      <c r="M1364" s="37"/>
      <c r="N1364" s="37"/>
      <c r="O1364" s="37"/>
      <c r="P1364" s="36"/>
      <c r="R1364" s="36"/>
      <c r="S1364" s="36"/>
      <c r="T1364" s="36"/>
      <c r="U1364" s="36"/>
      <c r="V1364" s="36"/>
      <c r="W1364" s="37"/>
    </row>
    <row r="1365" spans="11:23" x14ac:dyDescent="0.25">
      <c r="K1365" s="36"/>
      <c r="L1365" s="37"/>
      <c r="M1365" s="37"/>
      <c r="N1365" s="37"/>
      <c r="O1365" s="37"/>
      <c r="P1365" s="36"/>
      <c r="R1365" s="36"/>
      <c r="S1365" s="36"/>
      <c r="T1365" s="36"/>
      <c r="U1365" s="36"/>
      <c r="V1365" s="36"/>
      <c r="W1365" s="37"/>
    </row>
    <row r="1366" spans="11:23" x14ac:dyDescent="0.25">
      <c r="K1366" s="36"/>
      <c r="L1366" s="37"/>
      <c r="M1366" s="37"/>
      <c r="N1366" s="37"/>
      <c r="O1366" s="37"/>
      <c r="P1366" s="36"/>
      <c r="R1366" s="36"/>
      <c r="S1366" s="36"/>
      <c r="T1366" s="36"/>
      <c r="U1366" s="36"/>
      <c r="V1366" s="36"/>
      <c r="W1366" s="37"/>
    </row>
    <row r="1367" spans="11:23" x14ac:dyDescent="0.25">
      <c r="K1367" s="36"/>
      <c r="L1367" s="37"/>
      <c r="M1367" s="37"/>
      <c r="N1367" s="37"/>
      <c r="O1367" s="37"/>
      <c r="P1367" s="36"/>
      <c r="R1367" s="36"/>
      <c r="S1367" s="36"/>
      <c r="T1367" s="36"/>
      <c r="U1367" s="36"/>
      <c r="V1367" s="36"/>
      <c r="W1367" s="37"/>
    </row>
    <row r="1368" spans="11:23" x14ac:dyDescent="0.25">
      <c r="K1368" s="36"/>
      <c r="L1368" s="37"/>
      <c r="M1368" s="37"/>
      <c r="N1368" s="37"/>
      <c r="O1368" s="37"/>
      <c r="P1368" s="36"/>
      <c r="R1368" s="36"/>
      <c r="S1368" s="36"/>
      <c r="T1368" s="36"/>
      <c r="U1368" s="36"/>
      <c r="V1368" s="36"/>
      <c r="W1368" s="37"/>
    </row>
    <row r="1369" spans="11:23" x14ac:dyDescent="0.25">
      <c r="K1369" s="36"/>
      <c r="L1369" s="37"/>
      <c r="M1369" s="37"/>
      <c r="N1369" s="37"/>
      <c r="O1369" s="37"/>
      <c r="P1369" s="36"/>
      <c r="R1369" s="36"/>
      <c r="S1369" s="36"/>
      <c r="T1369" s="36"/>
      <c r="U1369" s="36"/>
      <c r="V1369" s="36"/>
      <c r="W1369" s="37"/>
    </row>
    <row r="1370" spans="11:23" x14ac:dyDescent="0.25">
      <c r="K1370" s="36"/>
      <c r="L1370" s="37"/>
      <c r="M1370" s="37"/>
      <c r="N1370" s="37"/>
      <c r="O1370" s="37"/>
      <c r="P1370" s="36"/>
      <c r="R1370" s="36"/>
      <c r="S1370" s="36"/>
      <c r="T1370" s="36"/>
      <c r="U1370" s="36"/>
      <c r="V1370" s="36"/>
      <c r="W1370" s="37"/>
    </row>
    <row r="1371" spans="11:23" x14ac:dyDescent="0.25">
      <c r="K1371" s="36"/>
      <c r="L1371" s="37"/>
      <c r="M1371" s="37"/>
      <c r="N1371" s="37"/>
      <c r="O1371" s="37"/>
      <c r="P1371" s="36"/>
      <c r="R1371" s="36"/>
      <c r="S1371" s="36"/>
      <c r="T1371" s="36"/>
      <c r="U1371" s="36"/>
      <c r="V1371" s="36"/>
      <c r="W1371" s="37"/>
    </row>
    <row r="1372" spans="11:23" x14ac:dyDescent="0.25">
      <c r="K1372" s="36"/>
      <c r="L1372" s="37"/>
      <c r="M1372" s="37"/>
      <c r="N1372" s="37"/>
      <c r="O1372" s="37"/>
      <c r="P1372" s="36"/>
      <c r="R1372" s="36"/>
      <c r="S1372" s="36"/>
      <c r="T1372" s="36"/>
      <c r="U1372" s="36"/>
      <c r="V1372" s="36"/>
      <c r="W1372" s="37"/>
    </row>
    <row r="1373" spans="11:23" x14ac:dyDescent="0.25">
      <c r="K1373" s="36"/>
      <c r="L1373" s="37"/>
      <c r="M1373" s="37"/>
      <c r="N1373" s="37"/>
      <c r="O1373" s="37"/>
      <c r="P1373" s="36"/>
      <c r="R1373" s="36"/>
      <c r="S1373" s="36"/>
      <c r="T1373" s="36"/>
      <c r="U1373" s="36"/>
      <c r="V1373" s="36"/>
      <c r="W1373" s="37"/>
    </row>
    <row r="1374" spans="11:23" x14ac:dyDescent="0.25">
      <c r="K1374" s="36"/>
      <c r="L1374" s="37"/>
      <c r="M1374" s="37"/>
      <c r="N1374" s="37"/>
      <c r="O1374" s="37"/>
      <c r="P1374" s="36"/>
      <c r="R1374" s="36"/>
      <c r="S1374" s="36"/>
      <c r="T1374" s="36"/>
      <c r="U1374" s="36"/>
      <c r="V1374" s="36"/>
      <c r="W1374" s="37"/>
    </row>
    <row r="1375" spans="11:23" x14ac:dyDescent="0.25">
      <c r="K1375" s="36"/>
      <c r="L1375" s="37"/>
      <c r="M1375" s="37"/>
      <c r="N1375" s="37"/>
      <c r="O1375" s="37"/>
      <c r="P1375" s="36"/>
      <c r="R1375" s="36"/>
      <c r="S1375" s="36"/>
      <c r="T1375" s="36"/>
      <c r="U1375" s="36"/>
      <c r="V1375" s="36"/>
      <c r="W1375" s="37"/>
    </row>
    <row r="1376" spans="11:23" x14ac:dyDescent="0.25">
      <c r="K1376" s="36"/>
      <c r="L1376" s="37"/>
      <c r="M1376" s="37"/>
      <c r="N1376" s="37"/>
      <c r="O1376" s="37"/>
      <c r="P1376" s="36"/>
      <c r="R1376" s="36"/>
      <c r="S1376" s="36"/>
      <c r="T1376" s="36"/>
      <c r="U1376" s="36"/>
      <c r="V1376" s="36"/>
      <c r="W1376" s="37"/>
    </row>
    <row r="1377" spans="11:23" x14ac:dyDescent="0.25">
      <c r="K1377" s="36"/>
      <c r="L1377" s="37"/>
      <c r="M1377" s="37"/>
      <c r="N1377" s="37"/>
      <c r="O1377" s="37"/>
      <c r="P1377" s="36"/>
      <c r="R1377" s="36"/>
      <c r="S1377" s="36"/>
      <c r="T1377" s="36"/>
      <c r="U1377" s="36"/>
      <c r="V1377" s="36"/>
      <c r="W1377" s="37"/>
    </row>
    <row r="1378" spans="11:23" x14ac:dyDescent="0.25">
      <c r="K1378" s="36"/>
      <c r="L1378" s="37"/>
      <c r="M1378" s="37"/>
      <c r="N1378" s="37"/>
      <c r="O1378" s="37"/>
      <c r="P1378" s="36"/>
      <c r="R1378" s="36"/>
      <c r="S1378" s="36"/>
      <c r="T1378" s="36"/>
      <c r="U1378" s="36"/>
      <c r="V1378" s="36"/>
      <c r="W1378" s="37"/>
    </row>
    <row r="1379" spans="11:23" x14ac:dyDescent="0.25">
      <c r="K1379" s="36"/>
      <c r="L1379" s="37"/>
      <c r="M1379" s="37"/>
      <c r="N1379" s="37"/>
      <c r="O1379" s="37"/>
      <c r="P1379" s="36"/>
      <c r="R1379" s="36"/>
      <c r="S1379" s="36"/>
      <c r="T1379" s="36"/>
      <c r="U1379" s="36"/>
      <c r="V1379" s="36"/>
      <c r="W1379" s="37"/>
    </row>
    <row r="1380" spans="11:23" x14ac:dyDescent="0.25">
      <c r="K1380" s="36"/>
      <c r="L1380" s="37"/>
      <c r="M1380" s="37"/>
      <c r="N1380" s="37"/>
      <c r="O1380" s="37"/>
      <c r="P1380" s="36"/>
      <c r="R1380" s="36"/>
      <c r="S1380" s="36"/>
      <c r="T1380" s="36"/>
      <c r="U1380" s="36"/>
      <c r="V1380" s="36"/>
      <c r="W1380" s="37"/>
    </row>
    <row r="1381" spans="11:23" x14ac:dyDescent="0.25">
      <c r="K1381" s="36"/>
      <c r="L1381" s="37"/>
      <c r="M1381" s="37"/>
      <c r="N1381" s="37"/>
      <c r="O1381" s="37"/>
      <c r="P1381" s="36"/>
      <c r="R1381" s="36"/>
      <c r="S1381" s="36"/>
      <c r="T1381" s="36"/>
      <c r="U1381" s="36"/>
      <c r="V1381" s="36"/>
      <c r="W1381" s="37"/>
    </row>
    <row r="1382" spans="11:23" x14ac:dyDescent="0.25">
      <c r="K1382" s="36"/>
      <c r="L1382" s="37"/>
      <c r="M1382" s="37"/>
      <c r="N1382" s="37"/>
      <c r="O1382" s="37"/>
      <c r="P1382" s="36"/>
      <c r="R1382" s="36"/>
      <c r="S1382" s="36"/>
      <c r="T1382" s="36"/>
      <c r="U1382" s="36"/>
      <c r="V1382" s="36"/>
      <c r="W1382" s="37"/>
    </row>
    <row r="1383" spans="11:23" x14ac:dyDescent="0.25">
      <c r="K1383" s="36"/>
      <c r="L1383" s="37"/>
      <c r="M1383" s="37"/>
      <c r="N1383" s="37"/>
      <c r="O1383" s="37"/>
      <c r="P1383" s="36"/>
      <c r="R1383" s="36"/>
      <c r="S1383" s="36"/>
      <c r="T1383" s="36"/>
      <c r="U1383" s="36"/>
      <c r="V1383" s="36"/>
      <c r="W1383" s="37"/>
    </row>
    <row r="1384" spans="11:23" x14ac:dyDescent="0.25">
      <c r="K1384" s="36"/>
      <c r="L1384" s="37"/>
      <c r="M1384" s="37"/>
      <c r="N1384" s="37"/>
      <c r="O1384" s="37"/>
      <c r="P1384" s="36"/>
      <c r="R1384" s="36"/>
      <c r="S1384" s="36"/>
      <c r="T1384" s="36"/>
      <c r="U1384" s="36"/>
      <c r="V1384" s="36"/>
      <c r="W1384" s="37"/>
    </row>
    <row r="1385" spans="11:23" x14ac:dyDescent="0.25">
      <c r="K1385" s="36"/>
      <c r="L1385" s="37"/>
      <c r="M1385" s="37"/>
      <c r="N1385" s="37"/>
      <c r="O1385" s="37"/>
      <c r="P1385" s="36"/>
      <c r="R1385" s="36"/>
      <c r="S1385" s="36"/>
      <c r="T1385" s="36"/>
      <c r="U1385" s="36"/>
      <c r="V1385" s="36"/>
      <c r="W1385" s="37"/>
    </row>
    <row r="1386" spans="11:23" x14ac:dyDescent="0.25">
      <c r="K1386" s="36"/>
      <c r="L1386" s="37"/>
      <c r="M1386" s="37"/>
      <c r="N1386" s="37"/>
      <c r="O1386" s="37"/>
      <c r="P1386" s="36"/>
      <c r="R1386" s="36"/>
      <c r="S1386" s="36"/>
      <c r="T1386" s="36"/>
      <c r="U1386" s="36"/>
      <c r="V1386" s="36"/>
      <c r="W1386" s="37"/>
    </row>
    <row r="1387" spans="11:23" x14ac:dyDescent="0.25">
      <c r="K1387" s="36"/>
      <c r="L1387" s="37"/>
      <c r="M1387" s="37"/>
      <c r="N1387" s="37"/>
      <c r="O1387" s="37"/>
      <c r="P1387" s="36"/>
      <c r="R1387" s="36"/>
      <c r="S1387" s="36"/>
      <c r="T1387" s="36"/>
      <c r="U1387" s="36"/>
      <c r="V1387" s="36"/>
      <c r="W1387" s="37"/>
    </row>
    <row r="1388" spans="11:23" x14ac:dyDescent="0.25">
      <c r="K1388" s="36"/>
      <c r="L1388" s="37"/>
      <c r="M1388" s="37"/>
      <c r="N1388" s="37"/>
      <c r="O1388" s="37"/>
      <c r="P1388" s="36"/>
      <c r="R1388" s="36"/>
      <c r="S1388" s="36"/>
      <c r="T1388" s="36"/>
      <c r="U1388" s="36"/>
      <c r="V1388" s="36"/>
      <c r="W1388" s="37"/>
    </row>
    <row r="1389" spans="11:23" x14ac:dyDescent="0.25">
      <c r="K1389" s="36"/>
      <c r="L1389" s="37"/>
      <c r="M1389" s="37"/>
      <c r="N1389" s="37"/>
      <c r="O1389" s="37"/>
      <c r="P1389" s="36"/>
      <c r="R1389" s="36"/>
      <c r="S1389" s="36"/>
      <c r="T1389" s="36"/>
      <c r="U1389" s="36"/>
      <c r="V1389" s="36"/>
      <c r="W1389" s="37"/>
    </row>
    <row r="1390" spans="11:23" x14ac:dyDescent="0.25">
      <c r="K1390" s="36"/>
      <c r="L1390" s="37"/>
      <c r="M1390" s="37"/>
      <c r="N1390" s="37"/>
      <c r="O1390" s="37"/>
      <c r="P1390" s="36"/>
      <c r="R1390" s="36"/>
      <c r="S1390" s="36"/>
      <c r="T1390" s="36"/>
      <c r="U1390" s="36"/>
      <c r="V1390" s="36"/>
      <c r="W1390" s="37"/>
    </row>
    <row r="1391" spans="11:23" x14ac:dyDescent="0.25">
      <c r="K1391" s="36"/>
      <c r="L1391" s="37"/>
      <c r="M1391" s="37"/>
      <c r="N1391" s="37"/>
      <c r="O1391" s="37"/>
      <c r="P1391" s="36"/>
      <c r="R1391" s="36"/>
      <c r="S1391" s="36"/>
      <c r="T1391" s="36"/>
      <c r="U1391" s="36"/>
      <c r="V1391" s="36"/>
      <c r="W1391" s="37"/>
    </row>
    <row r="1392" spans="11:23" x14ac:dyDescent="0.25">
      <c r="K1392" s="36"/>
      <c r="L1392" s="37"/>
      <c r="M1392" s="37"/>
      <c r="N1392" s="37"/>
      <c r="O1392" s="37"/>
      <c r="P1392" s="36"/>
      <c r="R1392" s="36"/>
      <c r="S1392" s="36"/>
      <c r="T1392" s="36"/>
      <c r="U1392" s="36"/>
      <c r="V1392" s="36"/>
      <c r="W1392" s="37"/>
    </row>
    <row r="1393" spans="11:23" x14ac:dyDescent="0.25">
      <c r="K1393" s="36"/>
      <c r="L1393" s="37"/>
      <c r="M1393" s="37"/>
      <c r="N1393" s="37"/>
      <c r="O1393" s="37"/>
      <c r="P1393" s="36"/>
      <c r="R1393" s="36"/>
      <c r="S1393" s="36"/>
      <c r="T1393" s="36"/>
      <c r="U1393" s="36"/>
      <c r="V1393" s="36"/>
      <c r="W1393" s="37"/>
    </row>
    <row r="1394" spans="11:23" x14ac:dyDescent="0.25">
      <c r="K1394" s="36"/>
      <c r="L1394" s="37"/>
      <c r="M1394" s="37"/>
      <c r="N1394" s="37"/>
      <c r="O1394" s="37"/>
      <c r="P1394" s="36"/>
      <c r="R1394" s="36"/>
      <c r="S1394" s="36"/>
      <c r="T1394" s="36"/>
      <c r="U1394" s="36"/>
      <c r="V1394" s="36"/>
      <c r="W1394" s="37"/>
    </row>
    <row r="1395" spans="11:23" x14ac:dyDescent="0.25">
      <c r="K1395" s="36"/>
      <c r="L1395" s="37"/>
      <c r="M1395" s="37"/>
      <c r="N1395" s="37"/>
      <c r="O1395" s="37"/>
      <c r="P1395" s="36"/>
      <c r="R1395" s="36"/>
      <c r="S1395" s="36"/>
      <c r="T1395" s="36"/>
      <c r="U1395" s="36"/>
      <c r="V1395" s="36"/>
      <c r="W1395" s="37"/>
    </row>
    <row r="1396" spans="11:23" x14ac:dyDescent="0.25">
      <c r="K1396" s="36"/>
      <c r="L1396" s="37"/>
      <c r="M1396" s="37"/>
      <c r="N1396" s="37"/>
      <c r="O1396" s="37"/>
      <c r="P1396" s="36"/>
      <c r="R1396" s="36"/>
      <c r="S1396" s="36"/>
      <c r="T1396" s="36"/>
      <c r="U1396" s="36"/>
      <c r="V1396" s="36"/>
      <c r="W1396" s="37"/>
    </row>
    <row r="1397" spans="11:23" x14ac:dyDescent="0.25">
      <c r="K1397" s="36"/>
      <c r="L1397" s="37"/>
      <c r="M1397" s="37"/>
      <c r="N1397" s="37"/>
      <c r="O1397" s="37"/>
      <c r="P1397" s="36"/>
      <c r="R1397" s="36"/>
      <c r="S1397" s="36"/>
      <c r="T1397" s="36"/>
      <c r="U1397" s="36"/>
      <c r="V1397" s="36"/>
      <c r="W1397" s="37"/>
    </row>
    <row r="1398" spans="11:23" x14ac:dyDescent="0.25">
      <c r="K1398" s="36"/>
      <c r="L1398" s="37"/>
      <c r="M1398" s="37"/>
      <c r="N1398" s="37"/>
      <c r="O1398" s="37"/>
      <c r="P1398" s="36"/>
      <c r="R1398" s="36"/>
      <c r="S1398" s="36"/>
      <c r="T1398" s="36"/>
      <c r="U1398" s="36"/>
      <c r="V1398" s="36"/>
      <c r="W1398" s="37"/>
    </row>
    <row r="1399" spans="11:23" x14ac:dyDescent="0.25">
      <c r="K1399" s="36"/>
      <c r="L1399" s="37"/>
      <c r="M1399" s="37"/>
      <c r="N1399" s="37"/>
      <c r="O1399" s="37"/>
      <c r="P1399" s="36"/>
      <c r="R1399" s="36"/>
      <c r="S1399" s="36"/>
      <c r="T1399" s="36"/>
      <c r="U1399" s="36"/>
      <c r="V1399" s="36"/>
      <c r="W1399" s="37"/>
    </row>
    <row r="1400" spans="11:23" x14ac:dyDescent="0.25">
      <c r="K1400" s="36"/>
      <c r="L1400" s="37"/>
      <c r="M1400" s="37"/>
      <c r="N1400" s="37"/>
      <c r="O1400" s="37"/>
      <c r="P1400" s="36"/>
      <c r="R1400" s="36"/>
      <c r="S1400" s="36"/>
      <c r="T1400" s="36"/>
      <c r="U1400" s="36"/>
      <c r="V1400" s="36"/>
      <c r="W1400" s="37"/>
    </row>
    <row r="1401" spans="11:23" x14ac:dyDescent="0.25">
      <c r="K1401" s="36"/>
      <c r="L1401" s="37"/>
      <c r="M1401" s="37"/>
      <c r="N1401" s="37"/>
      <c r="O1401" s="37"/>
      <c r="P1401" s="36"/>
      <c r="R1401" s="36"/>
      <c r="S1401" s="36"/>
      <c r="T1401" s="36"/>
      <c r="U1401" s="36"/>
      <c r="V1401" s="36"/>
      <c r="W1401" s="37"/>
    </row>
    <row r="1402" spans="11:23" x14ac:dyDescent="0.25">
      <c r="K1402" s="36"/>
      <c r="L1402" s="37"/>
      <c r="M1402" s="37"/>
      <c r="N1402" s="37"/>
      <c r="O1402" s="37"/>
      <c r="P1402" s="36"/>
      <c r="R1402" s="36"/>
      <c r="S1402" s="36"/>
      <c r="T1402" s="36"/>
      <c r="U1402" s="36"/>
      <c r="V1402" s="36"/>
      <c r="W1402" s="37"/>
    </row>
    <row r="1403" spans="11:23" x14ac:dyDescent="0.25">
      <c r="K1403" s="36"/>
      <c r="L1403" s="37"/>
      <c r="M1403" s="37"/>
      <c r="N1403" s="37"/>
      <c r="O1403" s="37"/>
      <c r="P1403" s="36"/>
      <c r="R1403" s="36"/>
      <c r="S1403" s="36"/>
      <c r="T1403" s="36"/>
      <c r="U1403" s="36"/>
      <c r="V1403" s="36"/>
      <c r="W1403" s="37"/>
    </row>
    <row r="1404" spans="11:23" x14ac:dyDescent="0.25">
      <c r="K1404" s="36"/>
      <c r="L1404" s="37"/>
      <c r="M1404" s="37"/>
      <c r="N1404" s="37"/>
      <c r="O1404" s="37"/>
      <c r="P1404" s="36"/>
      <c r="R1404" s="36"/>
      <c r="S1404" s="36"/>
      <c r="T1404" s="36"/>
      <c r="U1404" s="36"/>
      <c r="V1404" s="36"/>
      <c r="W1404" s="37"/>
    </row>
    <row r="1405" spans="11:23" x14ac:dyDescent="0.25">
      <c r="K1405" s="36"/>
      <c r="L1405" s="37"/>
      <c r="M1405" s="37"/>
      <c r="N1405" s="37"/>
      <c r="O1405" s="37"/>
      <c r="P1405" s="36"/>
      <c r="R1405" s="36"/>
      <c r="S1405" s="36"/>
      <c r="T1405" s="36"/>
      <c r="U1405" s="36"/>
      <c r="V1405" s="36"/>
      <c r="W1405" s="37"/>
    </row>
    <row r="1406" spans="11:23" x14ac:dyDescent="0.25">
      <c r="K1406" s="36"/>
      <c r="L1406" s="37"/>
      <c r="M1406" s="37"/>
      <c r="N1406" s="37"/>
      <c r="O1406" s="37"/>
      <c r="P1406" s="36"/>
      <c r="R1406" s="36"/>
      <c r="S1406" s="36"/>
      <c r="T1406" s="36"/>
      <c r="U1406" s="36"/>
      <c r="V1406" s="36"/>
      <c r="W1406" s="37"/>
    </row>
    <row r="1407" spans="11:23" x14ac:dyDescent="0.25">
      <c r="K1407" s="36"/>
      <c r="L1407" s="37"/>
      <c r="M1407" s="37"/>
      <c r="N1407" s="37"/>
      <c r="O1407" s="37"/>
      <c r="P1407" s="36"/>
      <c r="R1407" s="36"/>
      <c r="S1407" s="36"/>
      <c r="T1407" s="36"/>
      <c r="U1407" s="36"/>
      <c r="V1407" s="36"/>
      <c r="W1407" s="37"/>
    </row>
    <row r="1408" spans="11:23" x14ac:dyDescent="0.25">
      <c r="K1408" s="36"/>
      <c r="L1408" s="37"/>
      <c r="M1408" s="37"/>
      <c r="N1408" s="37"/>
      <c r="O1408" s="37"/>
      <c r="P1408" s="36"/>
      <c r="R1408" s="36"/>
      <c r="S1408" s="36"/>
      <c r="T1408" s="36"/>
      <c r="U1408" s="36"/>
      <c r="V1408" s="36"/>
      <c r="W1408" s="37"/>
    </row>
    <row r="1409" spans="11:23" x14ac:dyDescent="0.25">
      <c r="K1409" s="36"/>
      <c r="L1409" s="37"/>
      <c r="M1409" s="37"/>
      <c r="N1409" s="37"/>
      <c r="O1409" s="37"/>
      <c r="P1409" s="36"/>
      <c r="R1409" s="36"/>
      <c r="S1409" s="36"/>
      <c r="T1409" s="36"/>
      <c r="U1409" s="36"/>
      <c r="V1409" s="36"/>
      <c r="W1409" s="37"/>
    </row>
    <row r="1410" spans="11:23" x14ac:dyDescent="0.25">
      <c r="K1410" s="36"/>
      <c r="L1410" s="37"/>
      <c r="M1410" s="37"/>
      <c r="N1410" s="37"/>
      <c r="O1410" s="37"/>
      <c r="P1410" s="36"/>
      <c r="R1410" s="36"/>
      <c r="S1410" s="36"/>
      <c r="T1410" s="36"/>
      <c r="U1410" s="36"/>
      <c r="V1410" s="36"/>
      <c r="W1410" s="37"/>
    </row>
    <row r="1411" spans="11:23" x14ac:dyDescent="0.25">
      <c r="K1411" s="36"/>
      <c r="L1411" s="37"/>
      <c r="M1411" s="37"/>
      <c r="N1411" s="37"/>
      <c r="O1411" s="37"/>
      <c r="P1411" s="36"/>
      <c r="R1411" s="36"/>
      <c r="S1411" s="36"/>
      <c r="T1411" s="36"/>
      <c r="U1411" s="36"/>
      <c r="V1411" s="36"/>
      <c r="W1411" s="37"/>
    </row>
    <row r="1412" spans="11:23" x14ac:dyDescent="0.25">
      <c r="K1412" s="36"/>
      <c r="L1412" s="37"/>
      <c r="M1412" s="37"/>
      <c r="N1412" s="37"/>
      <c r="O1412" s="37"/>
      <c r="P1412" s="36"/>
      <c r="R1412" s="36"/>
      <c r="S1412" s="36"/>
      <c r="T1412" s="36"/>
      <c r="U1412" s="36"/>
      <c r="V1412" s="36"/>
      <c r="W1412" s="37"/>
    </row>
    <row r="1413" spans="11:23" x14ac:dyDescent="0.25">
      <c r="K1413" s="36"/>
      <c r="L1413" s="37"/>
      <c r="M1413" s="37"/>
      <c r="N1413" s="37"/>
      <c r="O1413" s="37"/>
      <c r="P1413" s="36"/>
      <c r="R1413" s="36"/>
      <c r="S1413" s="36"/>
      <c r="T1413" s="36"/>
      <c r="U1413" s="36"/>
      <c r="V1413" s="36"/>
      <c r="W1413" s="37"/>
    </row>
    <row r="1414" spans="11:23" x14ac:dyDescent="0.25">
      <c r="K1414" s="36"/>
      <c r="L1414" s="37"/>
      <c r="M1414" s="37"/>
      <c r="N1414" s="37"/>
      <c r="O1414" s="37"/>
      <c r="P1414" s="36"/>
      <c r="R1414" s="36"/>
      <c r="S1414" s="36"/>
      <c r="T1414" s="36"/>
      <c r="U1414" s="36"/>
      <c r="V1414" s="36"/>
      <c r="W1414" s="37"/>
    </row>
    <row r="1415" spans="11:23" x14ac:dyDescent="0.25">
      <c r="K1415" s="36"/>
      <c r="L1415" s="37"/>
      <c r="M1415" s="37"/>
      <c r="N1415" s="37"/>
      <c r="O1415" s="37"/>
      <c r="P1415" s="36"/>
      <c r="R1415" s="36"/>
      <c r="S1415" s="36"/>
      <c r="T1415" s="36"/>
      <c r="U1415" s="36"/>
      <c r="V1415" s="36"/>
      <c r="W1415" s="37"/>
    </row>
    <row r="1416" spans="11:23" x14ac:dyDescent="0.25">
      <c r="K1416" s="36"/>
      <c r="L1416" s="37"/>
      <c r="M1416" s="37"/>
      <c r="N1416" s="37"/>
      <c r="O1416" s="37"/>
      <c r="P1416" s="36"/>
      <c r="R1416" s="36"/>
      <c r="S1416" s="36"/>
      <c r="T1416" s="36"/>
      <c r="U1416" s="36"/>
      <c r="V1416" s="36"/>
      <c r="W1416" s="37"/>
    </row>
    <row r="1417" spans="11:23" x14ac:dyDescent="0.25">
      <c r="K1417" s="36"/>
      <c r="L1417" s="37"/>
      <c r="M1417" s="37"/>
      <c r="N1417" s="37"/>
      <c r="O1417" s="37"/>
      <c r="P1417" s="36"/>
      <c r="R1417" s="36"/>
      <c r="S1417" s="36"/>
      <c r="T1417" s="36"/>
      <c r="U1417" s="36"/>
      <c r="V1417" s="36"/>
      <c r="W1417" s="37"/>
    </row>
    <row r="1418" spans="11:23" x14ac:dyDescent="0.25">
      <c r="K1418" s="36"/>
      <c r="L1418" s="37"/>
      <c r="M1418" s="37"/>
      <c r="N1418" s="37"/>
      <c r="O1418" s="37"/>
      <c r="P1418" s="36"/>
      <c r="R1418" s="36"/>
      <c r="S1418" s="36"/>
      <c r="T1418" s="36"/>
      <c r="U1418" s="36"/>
      <c r="V1418" s="36"/>
      <c r="W1418" s="37"/>
    </row>
    <row r="1419" spans="11:23" x14ac:dyDescent="0.25">
      <c r="K1419" s="36"/>
      <c r="L1419" s="37"/>
      <c r="M1419" s="37"/>
      <c r="N1419" s="37"/>
      <c r="O1419" s="37"/>
      <c r="P1419" s="36"/>
      <c r="R1419" s="36"/>
      <c r="S1419" s="36"/>
      <c r="T1419" s="36"/>
      <c r="U1419" s="36"/>
      <c r="V1419" s="36"/>
      <c r="W1419" s="37"/>
    </row>
    <row r="1420" spans="11:23" x14ac:dyDescent="0.25">
      <c r="K1420" s="36"/>
      <c r="L1420" s="37"/>
      <c r="M1420" s="37"/>
      <c r="N1420" s="37"/>
      <c r="O1420" s="37"/>
      <c r="P1420" s="36"/>
      <c r="R1420" s="36"/>
      <c r="S1420" s="36"/>
      <c r="T1420" s="36"/>
      <c r="U1420" s="36"/>
      <c r="V1420" s="36"/>
      <c r="W1420" s="37"/>
    </row>
    <row r="1421" spans="11:23" x14ac:dyDescent="0.25">
      <c r="K1421" s="36"/>
      <c r="L1421" s="37"/>
      <c r="M1421" s="37"/>
      <c r="N1421" s="37"/>
      <c r="O1421" s="37"/>
      <c r="P1421" s="36"/>
      <c r="R1421" s="36"/>
      <c r="S1421" s="36"/>
      <c r="T1421" s="36"/>
      <c r="U1421" s="36"/>
      <c r="V1421" s="36"/>
      <c r="W1421" s="37"/>
    </row>
    <row r="1422" spans="11:23" x14ac:dyDescent="0.25">
      <c r="K1422" s="36"/>
      <c r="L1422" s="37"/>
      <c r="M1422" s="37"/>
      <c r="N1422" s="37"/>
      <c r="O1422" s="37"/>
      <c r="P1422" s="36"/>
      <c r="R1422" s="36"/>
      <c r="S1422" s="36"/>
      <c r="T1422" s="36"/>
      <c r="U1422" s="36"/>
      <c r="V1422" s="36"/>
      <c r="W1422" s="37"/>
    </row>
    <row r="1423" spans="11:23" x14ac:dyDescent="0.25">
      <c r="K1423" s="36"/>
      <c r="L1423" s="37"/>
      <c r="M1423" s="37"/>
      <c r="N1423" s="37"/>
      <c r="O1423" s="37"/>
      <c r="P1423" s="36"/>
      <c r="R1423" s="36"/>
      <c r="S1423" s="36"/>
      <c r="T1423" s="36"/>
      <c r="U1423" s="36"/>
      <c r="V1423" s="36"/>
      <c r="W1423" s="37"/>
    </row>
    <row r="1424" spans="11:23" x14ac:dyDescent="0.25">
      <c r="K1424" s="36"/>
      <c r="L1424" s="37"/>
      <c r="M1424" s="37"/>
      <c r="N1424" s="37"/>
      <c r="O1424" s="37"/>
      <c r="P1424" s="36"/>
      <c r="R1424" s="36"/>
      <c r="S1424" s="36"/>
      <c r="T1424" s="36"/>
      <c r="U1424" s="36"/>
      <c r="V1424" s="36"/>
      <c r="W1424" s="37"/>
    </row>
    <row r="1425" spans="11:23" x14ac:dyDescent="0.25">
      <c r="K1425" s="36"/>
      <c r="L1425" s="37"/>
      <c r="M1425" s="37"/>
      <c r="N1425" s="37"/>
      <c r="O1425" s="37"/>
      <c r="P1425" s="36"/>
      <c r="R1425" s="36"/>
      <c r="S1425" s="36"/>
      <c r="T1425" s="36"/>
      <c r="U1425" s="36"/>
      <c r="V1425" s="36"/>
      <c r="W1425" s="37"/>
    </row>
    <row r="1426" spans="11:23" x14ac:dyDescent="0.25">
      <c r="K1426" s="36"/>
      <c r="L1426" s="37"/>
      <c r="M1426" s="37"/>
      <c r="N1426" s="37"/>
      <c r="O1426" s="37"/>
      <c r="P1426" s="36"/>
      <c r="R1426" s="36"/>
      <c r="S1426" s="36"/>
      <c r="T1426" s="36"/>
      <c r="U1426" s="36"/>
      <c r="V1426" s="36"/>
      <c r="W1426" s="37"/>
    </row>
    <row r="1427" spans="11:23" x14ac:dyDescent="0.25">
      <c r="K1427" s="36"/>
      <c r="L1427" s="37"/>
      <c r="M1427" s="37"/>
      <c r="N1427" s="37"/>
      <c r="O1427" s="37"/>
      <c r="P1427" s="36"/>
      <c r="R1427" s="36"/>
      <c r="S1427" s="36"/>
      <c r="T1427" s="36"/>
      <c r="U1427" s="36"/>
      <c r="V1427" s="36"/>
      <c r="W1427" s="37"/>
    </row>
    <row r="1428" spans="11:23" x14ac:dyDescent="0.25">
      <c r="K1428" s="36"/>
      <c r="L1428" s="37"/>
      <c r="M1428" s="37"/>
      <c r="N1428" s="37"/>
      <c r="O1428" s="37"/>
      <c r="P1428" s="36"/>
      <c r="R1428" s="36"/>
      <c r="S1428" s="36"/>
      <c r="T1428" s="36"/>
      <c r="U1428" s="36"/>
      <c r="V1428" s="36"/>
      <c r="W1428" s="37"/>
    </row>
    <row r="1429" spans="11:23" x14ac:dyDescent="0.25">
      <c r="K1429" s="36"/>
      <c r="L1429" s="37"/>
      <c r="M1429" s="37"/>
      <c r="N1429" s="37"/>
      <c r="O1429" s="37"/>
      <c r="P1429" s="36"/>
      <c r="R1429" s="36"/>
      <c r="S1429" s="36"/>
      <c r="T1429" s="36"/>
      <c r="U1429" s="36"/>
      <c r="V1429" s="36"/>
      <c r="W1429" s="37"/>
    </row>
    <row r="1430" spans="11:23" x14ac:dyDescent="0.25">
      <c r="K1430" s="36"/>
      <c r="L1430" s="37"/>
      <c r="M1430" s="37"/>
      <c r="N1430" s="37"/>
      <c r="O1430" s="37"/>
      <c r="P1430" s="36"/>
      <c r="R1430" s="36"/>
      <c r="S1430" s="36"/>
      <c r="T1430" s="36"/>
      <c r="U1430" s="36"/>
      <c r="V1430" s="36"/>
      <c r="W1430" s="37"/>
    </row>
    <row r="1431" spans="11:23" x14ac:dyDescent="0.25">
      <c r="K1431" s="36"/>
      <c r="L1431" s="37"/>
      <c r="M1431" s="37"/>
      <c r="N1431" s="37"/>
      <c r="O1431" s="37"/>
      <c r="P1431" s="36"/>
      <c r="R1431" s="36"/>
      <c r="S1431" s="36"/>
      <c r="T1431" s="36"/>
      <c r="U1431" s="36"/>
      <c r="V1431" s="36"/>
      <c r="W1431" s="37"/>
    </row>
    <row r="1432" spans="11:23" x14ac:dyDescent="0.25">
      <c r="K1432" s="36"/>
      <c r="L1432" s="37"/>
      <c r="M1432" s="37"/>
      <c r="N1432" s="37"/>
      <c r="O1432" s="37"/>
      <c r="P1432" s="36"/>
      <c r="R1432" s="36"/>
      <c r="S1432" s="36"/>
      <c r="T1432" s="36"/>
      <c r="U1432" s="36"/>
      <c r="V1432" s="36"/>
      <c r="W1432" s="37"/>
    </row>
    <row r="1433" spans="11:23" x14ac:dyDescent="0.25">
      <c r="K1433" s="36"/>
      <c r="L1433" s="37"/>
      <c r="M1433" s="37"/>
      <c r="N1433" s="37"/>
      <c r="O1433" s="37"/>
      <c r="P1433" s="36"/>
      <c r="R1433" s="36"/>
      <c r="S1433" s="36"/>
      <c r="T1433" s="36"/>
      <c r="U1433" s="36"/>
      <c r="V1433" s="36"/>
      <c r="W1433" s="37"/>
    </row>
    <row r="1434" spans="11:23" x14ac:dyDescent="0.25">
      <c r="K1434" s="36"/>
      <c r="L1434" s="37"/>
      <c r="M1434" s="37"/>
      <c r="N1434" s="37"/>
      <c r="O1434" s="37"/>
      <c r="P1434" s="36"/>
      <c r="R1434" s="36"/>
      <c r="S1434" s="36"/>
      <c r="T1434" s="36"/>
      <c r="U1434" s="36"/>
      <c r="V1434" s="36"/>
      <c r="W1434" s="37"/>
    </row>
    <row r="1435" spans="11:23" x14ac:dyDescent="0.25">
      <c r="K1435" s="36"/>
      <c r="L1435" s="37"/>
      <c r="M1435" s="37"/>
      <c r="N1435" s="37"/>
      <c r="O1435" s="37"/>
      <c r="P1435" s="36"/>
      <c r="R1435" s="36"/>
      <c r="S1435" s="36"/>
      <c r="T1435" s="36"/>
      <c r="U1435" s="36"/>
      <c r="V1435" s="36"/>
      <c r="W1435" s="37"/>
    </row>
    <row r="1436" spans="11:23" x14ac:dyDescent="0.25">
      <c r="K1436" s="36"/>
      <c r="L1436" s="37"/>
      <c r="M1436" s="37"/>
      <c r="N1436" s="37"/>
      <c r="O1436" s="37"/>
      <c r="P1436" s="36"/>
      <c r="R1436" s="36"/>
      <c r="S1436" s="36"/>
      <c r="T1436" s="36"/>
      <c r="U1436" s="36"/>
      <c r="V1436" s="36"/>
      <c r="W1436" s="37"/>
    </row>
    <row r="1437" spans="11:23" x14ac:dyDescent="0.25">
      <c r="K1437" s="36"/>
      <c r="L1437" s="37"/>
      <c r="M1437" s="37"/>
      <c r="N1437" s="37"/>
      <c r="O1437" s="37"/>
      <c r="P1437" s="36"/>
      <c r="R1437" s="36"/>
      <c r="S1437" s="36"/>
      <c r="T1437" s="36"/>
      <c r="U1437" s="36"/>
      <c r="V1437" s="36"/>
      <c r="W1437" s="37"/>
    </row>
    <row r="1438" spans="11:23" x14ac:dyDescent="0.25">
      <c r="K1438" s="36"/>
      <c r="L1438" s="37"/>
      <c r="M1438" s="37"/>
      <c r="N1438" s="37"/>
      <c r="O1438" s="37"/>
      <c r="P1438" s="36"/>
      <c r="R1438" s="36"/>
      <c r="S1438" s="36"/>
      <c r="T1438" s="36"/>
      <c r="U1438" s="36"/>
      <c r="V1438" s="36"/>
      <c r="W1438" s="37"/>
    </row>
    <row r="1439" spans="11:23" x14ac:dyDescent="0.25">
      <c r="K1439" s="36"/>
      <c r="L1439" s="37"/>
      <c r="M1439" s="37"/>
      <c r="N1439" s="37"/>
      <c r="O1439" s="37"/>
      <c r="P1439" s="36"/>
      <c r="R1439" s="36"/>
      <c r="S1439" s="36"/>
      <c r="T1439" s="36"/>
      <c r="U1439" s="36"/>
      <c r="V1439" s="36"/>
      <c r="W1439" s="37"/>
    </row>
    <row r="1440" spans="11:23" x14ac:dyDescent="0.25">
      <c r="K1440" s="36"/>
      <c r="L1440" s="37"/>
      <c r="M1440" s="37"/>
      <c r="N1440" s="37"/>
      <c r="O1440" s="37"/>
      <c r="P1440" s="36"/>
      <c r="R1440" s="36"/>
      <c r="S1440" s="36"/>
      <c r="T1440" s="36"/>
      <c r="U1440" s="36"/>
      <c r="V1440" s="36"/>
      <c r="W1440" s="37"/>
    </row>
    <row r="1441" spans="11:23" x14ac:dyDescent="0.25">
      <c r="K1441" s="36"/>
      <c r="L1441" s="37"/>
      <c r="M1441" s="37"/>
      <c r="N1441" s="37"/>
      <c r="O1441" s="37"/>
      <c r="P1441" s="36"/>
      <c r="R1441" s="36"/>
      <c r="S1441" s="36"/>
      <c r="T1441" s="36"/>
      <c r="U1441" s="36"/>
      <c r="V1441" s="36"/>
      <c r="W1441" s="37"/>
    </row>
    <row r="1442" spans="11:23" x14ac:dyDescent="0.25">
      <c r="K1442" s="36"/>
      <c r="L1442" s="37"/>
      <c r="M1442" s="37"/>
      <c r="N1442" s="37"/>
      <c r="O1442" s="37"/>
      <c r="P1442" s="36"/>
      <c r="R1442" s="36"/>
      <c r="S1442" s="36"/>
      <c r="T1442" s="36"/>
      <c r="U1442" s="36"/>
      <c r="V1442" s="36"/>
      <c r="W1442" s="37"/>
    </row>
    <row r="1443" spans="11:23" x14ac:dyDescent="0.25">
      <c r="K1443" s="36"/>
      <c r="L1443" s="37"/>
      <c r="M1443" s="37"/>
      <c r="N1443" s="37"/>
      <c r="O1443" s="37"/>
      <c r="P1443" s="36"/>
      <c r="R1443" s="36"/>
      <c r="S1443" s="36"/>
      <c r="T1443" s="36"/>
      <c r="U1443" s="36"/>
      <c r="V1443" s="36"/>
      <c r="W1443" s="37"/>
    </row>
    <row r="1444" spans="11:23" x14ac:dyDescent="0.25">
      <c r="K1444" s="36"/>
      <c r="L1444" s="37"/>
      <c r="M1444" s="37"/>
      <c r="N1444" s="37"/>
      <c r="O1444" s="37"/>
      <c r="P1444" s="36"/>
      <c r="R1444" s="36"/>
      <c r="S1444" s="36"/>
      <c r="T1444" s="36"/>
      <c r="U1444" s="36"/>
      <c r="V1444" s="36"/>
      <c r="W1444" s="37"/>
    </row>
    <row r="1445" spans="11:23" x14ac:dyDescent="0.25">
      <c r="K1445" s="36"/>
      <c r="L1445" s="37"/>
      <c r="M1445" s="37"/>
      <c r="N1445" s="37"/>
      <c r="O1445" s="37"/>
      <c r="P1445" s="36"/>
      <c r="R1445" s="36"/>
      <c r="S1445" s="36"/>
      <c r="T1445" s="36"/>
      <c r="U1445" s="36"/>
      <c r="V1445" s="36"/>
      <c r="W1445" s="37"/>
    </row>
    <row r="1446" spans="11:23" x14ac:dyDescent="0.25">
      <c r="K1446" s="36"/>
      <c r="L1446" s="37"/>
      <c r="M1446" s="37"/>
      <c r="N1446" s="37"/>
      <c r="O1446" s="37"/>
      <c r="P1446" s="36"/>
      <c r="R1446" s="36"/>
      <c r="S1446" s="36"/>
      <c r="T1446" s="36"/>
      <c r="U1446" s="36"/>
      <c r="V1446" s="36"/>
      <c r="W1446" s="37"/>
    </row>
    <row r="1447" spans="11:23" x14ac:dyDescent="0.25">
      <c r="K1447" s="36"/>
      <c r="L1447" s="37"/>
      <c r="M1447" s="37"/>
      <c r="N1447" s="37"/>
      <c r="O1447" s="37"/>
      <c r="P1447" s="36"/>
      <c r="R1447" s="36"/>
      <c r="S1447" s="36"/>
      <c r="T1447" s="36"/>
      <c r="U1447" s="36"/>
      <c r="V1447" s="36"/>
      <c r="W1447" s="37"/>
    </row>
    <row r="1448" spans="11:23" x14ac:dyDescent="0.25">
      <c r="K1448" s="36"/>
      <c r="L1448" s="37"/>
      <c r="M1448" s="37"/>
      <c r="N1448" s="37"/>
      <c r="O1448" s="37"/>
      <c r="P1448" s="36"/>
      <c r="R1448" s="36"/>
      <c r="S1448" s="36"/>
      <c r="T1448" s="36"/>
      <c r="U1448" s="36"/>
      <c r="V1448" s="36"/>
      <c r="W1448" s="37"/>
    </row>
    <row r="1449" spans="11:23" x14ac:dyDescent="0.25">
      <c r="K1449" s="36"/>
      <c r="L1449" s="37"/>
      <c r="M1449" s="37"/>
      <c r="N1449" s="37"/>
      <c r="O1449" s="37"/>
      <c r="P1449" s="36"/>
      <c r="R1449" s="36"/>
      <c r="S1449" s="36"/>
      <c r="T1449" s="36"/>
      <c r="U1449" s="36"/>
      <c r="V1449" s="36"/>
      <c r="W1449" s="37"/>
    </row>
    <row r="1450" spans="11:23" x14ac:dyDescent="0.25">
      <c r="K1450" s="36"/>
      <c r="L1450" s="37"/>
      <c r="M1450" s="37"/>
      <c r="N1450" s="37"/>
      <c r="O1450" s="37"/>
      <c r="P1450" s="36"/>
      <c r="R1450" s="36"/>
      <c r="S1450" s="36"/>
      <c r="T1450" s="36"/>
      <c r="U1450" s="36"/>
      <c r="V1450" s="36"/>
      <c r="W1450" s="37"/>
    </row>
    <row r="1451" spans="11:23" x14ac:dyDescent="0.25">
      <c r="K1451" s="36"/>
      <c r="L1451" s="37"/>
      <c r="M1451" s="37"/>
      <c r="N1451" s="37"/>
      <c r="O1451" s="37"/>
      <c r="P1451" s="36"/>
      <c r="R1451" s="36"/>
      <c r="S1451" s="36"/>
      <c r="T1451" s="36"/>
      <c r="U1451" s="36"/>
      <c r="V1451" s="36"/>
      <c r="W1451" s="37"/>
    </row>
    <row r="1452" spans="11:23" x14ac:dyDescent="0.25">
      <c r="K1452" s="36"/>
      <c r="L1452" s="37"/>
      <c r="M1452" s="37"/>
      <c r="N1452" s="37"/>
      <c r="O1452" s="37"/>
      <c r="P1452" s="36"/>
      <c r="R1452" s="36"/>
      <c r="S1452" s="36"/>
      <c r="T1452" s="36"/>
      <c r="U1452" s="36"/>
      <c r="V1452" s="36"/>
      <c r="W1452" s="37"/>
    </row>
    <row r="1453" spans="11:23" x14ac:dyDescent="0.25">
      <c r="K1453" s="36"/>
      <c r="L1453" s="37"/>
      <c r="M1453" s="37"/>
      <c r="N1453" s="37"/>
      <c r="O1453" s="37"/>
      <c r="P1453" s="36"/>
      <c r="R1453" s="36"/>
      <c r="S1453" s="36"/>
      <c r="T1453" s="36"/>
      <c r="U1453" s="36"/>
      <c r="V1453" s="36"/>
      <c r="W1453" s="37"/>
    </row>
    <row r="1454" spans="11:23" x14ac:dyDescent="0.25">
      <c r="K1454" s="36"/>
      <c r="L1454" s="37"/>
      <c r="M1454" s="37"/>
      <c r="N1454" s="37"/>
      <c r="O1454" s="37"/>
      <c r="P1454" s="36"/>
      <c r="R1454" s="36"/>
      <c r="S1454" s="36"/>
      <c r="T1454" s="36"/>
      <c r="U1454" s="36"/>
      <c r="V1454" s="36"/>
      <c r="W1454" s="37"/>
    </row>
    <row r="1455" spans="11:23" x14ac:dyDescent="0.25">
      <c r="K1455" s="36"/>
      <c r="L1455" s="37"/>
      <c r="M1455" s="37"/>
      <c r="N1455" s="37"/>
      <c r="O1455" s="37"/>
      <c r="P1455" s="36"/>
      <c r="R1455" s="36"/>
      <c r="S1455" s="36"/>
      <c r="T1455" s="36"/>
      <c r="U1455" s="36"/>
      <c r="V1455" s="36"/>
      <c r="W1455" s="37"/>
    </row>
    <row r="1456" spans="11:23" x14ac:dyDescent="0.25">
      <c r="K1456" s="36"/>
      <c r="L1456" s="37"/>
      <c r="M1456" s="37"/>
      <c r="N1456" s="37"/>
      <c r="O1456" s="37"/>
      <c r="P1456" s="36"/>
      <c r="R1456" s="36"/>
      <c r="S1456" s="36"/>
      <c r="T1456" s="36"/>
      <c r="U1456" s="36"/>
      <c r="V1456" s="36"/>
      <c r="W1456" s="37"/>
    </row>
    <row r="1457" spans="11:23" x14ac:dyDescent="0.25">
      <c r="K1457" s="36"/>
      <c r="L1457" s="37"/>
      <c r="M1457" s="37"/>
      <c r="N1457" s="37"/>
      <c r="O1457" s="37"/>
      <c r="P1457" s="36"/>
      <c r="R1457" s="36"/>
      <c r="S1457" s="36"/>
      <c r="T1457" s="36"/>
      <c r="U1457" s="36"/>
      <c r="V1457" s="36"/>
      <c r="W1457" s="37"/>
    </row>
    <row r="1458" spans="11:23" x14ac:dyDescent="0.25">
      <c r="K1458" s="36"/>
      <c r="L1458" s="37"/>
      <c r="M1458" s="37"/>
      <c r="N1458" s="37"/>
      <c r="O1458" s="37"/>
      <c r="P1458" s="36"/>
      <c r="R1458" s="36"/>
      <c r="S1458" s="36"/>
      <c r="T1458" s="36"/>
      <c r="U1458" s="36"/>
      <c r="V1458" s="36"/>
      <c r="W1458" s="37"/>
    </row>
    <row r="1459" spans="11:23" x14ac:dyDescent="0.25">
      <c r="K1459" s="36"/>
      <c r="L1459" s="37"/>
      <c r="M1459" s="37"/>
      <c r="N1459" s="37"/>
      <c r="O1459" s="37"/>
      <c r="P1459" s="36"/>
      <c r="R1459" s="36"/>
      <c r="S1459" s="36"/>
      <c r="T1459" s="36"/>
      <c r="U1459" s="36"/>
      <c r="V1459" s="36"/>
      <c r="W1459" s="37"/>
    </row>
    <row r="1460" spans="11:23" x14ac:dyDescent="0.25">
      <c r="K1460" s="36"/>
      <c r="L1460" s="37"/>
      <c r="M1460" s="37"/>
      <c r="N1460" s="37"/>
      <c r="O1460" s="37"/>
      <c r="P1460" s="36"/>
      <c r="R1460" s="36"/>
      <c r="S1460" s="36"/>
      <c r="T1460" s="36"/>
      <c r="U1460" s="36"/>
      <c r="V1460" s="36"/>
      <c r="W1460" s="37"/>
    </row>
    <row r="1461" spans="11:23" x14ac:dyDescent="0.25">
      <c r="K1461" s="36"/>
      <c r="L1461" s="37"/>
      <c r="M1461" s="37"/>
      <c r="N1461" s="37"/>
      <c r="O1461" s="37"/>
      <c r="P1461" s="36"/>
      <c r="R1461" s="36"/>
      <c r="S1461" s="36"/>
      <c r="T1461" s="36"/>
      <c r="U1461" s="36"/>
      <c r="V1461" s="36"/>
      <c r="W1461" s="37"/>
    </row>
    <row r="1462" spans="11:23" x14ac:dyDescent="0.25">
      <c r="K1462" s="36"/>
      <c r="L1462" s="37"/>
      <c r="M1462" s="37"/>
      <c r="N1462" s="37"/>
      <c r="O1462" s="37"/>
      <c r="P1462" s="36"/>
      <c r="R1462" s="36"/>
      <c r="S1462" s="36"/>
      <c r="T1462" s="36"/>
      <c r="U1462" s="36"/>
      <c r="V1462" s="36"/>
      <c r="W1462" s="37"/>
    </row>
    <row r="1463" spans="11:23" x14ac:dyDescent="0.25">
      <c r="K1463" s="36"/>
      <c r="L1463" s="37"/>
      <c r="M1463" s="37"/>
      <c r="N1463" s="37"/>
      <c r="O1463" s="37"/>
      <c r="P1463" s="36"/>
      <c r="R1463" s="36"/>
      <c r="S1463" s="36"/>
      <c r="T1463" s="36"/>
      <c r="U1463" s="36"/>
      <c r="V1463" s="36"/>
      <c r="W1463" s="37"/>
    </row>
    <row r="1464" spans="11:23" x14ac:dyDescent="0.25">
      <c r="K1464" s="36"/>
      <c r="L1464" s="37"/>
      <c r="M1464" s="37"/>
      <c r="N1464" s="37"/>
      <c r="O1464" s="37"/>
      <c r="P1464" s="36"/>
      <c r="R1464" s="36"/>
      <c r="S1464" s="36"/>
      <c r="T1464" s="36"/>
      <c r="U1464" s="36"/>
      <c r="V1464" s="36"/>
      <c r="W1464" s="37"/>
    </row>
    <row r="1465" spans="11:23" x14ac:dyDescent="0.25">
      <c r="K1465" s="36"/>
      <c r="L1465" s="37"/>
      <c r="M1465" s="37"/>
      <c r="N1465" s="37"/>
      <c r="O1465" s="37"/>
      <c r="P1465" s="36"/>
      <c r="R1465" s="36"/>
      <c r="S1465" s="36"/>
      <c r="T1465" s="36"/>
      <c r="U1465" s="36"/>
      <c r="V1465" s="36"/>
      <c r="W1465" s="37"/>
    </row>
    <row r="1466" spans="11:23" x14ac:dyDescent="0.25">
      <c r="K1466" s="36"/>
      <c r="L1466" s="37"/>
      <c r="M1466" s="37"/>
      <c r="N1466" s="37"/>
      <c r="O1466" s="37"/>
      <c r="P1466" s="36"/>
      <c r="R1466" s="36"/>
      <c r="S1466" s="36"/>
      <c r="T1466" s="36"/>
      <c r="U1466" s="36"/>
      <c r="V1466" s="36"/>
      <c r="W1466" s="37"/>
    </row>
    <row r="1467" spans="11:23" x14ac:dyDescent="0.25">
      <c r="K1467" s="36"/>
      <c r="L1467" s="37"/>
      <c r="M1467" s="37"/>
      <c r="N1467" s="37"/>
      <c r="O1467" s="37"/>
      <c r="P1467" s="36"/>
      <c r="R1467" s="36"/>
      <c r="S1467" s="36"/>
      <c r="T1467" s="36"/>
      <c r="U1467" s="36"/>
      <c r="V1467" s="36"/>
      <c r="W1467" s="37"/>
    </row>
    <row r="1468" spans="11:23" x14ac:dyDescent="0.25">
      <c r="K1468" s="36"/>
      <c r="L1468" s="37"/>
      <c r="M1468" s="37"/>
      <c r="N1468" s="37"/>
      <c r="O1468" s="37"/>
      <c r="P1468" s="36"/>
      <c r="R1468" s="36"/>
      <c r="S1468" s="36"/>
      <c r="T1468" s="36"/>
      <c r="U1468" s="36"/>
      <c r="V1468" s="36"/>
      <c r="W1468" s="37"/>
    </row>
    <row r="1469" spans="11:23" x14ac:dyDescent="0.25">
      <c r="K1469" s="36"/>
      <c r="L1469" s="37"/>
      <c r="M1469" s="37"/>
      <c r="N1469" s="37"/>
      <c r="O1469" s="37"/>
      <c r="P1469" s="36"/>
      <c r="R1469" s="36"/>
      <c r="S1469" s="36"/>
      <c r="T1469" s="36"/>
      <c r="U1469" s="36"/>
      <c r="V1469" s="36"/>
      <c r="W1469" s="37"/>
    </row>
    <row r="1470" spans="11:23" x14ac:dyDescent="0.25">
      <c r="K1470" s="36"/>
      <c r="L1470" s="37"/>
      <c r="M1470" s="37"/>
      <c r="N1470" s="37"/>
      <c r="O1470" s="37"/>
      <c r="P1470" s="36"/>
      <c r="R1470" s="36"/>
      <c r="S1470" s="36"/>
      <c r="T1470" s="36"/>
      <c r="U1470" s="36"/>
      <c r="V1470" s="36"/>
      <c r="W1470" s="37"/>
    </row>
    <row r="1471" spans="11:23" x14ac:dyDescent="0.25">
      <c r="K1471" s="36"/>
      <c r="L1471" s="37"/>
      <c r="M1471" s="37"/>
      <c r="N1471" s="37"/>
      <c r="O1471" s="37"/>
      <c r="P1471" s="36"/>
      <c r="R1471" s="36"/>
      <c r="S1471" s="36"/>
      <c r="T1471" s="36"/>
      <c r="U1471" s="36"/>
      <c r="V1471" s="36"/>
      <c r="W1471" s="37"/>
    </row>
    <row r="1472" spans="11:23" x14ac:dyDescent="0.25">
      <c r="K1472" s="36"/>
      <c r="L1472" s="37"/>
      <c r="M1472" s="37"/>
      <c r="N1472" s="37"/>
      <c r="O1472" s="37"/>
      <c r="P1472" s="36"/>
      <c r="R1472" s="36"/>
      <c r="S1472" s="36"/>
      <c r="T1472" s="36"/>
      <c r="U1472" s="36"/>
      <c r="V1472" s="36"/>
      <c r="W1472" s="37"/>
    </row>
    <row r="1473" spans="11:23" x14ac:dyDescent="0.25">
      <c r="K1473" s="36"/>
      <c r="L1473" s="37"/>
      <c r="M1473" s="37"/>
      <c r="N1473" s="37"/>
      <c r="O1473" s="37"/>
      <c r="P1473" s="36"/>
      <c r="R1473" s="36"/>
      <c r="S1473" s="36"/>
      <c r="T1473" s="36"/>
      <c r="U1473" s="36"/>
      <c r="V1473" s="36"/>
      <c r="W1473" s="37"/>
    </row>
    <row r="1474" spans="11:23" x14ac:dyDescent="0.25">
      <c r="K1474" s="36"/>
      <c r="L1474" s="37"/>
      <c r="M1474" s="37"/>
      <c r="N1474" s="37"/>
      <c r="O1474" s="37"/>
      <c r="P1474" s="36"/>
      <c r="R1474" s="36"/>
      <c r="S1474" s="36"/>
      <c r="T1474" s="36"/>
      <c r="U1474" s="36"/>
      <c r="V1474" s="36"/>
      <c r="W1474" s="37"/>
    </row>
    <row r="1475" spans="11:23" x14ac:dyDescent="0.25">
      <c r="K1475" s="36"/>
      <c r="L1475" s="37"/>
      <c r="M1475" s="37"/>
      <c r="N1475" s="37"/>
      <c r="O1475" s="37"/>
      <c r="P1475" s="36"/>
      <c r="R1475" s="36"/>
      <c r="S1475" s="36"/>
      <c r="T1475" s="36"/>
      <c r="U1475" s="36"/>
      <c r="V1475" s="36"/>
      <c r="W1475" s="37"/>
    </row>
    <row r="1476" spans="11:23" x14ac:dyDescent="0.25">
      <c r="K1476" s="36"/>
      <c r="L1476" s="37"/>
      <c r="M1476" s="37"/>
      <c r="N1476" s="37"/>
      <c r="O1476" s="37"/>
      <c r="P1476" s="36"/>
      <c r="R1476" s="36"/>
      <c r="S1476" s="36"/>
      <c r="T1476" s="36"/>
      <c r="U1476" s="36"/>
      <c r="V1476" s="36"/>
      <c r="W1476" s="37"/>
    </row>
    <row r="1477" spans="11:23" x14ac:dyDescent="0.25">
      <c r="K1477" s="36"/>
      <c r="L1477" s="37"/>
      <c r="M1477" s="37"/>
      <c r="N1477" s="37"/>
      <c r="O1477" s="37"/>
      <c r="P1477" s="36"/>
      <c r="R1477" s="36"/>
      <c r="S1477" s="36"/>
      <c r="T1477" s="36"/>
      <c r="U1477" s="36"/>
      <c r="V1477" s="36"/>
      <c r="W1477" s="37"/>
    </row>
    <row r="1478" spans="11:23" x14ac:dyDescent="0.25">
      <c r="K1478" s="36"/>
      <c r="L1478" s="37"/>
      <c r="M1478" s="37"/>
      <c r="N1478" s="37"/>
      <c r="O1478" s="37"/>
      <c r="P1478" s="36"/>
      <c r="R1478" s="36"/>
      <c r="S1478" s="36"/>
      <c r="T1478" s="36"/>
      <c r="U1478" s="36"/>
      <c r="V1478" s="36"/>
      <c r="W1478" s="37"/>
    </row>
    <row r="1479" spans="11:23" x14ac:dyDescent="0.25">
      <c r="K1479" s="36"/>
      <c r="L1479" s="37"/>
      <c r="M1479" s="37"/>
      <c r="N1479" s="37"/>
      <c r="O1479" s="37"/>
      <c r="P1479" s="36"/>
      <c r="R1479" s="36"/>
      <c r="S1479" s="36"/>
      <c r="T1479" s="36"/>
      <c r="U1479" s="36"/>
      <c r="V1479" s="36"/>
      <c r="W1479" s="37"/>
    </row>
    <row r="1480" spans="11:23" x14ac:dyDescent="0.25">
      <c r="K1480" s="36"/>
      <c r="L1480" s="37"/>
      <c r="M1480" s="37"/>
      <c r="N1480" s="37"/>
      <c r="O1480" s="37"/>
      <c r="P1480" s="36"/>
      <c r="R1480" s="36"/>
      <c r="S1480" s="36"/>
      <c r="T1480" s="36"/>
      <c r="U1480" s="36"/>
      <c r="V1480" s="36"/>
      <c r="W1480" s="37"/>
    </row>
    <row r="1481" spans="11:23" x14ac:dyDescent="0.25">
      <c r="K1481" s="36"/>
      <c r="L1481" s="37"/>
      <c r="M1481" s="37"/>
      <c r="N1481" s="37"/>
      <c r="O1481" s="37"/>
      <c r="P1481" s="36"/>
      <c r="R1481" s="36"/>
      <c r="S1481" s="36"/>
      <c r="T1481" s="36"/>
      <c r="U1481" s="36"/>
      <c r="V1481" s="36"/>
      <c r="W1481" s="37"/>
    </row>
    <row r="1482" spans="11:23" x14ac:dyDescent="0.25">
      <c r="K1482" s="36"/>
      <c r="L1482" s="37"/>
      <c r="M1482" s="37"/>
      <c r="N1482" s="37"/>
      <c r="O1482" s="37"/>
      <c r="P1482" s="36"/>
      <c r="R1482" s="36"/>
      <c r="S1482" s="36"/>
      <c r="T1482" s="36"/>
      <c r="U1482" s="36"/>
      <c r="V1482" s="36"/>
      <c r="W1482" s="37"/>
    </row>
    <row r="1483" spans="11:23" x14ac:dyDescent="0.25">
      <c r="K1483" s="36"/>
      <c r="L1483" s="37"/>
      <c r="M1483" s="37"/>
      <c r="N1483" s="37"/>
      <c r="O1483" s="37"/>
      <c r="P1483" s="36"/>
      <c r="R1483" s="36"/>
      <c r="S1483" s="36"/>
      <c r="T1483" s="36"/>
      <c r="U1483" s="36"/>
      <c r="V1483" s="36"/>
      <c r="W1483" s="37"/>
    </row>
    <row r="1484" spans="11:23" x14ac:dyDescent="0.25">
      <c r="K1484" s="36"/>
      <c r="L1484" s="37"/>
      <c r="M1484" s="37"/>
      <c r="N1484" s="37"/>
      <c r="O1484" s="37"/>
      <c r="P1484" s="36"/>
      <c r="R1484" s="36"/>
      <c r="S1484" s="36"/>
      <c r="T1484" s="36"/>
      <c r="U1484" s="36"/>
      <c r="V1484" s="36"/>
      <c r="W1484" s="37"/>
    </row>
    <row r="1485" spans="11:23" x14ac:dyDescent="0.25">
      <c r="K1485" s="36"/>
      <c r="L1485" s="37"/>
      <c r="M1485" s="37"/>
      <c r="N1485" s="37"/>
      <c r="O1485" s="37"/>
      <c r="P1485" s="36"/>
      <c r="R1485" s="36"/>
      <c r="S1485" s="36"/>
      <c r="T1485" s="36"/>
      <c r="U1485" s="36"/>
      <c r="V1485" s="36"/>
      <c r="W1485" s="37"/>
    </row>
    <row r="1486" spans="11:23" x14ac:dyDescent="0.25">
      <c r="K1486" s="36"/>
      <c r="L1486" s="37"/>
      <c r="M1486" s="37"/>
      <c r="N1486" s="37"/>
      <c r="O1486" s="37"/>
      <c r="P1486" s="36"/>
      <c r="R1486" s="36"/>
      <c r="S1486" s="36"/>
      <c r="T1486" s="36"/>
      <c r="U1486" s="36"/>
      <c r="V1486" s="36"/>
      <c r="W1486" s="37"/>
    </row>
    <row r="1487" spans="11:23" x14ac:dyDescent="0.25">
      <c r="K1487" s="36"/>
      <c r="L1487" s="37"/>
      <c r="M1487" s="37"/>
      <c r="N1487" s="37"/>
      <c r="O1487" s="37"/>
      <c r="P1487" s="36"/>
      <c r="R1487" s="36"/>
      <c r="S1487" s="36"/>
      <c r="T1487" s="36"/>
      <c r="U1487" s="36"/>
      <c r="V1487" s="36"/>
      <c r="W1487" s="37"/>
    </row>
    <row r="1488" spans="11:23" x14ac:dyDescent="0.25">
      <c r="K1488" s="36"/>
      <c r="L1488" s="37"/>
      <c r="M1488" s="37"/>
      <c r="N1488" s="37"/>
      <c r="O1488" s="37"/>
      <c r="P1488" s="36"/>
      <c r="R1488" s="36"/>
      <c r="S1488" s="36"/>
      <c r="T1488" s="36"/>
      <c r="U1488" s="36"/>
      <c r="V1488" s="36"/>
      <c r="W1488" s="37"/>
    </row>
    <row r="1489" spans="11:23" x14ac:dyDescent="0.25">
      <c r="K1489" s="36"/>
      <c r="L1489" s="37"/>
      <c r="M1489" s="37"/>
      <c r="N1489" s="37"/>
      <c r="O1489" s="37"/>
      <c r="P1489" s="36"/>
      <c r="R1489" s="36"/>
      <c r="S1489" s="36"/>
      <c r="T1489" s="36"/>
      <c r="U1489" s="36"/>
      <c r="V1489" s="36"/>
      <c r="W1489" s="37"/>
    </row>
    <row r="1490" spans="11:23" x14ac:dyDescent="0.25">
      <c r="K1490" s="36"/>
      <c r="L1490" s="37"/>
      <c r="M1490" s="37"/>
      <c r="N1490" s="37"/>
      <c r="O1490" s="37"/>
      <c r="P1490" s="36"/>
      <c r="R1490" s="36"/>
      <c r="S1490" s="36"/>
      <c r="T1490" s="36"/>
      <c r="U1490" s="36"/>
      <c r="V1490" s="36"/>
      <c r="W1490" s="37"/>
    </row>
    <row r="1491" spans="11:23" x14ac:dyDescent="0.25">
      <c r="K1491" s="36"/>
      <c r="L1491" s="37"/>
      <c r="M1491" s="37"/>
      <c r="N1491" s="37"/>
      <c r="O1491" s="37"/>
      <c r="P1491" s="36"/>
      <c r="R1491" s="36"/>
      <c r="S1491" s="36"/>
      <c r="T1491" s="36"/>
      <c r="U1491" s="36"/>
      <c r="V1491" s="36"/>
      <c r="W1491" s="37"/>
    </row>
    <row r="1492" spans="11:23" x14ac:dyDescent="0.25">
      <c r="K1492" s="36"/>
      <c r="L1492" s="37"/>
      <c r="M1492" s="37"/>
      <c r="N1492" s="37"/>
      <c r="O1492" s="37"/>
      <c r="P1492" s="36"/>
      <c r="R1492" s="36"/>
      <c r="S1492" s="36"/>
      <c r="T1492" s="36"/>
      <c r="U1492" s="36"/>
      <c r="V1492" s="36"/>
      <c r="W1492" s="37"/>
    </row>
    <row r="1493" spans="11:23" x14ac:dyDescent="0.25">
      <c r="K1493" s="36"/>
      <c r="L1493" s="37"/>
      <c r="M1493" s="37"/>
      <c r="N1493" s="37"/>
      <c r="O1493" s="37"/>
      <c r="P1493" s="36"/>
      <c r="R1493" s="36"/>
      <c r="S1493" s="36"/>
      <c r="T1493" s="36"/>
      <c r="U1493" s="36"/>
      <c r="V1493" s="36"/>
      <c r="W1493" s="37"/>
    </row>
    <row r="1494" spans="11:23" x14ac:dyDescent="0.25">
      <c r="K1494" s="36"/>
      <c r="L1494" s="37"/>
      <c r="M1494" s="37"/>
      <c r="N1494" s="37"/>
      <c r="O1494" s="37"/>
      <c r="P1494" s="36"/>
      <c r="R1494" s="36"/>
      <c r="S1494" s="36"/>
      <c r="T1494" s="36"/>
      <c r="U1494" s="36"/>
      <c r="V1494" s="36"/>
      <c r="W1494" s="37"/>
    </row>
    <row r="1495" spans="11:23" x14ac:dyDescent="0.25">
      <c r="K1495" s="36"/>
      <c r="L1495" s="37"/>
      <c r="M1495" s="37"/>
      <c r="N1495" s="37"/>
      <c r="O1495" s="37"/>
      <c r="P1495" s="36"/>
      <c r="R1495" s="36"/>
      <c r="S1495" s="36"/>
      <c r="T1495" s="36"/>
      <c r="U1495" s="36"/>
      <c r="V1495" s="36"/>
      <c r="W1495" s="37"/>
    </row>
    <row r="1496" spans="11:23" x14ac:dyDescent="0.25">
      <c r="K1496" s="36"/>
      <c r="L1496" s="37"/>
      <c r="M1496" s="37"/>
      <c r="N1496" s="37"/>
      <c r="O1496" s="37"/>
      <c r="P1496" s="36"/>
      <c r="R1496" s="36"/>
      <c r="S1496" s="36"/>
      <c r="T1496" s="36"/>
      <c r="U1496" s="36"/>
      <c r="V1496" s="36"/>
      <c r="W1496" s="37"/>
    </row>
    <row r="1497" spans="11:23" x14ac:dyDescent="0.25">
      <c r="K1497" s="36"/>
      <c r="L1497" s="37"/>
      <c r="M1497" s="37"/>
      <c r="N1497" s="37"/>
      <c r="O1497" s="37"/>
      <c r="P1497" s="36"/>
      <c r="R1497" s="36"/>
      <c r="S1497" s="36"/>
      <c r="T1497" s="36"/>
      <c r="U1497" s="36"/>
      <c r="V1497" s="36"/>
      <c r="W1497" s="37"/>
    </row>
    <row r="1498" spans="11:23" x14ac:dyDescent="0.25">
      <c r="K1498" s="36"/>
      <c r="L1498" s="37"/>
      <c r="M1498" s="37"/>
      <c r="N1498" s="37"/>
      <c r="O1498" s="37"/>
      <c r="P1498" s="36"/>
      <c r="R1498" s="36"/>
      <c r="S1498" s="36"/>
      <c r="T1498" s="36"/>
      <c r="U1498" s="36"/>
      <c r="V1498" s="36"/>
      <c r="W1498" s="37"/>
    </row>
    <row r="1499" spans="11:23" x14ac:dyDescent="0.25">
      <c r="K1499" s="36"/>
      <c r="L1499" s="37"/>
      <c r="M1499" s="37"/>
      <c r="N1499" s="37"/>
      <c r="O1499" s="37"/>
      <c r="P1499" s="36"/>
      <c r="R1499" s="36"/>
      <c r="S1499" s="36"/>
      <c r="T1499" s="36"/>
      <c r="U1499" s="36"/>
      <c r="V1499" s="36"/>
      <c r="W1499" s="37"/>
    </row>
    <row r="1500" spans="11:23" x14ac:dyDescent="0.25">
      <c r="K1500" s="36"/>
      <c r="L1500" s="37"/>
      <c r="M1500" s="37"/>
      <c r="N1500" s="37"/>
      <c r="O1500" s="37"/>
      <c r="P1500" s="36"/>
      <c r="R1500" s="36"/>
      <c r="S1500" s="36"/>
      <c r="T1500" s="36"/>
      <c r="U1500" s="36"/>
      <c r="V1500" s="36"/>
    </row>
    <row r="1501" spans="11:23" x14ac:dyDescent="0.25">
      <c r="K1501" s="36"/>
      <c r="L1501" s="37"/>
      <c r="M1501" s="37"/>
      <c r="N1501" s="37"/>
      <c r="O1501" s="37"/>
      <c r="P1501" s="36"/>
      <c r="R1501" s="36"/>
      <c r="S1501" s="36"/>
      <c r="T1501" s="36"/>
      <c r="U1501" s="36"/>
      <c r="V1501" s="36"/>
    </row>
    <row r="1502" spans="11:23" x14ac:dyDescent="0.25">
      <c r="K1502" s="36"/>
      <c r="L1502" s="37"/>
      <c r="M1502" s="37"/>
      <c r="N1502" s="37"/>
      <c r="O1502" s="37"/>
      <c r="P1502" s="36"/>
      <c r="R1502" s="36"/>
      <c r="S1502" s="36"/>
      <c r="T1502" s="36"/>
      <c r="U1502" s="36"/>
      <c r="V1502" s="36"/>
    </row>
    <row r="1503" spans="11:23" x14ac:dyDescent="0.25">
      <c r="K1503" s="36"/>
      <c r="L1503" s="37"/>
      <c r="M1503" s="37"/>
      <c r="N1503" s="37"/>
      <c r="O1503" s="37"/>
      <c r="P1503" s="36"/>
      <c r="R1503" s="36"/>
      <c r="S1503" s="36"/>
      <c r="T1503" s="36"/>
      <c r="U1503" s="36"/>
      <c r="V1503" s="36"/>
    </row>
    <row r="1504" spans="11:23" x14ac:dyDescent="0.25">
      <c r="K1504" s="36"/>
      <c r="L1504" s="37"/>
      <c r="M1504" s="37"/>
      <c r="N1504" s="37"/>
      <c r="O1504" s="37"/>
      <c r="P1504" s="36"/>
      <c r="R1504" s="36"/>
      <c r="S1504" s="36"/>
      <c r="T1504" s="36"/>
      <c r="U1504" s="36"/>
      <c r="V1504" s="36"/>
    </row>
    <row r="1505" spans="11:22" x14ac:dyDescent="0.25">
      <c r="K1505" s="36"/>
      <c r="L1505" s="37"/>
      <c r="M1505" s="37"/>
      <c r="N1505" s="37"/>
      <c r="O1505" s="37"/>
      <c r="P1505" s="36"/>
      <c r="R1505" s="36"/>
      <c r="S1505" s="36"/>
      <c r="T1505" s="36"/>
      <c r="U1505" s="36"/>
      <c r="V1505" s="36"/>
    </row>
    <row r="1506" spans="11:22" x14ac:dyDescent="0.25">
      <c r="K1506" s="36"/>
      <c r="L1506" s="37"/>
      <c r="M1506" s="37"/>
      <c r="N1506" s="37"/>
      <c r="O1506" s="37"/>
      <c r="P1506" s="36"/>
      <c r="R1506" s="36"/>
      <c r="S1506" s="36"/>
      <c r="T1506" s="36"/>
      <c r="U1506" s="36"/>
      <c r="V1506" s="36"/>
    </row>
    <row r="1507" spans="11:22" x14ac:dyDescent="0.25">
      <c r="K1507" s="36"/>
      <c r="L1507" s="37"/>
      <c r="M1507" s="37"/>
      <c r="N1507" s="37"/>
      <c r="O1507" s="37"/>
      <c r="P1507" s="36"/>
      <c r="R1507" s="36"/>
      <c r="S1507" s="36"/>
      <c r="T1507" s="36"/>
      <c r="U1507" s="36"/>
      <c r="V1507" s="36"/>
    </row>
    <row r="1508" spans="11:22" x14ac:dyDescent="0.25">
      <c r="K1508" s="36"/>
      <c r="L1508" s="37"/>
      <c r="M1508" s="37"/>
      <c r="N1508" s="37"/>
      <c r="O1508" s="37"/>
      <c r="P1508" s="36"/>
      <c r="R1508" s="36"/>
      <c r="S1508" s="36"/>
      <c r="T1508" s="36"/>
      <c r="U1508" s="36"/>
      <c r="V1508" s="36"/>
    </row>
    <row r="1509" spans="11:22" x14ac:dyDescent="0.25">
      <c r="K1509" s="36"/>
      <c r="L1509" s="37"/>
      <c r="M1509" s="37"/>
      <c r="N1509" s="37"/>
      <c r="O1509" s="37"/>
      <c r="P1509" s="36"/>
      <c r="R1509" s="36"/>
      <c r="S1509" s="36"/>
      <c r="T1509" s="36"/>
      <c r="U1509" s="36"/>
      <c r="V1509" s="36"/>
    </row>
    <row r="1510" spans="11:22" x14ac:dyDescent="0.25">
      <c r="K1510" s="36"/>
      <c r="L1510" s="37"/>
      <c r="M1510" s="37"/>
      <c r="N1510" s="37"/>
      <c r="O1510" s="37"/>
      <c r="P1510" s="36"/>
      <c r="R1510" s="36"/>
      <c r="S1510" s="36"/>
      <c r="T1510" s="36"/>
      <c r="U1510" s="36"/>
      <c r="V1510" s="36"/>
    </row>
    <row r="1511" spans="11:22" x14ac:dyDescent="0.25">
      <c r="K1511" s="36"/>
      <c r="L1511" s="37"/>
      <c r="M1511" s="37"/>
      <c r="N1511" s="37"/>
      <c r="O1511" s="37"/>
      <c r="P1511" s="36"/>
      <c r="R1511" s="36"/>
      <c r="S1511" s="36"/>
      <c r="T1511" s="36"/>
      <c r="U1511" s="36"/>
      <c r="V1511" s="36"/>
    </row>
    <row r="1512" spans="11:22" x14ac:dyDescent="0.25">
      <c r="K1512" s="36"/>
      <c r="L1512" s="37"/>
      <c r="M1512" s="37"/>
      <c r="N1512" s="37"/>
      <c r="O1512" s="37"/>
      <c r="P1512" s="36"/>
      <c r="R1512" s="36"/>
      <c r="S1512" s="36"/>
      <c r="T1512" s="36"/>
      <c r="U1512" s="36"/>
      <c r="V1512" s="36"/>
    </row>
    <row r="1513" spans="11:22" x14ac:dyDescent="0.25">
      <c r="K1513" s="36"/>
      <c r="L1513" s="37"/>
      <c r="M1513" s="37"/>
      <c r="N1513" s="37"/>
      <c r="O1513" s="37"/>
      <c r="P1513" s="36"/>
      <c r="R1513" s="36"/>
      <c r="S1513" s="36"/>
      <c r="T1513" s="36"/>
      <c r="U1513" s="36"/>
      <c r="V1513" s="36"/>
    </row>
    <row r="1514" spans="11:22" x14ac:dyDescent="0.25">
      <c r="K1514" s="36"/>
      <c r="L1514" s="37"/>
      <c r="M1514" s="37"/>
      <c r="N1514" s="37"/>
      <c r="O1514" s="37"/>
      <c r="P1514" s="36"/>
      <c r="R1514" s="36"/>
      <c r="S1514" s="36"/>
      <c r="T1514" s="36"/>
      <c r="U1514" s="36"/>
      <c r="V1514" s="36"/>
    </row>
    <row r="1515" spans="11:22" x14ac:dyDescent="0.25">
      <c r="K1515" s="36"/>
      <c r="L1515" s="37"/>
      <c r="M1515" s="37"/>
      <c r="N1515" s="37"/>
      <c r="O1515" s="37"/>
      <c r="P1515" s="36"/>
      <c r="R1515" s="36"/>
      <c r="S1515" s="36"/>
      <c r="T1515" s="36"/>
      <c r="U1515" s="36"/>
      <c r="V1515" s="36"/>
    </row>
    <row r="1516" spans="11:22" x14ac:dyDescent="0.25">
      <c r="K1516" s="36"/>
      <c r="L1516" s="37"/>
      <c r="M1516" s="37"/>
      <c r="N1516" s="37"/>
      <c r="O1516" s="37"/>
      <c r="P1516" s="36"/>
      <c r="R1516" s="36"/>
      <c r="S1516" s="36"/>
      <c r="T1516" s="36"/>
      <c r="U1516" s="36"/>
      <c r="V1516" s="36"/>
    </row>
    <row r="1517" spans="11:22" x14ac:dyDescent="0.25">
      <c r="K1517" s="36"/>
      <c r="L1517" s="37"/>
      <c r="M1517" s="37"/>
      <c r="N1517" s="37"/>
      <c r="O1517" s="37"/>
      <c r="P1517" s="36"/>
      <c r="R1517" s="36"/>
      <c r="S1517" s="36"/>
      <c r="T1517" s="36"/>
      <c r="U1517" s="36"/>
      <c r="V1517" s="36"/>
    </row>
    <row r="1518" spans="11:22" x14ac:dyDescent="0.25">
      <c r="K1518" s="36"/>
      <c r="L1518" s="37"/>
      <c r="M1518" s="37"/>
      <c r="N1518" s="37"/>
      <c r="O1518" s="37"/>
      <c r="P1518" s="36"/>
      <c r="R1518" s="36"/>
      <c r="S1518" s="36"/>
      <c r="T1518" s="36"/>
      <c r="U1518" s="36"/>
      <c r="V1518" s="36"/>
    </row>
    <row r="1519" spans="11:22" x14ac:dyDescent="0.25">
      <c r="K1519" s="36"/>
      <c r="L1519" s="37"/>
      <c r="M1519" s="37"/>
      <c r="N1519" s="37"/>
      <c r="O1519" s="37"/>
      <c r="P1519" s="36"/>
      <c r="R1519" s="36"/>
      <c r="S1519" s="36"/>
      <c r="T1519" s="36"/>
      <c r="U1519" s="36"/>
      <c r="V1519" s="36"/>
    </row>
    <row r="1520" spans="11:22" x14ac:dyDescent="0.25">
      <c r="K1520" s="36"/>
      <c r="L1520" s="37"/>
      <c r="M1520" s="37"/>
      <c r="N1520" s="37"/>
      <c r="O1520" s="37"/>
      <c r="P1520" s="36"/>
      <c r="R1520" s="36"/>
      <c r="S1520" s="36"/>
      <c r="T1520" s="36"/>
      <c r="U1520" s="36"/>
      <c r="V1520" s="36"/>
    </row>
    <row r="1521" spans="11:22" x14ac:dyDescent="0.25">
      <c r="K1521" s="36"/>
      <c r="L1521" s="37"/>
      <c r="M1521" s="37"/>
      <c r="N1521" s="37"/>
      <c r="O1521" s="37"/>
      <c r="P1521" s="36"/>
      <c r="R1521" s="36"/>
      <c r="S1521" s="36"/>
      <c r="T1521" s="36"/>
      <c r="U1521" s="36"/>
      <c r="V1521" s="36"/>
    </row>
    <row r="1522" spans="11:22" x14ac:dyDescent="0.25">
      <c r="K1522" s="36"/>
      <c r="L1522" s="37"/>
      <c r="M1522" s="37"/>
      <c r="N1522" s="37"/>
      <c r="O1522" s="37"/>
      <c r="P1522" s="36"/>
      <c r="R1522" s="36"/>
      <c r="S1522" s="36"/>
      <c r="T1522" s="36"/>
      <c r="U1522" s="36"/>
      <c r="V1522" s="36"/>
    </row>
    <row r="1523" spans="11:22" x14ac:dyDescent="0.25">
      <c r="K1523" s="36"/>
      <c r="L1523" s="37"/>
      <c r="M1523" s="37"/>
      <c r="N1523" s="37"/>
      <c r="O1523" s="37"/>
      <c r="P1523" s="36"/>
      <c r="R1523" s="36"/>
      <c r="S1523" s="36"/>
      <c r="T1523" s="36"/>
      <c r="U1523" s="36"/>
      <c r="V1523" s="36"/>
    </row>
    <row r="1524" spans="11:22" x14ac:dyDescent="0.25">
      <c r="K1524" s="36"/>
      <c r="L1524" s="37"/>
      <c r="M1524" s="37"/>
      <c r="N1524" s="37"/>
      <c r="O1524" s="37"/>
      <c r="P1524" s="36"/>
      <c r="R1524" s="36"/>
      <c r="S1524" s="36"/>
      <c r="T1524" s="36"/>
      <c r="U1524" s="36"/>
      <c r="V1524" s="36"/>
    </row>
    <row r="1525" spans="11:22" x14ac:dyDescent="0.25">
      <c r="K1525" s="36"/>
      <c r="L1525" s="37"/>
      <c r="M1525" s="37"/>
      <c r="N1525" s="37"/>
      <c r="O1525" s="37"/>
      <c r="P1525" s="36"/>
      <c r="R1525" s="36"/>
      <c r="S1525" s="36"/>
      <c r="T1525" s="36"/>
      <c r="U1525" s="36"/>
      <c r="V1525" s="36"/>
    </row>
    <row r="1526" spans="11:22" x14ac:dyDescent="0.25">
      <c r="K1526" s="36"/>
      <c r="L1526" s="37"/>
      <c r="M1526" s="37"/>
      <c r="N1526" s="37"/>
      <c r="O1526" s="37"/>
      <c r="P1526" s="36"/>
      <c r="R1526" s="36"/>
      <c r="S1526" s="36"/>
      <c r="T1526" s="36"/>
      <c r="U1526" s="36"/>
      <c r="V1526" s="36"/>
    </row>
    <row r="1527" spans="11:22" x14ac:dyDescent="0.25">
      <c r="K1527" s="36"/>
      <c r="L1527" s="37"/>
      <c r="M1527" s="37"/>
      <c r="N1527" s="37"/>
      <c r="O1527" s="37"/>
      <c r="P1527" s="36"/>
      <c r="R1527" s="36"/>
      <c r="S1527" s="36"/>
      <c r="T1527" s="36"/>
      <c r="U1527" s="36"/>
      <c r="V1527" s="36"/>
    </row>
    <row r="1528" spans="11:22" x14ac:dyDescent="0.25">
      <c r="K1528" s="36"/>
      <c r="L1528" s="37"/>
      <c r="M1528" s="37"/>
      <c r="N1528" s="37"/>
      <c r="O1528" s="37"/>
      <c r="P1528" s="36"/>
      <c r="R1528" s="36"/>
      <c r="S1528" s="36"/>
      <c r="T1528" s="36"/>
      <c r="U1528" s="36"/>
      <c r="V1528" s="36"/>
    </row>
    <row r="1529" spans="11:22" x14ac:dyDescent="0.25">
      <c r="K1529" s="36"/>
      <c r="L1529" s="37"/>
      <c r="M1529" s="37"/>
      <c r="N1529" s="37"/>
      <c r="O1529" s="37"/>
      <c r="P1529" s="36"/>
      <c r="R1529" s="36"/>
      <c r="S1529" s="36"/>
      <c r="T1529" s="36"/>
      <c r="U1529" s="36"/>
      <c r="V1529" s="36"/>
    </row>
    <row r="1530" spans="11:22" x14ac:dyDescent="0.25">
      <c r="K1530" s="36"/>
      <c r="L1530" s="37"/>
      <c r="M1530" s="37"/>
      <c r="N1530" s="37"/>
      <c r="O1530" s="37"/>
      <c r="P1530" s="36"/>
      <c r="R1530" s="36"/>
      <c r="S1530" s="36"/>
      <c r="T1530" s="36"/>
      <c r="U1530" s="36"/>
      <c r="V1530" s="36"/>
    </row>
    <row r="1531" spans="11:22" x14ac:dyDescent="0.25">
      <c r="K1531" s="36"/>
      <c r="L1531" s="37"/>
      <c r="M1531" s="37"/>
      <c r="N1531" s="37"/>
      <c r="O1531" s="37"/>
      <c r="P1531" s="36"/>
      <c r="R1531" s="36"/>
      <c r="S1531" s="36"/>
      <c r="T1531" s="36"/>
      <c r="U1531" s="36"/>
      <c r="V1531" s="36"/>
    </row>
    <row r="1532" spans="11:22" x14ac:dyDescent="0.25">
      <c r="K1532" s="36"/>
      <c r="L1532" s="37"/>
      <c r="M1532" s="37"/>
      <c r="N1532" s="37"/>
      <c r="O1532" s="37"/>
      <c r="P1532" s="36"/>
      <c r="R1532" s="36"/>
      <c r="S1532" s="36"/>
      <c r="T1532" s="36"/>
      <c r="U1532" s="36"/>
      <c r="V1532" s="36"/>
    </row>
    <row r="1533" spans="11:22" x14ac:dyDescent="0.25">
      <c r="K1533" s="36"/>
      <c r="L1533" s="37"/>
      <c r="M1533" s="37"/>
      <c r="N1533" s="37"/>
      <c r="O1533" s="37"/>
      <c r="P1533" s="36"/>
      <c r="R1533" s="36"/>
      <c r="S1533" s="36"/>
      <c r="T1533" s="36"/>
      <c r="U1533" s="36"/>
      <c r="V1533" s="36"/>
    </row>
    <row r="1534" spans="11:22" x14ac:dyDescent="0.25">
      <c r="K1534" s="36"/>
      <c r="L1534" s="37"/>
      <c r="M1534" s="37"/>
      <c r="N1534" s="37"/>
      <c r="O1534" s="37"/>
      <c r="P1534" s="36"/>
      <c r="R1534" s="36"/>
      <c r="S1534" s="36"/>
      <c r="T1534" s="36"/>
      <c r="U1534" s="36"/>
      <c r="V1534" s="36"/>
    </row>
    <row r="1535" spans="11:22" x14ac:dyDescent="0.25">
      <c r="K1535" s="36"/>
      <c r="L1535" s="37"/>
      <c r="M1535" s="37"/>
      <c r="N1535" s="37"/>
      <c r="O1535" s="37"/>
      <c r="P1535" s="36"/>
      <c r="R1535" s="36"/>
      <c r="S1535" s="36"/>
      <c r="T1535" s="36"/>
      <c r="U1535" s="36"/>
      <c r="V1535" s="36"/>
    </row>
    <row r="1536" spans="11:22" x14ac:dyDescent="0.25">
      <c r="K1536" s="36"/>
      <c r="L1536" s="37"/>
      <c r="M1536" s="37"/>
      <c r="N1536" s="37"/>
      <c r="O1536" s="37"/>
      <c r="P1536" s="36"/>
      <c r="R1536" s="36"/>
      <c r="S1536" s="36"/>
      <c r="T1536" s="36"/>
      <c r="U1536" s="36"/>
      <c r="V1536" s="36"/>
    </row>
    <row r="1537" spans="11:22" x14ac:dyDescent="0.25">
      <c r="K1537" s="36"/>
      <c r="L1537" s="37"/>
      <c r="M1537" s="37"/>
      <c r="N1537" s="37"/>
      <c r="O1537" s="37"/>
      <c r="P1537" s="36"/>
      <c r="R1537" s="36"/>
      <c r="S1537" s="36"/>
      <c r="T1537" s="36"/>
      <c r="U1537" s="36"/>
      <c r="V1537" s="36"/>
    </row>
    <row r="1538" spans="11:22" x14ac:dyDescent="0.25">
      <c r="K1538" s="36"/>
      <c r="L1538" s="37"/>
      <c r="M1538" s="37"/>
      <c r="N1538" s="37"/>
      <c r="O1538" s="37"/>
      <c r="P1538" s="36"/>
      <c r="R1538" s="36"/>
      <c r="S1538" s="36"/>
      <c r="T1538" s="36"/>
      <c r="U1538" s="36"/>
      <c r="V1538" s="36"/>
    </row>
    <row r="1539" spans="11:22" x14ac:dyDescent="0.25">
      <c r="K1539" s="36"/>
      <c r="L1539" s="37"/>
      <c r="M1539" s="37"/>
      <c r="N1539" s="37"/>
      <c r="O1539" s="37"/>
      <c r="P1539" s="36"/>
      <c r="R1539" s="36"/>
      <c r="S1539" s="36"/>
      <c r="T1539" s="36"/>
      <c r="U1539" s="36"/>
      <c r="V1539" s="36"/>
    </row>
    <row r="1540" spans="11:22" x14ac:dyDescent="0.25">
      <c r="K1540" s="36"/>
      <c r="L1540" s="37"/>
      <c r="M1540" s="37"/>
      <c r="N1540" s="37"/>
      <c r="O1540" s="37"/>
      <c r="P1540" s="36"/>
      <c r="R1540" s="36"/>
      <c r="S1540" s="36"/>
      <c r="T1540" s="36"/>
      <c r="U1540" s="36"/>
      <c r="V1540" s="36"/>
    </row>
    <row r="1541" spans="11:22" x14ac:dyDescent="0.25">
      <c r="K1541" s="36"/>
      <c r="L1541" s="37"/>
      <c r="M1541" s="37"/>
      <c r="N1541" s="37"/>
      <c r="O1541" s="37"/>
      <c r="P1541" s="36"/>
      <c r="R1541" s="36"/>
      <c r="S1541" s="36"/>
      <c r="T1541" s="36"/>
      <c r="U1541" s="36"/>
      <c r="V1541" s="36"/>
    </row>
    <row r="1542" spans="11:22" x14ac:dyDescent="0.25">
      <c r="K1542" s="36"/>
      <c r="L1542" s="37"/>
      <c r="M1542" s="37"/>
      <c r="N1542" s="37"/>
      <c r="O1542" s="37"/>
      <c r="P1542" s="36"/>
      <c r="R1542" s="36"/>
      <c r="S1542" s="36"/>
      <c r="T1542" s="36"/>
      <c r="U1542" s="36"/>
      <c r="V1542" s="36"/>
    </row>
    <row r="1543" spans="11:22" x14ac:dyDescent="0.25">
      <c r="K1543" s="36"/>
      <c r="L1543" s="37"/>
      <c r="M1543" s="37"/>
      <c r="N1543" s="37"/>
      <c r="O1543" s="37"/>
      <c r="P1543" s="36"/>
      <c r="R1543" s="36"/>
      <c r="S1543" s="36"/>
      <c r="T1543" s="36"/>
      <c r="U1543" s="36"/>
      <c r="V1543" s="36"/>
    </row>
    <row r="1544" spans="11:22" x14ac:dyDescent="0.25">
      <c r="K1544" s="36"/>
      <c r="L1544" s="37"/>
      <c r="M1544" s="37"/>
      <c r="N1544" s="37"/>
      <c r="O1544" s="37"/>
      <c r="P1544" s="36"/>
      <c r="R1544" s="36"/>
      <c r="S1544" s="36"/>
      <c r="T1544" s="36"/>
      <c r="U1544" s="36"/>
      <c r="V1544" s="36"/>
    </row>
    <row r="1545" spans="11:22" x14ac:dyDescent="0.25">
      <c r="K1545" s="36"/>
      <c r="L1545" s="37"/>
      <c r="M1545" s="37"/>
      <c r="N1545" s="37"/>
      <c r="O1545" s="37"/>
      <c r="P1545" s="36"/>
      <c r="R1545" s="36"/>
      <c r="S1545" s="36"/>
      <c r="T1545" s="36"/>
      <c r="U1545" s="36"/>
      <c r="V1545" s="36"/>
    </row>
    <row r="1546" spans="11:22" x14ac:dyDescent="0.25">
      <c r="K1546" s="36"/>
      <c r="L1546" s="37"/>
      <c r="M1546" s="37"/>
      <c r="N1546" s="37"/>
      <c r="O1546" s="37"/>
      <c r="P1546" s="36"/>
      <c r="R1546" s="36"/>
      <c r="S1546" s="36"/>
      <c r="T1546" s="36"/>
      <c r="U1546" s="36"/>
      <c r="V1546" s="36"/>
    </row>
    <row r="1547" spans="11:22" x14ac:dyDescent="0.25">
      <c r="K1547" s="36"/>
      <c r="L1547" s="37"/>
      <c r="M1547" s="37"/>
      <c r="N1547" s="37"/>
      <c r="O1547" s="37"/>
      <c r="P1547" s="36"/>
      <c r="R1547" s="36"/>
      <c r="S1547" s="36"/>
      <c r="T1547" s="36"/>
      <c r="U1547" s="36"/>
      <c r="V1547" s="36"/>
    </row>
    <row r="1548" spans="11:22" x14ac:dyDescent="0.25">
      <c r="K1548" s="36"/>
      <c r="L1548" s="37"/>
      <c r="M1548" s="37"/>
      <c r="N1548" s="37"/>
      <c r="O1548" s="37"/>
      <c r="P1548" s="36"/>
      <c r="R1548" s="36"/>
      <c r="S1548" s="36"/>
      <c r="T1548" s="36"/>
      <c r="U1548" s="36"/>
      <c r="V1548" s="36"/>
    </row>
    <row r="1549" spans="11:22" x14ac:dyDescent="0.25">
      <c r="K1549" s="36"/>
      <c r="L1549" s="37"/>
      <c r="M1549" s="37"/>
      <c r="N1549" s="37"/>
      <c r="O1549" s="37"/>
      <c r="P1549" s="36"/>
      <c r="R1549" s="36"/>
      <c r="S1549" s="36"/>
      <c r="T1549" s="36"/>
      <c r="U1549" s="36"/>
      <c r="V1549" s="36"/>
    </row>
    <row r="1550" spans="11:22" x14ac:dyDescent="0.25">
      <c r="K1550" s="36"/>
      <c r="L1550" s="37"/>
      <c r="M1550" s="37"/>
      <c r="N1550" s="37"/>
      <c r="O1550" s="37"/>
      <c r="P1550" s="36"/>
      <c r="R1550" s="36"/>
      <c r="S1550" s="36"/>
      <c r="T1550" s="36"/>
      <c r="U1550" s="36"/>
      <c r="V1550" s="36"/>
    </row>
    <row r="1551" spans="11:22" x14ac:dyDescent="0.25">
      <c r="K1551" s="36"/>
      <c r="L1551" s="37"/>
      <c r="M1551" s="37"/>
      <c r="N1551" s="37"/>
      <c r="O1551" s="37"/>
      <c r="P1551" s="36"/>
      <c r="R1551" s="36"/>
      <c r="S1551" s="36"/>
      <c r="T1551" s="36"/>
      <c r="U1551" s="36"/>
      <c r="V1551" s="36"/>
    </row>
    <row r="1552" spans="11:22" x14ac:dyDescent="0.25">
      <c r="K1552" s="36"/>
      <c r="L1552" s="37"/>
      <c r="M1552" s="37"/>
      <c r="N1552" s="37"/>
      <c r="O1552" s="37"/>
      <c r="P1552" s="36"/>
      <c r="R1552" s="36"/>
      <c r="S1552" s="36"/>
      <c r="T1552" s="36"/>
      <c r="U1552" s="36"/>
      <c r="V1552" s="36"/>
    </row>
    <row r="1553" spans="11:22" x14ac:dyDescent="0.25">
      <c r="K1553" s="36"/>
      <c r="L1553" s="37"/>
      <c r="M1553" s="37"/>
      <c r="N1553" s="37"/>
      <c r="O1553" s="37"/>
      <c r="P1553" s="36"/>
      <c r="R1553" s="36"/>
      <c r="S1553" s="36"/>
      <c r="T1553" s="36"/>
      <c r="U1553" s="36"/>
      <c r="V1553" s="36"/>
    </row>
    <row r="1554" spans="11:22" x14ac:dyDescent="0.25">
      <c r="K1554" s="36"/>
      <c r="L1554" s="37"/>
      <c r="M1554" s="37"/>
      <c r="N1554" s="37"/>
      <c r="O1554" s="37"/>
      <c r="P1554" s="36"/>
      <c r="R1554" s="36"/>
      <c r="S1554" s="36"/>
      <c r="T1554" s="36"/>
      <c r="U1554" s="36"/>
      <c r="V1554" s="36"/>
    </row>
    <row r="1555" spans="11:22" x14ac:dyDescent="0.25">
      <c r="K1555" s="36"/>
      <c r="L1555" s="37"/>
      <c r="M1555" s="37"/>
      <c r="N1555" s="37"/>
      <c r="O1555" s="37"/>
      <c r="P1555" s="36"/>
      <c r="R1555" s="36"/>
      <c r="S1555" s="36"/>
      <c r="T1555" s="36"/>
      <c r="U1555" s="36"/>
      <c r="V1555" s="36"/>
    </row>
    <row r="1556" spans="11:22" x14ac:dyDescent="0.25">
      <c r="K1556" s="36"/>
      <c r="L1556" s="37"/>
      <c r="M1556" s="37"/>
      <c r="N1556" s="37"/>
      <c r="O1556" s="37"/>
      <c r="P1556" s="36"/>
      <c r="R1556" s="36"/>
      <c r="S1556" s="36"/>
      <c r="T1556" s="36"/>
      <c r="U1556" s="36"/>
      <c r="V1556" s="36"/>
    </row>
    <row r="1557" spans="11:22" x14ac:dyDescent="0.25">
      <c r="K1557" s="36"/>
      <c r="L1557" s="37"/>
      <c r="M1557" s="37"/>
      <c r="N1557" s="37"/>
      <c r="O1557" s="37"/>
      <c r="P1557" s="36"/>
      <c r="R1557" s="36"/>
      <c r="S1557" s="36"/>
      <c r="T1557" s="36"/>
      <c r="U1557" s="36"/>
      <c r="V1557" s="36"/>
    </row>
    <row r="1558" spans="11:22" x14ac:dyDescent="0.25">
      <c r="K1558" s="36"/>
      <c r="L1558" s="37"/>
      <c r="M1558" s="37"/>
      <c r="N1558" s="37"/>
      <c r="O1558" s="37"/>
      <c r="P1558" s="36"/>
      <c r="R1558" s="36"/>
      <c r="S1558" s="36"/>
      <c r="T1558" s="36"/>
      <c r="U1558" s="36"/>
      <c r="V1558" s="36"/>
    </row>
    <row r="1559" spans="11:22" x14ac:dyDescent="0.25">
      <c r="K1559" s="36"/>
      <c r="L1559" s="37"/>
      <c r="M1559" s="37"/>
      <c r="N1559" s="37"/>
      <c r="O1559" s="37"/>
      <c r="P1559" s="36"/>
      <c r="R1559" s="36"/>
      <c r="S1559" s="36"/>
      <c r="T1559" s="36"/>
      <c r="U1559" s="36"/>
      <c r="V1559" s="36"/>
    </row>
    <row r="1560" spans="11:22" x14ac:dyDescent="0.25">
      <c r="K1560" s="36"/>
      <c r="L1560" s="37"/>
      <c r="M1560" s="37"/>
      <c r="N1560" s="37"/>
      <c r="O1560" s="37"/>
      <c r="P1560" s="36"/>
      <c r="R1560" s="36"/>
      <c r="S1560" s="36"/>
      <c r="T1560" s="36"/>
      <c r="U1560" s="36"/>
      <c r="V1560" s="36"/>
    </row>
    <row r="1561" spans="11:22" x14ac:dyDescent="0.25">
      <c r="K1561" s="36"/>
      <c r="L1561" s="37"/>
      <c r="M1561" s="37"/>
      <c r="N1561" s="37"/>
      <c r="O1561" s="37"/>
      <c r="P1561" s="36"/>
      <c r="R1561" s="36"/>
      <c r="S1561" s="36"/>
      <c r="T1561" s="36"/>
      <c r="U1561" s="36"/>
      <c r="V1561" s="36"/>
    </row>
    <row r="1562" spans="11:22" x14ac:dyDescent="0.25">
      <c r="K1562" s="36"/>
      <c r="L1562" s="37"/>
      <c r="M1562" s="37"/>
      <c r="N1562" s="37"/>
      <c r="O1562" s="37"/>
      <c r="P1562" s="36"/>
      <c r="R1562" s="36"/>
      <c r="S1562" s="36"/>
      <c r="T1562" s="36"/>
      <c r="U1562" s="36"/>
      <c r="V1562" s="36"/>
    </row>
    <row r="1563" spans="11:22" x14ac:dyDescent="0.25">
      <c r="K1563" s="36"/>
      <c r="L1563" s="37"/>
      <c r="M1563" s="37"/>
      <c r="N1563" s="37"/>
      <c r="O1563" s="37"/>
      <c r="P1563" s="36"/>
      <c r="R1563" s="36"/>
      <c r="S1563" s="36"/>
      <c r="T1563" s="36"/>
      <c r="U1563" s="36"/>
      <c r="V1563" s="36"/>
    </row>
    <row r="1564" spans="11:22" x14ac:dyDescent="0.25">
      <c r="K1564" s="36"/>
      <c r="L1564" s="37"/>
      <c r="M1564" s="37"/>
      <c r="N1564" s="37"/>
      <c r="O1564" s="37"/>
      <c r="P1564" s="36"/>
      <c r="R1564" s="36"/>
      <c r="S1564" s="36"/>
      <c r="T1564" s="36"/>
      <c r="U1564" s="36"/>
      <c r="V1564" s="36"/>
    </row>
    <row r="1565" spans="11:22" x14ac:dyDescent="0.25">
      <c r="K1565" s="36"/>
      <c r="L1565" s="37"/>
      <c r="M1565" s="37"/>
      <c r="N1565" s="37"/>
      <c r="O1565" s="37"/>
      <c r="P1565" s="36"/>
      <c r="R1565" s="36"/>
      <c r="S1565" s="36"/>
      <c r="T1565" s="36"/>
      <c r="U1565" s="36"/>
      <c r="V1565" s="36"/>
    </row>
    <row r="1566" spans="11:22" x14ac:dyDescent="0.25">
      <c r="K1566" s="36"/>
      <c r="L1566" s="37"/>
      <c r="M1566" s="37"/>
      <c r="N1566" s="37"/>
      <c r="O1566" s="37"/>
      <c r="P1566" s="36"/>
      <c r="R1566" s="36"/>
      <c r="S1566" s="36"/>
      <c r="T1566" s="36"/>
      <c r="U1566" s="36"/>
      <c r="V1566" s="36"/>
    </row>
    <row r="1567" spans="11:22" x14ac:dyDescent="0.25">
      <c r="K1567" s="36"/>
      <c r="L1567" s="37"/>
      <c r="M1567" s="37"/>
      <c r="N1567" s="37"/>
      <c r="O1567" s="37"/>
      <c r="P1567" s="36"/>
      <c r="R1567" s="36"/>
      <c r="S1567" s="36"/>
      <c r="T1567" s="36"/>
      <c r="U1567" s="36"/>
      <c r="V1567" s="36"/>
    </row>
    <row r="1568" spans="11:22" x14ac:dyDescent="0.25">
      <c r="K1568" s="36"/>
      <c r="L1568" s="37"/>
      <c r="M1568" s="37"/>
      <c r="N1568" s="37"/>
      <c r="O1568" s="37"/>
      <c r="P1568" s="36"/>
      <c r="R1568" s="36"/>
      <c r="S1568" s="36"/>
      <c r="T1568" s="36"/>
      <c r="U1568" s="36"/>
      <c r="V1568" s="36"/>
    </row>
    <row r="1569" spans="11:22" x14ac:dyDescent="0.25">
      <c r="K1569" s="36"/>
      <c r="L1569" s="37"/>
      <c r="M1569" s="37"/>
      <c r="N1569" s="37"/>
      <c r="O1569" s="37"/>
      <c r="P1569" s="36"/>
      <c r="R1569" s="36"/>
      <c r="S1569" s="36"/>
      <c r="T1569" s="36"/>
      <c r="U1569" s="36"/>
      <c r="V1569" s="36"/>
    </row>
    <row r="1570" spans="11:22" x14ac:dyDescent="0.25">
      <c r="K1570" s="36"/>
      <c r="L1570" s="37"/>
      <c r="M1570" s="37"/>
      <c r="N1570" s="37"/>
      <c r="O1570" s="37"/>
      <c r="P1570" s="36"/>
      <c r="R1570" s="36"/>
      <c r="S1570" s="36"/>
      <c r="T1570" s="36"/>
      <c r="U1570" s="36"/>
      <c r="V1570" s="36"/>
    </row>
    <row r="1571" spans="11:22" x14ac:dyDescent="0.25">
      <c r="K1571" s="36"/>
      <c r="L1571" s="37"/>
      <c r="M1571" s="37"/>
      <c r="N1571" s="37"/>
      <c r="O1571" s="37"/>
      <c r="P1571" s="36"/>
      <c r="R1571" s="36"/>
      <c r="S1571" s="36"/>
      <c r="T1571" s="36"/>
      <c r="U1571" s="36"/>
      <c r="V1571" s="36"/>
    </row>
    <row r="1572" spans="11:22" x14ac:dyDescent="0.25">
      <c r="K1572" s="36"/>
      <c r="L1572" s="37"/>
      <c r="M1572" s="37"/>
      <c r="N1572" s="37"/>
      <c r="O1572" s="37"/>
      <c r="P1572" s="36"/>
      <c r="R1572" s="36"/>
      <c r="S1572" s="36"/>
      <c r="T1572" s="36"/>
      <c r="U1572" s="36"/>
      <c r="V1572" s="36"/>
    </row>
    <row r="1573" spans="11:22" x14ac:dyDescent="0.25">
      <c r="K1573" s="36"/>
      <c r="L1573" s="37"/>
      <c r="M1573" s="37"/>
      <c r="N1573" s="37"/>
      <c r="O1573" s="37"/>
      <c r="P1573" s="36"/>
      <c r="R1573" s="36"/>
      <c r="S1573" s="36"/>
      <c r="T1573" s="36"/>
      <c r="U1573" s="36"/>
      <c r="V1573" s="36"/>
    </row>
    <row r="1574" spans="11:22" x14ac:dyDescent="0.25">
      <c r="K1574" s="36"/>
      <c r="L1574" s="37"/>
      <c r="M1574" s="37"/>
      <c r="N1574" s="37"/>
      <c r="O1574" s="37"/>
      <c r="P1574" s="36"/>
      <c r="R1574" s="36"/>
      <c r="S1574" s="36"/>
      <c r="T1574" s="36"/>
      <c r="U1574" s="36"/>
      <c r="V1574" s="36"/>
    </row>
    <row r="1575" spans="11:22" x14ac:dyDescent="0.25">
      <c r="K1575" s="36"/>
      <c r="L1575" s="37"/>
      <c r="M1575" s="37"/>
      <c r="N1575" s="37"/>
      <c r="O1575" s="37"/>
      <c r="P1575" s="36"/>
      <c r="R1575" s="36"/>
      <c r="S1575" s="36"/>
      <c r="T1575" s="36"/>
      <c r="U1575" s="36"/>
      <c r="V1575" s="36"/>
    </row>
    <row r="1576" spans="11:22" x14ac:dyDescent="0.25">
      <c r="K1576" s="36"/>
      <c r="L1576" s="37"/>
      <c r="M1576" s="37"/>
      <c r="N1576" s="37"/>
      <c r="O1576" s="37"/>
      <c r="P1576" s="36"/>
      <c r="R1576" s="36"/>
      <c r="S1576" s="36"/>
      <c r="T1576" s="36"/>
      <c r="U1576" s="36"/>
      <c r="V1576" s="36"/>
    </row>
    <row r="1577" spans="11:22" x14ac:dyDescent="0.25">
      <c r="K1577" s="36"/>
      <c r="L1577" s="37"/>
      <c r="M1577" s="37"/>
      <c r="N1577" s="37"/>
      <c r="O1577" s="37"/>
      <c r="P1577" s="36"/>
      <c r="R1577" s="36"/>
      <c r="S1577" s="36"/>
      <c r="T1577" s="36"/>
      <c r="U1577" s="36"/>
      <c r="V1577" s="36"/>
    </row>
    <row r="1578" spans="11:22" x14ac:dyDescent="0.25">
      <c r="K1578" s="36"/>
      <c r="L1578" s="37"/>
      <c r="M1578" s="37"/>
      <c r="N1578" s="37"/>
      <c r="O1578" s="37"/>
      <c r="P1578" s="36"/>
      <c r="R1578" s="36"/>
      <c r="S1578" s="36"/>
      <c r="T1578" s="36"/>
      <c r="U1578" s="36"/>
      <c r="V1578" s="36"/>
    </row>
    <row r="1579" spans="11:22" x14ac:dyDescent="0.25">
      <c r="K1579" s="36"/>
      <c r="L1579" s="37"/>
      <c r="M1579" s="37"/>
      <c r="N1579" s="37"/>
      <c r="O1579" s="37"/>
      <c r="P1579" s="36"/>
      <c r="R1579" s="36"/>
      <c r="S1579" s="36"/>
      <c r="T1579" s="36"/>
      <c r="U1579" s="36"/>
      <c r="V1579" s="36"/>
    </row>
    <row r="1580" spans="11:22" x14ac:dyDescent="0.25">
      <c r="K1580" s="36"/>
      <c r="L1580" s="37"/>
      <c r="M1580" s="37"/>
      <c r="N1580" s="37"/>
      <c r="O1580" s="37"/>
      <c r="P1580" s="36"/>
      <c r="R1580" s="36"/>
      <c r="S1580" s="36"/>
      <c r="T1580" s="36"/>
      <c r="U1580" s="36"/>
      <c r="V1580" s="36"/>
    </row>
    <row r="1581" spans="11:22" x14ac:dyDescent="0.25">
      <c r="K1581" s="36"/>
      <c r="L1581" s="37"/>
      <c r="M1581" s="37"/>
      <c r="N1581" s="37"/>
      <c r="O1581" s="37"/>
      <c r="P1581" s="36"/>
      <c r="R1581" s="36"/>
      <c r="S1581" s="36"/>
      <c r="T1581" s="36"/>
      <c r="U1581" s="36"/>
      <c r="V1581" s="36"/>
    </row>
    <row r="1582" spans="11:22" x14ac:dyDescent="0.25">
      <c r="K1582" s="36"/>
      <c r="L1582" s="37"/>
      <c r="M1582" s="37"/>
      <c r="N1582" s="37"/>
      <c r="O1582" s="37"/>
      <c r="P1582" s="36"/>
      <c r="R1582" s="36"/>
      <c r="S1582" s="36"/>
      <c r="T1582" s="36"/>
      <c r="U1582" s="36"/>
      <c r="V1582" s="36"/>
    </row>
    <row r="1583" spans="11:22" x14ac:dyDescent="0.25">
      <c r="K1583" s="36"/>
      <c r="L1583" s="37"/>
      <c r="M1583" s="37"/>
      <c r="N1583" s="37"/>
      <c r="O1583" s="37"/>
      <c r="P1583" s="36"/>
      <c r="R1583" s="36"/>
      <c r="S1583" s="36"/>
      <c r="T1583" s="36"/>
      <c r="U1583" s="36"/>
      <c r="V1583" s="36"/>
    </row>
    <row r="1584" spans="11:22" x14ac:dyDescent="0.25">
      <c r="K1584" s="36"/>
      <c r="L1584" s="37"/>
      <c r="M1584" s="37"/>
      <c r="N1584" s="37"/>
      <c r="O1584" s="37"/>
      <c r="P1584" s="36"/>
      <c r="R1584" s="36"/>
      <c r="S1584" s="36"/>
      <c r="T1584" s="36"/>
      <c r="U1584" s="36"/>
      <c r="V1584" s="36"/>
    </row>
    <row r="1585" spans="11:22" x14ac:dyDescent="0.25">
      <c r="K1585" s="36"/>
      <c r="L1585" s="37"/>
      <c r="M1585" s="37"/>
      <c r="N1585" s="37"/>
      <c r="O1585" s="37"/>
      <c r="P1585" s="36"/>
      <c r="R1585" s="36"/>
      <c r="S1585" s="36"/>
      <c r="T1585" s="36"/>
      <c r="U1585" s="36"/>
      <c r="V1585" s="36"/>
    </row>
    <row r="1586" spans="11:22" x14ac:dyDescent="0.25">
      <c r="K1586" s="36"/>
      <c r="L1586" s="37"/>
      <c r="M1586" s="37"/>
      <c r="N1586" s="37"/>
      <c r="O1586" s="37"/>
      <c r="P1586" s="36"/>
      <c r="R1586" s="36"/>
      <c r="S1586" s="36"/>
      <c r="T1586" s="36"/>
      <c r="U1586" s="36"/>
      <c r="V1586" s="36"/>
    </row>
    <row r="1587" spans="11:22" x14ac:dyDescent="0.25">
      <c r="K1587" s="36"/>
      <c r="L1587" s="37"/>
      <c r="M1587" s="37"/>
      <c r="N1587" s="37"/>
      <c r="O1587" s="37"/>
      <c r="P1587" s="36"/>
      <c r="R1587" s="36"/>
      <c r="S1587" s="36"/>
      <c r="T1587" s="36"/>
      <c r="U1587" s="36"/>
      <c r="V1587" s="36"/>
    </row>
    <row r="1588" spans="11:22" x14ac:dyDescent="0.25">
      <c r="K1588" s="36"/>
      <c r="L1588" s="37"/>
      <c r="M1588" s="37"/>
      <c r="N1588" s="37"/>
      <c r="O1588" s="37"/>
      <c r="P1588" s="36"/>
      <c r="R1588" s="36"/>
      <c r="S1588" s="36"/>
      <c r="T1588" s="36"/>
      <c r="U1588" s="36"/>
      <c r="V1588" s="36"/>
    </row>
    <row r="1589" spans="11:22" x14ac:dyDescent="0.25">
      <c r="K1589" s="36"/>
      <c r="L1589" s="37"/>
      <c r="M1589" s="37"/>
      <c r="N1589" s="37"/>
      <c r="O1589" s="37"/>
      <c r="P1589" s="36"/>
      <c r="R1589" s="36"/>
      <c r="S1589" s="36"/>
      <c r="T1589" s="36"/>
      <c r="U1589" s="36"/>
      <c r="V1589" s="36"/>
    </row>
    <row r="1590" spans="11:22" x14ac:dyDescent="0.25">
      <c r="K1590" s="36"/>
      <c r="L1590" s="37"/>
      <c r="M1590" s="37"/>
      <c r="N1590" s="37"/>
      <c r="O1590" s="37"/>
      <c r="P1590" s="36"/>
      <c r="R1590" s="36"/>
      <c r="S1590" s="36"/>
      <c r="T1590" s="36"/>
      <c r="U1590" s="36"/>
      <c r="V1590" s="36"/>
    </row>
    <row r="1591" spans="11:22" x14ac:dyDescent="0.25">
      <c r="K1591" s="36"/>
      <c r="L1591" s="37"/>
      <c r="M1591" s="37"/>
      <c r="N1591" s="37"/>
      <c r="O1591" s="37"/>
      <c r="P1591" s="36"/>
      <c r="R1591" s="36"/>
      <c r="S1591" s="36"/>
      <c r="T1591" s="36"/>
      <c r="U1591" s="36"/>
      <c r="V1591" s="36"/>
    </row>
    <row r="1592" spans="11:22" x14ac:dyDescent="0.25">
      <c r="K1592" s="36"/>
      <c r="L1592" s="37"/>
      <c r="M1592" s="37"/>
      <c r="N1592" s="37"/>
      <c r="O1592" s="37"/>
      <c r="P1592" s="36"/>
      <c r="R1592" s="36"/>
      <c r="S1592" s="36"/>
      <c r="T1592" s="36"/>
      <c r="U1592" s="36"/>
      <c r="V1592" s="36"/>
    </row>
    <row r="1593" spans="11:22" x14ac:dyDescent="0.25">
      <c r="K1593" s="36"/>
      <c r="L1593" s="37"/>
      <c r="M1593" s="37"/>
      <c r="N1593" s="37"/>
      <c r="O1593" s="37"/>
      <c r="P1593" s="36"/>
      <c r="R1593" s="36"/>
      <c r="S1593" s="36"/>
      <c r="T1593" s="36"/>
      <c r="U1593" s="36"/>
      <c r="V1593" s="36"/>
    </row>
    <row r="1594" spans="11:22" x14ac:dyDescent="0.25">
      <c r="K1594" s="36"/>
      <c r="L1594" s="37"/>
      <c r="M1594" s="37"/>
      <c r="N1594" s="37"/>
      <c r="O1594" s="37"/>
      <c r="P1594" s="36"/>
      <c r="R1594" s="36"/>
      <c r="S1594" s="36"/>
      <c r="T1594" s="36"/>
      <c r="U1594" s="36"/>
      <c r="V1594" s="36"/>
    </row>
    <row r="1595" spans="11:22" x14ac:dyDescent="0.25">
      <c r="K1595" s="36"/>
      <c r="L1595" s="37"/>
      <c r="M1595" s="37"/>
      <c r="N1595" s="37"/>
      <c r="O1595" s="37"/>
      <c r="P1595" s="36"/>
      <c r="R1595" s="36"/>
      <c r="S1595" s="36"/>
      <c r="T1595" s="36"/>
      <c r="U1595" s="36"/>
      <c r="V1595" s="36"/>
    </row>
    <row r="1596" spans="11:22" x14ac:dyDescent="0.25">
      <c r="K1596" s="36"/>
      <c r="L1596" s="37"/>
      <c r="M1596" s="37"/>
      <c r="N1596" s="37"/>
      <c r="O1596" s="37"/>
      <c r="P1596" s="36"/>
      <c r="R1596" s="36"/>
      <c r="S1596" s="36"/>
      <c r="T1596" s="36"/>
      <c r="U1596" s="36"/>
      <c r="V1596" s="36"/>
    </row>
    <row r="1597" spans="11:22" x14ac:dyDescent="0.25">
      <c r="K1597" s="36"/>
      <c r="L1597" s="37"/>
      <c r="M1597" s="37"/>
      <c r="N1597" s="37"/>
      <c r="O1597" s="37"/>
      <c r="P1597" s="36"/>
      <c r="R1597" s="36"/>
      <c r="S1597" s="36"/>
      <c r="T1597" s="36"/>
      <c r="U1597" s="36"/>
      <c r="V1597" s="36"/>
    </row>
    <row r="1598" spans="11:22" x14ac:dyDescent="0.25">
      <c r="K1598" s="36"/>
      <c r="L1598" s="37"/>
      <c r="M1598" s="37"/>
      <c r="N1598" s="37"/>
      <c r="O1598" s="37"/>
      <c r="P1598" s="36"/>
      <c r="R1598" s="36"/>
      <c r="S1598" s="36"/>
      <c r="T1598" s="36"/>
      <c r="U1598" s="36"/>
      <c r="V1598" s="36"/>
    </row>
    <row r="1599" spans="11:22" x14ac:dyDescent="0.25">
      <c r="K1599" s="36"/>
      <c r="L1599" s="37"/>
      <c r="M1599" s="37"/>
      <c r="N1599" s="37"/>
      <c r="O1599" s="37"/>
      <c r="P1599" s="36"/>
      <c r="R1599" s="36"/>
      <c r="S1599" s="36"/>
      <c r="T1599" s="36"/>
      <c r="U1599" s="36"/>
      <c r="V1599" s="36"/>
    </row>
    <row r="1600" spans="11:22" x14ac:dyDescent="0.25">
      <c r="K1600" s="36"/>
      <c r="L1600" s="37"/>
      <c r="M1600" s="37"/>
      <c r="N1600" s="37"/>
      <c r="O1600" s="37"/>
      <c r="P1600" s="36"/>
      <c r="R1600" s="36"/>
      <c r="S1600" s="36"/>
      <c r="T1600" s="36"/>
      <c r="U1600" s="36"/>
      <c r="V1600" s="36"/>
    </row>
    <row r="1601" spans="11:22" x14ac:dyDescent="0.25">
      <c r="K1601" s="36"/>
      <c r="L1601" s="37"/>
      <c r="M1601" s="37"/>
      <c r="N1601" s="37"/>
      <c r="O1601" s="37"/>
      <c r="P1601" s="36"/>
      <c r="R1601" s="36"/>
      <c r="S1601" s="36"/>
      <c r="T1601" s="36"/>
      <c r="U1601" s="36"/>
      <c r="V1601" s="36"/>
    </row>
    <row r="1602" spans="11:22" x14ac:dyDescent="0.25">
      <c r="K1602" s="36"/>
      <c r="L1602" s="37"/>
      <c r="M1602" s="37"/>
      <c r="N1602" s="37"/>
      <c r="O1602" s="37"/>
      <c r="P1602" s="36"/>
      <c r="R1602" s="36"/>
      <c r="S1602" s="36"/>
      <c r="T1602" s="36"/>
      <c r="U1602" s="36"/>
      <c r="V1602" s="36"/>
    </row>
    <row r="1603" spans="11:22" x14ac:dyDescent="0.25">
      <c r="K1603" s="36"/>
      <c r="L1603" s="37"/>
      <c r="M1603" s="37"/>
      <c r="N1603" s="37"/>
      <c r="O1603" s="37"/>
      <c r="P1603" s="36"/>
      <c r="R1603" s="36"/>
      <c r="S1603" s="36"/>
      <c r="T1603" s="36"/>
      <c r="U1603" s="36"/>
      <c r="V1603" s="36"/>
    </row>
    <row r="1604" spans="11:22" x14ac:dyDescent="0.25">
      <c r="K1604" s="36"/>
      <c r="L1604" s="37"/>
      <c r="M1604" s="37"/>
      <c r="N1604" s="37"/>
      <c r="O1604" s="37"/>
      <c r="P1604" s="36"/>
      <c r="R1604" s="36"/>
      <c r="S1604" s="36"/>
      <c r="T1604" s="36"/>
      <c r="U1604" s="36"/>
      <c r="V1604" s="36"/>
    </row>
    <row r="1605" spans="11:22" x14ac:dyDescent="0.25">
      <c r="K1605" s="36"/>
      <c r="L1605" s="37"/>
      <c r="M1605" s="37"/>
      <c r="N1605" s="37"/>
      <c r="O1605" s="37"/>
      <c r="P1605" s="36"/>
      <c r="R1605" s="36"/>
      <c r="S1605" s="36"/>
      <c r="T1605" s="36"/>
      <c r="U1605" s="36"/>
      <c r="V1605" s="36"/>
    </row>
    <row r="1606" spans="11:22" x14ac:dyDescent="0.25">
      <c r="K1606" s="36"/>
      <c r="L1606" s="37"/>
      <c r="M1606" s="37"/>
      <c r="N1606" s="37"/>
      <c r="O1606" s="37"/>
      <c r="P1606" s="36"/>
      <c r="R1606" s="36"/>
      <c r="S1606" s="36"/>
      <c r="T1606" s="36"/>
      <c r="U1606" s="36"/>
      <c r="V1606" s="36"/>
    </row>
    <row r="1607" spans="11:22" x14ac:dyDescent="0.25">
      <c r="K1607" s="36"/>
      <c r="L1607" s="37"/>
      <c r="M1607" s="37"/>
      <c r="N1607" s="37"/>
      <c r="O1607" s="37"/>
      <c r="P1607" s="36"/>
      <c r="R1607" s="36"/>
      <c r="S1607" s="36"/>
      <c r="T1607" s="36"/>
      <c r="U1607" s="36"/>
      <c r="V1607" s="36"/>
    </row>
    <row r="1608" spans="11:22" x14ac:dyDescent="0.25">
      <c r="K1608" s="36"/>
      <c r="L1608" s="37"/>
      <c r="M1608" s="37"/>
      <c r="N1608" s="37"/>
      <c r="O1608" s="37"/>
      <c r="P1608" s="36"/>
      <c r="R1608" s="36"/>
      <c r="S1608" s="36"/>
      <c r="T1608" s="36"/>
      <c r="U1608" s="36"/>
      <c r="V1608" s="36"/>
    </row>
    <row r="1609" spans="11:22" x14ac:dyDescent="0.25">
      <c r="K1609" s="36"/>
      <c r="L1609" s="37"/>
      <c r="M1609" s="37"/>
      <c r="N1609" s="37"/>
      <c r="O1609" s="37"/>
      <c r="P1609" s="36"/>
      <c r="R1609" s="36"/>
      <c r="S1609" s="36"/>
      <c r="T1609" s="36"/>
      <c r="U1609" s="36"/>
      <c r="V1609" s="36"/>
    </row>
    <row r="1610" spans="11:22" x14ac:dyDescent="0.25">
      <c r="K1610" s="36"/>
      <c r="L1610" s="37"/>
      <c r="M1610" s="37"/>
      <c r="N1610" s="37"/>
      <c r="O1610" s="37"/>
      <c r="P1610" s="36"/>
      <c r="R1610" s="36"/>
      <c r="S1610" s="36"/>
      <c r="T1610" s="36"/>
      <c r="U1610" s="36"/>
      <c r="V1610" s="36"/>
    </row>
    <row r="1611" spans="11:22" x14ac:dyDescent="0.25">
      <c r="K1611" s="36"/>
      <c r="L1611" s="37"/>
      <c r="M1611" s="37"/>
      <c r="N1611" s="37"/>
      <c r="O1611" s="37"/>
      <c r="P1611" s="36"/>
      <c r="R1611" s="36"/>
      <c r="S1611" s="36"/>
      <c r="T1611" s="36"/>
      <c r="U1611" s="36"/>
      <c r="V1611" s="36"/>
    </row>
    <row r="1612" spans="11:22" x14ac:dyDescent="0.25">
      <c r="K1612" s="36"/>
      <c r="L1612" s="37"/>
      <c r="M1612" s="37"/>
      <c r="N1612" s="37"/>
      <c r="O1612" s="37"/>
      <c r="P1612" s="36"/>
      <c r="R1612" s="36"/>
      <c r="S1612" s="36"/>
      <c r="T1612" s="36"/>
      <c r="U1612" s="36"/>
      <c r="V1612" s="36"/>
    </row>
    <row r="1613" spans="11:22" x14ac:dyDescent="0.25">
      <c r="K1613" s="36"/>
      <c r="L1613" s="37"/>
      <c r="M1613" s="37"/>
      <c r="N1613" s="37"/>
      <c r="O1613" s="37"/>
      <c r="P1613" s="36"/>
      <c r="R1613" s="36"/>
      <c r="S1613" s="36"/>
      <c r="T1613" s="36"/>
      <c r="U1613" s="36"/>
      <c r="V1613" s="36"/>
    </row>
    <row r="1614" spans="11:22" x14ac:dyDescent="0.25">
      <c r="K1614" s="36"/>
      <c r="L1614" s="37"/>
      <c r="M1614" s="37"/>
      <c r="N1614" s="37"/>
      <c r="O1614" s="37"/>
      <c r="P1614" s="36"/>
      <c r="R1614" s="36"/>
      <c r="S1614" s="36"/>
      <c r="T1614" s="36"/>
      <c r="U1614" s="36"/>
      <c r="V1614" s="36"/>
    </row>
    <row r="1615" spans="11:22" x14ac:dyDescent="0.25">
      <c r="K1615" s="36"/>
      <c r="L1615" s="37"/>
      <c r="M1615" s="37"/>
      <c r="N1615" s="37"/>
      <c r="O1615" s="37"/>
      <c r="P1615" s="36"/>
      <c r="R1615" s="36"/>
      <c r="S1615" s="36"/>
      <c r="T1615" s="36"/>
      <c r="U1615" s="36"/>
      <c r="V1615" s="36"/>
    </row>
    <row r="1616" spans="11:22" x14ac:dyDescent="0.25">
      <c r="K1616" s="36"/>
      <c r="L1616" s="37"/>
      <c r="M1616" s="37"/>
      <c r="N1616" s="37"/>
      <c r="O1616" s="37"/>
      <c r="P1616" s="36"/>
      <c r="R1616" s="36"/>
      <c r="S1616" s="36"/>
      <c r="T1616" s="36"/>
      <c r="U1616" s="36"/>
      <c r="V1616" s="36"/>
    </row>
    <row r="1617" spans="11:22" x14ac:dyDescent="0.25">
      <c r="K1617" s="36"/>
      <c r="L1617" s="37"/>
      <c r="M1617" s="37"/>
      <c r="N1617" s="37"/>
      <c r="O1617" s="37"/>
      <c r="P1617" s="36"/>
      <c r="R1617" s="36"/>
      <c r="S1617" s="36"/>
      <c r="T1617" s="36"/>
      <c r="U1617" s="36"/>
      <c r="V1617" s="36"/>
    </row>
    <row r="1618" spans="11:22" x14ac:dyDescent="0.25">
      <c r="K1618" s="36"/>
      <c r="L1618" s="37"/>
      <c r="M1618" s="37"/>
      <c r="N1618" s="37"/>
      <c r="O1618" s="37"/>
      <c r="P1618" s="36"/>
      <c r="R1618" s="36"/>
      <c r="S1618" s="36"/>
      <c r="T1618" s="36"/>
      <c r="U1618" s="36"/>
      <c r="V1618" s="36"/>
    </row>
    <row r="1619" spans="11:22" x14ac:dyDescent="0.25">
      <c r="K1619" s="36"/>
      <c r="L1619" s="37"/>
      <c r="M1619" s="37"/>
      <c r="N1619" s="37"/>
      <c r="O1619" s="37"/>
      <c r="P1619" s="36"/>
      <c r="R1619" s="36"/>
      <c r="S1619" s="36"/>
      <c r="T1619" s="36"/>
      <c r="U1619" s="36"/>
      <c r="V1619" s="36"/>
    </row>
    <row r="1620" spans="11:22" x14ac:dyDescent="0.25">
      <c r="K1620" s="36"/>
      <c r="L1620" s="37"/>
      <c r="M1620" s="37"/>
      <c r="N1620" s="37"/>
      <c r="O1620" s="37"/>
      <c r="P1620" s="36"/>
      <c r="R1620" s="36"/>
      <c r="S1620" s="36"/>
      <c r="T1620" s="36"/>
      <c r="U1620" s="36"/>
      <c r="V1620" s="36"/>
    </row>
    <row r="1621" spans="11:22" x14ac:dyDescent="0.25">
      <c r="K1621" s="36"/>
      <c r="L1621" s="37"/>
      <c r="M1621" s="37"/>
      <c r="N1621" s="37"/>
      <c r="O1621" s="37"/>
      <c r="P1621" s="36"/>
      <c r="R1621" s="36"/>
      <c r="S1621" s="36"/>
      <c r="T1621" s="36"/>
      <c r="U1621" s="36"/>
      <c r="V1621" s="36"/>
    </row>
    <row r="1622" spans="11:22" x14ac:dyDescent="0.25">
      <c r="K1622" s="36"/>
      <c r="L1622" s="37"/>
      <c r="M1622" s="37"/>
      <c r="N1622" s="37"/>
      <c r="O1622" s="37"/>
      <c r="P1622" s="36"/>
      <c r="R1622" s="36"/>
      <c r="S1622" s="36"/>
      <c r="T1622" s="36"/>
      <c r="U1622" s="36"/>
      <c r="V1622" s="36"/>
    </row>
    <row r="1623" spans="11:22" x14ac:dyDescent="0.25">
      <c r="K1623" s="36"/>
      <c r="L1623" s="37"/>
      <c r="M1623" s="37"/>
      <c r="N1623" s="37"/>
      <c r="O1623" s="37"/>
      <c r="P1623" s="36"/>
      <c r="R1623" s="36"/>
      <c r="S1623" s="36"/>
      <c r="T1623" s="36"/>
      <c r="U1623" s="36"/>
      <c r="V1623" s="36"/>
    </row>
    <row r="1624" spans="11:22" x14ac:dyDescent="0.25">
      <c r="K1624" s="36"/>
      <c r="L1624" s="37"/>
      <c r="M1624" s="37"/>
      <c r="N1624" s="37"/>
      <c r="O1624" s="37"/>
      <c r="P1624" s="36"/>
      <c r="R1624" s="36"/>
      <c r="S1624" s="36"/>
      <c r="T1624" s="36"/>
      <c r="U1624" s="36"/>
      <c r="V1624" s="36"/>
    </row>
    <row r="1625" spans="11:22" x14ac:dyDescent="0.25">
      <c r="K1625" s="36"/>
      <c r="L1625" s="37"/>
      <c r="M1625" s="37"/>
      <c r="N1625" s="37"/>
      <c r="O1625" s="37"/>
      <c r="P1625" s="36"/>
      <c r="R1625" s="36"/>
      <c r="S1625" s="36"/>
      <c r="T1625" s="36"/>
      <c r="U1625" s="36"/>
      <c r="V1625" s="36"/>
    </row>
    <row r="1626" spans="11:22" x14ac:dyDescent="0.25">
      <c r="K1626" s="36"/>
      <c r="L1626" s="37"/>
      <c r="M1626" s="37"/>
      <c r="N1626" s="37"/>
      <c r="O1626" s="37"/>
      <c r="P1626" s="36"/>
      <c r="R1626" s="36"/>
      <c r="S1626" s="36"/>
      <c r="T1626" s="36"/>
      <c r="U1626" s="36"/>
      <c r="V1626" s="36"/>
    </row>
    <row r="1627" spans="11:22" x14ac:dyDescent="0.25">
      <c r="K1627" s="36"/>
      <c r="L1627" s="37"/>
      <c r="M1627" s="37"/>
      <c r="N1627" s="37"/>
      <c r="O1627" s="37"/>
      <c r="P1627" s="36"/>
      <c r="R1627" s="36"/>
      <c r="S1627" s="36"/>
      <c r="T1627" s="36"/>
      <c r="U1627" s="36"/>
      <c r="V1627" s="36"/>
    </row>
    <row r="1628" spans="11:22" x14ac:dyDescent="0.25">
      <c r="K1628" s="36"/>
      <c r="L1628" s="37"/>
      <c r="M1628" s="37"/>
      <c r="N1628" s="37"/>
      <c r="O1628" s="37"/>
      <c r="P1628" s="36"/>
      <c r="R1628" s="36"/>
      <c r="S1628" s="36"/>
      <c r="T1628" s="36"/>
      <c r="U1628" s="36"/>
      <c r="V1628" s="36"/>
    </row>
    <row r="1629" spans="11:22" x14ac:dyDescent="0.25">
      <c r="K1629" s="36"/>
      <c r="L1629" s="37"/>
      <c r="M1629" s="37"/>
      <c r="N1629" s="37"/>
      <c r="O1629" s="37"/>
      <c r="P1629" s="36"/>
      <c r="R1629" s="36"/>
      <c r="S1629" s="36"/>
      <c r="T1629" s="36"/>
      <c r="U1629" s="36"/>
      <c r="V1629" s="36"/>
    </row>
    <row r="1630" spans="11:22" x14ac:dyDescent="0.25">
      <c r="K1630" s="36"/>
      <c r="L1630" s="37"/>
      <c r="M1630" s="37"/>
      <c r="N1630" s="37"/>
      <c r="O1630" s="37"/>
      <c r="P1630" s="36"/>
      <c r="R1630" s="36"/>
      <c r="S1630" s="36"/>
      <c r="T1630" s="36"/>
      <c r="U1630" s="36"/>
      <c r="V1630" s="36"/>
    </row>
    <row r="1631" spans="11:22" x14ac:dyDescent="0.25">
      <c r="K1631" s="36"/>
      <c r="L1631" s="37"/>
      <c r="M1631" s="37"/>
      <c r="N1631" s="37"/>
      <c r="O1631" s="37"/>
      <c r="P1631" s="36"/>
      <c r="R1631" s="36"/>
      <c r="S1631" s="36"/>
      <c r="T1631" s="36"/>
      <c r="U1631" s="36"/>
      <c r="V1631" s="36"/>
    </row>
    <row r="1632" spans="11:22" x14ac:dyDescent="0.25">
      <c r="K1632" s="36"/>
      <c r="L1632" s="37"/>
      <c r="M1632" s="37"/>
      <c r="N1632" s="37"/>
      <c r="O1632" s="37"/>
      <c r="P1632" s="36"/>
      <c r="R1632" s="36"/>
      <c r="S1632" s="36"/>
      <c r="T1632" s="36"/>
      <c r="U1632" s="36"/>
      <c r="V1632" s="36"/>
    </row>
    <row r="1633" spans="11:22" x14ac:dyDescent="0.25">
      <c r="K1633" s="36"/>
      <c r="L1633" s="37"/>
      <c r="M1633" s="37"/>
      <c r="N1633" s="37"/>
      <c r="O1633" s="37"/>
      <c r="P1633" s="36"/>
      <c r="R1633" s="36"/>
      <c r="S1633" s="36"/>
      <c r="T1633" s="36"/>
      <c r="U1633" s="36"/>
      <c r="V1633" s="36"/>
    </row>
    <row r="1634" spans="11:22" x14ac:dyDescent="0.25">
      <c r="K1634" s="36"/>
      <c r="L1634" s="37"/>
      <c r="M1634" s="37"/>
      <c r="N1634" s="37"/>
      <c r="O1634" s="37"/>
      <c r="P1634" s="36"/>
      <c r="R1634" s="36"/>
      <c r="S1634" s="36"/>
      <c r="T1634" s="36"/>
      <c r="U1634" s="36"/>
      <c r="V1634" s="36"/>
    </row>
    <row r="1635" spans="11:22" x14ac:dyDescent="0.25">
      <c r="K1635" s="36"/>
      <c r="L1635" s="37"/>
      <c r="M1635" s="37"/>
      <c r="N1635" s="37"/>
      <c r="O1635" s="37"/>
      <c r="P1635" s="36"/>
      <c r="R1635" s="36"/>
      <c r="S1635" s="36"/>
      <c r="T1635" s="36"/>
      <c r="U1635" s="36"/>
      <c r="V1635" s="36"/>
    </row>
    <row r="1636" spans="11:22" x14ac:dyDescent="0.25">
      <c r="K1636" s="36"/>
      <c r="L1636" s="37"/>
      <c r="M1636" s="37"/>
      <c r="N1636" s="37"/>
      <c r="O1636" s="37"/>
      <c r="P1636" s="36"/>
      <c r="R1636" s="36"/>
      <c r="S1636" s="36"/>
      <c r="T1636" s="36"/>
      <c r="U1636" s="36"/>
      <c r="V1636" s="36"/>
    </row>
    <row r="1637" spans="11:22" x14ac:dyDescent="0.25">
      <c r="K1637" s="36"/>
      <c r="L1637" s="37"/>
      <c r="M1637" s="37"/>
      <c r="N1637" s="37"/>
      <c r="O1637" s="37"/>
      <c r="P1637" s="36"/>
      <c r="R1637" s="36"/>
      <c r="S1637" s="36"/>
      <c r="T1637" s="36"/>
      <c r="U1637" s="36"/>
      <c r="V1637" s="36"/>
    </row>
    <row r="1638" spans="11:22" x14ac:dyDescent="0.25">
      <c r="K1638" s="36"/>
      <c r="L1638" s="37"/>
      <c r="M1638" s="37"/>
      <c r="N1638" s="37"/>
      <c r="O1638" s="37"/>
      <c r="P1638" s="36"/>
      <c r="R1638" s="36"/>
      <c r="S1638" s="36"/>
      <c r="T1638" s="36"/>
      <c r="U1638" s="36"/>
      <c r="V1638" s="36"/>
    </row>
    <row r="1639" spans="11:22" x14ac:dyDescent="0.25">
      <c r="K1639" s="36"/>
      <c r="L1639" s="37"/>
      <c r="M1639" s="37"/>
      <c r="N1639" s="37"/>
      <c r="O1639" s="37"/>
      <c r="P1639" s="36"/>
      <c r="R1639" s="36"/>
      <c r="S1639" s="36"/>
      <c r="T1639" s="36"/>
      <c r="U1639" s="36"/>
      <c r="V1639" s="36"/>
    </row>
    <row r="1640" spans="11:22" x14ac:dyDescent="0.25">
      <c r="K1640" s="36"/>
      <c r="L1640" s="37"/>
      <c r="M1640" s="37"/>
      <c r="N1640" s="37"/>
      <c r="O1640" s="37"/>
      <c r="P1640" s="36"/>
      <c r="R1640" s="36"/>
      <c r="S1640" s="36"/>
      <c r="T1640" s="36"/>
      <c r="U1640" s="36"/>
      <c r="V1640" s="36"/>
    </row>
    <row r="1641" spans="11:22" x14ac:dyDescent="0.25">
      <c r="K1641" s="36"/>
      <c r="L1641" s="37"/>
      <c r="M1641" s="37"/>
      <c r="N1641" s="37"/>
      <c r="O1641" s="37"/>
      <c r="P1641" s="36"/>
      <c r="R1641" s="36"/>
      <c r="S1641" s="36"/>
      <c r="T1641" s="36"/>
      <c r="U1641" s="36"/>
      <c r="V1641" s="36"/>
    </row>
    <row r="1642" spans="11:22" x14ac:dyDescent="0.25">
      <c r="K1642" s="36"/>
      <c r="L1642" s="37"/>
      <c r="M1642" s="37"/>
      <c r="N1642" s="37"/>
      <c r="O1642" s="37"/>
      <c r="P1642" s="36"/>
      <c r="R1642" s="36"/>
      <c r="S1642" s="36"/>
      <c r="T1642" s="36"/>
      <c r="U1642" s="36"/>
      <c r="V1642" s="36"/>
    </row>
    <row r="1643" spans="11:22" x14ac:dyDescent="0.25">
      <c r="K1643" s="36"/>
      <c r="L1643" s="37"/>
      <c r="M1643" s="37"/>
      <c r="N1643" s="37"/>
      <c r="O1643" s="37"/>
      <c r="P1643" s="36"/>
      <c r="R1643" s="36"/>
      <c r="S1643" s="36"/>
      <c r="T1643" s="36"/>
      <c r="U1643" s="36"/>
      <c r="V1643" s="36"/>
    </row>
    <row r="1644" spans="11:22" x14ac:dyDescent="0.25">
      <c r="K1644" s="36"/>
      <c r="L1644" s="37"/>
      <c r="M1644" s="37"/>
      <c r="N1644" s="37"/>
      <c r="O1644" s="37"/>
      <c r="P1644" s="36"/>
      <c r="R1644" s="36"/>
      <c r="S1644" s="36"/>
      <c r="T1644" s="36"/>
      <c r="U1644" s="36"/>
      <c r="V1644" s="36"/>
    </row>
    <row r="1645" spans="11:22" x14ac:dyDescent="0.25">
      <c r="K1645" s="36"/>
      <c r="L1645" s="37"/>
      <c r="M1645" s="37"/>
      <c r="N1645" s="37"/>
      <c r="O1645" s="37"/>
      <c r="P1645" s="36"/>
      <c r="R1645" s="36"/>
      <c r="S1645" s="36"/>
      <c r="T1645" s="36"/>
      <c r="U1645" s="36"/>
      <c r="V1645" s="36"/>
    </row>
    <row r="1646" spans="11:22" x14ac:dyDescent="0.25">
      <c r="K1646" s="36"/>
      <c r="L1646" s="37"/>
      <c r="M1646" s="37"/>
      <c r="N1646" s="37"/>
      <c r="O1646" s="37"/>
      <c r="P1646" s="36"/>
      <c r="R1646" s="36"/>
      <c r="S1646" s="36"/>
      <c r="T1646" s="36"/>
      <c r="U1646" s="36"/>
      <c r="V1646" s="36"/>
    </row>
    <row r="1647" spans="11:22" x14ac:dyDescent="0.25">
      <c r="K1647" s="36"/>
      <c r="L1647" s="37"/>
      <c r="M1647" s="37"/>
      <c r="N1647" s="37"/>
      <c r="O1647" s="37"/>
      <c r="P1647" s="36"/>
      <c r="R1647" s="36"/>
      <c r="S1647" s="36"/>
      <c r="T1647" s="36"/>
      <c r="U1647" s="36"/>
      <c r="V1647" s="36"/>
    </row>
    <row r="1648" spans="11:22" x14ac:dyDescent="0.25">
      <c r="K1648" s="36"/>
      <c r="L1648" s="37"/>
      <c r="M1648" s="37"/>
      <c r="N1648" s="37"/>
      <c r="O1648" s="37"/>
      <c r="P1648" s="36"/>
      <c r="R1648" s="36"/>
      <c r="S1648" s="36"/>
      <c r="T1648" s="36"/>
      <c r="U1648" s="36"/>
      <c r="V1648" s="36"/>
    </row>
    <row r="1649" spans="11:22" x14ac:dyDescent="0.25">
      <c r="K1649" s="36"/>
      <c r="L1649" s="37"/>
      <c r="M1649" s="37"/>
      <c r="N1649" s="37"/>
      <c r="O1649" s="37"/>
      <c r="P1649" s="36"/>
      <c r="R1649" s="36"/>
      <c r="S1649" s="36"/>
      <c r="T1649" s="36"/>
      <c r="U1649" s="36"/>
      <c r="V1649" s="36"/>
    </row>
    <row r="1650" spans="11:22" x14ac:dyDescent="0.25">
      <c r="K1650" s="36"/>
      <c r="L1650" s="37"/>
      <c r="M1650" s="37"/>
      <c r="N1650" s="37"/>
      <c r="O1650" s="37"/>
      <c r="P1650" s="36"/>
      <c r="R1650" s="36"/>
      <c r="S1650" s="36"/>
      <c r="T1650" s="36"/>
      <c r="U1650" s="36"/>
      <c r="V1650" s="36"/>
    </row>
    <row r="1651" spans="11:22" x14ac:dyDescent="0.25">
      <c r="K1651" s="36"/>
      <c r="L1651" s="37"/>
      <c r="M1651" s="37"/>
      <c r="N1651" s="37"/>
      <c r="O1651" s="37"/>
      <c r="P1651" s="36"/>
      <c r="R1651" s="36"/>
      <c r="S1651" s="36"/>
      <c r="T1651" s="36"/>
      <c r="U1651" s="36"/>
      <c r="V1651" s="36"/>
    </row>
    <row r="1652" spans="11:22" x14ac:dyDescent="0.25">
      <c r="K1652" s="36"/>
      <c r="L1652" s="37"/>
      <c r="M1652" s="37"/>
      <c r="N1652" s="37"/>
      <c r="O1652" s="37"/>
      <c r="P1652" s="36"/>
      <c r="R1652" s="36"/>
      <c r="S1652" s="36"/>
      <c r="T1652" s="36"/>
      <c r="U1652" s="36"/>
      <c r="V1652" s="36"/>
    </row>
    <row r="1653" spans="11:22" x14ac:dyDescent="0.25">
      <c r="K1653" s="36"/>
      <c r="L1653" s="37"/>
      <c r="M1653" s="37"/>
      <c r="N1653" s="37"/>
      <c r="O1653" s="37"/>
      <c r="P1653" s="36"/>
      <c r="R1653" s="36"/>
      <c r="S1653" s="36"/>
      <c r="T1653" s="36"/>
      <c r="U1653" s="36"/>
      <c r="V1653" s="36"/>
    </row>
    <row r="1654" spans="11:22" x14ac:dyDescent="0.25">
      <c r="K1654" s="36"/>
      <c r="L1654" s="37"/>
      <c r="M1654" s="37"/>
      <c r="N1654" s="37"/>
      <c r="O1654" s="37"/>
      <c r="P1654" s="36"/>
      <c r="R1654" s="36"/>
      <c r="S1654" s="36"/>
      <c r="T1654" s="36"/>
      <c r="U1654" s="36"/>
      <c r="V1654" s="36"/>
    </row>
    <row r="1655" spans="11:22" x14ac:dyDescent="0.25">
      <c r="K1655" s="36"/>
      <c r="L1655" s="37"/>
      <c r="M1655" s="37"/>
      <c r="N1655" s="37"/>
      <c r="O1655" s="37"/>
      <c r="P1655" s="36"/>
      <c r="R1655" s="36"/>
      <c r="S1655" s="36"/>
      <c r="T1655" s="36"/>
      <c r="U1655" s="36"/>
      <c r="V1655" s="36"/>
    </row>
    <row r="1656" spans="11:22" x14ac:dyDescent="0.25">
      <c r="K1656" s="36"/>
      <c r="L1656" s="37"/>
      <c r="M1656" s="37"/>
      <c r="N1656" s="37"/>
      <c r="O1656" s="37"/>
      <c r="P1656" s="36"/>
      <c r="R1656" s="36"/>
      <c r="S1656" s="36"/>
      <c r="T1656" s="36"/>
      <c r="U1656" s="36"/>
      <c r="V1656" s="36"/>
    </row>
    <row r="1657" spans="11:22" x14ac:dyDescent="0.25">
      <c r="K1657" s="36"/>
      <c r="L1657" s="37"/>
      <c r="M1657" s="37"/>
      <c r="N1657" s="37"/>
      <c r="O1657" s="37"/>
      <c r="P1657" s="36"/>
      <c r="R1657" s="36"/>
      <c r="S1657" s="36"/>
      <c r="T1657" s="36"/>
      <c r="U1657" s="36"/>
      <c r="V1657" s="36"/>
    </row>
    <row r="1658" spans="11:22" x14ac:dyDescent="0.25">
      <c r="K1658" s="36"/>
      <c r="L1658" s="37"/>
      <c r="M1658" s="37"/>
      <c r="N1658" s="37"/>
      <c r="O1658" s="37"/>
      <c r="P1658" s="36"/>
      <c r="R1658" s="36"/>
      <c r="S1658" s="36"/>
      <c r="T1658" s="36"/>
      <c r="U1658" s="36"/>
      <c r="V1658" s="36"/>
    </row>
    <row r="1659" spans="11:22" x14ac:dyDescent="0.25">
      <c r="K1659" s="36"/>
      <c r="L1659" s="37"/>
      <c r="M1659" s="37"/>
      <c r="N1659" s="37"/>
      <c r="O1659" s="37"/>
      <c r="P1659" s="36"/>
      <c r="R1659" s="36"/>
      <c r="S1659" s="36"/>
      <c r="T1659" s="36"/>
      <c r="U1659" s="36"/>
      <c r="V1659" s="36"/>
    </row>
    <row r="1660" spans="11:22" x14ac:dyDescent="0.25">
      <c r="K1660" s="36"/>
      <c r="L1660" s="37"/>
      <c r="M1660" s="37"/>
      <c r="N1660" s="37"/>
      <c r="O1660" s="37"/>
      <c r="P1660" s="36"/>
      <c r="R1660" s="36"/>
      <c r="S1660" s="36"/>
      <c r="T1660" s="36"/>
      <c r="U1660" s="36"/>
      <c r="V1660" s="36"/>
    </row>
    <row r="1661" spans="11:22" x14ac:dyDescent="0.25">
      <c r="K1661" s="36"/>
      <c r="L1661" s="37"/>
      <c r="M1661" s="37"/>
      <c r="N1661" s="37"/>
      <c r="O1661" s="37"/>
      <c r="P1661" s="36"/>
      <c r="R1661" s="36"/>
      <c r="S1661" s="36"/>
      <c r="T1661" s="36"/>
      <c r="U1661" s="36"/>
      <c r="V1661" s="36"/>
    </row>
    <row r="1662" spans="11:22" x14ac:dyDescent="0.25">
      <c r="K1662" s="36"/>
      <c r="L1662" s="37"/>
      <c r="M1662" s="37"/>
      <c r="N1662" s="37"/>
      <c r="O1662" s="37"/>
      <c r="P1662" s="36"/>
      <c r="R1662" s="36"/>
      <c r="S1662" s="36"/>
      <c r="T1662" s="36"/>
      <c r="U1662" s="36"/>
      <c r="V1662" s="36"/>
    </row>
    <row r="1663" spans="11:22" x14ac:dyDescent="0.25">
      <c r="K1663" s="36"/>
      <c r="L1663" s="37"/>
      <c r="M1663" s="37"/>
      <c r="N1663" s="37"/>
      <c r="O1663" s="37"/>
      <c r="P1663" s="36"/>
      <c r="R1663" s="36"/>
      <c r="S1663" s="36"/>
      <c r="T1663" s="36"/>
      <c r="U1663" s="36"/>
      <c r="V1663" s="36"/>
    </row>
    <row r="1664" spans="11:22" x14ac:dyDescent="0.25">
      <c r="K1664" s="36"/>
      <c r="L1664" s="37"/>
      <c r="M1664" s="37"/>
      <c r="N1664" s="37"/>
      <c r="O1664" s="37"/>
      <c r="P1664" s="36"/>
      <c r="R1664" s="36"/>
      <c r="S1664" s="36"/>
      <c r="T1664" s="36"/>
      <c r="U1664" s="36"/>
      <c r="V1664" s="36"/>
    </row>
    <row r="1665" spans="11:22" x14ac:dyDescent="0.25">
      <c r="K1665" s="36"/>
      <c r="L1665" s="37"/>
      <c r="M1665" s="37"/>
      <c r="N1665" s="37"/>
      <c r="O1665" s="37"/>
      <c r="P1665" s="36"/>
      <c r="R1665" s="36"/>
      <c r="S1665" s="36"/>
      <c r="T1665" s="36"/>
      <c r="U1665" s="36"/>
      <c r="V1665" s="36"/>
    </row>
    <row r="1666" spans="11:22" x14ac:dyDescent="0.25">
      <c r="K1666" s="36"/>
      <c r="L1666" s="37"/>
      <c r="M1666" s="37"/>
      <c r="N1666" s="37"/>
      <c r="O1666" s="37"/>
      <c r="P1666" s="36"/>
      <c r="R1666" s="36"/>
      <c r="S1666" s="36"/>
      <c r="T1666" s="36"/>
      <c r="U1666" s="36"/>
      <c r="V1666" s="36"/>
    </row>
    <row r="1667" spans="11:22" x14ac:dyDescent="0.25">
      <c r="K1667" s="36"/>
      <c r="L1667" s="37"/>
      <c r="M1667" s="37"/>
      <c r="N1667" s="37"/>
      <c r="O1667" s="37"/>
      <c r="P1667" s="36"/>
      <c r="R1667" s="36"/>
      <c r="S1667" s="36"/>
      <c r="T1667" s="36"/>
      <c r="U1667" s="36"/>
      <c r="V1667" s="36"/>
    </row>
    <row r="1668" spans="11:22" x14ac:dyDescent="0.25">
      <c r="K1668" s="36"/>
      <c r="L1668" s="37"/>
      <c r="M1668" s="37"/>
      <c r="N1668" s="37"/>
      <c r="O1668" s="37"/>
      <c r="P1668" s="36"/>
      <c r="R1668" s="36"/>
      <c r="S1668" s="36"/>
      <c r="T1668" s="36"/>
      <c r="U1668" s="36"/>
      <c r="V1668" s="36"/>
    </row>
    <row r="1669" spans="11:22" x14ac:dyDescent="0.25">
      <c r="K1669" s="36"/>
      <c r="L1669" s="37"/>
      <c r="M1669" s="37"/>
      <c r="N1669" s="37"/>
      <c r="O1669" s="37"/>
      <c r="P1669" s="36"/>
      <c r="R1669" s="36"/>
      <c r="S1669" s="36"/>
      <c r="T1669" s="36"/>
      <c r="U1669" s="36"/>
      <c r="V1669" s="36"/>
    </row>
    <row r="1670" spans="11:22" x14ac:dyDescent="0.25">
      <c r="K1670" s="36"/>
      <c r="L1670" s="37"/>
      <c r="M1670" s="37"/>
      <c r="N1670" s="37"/>
      <c r="O1670" s="37"/>
      <c r="P1670" s="36"/>
      <c r="R1670" s="36"/>
      <c r="S1670" s="36"/>
      <c r="T1670" s="36"/>
      <c r="U1670" s="36"/>
      <c r="V1670" s="36"/>
    </row>
    <row r="1671" spans="11:22" x14ac:dyDescent="0.25">
      <c r="K1671" s="36"/>
      <c r="L1671" s="37"/>
      <c r="M1671" s="37"/>
      <c r="N1671" s="37"/>
      <c r="O1671" s="37"/>
      <c r="P1671" s="36"/>
      <c r="R1671" s="36"/>
      <c r="S1671" s="36"/>
      <c r="T1671" s="36"/>
      <c r="U1671" s="36"/>
      <c r="V1671" s="36"/>
    </row>
    <row r="1672" spans="11:22" x14ac:dyDescent="0.25">
      <c r="K1672" s="36"/>
      <c r="L1672" s="37"/>
      <c r="M1672" s="37"/>
      <c r="N1672" s="37"/>
      <c r="O1672" s="37"/>
      <c r="P1672" s="36"/>
      <c r="R1672" s="36"/>
      <c r="S1672" s="36"/>
      <c r="T1672" s="36"/>
      <c r="U1672" s="36"/>
      <c r="V1672" s="36"/>
    </row>
    <row r="1673" spans="11:22" x14ac:dyDescent="0.25">
      <c r="K1673" s="36"/>
      <c r="L1673" s="37"/>
      <c r="M1673" s="37"/>
      <c r="N1673" s="37"/>
      <c r="O1673" s="37"/>
      <c r="P1673" s="36"/>
      <c r="R1673" s="36"/>
      <c r="S1673" s="36"/>
      <c r="T1673" s="36"/>
      <c r="U1673" s="36"/>
      <c r="V1673" s="36"/>
    </row>
    <row r="1674" spans="11:22" x14ac:dyDescent="0.25">
      <c r="K1674" s="36"/>
      <c r="L1674" s="37"/>
      <c r="M1674" s="37"/>
      <c r="N1674" s="37"/>
      <c r="O1674" s="37"/>
      <c r="P1674" s="36"/>
      <c r="R1674" s="36"/>
      <c r="S1674" s="36"/>
      <c r="T1674" s="36"/>
      <c r="U1674" s="36"/>
      <c r="V1674" s="36"/>
    </row>
    <row r="1675" spans="11:22" x14ac:dyDescent="0.25">
      <c r="K1675" s="36"/>
      <c r="L1675" s="37"/>
      <c r="M1675" s="37"/>
      <c r="N1675" s="37"/>
      <c r="O1675" s="37"/>
      <c r="P1675" s="36"/>
      <c r="R1675" s="36"/>
      <c r="S1675" s="36"/>
      <c r="T1675" s="36"/>
      <c r="U1675" s="36"/>
      <c r="V1675" s="36"/>
    </row>
    <row r="1676" spans="11:22" x14ac:dyDescent="0.25">
      <c r="K1676" s="36"/>
      <c r="L1676" s="37"/>
      <c r="M1676" s="37"/>
      <c r="N1676" s="37"/>
      <c r="O1676" s="37"/>
      <c r="P1676" s="36"/>
      <c r="R1676" s="36"/>
      <c r="S1676" s="36"/>
      <c r="T1676" s="36"/>
      <c r="U1676" s="36"/>
      <c r="V1676" s="36"/>
    </row>
    <row r="1677" spans="11:22" x14ac:dyDescent="0.25">
      <c r="K1677" s="36"/>
      <c r="L1677" s="37"/>
      <c r="M1677" s="37"/>
      <c r="N1677" s="37"/>
      <c r="O1677" s="37"/>
      <c r="P1677" s="36"/>
      <c r="R1677" s="36"/>
      <c r="S1677" s="36"/>
      <c r="T1677" s="36"/>
      <c r="U1677" s="36"/>
      <c r="V1677" s="36"/>
    </row>
    <row r="1678" spans="11:22" x14ac:dyDescent="0.25">
      <c r="K1678" s="36"/>
      <c r="L1678" s="37"/>
      <c r="M1678" s="37"/>
      <c r="N1678" s="37"/>
      <c r="O1678" s="37"/>
      <c r="P1678" s="36"/>
      <c r="R1678" s="36"/>
      <c r="S1678" s="36"/>
      <c r="T1678" s="36"/>
      <c r="U1678" s="36"/>
      <c r="V1678" s="36"/>
    </row>
    <row r="1679" spans="11:22" x14ac:dyDescent="0.25">
      <c r="K1679" s="36"/>
      <c r="L1679" s="37"/>
      <c r="M1679" s="37"/>
      <c r="N1679" s="37"/>
      <c r="O1679" s="37"/>
      <c r="P1679" s="36"/>
      <c r="R1679" s="36"/>
      <c r="S1679" s="36"/>
      <c r="T1679" s="36"/>
      <c r="U1679" s="36"/>
      <c r="V1679" s="36"/>
    </row>
    <row r="1680" spans="11:22" x14ac:dyDescent="0.25">
      <c r="K1680" s="36"/>
      <c r="L1680" s="37"/>
      <c r="M1680" s="37"/>
      <c r="N1680" s="37"/>
      <c r="O1680" s="37"/>
      <c r="P1680" s="36"/>
      <c r="R1680" s="36"/>
      <c r="S1680" s="36"/>
      <c r="T1680" s="36"/>
      <c r="U1680" s="36"/>
      <c r="V1680" s="36"/>
    </row>
    <row r="1681" spans="11:22" x14ac:dyDescent="0.25">
      <c r="K1681" s="36"/>
      <c r="L1681" s="37"/>
      <c r="M1681" s="37"/>
      <c r="N1681" s="37"/>
      <c r="O1681" s="37"/>
      <c r="P1681" s="36"/>
      <c r="R1681" s="36"/>
      <c r="S1681" s="36"/>
      <c r="T1681" s="36"/>
      <c r="U1681" s="36"/>
      <c r="V1681" s="36"/>
    </row>
    <row r="1682" spans="11:22" x14ac:dyDescent="0.25">
      <c r="K1682" s="36"/>
      <c r="L1682" s="37"/>
      <c r="M1682" s="37"/>
      <c r="N1682" s="37"/>
      <c r="O1682" s="37"/>
      <c r="P1682" s="36"/>
      <c r="R1682" s="36"/>
      <c r="S1682" s="36"/>
      <c r="T1682" s="36"/>
      <c r="U1682" s="36"/>
      <c r="V1682" s="36"/>
    </row>
    <row r="1683" spans="11:22" x14ac:dyDescent="0.25">
      <c r="K1683" s="36"/>
      <c r="L1683" s="37"/>
      <c r="M1683" s="37"/>
      <c r="N1683" s="37"/>
      <c r="O1683" s="37"/>
      <c r="P1683" s="36"/>
      <c r="R1683" s="36"/>
      <c r="S1683" s="36"/>
      <c r="T1683" s="36"/>
      <c r="U1683" s="36"/>
      <c r="V1683" s="36"/>
    </row>
    <row r="1684" spans="11:22" x14ac:dyDescent="0.25">
      <c r="K1684" s="36"/>
      <c r="L1684" s="37"/>
      <c r="M1684" s="37"/>
      <c r="N1684" s="37"/>
      <c r="O1684" s="37"/>
      <c r="P1684" s="36"/>
      <c r="R1684" s="36"/>
      <c r="S1684" s="36"/>
      <c r="T1684" s="36"/>
      <c r="U1684" s="36"/>
      <c r="V1684" s="36"/>
    </row>
    <row r="1685" spans="11:22" x14ac:dyDescent="0.25">
      <c r="K1685" s="36"/>
      <c r="L1685" s="37"/>
      <c r="M1685" s="37"/>
      <c r="N1685" s="37"/>
      <c r="O1685" s="37"/>
      <c r="P1685" s="36"/>
      <c r="R1685" s="36"/>
      <c r="S1685" s="36"/>
      <c r="T1685" s="36"/>
      <c r="U1685" s="36"/>
      <c r="V1685" s="36"/>
    </row>
    <row r="1686" spans="11:22" x14ac:dyDescent="0.25">
      <c r="K1686" s="36"/>
      <c r="L1686" s="37"/>
      <c r="M1686" s="37"/>
      <c r="N1686" s="37"/>
      <c r="O1686" s="37"/>
      <c r="P1686" s="36"/>
      <c r="R1686" s="36"/>
      <c r="S1686" s="36"/>
      <c r="T1686" s="36"/>
      <c r="U1686" s="36"/>
      <c r="V1686" s="36"/>
    </row>
    <row r="1687" spans="11:22" x14ac:dyDescent="0.25">
      <c r="K1687" s="36"/>
      <c r="L1687" s="37"/>
      <c r="M1687" s="37"/>
      <c r="N1687" s="37"/>
      <c r="O1687" s="37"/>
      <c r="P1687" s="36"/>
      <c r="R1687" s="36"/>
      <c r="S1687" s="36"/>
      <c r="T1687" s="36"/>
      <c r="U1687" s="36"/>
      <c r="V1687" s="36"/>
    </row>
    <row r="1688" spans="11:22" x14ac:dyDescent="0.25">
      <c r="K1688" s="36"/>
      <c r="L1688" s="37"/>
      <c r="M1688" s="37"/>
      <c r="N1688" s="37"/>
      <c r="O1688" s="37"/>
      <c r="P1688" s="36"/>
      <c r="R1688" s="36"/>
      <c r="S1688" s="36"/>
      <c r="T1688" s="36"/>
      <c r="U1688" s="36"/>
      <c r="V1688" s="36"/>
    </row>
    <row r="1689" spans="11:22" x14ac:dyDescent="0.25">
      <c r="K1689" s="36"/>
      <c r="L1689" s="37"/>
      <c r="M1689" s="37"/>
      <c r="N1689" s="37"/>
      <c r="O1689" s="37"/>
      <c r="P1689" s="36"/>
      <c r="R1689" s="36"/>
      <c r="S1689" s="36"/>
      <c r="T1689" s="36"/>
      <c r="U1689" s="36"/>
      <c r="V1689" s="36"/>
    </row>
    <row r="1690" spans="11:22" x14ac:dyDescent="0.25">
      <c r="K1690" s="36"/>
      <c r="L1690" s="37"/>
      <c r="M1690" s="37"/>
      <c r="N1690" s="37"/>
      <c r="O1690" s="37"/>
      <c r="P1690" s="36"/>
      <c r="R1690" s="36"/>
      <c r="S1690" s="36"/>
      <c r="T1690" s="36"/>
      <c r="U1690" s="36"/>
      <c r="V1690" s="36"/>
    </row>
    <row r="1691" spans="11:22" x14ac:dyDescent="0.25">
      <c r="K1691" s="36"/>
      <c r="L1691" s="37"/>
      <c r="M1691" s="37"/>
      <c r="N1691" s="37"/>
      <c r="O1691" s="37"/>
      <c r="P1691" s="36"/>
      <c r="R1691" s="36"/>
      <c r="S1691" s="36"/>
      <c r="T1691" s="36"/>
      <c r="U1691" s="36"/>
      <c r="V1691" s="36"/>
    </row>
    <row r="1692" spans="11:22" x14ac:dyDescent="0.25">
      <c r="K1692" s="36"/>
      <c r="L1692" s="37"/>
      <c r="M1692" s="37"/>
      <c r="N1692" s="37"/>
      <c r="O1692" s="37"/>
      <c r="P1692" s="36"/>
      <c r="R1692" s="36"/>
      <c r="S1692" s="36"/>
      <c r="T1692" s="36"/>
      <c r="U1692" s="36"/>
      <c r="V1692" s="36"/>
    </row>
    <row r="1693" spans="11:22" x14ac:dyDescent="0.25">
      <c r="K1693" s="36"/>
      <c r="L1693" s="37"/>
      <c r="M1693" s="37"/>
      <c r="N1693" s="37"/>
      <c r="O1693" s="37"/>
      <c r="P1693" s="36"/>
      <c r="R1693" s="36"/>
      <c r="S1693" s="36"/>
      <c r="T1693" s="36"/>
      <c r="U1693" s="36"/>
      <c r="V1693" s="36"/>
    </row>
    <row r="1694" spans="11:22" x14ac:dyDescent="0.25">
      <c r="K1694" s="36"/>
      <c r="L1694" s="37"/>
      <c r="M1694" s="37"/>
      <c r="N1694" s="37"/>
      <c r="O1694" s="37"/>
      <c r="P1694" s="36"/>
      <c r="R1694" s="36"/>
      <c r="S1694" s="36"/>
      <c r="T1694" s="36"/>
      <c r="U1694" s="36"/>
      <c r="V1694" s="36"/>
    </row>
    <row r="1695" spans="11:22" x14ac:dyDescent="0.25">
      <c r="K1695" s="36"/>
      <c r="L1695" s="37"/>
      <c r="M1695" s="37"/>
      <c r="N1695" s="37"/>
      <c r="O1695" s="37"/>
      <c r="P1695" s="36"/>
      <c r="R1695" s="36"/>
      <c r="S1695" s="36"/>
      <c r="T1695" s="36"/>
      <c r="U1695" s="36"/>
      <c r="V1695" s="36"/>
    </row>
    <row r="1696" spans="11:22" x14ac:dyDescent="0.25">
      <c r="K1696" s="36"/>
      <c r="L1696" s="37"/>
      <c r="M1696" s="37"/>
      <c r="N1696" s="37"/>
      <c r="O1696" s="37"/>
      <c r="P1696" s="36"/>
      <c r="R1696" s="36"/>
      <c r="S1696" s="36"/>
      <c r="T1696" s="36"/>
      <c r="U1696" s="36"/>
      <c r="V1696" s="36"/>
    </row>
    <row r="1697" spans="11:22" x14ac:dyDescent="0.25">
      <c r="K1697" s="36"/>
      <c r="L1697" s="37"/>
      <c r="M1697" s="37"/>
      <c r="N1697" s="37"/>
      <c r="O1697" s="37"/>
      <c r="P1697" s="36"/>
      <c r="R1697" s="36"/>
      <c r="S1697" s="36"/>
      <c r="T1697" s="36"/>
      <c r="U1697" s="36"/>
      <c r="V1697" s="36"/>
    </row>
    <row r="1698" spans="11:22" x14ac:dyDescent="0.25">
      <c r="K1698" s="36"/>
      <c r="L1698" s="37"/>
      <c r="M1698" s="37"/>
      <c r="N1698" s="37"/>
      <c r="O1698" s="37"/>
      <c r="P1698" s="36"/>
      <c r="R1698" s="36"/>
      <c r="S1698" s="36"/>
      <c r="T1698" s="36"/>
      <c r="U1698" s="36"/>
      <c r="V1698" s="36"/>
    </row>
    <row r="1699" spans="11:22" x14ac:dyDescent="0.25">
      <c r="K1699" s="36"/>
      <c r="L1699" s="37"/>
      <c r="M1699" s="37"/>
      <c r="N1699" s="37"/>
      <c r="O1699" s="37"/>
      <c r="P1699" s="36"/>
      <c r="R1699" s="36"/>
      <c r="S1699" s="36"/>
      <c r="T1699" s="36"/>
      <c r="U1699" s="36"/>
      <c r="V1699" s="36"/>
    </row>
    <row r="1700" spans="11:22" x14ac:dyDescent="0.25">
      <c r="K1700" s="36"/>
      <c r="L1700" s="37"/>
      <c r="M1700" s="37"/>
      <c r="N1700" s="37"/>
      <c r="O1700" s="37"/>
      <c r="P1700" s="36"/>
      <c r="R1700" s="36"/>
      <c r="S1700" s="36"/>
      <c r="T1700" s="36"/>
      <c r="U1700" s="36"/>
      <c r="V1700" s="36"/>
    </row>
    <row r="1701" spans="11:22" x14ac:dyDescent="0.25">
      <c r="K1701" s="36"/>
      <c r="L1701" s="37"/>
      <c r="M1701" s="37"/>
      <c r="N1701" s="37"/>
      <c r="O1701" s="37"/>
      <c r="P1701" s="36"/>
      <c r="R1701" s="36"/>
      <c r="S1701" s="36"/>
      <c r="T1701" s="36"/>
      <c r="U1701" s="36"/>
      <c r="V1701" s="36"/>
    </row>
    <row r="1702" spans="11:22" x14ac:dyDescent="0.25">
      <c r="K1702" s="36"/>
      <c r="L1702" s="37"/>
      <c r="M1702" s="37"/>
      <c r="N1702" s="37"/>
      <c r="O1702" s="37"/>
      <c r="P1702" s="36"/>
      <c r="R1702" s="36"/>
      <c r="S1702" s="36"/>
      <c r="T1702" s="36"/>
      <c r="U1702" s="36"/>
      <c r="V1702" s="36"/>
    </row>
    <row r="1703" spans="11:22" x14ac:dyDescent="0.25">
      <c r="K1703" s="36"/>
      <c r="L1703" s="37"/>
      <c r="M1703" s="37"/>
      <c r="N1703" s="37"/>
      <c r="O1703" s="37"/>
      <c r="P1703" s="36"/>
      <c r="R1703" s="36"/>
      <c r="S1703" s="36"/>
      <c r="T1703" s="36"/>
      <c r="U1703" s="36"/>
      <c r="V1703" s="36"/>
    </row>
    <row r="1704" spans="11:22" x14ac:dyDescent="0.25">
      <c r="K1704" s="36"/>
      <c r="L1704" s="37"/>
      <c r="M1704" s="37"/>
      <c r="N1704" s="37"/>
      <c r="O1704" s="37"/>
      <c r="P1704" s="36"/>
      <c r="R1704" s="36"/>
      <c r="S1704" s="36"/>
      <c r="T1704" s="36"/>
      <c r="U1704" s="36"/>
      <c r="V1704" s="36"/>
    </row>
    <row r="1705" spans="11:22" x14ac:dyDescent="0.25">
      <c r="K1705" s="36"/>
      <c r="L1705" s="37"/>
      <c r="M1705" s="37"/>
      <c r="N1705" s="37"/>
      <c r="O1705" s="37"/>
      <c r="P1705" s="36"/>
      <c r="R1705" s="36"/>
      <c r="S1705" s="36"/>
      <c r="T1705" s="36"/>
      <c r="U1705" s="36"/>
      <c r="V1705" s="36"/>
    </row>
    <row r="1706" spans="11:22" x14ac:dyDescent="0.25">
      <c r="K1706" s="36"/>
      <c r="L1706" s="37"/>
      <c r="M1706" s="37"/>
      <c r="N1706" s="37"/>
      <c r="O1706" s="37"/>
      <c r="P1706" s="36"/>
      <c r="R1706" s="36"/>
      <c r="S1706" s="36"/>
      <c r="T1706" s="36"/>
      <c r="U1706" s="36"/>
      <c r="V1706" s="36"/>
    </row>
    <row r="1707" spans="11:22" x14ac:dyDescent="0.25">
      <c r="K1707" s="36"/>
      <c r="L1707" s="37"/>
      <c r="M1707" s="37"/>
      <c r="N1707" s="37"/>
      <c r="O1707" s="37"/>
      <c r="P1707" s="36"/>
      <c r="R1707" s="36"/>
      <c r="S1707" s="36"/>
      <c r="T1707" s="36"/>
      <c r="U1707" s="36"/>
      <c r="V1707" s="36"/>
    </row>
    <row r="1708" spans="11:22" x14ac:dyDescent="0.25">
      <c r="K1708" s="36"/>
      <c r="L1708" s="37"/>
      <c r="M1708" s="37"/>
      <c r="N1708" s="37"/>
      <c r="O1708" s="37"/>
      <c r="P1708" s="36"/>
      <c r="R1708" s="36"/>
      <c r="S1708" s="36"/>
      <c r="T1708" s="36"/>
      <c r="U1708" s="36"/>
      <c r="V1708" s="36"/>
    </row>
    <row r="1709" spans="11:22" x14ac:dyDescent="0.25">
      <c r="K1709" s="36"/>
      <c r="L1709" s="37"/>
      <c r="M1709" s="37"/>
      <c r="N1709" s="37"/>
      <c r="O1709" s="37"/>
      <c r="P1709" s="36"/>
      <c r="R1709" s="36"/>
      <c r="S1709" s="36"/>
      <c r="T1709" s="36"/>
      <c r="U1709" s="36"/>
      <c r="V1709" s="36"/>
    </row>
    <row r="1710" spans="11:22" x14ac:dyDescent="0.25">
      <c r="K1710" s="36"/>
      <c r="L1710" s="37"/>
      <c r="M1710" s="37"/>
      <c r="N1710" s="37"/>
      <c r="O1710" s="37"/>
      <c r="P1710" s="36"/>
      <c r="R1710" s="36"/>
      <c r="S1710" s="36"/>
      <c r="T1710" s="36"/>
      <c r="U1710" s="36"/>
      <c r="V1710" s="36"/>
    </row>
    <row r="1711" spans="11:22" x14ac:dyDescent="0.25">
      <c r="K1711" s="36"/>
      <c r="L1711" s="37"/>
      <c r="M1711" s="37"/>
      <c r="N1711" s="37"/>
      <c r="O1711" s="37"/>
      <c r="P1711" s="36"/>
      <c r="R1711" s="36"/>
      <c r="S1711" s="36"/>
      <c r="T1711" s="36"/>
      <c r="U1711" s="36"/>
      <c r="V1711" s="36"/>
    </row>
    <row r="1712" spans="11:22" x14ac:dyDescent="0.25">
      <c r="K1712" s="36"/>
      <c r="L1712" s="37"/>
      <c r="M1712" s="37"/>
      <c r="N1712" s="37"/>
      <c r="O1712" s="37"/>
      <c r="P1712" s="36"/>
      <c r="R1712" s="36"/>
      <c r="S1712" s="36"/>
      <c r="T1712" s="36"/>
      <c r="U1712" s="36"/>
      <c r="V1712" s="36"/>
    </row>
    <row r="1713" spans="11:22" x14ac:dyDescent="0.25">
      <c r="K1713" s="36"/>
      <c r="L1713" s="37"/>
      <c r="M1713" s="37"/>
      <c r="N1713" s="37"/>
      <c r="O1713" s="37"/>
      <c r="P1713" s="36"/>
      <c r="R1713" s="36"/>
      <c r="S1713" s="36"/>
      <c r="T1713" s="36"/>
      <c r="U1713" s="36"/>
      <c r="V1713" s="36"/>
    </row>
    <row r="1714" spans="11:22" x14ac:dyDescent="0.25">
      <c r="K1714" s="36"/>
      <c r="L1714" s="37"/>
      <c r="M1714" s="37"/>
      <c r="N1714" s="37"/>
      <c r="O1714" s="37"/>
      <c r="P1714" s="36"/>
      <c r="R1714" s="36"/>
      <c r="S1714" s="36"/>
      <c r="T1714" s="36"/>
      <c r="U1714" s="36"/>
      <c r="V1714" s="36"/>
    </row>
    <row r="1715" spans="11:22" x14ac:dyDescent="0.25">
      <c r="K1715" s="36"/>
      <c r="L1715" s="37"/>
      <c r="M1715" s="37"/>
      <c r="N1715" s="37"/>
      <c r="O1715" s="37"/>
      <c r="P1715" s="36"/>
      <c r="R1715" s="36"/>
      <c r="S1715" s="36"/>
      <c r="T1715" s="36"/>
      <c r="U1715" s="36"/>
      <c r="V1715" s="36"/>
    </row>
    <row r="1716" spans="11:22" x14ac:dyDescent="0.25">
      <c r="K1716" s="36"/>
      <c r="L1716" s="37"/>
      <c r="M1716" s="37"/>
      <c r="N1716" s="37"/>
      <c r="O1716" s="37"/>
      <c r="P1716" s="36"/>
      <c r="R1716" s="36"/>
      <c r="S1716" s="36"/>
      <c r="T1716" s="36"/>
      <c r="U1716" s="36"/>
      <c r="V1716" s="36"/>
    </row>
    <row r="1717" spans="11:22" x14ac:dyDescent="0.25">
      <c r="K1717" s="36"/>
      <c r="L1717" s="37"/>
      <c r="M1717" s="37"/>
      <c r="N1717" s="37"/>
      <c r="O1717" s="37"/>
      <c r="P1717" s="36"/>
      <c r="R1717" s="36"/>
      <c r="S1717" s="36"/>
      <c r="T1717" s="36"/>
      <c r="U1717" s="36"/>
      <c r="V1717" s="36"/>
    </row>
    <row r="1718" spans="11:22" x14ac:dyDescent="0.25">
      <c r="K1718" s="36"/>
      <c r="L1718" s="37"/>
      <c r="M1718" s="37"/>
      <c r="N1718" s="37"/>
      <c r="O1718" s="37"/>
      <c r="P1718" s="36"/>
      <c r="R1718" s="36"/>
      <c r="S1718" s="36"/>
      <c r="T1718" s="36"/>
      <c r="U1718" s="36"/>
      <c r="V1718" s="36"/>
    </row>
    <row r="1719" spans="11:22" x14ac:dyDescent="0.25">
      <c r="K1719" s="36"/>
      <c r="L1719" s="37"/>
      <c r="M1719" s="37"/>
      <c r="N1719" s="37"/>
      <c r="O1719" s="37"/>
      <c r="P1719" s="36"/>
      <c r="R1719" s="36"/>
      <c r="S1719" s="36"/>
      <c r="T1719" s="36"/>
      <c r="U1719" s="36"/>
      <c r="V1719" s="36"/>
    </row>
    <row r="1720" spans="11:22" x14ac:dyDescent="0.25">
      <c r="K1720" s="36"/>
      <c r="L1720" s="37"/>
      <c r="M1720" s="37"/>
      <c r="N1720" s="37"/>
      <c r="O1720" s="37"/>
      <c r="P1720" s="36"/>
      <c r="R1720" s="36"/>
      <c r="S1720" s="36"/>
      <c r="T1720" s="36"/>
      <c r="U1720" s="36"/>
      <c r="V1720" s="36"/>
    </row>
    <row r="1721" spans="11:22" x14ac:dyDescent="0.25">
      <c r="K1721" s="36"/>
      <c r="L1721" s="37"/>
      <c r="M1721" s="37"/>
      <c r="N1721" s="37"/>
      <c r="O1721" s="37"/>
      <c r="P1721" s="36"/>
      <c r="R1721" s="36"/>
      <c r="S1721" s="36"/>
      <c r="T1721" s="36"/>
      <c r="U1721" s="36"/>
      <c r="V1721" s="36"/>
    </row>
    <row r="1722" spans="11:22" x14ac:dyDescent="0.25">
      <c r="K1722" s="36"/>
      <c r="L1722" s="37"/>
      <c r="M1722" s="37"/>
      <c r="N1722" s="37"/>
      <c r="O1722" s="37"/>
      <c r="P1722" s="36"/>
      <c r="R1722" s="36"/>
      <c r="S1722" s="36"/>
      <c r="T1722" s="36"/>
      <c r="U1722" s="36"/>
      <c r="V1722" s="36"/>
    </row>
    <row r="1723" spans="11:22" x14ac:dyDescent="0.25">
      <c r="K1723" s="36"/>
      <c r="L1723" s="37"/>
      <c r="M1723" s="37"/>
      <c r="N1723" s="37"/>
      <c r="O1723" s="37"/>
      <c r="P1723" s="36"/>
      <c r="R1723" s="36"/>
      <c r="S1723" s="36"/>
      <c r="T1723" s="36"/>
      <c r="U1723" s="36"/>
      <c r="V1723" s="36"/>
    </row>
    <row r="1724" spans="11:22" x14ac:dyDescent="0.25">
      <c r="K1724" s="36"/>
      <c r="L1724" s="37"/>
      <c r="M1724" s="37"/>
      <c r="N1724" s="37"/>
      <c r="O1724" s="37"/>
      <c r="P1724" s="36"/>
      <c r="R1724" s="36"/>
      <c r="S1724" s="36"/>
      <c r="T1724" s="36"/>
      <c r="U1724" s="36"/>
      <c r="V1724" s="36"/>
    </row>
    <row r="1725" spans="11:22" x14ac:dyDescent="0.25">
      <c r="K1725" s="36"/>
      <c r="L1725" s="37"/>
      <c r="M1725" s="37"/>
      <c r="N1725" s="37"/>
      <c r="O1725" s="37"/>
      <c r="P1725" s="36"/>
      <c r="R1725" s="36"/>
      <c r="S1725" s="36"/>
      <c r="T1725" s="36"/>
      <c r="U1725" s="36"/>
      <c r="V1725" s="36"/>
    </row>
    <row r="1726" spans="11:22" x14ac:dyDescent="0.25">
      <c r="K1726" s="36"/>
      <c r="L1726" s="37"/>
      <c r="M1726" s="37"/>
      <c r="N1726" s="37"/>
      <c r="O1726" s="37"/>
      <c r="P1726" s="36"/>
      <c r="R1726" s="36"/>
      <c r="S1726" s="36"/>
      <c r="T1726" s="36"/>
      <c r="U1726" s="36"/>
      <c r="V1726" s="36"/>
    </row>
    <row r="1727" spans="11:22" x14ac:dyDescent="0.25">
      <c r="K1727" s="36"/>
      <c r="L1727" s="37"/>
      <c r="M1727" s="37"/>
      <c r="N1727" s="37"/>
      <c r="O1727" s="37"/>
      <c r="P1727" s="36"/>
      <c r="R1727" s="36"/>
      <c r="S1727" s="36"/>
      <c r="T1727" s="36"/>
      <c r="U1727" s="36"/>
      <c r="V1727" s="36"/>
    </row>
    <row r="1728" spans="11:22" x14ac:dyDescent="0.25">
      <c r="K1728" s="36"/>
      <c r="L1728" s="37"/>
      <c r="M1728" s="37"/>
      <c r="N1728" s="37"/>
      <c r="O1728" s="37"/>
      <c r="P1728" s="36"/>
      <c r="R1728" s="36"/>
      <c r="S1728" s="36"/>
      <c r="T1728" s="36"/>
      <c r="U1728" s="36"/>
      <c r="V1728" s="36"/>
    </row>
    <row r="1729" spans="11:22" x14ac:dyDescent="0.25">
      <c r="K1729" s="36"/>
      <c r="L1729" s="37"/>
      <c r="M1729" s="37"/>
      <c r="N1729" s="37"/>
      <c r="O1729" s="37"/>
      <c r="P1729" s="36"/>
      <c r="R1729" s="36"/>
      <c r="S1729" s="36"/>
      <c r="T1729" s="36"/>
      <c r="U1729" s="36"/>
      <c r="V1729" s="36"/>
    </row>
    <row r="1730" spans="11:22" x14ac:dyDescent="0.25">
      <c r="K1730" s="36"/>
      <c r="L1730" s="37"/>
      <c r="M1730" s="37"/>
      <c r="N1730" s="37"/>
      <c r="O1730" s="37"/>
      <c r="P1730" s="36"/>
      <c r="R1730" s="36"/>
      <c r="S1730" s="36"/>
      <c r="T1730" s="36"/>
      <c r="U1730" s="36"/>
      <c r="V1730" s="36"/>
    </row>
    <row r="1731" spans="11:22" x14ac:dyDescent="0.25">
      <c r="K1731" s="36"/>
      <c r="L1731" s="37"/>
      <c r="M1731" s="37"/>
      <c r="N1731" s="37"/>
      <c r="O1731" s="37"/>
      <c r="P1731" s="36"/>
      <c r="R1731" s="36"/>
      <c r="S1731" s="36"/>
      <c r="T1731" s="36"/>
      <c r="U1731" s="36"/>
      <c r="V1731" s="36"/>
    </row>
    <row r="1732" spans="11:22" x14ac:dyDescent="0.25">
      <c r="K1732" s="36"/>
      <c r="L1732" s="37"/>
      <c r="M1732" s="37"/>
      <c r="N1732" s="37"/>
      <c r="O1732" s="37"/>
      <c r="P1732" s="36"/>
      <c r="R1732" s="36"/>
      <c r="S1732" s="36"/>
      <c r="T1732" s="36"/>
      <c r="U1732" s="36"/>
      <c r="V1732" s="36"/>
    </row>
    <row r="1733" spans="11:22" x14ac:dyDescent="0.25">
      <c r="K1733" s="36"/>
      <c r="L1733" s="37"/>
      <c r="M1733" s="37"/>
      <c r="N1733" s="37"/>
      <c r="O1733" s="37"/>
      <c r="P1733" s="36"/>
      <c r="R1733" s="36"/>
      <c r="S1733" s="36"/>
      <c r="T1733" s="36"/>
      <c r="U1733" s="36"/>
      <c r="V1733" s="36"/>
    </row>
    <row r="1734" spans="11:22" x14ac:dyDescent="0.25">
      <c r="K1734" s="36"/>
      <c r="L1734" s="37"/>
      <c r="M1734" s="37"/>
      <c r="N1734" s="37"/>
      <c r="O1734" s="37"/>
      <c r="P1734" s="36"/>
      <c r="R1734" s="36"/>
      <c r="S1734" s="36"/>
      <c r="T1734" s="36"/>
      <c r="U1734" s="36"/>
      <c r="V1734" s="36"/>
    </row>
    <row r="1735" spans="11:22" x14ac:dyDescent="0.25">
      <c r="K1735" s="36"/>
      <c r="L1735" s="37"/>
      <c r="M1735" s="37"/>
      <c r="N1735" s="37"/>
      <c r="O1735" s="37"/>
      <c r="P1735" s="36"/>
      <c r="R1735" s="36"/>
      <c r="S1735" s="36"/>
      <c r="T1735" s="36"/>
      <c r="U1735" s="36"/>
      <c r="V1735" s="36"/>
    </row>
    <row r="1736" spans="11:22" x14ac:dyDescent="0.25">
      <c r="K1736" s="36"/>
      <c r="L1736" s="37"/>
      <c r="M1736" s="37"/>
      <c r="N1736" s="37"/>
      <c r="O1736" s="37"/>
      <c r="P1736" s="36"/>
      <c r="R1736" s="36"/>
      <c r="S1736" s="36"/>
      <c r="T1736" s="36"/>
      <c r="U1736" s="36"/>
      <c r="V1736" s="36"/>
    </row>
    <row r="1737" spans="11:22" x14ac:dyDescent="0.25">
      <c r="K1737" s="36"/>
      <c r="L1737" s="37"/>
      <c r="M1737" s="37"/>
      <c r="N1737" s="37"/>
      <c r="O1737" s="37"/>
      <c r="P1737" s="36"/>
      <c r="R1737" s="36"/>
      <c r="S1737" s="36"/>
      <c r="T1737" s="36"/>
      <c r="U1737" s="36"/>
      <c r="V1737" s="36"/>
    </row>
    <row r="1738" spans="11:22" x14ac:dyDescent="0.25">
      <c r="K1738" s="36"/>
      <c r="L1738" s="37"/>
      <c r="M1738" s="37"/>
      <c r="N1738" s="37"/>
      <c r="O1738" s="37"/>
      <c r="P1738" s="36"/>
      <c r="R1738" s="36"/>
      <c r="S1738" s="36"/>
      <c r="T1738" s="36"/>
      <c r="U1738" s="36"/>
      <c r="V1738" s="36"/>
    </row>
    <row r="1739" spans="11:22" x14ac:dyDescent="0.25">
      <c r="K1739" s="36"/>
      <c r="L1739" s="37"/>
      <c r="M1739" s="37"/>
      <c r="N1739" s="37"/>
      <c r="O1739" s="37"/>
      <c r="P1739" s="36"/>
      <c r="R1739" s="36"/>
      <c r="S1739" s="36"/>
      <c r="T1739" s="36"/>
      <c r="U1739" s="36"/>
      <c r="V1739" s="36"/>
    </row>
    <row r="1740" spans="11:22" x14ac:dyDescent="0.25">
      <c r="K1740" s="36"/>
      <c r="L1740" s="37"/>
      <c r="M1740" s="37"/>
      <c r="N1740" s="37"/>
      <c r="O1740" s="37"/>
      <c r="P1740" s="36"/>
      <c r="R1740" s="36"/>
      <c r="S1740" s="36"/>
      <c r="T1740" s="36"/>
      <c r="U1740" s="36"/>
      <c r="V1740" s="36"/>
    </row>
    <row r="1741" spans="11:22" x14ac:dyDescent="0.25">
      <c r="K1741" s="36"/>
      <c r="L1741" s="37"/>
      <c r="M1741" s="37"/>
      <c r="N1741" s="37"/>
      <c r="O1741" s="37"/>
      <c r="P1741" s="36"/>
      <c r="R1741" s="36"/>
      <c r="S1741" s="36"/>
      <c r="T1741" s="36"/>
      <c r="U1741" s="36"/>
      <c r="V1741" s="36"/>
    </row>
    <row r="1742" spans="11:22" x14ac:dyDescent="0.25">
      <c r="K1742" s="36"/>
      <c r="L1742" s="37"/>
      <c r="M1742" s="37"/>
      <c r="N1742" s="37"/>
      <c r="O1742" s="37"/>
      <c r="P1742" s="36"/>
      <c r="R1742" s="36"/>
      <c r="S1742" s="36"/>
      <c r="T1742" s="36"/>
      <c r="U1742" s="36"/>
      <c r="V1742" s="36"/>
    </row>
    <row r="1743" spans="11:22" x14ac:dyDescent="0.25">
      <c r="K1743" s="36"/>
      <c r="L1743" s="37"/>
      <c r="M1743" s="37"/>
      <c r="N1743" s="37"/>
      <c r="O1743" s="37"/>
      <c r="P1743" s="36"/>
      <c r="R1743" s="36"/>
      <c r="S1743" s="36"/>
      <c r="T1743" s="36"/>
      <c r="U1743" s="36"/>
      <c r="V1743" s="36"/>
    </row>
    <row r="1744" spans="11:22" x14ac:dyDescent="0.25">
      <c r="K1744" s="36"/>
      <c r="L1744" s="37"/>
      <c r="M1744" s="37"/>
      <c r="N1744" s="37"/>
      <c r="O1744" s="37"/>
      <c r="P1744" s="36"/>
      <c r="R1744" s="36"/>
      <c r="S1744" s="36"/>
      <c r="T1744" s="36"/>
      <c r="U1744" s="36"/>
      <c r="V1744" s="36"/>
    </row>
    <row r="1745" spans="11:22" x14ac:dyDescent="0.25">
      <c r="K1745" s="36"/>
      <c r="L1745" s="37"/>
      <c r="M1745" s="37"/>
      <c r="N1745" s="37"/>
      <c r="O1745" s="37"/>
      <c r="P1745" s="36"/>
      <c r="R1745" s="36"/>
      <c r="S1745" s="36"/>
      <c r="T1745" s="36"/>
      <c r="U1745" s="36"/>
      <c r="V1745" s="36"/>
    </row>
    <row r="1746" spans="11:22" x14ac:dyDescent="0.25">
      <c r="K1746" s="36"/>
      <c r="L1746" s="37"/>
      <c r="M1746" s="37"/>
      <c r="N1746" s="37"/>
      <c r="O1746" s="37"/>
      <c r="P1746" s="36"/>
      <c r="R1746" s="36"/>
      <c r="S1746" s="36"/>
      <c r="T1746" s="36"/>
      <c r="U1746" s="36"/>
      <c r="V1746" s="36"/>
    </row>
    <row r="1747" spans="11:22" x14ac:dyDescent="0.25">
      <c r="K1747" s="36"/>
      <c r="L1747" s="37"/>
      <c r="M1747" s="37"/>
      <c r="N1747" s="37"/>
      <c r="O1747" s="37"/>
      <c r="P1747" s="36"/>
      <c r="R1747" s="36"/>
      <c r="S1747" s="36"/>
      <c r="T1747" s="36"/>
      <c r="U1747" s="36"/>
      <c r="V1747" s="36"/>
    </row>
    <row r="1748" spans="11:22" x14ac:dyDescent="0.25">
      <c r="K1748" s="36"/>
      <c r="L1748" s="37"/>
      <c r="M1748" s="37"/>
      <c r="N1748" s="37"/>
      <c r="O1748" s="37"/>
      <c r="P1748" s="36"/>
      <c r="R1748" s="36"/>
      <c r="S1748" s="36"/>
      <c r="T1748" s="36"/>
      <c r="U1748" s="36"/>
      <c r="V1748" s="36"/>
    </row>
    <row r="1749" spans="11:22" x14ac:dyDescent="0.25">
      <c r="K1749" s="36"/>
      <c r="L1749" s="37"/>
      <c r="M1749" s="37"/>
      <c r="N1749" s="37"/>
      <c r="O1749" s="37"/>
      <c r="P1749" s="36"/>
      <c r="R1749" s="36"/>
      <c r="S1749" s="36"/>
      <c r="T1749" s="36"/>
      <c r="U1749" s="36"/>
      <c r="V1749" s="36"/>
    </row>
    <row r="1750" spans="11:22" x14ac:dyDescent="0.25">
      <c r="K1750" s="36"/>
      <c r="L1750" s="37"/>
      <c r="M1750" s="37"/>
      <c r="N1750" s="37"/>
      <c r="O1750" s="37"/>
      <c r="P1750" s="36"/>
      <c r="R1750" s="36"/>
      <c r="S1750" s="36"/>
      <c r="T1750" s="36"/>
      <c r="U1750" s="36"/>
      <c r="V1750" s="36"/>
    </row>
    <row r="1751" spans="11:22" x14ac:dyDescent="0.25">
      <c r="K1751" s="36"/>
      <c r="L1751" s="37"/>
      <c r="M1751" s="37"/>
      <c r="N1751" s="37"/>
      <c r="O1751" s="37"/>
      <c r="P1751" s="36"/>
      <c r="R1751" s="36"/>
      <c r="S1751" s="36"/>
      <c r="T1751" s="36"/>
      <c r="U1751" s="36"/>
      <c r="V1751" s="36"/>
    </row>
    <row r="1752" spans="11:22" x14ac:dyDescent="0.25">
      <c r="K1752" s="36"/>
      <c r="L1752" s="37"/>
      <c r="M1752" s="37"/>
      <c r="N1752" s="37"/>
      <c r="O1752" s="37"/>
      <c r="P1752" s="36"/>
      <c r="R1752" s="36"/>
      <c r="S1752" s="36"/>
      <c r="T1752" s="36"/>
      <c r="U1752" s="36"/>
      <c r="V1752" s="36"/>
    </row>
    <row r="1753" spans="11:22" x14ac:dyDescent="0.25">
      <c r="K1753" s="36"/>
      <c r="L1753" s="37"/>
      <c r="M1753" s="37"/>
      <c r="N1753" s="37"/>
      <c r="O1753" s="37"/>
      <c r="P1753" s="36"/>
      <c r="R1753" s="36"/>
      <c r="S1753" s="36"/>
      <c r="T1753" s="36"/>
      <c r="U1753" s="36"/>
      <c r="V1753" s="36"/>
    </row>
    <row r="1754" spans="11:22" x14ac:dyDescent="0.25">
      <c r="K1754" s="36"/>
      <c r="L1754" s="37"/>
      <c r="M1754" s="37"/>
      <c r="N1754" s="37"/>
      <c r="O1754" s="37"/>
      <c r="P1754" s="36"/>
      <c r="R1754" s="36"/>
      <c r="S1754" s="36"/>
      <c r="T1754" s="36"/>
      <c r="U1754" s="36"/>
      <c r="V1754" s="36"/>
    </row>
    <row r="1755" spans="11:22" x14ac:dyDescent="0.25">
      <c r="K1755" s="36"/>
      <c r="L1755" s="37"/>
      <c r="M1755" s="37"/>
      <c r="N1755" s="37"/>
      <c r="O1755" s="37"/>
      <c r="P1755" s="36"/>
      <c r="R1755" s="36"/>
      <c r="S1755" s="36"/>
      <c r="T1755" s="36"/>
      <c r="U1755" s="36"/>
      <c r="V1755" s="36"/>
    </row>
    <row r="1756" spans="11:22" x14ac:dyDescent="0.25">
      <c r="K1756" s="36"/>
      <c r="L1756" s="37"/>
      <c r="M1756" s="37"/>
      <c r="N1756" s="37"/>
      <c r="O1756" s="37"/>
      <c r="P1756" s="36"/>
      <c r="R1756" s="36"/>
      <c r="S1756" s="36"/>
      <c r="T1756" s="36"/>
      <c r="U1756" s="36"/>
      <c r="V1756" s="36"/>
    </row>
    <row r="1757" spans="11:22" x14ac:dyDescent="0.25">
      <c r="K1757" s="36"/>
      <c r="L1757" s="37"/>
      <c r="M1757" s="37"/>
      <c r="N1757" s="37"/>
      <c r="O1757" s="37"/>
      <c r="P1757" s="36"/>
      <c r="R1757" s="36"/>
      <c r="S1757" s="36"/>
      <c r="T1757" s="36"/>
      <c r="U1757" s="36"/>
      <c r="V1757" s="36"/>
    </row>
    <row r="1758" spans="11:22" x14ac:dyDescent="0.25">
      <c r="K1758" s="36"/>
      <c r="L1758" s="37"/>
      <c r="M1758" s="37"/>
      <c r="N1758" s="37"/>
      <c r="O1758" s="37"/>
      <c r="P1758" s="36"/>
      <c r="R1758" s="36"/>
      <c r="S1758" s="36"/>
      <c r="T1758" s="36"/>
      <c r="U1758" s="36"/>
      <c r="V1758" s="36"/>
    </row>
    <row r="1759" spans="11:22" x14ac:dyDescent="0.25">
      <c r="K1759" s="36"/>
      <c r="L1759" s="37"/>
      <c r="M1759" s="37"/>
      <c r="N1759" s="37"/>
      <c r="O1759" s="37"/>
      <c r="P1759" s="36"/>
      <c r="R1759" s="36"/>
      <c r="S1759" s="36"/>
      <c r="T1759" s="36"/>
      <c r="U1759" s="36"/>
      <c r="V1759" s="36"/>
    </row>
    <row r="1760" spans="11:22" x14ac:dyDescent="0.25">
      <c r="K1760" s="36"/>
      <c r="L1760" s="37"/>
      <c r="M1760" s="37"/>
      <c r="N1760" s="37"/>
      <c r="O1760" s="37"/>
      <c r="P1760" s="36"/>
      <c r="R1760" s="36"/>
      <c r="S1760" s="36"/>
      <c r="T1760" s="36"/>
      <c r="U1760" s="36"/>
      <c r="V1760" s="36"/>
    </row>
    <row r="1761" spans="11:22" x14ac:dyDescent="0.25">
      <c r="K1761" s="36"/>
      <c r="L1761" s="37"/>
      <c r="M1761" s="37"/>
      <c r="N1761" s="37"/>
      <c r="O1761" s="37"/>
      <c r="P1761" s="36"/>
      <c r="R1761" s="36"/>
      <c r="S1761" s="36"/>
      <c r="T1761" s="36"/>
      <c r="U1761" s="36"/>
      <c r="V1761" s="36"/>
    </row>
    <row r="1762" spans="11:22" x14ac:dyDescent="0.25">
      <c r="K1762" s="36"/>
      <c r="L1762" s="37"/>
      <c r="M1762" s="37"/>
      <c r="N1762" s="37"/>
      <c r="O1762" s="37"/>
      <c r="P1762" s="36"/>
      <c r="R1762" s="36"/>
      <c r="S1762" s="36"/>
      <c r="T1762" s="36"/>
      <c r="U1762" s="36"/>
      <c r="V1762" s="36"/>
    </row>
    <row r="1763" spans="11:22" x14ac:dyDescent="0.25">
      <c r="K1763" s="36"/>
      <c r="L1763" s="37"/>
      <c r="M1763" s="37"/>
      <c r="N1763" s="37"/>
      <c r="O1763" s="37"/>
      <c r="P1763" s="36"/>
      <c r="R1763" s="36"/>
      <c r="S1763" s="36"/>
      <c r="T1763" s="36"/>
      <c r="U1763" s="36"/>
      <c r="V1763" s="36"/>
    </row>
    <row r="1764" spans="11:22" x14ac:dyDescent="0.25">
      <c r="K1764" s="36"/>
      <c r="L1764" s="37"/>
      <c r="M1764" s="37"/>
      <c r="N1764" s="37"/>
      <c r="O1764" s="37"/>
      <c r="P1764" s="36"/>
      <c r="R1764" s="36"/>
      <c r="S1764" s="36"/>
      <c r="T1764" s="36"/>
      <c r="U1764" s="36"/>
      <c r="V1764" s="36"/>
    </row>
    <row r="1765" spans="11:22" x14ac:dyDescent="0.25">
      <c r="K1765" s="36"/>
      <c r="L1765" s="37"/>
      <c r="M1765" s="37"/>
      <c r="N1765" s="37"/>
      <c r="O1765" s="37"/>
      <c r="P1765" s="36"/>
      <c r="R1765" s="36"/>
      <c r="S1765" s="36"/>
      <c r="T1765" s="36"/>
      <c r="U1765" s="36"/>
      <c r="V1765" s="36"/>
    </row>
    <row r="1766" spans="11:22" x14ac:dyDescent="0.25">
      <c r="K1766" s="36"/>
      <c r="L1766" s="37"/>
      <c r="M1766" s="37"/>
      <c r="N1766" s="37"/>
      <c r="O1766" s="37"/>
      <c r="P1766" s="36"/>
      <c r="R1766" s="36"/>
      <c r="S1766" s="36"/>
      <c r="T1766" s="36"/>
      <c r="U1766" s="36"/>
      <c r="V1766" s="36"/>
    </row>
    <row r="1767" spans="11:22" x14ac:dyDescent="0.25">
      <c r="K1767" s="36"/>
      <c r="L1767" s="37"/>
      <c r="M1767" s="37"/>
      <c r="N1767" s="37"/>
      <c r="O1767" s="37"/>
      <c r="P1767" s="36"/>
      <c r="R1767" s="36"/>
      <c r="S1767" s="36"/>
      <c r="T1767" s="36"/>
      <c r="U1767" s="36"/>
      <c r="V1767" s="36"/>
    </row>
    <row r="1768" spans="11:22" x14ac:dyDescent="0.25">
      <c r="K1768" s="36"/>
      <c r="L1768" s="37"/>
      <c r="M1768" s="37"/>
      <c r="N1768" s="37"/>
      <c r="O1768" s="37"/>
      <c r="P1768" s="36"/>
      <c r="R1768" s="36"/>
      <c r="S1768" s="36"/>
      <c r="T1768" s="36"/>
      <c r="U1768" s="36"/>
      <c r="V1768" s="36"/>
    </row>
    <row r="1769" spans="11:22" x14ac:dyDescent="0.25">
      <c r="K1769" s="36"/>
      <c r="L1769" s="37"/>
      <c r="M1769" s="37"/>
      <c r="N1769" s="37"/>
      <c r="O1769" s="37"/>
      <c r="P1769" s="36"/>
      <c r="R1769" s="36"/>
      <c r="S1769" s="36"/>
      <c r="T1769" s="36"/>
      <c r="U1769" s="36"/>
      <c r="V1769" s="36"/>
    </row>
    <row r="1770" spans="11:22" x14ac:dyDescent="0.25">
      <c r="K1770" s="36"/>
      <c r="L1770" s="37"/>
      <c r="M1770" s="37"/>
      <c r="N1770" s="37"/>
      <c r="O1770" s="37"/>
      <c r="P1770" s="36"/>
      <c r="R1770" s="36"/>
      <c r="S1770" s="36"/>
      <c r="T1770" s="36"/>
      <c r="U1770" s="36"/>
      <c r="V1770" s="36"/>
    </row>
    <row r="1771" spans="11:22" x14ac:dyDescent="0.25">
      <c r="K1771" s="36"/>
      <c r="L1771" s="37"/>
      <c r="M1771" s="37"/>
      <c r="N1771" s="37"/>
      <c r="O1771" s="37"/>
      <c r="P1771" s="36"/>
      <c r="R1771" s="36"/>
      <c r="S1771" s="36"/>
      <c r="T1771" s="36"/>
      <c r="U1771" s="36"/>
      <c r="V1771" s="36"/>
    </row>
    <row r="1772" spans="11:22" x14ac:dyDescent="0.25">
      <c r="K1772" s="36"/>
      <c r="L1772" s="37"/>
      <c r="M1772" s="37"/>
      <c r="N1772" s="37"/>
      <c r="O1772" s="37"/>
      <c r="P1772" s="36"/>
      <c r="R1772" s="36"/>
      <c r="S1772" s="36"/>
      <c r="T1772" s="36"/>
      <c r="U1772" s="36"/>
      <c r="V1772" s="36"/>
    </row>
    <row r="1773" spans="11:22" x14ac:dyDescent="0.25">
      <c r="K1773" s="36"/>
      <c r="L1773" s="37"/>
      <c r="M1773" s="37"/>
      <c r="N1773" s="37"/>
      <c r="O1773" s="37"/>
      <c r="P1773" s="36"/>
      <c r="R1773" s="36"/>
      <c r="S1773" s="36"/>
      <c r="T1773" s="36"/>
      <c r="U1773" s="36"/>
      <c r="V1773" s="36"/>
    </row>
    <row r="1774" spans="11:22" x14ac:dyDescent="0.25">
      <c r="K1774" s="36"/>
      <c r="L1774" s="37"/>
      <c r="M1774" s="37"/>
      <c r="N1774" s="37"/>
      <c r="O1774" s="37"/>
      <c r="P1774" s="36"/>
      <c r="R1774" s="36"/>
      <c r="S1774" s="36"/>
      <c r="T1774" s="36"/>
      <c r="U1774" s="36"/>
      <c r="V1774" s="36"/>
    </row>
    <row r="1775" spans="11:22" x14ac:dyDescent="0.25">
      <c r="K1775" s="36"/>
      <c r="L1775" s="37"/>
      <c r="M1775" s="37"/>
      <c r="N1775" s="37"/>
      <c r="O1775" s="37"/>
      <c r="P1775" s="36"/>
      <c r="R1775" s="36"/>
      <c r="S1775" s="36"/>
      <c r="T1775" s="36"/>
      <c r="U1775" s="36"/>
      <c r="V1775" s="36"/>
    </row>
    <row r="1776" spans="11:22" x14ac:dyDescent="0.25">
      <c r="K1776" s="36"/>
      <c r="L1776" s="37"/>
      <c r="M1776" s="37"/>
      <c r="N1776" s="37"/>
      <c r="O1776" s="37"/>
      <c r="P1776" s="36"/>
      <c r="R1776" s="36"/>
      <c r="S1776" s="36"/>
      <c r="T1776" s="36"/>
      <c r="U1776" s="36"/>
      <c r="V1776" s="36"/>
    </row>
    <row r="1777" spans="11:22" x14ac:dyDescent="0.25">
      <c r="K1777" s="36"/>
      <c r="L1777" s="37"/>
      <c r="M1777" s="37"/>
      <c r="N1777" s="37"/>
      <c r="O1777" s="37"/>
      <c r="P1777" s="36"/>
      <c r="R1777" s="36"/>
      <c r="S1777" s="36"/>
      <c r="T1777" s="36"/>
      <c r="U1777" s="36"/>
      <c r="V1777" s="36"/>
    </row>
    <row r="1778" spans="11:22" x14ac:dyDescent="0.25">
      <c r="K1778" s="36"/>
      <c r="L1778" s="37"/>
      <c r="M1778" s="37"/>
      <c r="N1778" s="37"/>
      <c r="O1778" s="37"/>
      <c r="P1778" s="36"/>
      <c r="R1778" s="36"/>
      <c r="S1778" s="36"/>
      <c r="T1778" s="36"/>
      <c r="U1778" s="36"/>
      <c r="V1778" s="36"/>
    </row>
    <row r="1779" spans="11:22" x14ac:dyDescent="0.25">
      <c r="K1779" s="36"/>
      <c r="L1779" s="37"/>
      <c r="M1779" s="37"/>
      <c r="N1779" s="37"/>
      <c r="O1779" s="37"/>
      <c r="P1779" s="36"/>
      <c r="R1779" s="36"/>
      <c r="S1779" s="36"/>
      <c r="T1779" s="36"/>
      <c r="U1779" s="36"/>
      <c r="V1779" s="36"/>
    </row>
    <row r="1780" spans="11:22" x14ac:dyDescent="0.25">
      <c r="K1780" s="36"/>
      <c r="L1780" s="37"/>
      <c r="M1780" s="37"/>
      <c r="N1780" s="37"/>
      <c r="O1780" s="37"/>
      <c r="P1780" s="36"/>
      <c r="R1780" s="36"/>
      <c r="S1780" s="36"/>
      <c r="T1780" s="36"/>
      <c r="U1780" s="36"/>
      <c r="V1780" s="36"/>
    </row>
    <row r="1781" spans="11:22" x14ac:dyDescent="0.25">
      <c r="K1781" s="36"/>
      <c r="L1781" s="37"/>
      <c r="M1781" s="37"/>
      <c r="N1781" s="37"/>
      <c r="O1781" s="37"/>
      <c r="P1781" s="36"/>
      <c r="R1781" s="36"/>
      <c r="S1781" s="36"/>
      <c r="T1781" s="36"/>
      <c r="U1781" s="36"/>
      <c r="V1781" s="36"/>
    </row>
    <row r="1782" spans="11:22" x14ac:dyDescent="0.25">
      <c r="K1782" s="36"/>
      <c r="L1782" s="37"/>
      <c r="M1782" s="37"/>
      <c r="N1782" s="37"/>
      <c r="O1782" s="37"/>
      <c r="P1782" s="36"/>
      <c r="R1782" s="36"/>
      <c r="S1782" s="36"/>
      <c r="T1782" s="36"/>
      <c r="U1782" s="36"/>
      <c r="V1782" s="36"/>
    </row>
    <row r="1783" spans="11:22" x14ac:dyDescent="0.25">
      <c r="K1783" s="36"/>
      <c r="L1783" s="37"/>
      <c r="M1783" s="37"/>
      <c r="N1783" s="37"/>
      <c r="O1783" s="37"/>
      <c r="P1783" s="36"/>
      <c r="R1783" s="36"/>
      <c r="S1783" s="36"/>
      <c r="T1783" s="36"/>
      <c r="U1783" s="36"/>
      <c r="V1783" s="36"/>
    </row>
    <row r="1784" spans="11:22" x14ac:dyDescent="0.25">
      <c r="K1784" s="36"/>
      <c r="L1784" s="37"/>
      <c r="M1784" s="37"/>
      <c r="N1784" s="37"/>
      <c r="O1784" s="37"/>
      <c r="P1784" s="36"/>
      <c r="R1784" s="36"/>
      <c r="S1784" s="36"/>
      <c r="T1784" s="36"/>
      <c r="U1784" s="36"/>
      <c r="V1784" s="36"/>
    </row>
    <row r="1785" spans="11:22" x14ac:dyDescent="0.25">
      <c r="K1785" s="36"/>
      <c r="L1785" s="37"/>
      <c r="M1785" s="37"/>
      <c r="N1785" s="37"/>
      <c r="O1785" s="37"/>
      <c r="P1785" s="36"/>
      <c r="R1785" s="36"/>
      <c r="S1785" s="36"/>
      <c r="T1785" s="36"/>
      <c r="U1785" s="36"/>
      <c r="V1785" s="36"/>
    </row>
    <row r="1786" spans="11:22" x14ac:dyDescent="0.25">
      <c r="K1786" s="36"/>
      <c r="L1786" s="37"/>
      <c r="M1786" s="37"/>
      <c r="N1786" s="37"/>
      <c r="O1786" s="37"/>
      <c r="P1786" s="36"/>
      <c r="R1786" s="36"/>
      <c r="S1786" s="36"/>
      <c r="T1786" s="36"/>
      <c r="U1786" s="36"/>
      <c r="V1786" s="36"/>
    </row>
    <row r="1787" spans="11:22" x14ac:dyDescent="0.25">
      <c r="K1787" s="36"/>
      <c r="L1787" s="37"/>
      <c r="M1787" s="37"/>
      <c r="N1787" s="37"/>
      <c r="O1787" s="37"/>
      <c r="P1787" s="36"/>
      <c r="R1787" s="36"/>
      <c r="S1787" s="36"/>
      <c r="T1787" s="36"/>
      <c r="U1787" s="36"/>
      <c r="V1787" s="36"/>
    </row>
    <row r="1788" spans="11:22" x14ac:dyDescent="0.25">
      <c r="K1788" s="36"/>
      <c r="L1788" s="37"/>
      <c r="M1788" s="37"/>
      <c r="N1788" s="37"/>
      <c r="O1788" s="37"/>
      <c r="P1788" s="36"/>
      <c r="R1788" s="36"/>
      <c r="S1788" s="36"/>
      <c r="T1788" s="36"/>
      <c r="U1788" s="36"/>
      <c r="V1788" s="36"/>
    </row>
    <row r="1789" spans="11:22" x14ac:dyDescent="0.25">
      <c r="K1789" s="36"/>
      <c r="L1789" s="37"/>
      <c r="M1789" s="37"/>
      <c r="N1789" s="37"/>
      <c r="O1789" s="37"/>
      <c r="P1789" s="36"/>
      <c r="R1789" s="36"/>
      <c r="S1789" s="36"/>
      <c r="T1789" s="36"/>
      <c r="U1789" s="36"/>
      <c r="V1789" s="36"/>
    </row>
    <row r="1790" spans="11:22" x14ac:dyDescent="0.25">
      <c r="K1790" s="36"/>
      <c r="L1790" s="37"/>
      <c r="M1790" s="37"/>
      <c r="N1790" s="37"/>
      <c r="O1790" s="37"/>
      <c r="P1790" s="36"/>
      <c r="R1790" s="36"/>
      <c r="S1790" s="36"/>
      <c r="T1790" s="36"/>
      <c r="U1790" s="36"/>
      <c r="V1790" s="36"/>
    </row>
    <row r="1791" spans="11:22" x14ac:dyDescent="0.25">
      <c r="K1791" s="36"/>
      <c r="L1791" s="37"/>
      <c r="M1791" s="37"/>
      <c r="N1791" s="37"/>
      <c r="O1791" s="37"/>
      <c r="P1791" s="36"/>
      <c r="R1791" s="36"/>
      <c r="S1791" s="36"/>
      <c r="T1791" s="36"/>
      <c r="U1791" s="36"/>
      <c r="V1791" s="36"/>
    </row>
    <row r="1792" spans="11:22" x14ac:dyDescent="0.25">
      <c r="K1792" s="36"/>
      <c r="L1792" s="37"/>
      <c r="M1792" s="37"/>
      <c r="N1792" s="37"/>
      <c r="O1792" s="37"/>
      <c r="P1792" s="36"/>
      <c r="R1792" s="36"/>
      <c r="S1792" s="36"/>
      <c r="T1792" s="36"/>
      <c r="U1792" s="36"/>
      <c r="V1792" s="36"/>
    </row>
    <row r="1793" spans="11:22" x14ac:dyDescent="0.25">
      <c r="K1793" s="36"/>
      <c r="L1793" s="37"/>
      <c r="M1793" s="37"/>
      <c r="N1793" s="37"/>
      <c r="O1793" s="37"/>
      <c r="P1793" s="36"/>
      <c r="R1793" s="36"/>
      <c r="S1793" s="36"/>
      <c r="T1793" s="36"/>
      <c r="U1793" s="36"/>
      <c r="V1793" s="36"/>
    </row>
    <row r="1794" spans="11:22" x14ac:dyDescent="0.25">
      <c r="K1794" s="36"/>
      <c r="L1794" s="37"/>
      <c r="M1794" s="37"/>
      <c r="N1794" s="37"/>
      <c r="O1794" s="37"/>
      <c r="P1794" s="36"/>
      <c r="R1794" s="36"/>
      <c r="S1794" s="36"/>
      <c r="T1794" s="36"/>
      <c r="U1794" s="36"/>
      <c r="V1794" s="36"/>
    </row>
    <row r="1795" spans="11:22" x14ac:dyDescent="0.25">
      <c r="K1795" s="36"/>
      <c r="L1795" s="37"/>
      <c r="M1795" s="37"/>
      <c r="N1795" s="37"/>
      <c r="O1795" s="37"/>
      <c r="P1795" s="36"/>
      <c r="R1795" s="36"/>
      <c r="S1795" s="36"/>
      <c r="T1795" s="36"/>
      <c r="U1795" s="36"/>
      <c r="V1795" s="36"/>
    </row>
    <row r="1796" spans="11:22" x14ac:dyDescent="0.25">
      <c r="K1796" s="36"/>
      <c r="L1796" s="37"/>
      <c r="M1796" s="37"/>
      <c r="N1796" s="37"/>
      <c r="O1796" s="37"/>
      <c r="P1796" s="36"/>
      <c r="R1796" s="36"/>
      <c r="S1796" s="36"/>
      <c r="T1796" s="36"/>
      <c r="U1796" s="36"/>
      <c r="V1796" s="36"/>
    </row>
    <row r="1797" spans="11:22" x14ac:dyDescent="0.25">
      <c r="K1797" s="36"/>
      <c r="L1797" s="37"/>
      <c r="M1797" s="37"/>
      <c r="N1797" s="37"/>
      <c r="O1797" s="37"/>
      <c r="P1797" s="36"/>
      <c r="R1797" s="36"/>
      <c r="S1797" s="36"/>
      <c r="T1797" s="36"/>
      <c r="U1797" s="36"/>
      <c r="V1797" s="36"/>
    </row>
    <row r="1798" spans="11:22" x14ac:dyDescent="0.25">
      <c r="K1798" s="36"/>
      <c r="L1798" s="37"/>
      <c r="M1798" s="37"/>
      <c r="N1798" s="37"/>
      <c r="O1798" s="37"/>
      <c r="P1798" s="36"/>
      <c r="R1798" s="36"/>
      <c r="S1798" s="36"/>
      <c r="T1798" s="36"/>
      <c r="U1798" s="36"/>
      <c r="V1798" s="36"/>
    </row>
    <row r="1799" spans="11:22" x14ac:dyDescent="0.25">
      <c r="K1799" s="36"/>
      <c r="L1799" s="37"/>
      <c r="M1799" s="37"/>
      <c r="N1799" s="37"/>
      <c r="O1799" s="37"/>
      <c r="P1799" s="36"/>
      <c r="R1799" s="36"/>
      <c r="S1799" s="36"/>
      <c r="T1799" s="36"/>
      <c r="U1799" s="36"/>
      <c r="V1799" s="36"/>
    </row>
    <row r="1800" spans="11:22" x14ac:dyDescent="0.25">
      <c r="K1800" s="36"/>
      <c r="L1800" s="37"/>
      <c r="M1800" s="37"/>
      <c r="N1800" s="37"/>
      <c r="O1800" s="37"/>
      <c r="P1800" s="36"/>
      <c r="R1800" s="36"/>
      <c r="S1800" s="36"/>
      <c r="T1800" s="36"/>
      <c r="U1800" s="36"/>
      <c r="V1800" s="36"/>
    </row>
    <row r="1801" spans="11:22" x14ac:dyDescent="0.25">
      <c r="K1801" s="36"/>
      <c r="L1801" s="37"/>
      <c r="M1801" s="37"/>
      <c r="N1801" s="37"/>
      <c r="O1801" s="37"/>
      <c r="P1801" s="36"/>
      <c r="R1801" s="36"/>
      <c r="S1801" s="36"/>
      <c r="T1801" s="36"/>
      <c r="U1801" s="36"/>
      <c r="V1801" s="36"/>
    </row>
    <row r="1802" spans="11:22" x14ac:dyDescent="0.25">
      <c r="K1802" s="36"/>
      <c r="L1802" s="37"/>
      <c r="M1802" s="37"/>
      <c r="N1802" s="37"/>
      <c r="O1802" s="37"/>
      <c r="P1802" s="36"/>
      <c r="R1802" s="36"/>
      <c r="S1802" s="36"/>
      <c r="T1802" s="36"/>
      <c r="U1802" s="36"/>
      <c r="V1802" s="36"/>
    </row>
    <row r="1803" spans="11:22" x14ac:dyDescent="0.25">
      <c r="K1803" s="36"/>
      <c r="L1803" s="37"/>
      <c r="M1803" s="37"/>
      <c r="N1803" s="37"/>
      <c r="O1803" s="37"/>
      <c r="P1803" s="36"/>
      <c r="R1803" s="36"/>
      <c r="S1803" s="36"/>
      <c r="T1803" s="36"/>
      <c r="U1803" s="36"/>
      <c r="V1803" s="36"/>
    </row>
    <row r="1804" spans="11:22" x14ac:dyDescent="0.25">
      <c r="K1804" s="36"/>
      <c r="L1804" s="37"/>
      <c r="M1804" s="37"/>
      <c r="N1804" s="37"/>
      <c r="O1804" s="37"/>
      <c r="P1804" s="36"/>
      <c r="R1804" s="36"/>
      <c r="S1804" s="36"/>
      <c r="T1804" s="36"/>
      <c r="U1804" s="36"/>
      <c r="V1804" s="36"/>
    </row>
    <row r="1805" spans="11:22" x14ac:dyDescent="0.25">
      <c r="K1805" s="36"/>
      <c r="L1805" s="37"/>
      <c r="M1805" s="37"/>
      <c r="N1805" s="37"/>
      <c r="O1805" s="37"/>
      <c r="P1805" s="36"/>
      <c r="R1805" s="36"/>
      <c r="S1805" s="36"/>
      <c r="T1805" s="36"/>
      <c r="U1805" s="36"/>
      <c r="V1805" s="36"/>
    </row>
    <row r="1806" spans="11:22" x14ac:dyDescent="0.25">
      <c r="K1806" s="36"/>
      <c r="L1806" s="37"/>
      <c r="M1806" s="37"/>
      <c r="N1806" s="37"/>
      <c r="O1806" s="37"/>
      <c r="P1806" s="36"/>
      <c r="R1806" s="36"/>
      <c r="S1806" s="36"/>
      <c r="T1806" s="36"/>
      <c r="U1806" s="36"/>
      <c r="V1806" s="36"/>
    </row>
    <row r="1807" spans="11:22" x14ac:dyDescent="0.25">
      <c r="K1807" s="36"/>
      <c r="L1807" s="37"/>
      <c r="M1807" s="37"/>
      <c r="N1807" s="37"/>
      <c r="O1807" s="37"/>
      <c r="P1807" s="36"/>
      <c r="R1807" s="36"/>
      <c r="S1807" s="36"/>
      <c r="T1807" s="36"/>
      <c r="U1807" s="36"/>
      <c r="V1807" s="36"/>
    </row>
    <row r="1808" spans="11:22" x14ac:dyDescent="0.25">
      <c r="K1808" s="36"/>
      <c r="L1808" s="37"/>
      <c r="M1808" s="37"/>
      <c r="N1808" s="37"/>
      <c r="O1808" s="37"/>
      <c r="P1808" s="36"/>
      <c r="R1808" s="36"/>
      <c r="S1808" s="36"/>
      <c r="T1808" s="36"/>
      <c r="U1808" s="36"/>
      <c r="V1808" s="36"/>
    </row>
    <row r="1809" spans="11:22" x14ac:dyDescent="0.25">
      <c r="K1809" s="36"/>
      <c r="L1809" s="37"/>
      <c r="M1809" s="37"/>
      <c r="N1809" s="37"/>
      <c r="O1809" s="37"/>
      <c r="P1809" s="36"/>
      <c r="R1809" s="36"/>
      <c r="S1809" s="36"/>
      <c r="T1809" s="36"/>
      <c r="U1809" s="36"/>
      <c r="V1809" s="36"/>
    </row>
    <row r="1810" spans="11:22" x14ac:dyDescent="0.25">
      <c r="K1810" s="36"/>
      <c r="L1810" s="37"/>
      <c r="M1810" s="37"/>
      <c r="N1810" s="37"/>
      <c r="O1810" s="37"/>
      <c r="P1810" s="36"/>
      <c r="R1810" s="36"/>
      <c r="S1810" s="36"/>
      <c r="T1810" s="36"/>
      <c r="U1810" s="36"/>
      <c r="V1810" s="36"/>
    </row>
    <row r="1811" spans="11:22" x14ac:dyDescent="0.25">
      <c r="K1811" s="36"/>
      <c r="L1811" s="37"/>
      <c r="M1811" s="37"/>
      <c r="N1811" s="37"/>
      <c r="O1811" s="37"/>
      <c r="P1811" s="36"/>
      <c r="R1811" s="36"/>
      <c r="S1811" s="36"/>
      <c r="T1811" s="36"/>
      <c r="U1811" s="36"/>
      <c r="V1811" s="36"/>
    </row>
    <row r="1812" spans="11:22" x14ac:dyDescent="0.25">
      <c r="K1812" s="36"/>
      <c r="L1812" s="37"/>
      <c r="M1812" s="37"/>
      <c r="N1812" s="37"/>
      <c r="O1812" s="37"/>
      <c r="P1812" s="36"/>
      <c r="R1812" s="36"/>
      <c r="S1812" s="36"/>
      <c r="T1812" s="36"/>
      <c r="U1812" s="36"/>
      <c r="V1812" s="36"/>
    </row>
    <row r="1813" spans="11:22" x14ac:dyDescent="0.25">
      <c r="K1813" s="36"/>
      <c r="L1813" s="37"/>
      <c r="M1813" s="37"/>
      <c r="N1813" s="37"/>
      <c r="O1813" s="37"/>
      <c r="P1813" s="36"/>
      <c r="R1813" s="36"/>
      <c r="S1813" s="36"/>
      <c r="T1813" s="36"/>
      <c r="U1813" s="36"/>
      <c r="V1813" s="36"/>
    </row>
    <row r="1814" spans="11:22" x14ac:dyDescent="0.25">
      <c r="K1814" s="36"/>
      <c r="L1814" s="37"/>
      <c r="M1814" s="37"/>
      <c r="N1814" s="37"/>
      <c r="O1814" s="37"/>
      <c r="P1814" s="36"/>
      <c r="R1814" s="36"/>
      <c r="S1814" s="36"/>
      <c r="T1814" s="36"/>
      <c r="U1814" s="36"/>
      <c r="V1814" s="36"/>
    </row>
    <row r="1815" spans="11:22" x14ac:dyDescent="0.25">
      <c r="K1815" s="36"/>
      <c r="L1815" s="37"/>
      <c r="M1815" s="37"/>
      <c r="N1815" s="37"/>
      <c r="O1815" s="37"/>
      <c r="P1815" s="36"/>
      <c r="R1815" s="36"/>
      <c r="S1815" s="36"/>
      <c r="T1815" s="36"/>
      <c r="U1815" s="36"/>
      <c r="V1815" s="36"/>
    </row>
    <row r="1816" spans="11:22" x14ac:dyDescent="0.25">
      <c r="K1816" s="36"/>
      <c r="L1816" s="37"/>
      <c r="M1816" s="37"/>
      <c r="N1816" s="37"/>
      <c r="O1816" s="37"/>
      <c r="P1816" s="36"/>
      <c r="R1816" s="36"/>
      <c r="S1816" s="36"/>
      <c r="T1816" s="36"/>
      <c r="U1816" s="36"/>
      <c r="V1816" s="36"/>
    </row>
    <row r="1817" spans="11:22" x14ac:dyDescent="0.25">
      <c r="K1817" s="36"/>
      <c r="L1817" s="37"/>
      <c r="M1817" s="37"/>
      <c r="N1817" s="37"/>
      <c r="O1817" s="37"/>
      <c r="P1817" s="36"/>
      <c r="R1817" s="36"/>
      <c r="S1817" s="36"/>
      <c r="T1817" s="36"/>
      <c r="U1817" s="36"/>
      <c r="V1817" s="36"/>
    </row>
    <row r="1818" spans="11:22" x14ac:dyDescent="0.25">
      <c r="K1818" s="36"/>
      <c r="L1818" s="37"/>
      <c r="M1818" s="37"/>
      <c r="N1818" s="37"/>
      <c r="O1818" s="37"/>
      <c r="P1818" s="36"/>
      <c r="R1818" s="36"/>
      <c r="S1818" s="36"/>
      <c r="T1818" s="36"/>
      <c r="U1818" s="36"/>
      <c r="V1818" s="36"/>
    </row>
    <row r="1819" spans="11:22" x14ac:dyDescent="0.25">
      <c r="K1819" s="36"/>
      <c r="L1819" s="37"/>
      <c r="M1819" s="37"/>
      <c r="N1819" s="37"/>
      <c r="O1819" s="37"/>
      <c r="P1819" s="36"/>
      <c r="R1819" s="36"/>
      <c r="S1819" s="36"/>
      <c r="T1819" s="36"/>
      <c r="U1819" s="36"/>
      <c r="V1819" s="36"/>
    </row>
    <row r="1820" spans="11:22" x14ac:dyDescent="0.25">
      <c r="K1820" s="36"/>
      <c r="L1820" s="37"/>
      <c r="M1820" s="37"/>
      <c r="N1820" s="37"/>
      <c r="O1820" s="37"/>
      <c r="P1820" s="36"/>
      <c r="R1820" s="36"/>
      <c r="S1820" s="36"/>
      <c r="T1820" s="36"/>
      <c r="U1820" s="36"/>
      <c r="V1820" s="36"/>
    </row>
    <row r="1821" spans="11:22" x14ac:dyDescent="0.25">
      <c r="K1821" s="36"/>
      <c r="L1821" s="37"/>
      <c r="M1821" s="37"/>
      <c r="N1821" s="37"/>
      <c r="O1821" s="37"/>
      <c r="P1821" s="36"/>
      <c r="R1821" s="36"/>
      <c r="S1821" s="36"/>
      <c r="T1821" s="36"/>
      <c r="U1821" s="36"/>
      <c r="V1821" s="36"/>
    </row>
    <row r="1822" spans="11:22" x14ac:dyDescent="0.25">
      <c r="K1822" s="36"/>
      <c r="L1822" s="37"/>
      <c r="M1822" s="37"/>
      <c r="N1822" s="37"/>
      <c r="O1822" s="37"/>
      <c r="P1822" s="36"/>
      <c r="R1822" s="36"/>
      <c r="S1822" s="36"/>
      <c r="T1822" s="36"/>
      <c r="U1822" s="36"/>
      <c r="V1822" s="36"/>
    </row>
    <row r="1823" spans="11:22" x14ac:dyDescent="0.25">
      <c r="K1823" s="36"/>
      <c r="L1823" s="37"/>
      <c r="M1823" s="37"/>
      <c r="N1823" s="37"/>
      <c r="O1823" s="37"/>
      <c r="P1823" s="36"/>
      <c r="R1823" s="36"/>
      <c r="S1823" s="36"/>
      <c r="T1823" s="36"/>
      <c r="U1823" s="36"/>
      <c r="V1823" s="36"/>
    </row>
    <row r="1824" spans="11:22" x14ac:dyDescent="0.25">
      <c r="K1824" s="36"/>
      <c r="L1824" s="37"/>
      <c r="M1824" s="37"/>
      <c r="N1824" s="37"/>
      <c r="O1824" s="37"/>
      <c r="P1824" s="36"/>
      <c r="R1824" s="36"/>
      <c r="S1824" s="36"/>
      <c r="T1824" s="36"/>
      <c r="U1824" s="36"/>
      <c r="V1824" s="36"/>
    </row>
    <row r="1825" spans="11:22" x14ac:dyDescent="0.25">
      <c r="K1825" s="36"/>
      <c r="L1825" s="37"/>
      <c r="M1825" s="37"/>
      <c r="N1825" s="37"/>
      <c r="O1825" s="37"/>
      <c r="P1825" s="36"/>
      <c r="R1825" s="36"/>
      <c r="S1825" s="36"/>
      <c r="T1825" s="36"/>
      <c r="U1825" s="36"/>
      <c r="V1825" s="36"/>
    </row>
    <row r="1826" spans="11:22" x14ac:dyDescent="0.25">
      <c r="K1826" s="36"/>
      <c r="L1826" s="37"/>
      <c r="M1826" s="37"/>
      <c r="N1826" s="37"/>
      <c r="O1826" s="37"/>
      <c r="P1826" s="36"/>
      <c r="R1826" s="36"/>
      <c r="S1826" s="36"/>
      <c r="T1826" s="36"/>
      <c r="U1826" s="36"/>
      <c r="V1826" s="36"/>
    </row>
    <row r="1827" spans="11:22" x14ac:dyDescent="0.25">
      <c r="K1827" s="36"/>
      <c r="L1827" s="37"/>
      <c r="M1827" s="37"/>
      <c r="N1827" s="37"/>
      <c r="O1827" s="37"/>
      <c r="P1827" s="36"/>
      <c r="R1827" s="36"/>
      <c r="S1827" s="36"/>
      <c r="T1827" s="36"/>
      <c r="U1827" s="36"/>
      <c r="V1827" s="36"/>
    </row>
    <row r="1828" spans="11:22" x14ac:dyDescent="0.25">
      <c r="K1828" s="36"/>
      <c r="L1828" s="37"/>
      <c r="M1828" s="37"/>
      <c r="N1828" s="37"/>
      <c r="O1828" s="37"/>
      <c r="P1828" s="36"/>
      <c r="R1828" s="36"/>
      <c r="S1828" s="36"/>
      <c r="T1828" s="36"/>
      <c r="U1828" s="36"/>
      <c r="V1828" s="36"/>
    </row>
    <row r="1829" spans="11:22" x14ac:dyDescent="0.25">
      <c r="K1829" s="36"/>
      <c r="L1829" s="37"/>
      <c r="M1829" s="37"/>
      <c r="N1829" s="37"/>
      <c r="O1829" s="37"/>
      <c r="P1829" s="36"/>
      <c r="R1829" s="36"/>
      <c r="S1829" s="36"/>
      <c r="T1829" s="36"/>
      <c r="U1829" s="36"/>
      <c r="V1829" s="36"/>
    </row>
    <row r="1830" spans="11:22" x14ac:dyDescent="0.25">
      <c r="K1830" s="36"/>
      <c r="L1830" s="37"/>
      <c r="M1830" s="37"/>
      <c r="N1830" s="37"/>
      <c r="O1830" s="37"/>
      <c r="P1830" s="36"/>
      <c r="R1830" s="36"/>
      <c r="S1830" s="36"/>
      <c r="T1830" s="36"/>
      <c r="U1830" s="36"/>
      <c r="V1830" s="36"/>
    </row>
    <row r="1831" spans="11:22" x14ac:dyDescent="0.25">
      <c r="K1831" s="36"/>
      <c r="L1831" s="37"/>
      <c r="M1831" s="37"/>
      <c r="N1831" s="37"/>
      <c r="O1831" s="37"/>
      <c r="P1831" s="36"/>
      <c r="R1831" s="36"/>
      <c r="S1831" s="36"/>
      <c r="T1831" s="36"/>
      <c r="U1831" s="36"/>
      <c r="V1831" s="36"/>
    </row>
    <row r="1832" spans="11:22" x14ac:dyDescent="0.25">
      <c r="K1832" s="36"/>
      <c r="L1832" s="37"/>
      <c r="M1832" s="37"/>
      <c r="N1832" s="37"/>
      <c r="O1832" s="37"/>
      <c r="P1832" s="36"/>
      <c r="R1832" s="36"/>
      <c r="S1832" s="36"/>
      <c r="T1832" s="36"/>
      <c r="U1832" s="36"/>
      <c r="V1832" s="36"/>
    </row>
    <row r="1833" spans="11:22" x14ac:dyDescent="0.25">
      <c r="K1833" s="36"/>
      <c r="L1833" s="37"/>
      <c r="M1833" s="37"/>
      <c r="N1833" s="37"/>
      <c r="O1833" s="37"/>
      <c r="P1833" s="36"/>
      <c r="R1833" s="36"/>
      <c r="S1833" s="36"/>
      <c r="T1833" s="36"/>
      <c r="U1833" s="36"/>
      <c r="V1833" s="36"/>
    </row>
    <row r="1834" spans="11:22" x14ac:dyDescent="0.25">
      <c r="K1834" s="36"/>
      <c r="L1834" s="37"/>
      <c r="M1834" s="37"/>
      <c r="N1834" s="37"/>
      <c r="O1834" s="37"/>
      <c r="P1834" s="36"/>
      <c r="R1834" s="36"/>
      <c r="S1834" s="36"/>
      <c r="T1834" s="36"/>
      <c r="U1834" s="36"/>
      <c r="V1834" s="36"/>
    </row>
    <row r="1835" spans="11:22" x14ac:dyDescent="0.25">
      <c r="K1835" s="36"/>
      <c r="L1835" s="37"/>
      <c r="M1835" s="37"/>
      <c r="N1835" s="37"/>
      <c r="O1835" s="37"/>
      <c r="P1835" s="36"/>
      <c r="R1835" s="36"/>
      <c r="S1835" s="36"/>
      <c r="T1835" s="36"/>
      <c r="U1835" s="36"/>
      <c r="V1835" s="36"/>
    </row>
    <row r="1836" spans="11:22" x14ac:dyDescent="0.25">
      <c r="K1836" s="36"/>
      <c r="L1836" s="37"/>
      <c r="M1836" s="37"/>
      <c r="N1836" s="37"/>
      <c r="O1836" s="37"/>
      <c r="P1836" s="36"/>
      <c r="R1836" s="36"/>
      <c r="S1836" s="36"/>
      <c r="T1836" s="36"/>
      <c r="U1836" s="36"/>
      <c r="V1836" s="36"/>
    </row>
    <row r="1837" spans="11:22" x14ac:dyDescent="0.25">
      <c r="K1837" s="36"/>
      <c r="L1837" s="37"/>
      <c r="M1837" s="37"/>
      <c r="N1837" s="37"/>
      <c r="O1837" s="37"/>
      <c r="P1837" s="36"/>
      <c r="R1837" s="36"/>
      <c r="S1837" s="36"/>
      <c r="T1837" s="36"/>
      <c r="U1837" s="36"/>
      <c r="V1837" s="36"/>
    </row>
    <row r="1838" spans="11:22" x14ac:dyDescent="0.25">
      <c r="K1838" s="36"/>
      <c r="L1838" s="37"/>
      <c r="M1838" s="37"/>
      <c r="N1838" s="37"/>
      <c r="O1838" s="37"/>
      <c r="P1838" s="36"/>
      <c r="R1838" s="36"/>
      <c r="S1838" s="36"/>
      <c r="T1838" s="36"/>
      <c r="U1838" s="36"/>
      <c r="V1838" s="36"/>
    </row>
    <row r="1839" spans="11:22" x14ac:dyDescent="0.25">
      <c r="K1839" s="36"/>
      <c r="L1839" s="37"/>
      <c r="M1839" s="37"/>
      <c r="N1839" s="37"/>
      <c r="O1839" s="37"/>
      <c r="P1839" s="36"/>
      <c r="R1839" s="36"/>
      <c r="S1839" s="36"/>
      <c r="T1839" s="36"/>
      <c r="U1839" s="36"/>
      <c r="V1839" s="36"/>
    </row>
    <row r="1840" spans="11:22" x14ac:dyDescent="0.25">
      <c r="K1840" s="36"/>
      <c r="L1840" s="37"/>
      <c r="M1840" s="37"/>
      <c r="N1840" s="37"/>
      <c r="O1840" s="37"/>
      <c r="P1840" s="36"/>
      <c r="R1840" s="36"/>
      <c r="S1840" s="36"/>
      <c r="T1840" s="36"/>
      <c r="U1840" s="36"/>
      <c r="V1840" s="36"/>
    </row>
    <row r="1841" spans="11:22" x14ac:dyDescent="0.25">
      <c r="K1841" s="36"/>
      <c r="L1841" s="37"/>
      <c r="M1841" s="37"/>
      <c r="N1841" s="37"/>
      <c r="O1841" s="37"/>
      <c r="P1841" s="36"/>
      <c r="R1841" s="36"/>
      <c r="S1841" s="36"/>
      <c r="T1841" s="36"/>
      <c r="U1841" s="36"/>
      <c r="V1841" s="36"/>
    </row>
    <row r="1842" spans="11:22" x14ac:dyDescent="0.25">
      <c r="K1842" s="36"/>
      <c r="L1842" s="37"/>
      <c r="M1842" s="37"/>
      <c r="N1842" s="37"/>
      <c r="O1842" s="37"/>
      <c r="P1842" s="36"/>
      <c r="R1842" s="36"/>
      <c r="S1842" s="36"/>
      <c r="T1842" s="36"/>
      <c r="U1842" s="36"/>
      <c r="V1842" s="36"/>
    </row>
    <row r="1843" spans="11:22" x14ac:dyDescent="0.25">
      <c r="K1843" s="36"/>
      <c r="L1843" s="37"/>
      <c r="M1843" s="37"/>
      <c r="N1843" s="37"/>
      <c r="O1843" s="37"/>
      <c r="P1843" s="36"/>
      <c r="R1843" s="36"/>
      <c r="S1843" s="36"/>
      <c r="T1843" s="36"/>
      <c r="U1843" s="36"/>
      <c r="V1843" s="36"/>
    </row>
    <row r="1844" spans="11:22" x14ac:dyDescent="0.25">
      <c r="K1844" s="36"/>
      <c r="L1844" s="37"/>
      <c r="M1844" s="37"/>
      <c r="N1844" s="37"/>
      <c r="O1844" s="37"/>
      <c r="P1844" s="36"/>
      <c r="R1844" s="36"/>
      <c r="S1844" s="36"/>
      <c r="T1844" s="36"/>
      <c r="U1844" s="36"/>
      <c r="V1844" s="36"/>
    </row>
    <row r="1845" spans="11:22" x14ac:dyDescent="0.25">
      <c r="K1845" s="36"/>
      <c r="L1845" s="37"/>
      <c r="M1845" s="37"/>
      <c r="N1845" s="37"/>
      <c r="O1845" s="37"/>
      <c r="P1845" s="36"/>
      <c r="R1845" s="36"/>
      <c r="S1845" s="36"/>
      <c r="T1845" s="36"/>
      <c r="U1845" s="36"/>
      <c r="V1845" s="36"/>
    </row>
    <row r="1846" spans="11:22" x14ac:dyDescent="0.25">
      <c r="K1846" s="36"/>
      <c r="L1846" s="37"/>
      <c r="M1846" s="37"/>
      <c r="N1846" s="37"/>
      <c r="O1846" s="37"/>
      <c r="P1846" s="36"/>
      <c r="R1846" s="36"/>
      <c r="S1846" s="36"/>
      <c r="T1846" s="36"/>
      <c r="U1846" s="36"/>
      <c r="V1846" s="36"/>
    </row>
    <row r="1847" spans="11:22" x14ac:dyDescent="0.25">
      <c r="K1847" s="36"/>
      <c r="L1847" s="37"/>
      <c r="M1847" s="37"/>
      <c r="N1847" s="37"/>
      <c r="O1847" s="37"/>
      <c r="P1847" s="36"/>
      <c r="R1847" s="36"/>
      <c r="S1847" s="36"/>
      <c r="T1847" s="36"/>
      <c r="U1847" s="36"/>
      <c r="V1847" s="36"/>
    </row>
    <row r="1848" spans="11:22" x14ac:dyDescent="0.25">
      <c r="K1848" s="36"/>
      <c r="L1848" s="37"/>
      <c r="M1848" s="37"/>
      <c r="N1848" s="37"/>
      <c r="O1848" s="37"/>
      <c r="P1848" s="36"/>
      <c r="R1848" s="36"/>
      <c r="S1848" s="36"/>
      <c r="T1848" s="36"/>
      <c r="U1848" s="36"/>
      <c r="V1848" s="36"/>
    </row>
    <row r="1849" spans="11:22" x14ac:dyDescent="0.25">
      <c r="K1849" s="36"/>
      <c r="L1849" s="37"/>
      <c r="M1849" s="37"/>
      <c r="N1849" s="37"/>
      <c r="O1849" s="37"/>
      <c r="P1849" s="36"/>
      <c r="R1849" s="36"/>
      <c r="S1849" s="36"/>
      <c r="T1849" s="36"/>
      <c r="U1849" s="36"/>
      <c r="V1849" s="36"/>
    </row>
    <row r="1850" spans="11:22" x14ac:dyDescent="0.25">
      <c r="K1850" s="36"/>
      <c r="L1850" s="37"/>
      <c r="M1850" s="37"/>
      <c r="N1850" s="37"/>
      <c r="O1850" s="37"/>
      <c r="P1850" s="36"/>
      <c r="R1850" s="36"/>
      <c r="S1850" s="36"/>
      <c r="T1850" s="36"/>
      <c r="U1850" s="36"/>
      <c r="V1850" s="36"/>
    </row>
    <row r="1851" spans="11:22" x14ac:dyDescent="0.25">
      <c r="K1851" s="36"/>
      <c r="L1851" s="37"/>
      <c r="M1851" s="37"/>
      <c r="N1851" s="37"/>
      <c r="O1851" s="37"/>
      <c r="P1851" s="36"/>
      <c r="R1851" s="36"/>
      <c r="S1851" s="36"/>
      <c r="T1851" s="36"/>
      <c r="U1851" s="36"/>
      <c r="V1851" s="36"/>
    </row>
    <row r="1852" spans="11:22" x14ac:dyDescent="0.25">
      <c r="K1852" s="36"/>
      <c r="L1852" s="37"/>
      <c r="M1852" s="37"/>
      <c r="N1852" s="37"/>
      <c r="O1852" s="37"/>
      <c r="P1852" s="36"/>
      <c r="R1852" s="36"/>
      <c r="S1852" s="36"/>
      <c r="T1852" s="36"/>
      <c r="U1852" s="36"/>
      <c r="V1852" s="36"/>
    </row>
    <row r="1853" spans="11:22" x14ac:dyDescent="0.25">
      <c r="K1853" s="36"/>
      <c r="L1853" s="37"/>
      <c r="M1853" s="37"/>
      <c r="N1853" s="37"/>
      <c r="O1853" s="37"/>
      <c r="P1853" s="36"/>
      <c r="R1853" s="36"/>
      <c r="S1853" s="36"/>
      <c r="T1853" s="36"/>
      <c r="U1853" s="36"/>
      <c r="V1853" s="36"/>
    </row>
    <row r="1854" spans="11:22" x14ac:dyDescent="0.25">
      <c r="K1854" s="36"/>
      <c r="L1854" s="37"/>
      <c r="M1854" s="37"/>
      <c r="N1854" s="37"/>
      <c r="O1854" s="37"/>
      <c r="P1854" s="36"/>
      <c r="R1854" s="36"/>
      <c r="S1854" s="36"/>
      <c r="T1854" s="36"/>
      <c r="U1854" s="36"/>
      <c r="V1854" s="36"/>
    </row>
    <row r="1855" spans="11:22" x14ac:dyDescent="0.25">
      <c r="K1855" s="36"/>
      <c r="L1855" s="37"/>
      <c r="M1855" s="37"/>
      <c r="N1855" s="37"/>
      <c r="O1855" s="37"/>
      <c r="P1855" s="36"/>
      <c r="R1855" s="36"/>
      <c r="S1855" s="36"/>
      <c r="T1855" s="36"/>
      <c r="U1855" s="36"/>
      <c r="V1855" s="36"/>
    </row>
    <row r="1856" spans="11:22" x14ac:dyDescent="0.25">
      <c r="K1856" s="36"/>
      <c r="L1856" s="37"/>
      <c r="M1856" s="37"/>
      <c r="N1856" s="37"/>
      <c r="O1856" s="37"/>
      <c r="P1856" s="36"/>
      <c r="R1856" s="36"/>
      <c r="S1856" s="36"/>
      <c r="T1856" s="36"/>
      <c r="U1856" s="36"/>
      <c r="V1856" s="36"/>
    </row>
    <row r="1857" spans="11:22" x14ac:dyDescent="0.25">
      <c r="K1857" s="36"/>
      <c r="L1857" s="37"/>
      <c r="M1857" s="37"/>
      <c r="N1857" s="37"/>
      <c r="O1857" s="37"/>
      <c r="P1857" s="36"/>
      <c r="R1857" s="36"/>
      <c r="S1857" s="36"/>
      <c r="T1857" s="36"/>
      <c r="U1857" s="36"/>
      <c r="V1857" s="36"/>
    </row>
    <row r="1858" spans="11:22" x14ac:dyDescent="0.25">
      <c r="K1858" s="36"/>
      <c r="L1858" s="37"/>
      <c r="M1858" s="37"/>
      <c r="N1858" s="37"/>
      <c r="O1858" s="37"/>
      <c r="P1858" s="36"/>
      <c r="R1858" s="36"/>
      <c r="S1858" s="36"/>
      <c r="T1858" s="36"/>
      <c r="U1858" s="36"/>
      <c r="V1858" s="36"/>
    </row>
    <row r="1859" spans="11:22" x14ac:dyDescent="0.25">
      <c r="K1859" s="36"/>
      <c r="L1859" s="37"/>
      <c r="M1859" s="37"/>
      <c r="N1859" s="37"/>
      <c r="O1859" s="37"/>
      <c r="P1859" s="36"/>
      <c r="R1859" s="36"/>
      <c r="S1859" s="36"/>
      <c r="T1859" s="36"/>
      <c r="U1859" s="36"/>
      <c r="V1859" s="36"/>
    </row>
    <row r="1860" spans="11:22" x14ac:dyDescent="0.25">
      <c r="K1860" s="36"/>
      <c r="L1860" s="37"/>
      <c r="M1860" s="37"/>
      <c r="N1860" s="37"/>
      <c r="O1860" s="37"/>
      <c r="P1860" s="36"/>
      <c r="R1860" s="36"/>
      <c r="S1860" s="36"/>
      <c r="T1860" s="36"/>
      <c r="U1860" s="36"/>
      <c r="V1860" s="36"/>
    </row>
    <row r="1861" spans="11:22" x14ac:dyDescent="0.25">
      <c r="K1861" s="36"/>
      <c r="L1861" s="37"/>
      <c r="M1861" s="37"/>
      <c r="N1861" s="37"/>
      <c r="O1861" s="37"/>
      <c r="P1861" s="36"/>
      <c r="R1861" s="36"/>
      <c r="S1861" s="36"/>
      <c r="T1861" s="36"/>
      <c r="U1861" s="36"/>
      <c r="V1861" s="36"/>
    </row>
    <row r="1862" spans="11:22" x14ac:dyDescent="0.25">
      <c r="K1862" s="36"/>
      <c r="L1862" s="37"/>
      <c r="M1862" s="37"/>
      <c r="N1862" s="37"/>
      <c r="O1862" s="37"/>
      <c r="P1862" s="36"/>
      <c r="R1862" s="36"/>
      <c r="S1862" s="36"/>
      <c r="T1862" s="36"/>
      <c r="U1862" s="36"/>
      <c r="V1862" s="36"/>
    </row>
    <row r="1863" spans="11:22" x14ac:dyDescent="0.25">
      <c r="K1863" s="36"/>
      <c r="L1863" s="37"/>
      <c r="M1863" s="37"/>
      <c r="N1863" s="37"/>
      <c r="O1863" s="37"/>
      <c r="P1863" s="36"/>
      <c r="R1863" s="36"/>
      <c r="S1863" s="36"/>
      <c r="T1863" s="36"/>
      <c r="U1863" s="36"/>
      <c r="V1863" s="36"/>
    </row>
    <row r="1864" spans="11:22" x14ac:dyDescent="0.25">
      <c r="K1864" s="36"/>
      <c r="L1864" s="37"/>
      <c r="M1864" s="37"/>
      <c r="N1864" s="37"/>
      <c r="O1864" s="37"/>
      <c r="P1864" s="36"/>
      <c r="S1864" s="36"/>
      <c r="T1864" s="36"/>
      <c r="U1864" s="36"/>
      <c r="V1864" s="36"/>
    </row>
    <row r="1865" spans="11:22" x14ac:dyDescent="0.25">
      <c r="K1865" s="36"/>
      <c r="L1865" s="37"/>
      <c r="M1865" s="37"/>
      <c r="N1865" s="37"/>
      <c r="O1865" s="37"/>
      <c r="P1865" s="36"/>
      <c r="S1865" s="36"/>
      <c r="T1865" s="36"/>
      <c r="U1865" s="36"/>
      <c r="V1865" s="36"/>
    </row>
    <row r="1866" spans="11:22" x14ac:dyDescent="0.25">
      <c r="K1866" s="36"/>
      <c r="L1866" s="37"/>
      <c r="M1866" s="37"/>
      <c r="N1866" s="37"/>
      <c r="O1866" s="37"/>
      <c r="P1866" s="36"/>
      <c r="S1866" s="36"/>
      <c r="T1866" s="36"/>
      <c r="U1866" s="36"/>
      <c r="V1866" s="36"/>
    </row>
    <row r="1867" spans="11:22" x14ac:dyDescent="0.25">
      <c r="K1867" s="36"/>
      <c r="L1867" s="37"/>
      <c r="M1867" s="37"/>
      <c r="N1867" s="37"/>
      <c r="O1867" s="37"/>
      <c r="P1867" s="36"/>
      <c r="S1867" s="36"/>
      <c r="T1867" s="36"/>
      <c r="U1867" s="36"/>
      <c r="V1867" s="36"/>
    </row>
    <row r="1868" spans="11:22" x14ac:dyDescent="0.25">
      <c r="K1868" s="36"/>
      <c r="L1868" s="37"/>
      <c r="M1868" s="37"/>
      <c r="N1868" s="37"/>
      <c r="O1868" s="37"/>
      <c r="P1868" s="36"/>
      <c r="S1868" s="36"/>
      <c r="T1868" s="36"/>
      <c r="U1868" s="36"/>
      <c r="V1868" s="36"/>
    </row>
    <row r="1869" spans="11:22" x14ac:dyDescent="0.25">
      <c r="K1869" s="36"/>
      <c r="L1869" s="37"/>
      <c r="M1869" s="37"/>
      <c r="N1869" s="37"/>
      <c r="O1869" s="37"/>
      <c r="P1869" s="36"/>
      <c r="S1869" s="36"/>
      <c r="T1869" s="36"/>
      <c r="U1869" s="36"/>
      <c r="V1869" s="36"/>
    </row>
    <row r="1870" spans="11:22" x14ac:dyDescent="0.25">
      <c r="K1870" s="36"/>
      <c r="L1870" s="37"/>
      <c r="M1870" s="37"/>
      <c r="N1870" s="37"/>
      <c r="O1870" s="37"/>
      <c r="P1870" s="36"/>
      <c r="S1870" s="36"/>
      <c r="T1870" s="36"/>
      <c r="U1870" s="36"/>
      <c r="V1870" s="36"/>
    </row>
    <row r="1871" spans="11:22" x14ac:dyDescent="0.25">
      <c r="K1871" s="36"/>
      <c r="L1871" s="37"/>
      <c r="M1871" s="37"/>
      <c r="N1871" s="37"/>
      <c r="O1871" s="37"/>
      <c r="P1871" s="36"/>
      <c r="S1871" s="36"/>
      <c r="T1871" s="36"/>
      <c r="U1871" s="36"/>
      <c r="V1871" s="36"/>
    </row>
    <row r="1872" spans="11:22" x14ac:dyDescent="0.25">
      <c r="K1872" s="36"/>
      <c r="L1872" s="37"/>
      <c r="M1872" s="37"/>
      <c r="N1872" s="37"/>
      <c r="O1872" s="37"/>
      <c r="P1872" s="36"/>
      <c r="S1872" s="36"/>
      <c r="T1872" s="36"/>
      <c r="U1872" s="36"/>
      <c r="V1872" s="36"/>
    </row>
    <row r="1873" spans="11:22" x14ac:dyDescent="0.25">
      <c r="K1873" s="36"/>
      <c r="L1873" s="37"/>
      <c r="M1873" s="37"/>
      <c r="N1873" s="37"/>
      <c r="O1873" s="37"/>
      <c r="P1873" s="36"/>
      <c r="S1873" s="36"/>
      <c r="T1873" s="36"/>
      <c r="U1873" s="36"/>
      <c r="V1873" s="36"/>
    </row>
    <row r="1874" spans="11:22" x14ac:dyDescent="0.25">
      <c r="K1874" s="36"/>
      <c r="L1874" s="37"/>
      <c r="M1874" s="37"/>
      <c r="N1874" s="37"/>
      <c r="O1874" s="37"/>
      <c r="P1874" s="36"/>
      <c r="S1874" s="36"/>
      <c r="T1874" s="36"/>
      <c r="U1874" s="36"/>
      <c r="V1874" s="36"/>
    </row>
    <row r="1875" spans="11:22" x14ac:dyDescent="0.25">
      <c r="K1875" s="36"/>
      <c r="L1875" s="37"/>
      <c r="M1875" s="37"/>
      <c r="N1875" s="37"/>
      <c r="O1875" s="37"/>
      <c r="P1875" s="36"/>
      <c r="S1875" s="36"/>
      <c r="T1875" s="36"/>
      <c r="U1875" s="36"/>
      <c r="V1875" s="36"/>
    </row>
    <row r="1876" spans="11:22" x14ac:dyDescent="0.25">
      <c r="K1876" s="36"/>
      <c r="L1876" s="37"/>
      <c r="M1876" s="37"/>
      <c r="N1876" s="37"/>
      <c r="O1876" s="37"/>
      <c r="P1876" s="36"/>
      <c r="S1876" s="36"/>
      <c r="T1876" s="36"/>
      <c r="U1876" s="36"/>
      <c r="V1876" s="36"/>
    </row>
    <row r="1877" spans="11:22" x14ac:dyDescent="0.25">
      <c r="K1877" s="36"/>
      <c r="L1877" s="37"/>
      <c r="M1877" s="37"/>
      <c r="N1877" s="37"/>
      <c r="O1877" s="37"/>
      <c r="P1877" s="36"/>
      <c r="S1877" s="36"/>
      <c r="T1877" s="36"/>
      <c r="U1877" s="36"/>
      <c r="V1877" s="36"/>
    </row>
    <row r="1878" spans="11:22" x14ac:dyDescent="0.25">
      <c r="K1878" s="36"/>
      <c r="L1878" s="37"/>
      <c r="M1878" s="37"/>
      <c r="N1878" s="37"/>
      <c r="O1878" s="37"/>
      <c r="P1878" s="36"/>
      <c r="S1878" s="36"/>
      <c r="T1878" s="36"/>
      <c r="U1878" s="36"/>
      <c r="V1878" s="36"/>
    </row>
    <row r="1879" spans="11:22" x14ac:dyDescent="0.25">
      <c r="K1879" s="36"/>
      <c r="L1879" s="37"/>
      <c r="M1879" s="37"/>
      <c r="N1879" s="37"/>
      <c r="O1879" s="37"/>
      <c r="P1879" s="36"/>
      <c r="S1879" s="36"/>
      <c r="T1879" s="36"/>
      <c r="U1879" s="36"/>
      <c r="V1879" s="36"/>
    </row>
    <row r="1880" spans="11:22" x14ac:dyDescent="0.25">
      <c r="K1880" s="36"/>
      <c r="L1880" s="37"/>
      <c r="M1880" s="37"/>
      <c r="N1880" s="37"/>
      <c r="O1880" s="37"/>
      <c r="P1880" s="36"/>
      <c r="S1880" s="36"/>
      <c r="T1880" s="36"/>
      <c r="U1880" s="36"/>
      <c r="V1880" s="36"/>
    </row>
    <row r="1881" spans="11:22" x14ac:dyDescent="0.25">
      <c r="K1881" s="36"/>
      <c r="L1881" s="37"/>
      <c r="M1881" s="37"/>
      <c r="N1881" s="37"/>
      <c r="O1881" s="37"/>
      <c r="P1881" s="36"/>
      <c r="S1881" s="36"/>
      <c r="T1881" s="36"/>
      <c r="U1881" s="36"/>
      <c r="V1881" s="36"/>
    </row>
    <row r="1882" spans="11:22" x14ac:dyDescent="0.25">
      <c r="K1882" s="36"/>
      <c r="L1882" s="37"/>
      <c r="M1882" s="37"/>
      <c r="N1882" s="37"/>
      <c r="O1882" s="37"/>
      <c r="P1882" s="36"/>
      <c r="S1882" s="36"/>
      <c r="T1882" s="36"/>
      <c r="U1882" s="36"/>
      <c r="V1882" s="36"/>
    </row>
    <row r="1883" spans="11:22" x14ac:dyDescent="0.25">
      <c r="K1883" s="36"/>
      <c r="L1883" s="37"/>
      <c r="M1883" s="37"/>
      <c r="N1883" s="37"/>
      <c r="O1883" s="37"/>
      <c r="P1883" s="36"/>
      <c r="S1883" s="36"/>
      <c r="T1883" s="36"/>
      <c r="U1883" s="36"/>
      <c r="V1883" s="36"/>
    </row>
    <row r="1884" spans="11:22" x14ac:dyDescent="0.25">
      <c r="K1884" s="36"/>
      <c r="L1884" s="37"/>
      <c r="M1884" s="37"/>
      <c r="N1884" s="37"/>
      <c r="O1884" s="37"/>
      <c r="P1884" s="36"/>
      <c r="S1884" s="36"/>
      <c r="T1884" s="36"/>
      <c r="U1884" s="36"/>
      <c r="V1884" s="36"/>
    </row>
    <row r="1885" spans="11:22" x14ac:dyDescent="0.25">
      <c r="K1885" s="36"/>
      <c r="L1885" s="37"/>
      <c r="M1885" s="37"/>
      <c r="N1885" s="37"/>
      <c r="O1885" s="37"/>
      <c r="P1885" s="36"/>
      <c r="S1885" s="36"/>
      <c r="T1885" s="36"/>
      <c r="U1885" s="36"/>
      <c r="V1885" s="36"/>
    </row>
    <row r="1886" spans="11:22" x14ac:dyDescent="0.25">
      <c r="K1886" s="36"/>
      <c r="L1886" s="37"/>
      <c r="M1886" s="37"/>
      <c r="N1886" s="37"/>
      <c r="O1886" s="37"/>
      <c r="P1886" s="36"/>
      <c r="S1886" s="36"/>
      <c r="T1886" s="36"/>
      <c r="U1886" s="36"/>
      <c r="V1886" s="36"/>
    </row>
    <row r="1887" spans="11:22" x14ac:dyDescent="0.25">
      <c r="K1887" s="36"/>
      <c r="L1887" s="37"/>
      <c r="M1887" s="37"/>
      <c r="N1887" s="37"/>
      <c r="O1887" s="37"/>
      <c r="P1887" s="36"/>
      <c r="S1887" s="36"/>
      <c r="T1887" s="36"/>
      <c r="U1887" s="36"/>
      <c r="V1887" s="36"/>
    </row>
    <row r="1888" spans="11:22" x14ac:dyDescent="0.25">
      <c r="K1888" s="36"/>
      <c r="L1888" s="37"/>
      <c r="M1888" s="37"/>
      <c r="N1888" s="37"/>
      <c r="O1888" s="37"/>
      <c r="P1888" s="36"/>
      <c r="S1888" s="36"/>
      <c r="T1888" s="36"/>
      <c r="U1888" s="36"/>
      <c r="V1888" s="36"/>
    </row>
    <row r="1889" spans="11:22" x14ac:dyDescent="0.25">
      <c r="K1889" s="36"/>
      <c r="L1889" s="37"/>
      <c r="M1889" s="37"/>
      <c r="N1889" s="37"/>
      <c r="O1889" s="37"/>
      <c r="P1889" s="36"/>
      <c r="S1889" s="36"/>
      <c r="T1889" s="36"/>
      <c r="U1889" s="36"/>
      <c r="V1889" s="36"/>
    </row>
    <row r="1890" spans="11:22" x14ac:dyDescent="0.25">
      <c r="K1890" s="36"/>
      <c r="L1890" s="37"/>
      <c r="M1890" s="37"/>
      <c r="N1890" s="37"/>
      <c r="O1890" s="37"/>
      <c r="P1890" s="36"/>
      <c r="S1890" s="36"/>
      <c r="T1890" s="36"/>
      <c r="U1890" s="36"/>
      <c r="V1890" s="36"/>
    </row>
    <row r="1891" spans="11:22" x14ac:dyDescent="0.25">
      <c r="K1891" s="36"/>
      <c r="L1891" s="37"/>
      <c r="M1891" s="37"/>
      <c r="N1891" s="37"/>
      <c r="O1891" s="37"/>
      <c r="P1891" s="36"/>
      <c r="S1891" s="36"/>
      <c r="T1891" s="36"/>
      <c r="U1891" s="36"/>
      <c r="V1891" s="36"/>
    </row>
    <row r="1892" spans="11:22" x14ac:dyDescent="0.25">
      <c r="K1892" s="36"/>
      <c r="L1892" s="37"/>
      <c r="M1892" s="37"/>
      <c r="N1892" s="37"/>
      <c r="O1892" s="37"/>
      <c r="P1892" s="36"/>
      <c r="S1892" s="36"/>
      <c r="T1892" s="36"/>
      <c r="U1892" s="36"/>
      <c r="V1892" s="36"/>
    </row>
    <row r="1893" spans="11:22" x14ac:dyDescent="0.25">
      <c r="K1893" s="36"/>
      <c r="L1893" s="37"/>
      <c r="M1893" s="37"/>
      <c r="N1893" s="37"/>
      <c r="O1893" s="37"/>
      <c r="P1893" s="36"/>
      <c r="S1893" s="36"/>
      <c r="T1893" s="36"/>
      <c r="U1893" s="36"/>
      <c r="V1893" s="36"/>
    </row>
    <row r="1894" spans="11:22" x14ac:dyDescent="0.25">
      <c r="K1894" s="36"/>
      <c r="L1894" s="37"/>
      <c r="M1894" s="37"/>
      <c r="N1894" s="37"/>
      <c r="O1894" s="37"/>
      <c r="P1894" s="36"/>
      <c r="S1894" s="36"/>
      <c r="T1894" s="36"/>
      <c r="U1894" s="36"/>
      <c r="V1894" s="36"/>
    </row>
    <row r="1895" spans="11:22" x14ac:dyDescent="0.25">
      <c r="K1895" s="36"/>
      <c r="L1895" s="37"/>
      <c r="M1895" s="37"/>
      <c r="N1895" s="37"/>
      <c r="O1895" s="37"/>
      <c r="P1895" s="36"/>
      <c r="S1895" s="36"/>
      <c r="T1895" s="36"/>
      <c r="U1895" s="36"/>
      <c r="V1895" s="36"/>
    </row>
    <row r="1896" spans="11:22" x14ac:dyDescent="0.25">
      <c r="K1896" s="36"/>
      <c r="L1896" s="37"/>
      <c r="M1896" s="37"/>
      <c r="N1896" s="37"/>
      <c r="O1896" s="37"/>
      <c r="P1896" s="36"/>
      <c r="S1896" s="36"/>
      <c r="T1896" s="36"/>
      <c r="U1896" s="36"/>
      <c r="V1896" s="36"/>
    </row>
    <row r="1897" spans="11:22" x14ac:dyDescent="0.25">
      <c r="K1897" s="36"/>
      <c r="L1897" s="37"/>
      <c r="M1897" s="37"/>
      <c r="N1897" s="37"/>
      <c r="O1897" s="37"/>
      <c r="P1897" s="36"/>
      <c r="S1897" s="36"/>
      <c r="T1897" s="36"/>
      <c r="U1897" s="36"/>
      <c r="V1897" s="36"/>
    </row>
    <row r="1898" spans="11:22" x14ac:dyDescent="0.25">
      <c r="K1898" s="36"/>
      <c r="L1898" s="37"/>
      <c r="M1898" s="37"/>
      <c r="N1898" s="37"/>
      <c r="O1898" s="37"/>
      <c r="P1898" s="36"/>
      <c r="S1898" s="36"/>
      <c r="T1898" s="36"/>
      <c r="U1898" s="36"/>
      <c r="V1898" s="36"/>
    </row>
    <row r="1899" spans="11:22" x14ac:dyDescent="0.25">
      <c r="K1899" s="36"/>
      <c r="L1899" s="37"/>
      <c r="M1899" s="37"/>
      <c r="N1899" s="37"/>
      <c r="O1899" s="37"/>
      <c r="P1899" s="36"/>
      <c r="S1899" s="36"/>
      <c r="T1899" s="36"/>
      <c r="U1899" s="36"/>
      <c r="V1899" s="36"/>
    </row>
    <row r="1900" spans="11:22" x14ac:dyDescent="0.25">
      <c r="K1900" s="36"/>
      <c r="L1900" s="37"/>
      <c r="M1900" s="37"/>
      <c r="N1900" s="37"/>
      <c r="O1900" s="37"/>
      <c r="P1900" s="36"/>
      <c r="S1900" s="36"/>
      <c r="T1900" s="36"/>
      <c r="U1900" s="36"/>
      <c r="V1900" s="36"/>
    </row>
    <row r="1901" spans="11:22" x14ac:dyDescent="0.25">
      <c r="K1901" s="36"/>
      <c r="L1901" s="37"/>
      <c r="M1901" s="37"/>
      <c r="N1901" s="37"/>
      <c r="O1901" s="37"/>
      <c r="P1901" s="36"/>
      <c r="S1901" s="36"/>
      <c r="T1901" s="36"/>
      <c r="U1901" s="36"/>
      <c r="V1901" s="36"/>
    </row>
    <row r="1902" spans="11:22" x14ac:dyDescent="0.25">
      <c r="K1902" s="36"/>
      <c r="L1902" s="37"/>
      <c r="M1902" s="37"/>
      <c r="N1902" s="37"/>
      <c r="O1902" s="37"/>
      <c r="P1902" s="36"/>
      <c r="S1902" s="36"/>
      <c r="T1902" s="36"/>
      <c r="U1902" s="36"/>
      <c r="V1902" s="36"/>
    </row>
    <row r="1903" spans="11:22" x14ac:dyDescent="0.25">
      <c r="K1903" s="36"/>
      <c r="L1903" s="37"/>
      <c r="M1903" s="37"/>
      <c r="N1903" s="37"/>
      <c r="O1903" s="37"/>
      <c r="P1903" s="36"/>
      <c r="S1903" s="36"/>
      <c r="T1903" s="36"/>
      <c r="U1903" s="36"/>
      <c r="V1903" s="36"/>
    </row>
    <row r="1904" spans="11:22" x14ac:dyDescent="0.25">
      <c r="K1904" s="36"/>
      <c r="L1904" s="37"/>
      <c r="M1904" s="37"/>
      <c r="N1904" s="37"/>
      <c r="O1904" s="37"/>
      <c r="P1904" s="36"/>
      <c r="S1904" s="36"/>
      <c r="T1904" s="36"/>
      <c r="U1904" s="36"/>
      <c r="V1904" s="36"/>
    </row>
    <row r="1905" spans="11:22" x14ac:dyDescent="0.25">
      <c r="K1905" s="36"/>
      <c r="L1905" s="37"/>
      <c r="M1905" s="37"/>
      <c r="N1905" s="37"/>
      <c r="O1905" s="37"/>
      <c r="P1905" s="36"/>
      <c r="S1905" s="36"/>
      <c r="T1905" s="36"/>
      <c r="U1905" s="36"/>
      <c r="V1905" s="36"/>
    </row>
    <row r="1906" spans="11:22" x14ac:dyDescent="0.25">
      <c r="K1906" s="36"/>
      <c r="L1906" s="37"/>
      <c r="M1906" s="37"/>
      <c r="N1906" s="37"/>
      <c r="O1906" s="37"/>
      <c r="P1906" s="36"/>
      <c r="S1906" s="36"/>
      <c r="T1906" s="36"/>
      <c r="U1906" s="36"/>
      <c r="V1906" s="36"/>
    </row>
    <row r="1907" spans="11:22" x14ac:dyDescent="0.25">
      <c r="K1907" s="36"/>
      <c r="L1907" s="37"/>
      <c r="M1907" s="37"/>
      <c r="N1907" s="37"/>
      <c r="O1907" s="37"/>
      <c r="P1907" s="36"/>
      <c r="S1907" s="36"/>
      <c r="T1907" s="36"/>
      <c r="U1907" s="36"/>
      <c r="V1907" s="36"/>
    </row>
    <row r="1908" spans="11:22" x14ac:dyDescent="0.25">
      <c r="K1908" s="36"/>
      <c r="L1908" s="37"/>
      <c r="M1908" s="37"/>
      <c r="N1908" s="37"/>
      <c r="O1908" s="37"/>
      <c r="P1908" s="36"/>
      <c r="S1908" s="36"/>
      <c r="T1908" s="36"/>
      <c r="U1908" s="36"/>
      <c r="V1908" s="36"/>
    </row>
    <row r="1909" spans="11:22" x14ac:dyDescent="0.25">
      <c r="K1909" s="36"/>
      <c r="L1909" s="37"/>
      <c r="M1909" s="37"/>
      <c r="N1909" s="37"/>
      <c r="O1909" s="37"/>
      <c r="P1909" s="36"/>
      <c r="S1909" s="36"/>
      <c r="T1909" s="36"/>
      <c r="U1909" s="36"/>
      <c r="V1909" s="36"/>
    </row>
    <row r="1910" spans="11:22" x14ac:dyDescent="0.25">
      <c r="K1910" s="36"/>
      <c r="L1910" s="37"/>
      <c r="M1910" s="37"/>
      <c r="N1910" s="37"/>
      <c r="O1910" s="37"/>
      <c r="P1910" s="36"/>
      <c r="S1910" s="36"/>
      <c r="T1910" s="36"/>
      <c r="U1910" s="36"/>
      <c r="V1910" s="36"/>
    </row>
    <row r="1911" spans="11:22" x14ac:dyDescent="0.25">
      <c r="K1911" s="36"/>
      <c r="L1911" s="37"/>
      <c r="M1911" s="37"/>
      <c r="N1911" s="37"/>
      <c r="O1911" s="37"/>
      <c r="P1911" s="36"/>
      <c r="S1911" s="36"/>
      <c r="T1911" s="36"/>
      <c r="U1911" s="36"/>
      <c r="V1911" s="36"/>
    </row>
    <row r="1912" spans="11:22" x14ac:dyDescent="0.25">
      <c r="K1912" s="36"/>
      <c r="L1912" s="37"/>
      <c r="M1912" s="37"/>
      <c r="N1912" s="37"/>
      <c r="O1912" s="37"/>
      <c r="P1912" s="36"/>
      <c r="S1912" s="36"/>
      <c r="T1912" s="36"/>
      <c r="U1912" s="36"/>
      <c r="V1912" s="36"/>
    </row>
    <row r="1913" spans="11:22" x14ac:dyDescent="0.25">
      <c r="K1913" s="36"/>
      <c r="L1913" s="37"/>
      <c r="M1913" s="37"/>
      <c r="N1913" s="37"/>
      <c r="O1913" s="37"/>
      <c r="P1913" s="36"/>
      <c r="S1913" s="36"/>
      <c r="T1913" s="36"/>
      <c r="U1913" s="36"/>
      <c r="V1913" s="36"/>
    </row>
    <row r="1914" spans="11:22" x14ac:dyDescent="0.25">
      <c r="K1914" s="36"/>
      <c r="L1914" s="37"/>
      <c r="M1914" s="37"/>
      <c r="N1914" s="37"/>
      <c r="O1914" s="37"/>
      <c r="P1914" s="36"/>
      <c r="S1914" s="36"/>
      <c r="T1914" s="36"/>
      <c r="U1914" s="36"/>
      <c r="V1914" s="36"/>
    </row>
    <row r="1915" spans="11:22" x14ac:dyDescent="0.25">
      <c r="K1915" s="36"/>
      <c r="L1915" s="37"/>
      <c r="M1915" s="37"/>
      <c r="N1915" s="37"/>
      <c r="O1915" s="37"/>
      <c r="P1915" s="36"/>
      <c r="S1915" s="36"/>
      <c r="T1915" s="36"/>
      <c r="U1915" s="36"/>
      <c r="V1915" s="36"/>
    </row>
    <row r="1916" spans="11:22" x14ac:dyDescent="0.25">
      <c r="K1916" s="36"/>
      <c r="L1916" s="37"/>
      <c r="M1916" s="37"/>
      <c r="N1916" s="37"/>
      <c r="O1916" s="37"/>
      <c r="P1916" s="36"/>
      <c r="S1916" s="36"/>
      <c r="T1916" s="36"/>
      <c r="U1916" s="36"/>
      <c r="V1916" s="36"/>
    </row>
    <row r="1917" spans="11:22" x14ac:dyDescent="0.25">
      <c r="K1917" s="36"/>
      <c r="L1917" s="37"/>
      <c r="M1917" s="37"/>
      <c r="N1917" s="37"/>
      <c r="O1917" s="37"/>
      <c r="P1917" s="36"/>
      <c r="S1917" s="36"/>
      <c r="T1917" s="36"/>
      <c r="U1917" s="36"/>
      <c r="V1917" s="36"/>
    </row>
    <row r="1918" spans="11:22" x14ac:dyDescent="0.25">
      <c r="K1918" s="36"/>
      <c r="L1918" s="37"/>
      <c r="M1918" s="37"/>
      <c r="N1918" s="37"/>
      <c r="O1918" s="37"/>
      <c r="P1918" s="36"/>
      <c r="S1918" s="36"/>
      <c r="T1918" s="36"/>
      <c r="U1918" s="36"/>
      <c r="V1918" s="36"/>
    </row>
    <row r="1919" spans="11:22" x14ac:dyDescent="0.25">
      <c r="K1919" s="36"/>
      <c r="L1919" s="37"/>
      <c r="M1919" s="37"/>
      <c r="N1919" s="37"/>
      <c r="O1919" s="37"/>
      <c r="P1919" s="36"/>
      <c r="S1919" s="36"/>
      <c r="T1919" s="36"/>
      <c r="U1919" s="36"/>
      <c r="V1919" s="36"/>
    </row>
    <row r="1920" spans="11:22" x14ac:dyDescent="0.25">
      <c r="K1920" s="36"/>
      <c r="L1920" s="37"/>
      <c r="M1920" s="37"/>
      <c r="N1920" s="37"/>
      <c r="O1920" s="37"/>
      <c r="P1920" s="36"/>
      <c r="S1920" s="36"/>
      <c r="T1920" s="36"/>
      <c r="U1920" s="36"/>
      <c r="V1920" s="36"/>
    </row>
    <row r="1921" spans="11:22" x14ac:dyDescent="0.25">
      <c r="K1921" s="36"/>
      <c r="L1921" s="37"/>
      <c r="M1921" s="37"/>
      <c r="N1921" s="37"/>
      <c r="O1921" s="37"/>
      <c r="P1921" s="36"/>
      <c r="S1921" s="36"/>
      <c r="T1921" s="36"/>
      <c r="U1921" s="36"/>
      <c r="V1921" s="36"/>
    </row>
    <row r="1922" spans="11:22" x14ac:dyDescent="0.25">
      <c r="K1922" s="36"/>
      <c r="L1922" s="37"/>
      <c r="M1922" s="37"/>
      <c r="N1922" s="37"/>
      <c r="O1922" s="37"/>
      <c r="P1922" s="36"/>
      <c r="S1922" s="36"/>
      <c r="T1922" s="36"/>
      <c r="U1922" s="36"/>
      <c r="V1922" s="36"/>
    </row>
    <row r="1923" spans="11:22" x14ac:dyDescent="0.25">
      <c r="K1923" s="36"/>
      <c r="L1923" s="37"/>
      <c r="M1923" s="37"/>
      <c r="N1923" s="37"/>
      <c r="O1923" s="37"/>
      <c r="P1923" s="36"/>
      <c r="S1923" s="36"/>
      <c r="T1923" s="36"/>
      <c r="U1923" s="36"/>
      <c r="V1923" s="36"/>
    </row>
    <row r="1924" spans="11:22" x14ac:dyDescent="0.25">
      <c r="K1924" s="36"/>
      <c r="L1924" s="37"/>
      <c r="M1924" s="37"/>
      <c r="N1924" s="37"/>
      <c r="O1924" s="37"/>
      <c r="P1924" s="36"/>
      <c r="S1924" s="36"/>
      <c r="T1924" s="36"/>
      <c r="U1924" s="36"/>
      <c r="V1924" s="36"/>
    </row>
    <row r="1925" spans="11:22" x14ac:dyDescent="0.25">
      <c r="K1925" s="36"/>
      <c r="L1925" s="37"/>
      <c r="M1925" s="37"/>
      <c r="N1925" s="37"/>
      <c r="O1925" s="37"/>
      <c r="P1925" s="36"/>
      <c r="S1925" s="36"/>
      <c r="T1925" s="36"/>
      <c r="U1925" s="36"/>
      <c r="V1925" s="36"/>
    </row>
    <row r="1926" spans="11:22" x14ac:dyDescent="0.25">
      <c r="K1926" s="36"/>
      <c r="L1926" s="37"/>
      <c r="M1926" s="37"/>
      <c r="N1926" s="37"/>
      <c r="O1926" s="37"/>
      <c r="P1926" s="36"/>
      <c r="S1926" s="36"/>
      <c r="T1926" s="36"/>
      <c r="U1926" s="36"/>
      <c r="V1926" s="36"/>
    </row>
    <row r="1927" spans="11:22" x14ac:dyDescent="0.25">
      <c r="K1927" s="36"/>
      <c r="L1927" s="37"/>
      <c r="M1927" s="37"/>
      <c r="N1927" s="37"/>
      <c r="O1927" s="37"/>
      <c r="P1927" s="36"/>
      <c r="S1927" s="36"/>
      <c r="T1927" s="36"/>
      <c r="U1927" s="36"/>
      <c r="V1927" s="36"/>
    </row>
    <row r="1928" spans="11:22" x14ac:dyDescent="0.25">
      <c r="K1928" s="36"/>
      <c r="L1928" s="37"/>
      <c r="M1928" s="37"/>
      <c r="N1928" s="37"/>
      <c r="O1928" s="37"/>
      <c r="P1928" s="36"/>
      <c r="S1928" s="36"/>
      <c r="T1928" s="36"/>
      <c r="U1928" s="36"/>
      <c r="V1928" s="36"/>
    </row>
    <row r="1929" spans="11:22" x14ac:dyDescent="0.25">
      <c r="K1929" s="36"/>
      <c r="L1929" s="37"/>
      <c r="M1929" s="37"/>
      <c r="N1929" s="37"/>
      <c r="O1929" s="37"/>
      <c r="P1929" s="36"/>
      <c r="S1929" s="36"/>
      <c r="T1929" s="36"/>
      <c r="U1929" s="36"/>
      <c r="V1929" s="36"/>
    </row>
    <row r="1930" spans="11:22" x14ac:dyDescent="0.25">
      <c r="K1930" s="36"/>
      <c r="L1930" s="37"/>
      <c r="M1930" s="37"/>
      <c r="N1930" s="37"/>
      <c r="O1930" s="37"/>
      <c r="P1930" s="36"/>
      <c r="S1930" s="36"/>
      <c r="T1930" s="36"/>
      <c r="U1930" s="36"/>
      <c r="V1930" s="36"/>
    </row>
    <row r="1931" spans="11:22" x14ac:dyDescent="0.25">
      <c r="K1931" s="36"/>
      <c r="L1931" s="37"/>
      <c r="M1931" s="37"/>
      <c r="N1931" s="37"/>
      <c r="O1931" s="37"/>
      <c r="P1931" s="36"/>
      <c r="S1931" s="36"/>
      <c r="T1931" s="36"/>
      <c r="U1931" s="36"/>
      <c r="V1931" s="36"/>
    </row>
    <row r="1932" spans="11:22" x14ac:dyDescent="0.25">
      <c r="K1932" s="36"/>
      <c r="L1932" s="37"/>
      <c r="M1932" s="37"/>
      <c r="N1932" s="37"/>
      <c r="O1932" s="37"/>
      <c r="P1932" s="36"/>
      <c r="S1932" s="36"/>
      <c r="T1932" s="36"/>
      <c r="U1932" s="36"/>
      <c r="V1932" s="36"/>
    </row>
    <row r="1933" spans="11:22" x14ac:dyDescent="0.25">
      <c r="K1933" s="36"/>
      <c r="L1933" s="37"/>
      <c r="M1933" s="37"/>
      <c r="N1933" s="37"/>
      <c r="O1933" s="37"/>
      <c r="P1933" s="36"/>
      <c r="S1933" s="36"/>
      <c r="T1933" s="36"/>
      <c r="U1933" s="36"/>
      <c r="V1933" s="36"/>
    </row>
    <row r="1934" spans="11:22" x14ac:dyDescent="0.25">
      <c r="K1934" s="36"/>
      <c r="L1934" s="37"/>
      <c r="M1934" s="37"/>
      <c r="N1934" s="37"/>
      <c r="O1934" s="37"/>
      <c r="P1934" s="36"/>
      <c r="S1934" s="36"/>
      <c r="T1934" s="36"/>
      <c r="U1934" s="36"/>
      <c r="V1934" s="36"/>
    </row>
    <row r="1935" spans="11:22" x14ac:dyDescent="0.25">
      <c r="K1935" s="36"/>
      <c r="L1935" s="37"/>
      <c r="M1935" s="37"/>
      <c r="N1935" s="37"/>
      <c r="O1935" s="37"/>
      <c r="P1935" s="36"/>
      <c r="S1935" s="36"/>
      <c r="T1935" s="36"/>
      <c r="U1935" s="36"/>
      <c r="V1935" s="36"/>
    </row>
    <row r="1936" spans="11:22" x14ac:dyDescent="0.25">
      <c r="K1936" s="36"/>
      <c r="L1936" s="37"/>
      <c r="M1936" s="37"/>
      <c r="N1936" s="37"/>
      <c r="O1936" s="37"/>
      <c r="P1936" s="36"/>
      <c r="S1936" s="36"/>
      <c r="T1936" s="36"/>
      <c r="U1936" s="36"/>
      <c r="V1936" s="36"/>
    </row>
    <row r="1937" spans="11:22" x14ac:dyDescent="0.25">
      <c r="K1937" s="36"/>
      <c r="L1937" s="37"/>
      <c r="M1937" s="37"/>
      <c r="N1937" s="37"/>
      <c r="O1937" s="37"/>
      <c r="P1937" s="36"/>
      <c r="S1937" s="36"/>
      <c r="T1937" s="36"/>
      <c r="U1937" s="36"/>
      <c r="V1937" s="36"/>
    </row>
    <row r="1938" spans="11:22" x14ac:dyDescent="0.25">
      <c r="K1938" s="36"/>
      <c r="L1938" s="37"/>
      <c r="M1938" s="37"/>
      <c r="N1938" s="37"/>
      <c r="O1938" s="37"/>
      <c r="P1938" s="36"/>
      <c r="S1938" s="36"/>
      <c r="T1938" s="36"/>
      <c r="U1938" s="36"/>
      <c r="V1938" s="36"/>
    </row>
    <row r="1939" spans="11:22" x14ac:dyDescent="0.25">
      <c r="K1939" s="36"/>
      <c r="L1939" s="37"/>
      <c r="M1939" s="37"/>
      <c r="N1939" s="37"/>
      <c r="O1939" s="37"/>
      <c r="P1939" s="36"/>
      <c r="S1939" s="36"/>
      <c r="T1939" s="36"/>
      <c r="U1939" s="36"/>
      <c r="V1939" s="36"/>
    </row>
    <row r="1940" spans="11:22" x14ac:dyDescent="0.25">
      <c r="K1940" s="36"/>
      <c r="L1940" s="37"/>
      <c r="M1940" s="37"/>
      <c r="N1940" s="37"/>
      <c r="O1940" s="37"/>
      <c r="P1940" s="36"/>
      <c r="S1940" s="36"/>
      <c r="T1940" s="36"/>
      <c r="U1940" s="36"/>
      <c r="V1940" s="36"/>
    </row>
    <row r="1941" spans="11:22" x14ac:dyDescent="0.25">
      <c r="K1941" s="36"/>
      <c r="L1941" s="37"/>
      <c r="M1941" s="37"/>
      <c r="N1941" s="37"/>
      <c r="O1941" s="37"/>
      <c r="P1941" s="36"/>
      <c r="S1941" s="36"/>
      <c r="T1941" s="36"/>
      <c r="U1941" s="36"/>
      <c r="V1941" s="36"/>
    </row>
    <row r="1942" spans="11:22" x14ac:dyDescent="0.25">
      <c r="K1942" s="36"/>
      <c r="L1942" s="37"/>
      <c r="M1942" s="37"/>
      <c r="N1942" s="37"/>
      <c r="O1942" s="37"/>
      <c r="P1942" s="36"/>
      <c r="S1942" s="36"/>
      <c r="T1942" s="36"/>
      <c r="U1942" s="36"/>
      <c r="V1942" s="36"/>
    </row>
    <row r="1943" spans="11:22" x14ac:dyDescent="0.25">
      <c r="K1943" s="36"/>
      <c r="L1943" s="37"/>
      <c r="M1943" s="37"/>
      <c r="N1943" s="37"/>
      <c r="O1943" s="37"/>
      <c r="P1943" s="36"/>
      <c r="S1943" s="36"/>
      <c r="T1943" s="36"/>
      <c r="U1943" s="36"/>
      <c r="V1943" s="36"/>
    </row>
    <row r="1944" spans="11:22" x14ac:dyDescent="0.25">
      <c r="K1944" s="36"/>
      <c r="L1944" s="37"/>
      <c r="M1944" s="37"/>
      <c r="N1944" s="37"/>
      <c r="O1944" s="37"/>
      <c r="P1944" s="36"/>
      <c r="S1944" s="36"/>
      <c r="T1944" s="36"/>
      <c r="U1944" s="36"/>
      <c r="V1944" s="36"/>
    </row>
    <row r="1945" spans="11:22" x14ac:dyDescent="0.25">
      <c r="K1945" s="36"/>
      <c r="L1945" s="37"/>
      <c r="M1945" s="37"/>
      <c r="N1945" s="37"/>
      <c r="O1945" s="37"/>
      <c r="P1945" s="36"/>
      <c r="S1945" s="36"/>
      <c r="T1945" s="36"/>
      <c r="U1945" s="36"/>
      <c r="V1945" s="36"/>
    </row>
    <row r="1946" spans="11:22" x14ac:dyDescent="0.25">
      <c r="K1946" s="36"/>
      <c r="L1946" s="37"/>
      <c r="M1946" s="37"/>
      <c r="N1946" s="37"/>
      <c r="O1946" s="37"/>
      <c r="P1946" s="36"/>
      <c r="S1946" s="36"/>
      <c r="T1946" s="36"/>
      <c r="U1946" s="36"/>
      <c r="V1946" s="36"/>
    </row>
    <row r="1947" spans="11:22" x14ac:dyDescent="0.25">
      <c r="K1947" s="36"/>
      <c r="L1947" s="37"/>
      <c r="M1947" s="37"/>
      <c r="N1947" s="37"/>
      <c r="O1947" s="37"/>
      <c r="P1947" s="36"/>
      <c r="S1947" s="36"/>
      <c r="T1947" s="36"/>
      <c r="U1947" s="36"/>
      <c r="V1947" s="36"/>
    </row>
    <row r="1948" spans="11:22" x14ac:dyDescent="0.25">
      <c r="K1948" s="36"/>
      <c r="L1948" s="37"/>
      <c r="M1948" s="37"/>
      <c r="N1948" s="37"/>
      <c r="O1948" s="37"/>
      <c r="P1948" s="36"/>
      <c r="S1948" s="36"/>
      <c r="T1948" s="36"/>
      <c r="U1948" s="36"/>
      <c r="V1948" s="36"/>
    </row>
    <row r="1949" spans="11:22" x14ac:dyDescent="0.25">
      <c r="K1949" s="36"/>
      <c r="L1949" s="37"/>
      <c r="M1949" s="37"/>
      <c r="N1949" s="37"/>
      <c r="O1949" s="37"/>
      <c r="P1949" s="36"/>
      <c r="S1949" s="36"/>
      <c r="T1949" s="36"/>
      <c r="U1949" s="36"/>
      <c r="V1949" s="36"/>
    </row>
    <row r="1950" spans="11:22" x14ac:dyDescent="0.25">
      <c r="K1950" s="36"/>
      <c r="L1950" s="37"/>
      <c r="M1950" s="37"/>
      <c r="N1950" s="37"/>
      <c r="O1950" s="37"/>
      <c r="P1950" s="36"/>
      <c r="S1950" s="36"/>
      <c r="T1950" s="36"/>
      <c r="U1950" s="36"/>
      <c r="V1950" s="36"/>
    </row>
    <row r="1951" spans="11:22" x14ac:dyDescent="0.25">
      <c r="K1951" s="36"/>
      <c r="L1951" s="37"/>
      <c r="M1951" s="37"/>
      <c r="N1951" s="37"/>
      <c r="O1951" s="37"/>
      <c r="P1951" s="36"/>
      <c r="S1951" s="36"/>
      <c r="T1951" s="36"/>
      <c r="U1951" s="36"/>
      <c r="V1951" s="36"/>
    </row>
    <row r="1952" spans="11:22" x14ac:dyDescent="0.25">
      <c r="K1952" s="36"/>
      <c r="L1952" s="37"/>
      <c r="M1952" s="37"/>
      <c r="N1952" s="37"/>
      <c r="O1952" s="37"/>
      <c r="P1952" s="36"/>
      <c r="S1952" s="36"/>
      <c r="T1952" s="36"/>
      <c r="U1952" s="36"/>
      <c r="V1952" s="36"/>
    </row>
    <row r="1953" spans="11:22" x14ac:dyDescent="0.25">
      <c r="K1953" s="36"/>
      <c r="L1953" s="37"/>
      <c r="M1953" s="37"/>
      <c r="N1953" s="37"/>
      <c r="O1953" s="37"/>
      <c r="P1953" s="36"/>
      <c r="S1953" s="36"/>
      <c r="T1953" s="36"/>
      <c r="U1953" s="36"/>
      <c r="V1953" s="36"/>
    </row>
    <row r="1954" spans="11:22" x14ac:dyDescent="0.25">
      <c r="K1954" s="36"/>
      <c r="L1954" s="37"/>
      <c r="M1954" s="37"/>
      <c r="N1954" s="37"/>
      <c r="O1954" s="37"/>
      <c r="P1954" s="36"/>
      <c r="S1954" s="36"/>
      <c r="T1954" s="36"/>
      <c r="U1954" s="36"/>
      <c r="V1954" s="36"/>
    </row>
    <row r="1955" spans="11:22" x14ac:dyDescent="0.25">
      <c r="K1955" s="36"/>
      <c r="L1955" s="37"/>
      <c r="M1955" s="37"/>
      <c r="N1955" s="37"/>
      <c r="O1955" s="37"/>
      <c r="P1955" s="36"/>
      <c r="S1955" s="36"/>
      <c r="T1955" s="36"/>
      <c r="U1955" s="36"/>
      <c r="V1955" s="36"/>
    </row>
    <row r="1956" spans="11:22" x14ac:dyDescent="0.25">
      <c r="K1956" s="36"/>
      <c r="L1956" s="37"/>
      <c r="M1956" s="37"/>
      <c r="N1956" s="37"/>
      <c r="O1956" s="37"/>
      <c r="P1956" s="36"/>
      <c r="S1956" s="36"/>
      <c r="T1956" s="36"/>
      <c r="U1956" s="36"/>
      <c r="V1956" s="36"/>
    </row>
    <row r="1957" spans="11:22" x14ac:dyDescent="0.25">
      <c r="K1957" s="36"/>
      <c r="L1957" s="37"/>
      <c r="M1957" s="37"/>
      <c r="N1957" s="37"/>
      <c r="O1957" s="37"/>
      <c r="P1957" s="36"/>
      <c r="S1957" s="36"/>
      <c r="T1957" s="36"/>
      <c r="U1957" s="36"/>
      <c r="V1957" s="36"/>
    </row>
    <row r="1958" spans="11:22" x14ac:dyDescent="0.25">
      <c r="K1958" s="36"/>
      <c r="L1958" s="37"/>
      <c r="M1958" s="37"/>
      <c r="N1958" s="37"/>
      <c r="O1958" s="37"/>
      <c r="P1958" s="36"/>
      <c r="S1958" s="36"/>
      <c r="T1958" s="36"/>
      <c r="U1958" s="36"/>
      <c r="V1958" s="36"/>
    </row>
    <row r="1959" spans="11:22" x14ac:dyDescent="0.25">
      <c r="K1959" s="36"/>
      <c r="L1959" s="37"/>
      <c r="M1959" s="37"/>
      <c r="N1959" s="37"/>
      <c r="O1959" s="37"/>
      <c r="P1959" s="36"/>
      <c r="S1959" s="36"/>
      <c r="T1959" s="36"/>
      <c r="U1959" s="36"/>
      <c r="V1959" s="36"/>
    </row>
    <row r="1960" spans="11:22" x14ac:dyDescent="0.25">
      <c r="K1960" s="36"/>
      <c r="L1960" s="37"/>
      <c r="M1960" s="37"/>
      <c r="N1960" s="37"/>
      <c r="O1960" s="37"/>
      <c r="P1960" s="36"/>
      <c r="S1960" s="36"/>
      <c r="T1960" s="36"/>
      <c r="U1960" s="36"/>
      <c r="V1960" s="36"/>
    </row>
    <row r="1961" spans="11:22" x14ac:dyDescent="0.25">
      <c r="K1961" s="36"/>
      <c r="L1961" s="37"/>
      <c r="M1961" s="37"/>
      <c r="N1961" s="37"/>
      <c r="O1961" s="37"/>
      <c r="P1961" s="36"/>
      <c r="S1961" s="36"/>
      <c r="T1961" s="36"/>
      <c r="U1961" s="36"/>
      <c r="V1961" s="36"/>
    </row>
    <row r="1962" spans="11:22" x14ac:dyDescent="0.25">
      <c r="K1962" s="36"/>
      <c r="L1962" s="37"/>
      <c r="M1962" s="37"/>
      <c r="N1962" s="37"/>
      <c r="O1962" s="37"/>
      <c r="P1962" s="36"/>
      <c r="S1962" s="36"/>
      <c r="T1962" s="36"/>
      <c r="U1962" s="36"/>
      <c r="V1962" s="36"/>
    </row>
    <row r="1963" spans="11:22" x14ac:dyDescent="0.25">
      <c r="K1963" s="36"/>
      <c r="L1963" s="37"/>
      <c r="M1963" s="37"/>
      <c r="N1963" s="37"/>
      <c r="O1963" s="37"/>
      <c r="P1963" s="36"/>
      <c r="S1963" s="36"/>
      <c r="T1963" s="36"/>
      <c r="U1963" s="36"/>
      <c r="V1963" s="36"/>
    </row>
    <row r="1964" spans="11:22" x14ac:dyDescent="0.25">
      <c r="K1964" s="36"/>
      <c r="L1964" s="37"/>
      <c r="M1964" s="37"/>
      <c r="N1964" s="37"/>
      <c r="O1964" s="37"/>
      <c r="P1964" s="36"/>
      <c r="S1964" s="36"/>
      <c r="T1964" s="36"/>
      <c r="U1964" s="36"/>
      <c r="V1964" s="36"/>
    </row>
    <row r="1965" spans="11:22" x14ac:dyDescent="0.25">
      <c r="K1965" s="36"/>
      <c r="L1965" s="37"/>
      <c r="M1965" s="37"/>
      <c r="N1965" s="37"/>
      <c r="O1965" s="37"/>
      <c r="P1965" s="36"/>
      <c r="S1965" s="36"/>
      <c r="T1965" s="36"/>
      <c r="U1965" s="36"/>
      <c r="V1965" s="36"/>
    </row>
    <row r="1966" spans="11:22" x14ac:dyDescent="0.25">
      <c r="K1966" s="36"/>
      <c r="L1966" s="37"/>
      <c r="M1966" s="37"/>
      <c r="N1966" s="37"/>
      <c r="O1966" s="37"/>
      <c r="P1966" s="36"/>
      <c r="S1966" s="36"/>
      <c r="T1966" s="36"/>
      <c r="U1966" s="36"/>
      <c r="V1966" s="36"/>
    </row>
    <row r="1967" spans="11:22" x14ac:dyDescent="0.25">
      <c r="K1967" s="36"/>
      <c r="L1967" s="37"/>
      <c r="M1967" s="37"/>
      <c r="N1967" s="37"/>
      <c r="O1967" s="37"/>
      <c r="P1967" s="36"/>
      <c r="S1967" s="36"/>
      <c r="T1967" s="36"/>
      <c r="U1967" s="36"/>
      <c r="V1967" s="36"/>
    </row>
    <row r="1968" spans="11:22" x14ac:dyDescent="0.25">
      <c r="K1968" s="36"/>
      <c r="L1968" s="37"/>
      <c r="M1968" s="37"/>
      <c r="N1968" s="37"/>
      <c r="O1968" s="37"/>
      <c r="P1968" s="36"/>
      <c r="S1968" s="36"/>
      <c r="T1968" s="36"/>
      <c r="U1968" s="36"/>
      <c r="V1968" s="36"/>
    </row>
    <row r="1969" spans="11:22" x14ac:dyDescent="0.25">
      <c r="K1969" s="36"/>
      <c r="L1969" s="37"/>
      <c r="M1969" s="37"/>
      <c r="N1969" s="37"/>
      <c r="O1969" s="37"/>
      <c r="P1969" s="36"/>
      <c r="S1969" s="36"/>
      <c r="T1969" s="36"/>
      <c r="U1969" s="36"/>
      <c r="V1969" s="36"/>
    </row>
    <row r="1970" spans="11:22" x14ac:dyDescent="0.25">
      <c r="K1970" s="36"/>
      <c r="L1970" s="37"/>
      <c r="M1970" s="37"/>
      <c r="N1970" s="37"/>
      <c r="O1970" s="37"/>
      <c r="P1970" s="36"/>
      <c r="S1970" s="36"/>
      <c r="T1970" s="36"/>
      <c r="U1970" s="36"/>
      <c r="V1970" s="36"/>
    </row>
    <row r="1971" spans="11:22" x14ac:dyDescent="0.25">
      <c r="K1971" s="36"/>
      <c r="L1971" s="37"/>
      <c r="M1971" s="37"/>
      <c r="N1971" s="37"/>
      <c r="O1971" s="37"/>
      <c r="P1971" s="36"/>
      <c r="S1971" s="36"/>
      <c r="T1971" s="36"/>
      <c r="U1971" s="36"/>
      <c r="V1971" s="36"/>
    </row>
    <row r="1972" spans="11:22" x14ac:dyDescent="0.25">
      <c r="K1972" s="36"/>
      <c r="L1972" s="37"/>
      <c r="M1972" s="37"/>
      <c r="N1972" s="37"/>
      <c r="O1972" s="37"/>
      <c r="P1972" s="36"/>
      <c r="S1972" s="36"/>
      <c r="T1972" s="36"/>
      <c r="U1972" s="36"/>
      <c r="V1972" s="36"/>
    </row>
    <row r="1973" spans="11:22" x14ac:dyDescent="0.25">
      <c r="K1973" s="36"/>
      <c r="L1973" s="37"/>
      <c r="M1973" s="37"/>
      <c r="N1973" s="37"/>
      <c r="O1973" s="37"/>
      <c r="P1973" s="36"/>
      <c r="S1973" s="36"/>
      <c r="T1973" s="36"/>
      <c r="U1973" s="36"/>
      <c r="V1973" s="36"/>
    </row>
    <row r="1974" spans="11:22" x14ac:dyDescent="0.25">
      <c r="K1974" s="36"/>
      <c r="L1974" s="37"/>
      <c r="M1974" s="37"/>
      <c r="N1974" s="37"/>
      <c r="O1974" s="37"/>
      <c r="P1974" s="36"/>
      <c r="S1974" s="36"/>
      <c r="T1974" s="36"/>
      <c r="U1974" s="36"/>
      <c r="V1974" s="36"/>
    </row>
    <row r="1975" spans="11:22" x14ac:dyDescent="0.25">
      <c r="K1975" s="36"/>
      <c r="L1975" s="37"/>
      <c r="M1975" s="37"/>
      <c r="N1975" s="37"/>
      <c r="O1975" s="37"/>
      <c r="P1975" s="36"/>
      <c r="S1975" s="36"/>
      <c r="T1975" s="36"/>
      <c r="U1975" s="36"/>
      <c r="V1975" s="36"/>
    </row>
    <row r="1976" spans="11:22" x14ac:dyDescent="0.25">
      <c r="K1976" s="36"/>
      <c r="L1976" s="37"/>
      <c r="M1976" s="37"/>
      <c r="N1976" s="37"/>
      <c r="O1976" s="37"/>
      <c r="P1976" s="36"/>
      <c r="S1976" s="36"/>
      <c r="T1976" s="36"/>
      <c r="U1976" s="36"/>
      <c r="V1976" s="36"/>
    </row>
    <row r="1977" spans="11:22" x14ac:dyDescent="0.25">
      <c r="K1977" s="36"/>
      <c r="L1977" s="37"/>
      <c r="M1977" s="37"/>
      <c r="N1977" s="37"/>
      <c r="O1977" s="37"/>
      <c r="P1977" s="36"/>
      <c r="S1977" s="36"/>
      <c r="T1977" s="36"/>
      <c r="U1977" s="36"/>
      <c r="V1977" s="36"/>
    </row>
    <row r="1978" spans="11:22" x14ac:dyDescent="0.25">
      <c r="K1978" s="36"/>
      <c r="L1978" s="37"/>
      <c r="M1978" s="37"/>
      <c r="N1978" s="37"/>
      <c r="O1978" s="37"/>
      <c r="P1978" s="36"/>
      <c r="S1978" s="36"/>
      <c r="T1978" s="36"/>
      <c r="U1978" s="36"/>
      <c r="V1978" s="36"/>
    </row>
    <row r="1979" spans="11:22" x14ac:dyDescent="0.25">
      <c r="K1979" s="36"/>
      <c r="L1979" s="37"/>
      <c r="M1979" s="37"/>
      <c r="N1979" s="37"/>
      <c r="O1979" s="37"/>
      <c r="P1979" s="36"/>
      <c r="S1979" s="36"/>
      <c r="T1979" s="36"/>
      <c r="U1979" s="36"/>
      <c r="V1979" s="36"/>
    </row>
    <row r="1980" spans="11:22" x14ac:dyDescent="0.25">
      <c r="K1980" s="36"/>
      <c r="L1980" s="37"/>
      <c r="M1980" s="37"/>
      <c r="N1980" s="37"/>
      <c r="O1980" s="37"/>
      <c r="P1980" s="36"/>
      <c r="S1980" s="36"/>
      <c r="T1980" s="36"/>
      <c r="U1980" s="36"/>
      <c r="V1980" s="36"/>
    </row>
    <row r="1981" spans="11:22" x14ac:dyDescent="0.25">
      <c r="K1981" s="36"/>
      <c r="L1981" s="37"/>
      <c r="M1981" s="37"/>
      <c r="N1981" s="37"/>
      <c r="O1981" s="37"/>
      <c r="P1981" s="36"/>
      <c r="S1981" s="36"/>
      <c r="T1981" s="36"/>
      <c r="U1981" s="36"/>
      <c r="V1981" s="36"/>
    </row>
    <row r="1982" spans="11:22" x14ac:dyDescent="0.25">
      <c r="K1982" s="36"/>
      <c r="L1982" s="37"/>
      <c r="M1982" s="37"/>
      <c r="N1982" s="37"/>
      <c r="O1982" s="37"/>
      <c r="P1982" s="36"/>
      <c r="S1982" s="36"/>
      <c r="T1982" s="36"/>
      <c r="U1982" s="36"/>
      <c r="V1982" s="36"/>
    </row>
    <row r="1983" spans="11:22" x14ac:dyDescent="0.25">
      <c r="K1983" s="36"/>
      <c r="L1983" s="37"/>
      <c r="M1983" s="37"/>
      <c r="N1983" s="37"/>
      <c r="O1983" s="37"/>
      <c r="P1983" s="36"/>
      <c r="S1983" s="36"/>
      <c r="T1983" s="36"/>
      <c r="U1983" s="36"/>
      <c r="V1983" s="36"/>
    </row>
    <row r="1984" spans="11:22" x14ac:dyDescent="0.25">
      <c r="K1984" s="36"/>
      <c r="L1984" s="37"/>
      <c r="M1984" s="37"/>
      <c r="N1984" s="37"/>
      <c r="O1984" s="37"/>
      <c r="P1984" s="36"/>
      <c r="S1984" s="36"/>
      <c r="T1984" s="36"/>
      <c r="U1984" s="36"/>
      <c r="V1984" s="36"/>
    </row>
    <row r="1985" spans="11:22" x14ac:dyDescent="0.25">
      <c r="K1985" s="36"/>
      <c r="L1985" s="37"/>
      <c r="M1985" s="37"/>
      <c r="N1985" s="37"/>
      <c r="O1985" s="37"/>
      <c r="P1985" s="36"/>
      <c r="S1985" s="36"/>
      <c r="T1985" s="36"/>
      <c r="U1985" s="36"/>
      <c r="V1985" s="36"/>
    </row>
    <row r="1986" spans="11:22" x14ac:dyDescent="0.25">
      <c r="K1986" s="36"/>
      <c r="L1986" s="37"/>
      <c r="M1986" s="37"/>
      <c r="N1986" s="37"/>
      <c r="O1986" s="37"/>
      <c r="P1986" s="36"/>
      <c r="S1986" s="36"/>
      <c r="T1986" s="36"/>
      <c r="U1986" s="36"/>
      <c r="V1986" s="36"/>
    </row>
    <row r="1987" spans="11:22" x14ac:dyDescent="0.25">
      <c r="K1987" s="36"/>
      <c r="L1987" s="37"/>
      <c r="M1987" s="37"/>
      <c r="N1987" s="37"/>
      <c r="O1987" s="37"/>
      <c r="P1987" s="36"/>
      <c r="S1987" s="36"/>
      <c r="T1987" s="36"/>
      <c r="U1987" s="36"/>
      <c r="V1987" s="36"/>
    </row>
    <row r="1988" spans="11:22" x14ac:dyDescent="0.25">
      <c r="K1988" s="36"/>
      <c r="L1988" s="37"/>
      <c r="M1988" s="37"/>
      <c r="N1988" s="37"/>
      <c r="O1988" s="37"/>
      <c r="P1988" s="36"/>
      <c r="S1988" s="36"/>
      <c r="T1988" s="36"/>
      <c r="U1988" s="36"/>
      <c r="V1988" s="36"/>
    </row>
    <row r="1989" spans="11:22" x14ac:dyDescent="0.25">
      <c r="K1989" s="36"/>
      <c r="L1989" s="37"/>
      <c r="M1989" s="37"/>
      <c r="N1989" s="37"/>
      <c r="O1989" s="37"/>
      <c r="P1989" s="36"/>
      <c r="S1989" s="36"/>
      <c r="T1989" s="36"/>
      <c r="U1989" s="36"/>
      <c r="V1989" s="36"/>
    </row>
    <row r="1990" spans="11:22" x14ac:dyDescent="0.25">
      <c r="K1990" s="36"/>
      <c r="L1990" s="37"/>
      <c r="M1990" s="37"/>
      <c r="N1990" s="37"/>
      <c r="O1990" s="37"/>
      <c r="P1990" s="36"/>
      <c r="S1990" s="36"/>
      <c r="T1990" s="36"/>
      <c r="U1990" s="36"/>
      <c r="V1990" s="36"/>
    </row>
    <row r="1991" spans="11:22" x14ac:dyDescent="0.25">
      <c r="K1991" s="36"/>
      <c r="L1991" s="37"/>
      <c r="M1991" s="37"/>
      <c r="N1991" s="37"/>
      <c r="O1991" s="37"/>
      <c r="P1991" s="36"/>
      <c r="S1991" s="36"/>
      <c r="T1991" s="36"/>
      <c r="U1991" s="36"/>
      <c r="V1991" s="36"/>
    </row>
    <row r="1992" spans="11:22" x14ac:dyDescent="0.25">
      <c r="K1992" s="36"/>
      <c r="L1992" s="37"/>
      <c r="M1992" s="37"/>
      <c r="N1992" s="37"/>
      <c r="O1992" s="37"/>
      <c r="P1992" s="36"/>
      <c r="S1992" s="36"/>
      <c r="T1992" s="36"/>
      <c r="U1992" s="36"/>
      <c r="V1992" s="36"/>
    </row>
    <row r="1993" spans="11:22" x14ac:dyDescent="0.25">
      <c r="K1993" s="36"/>
      <c r="L1993" s="37"/>
      <c r="M1993" s="37"/>
      <c r="N1993" s="37"/>
      <c r="O1993" s="37"/>
      <c r="P1993" s="36"/>
      <c r="S1993" s="36"/>
      <c r="T1993" s="36"/>
      <c r="U1993" s="36"/>
      <c r="V1993" s="36"/>
    </row>
    <row r="1994" spans="11:22" x14ac:dyDescent="0.25">
      <c r="K1994" s="36"/>
      <c r="L1994" s="37"/>
      <c r="M1994" s="37"/>
      <c r="N1994" s="37"/>
      <c r="O1994" s="37"/>
      <c r="P1994" s="36"/>
      <c r="S1994" s="36"/>
      <c r="T1994" s="36"/>
      <c r="U1994" s="36"/>
      <c r="V1994" s="36"/>
    </row>
    <row r="1995" spans="11:22" x14ac:dyDescent="0.25">
      <c r="K1995" s="36"/>
      <c r="L1995" s="37"/>
      <c r="M1995" s="37"/>
      <c r="N1995" s="37"/>
      <c r="O1995" s="37"/>
      <c r="P1995" s="36"/>
      <c r="S1995" s="36"/>
      <c r="T1995" s="36"/>
      <c r="U1995" s="36"/>
      <c r="V1995" s="36"/>
    </row>
    <row r="1996" spans="11:22" x14ac:dyDescent="0.25">
      <c r="K1996" s="36"/>
      <c r="L1996" s="37"/>
      <c r="M1996" s="37"/>
      <c r="N1996" s="37"/>
      <c r="O1996" s="37"/>
      <c r="P1996" s="36"/>
      <c r="S1996" s="36"/>
      <c r="T1996" s="36"/>
      <c r="U1996" s="36"/>
      <c r="V1996" s="36"/>
    </row>
    <row r="1997" spans="11:22" x14ac:dyDescent="0.25">
      <c r="K1997" s="36"/>
      <c r="L1997" s="37"/>
      <c r="M1997" s="37"/>
      <c r="N1997" s="37"/>
      <c r="O1997" s="37"/>
      <c r="P1997" s="36"/>
      <c r="S1997" s="36"/>
      <c r="T1997" s="36"/>
      <c r="U1997" s="36"/>
      <c r="V1997" s="36"/>
    </row>
    <row r="1998" spans="11:22" x14ac:dyDescent="0.25">
      <c r="K1998" s="36"/>
      <c r="L1998" s="37"/>
      <c r="M1998" s="37"/>
      <c r="N1998" s="37"/>
      <c r="O1998" s="37"/>
      <c r="P1998" s="36"/>
      <c r="S1998" s="36"/>
      <c r="T1998" s="36"/>
      <c r="U1998" s="36"/>
      <c r="V1998" s="36"/>
    </row>
    <row r="1999" spans="11:22" x14ac:dyDescent="0.25">
      <c r="K1999" s="36"/>
      <c r="L1999" s="37"/>
      <c r="M1999" s="37"/>
      <c r="N1999" s="37"/>
      <c r="O1999" s="37"/>
      <c r="P1999" s="36"/>
      <c r="S1999" s="36"/>
      <c r="T1999" s="36"/>
      <c r="U1999" s="36"/>
      <c r="V1999" s="36"/>
    </row>
    <row r="2000" spans="11:22" x14ac:dyDescent="0.25">
      <c r="K2000" s="36"/>
      <c r="L2000" s="37"/>
      <c r="M2000" s="37"/>
      <c r="N2000" s="37"/>
      <c r="O2000" s="37"/>
      <c r="P2000" s="36"/>
      <c r="S2000" s="36"/>
      <c r="T2000" s="36"/>
      <c r="U2000" s="36"/>
      <c r="V2000" s="36"/>
    </row>
    <row r="2001" spans="11:22" x14ac:dyDescent="0.25">
      <c r="K2001" s="36"/>
      <c r="L2001" s="37"/>
      <c r="M2001" s="37"/>
      <c r="N2001" s="37"/>
      <c r="O2001" s="37"/>
      <c r="P2001" s="36"/>
      <c r="S2001" s="36"/>
      <c r="T2001" s="36"/>
      <c r="U2001" s="36"/>
      <c r="V2001" s="36"/>
    </row>
    <row r="2002" spans="11:22" x14ac:dyDescent="0.25">
      <c r="K2002" s="36"/>
      <c r="L2002" s="37"/>
      <c r="M2002" s="37"/>
      <c r="N2002" s="37"/>
      <c r="O2002" s="37"/>
      <c r="P2002" s="36"/>
      <c r="S2002" s="36"/>
      <c r="T2002" s="36"/>
      <c r="U2002" s="36"/>
      <c r="V2002" s="36"/>
    </row>
    <row r="2003" spans="11:22" x14ac:dyDescent="0.25">
      <c r="K2003" s="36"/>
      <c r="L2003" s="37"/>
      <c r="M2003" s="37"/>
      <c r="N2003" s="37"/>
      <c r="O2003" s="37"/>
      <c r="P2003" s="36"/>
      <c r="S2003" s="36"/>
      <c r="T2003" s="36"/>
      <c r="U2003" s="36"/>
      <c r="V2003" s="36"/>
    </row>
    <row r="2004" spans="11:22" x14ac:dyDescent="0.25">
      <c r="K2004" s="36"/>
      <c r="L2004" s="37"/>
      <c r="M2004" s="37"/>
      <c r="N2004" s="37"/>
      <c r="O2004" s="37"/>
      <c r="P2004" s="36"/>
      <c r="S2004" s="36"/>
      <c r="T2004" s="36"/>
      <c r="U2004" s="36"/>
      <c r="V2004" s="36"/>
    </row>
    <row r="2005" spans="11:22" x14ac:dyDescent="0.25">
      <c r="K2005" s="36"/>
      <c r="L2005" s="37"/>
      <c r="M2005" s="37"/>
      <c r="N2005" s="37"/>
      <c r="O2005" s="37"/>
      <c r="P2005" s="36"/>
      <c r="S2005" s="36"/>
      <c r="T2005" s="36"/>
      <c r="U2005" s="36"/>
      <c r="V2005" s="36"/>
    </row>
    <row r="2006" spans="11:22" x14ac:dyDescent="0.25">
      <c r="K2006" s="36"/>
      <c r="L2006" s="37"/>
      <c r="M2006" s="37"/>
      <c r="N2006" s="37"/>
      <c r="O2006" s="37"/>
      <c r="P2006" s="36"/>
      <c r="S2006" s="36"/>
      <c r="T2006" s="36"/>
      <c r="U2006" s="36"/>
      <c r="V2006" s="36"/>
    </row>
    <row r="2007" spans="11:22" x14ac:dyDescent="0.25">
      <c r="K2007" s="36"/>
      <c r="L2007" s="37"/>
      <c r="M2007" s="37"/>
      <c r="N2007" s="37"/>
      <c r="O2007" s="37"/>
      <c r="P2007" s="36"/>
      <c r="S2007" s="36"/>
      <c r="T2007" s="36"/>
      <c r="U2007" s="36"/>
      <c r="V2007" s="36"/>
    </row>
    <row r="2008" spans="11:22" x14ac:dyDescent="0.25">
      <c r="K2008" s="36"/>
      <c r="L2008" s="37"/>
      <c r="M2008" s="37"/>
      <c r="N2008" s="37"/>
      <c r="O2008" s="37"/>
      <c r="P2008" s="36"/>
      <c r="S2008" s="36"/>
      <c r="T2008" s="36"/>
      <c r="U2008" s="36"/>
      <c r="V2008" s="36"/>
    </row>
    <row r="2009" spans="11:22" x14ac:dyDescent="0.25">
      <c r="K2009" s="36"/>
      <c r="L2009" s="37"/>
      <c r="M2009" s="37"/>
      <c r="N2009" s="37"/>
      <c r="O2009" s="37"/>
      <c r="P2009" s="36"/>
      <c r="S2009" s="36"/>
      <c r="T2009" s="36"/>
      <c r="U2009" s="36"/>
      <c r="V2009" s="36"/>
    </row>
    <row r="2010" spans="11:22" x14ac:dyDescent="0.25">
      <c r="K2010" s="36"/>
      <c r="L2010" s="37"/>
      <c r="M2010" s="37"/>
      <c r="N2010" s="37"/>
      <c r="O2010" s="37"/>
      <c r="P2010" s="36"/>
      <c r="S2010" s="36"/>
      <c r="T2010" s="36"/>
      <c r="U2010" s="36"/>
      <c r="V2010" s="36"/>
    </row>
    <row r="2011" spans="11:22" x14ac:dyDescent="0.25">
      <c r="K2011" s="36"/>
      <c r="L2011" s="37"/>
      <c r="M2011" s="37"/>
      <c r="N2011" s="37"/>
      <c r="O2011" s="37"/>
      <c r="P2011" s="36"/>
      <c r="S2011" s="36"/>
      <c r="T2011" s="36"/>
      <c r="U2011" s="36"/>
      <c r="V2011" s="36"/>
    </row>
    <row r="2012" spans="11:22" x14ac:dyDescent="0.25">
      <c r="K2012" s="36"/>
      <c r="L2012" s="37"/>
      <c r="M2012" s="37"/>
      <c r="N2012" s="37"/>
      <c r="O2012" s="37"/>
      <c r="P2012" s="36"/>
      <c r="S2012" s="36"/>
      <c r="T2012" s="36"/>
      <c r="U2012" s="36"/>
      <c r="V2012" s="36"/>
    </row>
    <row r="2013" spans="11:22" x14ac:dyDescent="0.25">
      <c r="K2013" s="36"/>
      <c r="L2013" s="37"/>
      <c r="M2013" s="37"/>
      <c r="N2013" s="37"/>
      <c r="O2013" s="37"/>
      <c r="P2013" s="36"/>
      <c r="S2013" s="36"/>
      <c r="T2013" s="36"/>
      <c r="U2013" s="36"/>
      <c r="V2013" s="36"/>
    </row>
    <row r="2014" spans="11:22" x14ac:dyDescent="0.25">
      <c r="K2014" s="36"/>
      <c r="L2014" s="37"/>
      <c r="M2014" s="37"/>
      <c r="N2014" s="37"/>
      <c r="O2014" s="37"/>
      <c r="P2014" s="36"/>
      <c r="S2014" s="36"/>
      <c r="T2014" s="36"/>
      <c r="U2014" s="36"/>
      <c r="V2014" s="36"/>
    </row>
    <row r="2015" spans="11:22" x14ac:dyDescent="0.25">
      <c r="K2015" s="36"/>
      <c r="L2015" s="37"/>
      <c r="M2015" s="37"/>
      <c r="N2015" s="37"/>
      <c r="O2015" s="37"/>
      <c r="P2015" s="36"/>
      <c r="S2015" s="36"/>
      <c r="T2015" s="36"/>
      <c r="U2015" s="36"/>
      <c r="V2015" s="36"/>
    </row>
    <row r="2016" spans="11:22" x14ac:dyDescent="0.25">
      <c r="K2016" s="36"/>
      <c r="L2016" s="37"/>
      <c r="M2016" s="37"/>
      <c r="N2016" s="37"/>
      <c r="O2016" s="37"/>
      <c r="P2016" s="36"/>
      <c r="S2016" s="36"/>
      <c r="T2016" s="36"/>
      <c r="U2016" s="36"/>
      <c r="V2016" s="36"/>
    </row>
    <row r="2017" spans="11:22" x14ac:dyDescent="0.25">
      <c r="K2017" s="36"/>
      <c r="L2017" s="37"/>
      <c r="M2017" s="37"/>
      <c r="N2017" s="37"/>
      <c r="O2017" s="37"/>
      <c r="P2017" s="36"/>
      <c r="S2017" s="36"/>
      <c r="T2017" s="36"/>
      <c r="U2017" s="36"/>
      <c r="V2017" s="36"/>
    </row>
    <row r="2018" spans="11:22" x14ac:dyDescent="0.25">
      <c r="K2018" s="36"/>
      <c r="L2018" s="37"/>
      <c r="M2018" s="37"/>
      <c r="N2018" s="37"/>
      <c r="O2018" s="37"/>
      <c r="P2018" s="36"/>
      <c r="S2018" s="36"/>
      <c r="T2018" s="36"/>
      <c r="U2018" s="36"/>
      <c r="V2018" s="36"/>
    </row>
    <row r="2019" spans="11:22" x14ac:dyDescent="0.25">
      <c r="K2019" s="36"/>
      <c r="L2019" s="37"/>
      <c r="M2019" s="37"/>
      <c r="N2019" s="37"/>
      <c r="O2019" s="37"/>
      <c r="P2019" s="36"/>
      <c r="S2019" s="36"/>
      <c r="T2019" s="36"/>
      <c r="U2019" s="36"/>
      <c r="V2019" s="36"/>
    </row>
    <row r="2020" spans="11:22" x14ac:dyDescent="0.25">
      <c r="K2020" s="36"/>
      <c r="L2020" s="37"/>
      <c r="M2020" s="37"/>
      <c r="N2020" s="37"/>
      <c r="O2020" s="37"/>
      <c r="P2020" s="36"/>
      <c r="S2020" s="36"/>
      <c r="T2020" s="36"/>
      <c r="U2020" s="36"/>
      <c r="V2020" s="36"/>
    </row>
    <row r="2021" spans="11:22" x14ac:dyDescent="0.25">
      <c r="K2021" s="36"/>
      <c r="L2021" s="37"/>
      <c r="M2021" s="37"/>
      <c r="N2021" s="37"/>
      <c r="O2021" s="37"/>
      <c r="P2021" s="36"/>
      <c r="S2021" s="36"/>
      <c r="T2021" s="36"/>
      <c r="U2021" s="36"/>
      <c r="V2021" s="36"/>
    </row>
    <row r="2022" spans="11:22" x14ac:dyDescent="0.25">
      <c r="K2022" s="36"/>
      <c r="L2022" s="37"/>
      <c r="M2022" s="37"/>
      <c r="N2022" s="37"/>
      <c r="O2022" s="37"/>
      <c r="P2022" s="36"/>
      <c r="S2022" s="36"/>
      <c r="T2022" s="36"/>
      <c r="U2022" s="36"/>
      <c r="V2022" s="36"/>
    </row>
    <row r="2023" spans="11:22" x14ac:dyDescent="0.25">
      <c r="K2023" s="36"/>
      <c r="L2023" s="37"/>
      <c r="M2023" s="37"/>
      <c r="N2023" s="37"/>
      <c r="O2023" s="37"/>
      <c r="P2023" s="36"/>
      <c r="S2023" s="36"/>
      <c r="T2023" s="36"/>
      <c r="U2023" s="36"/>
      <c r="V2023" s="36"/>
    </row>
    <row r="2024" spans="11:22" x14ac:dyDescent="0.25">
      <c r="K2024" s="36"/>
      <c r="L2024" s="37"/>
      <c r="M2024" s="37"/>
      <c r="N2024" s="37"/>
      <c r="O2024" s="37"/>
      <c r="P2024" s="36"/>
      <c r="S2024" s="36"/>
      <c r="T2024" s="36"/>
      <c r="U2024" s="36"/>
      <c r="V2024" s="36"/>
    </row>
    <row r="2025" spans="11:22" x14ac:dyDescent="0.25">
      <c r="K2025" s="36"/>
      <c r="L2025" s="37"/>
      <c r="M2025" s="37"/>
      <c r="N2025" s="37"/>
      <c r="O2025" s="37"/>
      <c r="P2025" s="36"/>
      <c r="S2025" s="36"/>
      <c r="T2025" s="36"/>
      <c r="U2025" s="36"/>
      <c r="V2025" s="36"/>
    </row>
    <row r="2026" spans="11:22" x14ac:dyDescent="0.25">
      <c r="K2026" s="36"/>
      <c r="L2026" s="37"/>
      <c r="M2026" s="37"/>
      <c r="N2026" s="37"/>
      <c r="O2026" s="37"/>
      <c r="P2026" s="36"/>
      <c r="S2026" s="36"/>
      <c r="T2026" s="36"/>
      <c r="U2026" s="36"/>
      <c r="V2026" s="36"/>
    </row>
    <row r="2027" spans="11:22" x14ac:dyDescent="0.25">
      <c r="K2027" s="36"/>
      <c r="L2027" s="37"/>
      <c r="M2027" s="37"/>
      <c r="N2027" s="37"/>
      <c r="O2027" s="37"/>
      <c r="P2027" s="36"/>
      <c r="S2027" s="36"/>
      <c r="T2027" s="36"/>
      <c r="U2027" s="36"/>
      <c r="V2027" s="36"/>
    </row>
    <row r="2028" spans="11:22" x14ac:dyDescent="0.25">
      <c r="K2028" s="36"/>
      <c r="L2028" s="37"/>
      <c r="M2028" s="37"/>
      <c r="N2028" s="37"/>
      <c r="O2028" s="37"/>
      <c r="P2028" s="36"/>
      <c r="S2028" s="36"/>
      <c r="T2028" s="36"/>
      <c r="U2028" s="36"/>
      <c r="V2028" s="36"/>
    </row>
    <row r="2029" spans="11:22" x14ac:dyDescent="0.25">
      <c r="K2029" s="36"/>
      <c r="L2029" s="37"/>
      <c r="M2029" s="37"/>
      <c r="N2029" s="37"/>
      <c r="O2029" s="37"/>
      <c r="P2029" s="36"/>
      <c r="S2029" s="36"/>
      <c r="T2029" s="36"/>
      <c r="U2029" s="36"/>
      <c r="V2029" s="36"/>
    </row>
    <row r="2030" spans="11:22" x14ac:dyDescent="0.25">
      <c r="K2030" s="36"/>
      <c r="L2030" s="37"/>
      <c r="M2030" s="37"/>
      <c r="N2030" s="37"/>
      <c r="O2030" s="37"/>
      <c r="P2030" s="36"/>
      <c r="S2030" s="36"/>
      <c r="T2030" s="36"/>
      <c r="U2030" s="36"/>
      <c r="V2030" s="36"/>
    </row>
    <row r="2031" spans="11:22" x14ac:dyDescent="0.25">
      <c r="K2031" s="36"/>
      <c r="L2031" s="37"/>
      <c r="M2031" s="37"/>
      <c r="N2031" s="37"/>
      <c r="O2031" s="37"/>
      <c r="P2031" s="36"/>
      <c r="S2031" s="36"/>
      <c r="T2031" s="36"/>
      <c r="U2031" s="36"/>
      <c r="V2031" s="36"/>
    </row>
    <row r="2032" spans="11:22" x14ac:dyDescent="0.25">
      <c r="K2032" s="36"/>
      <c r="L2032" s="37"/>
      <c r="M2032" s="37"/>
      <c r="N2032" s="37"/>
      <c r="O2032" s="37"/>
      <c r="P2032" s="36"/>
      <c r="S2032" s="36"/>
      <c r="T2032" s="36"/>
      <c r="U2032" s="36"/>
      <c r="V2032" s="36"/>
    </row>
    <row r="2033" spans="11:22" x14ac:dyDescent="0.25">
      <c r="K2033" s="36"/>
      <c r="L2033" s="37"/>
      <c r="M2033" s="37"/>
      <c r="N2033" s="37"/>
      <c r="O2033" s="37"/>
      <c r="P2033" s="36"/>
      <c r="S2033" s="36"/>
      <c r="T2033" s="36"/>
      <c r="U2033" s="36"/>
      <c r="V2033" s="36"/>
    </row>
    <row r="2034" spans="11:22" x14ac:dyDescent="0.25">
      <c r="K2034" s="36"/>
      <c r="L2034" s="37"/>
      <c r="M2034" s="37"/>
      <c r="N2034" s="37"/>
      <c r="O2034" s="37"/>
      <c r="P2034" s="36"/>
      <c r="S2034" s="36"/>
      <c r="T2034" s="36"/>
      <c r="U2034" s="36"/>
      <c r="V2034" s="36"/>
    </row>
    <row r="2035" spans="11:22" x14ac:dyDescent="0.25">
      <c r="K2035" s="36"/>
      <c r="L2035" s="37"/>
      <c r="M2035" s="37"/>
      <c r="N2035" s="37"/>
      <c r="O2035" s="37"/>
      <c r="P2035" s="36"/>
      <c r="S2035" s="36"/>
      <c r="T2035" s="36"/>
      <c r="U2035" s="36"/>
      <c r="V2035" s="36"/>
    </row>
    <row r="2036" spans="11:22" x14ac:dyDescent="0.25">
      <c r="K2036" s="36"/>
      <c r="L2036" s="37"/>
      <c r="M2036" s="37"/>
      <c r="N2036" s="37"/>
      <c r="O2036" s="37"/>
      <c r="P2036" s="36"/>
      <c r="S2036" s="36"/>
      <c r="T2036" s="36"/>
      <c r="U2036" s="36"/>
      <c r="V2036" s="36"/>
    </row>
    <row r="2037" spans="11:22" x14ac:dyDescent="0.25">
      <c r="K2037" s="36"/>
      <c r="L2037" s="37"/>
      <c r="M2037" s="37"/>
      <c r="N2037" s="37"/>
      <c r="O2037" s="37"/>
      <c r="P2037" s="36"/>
      <c r="S2037" s="36"/>
      <c r="T2037" s="36"/>
      <c r="U2037" s="36"/>
      <c r="V2037" s="36"/>
    </row>
    <row r="2038" spans="11:22" x14ac:dyDescent="0.25">
      <c r="K2038" s="36"/>
      <c r="L2038" s="37"/>
      <c r="M2038" s="37"/>
      <c r="N2038" s="37"/>
      <c r="O2038" s="37"/>
      <c r="P2038" s="36"/>
      <c r="S2038" s="36"/>
      <c r="T2038" s="36"/>
      <c r="U2038" s="36"/>
      <c r="V2038" s="36"/>
    </row>
    <row r="2039" spans="11:22" x14ac:dyDescent="0.25">
      <c r="K2039" s="36"/>
      <c r="L2039" s="37"/>
      <c r="M2039" s="37"/>
      <c r="N2039" s="37"/>
      <c r="O2039" s="37"/>
      <c r="P2039" s="36"/>
      <c r="S2039" s="36"/>
      <c r="T2039" s="36"/>
      <c r="U2039" s="36"/>
      <c r="V2039" s="36"/>
    </row>
    <row r="2040" spans="11:22" x14ac:dyDescent="0.25">
      <c r="K2040" s="36"/>
      <c r="L2040" s="37"/>
      <c r="M2040" s="37"/>
      <c r="N2040" s="37"/>
      <c r="O2040" s="37"/>
      <c r="P2040" s="36"/>
      <c r="S2040" s="36"/>
      <c r="T2040" s="36"/>
      <c r="U2040" s="36"/>
      <c r="V2040" s="36"/>
    </row>
    <row r="2041" spans="11:22" x14ac:dyDescent="0.25">
      <c r="K2041" s="36"/>
      <c r="L2041" s="37"/>
      <c r="M2041" s="37"/>
      <c r="N2041" s="37"/>
      <c r="O2041" s="37"/>
      <c r="P2041" s="36"/>
      <c r="S2041" s="36"/>
      <c r="T2041" s="36"/>
      <c r="U2041" s="36"/>
      <c r="V2041" s="36"/>
    </row>
    <row r="2042" spans="11:22" x14ac:dyDescent="0.25">
      <c r="K2042" s="36"/>
      <c r="L2042" s="37"/>
      <c r="M2042" s="37"/>
      <c r="N2042" s="37"/>
      <c r="O2042" s="37"/>
      <c r="P2042" s="36"/>
      <c r="S2042" s="36"/>
      <c r="T2042" s="36"/>
      <c r="U2042" s="36"/>
      <c r="V2042" s="36"/>
    </row>
    <row r="2043" spans="11:22" x14ac:dyDescent="0.25">
      <c r="K2043" s="36"/>
      <c r="L2043" s="37"/>
      <c r="M2043" s="37"/>
      <c r="N2043" s="37"/>
      <c r="O2043" s="37"/>
      <c r="P2043" s="36"/>
      <c r="S2043" s="36"/>
      <c r="T2043" s="36"/>
      <c r="U2043" s="36"/>
      <c r="V2043" s="36"/>
    </row>
    <row r="2044" spans="11:22" x14ac:dyDescent="0.25">
      <c r="K2044" s="36"/>
      <c r="L2044" s="37"/>
      <c r="M2044" s="37"/>
      <c r="N2044" s="37"/>
      <c r="O2044" s="37"/>
      <c r="P2044" s="36"/>
      <c r="S2044" s="36"/>
      <c r="T2044" s="36"/>
      <c r="U2044" s="36"/>
      <c r="V2044" s="36"/>
    </row>
    <row r="2045" spans="11:22" x14ac:dyDescent="0.25">
      <c r="K2045" s="36"/>
      <c r="L2045" s="37"/>
      <c r="M2045" s="37"/>
      <c r="N2045" s="37"/>
      <c r="O2045" s="37"/>
      <c r="P2045" s="36"/>
      <c r="S2045" s="36"/>
      <c r="T2045" s="36"/>
      <c r="U2045" s="36"/>
      <c r="V2045" s="36"/>
    </row>
    <row r="2046" spans="11:22" x14ac:dyDescent="0.25">
      <c r="K2046" s="36"/>
      <c r="L2046" s="37"/>
      <c r="M2046" s="37"/>
      <c r="N2046" s="37"/>
      <c r="O2046" s="37"/>
      <c r="P2046" s="36"/>
      <c r="S2046" s="36"/>
      <c r="T2046" s="36"/>
      <c r="U2046" s="36"/>
      <c r="V2046" s="36"/>
    </row>
    <row r="2047" spans="11:22" x14ac:dyDescent="0.25">
      <c r="K2047" s="36"/>
      <c r="L2047" s="37"/>
      <c r="M2047" s="37"/>
      <c r="N2047" s="37"/>
      <c r="O2047" s="37"/>
      <c r="P2047" s="36"/>
      <c r="S2047" s="36"/>
      <c r="T2047" s="36"/>
      <c r="U2047" s="36"/>
      <c r="V2047" s="36"/>
    </row>
    <row r="2048" spans="11:22" x14ac:dyDescent="0.25">
      <c r="K2048" s="36"/>
      <c r="L2048" s="37"/>
      <c r="M2048" s="37"/>
      <c r="N2048" s="37"/>
      <c r="O2048" s="37"/>
      <c r="P2048" s="36"/>
      <c r="S2048" s="36"/>
      <c r="T2048" s="36"/>
      <c r="U2048" s="36"/>
      <c r="V2048" s="36"/>
    </row>
    <row r="2049" spans="11:22" x14ac:dyDescent="0.25">
      <c r="K2049" s="36"/>
      <c r="L2049" s="37"/>
      <c r="M2049" s="37"/>
      <c r="N2049" s="37"/>
      <c r="O2049" s="37"/>
      <c r="P2049" s="36"/>
      <c r="S2049" s="36"/>
      <c r="T2049" s="36"/>
      <c r="U2049" s="36"/>
      <c r="V2049" s="36"/>
    </row>
    <row r="2050" spans="11:22" x14ac:dyDescent="0.25">
      <c r="K2050" s="36"/>
      <c r="L2050" s="37"/>
      <c r="M2050" s="37"/>
      <c r="N2050" s="37"/>
      <c r="O2050" s="37"/>
      <c r="P2050" s="36"/>
      <c r="S2050" s="36"/>
      <c r="T2050" s="36"/>
      <c r="U2050" s="36"/>
      <c r="V2050" s="36"/>
    </row>
    <row r="2051" spans="11:22" x14ac:dyDescent="0.25">
      <c r="K2051" s="36"/>
      <c r="L2051" s="37"/>
      <c r="M2051" s="37"/>
      <c r="N2051" s="37"/>
      <c r="O2051" s="37"/>
      <c r="P2051" s="36"/>
      <c r="S2051" s="36"/>
      <c r="T2051" s="36"/>
      <c r="U2051" s="36"/>
      <c r="V2051" s="36"/>
    </row>
    <row r="2052" spans="11:22" x14ac:dyDescent="0.25">
      <c r="K2052" s="36"/>
      <c r="L2052" s="37"/>
      <c r="M2052" s="37"/>
      <c r="N2052" s="37"/>
      <c r="O2052" s="37"/>
      <c r="P2052" s="36"/>
      <c r="S2052" s="36"/>
      <c r="T2052" s="36"/>
      <c r="U2052" s="36"/>
      <c r="V2052" s="36"/>
    </row>
    <row r="2053" spans="11:22" x14ac:dyDescent="0.25">
      <c r="K2053" s="36"/>
      <c r="L2053" s="37"/>
      <c r="M2053" s="37"/>
      <c r="N2053" s="37"/>
      <c r="O2053" s="37"/>
      <c r="P2053" s="36"/>
      <c r="S2053" s="36"/>
      <c r="T2053" s="36"/>
      <c r="U2053" s="36"/>
      <c r="V2053" s="36"/>
    </row>
    <row r="2054" spans="11:22" x14ac:dyDescent="0.25">
      <c r="K2054" s="36"/>
      <c r="L2054" s="37"/>
      <c r="M2054" s="37"/>
      <c r="N2054" s="37"/>
      <c r="O2054" s="37"/>
      <c r="P2054" s="36"/>
      <c r="S2054" s="36"/>
      <c r="T2054" s="36"/>
      <c r="U2054" s="36"/>
      <c r="V2054" s="36"/>
    </row>
    <row r="2055" spans="11:22" x14ac:dyDescent="0.25">
      <c r="K2055" s="36"/>
      <c r="L2055" s="37"/>
      <c r="M2055" s="37"/>
      <c r="N2055" s="37"/>
      <c r="O2055" s="37"/>
      <c r="P2055" s="36"/>
      <c r="S2055" s="36"/>
      <c r="T2055" s="36"/>
      <c r="U2055" s="36"/>
      <c r="V2055" s="36"/>
    </row>
    <row r="2056" spans="11:22" x14ac:dyDescent="0.25">
      <c r="K2056" s="36"/>
      <c r="L2056" s="37"/>
      <c r="M2056" s="37"/>
      <c r="N2056" s="37"/>
      <c r="O2056" s="37"/>
      <c r="P2056" s="36"/>
      <c r="S2056" s="36"/>
      <c r="T2056" s="36"/>
      <c r="U2056" s="36"/>
      <c r="V2056" s="36"/>
    </row>
    <row r="2057" spans="11:22" x14ac:dyDescent="0.25">
      <c r="K2057" s="36"/>
      <c r="L2057" s="37"/>
      <c r="M2057" s="37"/>
      <c r="N2057" s="37"/>
      <c r="O2057" s="37"/>
      <c r="P2057" s="36"/>
      <c r="S2057" s="36"/>
      <c r="T2057" s="36"/>
      <c r="U2057" s="36"/>
      <c r="V2057" s="36"/>
    </row>
    <row r="2058" spans="11:22" x14ac:dyDescent="0.25">
      <c r="K2058" s="36"/>
      <c r="L2058" s="37"/>
      <c r="M2058" s="37"/>
      <c r="N2058" s="37"/>
      <c r="O2058" s="37"/>
      <c r="P2058" s="36"/>
      <c r="S2058" s="36"/>
      <c r="T2058" s="36"/>
      <c r="U2058" s="36"/>
      <c r="V2058" s="36"/>
    </row>
    <row r="2059" spans="11:22" x14ac:dyDescent="0.25">
      <c r="K2059" s="36"/>
      <c r="L2059" s="37"/>
      <c r="M2059" s="37"/>
      <c r="N2059" s="37"/>
      <c r="O2059" s="37"/>
      <c r="P2059" s="36"/>
      <c r="S2059" s="36"/>
      <c r="T2059" s="36"/>
      <c r="U2059" s="36"/>
      <c r="V2059" s="36"/>
    </row>
    <row r="2060" spans="11:22" x14ac:dyDescent="0.25">
      <c r="K2060" s="36"/>
      <c r="L2060" s="37"/>
      <c r="M2060" s="37"/>
      <c r="N2060" s="37"/>
      <c r="O2060" s="37"/>
      <c r="P2060" s="36"/>
      <c r="S2060" s="36"/>
      <c r="T2060" s="36"/>
      <c r="U2060" s="36"/>
      <c r="V2060" s="36"/>
    </row>
    <row r="2061" spans="11:22" x14ac:dyDescent="0.25">
      <c r="K2061" s="36"/>
      <c r="L2061" s="37"/>
      <c r="M2061" s="37"/>
      <c r="N2061" s="37"/>
      <c r="O2061" s="37"/>
      <c r="P2061" s="36"/>
      <c r="S2061" s="36"/>
      <c r="T2061" s="36"/>
      <c r="U2061" s="36"/>
      <c r="V2061" s="36"/>
    </row>
    <row r="2062" spans="11:22" x14ac:dyDescent="0.25">
      <c r="K2062" s="36"/>
      <c r="L2062" s="37"/>
      <c r="M2062" s="37"/>
      <c r="N2062" s="37"/>
      <c r="O2062" s="37"/>
      <c r="P2062" s="36"/>
      <c r="S2062" s="36"/>
      <c r="T2062" s="36"/>
      <c r="U2062" s="36"/>
      <c r="V2062" s="36"/>
    </row>
    <row r="2063" spans="11:22" x14ac:dyDescent="0.25">
      <c r="K2063" s="36"/>
      <c r="L2063" s="37"/>
      <c r="M2063" s="37"/>
      <c r="N2063" s="37"/>
      <c r="O2063" s="37"/>
      <c r="P2063" s="36"/>
      <c r="S2063" s="36"/>
      <c r="T2063" s="36"/>
      <c r="U2063" s="36"/>
      <c r="V2063" s="36"/>
    </row>
    <row r="2064" spans="11:22" x14ac:dyDescent="0.25">
      <c r="K2064" s="36"/>
      <c r="L2064" s="37"/>
      <c r="M2064" s="37"/>
      <c r="N2064" s="37"/>
      <c r="O2064" s="37"/>
      <c r="P2064" s="36"/>
      <c r="S2064" s="36"/>
      <c r="T2064" s="36"/>
      <c r="U2064" s="36"/>
      <c r="V2064" s="36"/>
    </row>
    <row r="2065" spans="11:22" x14ac:dyDescent="0.25">
      <c r="K2065" s="36"/>
      <c r="L2065" s="37"/>
      <c r="M2065" s="37"/>
      <c r="N2065" s="37"/>
      <c r="O2065" s="37"/>
      <c r="P2065" s="36"/>
      <c r="S2065" s="36"/>
      <c r="T2065" s="36"/>
      <c r="U2065" s="36"/>
      <c r="V2065" s="36"/>
    </row>
    <row r="2066" spans="11:22" x14ac:dyDescent="0.25">
      <c r="K2066" s="36"/>
      <c r="L2066" s="37"/>
      <c r="M2066" s="37"/>
      <c r="N2066" s="37"/>
      <c r="O2066" s="37"/>
      <c r="P2066" s="36"/>
      <c r="S2066" s="36"/>
      <c r="T2066" s="36"/>
      <c r="U2066" s="36"/>
      <c r="V2066" s="36"/>
    </row>
    <row r="2067" spans="11:22" x14ac:dyDescent="0.25">
      <c r="K2067" s="36"/>
      <c r="L2067" s="37"/>
      <c r="M2067" s="37"/>
      <c r="N2067" s="37"/>
      <c r="O2067" s="37"/>
      <c r="P2067" s="36"/>
      <c r="S2067" s="36"/>
      <c r="T2067" s="36"/>
      <c r="U2067" s="36"/>
      <c r="V2067" s="36"/>
    </row>
    <row r="2068" spans="11:22" x14ac:dyDescent="0.25">
      <c r="K2068" s="36"/>
      <c r="L2068" s="37"/>
      <c r="M2068" s="37"/>
      <c r="N2068" s="37"/>
      <c r="O2068" s="37"/>
      <c r="P2068" s="36"/>
      <c r="S2068" s="36"/>
      <c r="T2068" s="36"/>
      <c r="U2068" s="36"/>
      <c r="V2068" s="36"/>
    </row>
    <row r="2069" spans="11:22" x14ac:dyDescent="0.25">
      <c r="K2069" s="36"/>
      <c r="L2069" s="37"/>
      <c r="M2069" s="37"/>
      <c r="N2069" s="37"/>
      <c r="O2069" s="37"/>
      <c r="P2069" s="36"/>
      <c r="S2069" s="36"/>
      <c r="T2069" s="36"/>
      <c r="U2069" s="36"/>
      <c r="V2069" s="36"/>
    </row>
    <row r="2070" spans="11:22" x14ac:dyDescent="0.25">
      <c r="K2070" s="36"/>
      <c r="L2070" s="37"/>
      <c r="M2070" s="37"/>
      <c r="N2070" s="37"/>
      <c r="O2070" s="37"/>
      <c r="P2070" s="36"/>
      <c r="S2070" s="36"/>
      <c r="T2070" s="36"/>
      <c r="U2070" s="36"/>
      <c r="V2070" s="36"/>
    </row>
    <row r="2071" spans="11:22" x14ac:dyDescent="0.25">
      <c r="K2071" s="36"/>
      <c r="L2071" s="37"/>
      <c r="M2071" s="37"/>
      <c r="N2071" s="37"/>
      <c r="O2071" s="37"/>
      <c r="P2071" s="36"/>
      <c r="S2071" s="36"/>
      <c r="T2071" s="36"/>
      <c r="U2071" s="36"/>
      <c r="V2071" s="36"/>
    </row>
    <row r="2072" spans="11:22" x14ac:dyDescent="0.25">
      <c r="K2072" s="36"/>
      <c r="L2072" s="37"/>
      <c r="M2072" s="37"/>
      <c r="N2072" s="37"/>
      <c r="O2072" s="37"/>
      <c r="P2072" s="36"/>
      <c r="S2072" s="36"/>
      <c r="T2072" s="36"/>
      <c r="U2072" s="36"/>
      <c r="V2072" s="36"/>
    </row>
    <row r="2073" spans="11:22" x14ac:dyDescent="0.25">
      <c r="K2073" s="36"/>
      <c r="L2073" s="37"/>
      <c r="M2073" s="37"/>
      <c r="N2073" s="37"/>
      <c r="O2073" s="37"/>
      <c r="P2073" s="36"/>
      <c r="S2073" s="36"/>
      <c r="T2073" s="36"/>
      <c r="U2073" s="36"/>
      <c r="V2073" s="36"/>
    </row>
    <row r="2074" spans="11:22" x14ac:dyDescent="0.25">
      <c r="K2074" s="36"/>
      <c r="L2074" s="37"/>
      <c r="M2074" s="37"/>
      <c r="N2074" s="37"/>
      <c r="O2074" s="37"/>
      <c r="P2074" s="36"/>
      <c r="S2074" s="36"/>
      <c r="T2074" s="36"/>
      <c r="U2074" s="36"/>
      <c r="V2074" s="36"/>
    </row>
    <row r="2075" spans="11:22" x14ac:dyDescent="0.25">
      <c r="K2075" s="36"/>
      <c r="L2075" s="37"/>
      <c r="M2075" s="37"/>
      <c r="N2075" s="37"/>
      <c r="O2075" s="37"/>
      <c r="P2075" s="36"/>
      <c r="S2075" s="36"/>
      <c r="T2075" s="36"/>
      <c r="U2075" s="36"/>
      <c r="V2075" s="36"/>
    </row>
    <row r="2076" spans="11:22" x14ac:dyDescent="0.25">
      <c r="K2076" s="36"/>
      <c r="L2076" s="37"/>
      <c r="M2076" s="37"/>
      <c r="N2076" s="37"/>
      <c r="O2076" s="37"/>
      <c r="P2076" s="36"/>
      <c r="S2076" s="36"/>
      <c r="T2076" s="36"/>
      <c r="U2076" s="36"/>
      <c r="V2076" s="36"/>
    </row>
    <row r="2077" spans="11:22" x14ac:dyDescent="0.25">
      <c r="K2077" s="36"/>
      <c r="L2077" s="37"/>
      <c r="M2077" s="37"/>
      <c r="N2077" s="37"/>
      <c r="O2077" s="37"/>
      <c r="P2077" s="36"/>
      <c r="S2077" s="36"/>
      <c r="T2077" s="36"/>
      <c r="U2077" s="36"/>
      <c r="V2077" s="36"/>
    </row>
    <row r="2078" spans="11:22" x14ac:dyDescent="0.25">
      <c r="K2078" s="36"/>
      <c r="L2078" s="37"/>
      <c r="M2078" s="37"/>
      <c r="N2078" s="37"/>
      <c r="O2078" s="37"/>
      <c r="P2078" s="36"/>
      <c r="S2078" s="36"/>
      <c r="T2078" s="36"/>
      <c r="U2078" s="36"/>
      <c r="V2078" s="36"/>
    </row>
    <row r="2079" spans="11:22" x14ac:dyDescent="0.25">
      <c r="K2079" s="36"/>
      <c r="L2079" s="37"/>
      <c r="M2079" s="37"/>
      <c r="N2079" s="37"/>
      <c r="O2079" s="37"/>
      <c r="P2079" s="36"/>
      <c r="S2079" s="36"/>
      <c r="T2079" s="36"/>
      <c r="U2079" s="36"/>
      <c r="V2079" s="36"/>
    </row>
    <row r="2080" spans="11:22" x14ac:dyDescent="0.25">
      <c r="K2080" s="36"/>
      <c r="L2080" s="37"/>
      <c r="M2080" s="37"/>
      <c r="N2080" s="37"/>
      <c r="O2080" s="37"/>
      <c r="P2080" s="36"/>
      <c r="S2080" s="36"/>
      <c r="T2080" s="36"/>
      <c r="U2080" s="36"/>
      <c r="V2080" s="36"/>
    </row>
    <row r="2081" spans="11:22" x14ac:dyDescent="0.25">
      <c r="K2081" s="36"/>
      <c r="L2081" s="37"/>
      <c r="M2081" s="37"/>
      <c r="N2081" s="37"/>
      <c r="O2081" s="37"/>
      <c r="P2081" s="36"/>
      <c r="S2081" s="36"/>
      <c r="T2081" s="36"/>
      <c r="U2081" s="36"/>
      <c r="V2081" s="36"/>
    </row>
    <row r="2082" spans="11:22" x14ac:dyDescent="0.25">
      <c r="K2082" s="36"/>
      <c r="L2082" s="37"/>
      <c r="M2082" s="37"/>
      <c r="N2082" s="37"/>
      <c r="O2082" s="37"/>
      <c r="P2082" s="36"/>
      <c r="S2082" s="36"/>
      <c r="T2082" s="36"/>
      <c r="U2082" s="36"/>
      <c r="V2082" s="36"/>
    </row>
    <row r="2083" spans="11:22" x14ac:dyDescent="0.25">
      <c r="K2083" s="36"/>
      <c r="L2083" s="37"/>
      <c r="M2083" s="37"/>
      <c r="N2083" s="37"/>
      <c r="O2083" s="37"/>
      <c r="P2083" s="36"/>
      <c r="S2083" s="36"/>
      <c r="T2083" s="36"/>
      <c r="U2083" s="36"/>
      <c r="V2083" s="36"/>
    </row>
    <row r="2084" spans="11:22" x14ac:dyDescent="0.25">
      <c r="K2084" s="36"/>
      <c r="L2084" s="37"/>
      <c r="M2084" s="37"/>
      <c r="N2084" s="37"/>
      <c r="O2084" s="37"/>
      <c r="P2084" s="36"/>
      <c r="S2084" s="36"/>
      <c r="T2084" s="36"/>
      <c r="U2084" s="36"/>
      <c r="V2084" s="36"/>
    </row>
    <row r="2085" spans="11:22" x14ac:dyDescent="0.25">
      <c r="K2085" s="36"/>
      <c r="L2085" s="37"/>
      <c r="M2085" s="37"/>
      <c r="N2085" s="37"/>
      <c r="O2085" s="37"/>
      <c r="P2085" s="36"/>
      <c r="S2085" s="36"/>
      <c r="T2085" s="36"/>
      <c r="U2085" s="36"/>
      <c r="V2085" s="36"/>
    </row>
    <row r="2086" spans="11:22" x14ac:dyDescent="0.25">
      <c r="K2086" s="36"/>
      <c r="L2086" s="37"/>
      <c r="M2086" s="37"/>
      <c r="N2086" s="37"/>
      <c r="O2086" s="37"/>
      <c r="P2086" s="36"/>
      <c r="S2086" s="36"/>
      <c r="T2086" s="36"/>
      <c r="U2086" s="36"/>
      <c r="V2086" s="36"/>
    </row>
    <row r="2087" spans="11:22" x14ac:dyDescent="0.25">
      <c r="K2087" s="36"/>
      <c r="L2087" s="37"/>
      <c r="M2087" s="37"/>
      <c r="N2087" s="37"/>
      <c r="O2087" s="37"/>
      <c r="P2087" s="36"/>
      <c r="S2087" s="36"/>
      <c r="T2087" s="36"/>
      <c r="U2087" s="36"/>
      <c r="V2087" s="36"/>
    </row>
    <row r="2088" spans="11:22" x14ac:dyDescent="0.25">
      <c r="K2088" s="36"/>
      <c r="L2088" s="37"/>
      <c r="M2088" s="37"/>
      <c r="N2088" s="37"/>
      <c r="O2088" s="37"/>
      <c r="P2088" s="36"/>
      <c r="S2088" s="36"/>
      <c r="T2088" s="36"/>
      <c r="U2088" s="36"/>
      <c r="V2088" s="36"/>
    </row>
    <row r="2089" spans="11:22" x14ac:dyDescent="0.25">
      <c r="K2089" s="36"/>
      <c r="L2089" s="37"/>
      <c r="M2089" s="37"/>
      <c r="N2089" s="37"/>
      <c r="O2089" s="37"/>
      <c r="P2089" s="36"/>
      <c r="S2089" s="36"/>
      <c r="T2089" s="36"/>
      <c r="U2089" s="36"/>
      <c r="V2089" s="36"/>
    </row>
    <row r="2090" spans="11:22" x14ac:dyDescent="0.25">
      <c r="K2090" s="36"/>
      <c r="L2090" s="37"/>
      <c r="M2090" s="37"/>
      <c r="N2090" s="37"/>
      <c r="O2090" s="37"/>
      <c r="P2090" s="36"/>
      <c r="S2090" s="36"/>
      <c r="T2090" s="36"/>
      <c r="U2090" s="36"/>
      <c r="V2090" s="36"/>
    </row>
    <row r="2091" spans="11:22" x14ac:dyDescent="0.25">
      <c r="K2091" s="36"/>
      <c r="L2091" s="37"/>
      <c r="M2091" s="37"/>
      <c r="N2091" s="37"/>
      <c r="O2091" s="37"/>
      <c r="P2091" s="36"/>
      <c r="S2091" s="36"/>
      <c r="T2091" s="36"/>
      <c r="U2091" s="36"/>
      <c r="V2091" s="36"/>
    </row>
    <row r="2092" spans="11:22" x14ac:dyDescent="0.25">
      <c r="K2092" s="36"/>
      <c r="L2092" s="37"/>
      <c r="M2092" s="37"/>
      <c r="N2092" s="37"/>
      <c r="O2092" s="37"/>
      <c r="P2092" s="36"/>
      <c r="S2092" s="36"/>
      <c r="T2092" s="36"/>
      <c r="U2092" s="36"/>
      <c r="V2092" s="36"/>
    </row>
    <row r="2093" spans="11:22" x14ac:dyDescent="0.25">
      <c r="K2093" s="36"/>
      <c r="L2093" s="37"/>
      <c r="M2093" s="37"/>
      <c r="N2093" s="37"/>
      <c r="O2093" s="37"/>
      <c r="P2093" s="36"/>
      <c r="S2093" s="36"/>
      <c r="T2093" s="36"/>
      <c r="U2093" s="36"/>
      <c r="V2093" s="36"/>
    </row>
    <row r="2094" spans="11:22" x14ac:dyDescent="0.25">
      <c r="K2094" s="36"/>
      <c r="L2094" s="37"/>
      <c r="M2094" s="37"/>
      <c r="N2094" s="37"/>
      <c r="O2094" s="37"/>
      <c r="P2094" s="36"/>
      <c r="S2094" s="36"/>
      <c r="T2094" s="36"/>
      <c r="U2094" s="36"/>
      <c r="V2094" s="36"/>
    </row>
    <row r="2095" spans="11:22" x14ac:dyDescent="0.25">
      <c r="K2095" s="36"/>
      <c r="L2095" s="37"/>
      <c r="M2095" s="37"/>
      <c r="N2095" s="37"/>
      <c r="O2095" s="37"/>
      <c r="P2095" s="36"/>
      <c r="S2095" s="36"/>
      <c r="T2095" s="36"/>
      <c r="U2095" s="36"/>
      <c r="V2095" s="36"/>
    </row>
    <row r="2096" spans="11:22" x14ac:dyDescent="0.25">
      <c r="K2096" s="36"/>
      <c r="L2096" s="37"/>
      <c r="M2096" s="37"/>
      <c r="N2096" s="37"/>
      <c r="O2096" s="37"/>
      <c r="P2096" s="36"/>
      <c r="S2096" s="36"/>
      <c r="T2096" s="36"/>
      <c r="U2096" s="36"/>
      <c r="V2096" s="36"/>
    </row>
    <row r="2097" spans="11:22" x14ac:dyDescent="0.25">
      <c r="K2097" s="36"/>
      <c r="L2097" s="37"/>
      <c r="M2097" s="37"/>
      <c r="N2097" s="37"/>
      <c r="O2097" s="37"/>
      <c r="P2097" s="36"/>
      <c r="S2097" s="36"/>
      <c r="T2097" s="36"/>
      <c r="U2097" s="36"/>
      <c r="V2097" s="36"/>
    </row>
    <row r="2098" spans="11:22" x14ac:dyDescent="0.25">
      <c r="K2098" s="36"/>
      <c r="L2098" s="37"/>
      <c r="M2098" s="37"/>
      <c r="N2098" s="37"/>
      <c r="O2098" s="37"/>
      <c r="P2098" s="36"/>
      <c r="S2098" s="36"/>
      <c r="T2098" s="36"/>
      <c r="U2098" s="36"/>
      <c r="V2098" s="36"/>
    </row>
    <row r="2099" spans="11:22" x14ac:dyDescent="0.25">
      <c r="K2099" s="36"/>
      <c r="L2099" s="37"/>
      <c r="M2099" s="37"/>
      <c r="N2099" s="37"/>
      <c r="O2099" s="37"/>
      <c r="P2099" s="36"/>
      <c r="S2099" s="36"/>
      <c r="T2099" s="36"/>
      <c r="U2099" s="36"/>
      <c r="V2099" s="36"/>
    </row>
    <row r="2100" spans="11:22" x14ac:dyDescent="0.25">
      <c r="K2100" s="36"/>
      <c r="L2100" s="37"/>
      <c r="M2100" s="37"/>
      <c r="N2100" s="37"/>
      <c r="O2100" s="37"/>
      <c r="P2100" s="36"/>
      <c r="S2100" s="36"/>
      <c r="T2100" s="36"/>
      <c r="U2100" s="36"/>
      <c r="V2100" s="36"/>
    </row>
    <row r="2101" spans="11:22" x14ac:dyDescent="0.25">
      <c r="K2101" s="36"/>
      <c r="L2101" s="37"/>
      <c r="M2101" s="37"/>
      <c r="N2101" s="37"/>
      <c r="O2101" s="37"/>
      <c r="P2101" s="36"/>
      <c r="S2101" s="36"/>
      <c r="T2101" s="36"/>
      <c r="U2101" s="36"/>
      <c r="V2101" s="36"/>
    </row>
    <row r="2102" spans="11:22" x14ac:dyDescent="0.25">
      <c r="K2102" s="36"/>
      <c r="L2102" s="37"/>
      <c r="M2102" s="37"/>
      <c r="N2102" s="37"/>
      <c r="O2102" s="37"/>
      <c r="P2102" s="36"/>
      <c r="S2102" s="36"/>
      <c r="T2102" s="36"/>
      <c r="U2102" s="36"/>
      <c r="V2102" s="36"/>
    </row>
    <row r="2103" spans="11:22" x14ac:dyDescent="0.25">
      <c r="K2103" s="36"/>
      <c r="L2103" s="37"/>
      <c r="M2103" s="37"/>
      <c r="N2103" s="37"/>
      <c r="O2103" s="37"/>
      <c r="P2103" s="36"/>
      <c r="S2103" s="36"/>
      <c r="T2103" s="36"/>
      <c r="U2103" s="36"/>
      <c r="V2103" s="36"/>
    </row>
    <row r="2104" spans="11:22" x14ac:dyDescent="0.25">
      <c r="K2104" s="36"/>
      <c r="L2104" s="37"/>
      <c r="M2104" s="37"/>
      <c r="N2104" s="37"/>
      <c r="O2104" s="37"/>
      <c r="P2104" s="36"/>
      <c r="S2104" s="36"/>
      <c r="T2104" s="36"/>
      <c r="U2104" s="36"/>
      <c r="V2104" s="36"/>
    </row>
    <row r="2105" spans="11:22" x14ac:dyDescent="0.25">
      <c r="K2105" s="36"/>
      <c r="L2105" s="37"/>
      <c r="M2105" s="37"/>
      <c r="N2105" s="37"/>
      <c r="O2105" s="37"/>
      <c r="P2105" s="36"/>
      <c r="S2105" s="36"/>
      <c r="T2105" s="36"/>
      <c r="U2105" s="36"/>
      <c r="V2105" s="36"/>
    </row>
    <row r="2106" spans="11:22" x14ac:dyDescent="0.25">
      <c r="K2106" s="36"/>
      <c r="L2106" s="37"/>
      <c r="M2106" s="37"/>
      <c r="N2106" s="37"/>
      <c r="O2106" s="37"/>
      <c r="P2106" s="36"/>
      <c r="S2106" s="36"/>
      <c r="T2106" s="36"/>
      <c r="U2106" s="36"/>
      <c r="V2106" s="36"/>
    </row>
    <row r="2107" spans="11:22" x14ac:dyDescent="0.25">
      <c r="K2107" s="36"/>
      <c r="L2107" s="37"/>
      <c r="M2107" s="37"/>
      <c r="N2107" s="37"/>
      <c r="O2107" s="37"/>
      <c r="P2107" s="36"/>
      <c r="S2107" s="36"/>
      <c r="T2107" s="36"/>
      <c r="U2107" s="36"/>
      <c r="V2107" s="36"/>
    </row>
    <row r="2108" spans="11:22" x14ac:dyDescent="0.25">
      <c r="K2108" s="36"/>
      <c r="L2108" s="37"/>
      <c r="M2108" s="37"/>
      <c r="N2108" s="37"/>
      <c r="O2108" s="37"/>
      <c r="P2108" s="36"/>
      <c r="S2108" s="36"/>
      <c r="T2108" s="36"/>
      <c r="U2108" s="36"/>
      <c r="V2108" s="36"/>
    </row>
    <row r="2109" spans="11:22" x14ac:dyDescent="0.25">
      <c r="K2109" s="36"/>
      <c r="L2109" s="37"/>
      <c r="M2109" s="37"/>
      <c r="N2109" s="37"/>
      <c r="O2109" s="37"/>
      <c r="P2109" s="36"/>
      <c r="S2109" s="36"/>
      <c r="T2109" s="36"/>
      <c r="U2109" s="36"/>
      <c r="V2109" s="36"/>
    </row>
    <row r="2110" spans="11:22" x14ac:dyDescent="0.25">
      <c r="K2110" s="36"/>
      <c r="L2110" s="37"/>
      <c r="M2110" s="37"/>
      <c r="N2110" s="37"/>
      <c r="O2110" s="37"/>
      <c r="P2110" s="36"/>
      <c r="S2110" s="36"/>
      <c r="T2110" s="36"/>
      <c r="U2110" s="36"/>
      <c r="V2110" s="36"/>
    </row>
    <row r="2111" spans="11:22" x14ac:dyDescent="0.25">
      <c r="K2111" s="36"/>
      <c r="L2111" s="37"/>
      <c r="M2111" s="37"/>
      <c r="N2111" s="37"/>
      <c r="O2111" s="37"/>
      <c r="P2111" s="36"/>
      <c r="S2111" s="36"/>
      <c r="T2111" s="36"/>
      <c r="U2111" s="36"/>
      <c r="V2111" s="36"/>
    </row>
    <row r="2112" spans="11:22" x14ac:dyDescent="0.25">
      <c r="K2112" s="36"/>
      <c r="L2112" s="37"/>
      <c r="M2112" s="37"/>
      <c r="N2112" s="37"/>
      <c r="O2112" s="37"/>
      <c r="P2112" s="36"/>
      <c r="S2112" s="36"/>
      <c r="T2112" s="36"/>
      <c r="U2112" s="36"/>
      <c r="V2112" s="36"/>
    </row>
    <row r="2113" spans="11:22" x14ac:dyDescent="0.25">
      <c r="K2113" s="36"/>
      <c r="L2113" s="37"/>
      <c r="M2113" s="37"/>
      <c r="N2113" s="37"/>
      <c r="O2113" s="37"/>
      <c r="P2113" s="36"/>
      <c r="S2113" s="36"/>
      <c r="T2113" s="36"/>
      <c r="U2113" s="36"/>
      <c r="V2113" s="36"/>
    </row>
    <row r="2114" spans="11:22" x14ac:dyDescent="0.25">
      <c r="K2114" s="36"/>
      <c r="L2114" s="37"/>
      <c r="M2114" s="37"/>
      <c r="N2114" s="37"/>
      <c r="O2114" s="37"/>
      <c r="P2114" s="36"/>
      <c r="S2114" s="36"/>
      <c r="T2114" s="36"/>
      <c r="U2114" s="36"/>
      <c r="V2114" s="36"/>
    </row>
    <row r="2115" spans="11:22" x14ac:dyDescent="0.25">
      <c r="K2115" s="36"/>
      <c r="L2115" s="37"/>
      <c r="M2115" s="37"/>
      <c r="N2115" s="37"/>
      <c r="O2115" s="37"/>
      <c r="P2115" s="36"/>
      <c r="S2115" s="36"/>
      <c r="T2115" s="36"/>
      <c r="U2115" s="36"/>
      <c r="V2115" s="36"/>
    </row>
    <row r="2116" spans="11:22" x14ac:dyDescent="0.25">
      <c r="K2116" s="36"/>
      <c r="L2116" s="37"/>
      <c r="M2116" s="37"/>
      <c r="N2116" s="37"/>
      <c r="O2116" s="37"/>
      <c r="P2116" s="36"/>
      <c r="S2116" s="36"/>
      <c r="T2116" s="36"/>
      <c r="U2116" s="36"/>
      <c r="V2116" s="36"/>
    </row>
    <row r="2117" spans="11:22" x14ac:dyDescent="0.25">
      <c r="K2117" s="36"/>
      <c r="L2117" s="37"/>
      <c r="M2117" s="37"/>
      <c r="N2117" s="37"/>
      <c r="O2117" s="37"/>
      <c r="P2117" s="36"/>
      <c r="S2117" s="36"/>
      <c r="T2117" s="36"/>
      <c r="U2117" s="36"/>
      <c r="V2117" s="36"/>
    </row>
    <row r="2118" spans="11:22" x14ac:dyDescent="0.25">
      <c r="K2118" s="36"/>
      <c r="L2118" s="37"/>
      <c r="M2118" s="37"/>
      <c r="N2118" s="37"/>
      <c r="O2118" s="37"/>
      <c r="P2118" s="36"/>
      <c r="S2118" s="36"/>
      <c r="T2118" s="36"/>
      <c r="U2118" s="36"/>
      <c r="V2118" s="36"/>
    </row>
    <row r="2119" spans="11:22" x14ac:dyDescent="0.25">
      <c r="K2119" s="36"/>
      <c r="L2119" s="37"/>
      <c r="M2119" s="37"/>
      <c r="N2119" s="37"/>
      <c r="O2119" s="37"/>
      <c r="P2119" s="36"/>
      <c r="S2119" s="36"/>
      <c r="T2119" s="36"/>
      <c r="U2119" s="36"/>
      <c r="V2119" s="36"/>
    </row>
    <row r="2120" spans="11:22" x14ac:dyDescent="0.25">
      <c r="K2120" s="36"/>
      <c r="L2120" s="37"/>
      <c r="M2120" s="37"/>
      <c r="N2120" s="37"/>
      <c r="O2120" s="37"/>
      <c r="P2120" s="36"/>
      <c r="S2120" s="36"/>
      <c r="T2120" s="36"/>
      <c r="U2120" s="36"/>
      <c r="V2120" s="36"/>
    </row>
    <row r="2121" spans="11:22" x14ac:dyDescent="0.25">
      <c r="K2121" s="36"/>
      <c r="L2121" s="37"/>
      <c r="M2121" s="37"/>
      <c r="N2121" s="37"/>
      <c r="O2121" s="37"/>
      <c r="P2121" s="36"/>
      <c r="S2121" s="36"/>
      <c r="T2121" s="36"/>
      <c r="U2121" s="36"/>
      <c r="V2121" s="36"/>
    </row>
    <row r="2122" spans="11:22" x14ac:dyDescent="0.25">
      <c r="K2122" s="36"/>
      <c r="L2122" s="37"/>
      <c r="M2122" s="37"/>
      <c r="N2122" s="37"/>
      <c r="O2122" s="37"/>
      <c r="P2122" s="36"/>
      <c r="S2122" s="36"/>
      <c r="T2122" s="36"/>
      <c r="U2122" s="36"/>
      <c r="V2122" s="36"/>
    </row>
    <row r="2123" spans="11:22" x14ac:dyDescent="0.25">
      <c r="K2123" s="36"/>
      <c r="L2123" s="37"/>
      <c r="M2123" s="37"/>
      <c r="N2123" s="37"/>
      <c r="O2123" s="37"/>
      <c r="P2123" s="36"/>
      <c r="S2123" s="36"/>
      <c r="T2123" s="36"/>
      <c r="U2123" s="36"/>
      <c r="V2123" s="36"/>
    </row>
    <row r="2124" spans="11:22" x14ac:dyDescent="0.25">
      <c r="K2124" s="36"/>
      <c r="L2124" s="37"/>
      <c r="M2124" s="37"/>
      <c r="N2124" s="37"/>
      <c r="O2124" s="37"/>
      <c r="P2124" s="36"/>
      <c r="S2124" s="36"/>
      <c r="T2124" s="36"/>
      <c r="U2124" s="36"/>
      <c r="V2124" s="36"/>
    </row>
    <row r="2125" spans="11:22" x14ac:dyDescent="0.25">
      <c r="K2125" s="36"/>
      <c r="L2125" s="37"/>
      <c r="M2125" s="37"/>
      <c r="N2125" s="37"/>
      <c r="O2125" s="37"/>
      <c r="P2125" s="36"/>
      <c r="S2125" s="36"/>
      <c r="T2125" s="36"/>
      <c r="U2125" s="36"/>
      <c r="V2125" s="36"/>
    </row>
    <row r="2126" spans="11:22" x14ac:dyDescent="0.25">
      <c r="K2126" s="36"/>
      <c r="L2126" s="37"/>
      <c r="M2126" s="37"/>
      <c r="N2126" s="37"/>
      <c r="O2126" s="37"/>
      <c r="P2126" s="36"/>
      <c r="S2126" s="36"/>
      <c r="T2126" s="36"/>
      <c r="U2126" s="36"/>
      <c r="V2126" s="36"/>
    </row>
    <row r="2127" spans="11:22" x14ac:dyDescent="0.25">
      <c r="K2127" s="36"/>
      <c r="L2127" s="37"/>
      <c r="M2127" s="37"/>
      <c r="N2127" s="37"/>
      <c r="O2127" s="37"/>
      <c r="P2127" s="36"/>
      <c r="S2127" s="36"/>
      <c r="T2127" s="36"/>
      <c r="U2127" s="36"/>
      <c r="V2127" s="36"/>
    </row>
    <row r="2128" spans="11:22" x14ac:dyDescent="0.25">
      <c r="K2128" s="36"/>
      <c r="L2128" s="37"/>
      <c r="M2128" s="37"/>
      <c r="N2128" s="37"/>
      <c r="O2128" s="37"/>
      <c r="P2128" s="36"/>
      <c r="S2128" s="36"/>
      <c r="T2128" s="36"/>
      <c r="U2128" s="36"/>
      <c r="V2128" s="36"/>
    </row>
    <row r="2129" spans="11:22" x14ac:dyDescent="0.25">
      <c r="K2129" s="36"/>
      <c r="L2129" s="37"/>
      <c r="M2129" s="37"/>
      <c r="N2129" s="37"/>
      <c r="O2129" s="37"/>
      <c r="P2129" s="36"/>
      <c r="S2129" s="36"/>
      <c r="T2129" s="36"/>
      <c r="U2129" s="36"/>
      <c r="V2129" s="36"/>
    </row>
    <row r="2130" spans="11:22" x14ac:dyDescent="0.25">
      <c r="K2130" s="36"/>
      <c r="L2130" s="37"/>
      <c r="M2130" s="37"/>
      <c r="N2130" s="37"/>
      <c r="O2130" s="37"/>
      <c r="P2130" s="36"/>
      <c r="S2130" s="36"/>
      <c r="T2130" s="36"/>
      <c r="U2130" s="36"/>
      <c r="V2130" s="36"/>
    </row>
    <row r="2131" spans="11:22" x14ac:dyDescent="0.25">
      <c r="K2131" s="36"/>
      <c r="L2131" s="37"/>
      <c r="M2131" s="37"/>
      <c r="N2131" s="37"/>
      <c r="O2131" s="37"/>
      <c r="P2131" s="36"/>
      <c r="S2131" s="36"/>
      <c r="T2131" s="36"/>
      <c r="U2131" s="36"/>
      <c r="V2131" s="36"/>
    </row>
    <row r="2132" spans="11:22" x14ac:dyDescent="0.25">
      <c r="K2132" s="36"/>
      <c r="L2132" s="37"/>
      <c r="M2132" s="37"/>
      <c r="N2132" s="37"/>
      <c r="O2132" s="37"/>
      <c r="P2132" s="36"/>
      <c r="S2132" s="36"/>
      <c r="T2132" s="36"/>
      <c r="U2132" s="36"/>
      <c r="V2132" s="36"/>
    </row>
    <row r="2133" spans="11:22" x14ac:dyDescent="0.25">
      <c r="K2133" s="36"/>
      <c r="L2133" s="37"/>
      <c r="M2133" s="37"/>
      <c r="N2133" s="37"/>
      <c r="O2133" s="37"/>
      <c r="P2133" s="36"/>
      <c r="S2133" s="36"/>
      <c r="T2133" s="36"/>
      <c r="U2133" s="36"/>
      <c r="V2133" s="36"/>
    </row>
    <row r="2134" spans="11:22" x14ac:dyDescent="0.25">
      <c r="K2134" s="36"/>
      <c r="L2134" s="37"/>
      <c r="M2134" s="37"/>
      <c r="N2134" s="37"/>
      <c r="O2134" s="37"/>
      <c r="P2134" s="36"/>
      <c r="S2134" s="36"/>
      <c r="T2134" s="36"/>
      <c r="U2134" s="36"/>
      <c r="V2134" s="36"/>
    </row>
    <row r="2135" spans="11:22" x14ac:dyDescent="0.25">
      <c r="K2135" s="36"/>
      <c r="L2135" s="37"/>
      <c r="M2135" s="37"/>
      <c r="N2135" s="37"/>
      <c r="O2135" s="37"/>
      <c r="P2135" s="36"/>
      <c r="S2135" s="36"/>
      <c r="T2135" s="36"/>
      <c r="U2135" s="36"/>
      <c r="V2135" s="36"/>
    </row>
    <row r="2136" spans="11:22" x14ac:dyDescent="0.25">
      <c r="K2136" s="36"/>
      <c r="L2136" s="37"/>
      <c r="M2136" s="37"/>
      <c r="N2136" s="37"/>
      <c r="O2136" s="37"/>
      <c r="P2136" s="36"/>
      <c r="S2136" s="36"/>
      <c r="T2136" s="36"/>
      <c r="U2136" s="36"/>
      <c r="V2136" s="36"/>
    </row>
    <row r="2137" spans="11:22" x14ac:dyDescent="0.25">
      <c r="K2137" s="36"/>
      <c r="L2137" s="37"/>
      <c r="M2137" s="37"/>
      <c r="N2137" s="37"/>
      <c r="O2137" s="37"/>
      <c r="P2137" s="36"/>
      <c r="S2137" s="36"/>
      <c r="T2137" s="36"/>
      <c r="U2137" s="36"/>
      <c r="V2137" s="36"/>
    </row>
    <row r="2138" spans="11:22" x14ac:dyDescent="0.25">
      <c r="K2138" s="36"/>
      <c r="L2138" s="37"/>
      <c r="M2138" s="37"/>
      <c r="N2138" s="37"/>
      <c r="O2138" s="37"/>
      <c r="P2138" s="36"/>
      <c r="S2138" s="36"/>
      <c r="T2138" s="36"/>
      <c r="U2138" s="36"/>
      <c r="V2138" s="36"/>
    </row>
    <row r="2139" spans="11:22" x14ac:dyDescent="0.25">
      <c r="K2139" s="36"/>
      <c r="L2139" s="37"/>
      <c r="M2139" s="37"/>
      <c r="N2139" s="37"/>
      <c r="O2139" s="37"/>
      <c r="P2139" s="36"/>
      <c r="S2139" s="36"/>
      <c r="T2139" s="36"/>
      <c r="U2139" s="36"/>
      <c r="V2139" s="36"/>
    </row>
    <row r="2140" spans="11:22" x14ac:dyDescent="0.25">
      <c r="K2140" s="36"/>
      <c r="L2140" s="37"/>
      <c r="M2140" s="37"/>
      <c r="N2140" s="37"/>
      <c r="O2140" s="37"/>
      <c r="P2140" s="36"/>
      <c r="S2140" s="36"/>
      <c r="T2140" s="36"/>
      <c r="U2140" s="36"/>
      <c r="V2140" s="36"/>
    </row>
    <row r="2141" spans="11:22" x14ac:dyDescent="0.25">
      <c r="K2141" s="36"/>
      <c r="L2141" s="37"/>
      <c r="M2141" s="37"/>
      <c r="N2141" s="37"/>
      <c r="O2141" s="37"/>
      <c r="P2141" s="36"/>
      <c r="S2141" s="36"/>
      <c r="T2141" s="36"/>
      <c r="U2141" s="36"/>
      <c r="V2141" s="36"/>
    </row>
    <row r="2142" spans="11:22" x14ac:dyDescent="0.25">
      <c r="K2142" s="36"/>
      <c r="L2142" s="37"/>
      <c r="M2142" s="37"/>
      <c r="N2142" s="37"/>
      <c r="O2142" s="37"/>
      <c r="P2142" s="36"/>
      <c r="S2142" s="36"/>
      <c r="T2142" s="36"/>
      <c r="U2142" s="36"/>
      <c r="V2142" s="36"/>
    </row>
    <row r="2143" spans="11:22" x14ac:dyDescent="0.25">
      <c r="K2143" s="36"/>
      <c r="L2143" s="37"/>
      <c r="M2143" s="37"/>
      <c r="N2143" s="37"/>
      <c r="O2143" s="37"/>
      <c r="P2143" s="36"/>
      <c r="S2143" s="36"/>
      <c r="T2143" s="36"/>
      <c r="U2143" s="36"/>
      <c r="V2143" s="36"/>
    </row>
    <row r="2144" spans="11:22" x14ac:dyDescent="0.25">
      <c r="K2144" s="36"/>
      <c r="L2144" s="37"/>
      <c r="M2144" s="37"/>
      <c r="N2144" s="37"/>
      <c r="O2144" s="37"/>
      <c r="P2144" s="36"/>
      <c r="S2144" s="36"/>
      <c r="T2144" s="36"/>
      <c r="U2144" s="36"/>
      <c r="V2144" s="36"/>
    </row>
    <row r="2145" spans="11:22" x14ac:dyDescent="0.25">
      <c r="K2145" s="36"/>
      <c r="L2145" s="37"/>
      <c r="M2145" s="37"/>
      <c r="N2145" s="37"/>
      <c r="O2145" s="37"/>
      <c r="P2145" s="36"/>
      <c r="S2145" s="36"/>
      <c r="T2145" s="36"/>
      <c r="U2145" s="36"/>
      <c r="V2145" s="36"/>
    </row>
    <row r="2146" spans="11:22" x14ac:dyDescent="0.25">
      <c r="K2146" s="36"/>
      <c r="L2146" s="37"/>
      <c r="M2146" s="37"/>
      <c r="N2146" s="37"/>
      <c r="O2146" s="37"/>
      <c r="P2146" s="36"/>
      <c r="S2146" s="36"/>
      <c r="T2146" s="36"/>
      <c r="U2146" s="36"/>
      <c r="V2146" s="36"/>
    </row>
    <row r="2147" spans="11:22" x14ac:dyDescent="0.25">
      <c r="K2147" s="36"/>
      <c r="L2147" s="37"/>
      <c r="M2147" s="37"/>
      <c r="N2147" s="37"/>
      <c r="O2147" s="37"/>
      <c r="P2147" s="36"/>
      <c r="S2147" s="36"/>
      <c r="T2147" s="36"/>
      <c r="U2147" s="36"/>
      <c r="V2147" s="36"/>
    </row>
    <row r="2148" spans="11:22" x14ac:dyDescent="0.25">
      <c r="K2148" s="36"/>
      <c r="L2148" s="37"/>
      <c r="M2148" s="37"/>
      <c r="N2148" s="37"/>
      <c r="O2148" s="37"/>
      <c r="P2148" s="36"/>
      <c r="S2148" s="36"/>
      <c r="T2148" s="36"/>
      <c r="U2148" s="36"/>
      <c r="V2148" s="36"/>
    </row>
    <row r="2149" spans="11:22" x14ac:dyDescent="0.25">
      <c r="K2149" s="36"/>
      <c r="L2149" s="37"/>
      <c r="M2149" s="37"/>
      <c r="N2149" s="37"/>
      <c r="O2149" s="37"/>
      <c r="P2149" s="36"/>
      <c r="S2149" s="36"/>
      <c r="T2149" s="36"/>
      <c r="U2149" s="36"/>
      <c r="V2149" s="36"/>
    </row>
    <row r="2150" spans="11:22" x14ac:dyDescent="0.25">
      <c r="K2150" s="36"/>
      <c r="L2150" s="37"/>
      <c r="M2150" s="37"/>
      <c r="N2150" s="37"/>
      <c r="O2150" s="37"/>
      <c r="P2150" s="36"/>
      <c r="S2150" s="36"/>
      <c r="T2150" s="36"/>
      <c r="U2150" s="36"/>
      <c r="V2150" s="36"/>
    </row>
    <row r="2151" spans="11:22" x14ac:dyDescent="0.25">
      <c r="K2151" s="36"/>
      <c r="L2151" s="37"/>
      <c r="M2151" s="37"/>
      <c r="N2151" s="37"/>
      <c r="O2151" s="37"/>
      <c r="P2151" s="36"/>
      <c r="S2151" s="36"/>
      <c r="T2151" s="36"/>
      <c r="U2151" s="36"/>
      <c r="V2151" s="36"/>
    </row>
    <row r="2152" spans="11:22" x14ac:dyDescent="0.25">
      <c r="K2152" s="36"/>
      <c r="L2152" s="37"/>
      <c r="M2152" s="37"/>
      <c r="N2152" s="37"/>
      <c r="O2152" s="37"/>
      <c r="P2152" s="36"/>
      <c r="S2152" s="36"/>
      <c r="T2152" s="36"/>
      <c r="U2152" s="36"/>
      <c r="V2152" s="36"/>
    </row>
    <row r="2153" spans="11:22" x14ac:dyDescent="0.25">
      <c r="K2153" s="36"/>
      <c r="L2153" s="37"/>
      <c r="M2153" s="37"/>
      <c r="N2153" s="37"/>
      <c r="O2153" s="37"/>
      <c r="P2153" s="36"/>
      <c r="S2153" s="36"/>
      <c r="T2153" s="36"/>
      <c r="U2153" s="36"/>
      <c r="V2153" s="36"/>
    </row>
    <row r="2154" spans="11:22" x14ac:dyDescent="0.25">
      <c r="K2154" s="36"/>
      <c r="L2154" s="37"/>
      <c r="M2154" s="37"/>
      <c r="N2154" s="37"/>
      <c r="O2154" s="37"/>
      <c r="P2154" s="36"/>
      <c r="S2154" s="36"/>
      <c r="T2154" s="36"/>
      <c r="U2154" s="36"/>
      <c r="V2154" s="36"/>
    </row>
    <row r="2155" spans="11:22" x14ac:dyDescent="0.25">
      <c r="K2155" s="36"/>
      <c r="L2155" s="37"/>
      <c r="M2155" s="37"/>
      <c r="N2155" s="37"/>
      <c r="O2155" s="37"/>
      <c r="P2155" s="36"/>
      <c r="S2155" s="36"/>
      <c r="T2155" s="36"/>
      <c r="U2155" s="36"/>
      <c r="V2155" s="36"/>
    </row>
    <row r="2156" spans="11:22" x14ac:dyDescent="0.25">
      <c r="K2156" s="36"/>
      <c r="L2156" s="37"/>
      <c r="M2156" s="37"/>
      <c r="N2156" s="37"/>
      <c r="O2156" s="37"/>
      <c r="P2156" s="36"/>
      <c r="S2156" s="36"/>
      <c r="T2156" s="36"/>
      <c r="U2156" s="36"/>
      <c r="V2156" s="36"/>
    </row>
    <row r="2157" spans="11:22" x14ac:dyDescent="0.25">
      <c r="K2157" s="36"/>
      <c r="L2157" s="37"/>
      <c r="M2157" s="37"/>
      <c r="N2157" s="37"/>
      <c r="O2157" s="37"/>
      <c r="P2157" s="36"/>
      <c r="S2157" s="36"/>
      <c r="T2157" s="36"/>
      <c r="U2157" s="36"/>
      <c r="V2157" s="36"/>
    </row>
    <row r="2158" spans="11:22" x14ac:dyDescent="0.25">
      <c r="K2158" s="36"/>
      <c r="L2158" s="37"/>
      <c r="M2158" s="37"/>
      <c r="N2158" s="37"/>
      <c r="O2158" s="37"/>
      <c r="P2158" s="36"/>
      <c r="S2158" s="36"/>
      <c r="T2158" s="36"/>
      <c r="U2158" s="36"/>
      <c r="V2158" s="36"/>
    </row>
    <row r="2159" spans="11:22" x14ac:dyDescent="0.25">
      <c r="K2159" s="36"/>
      <c r="L2159" s="37"/>
      <c r="M2159" s="37"/>
      <c r="N2159" s="37"/>
      <c r="O2159" s="37"/>
      <c r="P2159" s="36"/>
      <c r="S2159" s="36"/>
      <c r="T2159" s="36"/>
      <c r="U2159" s="36"/>
      <c r="V2159" s="36"/>
    </row>
    <row r="2160" spans="11:22" x14ac:dyDescent="0.25">
      <c r="K2160" s="36"/>
      <c r="L2160" s="37"/>
      <c r="M2160" s="37"/>
      <c r="N2160" s="37"/>
      <c r="O2160" s="37"/>
      <c r="P2160" s="36"/>
      <c r="S2160" s="36"/>
      <c r="T2160" s="36"/>
      <c r="U2160" s="36"/>
      <c r="V2160" s="36"/>
    </row>
    <row r="2161" spans="11:22" x14ac:dyDescent="0.25">
      <c r="K2161" s="36"/>
      <c r="L2161" s="37"/>
      <c r="M2161" s="37"/>
      <c r="N2161" s="37"/>
      <c r="O2161" s="37"/>
      <c r="P2161" s="36"/>
      <c r="S2161" s="36"/>
      <c r="T2161" s="36"/>
      <c r="U2161" s="36"/>
      <c r="V2161" s="36"/>
    </row>
    <row r="2162" spans="11:22" x14ac:dyDescent="0.25">
      <c r="K2162" s="36"/>
      <c r="L2162" s="37"/>
      <c r="M2162" s="37"/>
      <c r="N2162" s="37"/>
      <c r="O2162" s="37"/>
      <c r="P2162" s="36"/>
      <c r="S2162" s="36"/>
      <c r="T2162" s="36"/>
      <c r="U2162" s="36"/>
      <c r="V2162" s="36"/>
    </row>
    <row r="2163" spans="11:22" x14ac:dyDescent="0.25">
      <c r="K2163" s="36"/>
      <c r="L2163" s="37"/>
      <c r="M2163" s="37"/>
      <c r="N2163" s="37"/>
      <c r="O2163" s="37"/>
      <c r="P2163" s="36"/>
      <c r="S2163" s="36"/>
      <c r="T2163" s="36"/>
      <c r="U2163" s="36"/>
      <c r="V2163" s="36"/>
    </row>
    <row r="2164" spans="11:22" x14ac:dyDescent="0.25">
      <c r="K2164" s="36"/>
      <c r="L2164" s="37"/>
      <c r="M2164" s="37"/>
      <c r="N2164" s="37"/>
      <c r="O2164" s="37"/>
      <c r="P2164" s="36"/>
      <c r="S2164" s="36"/>
      <c r="T2164" s="36"/>
      <c r="U2164" s="36"/>
      <c r="V2164" s="36"/>
    </row>
    <row r="2165" spans="11:22" x14ac:dyDescent="0.25">
      <c r="K2165" s="36"/>
      <c r="L2165" s="37"/>
      <c r="M2165" s="37"/>
      <c r="N2165" s="37"/>
      <c r="O2165" s="37"/>
      <c r="P2165" s="36"/>
      <c r="S2165" s="36"/>
      <c r="T2165" s="36"/>
      <c r="U2165" s="36"/>
      <c r="V2165" s="36"/>
    </row>
    <row r="2166" spans="11:22" x14ac:dyDescent="0.25">
      <c r="K2166" s="36"/>
      <c r="L2166" s="37"/>
      <c r="M2166" s="37"/>
      <c r="N2166" s="37"/>
      <c r="O2166" s="37"/>
      <c r="P2166" s="36"/>
      <c r="S2166" s="36"/>
      <c r="T2166" s="36"/>
      <c r="U2166" s="36"/>
      <c r="V2166" s="36"/>
    </row>
    <row r="2167" spans="11:22" x14ac:dyDescent="0.25">
      <c r="K2167" s="36"/>
      <c r="L2167" s="37"/>
      <c r="M2167" s="37"/>
      <c r="N2167" s="37"/>
      <c r="O2167" s="37"/>
      <c r="P2167" s="36"/>
      <c r="S2167" s="36"/>
      <c r="T2167" s="36"/>
      <c r="U2167" s="36"/>
      <c r="V2167" s="36"/>
    </row>
    <row r="2168" spans="11:22" x14ac:dyDescent="0.25">
      <c r="K2168" s="36"/>
      <c r="L2168" s="37"/>
      <c r="M2168" s="37"/>
      <c r="N2168" s="37"/>
      <c r="O2168" s="37"/>
      <c r="P2168" s="36"/>
      <c r="S2168" s="36"/>
      <c r="T2168" s="36"/>
      <c r="U2168" s="36"/>
      <c r="V2168" s="36"/>
    </row>
    <row r="2169" spans="11:22" x14ac:dyDescent="0.25">
      <c r="K2169" s="36"/>
      <c r="L2169" s="37"/>
      <c r="M2169" s="37"/>
      <c r="N2169" s="37"/>
      <c r="O2169" s="37"/>
      <c r="P2169" s="36"/>
      <c r="S2169" s="36"/>
      <c r="T2169" s="36"/>
      <c r="U2169" s="36"/>
      <c r="V2169" s="36"/>
    </row>
    <row r="2170" spans="11:22" x14ac:dyDescent="0.25">
      <c r="K2170" s="36"/>
      <c r="L2170" s="37"/>
      <c r="M2170" s="37"/>
      <c r="N2170" s="37"/>
      <c r="O2170" s="37"/>
      <c r="P2170" s="36"/>
      <c r="S2170" s="36"/>
      <c r="T2170" s="36"/>
      <c r="U2170" s="36"/>
      <c r="V2170" s="36"/>
    </row>
    <row r="2171" spans="11:22" x14ac:dyDescent="0.25">
      <c r="K2171" s="36"/>
      <c r="L2171" s="37"/>
      <c r="M2171" s="37"/>
      <c r="N2171" s="37"/>
      <c r="O2171" s="37"/>
      <c r="P2171" s="36"/>
      <c r="S2171" s="36"/>
      <c r="T2171" s="36"/>
      <c r="U2171" s="36"/>
      <c r="V2171" s="36"/>
    </row>
    <row r="2172" spans="11:22" x14ac:dyDescent="0.25">
      <c r="K2172" s="36"/>
      <c r="L2172" s="37"/>
      <c r="M2172" s="37"/>
      <c r="N2172" s="37"/>
      <c r="O2172" s="37"/>
      <c r="P2172" s="36"/>
      <c r="S2172" s="36"/>
      <c r="T2172" s="36"/>
      <c r="U2172" s="36"/>
      <c r="V2172" s="36"/>
    </row>
    <row r="2173" spans="11:22" x14ac:dyDescent="0.25">
      <c r="K2173" s="36"/>
      <c r="L2173" s="37"/>
      <c r="M2173" s="37"/>
      <c r="N2173" s="37"/>
      <c r="O2173" s="37"/>
      <c r="P2173" s="36"/>
      <c r="S2173" s="36"/>
      <c r="T2173" s="36"/>
      <c r="U2173" s="36"/>
      <c r="V2173" s="36"/>
    </row>
    <row r="2174" spans="11:22" x14ac:dyDescent="0.25">
      <c r="K2174" s="36"/>
      <c r="L2174" s="37"/>
      <c r="M2174" s="37"/>
      <c r="N2174" s="37"/>
      <c r="O2174" s="37"/>
      <c r="P2174" s="36"/>
      <c r="S2174" s="36"/>
      <c r="T2174" s="36"/>
      <c r="U2174" s="36"/>
      <c r="V2174" s="36"/>
    </row>
    <row r="2175" spans="11:22" x14ac:dyDescent="0.25">
      <c r="K2175" s="36"/>
      <c r="L2175" s="37"/>
      <c r="M2175" s="37"/>
      <c r="N2175" s="37"/>
      <c r="O2175" s="37"/>
      <c r="P2175" s="36"/>
      <c r="S2175" s="36"/>
      <c r="T2175" s="36"/>
      <c r="U2175" s="36"/>
      <c r="V2175" s="36"/>
    </row>
    <row r="2176" spans="11:22" x14ac:dyDescent="0.25">
      <c r="K2176" s="36"/>
      <c r="L2176" s="37"/>
      <c r="M2176" s="37"/>
      <c r="N2176" s="37"/>
      <c r="O2176" s="37"/>
      <c r="P2176" s="36"/>
      <c r="S2176" s="36"/>
      <c r="T2176" s="36"/>
      <c r="U2176" s="36"/>
      <c r="V2176" s="36"/>
    </row>
    <row r="2177" spans="11:22" x14ac:dyDescent="0.25">
      <c r="K2177" s="36"/>
      <c r="L2177" s="37"/>
      <c r="M2177" s="37"/>
      <c r="N2177" s="37"/>
      <c r="O2177" s="37"/>
      <c r="P2177" s="36"/>
      <c r="S2177" s="36"/>
      <c r="T2177" s="36"/>
      <c r="U2177" s="36"/>
      <c r="V2177" s="36"/>
    </row>
    <row r="2178" spans="11:22" x14ac:dyDescent="0.25">
      <c r="K2178" s="36"/>
      <c r="L2178" s="37"/>
      <c r="M2178" s="37"/>
      <c r="N2178" s="37"/>
      <c r="O2178" s="37"/>
      <c r="P2178" s="36"/>
      <c r="S2178" s="36"/>
      <c r="T2178" s="36"/>
      <c r="U2178" s="36"/>
      <c r="V2178" s="36"/>
    </row>
    <row r="2179" spans="11:22" x14ac:dyDescent="0.25">
      <c r="K2179" s="36"/>
      <c r="L2179" s="37"/>
      <c r="M2179" s="37"/>
      <c r="N2179" s="37"/>
      <c r="O2179" s="37"/>
      <c r="P2179" s="36"/>
      <c r="S2179" s="36"/>
      <c r="T2179" s="36"/>
      <c r="U2179" s="36"/>
      <c r="V2179" s="36"/>
    </row>
    <row r="2180" spans="11:22" x14ac:dyDescent="0.25">
      <c r="K2180" s="36"/>
      <c r="L2180" s="37"/>
      <c r="M2180" s="37"/>
      <c r="N2180" s="37"/>
      <c r="O2180" s="37"/>
      <c r="P2180" s="36"/>
      <c r="S2180" s="36"/>
      <c r="T2180" s="36"/>
      <c r="U2180" s="36"/>
      <c r="V2180" s="36"/>
    </row>
    <row r="2181" spans="11:22" x14ac:dyDescent="0.25">
      <c r="K2181" s="36"/>
      <c r="L2181" s="37"/>
      <c r="M2181" s="37"/>
      <c r="N2181" s="37"/>
      <c r="O2181" s="37"/>
      <c r="P2181" s="36"/>
      <c r="S2181" s="36"/>
      <c r="T2181" s="36"/>
      <c r="U2181" s="36"/>
      <c r="V2181" s="36"/>
    </row>
    <row r="2182" spans="11:22" x14ac:dyDescent="0.25">
      <c r="K2182" s="36"/>
      <c r="L2182" s="37"/>
      <c r="M2182" s="37"/>
      <c r="N2182" s="37"/>
      <c r="O2182" s="37"/>
      <c r="P2182" s="36"/>
      <c r="S2182" s="36"/>
      <c r="T2182" s="36"/>
      <c r="U2182" s="36"/>
      <c r="V2182" s="36"/>
    </row>
    <row r="2183" spans="11:22" x14ac:dyDescent="0.25">
      <c r="K2183" s="36"/>
      <c r="L2183" s="37"/>
      <c r="M2183" s="37"/>
      <c r="N2183" s="37"/>
      <c r="O2183" s="37"/>
      <c r="P2183" s="36"/>
      <c r="S2183" s="36"/>
      <c r="T2183" s="36"/>
      <c r="U2183" s="36"/>
      <c r="V2183" s="36"/>
    </row>
    <row r="2184" spans="11:22" x14ac:dyDescent="0.25">
      <c r="K2184" s="36"/>
      <c r="L2184" s="37"/>
      <c r="M2184" s="37"/>
      <c r="N2184" s="37"/>
      <c r="O2184" s="37"/>
      <c r="P2184" s="36"/>
      <c r="S2184" s="36"/>
      <c r="T2184" s="36"/>
      <c r="U2184" s="36"/>
      <c r="V2184" s="36"/>
    </row>
    <row r="2185" spans="11:22" x14ac:dyDescent="0.25">
      <c r="K2185" s="36"/>
      <c r="L2185" s="37"/>
      <c r="M2185" s="37"/>
      <c r="N2185" s="37"/>
      <c r="O2185" s="37"/>
      <c r="P2185" s="36"/>
      <c r="S2185" s="36"/>
      <c r="T2185" s="36"/>
      <c r="U2185" s="36"/>
      <c r="V2185" s="36"/>
    </row>
    <row r="2186" spans="11:22" x14ac:dyDescent="0.25">
      <c r="K2186" s="36"/>
      <c r="L2186" s="37"/>
      <c r="M2186" s="37"/>
      <c r="N2186" s="37"/>
      <c r="O2186" s="37"/>
      <c r="P2186" s="36"/>
      <c r="S2186" s="36"/>
      <c r="T2186" s="36"/>
      <c r="U2186" s="36"/>
      <c r="V2186" s="36"/>
    </row>
    <row r="2187" spans="11:22" x14ac:dyDescent="0.25">
      <c r="K2187" s="36"/>
      <c r="L2187" s="37"/>
      <c r="M2187" s="37"/>
      <c r="N2187" s="37"/>
      <c r="O2187" s="37"/>
      <c r="P2187" s="36"/>
      <c r="S2187" s="36"/>
      <c r="T2187" s="36"/>
      <c r="U2187" s="36"/>
      <c r="V2187" s="36"/>
    </row>
    <row r="2188" spans="11:22" x14ac:dyDescent="0.25">
      <c r="K2188" s="36"/>
      <c r="L2188" s="37"/>
      <c r="M2188" s="37"/>
      <c r="N2188" s="37"/>
      <c r="O2188" s="37"/>
      <c r="P2188" s="36"/>
      <c r="S2188" s="36"/>
      <c r="T2188" s="36"/>
      <c r="U2188" s="36"/>
      <c r="V2188" s="36"/>
    </row>
    <row r="2189" spans="11:22" x14ac:dyDescent="0.25">
      <c r="K2189" s="36"/>
      <c r="L2189" s="37"/>
      <c r="M2189" s="37"/>
      <c r="N2189" s="37"/>
      <c r="O2189" s="37"/>
      <c r="P2189" s="36"/>
      <c r="S2189" s="36"/>
      <c r="T2189" s="36"/>
      <c r="U2189" s="36"/>
      <c r="V2189" s="36"/>
    </row>
    <row r="2190" spans="11:22" x14ac:dyDescent="0.25">
      <c r="K2190" s="36"/>
      <c r="L2190" s="37"/>
      <c r="M2190" s="37"/>
      <c r="N2190" s="37"/>
      <c r="O2190" s="37"/>
      <c r="P2190" s="36"/>
      <c r="S2190" s="36"/>
      <c r="T2190" s="36"/>
      <c r="U2190" s="36"/>
      <c r="V2190" s="36"/>
    </row>
    <row r="2191" spans="11:22" x14ac:dyDescent="0.25">
      <c r="K2191" s="36"/>
      <c r="L2191" s="37"/>
      <c r="M2191" s="37"/>
      <c r="N2191" s="37"/>
      <c r="O2191" s="37"/>
      <c r="P2191" s="36"/>
      <c r="S2191" s="36"/>
      <c r="T2191" s="36"/>
      <c r="U2191" s="36"/>
      <c r="V2191" s="36"/>
    </row>
    <row r="2192" spans="11:22" x14ac:dyDescent="0.25">
      <c r="K2192" s="36"/>
      <c r="L2192" s="37"/>
      <c r="M2192" s="37"/>
      <c r="N2192" s="37"/>
      <c r="O2192" s="37"/>
      <c r="P2192" s="36"/>
      <c r="S2192" s="36"/>
      <c r="T2192" s="36"/>
      <c r="U2192" s="36"/>
      <c r="V2192" s="36"/>
    </row>
    <row r="2193" spans="11:22" x14ac:dyDescent="0.25">
      <c r="K2193" s="36"/>
      <c r="L2193" s="37"/>
      <c r="M2193" s="37"/>
      <c r="N2193" s="37"/>
      <c r="O2193" s="37"/>
      <c r="P2193" s="36"/>
      <c r="S2193" s="36"/>
      <c r="T2193" s="36"/>
      <c r="U2193" s="36"/>
      <c r="V2193" s="36"/>
    </row>
    <row r="2194" spans="11:22" x14ac:dyDescent="0.25">
      <c r="K2194" s="36"/>
      <c r="L2194" s="37"/>
      <c r="M2194" s="37"/>
      <c r="N2194" s="37"/>
      <c r="O2194" s="37"/>
      <c r="P2194" s="36"/>
      <c r="S2194" s="36"/>
      <c r="T2194" s="36"/>
      <c r="U2194" s="36"/>
      <c r="V2194" s="36"/>
    </row>
    <row r="2195" spans="11:22" x14ac:dyDescent="0.25">
      <c r="K2195" s="36"/>
      <c r="L2195" s="37"/>
      <c r="M2195" s="37"/>
      <c r="N2195" s="37"/>
      <c r="O2195" s="37"/>
      <c r="P2195" s="36"/>
      <c r="S2195" s="36"/>
      <c r="T2195" s="36"/>
      <c r="U2195" s="36"/>
      <c r="V2195" s="36"/>
    </row>
    <row r="2196" spans="11:22" x14ac:dyDescent="0.25">
      <c r="K2196" s="36"/>
      <c r="L2196" s="37"/>
      <c r="M2196" s="37"/>
      <c r="N2196" s="37"/>
      <c r="O2196" s="37"/>
      <c r="P2196" s="36"/>
      <c r="S2196" s="36"/>
      <c r="T2196" s="36"/>
      <c r="U2196" s="36"/>
      <c r="V2196" s="36"/>
    </row>
    <row r="2197" spans="11:22" x14ac:dyDescent="0.25">
      <c r="K2197" s="36"/>
      <c r="L2197" s="37"/>
      <c r="M2197" s="37"/>
      <c r="N2197" s="37"/>
      <c r="O2197" s="37"/>
      <c r="P2197" s="36"/>
      <c r="S2197" s="36"/>
      <c r="T2197" s="36"/>
      <c r="U2197" s="36"/>
      <c r="V2197" s="36"/>
    </row>
    <row r="2198" spans="11:22" x14ac:dyDescent="0.25">
      <c r="K2198" s="36"/>
      <c r="L2198" s="37"/>
      <c r="M2198" s="37"/>
      <c r="N2198" s="37"/>
      <c r="O2198" s="37"/>
      <c r="P2198" s="36"/>
      <c r="S2198" s="36"/>
      <c r="T2198" s="36"/>
      <c r="U2198" s="36"/>
      <c r="V2198" s="36"/>
    </row>
    <row r="2199" spans="11:22" x14ac:dyDescent="0.25">
      <c r="K2199" s="36"/>
      <c r="L2199" s="37"/>
      <c r="M2199" s="37"/>
      <c r="N2199" s="37"/>
      <c r="O2199" s="37"/>
      <c r="P2199" s="36"/>
      <c r="S2199" s="36"/>
      <c r="T2199" s="36"/>
      <c r="U2199" s="36"/>
      <c r="V2199" s="36"/>
    </row>
    <row r="2200" spans="11:22" x14ac:dyDescent="0.25">
      <c r="K2200" s="36"/>
      <c r="L2200" s="37"/>
      <c r="M2200" s="37"/>
      <c r="N2200" s="37"/>
      <c r="O2200" s="37"/>
      <c r="P2200" s="36"/>
      <c r="S2200" s="36"/>
      <c r="T2200" s="36"/>
      <c r="U2200" s="36"/>
      <c r="V2200" s="36"/>
    </row>
    <row r="2201" spans="11:22" x14ac:dyDescent="0.25">
      <c r="K2201" s="36"/>
      <c r="L2201" s="37"/>
      <c r="M2201" s="37"/>
      <c r="N2201" s="37"/>
      <c r="O2201" s="37"/>
      <c r="P2201" s="36"/>
      <c r="S2201" s="36"/>
      <c r="T2201" s="36"/>
      <c r="U2201" s="36"/>
      <c r="V2201" s="36"/>
    </row>
    <row r="2202" spans="11:22" x14ac:dyDescent="0.25">
      <c r="K2202" s="36"/>
      <c r="L2202" s="37"/>
      <c r="M2202" s="37"/>
      <c r="N2202" s="37"/>
      <c r="O2202" s="37"/>
      <c r="P2202" s="36"/>
      <c r="S2202" s="36"/>
      <c r="T2202" s="36"/>
      <c r="U2202" s="36"/>
      <c r="V2202" s="36"/>
    </row>
    <row r="2203" spans="11:22" x14ac:dyDescent="0.25">
      <c r="K2203" s="36"/>
      <c r="L2203" s="37"/>
      <c r="M2203" s="37"/>
      <c r="N2203" s="37"/>
      <c r="O2203" s="37"/>
      <c r="P2203" s="36"/>
      <c r="S2203" s="36"/>
      <c r="T2203" s="36"/>
      <c r="U2203" s="36"/>
      <c r="V2203" s="36"/>
    </row>
    <row r="2204" spans="11:22" x14ac:dyDescent="0.25">
      <c r="K2204" s="36"/>
      <c r="L2204" s="37"/>
      <c r="M2204" s="37"/>
      <c r="N2204" s="37"/>
      <c r="O2204" s="37"/>
      <c r="P2204" s="36"/>
      <c r="S2204" s="36"/>
      <c r="T2204" s="36"/>
      <c r="U2204" s="36"/>
      <c r="V2204" s="36"/>
    </row>
    <row r="2205" spans="11:22" x14ac:dyDescent="0.25">
      <c r="K2205" s="36"/>
      <c r="L2205" s="37"/>
      <c r="M2205" s="37"/>
      <c r="N2205" s="37"/>
      <c r="O2205" s="37"/>
      <c r="P2205" s="36"/>
      <c r="S2205" s="36"/>
      <c r="T2205" s="36"/>
      <c r="U2205" s="36"/>
      <c r="V2205" s="36"/>
    </row>
    <row r="2206" spans="11:22" x14ac:dyDescent="0.25">
      <c r="K2206" s="36"/>
      <c r="L2206" s="37"/>
      <c r="M2206" s="37"/>
      <c r="N2206" s="37"/>
      <c r="O2206" s="37"/>
      <c r="P2206" s="36"/>
      <c r="S2206" s="36"/>
      <c r="T2206" s="36"/>
      <c r="U2206" s="36"/>
      <c r="V2206" s="36"/>
    </row>
    <row r="2207" spans="11:22" x14ac:dyDescent="0.25">
      <c r="K2207" s="36"/>
      <c r="L2207" s="37"/>
      <c r="M2207" s="37"/>
      <c r="N2207" s="37"/>
      <c r="O2207" s="37"/>
      <c r="P2207" s="36"/>
      <c r="S2207" s="36"/>
      <c r="T2207" s="36"/>
      <c r="U2207" s="36"/>
      <c r="V2207" s="36"/>
    </row>
    <row r="2208" spans="11:22" x14ac:dyDescent="0.25">
      <c r="K2208" s="36"/>
      <c r="L2208" s="37"/>
      <c r="M2208" s="37"/>
      <c r="N2208" s="37"/>
      <c r="O2208" s="37"/>
      <c r="P2208" s="36"/>
      <c r="S2208" s="36"/>
      <c r="T2208" s="36"/>
      <c r="U2208" s="36"/>
      <c r="V2208" s="36"/>
    </row>
    <row r="2209" spans="11:22" x14ac:dyDescent="0.25">
      <c r="K2209" s="36"/>
      <c r="L2209" s="37"/>
      <c r="M2209" s="37"/>
      <c r="N2209" s="37"/>
      <c r="O2209" s="37"/>
      <c r="P2209" s="36"/>
      <c r="S2209" s="36"/>
      <c r="T2209" s="36"/>
      <c r="U2209" s="36"/>
      <c r="V2209" s="36"/>
    </row>
    <row r="2210" spans="11:22" x14ac:dyDescent="0.25">
      <c r="K2210" s="36"/>
      <c r="L2210" s="37"/>
      <c r="M2210" s="37"/>
      <c r="N2210" s="37"/>
      <c r="O2210" s="37"/>
      <c r="P2210" s="36"/>
      <c r="S2210" s="36"/>
      <c r="T2210" s="36"/>
      <c r="U2210" s="36"/>
      <c r="V2210" s="36"/>
    </row>
    <row r="2211" spans="11:22" x14ac:dyDescent="0.25">
      <c r="K2211" s="36"/>
      <c r="L2211" s="37"/>
      <c r="M2211" s="37"/>
      <c r="N2211" s="37"/>
      <c r="O2211" s="37"/>
      <c r="P2211" s="36"/>
      <c r="S2211" s="36"/>
      <c r="T2211" s="36"/>
      <c r="U2211" s="36"/>
      <c r="V2211" s="36"/>
    </row>
    <row r="2212" spans="11:22" x14ac:dyDescent="0.25">
      <c r="K2212" s="36"/>
      <c r="L2212" s="37"/>
      <c r="M2212" s="37"/>
      <c r="N2212" s="37"/>
      <c r="O2212" s="37"/>
      <c r="P2212" s="36"/>
      <c r="S2212" s="36"/>
      <c r="T2212" s="36"/>
      <c r="U2212" s="36"/>
      <c r="V2212" s="36"/>
    </row>
    <row r="2213" spans="11:22" x14ac:dyDescent="0.25">
      <c r="K2213" s="36"/>
      <c r="L2213" s="37"/>
      <c r="M2213" s="37"/>
      <c r="N2213" s="37"/>
      <c r="O2213" s="37"/>
      <c r="P2213" s="36"/>
      <c r="S2213" s="36"/>
      <c r="T2213" s="36"/>
      <c r="U2213" s="36"/>
      <c r="V2213" s="36"/>
    </row>
    <row r="2214" spans="11:22" x14ac:dyDescent="0.25">
      <c r="K2214" s="36"/>
      <c r="L2214" s="37"/>
      <c r="M2214" s="37"/>
      <c r="N2214" s="37"/>
      <c r="O2214" s="37"/>
      <c r="P2214" s="36"/>
      <c r="S2214" s="36"/>
      <c r="T2214" s="36"/>
      <c r="U2214" s="36"/>
      <c r="V2214" s="36"/>
    </row>
    <row r="2215" spans="11:22" x14ac:dyDescent="0.25">
      <c r="K2215" s="36"/>
      <c r="L2215" s="37"/>
      <c r="M2215" s="37"/>
      <c r="N2215" s="37"/>
      <c r="O2215" s="37"/>
      <c r="P2215" s="36"/>
      <c r="S2215" s="36"/>
      <c r="T2215" s="36"/>
      <c r="U2215" s="36"/>
      <c r="V2215" s="36"/>
    </row>
    <row r="2216" spans="11:22" x14ac:dyDescent="0.25">
      <c r="K2216" s="36"/>
      <c r="L2216" s="37"/>
      <c r="M2216" s="37"/>
      <c r="N2216" s="37"/>
      <c r="O2216" s="37"/>
      <c r="P2216" s="36"/>
      <c r="S2216" s="36"/>
      <c r="T2216" s="36"/>
      <c r="U2216" s="36"/>
      <c r="V2216" s="36"/>
    </row>
    <row r="2217" spans="11:22" x14ac:dyDescent="0.25">
      <c r="K2217" s="36"/>
      <c r="L2217" s="37"/>
      <c r="M2217" s="37"/>
      <c r="N2217" s="37"/>
      <c r="O2217" s="37"/>
      <c r="P2217" s="36"/>
      <c r="S2217" s="36"/>
      <c r="T2217" s="36"/>
      <c r="U2217" s="36"/>
      <c r="V2217" s="36"/>
    </row>
    <row r="2218" spans="11:22" x14ac:dyDescent="0.25">
      <c r="K2218" s="36"/>
      <c r="L2218" s="37"/>
      <c r="M2218" s="37"/>
      <c r="N2218" s="37"/>
      <c r="O2218" s="37"/>
      <c r="P2218" s="36"/>
      <c r="S2218" s="36"/>
      <c r="T2218" s="36"/>
      <c r="U2218" s="36"/>
      <c r="V2218" s="36"/>
    </row>
    <row r="2219" spans="11:22" x14ac:dyDescent="0.25">
      <c r="K2219" s="36"/>
      <c r="L2219" s="37"/>
      <c r="M2219" s="37"/>
      <c r="N2219" s="37"/>
      <c r="O2219" s="37"/>
      <c r="P2219" s="36"/>
      <c r="S2219" s="36"/>
      <c r="T2219" s="36"/>
      <c r="U2219" s="36"/>
      <c r="V2219" s="36"/>
    </row>
    <row r="2220" spans="11:22" x14ac:dyDescent="0.25">
      <c r="K2220" s="36"/>
      <c r="L2220" s="37"/>
      <c r="M2220" s="37"/>
      <c r="N2220" s="37"/>
      <c r="O2220" s="37"/>
      <c r="P2220" s="36"/>
      <c r="S2220" s="36"/>
      <c r="T2220" s="36"/>
      <c r="U2220" s="36"/>
      <c r="V2220" s="36"/>
    </row>
    <row r="2221" spans="11:22" x14ac:dyDescent="0.25">
      <c r="K2221" s="36"/>
      <c r="L2221" s="37"/>
      <c r="M2221" s="37"/>
      <c r="N2221" s="37"/>
      <c r="O2221" s="37"/>
      <c r="P2221" s="36"/>
      <c r="S2221" s="36"/>
      <c r="T2221" s="36"/>
      <c r="U2221" s="36"/>
      <c r="V2221" s="36"/>
    </row>
    <row r="2222" spans="11:22" x14ac:dyDescent="0.25">
      <c r="K2222" s="36"/>
      <c r="L2222" s="37"/>
      <c r="M2222" s="37"/>
      <c r="N2222" s="37"/>
      <c r="O2222" s="37"/>
      <c r="P2222" s="36"/>
      <c r="S2222" s="36"/>
      <c r="T2222" s="36"/>
      <c r="U2222" s="36"/>
      <c r="V2222" s="36"/>
    </row>
    <row r="2223" spans="11:22" x14ac:dyDescent="0.25">
      <c r="K2223" s="36"/>
      <c r="L2223" s="37"/>
      <c r="M2223" s="37"/>
      <c r="N2223" s="37"/>
      <c r="O2223" s="37"/>
      <c r="P2223" s="36"/>
      <c r="S2223" s="36"/>
      <c r="T2223" s="36"/>
      <c r="U2223" s="36"/>
      <c r="V2223" s="36"/>
    </row>
    <row r="2224" spans="11:22" x14ac:dyDescent="0.25">
      <c r="K2224" s="36"/>
      <c r="L2224" s="37"/>
      <c r="M2224" s="37"/>
      <c r="N2224" s="37"/>
      <c r="O2224" s="37"/>
      <c r="P2224" s="36"/>
      <c r="S2224" s="36"/>
      <c r="T2224" s="36"/>
      <c r="U2224" s="36"/>
      <c r="V2224" s="36"/>
    </row>
    <row r="2225" spans="11:22" x14ac:dyDescent="0.25">
      <c r="K2225" s="36"/>
      <c r="L2225" s="37"/>
      <c r="M2225" s="37"/>
      <c r="N2225" s="37"/>
      <c r="O2225" s="37"/>
      <c r="P2225" s="36"/>
      <c r="S2225" s="36"/>
      <c r="T2225" s="36"/>
      <c r="U2225" s="36"/>
      <c r="V2225" s="36"/>
    </row>
    <row r="2226" spans="11:22" x14ac:dyDescent="0.25">
      <c r="K2226" s="36"/>
      <c r="L2226" s="37"/>
      <c r="M2226" s="37"/>
      <c r="N2226" s="37"/>
      <c r="O2226" s="37"/>
      <c r="P2226" s="36"/>
      <c r="S2226" s="36"/>
      <c r="T2226" s="36"/>
      <c r="U2226" s="36"/>
      <c r="V2226" s="36"/>
    </row>
    <row r="2227" spans="11:22" x14ac:dyDescent="0.25">
      <c r="K2227" s="36"/>
      <c r="L2227" s="37"/>
      <c r="M2227" s="37"/>
      <c r="N2227" s="37"/>
      <c r="O2227" s="37"/>
      <c r="P2227" s="36"/>
      <c r="S2227" s="36"/>
      <c r="T2227" s="36"/>
      <c r="U2227" s="36"/>
      <c r="V2227" s="36"/>
    </row>
    <row r="2228" spans="11:22" x14ac:dyDescent="0.25">
      <c r="K2228" s="36"/>
      <c r="L2228" s="37"/>
      <c r="M2228" s="37"/>
      <c r="N2228" s="37"/>
      <c r="O2228" s="37"/>
      <c r="P2228" s="36"/>
      <c r="S2228" s="36"/>
      <c r="T2228" s="36"/>
      <c r="U2228" s="36"/>
      <c r="V2228" s="36"/>
    </row>
    <row r="2229" spans="11:22" x14ac:dyDescent="0.25">
      <c r="K2229" s="36"/>
      <c r="L2229" s="37"/>
      <c r="M2229" s="37"/>
      <c r="N2229" s="37"/>
      <c r="O2229" s="37"/>
      <c r="P2229" s="36"/>
      <c r="S2229" s="36"/>
      <c r="T2229" s="36"/>
      <c r="U2229" s="36"/>
      <c r="V2229" s="36"/>
    </row>
    <row r="2230" spans="11:22" x14ac:dyDescent="0.25">
      <c r="K2230" s="36"/>
      <c r="L2230" s="37"/>
      <c r="M2230" s="37"/>
      <c r="N2230" s="37"/>
      <c r="O2230" s="37"/>
      <c r="P2230" s="36"/>
      <c r="S2230" s="36"/>
      <c r="T2230" s="36"/>
      <c r="U2230" s="36"/>
      <c r="V2230" s="36"/>
    </row>
    <row r="2231" spans="11:22" x14ac:dyDescent="0.25">
      <c r="K2231" s="36"/>
      <c r="L2231" s="37"/>
      <c r="M2231" s="37"/>
      <c r="N2231" s="37"/>
      <c r="O2231" s="37"/>
      <c r="P2231" s="36"/>
      <c r="S2231" s="36"/>
      <c r="T2231" s="36"/>
      <c r="U2231" s="36"/>
      <c r="V2231" s="36"/>
    </row>
    <row r="2232" spans="11:22" x14ac:dyDescent="0.25">
      <c r="K2232" s="36"/>
      <c r="L2232" s="37"/>
      <c r="M2232" s="37"/>
      <c r="N2232" s="37"/>
      <c r="O2232" s="37"/>
      <c r="P2232" s="36"/>
      <c r="S2232" s="36"/>
      <c r="T2232" s="36"/>
      <c r="U2232" s="36"/>
      <c r="V2232" s="36"/>
    </row>
    <row r="2233" spans="11:22" x14ac:dyDescent="0.25">
      <c r="K2233" s="36"/>
      <c r="L2233" s="37"/>
      <c r="M2233" s="37"/>
      <c r="N2233" s="37"/>
      <c r="O2233" s="37"/>
      <c r="P2233" s="36"/>
      <c r="S2233" s="36"/>
      <c r="T2233" s="36"/>
      <c r="U2233" s="36"/>
      <c r="V2233" s="36"/>
    </row>
    <row r="2234" spans="11:22" x14ac:dyDescent="0.25">
      <c r="K2234" s="36"/>
      <c r="L2234" s="37"/>
      <c r="M2234" s="37"/>
      <c r="N2234" s="37"/>
      <c r="O2234" s="37"/>
      <c r="P2234" s="36"/>
      <c r="S2234" s="36"/>
      <c r="T2234" s="36"/>
      <c r="U2234" s="36"/>
      <c r="V2234" s="36"/>
    </row>
    <row r="2235" spans="11:22" x14ac:dyDescent="0.25">
      <c r="K2235" s="36"/>
      <c r="L2235" s="37"/>
      <c r="M2235" s="37"/>
      <c r="N2235" s="37"/>
      <c r="O2235" s="37"/>
      <c r="P2235" s="36"/>
      <c r="S2235" s="36"/>
      <c r="T2235" s="36"/>
      <c r="U2235" s="36"/>
      <c r="V2235" s="36"/>
    </row>
    <row r="2236" spans="11:22" x14ac:dyDescent="0.25">
      <c r="K2236" s="36"/>
      <c r="L2236" s="37"/>
      <c r="M2236" s="37"/>
      <c r="N2236" s="37"/>
      <c r="O2236" s="37"/>
      <c r="P2236" s="36"/>
      <c r="S2236" s="36"/>
      <c r="T2236" s="36"/>
      <c r="U2236" s="36"/>
      <c r="V2236" s="36"/>
    </row>
    <row r="2237" spans="11:22" x14ac:dyDescent="0.25">
      <c r="K2237" s="36"/>
      <c r="L2237" s="37"/>
      <c r="M2237" s="37"/>
      <c r="N2237" s="37"/>
      <c r="O2237" s="37"/>
      <c r="P2237" s="36"/>
      <c r="S2237" s="36"/>
      <c r="T2237" s="36"/>
      <c r="U2237" s="36"/>
      <c r="V2237" s="36"/>
    </row>
    <row r="2238" spans="11:22" x14ac:dyDescent="0.25">
      <c r="K2238" s="36"/>
      <c r="L2238" s="37"/>
      <c r="M2238" s="37"/>
      <c r="N2238" s="37"/>
      <c r="O2238" s="37"/>
      <c r="P2238" s="36"/>
      <c r="S2238" s="36"/>
      <c r="T2238" s="36"/>
      <c r="U2238" s="36"/>
      <c r="V2238" s="36"/>
    </row>
    <row r="2239" spans="11:22" x14ac:dyDescent="0.25">
      <c r="K2239" s="36"/>
      <c r="L2239" s="37"/>
      <c r="M2239" s="37"/>
      <c r="N2239" s="37"/>
      <c r="O2239" s="37"/>
      <c r="P2239" s="36"/>
      <c r="S2239" s="36"/>
      <c r="T2239" s="36"/>
      <c r="U2239" s="36"/>
      <c r="V2239" s="36"/>
    </row>
    <row r="2240" spans="11:22" x14ac:dyDescent="0.25">
      <c r="K2240" s="36"/>
      <c r="L2240" s="37"/>
      <c r="M2240" s="37"/>
      <c r="N2240" s="37"/>
      <c r="O2240" s="37"/>
      <c r="P2240" s="36"/>
      <c r="S2240" s="36"/>
      <c r="T2240" s="36"/>
      <c r="U2240" s="36"/>
      <c r="V2240" s="36"/>
    </row>
    <row r="2241" spans="11:22" x14ac:dyDescent="0.25">
      <c r="K2241" s="36"/>
      <c r="L2241" s="37"/>
      <c r="M2241" s="37"/>
      <c r="N2241" s="37"/>
      <c r="O2241" s="37"/>
      <c r="P2241" s="36"/>
      <c r="S2241" s="36"/>
      <c r="T2241" s="36"/>
      <c r="U2241" s="36"/>
      <c r="V2241" s="36"/>
    </row>
    <row r="2242" spans="11:22" x14ac:dyDescent="0.25">
      <c r="K2242" s="36"/>
      <c r="L2242" s="37"/>
      <c r="M2242" s="37"/>
      <c r="N2242" s="37"/>
      <c r="O2242" s="37"/>
      <c r="P2242" s="36"/>
      <c r="S2242" s="36"/>
      <c r="T2242" s="36"/>
      <c r="U2242" s="36"/>
      <c r="V2242" s="36"/>
    </row>
    <row r="2243" spans="11:22" x14ac:dyDescent="0.25">
      <c r="K2243" s="36"/>
      <c r="L2243" s="37"/>
      <c r="M2243" s="37"/>
      <c r="N2243" s="37"/>
      <c r="O2243" s="37"/>
      <c r="P2243" s="36"/>
      <c r="S2243" s="36"/>
      <c r="T2243" s="36"/>
      <c r="U2243" s="36"/>
      <c r="V2243" s="36"/>
    </row>
    <row r="2244" spans="11:22" x14ac:dyDescent="0.25">
      <c r="K2244" s="36"/>
      <c r="L2244" s="37"/>
      <c r="M2244" s="37"/>
      <c r="N2244" s="37"/>
      <c r="O2244" s="37"/>
      <c r="P2244" s="36"/>
      <c r="S2244" s="36"/>
      <c r="T2244" s="36"/>
      <c r="U2244" s="36"/>
      <c r="V2244" s="36"/>
    </row>
    <row r="2245" spans="11:22" x14ac:dyDescent="0.25">
      <c r="K2245" s="36"/>
      <c r="L2245" s="37"/>
      <c r="M2245" s="37"/>
      <c r="N2245" s="37"/>
      <c r="O2245" s="37"/>
      <c r="P2245" s="36"/>
      <c r="S2245" s="36"/>
      <c r="T2245" s="36"/>
      <c r="U2245" s="36"/>
      <c r="V2245" s="36"/>
    </row>
    <row r="2246" spans="11:22" x14ac:dyDescent="0.25">
      <c r="K2246" s="36"/>
      <c r="L2246" s="37"/>
      <c r="M2246" s="37"/>
      <c r="N2246" s="37"/>
      <c r="O2246" s="37"/>
      <c r="P2246" s="36"/>
      <c r="S2246" s="36"/>
      <c r="T2246" s="36"/>
      <c r="U2246" s="36"/>
      <c r="V2246" s="36"/>
    </row>
    <row r="2247" spans="11:22" x14ac:dyDescent="0.25">
      <c r="K2247" s="36"/>
      <c r="L2247" s="37"/>
      <c r="M2247" s="37"/>
      <c r="N2247" s="37"/>
      <c r="O2247" s="37"/>
      <c r="P2247" s="36"/>
      <c r="S2247" s="36"/>
      <c r="T2247" s="36"/>
      <c r="U2247" s="36"/>
      <c r="V2247" s="36"/>
    </row>
    <row r="2248" spans="11:22" x14ac:dyDescent="0.25">
      <c r="K2248" s="36"/>
      <c r="L2248" s="37"/>
      <c r="M2248" s="37"/>
      <c r="N2248" s="37"/>
      <c r="O2248" s="37"/>
      <c r="P2248" s="36"/>
      <c r="S2248" s="36"/>
      <c r="T2248" s="36"/>
      <c r="U2248" s="36"/>
      <c r="V2248" s="36"/>
    </row>
    <row r="2249" spans="11:22" x14ac:dyDescent="0.25">
      <c r="K2249" s="36"/>
      <c r="L2249" s="37"/>
      <c r="M2249" s="37"/>
      <c r="N2249" s="37"/>
      <c r="O2249" s="37"/>
      <c r="P2249" s="36"/>
      <c r="S2249" s="36"/>
      <c r="T2249" s="36"/>
      <c r="U2249" s="36"/>
      <c r="V2249" s="36"/>
    </row>
    <row r="2250" spans="11:22" x14ac:dyDescent="0.25">
      <c r="K2250" s="36"/>
      <c r="L2250" s="37"/>
      <c r="M2250" s="37"/>
      <c r="N2250" s="37"/>
      <c r="O2250" s="37"/>
      <c r="P2250" s="36"/>
      <c r="S2250" s="36"/>
      <c r="T2250" s="36"/>
      <c r="U2250" s="36"/>
      <c r="V2250" s="36"/>
    </row>
    <row r="2251" spans="11:22" x14ac:dyDescent="0.25">
      <c r="K2251" s="36"/>
      <c r="L2251" s="37"/>
      <c r="M2251" s="37"/>
      <c r="N2251" s="37"/>
      <c r="O2251" s="37"/>
      <c r="P2251" s="36"/>
      <c r="S2251" s="36"/>
      <c r="T2251" s="36"/>
      <c r="U2251" s="36"/>
      <c r="V2251" s="36"/>
    </row>
    <row r="2252" spans="11:22" x14ac:dyDescent="0.25">
      <c r="K2252" s="36"/>
      <c r="L2252" s="37"/>
      <c r="M2252" s="37"/>
      <c r="N2252" s="37"/>
      <c r="O2252" s="37"/>
      <c r="P2252" s="36"/>
      <c r="S2252" s="36"/>
      <c r="T2252" s="36"/>
      <c r="U2252" s="36"/>
      <c r="V2252" s="36"/>
    </row>
    <row r="2253" spans="11:22" x14ac:dyDescent="0.25">
      <c r="K2253" s="36"/>
      <c r="L2253" s="37"/>
      <c r="M2253" s="37"/>
      <c r="N2253" s="37"/>
      <c r="O2253" s="37"/>
      <c r="P2253" s="36"/>
      <c r="S2253" s="36"/>
      <c r="T2253" s="36"/>
      <c r="U2253" s="36"/>
      <c r="V2253" s="36"/>
    </row>
    <row r="2254" spans="11:22" x14ac:dyDescent="0.25">
      <c r="K2254" s="36"/>
      <c r="L2254" s="37"/>
      <c r="M2254" s="37"/>
      <c r="N2254" s="37"/>
      <c r="O2254" s="37"/>
      <c r="P2254" s="36"/>
      <c r="S2254" s="36"/>
      <c r="T2254" s="36"/>
      <c r="U2254" s="36"/>
      <c r="V2254" s="36"/>
    </row>
    <row r="2255" spans="11:22" x14ac:dyDescent="0.25">
      <c r="K2255" s="36"/>
      <c r="L2255" s="37"/>
      <c r="M2255" s="37"/>
      <c r="N2255" s="37"/>
      <c r="O2255" s="37"/>
      <c r="P2255" s="36"/>
      <c r="S2255" s="36"/>
      <c r="T2255" s="36"/>
      <c r="U2255" s="36"/>
      <c r="V2255" s="36"/>
    </row>
    <row r="2256" spans="11:22" x14ac:dyDescent="0.25">
      <c r="K2256" s="36"/>
      <c r="L2256" s="37"/>
      <c r="M2256" s="37"/>
      <c r="N2256" s="37"/>
      <c r="O2256" s="37"/>
      <c r="P2256" s="36"/>
      <c r="S2256" s="36"/>
      <c r="T2256" s="36"/>
      <c r="U2256" s="36"/>
      <c r="V2256" s="36"/>
    </row>
    <row r="2257" spans="11:22" x14ac:dyDescent="0.25">
      <c r="K2257" s="36"/>
      <c r="L2257" s="37"/>
      <c r="M2257" s="37"/>
      <c r="N2257" s="37"/>
      <c r="O2257" s="37"/>
      <c r="P2257" s="36"/>
      <c r="S2257" s="36"/>
      <c r="T2257" s="36"/>
      <c r="U2257" s="36"/>
      <c r="V2257" s="36"/>
    </row>
    <row r="2258" spans="11:22" x14ac:dyDescent="0.25">
      <c r="K2258" s="36"/>
      <c r="L2258" s="37"/>
      <c r="M2258" s="37"/>
      <c r="N2258" s="37"/>
      <c r="O2258" s="37"/>
      <c r="P2258" s="36"/>
      <c r="S2258" s="36"/>
      <c r="T2258" s="36"/>
      <c r="U2258" s="36"/>
      <c r="V2258" s="36"/>
    </row>
    <row r="2259" spans="11:22" x14ac:dyDescent="0.25">
      <c r="K2259" s="36"/>
      <c r="L2259" s="37"/>
      <c r="M2259" s="37"/>
      <c r="N2259" s="37"/>
      <c r="O2259" s="37"/>
      <c r="P2259" s="36"/>
      <c r="S2259" s="36"/>
      <c r="T2259" s="36"/>
      <c r="U2259" s="36"/>
      <c r="V2259" s="36"/>
    </row>
    <row r="2260" spans="11:22" x14ac:dyDescent="0.25">
      <c r="K2260" s="36"/>
      <c r="L2260" s="37"/>
      <c r="M2260" s="37"/>
      <c r="N2260" s="37"/>
      <c r="O2260" s="37"/>
      <c r="P2260" s="36"/>
      <c r="S2260" s="36"/>
      <c r="T2260" s="36"/>
      <c r="U2260" s="36"/>
      <c r="V2260" s="36"/>
    </row>
    <row r="2261" spans="11:22" x14ac:dyDescent="0.25">
      <c r="K2261" s="36"/>
      <c r="L2261" s="37"/>
      <c r="M2261" s="37"/>
      <c r="N2261" s="37"/>
      <c r="O2261" s="37"/>
      <c r="P2261" s="36"/>
      <c r="S2261" s="36"/>
      <c r="T2261" s="36"/>
      <c r="U2261" s="36"/>
      <c r="V2261" s="36"/>
    </row>
    <row r="2262" spans="11:22" x14ac:dyDescent="0.25">
      <c r="K2262" s="36"/>
      <c r="L2262" s="37"/>
      <c r="M2262" s="37"/>
      <c r="N2262" s="37"/>
      <c r="O2262" s="37"/>
      <c r="P2262" s="36"/>
      <c r="S2262" s="36"/>
      <c r="T2262" s="36"/>
      <c r="U2262" s="36"/>
      <c r="V2262" s="36"/>
    </row>
    <row r="2263" spans="11:22" x14ac:dyDescent="0.25">
      <c r="K2263" s="36"/>
      <c r="L2263" s="37"/>
      <c r="M2263" s="37"/>
      <c r="N2263" s="37"/>
      <c r="O2263" s="37"/>
      <c r="P2263" s="36"/>
      <c r="S2263" s="36"/>
      <c r="T2263" s="36"/>
      <c r="U2263" s="36"/>
      <c r="V2263" s="36"/>
    </row>
    <row r="2264" spans="11:22" x14ac:dyDescent="0.25">
      <c r="K2264" s="36"/>
      <c r="L2264" s="37"/>
      <c r="M2264" s="37"/>
      <c r="N2264" s="37"/>
      <c r="O2264" s="37"/>
      <c r="P2264" s="36"/>
      <c r="S2264" s="36"/>
      <c r="T2264" s="36"/>
      <c r="U2264" s="36"/>
      <c r="V2264" s="36"/>
    </row>
    <row r="2265" spans="11:22" x14ac:dyDescent="0.25">
      <c r="K2265" s="36"/>
      <c r="L2265" s="37"/>
      <c r="M2265" s="37"/>
      <c r="N2265" s="37"/>
      <c r="O2265" s="37"/>
      <c r="P2265" s="36"/>
      <c r="S2265" s="36"/>
      <c r="T2265" s="36"/>
      <c r="U2265" s="36"/>
      <c r="V2265" s="36"/>
    </row>
    <row r="2266" spans="11:22" x14ac:dyDescent="0.25">
      <c r="K2266" s="36"/>
      <c r="L2266" s="37"/>
      <c r="M2266" s="37"/>
      <c r="N2266" s="37"/>
      <c r="O2266" s="37"/>
      <c r="P2266" s="36"/>
      <c r="S2266" s="36"/>
      <c r="T2266" s="36"/>
      <c r="U2266" s="36"/>
      <c r="V2266" s="36"/>
    </row>
    <row r="2267" spans="11:22" x14ac:dyDescent="0.25">
      <c r="K2267" s="36"/>
      <c r="L2267" s="37"/>
      <c r="M2267" s="37"/>
      <c r="N2267" s="37"/>
      <c r="O2267" s="37"/>
      <c r="P2267" s="36"/>
      <c r="S2267" s="36"/>
      <c r="T2267" s="36"/>
      <c r="U2267" s="36"/>
      <c r="V2267" s="36"/>
    </row>
    <row r="2268" spans="11:22" x14ac:dyDescent="0.25">
      <c r="K2268" s="36"/>
      <c r="L2268" s="37"/>
      <c r="M2268" s="37"/>
      <c r="N2268" s="37"/>
      <c r="O2268" s="37"/>
      <c r="P2268" s="36"/>
      <c r="S2268" s="36"/>
      <c r="T2268" s="36"/>
      <c r="U2268" s="36"/>
      <c r="V2268" s="36"/>
    </row>
    <row r="2269" spans="11:22" x14ac:dyDescent="0.25">
      <c r="K2269" s="36"/>
      <c r="L2269" s="37"/>
      <c r="M2269" s="37"/>
      <c r="N2269" s="37"/>
      <c r="O2269" s="37"/>
      <c r="P2269" s="36"/>
      <c r="S2269" s="36"/>
      <c r="T2269" s="36"/>
      <c r="U2269" s="36"/>
      <c r="V2269" s="36"/>
    </row>
    <row r="2270" spans="11:22" x14ac:dyDescent="0.25">
      <c r="K2270" s="36"/>
      <c r="L2270" s="37"/>
      <c r="M2270" s="37"/>
      <c r="N2270" s="37"/>
      <c r="O2270" s="37"/>
      <c r="P2270" s="36"/>
      <c r="S2270" s="36"/>
      <c r="T2270" s="36"/>
      <c r="U2270" s="36"/>
      <c r="V2270" s="36"/>
    </row>
    <row r="2271" spans="11:22" x14ac:dyDescent="0.25">
      <c r="K2271" s="36"/>
      <c r="L2271" s="37"/>
      <c r="M2271" s="37"/>
      <c r="N2271" s="37"/>
      <c r="O2271" s="37"/>
      <c r="P2271" s="36"/>
      <c r="S2271" s="36"/>
      <c r="T2271" s="36"/>
      <c r="U2271" s="36"/>
      <c r="V2271" s="36"/>
    </row>
    <row r="2272" spans="11:22" x14ac:dyDescent="0.25">
      <c r="K2272" s="36"/>
      <c r="L2272" s="37"/>
      <c r="M2272" s="37"/>
      <c r="N2272" s="37"/>
      <c r="O2272" s="37"/>
      <c r="P2272" s="36"/>
      <c r="S2272" s="36"/>
      <c r="T2272" s="36"/>
      <c r="U2272" s="36"/>
      <c r="V2272" s="36"/>
    </row>
    <row r="2273" spans="11:22" x14ac:dyDescent="0.25">
      <c r="K2273" s="36"/>
      <c r="L2273" s="37"/>
      <c r="M2273" s="37"/>
      <c r="N2273" s="37"/>
      <c r="O2273" s="37"/>
      <c r="P2273" s="36"/>
      <c r="S2273" s="36"/>
      <c r="T2273" s="36"/>
      <c r="U2273" s="36"/>
      <c r="V2273" s="36"/>
    </row>
    <row r="2274" spans="11:22" x14ac:dyDescent="0.25">
      <c r="K2274" s="36"/>
      <c r="L2274" s="37"/>
      <c r="M2274" s="37"/>
      <c r="N2274" s="37"/>
      <c r="O2274" s="37"/>
      <c r="P2274" s="36"/>
      <c r="S2274" s="36"/>
      <c r="T2274" s="36"/>
      <c r="U2274" s="36"/>
      <c r="V2274" s="36"/>
    </row>
    <row r="2275" spans="11:22" x14ac:dyDescent="0.25">
      <c r="K2275" s="36"/>
      <c r="L2275" s="37"/>
      <c r="M2275" s="37"/>
      <c r="N2275" s="37"/>
      <c r="O2275" s="37"/>
      <c r="P2275" s="36"/>
      <c r="S2275" s="36"/>
      <c r="T2275" s="36"/>
      <c r="U2275" s="36"/>
      <c r="V2275" s="36"/>
    </row>
    <row r="2276" spans="11:22" x14ac:dyDescent="0.25">
      <c r="K2276" s="36"/>
      <c r="L2276" s="37"/>
      <c r="M2276" s="37"/>
      <c r="N2276" s="37"/>
      <c r="O2276" s="37"/>
      <c r="P2276" s="36"/>
      <c r="S2276" s="36"/>
      <c r="T2276" s="36"/>
      <c r="U2276" s="36"/>
      <c r="V2276" s="36"/>
    </row>
    <row r="2277" spans="11:22" x14ac:dyDescent="0.25">
      <c r="K2277" s="36"/>
      <c r="L2277" s="37"/>
      <c r="M2277" s="37"/>
      <c r="N2277" s="37"/>
      <c r="O2277" s="37"/>
      <c r="P2277" s="36"/>
      <c r="S2277" s="36"/>
      <c r="T2277" s="36"/>
      <c r="U2277" s="36"/>
      <c r="V2277" s="36"/>
    </row>
    <row r="2278" spans="11:22" x14ac:dyDescent="0.25">
      <c r="K2278" s="36"/>
      <c r="L2278" s="37"/>
      <c r="M2278" s="37"/>
      <c r="N2278" s="37"/>
      <c r="O2278" s="37"/>
      <c r="P2278" s="36"/>
      <c r="S2278" s="36"/>
      <c r="T2278" s="36"/>
      <c r="U2278" s="36"/>
      <c r="V2278" s="36"/>
    </row>
    <row r="2279" spans="11:22" x14ac:dyDescent="0.25">
      <c r="K2279" s="36"/>
      <c r="L2279" s="37"/>
      <c r="M2279" s="37"/>
      <c r="N2279" s="37"/>
      <c r="O2279" s="37"/>
      <c r="P2279" s="36"/>
      <c r="S2279" s="36"/>
      <c r="T2279" s="36"/>
      <c r="U2279" s="36"/>
      <c r="V2279" s="36"/>
    </row>
    <row r="2280" spans="11:22" x14ac:dyDescent="0.25">
      <c r="K2280" s="36"/>
      <c r="L2280" s="37"/>
      <c r="M2280" s="37"/>
      <c r="N2280" s="37"/>
      <c r="O2280" s="37"/>
      <c r="P2280" s="36"/>
      <c r="S2280" s="36"/>
      <c r="T2280" s="36"/>
      <c r="U2280" s="36"/>
      <c r="V2280" s="36"/>
    </row>
    <row r="2281" spans="11:22" x14ac:dyDescent="0.25">
      <c r="K2281" s="36"/>
      <c r="L2281" s="37"/>
      <c r="M2281" s="37"/>
      <c r="N2281" s="37"/>
      <c r="O2281" s="37"/>
      <c r="P2281" s="36"/>
      <c r="S2281" s="36"/>
      <c r="T2281" s="36"/>
      <c r="U2281" s="36"/>
      <c r="V2281" s="36"/>
    </row>
    <row r="2282" spans="11:22" x14ac:dyDescent="0.25">
      <c r="K2282" s="36"/>
      <c r="L2282" s="37"/>
      <c r="M2282" s="37"/>
      <c r="N2282" s="37"/>
      <c r="O2282" s="37"/>
      <c r="P2282" s="36"/>
      <c r="S2282" s="36"/>
      <c r="T2282" s="36"/>
      <c r="U2282" s="36"/>
      <c r="V2282" s="36"/>
    </row>
    <row r="2283" spans="11:22" x14ac:dyDescent="0.25">
      <c r="K2283" s="36"/>
      <c r="L2283" s="37"/>
      <c r="M2283" s="37"/>
      <c r="N2283" s="37"/>
      <c r="O2283" s="37"/>
      <c r="P2283" s="36"/>
      <c r="S2283" s="36"/>
      <c r="T2283" s="36"/>
      <c r="U2283" s="36"/>
      <c r="V2283" s="36"/>
    </row>
    <row r="2284" spans="11:22" x14ac:dyDescent="0.25">
      <c r="K2284" s="36"/>
      <c r="L2284" s="37"/>
      <c r="M2284" s="37"/>
      <c r="N2284" s="37"/>
      <c r="O2284" s="37"/>
      <c r="P2284" s="36"/>
      <c r="S2284" s="36"/>
      <c r="T2284" s="36"/>
      <c r="U2284" s="36"/>
      <c r="V2284" s="36"/>
    </row>
    <row r="2285" spans="11:22" x14ac:dyDescent="0.25">
      <c r="K2285" s="36"/>
      <c r="L2285" s="37"/>
      <c r="M2285" s="37"/>
      <c r="N2285" s="37"/>
      <c r="O2285" s="37"/>
      <c r="P2285" s="36"/>
      <c r="S2285" s="36"/>
      <c r="T2285" s="36"/>
      <c r="U2285" s="36"/>
      <c r="V2285" s="36"/>
    </row>
    <row r="2286" spans="11:22" x14ac:dyDescent="0.25">
      <c r="K2286" s="36"/>
      <c r="L2286" s="37"/>
      <c r="M2286" s="37"/>
      <c r="N2286" s="37"/>
      <c r="O2286" s="37"/>
      <c r="P2286" s="36"/>
      <c r="S2286" s="36"/>
      <c r="T2286" s="36"/>
      <c r="U2286" s="36"/>
      <c r="V2286" s="36"/>
    </row>
    <row r="2287" spans="11:22" x14ac:dyDescent="0.25">
      <c r="K2287" s="36"/>
      <c r="L2287" s="37"/>
      <c r="M2287" s="37"/>
      <c r="N2287" s="37"/>
      <c r="O2287" s="37"/>
      <c r="P2287" s="36"/>
      <c r="S2287" s="36"/>
      <c r="T2287" s="36"/>
      <c r="U2287" s="36"/>
      <c r="V2287" s="36"/>
    </row>
    <row r="2288" spans="11:22" x14ac:dyDescent="0.25">
      <c r="K2288" s="36"/>
      <c r="L2288" s="37"/>
      <c r="M2288" s="37"/>
      <c r="N2288" s="37"/>
      <c r="O2288" s="37"/>
      <c r="P2288" s="36"/>
      <c r="S2288" s="36"/>
      <c r="T2288" s="36"/>
      <c r="U2288" s="36"/>
      <c r="V2288" s="36"/>
    </row>
    <row r="2289" spans="11:22" x14ac:dyDescent="0.25">
      <c r="K2289" s="36"/>
      <c r="L2289" s="37"/>
      <c r="M2289" s="37"/>
      <c r="N2289" s="37"/>
      <c r="O2289" s="37"/>
      <c r="P2289" s="36"/>
      <c r="S2289" s="36"/>
      <c r="T2289" s="36"/>
      <c r="U2289" s="36"/>
      <c r="V2289" s="36"/>
    </row>
    <row r="2290" spans="11:22" x14ac:dyDescent="0.25">
      <c r="K2290" s="36"/>
      <c r="L2290" s="37"/>
      <c r="M2290" s="37"/>
      <c r="N2290" s="37"/>
      <c r="O2290" s="37"/>
      <c r="P2290" s="36"/>
      <c r="S2290" s="36"/>
      <c r="T2290" s="36"/>
      <c r="U2290" s="36"/>
      <c r="V2290" s="36"/>
    </row>
    <row r="2291" spans="11:22" x14ac:dyDescent="0.25">
      <c r="K2291" s="36"/>
      <c r="L2291" s="37"/>
      <c r="M2291" s="37"/>
      <c r="N2291" s="37"/>
      <c r="O2291" s="37"/>
      <c r="P2291" s="36"/>
      <c r="S2291" s="36"/>
      <c r="T2291" s="36"/>
      <c r="U2291" s="36"/>
      <c r="V2291" s="36"/>
    </row>
    <row r="2292" spans="11:22" x14ac:dyDescent="0.25">
      <c r="K2292" s="36"/>
      <c r="L2292" s="37"/>
      <c r="M2292" s="37"/>
      <c r="N2292" s="37"/>
      <c r="O2292" s="37"/>
      <c r="P2292" s="36"/>
      <c r="S2292" s="36"/>
      <c r="T2292" s="36"/>
      <c r="U2292" s="36"/>
      <c r="V2292" s="36"/>
    </row>
    <row r="2293" spans="11:22" x14ac:dyDescent="0.25">
      <c r="K2293" s="36"/>
      <c r="L2293" s="37"/>
      <c r="M2293" s="37"/>
      <c r="N2293" s="37"/>
      <c r="O2293" s="37"/>
      <c r="P2293" s="36"/>
      <c r="S2293" s="36"/>
      <c r="T2293" s="36"/>
      <c r="U2293" s="36"/>
      <c r="V2293" s="36"/>
    </row>
    <row r="2294" spans="11:22" x14ac:dyDescent="0.25">
      <c r="K2294" s="36"/>
      <c r="L2294" s="37"/>
      <c r="M2294" s="37"/>
      <c r="N2294" s="37"/>
      <c r="O2294" s="37"/>
      <c r="P2294" s="36"/>
      <c r="S2294" s="36"/>
      <c r="T2294" s="36"/>
      <c r="U2294" s="36"/>
      <c r="V2294" s="36"/>
    </row>
    <row r="2295" spans="11:22" x14ac:dyDescent="0.25">
      <c r="K2295" s="36"/>
      <c r="L2295" s="37"/>
      <c r="M2295" s="37"/>
      <c r="N2295" s="37"/>
      <c r="O2295" s="37"/>
      <c r="P2295" s="36"/>
      <c r="S2295" s="36"/>
      <c r="T2295" s="36"/>
      <c r="U2295" s="36"/>
      <c r="V2295" s="36"/>
    </row>
    <row r="2296" spans="11:22" x14ac:dyDescent="0.25">
      <c r="K2296" s="36"/>
      <c r="L2296" s="37"/>
      <c r="M2296" s="37"/>
      <c r="N2296" s="37"/>
      <c r="O2296" s="37"/>
      <c r="P2296" s="36"/>
      <c r="S2296" s="36"/>
      <c r="T2296" s="36"/>
      <c r="U2296" s="36"/>
      <c r="V2296" s="36"/>
    </row>
    <row r="2297" spans="11:22" x14ac:dyDescent="0.25">
      <c r="K2297" s="36"/>
      <c r="L2297" s="37"/>
      <c r="M2297" s="37"/>
      <c r="N2297" s="37"/>
      <c r="O2297" s="37"/>
      <c r="P2297" s="36"/>
      <c r="S2297" s="36"/>
      <c r="T2297" s="36"/>
      <c r="U2297" s="36"/>
      <c r="V2297" s="36"/>
    </row>
    <row r="2298" spans="11:22" x14ac:dyDescent="0.25">
      <c r="K2298" s="36"/>
      <c r="L2298" s="37"/>
      <c r="M2298" s="37"/>
      <c r="N2298" s="37"/>
      <c r="O2298" s="37"/>
      <c r="P2298" s="36"/>
      <c r="S2298" s="36"/>
      <c r="T2298" s="36"/>
      <c r="U2298" s="36"/>
      <c r="V2298" s="36"/>
    </row>
    <row r="2299" spans="11:22" x14ac:dyDescent="0.25">
      <c r="K2299" s="36"/>
      <c r="L2299" s="37"/>
      <c r="M2299" s="37"/>
      <c r="N2299" s="37"/>
      <c r="O2299" s="37"/>
      <c r="P2299" s="36"/>
      <c r="S2299" s="36"/>
      <c r="T2299" s="36"/>
      <c r="U2299" s="36"/>
      <c r="V2299" s="36"/>
    </row>
    <row r="2300" spans="11:22" x14ac:dyDescent="0.25">
      <c r="K2300" s="36"/>
      <c r="L2300" s="37"/>
      <c r="M2300" s="37"/>
      <c r="N2300" s="37"/>
      <c r="O2300" s="37"/>
      <c r="P2300" s="36"/>
      <c r="S2300" s="36"/>
      <c r="T2300" s="36"/>
      <c r="U2300" s="36"/>
      <c r="V2300" s="36"/>
    </row>
    <row r="2301" spans="11:22" x14ac:dyDescent="0.25">
      <c r="K2301" s="36"/>
      <c r="L2301" s="37"/>
      <c r="M2301" s="37"/>
      <c r="N2301" s="37"/>
      <c r="O2301" s="37"/>
      <c r="P2301" s="36"/>
      <c r="S2301" s="36"/>
      <c r="T2301" s="36"/>
      <c r="U2301" s="36"/>
      <c r="V2301" s="36"/>
    </row>
    <row r="2302" spans="11:22" x14ac:dyDescent="0.25">
      <c r="K2302" s="36"/>
      <c r="L2302" s="37"/>
      <c r="M2302" s="37"/>
      <c r="N2302" s="37"/>
      <c r="O2302" s="37"/>
      <c r="P2302" s="36"/>
      <c r="S2302" s="36"/>
      <c r="T2302" s="36"/>
      <c r="U2302" s="36"/>
      <c r="V2302" s="36"/>
    </row>
    <row r="2303" spans="11:22" x14ac:dyDescent="0.25">
      <c r="K2303" s="36"/>
      <c r="L2303" s="37"/>
      <c r="M2303" s="37"/>
      <c r="N2303" s="37"/>
      <c r="O2303" s="37"/>
      <c r="P2303" s="36"/>
      <c r="S2303" s="36"/>
      <c r="T2303" s="36"/>
      <c r="U2303" s="36"/>
      <c r="V2303" s="36"/>
    </row>
    <row r="2304" spans="11:22" x14ac:dyDescent="0.25">
      <c r="K2304" s="36"/>
      <c r="L2304" s="37"/>
      <c r="M2304" s="37"/>
      <c r="N2304" s="37"/>
      <c r="O2304" s="37"/>
      <c r="P2304" s="36"/>
      <c r="S2304" s="36"/>
      <c r="T2304" s="36"/>
      <c r="U2304" s="36"/>
      <c r="V2304" s="36"/>
    </row>
    <row r="2305" spans="11:22" x14ac:dyDescent="0.25">
      <c r="K2305" s="36"/>
      <c r="L2305" s="37"/>
      <c r="M2305" s="37"/>
      <c r="N2305" s="37"/>
      <c r="O2305" s="37"/>
      <c r="P2305" s="36"/>
      <c r="S2305" s="36"/>
      <c r="T2305" s="36"/>
      <c r="U2305" s="36"/>
      <c r="V2305" s="36"/>
    </row>
    <row r="2306" spans="11:22" x14ac:dyDescent="0.25">
      <c r="K2306" s="36"/>
      <c r="L2306" s="37"/>
      <c r="M2306" s="37"/>
      <c r="N2306" s="37"/>
      <c r="O2306" s="37"/>
      <c r="P2306" s="36"/>
      <c r="S2306" s="36"/>
      <c r="T2306" s="36"/>
      <c r="U2306" s="36"/>
      <c r="V2306" s="36"/>
    </row>
    <row r="2307" spans="11:22" x14ac:dyDescent="0.25">
      <c r="K2307" s="36"/>
      <c r="L2307" s="37"/>
      <c r="M2307" s="37"/>
      <c r="N2307" s="37"/>
      <c r="O2307" s="37"/>
      <c r="P2307" s="36"/>
      <c r="S2307" s="36"/>
      <c r="T2307" s="36"/>
      <c r="U2307" s="36"/>
      <c r="V2307" s="36"/>
    </row>
    <row r="2308" spans="11:22" x14ac:dyDescent="0.25">
      <c r="K2308" s="36"/>
      <c r="L2308" s="37"/>
      <c r="M2308" s="37"/>
      <c r="N2308" s="37"/>
      <c r="O2308" s="37"/>
      <c r="P2308" s="36"/>
      <c r="S2308" s="36"/>
      <c r="T2308" s="36"/>
      <c r="U2308" s="36"/>
      <c r="V2308" s="36"/>
    </row>
    <row r="2309" spans="11:22" x14ac:dyDescent="0.25">
      <c r="K2309" s="36"/>
      <c r="L2309" s="37"/>
      <c r="M2309" s="37"/>
      <c r="N2309" s="37"/>
      <c r="O2309" s="37"/>
      <c r="P2309" s="36"/>
      <c r="S2309" s="36"/>
      <c r="T2309" s="36"/>
      <c r="U2309" s="36"/>
      <c r="V2309" s="36"/>
    </row>
    <row r="2310" spans="11:22" x14ac:dyDescent="0.25">
      <c r="K2310" s="36"/>
      <c r="L2310" s="37"/>
      <c r="M2310" s="37"/>
      <c r="N2310" s="37"/>
      <c r="O2310" s="37"/>
      <c r="P2310" s="36"/>
      <c r="S2310" s="36"/>
      <c r="T2310" s="36"/>
      <c r="U2310" s="36"/>
      <c r="V2310" s="36"/>
    </row>
    <row r="2311" spans="11:22" x14ac:dyDescent="0.25">
      <c r="K2311" s="36"/>
      <c r="L2311" s="37"/>
      <c r="M2311" s="37"/>
      <c r="N2311" s="37"/>
      <c r="O2311" s="37"/>
      <c r="P2311" s="36"/>
      <c r="S2311" s="36"/>
      <c r="T2311" s="36"/>
      <c r="U2311" s="36"/>
      <c r="V2311" s="36"/>
    </row>
    <row r="2312" spans="11:22" x14ac:dyDescent="0.25">
      <c r="K2312" s="36"/>
      <c r="L2312" s="37"/>
      <c r="M2312" s="37"/>
      <c r="N2312" s="37"/>
      <c r="O2312" s="37"/>
      <c r="P2312" s="36"/>
      <c r="S2312" s="36"/>
      <c r="T2312" s="36"/>
      <c r="U2312" s="36"/>
      <c r="V2312" s="36"/>
    </row>
    <row r="2313" spans="11:22" x14ac:dyDescent="0.25">
      <c r="K2313" s="36"/>
      <c r="L2313" s="37"/>
      <c r="M2313" s="37"/>
      <c r="N2313" s="37"/>
      <c r="O2313" s="37"/>
      <c r="P2313" s="36"/>
      <c r="S2313" s="36"/>
      <c r="T2313" s="36"/>
      <c r="U2313" s="36"/>
      <c r="V2313" s="36"/>
    </row>
    <row r="2314" spans="11:22" x14ac:dyDescent="0.25">
      <c r="K2314" s="36"/>
      <c r="L2314" s="37"/>
      <c r="M2314" s="37"/>
      <c r="N2314" s="37"/>
      <c r="O2314" s="37"/>
      <c r="P2314" s="36"/>
      <c r="S2314" s="36"/>
      <c r="T2314" s="36"/>
      <c r="U2314" s="36"/>
      <c r="V2314" s="36"/>
    </row>
    <row r="2315" spans="11:22" x14ac:dyDescent="0.25">
      <c r="K2315" s="36"/>
      <c r="L2315" s="37"/>
      <c r="M2315" s="37"/>
      <c r="N2315" s="37"/>
      <c r="O2315" s="37"/>
      <c r="P2315" s="36"/>
      <c r="S2315" s="36"/>
      <c r="T2315" s="36"/>
      <c r="U2315" s="36"/>
      <c r="V2315" s="36"/>
    </row>
    <row r="2316" spans="11:22" x14ac:dyDescent="0.25">
      <c r="K2316" s="36"/>
      <c r="L2316" s="37"/>
      <c r="M2316" s="37"/>
      <c r="N2316" s="37"/>
      <c r="O2316" s="37"/>
      <c r="P2316" s="36"/>
      <c r="S2316" s="36"/>
      <c r="T2316" s="36"/>
      <c r="U2316" s="36"/>
      <c r="V2316" s="36"/>
    </row>
    <row r="2317" spans="11:22" x14ac:dyDescent="0.25">
      <c r="K2317" s="36"/>
      <c r="L2317" s="37"/>
      <c r="M2317" s="37"/>
      <c r="N2317" s="37"/>
      <c r="O2317" s="37"/>
      <c r="P2317" s="36"/>
      <c r="S2317" s="36"/>
      <c r="T2317" s="36"/>
      <c r="U2317" s="36"/>
      <c r="V2317" s="36"/>
    </row>
    <row r="2318" spans="11:22" x14ac:dyDescent="0.25">
      <c r="K2318" s="36"/>
      <c r="L2318" s="37"/>
      <c r="M2318" s="37"/>
      <c r="N2318" s="37"/>
      <c r="O2318" s="37"/>
      <c r="P2318" s="36"/>
      <c r="S2318" s="36"/>
      <c r="T2318" s="36"/>
      <c r="U2318" s="36"/>
      <c r="V2318" s="36"/>
    </row>
    <row r="2319" spans="11:22" x14ac:dyDescent="0.25">
      <c r="K2319" s="36"/>
      <c r="L2319" s="37"/>
      <c r="M2319" s="37"/>
      <c r="N2319" s="37"/>
      <c r="O2319" s="37"/>
      <c r="P2319" s="36"/>
      <c r="S2319" s="36"/>
      <c r="T2319" s="36"/>
      <c r="U2319" s="36"/>
      <c r="V2319" s="36"/>
    </row>
    <row r="2320" spans="11:22" x14ac:dyDescent="0.25">
      <c r="K2320" s="36"/>
      <c r="L2320" s="37"/>
      <c r="M2320" s="37"/>
      <c r="N2320" s="37"/>
      <c r="O2320" s="37"/>
      <c r="P2320" s="36"/>
      <c r="S2320" s="36"/>
      <c r="T2320" s="36"/>
      <c r="U2320" s="36"/>
      <c r="V2320" s="36"/>
    </row>
    <row r="2321" spans="11:22" x14ac:dyDescent="0.25">
      <c r="K2321" s="36"/>
      <c r="L2321" s="37"/>
      <c r="M2321" s="37"/>
      <c r="N2321" s="37"/>
      <c r="O2321" s="37"/>
      <c r="P2321" s="36"/>
      <c r="S2321" s="36"/>
      <c r="T2321" s="36"/>
      <c r="U2321" s="36"/>
      <c r="V2321" s="36"/>
    </row>
    <row r="2322" spans="11:22" x14ac:dyDescent="0.25">
      <c r="K2322" s="36"/>
      <c r="L2322" s="37"/>
      <c r="M2322" s="37"/>
      <c r="N2322" s="37"/>
      <c r="O2322" s="37"/>
      <c r="P2322" s="36"/>
      <c r="S2322" s="36"/>
      <c r="T2322" s="36"/>
      <c r="U2322" s="36"/>
      <c r="V2322" s="36"/>
    </row>
    <row r="2323" spans="11:22" x14ac:dyDescent="0.25">
      <c r="K2323" s="36"/>
      <c r="L2323" s="37"/>
      <c r="M2323" s="37"/>
      <c r="N2323" s="37"/>
      <c r="O2323" s="37"/>
      <c r="P2323" s="36"/>
      <c r="S2323" s="36"/>
      <c r="T2323" s="36"/>
      <c r="U2323" s="36"/>
      <c r="V2323" s="36"/>
    </row>
    <row r="2324" spans="11:22" x14ac:dyDescent="0.25">
      <c r="K2324" s="36"/>
      <c r="L2324" s="37"/>
      <c r="M2324" s="37"/>
      <c r="N2324" s="37"/>
      <c r="O2324" s="37"/>
      <c r="P2324" s="36"/>
      <c r="S2324" s="36"/>
      <c r="T2324" s="36"/>
      <c r="U2324" s="36"/>
      <c r="V2324" s="36"/>
    </row>
    <row r="2325" spans="11:22" x14ac:dyDescent="0.25">
      <c r="K2325" s="36"/>
      <c r="L2325" s="37"/>
      <c r="M2325" s="37"/>
      <c r="N2325" s="37"/>
      <c r="O2325" s="37"/>
      <c r="P2325" s="36"/>
      <c r="S2325" s="36"/>
      <c r="T2325" s="36"/>
      <c r="U2325" s="36"/>
      <c r="V2325" s="36"/>
    </row>
    <row r="2326" spans="11:22" x14ac:dyDescent="0.25">
      <c r="K2326" s="36"/>
      <c r="L2326" s="37"/>
      <c r="M2326" s="37"/>
      <c r="N2326" s="37"/>
      <c r="O2326" s="37"/>
      <c r="P2326" s="36"/>
      <c r="S2326" s="36"/>
      <c r="T2326" s="36"/>
      <c r="U2326" s="36"/>
      <c r="V2326" s="36"/>
    </row>
    <row r="2327" spans="11:22" x14ac:dyDescent="0.25">
      <c r="K2327" s="36"/>
      <c r="L2327" s="37"/>
      <c r="M2327" s="37"/>
      <c r="N2327" s="37"/>
      <c r="O2327" s="37"/>
      <c r="P2327" s="36"/>
      <c r="S2327" s="36"/>
      <c r="T2327" s="36"/>
      <c r="U2327" s="36"/>
      <c r="V2327" s="36"/>
    </row>
    <row r="2328" spans="11:22" x14ac:dyDescent="0.25">
      <c r="K2328" s="36"/>
      <c r="L2328" s="37"/>
      <c r="M2328" s="37"/>
      <c r="N2328" s="37"/>
      <c r="O2328" s="37"/>
      <c r="P2328" s="36"/>
      <c r="S2328" s="36"/>
      <c r="T2328" s="36"/>
      <c r="U2328" s="36"/>
      <c r="V2328" s="36"/>
    </row>
    <row r="2329" spans="11:22" x14ac:dyDescent="0.25">
      <c r="K2329" s="36"/>
      <c r="L2329" s="37"/>
      <c r="M2329" s="37"/>
      <c r="N2329" s="37"/>
      <c r="O2329" s="37"/>
      <c r="P2329" s="36"/>
      <c r="S2329" s="36"/>
      <c r="T2329" s="36"/>
      <c r="U2329" s="36"/>
      <c r="V2329" s="36"/>
    </row>
    <row r="2330" spans="11:22" x14ac:dyDescent="0.25">
      <c r="K2330" s="36"/>
      <c r="L2330" s="37"/>
      <c r="M2330" s="37"/>
      <c r="N2330" s="37"/>
      <c r="O2330" s="37"/>
      <c r="P2330" s="36"/>
      <c r="S2330" s="36"/>
      <c r="T2330" s="36"/>
      <c r="U2330" s="36"/>
      <c r="V2330" s="36"/>
    </row>
    <row r="2331" spans="11:22" x14ac:dyDescent="0.25">
      <c r="K2331" s="36"/>
      <c r="L2331" s="37"/>
      <c r="M2331" s="37"/>
      <c r="N2331" s="37"/>
      <c r="O2331" s="37"/>
      <c r="P2331" s="36"/>
      <c r="S2331" s="36"/>
      <c r="T2331" s="36"/>
      <c r="U2331" s="36"/>
      <c r="V2331" s="36"/>
    </row>
    <row r="2332" spans="11:22" x14ac:dyDescent="0.25">
      <c r="K2332" s="36"/>
      <c r="L2332" s="37"/>
      <c r="M2332" s="37"/>
      <c r="N2332" s="37"/>
      <c r="O2332" s="37"/>
      <c r="P2332" s="36"/>
      <c r="S2332" s="36"/>
      <c r="T2332" s="36"/>
      <c r="U2332" s="36"/>
      <c r="V2332" s="36"/>
    </row>
    <row r="2333" spans="11:22" x14ac:dyDescent="0.25">
      <c r="K2333" s="36"/>
      <c r="L2333" s="37"/>
      <c r="M2333" s="37"/>
      <c r="N2333" s="37"/>
      <c r="O2333" s="37"/>
      <c r="P2333" s="36"/>
      <c r="S2333" s="36"/>
      <c r="T2333" s="36"/>
      <c r="U2333" s="36"/>
      <c r="V2333" s="36"/>
    </row>
    <row r="2334" spans="11:22" x14ac:dyDescent="0.25">
      <c r="K2334" s="36"/>
      <c r="L2334" s="37"/>
      <c r="M2334" s="37"/>
      <c r="N2334" s="37"/>
      <c r="O2334" s="37"/>
      <c r="P2334" s="36"/>
      <c r="S2334" s="36"/>
      <c r="T2334" s="36"/>
      <c r="U2334" s="36"/>
      <c r="V2334" s="36"/>
    </row>
    <row r="2335" spans="11:22" x14ac:dyDescent="0.25">
      <c r="K2335" s="36"/>
      <c r="L2335" s="37"/>
      <c r="M2335" s="37"/>
      <c r="N2335" s="37"/>
      <c r="O2335" s="37"/>
      <c r="P2335" s="36"/>
      <c r="S2335" s="36"/>
      <c r="T2335" s="36"/>
      <c r="U2335" s="36"/>
      <c r="V2335" s="36"/>
    </row>
    <row r="2336" spans="11:22" x14ac:dyDescent="0.25">
      <c r="K2336" s="36"/>
      <c r="L2336" s="37"/>
      <c r="M2336" s="37"/>
      <c r="N2336" s="37"/>
      <c r="O2336" s="37"/>
      <c r="P2336" s="36"/>
      <c r="S2336" s="36"/>
      <c r="T2336" s="36"/>
      <c r="U2336" s="36"/>
      <c r="V2336" s="36"/>
    </row>
    <row r="2337" spans="11:22" x14ac:dyDescent="0.25">
      <c r="K2337" s="36"/>
      <c r="L2337" s="37"/>
      <c r="M2337" s="37"/>
      <c r="N2337" s="37"/>
      <c r="O2337" s="37"/>
      <c r="P2337" s="36"/>
      <c r="S2337" s="36"/>
      <c r="T2337" s="36"/>
      <c r="U2337" s="36"/>
      <c r="V2337" s="36"/>
    </row>
    <row r="2338" spans="11:22" x14ac:dyDescent="0.25">
      <c r="K2338" s="36"/>
      <c r="L2338" s="37"/>
      <c r="M2338" s="37"/>
      <c r="N2338" s="37"/>
      <c r="O2338" s="37"/>
      <c r="P2338" s="36"/>
      <c r="S2338" s="36"/>
      <c r="T2338" s="36"/>
      <c r="U2338" s="36"/>
      <c r="V2338" s="36"/>
    </row>
    <row r="2339" spans="11:22" x14ac:dyDescent="0.25">
      <c r="K2339" s="36"/>
      <c r="L2339" s="37"/>
      <c r="M2339" s="37"/>
      <c r="N2339" s="37"/>
      <c r="O2339" s="37"/>
      <c r="P2339" s="36"/>
      <c r="S2339" s="36"/>
      <c r="T2339" s="36"/>
      <c r="U2339" s="36"/>
      <c r="V2339" s="36"/>
    </row>
    <row r="2340" spans="11:22" x14ac:dyDescent="0.25">
      <c r="K2340" s="36"/>
      <c r="L2340" s="37"/>
      <c r="M2340" s="37"/>
      <c r="N2340" s="37"/>
      <c r="O2340" s="37"/>
      <c r="P2340" s="36"/>
      <c r="S2340" s="36"/>
      <c r="T2340" s="36"/>
      <c r="U2340" s="36"/>
      <c r="V2340" s="36"/>
    </row>
    <row r="2341" spans="11:22" x14ac:dyDescent="0.25">
      <c r="K2341" s="36"/>
      <c r="L2341" s="37"/>
      <c r="M2341" s="37"/>
      <c r="N2341" s="37"/>
      <c r="O2341" s="37"/>
      <c r="P2341" s="36"/>
      <c r="S2341" s="36"/>
      <c r="T2341" s="36"/>
      <c r="U2341" s="36"/>
      <c r="V2341" s="36"/>
    </row>
    <row r="2342" spans="11:22" x14ac:dyDescent="0.25">
      <c r="K2342" s="36"/>
      <c r="L2342" s="37"/>
      <c r="M2342" s="37"/>
      <c r="N2342" s="37"/>
      <c r="O2342" s="37"/>
      <c r="P2342" s="36"/>
      <c r="S2342" s="36"/>
      <c r="T2342" s="36"/>
      <c r="U2342" s="36"/>
      <c r="V2342" s="36"/>
    </row>
    <row r="2343" spans="11:22" x14ac:dyDescent="0.25">
      <c r="K2343" s="36"/>
      <c r="L2343" s="37"/>
      <c r="M2343" s="37"/>
      <c r="N2343" s="37"/>
      <c r="O2343" s="37"/>
      <c r="P2343" s="36"/>
      <c r="S2343" s="36"/>
      <c r="T2343" s="36"/>
      <c r="U2343" s="36"/>
      <c r="V2343" s="36"/>
    </row>
    <row r="2344" spans="11:22" x14ac:dyDescent="0.25">
      <c r="K2344" s="36"/>
      <c r="L2344" s="37"/>
      <c r="M2344" s="37"/>
      <c r="N2344" s="37"/>
      <c r="O2344" s="37"/>
      <c r="P2344" s="36"/>
      <c r="S2344" s="36"/>
      <c r="T2344" s="36"/>
      <c r="U2344" s="36"/>
      <c r="V2344" s="36"/>
    </row>
    <row r="2345" spans="11:22" x14ac:dyDescent="0.25">
      <c r="K2345" s="36"/>
      <c r="L2345" s="37"/>
      <c r="M2345" s="37"/>
      <c r="N2345" s="37"/>
      <c r="O2345" s="37"/>
      <c r="P2345" s="36"/>
      <c r="S2345" s="36"/>
      <c r="T2345" s="36"/>
      <c r="U2345" s="36"/>
      <c r="V2345" s="36"/>
    </row>
    <row r="2346" spans="11:22" x14ac:dyDescent="0.25">
      <c r="K2346" s="36"/>
      <c r="L2346" s="37"/>
      <c r="M2346" s="37"/>
      <c r="N2346" s="37"/>
      <c r="O2346" s="37"/>
      <c r="P2346" s="36"/>
      <c r="S2346" s="36"/>
      <c r="T2346" s="36"/>
      <c r="U2346" s="36"/>
      <c r="V2346" s="36"/>
    </row>
    <row r="2347" spans="11:22" x14ac:dyDescent="0.25">
      <c r="K2347" s="36"/>
      <c r="L2347" s="37"/>
      <c r="M2347" s="37"/>
      <c r="N2347" s="37"/>
      <c r="O2347" s="37"/>
      <c r="P2347" s="36"/>
      <c r="S2347" s="36"/>
      <c r="T2347" s="36"/>
      <c r="U2347" s="36"/>
      <c r="V2347" s="36"/>
    </row>
    <row r="2348" spans="11:22" x14ac:dyDescent="0.25">
      <c r="K2348" s="36"/>
      <c r="L2348" s="37"/>
      <c r="M2348" s="37"/>
      <c r="N2348" s="37"/>
      <c r="O2348" s="37"/>
      <c r="P2348" s="36"/>
      <c r="S2348" s="36"/>
      <c r="T2348" s="36"/>
      <c r="U2348" s="36"/>
      <c r="V2348" s="36"/>
    </row>
    <row r="2349" spans="11:22" x14ac:dyDescent="0.25">
      <c r="K2349" s="36"/>
      <c r="L2349" s="37"/>
      <c r="M2349" s="37"/>
      <c r="N2349" s="37"/>
      <c r="O2349" s="37"/>
      <c r="P2349" s="36"/>
      <c r="S2349" s="36"/>
      <c r="T2349" s="36"/>
      <c r="U2349" s="36"/>
      <c r="V2349" s="36"/>
    </row>
    <row r="2350" spans="11:22" x14ac:dyDescent="0.25">
      <c r="K2350" s="36"/>
      <c r="L2350" s="37"/>
      <c r="M2350" s="37"/>
      <c r="N2350" s="37"/>
      <c r="O2350" s="37"/>
      <c r="P2350" s="36"/>
      <c r="S2350" s="36"/>
      <c r="T2350" s="36"/>
      <c r="U2350" s="36"/>
      <c r="V2350" s="36"/>
    </row>
    <row r="2351" spans="11:22" x14ac:dyDescent="0.25">
      <c r="K2351" s="36"/>
      <c r="L2351" s="37"/>
      <c r="M2351" s="37"/>
      <c r="N2351" s="37"/>
      <c r="O2351" s="37"/>
      <c r="P2351" s="36"/>
      <c r="S2351" s="36"/>
      <c r="T2351" s="36"/>
      <c r="U2351" s="36"/>
      <c r="V2351" s="36"/>
    </row>
    <row r="2352" spans="11:22" x14ac:dyDescent="0.25">
      <c r="K2352" s="36"/>
      <c r="L2352" s="37"/>
      <c r="M2352" s="37"/>
      <c r="N2352" s="37"/>
      <c r="O2352" s="37"/>
      <c r="P2352" s="36"/>
      <c r="S2352" s="36"/>
      <c r="T2352" s="36"/>
      <c r="U2352" s="36"/>
      <c r="V2352" s="36"/>
    </row>
    <row r="2353" spans="11:22" x14ac:dyDescent="0.25">
      <c r="K2353" s="36"/>
      <c r="L2353" s="37"/>
      <c r="M2353" s="37"/>
      <c r="N2353" s="37"/>
      <c r="O2353" s="37"/>
      <c r="P2353" s="36"/>
      <c r="S2353" s="36"/>
      <c r="T2353" s="36"/>
      <c r="U2353" s="36"/>
      <c r="V2353" s="36"/>
    </row>
    <row r="2354" spans="11:22" x14ac:dyDescent="0.25">
      <c r="K2354" s="36"/>
      <c r="L2354" s="37"/>
      <c r="M2354" s="37"/>
      <c r="N2354" s="37"/>
      <c r="O2354" s="37"/>
      <c r="P2354" s="36"/>
      <c r="S2354" s="36"/>
      <c r="T2354" s="36"/>
      <c r="U2354" s="36"/>
      <c r="V2354" s="36"/>
    </row>
    <row r="2355" spans="11:22" x14ac:dyDescent="0.25">
      <c r="K2355" s="36"/>
      <c r="L2355" s="37"/>
      <c r="M2355" s="37"/>
      <c r="N2355" s="37"/>
      <c r="O2355" s="37"/>
      <c r="P2355" s="36"/>
      <c r="S2355" s="36"/>
      <c r="T2355" s="36"/>
      <c r="U2355" s="36"/>
      <c r="V2355" s="36"/>
    </row>
    <row r="2356" spans="11:22" x14ac:dyDescent="0.25">
      <c r="K2356" s="36"/>
      <c r="L2356" s="37"/>
      <c r="M2356" s="37"/>
      <c r="N2356" s="37"/>
      <c r="O2356" s="37"/>
      <c r="P2356" s="36"/>
      <c r="S2356" s="36"/>
      <c r="T2356" s="36"/>
      <c r="U2356" s="36"/>
      <c r="V2356" s="36"/>
    </row>
    <row r="2357" spans="11:22" x14ac:dyDescent="0.25">
      <c r="K2357" s="36"/>
      <c r="L2357" s="37"/>
      <c r="M2357" s="37"/>
      <c r="N2357" s="37"/>
      <c r="O2357" s="37"/>
      <c r="P2357" s="36"/>
      <c r="S2357" s="36"/>
      <c r="T2357" s="36"/>
      <c r="U2357" s="36"/>
      <c r="V2357" s="36"/>
    </row>
    <row r="2358" spans="11:22" x14ac:dyDescent="0.25">
      <c r="K2358" s="36"/>
      <c r="L2358" s="37"/>
      <c r="M2358" s="37"/>
      <c r="N2358" s="37"/>
      <c r="O2358" s="37"/>
      <c r="P2358" s="36"/>
      <c r="S2358" s="36"/>
      <c r="T2358" s="36"/>
      <c r="U2358" s="36"/>
      <c r="V2358" s="36"/>
    </row>
    <row r="2359" spans="11:22" x14ac:dyDescent="0.25">
      <c r="K2359" s="36"/>
      <c r="L2359" s="37"/>
      <c r="M2359" s="37"/>
      <c r="N2359" s="37"/>
      <c r="O2359" s="37"/>
      <c r="P2359" s="36"/>
      <c r="S2359" s="36"/>
      <c r="T2359" s="36"/>
      <c r="U2359" s="36"/>
      <c r="V2359" s="36"/>
    </row>
    <row r="2360" spans="11:22" x14ac:dyDescent="0.25">
      <c r="K2360" s="36"/>
      <c r="L2360" s="37"/>
      <c r="M2360" s="37"/>
      <c r="N2360" s="37"/>
      <c r="O2360" s="37"/>
      <c r="P2360" s="36"/>
      <c r="S2360" s="36"/>
      <c r="T2360" s="36"/>
      <c r="U2360" s="36"/>
      <c r="V2360" s="36"/>
    </row>
    <row r="2361" spans="11:22" x14ac:dyDescent="0.25">
      <c r="K2361" s="36"/>
      <c r="L2361" s="37"/>
      <c r="M2361" s="37"/>
      <c r="N2361" s="37"/>
      <c r="O2361" s="37"/>
      <c r="P2361" s="36"/>
      <c r="S2361" s="36"/>
      <c r="T2361" s="36"/>
      <c r="U2361" s="36"/>
      <c r="V2361" s="36"/>
    </row>
    <row r="2362" spans="11:22" x14ac:dyDescent="0.25">
      <c r="K2362" s="36"/>
      <c r="L2362" s="37"/>
      <c r="M2362" s="37"/>
      <c r="N2362" s="37"/>
      <c r="O2362" s="37"/>
      <c r="P2362" s="36"/>
      <c r="S2362" s="36"/>
      <c r="T2362" s="36"/>
      <c r="U2362" s="36"/>
      <c r="V2362" s="36"/>
    </row>
    <row r="2363" spans="11:22" x14ac:dyDescent="0.25">
      <c r="K2363" s="36"/>
      <c r="L2363" s="37"/>
      <c r="M2363" s="37"/>
      <c r="N2363" s="37"/>
      <c r="O2363" s="37"/>
      <c r="P2363" s="36"/>
      <c r="S2363" s="36"/>
      <c r="T2363" s="36"/>
      <c r="U2363" s="36"/>
      <c r="V2363" s="36"/>
    </row>
    <row r="2364" spans="11:22" x14ac:dyDescent="0.25">
      <c r="K2364" s="36"/>
      <c r="L2364" s="37"/>
      <c r="M2364" s="37"/>
      <c r="N2364" s="37"/>
      <c r="O2364" s="37"/>
      <c r="P2364" s="36"/>
      <c r="S2364" s="36"/>
      <c r="T2364" s="36"/>
      <c r="U2364" s="36"/>
      <c r="V2364" s="36"/>
    </row>
    <row r="2365" spans="11:22" x14ac:dyDescent="0.25">
      <c r="K2365" s="36"/>
      <c r="L2365" s="37"/>
      <c r="M2365" s="37"/>
      <c r="N2365" s="37"/>
      <c r="O2365" s="37"/>
      <c r="P2365" s="36"/>
      <c r="S2365" s="36"/>
      <c r="T2365" s="36"/>
      <c r="U2365" s="36"/>
      <c r="V2365" s="36"/>
    </row>
    <row r="2366" spans="11:22" x14ac:dyDescent="0.25">
      <c r="K2366" s="36"/>
      <c r="L2366" s="37"/>
      <c r="M2366" s="37"/>
      <c r="N2366" s="37"/>
      <c r="O2366" s="37"/>
      <c r="P2366" s="36"/>
      <c r="S2366" s="36"/>
      <c r="T2366" s="36"/>
      <c r="U2366" s="36"/>
      <c r="V2366" s="36"/>
    </row>
    <row r="2367" spans="11:22" x14ac:dyDescent="0.25">
      <c r="K2367" s="36"/>
      <c r="L2367" s="37"/>
      <c r="M2367" s="37"/>
      <c r="N2367" s="37"/>
      <c r="O2367" s="37"/>
      <c r="P2367" s="36"/>
      <c r="S2367" s="36"/>
      <c r="T2367" s="36"/>
      <c r="U2367" s="36"/>
      <c r="V2367" s="36"/>
    </row>
    <row r="2368" spans="11:22" x14ac:dyDescent="0.25">
      <c r="K2368" s="36"/>
      <c r="L2368" s="37"/>
      <c r="M2368" s="37"/>
      <c r="N2368" s="37"/>
      <c r="O2368" s="37"/>
      <c r="P2368" s="36"/>
      <c r="S2368" s="36"/>
      <c r="T2368" s="36"/>
      <c r="U2368" s="36"/>
      <c r="V2368" s="36"/>
    </row>
    <row r="2369" spans="11:22" x14ac:dyDescent="0.25">
      <c r="K2369" s="36"/>
      <c r="L2369" s="37"/>
      <c r="M2369" s="37"/>
      <c r="N2369" s="37"/>
      <c r="O2369" s="37"/>
      <c r="P2369" s="36"/>
      <c r="S2369" s="36"/>
      <c r="T2369" s="36"/>
      <c r="U2369" s="36"/>
      <c r="V2369" s="36"/>
    </row>
    <row r="2370" spans="11:22" x14ac:dyDescent="0.25">
      <c r="K2370" s="36"/>
      <c r="L2370" s="37"/>
      <c r="M2370" s="37"/>
      <c r="N2370" s="37"/>
      <c r="O2370" s="37"/>
      <c r="P2370" s="36"/>
      <c r="S2370" s="36"/>
      <c r="T2370" s="36"/>
      <c r="U2370" s="36"/>
      <c r="V2370" s="36"/>
    </row>
    <row r="2371" spans="11:22" x14ac:dyDescent="0.25">
      <c r="K2371" s="36"/>
      <c r="L2371" s="37"/>
      <c r="M2371" s="37"/>
      <c r="N2371" s="37"/>
      <c r="O2371" s="37"/>
      <c r="P2371" s="36"/>
      <c r="S2371" s="36"/>
      <c r="T2371" s="36"/>
      <c r="U2371" s="36"/>
      <c r="V2371" s="36"/>
    </row>
    <row r="2372" spans="11:22" x14ac:dyDescent="0.25">
      <c r="K2372" s="36"/>
      <c r="L2372" s="37"/>
      <c r="M2372" s="37"/>
      <c r="N2372" s="37"/>
      <c r="O2372" s="37"/>
      <c r="P2372" s="36"/>
      <c r="S2372" s="36"/>
      <c r="T2372" s="36"/>
      <c r="U2372" s="36"/>
      <c r="V2372" s="36"/>
    </row>
    <row r="2373" spans="11:22" x14ac:dyDescent="0.25">
      <c r="K2373" s="36"/>
      <c r="L2373" s="37"/>
      <c r="M2373" s="37"/>
      <c r="N2373" s="37"/>
      <c r="O2373" s="37"/>
      <c r="P2373" s="36"/>
      <c r="S2373" s="36"/>
      <c r="T2373" s="36"/>
      <c r="U2373" s="36"/>
      <c r="V2373" s="36"/>
    </row>
    <row r="2374" spans="11:22" x14ac:dyDescent="0.25">
      <c r="K2374" s="36"/>
      <c r="L2374" s="37"/>
      <c r="M2374" s="37"/>
      <c r="N2374" s="37"/>
      <c r="O2374" s="37"/>
      <c r="P2374" s="36"/>
      <c r="S2374" s="36"/>
      <c r="T2374" s="36"/>
      <c r="U2374" s="36"/>
      <c r="V2374" s="36"/>
    </row>
    <row r="2375" spans="11:22" x14ac:dyDescent="0.25">
      <c r="K2375" s="36"/>
      <c r="L2375" s="37"/>
      <c r="M2375" s="37"/>
      <c r="N2375" s="37"/>
      <c r="O2375" s="37"/>
      <c r="P2375" s="36"/>
      <c r="S2375" s="36"/>
      <c r="T2375" s="36"/>
      <c r="U2375" s="36"/>
      <c r="V2375" s="36"/>
    </row>
    <row r="2376" spans="11:22" x14ac:dyDescent="0.25">
      <c r="K2376" s="36"/>
      <c r="L2376" s="37"/>
      <c r="M2376" s="37"/>
      <c r="N2376" s="37"/>
      <c r="O2376" s="37"/>
      <c r="P2376" s="36"/>
      <c r="S2376" s="36"/>
      <c r="T2376" s="36"/>
      <c r="U2376" s="36"/>
      <c r="V2376" s="36"/>
    </row>
    <row r="2377" spans="11:22" x14ac:dyDescent="0.25">
      <c r="K2377" s="36"/>
      <c r="L2377" s="37"/>
      <c r="M2377" s="37"/>
      <c r="N2377" s="37"/>
      <c r="O2377" s="37"/>
      <c r="P2377" s="36"/>
      <c r="S2377" s="36"/>
      <c r="T2377" s="36"/>
      <c r="U2377" s="36"/>
      <c r="V2377" s="36"/>
    </row>
    <row r="2378" spans="11:22" x14ac:dyDescent="0.25">
      <c r="K2378" s="36"/>
      <c r="L2378" s="37"/>
      <c r="M2378" s="37"/>
      <c r="N2378" s="37"/>
      <c r="O2378" s="37"/>
      <c r="P2378" s="36"/>
      <c r="S2378" s="36"/>
      <c r="T2378" s="36"/>
      <c r="U2378" s="36"/>
      <c r="V2378" s="36"/>
    </row>
    <row r="2379" spans="11:22" x14ac:dyDescent="0.25">
      <c r="K2379" s="36"/>
      <c r="L2379" s="37"/>
      <c r="M2379" s="37"/>
      <c r="N2379" s="37"/>
      <c r="O2379" s="37"/>
      <c r="P2379" s="36"/>
      <c r="S2379" s="36"/>
      <c r="T2379" s="36"/>
      <c r="U2379" s="36"/>
      <c r="V2379" s="36"/>
    </row>
    <row r="2380" spans="11:22" x14ac:dyDescent="0.25">
      <c r="K2380" s="36"/>
      <c r="L2380" s="37"/>
      <c r="M2380" s="37"/>
      <c r="N2380" s="37"/>
      <c r="O2380" s="37"/>
      <c r="P2380" s="36"/>
      <c r="S2380" s="36"/>
      <c r="T2380" s="36"/>
      <c r="U2380" s="36"/>
      <c r="V2380" s="36"/>
    </row>
    <row r="2381" spans="11:22" x14ac:dyDescent="0.25">
      <c r="K2381" s="36"/>
      <c r="L2381" s="37"/>
      <c r="M2381" s="37"/>
      <c r="N2381" s="37"/>
      <c r="O2381" s="37"/>
      <c r="P2381" s="36"/>
      <c r="S2381" s="36"/>
      <c r="T2381" s="36"/>
      <c r="U2381" s="36"/>
      <c r="V2381" s="36"/>
    </row>
    <row r="2382" spans="11:22" x14ac:dyDescent="0.25">
      <c r="K2382" s="36"/>
      <c r="L2382" s="37"/>
      <c r="M2382" s="37"/>
      <c r="N2382" s="37"/>
      <c r="O2382" s="37"/>
      <c r="P2382" s="36"/>
      <c r="S2382" s="36"/>
      <c r="T2382" s="36"/>
      <c r="U2382" s="36"/>
      <c r="V2382" s="36"/>
    </row>
    <row r="2383" spans="11:22" x14ac:dyDescent="0.25">
      <c r="K2383" s="36"/>
      <c r="L2383" s="37"/>
      <c r="M2383" s="37"/>
      <c r="N2383" s="37"/>
      <c r="O2383" s="37"/>
      <c r="P2383" s="36"/>
      <c r="S2383" s="36"/>
      <c r="T2383" s="36"/>
      <c r="U2383" s="36"/>
      <c r="V2383" s="36"/>
    </row>
    <row r="2384" spans="11:22" x14ac:dyDescent="0.25">
      <c r="K2384" s="36"/>
      <c r="L2384" s="37"/>
      <c r="M2384" s="37"/>
      <c r="N2384" s="37"/>
      <c r="O2384" s="37"/>
      <c r="P2384" s="36"/>
      <c r="S2384" s="36"/>
      <c r="T2384" s="36"/>
      <c r="U2384" s="36"/>
      <c r="V2384" s="36"/>
    </row>
    <row r="2385" spans="11:22" x14ac:dyDescent="0.25">
      <c r="K2385" s="36"/>
      <c r="L2385" s="37"/>
      <c r="M2385" s="37"/>
      <c r="N2385" s="37"/>
      <c r="O2385" s="37"/>
      <c r="P2385" s="36"/>
      <c r="S2385" s="36"/>
      <c r="T2385" s="36"/>
      <c r="U2385" s="36"/>
      <c r="V2385" s="36"/>
    </row>
    <row r="2386" spans="11:22" x14ac:dyDescent="0.25">
      <c r="K2386" s="36"/>
      <c r="L2386" s="37"/>
      <c r="M2386" s="37"/>
      <c r="N2386" s="37"/>
      <c r="O2386" s="37"/>
      <c r="P2386" s="36"/>
      <c r="S2386" s="36"/>
      <c r="T2386" s="36"/>
      <c r="U2386" s="36"/>
      <c r="V2386" s="36"/>
    </row>
    <row r="2387" spans="11:22" x14ac:dyDescent="0.25">
      <c r="K2387" s="36"/>
      <c r="L2387" s="37"/>
      <c r="M2387" s="37"/>
      <c r="N2387" s="37"/>
      <c r="O2387" s="37"/>
      <c r="P2387" s="36"/>
      <c r="S2387" s="36"/>
      <c r="T2387" s="36"/>
      <c r="U2387" s="36"/>
      <c r="V2387" s="36"/>
    </row>
    <row r="2388" spans="11:22" x14ac:dyDescent="0.25">
      <c r="K2388" s="36"/>
      <c r="L2388" s="37"/>
      <c r="M2388" s="37"/>
      <c r="N2388" s="37"/>
      <c r="O2388" s="37"/>
      <c r="P2388" s="36"/>
      <c r="S2388" s="36"/>
      <c r="T2388" s="36"/>
      <c r="U2388" s="36"/>
      <c r="V2388" s="36"/>
    </row>
    <row r="2389" spans="11:22" x14ac:dyDescent="0.25">
      <c r="K2389" s="36"/>
      <c r="L2389" s="37"/>
      <c r="M2389" s="37"/>
      <c r="N2389" s="37"/>
      <c r="O2389" s="37"/>
      <c r="P2389" s="36"/>
      <c r="S2389" s="36"/>
      <c r="T2389" s="36"/>
      <c r="U2389" s="36"/>
      <c r="V2389" s="36"/>
    </row>
    <row r="2390" spans="11:22" x14ac:dyDescent="0.25">
      <c r="K2390" s="36"/>
      <c r="L2390" s="37"/>
      <c r="M2390" s="37"/>
      <c r="N2390" s="37"/>
      <c r="O2390" s="37"/>
      <c r="P2390" s="36"/>
      <c r="S2390" s="36"/>
      <c r="T2390" s="36"/>
      <c r="U2390" s="36"/>
      <c r="V2390" s="36"/>
    </row>
    <row r="2391" spans="11:22" x14ac:dyDescent="0.25">
      <c r="K2391" s="36"/>
      <c r="L2391" s="37"/>
      <c r="M2391" s="37"/>
      <c r="N2391" s="37"/>
      <c r="O2391" s="37"/>
      <c r="P2391" s="36"/>
      <c r="S2391" s="36"/>
      <c r="T2391" s="36"/>
      <c r="U2391" s="36"/>
      <c r="V2391" s="36"/>
    </row>
    <row r="2392" spans="11:22" x14ac:dyDescent="0.25">
      <c r="K2392" s="36"/>
      <c r="L2392" s="37"/>
      <c r="M2392" s="37"/>
      <c r="N2392" s="37"/>
      <c r="O2392" s="37"/>
      <c r="P2392" s="36"/>
      <c r="S2392" s="36"/>
      <c r="T2392" s="36"/>
      <c r="U2392" s="36"/>
      <c r="V2392" s="36"/>
    </row>
    <row r="2393" spans="11:22" x14ac:dyDescent="0.25">
      <c r="K2393" s="36"/>
      <c r="L2393" s="37"/>
      <c r="M2393" s="37"/>
      <c r="N2393" s="37"/>
      <c r="O2393" s="37"/>
      <c r="P2393" s="36"/>
      <c r="S2393" s="36"/>
      <c r="T2393" s="36"/>
      <c r="U2393" s="36"/>
      <c r="V2393" s="36"/>
    </row>
    <row r="2394" spans="11:22" x14ac:dyDescent="0.25">
      <c r="K2394" s="36"/>
      <c r="L2394" s="37"/>
      <c r="M2394" s="37"/>
      <c r="N2394" s="37"/>
      <c r="O2394" s="37"/>
      <c r="P2394" s="36"/>
      <c r="S2394" s="36"/>
      <c r="T2394" s="36"/>
      <c r="U2394" s="36"/>
      <c r="V2394" s="36"/>
    </row>
    <row r="2395" spans="11:22" x14ac:dyDescent="0.25">
      <c r="K2395" s="36"/>
      <c r="L2395" s="37"/>
      <c r="M2395" s="37"/>
      <c r="N2395" s="37"/>
      <c r="O2395" s="37"/>
      <c r="P2395" s="36"/>
      <c r="S2395" s="36"/>
      <c r="T2395" s="36"/>
      <c r="U2395" s="36"/>
      <c r="V2395" s="36"/>
    </row>
    <row r="2396" spans="11:22" x14ac:dyDescent="0.25">
      <c r="K2396" s="36"/>
      <c r="L2396" s="37"/>
      <c r="M2396" s="37"/>
      <c r="N2396" s="37"/>
      <c r="O2396" s="37"/>
      <c r="P2396" s="36"/>
      <c r="S2396" s="36"/>
      <c r="T2396" s="36"/>
      <c r="U2396" s="36"/>
      <c r="V2396" s="36"/>
    </row>
    <row r="2397" spans="11:22" x14ac:dyDescent="0.25">
      <c r="K2397" s="36"/>
      <c r="L2397" s="37"/>
      <c r="M2397" s="37"/>
      <c r="N2397" s="37"/>
      <c r="O2397" s="37"/>
      <c r="P2397" s="36"/>
      <c r="S2397" s="36"/>
      <c r="T2397" s="36"/>
      <c r="U2397" s="36"/>
      <c r="V2397" s="36"/>
    </row>
    <row r="2398" spans="11:22" x14ac:dyDescent="0.25">
      <c r="K2398" s="36"/>
      <c r="L2398" s="37"/>
      <c r="M2398" s="37"/>
      <c r="N2398" s="37"/>
      <c r="O2398" s="37"/>
      <c r="P2398" s="36"/>
      <c r="S2398" s="36"/>
      <c r="T2398" s="36"/>
      <c r="U2398" s="36"/>
      <c r="V2398" s="36"/>
    </row>
    <row r="2399" spans="11:22" x14ac:dyDescent="0.25">
      <c r="K2399" s="36"/>
      <c r="L2399" s="37"/>
      <c r="M2399" s="37"/>
      <c r="N2399" s="37"/>
      <c r="O2399" s="37"/>
      <c r="P2399" s="36"/>
      <c r="S2399" s="36"/>
      <c r="T2399" s="36"/>
      <c r="U2399" s="36"/>
      <c r="V2399" s="36"/>
    </row>
    <row r="2400" spans="11:22" x14ac:dyDescent="0.25">
      <c r="K2400" s="36"/>
      <c r="L2400" s="37"/>
      <c r="M2400" s="37"/>
      <c r="N2400" s="37"/>
      <c r="O2400" s="37"/>
      <c r="P2400" s="36"/>
      <c r="S2400" s="36"/>
      <c r="T2400" s="36"/>
      <c r="U2400" s="36"/>
      <c r="V2400" s="36"/>
    </row>
    <row r="2401" spans="11:22" x14ac:dyDescent="0.25">
      <c r="K2401" s="36"/>
      <c r="L2401" s="37"/>
      <c r="M2401" s="37"/>
      <c r="N2401" s="37"/>
      <c r="O2401" s="37"/>
      <c r="P2401" s="36"/>
      <c r="S2401" s="36"/>
      <c r="T2401" s="36"/>
      <c r="U2401" s="36"/>
      <c r="V2401" s="36"/>
    </row>
    <row r="2402" spans="11:22" x14ac:dyDescent="0.25">
      <c r="K2402" s="36"/>
      <c r="L2402" s="37"/>
      <c r="M2402" s="37"/>
      <c r="N2402" s="37"/>
      <c r="O2402" s="37"/>
      <c r="P2402" s="36"/>
      <c r="S2402" s="36"/>
      <c r="T2402" s="36"/>
      <c r="U2402" s="36"/>
      <c r="V2402" s="36"/>
    </row>
    <row r="2403" spans="11:22" x14ac:dyDescent="0.25">
      <c r="K2403" s="36"/>
      <c r="L2403" s="37"/>
      <c r="M2403" s="37"/>
      <c r="N2403" s="37"/>
      <c r="O2403" s="37"/>
      <c r="P2403" s="36"/>
      <c r="S2403" s="36"/>
      <c r="T2403" s="36"/>
      <c r="U2403" s="36"/>
      <c r="V2403" s="36"/>
    </row>
    <row r="2404" spans="11:22" x14ac:dyDescent="0.25">
      <c r="K2404" s="36"/>
      <c r="L2404" s="37"/>
      <c r="M2404" s="37"/>
      <c r="N2404" s="37"/>
      <c r="O2404" s="37"/>
      <c r="P2404" s="36"/>
      <c r="S2404" s="36"/>
      <c r="T2404" s="36"/>
      <c r="U2404" s="36"/>
      <c r="V2404" s="36"/>
    </row>
    <row r="2405" spans="11:22" x14ac:dyDescent="0.25">
      <c r="K2405" s="36"/>
      <c r="L2405" s="37"/>
      <c r="M2405" s="37"/>
      <c r="N2405" s="37"/>
      <c r="O2405" s="37"/>
      <c r="P2405" s="36"/>
      <c r="S2405" s="36"/>
      <c r="T2405" s="36"/>
      <c r="U2405" s="36"/>
      <c r="V2405" s="36"/>
    </row>
    <row r="2406" spans="11:22" x14ac:dyDescent="0.25">
      <c r="K2406" s="36"/>
      <c r="L2406" s="37"/>
      <c r="M2406" s="37"/>
      <c r="N2406" s="37"/>
      <c r="O2406" s="37"/>
      <c r="P2406" s="36"/>
      <c r="S2406" s="36"/>
      <c r="T2406" s="36"/>
      <c r="U2406" s="36"/>
      <c r="V2406" s="36"/>
    </row>
    <row r="2407" spans="11:22" x14ac:dyDescent="0.25">
      <c r="K2407" s="36"/>
      <c r="L2407" s="37"/>
      <c r="M2407" s="37"/>
      <c r="N2407" s="37"/>
      <c r="O2407" s="37"/>
      <c r="P2407" s="36"/>
      <c r="S2407" s="36"/>
      <c r="T2407" s="36"/>
      <c r="U2407" s="36"/>
      <c r="V2407" s="36"/>
    </row>
    <row r="2408" spans="11:22" x14ac:dyDescent="0.25">
      <c r="K2408" s="36"/>
      <c r="L2408" s="37"/>
      <c r="M2408" s="37"/>
      <c r="N2408" s="37"/>
      <c r="O2408" s="37"/>
      <c r="P2408" s="36"/>
      <c r="S2408" s="36"/>
      <c r="T2408" s="36"/>
      <c r="U2408" s="36"/>
      <c r="V2408" s="36"/>
    </row>
    <row r="2409" spans="11:22" x14ac:dyDescent="0.25">
      <c r="K2409" s="36"/>
      <c r="L2409" s="37"/>
      <c r="M2409" s="37"/>
      <c r="N2409" s="37"/>
      <c r="O2409" s="37"/>
      <c r="P2409" s="36"/>
      <c r="S2409" s="36"/>
      <c r="T2409" s="36"/>
      <c r="U2409" s="36"/>
      <c r="V2409" s="36"/>
    </row>
    <row r="2410" spans="11:22" x14ac:dyDescent="0.25">
      <c r="K2410" s="36"/>
      <c r="L2410" s="37"/>
      <c r="M2410" s="37"/>
      <c r="N2410" s="37"/>
      <c r="O2410" s="37"/>
      <c r="P2410" s="36"/>
      <c r="S2410" s="36"/>
      <c r="T2410" s="36"/>
      <c r="U2410" s="36"/>
      <c r="V2410" s="36"/>
    </row>
    <row r="2411" spans="11:22" x14ac:dyDescent="0.25">
      <c r="K2411" s="36"/>
      <c r="L2411" s="37"/>
      <c r="M2411" s="37"/>
      <c r="N2411" s="37"/>
      <c r="O2411" s="37"/>
      <c r="P2411" s="36"/>
      <c r="S2411" s="36"/>
      <c r="T2411" s="36"/>
      <c r="U2411" s="36"/>
      <c r="V2411" s="36"/>
    </row>
    <row r="2412" spans="11:22" x14ac:dyDescent="0.25">
      <c r="K2412" s="36"/>
      <c r="L2412" s="37"/>
      <c r="M2412" s="37"/>
      <c r="N2412" s="37"/>
      <c r="O2412" s="37"/>
      <c r="P2412" s="36"/>
      <c r="S2412" s="36"/>
      <c r="T2412" s="36"/>
      <c r="U2412" s="36"/>
      <c r="V2412" s="36"/>
    </row>
    <row r="2413" spans="11:22" x14ac:dyDescent="0.25">
      <c r="K2413" s="36"/>
      <c r="L2413" s="37"/>
      <c r="M2413" s="37"/>
      <c r="N2413" s="37"/>
      <c r="O2413" s="37"/>
      <c r="P2413" s="36"/>
      <c r="S2413" s="36"/>
      <c r="T2413" s="36"/>
      <c r="U2413" s="36"/>
      <c r="V2413" s="36"/>
    </row>
    <row r="2414" spans="11:22" x14ac:dyDescent="0.25">
      <c r="K2414" s="36"/>
      <c r="L2414" s="37"/>
      <c r="M2414" s="37"/>
      <c r="N2414" s="37"/>
      <c r="O2414" s="37"/>
      <c r="P2414" s="36"/>
      <c r="S2414" s="36"/>
      <c r="T2414" s="36"/>
      <c r="U2414" s="36"/>
      <c r="V2414" s="36"/>
    </row>
    <row r="2415" spans="11:22" x14ac:dyDescent="0.25">
      <c r="K2415" s="36"/>
      <c r="L2415" s="37"/>
      <c r="M2415" s="37"/>
      <c r="N2415" s="37"/>
      <c r="O2415" s="37"/>
      <c r="P2415" s="36"/>
      <c r="S2415" s="36"/>
      <c r="T2415" s="36"/>
      <c r="U2415" s="36"/>
      <c r="V2415" s="36"/>
    </row>
    <row r="2416" spans="11:22" x14ac:dyDescent="0.25">
      <c r="K2416" s="36"/>
      <c r="L2416" s="37"/>
      <c r="M2416" s="37"/>
      <c r="N2416" s="37"/>
      <c r="O2416" s="37"/>
      <c r="P2416" s="36"/>
      <c r="S2416" s="36"/>
      <c r="T2416" s="36"/>
      <c r="U2416" s="36"/>
      <c r="V2416" s="36"/>
    </row>
    <row r="2417" spans="11:22" x14ac:dyDescent="0.25">
      <c r="K2417" s="36"/>
      <c r="L2417" s="37"/>
      <c r="M2417" s="37"/>
      <c r="N2417" s="37"/>
      <c r="O2417" s="37"/>
      <c r="P2417" s="36"/>
      <c r="S2417" s="36"/>
      <c r="T2417" s="36"/>
      <c r="U2417" s="36"/>
      <c r="V2417" s="36"/>
    </row>
    <row r="2418" spans="11:22" x14ac:dyDescent="0.25">
      <c r="K2418" s="36"/>
      <c r="L2418" s="37"/>
      <c r="M2418" s="37"/>
      <c r="N2418" s="37"/>
      <c r="O2418" s="37"/>
      <c r="P2418" s="36"/>
      <c r="S2418" s="36"/>
      <c r="T2418" s="36"/>
      <c r="U2418" s="36"/>
      <c r="V2418" s="36"/>
    </row>
    <row r="2419" spans="11:22" x14ac:dyDescent="0.25">
      <c r="K2419" s="36"/>
      <c r="L2419" s="37"/>
      <c r="M2419" s="37"/>
      <c r="N2419" s="37"/>
      <c r="O2419" s="37"/>
      <c r="P2419" s="36"/>
      <c r="S2419" s="36"/>
      <c r="T2419" s="36"/>
      <c r="U2419" s="36"/>
      <c r="V2419" s="36"/>
    </row>
    <row r="2420" spans="11:22" x14ac:dyDescent="0.25">
      <c r="K2420" s="36"/>
      <c r="L2420" s="37"/>
      <c r="M2420" s="37"/>
      <c r="N2420" s="37"/>
      <c r="O2420" s="37"/>
      <c r="P2420" s="36"/>
      <c r="S2420" s="36"/>
      <c r="T2420" s="36"/>
      <c r="U2420" s="36"/>
      <c r="V2420" s="36"/>
    </row>
    <row r="2421" spans="11:22" x14ac:dyDescent="0.25">
      <c r="K2421" s="36"/>
      <c r="L2421" s="37"/>
      <c r="M2421" s="37"/>
      <c r="N2421" s="37"/>
      <c r="O2421" s="37"/>
      <c r="P2421" s="36"/>
      <c r="S2421" s="36"/>
      <c r="T2421" s="36"/>
      <c r="U2421" s="36"/>
      <c r="V2421" s="36"/>
    </row>
    <row r="2422" spans="11:22" x14ac:dyDescent="0.25">
      <c r="K2422" s="36"/>
      <c r="L2422" s="37"/>
      <c r="M2422" s="37"/>
      <c r="N2422" s="37"/>
      <c r="O2422" s="37"/>
      <c r="P2422" s="36"/>
      <c r="S2422" s="36"/>
      <c r="T2422" s="36"/>
      <c r="U2422" s="36"/>
      <c r="V2422" s="36"/>
    </row>
    <row r="2423" spans="11:22" x14ac:dyDescent="0.25">
      <c r="K2423" s="36"/>
      <c r="L2423" s="37"/>
      <c r="M2423" s="37"/>
      <c r="N2423" s="37"/>
      <c r="O2423" s="37"/>
      <c r="P2423" s="36"/>
      <c r="S2423" s="36"/>
      <c r="T2423" s="36"/>
      <c r="U2423" s="36"/>
      <c r="V2423" s="36"/>
    </row>
    <row r="2424" spans="11:22" x14ac:dyDescent="0.25">
      <c r="K2424" s="36"/>
      <c r="L2424" s="37"/>
      <c r="M2424" s="37"/>
      <c r="N2424" s="37"/>
      <c r="O2424" s="37"/>
      <c r="P2424" s="36"/>
      <c r="S2424" s="36"/>
      <c r="T2424" s="36"/>
      <c r="U2424" s="36"/>
      <c r="V2424" s="36"/>
    </row>
    <row r="2425" spans="11:22" x14ac:dyDescent="0.25">
      <c r="K2425" s="36"/>
      <c r="L2425" s="37"/>
      <c r="M2425" s="37"/>
      <c r="N2425" s="37"/>
      <c r="O2425" s="37"/>
      <c r="P2425" s="36"/>
      <c r="S2425" s="36"/>
      <c r="T2425" s="36"/>
      <c r="U2425" s="36"/>
      <c r="V2425" s="36"/>
    </row>
    <row r="2426" spans="11:22" x14ac:dyDescent="0.25">
      <c r="K2426" s="36"/>
      <c r="L2426" s="37"/>
      <c r="M2426" s="37"/>
      <c r="N2426" s="37"/>
      <c r="O2426" s="37"/>
      <c r="P2426" s="36"/>
      <c r="S2426" s="36"/>
      <c r="T2426" s="36"/>
      <c r="U2426" s="36"/>
      <c r="V2426" s="36"/>
    </row>
    <row r="2427" spans="11:22" x14ac:dyDescent="0.25">
      <c r="K2427" s="36"/>
      <c r="L2427" s="37"/>
      <c r="M2427" s="37"/>
      <c r="N2427" s="37"/>
      <c r="O2427" s="37"/>
      <c r="P2427" s="36"/>
      <c r="S2427" s="36"/>
      <c r="T2427" s="36"/>
      <c r="U2427" s="36"/>
      <c r="V2427" s="36"/>
    </row>
    <row r="2428" spans="11:22" x14ac:dyDescent="0.25">
      <c r="K2428" s="36"/>
      <c r="L2428" s="37"/>
      <c r="M2428" s="37"/>
      <c r="N2428" s="37"/>
      <c r="O2428" s="37"/>
      <c r="P2428" s="36"/>
      <c r="S2428" s="36"/>
      <c r="T2428" s="36"/>
      <c r="U2428" s="36"/>
      <c r="V2428" s="36"/>
    </row>
    <row r="2429" spans="11:22" x14ac:dyDescent="0.25">
      <c r="K2429" s="36"/>
      <c r="L2429" s="37"/>
      <c r="M2429" s="37"/>
      <c r="N2429" s="37"/>
      <c r="O2429" s="37"/>
      <c r="P2429" s="36"/>
      <c r="S2429" s="36"/>
      <c r="T2429" s="36"/>
      <c r="U2429" s="36"/>
      <c r="V2429" s="36"/>
    </row>
    <row r="2430" spans="11:22" x14ac:dyDescent="0.25">
      <c r="K2430" s="36"/>
      <c r="L2430" s="37"/>
      <c r="M2430" s="37"/>
      <c r="N2430" s="37"/>
      <c r="O2430" s="37"/>
      <c r="P2430" s="36"/>
      <c r="S2430" s="36"/>
      <c r="T2430" s="36"/>
      <c r="U2430" s="36"/>
      <c r="V2430" s="36"/>
    </row>
    <row r="2431" spans="11:22" x14ac:dyDescent="0.25">
      <c r="K2431" s="36"/>
      <c r="L2431" s="37"/>
      <c r="M2431" s="37"/>
      <c r="N2431" s="37"/>
      <c r="O2431" s="37"/>
      <c r="P2431" s="36"/>
      <c r="S2431" s="36"/>
      <c r="T2431" s="36"/>
      <c r="U2431" s="36"/>
      <c r="V2431" s="36"/>
    </row>
    <row r="2432" spans="11:22" x14ac:dyDescent="0.25">
      <c r="K2432" s="36"/>
      <c r="L2432" s="37"/>
      <c r="M2432" s="37"/>
      <c r="N2432" s="37"/>
      <c r="O2432" s="37"/>
      <c r="P2432" s="36"/>
      <c r="S2432" s="36"/>
      <c r="T2432" s="36"/>
      <c r="U2432" s="36"/>
      <c r="V2432" s="36"/>
    </row>
    <row r="2433" spans="11:22" x14ac:dyDescent="0.25">
      <c r="K2433" s="36"/>
      <c r="L2433" s="37"/>
      <c r="M2433" s="37"/>
      <c r="N2433" s="37"/>
      <c r="O2433" s="37"/>
      <c r="P2433" s="36"/>
      <c r="S2433" s="36"/>
      <c r="T2433" s="36"/>
      <c r="U2433" s="36"/>
      <c r="V2433" s="36"/>
    </row>
    <row r="2434" spans="11:22" x14ac:dyDescent="0.25">
      <c r="K2434" s="36"/>
      <c r="L2434" s="37"/>
      <c r="M2434" s="37"/>
      <c r="N2434" s="37"/>
      <c r="O2434" s="37"/>
      <c r="P2434" s="36"/>
      <c r="S2434" s="36"/>
      <c r="T2434" s="36"/>
      <c r="U2434" s="36"/>
      <c r="V2434" s="36"/>
    </row>
    <row r="2435" spans="11:22" x14ac:dyDescent="0.25">
      <c r="K2435" s="36"/>
      <c r="L2435" s="37"/>
      <c r="M2435" s="37"/>
      <c r="N2435" s="37"/>
      <c r="O2435" s="37"/>
      <c r="P2435" s="36"/>
      <c r="S2435" s="36"/>
      <c r="T2435" s="36"/>
      <c r="U2435" s="36"/>
      <c r="V2435" s="36"/>
    </row>
    <row r="2436" spans="11:22" x14ac:dyDescent="0.25">
      <c r="K2436" s="36"/>
      <c r="L2436" s="37"/>
      <c r="M2436" s="37"/>
      <c r="N2436" s="37"/>
      <c r="O2436" s="37"/>
      <c r="P2436" s="36"/>
      <c r="S2436" s="36"/>
      <c r="T2436" s="36"/>
      <c r="U2436" s="36"/>
      <c r="V2436" s="36"/>
    </row>
    <row r="2437" spans="11:22" x14ac:dyDescent="0.25">
      <c r="K2437" s="36"/>
      <c r="L2437" s="37"/>
      <c r="M2437" s="37"/>
      <c r="N2437" s="37"/>
      <c r="O2437" s="37"/>
      <c r="P2437" s="36"/>
      <c r="S2437" s="36"/>
      <c r="T2437" s="36"/>
      <c r="U2437" s="36"/>
      <c r="V2437" s="36"/>
    </row>
    <row r="2438" spans="11:22" x14ac:dyDescent="0.25">
      <c r="K2438" s="36"/>
      <c r="L2438" s="37"/>
      <c r="M2438" s="37"/>
      <c r="N2438" s="37"/>
      <c r="O2438" s="37"/>
      <c r="P2438" s="36"/>
      <c r="S2438" s="36"/>
      <c r="T2438" s="36"/>
      <c r="U2438" s="36"/>
      <c r="V2438" s="36"/>
    </row>
    <row r="2439" spans="11:22" x14ac:dyDescent="0.25">
      <c r="K2439" s="36"/>
      <c r="L2439" s="37"/>
      <c r="M2439" s="37"/>
      <c r="N2439" s="37"/>
      <c r="O2439" s="37"/>
      <c r="P2439" s="36"/>
      <c r="S2439" s="36"/>
      <c r="T2439" s="36"/>
      <c r="U2439" s="36"/>
      <c r="V2439" s="36"/>
    </row>
    <row r="2440" spans="11:22" x14ac:dyDescent="0.25">
      <c r="K2440" s="36"/>
      <c r="L2440" s="37"/>
      <c r="M2440" s="37"/>
      <c r="N2440" s="37"/>
      <c r="O2440" s="37"/>
      <c r="P2440" s="36"/>
      <c r="S2440" s="36"/>
      <c r="T2440" s="36"/>
      <c r="U2440" s="36"/>
      <c r="V2440" s="36"/>
    </row>
    <row r="2441" spans="11:22" x14ac:dyDescent="0.25">
      <c r="K2441" s="36"/>
      <c r="L2441" s="37"/>
      <c r="M2441" s="37"/>
      <c r="N2441" s="37"/>
      <c r="O2441" s="37"/>
      <c r="P2441" s="36"/>
      <c r="S2441" s="36"/>
      <c r="T2441" s="36"/>
      <c r="U2441" s="36"/>
      <c r="V2441" s="36"/>
    </row>
    <row r="2442" spans="11:22" x14ac:dyDescent="0.25">
      <c r="K2442" s="36"/>
      <c r="L2442" s="37"/>
      <c r="M2442" s="37"/>
      <c r="N2442" s="37"/>
      <c r="O2442" s="37"/>
      <c r="P2442" s="36"/>
      <c r="S2442" s="36"/>
      <c r="T2442" s="36"/>
      <c r="U2442" s="36"/>
      <c r="V2442" s="36"/>
    </row>
    <row r="2443" spans="11:22" x14ac:dyDescent="0.25">
      <c r="K2443" s="36"/>
      <c r="L2443" s="37"/>
      <c r="M2443" s="37"/>
      <c r="N2443" s="37"/>
      <c r="O2443" s="37"/>
      <c r="P2443" s="36"/>
      <c r="S2443" s="36"/>
      <c r="T2443" s="36"/>
      <c r="U2443" s="36"/>
      <c r="V2443" s="36"/>
    </row>
    <row r="2444" spans="11:22" x14ac:dyDescent="0.25">
      <c r="K2444" s="36"/>
      <c r="L2444" s="37"/>
      <c r="M2444" s="37"/>
      <c r="N2444" s="37"/>
      <c r="O2444" s="37"/>
      <c r="P2444" s="36"/>
      <c r="S2444" s="36"/>
      <c r="T2444" s="36"/>
      <c r="U2444" s="36"/>
      <c r="V2444" s="36"/>
    </row>
    <row r="2445" spans="11:22" x14ac:dyDescent="0.25">
      <c r="K2445" s="36"/>
      <c r="L2445" s="37"/>
      <c r="M2445" s="37"/>
      <c r="N2445" s="37"/>
      <c r="O2445" s="37"/>
      <c r="P2445" s="36"/>
      <c r="S2445" s="36"/>
      <c r="T2445" s="36"/>
      <c r="U2445" s="36"/>
      <c r="V2445" s="36"/>
    </row>
    <row r="2446" spans="11:22" x14ac:dyDescent="0.25">
      <c r="K2446" s="36"/>
      <c r="L2446" s="37"/>
      <c r="M2446" s="37"/>
      <c r="N2446" s="37"/>
      <c r="O2446" s="37"/>
      <c r="P2446" s="36"/>
      <c r="S2446" s="36"/>
      <c r="T2446" s="36"/>
      <c r="U2446" s="36"/>
      <c r="V2446" s="36"/>
    </row>
    <row r="2447" spans="11:22" x14ac:dyDescent="0.25">
      <c r="K2447" s="36"/>
      <c r="L2447" s="37"/>
      <c r="M2447" s="37"/>
      <c r="N2447" s="37"/>
      <c r="O2447" s="37"/>
      <c r="P2447" s="36"/>
      <c r="S2447" s="36"/>
      <c r="T2447" s="36"/>
      <c r="U2447" s="36"/>
      <c r="V2447" s="36"/>
    </row>
    <row r="2448" spans="11:22" x14ac:dyDescent="0.25">
      <c r="K2448" s="36"/>
      <c r="L2448" s="37"/>
      <c r="M2448" s="37"/>
      <c r="N2448" s="37"/>
      <c r="O2448" s="37"/>
      <c r="P2448" s="36"/>
      <c r="S2448" s="36"/>
      <c r="T2448" s="36"/>
      <c r="U2448" s="36"/>
      <c r="V2448" s="36"/>
    </row>
    <row r="2449" spans="11:22" x14ac:dyDescent="0.25">
      <c r="K2449" s="36"/>
      <c r="L2449" s="37"/>
      <c r="M2449" s="37"/>
      <c r="N2449" s="37"/>
      <c r="O2449" s="37"/>
      <c r="P2449" s="36"/>
      <c r="S2449" s="36"/>
      <c r="T2449" s="36"/>
      <c r="U2449" s="36"/>
      <c r="V2449" s="36"/>
    </row>
    <row r="2450" spans="11:22" x14ac:dyDescent="0.25">
      <c r="K2450" s="36"/>
      <c r="L2450" s="37"/>
      <c r="M2450" s="37"/>
      <c r="N2450" s="37"/>
      <c r="O2450" s="37"/>
      <c r="P2450" s="36"/>
      <c r="S2450" s="36"/>
      <c r="T2450" s="36"/>
      <c r="U2450" s="36"/>
      <c r="V2450" s="36"/>
    </row>
    <row r="2451" spans="11:22" x14ac:dyDescent="0.25">
      <c r="K2451" s="36"/>
      <c r="L2451" s="37"/>
      <c r="M2451" s="37"/>
      <c r="N2451" s="37"/>
      <c r="O2451" s="37"/>
      <c r="P2451" s="36"/>
      <c r="S2451" s="36"/>
      <c r="T2451" s="36"/>
      <c r="U2451" s="36"/>
      <c r="V2451" s="36"/>
    </row>
    <row r="2452" spans="11:22" x14ac:dyDescent="0.25">
      <c r="K2452" s="36"/>
      <c r="L2452" s="37"/>
      <c r="M2452" s="37"/>
      <c r="N2452" s="37"/>
      <c r="O2452" s="37"/>
      <c r="P2452" s="36"/>
      <c r="S2452" s="36"/>
      <c r="T2452" s="36"/>
      <c r="U2452" s="36"/>
      <c r="V2452" s="36"/>
    </row>
    <row r="2453" spans="11:22" x14ac:dyDescent="0.25">
      <c r="K2453" s="36"/>
      <c r="L2453" s="37"/>
      <c r="M2453" s="37"/>
      <c r="N2453" s="37"/>
      <c r="O2453" s="37"/>
      <c r="P2453" s="36"/>
      <c r="S2453" s="36"/>
      <c r="T2453" s="36"/>
      <c r="U2453" s="36"/>
      <c r="V2453" s="36"/>
    </row>
    <row r="2454" spans="11:22" x14ac:dyDescent="0.25">
      <c r="K2454" s="36"/>
      <c r="L2454" s="37"/>
      <c r="M2454" s="37"/>
      <c r="N2454" s="37"/>
      <c r="O2454" s="37"/>
      <c r="P2454" s="36"/>
      <c r="S2454" s="36"/>
      <c r="T2454" s="36"/>
      <c r="U2454" s="36"/>
      <c r="V2454" s="36"/>
    </row>
    <row r="2455" spans="11:22" x14ac:dyDescent="0.25">
      <c r="K2455" s="36"/>
      <c r="L2455" s="37"/>
      <c r="M2455" s="37"/>
      <c r="N2455" s="37"/>
      <c r="O2455" s="37"/>
      <c r="P2455" s="36"/>
      <c r="S2455" s="36"/>
      <c r="T2455" s="36"/>
      <c r="U2455" s="36"/>
      <c r="V2455" s="36"/>
    </row>
    <row r="2456" spans="11:22" x14ac:dyDescent="0.25">
      <c r="K2456" s="36"/>
      <c r="L2456" s="37"/>
      <c r="M2456" s="37"/>
      <c r="N2456" s="37"/>
      <c r="O2456" s="37"/>
      <c r="P2456" s="36"/>
      <c r="S2456" s="36"/>
      <c r="T2456" s="36"/>
      <c r="U2456" s="36"/>
      <c r="V2456" s="36"/>
    </row>
    <row r="2457" spans="11:22" x14ac:dyDescent="0.25">
      <c r="K2457" s="36"/>
      <c r="L2457" s="37"/>
      <c r="M2457" s="37"/>
      <c r="N2457" s="37"/>
      <c r="O2457" s="37"/>
      <c r="P2457" s="36"/>
      <c r="S2457" s="36"/>
      <c r="T2457" s="36"/>
      <c r="U2457" s="36"/>
      <c r="V2457" s="36"/>
    </row>
    <row r="2458" spans="11:22" x14ac:dyDescent="0.25">
      <c r="K2458" s="36"/>
      <c r="L2458" s="37"/>
      <c r="M2458" s="37"/>
      <c r="N2458" s="37"/>
      <c r="O2458" s="37"/>
      <c r="P2458" s="36"/>
      <c r="S2458" s="36"/>
      <c r="T2458" s="36"/>
      <c r="U2458" s="36"/>
      <c r="V2458" s="36"/>
    </row>
    <row r="2459" spans="11:22" x14ac:dyDescent="0.25">
      <c r="K2459" s="36"/>
      <c r="L2459" s="37"/>
      <c r="M2459" s="37"/>
      <c r="N2459" s="37"/>
      <c r="O2459" s="37"/>
      <c r="P2459" s="36"/>
      <c r="S2459" s="36"/>
      <c r="T2459" s="36"/>
      <c r="U2459" s="36"/>
      <c r="V2459" s="36"/>
    </row>
    <row r="2460" spans="11:22" x14ac:dyDescent="0.25">
      <c r="K2460" s="36"/>
      <c r="L2460" s="37"/>
      <c r="M2460" s="37"/>
      <c r="N2460" s="37"/>
      <c r="O2460" s="37"/>
      <c r="P2460" s="36"/>
      <c r="S2460" s="36"/>
      <c r="T2460" s="36"/>
      <c r="U2460" s="36"/>
      <c r="V2460" s="36"/>
    </row>
    <row r="2461" spans="11:22" x14ac:dyDescent="0.25">
      <c r="K2461" s="36"/>
      <c r="L2461" s="37"/>
      <c r="M2461" s="37"/>
      <c r="N2461" s="37"/>
      <c r="O2461" s="37"/>
      <c r="P2461" s="36"/>
      <c r="S2461" s="36"/>
      <c r="T2461" s="36"/>
      <c r="U2461" s="36"/>
      <c r="V2461" s="36"/>
    </row>
    <row r="2462" spans="11:22" x14ac:dyDescent="0.25">
      <c r="K2462" s="36"/>
      <c r="L2462" s="37"/>
      <c r="M2462" s="37"/>
      <c r="N2462" s="37"/>
      <c r="O2462" s="37"/>
      <c r="P2462" s="36"/>
      <c r="S2462" s="36"/>
      <c r="T2462" s="36"/>
      <c r="U2462" s="36"/>
      <c r="V2462" s="36"/>
    </row>
    <row r="2463" spans="11:22" x14ac:dyDescent="0.25">
      <c r="K2463" s="36"/>
      <c r="L2463" s="37"/>
      <c r="M2463" s="37"/>
      <c r="N2463" s="37"/>
      <c r="O2463" s="37"/>
      <c r="P2463" s="36"/>
      <c r="S2463" s="36"/>
      <c r="T2463" s="36"/>
      <c r="U2463" s="36"/>
      <c r="V2463" s="36"/>
    </row>
    <row r="2464" spans="11:22" x14ac:dyDescent="0.25">
      <c r="K2464" s="36"/>
      <c r="L2464" s="37"/>
      <c r="M2464" s="37"/>
      <c r="N2464" s="37"/>
      <c r="O2464" s="37"/>
      <c r="P2464" s="36"/>
      <c r="S2464" s="36"/>
      <c r="T2464" s="36"/>
      <c r="U2464" s="36"/>
      <c r="V2464" s="36"/>
    </row>
    <row r="2465" spans="11:22" x14ac:dyDescent="0.25">
      <c r="K2465" s="36"/>
      <c r="L2465" s="37"/>
      <c r="M2465" s="37"/>
      <c r="N2465" s="37"/>
      <c r="O2465" s="37"/>
      <c r="P2465" s="36"/>
      <c r="S2465" s="36"/>
      <c r="T2465" s="36"/>
      <c r="U2465" s="36"/>
      <c r="V2465" s="36"/>
    </row>
    <row r="2466" spans="11:22" x14ac:dyDescent="0.25">
      <c r="K2466" s="36"/>
      <c r="L2466" s="37"/>
      <c r="M2466" s="37"/>
      <c r="N2466" s="37"/>
      <c r="O2466" s="37"/>
      <c r="P2466" s="36"/>
      <c r="S2466" s="36"/>
      <c r="T2466" s="36"/>
      <c r="U2466" s="36"/>
      <c r="V2466" s="36"/>
    </row>
    <row r="2467" spans="11:22" x14ac:dyDescent="0.25">
      <c r="K2467" s="36"/>
      <c r="L2467" s="37"/>
      <c r="M2467" s="37"/>
      <c r="N2467" s="37"/>
      <c r="O2467" s="37"/>
      <c r="P2467" s="36"/>
      <c r="S2467" s="36"/>
      <c r="T2467" s="36"/>
      <c r="U2467" s="36"/>
      <c r="V2467" s="36"/>
    </row>
    <row r="2468" spans="11:22" x14ac:dyDescent="0.25">
      <c r="K2468" s="36"/>
      <c r="L2468" s="37"/>
      <c r="M2468" s="37"/>
      <c r="N2468" s="37"/>
      <c r="O2468" s="37"/>
      <c r="P2468" s="36"/>
      <c r="S2468" s="36"/>
      <c r="T2468" s="36"/>
      <c r="U2468" s="36"/>
      <c r="V2468" s="36"/>
    </row>
    <row r="2469" spans="11:22" x14ac:dyDescent="0.25">
      <c r="K2469" s="36"/>
      <c r="L2469" s="37"/>
      <c r="M2469" s="37"/>
      <c r="N2469" s="37"/>
      <c r="O2469" s="37"/>
      <c r="P2469" s="36"/>
      <c r="S2469" s="36"/>
      <c r="T2469" s="36"/>
      <c r="U2469" s="36"/>
      <c r="V2469" s="36"/>
    </row>
    <row r="2470" spans="11:22" x14ac:dyDescent="0.25">
      <c r="K2470" s="36"/>
      <c r="L2470" s="37"/>
      <c r="M2470" s="37"/>
      <c r="N2470" s="37"/>
      <c r="O2470" s="37"/>
      <c r="P2470" s="36"/>
      <c r="S2470" s="36"/>
      <c r="T2470" s="36"/>
      <c r="U2470" s="36"/>
      <c r="V2470" s="36"/>
    </row>
    <row r="2471" spans="11:22" x14ac:dyDescent="0.25">
      <c r="K2471" s="36"/>
      <c r="L2471" s="37"/>
      <c r="M2471" s="37"/>
      <c r="N2471" s="37"/>
      <c r="O2471" s="37"/>
      <c r="P2471" s="36"/>
      <c r="S2471" s="36"/>
      <c r="T2471" s="36"/>
      <c r="U2471" s="36"/>
      <c r="V2471" s="36"/>
    </row>
    <row r="2472" spans="11:22" x14ac:dyDescent="0.25">
      <c r="K2472" s="36"/>
      <c r="L2472" s="37"/>
      <c r="M2472" s="37"/>
      <c r="N2472" s="37"/>
      <c r="O2472" s="37"/>
      <c r="P2472" s="36"/>
      <c r="S2472" s="36"/>
      <c r="T2472" s="36"/>
      <c r="U2472" s="36"/>
      <c r="V2472" s="36"/>
    </row>
    <row r="2473" spans="11:22" x14ac:dyDescent="0.25">
      <c r="K2473" s="36"/>
      <c r="L2473" s="37"/>
      <c r="M2473" s="37"/>
      <c r="N2473" s="37"/>
      <c r="O2473" s="37"/>
      <c r="P2473" s="36"/>
      <c r="S2473" s="36"/>
      <c r="T2473" s="36"/>
      <c r="U2473" s="36"/>
      <c r="V2473" s="36"/>
    </row>
    <row r="2474" spans="11:22" x14ac:dyDescent="0.25">
      <c r="K2474" s="36"/>
      <c r="L2474" s="37"/>
      <c r="M2474" s="37"/>
      <c r="N2474" s="37"/>
      <c r="O2474" s="37"/>
      <c r="P2474" s="36"/>
      <c r="S2474" s="36"/>
      <c r="T2474" s="36"/>
      <c r="U2474" s="36"/>
      <c r="V2474" s="36"/>
    </row>
    <row r="2475" spans="11:22" x14ac:dyDescent="0.25">
      <c r="K2475" s="36"/>
      <c r="L2475" s="37"/>
      <c r="M2475" s="37"/>
      <c r="N2475" s="37"/>
      <c r="O2475" s="37"/>
      <c r="P2475" s="36"/>
      <c r="S2475" s="36"/>
      <c r="T2475" s="36"/>
      <c r="U2475" s="36"/>
      <c r="V2475" s="36"/>
    </row>
    <row r="2476" spans="11:22" x14ac:dyDescent="0.25">
      <c r="K2476" s="36"/>
      <c r="L2476" s="37"/>
      <c r="M2476" s="37"/>
      <c r="N2476" s="37"/>
      <c r="O2476" s="37"/>
      <c r="P2476" s="36"/>
      <c r="S2476" s="36"/>
      <c r="T2476" s="36"/>
      <c r="U2476" s="36"/>
      <c r="V2476" s="36"/>
    </row>
    <row r="2477" spans="11:22" x14ac:dyDescent="0.25">
      <c r="K2477" s="36"/>
      <c r="L2477" s="37"/>
      <c r="M2477" s="37"/>
      <c r="N2477" s="37"/>
      <c r="O2477" s="37"/>
      <c r="P2477" s="36"/>
      <c r="S2477" s="36"/>
      <c r="T2477" s="36"/>
      <c r="U2477" s="36"/>
      <c r="V2477" s="36"/>
    </row>
    <row r="2478" spans="11:22" x14ac:dyDescent="0.25">
      <c r="K2478" s="36"/>
      <c r="L2478" s="37"/>
      <c r="M2478" s="37"/>
      <c r="N2478" s="37"/>
      <c r="O2478" s="37"/>
      <c r="P2478" s="36"/>
      <c r="S2478" s="36"/>
      <c r="T2478" s="36"/>
      <c r="U2478" s="36"/>
      <c r="V2478" s="36"/>
    </row>
    <row r="2479" spans="11:22" x14ac:dyDescent="0.25">
      <c r="K2479" s="36"/>
      <c r="L2479" s="37"/>
      <c r="M2479" s="37"/>
      <c r="N2479" s="37"/>
      <c r="O2479" s="37"/>
      <c r="P2479" s="36"/>
      <c r="S2479" s="36"/>
      <c r="T2479" s="36"/>
      <c r="U2479" s="36"/>
      <c r="V2479" s="36"/>
    </row>
    <row r="2480" spans="11:22" x14ac:dyDescent="0.25">
      <c r="K2480" s="36"/>
      <c r="L2480" s="37"/>
      <c r="M2480" s="37"/>
      <c r="N2480" s="37"/>
      <c r="O2480" s="37"/>
      <c r="P2480" s="36"/>
      <c r="S2480" s="36"/>
      <c r="T2480" s="36"/>
      <c r="U2480" s="36"/>
      <c r="V2480" s="36"/>
    </row>
    <row r="2481" spans="11:22" x14ac:dyDescent="0.25">
      <c r="K2481" s="36"/>
      <c r="L2481" s="37"/>
      <c r="M2481" s="37"/>
      <c r="N2481" s="37"/>
      <c r="O2481" s="37"/>
      <c r="P2481" s="36"/>
      <c r="S2481" s="36"/>
      <c r="T2481" s="36"/>
      <c r="U2481" s="36"/>
      <c r="V2481" s="36"/>
    </row>
    <row r="2482" spans="11:22" x14ac:dyDescent="0.25">
      <c r="K2482" s="36"/>
      <c r="L2482" s="37"/>
      <c r="M2482" s="37"/>
      <c r="N2482" s="37"/>
      <c r="O2482" s="37"/>
      <c r="P2482" s="36"/>
      <c r="S2482" s="36"/>
      <c r="T2482" s="36"/>
      <c r="U2482" s="36"/>
      <c r="V2482" s="36"/>
    </row>
    <row r="2483" spans="11:22" x14ac:dyDescent="0.25">
      <c r="K2483" s="36"/>
      <c r="L2483" s="37"/>
      <c r="M2483" s="37"/>
      <c r="N2483" s="37"/>
      <c r="O2483" s="37"/>
      <c r="P2483" s="36"/>
      <c r="S2483" s="36"/>
      <c r="T2483" s="36"/>
      <c r="U2483" s="36"/>
      <c r="V2483" s="36"/>
    </row>
    <row r="2484" spans="11:22" x14ac:dyDescent="0.25">
      <c r="K2484" s="36"/>
      <c r="L2484" s="37"/>
      <c r="M2484" s="37"/>
      <c r="N2484" s="37"/>
      <c r="O2484" s="37"/>
      <c r="P2484" s="36"/>
      <c r="S2484" s="36"/>
      <c r="T2484" s="36"/>
      <c r="U2484" s="36"/>
      <c r="V2484" s="36"/>
    </row>
    <row r="2485" spans="11:22" x14ac:dyDescent="0.25">
      <c r="K2485" s="36"/>
      <c r="L2485" s="37"/>
      <c r="M2485" s="37"/>
      <c r="N2485" s="37"/>
      <c r="O2485" s="37"/>
      <c r="P2485" s="36"/>
      <c r="S2485" s="36"/>
      <c r="T2485" s="36"/>
      <c r="U2485" s="36"/>
      <c r="V2485" s="36"/>
    </row>
    <row r="2486" spans="11:22" x14ac:dyDescent="0.25">
      <c r="K2486" s="36"/>
      <c r="L2486" s="37"/>
      <c r="M2486" s="37"/>
      <c r="N2486" s="37"/>
      <c r="O2486" s="37"/>
      <c r="P2486" s="36"/>
      <c r="S2486" s="36"/>
      <c r="T2486" s="36"/>
      <c r="U2486" s="36"/>
      <c r="V2486" s="36"/>
    </row>
    <row r="2487" spans="11:22" x14ac:dyDescent="0.25">
      <c r="K2487" s="36"/>
      <c r="L2487" s="37"/>
      <c r="M2487" s="37"/>
      <c r="N2487" s="37"/>
      <c r="O2487" s="37"/>
      <c r="P2487" s="36"/>
      <c r="S2487" s="36"/>
      <c r="T2487" s="36"/>
      <c r="U2487" s="36"/>
      <c r="V2487" s="36"/>
    </row>
    <row r="2488" spans="11:22" x14ac:dyDescent="0.25">
      <c r="K2488" s="36"/>
      <c r="L2488" s="37"/>
      <c r="M2488" s="37"/>
      <c r="N2488" s="37"/>
      <c r="O2488" s="37"/>
      <c r="P2488" s="36"/>
      <c r="S2488" s="36"/>
      <c r="T2488" s="36"/>
      <c r="U2488" s="36"/>
      <c r="V2488" s="36"/>
    </row>
    <row r="2489" spans="11:22" x14ac:dyDescent="0.25">
      <c r="K2489" s="36"/>
      <c r="L2489" s="37"/>
      <c r="M2489" s="37"/>
      <c r="N2489" s="37"/>
      <c r="O2489" s="37"/>
      <c r="P2489" s="36"/>
      <c r="S2489" s="36"/>
      <c r="T2489" s="36"/>
      <c r="U2489" s="36"/>
      <c r="V2489" s="36"/>
    </row>
    <row r="2490" spans="11:22" x14ac:dyDescent="0.25">
      <c r="K2490" s="36"/>
      <c r="L2490" s="37"/>
      <c r="M2490" s="37"/>
      <c r="N2490" s="37"/>
      <c r="O2490" s="37"/>
      <c r="P2490" s="36"/>
      <c r="S2490" s="36"/>
      <c r="T2490" s="36"/>
      <c r="U2490" s="36"/>
      <c r="V2490" s="36"/>
    </row>
    <row r="2491" spans="11:22" x14ac:dyDescent="0.25">
      <c r="K2491" s="36"/>
      <c r="L2491" s="37"/>
      <c r="M2491" s="37"/>
      <c r="N2491" s="37"/>
      <c r="O2491" s="37"/>
      <c r="P2491" s="36"/>
      <c r="S2491" s="36"/>
      <c r="T2491" s="36"/>
      <c r="U2491" s="36"/>
      <c r="V2491" s="36"/>
    </row>
    <row r="2492" spans="11:22" x14ac:dyDescent="0.25">
      <c r="K2492" s="36"/>
      <c r="L2492" s="37"/>
      <c r="M2492" s="37"/>
      <c r="N2492" s="37"/>
      <c r="O2492" s="37"/>
      <c r="P2492" s="36"/>
      <c r="S2492" s="36"/>
      <c r="T2492" s="36"/>
      <c r="U2492" s="36"/>
      <c r="V2492" s="36"/>
    </row>
    <row r="2493" spans="11:22" x14ac:dyDescent="0.25">
      <c r="K2493" s="36"/>
      <c r="L2493" s="37"/>
      <c r="M2493" s="37"/>
      <c r="N2493" s="37"/>
      <c r="O2493" s="37"/>
      <c r="P2493" s="36"/>
      <c r="S2493" s="36"/>
      <c r="T2493" s="36"/>
      <c r="U2493" s="36"/>
      <c r="V2493" s="36"/>
    </row>
    <row r="2494" spans="11:22" x14ac:dyDescent="0.25">
      <c r="K2494" s="36"/>
      <c r="L2494" s="37"/>
      <c r="M2494" s="37"/>
      <c r="N2494" s="37"/>
      <c r="O2494" s="37"/>
      <c r="P2494" s="36"/>
      <c r="S2494" s="36"/>
      <c r="T2494" s="36"/>
      <c r="U2494" s="36"/>
      <c r="V2494" s="36"/>
    </row>
    <row r="2495" spans="11:22" x14ac:dyDescent="0.25">
      <c r="K2495" s="36"/>
      <c r="L2495" s="37"/>
      <c r="M2495" s="37"/>
      <c r="N2495" s="37"/>
      <c r="O2495" s="37"/>
      <c r="P2495" s="36"/>
      <c r="S2495" s="36"/>
      <c r="T2495" s="36"/>
      <c r="U2495" s="36"/>
      <c r="V2495" s="36"/>
    </row>
    <row r="2496" spans="11:22" x14ac:dyDescent="0.25">
      <c r="K2496" s="36"/>
      <c r="L2496" s="37"/>
      <c r="M2496" s="37"/>
      <c r="N2496" s="37"/>
      <c r="O2496" s="37"/>
      <c r="P2496" s="36"/>
      <c r="S2496" s="36"/>
      <c r="T2496" s="36"/>
      <c r="U2496" s="36"/>
      <c r="V2496" s="36"/>
    </row>
    <row r="2497" spans="11:22" x14ac:dyDescent="0.25">
      <c r="K2497" s="36"/>
      <c r="L2497" s="37"/>
      <c r="M2497" s="37"/>
      <c r="N2497" s="37"/>
      <c r="O2497" s="37"/>
      <c r="P2497" s="36"/>
      <c r="S2497" s="36"/>
      <c r="T2497" s="36"/>
      <c r="U2497" s="36"/>
      <c r="V2497" s="36"/>
    </row>
    <row r="2498" spans="11:22" x14ac:dyDescent="0.25">
      <c r="K2498" s="36"/>
      <c r="L2498" s="37"/>
      <c r="M2498" s="37"/>
      <c r="N2498" s="37"/>
      <c r="O2498" s="37"/>
      <c r="P2498" s="36"/>
      <c r="S2498" s="36"/>
      <c r="T2498" s="36"/>
      <c r="U2498" s="36"/>
      <c r="V2498" s="36"/>
    </row>
    <row r="2499" spans="11:22" x14ac:dyDescent="0.25">
      <c r="K2499" s="36"/>
      <c r="L2499" s="37"/>
      <c r="M2499" s="37"/>
      <c r="N2499" s="37"/>
      <c r="O2499" s="37"/>
      <c r="P2499" s="36"/>
      <c r="S2499" s="36"/>
      <c r="T2499" s="36"/>
      <c r="U2499" s="36"/>
      <c r="V2499" s="36"/>
    </row>
    <row r="2500" spans="11:22" x14ac:dyDescent="0.25">
      <c r="K2500" s="36"/>
      <c r="L2500" s="37"/>
      <c r="M2500" s="37"/>
      <c r="N2500" s="37"/>
      <c r="O2500" s="37"/>
      <c r="P2500" s="36"/>
      <c r="S2500" s="36"/>
      <c r="T2500" s="36"/>
      <c r="U2500" s="36"/>
      <c r="V2500" s="36"/>
    </row>
    <row r="2501" spans="11:22" x14ac:dyDescent="0.25">
      <c r="K2501" s="36"/>
      <c r="L2501" s="37"/>
      <c r="M2501" s="37"/>
      <c r="N2501" s="37"/>
      <c r="O2501" s="37"/>
      <c r="P2501" s="36"/>
      <c r="S2501" s="36"/>
      <c r="T2501" s="36"/>
      <c r="U2501" s="36"/>
      <c r="V2501" s="36"/>
    </row>
    <row r="2502" spans="11:22" x14ac:dyDescent="0.25">
      <c r="K2502" s="36"/>
      <c r="L2502" s="37"/>
      <c r="M2502" s="37"/>
      <c r="N2502" s="37"/>
      <c r="O2502" s="37"/>
      <c r="P2502" s="36"/>
      <c r="S2502" s="36"/>
      <c r="T2502" s="36"/>
      <c r="U2502" s="36"/>
      <c r="V2502" s="36"/>
    </row>
    <row r="2503" spans="11:22" x14ac:dyDescent="0.25">
      <c r="K2503" s="36"/>
      <c r="L2503" s="37"/>
      <c r="M2503" s="37"/>
      <c r="N2503" s="37"/>
      <c r="O2503" s="37"/>
      <c r="P2503" s="36"/>
      <c r="S2503" s="36"/>
      <c r="T2503" s="36"/>
      <c r="U2503" s="36"/>
      <c r="V2503" s="36"/>
    </row>
    <row r="2504" spans="11:22" x14ac:dyDescent="0.25">
      <c r="K2504" s="36"/>
      <c r="L2504" s="37"/>
      <c r="M2504" s="37"/>
      <c r="N2504" s="37"/>
      <c r="O2504" s="37"/>
      <c r="P2504" s="36"/>
      <c r="S2504" s="36"/>
      <c r="T2504" s="36"/>
      <c r="U2504" s="36"/>
      <c r="V2504" s="36"/>
    </row>
    <row r="2505" spans="11:22" x14ac:dyDescent="0.25">
      <c r="K2505" s="36"/>
      <c r="L2505" s="37"/>
      <c r="M2505" s="37"/>
      <c r="N2505" s="37"/>
      <c r="O2505" s="37"/>
      <c r="P2505" s="36"/>
      <c r="S2505" s="36"/>
      <c r="T2505" s="36"/>
      <c r="U2505" s="36"/>
      <c r="V2505" s="36"/>
    </row>
    <row r="2506" spans="11:22" x14ac:dyDescent="0.25">
      <c r="K2506" s="36"/>
      <c r="L2506" s="37"/>
      <c r="M2506" s="37"/>
      <c r="N2506" s="37"/>
      <c r="O2506" s="37"/>
      <c r="P2506" s="36"/>
      <c r="S2506" s="36"/>
      <c r="T2506" s="36"/>
      <c r="U2506" s="36"/>
      <c r="V2506" s="36"/>
    </row>
    <row r="2507" spans="11:22" x14ac:dyDescent="0.25">
      <c r="K2507" s="36"/>
      <c r="L2507" s="37"/>
      <c r="M2507" s="37"/>
      <c r="N2507" s="37"/>
      <c r="O2507" s="37"/>
      <c r="P2507" s="36"/>
      <c r="S2507" s="36"/>
      <c r="T2507" s="36"/>
      <c r="U2507" s="36"/>
      <c r="V2507" s="36"/>
    </row>
    <row r="2508" spans="11:22" x14ac:dyDescent="0.25">
      <c r="K2508" s="36"/>
      <c r="L2508" s="37"/>
      <c r="M2508" s="37"/>
      <c r="N2508" s="37"/>
      <c r="O2508" s="37"/>
      <c r="P2508" s="36"/>
      <c r="S2508" s="36"/>
      <c r="T2508" s="36"/>
      <c r="U2508" s="36"/>
      <c r="V2508" s="36"/>
    </row>
    <row r="2509" spans="11:22" x14ac:dyDescent="0.25">
      <c r="K2509" s="36"/>
      <c r="L2509" s="37"/>
      <c r="M2509" s="37"/>
      <c r="N2509" s="37"/>
      <c r="O2509" s="37"/>
      <c r="P2509" s="36"/>
      <c r="S2509" s="36"/>
      <c r="T2509" s="36"/>
      <c r="U2509" s="36"/>
      <c r="V2509" s="36"/>
    </row>
    <row r="2510" spans="11:22" x14ac:dyDescent="0.25">
      <c r="K2510" s="36"/>
      <c r="L2510" s="37"/>
      <c r="M2510" s="37"/>
      <c r="N2510" s="37"/>
      <c r="O2510" s="37"/>
      <c r="P2510" s="36"/>
      <c r="S2510" s="36"/>
      <c r="T2510" s="36"/>
      <c r="U2510" s="36"/>
      <c r="V2510" s="36"/>
    </row>
    <row r="2511" spans="11:22" x14ac:dyDescent="0.25">
      <c r="K2511" s="36"/>
      <c r="L2511" s="37"/>
      <c r="M2511" s="37"/>
      <c r="N2511" s="37"/>
      <c r="O2511" s="37"/>
      <c r="P2511" s="36"/>
      <c r="S2511" s="36"/>
      <c r="T2511" s="36"/>
      <c r="U2511" s="36"/>
      <c r="V2511" s="36"/>
    </row>
    <row r="2512" spans="11:22" x14ac:dyDescent="0.25">
      <c r="K2512" s="36"/>
      <c r="L2512" s="37"/>
      <c r="M2512" s="37"/>
      <c r="N2512" s="37"/>
      <c r="O2512" s="37"/>
      <c r="P2512" s="36"/>
      <c r="S2512" s="36"/>
      <c r="T2512" s="36"/>
      <c r="U2512" s="36"/>
      <c r="V2512" s="36"/>
    </row>
    <row r="2513" spans="11:22" x14ac:dyDescent="0.25">
      <c r="K2513" s="36"/>
      <c r="L2513" s="37"/>
      <c r="M2513" s="37"/>
      <c r="N2513" s="37"/>
      <c r="O2513" s="37"/>
      <c r="P2513" s="36"/>
      <c r="S2513" s="36"/>
      <c r="T2513" s="36"/>
      <c r="U2513" s="36"/>
      <c r="V2513" s="36"/>
    </row>
    <row r="2514" spans="11:22" x14ac:dyDescent="0.25">
      <c r="K2514" s="36"/>
      <c r="L2514" s="37"/>
      <c r="M2514" s="37"/>
      <c r="N2514" s="37"/>
      <c r="O2514" s="37"/>
      <c r="P2514" s="36"/>
      <c r="S2514" s="36"/>
      <c r="T2514" s="36"/>
      <c r="U2514" s="36"/>
      <c r="V2514" s="36"/>
    </row>
    <row r="2515" spans="11:22" x14ac:dyDescent="0.25">
      <c r="K2515" s="36"/>
      <c r="L2515" s="37"/>
      <c r="M2515" s="37"/>
      <c r="N2515" s="37"/>
      <c r="O2515" s="37"/>
      <c r="P2515" s="36"/>
      <c r="S2515" s="36"/>
      <c r="T2515" s="36"/>
      <c r="U2515" s="36"/>
      <c r="V2515" s="36"/>
    </row>
    <row r="2516" spans="11:22" x14ac:dyDescent="0.25">
      <c r="K2516" s="36"/>
      <c r="L2516" s="37"/>
      <c r="M2516" s="37"/>
      <c r="N2516" s="37"/>
      <c r="O2516" s="37"/>
      <c r="P2516" s="36"/>
      <c r="S2516" s="36"/>
      <c r="T2516" s="36"/>
      <c r="U2516" s="36"/>
      <c r="V2516" s="36"/>
    </row>
    <row r="2517" spans="11:22" x14ac:dyDescent="0.25">
      <c r="K2517" s="36"/>
      <c r="L2517" s="37"/>
      <c r="M2517" s="37"/>
      <c r="N2517" s="37"/>
      <c r="O2517" s="37"/>
      <c r="P2517" s="36"/>
      <c r="S2517" s="36"/>
      <c r="T2517" s="36"/>
      <c r="U2517" s="36"/>
      <c r="V2517" s="36"/>
    </row>
    <row r="2518" spans="11:22" x14ac:dyDescent="0.25">
      <c r="K2518" s="36"/>
      <c r="L2518" s="37"/>
      <c r="M2518" s="37"/>
      <c r="N2518" s="37"/>
      <c r="O2518" s="37"/>
      <c r="P2518" s="36"/>
      <c r="S2518" s="36"/>
      <c r="T2518" s="36"/>
      <c r="U2518" s="36"/>
      <c r="V2518" s="36"/>
    </row>
    <row r="2519" spans="11:22" x14ac:dyDescent="0.25">
      <c r="K2519" s="36"/>
      <c r="L2519" s="37"/>
      <c r="M2519" s="37"/>
      <c r="N2519" s="37"/>
      <c r="O2519" s="37"/>
      <c r="P2519" s="36"/>
      <c r="S2519" s="36"/>
      <c r="T2519" s="36"/>
      <c r="U2519" s="36"/>
      <c r="V2519" s="36"/>
    </row>
    <row r="2520" spans="11:22" x14ac:dyDescent="0.25">
      <c r="K2520" s="36"/>
      <c r="L2520" s="37"/>
      <c r="M2520" s="37"/>
      <c r="N2520" s="37"/>
      <c r="O2520" s="37"/>
      <c r="P2520" s="36"/>
      <c r="S2520" s="36"/>
      <c r="T2520" s="36"/>
      <c r="U2520" s="36"/>
      <c r="V2520" s="36"/>
    </row>
    <row r="2521" spans="11:22" x14ac:dyDescent="0.25">
      <c r="K2521" s="36"/>
      <c r="L2521" s="37"/>
      <c r="M2521" s="37"/>
      <c r="N2521" s="37"/>
      <c r="O2521" s="37"/>
      <c r="P2521" s="36"/>
      <c r="S2521" s="36"/>
      <c r="T2521" s="36"/>
      <c r="U2521" s="36"/>
      <c r="V2521" s="36"/>
    </row>
    <row r="2522" spans="11:22" x14ac:dyDescent="0.25">
      <c r="K2522" s="36"/>
      <c r="L2522" s="37"/>
      <c r="M2522" s="37"/>
      <c r="N2522" s="37"/>
      <c r="O2522" s="37"/>
      <c r="P2522" s="36"/>
      <c r="S2522" s="36"/>
      <c r="T2522" s="36"/>
      <c r="U2522" s="36"/>
      <c r="V2522" s="36"/>
    </row>
    <row r="2523" spans="11:22" x14ac:dyDescent="0.25">
      <c r="K2523" s="36"/>
      <c r="L2523" s="37"/>
      <c r="M2523" s="37"/>
      <c r="N2523" s="37"/>
      <c r="O2523" s="37"/>
      <c r="P2523" s="36"/>
      <c r="S2523" s="36"/>
      <c r="T2523" s="36"/>
      <c r="U2523" s="36"/>
      <c r="V2523" s="36"/>
    </row>
    <row r="2524" spans="11:22" x14ac:dyDescent="0.25">
      <c r="K2524" s="36"/>
      <c r="L2524" s="37"/>
      <c r="M2524" s="37"/>
      <c r="N2524" s="37"/>
      <c r="O2524" s="37"/>
      <c r="P2524" s="36"/>
      <c r="S2524" s="36"/>
      <c r="T2524" s="36"/>
      <c r="U2524" s="36"/>
      <c r="V2524" s="36"/>
    </row>
    <row r="2525" spans="11:22" x14ac:dyDescent="0.25">
      <c r="K2525" s="36"/>
      <c r="L2525" s="37"/>
      <c r="M2525" s="37"/>
      <c r="N2525" s="37"/>
      <c r="O2525" s="37"/>
      <c r="P2525" s="36"/>
      <c r="S2525" s="36"/>
      <c r="T2525" s="36"/>
      <c r="U2525" s="36"/>
      <c r="V2525" s="36"/>
    </row>
    <row r="2526" spans="11:22" x14ac:dyDescent="0.25">
      <c r="K2526" s="36"/>
      <c r="L2526" s="37"/>
      <c r="M2526" s="37"/>
      <c r="N2526" s="37"/>
      <c r="O2526" s="37"/>
      <c r="P2526" s="36"/>
      <c r="S2526" s="36"/>
      <c r="T2526" s="36"/>
      <c r="U2526" s="36"/>
      <c r="V2526" s="36"/>
    </row>
    <row r="2527" spans="11:22" x14ac:dyDescent="0.25">
      <c r="K2527" s="36"/>
      <c r="L2527" s="37"/>
      <c r="M2527" s="37"/>
      <c r="N2527" s="37"/>
      <c r="O2527" s="37"/>
      <c r="P2527" s="36"/>
      <c r="S2527" s="36"/>
      <c r="T2527" s="36"/>
      <c r="U2527" s="36"/>
      <c r="V2527" s="36"/>
    </row>
    <row r="2528" spans="11:22" x14ac:dyDescent="0.25">
      <c r="K2528" s="36"/>
      <c r="L2528" s="37"/>
      <c r="M2528" s="37"/>
      <c r="N2528" s="37"/>
      <c r="O2528" s="37"/>
      <c r="P2528" s="36"/>
      <c r="S2528" s="36"/>
      <c r="T2528" s="36"/>
      <c r="U2528" s="36"/>
      <c r="V2528" s="36"/>
    </row>
    <row r="2529" spans="11:22" x14ac:dyDescent="0.25">
      <c r="K2529" s="36"/>
      <c r="L2529" s="37"/>
      <c r="M2529" s="37"/>
      <c r="N2529" s="37"/>
      <c r="O2529" s="37"/>
      <c r="P2529" s="36"/>
      <c r="S2529" s="36"/>
      <c r="T2529" s="36"/>
      <c r="U2529" s="36"/>
      <c r="V2529" s="36"/>
    </row>
    <row r="2530" spans="11:22" x14ac:dyDescent="0.25">
      <c r="K2530" s="36"/>
      <c r="L2530" s="37"/>
      <c r="M2530" s="37"/>
      <c r="N2530" s="37"/>
      <c r="O2530" s="37"/>
      <c r="P2530" s="36"/>
      <c r="S2530" s="36"/>
      <c r="T2530" s="36"/>
      <c r="U2530" s="36"/>
      <c r="V2530" s="36"/>
    </row>
    <row r="2531" spans="11:22" x14ac:dyDescent="0.25">
      <c r="K2531" s="36"/>
      <c r="L2531" s="37"/>
      <c r="M2531" s="37"/>
      <c r="N2531" s="37"/>
      <c r="O2531" s="37"/>
      <c r="P2531" s="36"/>
      <c r="S2531" s="36"/>
      <c r="T2531" s="36"/>
      <c r="U2531" s="36"/>
      <c r="V2531" s="36"/>
    </row>
    <row r="2532" spans="11:22" x14ac:dyDescent="0.25">
      <c r="K2532" s="36"/>
      <c r="L2532" s="37"/>
      <c r="M2532" s="37"/>
      <c r="N2532" s="37"/>
      <c r="O2532" s="37"/>
      <c r="P2532" s="36"/>
      <c r="S2532" s="36"/>
      <c r="T2532" s="36"/>
      <c r="U2532" s="36"/>
      <c r="V2532" s="36"/>
    </row>
    <row r="2533" spans="11:22" x14ac:dyDescent="0.25">
      <c r="K2533" s="36"/>
      <c r="L2533" s="37"/>
      <c r="M2533" s="37"/>
      <c r="N2533" s="37"/>
      <c r="O2533" s="37"/>
      <c r="P2533" s="36"/>
      <c r="S2533" s="36"/>
      <c r="T2533" s="36"/>
      <c r="U2533" s="36"/>
      <c r="V2533" s="36"/>
    </row>
    <row r="2534" spans="11:22" x14ac:dyDescent="0.25">
      <c r="K2534" s="36"/>
      <c r="L2534" s="37"/>
      <c r="M2534" s="37"/>
      <c r="N2534" s="37"/>
      <c r="O2534" s="37"/>
      <c r="P2534" s="36"/>
      <c r="S2534" s="36"/>
      <c r="T2534" s="36"/>
      <c r="U2534" s="36"/>
      <c r="V2534" s="36"/>
    </row>
    <row r="2535" spans="11:22" x14ac:dyDescent="0.25">
      <c r="K2535" s="36"/>
      <c r="L2535" s="37"/>
      <c r="M2535" s="37"/>
      <c r="N2535" s="37"/>
      <c r="O2535" s="37"/>
      <c r="P2535" s="36"/>
      <c r="S2535" s="36"/>
      <c r="T2535" s="36"/>
      <c r="U2535" s="36"/>
      <c r="V2535" s="36"/>
    </row>
    <row r="2536" spans="11:22" x14ac:dyDescent="0.25">
      <c r="K2536" s="36"/>
      <c r="L2536" s="37"/>
      <c r="M2536" s="37"/>
      <c r="N2536" s="37"/>
      <c r="O2536" s="37"/>
      <c r="P2536" s="36"/>
      <c r="S2536" s="36"/>
      <c r="T2536" s="36"/>
      <c r="U2536" s="36"/>
      <c r="V2536" s="36"/>
    </row>
    <row r="2537" spans="11:22" x14ac:dyDescent="0.25">
      <c r="K2537" s="36"/>
      <c r="L2537" s="37"/>
      <c r="M2537" s="37"/>
      <c r="N2537" s="37"/>
      <c r="O2537" s="37"/>
      <c r="P2537" s="36"/>
      <c r="S2537" s="36"/>
      <c r="T2537" s="36"/>
      <c r="U2537" s="36"/>
      <c r="V2537" s="36"/>
    </row>
    <row r="2538" spans="11:22" x14ac:dyDescent="0.25">
      <c r="K2538" s="36"/>
      <c r="L2538" s="37"/>
      <c r="M2538" s="37"/>
      <c r="N2538" s="37"/>
      <c r="O2538" s="37"/>
      <c r="P2538" s="36"/>
      <c r="S2538" s="36"/>
      <c r="T2538" s="36"/>
      <c r="U2538" s="36"/>
      <c r="V2538" s="36"/>
    </row>
    <row r="2539" spans="11:22" x14ac:dyDescent="0.25">
      <c r="K2539" s="36"/>
      <c r="L2539" s="37"/>
      <c r="M2539" s="37"/>
      <c r="N2539" s="37"/>
      <c r="O2539" s="37"/>
      <c r="P2539" s="36"/>
      <c r="S2539" s="36"/>
      <c r="T2539" s="36"/>
      <c r="U2539" s="36"/>
      <c r="V2539" s="36"/>
    </row>
    <row r="2540" spans="11:22" x14ac:dyDescent="0.25">
      <c r="K2540" s="36"/>
      <c r="L2540" s="37"/>
      <c r="M2540" s="37"/>
      <c r="N2540" s="37"/>
      <c r="O2540" s="37"/>
      <c r="P2540" s="36"/>
      <c r="S2540" s="36"/>
      <c r="T2540" s="36"/>
      <c r="U2540" s="36"/>
      <c r="V2540" s="36"/>
    </row>
    <row r="2541" spans="11:22" x14ac:dyDescent="0.25">
      <c r="K2541" s="36"/>
      <c r="L2541" s="37"/>
      <c r="M2541" s="37"/>
      <c r="N2541" s="37"/>
      <c r="O2541" s="37"/>
      <c r="P2541" s="36"/>
      <c r="S2541" s="36"/>
      <c r="T2541" s="36"/>
      <c r="U2541" s="36"/>
      <c r="V2541" s="36"/>
    </row>
    <row r="2542" spans="11:22" x14ac:dyDescent="0.25">
      <c r="K2542" s="36"/>
      <c r="L2542" s="37"/>
      <c r="M2542" s="37"/>
      <c r="N2542" s="37"/>
      <c r="O2542" s="37"/>
      <c r="P2542" s="36"/>
      <c r="S2542" s="36"/>
      <c r="T2542" s="36"/>
      <c r="U2542" s="36"/>
      <c r="V2542" s="36"/>
    </row>
    <row r="2543" spans="11:22" x14ac:dyDescent="0.25">
      <c r="K2543" s="36"/>
      <c r="L2543" s="37"/>
      <c r="M2543" s="37"/>
      <c r="N2543" s="37"/>
      <c r="O2543" s="37"/>
      <c r="P2543" s="36"/>
      <c r="S2543" s="36"/>
      <c r="T2543" s="36"/>
      <c r="U2543" s="36"/>
      <c r="V2543" s="36"/>
    </row>
    <row r="2544" spans="11:22" x14ac:dyDescent="0.25">
      <c r="K2544" s="36"/>
      <c r="L2544" s="37"/>
      <c r="M2544" s="37"/>
      <c r="N2544" s="37"/>
      <c r="O2544" s="37"/>
      <c r="P2544" s="36"/>
      <c r="S2544" s="36"/>
      <c r="T2544" s="36"/>
      <c r="U2544" s="36"/>
      <c r="V2544" s="36"/>
    </row>
    <row r="2545" spans="11:22" x14ac:dyDescent="0.25">
      <c r="K2545" s="36"/>
      <c r="L2545" s="37"/>
      <c r="M2545" s="37"/>
      <c r="N2545" s="37"/>
      <c r="O2545" s="37"/>
      <c r="P2545" s="36"/>
      <c r="S2545" s="36"/>
      <c r="T2545" s="36"/>
      <c r="U2545" s="36"/>
      <c r="V2545" s="36"/>
    </row>
    <row r="2546" spans="11:22" x14ac:dyDescent="0.25">
      <c r="K2546" s="36"/>
      <c r="L2546" s="37"/>
      <c r="M2546" s="37"/>
      <c r="N2546" s="37"/>
      <c r="O2546" s="37"/>
      <c r="P2546" s="36"/>
      <c r="S2546" s="36"/>
      <c r="T2546" s="36"/>
      <c r="U2546" s="36"/>
      <c r="V2546" s="36"/>
    </row>
    <row r="2547" spans="11:22" x14ac:dyDescent="0.25">
      <c r="K2547" s="36"/>
      <c r="L2547" s="37"/>
      <c r="M2547" s="37"/>
      <c r="N2547" s="37"/>
      <c r="O2547" s="37"/>
      <c r="P2547" s="36"/>
      <c r="S2547" s="36"/>
      <c r="T2547" s="36"/>
      <c r="U2547" s="36"/>
      <c r="V2547" s="36"/>
    </row>
    <row r="2548" spans="11:22" x14ac:dyDescent="0.25">
      <c r="K2548" s="36"/>
      <c r="L2548" s="37"/>
      <c r="M2548" s="37"/>
      <c r="N2548" s="37"/>
      <c r="O2548" s="37"/>
      <c r="P2548" s="36"/>
      <c r="S2548" s="36"/>
      <c r="T2548" s="36"/>
      <c r="U2548" s="36"/>
      <c r="V2548" s="36"/>
    </row>
    <row r="2549" spans="11:22" x14ac:dyDescent="0.25">
      <c r="K2549" s="36"/>
      <c r="L2549" s="37"/>
      <c r="M2549" s="37"/>
      <c r="N2549" s="37"/>
      <c r="O2549" s="37"/>
      <c r="P2549" s="36"/>
      <c r="S2549" s="36"/>
      <c r="T2549" s="36"/>
      <c r="U2549" s="36"/>
      <c r="V2549" s="36"/>
    </row>
    <row r="2550" spans="11:22" x14ac:dyDescent="0.25">
      <c r="K2550" s="36"/>
      <c r="L2550" s="37"/>
      <c r="M2550" s="37"/>
      <c r="N2550" s="37"/>
      <c r="O2550" s="37"/>
      <c r="P2550" s="36"/>
      <c r="S2550" s="36"/>
      <c r="T2550" s="36"/>
      <c r="U2550" s="36"/>
      <c r="V2550" s="36"/>
    </row>
    <row r="2551" spans="11:22" x14ac:dyDescent="0.25">
      <c r="K2551" s="36"/>
      <c r="L2551" s="37"/>
      <c r="M2551" s="37"/>
      <c r="N2551" s="37"/>
      <c r="O2551" s="37"/>
      <c r="P2551" s="36"/>
      <c r="S2551" s="36"/>
      <c r="T2551" s="36"/>
      <c r="U2551" s="36"/>
      <c r="V2551" s="36"/>
    </row>
    <row r="2552" spans="11:22" x14ac:dyDescent="0.25">
      <c r="K2552" s="36"/>
      <c r="L2552" s="37"/>
      <c r="M2552" s="37"/>
      <c r="N2552" s="37"/>
      <c r="O2552" s="37"/>
      <c r="P2552" s="36"/>
      <c r="S2552" s="36"/>
      <c r="T2552" s="36"/>
      <c r="U2552" s="36"/>
      <c r="V2552" s="36"/>
    </row>
    <row r="2553" spans="11:22" x14ac:dyDescent="0.25">
      <c r="K2553" s="36"/>
      <c r="L2553" s="37"/>
      <c r="M2553" s="37"/>
      <c r="N2553" s="37"/>
      <c r="O2553" s="37"/>
      <c r="P2553" s="36"/>
      <c r="S2553" s="36"/>
      <c r="T2553" s="36"/>
      <c r="U2553" s="36"/>
      <c r="V2553" s="36"/>
    </row>
    <row r="2554" spans="11:22" x14ac:dyDescent="0.25">
      <c r="K2554" s="36"/>
      <c r="L2554" s="37"/>
      <c r="M2554" s="37"/>
      <c r="N2554" s="37"/>
      <c r="O2554" s="37"/>
      <c r="P2554" s="36"/>
      <c r="S2554" s="36"/>
      <c r="T2554" s="36"/>
      <c r="U2554" s="36"/>
      <c r="V2554" s="36"/>
    </row>
    <row r="2555" spans="11:22" x14ac:dyDescent="0.25">
      <c r="K2555" s="36"/>
      <c r="L2555" s="37"/>
      <c r="M2555" s="37"/>
      <c r="N2555" s="37"/>
      <c r="O2555" s="37"/>
      <c r="P2555" s="36"/>
      <c r="S2555" s="36"/>
      <c r="T2555" s="36"/>
      <c r="U2555" s="36"/>
      <c r="V2555" s="36"/>
    </row>
    <row r="2556" spans="11:22" x14ac:dyDescent="0.25">
      <c r="K2556" s="36"/>
      <c r="L2556" s="37"/>
      <c r="M2556" s="37"/>
      <c r="N2556" s="37"/>
      <c r="O2556" s="37"/>
      <c r="P2556" s="36"/>
      <c r="S2556" s="36"/>
      <c r="T2556" s="36"/>
      <c r="U2556" s="36"/>
      <c r="V2556" s="36"/>
    </row>
    <row r="2557" spans="11:22" x14ac:dyDescent="0.25">
      <c r="K2557" s="36"/>
      <c r="L2557" s="37"/>
      <c r="M2557" s="37"/>
      <c r="N2557" s="37"/>
      <c r="O2557" s="37"/>
      <c r="P2557" s="36"/>
      <c r="S2557" s="36"/>
      <c r="T2557" s="36"/>
      <c r="U2557" s="36"/>
      <c r="V2557" s="36"/>
    </row>
    <row r="2558" spans="11:22" x14ac:dyDescent="0.25">
      <c r="K2558" s="36"/>
      <c r="L2558" s="37"/>
      <c r="M2558" s="37"/>
      <c r="N2558" s="37"/>
      <c r="O2558" s="37"/>
      <c r="P2558" s="36"/>
      <c r="S2558" s="36"/>
      <c r="T2558" s="36"/>
      <c r="U2558" s="36"/>
      <c r="V2558" s="36"/>
    </row>
    <row r="2559" spans="11:22" x14ac:dyDescent="0.25">
      <c r="K2559" s="36"/>
      <c r="L2559" s="37"/>
      <c r="M2559" s="37"/>
      <c r="N2559" s="37"/>
      <c r="O2559" s="37"/>
      <c r="P2559" s="36"/>
      <c r="S2559" s="36"/>
      <c r="T2559" s="36"/>
      <c r="U2559" s="36"/>
      <c r="V2559" s="36"/>
    </row>
    <row r="2560" spans="11:22" x14ac:dyDescent="0.25">
      <c r="K2560" s="36"/>
      <c r="L2560" s="37"/>
      <c r="M2560" s="37"/>
      <c r="N2560" s="37"/>
      <c r="O2560" s="37"/>
      <c r="P2560" s="36"/>
      <c r="S2560" s="36"/>
      <c r="T2560" s="36"/>
      <c r="U2560" s="36"/>
      <c r="V2560" s="36"/>
    </row>
    <row r="2561" spans="11:22" x14ac:dyDescent="0.25">
      <c r="K2561" s="36"/>
      <c r="L2561" s="37"/>
      <c r="M2561" s="37"/>
      <c r="N2561" s="37"/>
      <c r="O2561" s="37"/>
      <c r="P2561" s="36"/>
      <c r="S2561" s="36"/>
      <c r="T2561" s="36"/>
      <c r="U2561" s="36"/>
      <c r="V2561" s="36"/>
    </row>
    <row r="2562" spans="11:22" x14ac:dyDescent="0.25">
      <c r="K2562" s="36"/>
      <c r="L2562" s="37"/>
      <c r="M2562" s="37"/>
      <c r="N2562" s="37"/>
      <c r="O2562" s="37"/>
      <c r="P2562" s="36"/>
      <c r="S2562" s="36"/>
      <c r="T2562" s="36"/>
      <c r="U2562" s="36"/>
      <c r="V2562" s="36"/>
    </row>
    <row r="2563" spans="11:22" x14ac:dyDescent="0.25">
      <c r="K2563" s="36"/>
      <c r="L2563" s="37"/>
      <c r="M2563" s="37"/>
      <c r="N2563" s="37"/>
      <c r="O2563" s="37"/>
      <c r="P2563" s="36"/>
      <c r="S2563" s="36"/>
      <c r="T2563" s="36"/>
      <c r="U2563" s="36"/>
      <c r="V2563" s="36"/>
    </row>
    <row r="2564" spans="11:22" x14ac:dyDescent="0.25">
      <c r="K2564" s="36"/>
      <c r="L2564" s="37"/>
      <c r="M2564" s="37"/>
      <c r="N2564" s="37"/>
      <c r="O2564" s="37"/>
      <c r="P2564" s="36"/>
      <c r="S2564" s="36"/>
      <c r="T2564" s="36"/>
      <c r="U2564" s="36"/>
      <c r="V2564" s="36"/>
    </row>
    <row r="2565" spans="11:22" x14ac:dyDescent="0.25">
      <c r="K2565" s="36"/>
      <c r="L2565" s="37"/>
      <c r="M2565" s="37"/>
      <c r="N2565" s="37"/>
      <c r="O2565" s="37"/>
      <c r="P2565" s="36"/>
      <c r="S2565" s="36"/>
      <c r="T2565" s="36"/>
      <c r="U2565" s="36"/>
      <c r="V2565" s="36"/>
    </row>
    <row r="2566" spans="11:22" x14ac:dyDescent="0.25">
      <c r="K2566" s="36"/>
      <c r="L2566" s="37"/>
      <c r="M2566" s="37"/>
      <c r="N2566" s="37"/>
      <c r="O2566" s="37"/>
      <c r="P2566" s="36"/>
      <c r="S2566" s="36"/>
      <c r="T2566" s="36"/>
      <c r="U2566" s="36"/>
      <c r="V2566" s="36"/>
    </row>
    <row r="2567" spans="11:22" x14ac:dyDescent="0.25">
      <c r="K2567" s="36"/>
      <c r="L2567" s="37"/>
      <c r="M2567" s="37"/>
      <c r="N2567" s="37"/>
      <c r="O2567" s="37"/>
      <c r="P2567" s="36"/>
      <c r="S2567" s="36"/>
      <c r="T2567" s="36"/>
      <c r="U2567" s="36"/>
      <c r="V2567" s="36"/>
    </row>
    <row r="2568" spans="11:22" x14ac:dyDescent="0.25">
      <c r="K2568" s="36"/>
      <c r="L2568" s="37"/>
      <c r="M2568" s="37"/>
      <c r="N2568" s="37"/>
      <c r="O2568" s="37"/>
      <c r="P2568" s="36"/>
      <c r="S2568" s="36"/>
      <c r="T2568" s="36"/>
      <c r="U2568" s="36"/>
      <c r="V2568" s="36"/>
    </row>
    <row r="2569" spans="11:22" x14ac:dyDescent="0.25">
      <c r="K2569" s="36"/>
      <c r="L2569" s="37"/>
      <c r="M2569" s="37"/>
      <c r="N2569" s="37"/>
      <c r="O2569" s="37"/>
      <c r="P2569" s="36"/>
      <c r="S2569" s="36"/>
      <c r="T2569" s="36"/>
      <c r="U2569" s="36"/>
      <c r="V2569" s="36"/>
    </row>
    <row r="2570" spans="11:22" x14ac:dyDescent="0.25">
      <c r="K2570" s="36"/>
      <c r="L2570" s="37"/>
      <c r="M2570" s="37"/>
      <c r="N2570" s="37"/>
      <c r="O2570" s="37"/>
      <c r="P2570" s="36"/>
      <c r="S2570" s="36"/>
      <c r="T2570" s="36"/>
      <c r="U2570" s="36"/>
      <c r="V2570" s="36"/>
    </row>
    <row r="2571" spans="11:22" x14ac:dyDescent="0.25">
      <c r="K2571" s="36"/>
      <c r="L2571" s="37"/>
      <c r="M2571" s="37"/>
      <c r="N2571" s="37"/>
      <c r="O2571" s="37"/>
      <c r="P2571" s="36"/>
      <c r="S2571" s="36"/>
      <c r="T2571" s="36"/>
      <c r="U2571" s="36"/>
      <c r="V2571" s="36"/>
    </row>
    <row r="2572" spans="11:22" x14ac:dyDescent="0.25">
      <c r="K2572" s="36"/>
      <c r="L2572" s="37"/>
      <c r="M2572" s="37"/>
      <c r="N2572" s="37"/>
      <c r="O2572" s="37"/>
      <c r="P2572" s="36"/>
      <c r="S2572" s="36"/>
      <c r="T2572" s="36"/>
      <c r="U2572" s="36"/>
      <c r="V2572" s="36"/>
    </row>
    <row r="2573" spans="11:22" x14ac:dyDescent="0.25">
      <c r="K2573" s="36"/>
      <c r="L2573" s="37"/>
      <c r="M2573" s="37"/>
      <c r="N2573" s="37"/>
      <c r="O2573" s="37"/>
      <c r="P2573" s="36"/>
      <c r="S2573" s="36"/>
      <c r="T2573" s="36"/>
      <c r="U2573" s="36"/>
      <c r="V2573" s="36"/>
    </row>
    <row r="2574" spans="11:22" x14ac:dyDescent="0.25">
      <c r="K2574" s="36"/>
      <c r="L2574" s="37"/>
      <c r="M2574" s="37"/>
      <c r="N2574" s="37"/>
      <c r="O2574" s="37"/>
      <c r="P2574" s="36"/>
      <c r="S2574" s="36"/>
      <c r="T2574" s="36"/>
      <c r="U2574" s="36"/>
      <c r="V2574" s="36"/>
    </row>
    <row r="2575" spans="11:22" x14ac:dyDescent="0.25">
      <c r="K2575" s="36"/>
      <c r="L2575" s="37"/>
      <c r="M2575" s="37"/>
      <c r="N2575" s="37"/>
      <c r="O2575" s="37"/>
      <c r="P2575" s="36"/>
      <c r="S2575" s="36"/>
      <c r="T2575" s="36"/>
      <c r="U2575" s="36"/>
      <c r="V2575" s="36"/>
    </row>
    <row r="2576" spans="11:22" x14ac:dyDescent="0.25">
      <c r="K2576" s="36"/>
      <c r="L2576" s="37"/>
      <c r="M2576" s="37"/>
      <c r="N2576" s="37"/>
      <c r="O2576" s="37"/>
      <c r="P2576" s="36"/>
      <c r="S2576" s="36"/>
      <c r="T2576" s="36"/>
      <c r="U2576" s="36"/>
      <c r="V2576" s="36"/>
    </row>
    <row r="2577" spans="11:22" x14ac:dyDescent="0.25">
      <c r="K2577" s="36"/>
      <c r="L2577" s="37"/>
      <c r="M2577" s="37"/>
      <c r="N2577" s="37"/>
      <c r="O2577" s="37"/>
      <c r="P2577" s="36"/>
      <c r="S2577" s="36"/>
      <c r="T2577" s="36"/>
      <c r="U2577" s="36"/>
      <c r="V2577" s="36"/>
    </row>
    <row r="2578" spans="11:22" x14ac:dyDescent="0.25">
      <c r="K2578" s="36"/>
      <c r="L2578" s="37"/>
      <c r="M2578" s="37"/>
      <c r="N2578" s="37"/>
      <c r="O2578" s="37"/>
      <c r="P2578" s="36"/>
      <c r="S2578" s="36"/>
      <c r="T2578" s="36"/>
      <c r="U2578" s="36"/>
      <c r="V2578" s="36"/>
    </row>
    <row r="2579" spans="11:22" x14ac:dyDescent="0.25">
      <c r="K2579" s="36"/>
      <c r="L2579" s="37"/>
      <c r="M2579" s="37"/>
      <c r="N2579" s="37"/>
      <c r="O2579" s="37"/>
      <c r="P2579" s="36"/>
      <c r="S2579" s="36"/>
      <c r="T2579" s="36"/>
      <c r="U2579" s="36"/>
      <c r="V2579" s="36"/>
    </row>
    <row r="2580" spans="11:22" x14ac:dyDescent="0.25">
      <c r="K2580" s="36"/>
      <c r="L2580" s="37"/>
      <c r="M2580" s="37"/>
      <c r="N2580" s="37"/>
      <c r="O2580" s="37"/>
      <c r="P2580" s="36"/>
      <c r="S2580" s="36"/>
      <c r="T2580" s="36"/>
      <c r="U2580" s="36"/>
      <c r="V2580" s="36"/>
    </row>
    <row r="2581" spans="11:22" x14ac:dyDescent="0.25">
      <c r="K2581" s="36"/>
      <c r="L2581" s="37"/>
      <c r="M2581" s="37"/>
      <c r="N2581" s="37"/>
      <c r="O2581" s="37"/>
      <c r="P2581" s="36"/>
      <c r="S2581" s="36"/>
      <c r="T2581" s="36"/>
      <c r="U2581" s="36"/>
      <c r="V2581" s="36"/>
    </row>
    <row r="2582" spans="11:22" x14ac:dyDescent="0.25">
      <c r="K2582" s="36"/>
      <c r="L2582" s="37"/>
      <c r="M2582" s="37"/>
      <c r="N2582" s="37"/>
      <c r="O2582" s="37"/>
      <c r="P2582" s="36"/>
      <c r="S2582" s="36"/>
      <c r="T2582" s="36"/>
      <c r="U2582" s="36"/>
      <c r="V2582" s="36"/>
    </row>
    <row r="2583" spans="11:22" x14ac:dyDescent="0.25">
      <c r="K2583" s="36"/>
      <c r="L2583" s="37"/>
      <c r="M2583" s="37"/>
      <c r="N2583" s="37"/>
      <c r="O2583" s="37"/>
      <c r="P2583" s="36"/>
      <c r="S2583" s="36"/>
      <c r="T2583" s="36"/>
      <c r="U2583" s="36"/>
      <c r="V2583" s="36"/>
    </row>
    <row r="2584" spans="11:22" x14ac:dyDescent="0.25">
      <c r="K2584" s="36"/>
      <c r="L2584" s="37"/>
      <c r="M2584" s="37"/>
      <c r="N2584" s="37"/>
      <c r="O2584" s="37"/>
      <c r="P2584" s="36"/>
      <c r="S2584" s="36"/>
      <c r="T2584" s="36"/>
      <c r="U2584" s="36"/>
      <c r="V2584" s="36"/>
    </row>
    <row r="2585" spans="11:22" x14ac:dyDescent="0.25">
      <c r="K2585" s="36"/>
      <c r="L2585" s="37"/>
      <c r="M2585" s="37"/>
      <c r="N2585" s="37"/>
      <c r="O2585" s="37"/>
      <c r="P2585" s="36"/>
      <c r="S2585" s="36"/>
      <c r="T2585" s="36"/>
      <c r="U2585" s="36"/>
      <c r="V2585" s="36"/>
    </row>
    <row r="2586" spans="11:22" x14ac:dyDescent="0.25">
      <c r="K2586" s="36"/>
      <c r="L2586" s="37"/>
      <c r="M2586" s="37"/>
      <c r="N2586" s="37"/>
      <c r="O2586" s="37"/>
      <c r="P2586" s="36"/>
      <c r="S2586" s="36"/>
      <c r="T2586" s="36"/>
      <c r="U2586" s="36"/>
      <c r="V2586" s="36"/>
    </row>
    <row r="2587" spans="11:22" x14ac:dyDescent="0.25">
      <c r="K2587" s="36"/>
      <c r="L2587" s="37"/>
      <c r="M2587" s="37"/>
      <c r="N2587" s="37"/>
      <c r="O2587" s="37"/>
      <c r="P2587" s="36"/>
      <c r="S2587" s="36"/>
      <c r="T2587" s="36"/>
      <c r="U2587" s="36"/>
      <c r="V2587" s="36"/>
    </row>
    <row r="2588" spans="11:22" x14ac:dyDescent="0.25">
      <c r="K2588" s="36"/>
      <c r="L2588" s="37"/>
      <c r="M2588" s="37"/>
      <c r="N2588" s="37"/>
      <c r="O2588" s="37"/>
      <c r="P2588" s="36"/>
      <c r="S2588" s="36"/>
      <c r="T2588" s="36"/>
      <c r="U2588" s="36"/>
      <c r="V2588" s="36"/>
    </row>
    <row r="2589" spans="11:22" x14ac:dyDescent="0.25">
      <c r="K2589" s="36"/>
      <c r="L2589" s="37"/>
      <c r="M2589" s="37"/>
      <c r="N2589" s="37"/>
      <c r="O2589" s="37"/>
      <c r="P2589" s="36"/>
      <c r="S2589" s="36"/>
      <c r="T2589" s="36"/>
      <c r="U2589" s="36"/>
      <c r="V2589" s="36"/>
    </row>
    <row r="2590" spans="11:22" x14ac:dyDescent="0.25">
      <c r="K2590" s="36"/>
      <c r="L2590" s="37"/>
      <c r="M2590" s="37"/>
      <c r="N2590" s="37"/>
      <c r="O2590" s="37"/>
      <c r="P2590" s="36"/>
      <c r="S2590" s="36"/>
      <c r="T2590" s="36"/>
      <c r="U2590" s="36"/>
      <c r="V2590" s="36"/>
    </row>
    <row r="2591" spans="11:22" x14ac:dyDescent="0.25">
      <c r="K2591" s="36"/>
      <c r="L2591" s="37"/>
      <c r="M2591" s="37"/>
      <c r="N2591" s="37"/>
      <c r="O2591" s="37"/>
      <c r="P2591" s="36"/>
      <c r="S2591" s="36"/>
      <c r="T2591" s="36"/>
      <c r="U2591" s="36"/>
      <c r="V2591" s="36"/>
    </row>
    <row r="2592" spans="11:22" x14ac:dyDescent="0.25">
      <c r="K2592" s="36"/>
      <c r="L2592" s="37"/>
      <c r="M2592" s="37"/>
      <c r="N2592" s="37"/>
      <c r="O2592" s="37"/>
      <c r="P2592" s="36"/>
      <c r="S2592" s="36"/>
      <c r="T2592" s="36"/>
      <c r="U2592" s="36"/>
      <c r="V2592" s="36"/>
    </row>
    <row r="2593" spans="11:22" x14ac:dyDescent="0.25">
      <c r="K2593" s="36"/>
      <c r="L2593" s="37"/>
      <c r="M2593" s="37"/>
      <c r="N2593" s="37"/>
      <c r="O2593" s="37"/>
      <c r="P2593" s="36"/>
      <c r="S2593" s="36"/>
      <c r="T2593" s="36"/>
      <c r="U2593" s="36"/>
      <c r="V2593" s="36"/>
    </row>
    <row r="2594" spans="11:22" x14ac:dyDescent="0.25">
      <c r="K2594" s="36"/>
      <c r="L2594" s="37"/>
      <c r="M2594" s="37"/>
      <c r="N2594" s="37"/>
      <c r="O2594" s="37"/>
      <c r="P2594" s="36"/>
      <c r="S2594" s="36"/>
      <c r="T2594" s="36"/>
      <c r="U2594" s="36"/>
      <c r="V2594" s="36"/>
    </row>
    <row r="2595" spans="11:22" x14ac:dyDescent="0.25">
      <c r="K2595" s="36"/>
      <c r="L2595" s="37"/>
      <c r="M2595" s="37"/>
      <c r="N2595" s="37"/>
      <c r="O2595" s="37"/>
      <c r="P2595" s="36"/>
      <c r="S2595" s="36"/>
      <c r="T2595" s="36"/>
      <c r="U2595" s="36"/>
      <c r="V2595" s="36"/>
    </row>
    <row r="2596" spans="11:22" x14ac:dyDescent="0.25">
      <c r="K2596" s="36"/>
      <c r="L2596" s="37"/>
      <c r="M2596" s="37"/>
      <c r="N2596" s="37"/>
      <c r="O2596" s="37"/>
      <c r="P2596" s="36"/>
      <c r="S2596" s="36"/>
      <c r="T2596" s="36"/>
      <c r="U2596" s="36"/>
      <c r="V2596" s="36"/>
    </row>
    <row r="2597" spans="11:22" x14ac:dyDescent="0.25">
      <c r="K2597" s="36"/>
      <c r="L2597" s="37"/>
      <c r="M2597" s="37"/>
      <c r="N2597" s="37"/>
      <c r="O2597" s="37"/>
      <c r="P2597" s="36"/>
      <c r="S2597" s="36"/>
      <c r="T2597" s="36"/>
      <c r="U2597" s="36"/>
      <c r="V2597" s="36"/>
    </row>
    <row r="2598" spans="11:22" x14ac:dyDescent="0.25">
      <c r="K2598" s="36"/>
      <c r="L2598" s="37"/>
      <c r="M2598" s="37"/>
      <c r="N2598" s="37"/>
      <c r="O2598" s="37"/>
      <c r="P2598" s="36"/>
      <c r="S2598" s="36"/>
      <c r="T2598" s="36"/>
      <c r="U2598" s="36"/>
      <c r="V2598" s="36"/>
    </row>
    <row r="2599" spans="11:22" x14ac:dyDescent="0.25">
      <c r="K2599" s="36"/>
      <c r="L2599" s="37"/>
      <c r="M2599" s="37"/>
      <c r="N2599" s="37"/>
      <c r="O2599" s="37"/>
      <c r="P2599" s="36"/>
      <c r="S2599" s="36"/>
      <c r="T2599" s="36"/>
      <c r="U2599" s="36"/>
      <c r="V2599" s="36"/>
    </row>
    <row r="2600" spans="11:22" x14ac:dyDescent="0.25">
      <c r="K2600" s="36"/>
      <c r="L2600" s="37"/>
      <c r="M2600" s="37"/>
      <c r="N2600" s="37"/>
      <c r="O2600" s="37"/>
      <c r="P2600" s="36"/>
      <c r="S2600" s="36"/>
      <c r="T2600" s="36"/>
      <c r="U2600" s="36"/>
      <c r="V2600" s="36"/>
    </row>
    <row r="2601" spans="11:22" x14ac:dyDescent="0.25">
      <c r="K2601" s="36"/>
      <c r="L2601" s="37"/>
      <c r="M2601" s="37"/>
      <c r="N2601" s="37"/>
      <c r="O2601" s="37"/>
      <c r="P2601" s="36"/>
      <c r="S2601" s="36"/>
      <c r="T2601" s="36"/>
      <c r="U2601" s="36"/>
      <c r="V2601" s="36"/>
    </row>
    <row r="2602" spans="11:22" x14ac:dyDescent="0.25">
      <c r="K2602" s="36"/>
      <c r="L2602" s="37"/>
      <c r="M2602" s="37"/>
      <c r="N2602" s="37"/>
      <c r="O2602" s="37"/>
      <c r="P2602" s="36"/>
      <c r="S2602" s="36"/>
      <c r="T2602" s="36"/>
      <c r="U2602" s="36"/>
      <c r="V2602" s="36"/>
    </row>
    <row r="2603" spans="11:22" x14ac:dyDescent="0.25">
      <c r="K2603" s="36"/>
      <c r="L2603" s="37"/>
      <c r="M2603" s="37"/>
      <c r="N2603" s="37"/>
      <c r="O2603" s="37"/>
      <c r="P2603" s="36"/>
      <c r="S2603" s="36"/>
      <c r="T2603" s="36"/>
      <c r="U2603" s="36"/>
      <c r="V2603" s="36"/>
    </row>
    <row r="2604" spans="11:22" x14ac:dyDescent="0.25">
      <c r="K2604" s="36"/>
      <c r="L2604" s="37"/>
      <c r="M2604" s="37"/>
      <c r="N2604" s="37"/>
      <c r="O2604" s="37"/>
      <c r="P2604" s="36"/>
      <c r="S2604" s="36"/>
      <c r="T2604" s="36"/>
      <c r="U2604" s="36"/>
      <c r="V2604" s="36"/>
    </row>
    <row r="2605" spans="11:22" x14ac:dyDescent="0.25">
      <c r="K2605" s="36"/>
      <c r="L2605" s="37"/>
      <c r="M2605" s="37"/>
      <c r="N2605" s="37"/>
      <c r="O2605" s="37"/>
      <c r="P2605" s="36"/>
      <c r="S2605" s="36"/>
      <c r="T2605" s="36"/>
      <c r="U2605" s="36"/>
      <c r="V2605" s="36"/>
    </row>
    <row r="2606" spans="11:22" x14ac:dyDescent="0.25">
      <c r="K2606" s="36"/>
      <c r="L2606" s="37"/>
      <c r="M2606" s="37"/>
      <c r="N2606" s="37"/>
      <c r="O2606" s="37"/>
      <c r="P2606" s="36"/>
      <c r="S2606" s="36"/>
      <c r="T2606" s="36"/>
      <c r="U2606" s="36"/>
      <c r="V2606" s="36"/>
    </row>
    <row r="2607" spans="11:22" x14ac:dyDescent="0.25">
      <c r="K2607" s="36"/>
      <c r="L2607" s="37"/>
      <c r="M2607" s="37"/>
      <c r="N2607" s="37"/>
      <c r="O2607" s="37"/>
      <c r="P2607" s="36"/>
      <c r="S2607" s="36"/>
      <c r="T2607" s="36"/>
      <c r="U2607" s="36"/>
      <c r="V2607" s="36"/>
    </row>
    <row r="2608" spans="11:22" x14ac:dyDescent="0.25">
      <c r="K2608" s="36"/>
      <c r="L2608" s="37"/>
      <c r="M2608" s="37"/>
      <c r="N2608" s="37"/>
      <c r="O2608" s="37"/>
      <c r="P2608" s="36"/>
      <c r="S2608" s="36"/>
      <c r="T2608" s="36"/>
      <c r="U2608" s="36"/>
      <c r="V2608" s="36"/>
    </row>
    <row r="2609" spans="11:22" x14ac:dyDescent="0.25">
      <c r="K2609" s="36"/>
      <c r="L2609" s="37"/>
      <c r="M2609" s="37"/>
      <c r="N2609" s="37"/>
      <c r="O2609" s="37"/>
      <c r="P2609" s="36"/>
      <c r="S2609" s="36"/>
      <c r="T2609" s="36"/>
      <c r="U2609" s="36"/>
      <c r="V2609" s="36"/>
    </row>
    <row r="2610" spans="11:22" x14ac:dyDescent="0.25">
      <c r="K2610" s="36"/>
      <c r="L2610" s="37"/>
      <c r="M2610" s="37"/>
      <c r="N2610" s="37"/>
      <c r="O2610" s="37"/>
      <c r="P2610" s="36"/>
      <c r="S2610" s="36"/>
      <c r="T2610" s="36"/>
      <c r="U2610" s="36"/>
      <c r="V2610" s="36"/>
    </row>
    <row r="2611" spans="11:22" x14ac:dyDescent="0.25">
      <c r="K2611" s="36"/>
      <c r="L2611" s="37"/>
      <c r="M2611" s="37"/>
      <c r="N2611" s="37"/>
      <c r="O2611" s="37"/>
      <c r="P2611" s="36"/>
      <c r="S2611" s="36"/>
      <c r="T2611" s="36"/>
      <c r="U2611" s="36"/>
      <c r="V2611" s="36"/>
    </row>
    <row r="2612" spans="11:22" x14ac:dyDescent="0.25">
      <c r="K2612" s="36"/>
      <c r="L2612" s="37"/>
      <c r="M2612" s="37"/>
      <c r="N2612" s="37"/>
      <c r="O2612" s="37"/>
      <c r="P2612" s="36"/>
      <c r="S2612" s="36"/>
      <c r="T2612" s="36"/>
      <c r="U2612" s="36"/>
      <c r="V2612" s="36"/>
    </row>
    <row r="2613" spans="11:22" x14ac:dyDescent="0.25">
      <c r="K2613" s="36"/>
      <c r="L2613" s="37"/>
      <c r="M2613" s="37"/>
      <c r="N2613" s="37"/>
      <c r="O2613" s="37"/>
      <c r="P2613" s="36"/>
      <c r="S2613" s="36"/>
      <c r="T2613" s="36"/>
      <c r="U2613" s="36"/>
      <c r="V2613" s="36"/>
    </row>
    <row r="2614" spans="11:22" x14ac:dyDescent="0.25">
      <c r="K2614" s="36"/>
      <c r="L2614" s="37"/>
      <c r="M2614" s="37"/>
      <c r="N2614" s="37"/>
      <c r="O2614" s="37"/>
      <c r="P2614" s="36"/>
      <c r="S2614" s="36"/>
      <c r="T2614" s="36"/>
      <c r="U2614" s="36"/>
      <c r="V2614" s="36"/>
    </row>
    <row r="2615" spans="11:22" x14ac:dyDescent="0.25">
      <c r="K2615" s="36"/>
      <c r="L2615" s="37"/>
      <c r="M2615" s="37"/>
      <c r="N2615" s="37"/>
      <c r="O2615" s="37"/>
      <c r="P2615" s="36"/>
      <c r="S2615" s="36"/>
      <c r="T2615" s="36"/>
      <c r="U2615" s="36"/>
      <c r="V2615" s="36"/>
    </row>
    <row r="2616" spans="11:22" x14ac:dyDescent="0.25">
      <c r="K2616" s="36"/>
      <c r="L2616" s="37"/>
      <c r="M2616" s="37"/>
      <c r="N2616" s="37"/>
      <c r="O2616" s="37"/>
      <c r="P2616" s="36"/>
      <c r="S2616" s="36"/>
      <c r="T2616" s="36"/>
      <c r="U2616" s="36"/>
      <c r="V2616" s="36"/>
    </row>
    <row r="2617" spans="11:22" x14ac:dyDescent="0.25">
      <c r="K2617" s="36"/>
      <c r="L2617" s="37"/>
      <c r="M2617" s="37"/>
      <c r="N2617" s="37"/>
      <c r="O2617" s="37"/>
      <c r="P2617" s="36"/>
      <c r="S2617" s="36"/>
      <c r="T2617" s="36"/>
      <c r="U2617" s="36"/>
      <c r="V2617" s="36"/>
    </row>
    <row r="2618" spans="11:22" x14ac:dyDescent="0.25">
      <c r="K2618" s="36"/>
      <c r="L2618" s="37"/>
      <c r="M2618" s="37"/>
      <c r="N2618" s="37"/>
      <c r="O2618" s="37"/>
      <c r="P2618" s="36"/>
      <c r="S2618" s="36"/>
      <c r="T2618" s="36"/>
      <c r="U2618" s="36"/>
      <c r="V2618" s="36"/>
    </row>
    <row r="2619" spans="11:22" x14ac:dyDescent="0.25">
      <c r="K2619" s="36"/>
      <c r="L2619" s="37"/>
      <c r="M2619" s="37"/>
      <c r="N2619" s="37"/>
      <c r="O2619" s="37"/>
      <c r="P2619" s="36"/>
      <c r="S2619" s="36"/>
      <c r="T2619" s="36"/>
      <c r="U2619" s="36"/>
      <c r="V2619" s="36"/>
    </row>
    <row r="2620" spans="11:22" x14ac:dyDescent="0.25">
      <c r="K2620" s="36"/>
      <c r="L2620" s="37"/>
      <c r="M2620" s="37"/>
      <c r="N2620" s="37"/>
      <c r="O2620" s="37"/>
      <c r="P2620" s="36"/>
      <c r="S2620" s="36"/>
      <c r="T2620" s="36"/>
      <c r="U2620" s="36"/>
      <c r="V2620" s="36"/>
    </row>
    <row r="2621" spans="11:22" x14ac:dyDescent="0.25">
      <c r="K2621" s="36"/>
      <c r="L2621" s="37"/>
      <c r="M2621" s="37"/>
      <c r="N2621" s="37"/>
      <c r="O2621" s="37"/>
      <c r="P2621" s="36"/>
      <c r="S2621" s="36"/>
      <c r="T2621" s="36"/>
      <c r="U2621" s="36"/>
      <c r="V2621" s="36"/>
    </row>
    <row r="2622" spans="11:22" x14ac:dyDescent="0.25">
      <c r="K2622" s="36"/>
      <c r="L2622" s="37"/>
      <c r="M2622" s="37"/>
      <c r="N2622" s="37"/>
      <c r="O2622" s="37"/>
      <c r="P2622" s="36"/>
      <c r="S2622" s="36"/>
      <c r="T2622" s="36"/>
      <c r="U2622" s="36"/>
      <c r="V2622" s="36"/>
    </row>
    <row r="2623" spans="11:22" x14ac:dyDescent="0.25">
      <c r="K2623" s="36"/>
      <c r="L2623" s="37"/>
      <c r="M2623" s="37"/>
      <c r="N2623" s="37"/>
      <c r="O2623" s="37"/>
      <c r="P2623" s="36"/>
      <c r="S2623" s="36"/>
      <c r="T2623" s="36"/>
      <c r="U2623" s="36"/>
      <c r="V2623" s="36"/>
    </row>
    <row r="2624" spans="11:22" x14ac:dyDescent="0.25">
      <c r="K2624" s="36"/>
      <c r="L2624" s="37"/>
      <c r="M2624" s="37"/>
      <c r="N2624" s="37"/>
      <c r="O2624" s="37"/>
      <c r="P2624" s="36"/>
      <c r="S2624" s="36"/>
      <c r="T2624" s="36"/>
      <c r="U2624" s="36"/>
      <c r="V2624" s="36"/>
    </row>
    <row r="2625" spans="11:22" x14ac:dyDescent="0.25">
      <c r="K2625" s="36"/>
      <c r="L2625" s="37"/>
      <c r="M2625" s="37"/>
      <c r="N2625" s="37"/>
      <c r="O2625" s="37"/>
      <c r="P2625" s="36"/>
      <c r="S2625" s="36"/>
      <c r="T2625" s="36"/>
      <c r="U2625" s="36"/>
      <c r="V2625" s="36"/>
    </row>
    <row r="2626" spans="11:22" x14ac:dyDescent="0.25">
      <c r="K2626" s="36"/>
      <c r="L2626" s="37"/>
      <c r="M2626" s="37"/>
      <c r="N2626" s="37"/>
      <c r="O2626" s="37"/>
      <c r="P2626" s="36"/>
      <c r="S2626" s="36"/>
      <c r="T2626" s="36"/>
      <c r="U2626" s="36"/>
      <c r="V2626" s="36"/>
    </row>
    <row r="2627" spans="11:22" x14ac:dyDescent="0.25">
      <c r="K2627" s="36"/>
      <c r="L2627" s="37"/>
      <c r="M2627" s="37"/>
      <c r="N2627" s="37"/>
      <c r="O2627" s="37"/>
      <c r="P2627" s="36"/>
      <c r="S2627" s="36"/>
      <c r="T2627" s="36"/>
      <c r="U2627" s="36"/>
      <c r="V2627" s="36"/>
    </row>
    <row r="2628" spans="11:22" x14ac:dyDescent="0.25">
      <c r="K2628" s="36"/>
      <c r="L2628" s="37"/>
      <c r="M2628" s="37"/>
      <c r="N2628" s="37"/>
      <c r="O2628" s="37"/>
      <c r="P2628" s="36"/>
      <c r="S2628" s="36"/>
      <c r="T2628" s="36"/>
      <c r="U2628" s="36"/>
      <c r="V2628" s="36"/>
    </row>
    <row r="2629" spans="11:22" x14ac:dyDescent="0.25">
      <c r="K2629" s="36"/>
      <c r="L2629" s="37"/>
      <c r="M2629" s="37"/>
      <c r="N2629" s="37"/>
      <c r="O2629" s="37"/>
      <c r="P2629" s="36"/>
      <c r="S2629" s="36"/>
      <c r="T2629" s="36"/>
      <c r="U2629" s="36"/>
      <c r="V2629" s="36"/>
    </row>
    <row r="2630" spans="11:22" x14ac:dyDescent="0.25">
      <c r="K2630" s="36"/>
      <c r="L2630" s="37"/>
      <c r="M2630" s="37"/>
      <c r="N2630" s="37"/>
      <c r="O2630" s="37"/>
      <c r="P2630" s="36"/>
      <c r="S2630" s="36"/>
      <c r="T2630" s="36"/>
      <c r="U2630" s="36"/>
      <c r="V2630" s="36"/>
    </row>
    <row r="2631" spans="11:22" x14ac:dyDescent="0.25">
      <c r="K2631" s="36"/>
      <c r="L2631" s="37"/>
      <c r="M2631" s="37"/>
      <c r="N2631" s="37"/>
      <c r="O2631" s="37"/>
      <c r="P2631" s="36"/>
      <c r="S2631" s="36"/>
      <c r="T2631" s="36"/>
      <c r="U2631" s="36"/>
      <c r="V2631" s="36"/>
    </row>
    <row r="2632" spans="11:22" x14ac:dyDescent="0.25">
      <c r="K2632" s="36"/>
      <c r="L2632" s="37"/>
      <c r="M2632" s="37"/>
      <c r="N2632" s="37"/>
      <c r="O2632" s="37"/>
      <c r="P2632" s="36"/>
      <c r="S2632" s="36"/>
      <c r="T2632" s="36"/>
      <c r="U2632" s="36"/>
      <c r="V2632" s="36"/>
    </row>
    <row r="2633" spans="11:22" x14ac:dyDescent="0.25">
      <c r="K2633" s="36"/>
      <c r="L2633" s="37"/>
      <c r="M2633" s="37"/>
      <c r="N2633" s="37"/>
      <c r="O2633" s="37"/>
      <c r="P2633" s="36"/>
      <c r="S2633" s="36"/>
      <c r="T2633" s="36"/>
      <c r="U2633" s="36"/>
      <c r="V2633" s="36"/>
    </row>
    <row r="2634" spans="11:22" x14ac:dyDescent="0.25">
      <c r="K2634" s="36"/>
      <c r="L2634" s="37"/>
      <c r="M2634" s="37"/>
      <c r="N2634" s="37"/>
      <c r="O2634" s="37"/>
      <c r="P2634" s="36"/>
      <c r="S2634" s="36"/>
      <c r="T2634" s="36"/>
      <c r="U2634" s="36"/>
      <c r="V2634" s="36"/>
    </row>
    <row r="2635" spans="11:22" x14ac:dyDescent="0.25">
      <c r="K2635" s="36"/>
      <c r="L2635" s="37"/>
      <c r="M2635" s="37"/>
      <c r="N2635" s="37"/>
      <c r="O2635" s="37"/>
      <c r="P2635" s="36"/>
      <c r="S2635" s="36"/>
      <c r="T2635" s="36"/>
      <c r="U2635" s="36"/>
      <c r="V2635" s="36"/>
    </row>
    <row r="2636" spans="11:22" x14ac:dyDescent="0.25">
      <c r="K2636" s="36"/>
      <c r="L2636" s="37"/>
      <c r="M2636" s="37"/>
      <c r="N2636" s="37"/>
      <c r="O2636" s="37"/>
      <c r="P2636" s="36"/>
      <c r="S2636" s="36"/>
      <c r="T2636" s="36"/>
      <c r="U2636" s="36"/>
      <c r="V2636" s="36"/>
    </row>
    <row r="2637" spans="11:22" x14ac:dyDescent="0.25">
      <c r="K2637" s="36"/>
      <c r="L2637" s="37"/>
      <c r="M2637" s="37"/>
      <c r="N2637" s="37"/>
      <c r="O2637" s="37"/>
      <c r="P2637" s="36"/>
      <c r="S2637" s="36"/>
      <c r="T2637" s="36"/>
      <c r="U2637" s="36"/>
      <c r="V2637" s="36"/>
    </row>
    <row r="2638" spans="11:22" x14ac:dyDescent="0.25">
      <c r="K2638" s="36"/>
      <c r="L2638" s="37"/>
      <c r="M2638" s="37"/>
      <c r="N2638" s="37"/>
      <c r="O2638" s="37"/>
      <c r="P2638" s="36"/>
      <c r="S2638" s="36"/>
      <c r="T2638" s="36"/>
      <c r="U2638" s="36"/>
      <c r="V2638" s="36"/>
    </row>
    <row r="2639" spans="11:22" x14ac:dyDescent="0.25">
      <c r="K2639" s="36"/>
      <c r="L2639" s="37"/>
      <c r="M2639" s="37"/>
      <c r="N2639" s="37"/>
      <c r="O2639" s="37"/>
      <c r="P2639" s="36"/>
      <c r="S2639" s="36"/>
      <c r="T2639" s="36"/>
      <c r="U2639" s="36"/>
      <c r="V2639" s="36"/>
    </row>
    <row r="2640" spans="11:22" x14ac:dyDescent="0.25">
      <c r="K2640" s="36"/>
      <c r="L2640" s="37"/>
      <c r="M2640" s="37"/>
      <c r="N2640" s="37"/>
      <c r="O2640" s="37"/>
      <c r="P2640" s="36"/>
      <c r="S2640" s="36"/>
      <c r="T2640" s="36"/>
      <c r="U2640" s="36"/>
      <c r="V2640" s="36"/>
    </row>
    <row r="2641" spans="11:22" x14ac:dyDescent="0.25">
      <c r="K2641" s="36"/>
      <c r="L2641" s="37"/>
      <c r="M2641" s="37"/>
      <c r="N2641" s="37"/>
      <c r="O2641" s="37"/>
      <c r="P2641" s="36"/>
      <c r="S2641" s="36"/>
      <c r="T2641" s="36"/>
      <c r="U2641" s="36"/>
      <c r="V2641" s="36"/>
    </row>
    <row r="2642" spans="11:22" x14ac:dyDescent="0.25">
      <c r="K2642" s="36"/>
      <c r="L2642" s="37"/>
      <c r="M2642" s="37"/>
      <c r="N2642" s="37"/>
      <c r="O2642" s="37"/>
      <c r="P2642" s="36"/>
      <c r="S2642" s="36"/>
      <c r="T2642" s="36"/>
      <c r="U2642" s="36"/>
      <c r="V2642" s="36"/>
    </row>
    <row r="2643" spans="11:22" x14ac:dyDescent="0.25">
      <c r="K2643" s="36"/>
      <c r="L2643" s="37"/>
      <c r="M2643" s="37"/>
      <c r="N2643" s="37"/>
      <c r="O2643" s="37"/>
      <c r="P2643" s="36"/>
      <c r="S2643" s="36"/>
      <c r="T2643" s="36"/>
      <c r="U2643" s="36"/>
      <c r="V2643" s="36"/>
    </row>
    <row r="2644" spans="11:22" x14ac:dyDescent="0.25">
      <c r="K2644" s="36"/>
      <c r="L2644" s="37"/>
      <c r="M2644" s="37"/>
      <c r="N2644" s="37"/>
      <c r="O2644" s="37"/>
      <c r="P2644" s="36"/>
      <c r="S2644" s="36"/>
      <c r="T2644" s="36"/>
      <c r="U2644" s="36"/>
      <c r="V2644" s="36"/>
    </row>
    <row r="2645" spans="11:22" x14ac:dyDescent="0.25">
      <c r="K2645" s="36"/>
      <c r="L2645" s="37"/>
      <c r="M2645" s="37"/>
      <c r="N2645" s="37"/>
      <c r="O2645" s="37"/>
      <c r="P2645" s="36"/>
      <c r="S2645" s="36"/>
      <c r="T2645" s="36"/>
      <c r="U2645" s="36"/>
      <c r="V2645" s="36"/>
    </row>
    <row r="2646" spans="11:22" x14ac:dyDescent="0.25">
      <c r="K2646" s="36"/>
      <c r="L2646" s="37"/>
      <c r="M2646" s="37"/>
      <c r="N2646" s="37"/>
      <c r="O2646" s="37"/>
      <c r="P2646" s="36"/>
      <c r="S2646" s="36"/>
      <c r="T2646" s="36"/>
      <c r="U2646" s="36"/>
      <c r="V2646" s="36"/>
    </row>
    <row r="2647" spans="11:22" x14ac:dyDescent="0.25">
      <c r="K2647" s="36"/>
      <c r="L2647" s="37"/>
      <c r="M2647" s="37"/>
      <c r="N2647" s="37"/>
      <c r="O2647" s="37"/>
      <c r="P2647" s="36"/>
      <c r="S2647" s="36"/>
      <c r="T2647" s="36"/>
      <c r="U2647" s="36"/>
      <c r="V2647" s="36"/>
    </row>
    <row r="2648" spans="11:22" x14ac:dyDescent="0.25">
      <c r="K2648" s="36"/>
      <c r="L2648" s="37"/>
      <c r="M2648" s="37"/>
      <c r="N2648" s="37"/>
      <c r="O2648" s="37"/>
      <c r="P2648" s="36"/>
      <c r="S2648" s="36"/>
      <c r="T2648" s="36"/>
      <c r="U2648" s="36"/>
      <c r="V2648" s="36"/>
    </row>
    <row r="2649" spans="11:22" x14ac:dyDescent="0.25">
      <c r="K2649" s="36"/>
      <c r="L2649" s="37"/>
      <c r="M2649" s="37"/>
      <c r="N2649" s="37"/>
      <c r="O2649" s="37"/>
      <c r="P2649" s="36"/>
      <c r="S2649" s="36"/>
      <c r="T2649" s="36"/>
      <c r="U2649" s="36"/>
      <c r="V2649" s="36"/>
    </row>
    <row r="2650" spans="11:22" x14ac:dyDescent="0.25">
      <c r="K2650" s="36"/>
      <c r="L2650" s="37"/>
      <c r="M2650" s="37"/>
      <c r="N2650" s="37"/>
      <c r="O2650" s="37"/>
      <c r="P2650" s="36"/>
      <c r="S2650" s="36"/>
      <c r="T2650" s="36"/>
      <c r="U2650" s="36"/>
      <c r="V2650" s="36"/>
    </row>
    <row r="2651" spans="11:22" x14ac:dyDescent="0.25">
      <c r="K2651" s="36"/>
      <c r="L2651" s="37"/>
      <c r="M2651" s="37"/>
      <c r="N2651" s="37"/>
      <c r="O2651" s="37"/>
      <c r="P2651" s="36"/>
      <c r="S2651" s="36"/>
      <c r="T2651" s="36"/>
      <c r="U2651" s="36"/>
      <c r="V2651" s="36"/>
    </row>
    <row r="2652" spans="11:22" x14ac:dyDescent="0.25">
      <c r="K2652" s="36"/>
      <c r="L2652" s="37"/>
      <c r="M2652" s="37"/>
      <c r="N2652" s="37"/>
      <c r="O2652" s="37"/>
      <c r="P2652" s="36"/>
      <c r="S2652" s="36"/>
      <c r="T2652" s="36"/>
      <c r="U2652" s="36"/>
      <c r="V2652" s="36"/>
    </row>
    <row r="2653" spans="11:22" x14ac:dyDescent="0.25">
      <c r="K2653" s="36"/>
      <c r="L2653" s="37"/>
      <c r="M2653" s="37"/>
      <c r="N2653" s="37"/>
      <c r="O2653" s="37"/>
      <c r="P2653" s="36"/>
      <c r="S2653" s="36"/>
      <c r="T2653" s="36"/>
      <c r="U2653" s="36"/>
      <c r="V2653" s="36"/>
    </row>
    <row r="2654" spans="11:22" x14ac:dyDescent="0.25">
      <c r="K2654" s="36"/>
      <c r="L2654" s="37"/>
      <c r="M2654" s="37"/>
      <c r="N2654" s="37"/>
      <c r="O2654" s="37"/>
      <c r="P2654" s="36"/>
      <c r="S2654" s="36"/>
      <c r="T2654" s="36"/>
      <c r="U2654" s="36"/>
      <c r="V2654" s="36"/>
    </row>
    <row r="2655" spans="11:22" x14ac:dyDescent="0.25">
      <c r="K2655" s="36"/>
      <c r="L2655" s="37"/>
      <c r="M2655" s="37"/>
      <c r="N2655" s="37"/>
      <c r="O2655" s="37"/>
      <c r="P2655" s="36"/>
      <c r="S2655" s="36"/>
      <c r="T2655" s="36"/>
      <c r="U2655" s="36"/>
      <c r="V2655" s="36"/>
    </row>
    <row r="2656" spans="11:22" x14ac:dyDescent="0.25">
      <c r="K2656" s="36"/>
      <c r="L2656" s="37"/>
      <c r="M2656" s="37"/>
      <c r="N2656" s="37"/>
      <c r="O2656" s="37"/>
      <c r="P2656" s="36"/>
      <c r="S2656" s="36"/>
      <c r="T2656" s="36"/>
      <c r="U2656" s="36"/>
      <c r="V2656" s="36"/>
    </row>
    <row r="2657" spans="11:22" x14ac:dyDescent="0.25">
      <c r="K2657" s="36"/>
      <c r="L2657" s="37"/>
      <c r="M2657" s="37"/>
      <c r="N2657" s="37"/>
      <c r="O2657" s="37"/>
      <c r="P2657" s="36"/>
      <c r="S2657" s="36"/>
      <c r="T2657" s="36"/>
      <c r="U2657" s="36"/>
      <c r="V2657" s="36"/>
    </row>
    <row r="2658" spans="11:22" x14ac:dyDescent="0.25">
      <c r="K2658" s="36"/>
      <c r="L2658" s="37"/>
      <c r="M2658" s="37"/>
      <c r="N2658" s="37"/>
      <c r="O2658" s="37"/>
      <c r="P2658" s="36"/>
      <c r="S2658" s="36"/>
      <c r="T2658" s="36"/>
      <c r="U2658" s="36"/>
      <c r="V2658" s="36"/>
    </row>
    <row r="2659" spans="11:22" x14ac:dyDescent="0.25">
      <c r="K2659" s="36"/>
      <c r="L2659" s="37"/>
      <c r="M2659" s="37"/>
      <c r="N2659" s="37"/>
      <c r="O2659" s="37"/>
      <c r="P2659" s="36"/>
      <c r="S2659" s="36"/>
      <c r="T2659" s="36"/>
      <c r="U2659" s="36"/>
      <c r="V2659" s="36"/>
    </row>
    <row r="2660" spans="11:22" x14ac:dyDescent="0.25">
      <c r="K2660" s="36"/>
      <c r="L2660" s="37"/>
      <c r="M2660" s="37"/>
      <c r="N2660" s="37"/>
      <c r="O2660" s="37"/>
      <c r="P2660" s="36"/>
      <c r="S2660" s="36"/>
      <c r="T2660" s="36"/>
      <c r="U2660" s="36"/>
      <c r="V2660" s="36"/>
    </row>
    <row r="2661" spans="11:22" x14ac:dyDescent="0.25">
      <c r="K2661" s="36"/>
      <c r="L2661" s="37"/>
      <c r="M2661" s="37"/>
      <c r="N2661" s="37"/>
      <c r="O2661" s="37"/>
      <c r="P2661" s="36"/>
      <c r="S2661" s="36"/>
      <c r="T2661" s="36"/>
      <c r="U2661" s="36"/>
      <c r="V2661" s="36"/>
    </row>
    <row r="2662" spans="11:22" x14ac:dyDescent="0.25">
      <c r="K2662" s="36"/>
      <c r="L2662" s="37"/>
      <c r="M2662" s="37"/>
      <c r="N2662" s="37"/>
      <c r="O2662" s="37"/>
      <c r="P2662" s="36"/>
      <c r="S2662" s="36"/>
      <c r="T2662" s="36"/>
      <c r="U2662" s="36"/>
      <c r="V2662" s="36"/>
    </row>
    <row r="2663" spans="11:22" x14ac:dyDescent="0.25">
      <c r="K2663" s="36"/>
      <c r="L2663" s="37"/>
      <c r="M2663" s="37"/>
      <c r="N2663" s="37"/>
      <c r="O2663" s="37"/>
      <c r="P2663" s="36"/>
      <c r="S2663" s="36"/>
      <c r="T2663" s="36"/>
      <c r="U2663" s="36"/>
      <c r="V2663" s="36"/>
    </row>
    <row r="2664" spans="11:22" x14ac:dyDescent="0.25">
      <c r="K2664" s="36"/>
      <c r="L2664" s="37"/>
      <c r="M2664" s="37"/>
      <c r="N2664" s="37"/>
      <c r="O2664" s="37"/>
      <c r="P2664" s="36"/>
      <c r="S2664" s="36"/>
      <c r="T2664" s="36"/>
      <c r="U2664" s="36"/>
      <c r="V2664" s="36"/>
    </row>
    <row r="2665" spans="11:22" x14ac:dyDescent="0.25">
      <c r="K2665" s="36"/>
      <c r="L2665" s="37"/>
      <c r="M2665" s="37"/>
      <c r="N2665" s="37"/>
      <c r="O2665" s="37"/>
      <c r="P2665" s="36"/>
      <c r="S2665" s="36"/>
      <c r="T2665" s="36"/>
      <c r="U2665" s="36"/>
      <c r="V2665" s="36"/>
    </row>
    <row r="2666" spans="11:22" x14ac:dyDescent="0.25">
      <c r="K2666" s="36"/>
      <c r="L2666" s="37"/>
      <c r="M2666" s="37"/>
      <c r="N2666" s="37"/>
      <c r="O2666" s="37"/>
      <c r="P2666" s="36"/>
      <c r="S2666" s="36"/>
      <c r="T2666" s="36"/>
      <c r="U2666" s="36"/>
      <c r="V2666" s="36"/>
    </row>
    <row r="2667" spans="11:22" x14ac:dyDescent="0.25">
      <c r="K2667" s="36"/>
      <c r="L2667" s="37"/>
      <c r="M2667" s="37"/>
      <c r="N2667" s="37"/>
      <c r="O2667" s="37"/>
      <c r="P2667" s="36"/>
      <c r="S2667" s="36"/>
      <c r="T2667" s="36"/>
      <c r="U2667" s="36"/>
      <c r="V2667" s="36"/>
    </row>
    <row r="2668" spans="11:22" x14ac:dyDescent="0.25">
      <c r="K2668" s="36"/>
      <c r="L2668" s="37"/>
      <c r="M2668" s="37"/>
      <c r="N2668" s="37"/>
      <c r="O2668" s="37"/>
      <c r="P2668" s="36"/>
      <c r="S2668" s="36"/>
      <c r="T2668" s="36"/>
      <c r="U2668" s="36"/>
      <c r="V2668" s="36"/>
    </row>
    <row r="2669" spans="11:22" x14ac:dyDescent="0.25">
      <c r="K2669" s="36"/>
      <c r="L2669" s="37"/>
      <c r="M2669" s="37"/>
      <c r="N2669" s="37"/>
      <c r="O2669" s="37"/>
      <c r="P2669" s="36"/>
      <c r="S2669" s="36"/>
      <c r="T2669" s="36"/>
      <c r="U2669" s="36"/>
      <c r="V2669" s="36"/>
    </row>
    <row r="2670" spans="11:22" x14ac:dyDescent="0.25">
      <c r="K2670" s="36"/>
      <c r="L2670" s="37"/>
      <c r="M2670" s="37"/>
      <c r="N2670" s="37"/>
      <c r="O2670" s="37"/>
      <c r="P2670" s="36"/>
      <c r="S2670" s="36"/>
      <c r="T2670" s="36"/>
      <c r="U2670" s="36"/>
      <c r="V2670" s="36"/>
    </row>
    <row r="2671" spans="11:22" x14ac:dyDescent="0.25">
      <c r="K2671" s="36"/>
      <c r="L2671" s="37"/>
      <c r="M2671" s="37"/>
      <c r="N2671" s="37"/>
      <c r="O2671" s="37"/>
      <c r="P2671" s="36"/>
      <c r="S2671" s="36"/>
      <c r="T2671" s="36"/>
      <c r="U2671" s="36"/>
      <c r="V2671" s="36"/>
    </row>
    <row r="2672" spans="11:22" x14ac:dyDescent="0.25">
      <c r="K2672" s="36"/>
      <c r="L2672" s="37"/>
      <c r="M2672" s="37"/>
      <c r="N2672" s="37"/>
      <c r="O2672" s="37"/>
      <c r="P2672" s="36"/>
      <c r="S2672" s="36"/>
      <c r="T2672" s="36"/>
      <c r="U2672" s="36"/>
      <c r="V2672" s="36"/>
    </row>
    <row r="2673" spans="11:22" x14ac:dyDescent="0.25">
      <c r="K2673" s="36"/>
      <c r="L2673" s="37"/>
      <c r="M2673" s="37"/>
      <c r="N2673" s="37"/>
      <c r="O2673" s="37"/>
      <c r="P2673" s="36"/>
      <c r="S2673" s="36"/>
      <c r="T2673" s="36"/>
      <c r="U2673" s="36"/>
      <c r="V2673" s="36"/>
    </row>
    <row r="2674" spans="11:22" x14ac:dyDescent="0.25">
      <c r="K2674" s="36"/>
      <c r="L2674" s="37"/>
      <c r="M2674" s="37"/>
      <c r="N2674" s="37"/>
      <c r="O2674" s="37"/>
      <c r="P2674" s="36"/>
      <c r="S2674" s="36"/>
      <c r="T2674" s="36"/>
      <c r="U2674" s="36"/>
      <c r="V2674" s="36"/>
    </row>
    <row r="2675" spans="11:22" x14ac:dyDescent="0.25">
      <c r="K2675" s="36"/>
      <c r="L2675" s="37"/>
      <c r="M2675" s="37"/>
      <c r="N2675" s="37"/>
      <c r="O2675" s="37"/>
      <c r="P2675" s="36"/>
      <c r="S2675" s="36"/>
      <c r="T2675" s="36"/>
      <c r="U2675" s="36"/>
      <c r="V2675" s="36"/>
    </row>
    <row r="2676" spans="11:22" x14ac:dyDescent="0.25">
      <c r="K2676" s="36"/>
      <c r="L2676" s="37"/>
      <c r="M2676" s="37"/>
      <c r="N2676" s="37"/>
      <c r="O2676" s="37"/>
      <c r="P2676" s="36"/>
      <c r="S2676" s="36"/>
      <c r="T2676" s="36"/>
      <c r="U2676" s="36"/>
      <c r="V2676" s="36"/>
    </row>
    <row r="2677" spans="11:22" x14ac:dyDescent="0.25">
      <c r="K2677" s="36"/>
      <c r="L2677" s="37"/>
      <c r="M2677" s="37"/>
      <c r="N2677" s="37"/>
      <c r="O2677" s="37"/>
      <c r="P2677" s="36"/>
      <c r="S2677" s="36"/>
      <c r="T2677" s="36"/>
      <c r="U2677" s="36"/>
      <c r="V2677" s="36"/>
    </row>
    <row r="2678" spans="11:22" x14ac:dyDescent="0.25">
      <c r="K2678" s="36"/>
      <c r="L2678" s="37"/>
      <c r="M2678" s="37"/>
      <c r="N2678" s="37"/>
      <c r="O2678" s="37"/>
      <c r="P2678" s="36"/>
      <c r="S2678" s="36"/>
      <c r="T2678" s="36"/>
      <c r="U2678" s="36"/>
      <c r="V2678" s="36"/>
    </row>
    <row r="2679" spans="11:22" x14ac:dyDescent="0.25">
      <c r="K2679" s="36"/>
      <c r="L2679" s="37"/>
      <c r="M2679" s="37"/>
      <c r="N2679" s="37"/>
      <c r="O2679" s="37"/>
      <c r="P2679" s="36"/>
      <c r="S2679" s="36"/>
      <c r="T2679" s="36"/>
      <c r="U2679" s="36"/>
      <c r="V2679" s="36"/>
    </row>
    <row r="2680" spans="11:22" x14ac:dyDescent="0.25">
      <c r="K2680" s="36"/>
      <c r="L2680" s="37"/>
      <c r="M2680" s="37"/>
      <c r="N2680" s="37"/>
      <c r="O2680" s="37"/>
      <c r="P2680" s="36"/>
      <c r="S2680" s="36"/>
      <c r="T2680" s="36"/>
      <c r="U2680" s="36"/>
      <c r="V2680" s="36"/>
    </row>
    <row r="2681" spans="11:22" x14ac:dyDescent="0.25">
      <c r="K2681" s="36"/>
      <c r="L2681" s="37"/>
      <c r="M2681" s="37"/>
      <c r="N2681" s="37"/>
      <c r="O2681" s="37"/>
      <c r="P2681" s="36"/>
      <c r="S2681" s="36"/>
      <c r="T2681" s="36"/>
      <c r="U2681" s="36"/>
      <c r="V2681" s="36"/>
    </row>
    <row r="2682" spans="11:22" x14ac:dyDescent="0.25">
      <c r="K2682" s="36"/>
      <c r="L2682" s="37"/>
      <c r="M2682" s="37"/>
      <c r="N2682" s="37"/>
      <c r="O2682" s="37"/>
      <c r="P2682" s="36"/>
      <c r="S2682" s="36"/>
      <c r="T2682" s="36"/>
      <c r="U2682" s="36"/>
      <c r="V2682" s="36"/>
    </row>
    <row r="2683" spans="11:22" x14ac:dyDescent="0.25">
      <c r="K2683" s="36"/>
      <c r="L2683" s="37"/>
      <c r="M2683" s="37"/>
      <c r="N2683" s="37"/>
      <c r="O2683" s="37"/>
      <c r="P2683" s="36"/>
      <c r="S2683" s="36"/>
      <c r="T2683" s="36"/>
      <c r="U2683" s="36"/>
      <c r="V2683" s="36"/>
    </row>
    <row r="2684" spans="11:22" x14ac:dyDescent="0.25">
      <c r="K2684" s="36"/>
      <c r="L2684" s="37"/>
      <c r="M2684" s="37"/>
      <c r="N2684" s="37"/>
      <c r="O2684" s="37"/>
      <c r="P2684" s="36"/>
      <c r="S2684" s="36"/>
      <c r="T2684" s="36"/>
      <c r="U2684" s="36"/>
      <c r="V2684" s="36"/>
    </row>
    <row r="2685" spans="11:22" x14ac:dyDescent="0.25">
      <c r="K2685" s="36"/>
      <c r="L2685" s="37"/>
      <c r="M2685" s="37"/>
      <c r="N2685" s="37"/>
      <c r="O2685" s="37"/>
      <c r="P2685" s="36"/>
      <c r="S2685" s="36"/>
      <c r="T2685" s="36"/>
      <c r="U2685" s="36"/>
      <c r="V2685" s="36"/>
    </row>
    <row r="2686" spans="11:22" x14ac:dyDescent="0.25">
      <c r="K2686" s="36"/>
      <c r="L2686" s="37"/>
      <c r="M2686" s="37"/>
      <c r="N2686" s="37"/>
      <c r="O2686" s="37"/>
      <c r="P2686" s="36"/>
      <c r="S2686" s="36"/>
      <c r="T2686" s="36"/>
      <c r="U2686" s="36"/>
      <c r="V2686" s="36"/>
    </row>
    <row r="2687" spans="11:22" x14ac:dyDescent="0.25">
      <c r="K2687" s="36"/>
      <c r="L2687" s="37"/>
      <c r="M2687" s="37"/>
      <c r="N2687" s="37"/>
      <c r="O2687" s="37"/>
      <c r="P2687" s="36"/>
      <c r="S2687" s="36"/>
      <c r="T2687" s="36"/>
      <c r="U2687" s="36"/>
      <c r="V2687" s="36"/>
    </row>
    <row r="2688" spans="11:22" x14ac:dyDescent="0.25">
      <c r="K2688" s="36"/>
      <c r="L2688" s="37"/>
      <c r="M2688" s="37"/>
      <c r="N2688" s="37"/>
      <c r="O2688" s="37"/>
      <c r="P2688" s="36"/>
      <c r="S2688" s="36"/>
      <c r="T2688" s="36"/>
      <c r="U2688" s="36"/>
      <c r="V2688" s="36"/>
    </row>
    <row r="2689" spans="11:22" x14ac:dyDescent="0.25">
      <c r="K2689" s="36"/>
      <c r="L2689" s="37"/>
      <c r="M2689" s="37"/>
      <c r="N2689" s="37"/>
      <c r="O2689" s="37"/>
      <c r="P2689" s="36"/>
      <c r="S2689" s="36"/>
      <c r="T2689" s="36"/>
      <c r="U2689" s="36"/>
      <c r="V2689" s="36"/>
    </row>
    <row r="2690" spans="11:22" x14ac:dyDescent="0.25">
      <c r="K2690" s="36"/>
      <c r="L2690" s="37"/>
      <c r="M2690" s="37"/>
      <c r="N2690" s="37"/>
      <c r="O2690" s="37"/>
      <c r="P2690" s="36"/>
      <c r="S2690" s="36"/>
      <c r="T2690" s="36"/>
      <c r="U2690" s="36"/>
      <c r="V2690" s="36"/>
    </row>
    <row r="2691" spans="11:22" x14ac:dyDescent="0.25">
      <c r="K2691" s="36"/>
      <c r="L2691" s="37"/>
      <c r="M2691" s="37"/>
      <c r="N2691" s="37"/>
      <c r="O2691" s="37"/>
      <c r="P2691" s="36"/>
      <c r="S2691" s="36"/>
      <c r="T2691" s="36"/>
      <c r="U2691" s="36"/>
      <c r="V2691" s="36"/>
    </row>
    <row r="2692" spans="11:22" x14ac:dyDescent="0.25">
      <c r="K2692" s="36"/>
      <c r="L2692" s="37"/>
      <c r="M2692" s="37"/>
      <c r="N2692" s="37"/>
      <c r="O2692" s="37"/>
      <c r="P2692" s="36"/>
      <c r="S2692" s="36"/>
      <c r="T2692" s="36"/>
      <c r="U2692" s="36"/>
      <c r="V2692" s="36"/>
    </row>
    <row r="2693" spans="11:22" x14ac:dyDescent="0.25">
      <c r="K2693" s="36"/>
      <c r="L2693" s="37"/>
      <c r="M2693" s="37"/>
      <c r="N2693" s="37"/>
      <c r="O2693" s="37"/>
      <c r="P2693" s="36"/>
      <c r="S2693" s="36"/>
      <c r="T2693" s="36"/>
      <c r="U2693" s="36"/>
      <c r="V2693" s="36"/>
    </row>
    <row r="2694" spans="11:22" x14ac:dyDescent="0.25">
      <c r="K2694" s="36"/>
      <c r="L2694" s="37"/>
      <c r="M2694" s="37"/>
      <c r="N2694" s="37"/>
      <c r="O2694" s="37"/>
      <c r="P2694" s="36"/>
      <c r="S2694" s="36"/>
      <c r="T2694" s="36"/>
      <c r="U2694" s="36"/>
      <c r="V2694" s="36"/>
    </row>
    <row r="2695" spans="11:22" x14ac:dyDescent="0.25">
      <c r="K2695" s="36"/>
      <c r="L2695" s="37"/>
      <c r="M2695" s="37"/>
      <c r="N2695" s="37"/>
      <c r="O2695" s="37"/>
      <c r="P2695" s="36"/>
      <c r="S2695" s="36"/>
      <c r="T2695" s="36"/>
      <c r="U2695" s="36"/>
      <c r="V2695" s="36"/>
    </row>
    <row r="2696" spans="11:22" x14ac:dyDescent="0.25">
      <c r="K2696" s="36"/>
      <c r="L2696" s="37"/>
      <c r="M2696" s="37"/>
      <c r="N2696" s="37"/>
      <c r="O2696" s="37"/>
      <c r="P2696" s="36"/>
      <c r="S2696" s="36"/>
      <c r="T2696" s="36"/>
      <c r="U2696" s="36"/>
      <c r="V2696" s="36"/>
    </row>
    <row r="2697" spans="11:22" x14ac:dyDescent="0.25">
      <c r="K2697" s="36"/>
      <c r="L2697" s="37"/>
      <c r="M2697" s="37"/>
      <c r="N2697" s="37"/>
      <c r="O2697" s="37"/>
      <c r="P2697" s="36"/>
      <c r="S2697" s="36"/>
      <c r="T2697" s="36"/>
      <c r="U2697" s="36"/>
      <c r="V2697" s="36"/>
    </row>
    <row r="2698" spans="11:22" x14ac:dyDescent="0.25">
      <c r="K2698" s="36"/>
      <c r="L2698" s="37"/>
      <c r="M2698" s="37"/>
      <c r="N2698" s="37"/>
      <c r="O2698" s="37"/>
      <c r="P2698" s="36"/>
      <c r="S2698" s="36"/>
      <c r="T2698" s="36"/>
      <c r="U2698" s="36"/>
      <c r="V2698" s="36"/>
    </row>
    <row r="2699" spans="11:22" x14ac:dyDescent="0.25">
      <c r="K2699" s="36"/>
      <c r="L2699" s="37"/>
      <c r="M2699" s="37"/>
      <c r="N2699" s="37"/>
      <c r="O2699" s="37"/>
      <c r="P2699" s="36"/>
      <c r="S2699" s="36"/>
      <c r="T2699" s="36"/>
      <c r="U2699" s="36"/>
      <c r="V2699" s="36"/>
    </row>
    <row r="2700" spans="11:22" x14ac:dyDescent="0.25">
      <c r="K2700" s="36"/>
      <c r="L2700" s="37"/>
      <c r="M2700" s="37"/>
      <c r="N2700" s="37"/>
      <c r="O2700" s="37"/>
      <c r="P2700" s="36"/>
      <c r="S2700" s="36"/>
      <c r="T2700" s="36"/>
      <c r="U2700" s="36"/>
      <c r="V2700" s="36"/>
    </row>
    <row r="2701" spans="11:22" x14ac:dyDescent="0.25">
      <c r="K2701" s="36"/>
      <c r="L2701" s="37"/>
      <c r="M2701" s="37"/>
      <c r="N2701" s="37"/>
      <c r="O2701" s="37"/>
      <c r="P2701" s="36"/>
      <c r="S2701" s="36"/>
      <c r="T2701" s="36"/>
      <c r="U2701" s="36"/>
      <c r="V2701" s="36"/>
    </row>
    <row r="2702" spans="11:22" x14ac:dyDescent="0.25">
      <c r="K2702" s="36"/>
      <c r="L2702" s="37"/>
      <c r="M2702" s="37"/>
      <c r="N2702" s="37"/>
      <c r="O2702" s="37"/>
      <c r="P2702" s="36"/>
      <c r="S2702" s="36"/>
      <c r="T2702" s="36"/>
      <c r="U2702" s="36"/>
      <c r="V2702" s="36"/>
    </row>
    <row r="2703" spans="11:22" x14ac:dyDescent="0.25">
      <c r="K2703" s="36"/>
      <c r="L2703" s="37"/>
      <c r="M2703" s="37"/>
      <c r="N2703" s="37"/>
      <c r="O2703" s="37"/>
      <c r="P2703" s="36"/>
      <c r="S2703" s="36"/>
      <c r="T2703" s="36"/>
      <c r="U2703" s="36"/>
      <c r="V2703" s="36"/>
    </row>
    <row r="2704" spans="11:22" x14ac:dyDescent="0.25">
      <c r="K2704" s="36"/>
      <c r="L2704" s="37"/>
      <c r="M2704" s="37"/>
      <c r="N2704" s="37"/>
      <c r="O2704" s="37"/>
      <c r="P2704" s="36"/>
      <c r="S2704" s="36"/>
      <c r="T2704" s="36"/>
      <c r="U2704" s="36"/>
      <c r="V2704" s="36"/>
    </row>
    <row r="2705" spans="11:22" x14ac:dyDescent="0.25">
      <c r="K2705" s="36"/>
      <c r="L2705" s="37"/>
      <c r="M2705" s="37"/>
      <c r="N2705" s="37"/>
      <c r="O2705" s="37"/>
      <c r="P2705" s="36"/>
      <c r="S2705" s="36"/>
      <c r="T2705" s="36"/>
      <c r="U2705" s="36"/>
      <c r="V2705" s="36"/>
    </row>
    <row r="2706" spans="11:22" x14ac:dyDescent="0.25">
      <c r="K2706" s="36"/>
      <c r="L2706" s="37"/>
      <c r="M2706" s="37"/>
      <c r="N2706" s="37"/>
      <c r="O2706" s="37"/>
      <c r="P2706" s="36"/>
      <c r="S2706" s="36"/>
      <c r="T2706" s="36"/>
      <c r="U2706" s="36"/>
      <c r="V2706" s="36"/>
    </row>
    <row r="2707" spans="11:22" x14ac:dyDescent="0.25">
      <c r="K2707" s="36"/>
      <c r="L2707" s="37"/>
      <c r="M2707" s="37"/>
      <c r="N2707" s="37"/>
      <c r="O2707" s="37"/>
      <c r="P2707" s="36"/>
      <c r="S2707" s="36"/>
      <c r="T2707" s="36"/>
      <c r="U2707" s="36"/>
      <c r="V2707" s="36"/>
    </row>
    <row r="2708" spans="11:22" x14ac:dyDescent="0.25">
      <c r="K2708" s="36"/>
      <c r="L2708" s="37"/>
      <c r="M2708" s="37"/>
      <c r="N2708" s="37"/>
      <c r="O2708" s="37"/>
      <c r="P2708" s="36"/>
      <c r="S2708" s="36"/>
      <c r="T2708" s="36"/>
      <c r="U2708" s="36"/>
      <c r="V2708" s="36"/>
    </row>
    <row r="2709" spans="11:22" x14ac:dyDescent="0.25">
      <c r="K2709" s="36"/>
      <c r="L2709" s="37"/>
      <c r="M2709" s="37"/>
      <c r="N2709" s="37"/>
      <c r="O2709" s="37"/>
      <c r="P2709" s="36"/>
      <c r="S2709" s="36"/>
      <c r="T2709" s="36"/>
      <c r="U2709" s="36"/>
      <c r="V2709" s="36"/>
    </row>
    <row r="2710" spans="11:22" x14ac:dyDescent="0.25">
      <c r="K2710" s="36"/>
      <c r="L2710" s="37"/>
      <c r="M2710" s="37"/>
      <c r="N2710" s="37"/>
      <c r="O2710" s="37"/>
      <c r="P2710" s="36"/>
      <c r="S2710" s="36"/>
      <c r="T2710" s="36"/>
      <c r="U2710" s="36"/>
      <c r="V2710" s="36"/>
    </row>
    <row r="2711" spans="11:22" x14ac:dyDescent="0.25">
      <c r="K2711" s="36"/>
      <c r="L2711" s="37"/>
      <c r="M2711" s="37"/>
      <c r="N2711" s="37"/>
      <c r="O2711" s="37"/>
      <c r="P2711" s="36"/>
      <c r="S2711" s="36"/>
      <c r="T2711" s="36"/>
      <c r="U2711" s="36"/>
      <c r="V2711" s="36"/>
    </row>
    <row r="2712" spans="11:22" x14ac:dyDescent="0.25">
      <c r="K2712" s="36"/>
      <c r="L2712" s="37"/>
      <c r="M2712" s="37"/>
      <c r="N2712" s="37"/>
      <c r="O2712" s="37"/>
      <c r="P2712" s="36"/>
      <c r="S2712" s="36"/>
      <c r="T2712" s="36"/>
      <c r="U2712" s="36"/>
      <c r="V2712" s="36"/>
    </row>
    <row r="2713" spans="11:22" x14ac:dyDescent="0.25">
      <c r="K2713" s="36"/>
      <c r="L2713" s="37"/>
      <c r="M2713" s="37"/>
      <c r="N2713" s="37"/>
      <c r="O2713" s="37"/>
      <c r="P2713" s="36"/>
      <c r="S2713" s="36"/>
      <c r="T2713" s="36"/>
      <c r="U2713" s="36"/>
      <c r="V2713" s="36"/>
    </row>
    <row r="2714" spans="11:22" x14ac:dyDescent="0.25">
      <c r="K2714" s="36"/>
      <c r="L2714" s="37"/>
      <c r="M2714" s="37"/>
      <c r="N2714" s="37"/>
      <c r="O2714" s="37"/>
      <c r="P2714" s="36"/>
      <c r="S2714" s="36"/>
      <c r="T2714" s="36"/>
      <c r="U2714" s="36"/>
      <c r="V2714" s="36"/>
    </row>
    <row r="2715" spans="11:22" x14ac:dyDescent="0.25">
      <c r="K2715" s="36"/>
      <c r="L2715" s="37"/>
      <c r="M2715" s="37"/>
      <c r="N2715" s="37"/>
      <c r="O2715" s="37"/>
      <c r="P2715" s="36"/>
      <c r="S2715" s="36"/>
      <c r="T2715" s="36"/>
      <c r="U2715" s="36"/>
      <c r="V2715" s="36"/>
    </row>
    <row r="2716" spans="11:22" x14ac:dyDescent="0.25">
      <c r="K2716" s="36"/>
      <c r="L2716" s="37"/>
      <c r="M2716" s="37"/>
      <c r="N2716" s="37"/>
      <c r="O2716" s="37"/>
      <c r="P2716" s="36"/>
      <c r="S2716" s="36"/>
      <c r="T2716" s="36"/>
      <c r="U2716" s="36"/>
      <c r="V2716" s="36"/>
    </row>
    <row r="2717" spans="11:22" x14ac:dyDescent="0.25">
      <c r="K2717" s="36"/>
      <c r="L2717" s="37"/>
      <c r="M2717" s="37"/>
      <c r="N2717" s="37"/>
      <c r="O2717" s="37"/>
      <c r="P2717" s="36"/>
      <c r="S2717" s="36"/>
      <c r="T2717" s="36"/>
      <c r="U2717" s="36"/>
      <c r="V2717" s="36"/>
    </row>
    <row r="2718" spans="11:22" x14ac:dyDescent="0.25">
      <c r="K2718" s="36"/>
      <c r="L2718" s="37"/>
      <c r="M2718" s="37"/>
      <c r="N2718" s="37"/>
      <c r="O2718" s="37"/>
      <c r="P2718" s="36"/>
      <c r="S2718" s="36"/>
      <c r="T2718" s="36"/>
      <c r="U2718" s="36"/>
      <c r="V2718" s="36"/>
    </row>
    <row r="2719" spans="11:22" x14ac:dyDescent="0.25">
      <c r="K2719" s="36"/>
      <c r="L2719" s="37"/>
      <c r="M2719" s="37"/>
      <c r="N2719" s="37"/>
      <c r="O2719" s="37"/>
      <c r="P2719" s="36"/>
      <c r="S2719" s="36"/>
      <c r="T2719" s="36"/>
      <c r="U2719" s="36"/>
      <c r="V2719" s="36"/>
    </row>
    <row r="2720" spans="11:22" x14ac:dyDescent="0.25">
      <c r="K2720" s="36"/>
      <c r="L2720" s="37"/>
      <c r="M2720" s="37"/>
      <c r="N2720" s="37"/>
      <c r="O2720" s="37"/>
      <c r="P2720" s="36"/>
      <c r="S2720" s="36"/>
      <c r="T2720" s="36"/>
      <c r="U2720" s="36"/>
      <c r="V2720" s="36"/>
    </row>
    <row r="2721" spans="11:22" x14ac:dyDescent="0.25">
      <c r="K2721" s="36"/>
      <c r="L2721" s="37"/>
      <c r="M2721" s="37"/>
      <c r="N2721" s="37"/>
      <c r="O2721" s="37"/>
      <c r="P2721" s="36"/>
      <c r="S2721" s="36"/>
      <c r="T2721" s="36"/>
      <c r="U2721" s="36"/>
      <c r="V2721" s="36"/>
    </row>
    <row r="2722" spans="11:22" x14ac:dyDescent="0.25">
      <c r="K2722" s="36"/>
      <c r="L2722" s="37"/>
      <c r="M2722" s="37"/>
      <c r="N2722" s="37"/>
      <c r="O2722" s="37"/>
      <c r="P2722" s="36"/>
      <c r="S2722" s="36"/>
      <c r="T2722" s="36"/>
      <c r="U2722" s="36"/>
      <c r="V2722" s="36"/>
    </row>
    <row r="2723" spans="11:22" x14ac:dyDescent="0.25">
      <c r="K2723" s="36"/>
      <c r="L2723" s="37"/>
      <c r="M2723" s="37"/>
      <c r="N2723" s="37"/>
      <c r="O2723" s="37"/>
      <c r="P2723" s="36"/>
      <c r="S2723" s="36"/>
      <c r="T2723" s="36"/>
      <c r="U2723" s="36"/>
      <c r="V2723" s="36"/>
    </row>
    <row r="2724" spans="11:22" x14ac:dyDescent="0.25">
      <c r="K2724" s="36"/>
      <c r="L2724" s="37"/>
      <c r="M2724" s="37"/>
      <c r="N2724" s="37"/>
      <c r="O2724" s="37"/>
      <c r="P2724" s="36"/>
      <c r="S2724" s="36"/>
      <c r="T2724" s="36"/>
      <c r="U2724" s="36"/>
      <c r="V2724" s="36"/>
    </row>
    <row r="2725" spans="11:22" x14ac:dyDescent="0.25">
      <c r="K2725" s="36"/>
      <c r="L2725" s="37"/>
      <c r="M2725" s="37"/>
      <c r="N2725" s="37"/>
      <c r="O2725" s="37"/>
      <c r="P2725" s="36"/>
      <c r="S2725" s="36"/>
      <c r="T2725" s="36"/>
      <c r="U2725" s="36"/>
      <c r="V2725" s="36"/>
    </row>
    <row r="2726" spans="11:22" x14ac:dyDescent="0.25">
      <c r="K2726" s="36"/>
      <c r="L2726" s="37"/>
      <c r="M2726" s="37"/>
      <c r="N2726" s="37"/>
      <c r="O2726" s="37"/>
      <c r="P2726" s="36"/>
      <c r="S2726" s="36"/>
      <c r="T2726" s="36"/>
      <c r="U2726" s="36"/>
      <c r="V2726" s="36"/>
    </row>
    <row r="2727" spans="11:22" x14ac:dyDescent="0.25">
      <c r="K2727" s="36"/>
      <c r="L2727" s="37"/>
      <c r="M2727" s="37"/>
      <c r="N2727" s="37"/>
      <c r="O2727" s="37"/>
      <c r="P2727" s="36"/>
      <c r="S2727" s="36"/>
      <c r="T2727" s="36"/>
      <c r="U2727" s="36"/>
      <c r="V2727" s="36"/>
    </row>
    <row r="2728" spans="11:22" x14ac:dyDescent="0.25">
      <c r="K2728" s="36"/>
      <c r="L2728" s="37"/>
      <c r="M2728" s="37"/>
      <c r="N2728" s="37"/>
      <c r="O2728" s="37"/>
      <c r="P2728" s="36"/>
      <c r="S2728" s="36"/>
      <c r="T2728" s="36"/>
      <c r="U2728" s="36"/>
      <c r="V2728" s="36"/>
    </row>
    <row r="2729" spans="11:22" x14ac:dyDescent="0.25">
      <c r="K2729" s="36"/>
      <c r="L2729" s="37"/>
      <c r="M2729" s="37"/>
      <c r="N2729" s="37"/>
      <c r="O2729" s="37"/>
      <c r="P2729" s="36"/>
      <c r="S2729" s="36"/>
      <c r="T2729" s="36"/>
      <c r="U2729" s="36"/>
      <c r="V2729" s="36"/>
    </row>
    <row r="2730" spans="11:22" x14ac:dyDescent="0.25">
      <c r="K2730" s="36"/>
      <c r="L2730" s="37"/>
      <c r="M2730" s="37"/>
      <c r="N2730" s="37"/>
      <c r="O2730" s="37"/>
      <c r="P2730" s="36"/>
      <c r="S2730" s="36"/>
      <c r="T2730" s="36"/>
      <c r="U2730" s="36"/>
      <c r="V2730" s="36"/>
    </row>
    <row r="2731" spans="11:22" x14ac:dyDescent="0.25">
      <c r="K2731" s="36"/>
      <c r="L2731" s="37"/>
      <c r="M2731" s="37"/>
      <c r="N2731" s="37"/>
      <c r="O2731" s="37"/>
      <c r="P2731" s="36"/>
      <c r="S2731" s="36"/>
      <c r="T2731" s="36"/>
      <c r="U2731" s="36"/>
      <c r="V2731" s="36"/>
    </row>
    <row r="2732" spans="11:22" x14ac:dyDescent="0.25">
      <c r="K2732" s="36"/>
      <c r="L2732" s="37"/>
      <c r="M2732" s="37"/>
      <c r="N2732" s="37"/>
      <c r="O2732" s="37"/>
      <c r="P2732" s="36"/>
      <c r="S2732" s="36"/>
      <c r="T2732" s="36"/>
      <c r="U2732" s="36"/>
      <c r="V2732" s="36"/>
    </row>
    <row r="2733" spans="11:22" x14ac:dyDescent="0.25">
      <c r="K2733" s="36"/>
      <c r="L2733" s="37"/>
      <c r="M2733" s="37"/>
      <c r="N2733" s="37"/>
      <c r="O2733" s="37"/>
      <c r="P2733" s="36"/>
      <c r="S2733" s="36"/>
      <c r="T2733" s="36"/>
      <c r="U2733" s="36"/>
      <c r="V2733" s="36"/>
    </row>
    <row r="2734" spans="11:22" x14ac:dyDescent="0.25">
      <c r="K2734" s="36"/>
      <c r="L2734" s="37"/>
      <c r="M2734" s="37"/>
      <c r="N2734" s="37"/>
      <c r="O2734" s="37"/>
      <c r="P2734" s="36"/>
      <c r="S2734" s="36"/>
      <c r="T2734" s="36"/>
      <c r="U2734" s="36"/>
      <c r="V2734" s="36"/>
    </row>
    <row r="2735" spans="11:22" x14ac:dyDescent="0.25">
      <c r="K2735" s="36"/>
      <c r="L2735" s="37"/>
      <c r="M2735" s="37"/>
      <c r="N2735" s="37"/>
      <c r="O2735" s="37"/>
      <c r="P2735" s="36"/>
      <c r="S2735" s="36"/>
      <c r="T2735" s="36"/>
      <c r="U2735" s="36"/>
      <c r="V2735" s="36"/>
    </row>
    <row r="2736" spans="11:22" x14ac:dyDescent="0.25">
      <c r="K2736" s="36"/>
      <c r="L2736" s="37"/>
      <c r="M2736" s="37"/>
      <c r="N2736" s="37"/>
      <c r="O2736" s="37"/>
      <c r="P2736" s="36"/>
      <c r="S2736" s="36"/>
      <c r="T2736" s="36"/>
      <c r="U2736" s="36"/>
      <c r="V2736" s="36"/>
    </row>
    <row r="2737" spans="11:22" x14ac:dyDescent="0.25">
      <c r="K2737" s="36"/>
      <c r="L2737" s="37"/>
      <c r="M2737" s="37"/>
      <c r="N2737" s="37"/>
      <c r="O2737" s="37"/>
      <c r="P2737" s="36"/>
      <c r="S2737" s="36"/>
      <c r="T2737" s="36"/>
      <c r="U2737" s="36"/>
      <c r="V2737" s="36"/>
    </row>
    <row r="2738" spans="11:22" x14ac:dyDescent="0.25">
      <c r="K2738" s="36"/>
      <c r="L2738" s="37"/>
      <c r="M2738" s="37"/>
      <c r="N2738" s="37"/>
      <c r="O2738" s="37"/>
      <c r="P2738" s="36"/>
      <c r="S2738" s="36"/>
      <c r="T2738" s="36"/>
      <c r="U2738" s="36"/>
      <c r="V2738" s="36"/>
    </row>
    <row r="2739" spans="11:22" x14ac:dyDescent="0.25">
      <c r="K2739" s="36"/>
      <c r="L2739" s="37"/>
      <c r="M2739" s="37"/>
      <c r="N2739" s="37"/>
      <c r="O2739" s="37"/>
      <c r="P2739" s="36"/>
      <c r="S2739" s="36"/>
      <c r="T2739" s="36"/>
      <c r="U2739" s="36"/>
      <c r="V2739" s="36"/>
    </row>
    <row r="2740" spans="11:22" x14ac:dyDescent="0.25">
      <c r="K2740" s="36"/>
      <c r="L2740" s="37"/>
      <c r="M2740" s="37"/>
      <c r="N2740" s="37"/>
      <c r="O2740" s="37"/>
      <c r="P2740" s="36"/>
      <c r="S2740" s="36"/>
      <c r="T2740" s="36"/>
      <c r="U2740" s="36"/>
      <c r="V2740" s="36"/>
    </row>
    <row r="2741" spans="11:22" x14ac:dyDescent="0.25">
      <c r="K2741" s="36"/>
      <c r="L2741" s="37"/>
      <c r="M2741" s="37"/>
      <c r="N2741" s="37"/>
      <c r="O2741" s="37"/>
      <c r="P2741" s="36"/>
      <c r="S2741" s="36"/>
      <c r="T2741" s="36"/>
      <c r="U2741" s="36"/>
      <c r="V2741" s="36"/>
    </row>
    <row r="2742" spans="11:22" x14ac:dyDescent="0.25">
      <c r="K2742" s="36"/>
      <c r="L2742" s="37"/>
      <c r="M2742" s="37"/>
      <c r="N2742" s="37"/>
      <c r="O2742" s="37"/>
      <c r="P2742" s="36"/>
      <c r="S2742" s="36"/>
      <c r="T2742" s="36"/>
      <c r="U2742" s="36"/>
      <c r="V2742" s="36"/>
    </row>
    <row r="2743" spans="11:22" x14ac:dyDescent="0.25">
      <c r="K2743" s="36"/>
      <c r="L2743" s="37"/>
      <c r="M2743" s="37"/>
      <c r="N2743" s="37"/>
      <c r="O2743" s="37"/>
      <c r="P2743" s="36"/>
      <c r="S2743" s="36"/>
      <c r="T2743" s="36"/>
      <c r="U2743" s="36"/>
      <c r="V2743" s="36"/>
    </row>
    <row r="2744" spans="11:22" x14ac:dyDescent="0.25">
      <c r="K2744" s="36"/>
      <c r="L2744" s="37"/>
      <c r="M2744" s="37"/>
      <c r="N2744" s="37"/>
      <c r="O2744" s="37"/>
      <c r="P2744" s="36"/>
      <c r="S2744" s="36"/>
      <c r="T2744" s="36"/>
      <c r="U2744" s="36"/>
      <c r="V2744" s="36"/>
    </row>
    <row r="2745" spans="11:22" x14ac:dyDescent="0.25">
      <c r="K2745" s="36"/>
      <c r="L2745" s="37"/>
      <c r="M2745" s="37"/>
      <c r="N2745" s="37"/>
      <c r="O2745" s="37"/>
      <c r="P2745" s="36"/>
      <c r="S2745" s="36"/>
      <c r="T2745" s="36"/>
      <c r="U2745" s="36"/>
      <c r="V2745" s="36"/>
    </row>
    <row r="2746" spans="11:22" x14ac:dyDescent="0.25">
      <c r="K2746" s="36"/>
      <c r="L2746" s="37"/>
      <c r="M2746" s="37"/>
      <c r="N2746" s="37"/>
      <c r="O2746" s="37"/>
      <c r="P2746" s="36"/>
      <c r="S2746" s="36"/>
      <c r="T2746" s="36"/>
      <c r="U2746" s="36"/>
      <c r="V2746" s="36"/>
    </row>
    <row r="2747" spans="11:22" x14ac:dyDescent="0.25">
      <c r="K2747" s="36"/>
      <c r="L2747" s="37"/>
      <c r="M2747" s="37"/>
      <c r="N2747" s="37"/>
      <c r="O2747" s="37"/>
      <c r="P2747" s="36"/>
      <c r="S2747" s="36"/>
      <c r="T2747" s="36"/>
      <c r="U2747" s="36"/>
      <c r="V2747" s="36"/>
    </row>
    <row r="2748" spans="11:22" x14ac:dyDescent="0.25">
      <c r="K2748" s="36"/>
      <c r="L2748" s="37"/>
      <c r="M2748" s="37"/>
      <c r="N2748" s="37"/>
      <c r="O2748" s="37"/>
      <c r="P2748" s="36"/>
      <c r="S2748" s="36"/>
      <c r="T2748" s="36"/>
      <c r="U2748" s="36"/>
      <c r="V2748" s="36"/>
    </row>
    <row r="2749" spans="11:22" x14ac:dyDescent="0.25">
      <c r="K2749" s="36"/>
      <c r="L2749" s="37"/>
      <c r="M2749" s="37"/>
      <c r="N2749" s="37"/>
      <c r="O2749" s="37"/>
      <c r="P2749" s="36"/>
      <c r="S2749" s="36"/>
      <c r="T2749" s="36"/>
      <c r="U2749" s="36"/>
      <c r="V2749" s="36"/>
    </row>
    <row r="2750" spans="11:22" x14ac:dyDescent="0.25">
      <c r="K2750" s="36"/>
      <c r="L2750" s="37"/>
      <c r="M2750" s="37"/>
      <c r="N2750" s="37"/>
      <c r="O2750" s="37"/>
      <c r="P2750" s="36"/>
      <c r="S2750" s="36"/>
      <c r="T2750" s="36"/>
      <c r="U2750" s="36"/>
      <c r="V2750" s="36"/>
    </row>
    <row r="2751" spans="11:22" x14ac:dyDescent="0.25">
      <c r="K2751" s="36"/>
      <c r="L2751" s="37"/>
      <c r="M2751" s="37"/>
      <c r="N2751" s="37"/>
      <c r="O2751" s="37"/>
      <c r="P2751" s="36"/>
      <c r="S2751" s="36"/>
      <c r="T2751" s="36"/>
      <c r="U2751" s="36"/>
      <c r="V2751" s="36"/>
    </row>
    <row r="2752" spans="11:22" x14ac:dyDescent="0.25">
      <c r="K2752" s="36"/>
      <c r="L2752" s="37"/>
      <c r="M2752" s="37"/>
      <c r="N2752" s="37"/>
      <c r="O2752" s="37"/>
      <c r="P2752" s="36"/>
      <c r="S2752" s="36"/>
      <c r="T2752" s="36"/>
      <c r="U2752" s="36"/>
      <c r="V2752" s="36"/>
    </row>
    <row r="2753" spans="11:22" x14ac:dyDescent="0.25">
      <c r="K2753" s="36"/>
      <c r="L2753" s="37"/>
      <c r="M2753" s="37"/>
      <c r="N2753" s="37"/>
      <c r="O2753" s="37"/>
      <c r="P2753" s="36"/>
      <c r="S2753" s="36"/>
      <c r="T2753" s="36"/>
      <c r="U2753" s="36"/>
      <c r="V2753" s="36"/>
    </row>
    <row r="2754" spans="11:22" x14ac:dyDescent="0.25">
      <c r="K2754" s="36"/>
      <c r="L2754" s="37"/>
      <c r="M2754" s="37"/>
      <c r="N2754" s="37"/>
      <c r="O2754" s="37"/>
      <c r="P2754" s="36"/>
      <c r="S2754" s="36"/>
      <c r="T2754" s="36"/>
      <c r="U2754" s="36"/>
      <c r="V2754" s="36"/>
    </row>
    <row r="2755" spans="11:22" x14ac:dyDescent="0.25">
      <c r="K2755" s="36"/>
      <c r="L2755" s="37"/>
      <c r="M2755" s="37"/>
      <c r="N2755" s="37"/>
      <c r="O2755" s="37"/>
      <c r="P2755" s="36"/>
      <c r="S2755" s="36"/>
      <c r="T2755" s="36"/>
      <c r="U2755" s="36"/>
      <c r="V2755" s="36"/>
    </row>
    <row r="2756" spans="11:22" x14ac:dyDescent="0.25">
      <c r="K2756" s="36"/>
      <c r="L2756" s="37"/>
      <c r="M2756" s="37"/>
      <c r="N2756" s="37"/>
      <c r="O2756" s="37"/>
      <c r="P2756" s="36"/>
      <c r="S2756" s="36"/>
      <c r="T2756" s="36"/>
      <c r="U2756" s="36"/>
      <c r="V2756" s="36"/>
    </row>
    <row r="2757" spans="11:22" x14ac:dyDescent="0.25">
      <c r="K2757" s="36"/>
      <c r="L2757" s="37"/>
      <c r="M2757" s="37"/>
      <c r="N2757" s="37"/>
      <c r="O2757" s="37"/>
      <c r="P2757" s="36"/>
      <c r="S2757" s="36"/>
      <c r="T2757" s="36"/>
      <c r="U2757" s="36"/>
      <c r="V2757" s="36"/>
    </row>
    <row r="2758" spans="11:22" x14ac:dyDescent="0.25">
      <c r="K2758" s="36"/>
      <c r="L2758" s="37"/>
      <c r="M2758" s="37"/>
      <c r="N2758" s="37"/>
      <c r="O2758" s="37"/>
      <c r="P2758" s="36"/>
      <c r="S2758" s="36"/>
      <c r="T2758" s="36"/>
      <c r="U2758" s="36"/>
      <c r="V2758" s="36"/>
    </row>
    <row r="2759" spans="11:22" x14ac:dyDescent="0.25">
      <c r="K2759" s="36"/>
      <c r="L2759" s="37"/>
      <c r="M2759" s="37"/>
      <c r="N2759" s="37"/>
      <c r="O2759" s="37"/>
      <c r="P2759" s="36"/>
      <c r="S2759" s="36"/>
      <c r="T2759" s="36"/>
      <c r="U2759" s="36"/>
      <c r="V2759" s="36"/>
    </row>
    <row r="2760" spans="11:22" x14ac:dyDescent="0.25">
      <c r="K2760" s="36"/>
      <c r="L2760" s="37"/>
      <c r="M2760" s="37"/>
      <c r="N2760" s="37"/>
      <c r="O2760" s="37"/>
      <c r="P2760" s="36"/>
      <c r="S2760" s="36"/>
      <c r="T2760" s="36"/>
      <c r="U2760" s="36"/>
      <c r="V2760" s="36"/>
    </row>
    <row r="2761" spans="11:22" x14ac:dyDescent="0.25">
      <c r="K2761" s="36"/>
      <c r="L2761" s="37"/>
      <c r="M2761" s="37"/>
      <c r="N2761" s="37"/>
      <c r="O2761" s="37"/>
      <c r="P2761" s="36"/>
      <c r="S2761" s="36"/>
      <c r="T2761" s="36"/>
      <c r="U2761" s="36"/>
      <c r="V2761" s="36"/>
    </row>
    <row r="2762" spans="11:22" x14ac:dyDescent="0.25">
      <c r="K2762" s="36"/>
      <c r="L2762" s="37"/>
      <c r="M2762" s="37"/>
      <c r="N2762" s="37"/>
      <c r="O2762" s="37"/>
      <c r="P2762" s="36"/>
      <c r="S2762" s="36"/>
      <c r="T2762" s="36"/>
      <c r="U2762" s="36"/>
      <c r="V2762" s="36"/>
    </row>
    <row r="2763" spans="11:22" x14ac:dyDescent="0.25">
      <c r="K2763" s="36"/>
      <c r="L2763" s="37"/>
      <c r="M2763" s="37"/>
      <c r="N2763" s="37"/>
      <c r="O2763" s="37"/>
      <c r="P2763" s="36"/>
      <c r="S2763" s="36"/>
      <c r="T2763" s="36"/>
      <c r="U2763" s="36"/>
      <c r="V2763" s="36"/>
    </row>
    <row r="2764" spans="11:22" x14ac:dyDescent="0.25">
      <c r="K2764" s="36"/>
      <c r="L2764" s="37"/>
      <c r="M2764" s="37"/>
      <c r="N2764" s="37"/>
      <c r="O2764" s="37"/>
      <c r="P2764" s="36"/>
      <c r="S2764" s="36"/>
      <c r="T2764" s="36"/>
      <c r="U2764" s="36"/>
      <c r="V2764" s="36"/>
    </row>
    <row r="2765" spans="11:22" x14ac:dyDescent="0.25">
      <c r="K2765" s="36"/>
      <c r="L2765" s="37"/>
      <c r="M2765" s="37"/>
      <c r="N2765" s="37"/>
      <c r="O2765" s="37"/>
      <c r="P2765" s="36"/>
      <c r="S2765" s="36"/>
      <c r="T2765" s="36"/>
      <c r="U2765" s="36"/>
      <c r="V2765" s="36"/>
    </row>
    <row r="2766" spans="11:22" x14ac:dyDescent="0.25">
      <c r="K2766" s="36"/>
      <c r="L2766" s="37"/>
      <c r="M2766" s="37"/>
      <c r="N2766" s="37"/>
      <c r="O2766" s="37"/>
      <c r="P2766" s="36"/>
      <c r="S2766" s="36"/>
      <c r="T2766" s="36"/>
      <c r="U2766" s="36"/>
      <c r="V2766" s="36"/>
    </row>
    <row r="2767" spans="11:22" x14ac:dyDescent="0.25">
      <c r="K2767" s="36"/>
      <c r="L2767" s="37"/>
      <c r="M2767" s="37"/>
      <c r="N2767" s="37"/>
      <c r="O2767" s="37"/>
      <c r="P2767" s="36"/>
      <c r="S2767" s="36"/>
      <c r="T2767" s="36"/>
      <c r="U2767" s="36"/>
      <c r="V2767" s="36"/>
    </row>
    <row r="2768" spans="11:22" x14ac:dyDescent="0.25">
      <c r="K2768" s="36"/>
      <c r="L2768" s="37"/>
      <c r="M2768" s="37"/>
      <c r="N2768" s="37"/>
      <c r="O2768" s="37"/>
      <c r="P2768" s="36"/>
      <c r="S2768" s="36"/>
      <c r="T2768" s="36"/>
      <c r="U2768" s="36"/>
      <c r="V2768" s="36"/>
    </row>
    <row r="2769" spans="11:22" x14ac:dyDescent="0.25">
      <c r="K2769" s="36"/>
      <c r="L2769" s="37"/>
      <c r="M2769" s="37"/>
      <c r="N2769" s="37"/>
      <c r="O2769" s="37"/>
      <c r="P2769" s="36"/>
      <c r="S2769" s="36"/>
      <c r="T2769" s="36"/>
      <c r="U2769" s="36"/>
      <c r="V2769" s="36"/>
    </row>
    <row r="2770" spans="11:22" x14ac:dyDescent="0.25">
      <c r="K2770" s="36"/>
      <c r="L2770" s="37"/>
      <c r="M2770" s="37"/>
      <c r="N2770" s="37"/>
      <c r="O2770" s="37"/>
      <c r="P2770" s="36"/>
      <c r="S2770" s="36"/>
      <c r="T2770" s="36"/>
      <c r="U2770" s="36"/>
      <c r="V2770" s="36"/>
    </row>
    <row r="2771" spans="11:22" x14ac:dyDescent="0.25">
      <c r="K2771" s="36"/>
      <c r="L2771" s="37"/>
      <c r="M2771" s="37"/>
      <c r="N2771" s="37"/>
      <c r="O2771" s="37"/>
      <c r="P2771" s="36"/>
      <c r="S2771" s="36"/>
      <c r="T2771" s="36"/>
      <c r="U2771" s="36"/>
      <c r="V2771" s="36"/>
    </row>
    <row r="2772" spans="11:22" x14ac:dyDescent="0.25">
      <c r="K2772" s="36"/>
      <c r="L2772" s="37"/>
      <c r="M2772" s="37"/>
      <c r="N2772" s="37"/>
      <c r="O2772" s="37"/>
      <c r="P2772" s="36"/>
      <c r="S2772" s="36"/>
      <c r="T2772" s="36"/>
      <c r="U2772" s="36"/>
      <c r="V2772" s="36"/>
    </row>
    <row r="2773" spans="11:22" x14ac:dyDescent="0.25">
      <c r="K2773" s="36"/>
      <c r="L2773" s="37"/>
      <c r="M2773" s="37"/>
      <c r="N2773" s="37"/>
      <c r="O2773" s="37"/>
      <c r="P2773" s="36"/>
      <c r="S2773" s="36"/>
      <c r="T2773" s="36"/>
      <c r="U2773" s="36"/>
      <c r="V2773" s="36"/>
    </row>
    <row r="2774" spans="11:22" x14ac:dyDescent="0.25">
      <c r="K2774" s="36"/>
      <c r="L2774" s="37"/>
      <c r="M2774" s="37"/>
      <c r="N2774" s="37"/>
      <c r="O2774" s="37"/>
      <c r="P2774" s="36"/>
      <c r="S2774" s="36"/>
      <c r="T2774" s="36"/>
      <c r="U2774" s="36"/>
      <c r="V2774" s="36"/>
    </row>
    <row r="2775" spans="11:22" x14ac:dyDescent="0.25">
      <c r="K2775" s="36"/>
      <c r="L2775" s="37"/>
      <c r="M2775" s="37"/>
      <c r="N2775" s="37"/>
      <c r="O2775" s="37"/>
      <c r="P2775" s="36"/>
      <c r="S2775" s="36"/>
      <c r="T2775" s="36"/>
      <c r="U2775" s="36"/>
      <c r="V2775" s="36"/>
    </row>
    <row r="2776" spans="11:22" x14ac:dyDescent="0.25">
      <c r="K2776" s="36"/>
      <c r="L2776" s="37"/>
      <c r="M2776" s="37"/>
      <c r="N2776" s="37"/>
      <c r="O2776" s="37"/>
      <c r="P2776" s="36"/>
      <c r="S2776" s="36"/>
      <c r="T2776" s="36"/>
      <c r="U2776" s="36"/>
      <c r="V2776" s="36"/>
    </row>
    <row r="2777" spans="11:22" x14ac:dyDescent="0.25">
      <c r="K2777" s="36"/>
      <c r="L2777" s="37"/>
      <c r="M2777" s="37"/>
      <c r="N2777" s="37"/>
      <c r="O2777" s="37"/>
      <c r="P2777" s="36"/>
      <c r="S2777" s="36"/>
      <c r="T2777" s="36"/>
      <c r="U2777" s="36"/>
      <c r="V2777" s="36"/>
    </row>
    <row r="2778" spans="11:22" x14ac:dyDescent="0.25">
      <c r="K2778" s="36"/>
      <c r="L2778" s="37"/>
      <c r="M2778" s="37"/>
      <c r="N2778" s="37"/>
      <c r="O2778" s="37"/>
      <c r="P2778" s="36"/>
      <c r="S2778" s="36"/>
      <c r="T2778" s="36"/>
      <c r="U2778" s="36"/>
      <c r="V2778" s="36"/>
    </row>
    <row r="2779" spans="11:22" x14ac:dyDescent="0.25">
      <c r="K2779" s="36"/>
      <c r="L2779" s="37"/>
      <c r="M2779" s="37"/>
      <c r="N2779" s="37"/>
      <c r="O2779" s="37"/>
      <c r="P2779" s="36"/>
      <c r="S2779" s="36"/>
      <c r="T2779" s="36"/>
      <c r="U2779" s="36"/>
      <c r="V2779" s="36"/>
    </row>
    <row r="2780" spans="11:22" x14ac:dyDescent="0.25">
      <c r="K2780" s="36"/>
      <c r="L2780" s="37"/>
      <c r="M2780" s="37"/>
      <c r="N2780" s="37"/>
      <c r="O2780" s="37"/>
      <c r="P2780" s="36"/>
      <c r="S2780" s="36"/>
      <c r="T2780" s="36"/>
      <c r="U2780" s="36"/>
      <c r="V2780" s="36"/>
    </row>
    <row r="2781" spans="11:22" x14ac:dyDescent="0.25">
      <c r="K2781" s="36"/>
      <c r="L2781" s="37"/>
      <c r="M2781" s="37"/>
      <c r="N2781" s="37"/>
      <c r="O2781" s="37"/>
      <c r="P2781" s="36"/>
      <c r="S2781" s="36"/>
      <c r="T2781" s="36"/>
      <c r="U2781" s="36"/>
      <c r="V2781" s="36"/>
    </row>
    <row r="2782" spans="11:22" x14ac:dyDescent="0.25">
      <c r="K2782" s="36"/>
      <c r="L2782" s="37"/>
      <c r="M2782" s="37"/>
      <c r="N2782" s="37"/>
      <c r="O2782" s="37"/>
      <c r="P2782" s="36"/>
      <c r="S2782" s="36"/>
      <c r="T2782" s="36"/>
      <c r="U2782" s="36"/>
      <c r="V2782" s="36"/>
    </row>
    <row r="2783" spans="11:22" x14ac:dyDescent="0.25">
      <c r="K2783" s="36"/>
      <c r="L2783" s="37"/>
      <c r="M2783" s="37"/>
      <c r="N2783" s="37"/>
      <c r="O2783" s="37"/>
      <c r="P2783" s="36"/>
      <c r="S2783" s="36"/>
      <c r="T2783" s="36"/>
      <c r="U2783" s="36"/>
      <c r="V2783" s="36"/>
    </row>
    <row r="2784" spans="11:22" x14ac:dyDescent="0.25">
      <c r="K2784" s="36"/>
      <c r="L2784" s="37"/>
      <c r="M2784" s="37"/>
      <c r="N2784" s="37"/>
      <c r="O2784" s="37"/>
      <c r="P2784" s="36"/>
      <c r="S2784" s="36"/>
      <c r="T2784" s="36"/>
      <c r="U2784" s="36"/>
      <c r="V2784" s="36"/>
    </row>
    <row r="2785" spans="11:22" x14ac:dyDescent="0.25">
      <c r="K2785" s="36"/>
      <c r="L2785" s="37"/>
      <c r="M2785" s="37"/>
      <c r="N2785" s="37"/>
      <c r="O2785" s="37"/>
      <c r="P2785" s="36"/>
      <c r="S2785" s="36"/>
      <c r="T2785" s="36"/>
      <c r="U2785" s="36"/>
      <c r="V2785" s="36"/>
    </row>
    <row r="2786" spans="11:22" x14ac:dyDescent="0.25">
      <c r="K2786" s="36"/>
      <c r="L2786" s="37"/>
      <c r="M2786" s="37"/>
      <c r="N2786" s="37"/>
      <c r="O2786" s="37"/>
      <c r="P2786" s="36"/>
      <c r="S2786" s="36"/>
      <c r="T2786" s="36"/>
      <c r="U2786" s="36"/>
      <c r="V2786" s="36"/>
    </row>
    <row r="2787" spans="11:22" x14ac:dyDescent="0.25">
      <c r="K2787" s="36"/>
      <c r="L2787" s="37"/>
      <c r="M2787" s="37"/>
      <c r="N2787" s="37"/>
      <c r="O2787" s="37"/>
      <c r="P2787" s="36"/>
      <c r="S2787" s="36"/>
      <c r="T2787" s="36"/>
      <c r="U2787" s="36"/>
      <c r="V2787" s="36"/>
    </row>
    <row r="2788" spans="11:22" x14ac:dyDescent="0.25">
      <c r="K2788" s="36"/>
      <c r="L2788" s="37"/>
      <c r="M2788" s="37"/>
      <c r="N2788" s="37"/>
      <c r="O2788" s="37"/>
      <c r="P2788" s="36"/>
      <c r="S2788" s="36"/>
      <c r="T2788" s="36"/>
      <c r="U2788" s="36"/>
      <c r="V2788" s="36"/>
    </row>
    <row r="2789" spans="11:22" x14ac:dyDescent="0.25">
      <c r="K2789" s="36"/>
      <c r="L2789" s="37"/>
      <c r="M2789" s="37"/>
      <c r="N2789" s="37"/>
      <c r="O2789" s="37"/>
      <c r="P2789" s="36"/>
      <c r="S2789" s="36"/>
      <c r="T2789" s="36"/>
      <c r="U2789" s="36"/>
      <c r="V2789" s="36"/>
    </row>
    <row r="2790" spans="11:22" x14ac:dyDescent="0.25">
      <c r="K2790" s="36"/>
      <c r="L2790" s="37"/>
      <c r="M2790" s="37"/>
      <c r="N2790" s="37"/>
      <c r="O2790" s="37"/>
      <c r="P2790" s="36"/>
      <c r="S2790" s="36"/>
      <c r="T2790" s="36"/>
      <c r="U2790" s="36"/>
      <c r="V2790" s="36"/>
    </row>
    <row r="2791" spans="11:22" x14ac:dyDescent="0.25">
      <c r="K2791" s="36"/>
      <c r="L2791" s="37"/>
      <c r="M2791" s="37"/>
      <c r="N2791" s="37"/>
      <c r="O2791" s="37"/>
      <c r="P2791" s="36"/>
      <c r="S2791" s="36"/>
      <c r="T2791" s="36"/>
      <c r="U2791" s="36"/>
      <c r="V2791" s="36"/>
    </row>
    <row r="2792" spans="11:22" x14ac:dyDescent="0.25">
      <c r="K2792" s="36"/>
      <c r="L2792" s="37"/>
      <c r="M2792" s="37"/>
      <c r="N2792" s="37"/>
      <c r="O2792" s="37"/>
      <c r="P2792" s="36"/>
      <c r="S2792" s="36"/>
      <c r="T2792" s="36"/>
      <c r="U2792" s="36"/>
      <c r="V2792" s="36"/>
    </row>
    <row r="2793" spans="11:22" x14ac:dyDescent="0.25">
      <c r="K2793" s="36"/>
      <c r="L2793" s="37"/>
      <c r="M2793" s="37"/>
      <c r="N2793" s="37"/>
      <c r="O2793" s="37"/>
      <c r="P2793" s="36"/>
      <c r="S2793" s="36"/>
      <c r="T2793" s="36"/>
      <c r="U2793" s="36"/>
      <c r="V2793" s="36"/>
    </row>
    <row r="2794" spans="11:22" x14ac:dyDescent="0.25">
      <c r="K2794" s="36"/>
      <c r="L2794" s="37"/>
      <c r="M2794" s="37"/>
      <c r="N2794" s="37"/>
      <c r="O2794" s="37"/>
      <c r="P2794" s="36"/>
      <c r="S2794" s="36"/>
      <c r="T2794" s="36"/>
      <c r="U2794" s="36"/>
      <c r="V2794" s="36"/>
    </row>
    <row r="2795" spans="11:22" x14ac:dyDescent="0.25">
      <c r="K2795" s="36"/>
      <c r="L2795" s="37"/>
      <c r="M2795" s="37"/>
      <c r="N2795" s="37"/>
      <c r="O2795" s="37"/>
      <c r="P2795" s="36"/>
      <c r="S2795" s="36"/>
      <c r="T2795" s="36"/>
      <c r="U2795" s="36"/>
      <c r="V2795" s="36"/>
    </row>
    <row r="2796" spans="11:22" x14ac:dyDescent="0.25">
      <c r="K2796" s="36"/>
      <c r="L2796" s="37"/>
      <c r="M2796" s="37"/>
      <c r="N2796" s="37"/>
      <c r="O2796" s="37"/>
      <c r="P2796" s="36"/>
      <c r="S2796" s="36"/>
      <c r="T2796" s="36"/>
      <c r="U2796" s="36"/>
      <c r="V2796" s="36"/>
    </row>
    <row r="2797" spans="11:22" x14ac:dyDescent="0.25">
      <c r="K2797" s="36"/>
      <c r="L2797" s="37"/>
      <c r="M2797" s="37"/>
      <c r="N2797" s="37"/>
      <c r="O2797" s="37"/>
      <c r="P2797" s="36"/>
      <c r="S2797" s="36"/>
      <c r="T2797" s="36"/>
      <c r="U2797" s="36"/>
      <c r="V2797" s="36"/>
    </row>
    <row r="2798" spans="11:22" x14ac:dyDescent="0.25">
      <c r="K2798" s="36"/>
      <c r="L2798" s="37"/>
      <c r="M2798" s="37"/>
      <c r="N2798" s="37"/>
      <c r="O2798" s="37"/>
      <c r="P2798" s="36"/>
      <c r="S2798" s="36"/>
      <c r="T2798" s="36"/>
      <c r="U2798" s="36"/>
      <c r="V2798" s="36"/>
    </row>
    <row r="2799" spans="11:22" x14ac:dyDescent="0.25">
      <c r="K2799" s="36"/>
      <c r="L2799" s="37"/>
      <c r="M2799" s="37"/>
      <c r="N2799" s="37"/>
      <c r="O2799" s="37"/>
      <c r="P2799" s="36"/>
      <c r="S2799" s="36"/>
      <c r="T2799" s="36"/>
      <c r="U2799" s="36"/>
      <c r="V2799" s="36"/>
    </row>
    <row r="2800" spans="11:22" x14ac:dyDescent="0.25">
      <c r="K2800" s="36"/>
      <c r="L2800" s="37"/>
      <c r="M2800" s="37"/>
      <c r="N2800" s="37"/>
      <c r="O2800" s="37"/>
      <c r="P2800" s="36"/>
      <c r="S2800" s="36"/>
      <c r="T2800" s="36"/>
      <c r="U2800" s="36"/>
      <c r="V2800" s="36"/>
    </row>
    <row r="2801" spans="11:22" x14ac:dyDescent="0.25">
      <c r="K2801" s="36"/>
      <c r="L2801" s="37"/>
      <c r="M2801" s="37"/>
      <c r="N2801" s="37"/>
      <c r="O2801" s="37"/>
      <c r="P2801" s="36"/>
      <c r="S2801" s="36"/>
      <c r="T2801" s="36"/>
      <c r="U2801" s="36"/>
      <c r="V2801" s="36"/>
    </row>
    <row r="2802" spans="11:22" x14ac:dyDescent="0.25">
      <c r="K2802" s="36"/>
      <c r="L2802" s="37"/>
      <c r="M2802" s="37"/>
      <c r="N2802" s="37"/>
      <c r="O2802" s="37"/>
      <c r="P2802" s="36"/>
      <c r="S2802" s="36"/>
      <c r="T2802" s="36"/>
      <c r="U2802" s="36"/>
      <c r="V2802" s="36"/>
    </row>
    <row r="2803" spans="11:22" x14ac:dyDescent="0.25">
      <c r="K2803" s="36"/>
      <c r="L2803" s="37"/>
      <c r="M2803" s="37"/>
      <c r="N2803" s="37"/>
      <c r="O2803" s="37"/>
      <c r="P2803" s="36"/>
      <c r="S2803" s="36"/>
      <c r="T2803" s="36"/>
      <c r="U2803" s="36"/>
      <c r="V2803" s="36"/>
    </row>
    <row r="2804" spans="11:22" x14ac:dyDescent="0.25">
      <c r="K2804" s="36"/>
      <c r="L2804" s="37"/>
      <c r="M2804" s="37"/>
      <c r="N2804" s="37"/>
      <c r="O2804" s="37"/>
      <c r="P2804" s="36"/>
      <c r="S2804" s="36"/>
      <c r="T2804" s="36"/>
      <c r="U2804" s="36"/>
      <c r="V2804" s="36"/>
    </row>
    <row r="2805" spans="11:22" x14ac:dyDescent="0.25">
      <c r="K2805" s="36"/>
      <c r="L2805" s="37"/>
      <c r="M2805" s="37"/>
      <c r="N2805" s="37"/>
      <c r="O2805" s="37"/>
      <c r="P2805" s="36"/>
      <c r="S2805" s="36"/>
      <c r="T2805" s="36"/>
      <c r="U2805" s="36"/>
      <c r="V2805" s="36"/>
    </row>
    <row r="2806" spans="11:22" x14ac:dyDescent="0.25">
      <c r="K2806" s="36"/>
      <c r="L2806" s="37"/>
      <c r="M2806" s="37"/>
      <c r="N2806" s="37"/>
      <c r="O2806" s="37"/>
      <c r="P2806" s="36"/>
      <c r="S2806" s="36"/>
      <c r="T2806" s="36"/>
      <c r="U2806" s="36"/>
      <c r="V2806" s="36"/>
    </row>
    <row r="2807" spans="11:22" x14ac:dyDescent="0.25">
      <c r="K2807" s="36"/>
      <c r="L2807" s="37"/>
      <c r="M2807" s="37"/>
      <c r="N2807" s="37"/>
      <c r="O2807" s="37"/>
      <c r="P2807" s="36"/>
      <c r="S2807" s="36"/>
      <c r="T2807" s="36"/>
      <c r="U2807" s="36"/>
      <c r="V2807" s="36"/>
    </row>
    <row r="2808" spans="11:22" x14ac:dyDescent="0.25">
      <c r="K2808" s="36"/>
      <c r="L2808" s="37"/>
      <c r="M2808" s="37"/>
      <c r="N2808" s="37"/>
      <c r="O2808" s="37"/>
      <c r="P2808" s="36"/>
      <c r="S2808" s="36"/>
      <c r="T2808" s="36"/>
      <c r="U2808" s="36"/>
      <c r="V2808" s="36"/>
    </row>
    <row r="2809" spans="11:22" x14ac:dyDescent="0.25">
      <c r="K2809" s="36"/>
      <c r="L2809" s="37"/>
      <c r="M2809" s="37"/>
      <c r="N2809" s="37"/>
      <c r="O2809" s="37"/>
      <c r="P2809" s="36"/>
      <c r="S2809" s="36"/>
      <c r="T2809" s="36"/>
      <c r="U2809" s="36"/>
      <c r="V2809" s="36"/>
    </row>
    <row r="2810" spans="11:22" x14ac:dyDescent="0.25">
      <c r="K2810" s="36"/>
      <c r="L2810" s="37"/>
      <c r="M2810" s="37"/>
      <c r="N2810" s="37"/>
      <c r="O2810" s="37"/>
      <c r="P2810" s="36"/>
      <c r="S2810" s="36"/>
      <c r="T2810" s="36"/>
      <c r="U2810" s="36"/>
      <c r="V2810" s="36"/>
    </row>
    <row r="2811" spans="11:22" x14ac:dyDescent="0.25">
      <c r="K2811" s="36"/>
      <c r="L2811" s="37"/>
      <c r="M2811" s="37"/>
      <c r="N2811" s="37"/>
      <c r="O2811" s="37"/>
      <c r="P2811" s="36"/>
      <c r="S2811" s="36"/>
      <c r="T2811" s="36"/>
      <c r="U2811" s="36"/>
      <c r="V2811" s="36"/>
    </row>
    <row r="2812" spans="11:22" x14ac:dyDescent="0.25">
      <c r="K2812" s="36"/>
      <c r="L2812" s="37"/>
      <c r="M2812" s="37"/>
      <c r="N2812" s="37"/>
      <c r="O2812" s="37"/>
      <c r="P2812" s="36"/>
      <c r="S2812" s="36"/>
      <c r="T2812" s="36"/>
      <c r="U2812" s="36"/>
      <c r="V2812" s="36"/>
    </row>
    <row r="2813" spans="11:22" x14ac:dyDescent="0.25">
      <c r="K2813" s="36"/>
      <c r="L2813" s="37"/>
      <c r="M2813" s="37"/>
      <c r="N2813" s="37"/>
      <c r="O2813" s="37"/>
      <c r="P2813" s="36"/>
      <c r="S2813" s="36"/>
      <c r="T2813" s="36"/>
      <c r="U2813" s="36"/>
      <c r="V2813" s="36"/>
    </row>
    <row r="2814" spans="11:22" x14ac:dyDescent="0.25">
      <c r="K2814" s="36"/>
      <c r="L2814" s="37"/>
      <c r="M2814" s="37"/>
      <c r="N2814" s="37"/>
      <c r="O2814" s="37"/>
      <c r="P2814" s="36"/>
      <c r="S2814" s="36"/>
      <c r="T2814" s="36"/>
      <c r="U2814" s="36"/>
      <c r="V2814" s="36"/>
    </row>
    <row r="2815" spans="11:22" x14ac:dyDescent="0.25">
      <c r="K2815" s="36"/>
      <c r="L2815" s="37"/>
      <c r="M2815" s="37"/>
      <c r="N2815" s="37"/>
      <c r="O2815" s="37"/>
      <c r="P2815" s="36"/>
      <c r="S2815" s="36"/>
      <c r="T2815" s="36"/>
      <c r="U2815" s="36"/>
      <c r="V2815" s="36"/>
    </row>
    <row r="2816" spans="11:22" x14ac:dyDescent="0.25">
      <c r="K2816" s="36"/>
      <c r="L2816" s="37"/>
      <c r="M2816" s="37"/>
      <c r="N2816" s="37"/>
      <c r="O2816" s="37"/>
      <c r="P2816" s="36"/>
      <c r="S2816" s="36"/>
      <c r="T2816" s="36"/>
      <c r="U2816" s="36"/>
      <c r="V2816" s="36"/>
    </row>
    <row r="2817" spans="11:22" x14ac:dyDescent="0.25">
      <c r="K2817" s="36"/>
      <c r="L2817" s="37"/>
      <c r="M2817" s="37"/>
      <c r="N2817" s="37"/>
      <c r="O2817" s="37"/>
      <c r="P2817" s="36"/>
      <c r="S2817" s="36"/>
      <c r="T2817" s="36"/>
      <c r="U2817" s="36"/>
      <c r="V2817" s="36"/>
    </row>
    <row r="2818" spans="11:22" x14ac:dyDescent="0.25">
      <c r="K2818" s="36"/>
      <c r="L2818" s="37"/>
      <c r="M2818" s="37"/>
      <c r="N2818" s="37"/>
      <c r="O2818" s="37"/>
      <c r="P2818" s="36"/>
      <c r="S2818" s="36"/>
      <c r="T2818" s="36"/>
      <c r="U2818" s="36"/>
      <c r="V2818" s="36"/>
    </row>
    <row r="2819" spans="11:22" x14ac:dyDescent="0.25">
      <c r="K2819" s="36"/>
      <c r="L2819" s="37"/>
      <c r="M2819" s="37"/>
      <c r="N2819" s="37"/>
      <c r="O2819" s="37"/>
      <c r="P2819" s="36"/>
      <c r="S2819" s="36"/>
      <c r="T2819" s="36"/>
      <c r="U2819" s="36"/>
      <c r="V2819" s="36"/>
    </row>
    <row r="2820" spans="11:22" x14ac:dyDescent="0.25">
      <c r="K2820" s="36"/>
      <c r="L2820" s="37"/>
      <c r="M2820" s="37"/>
      <c r="N2820" s="37"/>
      <c r="O2820" s="37"/>
      <c r="P2820" s="36"/>
      <c r="S2820" s="36"/>
      <c r="T2820" s="36"/>
      <c r="U2820" s="36"/>
      <c r="V2820" s="36"/>
    </row>
    <row r="2821" spans="11:22" x14ac:dyDescent="0.25">
      <c r="K2821" s="36"/>
      <c r="L2821" s="37"/>
      <c r="M2821" s="37"/>
      <c r="N2821" s="37"/>
      <c r="O2821" s="37"/>
      <c r="P2821" s="36"/>
      <c r="S2821" s="36"/>
      <c r="T2821" s="36"/>
      <c r="U2821" s="36"/>
      <c r="V2821" s="36"/>
    </row>
    <row r="2822" spans="11:22" x14ac:dyDescent="0.25">
      <c r="K2822" s="36"/>
      <c r="L2822" s="37"/>
      <c r="M2822" s="37"/>
      <c r="N2822" s="37"/>
      <c r="O2822" s="37"/>
      <c r="P2822" s="36"/>
      <c r="S2822" s="36"/>
      <c r="T2822" s="36"/>
      <c r="U2822" s="36"/>
      <c r="V2822" s="36"/>
    </row>
    <row r="2823" spans="11:22" x14ac:dyDescent="0.25">
      <c r="K2823" s="36"/>
      <c r="L2823" s="37"/>
      <c r="M2823" s="37"/>
      <c r="N2823" s="37"/>
      <c r="O2823" s="37"/>
      <c r="P2823" s="36"/>
      <c r="S2823" s="36"/>
      <c r="T2823" s="36"/>
      <c r="U2823" s="36"/>
      <c r="V2823" s="36"/>
    </row>
    <row r="2824" spans="11:22" x14ac:dyDescent="0.25">
      <c r="K2824" s="36"/>
      <c r="L2824" s="37"/>
      <c r="M2824" s="37"/>
      <c r="N2824" s="37"/>
      <c r="O2824" s="37"/>
      <c r="P2824" s="36"/>
      <c r="S2824" s="36"/>
      <c r="T2824" s="36"/>
      <c r="U2824" s="36"/>
      <c r="V2824" s="36"/>
    </row>
    <row r="2825" spans="11:22" x14ac:dyDescent="0.25">
      <c r="K2825" s="36"/>
      <c r="L2825" s="37"/>
      <c r="M2825" s="37"/>
      <c r="N2825" s="37"/>
      <c r="O2825" s="37"/>
      <c r="P2825" s="36"/>
      <c r="S2825" s="36"/>
      <c r="T2825" s="36"/>
      <c r="U2825" s="36"/>
      <c r="V2825" s="36"/>
    </row>
    <row r="2826" spans="11:22" x14ac:dyDescent="0.25">
      <c r="K2826" s="36"/>
      <c r="L2826" s="37"/>
      <c r="M2826" s="37"/>
      <c r="N2826" s="37"/>
      <c r="O2826" s="37"/>
      <c r="P2826" s="36"/>
      <c r="S2826" s="36"/>
      <c r="T2826" s="36"/>
      <c r="U2826" s="36"/>
      <c r="V2826" s="36"/>
    </row>
    <row r="2827" spans="11:22" x14ac:dyDescent="0.25">
      <c r="K2827" s="36"/>
      <c r="L2827" s="37"/>
      <c r="M2827" s="37"/>
      <c r="N2827" s="37"/>
      <c r="O2827" s="37"/>
      <c r="P2827" s="36"/>
      <c r="S2827" s="36"/>
      <c r="T2827" s="36"/>
      <c r="U2827" s="36"/>
      <c r="V2827" s="36"/>
    </row>
    <row r="2828" spans="11:22" x14ac:dyDescent="0.25">
      <c r="K2828" s="36"/>
      <c r="L2828" s="37"/>
      <c r="M2828" s="37"/>
      <c r="N2828" s="37"/>
      <c r="O2828" s="37"/>
      <c r="P2828" s="36"/>
      <c r="S2828" s="36"/>
      <c r="T2828" s="36"/>
      <c r="U2828" s="36"/>
      <c r="V2828" s="36"/>
    </row>
    <row r="2829" spans="11:22" x14ac:dyDescent="0.25">
      <c r="K2829" s="36"/>
      <c r="L2829" s="37"/>
      <c r="M2829" s="37"/>
      <c r="N2829" s="37"/>
      <c r="O2829" s="37"/>
      <c r="P2829" s="36"/>
      <c r="S2829" s="36"/>
      <c r="T2829" s="36"/>
      <c r="U2829" s="36"/>
      <c r="V2829" s="36"/>
    </row>
    <row r="2830" spans="11:22" x14ac:dyDescent="0.25">
      <c r="K2830" s="36"/>
      <c r="L2830" s="37"/>
      <c r="M2830" s="37"/>
      <c r="N2830" s="37"/>
      <c r="O2830" s="37"/>
      <c r="P2830" s="36"/>
      <c r="S2830" s="36"/>
      <c r="T2830" s="36"/>
      <c r="U2830" s="36"/>
      <c r="V2830" s="36"/>
    </row>
    <row r="2831" spans="11:22" x14ac:dyDescent="0.25">
      <c r="K2831" s="36"/>
      <c r="L2831" s="37"/>
      <c r="M2831" s="37"/>
      <c r="N2831" s="37"/>
      <c r="O2831" s="37"/>
      <c r="P2831" s="36"/>
      <c r="S2831" s="36"/>
      <c r="T2831" s="36"/>
      <c r="U2831" s="36"/>
      <c r="V2831" s="36"/>
    </row>
    <row r="2832" spans="11:22" x14ac:dyDescent="0.25">
      <c r="K2832" s="36"/>
      <c r="L2832" s="37"/>
      <c r="M2832" s="37"/>
      <c r="N2832" s="37"/>
      <c r="O2832" s="37"/>
      <c r="P2832" s="36"/>
      <c r="S2832" s="36"/>
      <c r="T2832" s="36"/>
      <c r="U2832" s="36"/>
      <c r="V2832" s="36"/>
    </row>
    <row r="2833" spans="11:22" x14ac:dyDescent="0.25">
      <c r="K2833" s="36"/>
      <c r="L2833" s="37"/>
      <c r="M2833" s="37"/>
      <c r="N2833" s="37"/>
      <c r="O2833" s="37"/>
      <c r="P2833" s="36"/>
      <c r="S2833" s="36"/>
      <c r="T2833" s="36"/>
      <c r="U2833" s="36"/>
      <c r="V2833" s="36"/>
    </row>
    <row r="2834" spans="11:22" x14ac:dyDescent="0.25">
      <c r="K2834" s="36"/>
      <c r="L2834" s="37"/>
      <c r="M2834" s="37"/>
      <c r="N2834" s="37"/>
      <c r="O2834" s="37"/>
      <c r="P2834" s="36"/>
      <c r="S2834" s="36"/>
      <c r="T2834" s="36"/>
      <c r="U2834" s="36"/>
      <c r="V2834" s="36"/>
    </row>
    <row r="2835" spans="11:22" x14ac:dyDescent="0.25">
      <c r="K2835" s="36"/>
      <c r="L2835" s="37"/>
      <c r="M2835" s="37"/>
      <c r="N2835" s="37"/>
      <c r="O2835" s="37"/>
      <c r="P2835" s="36"/>
      <c r="S2835" s="36"/>
      <c r="T2835" s="36"/>
      <c r="U2835" s="36"/>
      <c r="V2835" s="36"/>
    </row>
    <row r="2836" spans="11:22" x14ac:dyDescent="0.25">
      <c r="K2836" s="36"/>
      <c r="L2836" s="37"/>
      <c r="M2836" s="37"/>
      <c r="N2836" s="37"/>
      <c r="O2836" s="37"/>
      <c r="P2836" s="36"/>
      <c r="S2836" s="36"/>
      <c r="T2836" s="36"/>
      <c r="U2836" s="36"/>
      <c r="V2836" s="36"/>
    </row>
    <row r="2837" spans="11:22" x14ac:dyDescent="0.25">
      <c r="K2837" s="36"/>
      <c r="L2837" s="37"/>
      <c r="M2837" s="37"/>
      <c r="N2837" s="37"/>
      <c r="O2837" s="37"/>
      <c r="P2837" s="36"/>
      <c r="S2837" s="36"/>
      <c r="T2837" s="36"/>
      <c r="U2837" s="36"/>
      <c r="V2837" s="36"/>
    </row>
    <row r="2838" spans="11:22" x14ac:dyDescent="0.25">
      <c r="K2838" s="36"/>
      <c r="L2838" s="37"/>
      <c r="M2838" s="37"/>
      <c r="N2838" s="37"/>
      <c r="O2838" s="37"/>
      <c r="P2838" s="36"/>
      <c r="S2838" s="36"/>
      <c r="T2838" s="36"/>
      <c r="U2838" s="36"/>
      <c r="V2838" s="36"/>
    </row>
    <row r="2839" spans="11:22" x14ac:dyDescent="0.25">
      <c r="K2839" s="36"/>
      <c r="L2839" s="37"/>
      <c r="M2839" s="37"/>
      <c r="N2839" s="37"/>
      <c r="O2839" s="37"/>
      <c r="P2839" s="36"/>
      <c r="S2839" s="36"/>
      <c r="T2839" s="36"/>
      <c r="U2839" s="36"/>
      <c r="V2839" s="36"/>
    </row>
    <row r="2840" spans="11:22" x14ac:dyDescent="0.25">
      <c r="K2840" s="36"/>
      <c r="L2840" s="37"/>
      <c r="M2840" s="37"/>
      <c r="N2840" s="37"/>
      <c r="O2840" s="37"/>
      <c r="P2840" s="36"/>
      <c r="S2840" s="36"/>
      <c r="T2840" s="36"/>
      <c r="U2840" s="36"/>
      <c r="V2840" s="36"/>
    </row>
    <row r="2841" spans="11:22" x14ac:dyDescent="0.25">
      <c r="K2841" s="36"/>
      <c r="L2841" s="37"/>
      <c r="M2841" s="37"/>
      <c r="N2841" s="37"/>
      <c r="O2841" s="37"/>
      <c r="P2841" s="36"/>
      <c r="S2841" s="36"/>
      <c r="T2841" s="36"/>
      <c r="U2841" s="36"/>
      <c r="V2841" s="36"/>
    </row>
    <row r="2842" spans="11:22" x14ac:dyDescent="0.25">
      <c r="K2842" s="36"/>
      <c r="L2842" s="37"/>
      <c r="M2842" s="37"/>
      <c r="N2842" s="37"/>
      <c r="O2842" s="37"/>
      <c r="P2842" s="36"/>
      <c r="S2842" s="36"/>
      <c r="T2842" s="36"/>
      <c r="U2842" s="36"/>
      <c r="V2842" s="36"/>
    </row>
    <row r="2843" spans="11:22" x14ac:dyDescent="0.25">
      <c r="K2843" s="36"/>
      <c r="L2843" s="37"/>
      <c r="M2843" s="37"/>
      <c r="N2843" s="37"/>
      <c r="O2843" s="37"/>
      <c r="P2843" s="36"/>
      <c r="S2843" s="36"/>
      <c r="T2843" s="36"/>
      <c r="U2843" s="36"/>
      <c r="V2843" s="36"/>
    </row>
    <row r="2844" spans="11:22" x14ac:dyDescent="0.25">
      <c r="K2844" s="36"/>
      <c r="L2844" s="37"/>
      <c r="M2844" s="37"/>
      <c r="N2844" s="37"/>
      <c r="O2844" s="37"/>
      <c r="P2844" s="36"/>
      <c r="S2844" s="36"/>
      <c r="T2844" s="36"/>
      <c r="U2844" s="36"/>
      <c r="V2844" s="36"/>
    </row>
    <row r="2845" spans="11:22" x14ac:dyDescent="0.25">
      <c r="K2845" s="36"/>
      <c r="L2845" s="37"/>
      <c r="M2845" s="37"/>
      <c r="N2845" s="37"/>
      <c r="O2845" s="37"/>
      <c r="P2845" s="36"/>
      <c r="S2845" s="36"/>
      <c r="T2845" s="36"/>
      <c r="U2845" s="36"/>
      <c r="V2845" s="36"/>
    </row>
    <row r="2846" spans="11:22" x14ac:dyDescent="0.25">
      <c r="K2846" s="36"/>
      <c r="L2846" s="37"/>
      <c r="M2846" s="37"/>
      <c r="N2846" s="37"/>
      <c r="O2846" s="37"/>
      <c r="P2846" s="36"/>
      <c r="S2846" s="36"/>
      <c r="T2846" s="36"/>
      <c r="U2846" s="36"/>
      <c r="V2846" s="36"/>
    </row>
    <row r="2847" spans="11:22" x14ac:dyDescent="0.25">
      <c r="K2847" s="36"/>
      <c r="L2847" s="37"/>
      <c r="M2847" s="37"/>
      <c r="N2847" s="37"/>
      <c r="O2847" s="37"/>
      <c r="P2847" s="36"/>
      <c r="S2847" s="36"/>
      <c r="T2847" s="36"/>
      <c r="U2847" s="36"/>
      <c r="V2847" s="36"/>
    </row>
    <row r="2848" spans="11:22" x14ac:dyDescent="0.25">
      <c r="K2848" s="36"/>
      <c r="L2848" s="37"/>
      <c r="M2848" s="37"/>
      <c r="N2848" s="37"/>
      <c r="O2848" s="37"/>
      <c r="P2848" s="36"/>
      <c r="S2848" s="36"/>
      <c r="T2848" s="36"/>
      <c r="U2848" s="36"/>
      <c r="V2848" s="36"/>
    </row>
    <row r="2849" spans="11:22" x14ac:dyDescent="0.25">
      <c r="K2849" s="36"/>
      <c r="L2849" s="37"/>
      <c r="M2849" s="37"/>
      <c r="N2849" s="37"/>
      <c r="O2849" s="37"/>
      <c r="P2849" s="36"/>
      <c r="S2849" s="36"/>
      <c r="T2849" s="36"/>
      <c r="U2849" s="36"/>
      <c r="V2849" s="36"/>
    </row>
    <row r="2850" spans="11:22" x14ac:dyDescent="0.25">
      <c r="K2850" s="36"/>
      <c r="L2850" s="37"/>
      <c r="M2850" s="37"/>
      <c r="N2850" s="37"/>
      <c r="O2850" s="37"/>
      <c r="P2850" s="36"/>
      <c r="S2850" s="36"/>
      <c r="T2850" s="36"/>
      <c r="U2850" s="36"/>
      <c r="V2850" s="36"/>
    </row>
    <row r="2851" spans="11:22" x14ac:dyDescent="0.25">
      <c r="K2851" s="36"/>
      <c r="L2851" s="37"/>
      <c r="M2851" s="37"/>
      <c r="N2851" s="37"/>
      <c r="O2851" s="37"/>
      <c r="P2851" s="36"/>
      <c r="S2851" s="36"/>
      <c r="T2851" s="36"/>
      <c r="U2851" s="36"/>
      <c r="V2851" s="36"/>
    </row>
    <row r="2852" spans="11:22" x14ac:dyDescent="0.25">
      <c r="K2852" s="36"/>
      <c r="L2852" s="37"/>
      <c r="M2852" s="37"/>
      <c r="N2852" s="37"/>
      <c r="O2852" s="37"/>
      <c r="P2852" s="36"/>
      <c r="S2852" s="36"/>
      <c r="T2852" s="36"/>
      <c r="U2852" s="36"/>
      <c r="V2852" s="36"/>
    </row>
    <row r="2853" spans="11:22" x14ac:dyDescent="0.25">
      <c r="K2853" s="36"/>
      <c r="L2853" s="37"/>
      <c r="M2853" s="37"/>
      <c r="N2853" s="37"/>
      <c r="O2853" s="37"/>
      <c r="P2853" s="36"/>
      <c r="S2853" s="36"/>
      <c r="T2853" s="36"/>
      <c r="U2853" s="36"/>
      <c r="V2853" s="36"/>
    </row>
    <row r="2854" spans="11:22" x14ac:dyDescent="0.25">
      <c r="K2854" s="36"/>
      <c r="L2854" s="37"/>
      <c r="M2854" s="37"/>
      <c r="N2854" s="37"/>
      <c r="O2854" s="37"/>
      <c r="P2854" s="36"/>
      <c r="S2854" s="36"/>
      <c r="T2854" s="36"/>
      <c r="U2854" s="36"/>
      <c r="V2854" s="36"/>
    </row>
    <row r="2855" spans="11:22" x14ac:dyDescent="0.25">
      <c r="K2855" s="36"/>
      <c r="L2855" s="37"/>
      <c r="M2855" s="37"/>
      <c r="N2855" s="37"/>
      <c r="O2855" s="37"/>
      <c r="P2855" s="36"/>
      <c r="S2855" s="36"/>
      <c r="T2855" s="36"/>
      <c r="U2855" s="36"/>
      <c r="V2855" s="36"/>
    </row>
    <row r="2856" spans="11:22" x14ac:dyDescent="0.25">
      <c r="K2856" s="36"/>
      <c r="L2856" s="37"/>
      <c r="M2856" s="37"/>
      <c r="N2856" s="37"/>
      <c r="O2856" s="37"/>
      <c r="P2856" s="36"/>
      <c r="S2856" s="36"/>
      <c r="T2856" s="36"/>
      <c r="U2856" s="36"/>
      <c r="V2856" s="36"/>
    </row>
    <row r="2857" spans="11:22" x14ac:dyDescent="0.25">
      <c r="K2857" s="36"/>
      <c r="L2857" s="37"/>
      <c r="M2857" s="37"/>
      <c r="N2857" s="37"/>
      <c r="O2857" s="37"/>
      <c r="P2857" s="36"/>
      <c r="S2857" s="36"/>
      <c r="T2857" s="36"/>
      <c r="U2857" s="36"/>
      <c r="V2857" s="36"/>
    </row>
    <row r="2858" spans="11:22" x14ac:dyDescent="0.25">
      <c r="K2858" s="36"/>
      <c r="L2858" s="37"/>
      <c r="M2858" s="37"/>
      <c r="N2858" s="37"/>
      <c r="O2858" s="37"/>
      <c r="P2858" s="36"/>
      <c r="S2858" s="36"/>
      <c r="T2858" s="36"/>
      <c r="U2858" s="36"/>
      <c r="V2858" s="36"/>
    </row>
    <row r="2859" spans="11:22" x14ac:dyDescent="0.25">
      <c r="K2859" s="36"/>
      <c r="L2859" s="37"/>
      <c r="M2859" s="37"/>
      <c r="N2859" s="37"/>
      <c r="O2859" s="37"/>
      <c r="P2859" s="36"/>
      <c r="S2859" s="36"/>
      <c r="T2859" s="36"/>
      <c r="U2859" s="36"/>
      <c r="V2859" s="36"/>
    </row>
    <row r="2860" spans="11:22" x14ac:dyDescent="0.25">
      <c r="K2860" s="36"/>
      <c r="L2860" s="37"/>
      <c r="M2860" s="37"/>
      <c r="N2860" s="37"/>
      <c r="O2860" s="37"/>
      <c r="P2860" s="36"/>
      <c r="S2860" s="36"/>
      <c r="T2860" s="36"/>
      <c r="U2860" s="36"/>
      <c r="V2860" s="36"/>
    </row>
    <row r="2861" spans="11:22" x14ac:dyDescent="0.25">
      <c r="K2861" s="36"/>
      <c r="L2861" s="37"/>
      <c r="M2861" s="37"/>
      <c r="N2861" s="37"/>
      <c r="O2861" s="37"/>
      <c r="P2861" s="36"/>
      <c r="S2861" s="36"/>
      <c r="T2861" s="36"/>
      <c r="U2861" s="36"/>
      <c r="V2861" s="36"/>
    </row>
    <row r="2862" spans="11:22" x14ac:dyDescent="0.25">
      <c r="K2862" s="36"/>
      <c r="L2862" s="37"/>
      <c r="M2862" s="37"/>
      <c r="N2862" s="37"/>
      <c r="O2862" s="37"/>
      <c r="P2862" s="36"/>
      <c r="S2862" s="36"/>
      <c r="T2862" s="36"/>
      <c r="U2862" s="36"/>
      <c r="V2862" s="36"/>
    </row>
    <row r="2863" spans="11:22" x14ac:dyDescent="0.25">
      <c r="K2863" s="36"/>
      <c r="L2863" s="37"/>
      <c r="M2863" s="37"/>
      <c r="N2863" s="37"/>
      <c r="O2863" s="37"/>
      <c r="P2863" s="36"/>
      <c r="S2863" s="36"/>
      <c r="T2863" s="36"/>
      <c r="U2863" s="36"/>
      <c r="V2863" s="36"/>
    </row>
    <row r="2864" spans="11:22" x14ac:dyDescent="0.25">
      <c r="K2864" s="36"/>
      <c r="L2864" s="37"/>
      <c r="M2864" s="37"/>
      <c r="N2864" s="37"/>
      <c r="O2864" s="37"/>
      <c r="P2864" s="36"/>
      <c r="S2864" s="36"/>
      <c r="T2864" s="36"/>
      <c r="U2864" s="36"/>
      <c r="V2864" s="36"/>
    </row>
    <row r="2865" spans="11:22" x14ac:dyDescent="0.25">
      <c r="K2865" s="36"/>
      <c r="L2865" s="37"/>
      <c r="M2865" s="37"/>
      <c r="N2865" s="37"/>
      <c r="O2865" s="37"/>
      <c r="P2865" s="36"/>
      <c r="S2865" s="36"/>
      <c r="T2865" s="36"/>
      <c r="U2865" s="36"/>
      <c r="V2865" s="36"/>
    </row>
    <row r="2866" spans="11:22" x14ac:dyDescent="0.25">
      <c r="K2866" s="36"/>
      <c r="L2866" s="37"/>
      <c r="M2866" s="37"/>
      <c r="N2866" s="37"/>
      <c r="O2866" s="37"/>
      <c r="P2866" s="36"/>
      <c r="S2866" s="36"/>
      <c r="T2866" s="36"/>
      <c r="U2866" s="36"/>
      <c r="V2866" s="36"/>
    </row>
    <row r="2867" spans="11:22" x14ac:dyDescent="0.25">
      <c r="K2867" s="36"/>
      <c r="L2867" s="37"/>
      <c r="M2867" s="37"/>
      <c r="N2867" s="37"/>
      <c r="O2867" s="37"/>
      <c r="P2867" s="36"/>
      <c r="S2867" s="36"/>
      <c r="T2867" s="36"/>
      <c r="U2867" s="36"/>
      <c r="V2867" s="36"/>
    </row>
    <row r="2868" spans="11:22" x14ac:dyDescent="0.25">
      <c r="K2868" s="36"/>
      <c r="L2868" s="37"/>
      <c r="M2868" s="37"/>
      <c r="N2868" s="37"/>
      <c r="O2868" s="37"/>
      <c r="P2868" s="36"/>
      <c r="S2868" s="36"/>
      <c r="T2868" s="36"/>
      <c r="U2868" s="36"/>
      <c r="V2868" s="36"/>
    </row>
    <row r="2869" spans="11:22" x14ac:dyDescent="0.25">
      <c r="K2869" s="36"/>
      <c r="L2869" s="37"/>
      <c r="M2869" s="37"/>
      <c r="N2869" s="37"/>
      <c r="O2869" s="37"/>
      <c r="P2869" s="36"/>
      <c r="S2869" s="36"/>
      <c r="T2869" s="36"/>
      <c r="U2869" s="36"/>
      <c r="V2869" s="36"/>
    </row>
    <row r="2870" spans="11:22" x14ac:dyDescent="0.25">
      <c r="K2870" s="36"/>
      <c r="L2870" s="37"/>
      <c r="M2870" s="37"/>
      <c r="N2870" s="37"/>
      <c r="O2870" s="37"/>
      <c r="P2870" s="36"/>
      <c r="S2870" s="36"/>
      <c r="T2870" s="36"/>
      <c r="U2870" s="36"/>
      <c r="V2870" s="36"/>
    </row>
    <row r="2871" spans="11:22" x14ac:dyDescent="0.25">
      <c r="K2871" s="36"/>
      <c r="L2871" s="37"/>
      <c r="M2871" s="37"/>
      <c r="N2871" s="37"/>
      <c r="O2871" s="37"/>
      <c r="P2871" s="36"/>
      <c r="S2871" s="36"/>
      <c r="T2871" s="36"/>
      <c r="U2871" s="36"/>
      <c r="V2871" s="36"/>
    </row>
    <row r="2872" spans="11:22" x14ac:dyDescent="0.25">
      <c r="K2872" s="36"/>
      <c r="L2872" s="37"/>
      <c r="M2872" s="37"/>
      <c r="N2872" s="37"/>
      <c r="O2872" s="37"/>
      <c r="P2872" s="36"/>
      <c r="S2872" s="36"/>
      <c r="T2872" s="36"/>
      <c r="U2872" s="36"/>
      <c r="V2872" s="36"/>
    </row>
    <row r="2873" spans="11:22" x14ac:dyDescent="0.25">
      <c r="K2873" s="36"/>
      <c r="L2873" s="37"/>
      <c r="M2873" s="37"/>
      <c r="N2873" s="37"/>
      <c r="O2873" s="37"/>
      <c r="P2873" s="36"/>
      <c r="S2873" s="36"/>
      <c r="T2873" s="36"/>
      <c r="U2873" s="36"/>
      <c r="V2873" s="36"/>
    </row>
    <row r="2874" spans="11:22" x14ac:dyDescent="0.25">
      <c r="K2874" s="36"/>
      <c r="L2874" s="37"/>
      <c r="M2874" s="37"/>
      <c r="N2874" s="37"/>
      <c r="O2874" s="37"/>
      <c r="P2874" s="36"/>
      <c r="S2874" s="36"/>
      <c r="T2874" s="36"/>
      <c r="U2874" s="36"/>
      <c r="V2874" s="36"/>
    </row>
    <row r="2875" spans="11:22" x14ac:dyDescent="0.25">
      <c r="K2875" s="36"/>
      <c r="L2875" s="37"/>
      <c r="M2875" s="37"/>
      <c r="N2875" s="37"/>
      <c r="O2875" s="37"/>
      <c r="P2875" s="36"/>
      <c r="S2875" s="36"/>
      <c r="T2875" s="36"/>
      <c r="U2875" s="36"/>
      <c r="V2875" s="36"/>
    </row>
    <row r="2876" spans="11:22" x14ac:dyDescent="0.25">
      <c r="K2876" s="36"/>
      <c r="L2876" s="37"/>
      <c r="M2876" s="37"/>
      <c r="N2876" s="37"/>
      <c r="O2876" s="37"/>
      <c r="P2876" s="36"/>
      <c r="S2876" s="36"/>
      <c r="T2876" s="36"/>
      <c r="U2876" s="36"/>
      <c r="V2876" s="36"/>
    </row>
    <row r="2877" spans="11:22" x14ac:dyDescent="0.25">
      <c r="K2877" s="36"/>
      <c r="L2877" s="37"/>
      <c r="M2877" s="37"/>
      <c r="N2877" s="37"/>
      <c r="O2877" s="37"/>
      <c r="P2877" s="36"/>
      <c r="S2877" s="36"/>
      <c r="T2877" s="36"/>
      <c r="U2877" s="36"/>
      <c r="V2877" s="36"/>
    </row>
    <row r="2878" spans="11:22" x14ac:dyDescent="0.25">
      <c r="K2878" s="36"/>
      <c r="L2878" s="37"/>
      <c r="M2878" s="37"/>
      <c r="N2878" s="37"/>
      <c r="O2878" s="37"/>
      <c r="P2878" s="36"/>
      <c r="S2878" s="36"/>
      <c r="T2878" s="36"/>
      <c r="U2878" s="36"/>
      <c r="V2878" s="36"/>
    </row>
    <row r="2879" spans="11:22" x14ac:dyDescent="0.25">
      <c r="K2879" s="36"/>
      <c r="L2879" s="37"/>
      <c r="M2879" s="37"/>
      <c r="N2879" s="37"/>
      <c r="O2879" s="37"/>
      <c r="P2879" s="36"/>
      <c r="S2879" s="36"/>
      <c r="T2879" s="36"/>
      <c r="U2879" s="36"/>
      <c r="V2879" s="36"/>
    </row>
    <row r="2880" spans="11:22" x14ac:dyDescent="0.25">
      <c r="K2880" s="36"/>
      <c r="L2880" s="37"/>
      <c r="M2880" s="37"/>
      <c r="N2880" s="37"/>
      <c r="O2880" s="37"/>
      <c r="P2880" s="36"/>
      <c r="S2880" s="36"/>
      <c r="T2880" s="36"/>
      <c r="U2880" s="36"/>
      <c r="V2880" s="36"/>
    </row>
    <row r="2881" spans="11:22" x14ac:dyDescent="0.25">
      <c r="K2881" s="36"/>
      <c r="L2881" s="37"/>
      <c r="M2881" s="37"/>
      <c r="N2881" s="37"/>
      <c r="O2881" s="37"/>
      <c r="P2881" s="36"/>
      <c r="S2881" s="36"/>
      <c r="T2881" s="36"/>
      <c r="U2881" s="36"/>
      <c r="V2881" s="36"/>
    </row>
    <row r="2882" spans="11:22" x14ac:dyDescent="0.25">
      <c r="K2882" s="36"/>
      <c r="L2882" s="37"/>
      <c r="M2882" s="37"/>
      <c r="N2882" s="37"/>
      <c r="O2882" s="37"/>
      <c r="P2882" s="36"/>
      <c r="S2882" s="36"/>
      <c r="T2882" s="36"/>
      <c r="U2882" s="36"/>
      <c r="V2882" s="36"/>
    </row>
    <row r="2883" spans="11:22" x14ac:dyDescent="0.25">
      <c r="K2883" s="36"/>
      <c r="L2883" s="37"/>
      <c r="M2883" s="37"/>
      <c r="N2883" s="37"/>
      <c r="O2883" s="37"/>
      <c r="P2883" s="36"/>
      <c r="S2883" s="36"/>
      <c r="T2883" s="36"/>
      <c r="U2883" s="36"/>
      <c r="V2883" s="36"/>
    </row>
    <row r="2884" spans="11:22" x14ac:dyDescent="0.25">
      <c r="K2884" s="36"/>
      <c r="L2884" s="37"/>
      <c r="M2884" s="37"/>
      <c r="N2884" s="37"/>
      <c r="O2884" s="37"/>
      <c r="P2884" s="36"/>
      <c r="S2884" s="36"/>
      <c r="T2884" s="36"/>
      <c r="U2884" s="36"/>
      <c r="V2884" s="36"/>
    </row>
    <row r="2885" spans="11:22" x14ac:dyDescent="0.25">
      <c r="K2885" s="36"/>
      <c r="L2885" s="37"/>
      <c r="M2885" s="37"/>
      <c r="N2885" s="37"/>
      <c r="O2885" s="37"/>
      <c r="P2885" s="36"/>
      <c r="S2885" s="36"/>
      <c r="T2885" s="36"/>
      <c r="U2885" s="36"/>
      <c r="V2885" s="36"/>
    </row>
    <row r="2886" spans="11:22" x14ac:dyDescent="0.25">
      <c r="K2886" s="36"/>
      <c r="L2886" s="37"/>
      <c r="M2886" s="37"/>
      <c r="N2886" s="37"/>
      <c r="O2886" s="37"/>
      <c r="P2886" s="36"/>
      <c r="S2886" s="36"/>
      <c r="T2886" s="36"/>
      <c r="U2886" s="36"/>
      <c r="V2886" s="36"/>
    </row>
    <row r="2887" spans="11:22" x14ac:dyDescent="0.25">
      <c r="K2887" s="36"/>
      <c r="L2887" s="37"/>
      <c r="M2887" s="37"/>
      <c r="N2887" s="37"/>
      <c r="O2887" s="37"/>
      <c r="P2887" s="36"/>
      <c r="S2887" s="36"/>
      <c r="T2887" s="36"/>
      <c r="U2887" s="36"/>
      <c r="V2887" s="36"/>
    </row>
    <row r="2888" spans="11:22" x14ac:dyDescent="0.25">
      <c r="K2888" s="36"/>
      <c r="L2888" s="37"/>
      <c r="M2888" s="37"/>
      <c r="N2888" s="37"/>
      <c r="O2888" s="37"/>
      <c r="P2888" s="36"/>
      <c r="S2888" s="36"/>
      <c r="T2888" s="36"/>
      <c r="U2888" s="36"/>
      <c r="V2888" s="36"/>
    </row>
    <row r="2889" spans="11:22" x14ac:dyDescent="0.25">
      <c r="K2889" s="36"/>
      <c r="L2889" s="37"/>
      <c r="M2889" s="37"/>
      <c r="N2889" s="37"/>
      <c r="O2889" s="37"/>
      <c r="P2889" s="36"/>
      <c r="S2889" s="36"/>
      <c r="T2889" s="36"/>
      <c r="U2889" s="36"/>
      <c r="V2889" s="36"/>
    </row>
    <row r="2890" spans="11:22" x14ac:dyDescent="0.25">
      <c r="K2890" s="36"/>
      <c r="L2890" s="37"/>
      <c r="M2890" s="37"/>
      <c r="N2890" s="37"/>
      <c r="O2890" s="37"/>
      <c r="P2890" s="36"/>
      <c r="S2890" s="36"/>
      <c r="T2890" s="36"/>
      <c r="U2890" s="36"/>
      <c r="V2890" s="36"/>
    </row>
    <row r="2891" spans="11:22" x14ac:dyDescent="0.25">
      <c r="K2891" s="36"/>
      <c r="L2891" s="37"/>
      <c r="M2891" s="37"/>
      <c r="N2891" s="37"/>
      <c r="O2891" s="37"/>
      <c r="P2891" s="36"/>
      <c r="S2891" s="36"/>
      <c r="T2891" s="36"/>
      <c r="U2891" s="36"/>
      <c r="V2891" s="36"/>
    </row>
    <row r="2892" spans="11:22" x14ac:dyDescent="0.25">
      <c r="K2892" s="36"/>
      <c r="L2892" s="37"/>
      <c r="M2892" s="37"/>
      <c r="N2892" s="37"/>
      <c r="O2892" s="37"/>
      <c r="P2892" s="36"/>
      <c r="S2892" s="36"/>
      <c r="T2892" s="36"/>
      <c r="U2892" s="36"/>
      <c r="V2892" s="36"/>
    </row>
    <row r="2893" spans="11:22" x14ac:dyDescent="0.25">
      <c r="K2893" s="36"/>
      <c r="L2893" s="37"/>
      <c r="M2893" s="37"/>
      <c r="N2893" s="37"/>
      <c r="O2893" s="37"/>
      <c r="P2893" s="36"/>
      <c r="S2893" s="36"/>
      <c r="T2893" s="36"/>
      <c r="U2893" s="36"/>
      <c r="V2893" s="36"/>
    </row>
    <row r="2894" spans="11:22" x14ac:dyDescent="0.25">
      <c r="K2894" s="36"/>
      <c r="L2894" s="37"/>
      <c r="M2894" s="37"/>
      <c r="N2894" s="37"/>
      <c r="O2894" s="37"/>
      <c r="P2894" s="36"/>
      <c r="S2894" s="36"/>
      <c r="T2894" s="36"/>
      <c r="U2894" s="36"/>
      <c r="V2894" s="36"/>
    </row>
    <row r="2895" spans="11:22" x14ac:dyDescent="0.25">
      <c r="K2895" s="36"/>
      <c r="L2895" s="37"/>
      <c r="M2895" s="37"/>
      <c r="N2895" s="37"/>
      <c r="O2895" s="37"/>
      <c r="P2895" s="36"/>
      <c r="S2895" s="36"/>
      <c r="T2895" s="36"/>
      <c r="U2895" s="36"/>
      <c r="V2895" s="36"/>
    </row>
    <row r="2896" spans="11:22" x14ac:dyDescent="0.25">
      <c r="K2896" s="36"/>
      <c r="L2896" s="37"/>
      <c r="M2896" s="37"/>
      <c r="N2896" s="37"/>
      <c r="O2896" s="37"/>
      <c r="P2896" s="36"/>
      <c r="S2896" s="36"/>
      <c r="T2896" s="36"/>
      <c r="U2896" s="36"/>
      <c r="V2896" s="36"/>
    </row>
    <row r="2897" spans="11:22" x14ac:dyDescent="0.25">
      <c r="K2897" s="36"/>
      <c r="L2897" s="37"/>
      <c r="M2897" s="37"/>
      <c r="N2897" s="37"/>
      <c r="O2897" s="37"/>
      <c r="P2897" s="36"/>
      <c r="S2897" s="36"/>
      <c r="T2897" s="36"/>
      <c r="U2897" s="36"/>
      <c r="V2897" s="36"/>
    </row>
    <row r="2898" spans="11:22" x14ac:dyDescent="0.25">
      <c r="K2898" s="36"/>
      <c r="L2898" s="37"/>
      <c r="M2898" s="37"/>
      <c r="N2898" s="37"/>
      <c r="O2898" s="37"/>
      <c r="P2898" s="36"/>
      <c r="S2898" s="36"/>
      <c r="T2898" s="36"/>
      <c r="U2898" s="36"/>
      <c r="V2898" s="36"/>
    </row>
    <row r="2899" spans="11:22" x14ac:dyDescent="0.25">
      <c r="K2899" s="36"/>
      <c r="L2899" s="37"/>
      <c r="M2899" s="37"/>
      <c r="N2899" s="37"/>
      <c r="O2899" s="37"/>
      <c r="P2899" s="36"/>
      <c r="S2899" s="36"/>
      <c r="T2899" s="36"/>
      <c r="U2899" s="36"/>
      <c r="V2899" s="36"/>
    </row>
    <row r="2900" spans="11:22" x14ac:dyDescent="0.25">
      <c r="K2900" s="36"/>
      <c r="L2900" s="37"/>
      <c r="M2900" s="37"/>
      <c r="N2900" s="37"/>
      <c r="O2900" s="37"/>
      <c r="P2900" s="36"/>
      <c r="S2900" s="36"/>
      <c r="T2900" s="36"/>
      <c r="U2900" s="36"/>
      <c r="V2900" s="36"/>
    </row>
    <row r="2901" spans="11:22" x14ac:dyDescent="0.25">
      <c r="K2901" s="36"/>
      <c r="L2901" s="37"/>
      <c r="M2901" s="37"/>
      <c r="N2901" s="37"/>
      <c r="O2901" s="37"/>
      <c r="P2901" s="36"/>
      <c r="S2901" s="36"/>
      <c r="T2901" s="36"/>
      <c r="U2901" s="36"/>
      <c r="V2901" s="36"/>
    </row>
    <row r="2902" spans="11:22" x14ac:dyDescent="0.25">
      <c r="K2902" s="36"/>
      <c r="L2902" s="37"/>
      <c r="M2902" s="37"/>
      <c r="N2902" s="37"/>
      <c r="O2902" s="37"/>
      <c r="P2902" s="36"/>
      <c r="S2902" s="36"/>
      <c r="T2902" s="36"/>
      <c r="U2902" s="36"/>
      <c r="V2902" s="36"/>
    </row>
    <row r="2903" spans="11:22" x14ac:dyDescent="0.25">
      <c r="K2903" s="36"/>
      <c r="L2903" s="37"/>
      <c r="M2903" s="37"/>
      <c r="N2903" s="37"/>
      <c r="O2903" s="37"/>
      <c r="P2903" s="36"/>
      <c r="S2903" s="36"/>
      <c r="T2903" s="36"/>
      <c r="U2903" s="36"/>
      <c r="V2903" s="36"/>
    </row>
    <row r="2904" spans="11:22" x14ac:dyDescent="0.25">
      <c r="K2904" s="36"/>
      <c r="L2904" s="37"/>
      <c r="M2904" s="37"/>
      <c r="N2904" s="37"/>
      <c r="O2904" s="37"/>
      <c r="P2904" s="36"/>
      <c r="S2904" s="36"/>
      <c r="T2904" s="36"/>
      <c r="U2904" s="36"/>
      <c r="V2904" s="36"/>
    </row>
    <row r="2905" spans="11:22" x14ac:dyDescent="0.25">
      <c r="K2905" s="36"/>
      <c r="L2905" s="37"/>
      <c r="M2905" s="37"/>
      <c r="N2905" s="37"/>
      <c r="O2905" s="37"/>
      <c r="P2905" s="36"/>
      <c r="S2905" s="36"/>
      <c r="T2905" s="36"/>
      <c r="U2905" s="36"/>
      <c r="V2905" s="36"/>
    </row>
    <row r="2906" spans="11:22" x14ac:dyDescent="0.25">
      <c r="K2906" s="36"/>
      <c r="L2906" s="37"/>
      <c r="M2906" s="37"/>
      <c r="N2906" s="37"/>
      <c r="O2906" s="37"/>
      <c r="P2906" s="36"/>
      <c r="S2906" s="36"/>
      <c r="T2906" s="36"/>
      <c r="U2906" s="36"/>
      <c r="V2906" s="36"/>
    </row>
    <row r="2907" spans="11:22" x14ac:dyDescent="0.25">
      <c r="K2907" s="36"/>
      <c r="L2907" s="37"/>
      <c r="M2907" s="37"/>
      <c r="N2907" s="37"/>
      <c r="O2907" s="37"/>
      <c r="P2907" s="36"/>
      <c r="S2907" s="36"/>
      <c r="T2907" s="36"/>
      <c r="U2907" s="36"/>
      <c r="V2907" s="36"/>
    </row>
    <row r="2908" spans="11:22" x14ac:dyDescent="0.25">
      <c r="K2908" s="36"/>
      <c r="L2908" s="37"/>
      <c r="M2908" s="37"/>
      <c r="N2908" s="37"/>
      <c r="O2908" s="37"/>
      <c r="P2908" s="36"/>
      <c r="S2908" s="36"/>
      <c r="T2908" s="36"/>
      <c r="U2908" s="36"/>
      <c r="V2908" s="36"/>
    </row>
    <row r="2909" spans="11:22" x14ac:dyDescent="0.25">
      <c r="K2909" s="36"/>
      <c r="L2909" s="37"/>
      <c r="M2909" s="37"/>
      <c r="N2909" s="37"/>
      <c r="O2909" s="37"/>
      <c r="P2909" s="36"/>
      <c r="S2909" s="36"/>
      <c r="T2909" s="36"/>
      <c r="U2909" s="36"/>
      <c r="V2909" s="36"/>
    </row>
    <row r="2910" spans="11:22" x14ac:dyDescent="0.25">
      <c r="K2910" s="36"/>
      <c r="L2910" s="37"/>
      <c r="M2910" s="37"/>
      <c r="N2910" s="37"/>
      <c r="O2910" s="37"/>
      <c r="P2910" s="36"/>
      <c r="S2910" s="36"/>
      <c r="T2910" s="36"/>
      <c r="U2910" s="36"/>
      <c r="V2910" s="36"/>
    </row>
    <row r="2911" spans="11:22" x14ac:dyDescent="0.25">
      <c r="K2911" s="36"/>
      <c r="L2911" s="37"/>
      <c r="M2911" s="37"/>
      <c r="N2911" s="37"/>
      <c r="O2911" s="37"/>
      <c r="P2911" s="36"/>
      <c r="S2911" s="36"/>
      <c r="T2911" s="36"/>
      <c r="U2911" s="36"/>
      <c r="V2911" s="36"/>
    </row>
    <row r="2912" spans="11:22" x14ac:dyDescent="0.25">
      <c r="K2912" s="36"/>
      <c r="L2912" s="37"/>
      <c r="M2912" s="37"/>
      <c r="N2912" s="37"/>
      <c r="O2912" s="37"/>
      <c r="P2912" s="36"/>
      <c r="S2912" s="36"/>
      <c r="T2912" s="36"/>
      <c r="U2912" s="36"/>
      <c r="V2912" s="36"/>
    </row>
    <row r="2913" spans="11:22" x14ac:dyDescent="0.25">
      <c r="K2913" s="36"/>
      <c r="L2913" s="37"/>
      <c r="M2913" s="37"/>
      <c r="N2913" s="37"/>
      <c r="O2913" s="37"/>
      <c r="P2913" s="36"/>
      <c r="S2913" s="36"/>
      <c r="T2913" s="36"/>
      <c r="U2913" s="36"/>
      <c r="V2913" s="36"/>
    </row>
    <row r="2914" spans="11:22" x14ac:dyDescent="0.25">
      <c r="K2914" s="36"/>
      <c r="L2914" s="37"/>
      <c r="M2914" s="37"/>
      <c r="N2914" s="37"/>
      <c r="O2914" s="37"/>
      <c r="P2914" s="36"/>
      <c r="S2914" s="36"/>
      <c r="T2914" s="36"/>
      <c r="U2914" s="36"/>
      <c r="V2914" s="36"/>
    </row>
    <row r="2915" spans="11:22" x14ac:dyDescent="0.25">
      <c r="K2915" s="36"/>
      <c r="L2915" s="37"/>
      <c r="M2915" s="37"/>
      <c r="N2915" s="37"/>
      <c r="O2915" s="37"/>
      <c r="P2915" s="36"/>
      <c r="S2915" s="36"/>
      <c r="T2915" s="36"/>
      <c r="U2915" s="36"/>
      <c r="V2915" s="36"/>
    </row>
    <row r="2916" spans="11:22" x14ac:dyDescent="0.25">
      <c r="K2916" s="36"/>
      <c r="L2916" s="37"/>
      <c r="M2916" s="37"/>
      <c r="N2916" s="37"/>
      <c r="O2916" s="37"/>
      <c r="P2916" s="36"/>
      <c r="S2916" s="36"/>
      <c r="T2916" s="36"/>
      <c r="U2916" s="36"/>
      <c r="V2916" s="36"/>
    </row>
    <row r="2917" spans="11:22" x14ac:dyDescent="0.25">
      <c r="K2917" s="36"/>
      <c r="L2917" s="37"/>
      <c r="M2917" s="37"/>
      <c r="N2917" s="37"/>
      <c r="O2917" s="37"/>
      <c r="P2917" s="36"/>
      <c r="S2917" s="36"/>
      <c r="T2917" s="36"/>
      <c r="U2917" s="36"/>
      <c r="V2917" s="36"/>
    </row>
    <row r="2918" spans="11:22" x14ac:dyDescent="0.25">
      <c r="K2918" s="36"/>
      <c r="L2918" s="37"/>
      <c r="M2918" s="37"/>
      <c r="N2918" s="37"/>
      <c r="O2918" s="37"/>
      <c r="P2918" s="36"/>
      <c r="S2918" s="36"/>
      <c r="T2918" s="36"/>
      <c r="U2918" s="36"/>
      <c r="V2918" s="36"/>
    </row>
    <row r="2919" spans="11:22" x14ac:dyDescent="0.25">
      <c r="K2919" s="36"/>
      <c r="L2919" s="37"/>
      <c r="M2919" s="37"/>
      <c r="N2919" s="37"/>
      <c r="O2919" s="37"/>
      <c r="P2919" s="36"/>
      <c r="S2919" s="36"/>
      <c r="T2919" s="36"/>
      <c r="U2919" s="36"/>
      <c r="V2919" s="36"/>
    </row>
    <row r="2920" spans="11:22" x14ac:dyDescent="0.25">
      <c r="K2920" s="36"/>
      <c r="L2920" s="37"/>
      <c r="M2920" s="37"/>
      <c r="N2920" s="37"/>
      <c r="O2920" s="37"/>
      <c r="P2920" s="36"/>
      <c r="S2920" s="36"/>
      <c r="T2920" s="36"/>
      <c r="U2920" s="36"/>
      <c r="V2920" s="36"/>
    </row>
    <row r="2921" spans="11:22" x14ac:dyDescent="0.25">
      <c r="K2921" s="36"/>
      <c r="L2921" s="37"/>
      <c r="M2921" s="37"/>
      <c r="N2921" s="37"/>
      <c r="O2921" s="37"/>
      <c r="P2921" s="36"/>
      <c r="S2921" s="36"/>
      <c r="T2921" s="36"/>
      <c r="U2921" s="36"/>
      <c r="V2921" s="36"/>
    </row>
    <row r="2922" spans="11:22" x14ac:dyDescent="0.25">
      <c r="K2922" s="36"/>
      <c r="L2922" s="37"/>
      <c r="M2922" s="37"/>
      <c r="N2922" s="37"/>
      <c r="O2922" s="37"/>
      <c r="P2922" s="36"/>
      <c r="S2922" s="36"/>
      <c r="T2922" s="36"/>
      <c r="U2922" s="36"/>
      <c r="V2922" s="36"/>
    </row>
    <row r="2923" spans="11:22" x14ac:dyDescent="0.25">
      <c r="K2923" s="36"/>
      <c r="L2923" s="37"/>
      <c r="M2923" s="37"/>
      <c r="N2923" s="37"/>
      <c r="O2923" s="37"/>
      <c r="P2923" s="36"/>
      <c r="S2923" s="36"/>
      <c r="T2923" s="36"/>
      <c r="U2923" s="36"/>
      <c r="V2923" s="36"/>
    </row>
    <row r="2924" spans="11:22" x14ac:dyDescent="0.25">
      <c r="K2924" s="36"/>
      <c r="L2924" s="37"/>
      <c r="M2924" s="37"/>
      <c r="N2924" s="37"/>
      <c r="O2924" s="37"/>
      <c r="P2924" s="36"/>
      <c r="S2924" s="36"/>
      <c r="T2924" s="36"/>
      <c r="U2924" s="36"/>
      <c r="V2924" s="36"/>
    </row>
    <row r="2925" spans="11:22" x14ac:dyDescent="0.25">
      <c r="K2925" s="36"/>
      <c r="L2925" s="37"/>
      <c r="M2925" s="37"/>
      <c r="N2925" s="37"/>
      <c r="O2925" s="37"/>
      <c r="P2925" s="36"/>
      <c r="S2925" s="36"/>
      <c r="T2925" s="36"/>
      <c r="U2925" s="36"/>
      <c r="V2925" s="36"/>
    </row>
    <row r="2926" spans="11:22" x14ac:dyDescent="0.25">
      <c r="K2926" s="36"/>
      <c r="L2926" s="37"/>
      <c r="M2926" s="37"/>
      <c r="N2926" s="37"/>
      <c r="O2926" s="37"/>
      <c r="P2926" s="36"/>
      <c r="S2926" s="36"/>
      <c r="T2926" s="36"/>
      <c r="U2926" s="36"/>
      <c r="V2926" s="36"/>
    </row>
    <row r="2927" spans="11:22" x14ac:dyDescent="0.25">
      <c r="K2927" s="36"/>
      <c r="L2927" s="37"/>
      <c r="M2927" s="37"/>
      <c r="N2927" s="37"/>
      <c r="O2927" s="37"/>
      <c r="P2927" s="36"/>
      <c r="S2927" s="36"/>
      <c r="T2927" s="36"/>
      <c r="U2927" s="36"/>
      <c r="V2927" s="36"/>
    </row>
    <row r="2928" spans="11:22" x14ac:dyDescent="0.25">
      <c r="K2928" s="36"/>
      <c r="L2928" s="37"/>
      <c r="M2928" s="37"/>
      <c r="N2928" s="37"/>
      <c r="O2928" s="37"/>
      <c r="P2928" s="36"/>
      <c r="S2928" s="36"/>
      <c r="T2928" s="36"/>
      <c r="U2928" s="36"/>
      <c r="V2928" s="36"/>
    </row>
    <row r="2929" spans="11:22" x14ac:dyDescent="0.25">
      <c r="K2929" s="36"/>
      <c r="L2929" s="37"/>
      <c r="M2929" s="37"/>
      <c r="N2929" s="37"/>
      <c r="O2929" s="37"/>
      <c r="P2929" s="36"/>
      <c r="S2929" s="36"/>
      <c r="T2929" s="36"/>
      <c r="U2929" s="36"/>
      <c r="V2929" s="36"/>
    </row>
    <row r="2930" spans="11:22" x14ac:dyDescent="0.25">
      <c r="K2930" s="36"/>
      <c r="L2930" s="37"/>
      <c r="M2930" s="37"/>
      <c r="N2930" s="37"/>
      <c r="O2930" s="37"/>
      <c r="P2930" s="36"/>
      <c r="S2930" s="36"/>
      <c r="T2930" s="36"/>
      <c r="U2930" s="36"/>
      <c r="V2930" s="36"/>
    </row>
    <row r="2931" spans="11:22" x14ac:dyDescent="0.25">
      <c r="K2931" s="36"/>
      <c r="L2931" s="37"/>
      <c r="M2931" s="37"/>
      <c r="N2931" s="37"/>
      <c r="O2931" s="37"/>
      <c r="P2931" s="36"/>
      <c r="S2931" s="36"/>
      <c r="T2931" s="36"/>
      <c r="U2931" s="36"/>
      <c r="V2931" s="36"/>
    </row>
    <row r="2932" spans="11:22" x14ac:dyDescent="0.25">
      <c r="K2932" s="36"/>
      <c r="L2932" s="37"/>
      <c r="M2932" s="37"/>
      <c r="N2932" s="37"/>
      <c r="O2932" s="37"/>
      <c r="P2932" s="36"/>
      <c r="S2932" s="36"/>
      <c r="T2932" s="36"/>
      <c r="U2932" s="36"/>
      <c r="V2932" s="36"/>
    </row>
    <row r="2933" spans="11:22" x14ac:dyDescent="0.25">
      <c r="K2933" s="36"/>
      <c r="L2933" s="37"/>
      <c r="M2933" s="37"/>
      <c r="N2933" s="37"/>
      <c r="O2933" s="37"/>
      <c r="P2933" s="36"/>
      <c r="S2933" s="36"/>
      <c r="T2933" s="36"/>
      <c r="U2933" s="36"/>
      <c r="V2933" s="36"/>
    </row>
    <row r="2934" spans="11:22" x14ac:dyDescent="0.25">
      <c r="K2934" s="36"/>
      <c r="L2934" s="37"/>
      <c r="M2934" s="37"/>
      <c r="N2934" s="37"/>
      <c r="O2934" s="37"/>
      <c r="P2934" s="36"/>
      <c r="S2934" s="36"/>
      <c r="T2934" s="36"/>
      <c r="U2934" s="36"/>
      <c r="V2934" s="36"/>
    </row>
    <row r="2935" spans="11:22" x14ac:dyDescent="0.25">
      <c r="K2935" s="36"/>
      <c r="L2935" s="37"/>
      <c r="M2935" s="37"/>
      <c r="N2935" s="37"/>
      <c r="O2935" s="37"/>
      <c r="P2935" s="36"/>
      <c r="S2935" s="36"/>
      <c r="T2935" s="36"/>
      <c r="U2935" s="36"/>
      <c r="V2935" s="36"/>
    </row>
    <row r="2936" spans="11:22" x14ac:dyDescent="0.25">
      <c r="K2936" s="36"/>
      <c r="L2936" s="37"/>
      <c r="M2936" s="37"/>
      <c r="N2936" s="37"/>
      <c r="O2936" s="37"/>
      <c r="P2936" s="36"/>
      <c r="S2936" s="36"/>
      <c r="T2936" s="36"/>
      <c r="U2936" s="36"/>
      <c r="V2936" s="36"/>
    </row>
    <row r="2937" spans="11:22" x14ac:dyDescent="0.25">
      <c r="K2937" s="36"/>
      <c r="L2937" s="37"/>
      <c r="M2937" s="37"/>
      <c r="N2937" s="37"/>
      <c r="O2937" s="37"/>
      <c r="P2937" s="36"/>
      <c r="S2937" s="36"/>
      <c r="T2937" s="36"/>
      <c r="U2937" s="36"/>
      <c r="V2937" s="36"/>
    </row>
    <row r="2938" spans="11:22" x14ac:dyDescent="0.25">
      <c r="K2938" s="36"/>
      <c r="L2938" s="37"/>
      <c r="M2938" s="37"/>
      <c r="N2938" s="37"/>
      <c r="O2938" s="37"/>
      <c r="P2938" s="36"/>
      <c r="S2938" s="36"/>
      <c r="T2938" s="36"/>
      <c r="U2938" s="36"/>
      <c r="V2938" s="36"/>
    </row>
    <row r="2939" spans="11:22" x14ac:dyDescent="0.25">
      <c r="K2939" s="36"/>
      <c r="L2939" s="37"/>
      <c r="M2939" s="37"/>
      <c r="N2939" s="37"/>
      <c r="O2939" s="37"/>
      <c r="P2939" s="36"/>
      <c r="S2939" s="36"/>
      <c r="T2939" s="36"/>
      <c r="U2939" s="36"/>
      <c r="V2939" s="36"/>
    </row>
    <row r="2940" spans="11:22" x14ac:dyDescent="0.25">
      <c r="K2940" s="36"/>
      <c r="L2940" s="37"/>
      <c r="M2940" s="37"/>
      <c r="N2940" s="37"/>
      <c r="O2940" s="37"/>
      <c r="P2940" s="36"/>
      <c r="S2940" s="36"/>
      <c r="T2940" s="36"/>
      <c r="U2940" s="36"/>
      <c r="V2940" s="36"/>
    </row>
    <row r="2941" spans="11:22" x14ac:dyDescent="0.25">
      <c r="K2941" s="36"/>
      <c r="L2941" s="37"/>
      <c r="M2941" s="37"/>
      <c r="N2941" s="37"/>
      <c r="O2941" s="37"/>
      <c r="P2941" s="36"/>
      <c r="S2941" s="36"/>
      <c r="T2941" s="36"/>
      <c r="U2941" s="36"/>
      <c r="V2941" s="36"/>
    </row>
    <row r="2942" spans="11:22" x14ac:dyDescent="0.25">
      <c r="K2942" s="36"/>
      <c r="L2942" s="37"/>
      <c r="M2942" s="37"/>
      <c r="N2942" s="37"/>
      <c r="O2942" s="37"/>
      <c r="P2942" s="36"/>
      <c r="S2942" s="36"/>
      <c r="T2942" s="36"/>
      <c r="U2942" s="36"/>
      <c r="V2942" s="36"/>
    </row>
    <row r="2943" spans="11:22" x14ac:dyDescent="0.25">
      <c r="K2943" s="36"/>
      <c r="L2943" s="37"/>
      <c r="M2943" s="37"/>
      <c r="N2943" s="37"/>
      <c r="O2943" s="37"/>
      <c r="P2943" s="36"/>
      <c r="S2943" s="36"/>
      <c r="T2943" s="36"/>
      <c r="U2943" s="36"/>
      <c r="V2943" s="36"/>
    </row>
    <row r="2944" spans="11:22" x14ac:dyDescent="0.25">
      <c r="K2944" s="36"/>
      <c r="L2944" s="37"/>
      <c r="M2944" s="37"/>
      <c r="N2944" s="37"/>
      <c r="O2944" s="37"/>
      <c r="P2944" s="36"/>
      <c r="S2944" s="36"/>
      <c r="T2944" s="36"/>
      <c r="U2944" s="36"/>
      <c r="V2944" s="36"/>
    </row>
    <row r="2945" spans="11:22" x14ac:dyDescent="0.25">
      <c r="K2945" s="36"/>
      <c r="L2945" s="37"/>
      <c r="M2945" s="37"/>
      <c r="N2945" s="37"/>
      <c r="O2945" s="37"/>
      <c r="P2945" s="36"/>
      <c r="S2945" s="36"/>
      <c r="T2945" s="36"/>
      <c r="U2945" s="36"/>
      <c r="V2945" s="36"/>
    </row>
    <row r="2946" spans="11:22" x14ac:dyDescent="0.25">
      <c r="K2946" s="36"/>
      <c r="L2946" s="37"/>
      <c r="M2946" s="37"/>
      <c r="N2946" s="37"/>
      <c r="O2946" s="37"/>
      <c r="P2946" s="36"/>
      <c r="S2946" s="36"/>
      <c r="T2946" s="36"/>
      <c r="U2946" s="36"/>
      <c r="V2946" s="36"/>
    </row>
    <row r="2947" spans="11:22" x14ac:dyDescent="0.25">
      <c r="K2947" s="36"/>
      <c r="L2947" s="37"/>
      <c r="M2947" s="37"/>
      <c r="N2947" s="37"/>
      <c r="O2947" s="37"/>
      <c r="P2947" s="36"/>
      <c r="S2947" s="36"/>
      <c r="T2947" s="36"/>
      <c r="U2947" s="36"/>
      <c r="V2947" s="36"/>
    </row>
    <row r="2948" spans="11:22" x14ac:dyDescent="0.25">
      <c r="K2948" s="36"/>
      <c r="L2948" s="37"/>
      <c r="M2948" s="37"/>
      <c r="N2948" s="37"/>
      <c r="O2948" s="37"/>
      <c r="P2948" s="36"/>
      <c r="S2948" s="36"/>
      <c r="T2948" s="36"/>
      <c r="U2948" s="36"/>
      <c r="V2948" s="36"/>
    </row>
    <row r="2949" spans="11:22" x14ac:dyDescent="0.25">
      <c r="K2949" s="36"/>
      <c r="L2949" s="37"/>
      <c r="M2949" s="37"/>
      <c r="N2949" s="37"/>
      <c r="O2949" s="37"/>
      <c r="P2949" s="36"/>
      <c r="S2949" s="36"/>
      <c r="T2949" s="36"/>
      <c r="U2949" s="36"/>
      <c r="V2949" s="36"/>
    </row>
    <row r="2950" spans="11:22" x14ac:dyDescent="0.25">
      <c r="K2950" s="36"/>
      <c r="L2950" s="37"/>
      <c r="M2950" s="37"/>
      <c r="N2950" s="37"/>
      <c r="O2950" s="37"/>
      <c r="P2950" s="36"/>
      <c r="S2950" s="36"/>
      <c r="T2950" s="36"/>
      <c r="U2950" s="36"/>
      <c r="V2950" s="36"/>
    </row>
    <row r="2951" spans="11:22" x14ac:dyDescent="0.25">
      <c r="K2951" s="36"/>
      <c r="L2951" s="37"/>
      <c r="M2951" s="37"/>
      <c r="N2951" s="37"/>
      <c r="O2951" s="37"/>
      <c r="P2951" s="36"/>
      <c r="S2951" s="36"/>
      <c r="T2951" s="36"/>
      <c r="U2951" s="36"/>
      <c r="V2951" s="36"/>
    </row>
    <row r="2952" spans="11:22" x14ac:dyDescent="0.25">
      <c r="K2952" s="36"/>
      <c r="L2952" s="37"/>
      <c r="M2952" s="37"/>
      <c r="N2952" s="37"/>
      <c r="O2952" s="37"/>
      <c r="P2952" s="36"/>
      <c r="S2952" s="36"/>
      <c r="T2952" s="36"/>
      <c r="U2952" s="36"/>
      <c r="V2952" s="36"/>
    </row>
    <row r="2953" spans="11:22" x14ac:dyDescent="0.25">
      <c r="K2953" s="36"/>
      <c r="L2953" s="37"/>
      <c r="M2953" s="37"/>
      <c r="N2953" s="37"/>
      <c r="O2953" s="37"/>
      <c r="P2953" s="36"/>
      <c r="S2953" s="36"/>
      <c r="T2953" s="36"/>
      <c r="U2953" s="36"/>
      <c r="V2953" s="36"/>
    </row>
    <row r="2954" spans="11:22" x14ac:dyDescent="0.25">
      <c r="K2954" s="36"/>
      <c r="L2954" s="37"/>
      <c r="M2954" s="37"/>
      <c r="N2954" s="37"/>
      <c r="O2954" s="37"/>
      <c r="P2954" s="36"/>
      <c r="S2954" s="36"/>
      <c r="T2954" s="36"/>
      <c r="U2954" s="36"/>
      <c r="V2954" s="36"/>
    </row>
    <row r="2955" spans="11:22" x14ac:dyDescent="0.25">
      <c r="K2955" s="36"/>
      <c r="L2955" s="37"/>
      <c r="M2955" s="37"/>
      <c r="N2955" s="37"/>
      <c r="O2955" s="37"/>
      <c r="P2955" s="36"/>
      <c r="S2955" s="36"/>
      <c r="T2955" s="36"/>
      <c r="U2955" s="36"/>
      <c r="V2955" s="36"/>
    </row>
    <row r="2956" spans="11:22" x14ac:dyDescent="0.25">
      <c r="K2956" s="36"/>
      <c r="L2956" s="37"/>
      <c r="M2956" s="37"/>
      <c r="N2956" s="37"/>
      <c r="O2956" s="37"/>
      <c r="P2956" s="36"/>
      <c r="S2956" s="36"/>
      <c r="T2956" s="36"/>
      <c r="U2956" s="36"/>
      <c r="V2956" s="36"/>
    </row>
    <row r="2957" spans="11:22" x14ac:dyDescent="0.25">
      <c r="K2957" s="36"/>
      <c r="L2957" s="37"/>
      <c r="M2957" s="37"/>
      <c r="N2957" s="37"/>
      <c r="O2957" s="37"/>
      <c r="P2957" s="36"/>
      <c r="S2957" s="36"/>
      <c r="T2957" s="36"/>
      <c r="U2957" s="36"/>
      <c r="V2957" s="36"/>
    </row>
    <row r="2958" spans="11:22" x14ac:dyDescent="0.25">
      <c r="K2958" s="36"/>
      <c r="L2958" s="37"/>
      <c r="M2958" s="37"/>
      <c r="N2958" s="37"/>
      <c r="O2958" s="37"/>
      <c r="P2958" s="36"/>
      <c r="S2958" s="36"/>
      <c r="T2958" s="36"/>
      <c r="U2958" s="36"/>
      <c r="V2958" s="36"/>
    </row>
    <row r="2959" spans="11:22" x14ac:dyDescent="0.25">
      <c r="K2959" s="36"/>
      <c r="L2959" s="37"/>
      <c r="M2959" s="37"/>
      <c r="N2959" s="37"/>
      <c r="O2959" s="37"/>
      <c r="P2959" s="36"/>
      <c r="S2959" s="36"/>
      <c r="T2959" s="36"/>
      <c r="U2959" s="36"/>
      <c r="V2959" s="36"/>
    </row>
    <row r="2960" spans="11:22" x14ac:dyDescent="0.25">
      <c r="K2960" s="36"/>
      <c r="L2960" s="37"/>
      <c r="M2960" s="37"/>
      <c r="N2960" s="37"/>
      <c r="O2960" s="37"/>
      <c r="P2960" s="36"/>
      <c r="S2960" s="36"/>
      <c r="T2960" s="36"/>
      <c r="U2960" s="36"/>
      <c r="V2960" s="36"/>
    </row>
    <row r="2961" spans="11:22" x14ac:dyDescent="0.25">
      <c r="K2961" s="36"/>
      <c r="L2961" s="37"/>
      <c r="M2961" s="37"/>
      <c r="N2961" s="37"/>
      <c r="O2961" s="37"/>
      <c r="P2961" s="36"/>
      <c r="S2961" s="36"/>
      <c r="T2961" s="36"/>
      <c r="U2961" s="36"/>
      <c r="V2961" s="36"/>
    </row>
    <row r="2962" spans="11:22" x14ac:dyDescent="0.25">
      <c r="K2962" s="36"/>
      <c r="L2962" s="37"/>
      <c r="M2962" s="37"/>
      <c r="N2962" s="37"/>
      <c r="O2962" s="37"/>
      <c r="P2962" s="36"/>
      <c r="S2962" s="36"/>
      <c r="T2962" s="36"/>
      <c r="U2962" s="36"/>
      <c r="V2962" s="36"/>
    </row>
    <row r="2963" spans="11:22" x14ac:dyDescent="0.25">
      <c r="K2963" s="36"/>
      <c r="L2963" s="37"/>
      <c r="M2963" s="37"/>
      <c r="N2963" s="37"/>
      <c r="O2963" s="37"/>
      <c r="P2963" s="36"/>
      <c r="S2963" s="36"/>
      <c r="T2963" s="36"/>
      <c r="U2963" s="36"/>
      <c r="V2963" s="36"/>
    </row>
    <row r="2964" spans="11:22" x14ac:dyDescent="0.25">
      <c r="K2964" s="36"/>
      <c r="L2964" s="37"/>
      <c r="M2964" s="37"/>
      <c r="N2964" s="37"/>
      <c r="O2964" s="37"/>
      <c r="P2964" s="36"/>
      <c r="S2964" s="36"/>
      <c r="T2964" s="36"/>
      <c r="U2964" s="36"/>
      <c r="V2964" s="36"/>
    </row>
    <row r="2965" spans="11:22" x14ac:dyDescent="0.25">
      <c r="K2965" s="36"/>
      <c r="L2965" s="37"/>
      <c r="M2965" s="37"/>
      <c r="N2965" s="37"/>
      <c r="O2965" s="37"/>
      <c r="P2965" s="36"/>
      <c r="S2965" s="36"/>
      <c r="T2965" s="36"/>
      <c r="U2965" s="36"/>
      <c r="V2965" s="36"/>
    </row>
    <row r="2966" spans="11:22" x14ac:dyDescent="0.25">
      <c r="K2966" s="36"/>
      <c r="L2966" s="37"/>
      <c r="M2966" s="37"/>
      <c r="N2966" s="37"/>
      <c r="O2966" s="37"/>
      <c r="P2966" s="36"/>
      <c r="S2966" s="36"/>
      <c r="T2966" s="36"/>
      <c r="U2966" s="36"/>
      <c r="V2966" s="36"/>
    </row>
    <row r="2967" spans="11:22" x14ac:dyDescent="0.25">
      <c r="K2967" s="36"/>
      <c r="L2967" s="37"/>
      <c r="M2967" s="37"/>
      <c r="N2967" s="37"/>
      <c r="O2967" s="37"/>
      <c r="P2967" s="36"/>
      <c r="S2967" s="36"/>
      <c r="T2967" s="36"/>
      <c r="U2967" s="36"/>
      <c r="V2967" s="36"/>
    </row>
    <row r="2968" spans="11:22" x14ac:dyDescent="0.25">
      <c r="K2968" s="36"/>
      <c r="L2968" s="37"/>
      <c r="M2968" s="37"/>
      <c r="N2968" s="37"/>
      <c r="O2968" s="37"/>
      <c r="P2968" s="36"/>
      <c r="S2968" s="36"/>
      <c r="T2968" s="36"/>
      <c r="U2968" s="36"/>
      <c r="V2968" s="36"/>
    </row>
    <row r="2969" spans="11:22" x14ac:dyDescent="0.25">
      <c r="K2969" s="36"/>
      <c r="L2969" s="37"/>
      <c r="M2969" s="37"/>
      <c r="N2969" s="37"/>
      <c r="O2969" s="37"/>
      <c r="P2969" s="36"/>
      <c r="S2969" s="36"/>
      <c r="T2969" s="36"/>
      <c r="U2969" s="36"/>
      <c r="V2969" s="36"/>
    </row>
    <row r="2970" spans="11:22" x14ac:dyDescent="0.25">
      <c r="K2970" s="36"/>
      <c r="L2970" s="37"/>
      <c r="M2970" s="37"/>
      <c r="N2970" s="37"/>
      <c r="O2970" s="37"/>
      <c r="P2970" s="36"/>
      <c r="S2970" s="36"/>
      <c r="T2970" s="36"/>
      <c r="U2970" s="36"/>
      <c r="V2970" s="36"/>
    </row>
    <row r="2971" spans="11:22" x14ac:dyDescent="0.25">
      <c r="K2971" s="36"/>
      <c r="L2971" s="37"/>
      <c r="M2971" s="37"/>
      <c r="N2971" s="37"/>
      <c r="O2971" s="37"/>
      <c r="P2971" s="36"/>
      <c r="S2971" s="36"/>
      <c r="T2971" s="36"/>
      <c r="U2971" s="36"/>
      <c r="V2971" s="36"/>
    </row>
    <row r="2972" spans="11:22" x14ac:dyDescent="0.25">
      <c r="K2972" s="36"/>
      <c r="L2972" s="37"/>
      <c r="M2972" s="37"/>
      <c r="N2972" s="37"/>
      <c r="O2972" s="37"/>
      <c r="P2972" s="36"/>
      <c r="S2972" s="36"/>
      <c r="T2972" s="36"/>
      <c r="U2972" s="36"/>
      <c r="V2972" s="36"/>
    </row>
    <row r="2973" spans="11:22" x14ac:dyDescent="0.25">
      <c r="K2973" s="36"/>
      <c r="L2973" s="37"/>
      <c r="M2973" s="37"/>
      <c r="N2973" s="37"/>
      <c r="O2973" s="37"/>
      <c r="P2973" s="36"/>
      <c r="S2973" s="36"/>
      <c r="T2973" s="36"/>
      <c r="U2973" s="36"/>
      <c r="V2973" s="36"/>
    </row>
    <row r="2974" spans="11:22" x14ac:dyDescent="0.25">
      <c r="K2974" s="36"/>
      <c r="L2974" s="37"/>
      <c r="M2974" s="37"/>
      <c r="N2974" s="37"/>
      <c r="O2974" s="37"/>
      <c r="P2974" s="36"/>
      <c r="S2974" s="36"/>
      <c r="T2974" s="36"/>
      <c r="U2974" s="36"/>
      <c r="V2974" s="36"/>
    </row>
    <row r="2975" spans="11:22" x14ac:dyDescent="0.25">
      <c r="K2975" s="36"/>
      <c r="L2975" s="37"/>
      <c r="M2975" s="37"/>
      <c r="N2975" s="37"/>
      <c r="O2975" s="37"/>
      <c r="P2975" s="36"/>
      <c r="S2975" s="36"/>
      <c r="T2975" s="36"/>
      <c r="U2975" s="36"/>
      <c r="V2975" s="36"/>
    </row>
    <row r="2976" spans="11:22" x14ac:dyDescent="0.25">
      <c r="K2976" s="36"/>
      <c r="L2976" s="37"/>
      <c r="M2976" s="37"/>
      <c r="N2976" s="37"/>
      <c r="O2976" s="37"/>
      <c r="P2976" s="36"/>
      <c r="S2976" s="36"/>
      <c r="T2976" s="36"/>
      <c r="U2976" s="36"/>
      <c r="V2976" s="36"/>
    </row>
    <row r="2977" spans="11:22" x14ac:dyDescent="0.25">
      <c r="K2977" s="36"/>
      <c r="L2977" s="37"/>
      <c r="M2977" s="37"/>
      <c r="N2977" s="37"/>
      <c r="O2977" s="37"/>
      <c r="P2977" s="36"/>
      <c r="S2977" s="36"/>
      <c r="T2977" s="36"/>
      <c r="U2977" s="36"/>
      <c r="V2977" s="36"/>
    </row>
    <row r="2978" spans="11:22" x14ac:dyDescent="0.25">
      <c r="K2978" s="36"/>
      <c r="L2978" s="37"/>
      <c r="M2978" s="37"/>
      <c r="N2978" s="37"/>
      <c r="O2978" s="37"/>
      <c r="P2978" s="36"/>
      <c r="S2978" s="36"/>
      <c r="T2978" s="36"/>
      <c r="U2978" s="36"/>
      <c r="V2978" s="36"/>
    </row>
    <row r="2979" spans="11:22" x14ac:dyDescent="0.25">
      <c r="K2979" s="36"/>
      <c r="L2979" s="37"/>
      <c r="M2979" s="37"/>
      <c r="N2979" s="37"/>
      <c r="O2979" s="37"/>
      <c r="P2979" s="36"/>
      <c r="S2979" s="36"/>
      <c r="T2979" s="36"/>
      <c r="U2979" s="36"/>
      <c r="V2979" s="36"/>
    </row>
    <row r="2980" spans="11:22" x14ac:dyDescent="0.25">
      <c r="K2980" s="36"/>
      <c r="L2980" s="37"/>
      <c r="M2980" s="37"/>
      <c r="N2980" s="37"/>
      <c r="O2980" s="37"/>
      <c r="P2980" s="36"/>
      <c r="S2980" s="36"/>
      <c r="T2980" s="36"/>
      <c r="U2980" s="36"/>
      <c r="V2980" s="36"/>
    </row>
    <row r="2981" spans="11:22" x14ac:dyDescent="0.25">
      <c r="K2981" s="36"/>
      <c r="L2981" s="37"/>
      <c r="M2981" s="37"/>
      <c r="N2981" s="37"/>
      <c r="O2981" s="37"/>
      <c r="P2981" s="36"/>
      <c r="S2981" s="36"/>
      <c r="T2981" s="36"/>
      <c r="U2981" s="36"/>
      <c r="V2981" s="36"/>
    </row>
    <row r="2982" spans="11:22" x14ac:dyDescent="0.25">
      <c r="K2982" s="36"/>
      <c r="L2982" s="37"/>
      <c r="M2982" s="37"/>
      <c r="N2982" s="37"/>
      <c r="O2982" s="37"/>
      <c r="P2982" s="36"/>
      <c r="S2982" s="36"/>
      <c r="T2982" s="36"/>
      <c r="U2982" s="36"/>
      <c r="V2982" s="36"/>
    </row>
    <row r="2983" spans="11:22" x14ac:dyDescent="0.25">
      <c r="K2983" s="36"/>
      <c r="L2983" s="37"/>
      <c r="M2983" s="37"/>
      <c r="N2983" s="37"/>
      <c r="O2983" s="37"/>
      <c r="P2983" s="36"/>
      <c r="S2983" s="36"/>
      <c r="T2983" s="36"/>
      <c r="U2983" s="36"/>
      <c r="V2983" s="36"/>
    </row>
    <row r="2984" spans="11:22" x14ac:dyDescent="0.25">
      <c r="K2984" s="36"/>
      <c r="L2984" s="37"/>
      <c r="M2984" s="37"/>
      <c r="N2984" s="37"/>
      <c r="O2984" s="37"/>
      <c r="P2984" s="36"/>
      <c r="S2984" s="36"/>
      <c r="T2984" s="36"/>
      <c r="U2984" s="36"/>
      <c r="V2984" s="36"/>
    </row>
    <row r="2985" spans="11:22" x14ac:dyDescent="0.25">
      <c r="K2985" s="36"/>
      <c r="L2985" s="37"/>
      <c r="M2985" s="37"/>
      <c r="N2985" s="37"/>
      <c r="O2985" s="37"/>
      <c r="P2985" s="36"/>
      <c r="S2985" s="36"/>
      <c r="T2985" s="36"/>
      <c r="U2985" s="36"/>
      <c r="V2985" s="36"/>
    </row>
    <row r="2986" spans="11:22" x14ac:dyDescent="0.25">
      <c r="K2986" s="36"/>
      <c r="L2986" s="37"/>
      <c r="M2986" s="37"/>
      <c r="N2986" s="37"/>
      <c r="O2986" s="37"/>
      <c r="P2986" s="36"/>
      <c r="S2986" s="36"/>
      <c r="T2986" s="36"/>
      <c r="U2986" s="36"/>
      <c r="V2986" s="36"/>
    </row>
    <row r="2987" spans="11:22" x14ac:dyDescent="0.25">
      <c r="K2987" s="36"/>
      <c r="L2987" s="37"/>
      <c r="M2987" s="37"/>
      <c r="N2987" s="37"/>
      <c r="O2987" s="37"/>
      <c r="P2987" s="36"/>
      <c r="S2987" s="36"/>
      <c r="T2987" s="36"/>
      <c r="U2987" s="36"/>
      <c r="V2987" s="36"/>
    </row>
    <row r="2988" spans="11:22" x14ac:dyDescent="0.25">
      <c r="K2988" s="36"/>
      <c r="L2988" s="37"/>
      <c r="M2988" s="37"/>
      <c r="N2988" s="37"/>
      <c r="O2988" s="37"/>
      <c r="P2988" s="36"/>
      <c r="S2988" s="36"/>
      <c r="T2988" s="36"/>
      <c r="U2988" s="36"/>
      <c r="V2988" s="36"/>
    </row>
    <row r="2989" spans="11:22" x14ac:dyDescent="0.25">
      <c r="K2989" s="36"/>
      <c r="L2989" s="37"/>
      <c r="M2989" s="37"/>
      <c r="N2989" s="37"/>
      <c r="O2989" s="37"/>
      <c r="P2989" s="36"/>
      <c r="S2989" s="36"/>
      <c r="T2989" s="36"/>
      <c r="U2989" s="36"/>
      <c r="V2989" s="36"/>
    </row>
    <row r="2990" spans="11:22" x14ac:dyDescent="0.25">
      <c r="K2990" s="36"/>
      <c r="L2990" s="37"/>
      <c r="M2990" s="37"/>
      <c r="N2990" s="37"/>
      <c r="O2990" s="37"/>
      <c r="P2990" s="36"/>
      <c r="S2990" s="36"/>
      <c r="T2990" s="36"/>
      <c r="U2990" s="36"/>
      <c r="V2990" s="36"/>
    </row>
    <row r="2991" spans="11:22" x14ac:dyDescent="0.25">
      <c r="K2991" s="36"/>
      <c r="L2991" s="37"/>
      <c r="M2991" s="37"/>
      <c r="N2991" s="37"/>
      <c r="O2991" s="37"/>
      <c r="P2991" s="36"/>
      <c r="S2991" s="36"/>
      <c r="T2991" s="36"/>
      <c r="U2991" s="36"/>
      <c r="V2991" s="36"/>
    </row>
    <row r="2992" spans="11:22" x14ac:dyDescent="0.25">
      <c r="K2992" s="36"/>
      <c r="L2992" s="37"/>
      <c r="M2992" s="37"/>
      <c r="N2992" s="37"/>
      <c r="O2992" s="37"/>
      <c r="P2992" s="36"/>
      <c r="S2992" s="36"/>
      <c r="T2992" s="36"/>
      <c r="U2992" s="36"/>
      <c r="V2992" s="36"/>
    </row>
    <row r="2993" spans="11:22" x14ac:dyDescent="0.25">
      <c r="K2993" s="36"/>
      <c r="L2993" s="37"/>
      <c r="M2993" s="37"/>
      <c r="N2993" s="37"/>
      <c r="O2993" s="37"/>
      <c r="P2993" s="36"/>
      <c r="S2993" s="36"/>
      <c r="T2993" s="36"/>
      <c r="U2993" s="36"/>
      <c r="V2993" s="36"/>
    </row>
    <row r="2994" spans="11:22" x14ac:dyDescent="0.25">
      <c r="K2994" s="36"/>
      <c r="L2994" s="37"/>
      <c r="M2994" s="37"/>
      <c r="N2994" s="37"/>
      <c r="O2994" s="37"/>
      <c r="P2994" s="36"/>
      <c r="S2994" s="36"/>
      <c r="T2994" s="36"/>
      <c r="U2994" s="36"/>
      <c r="V2994" s="36"/>
    </row>
    <row r="2995" spans="11:22" x14ac:dyDescent="0.25">
      <c r="K2995" s="36"/>
      <c r="L2995" s="37"/>
      <c r="M2995" s="37"/>
      <c r="N2995" s="37"/>
      <c r="O2995" s="37"/>
      <c r="P2995" s="36"/>
      <c r="S2995" s="36"/>
      <c r="T2995" s="36"/>
      <c r="U2995" s="36"/>
      <c r="V2995" s="36"/>
    </row>
    <row r="2996" spans="11:22" x14ac:dyDescent="0.25">
      <c r="K2996" s="36"/>
      <c r="L2996" s="37"/>
      <c r="M2996" s="37"/>
      <c r="N2996" s="37"/>
      <c r="O2996" s="37"/>
      <c r="P2996" s="36"/>
      <c r="S2996" s="36"/>
      <c r="T2996" s="36"/>
      <c r="U2996" s="36"/>
      <c r="V2996" s="36"/>
    </row>
    <row r="2997" spans="11:22" x14ac:dyDescent="0.25">
      <c r="K2997" s="36"/>
      <c r="L2997" s="37"/>
      <c r="M2997" s="37"/>
      <c r="N2997" s="37"/>
      <c r="O2997" s="37"/>
      <c r="P2997" s="36"/>
      <c r="S2997" s="36"/>
      <c r="T2997" s="36"/>
      <c r="U2997" s="36"/>
      <c r="V2997" s="36"/>
    </row>
    <row r="2998" spans="11:22" x14ac:dyDescent="0.25">
      <c r="K2998" s="36"/>
      <c r="L2998" s="37"/>
      <c r="M2998" s="37"/>
      <c r="N2998" s="37"/>
      <c r="O2998" s="37"/>
      <c r="P2998" s="36"/>
      <c r="S2998" s="36"/>
      <c r="T2998" s="36"/>
      <c r="U2998" s="36"/>
      <c r="V2998" s="36"/>
    </row>
    <row r="2999" spans="11:22" x14ac:dyDescent="0.25">
      <c r="K2999" s="36"/>
      <c r="L2999" s="37"/>
      <c r="M2999" s="37"/>
      <c r="N2999" s="37"/>
      <c r="O2999" s="37"/>
      <c r="P2999" s="36"/>
      <c r="S2999" s="36"/>
      <c r="T2999" s="36"/>
      <c r="U2999" s="36"/>
      <c r="V2999" s="36"/>
    </row>
    <row r="3000" spans="11:22" x14ac:dyDescent="0.25">
      <c r="K3000" s="36"/>
      <c r="L3000" s="37"/>
      <c r="M3000" s="37"/>
      <c r="N3000" s="37"/>
      <c r="O3000" s="37"/>
      <c r="P3000" s="36"/>
      <c r="S3000" s="36"/>
      <c r="T3000" s="36"/>
      <c r="U3000" s="36"/>
      <c r="V3000" s="36"/>
    </row>
    <row r="3001" spans="11:22" x14ac:dyDescent="0.25">
      <c r="K3001" s="36"/>
      <c r="L3001" s="37"/>
      <c r="M3001" s="37"/>
      <c r="N3001" s="37"/>
      <c r="O3001" s="37"/>
      <c r="P3001" s="36"/>
      <c r="S3001" s="36"/>
      <c r="T3001" s="36"/>
      <c r="U3001" s="36"/>
      <c r="V3001" s="36"/>
    </row>
    <row r="3002" spans="11:22" x14ac:dyDescent="0.25">
      <c r="K3002" s="36"/>
      <c r="L3002" s="37"/>
      <c r="M3002" s="37"/>
      <c r="N3002" s="37"/>
      <c r="O3002" s="37"/>
      <c r="P3002" s="36"/>
      <c r="S3002" s="36"/>
      <c r="T3002" s="36"/>
      <c r="U3002" s="36"/>
      <c r="V3002" s="36"/>
    </row>
    <row r="3003" spans="11:22" x14ac:dyDescent="0.25">
      <c r="K3003" s="36"/>
      <c r="L3003" s="37"/>
      <c r="M3003" s="37"/>
      <c r="N3003" s="37"/>
      <c r="O3003" s="37"/>
      <c r="P3003" s="36"/>
      <c r="S3003" s="36"/>
      <c r="T3003" s="36"/>
      <c r="U3003" s="36"/>
      <c r="V3003" s="36"/>
    </row>
    <row r="3004" spans="11:22" x14ac:dyDescent="0.25">
      <c r="K3004" s="36"/>
      <c r="L3004" s="37"/>
      <c r="M3004" s="37"/>
      <c r="N3004" s="37"/>
      <c r="O3004" s="37"/>
      <c r="P3004" s="36"/>
      <c r="S3004" s="36"/>
      <c r="T3004" s="36"/>
      <c r="U3004" s="36"/>
      <c r="V3004" s="36"/>
    </row>
    <row r="3005" spans="11:22" x14ac:dyDescent="0.25">
      <c r="K3005" s="36"/>
      <c r="L3005" s="37"/>
      <c r="M3005" s="37"/>
      <c r="N3005" s="37"/>
      <c r="O3005" s="37"/>
      <c r="P3005" s="36"/>
      <c r="S3005" s="36"/>
      <c r="T3005" s="36"/>
      <c r="U3005" s="36"/>
      <c r="V3005" s="36"/>
    </row>
    <row r="3006" spans="11:22" x14ac:dyDescent="0.25">
      <c r="K3006" s="36"/>
      <c r="L3006" s="37"/>
      <c r="M3006" s="37"/>
      <c r="N3006" s="37"/>
      <c r="O3006" s="37"/>
      <c r="P3006" s="36"/>
      <c r="S3006" s="36"/>
      <c r="T3006" s="36"/>
      <c r="U3006" s="36"/>
      <c r="V3006" s="36"/>
    </row>
    <row r="3007" spans="11:22" x14ac:dyDescent="0.25">
      <c r="K3007" s="36"/>
      <c r="L3007" s="37"/>
      <c r="M3007" s="37"/>
      <c r="N3007" s="37"/>
      <c r="O3007" s="37"/>
      <c r="P3007" s="36"/>
      <c r="S3007" s="36"/>
      <c r="T3007" s="36"/>
      <c r="U3007" s="36"/>
      <c r="V3007" s="36"/>
    </row>
    <row r="3008" spans="11:22" x14ac:dyDescent="0.25">
      <c r="K3008" s="36"/>
      <c r="L3008" s="37"/>
      <c r="M3008" s="37"/>
      <c r="N3008" s="37"/>
      <c r="O3008" s="37"/>
      <c r="P3008" s="36"/>
      <c r="S3008" s="36"/>
      <c r="T3008" s="36"/>
      <c r="U3008" s="36"/>
      <c r="V3008" s="36"/>
    </row>
    <row r="3009" spans="11:22" x14ac:dyDescent="0.25">
      <c r="K3009" s="36"/>
      <c r="L3009" s="37"/>
      <c r="M3009" s="37"/>
      <c r="N3009" s="37"/>
      <c r="O3009" s="37"/>
      <c r="P3009" s="36"/>
      <c r="S3009" s="36"/>
      <c r="T3009" s="36"/>
      <c r="U3009" s="36"/>
      <c r="V3009" s="36"/>
    </row>
    <row r="3010" spans="11:22" x14ac:dyDescent="0.25">
      <c r="K3010" s="36"/>
      <c r="L3010" s="37"/>
      <c r="M3010" s="37"/>
      <c r="N3010" s="37"/>
      <c r="O3010" s="37"/>
      <c r="P3010" s="36"/>
      <c r="S3010" s="36"/>
      <c r="T3010" s="36"/>
      <c r="U3010" s="36"/>
      <c r="V3010" s="36"/>
    </row>
    <row r="3011" spans="11:22" x14ac:dyDescent="0.25">
      <c r="K3011" s="36"/>
      <c r="L3011" s="37"/>
      <c r="M3011" s="37"/>
      <c r="N3011" s="37"/>
      <c r="O3011" s="37"/>
      <c r="P3011" s="36"/>
      <c r="S3011" s="36"/>
      <c r="T3011" s="36"/>
      <c r="U3011" s="36"/>
      <c r="V3011" s="36"/>
    </row>
    <row r="3012" spans="11:22" x14ac:dyDescent="0.25">
      <c r="K3012" s="36"/>
      <c r="L3012" s="37"/>
      <c r="M3012" s="37"/>
      <c r="N3012" s="37"/>
      <c r="O3012" s="37"/>
      <c r="P3012" s="36"/>
      <c r="S3012" s="36"/>
      <c r="T3012" s="36"/>
      <c r="U3012" s="36"/>
      <c r="V3012" s="36"/>
    </row>
    <row r="3013" spans="11:22" x14ac:dyDescent="0.25">
      <c r="K3013" s="36"/>
      <c r="L3013" s="37"/>
      <c r="M3013" s="37"/>
      <c r="N3013" s="37"/>
      <c r="O3013" s="37"/>
      <c r="P3013" s="36"/>
      <c r="S3013" s="36"/>
      <c r="T3013" s="36"/>
      <c r="U3013" s="36"/>
      <c r="V3013" s="36"/>
    </row>
    <row r="3014" spans="11:22" x14ac:dyDescent="0.25">
      <c r="K3014" s="36"/>
      <c r="L3014" s="37"/>
      <c r="M3014" s="37"/>
      <c r="N3014" s="37"/>
      <c r="O3014" s="37"/>
      <c r="P3014" s="36"/>
      <c r="S3014" s="36"/>
      <c r="T3014" s="36"/>
      <c r="U3014" s="36"/>
      <c r="V3014" s="36"/>
    </row>
    <row r="3015" spans="11:22" x14ac:dyDescent="0.25">
      <c r="K3015" s="36"/>
      <c r="L3015" s="37"/>
      <c r="M3015" s="37"/>
      <c r="N3015" s="37"/>
      <c r="O3015" s="37"/>
      <c r="P3015" s="36"/>
      <c r="S3015" s="36"/>
      <c r="T3015" s="36"/>
      <c r="U3015" s="36"/>
      <c r="V3015" s="36"/>
    </row>
    <row r="3016" spans="11:22" x14ac:dyDescent="0.25">
      <c r="K3016" s="36"/>
      <c r="L3016" s="37"/>
      <c r="M3016" s="37"/>
      <c r="N3016" s="37"/>
      <c r="O3016" s="37"/>
      <c r="P3016" s="36"/>
      <c r="S3016" s="36"/>
      <c r="T3016" s="36"/>
      <c r="U3016" s="36"/>
      <c r="V3016" s="36"/>
    </row>
    <row r="3017" spans="11:22" x14ac:dyDescent="0.25">
      <c r="K3017" s="36"/>
      <c r="L3017" s="37"/>
      <c r="M3017" s="37"/>
      <c r="N3017" s="37"/>
      <c r="O3017" s="37"/>
      <c r="P3017" s="36"/>
      <c r="S3017" s="36"/>
      <c r="T3017" s="36"/>
      <c r="U3017" s="36"/>
      <c r="V3017" s="36"/>
    </row>
    <row r="3018" spans="11:22" x14ac:dyDescent="0.25">
      <c r="K3018" s="36"/>
      <c r="L3018" s="37"/>
      <c r="M3018" s="37"/>
      <c r="N3018" s="37"/>
      <c r="O3018" s="37"/>
      <c r="P3018" s="36"/>
      <c r="S3018" s="36"/>
      <c r="T3018" s="36"/>
      <c r="U3018" s="36"/>
      <c r="V3018" s="36"/>
    </row>
    <row r="3019" spans="11:22" x14ac:dyDescent="0.25">
      <c r="K3019" s="36"/>
      <c r="L3019" s="37"/>
      <c r="M3019" s="37"/>
      <c r="N3019" s="37"/>
      <c r="O3019" s="37"/>
      <c r="P3019" s="36"/>
      <c r="S3019" s="36"/>
      <c r="T3019" s="36"/>
      <c r="U3019" s="36"/>
      <c r="V3019" s="36"/>
    </row>
    <row r="3020" spans="11:22" x14ac:dyDescent="0.25">
      <c r="K3020" s="36"/>
      <c r="L3020" s="37"/>
      <c r="M3020" s="37"/>
      <c r="N3020" s="37"/>
      <c r="O3020" s="37"/>
      <c r="P3020" s="36"/>
      <c r="S3020" s="36"/>
      <c r="T3020" s="36"/>
      <c r="U3020" s="36"/>
      <c r="V3020" s="36"/>
    </row>
    <row r="3021" spans="11:22" x14ac:dyDescent="0.25">
      <c r="K3021" s="36"/>
      <c r="L3021" s="37"/>
      <c r="M3021" s="37"/>
      <c r="N3021" s="37"/>
      <c r="O3021" s="37"/>
      <c r="P3021" s="36"/>
      <c r="S3021" s="36"/>
      <c r="T3021" s="36"/>
      <c r="U3021" s="36"/>
      <c r="V3021" s="36"/>
    </row>
    <row r="3022" spans="11:22" x14ac:dyDescent="0.25">
      <c r="K3022" s="36"/>
      <c r="L3022" s="37"/>
      <c r="M3022" s="37"/>
      <c r="N3022" s="37"/>
      <c r="O3022" s="37"/>
      <c r="P3022" s="36"/>
      <c r="S3022" s="36"/>
      <c r="T3022" s="36"/>
      <c r="U3022" s="36"/>
      <c r="V3022" s="36"/>
    </row>
    <row r="3023" spans="11:22" x14ac:dyDescent="0.25">
      <c r="K3023" s="36"/>
      <c r="L3023" s="37"/>
      <c r="M3023" s="37"/>
      <c r="N3023" s="37"/>
      <c r="O3023" s="37"/>
      <c r="P3023" s="36"/>
      <c r="S3023" s="36"/>
      <c r="T3023" s="36"/>
      <c r="U3023" s="36"/>
      <c r="V3023" s="36"/>
    </row>
    <row r="3024" spans="11:22" x14ac:dyDescent="0.25">
      <c r="K3024" s="36"/>
      <c r="L3024" s="37"/>
      <c r="M3024" s="37"/>
      <c r="N3024" s="37"/>
      <c r="O3024" s="37"/>
      <c r="P3024" s="36"/>
      <c r="S3024" s="36"/>
      <c r="T3024" s="36"/>
      <c r="U3024" s="36"/>
      <c r="V3024" s="36"/>
    </row>
    <row r="3025" spans="11:22" x14ac:dyDescent="0.25">
      <c r="K3025" s="36"/>
      <c r="L3025" s="37"/>
      <c r="M3025" s="37"/>
      <c r="N3025" s="37"/>
      <c r="O3025" s="37"/>
      <c r="P3025" s="36"/>
      <c r="S3025" s="36"/>
      <c r="T3025" s="36"/>
      <c r="U3025" s="36"/>
      <c r="V3025" s="36"/>
    </row>
    <row r="3026" spans="11:22" x14ac:dyDescent="0.25">
      <c r="K3026" s="36"/>
      <c r="L3026" s="37"/>
      <c r="M3026" s="37"/>
      <c r="N3026" s="37"/>
      <c r="O3026" s="37"/>
      <c r="P3026" s="36"/>
      <c r="S3026" s="36"/>
      <c r="T3026" s="36"/>
      <c r="U3026" s="36"/>
      <c r="V3026" s="36"/>
    </row>
    <row r="3027" spans="11:22" x14ac:dyDescent="0.25">
      <c r="K3027" s="36"/>
      <c r="L3027" s="37"/>
      <c r="M3027" s="37"/>
      <c r="N3027" s="37"/>
      <c r="O3027" s="37"/>
      <c r="P3027" s="36"/>
      <c r="S3027" s="36"/>
      <c r="T3027" s="36"/>
      <c r="U3027" s="36"/>
      <c r="V3027" s="36"/>
    </row>
    <row r="3028" spans="11:22" x14ac:dyDescent="0.25">
      <c r="K3028" s="36"/>
      <c r="L3028" s="37"/>
      <c r="M3028" s="37"/>
      <c r="N3028" s="37"/>
      <c r="O3028" s="37"/>
      <c r="P3028" s="36"/>
      <c r="S3028" s="36"/>
      <c r="T3028" s="36"/>
      <c r="U3028" s="36"/>
      <c r="V3028" s="36"/>
    </row>
    <row r="3029" spans="11:22" x14ac:dyDescent="0.25">
      <c r="K3029" s="36"/>
      <c r="L3029" s="37"/>
      <c r="M3029" s="37"/>
      <c r="N3029" s="37"/>
      <c r="O3029" s="37"/>
      <c r="P3029" s="36"/>
      <c r="S3029" s="36"/>
      <c r="T3029" s="36"/>
      <c r="U3029" s="36"/>
      <c r="V3029" s="36"/>
    </row>
    <row r="3030" spans="11:22" x14ac:dyDescent="0.25">
      <c r="K3030" s="36"/>
      <c r="L3030" s="37"/>
      <c r="M3030" s="37"/>
      <c r="N3030" s="37"/>
      <c r="O3030" s="37"/>
      <c r="P3030" s="36"/>
      <c r="S3030" s="36"/>
      <c r="T3030" s="36"/>
      <c r="U3030" s="36"/>
      <c r="V3030" s="36"/>
    </row>
    <row r="3031" spans="11:22" x14ac:dyDescent="0.25">
      <c r="K3031" s="36"/>
      <c r="L3031" s="37"/>
      <c r="M3031" s="37"/>
      <c r="N3031" s="37"/>
      <c r="O3031" s="37"/>
      <c r="P3031" s="36"/>
      <c r="S3031" s="36"/>
      <c r="T3031" s="36"/>
      <c r="U3031" s="36"/>
      <c r="V3031" s="36"/>
    </row>
    <row r="3032" spans="11:22" x14ac:dyDescent="0.25">
      <c r="K3032" s="36"/>
      <c r="L3032" s="37"/>
      <c r="M3032" s="37"/>
      <c r="N3032" s="37"/>
      <c r="O3032" s="37"/>
      <c r="P3032" s="36"/>
      <c r="S3032" s="36"/>
      <c r="T3032" s="36"/>
      <c r="U3032" s="36"/>
      <c r="V3032" s="36"/>
    </row>
    <row r="3033" spans="11:22" x14ac:dyDescent="0.25">
      <c r="K3033" s="36"/>
      <c r="L3033" s="37"/>
      <c r="M3033" s="37"/>
      <c r="N3033" s="37"/>
      <c r="O3033" s="37"/>
      <c r="P3033" s="36"/>
      <c r="S3033" s="36"/>
      <c r="T3033" s="36"/>
      <c r="U3033" s="36"/>
      <c r="V3033" s="36"/>
    </row>
    <row r="3034" spans="11:22" x14ac:dyDescent="0.25">
      <c r="K3034" s="36"/>
      <c r="L3034" s="37"/>
      <c r="M3034" s="37"/>
      <c r="N3034" s="37"/>
      <c r="O3034" s="37"/>
      <c r="P3034" s="36"/>
      <c r="S3034" s="36"/>
      <c r="T3034" s="36"/>
      <c r="U3034" s="36"/>
      <c r="V3034" s="36"/>
    </row>
    <row r="3035" spans="11:22" x14ac:dyDescent="0.25">
      <c r="K3035" s="36"/>
      <c r="L3035" s="37"/>
      <c r="M3035" s="37"/>
      <c r="N3035" s="37"/>
      <c r="O3035" s="37"/>
      <c r="P3035" s="36"/>
      <c r="S3035" s="36"/>
      <c r="T3035" s="36"/>
      <c r="U3035" s="36"/>
      <c r="V3035" s="36"/>
    </row>
    <row r="3036" spans="11:22" x14ac:dyDescent="0.25">
      <c r="K3036" s="36"/>
      <c r="L3036" s="37"/>
      <c r="M3036" s="37"/>
      <c r="N3036" s="37"/>
      <c r="O3036" s="37"/>
      <c r="P3036" s="36"/>
      <c r="S3036" s="36"/>
      <c r="T3036" s="36"/>
      <c r="U3036" s="36"/>
      <c r="V3036" s="36"/>
    </row>
    <row r="3037" spans="11:22" x14ac:dyDescent="0.25">
      <c r="K3037" s="36"/>
      <c r="L3037" s="37"/>
      <c r="M3037" s="37"/>
      <c r="N3037" s="37"/>
      <c r="O3037" s="37"/>
      <c r="P3037" s="36"/>
      <c r="S3037" s="36"/>
      <c r="T3037" s="36"/>
      <c r="U3037" s="36"/>
      <c r="V3037" s="36"/>
    </row>
    <row r="3038" spans="11:22" x14ac:dyDescent="0.25">
      <c r="K3038" s="36"/>
      <c r="L3038" s="37"/>
      <c r="M3038" s="37"/>
      <c r="N3038" s="37"/>
      <c r="O3038" s="37"/>
      <c r="P3038" s="36"/>
      <c r="S3038" s="36"/>
      <c r="T3038" s="36"/>
      <c r="U3038" s="36"/>
      <c r="V3038" s="36"/>
    </row>
    <row r="3039" spans="11:22" x14ac:dyDescent="0.25">
      <c r="K3039" s="36"/>
      <c r="L3039" s="37"/>
      <c r="M3039" s="37"/>
      <c r="N3039" s="37"/>
      <c r="O3039" s="37"/>
      <c r="P3039" s="36"/>
      <c r="S3039" s="36"/>
      <c r="T3039" s="36"/>
      <c r="U3039" s="36"/>
      <c r="V3039" s="36"/>
    </row>
    <row r="3040" spans="11:22" x14ac:dyDescent="0.25">
      <c r="K3040" s="36"/>
      <c r="L3040" s="37"/>
      <c r="M3040" s="37"/>
      <c r="N3040" s="37"/>
      <c r="O3040" s="37"/>
      <c r="P3040" s="36"/>
      <c r="S3040" s="36"/>
      <c r="T3040" s="36"/>
      <c r="U3040" s="36"/>
      <c r="V3040" s="36"/>
    </row>
    <row r="3041" spans="11:22" x14ac:dyDescent="0.25">
      <c r="K3041" s="36"/>
      <c r="L3041" s="37"/>
      <c r="M3041" s="37"/>
      <c r="N3041" s="37"/>
      <c r="O3041" s="37"/>
      <c r="P3041" s="36"/>
      <c r="S3041" s="36"/>
      <c r="T3041" s="36"/>
      <c r="U3041" s="36"/>
      <c r="V3041" s="36"/>
    </row>
    <row r="3042" spans="11:22" x14ac:dyDescent="0.25">
      <c r="K3042" s="36"/>
      <c r="L3042" s="37"/>
      <c r="M3042" s="37"/>
      <c r="N3042" s="37"/>
      <c r="O3042" s="37"/>
      <c r="P3042" s="36"/>
      <c r="S3042" s="36"/>
      <c r="T3042" s="36"/>
      <c r="U3042" s="36"/>
      <c r="V3042" s="36"/>
    </row>
    <row r="3043" spans="11:22" x14ac:dyDescent="0.25">
      <c r="K3043" s="36"/>
      <c r="L3043" s="37"/>
      <c r="M3043" s="37"/>
      <c r="N3043" s="37"/>
      <c r="O3043" s="37"/>
      <c r="P3043" s="36"/>
      <c r="S3043" s="36"/>
      <c r="T3043" s="36"/>
      <c r="U3043" s="36"/>
      <c r="V3043" s="36"/>
    </row>
    <row r="3044" spans="11:22" x14ac:dyDescent="0.25">
      <c r="K3044" s="36"/>
      <c r="L3044" s="37"/>
      <c r="M3044" s="37"/>
      <c r="N3044" s="37"/>
      <c r="O3044" s="37"/>
      <c r="P3044" s="36"/>
      <c r="S3044" s="36"/>
      <c r="T3044" s="36"/>
      <c r="U3044" s="36"/>
      <c r="V3044" s="36"/>
    </row>
    <row r="3045" spans="11:22" x14ac:dyDescent="0.25">
      <c r="K3045" s="36"/>
      <c r="L3045" s="37"/>
      <c r="M3045" s="37"/>
      <c r="N3045" s="37"/>
      <c r="O3045" s="37"/>
      <c r="P3045" s="36"/>
      <c r="S3045" s="36"/>
      <c r="T3045" s="36"/>
      <c r="U3045" s="36"/>
      <c r="V3045" s="36"/>
    </row>
    <row r="3046" spans="11:22" x14ac:dyDescent="0.25">
      <c r="K3046" s="36"/>
      <c r="L3046" s="37"/>
      <c r="M3046" s="37"/>
      <c r="N3046" s="37"/>
      <c r="O3046" s="37"/>
      <c r="P3046" s="36"/>
      <c r="S3046" s="36"/>
      <c r="T3046" s="36"/>
      <c r="U3046" s="36"/>
      <c r="V3046" s="36"/>
    </row>
    <row r="3047" spans="11:22" x14ac:dyDescent="0.25">
      <c r="K3047" s="36"/>
      <c r="L3047" s="37"/>
      <c r="M3047" s="37"/>
      <c r="N3047" s="37"/>
      <c r="O3047" s="37"/>
      <c r="P3047" s="36"/>
      <c r="S3047" s="36"/>
      <c r="T3047" s="36"/>
      <c r="U3047" s="36"/>
      <c r="V3047" s="36"/>
    </row>
    <row r="3048" spans="11:22" x14ac:dyDescent="0.25">
      <c r="K3048" s="36"/>
      <c r="L3048" s="37"/>
      <c r="M3048" s="37"/>
      <c r="N3048" s="37"/>
      <c r="O3048" s="37"/>
      <c r="P3048" s="36"/>
      <c r="S3048" s="36"/>
      <c r="T3048" s="36"/>
      <c r="U3048" s="36"/>
      <c r="V3048" s="36"/>
    </row>
    <row r="3049" spans="11:22" x14ac:dyDescent="0.25">
      <c r="K3049" s="36"/>
      <c r="L3049" s="37"/>
      <c r="M3049" s="37"/>
      <c r="N3049" s="37"/>
      <c r="O3049" s="37"/>
      <c r="P3049" s="36"/>
      <c r="S3049" s="36"/>
      <c r="T3049" s="36"/>
      <c r="U3049" s="36"/>
      <c r="V3049" s="36"/>
    </row>
    <row r="3050" spans="11:22" x14ac:dyDescent="0.25">
      <c r="K3050" s="36"/>
      <c r="L3050" s="37"/>
      <c r="M3050" s="37"/>
      <c r="N3050" s="37"/>
      <c r="O3050" s="37"/>
      <c r="P3050" s="36"/>
      <c r="S3050" s="36"/>
      <c r="T3050" s="36"/>
      <c r="U3050" s="36"/>
      <c r="V3050" s="36"/>
    </row>
    <row r="3051" spans="11:22" x14ac:dyDescent="0.25">
      <c r="K3051" s="36"/>
      <c r="L3051" s="37"/>
      <c r="M3051" s="37"/>
      <c r="N3051" s="37"/>
      <c r="O3051" s="37"/>
      <c r="P3051" s="36"/>
      <c r="S3051" s="36"/>
      <c r="T3051" s="36"/>
      <c r="U3051" s="36"/>
      <c r="V3051" s="36"/>
    </row>
    <row r="3052" spans="11:22" x14ac:dyDescent="0.25">
      <c r="K3052" s="36"/>
      <c r="L3052" s="37"/>
      <c r="M3052" s="37"/>
      <c r="N3052" s="37"/>
      <c r="O3052" s="37"/>
      <c r="P3052" s="36"/>
      <c r="S3052" s="36"/>
      <c r="T3052" s="36"/>
      <c r="U3052" s="36"/>
      <c r="V3052" s="36"/>
    </row>
    <row r="3053" spans="11:22" x14ac:dyDescent="0.25">
      <c r="K3053" s="36"/>
      <c r="L3053" s="37"/>
      <c r="M3053" s="37"/>
      <c r="N3053" s="37"/>
      <c r="O3053" s="37"/>
      <c r="P3053" s="36"/>
      <c r="S3053" s="36"/>
      <c r="T3053" s="36"/>
      <c r="U3053" s="36"/>
      <c r="V3053" s="36"/>
    </row>
    <row r="3054" spans="11:22" x14ac:dyDescent="0.25">
      <c r="K3054" s="36"/>
      <c r="L3054" s="37"/>
      <c r="M3054" s="37"/>
      <c r="N3054" s="37"/>
      <c r="O3054" s="37"/>
      <c r="P3054" s="36"/>
      <c r="S3054" s="36"/>
      <c r="T3054" s="36"/>
      <c r="U3054" s="36"/>
      <c r="V3054" s="36"/>
    </row>
    <row r="3055" spans="11:22" x14ac:dyDescent="0.25">
      <c r="K3055" s="36"/>
      <c r="L3055" s="37"/>
      <c r="M3055" s="37"/>
      <c r="N3055" s="37"/>
      <c r="O3055" s="37"/>
      <c r="P3055" s="36"/>
      <c r="S3055" s="36"/>
      <c r="T3055" s="36"/>
      <c r="U3055" s="36"/>
      <c r="V3055" s="36"/>
    </row>
    <row r="3056" spans="11:22" x14ac:dyDescent="0.25">
      <c r="K3056" s="36"/>
      <c r="L3056" s="37"/>
      <c r="M3056" s="37"/>
      <c r="N3056" s="37"/>
      <c r="O3056" s="37"/>
      <c r="P3056" s="36"/>
      <c r="S3056" s="36"/>
      <c r="T3056" s="36"/>
      <c r="U3056" s="36"/>
      <c r="V3056" s="36"/>
    </row>
    <row r="3057" spans="11:22" x14ac:dyDescent="0.25">
      <c r="K3057" s="36"/>
      <c r="L3057" s="37"/>
      <c r="M3057" s="37"/>
      <c r="N3057" s="37"/>
      <c r="O3057" s="37"/>
      <c r="P3057" s="36"/>
      <c r="S3057" s="36"/>
      <c r="T3057" s="36"/>
      <c r="U3057" s="36"/>
      <c r="V3057" s="36"/>
    </row>
    <row r="3058" spans="11:22" x14ac:dyDescent="0.25">
      <c r="K3058" s="36"/>
      <c r="L3058" s="37"/>
      <c r="M3058" s="37"/>
      <c r="N3058" s="37"/>
      <c r="O3058" s="37"/>
      <c r="P3058" s="36"/>
      <c r="S3058" s="36"/>
      <c r="T3058" s="36"/>
      <c r="U3058" s="36"/>
      <c r="V3058" s="36"/>
    </row>
    <row r="3059" spans="11:22" x14ac:dyDescent="0.25">
      <c r="K3059" s="36"/>
      <c r="L3059" s="37"/>
      <c r="M3059" s="37"/>
      <c r="N3059" s="37"/>
      <c r="O3059" s="37"/>
      <c r="P3059" s="36"/>
      <c r="S3059" s="36"/>
      <c r="T3059" s="36"/>
      <c r="U3059" s="36"/>
      <c r="V3059" s="36"/>
    </row>
    <row r="3060" spans="11:22" x14ac:dyDescent="0.25">
      <c r="K3060" s="36"/>
      <c r="L3060" s="37"/>
      <c r="M3060" s="37"/>
      <c r="N3060" s="37"/>
      <c r="O3060" s="37"/>
      <c r="P3060" s="36"/>
      <c r="S3060" s="36"/>
      <c r="T3060" s="36"/>
      <c r="U3060" s="36"/>
      <c r="V3060" s="36"/>
    </row>
    <row r="3061" spans="11:22" x14ac:dyDescent="0.25">
      <c r="K3061" s="36"/>
      <c r="L3061" s="37"/>
      <c r="M3061" s="37"/>
      <c r="N3061" s="37"/>
      <c r="O3061" s="37"/>
      <c r="P3061" s="36"/>
      <c r="S3061" s="36"/>
      <c r="T3061" s="36"/>
      <c r="U3061" s="36"/>
      <c r="V3061" s="36"/>
    </row>
    <row r="3062" spans="11:22" x14ac:dyDescent="0.25">
      <c r="K3062" s="36"/>
      <c r="L3062" s="37"/>
      <c r="M3062" s="37"/>
      <c r="N3062" s="37"/>
      <c r="O3062" s="37"/>
      <c r="P3062" s="36"/>
      <c r="S3062" s="36"/>
      <c r="T3062" s="36"/>
      <c r="U3062" s="36"/>
      <c r="V3062" s="36"/>
    </row>
    <row r="3063" spans="11:22" x14ac:dyDescent="0.25">
      <c r="K3063" s="36"/>
      <c r="L3063" s="37"/>
      <c r="M3063" s="37"/>
      <c r="N3063" s="37"/>
      <c r="O3063" s="37"/>
      <c r="P3063" s="36"/>
      <c r="S3063" s="36"/>
      <c r="T3063" s="36"/>
      <c r="U3063" s="36"/>
      <c r="V3063" s="36"/>
    </row>
    <row r="3064" spans="11:22" x14ac:dyDescent="0.25">
      <c r="K3064" s="36"/>
      <c r="L3064" s="37"/>
      <c r="M3064" s="37"/>
      <c r="N3064" s="37"/>
      <c r="O3064" s="37"/>
      <c r="P3064" s="36"/>
      <c r="S3064" s="36"/>
      <c r="T3064" s="36"/>
      <c r="U3064" s="36"/>
      <c r="V3064" s="36"/>
    </row>
    <row r="3065" spans="11:22" x14ac:dyDescent="0.25">
      <c r="K3065" s="36"/>
      <c r="L3065" s="37"/>
      <c r="M3065" s="37"/>
      <c r="N3065" s="37"/>
      <c r="O3065" s="37"/>
      <c r="P3065" s="36"/>
      <c r="S3065" s="36"/>
      <c r="T3065" s="36"/>
      <c r="U3065" s="36"/>
      <c r="V3065" s="36"/>
    </row>
    <row r="3066" spans="11:22" x14ac:dyDescent="0.25">
      <c r="K3066" s="36"/>
      <c r="L3066" s="37"/>
      <c r="M3066" s="37"/>
      <c r="N3066" s="37"/>
      <c r="O3066" s="37"/>
      <c r="P3066" s="36"/>
      <c r="S3066" s="36"/>
      <c r="T3066" s="36"/>
      <c r="U3066" s="36"/>
      <c r="V3066" s="36"/>
    </row>
    <row r="3067" spans="11:22" x14ac:dyDescent="0.25">
      <c r="K3067" s="36"/>
      <c r="L3067" s="37"/>
      <c r="M3067" s="37"/>
      <c r="N3067" s="37"/>
      <c r="O3067" s="37"/>
      <c r="P3067" s="36"/>
      <c r="S3067" s="36"/>
      <c r="T3067" s="36"/>
      <c r="U3067" s="36"/>
      <c r="V3067" s="36"/>
    </row>
    <row r="3068" spans="11:22" x14ac:dyDescent="0.25">
      <c r="K3068" s="36"/>
      <c r="L3068" s="37"/>
      <c r="M3068" s="37"/>
      <c r="N3068" s="37"/>
      <c r="O3068" s="37"/>
      <c r="P3068" s="36"/>
      <c r="S3068" s="36"/>
      <c r="T3068" s="36"/>
      <c r="U3068" s="36"/>
      <c r="V3068" s="36"/>
    </row>
    <row r="3069" spans="11:22" x14ac:dyDescent="0.25">
      <c r="K3069" s="36"/>
      <c r="L3069" s="37"/>
      <c r="M3069" s="37"/>
      <c r="N3069" s="37"/>
      <c r="O3069" s="37"/>
      <c r="P3069" s="36"/>
      <c r="S3069" s="36"/>
      <c r="T3069" s="36"/>
      <c r="U3069" s="36"/>
      <c r="V3069" s="36"/>
    </row>
    <row r="3070" spans="11:22" x14ac:dyDescent="0.25">
      <c r="K3070" s="36"/>
      <c r="L3070" s="37"/>
      <c r="M3070" s="37"/>
      <c r="N3070" s="37"/>
      <c r="O3070" s="37"/>
      <c r="P3070" s="36"/>
      <c r="S3070" s="36"/>
      <c r="T3070" s="36"/>
      <c r="U3070" s="36"/>
      <c r="V3070" s="36"/>
    </row>
    <row r="3071" spans="11:22" x14ac:dyDescent="0.25">
      <c r="K3071" s="36"/>
      <c r="L3071" s="37"/>
      <c r="M3071" s="37"/>
      <c r="N3071" s="37"/>
      <c r="O3071" s="37"/>
      <c r="P3071" s="36"/>
      <c r="S3071" s="36"/>
      <c r="T3071" s="36"/>
      <c r="U3071" s="36"/>
      <c r="V3071" s="36"/>
    </row>
    <row r="3072" spans="11:22" x14ac:dyDescent="0.25">
      <c r="K3072" s="36"/>
      <c r="L3072" s="37"/>
      <c r="M3072" s="37"/>
      <c r="N3072" s="37"/>
      <c r="O3072" s="37"/>
      <c r="P3072" s="36"/>
      <c r="S3072" s="36"/>
      <c r="T3072" s="36"/>
      <c r="U3072" s="36"/>
      <c r="V3072" s="36"/>
    </row>
    <row r="3073" spans="11:22" x14ac:dyDescent="0.25">
      <c r="K3073" s="36"/>
      <c r="L3073" s="37"/>
      <c r="M3073" s="37"/>
      <c r="N3073" s="37"/>
      <c r="O3073" s="37"/>
      <c r="P3073" s="36"/>
      <c r="S3073" s="36"/>
      <c r="T3073" s="36"/>
      <c r="U3073" s="36"/>
      <c r="V3073" s="36"/>
    </row>
    <row r="3074" spans="11:22" x14ac:dyDescent="0.25">
      <c r="K3074" s="36"/>
      <c r="L3074" s="37"/>
      <c r="M3074" s="37"/>
      <c r="N3074" s="37"/>
      <c r="O3074" s="37"/>
      <c r="P3074" s="36"/>
      <c r="S3074" s="36"/>
      <c r="T3074" s="36"/>
      <c r="U3074" s="36"/>
      <c r="V3074" s="36"/>
    </row>
    <row r="3075" spans="11:22" x14ac:dyDescent="0.25">
      <c r="K3075" s="36"/>
      <c r="L3075" s="37"/>
      <c r="M3075" s="37"/>
      <c r="N3075" s="37"/>
      <c r="O3075" s="37"/>
      <c r="P3075" s="36"/>
      <c r="S3075" s="36"/>
      <c r="T3075" s="36"/>
      <c r="U3075" s="36"/>
      <c r="V3075" s="36"/>
    </row>
    <row r="3076" spans="11:22" x14ac:dyDescent="0.25">
      <c r="K3076" s="36"/>
      <c r="L3076" s="37"/>
      <c r="M3076" s="37"/>
      <c r="N3076" s="37"/>
      <c r="O3076" s="37"/>
      <c r="P3076" s="36"/>
      <c r="S3076" s="36"/>
      <c r="T3076" s="36"/>
      <c r="U3076" s="36"/>
      <c r="V3076" s="36"/>
    </row>
    <row r="3077" spans="11:22" x14ac:dyDescent="0.25">
      <c r="K3077" s="36"/>
      <c r="L3077" s="37"/>
      <c r="M3077" s="37"/>
      <c r="N3077" s="37"/>
      <c r="O3077" s="37"/>
      <c r="P3077" s="36"/>
      <c r="S3077" s="36"/>
      <c r="T3077" s="36"/>
      <c r="U3077" s="36"/>
      <c r="V3077" s="36"/>
    </row>
    <row r="3078" spans="11:22" x14ac:dyDescent="0.25">
      <c r="K3078" s="36"/>
      <c r="L3078" s="37"/>
      <c r="M3078" s="37"/>
      <c r="N3078" s="37"/>
      <c r="O3078" s="37"/>
      <c r="P3078" s="36"/>
      <c r="S3078" s="36"/>
      <c r="T3078" s="36"/>
      <c r="U3078" s="36"/>
      <c r="V3078" s="36"/>
    </row>
    <row r="3079" spans="11:22" x14ac:dyDescent="0.25">
      <c r="K3079" s="36"/>
      <c r="L3079" s="37"/>
      <c r="M3079" s="37"/>
      <c r="N3079" s="37"/>
      <c r="O3079" s="37"/>
      <c r="P3079" s="36"/>
      <c r="S3079" s="36"/>
      <c r="T3079" s="36"/>
      <c r="U3079" s="36"/>
      <c r="V3079" s="36"/>
    </row>
    <row r="3080" spans="11:22" x14ac:dyDescent="0.25">
      <c r="K3080" s="36"/>
      <c r="L3080" s="37"/>
      <c r="M3080" s="37"/>
      <c r="N3080" s="37"/>
      <c r="O3080" s="37"/>
      <c r="P3080" s="36"/>
      <c r="S3080" s="36"/>
      <c r="T3080" s="36"/>
      <c r="U3080" s="36"/>
      <c r="V3080" s="36"/>
    </row>
    <row r="3081" spans="11:22" x14ac:dyDescent="0.25">
      <c r="K3081" s="36"/>
      <c r="L3081" s="37"/>
      <c r="M3081" s="37"/>
      <c r="N3081" s="37"/>
      <c r="O3081" s="37"/>
      <c r="P3081" s="36"/>
      <c r="S3081" s="36"/>
      <c r="T3081" s="36"/>
      <c r="U3081" s="36"/>
      <c r="V3081" s="36"/>
    </row>
    <row r="3082" spans="11:22" x14ac:dyDescent="0.25">
      <c r="K3082" s="36"/>
      <c r="L3082" s="37"/>
      <c r="M3082" s="37"/>
      <c r="N3082" s="37"/>
      <c r="O3082" s="37"/>
      <c r="P3082" s="36"/>
      <c r="S3082" s="36"/>
      <c r="T3082" s="36"/>
      <c r="U3082" s="36"/>
      <c r="V3082" s="36"/>
    </row>
    <row r="3083" spans="11:22" x14ac:dyDescent="0.25">
      <c r="K3083" s="36"/>
      <c r="L3083" s="37"/>
      <c r="M3083" s="37"/>
      <c r="N3083" s="37"/>
      <c r="O3083" s="37"/>
      <c r="P3083" s="36"/>
      <c r="S3083" s="36"/>
      <c r="T3083" s="36"/>
      <c r="U3083" s="36"/>
      <c r="V3083" s="36"/>
    </row>
    <row r="3084" spans="11:22" x14ac:dyDescent="0.25">
      <c r="K3084" s="36"/>
      <c r="L3084" s="37"/>
      <c r="M3084" s="37"/>
      <c r="N3084" s="37"/>
      <c r="O3084" s="37"/>
      <c r="P3084" s="36"/>
      <c r="S3084" s="36"/>
      <c r="T3084" s="36"/>
      <c r="U3084" s="36"/>
      <c r="V3084" s="36"/>
    </row>
    <row r="3085" spans="11:22" x14ac:dyDescent="0.25">
      <c r="K3085" s="36"/>
      <c r="L3085" s="37"/>
      <c r="M3085" s="37"/>
      <c r="N3085" s="37"/>
      <c r="O3085" s="37"/>
      <c r="P3085" s="36"/>
      <c r="S3085" s="36"/>
      <c r="T3085" s="36"/>
      <c r="U3085" s="36"/>
      <c r="V3085" s="36"/>
    </row>
    <row r="3086" spans="11:22" x14ac:dyDescent="0.25">
      <c r="K3086" s="36"/>
      <c r="L3086" s="37"/>
      <c r="M3086" s="37"/>
      <c r="N3086" s="37"/>
      <c r="O3086" s="37"/>
      <c r="P3086" s="36"/>
      <c r="S3086" s="36"/>
      <c r="T3086" s="36"/>
      <c r="U3086" s="36"/>
      <c r="V3086" s="36"/>
    </row>
    <row r="3087" spans="11:22" x14ac:dyDescent="0.25">
      <c r="K3087" s="36"/>
      <c r="L3087" s="37"/>
      <c r="M3087" s="37"/>
      <c r="N3087" s="37"/>
      <c r="O3087" s="37"/>
      <c r="P3087" s="36"/>
      <c r="S3087" s="36"/>
      <c r="T3087" s="36"/>
      <c r="U3087" s="36"/>
      <c r="V3087" s="36"/>
    </row>
    <row r="3088" spans="11:22" x14ac:dyDescent="0.25">
      <c r="K3088" s="36"/>
      <c r="L3088" s="37"/>
      <c r="M3088" s="37"/>
      <c r="N3088" s="37"/>
      <c r="O3088" s="37"/>
      <c r="P3088" s="36"/>
      <c r="S3088" s="36"/>
      <c r="T3088" s="36"/>
      <c r="U3088" s="36"/>
      <c r="V3088" s="36"/>
    </row>
    <row r="3089" spans="11:22" x14ac:dyDescent="0.25">
      <c r="K3089" s="36"/>
      <c r="L3089" s="37"/>
      <c r="M3089" s="37"/>
      <c r="N3089" s="37"/>
      <c r="O3089" s="37"/>
      <c r="P3089" s="36"/>
      <c r="S3089" s="36"/>
      <c r="T3089" s="36"/>
      <c r="U3089" s="36"/>
      <c r="V3089" s="36"/>
    </row>
    <row r="3090" spans="11:22" x14ac:dyDescent="0.25">
      <c r="K3090" s="36"/>
      <c r="L3090" s="37"/>
      <c r="M3090" s="37"/>
      <c r="N3090" s="37"/>
      <c r="O3090" s="37"/>
      <c r="P3090" s="36"/>
      <c r="S3090" s="36"/>
      <c r="T3090" s="36"/>
      <c r="U3090" s="36"/>
      <c r="V3090" s="36"/>
    </row>
    <row r="3091" spans="11:22" x14ac:dyDescent="0.25">
      <c r="K3091" s="36"/>
      <c r="L3091" s="37"/>
      <c r="M3091" s="37"/>
      <c r="N3091" s="37"/>
      <c r="O3091" s="37"/>
      <c r="P3091" s="36"/>
      <c r="S3091" s="36"/>
      <c r="T3091" s="36"/>
      <c r="U3091" s="36"/>
      <c r="V3091" s="36"/>
    </row>
    <row r="3092" spans="11:22" x14ac:dyDescent="0.25">
      <c r="K3092" s="36"/>
      <c r="L3092" s="37"/>
      <c r="M3092" s="37"/>
      <c r="N3092" s="37"/>
      <c r="O3092" s="37"/>
      <c r="P3092" s="36"/>
      <c r="S3092" s="36"/>
      <c r="T3092" s="36"/>
      <c r="U3092" s="36"/>
      <c r="V3092" s="36"/>
    </row>
    <row r="3093" spans="11:22" x14ac:dyDescent="0.25">
      <c r="K3093" s="36"/>
      <c r="L3093" s="37"/>
      <c r="M3093" s="37"/>
      <c r="N3093" s="37"/>
      <c r="O3093" s="37"/>
      <c r="P3093" s="36"/>
      <c r="S3093" s="36"/>
      <c r="T3093" s="36"/>
      <c r="U3093" s="36"/>
      <c r="V3093" s="36"/>
    </row>
    <row r="3094" spans="11:22" x14ac:dyDescent="0.25">
      <c r="K3094" s="36"/>
      <c r="L3094" s="37"/>
      <c r="M3094" s="37"/>
      <c r="N3094" s="37"/>
      <c r="O3094" s="37"/>
      <c r="P3094" s="36"/>
      <c r="S3094" s="36"/>
      <c r="T3094" s="36"/>
      <c r="U3094" s="36"/>
      <c r="V3094" s="36"/>
    </row>
    <row r="3095" spans="11:22" x14ac:dyDescent="0.25">
      <c r="K3095" s="36"/>
      <c r="L3095" s="37"/>
      <c r="M3095" s="37"/>
      <c r="N3095" s="37"/>
      <c r="O3095" s="37"/>
      <c r="P3095" s="36"/>
      <c r="S3095" s="36"/>
      <c r="T3095" s="36"/>
      <c r="U3095" s="36"/>
      <c r="V3095" s="36"/>
    </row>
    <row r="3096" spans="11:22" x14ac:dyDescent="0.25">
      <c r="K3096" s="36"/>
      <c r="L3096" s="37"/>
      <c r="M3096" s="37"/>
      <c r="N3096" s="37"/>
      <c r="O3096" s="37"/>
      <c r="P3096" s="36"/>
      <c r="S3096" s="36"/>
      <c r="T3096" s="36"/>
      <c r="U3096" s="36"/>
      <c r="V3096" s="36"/>
    </row>
    <row r="3097" spans="11:22" x14ac:dyDescent="0.25">
      <c r="K3097" s="36"/>
      <c r="L3097" s="37"/>
      <c r="M3097" s="37"/>
      <c r="N3097" s="37"/>
      <c r="O3097" s="37"/>
      <c r="P3097" s="36"/>
      <c r="S3097" s="36"/>
      <c r="T3097" s="36"/>
      <c r="U3097" s="36"/>
      <c r="V3097" s="36"/>
    </row>
    <row r="3098" spans="11:22" x14ac:dyDescent="0.25">
      <c r="K3098" s="36"/>
      <c r="L3098" s="37"/>
      <c r="M3098" s="37"/>
      <c r="N3098" s="37"/>
      <c r="O3098" s="37"/>
      <c r="P3098" s="36"/>
      <c r="S3098" s="36"/>
      <c r="T3098" s="36"/>
      <c r="U3098" s="36"/>
      <c r="V3098" s="36"/>
    </row>
    <row r="3099" spans="11:22" x14ac:dyDescent="0.25">
      <c r="K3099" s="36"/>
      <c r="L3099" s="37"/>
      <c r="M3099" s="37"/>
      <c r="N3099" s="37"/>
      <c r="O3099" s="37"/>
      <c r="P3099" s="36"/>
      <c r="S3099" s="36"/>
      <c r="T3099" s="36"/>
      <c r="U3099" s="36"/>
      <c r="V3099" s="36"/>
    </row>
    <row r="3100" spans="11:22" x14ac:dyDescent="0.25">
      <c r="K3100" s="36"/>
      <c r="L3100" s="37"/>
      <c r="M3100" s="37"/>
      <c r="N3100" s="37"/>
      <c r="O3100" s="37"/>
      <c r="P3100" s="36"/>
      <c r="S3100" s="36"/>
      <c r="T3100" s="36"/>
      <c r="U3100" s="36"/>
      <c r="V3100" s="36"/>
    </row>
    <row r="3101" spans="11:22" x14ac:dyDescent="0.25">
      <c r="K3101" s="36"/>
      <c r="L3101" s="37"/>
      <c r="M3101" s="37"/>
      <c r="N3101" s="37"/>
      <c r="O3101" s="37"/>
      <c r="P3101" s="36"/>
      <c r="S3101" s="36"/>
      <c r="T3101" s="36"/>
      <c r="U3101" s="36"/>
      <c r="V3101" s="36"/>
    </row>
    <row r="3102" spans="11:22" x14ac:dyDescent="0.25">
      <c r="K3102" s="36"/>
      <c r="L3102" s="37"/>
      <c r="M3102" s="37"/>
      <c r="N3102" s="37"/>
      <c r="O3102" s="37"/>
      <c r="P3102" s="36"/>
      <c r="S3102" s="36"/>
      <c r="T3102" s="36"/>
      <c r="U3102" s="36"/>
      <c r="V3102" s="36"/>
    </row>
    <row r="3103" spans="11:22" x14ac:dyDescent="0.25">
      <c r="K3103" s="36"/>
      <c r="L3103" s="37"/>
      <c r="M3103" s="37"/>
      <c r="N3103" s="37"/>
      <c r="O3103" s="37"/>
      <c r="P3103" s="36"/>
      <c r="S3103" s="36"/>
      <c r="T3103" s="36"/>
      <c r="U3103" s="36"/>
      <c r="V3103" s="36"/>
    </row>
    <row r="3104" spans="11:22" x14ac:dyDescent="0.25">
      <c r="K3104" s="36"/>
      <c r="L3104" s="37"/>
      <c r="M3104" s="37"/>
      <c r="N3104" s="37"/>
      <c r="O3104" s="37"/>
      <c r="P3104" s="36"/>
      <c r="S3104" s="36"/>
      <c r="T3104" s="36"/>
      <c r="U3104" s="36"/>
      <c r="V3104" s="36"/>
    </row>
    <row r="3105" spans="11:22" x14ac:dyDescent="0.25">
      <c r="K3105" s="36"/>
      <c r="L3105" s="37"/>
      <c r="M3105" s="37"/>
      <c r="N3105" s="37"/>
      <c r="O3105" s="37"/>
      <c r="P3105" s="36"/>
      <c r="S3105" s="36"/>
      <c r="T3105" s="36"/>
      <c r="U3105" s="36"/>
      <c r="V3105" s="36"/>
    </row>
    <row r="3106" spans="11:22" x14ac:dyDescent="0.25">
      <c r="K3106" s="36"/>
      <c r="L3106" s="37"/>
      <c r="M3106" s="37"/>
      <c r="N3106" s="37"/>
      <c r="O3106" s="37"/>
      <c r="P3106" s="36"/>
      <c r="S3106" s="36"/>
      <c r="T3106" s="36"/>
      <c r="U3106" s="36"/>
      <c r="V3106" s="36"/>
    </row>
    <row r="3107" spans="11:22" x14ac:dyDescent="0.25">
      <c r="K3107" s="36"/>
      <c r="L3107" s="37"/>
      <c r="M3107" s="37"/>
      <c r="N3107" s="37"/>
      <c r="O3107" s="37"/>
      <c r="P3107" s="36"/>
      <c r="S3107" s="36"/>
      <c r="T3107" s="36"/>
      <c r="U3107" s="36"/>
      <c r="V3107" s="36"/>
    </row>
    <row r="3108" spans="11:22" x14ac:dyDescent="0.25">
      <c r="K3108" s="36"/>
      <c r="L3108" s="37"/>
      <c r="M3108" s="37"/>
      <c r="N3108" s="37"/>
      <c r="O3108" s="37"/>
      <c r="P3108" s="36"/>
      <c r="S3108" s="36"/>
      <c r="T3108" s="36"/>
      <c r="U3108" s="36"/>
      <c r="V3108" s="36"/>
    </row>
    <row r="3109" spans="11:22" x14ac:dyDescent="0.25">
      <c r="K3109" s="36"/>
      <c r="L3109" s="37"/>
      <c r="M3109" s="37"/>
      <c r="N3109" s="37"/>
      <c r="O3109" s="37"/>
      <c r="P3109" s="36"/>
      <c r="S3109" s="36"/>
      <c r="T3109" s="36"/>
      <c r="U3109" s="36"/>
      <c r="V3109" s="36"/>
    </row>
    <row r="3110" spans="11:22" x14ac:dyDescent="0.25">
      <c r="K3110" s="36"/>
      <c r="L3110" s="37"/>
      <c r="M3110" s="37"/>
      <c r="N3110" s="37"/>
      <c r="O3110" s="37"/>
      <c r="P3110" s="36"/>
      <c r="S3110" s="36"/>
      <c r="T3110" s="36"/>
      <c r="U3110" s="36"/>
      <c r="V3110" s="36"/>
    </row>
    <row r="3111" spans="11:22" x14ac:dyDescent="0.25">
      <c r="K3111" s="36"/>
      <c r="L3111" s="37"/>
      <c r="M3111" s="37"/>
      <c r="N3111" s="37"/>
      <c r="O3111" s="37"/>
      <c r="P3111" s="36"/>
      <c r="S3111" s="36"/>
      <c r="T3111" s="36"/>
      <c r="U3111" s="36"/>
      <c r="V3111" s="36"/>
    </row>
    <row r="3112" spans="11:22" x14ac:dyDescent="0.25">
      <c r="K3112" s="36"/>
      <c r="L3112" s="37"/>
      <c r="M3112" s="37"/>
      <c r="N3112" s="37"/>
      <c r="O3112" s="37"/>
      <c r="P3112" s="36"/>
      <c r="S3112" s="36"/>
      <c r="T3112" s="36"/>
      <c r="U3112" s="36"/>
      <c r="V3112" s="36"/>
    </row>
    <row r="3113" spans="11:22" x14ac:dyDescent="0.25">
      <c r="K3113" s="36"/>
      <c r="L3113" s="37"/>
      <c r="M3113" s="37"/>
      <c r="N3113" s="37"/>
      <c r="O3113" s="37"/>
      <c r="P3113" s="36"/>
      <c r="S3113" s="36"/>
      <c r="T3113" s="36"/>
      <c r="U3113" s="36"/>
      <c r="V3113" s="36"/>
    </row>
    <row r="3114" spans="11:22" x14ac:dyDescent="0.25">
      <c r="K3114" s="36"/>
      <c r="L3114" s="37"/>
      <c r="M3114" s="37"/>
      <c r="N3114" s="37"/>
      <c r="O3114" s="37"/>
      <c r="P3114" s="36"/>
      <c r="S3114" s="36"/>
      <c r="T3114" s="36"/>
      <c r="U3114" s="36"/>
      <c r="V3114" s="36"/>
    </row>
    <row r="3115" spans="11:22" x14ac:dyDescent="0.25">
      <c r="K3115" s="36"/>
      <c r="L3115" s="37"/>
      <c r="M3115" s="37"/>
      <c r="N3115" s="37"/>
      <c r="O3115" s="37"/>
      <c r="P3115" s="36"/>
      <c r="S3115" s="36"/>
      <c r="T3115" s="36"/>
      <c r="U3115" s="36"/>
      <c r="V3115" s="36"/>
    </row>
    <row r="3116" spans="11:22" x14ac:dyDescent="0.25">
      <c r="K3116" s="36"/>
      <c r="L3116" s="37"/>
      <c r="M3116" s="37"/>
      <c r="N3116" s="37"/>
      <c r="O3116" s="37"/>
      <c r="P3116" s="36"/>
      <c r="S3116" s="36"/>
      <c r="T3116" s="36"/>
      <c r="U3116" s="36"/>
      <c r="V3116" s="36"/>
    </row>
    <row r="3117" spans="11:22" x14ac:dyDescent="0.25">
      <c r="K3117" s="36"/>
      <c r="L3117" s="37"/>
      <c r="M3117" s="37"/>
      <c r="N3117" s="37"/>
      <c r="O3117" s="37"/>
      <c r="P3117" s="36"/>
      <c r="S3117" s="36"/>
      <c r="T3117" s="36"/>
      <c r="U3117" s="36"/>
      <c r="V3117" s="36"/>
    </row>
    <row r="3118" spans="11:22" x14ac:dyDescent="0.25">
      <c r="K3118" s="36"/>
      <c r="L3118" s="37"/>
      <c r="M3118" s="37"/>
      <c r="N3118" s="37"/>
      <c r="O3118" s="37"/>
      <c r="P3118" s="36"/>
      <c r="S3118" s="36"/>
      <c r="T3118" s="36"/>
      <c r="U3118" s="36"/>
      <c r="V3118" s="36"/>
    </row>
    <row r="3119" spans="11:22" x14ac:dyDescent="0.25">
      <c r="K3119" s="36"/>
      <c r="L3119" s="37"/>
      <c r="M3119" s="37"/>
      <c r="N3119" s="37"/>
      <c r="O3119" s="37"/>
      <c r="P3119" s="36"/>
      <c r="S3119" s="36"/>
      <c r="T3119" s="36"/>
      <c r="U3119" s="36"/>
      <c r="V3119" s="36"/>
    </row>
    <row r="3120" spans="11:22" x14ac:dyDescent="0.25">
      <c r="K3120" s="36"/>
      <c r="L3120" s="37"/>
      <c r="M3120" s="37"/>
      <c r="N3120" s="37"/>
      <c r="O3120" s="37"/>
      <c r="P3120" s="36"/>
      <c r="S3120" s="36"/>
      <c r="T3120" s="36"/>
      <c r="U3120" s="36"/>
      <c r="V3120" s="36"/>
    </row>
    <row r="3121" spans="11:22" x14ac:dyDescent="0.25">
      <c r="K3121" s="36"/>
      <c r="L3121" s="37"/>
      <c r="M3121" s="37"/>
      <c r="N3121" s="37"/>
      <c r="O3121" s="37"/>
      <c r="P3121" s="36"/>
      <c r="S3121" s="36"/>
      <c r="T3121" s="36"/>
      <c r="U3121" s="36"/>
      <c r="V3121" s="36"/>
    </row>
    <row r="3122" spans="11:22" x14ac:dyDescent="0.25">
      <c r="K3122" s="36"/>
      <c r="L3122" s="37"/>
      <c r="M3122" s="37"/>
      <c r="N3122" s="37"/>
      <c r="O3122" s="37"/>
      <c r="P3122" s="36"/>
      <c r="S3122" s="36"/>
      <c r="T3122" s="36"/>
      <c r="U3122" s="36"/>
      <c r="V3122" s="36"/>
    </row>
    <row r="3123" spans="11:22" x14ac:dyDescent="0.25">
      <c r="K3123" s="36"/>
      <c r="L3123" s="37"/>
      <c r="M3123" s="37"/>
      <c r="N3123" s="37"/>
      <c r="O3123" s="37"/>
      <c r="P3123" s="36"/>
      <c r="S3123" s="36"/>
      <c r="T3123" s="36"/>
      <c r="U3123" s="36"/>
      <c r="V3123" s="36"/>
    </row>
    <row r="3124" spans="11:22" x14ac:dyDescent="0.25">
      <c r="K3124" s="36"/>
      <c r="L3124" s="37"/>
      <c r="M3124" s="37"/>
      <c r="N3124" s="37"/>
      <c r="O3124" s="37"/>
      <c r="P3124" s="36"/>
      <c r="S3124" s="36"/>
      <c r="T3124" s="36"/>
      <c r="U3124" s="36"/>
      <c r="V3124" s="36"/>
    </row>
    <row r="3125" spans="11:22" x14ac:dyDescent="0.25">
      <c r="K3125" s="36"/>
      <c r="L3125" s="37"/>
      <c r="M3125" s="37"/>
      <c r="N3125" s="37"/>
      <c r="O3125" s="37"/>
      <c r="P3125" s="36"/>
      <c r="S3125" s="36"/>
      <c r="T3125" s="36"/>
      <c r="U3125" s="36"/>
      <c r="V3125" s="36"/>
    </row>
    <row r="3126" spans="11:22" x14ac:dyDescent="0.25">
      <c r="K3126" s="36"/>
      <c r="L3126" s="37"/>
      <c r="M3126" s="37"/>
      <c r="N3126" s="37"/>
      <c r="O3126" s="37"/>
      <c r="P3126" s="36"/>
      <c r="S3126" s="36"/>
      <c r="T3126" s="36"/>
      <c r="U3126" s="36"/>
      <c r="V3126" s="36"/>
    </row>
    <row r="3127" spans="11:22" x14ac:dyDescent="0.25">
      <c r="K3127" s="36"/>
      <c r="L3127" s="37"/>
      <c r="M3127" s="37"/>
      <c r="N3127" s="37"/>
      <c r="O3127" s="37"/>
      <c r="P3127" s="36"/>
      <c r="S3127" s="36"/>
      <c r="T3127" s="36"/>
      <c r="U3127" s="36"/>
      <c r="V3127" s="36"/>
    </row>
    <row r="3128" spans="11:22" x14ac:dyDescent="0.25">
      <c r="K3128" s="36"/>
      <c r="L3128" s="37"/>
      <c r="M3128" s="37"/>
      <c r="N3128" s="37"/>
      <c r="O3128" s="37"/>
      <c r="P3128" s="36"/>
      <c r="S3128" s="36"/>
      <c r="T3128" s="36"/>
      <c r="U3128" s="36"/>
      <c r="V3128" s="36"/>
    </row>
    <row r="3129" spans="11:22" x14ac:dyDescent="0.25">
      <c r="K3129" s="36"/>
      <c r="L3129" s="37"/>
      <c r="M3129" s="37"/>
      <c r="N3129" s="37"/>
      <c r="O3129" s="37"/>
      <c r="P3129" s="36"/>
      <c r="S3129" s="36"/>
      <c r="T3129" s="36"/>
      <c r="U3129" s="36"/>
      <c r="V3129" s="36"/>
    </row>
    <row r="3130" spans="11:22" x14ac:dyDescent="0.25">
      <c r="K3130" s="36"/>
      <c r="L3130" s="37"/>
      <c r="M3130" s="37"/>
      <c r="N3130" s="37"/>
      <c r="O3130" s="37"/>
      <c r="P3130" s="36"/>
      <c r="S3130" s="36"/>
      <c r="T3130" s="36"/>
      <c r="U3130" s="36"/>
      <c r="V3130" s="36"/>
    </row>
    <row r="3131" spans="11:22" x14ac:dyDescent="0.25">
      <c r="K3131" s="36"/>
      <c r="L3131" s="37"/>
      <c r="M3131" s="37"/>
      <c r="N3131" s="37"/>
      <c r="O3131" s="37"/>
      <c r="P3131" s="36"/>
      <c r="S3131" s="36"/>
      <c r="T3131" s="36"/>
      <c r="U3131" s="36"/>
      <c r="V3131" s="36"/>
    </row>
    <row r="3132" spans="11:22" x14ac:dyDescent="0.25">
      <c r="K3132" s="36"/>
      <c r="L3132" s="37"/>
      <c r="M3132" s="37"/>
      <c r="N3132" s="37"/>
      <c r="O3132" s="37"/>
      <c r="P3132" s="36"/>
      <c r="S3132" s="36"/>
      <c r="T3132" s="36"/>
      <c r="U3132" s="36"/>
      <c r="V3132" s="36"/>
    </row>
    <row r="3133" spans="11:22" x14ac:dyDescent="0.25">
      <c r="K3133" s="36"/>
      <c r="L3133" s="37"/>
      <c r="M3133" s="37"/>
      <c r="N3133" s="37"/>
      <c r="O3133" s="37"/>
      <c r="P3133" s="36"/>
      <c r="S3133" s="36"/>
      <c r="T3133" s="36"/>
      <c r="U3133" s="36"/>
      <c r="V3133" s="36"/>
    </row>
    <row r="3134" spans="11:22" x14ac:dyDescent="0.25">
      <c r="K3134" s="36"/>
      <c r="L3134" s="37"/>
      <c r="M3134" s="37"/>
      <c r="N3134" s="37"/>
      <c r="O3134" s="37"/>
      <c r="P3134" s="36"/>
      <c r="S3134" s="36"/>
      <c r="T3134" s="36"/>
      <c r="U3134" s="36"/>
      <c r="V3134" s="36"/>
    </row>
    <row r="3135" spans="11:22" x14ac:dyDescent="0.25">
      <c r="K3135" s="36"/>
      <c r="L3135" s="37"/>
      <c r="M3135" s="37"/>
      <c r="N3135" s="37"/>
      <c r="O3135" s="37"/>
      <c r="P3135" s="36"/>
      <c r="S3135" s="36"/>
      <c r="T3135" s="36"/>
      <c r="U3135" s="36"/>
      <c r="V3135" s="36"/>
    </row>
    <row r="3136" spans="11:22" x14ac:dyDescent="0.25">
      <c r="K3136" s="36"/>
      <c r="L3136" s="37"/>
      <c r="M3136" s="37"/>
      <c r="N3136" s="37"/>
      <c r="O3136" s="37"/>
      <c r="P3136" s="36"/>
      <c r="S3136" s="36"/>
      <c r="T3136" s="36"/>
      <c r="U3136" s="36"/>
      <c r="V3136" s="36"/>
    </row>
    <row r="3137" spans="11:22" x14ac:dyDescent="0.25">
      <c r="K3137" s="36"/>
      <c r="L3137" s="37"/>
      <c r="M3137" s="37"/>
      <c r="N3137" s="37"/>
      <c r="O3137" s="37"/>
      <c r="P3137" s="36"/>
      <c r="S3137" s="36"/>
      <c r="T3137" s="36"/>
      <c r="U3137" s="36"/>
      <c r="V3137" s="36"/>
    </row>
    <row r="3138" spans="11:22" x14ac:dyDescent="0.25">
      <c r="K3138" s="36"/>
      <c r="L3138" s="37"/>
      <c r="M3138" s="37"/>
      <c r="N3138" s="37"/>
      <c r="O3138" s="37"/>
      <c r="P3138" s="36"/>
      <c r="S3138" s="36"/>
      <c r="T3138" s="36"/>
      <c r="U3138" s="36"/>
      <c r="V3138" s="36"/>
    </row>
    <row r="3139" spans="11:22" x14ac:dyDescent="0.25">
      <c r="K3139" s="36"/>
      <c r="L3139" s="37"/>
      <c r="M3139" s="37"/>
      <c r="N3139" s="37"/>
      <c r="O3139" s="37"/>
      <c r="P3139" s="36"/>
      <c r="S3139" s="36"/>
      <c r="T3139" s="36"/>
      <c r="U3139" s="36"/>
      <c r="V3139" s="36"/>
    </row>
    <row r="3140" spans="11:22" x14ac:dyDescent="0.25">
      <c r="K3140" s="36"/>
      <c r="L3140" s="37"/>
      <c r="M3140" s="37"/>
      <c r="N3140" s="37"/>
      <c r="O3140" s="37"/>
      <c r="P3140" s="36"/>
      <c r="S3140" s="36"/>
      <c r="T3140" s="36"/>
      <c r="U3140" s="36"/>
      <c r="V3140" s="36"/>
    </row>
    <row r="3141" spans="11:22" x14ac:dyDescent="0.25">
      <c r="K3141" s="36"/>
      <c r="L3141" s="37"/>
      <c r="M3141" s="37"/>
      <c r="N3141" s="37"/>
      <c r="O3141" s="37"/>
      <c r="P3141" s="36"/>
      <c r="S3141" s="36"/>
      <c r="T3141" s="36"/>
      <c r="U3141" s="36"/>
      <c r="V3141" s="36"/>
    </row>
    <row r="3142" spans="11:22" x14ac:dyDescent="0.25">
      <c r="K3142" s="36"/>
      <c r="L3142" s="37"/>
      <c r="M3142" s="37"/>
      <c r="N3142" s="37"/>
      <c r="O3142" s="37"/>
      <c r="P3142" s="36"/>
      <c r="S3142" s="36"/>
      <c r="T3142" s="36"/>
      <c r="U3142" s="36"/>
      <c r="V3142" s="36"/>
    </row>
    <row r="3143" spans="11:22" x14ac:dyDescent="0.25">
      <c r="K3143" s="36"/>
      <c r="L3143" s="37"/>
      <c r="M3143" s="37"/>
      <c r="N3143" s="37"/>
      <c r="O3143" s="37"/>
      <c r="P3143" s="36"/>
      <c r="S3143" s="36"/>
      <c r="T3143" s="36"/>
      <c r="U3143" s="36"/>
      <c r="V3143" s="36"/>
    </row>
    <row r="3144" spans="11:22" x14ac:dyDescent="0.25">
      <c r="K3144" s="36"/>
      <c r="L3144" s="37"/>
      <c r="M3144" s="37"/>
      <c r="N3144" s="37"/>
      <c r="O3144" s="37"/>
      <c r="P3144" s="36"/>
      <c r="S3144" s="36"/>
      <c r="T3144" s="36"/>
      <c r="U3144" s="36"/>
      <c r="V3144" s="36"/>
    </row>
    <row r="3145" spans="11:22" x14ac:dyDescent="0.25">
      <c r="K3145" s="36"/>
      <c r="L3145" s="37"/>
      <c r="M3145" s="37"/>
      <c r="N3145" s="37"/>
      <c r="O3145" s="37"/>
      <c r="P3145" s="36"/>
      <c r="S3145" s="36"/>
      <c r="T3145" s="36"/>
      <c r="U3145" s="36"/>
      <c r="V3145" s="36"/>
    </row>
    <row r="3146" spans="11:22" x14ac:dyDescent="0.25">
      <c r="K3146" s="36"/>
      <c r="L3146" s="37"/>
      <c r="M3146" s="37"/>
      <c r="N3146" s="37"/>
      <c r="O3146" s="37"/>
      <c r="P3146" s="36"/>
      <c r="S3146" s="36"/>
      <c r="T3146" s="36"/>
      <c r="U3146" s="36"/>
      <c r="V3146" s="36"/>
    </row>
    <row r="3147" spans="11:22" x14ac:dyDescent="0.25">
      <c r="K3147" s="36"/>
      <c r="L3147" s="37"/>
      <c r="M3147" s="37"/>
      <c r="N3147" s="37"/>
      <c r="O3147" s="37"/>
      <c r="P3147" s="36"/>
      <c r="S3147" s="36"/>
      <c r="T3147" s="36"/>
      <c r="U3147" s="36"/>
      <c r="V3147" s="36"/>
    </row>
    <row r="3148" spans="11:22" x14ac:dyDescent="0.25">
      <c r="K3148" s="36"/>
      <c r="L3148" s="37"/>
      <c r="M3148" s="37"/>
      <c r="N3148" s="37"/>
      <c r="O3148" s="37"/>
      <c r="P3148" s="36"/>
      <c r="S3148" s="36"/>
      <c r="T3148" s="36"/>
      <c r="U3148" s="36"/>
      <c r="V3148" s="36"/>
    </row>
    <row r="3149" spans="11:22" x14ac:dyDescent="0.25">
      <c r="K3149" s="36"/>
      <c r="L3149" s="37"/>
      <c r="M3149" s="37"/>
      <c r="N3149" s="37"/>
      <c r="O3149" s="37"/>
      <c r="P3149" s="36"/>
      <c r="S3149" s="36"/>
      <c r="T3149" s="36"/>
      <c r="U3149" s="36"/>
      <c r="V3149" s="36"/>
    </row>
    <row r="3150" spans="11:22" x14ac:dyDescent="0.25">
      <c r="K3150" s="36"/>
      <c r="L3150" s="37"/>
      <c r="M3150" s="37"/>
      <c r="N3150" s="37"/>
      <c r="O3150" s="37"/>
      <c r="P3150" s="36"/>
      <c r="S3150" s="36"/>
      <c r="T3150" s="36"/>
      <c r="U3150" s="36"/>
      <c r="V3150" s="36"/>
    </row>
    <row r="3151" spans="11:22" x14ac:dyDescent="0.25">
      <c r="K3151" s="36"/>
      <c r="L3151" s="37"/>
      <c r="M3151" s="37"/>
      <c r="N3151" s="37"/>
      <c r="O3151" s="37"/>
      <c r="P3151" s="36"/>
      <c r="S3151" s="36"/>
      <c r="T3151" s="36"/>
      <c r="U3151" s="36"/>
      <c r="V3151" s="36"/>
    </row>
    <row r="3152" spans="11:22" x14ac:dyDescent="0.25">
      <c r="K3152" s="36"/>
      <c r="L3152" s="37"/>
      <c r="M3152" s="37"/>
      <c r="N3152" s="37"/>
      <c r="O3152" s="37"/>
      <c r="P3152" s="36"/>
      <c r="S3152" s="36"/>
      <c r="T3152" s="36"/>
      <c r="U3152" s="36"/>
      <c r="V3152" s="36"/>
    </row>
    <row r="3153" spans="11:22" x14ac:dyDescent="0.25">
      <c r="K3153" s="36"/>
      <c r="L3153" s="37"/>
      <c r="M3153" s="37"/>
      <c r="N3153" s="37"/>
      <c r="O3153" s="37"/>
      <c r="P3153" s="36"/>
      <c r="S3153" s="36"/>
      <c r="T3153" s="36"/>
      <c r="U3153" s="36"/>
      <c r="V3153" s="36"/>
    </row>
    <row r="3154" spans="11:22" x14ac:dyDescent="0.25">
      <c r="K3154" s="36"/>
      <c r="L3154" s="37"/>
      <c r="M3154" s="37"/>
      <c r="N3154" s="37"/>
      <c r="O3154" s="37"/>
      <c r="P3154" s="36"/>
      <c r="S3154" s="36"/>
      <c r="T3154" s="36"/>
      <c r="U3154" s="36"/>
      <c r="V3154" s="36"/>
    </row>
    <row r="3155" spans="11:22" x14ac:dyDescent="0.25">
      <c r="K3155" s="36"/>
      <c r="L3155" s="37"/>
      <c r="M3155" s="37"/>
      <c r="N3155" s="37"/>
      <c r="O3155" s="37"/>
      <c r="P3155" s="36"/>
      <c r="S3155" s="36"/>
      <c r="T3155" s="36"/>
      <c r="U3155" s="36"/>
      <c r="V3155" s="36"/>
    </row>
    <row r="3156" spans="11:22" x14ac:dyDescent="0.25">
      <c r="K3156" s="36"/>
      <c r="L3156" s="37"/>
      <c r="M3156" s="37"/>
      <c r="N3156" s="37"/>
      <c r="O3156" s="37"/>
      <c r="P3156" s="36"/>
      <c r="S3156" s="36"/>
      <c r="T3156" s="36"/>
      <c r="U3156" s="36"/>
      <c r="V3156" s="36"/>
    </row>
    <row r="3157" spans="11:22" x14ac:dyDescent="0.25">
      <c r="K3157" s="36"/>
      <c r="L3157" s="37"/>
      <c r="M3157" s="37"/>
      <c r="N3157" s="37"/>
      <c r="O3157" s="37"/>
      <c r="P3157" s="36"/>
      <c r="S3157" s="36"/>
      <c r="T3157" s="36"/>
      <c r="U3157" s="36"/>
      <c r="V3157" s="36"/>
    </row>
    <row r="3158" spans="11:22" x14ac:dyDescent="0.25">
      <c r="K3158" s="36"/>
      <c r="L3158" s="37"/>
      <c r="M3158" s="37"/>
      <c r="N3158" s="37"/>
      <c r="O3158" s="37"/>
      <c r="P3158" s="36"/>
      <c r="S3158" s="36"/>
      <c r="T3158" s="36"/>
      <c r="U3158" s="36"/>
      <c r="V3158" s="36"/>
    </row>
    <row r="3159" spans="11:22" x14ac:dyDescent="0.25">
      <c r="K3159" s="36"/>
      <c r="L3159" s="37"/>
      <c r="M3159" s="37"/>
      <c r="N3159" s="37"/>
      <c r="O3159" s="37"/>
      <c r="P3159" s="36"/>
      <c r="S3159" s="36"/>
      <c r="T3159" s="36"/>
      <c r="U3159" s="36"/>
      <c r="V3159" s="36"/>
    </row>
    <row r="3160" spans="11:22" x14ac:dyDescent="0.25">
      <c r="K3160" s="36"/>
      <c r="L3160" s="37"/>
      <c r="M3160" s="37"/>
      <c r="N3160" s="37"/>
      <c r="O3160" s="37"/>
      <c r="P3160" s="36"/>
      <c r="S3160" s="36"/>
      <c r="T3160" s="36"/>
      <c r="U3160" s="36"/>
      <c r="V3160" s="36"/>
    </row>
    <row r="3161" spans="11:22" x14ac:dyDescent="0.25">
      <c r="K3161" s="36"/>
      <c r="L3161" s="37"/>
      <c r="M3161" s="37"/>
      <c r="N3161" s="37"/>
      <c r="O3161" s="37"/>
      <c r="P3161" s="36"/>
      <c r="S3161" s="36"/>
      <c r="T3161" s="36"/>
      <c r="U3161" s="36"/>
      <c r="V3161" s="36"/>
    </row>
    <row r="3162" spans="11:22" x14ac:dyDescent="0.25">
      <c r="K3162" s="36"/>
      <c r="L3162" s="37"/>
      <c r="M3162" s="37"/>
      <c r="N3162" s="37"/>
      <c r="O3162" s="37"/>
      <c r="P3162" s="36"/>
      <c r="S3162" s="36"/>
      <c r="T3162" s="36"/>
      <c r="U3162" s="36"/>
      <c r="V3162" s="36"/>
    </row>
    <row r="3163" spans="11:22" x14ac:dyDescent="0.25">
      <c r="K3163" s="36"/>
      <c r="L3163" s="37"/>
      <c r="M3163" s="37"/>
      <c r="N3163" s="37"/>
      <c r="O3163" s="37"/>
      <c r="P3163" s="36"/>
      <c r="S3163" s="36"/>
      <c r="T3163" s="36"/>
      <c r="U3163" s="36"/>
      <c r="V3163" s="36"/>
    </row>
    <row r="3164" spans="11:22" x14ac:dyDescent="0.25">
      <c r="K3164" s="36"/>
      <c r="L3164" s="37"/>
      <c r="M3164" s="37"/>
      <c r="N3164" s="37"/>
      <c r="O3164" s="37"/>
      <c r="P3164" s="36"/>
      <c r="S3164" s="36"/>
      <c r="T3164" s="36"/>
      <c r="U3164" s="36"/>
      <c r="V3164" s="36"/>
    </row>
    <row r="3165" spans="11:22" x14ac:dyDescent="0.25">
      <c r="K3165" s="36"/>
      <c r="L3165" s="37"/>
      <c r="M3165" s="37"/>
      <c r="N3165" s="37"/>
      <c r="O3165" s="37"/>
      <c r="P3165" s="36"/>
      <c r="S3165" s="36"/>
      <c r="T3165" s="36"/>
      <c r="U3165" s="36"/>
      <c r="V3165" s="36"/>
    </row>
    <row r="3166" spans="11:22" x14ac:dyDescent="0.25">
      <c r="K3166" s="36"/>
      <c r="L3166" s="37"/>
      <c r="M3166" s="37"/>
      <c r="N3166" s="37"/>
      <c r="O3166" s="37"/>
      <c r="P3166" s="36"/>
      <c r="S3166" s="36"/>
      <c r="T3166" s="36"/>
      <c r="U3166" s="36"/>
      <c r="V3166" s="36"/>
    </row>
    <row r="3167" spans="11:22" x14ac:dyDescent="0.25">
      <c r="K3167" s="36"/>
      <c r="L3167" s="37"/>
      <c r="M3167" s="37"/>
      <c r="N3167" s="37"/>
      <c r="O3167" s="37"/>
      <c r="P3167" s="36"/>
      <c r="S3167" s="36"/>
      <c r="T3167" s="36"/>
      <c r="U3167" s="36"/>
      <c r="V3167" s="36"/>
    </row>
    <row r="3168" spans="11:22" x14ac:dyDescent="0.25">
      <c r="K3168" s="36"/>
      <c r="L3168" s="37"/>
      <c r="M3168" s="37"/>
      <c r="N3168" s="37"/>
      <c r="O3168" s="37"/>
      <c r="P3168" s="36"/>
      <c r="S3168" s="36"/>
      <c r="T3168" s="36"/>
      <c r="U3168" s="36"/>
      <c r="V3168" s="36"/>
    </row>
    <row r="3169" spans="11:22" x14ac:dyDescent="0.25">
      <c r="K3169" s="36"/>
      <c r="L3169" s="37"/>
      <c r="M3169" s="37"/>
      <c r="N3169" s="37"/>
      <c r="O3169" s="37"/>
      <c r="P3169" s="36"/>
      <c r="S3169" s="36"/>
      <c r="T3169" s="36"/>
      <c r="U3169" s="36"/>
      <c r="V3169" s="36"/>
    </row>
    <row r="3170" spans="11:22" x14ac:dyDescent="0.25">
      <c r="K3170" s="36"/>
      <c r="L3170" s="37"/>
      <c r="M3170" s="37"/>
      <c r="N3170" s="37"/>
      <c r="O3170" s="37"/>
      <c r="P3170" s="36"/>
      <c r="S3170" s="36"/>
      <c r="T3170" s="36"/>
      <c r="U3170" s="36"/>
      <c r="V3170" s="36"/>
    </row>
    <row r="3171" spans="11:22" x14ac:dyDescent="0.25">
      <c r="K3171" s="36"/>
      <c r="L3171" s="37"/>
      <c r="M3171" s="37"/>
      <c r="N3171" s="37"/>
      <c r="O3171" s="37"/>
      <c r="P3171" s="36"/>
      <c r="S3171" s="36"/>
      <c r="T3171" s="36"/>
      <c r="U3171" s="36"/>
      <c r="V3171" s="36"/>
    </row>
    <row r="3172" spans="11:22" x14ac:dyDescent="0.25">
      <c r="K3172" s="36"/>
      <c r="L3172" s="37"/>
      <c r="M3172" s="37"/>
      <c r="N3172" s="37"/>
      <c r="O3172" s="37"/>
      <c r="P3172" s="36"/>
      <c r="S3172" s="36"/>
      <c r="T3172" s="36"/>
      <c r="U3172" s="36"/>
      <c r="V3172" s="36"/>
    </row>
    <row r="3173" spans="11:22" x14ac:dyDescent="0.25">
      <c r="K3173" s="36"/>
      <c r="L3173" s="37"/>
      <c r="M3173" s="37"/>
      <c r="N3173" s="37"/>
      <c r="O3173" s="37"/>
      <c r="P3173" s="36"/>
      <c r="S3173" s="36"/>
      <c r="T3173" s="36"/>
      <c r="U3173" s="36"/>
      <c r="V3173" s="36"/>
    </row>
    <row r="3174" spans="11:22" x14ac:dyDescent="0.25">
      <c r="K3174" s="36"/>
      <c r="L3174" s="37"/>
      <c r="M3174" s="37"/>
      <c r="N3174" s="37"/>
      <c r="O3174" s="37"/>
      <c r="P3174" s="36"/>
      <c r="S3174" s="36"/>
      <c r="T3174" s="36"/>
      <c r="U3174" s="36"/>
      <c r="V3174" s="36"/>
    </row>
    <row r="3175" spans="11:22" x14ac:dyDescent="0.25">
      <c r="K3175" s="36"/>
      <c r="L3175" s="37"/>
      <c r="M3175" s="37"/>
      <c r="N3175" s="37"/>
      <c r="O3175" s="37"/>
      <c r="P3175" s="36"/>
      <c r="S3175" s="36"/>
      <c r="T3175" s="36"/>
      <c r="U3175" s="36"/>
      <c r="V3175" s="36"/>
    </row>
    <row r="3176" spans="11:22" x14ac:dyDescent="0.25">
      <c r="K3176" s="36"/>
      <c r="L3176" s="37"/>
      <c r="M3176" s="37"/>
      <c r="N3176" s="37"/>
      <c r="O3176" s="37"/>
      <c r="P3176" s="36"/>
      <c r="S3176" s="36"/>
      <c r="T3176" s="36"/>
      <c r="U3176" s="36"/>
      <c r="V3176" s="36"/>
    </row>
    <row r="3177" spans="11:22" x14ac:dyDescent="0.25">
      <c r="K3177" s="36"/>
      <c r="L3177" s="37"/>
      <c r="M3177" s="37"/>
      <c r="N3177" s="37"/>
      <c r="O3177" s="37"/>
      <c r="P3177" s="36"/>
      <c r="S3177" s="36"/>
      <c r="T3177" s="36"/>
      <c r="U3177" s="36"/>
      <c r="V3177" s="36"/>
    </row>
    <row r="3178" spans="11:22" x14ac:dyDescent="0.25">
      <c r="K3178" s="36"/>
      <c r="L3178" s="37"/>
      <c r="M3178" s="37"/>
      <c r="N3178" s="37"/>
      <c r="O3178" s="37"/>
      <c r="P3178" s="36"/>
      <c r="S3178" s="36"/>
      <c r="T3178" s="36"/>
      <c r="U3178" s="36"/>
      <c r="V3178" s="36"/>
    </row>
    <row r="3179" spans="11:22" x14ac:dyDescent="0.25">
      <c r="K3179" s="36"/>
      <c r="L3179" s="37"/>
      <c r="M3179" s="37"/>
      <c r="N3179" s="37"/>
      <c r="O3179" s="37"/>
      <c r="P3179" s="36"/>
      <c r="S3179" s="36"/>
      <c r="T3179" s="36"/>
      <c r="U3179" s="36"/>
      <c r="V3179" s="36"/>
    </row>
    <row r="3180" spans="11:22" x14ac:dyDescent="0.25">
      <c r="K3180" s="36"/>
      <c r="L3180" s="37"/>
      <c r="M3180" s="37"/>
      <c r="N3180" s="37"/>
      <c r="O3180" s="37"/>
      <c r="P3180" s="36"/>
      <c r="S3180" s="36"/>
      <c r="T3180" s="36"/>
      <c r="U3180" s="36"/>
      <c r="V3180" s="36"/>
    </row>
    <row r="3181" spans="11:22" x14ac:dyDescent="0.25">
      <c r="K3181" s="36"/>
      <c r="L3181" s="37"/>
      <c r="M3181" s="37"/>
      <c r="N3181" s="37"/>
      <c r="O3181" s="37"/>
      <c r="P3181" s="36"/>
      <c r="S3181" s="36"/>
      <c r="T3181" s="36"/>
      <c r="U3181" s="36"/>
      <c r="V3181" s="36"/>
    </row>
    <row r="3182" spans="11:22" x14ac:dyDescent="0.25">
      <c r="K3182" s="36"/>
      <c r="L3182" s="37"/>
      <c r="M3182" s="37"/>
      <c r="N3182" s="37"/>
      <c r="O3182" s="37"/>
      <c r="P3182" s="36"/>
      <c r="S3182" s="36"/>
      <c r="T3182" s="36"/>
      <c r="U3182" s="36"/>
      <c r="V3182" s="36"/>
    </row>
    <row r="3183" spans="11:22" x14ac:dyDescent="0.25">
      <c r="K3183" s="36"/>
      <c r="L3183" s="37"/>
      <c r="M3183" s="37"/>
      <c r="N3183" s="37"/>
      <c r="O3183" s="37"/>
      <c r="P3183" s="36"/>
      <c r="S3183" s="36"/>
      <c r="T3183" s="36"/>
      <c r="U3183" s="36"/>
      <c r="V3183" s="36"/>
    </row>
    <row r="3184" spans="11:22" x14ac:dyDescent="0.25">
      <c r="K3184" s="36"/>
      <c r="L3184" s="37"/>
      <c r="M3184" s="37"/>
      <c r="N3184" s="37"/>
      <c r="O3184" s="37"/>
      <c r="P3184" s="36"/>
      <c r="S3184" s="36"/>
      <c r="T3184" s="36"/>
      <c r="U3184" s="36"/>
      <c r="V3184" s="36"/>
    </row>
    <row r="3185" spans="11:22" x14ac:dyDescent="0.25">
      <c r="K3185" s="36"/>
      <c r="L3185" s="37"/>
      <c r="M3185" s="37"/>
      <c r="N3185" s="37"/>
      <c r="O3185" s="37"/>
      <c r="P3185" s="36"/>
      <c r="S3185" s="36"/>
      <c r="T3185" s="36"/>
      <c r="U3185" s="36"/>
      <c r="V3185" s="36"/>
    </row>
    <row r="3186" spans="11:22" x14ac:dyDescent="0.25">
      <c r="K3186" s="36"/>
      <c r="L3186" s="37"/>
      <c r="M3186" s="37"/>
      <c r="N3186" s="37"/>
      <c r="O3186" s="37"/>
      <c r="P3186" s="36"/>
      <c r="S3186" s="36"/>
      <c r="T3186" s="36"/>
      <c r="U3186" s="36"/>
      <c r="V3186" s="36"/>
    </row>
    <row r="3187" spans="11:22" x14ac:dyDescent="0.25">
      <c r="K3187" s="36"/>
      <c r="L3187" s="37"/>
      <c r="M3187" s="37"/>
      <c r="N3187" s="37"/>
      <c r="O3187" s="37"/>
      <c r="P3187" s="36"/>
      <c r="S3187" s="36"/>
      <c r="T3187" s="36"/>
      <c r="U3187" s="36"/>
      <c r="V3187" s="36"/>
    </row>
    <row r="3188" spans="11:22" x14ac:dyDescent="0.25">
      <c r="K3188" s="36"/>
      <c r="L3188" s="37"/>
      <c r="M3188" s="37"/>
      <c r="N3188" s="37"/>
      <c r="O3188" s="37"/>
      <c r="P3188" s="36"/>
      <c r="S3188" s="36"/>
      <c r="T3188" s="36"/>
      <c r="U3188" s="36"/>
      <c r="V3188" s="36"/>
    </row>
    <row r="3189" spans="11:22" x14ac:dyDescent="0.25">
      <c r="K3189" s="36"/>
      <c r="L3189" s="37"/>
      <c r="M3189" s="37"/>
      <c r="N3189" s="37"/>
      <c r="O3189" s="37"/>
      <c r="P3189" s="36"/>
      <c r="S3189" s="36"/>
      <c r="T3189" s="36"/>
      <c r="U3189" s="36"/>
      <c r="V3189" s="36"/>
    </row>
    <row r="3190" spans="11:22" x14ac:dyDescent="0.25">
      <c r="K3190" s="36"/>
      <c r="L3190" s="37"/>
      <c r="M3190" s="37"/>
      <c r="N3190" s="37"/>
      <c r="O3190" s="37"/>
      <c r="P3190" s="36"/>
      <c r="S3190" s="36"/>
      <c r="T3190" s="36"/>
      <c r="U3190" s="36"/>
      <c r="V3190" s="36"/>
    </row>
    <row r="3191" spans="11:22" x14ac:dyDescent="0.25">
      <c r="K3191" s="36"/>
      <c r="L3191" s="37"/>
      <c r="M3191" s="37"/>
      <c r="N3191" s="37"/>
      <c r="O3191" s="37"/>
      <c r="P3191" s="36"/>
      <c r="S3191" s="36"/>
      <c r="T3191" s="36"/>
      <c r="U3191" s="36"/>
      <c r="V3191" s="36"/>
    </row>
    <row r="3192" spans="11:22" x14ac:dyDescent="0.25">
      <c r="K3192" s="36"/>
      <c r="L3192" s="37"/>
      <c r="M3192" s="37"/>
      <c r="N3192" s="37"/>
      <c r="O3192" s="37"/>
      <c r="P3192" s="36"/>
      <c r="S3192" s="36"/>
      <c r="T3192" s="36"/>
      <c r="U3192" s="36"/>
      <c r="V3192" s="36"/>
    </row>
    <row r="3193" spans="11:22" x14ac:dyDescent="0.25">
      <c r="K3193" s="36"/>
      <c r="L3193" s="37"/>
      <c r="M3193" s="37"/>
      <c r="N3193" s="37"/>
      <c r="O3193" s="37"/>
      <c r="P3193" s="36"/>
      <c r="S3193" s="36"/>
      <c r="T3193" s="36"/>
      <c r="U3193" s="36"/>
      <c r="V3193" s="36"/>
    </row>
    <row r="3194" spans="11:22" x14ac:dyDescent="0.25">
      <c r="K3194" s="36"/>
      <c r="L3194" s="37"/>
      <c r="M3194" s="37"/>
      <c r="N3194" s="37"/>
      <c r="O3194" s="37"/>
      <c r="P3194" s="36"/>
      <c r="S3194" s="36"/>
      <c r="T3194" s="36"/>
      <c r="U3194" s="36"/>
      <c r="V3194" s="36"/>
    </row>
    <row r="3195" spans="11:22" x14ac:dyDescent="0.25">
      <c r="K3195" s="36"/>
      <c r="L3195" s="37"/>
      <c r="M3195" s="37"/>
      <c r="N3195" s="37"/>
      <c r="O3195" s="37"/>
      <c r="P3195" s="36"/>
      <c r="S3195" s="36"/>
      <c r="T3195" s="36"/>
      <c r="U3195" s="36"/>
      <c r="V3195" s="36"/>
    </row>
    <row r="3196" spans="11:22" x14ac:dyDescent="0.25">
      <c r="K3196" s="36"/>
      <c r="L3196" s="37"/>
      <c r="M3196" s="37"/>
      <c r="N3196" s="37"/>
      <c r="O3196" s="37"/>
      <c r="P3196" s="36"/>
      <c r="S3196" s="36"/>
      <c r="T3196" s="36"/>
      <c r="U3196" s="36"/>
      <c r="V3196" s="36"/>
    </row>
    <row r="3197" spans="11:22" x14ac:dyDescent="0.25">
      <c r="K3197" s="36"/>
      <c r="L3197" s="37"/>
      <c r="M3197" s="37"/>
      <c r="N3197" s="37"/>
      <c r="O3197" s="37"/>
      <c r="P3197" s="36"/>
      <c r="S3197" s="36"/>
      <c r="T3197" s="36"/>
      <c r="U3197" s="36"/>
      <c r="V3197" s="36"/>
    </row>
    <row r="3198" spans="11:22" x14ac:dyDescent="0.25">
      <c r="K3198" s="36"/>
      <c r="L3198" s="37"/>
      <c r="M3198" s="37"/>
      <c r="N3198" s="37"/>
      <c r="O3198" s="37"/>
      <c r="P3198" s="36"/>
      <c r="S3198" s="36"/>
      <c r="T3198" s="36"/>
      <c r="U3198" s="36"/>
      <c r="V3198" s="36"/>
    </row>
    <row r="3199" spans="11:22" x14ac:dyDescent="0.25">
      <c r="K3199" s="36"/>
      <c r="L3199" s="37"/>
      <c r="M3199" s="37"/>
      <c r="N3199" s="37"/>
      <c r="O3199" s="37"/>
      <c r="P3199" s="36"/>
      <c r="S3199" s="36"/>
      <c r="T3199" s="36"/>
      <c r="U3199" s="36"/>
      <c r="V3199" s="36"/>
    </row>
    <row r="3200" spans="11:22" x14ac:dyDescent="0.25">
      <c r="K3200" s="36"/>
      <c r="L3200" s="37"/>
      <c r="M3200" s="37"/>
      <c r="N3200" s="37"/>
      <c r="O3200" s="37"/>
      <c r="P3200" s="36"/>
      <c r="S3200" s="36"/>
      <c r="T3200" s="36"/>
      <c r="U3200" s="36"/>
      <c r="V3200" s="36"/>
    </row>
    <row r="3201" spans="11:22" x14ac:dyDescent="0.25">
      <c r="K3201" s="36"/>
      <c r="L3201" s="37"/>
      <c r="M3201" s="37"/>
      <c r="N3201" s="37"/>
      <c r="O3201" s="37"/>
      <c r="P3201" s="36"/>
      <c r="S3201" s="36"/>
      <c r="T3201" s="36"/>
      <c r="U3201" s="36"/>
      <c r="V3201" s="36"/>
    </row>
    <row r="3202" spans="11:22" x14ac:dyDescent="0.25">
      <c r="K3202" s="36"/>
      <c r="L3202" s="37"/>
      <c r="M3202" s="37"/>
      <c r="N3202" s="37"/>
      <c r="O3202" s="37"/>
      <c r="P3202" s="36"/>
      <c r="S3202" s="36"/>
      <c r="T3202" s="36"/>
      <c r="U3202" s="36"/>
      <c r="V3202" s="36"/>
    </row>
    <row r="3203" spans="11:22" x14ac:dyDescent="0.25">
      <c r="K3203" s="36"/>
      <c r="L3203" s="37"/>
      <c r="M3203" s="37"/>
      <c r="N3203" s="37"/>
      <c r="O3203" s="37"/>
      <c r="P3203" s="36"/>
      <c r="S3203" s="36"/>
      <c r="T3203" s="36"/>
      <c r="U3203" s="36"/>
      <c r="V3203" s="36"/>
    </row>
    <row r="3204" spans="11:22" x14ac:dyDescent="0.25">
      <c r="K3204" s="36"/>
      <c r="L3204" s="37"/>
      <c r="M3204" s="37"/>
      <c r="N3204" s="37"/>
      <c r="O3204" s="37"/>
      <c r="P3204" s="36"/>
      <c r="S3204" s="36"/>
      <c r="T3204" s="36"/>
      <c r="U3204" s="36"/>
      <c r="V3204" s="36"/>
    </row>
    <row r="3205" spans="11:22" x14ac:dyDescent="0.25">
      <c r="K3205" s="36"/>
      <c r="L3205" s="37"/>
      <c r="M3205" s="37"/>
      <c r="N3205" s="37"/>
      <c r="O3205" s="37"/>
      <c r="P3205" s="36"/>
      <c r="S3205" s="36"/>
      <c r="T3205" s="36"/>
      <c r="U3205" s="36"/>
      <c r="V3205" s="36"/>
    </row>
    <row r="3206" spans="11:22" x14ac:dyDescent="0.25">
      <c r="K3206" s="36"/>
      <c r="L3206" s="37"/>
      <c r="M3206" s="37"/>
      <c r="N3206" s="37"/>
      <c r="O3206" s="37"/>
      <c r="P3206" s="36"/>
      <c r="S3206" s="36"/>
      <c r="T3206" s="36"/>
      <c r="U3206" s="36"/>
      <c r="V3206" s="36"/>
    </row>
    <row r="3207" spans="11:22" x14ac:dyDescent="0.25">
      <c r="K3207" s="36"/>
      <c r="L3207" s="37"/>
      <c r="M3207" s="37"/>
      <c r="N3207" s="37"/>
      <c r="O3207" s="37"/>
      <c r="P3207" s="36"/>
      <c r="S3207" s="36"/>
      <c r="T3207" s="36"/>
      <c r="U3207" s="36"/>
      <c r="V3207" s="36"/>
    </row>
    <row r="3208" spans="11:22" x14ac:dyDescent="0.25">
      <c r="K3208" s="36"/>
      <c r="L3208" s="37"/>
      <c r="M3208" s="37"/>
      <c r="N3208" s="37"/>
      <c r="O3208" s="37"/>
      <c r="P3208" s="36"/>
      <c r="S3208" s="36"/>
      <c r="T3208" s="36"/>
      <c r="U3208" s="36"/>
      <c r="V3208" s="36"/>
    </row>
    <row r="3209" spans="11:22" x14ac:dyDescent="0.25">
      <c r="K3209" s="36"/>
      <c r="L3209" s="37"/>
      <c r="M3209" s="37"/>
      <c r="N3209" s="37"/>
      <c r="O3209" s="37"/>
      <c r="P3209" s="36"/>
      <c r="S3209" s="36"/>
      <c r="T3209" s="36"/>
      <c r="U3209" s="36"/>
      <c r="V3209" s="36"/>
    </row>
    <row r="3210" spans="11:22" x14ac:dyDescent="0.25">
      <c r="K3210" s="36"/>
      <c r="L3210" s="37"/>
      <c r="M3210" s="37"/>
      <c r="N3210" s="37"/>
      <c r="O3210" s="37"/>
      <c r="P3210" s="36"/>
      <c r="S3210" s="36"/>
      <c r="T3210" s="36"/>
      <c r="U3210" s="36"/>
      <c r="V3210" s="36"/>
    </row>
    <row r="3211" spans="11:22" x14ac:dyDescent="0.25">
      <c r="K3211" s="36"/>
      <c r="L3211" s="37"/>
      <c r="M3211" s="37"/>
      <c r="N3211" s="37"/>
      <c r="O3211" s="37"/>
      <c r="P3211" s="36"/>
      <c r="S3211" s="36"/>
      <c r="T3211" s="36"/>
      <c r="U3211" s="36"/>
      <c r="V3211" s="36"/>
    </row>
    <row r="3212" spans="11:22" x14ac:dyDescent="0.25">
      <c r="K3212" s="36"/>
      <c r="L3212" s="37"/>
      <c r="M3212" s="37"/>
      <c r="N3212" s="37"/>
      <c r="O3212" s="37"/>
      <c r="P3212" s="36"/>
      <c r="S3212" s="36"/>
      <c r="T3212" s="36"/>
      <c r="U3212" s="36"/>
      <c r="V3212" s="36"/>
    </row>
    <row r="3213" spans="11:22" x14ac:dyDescent="0.25">
      <c r="K3213" s="36"/>
      <c r="L3213" s="37"/>
      <c r="M3213" s="37"/>
      <c r="N3213" s="37"/>
      <c r="O3213" s="37"/>
      <c r="P3213" s="36"/>
      <c r="S3213" s="36"/>
      <c r="T3213" s="36"/>
      <c r="U3213" s="36"/>
      <c r="V3213" s="36"/>
    </row>
    <row r="3214" spans="11:22" x14ac:dyDescent="0.25">
      <c r="K3214" s="36"/>
      <c r="L3214" s="37"/>
      <c r="M3214" s="37"/>
      <c r="N3214" s="37"/>
      <c r="O3214" s="37"/>
      <c r="P3214" s="36"/>
      <c r="S3214" s="36"/>
      <c r="T3214" s="36"/>
      <c r="U3214" s="36"/>
      <c r="V3214" s="36"/>
    </row>
    <row r="3215" spans="11:22" x14ac:dyDescent="0.25">
      <c r="K3215" s="36"/>
      <c r="L3215" s="37"/>
      <c r="M3215" s="37"/>
      <c r="N3215" s="37"/>
      <c r="O3215" s="37"/>
      <c r="P3215" s="36"/>
      <c r="S3215" s="36"/>
      <c r="T3215" s="36"/>
      <c r="U3215" s="36"/>
      <c r="V3215" s="36"/>
    </row>
    <row r="3216" spans="11:22" x14ac:dyDescent="0.25">
      <c r="K3216" s="36"/>
      <c r="L3216" s="37"/>
      <c r="M3216" s="37"/>
      <c r="N3216" s="37"/>
      <c r="O3216" s="37"/>
      <c r="P3216" s="36"/>
      <c r="S3216" s="36"/>
      <c r="T3216" s="36"/>
      <c r="U3216" s="36"/>
      <c r="V3216" s="36"/>
    </row>
    <row r="3217" spans="11:22" x14ac:dyDescent="0.25">
      <c r="K3217" s="36"/>
      <c r="L3217" s="37"/>
      <c r="M3217" s="37"/>
      <c r="N3217" s="37"/>
      <c r="O3217" s="37"/>
      <c r="P3217" s="36"/>
      <c r="S3217" s="36"/>
      <c r="T3217" s="36"/>
      <c r="U3217" s="36"/>
      <c r="V3217" s="36"/>
    </row>
    <row r="3218" spans="11:22" x14ac:dyDescent="0.25">
      <c r="K3218" s="36"/>
      <c r="L3218" s="37"/>
      <c r="M3218" s="37"/>
      <c r="N3218" s="37"/>
      <c r="O3218" s="37"/>
      <c r="P3218" s="36"/>
      <c r="S3218" s="36"/>
      <c r="T3218" s="36"/>
      <c r="U3218" s="36"/>
      <c r="V3218" s="36"/>
    </row>
    <row r="3219" spans="11:22" x14ac:dyDescent="0.25">
      <c r="K3219" s="36"/>
      <c r="L3219" s="37"/>
      <c r="M3219" s="37"/>
      <c r="N3219" s="37"/>
      <c r="O3219" s="37"/>
      <c r="P3219" s="36"/>
      <c r="S3219" s="36"/>
      <c r="T3219" s="36"/>
      <c r="U3219" s="36"/>
      <c r="V3219" s="36"/>
    </row>
    <row r="3220" spans="11:22" x14ac:dyDescent="0.25">
      <c r="K3220" s="36"/>
      <c r="L3220" s="37"/>
      <c r="M3220" s="37"/>
      <c r="N3220" s="37"/>
      <c r="O3220" s="37"/>
      <c r="P3220" s="36"/>
      <c r="S3220" s="36"/>
      <c r="T3220" s="36"/>
      <c r="U3220" s="36"/>
      <c r="V3220" s="36"/>
    </row>
    <row r="3221" spans="11:22" x14ac:dyDescent="0.25">
      <c r="K3221" s="36"/>
      <c r="L3221" s="37"/>
      <c r="M3221" s="37"/>
      <c r="N3221" s="37"/>
      <c r="O3221" s="37"/>
      <c r="P3221" s="36"/>
      <c r="S3221" s="36"/>
      <c r="T3221" s="36"/>
      <c r="U3221" s="36"/>
      <c r="V3221" s="36"/>
    </row>
    <row r="3222" spans="11:22" x14ac:dyDescent="0.25">
      <c r="K3222" s="36"/>
      <c r="L3222" s="37"/>
      <c r="M3222" s="37"/>
      <c r="N3222" s="37"/>
      <c r="O3222" s="37"/>
      <c r="P3222" s="36"/>
      <c r="S3222" s="36"/>
      <c r="T3222" s="36"/>
      <c r="U3222" s="36"/>
      <c r="V3222" s="36"/>
    </row>
    <row r="3223" spans="11:22" x14ac:dyDescent="0.25">
      <c r="K3223" s="36"/>
      <c r="L3223" s="37"/>
      <c r="M3223" s="37"/>
      <c r="N3223" s="37"/>
      <c r="O3223" s="37"/>
      <c r="P3223" s="36"/>
      <c r="S3223" s="36"/>
      <c r="T3223" s="36"/>
      <c r="U3223" s="36"/>
      <c r="V3223" s="36"/>
    </row>
    <row r="3224" spans="11:22" x14ac:dyDescent="0.25">
      <c r="K3224" s="36"/>
      <c r="L3224" s="37"/>
      <c r="M3224" s="37"/>
      <c r="N3224" s="37"/>
      <c r="O3224" s="37"/>
      <c r="P3224" s="36"/>
      <c r="S3224" s="36"/>
      <c r="T3224" s="36"/>
      <c r="U3224" s="36"/>
      <c r="V3224" s="36"/>
    </row>
    <row r="3225" spans="11:22" x14ac:dyDescent="0.25">
      <c r="K3225" s="36"/>
      <c r="L3225" s="37"/>
      <c r="M3225" s="37"/>
      <c r="N3225" s="37"/>
      <c r="O3225" s="37"/>
      <c r="P3225" s="36"/>
      <c r="S3225" s="36"/>
      <c r="T3225" s="36"/>
      <c r="U3225" s="36"/>
      <c r="V3225" s="36"/>
    </row>
    <row r="3226" spans="11:22" x14ac:dyDescent="0.25">
      <c r="K3226" s="36"/>
      <c r="L3226" s="37"/>
      <c r="M3226" s="37"/>
      <c r="N3226" s="37"/>
      <c r="O3226" s="37"/>
      <c r="P3226" s="36"/>
      <c r="S3226" s="36"/>
      <c r="T3226" s="36"/>
      <c r="U3226" s="36"/>
      <c r="V3226" s="36"/>
    </row>
    <row r="3227" spans="11:22" x14ac:dyDescent="0.25">
      <c r="K3227" s="36"/>
      <c r="L3227" s="37"/>
      <c r="M3227" s="37"/>
      <c r="N3227" s="37"/>
      <c r="O3227" s="37"/>
      <c r="P3227" s="36"/>
      <c r="S3227" s="36"/>
      <c r="T3227" s="36"/>
      <c r="U3227" s="36"/>
      <c r="V3227" s="36"/>
    </row>
    <row r="3228" spans="11:22" x14ac:dyDescent="0.25">
      <c r="K3228" s="36"/>
      <c r="L3228" s="37"/>
      <c r="M3228" s="37"/>
      <c r="N3228" s="37"/>
      <c r="O3228" s="37"/>
      <c r="P3228" s="36"/>
      <c r="S3228" s="36"/>
      <c r="T3228" s="36"/>
      <c r="U3228" s="36"/>
      <c r="V3228" s="36"/>
    </row>
    <row r="3229" spans="11:22" x14ac:dyDescent="0.25">
      <c r="K3229" s="36"/>
      <c r="L3229" s="37"/>
      <c r="M3229" s="37"/>
      <c r="N3229" s="37"/>
      <c r="O3229" s="37"/>
      <c r="P3229" s="36"/>
      <c r="S3229" s="36"/>
      <c r="T3229" s="36"/>
      <c r="U3229" s="36"/>
      <c r="V3229" s="36"/>
    </row>
    <row r="3230" spans="11:22" x14ac:dyDescent="0.25">
      <c r="K3230" s="36"/>
      <c r="L3230" s="37"/>
      <c r="M3230" s="37"/>
      <c r="N3230" s="37"/>
      <c r="O3230" s="37"/>
      <c r="P3230" s="36"/>
      <c r="S3230" s="36"/>
      <c r="T3230" s="36"/>
      <c r="U3230" s="36"/>
      <c r="V3230" s="36"/>
    </row>
    <row r="3231" spans="11:22" x14ac:dyDescent="0.25">
      <c r="K3231" s="36"/>
      <c r="L3231" s="37"/>
      <c r="M3231" s="37"/>
      <c r="N3231" s="37"/>
      <c r="O3231" s="37"/>
      <c r="P3231" s="36"/>
      <c r="S3231" s="36"/>
      <c r="T3231" s="36"/>
      <c r="U3231" s="36"/>
      <c r="V3231" s="36"/>
    </row>
    <row r="3232" spans="11:22" x14ac:dyDescent="0.25">
      <c r="K3232" s="36"/>
      <c r="L3232" s="37"/>
      <c r="M3232" s="37"/>
      <c r="N3232" s="37"/>
      <c r="O3232" s="37"/>
      <c r="P3232" s="36"/>
      <c r="S3232" s="36"/>
      <c r="T3232" s="36"/>
      <c r="U3232" s="36"/>
      <c r="V3232" s="36"/>
    </row>
    <row r="3233" spans="11:22" x14ac:dyDescent="0.25">
      <c r="K3233" s="36"/>
      <c r="L3233" s="37"/>
      <c r="M3233" s="37"/>
      <c r="N3233" s="37"/>
      <c r="O3233" s="37"/>
      <c r="P3233" s="36"/>
      <c r="S3233" s="36"/>
      <c r="T3233" s="36"/>
      <c r="U3233" s="36"/>
      <c r="V3233" s="36"/>
    </row>
    <row r="3234" spans="11:22" x14ac:dyDescent="0.25">
      <c r="K3234" s="36"/>
      <c r="L3234" s="37"/>
      <c r="M3234" s="37"/>
      <c r="N3234" s="37"/>
      <c r="O3234" s="37"/>
      <c r="P3234" s="36"/>
      <c r="S3234" s="36"/>
      <c r="T3234" s="36"/>
      <c r="U3234" s="36"/>
      <c r="V3234" s="36"/>
    </row>
    <row r="3235" spans="11:22" x14ac:dyDescent="0.25">
      <c r="K3235" s="36"/>
      <c r="L3235" s="37"/>
      <c r="M3235" s="37"/>
      <c r="N3235" s="37"/>
      <c r="O3235" s="37"/>
      <c r="P3235" s="36"/>
      <c r="S3235" s="36"/>
      <c r="T3235" s="36"/>
      <c r="U3235" s="36"/>
      <c r="V3235" s="36"/>
    </row>
    <row r="3236" spans="11:22" x14ac:dyDescent="0.25">
      <c r="K3236" s="36"/>
      <c r="L3236" s="37"/>
      <c r="M3236" s="37"/>
      <c r="N3236" s="37"/>
      <c r="O3236" s="37"/>
      <c r="P3236" s="36"/>
      <c r="S3236" s="36"/>
      <c r="T3236" s="36"/>
      <c r="U3236" s="36"/>
      <c r="V3236" s="36"/>
    </row>
    <row r="3237" spans="11:22" x14ac:dyDescent="0.25">
      <c r="K3237" s="36"/>
      <c r="L3237" s="37"/>
      <c r="M3237" s="37"/>
      <c r="N3237" s="37"/>
      <c r="O3237" s="37"/>
      <c r="P3237" s="36"/>
      <c r="S3237" s="36"/>
      <c r="T3237" s="36"/>
      <c r="U3237" s="36"/>
      <c r="V3237" s="36"/>
    </row>
    <row r="3238" spans="11:22" x14ac:dyDescent="0.25">
      <c r="K3238" s="36"/>
      <c r="L3238" s="37"/>
      <c r="M3238" s="37"/>
      <c r="N3238" s="37"/>
      <c r="O3238" s="37"/>
      <c r="P3238" s="36"/>
      <c r="S3238" s="36"/>
      <c r="T3238" s="36"/>
      <c r="U3238" s="36"/>
      <c r="V3238" s="36"/>
    </row>
    <row r="3239" spans="11:22" x14ac:dyDescent="0.25">
      <c r="K3239" s="36"/>
      <c r="L3239" s="37"/>
      <c r="M3239" s="37"/>
      <c r="N3239" s="37"/>
      <c r="O3239" s="37"/>
      <c r="P3239" s="36"/>
      <c r="S3239" s="36"/>
      <c r="T3239" s="36"/>
      <c r="U3239" s="36"/>
      <c r="V3239" s="36"/>
    </row>
    <row r="3240" spans="11:22" x14ac:dyDescent="0.25">
      <c r="K3240" s="36"/>
      <c r="L3240" s="37"/>
      <c r="M3240" s="37"/>
      <c r="N3240" s="37"/>
      <c r="O3240" s="37"/>
      <c r="P3240" s="36"/>
      <c r="S3240" s="36"/>
      <c r="T3240" s="36"/>
      <c r="U3240" s="36"/>
      <c r="V3240" s="36"/>
    </row>
    <row r="3241" spans="11:22" x14ac:dyDescent="0.25">
      <c r="K3241" s="36"/>
      <c r="L3241" s="37"/>
      <c r="M3241" s="37"/>
      <c r="N3241" s="37"/>
      <c r="O3241" s="37"/>
      <c r="P3241" s="36"/>
      <c r="S3241" s="36"/>
      <c r="T3241" s="36"/>
      <c r="U3241" s="36"/>
      <c r="V3241" s="36"/>
    </row>
    <row r="3242" spans="11:22" x14ac:dyDescent="0.25">
      <c r="K3242" s="36"/>
      <c r="L3242" s="37"/>
      <c r="M3242" s="37"/>
      <c r="N3242" s="37"/>
      <c r="O3242" s="37"/>
      <c r="P3242" s="36"/>
      <c r="S3242" s="36"/>
      <c r="T3242" s="36"/>
      <c r="U3242" s="36"/>
      <c r="V3242" s="36"/>
    </row>
    <row r="3243" spans="11:22" x14ac:dyDescent="0.25">
      <c r="K3243" s="36"/>
      <c r="L3243" s="37"/>
      <c r="M3243" s="37"/>
      <c r="N3243" s="37"/>
      <c r="O3243" s="37"/>
      <c r="P3243" s="36"/>
      <c r="S3243" s="36"/>
      <c r="T3243" s="36"/>
      <c r="U3243" s="36"/>
      <c r="V3243" s="36"/>
    </row>
    <row r="3244" spans="11:22" x14ac:dyDescent="0.25">
      <c r="K3244" s="36"/>
      <c r="L3244" s="37"/>
      <c r="M3244" s="37"/>
      <c r="N3244" s="37"/>
      <c r="O3244" s="37"/>
      <c r="P3244" s="36"/>
      <c r="S3244" s="36"/>
      <c r="T3244" s="36"/>
      <c r="U3244" s="36"/>
      <c r="V3244" s="36"/>
    </row>
    <row r="3245" spans="11:22" x14ac:dyDescent="0.25">
      <c r="K3245" s="36"/>
      <c r="L3245" s="37"/>
      <c r="M3245" s="37"/>
      <c r="N3245" s="37"/>
      <c r="O3245" s="37"/>
      <c r="P3245" s="36"/>
      <c r="S3245" s="36"/>
      <c r="T3245" s="36"/>
      <c r="U3245" s="36"/>
      <c r="V3245" s="36"/>
    </row>
    <row r="3246" spans="11:22" x14ac:dyDescent="0.25">
      <c r="K3246" s="36"/>
      <c r="L3246" s="37"/>
      <c r="M3246" s="37"/>
      <c r="N3246" s="37"/>
      <c r="O3246" s="37"/>
      <c r="P3246" s="36"/>
      <c r="S3246" s="36"/>
      <c r="T3246" s="36"/>
      <c r="U3246" s="36"/>
      <c r="V3246" s="36"/>
    </row>
    <row r="3247" spans="11:22" x14ac:dyDescent="0.25">
      <c r="K3247" s="36"/>
      <c r="L3247" s="37"/>
      <c r="M3247" s="37"/>
      <c r="N3247" s="37"/>
      <c r="O3247" s="37"/>
      <c r="P3247" s="36"/>
      <c r="S3247" s="36"/>
      <c r="T3247" s="36"/>
      <c r="U3247" s="36"/>
      <c r="V3247" s="36"/>
    </row>
    <row r="3248" spans="11:22" x14ac:dyDescent="0.25">
      <c r="K3248" s="36"/>
      <c r="L3248" s="37"/>
      <c r="M3248" s="37"/>
      <c r="N3248" s="37"/>
      <c r="O3248" s="37"/>
      <c r="P3248" s="36"/>
      <c r="S3248" s="36"/>
      <c r="T3248" s="36"/>
      <c r="U3248" s="36"/>
      <c r="V3248" s="36"/>
    </row>
    <row r="3249" spans="11:22" x14ac:dyDescent="0.25">
      <c r="K3249" s="36"/>
      <c r="L3249" s="37"/>
      <c r="M3249" s="37"/>
      <c r="N3249" s="37"/>
      <c r="O3249" s="37"/>
      <c r="P3249" s="36"/>
      <c r="S3249" s="36"/>
      <c r="T3249" s="36"/>
      <c r="U3249" s="36"/>
      <c r="V3249" s="36"/>
    </row>
    <row r="3250" spans="11:22" x14ac:dyDescent="0.25">
      <c r="K3250" s="36"/>
      <c r="L3250" s="37"/>
      <c r="M3250" s="37"/>
      <c r="N3250" s="37"/>
      <c r="O3250" s="37"/>
      <c r="P3250" s="36"/>
      <c r="S3250" s="36"/>
      <c r="T3250" s="36"/>
      <c r="U3250" s="36"/>
      <c r="V3250" s="36"/>
    </row>
    <row r="3251" spans="11:22" x14ac:dyDescent="0.25">
      <c r="K3251" s="36"/>
      <c r="L3251" s="37"/>
      <c r="M3251" s="37"/>
      <c r="N3251" s="37"/>
      <c r="O3251" s="37"/>
      <c r="P3251" s="36"/>
      <c r="S3251" s="36"/>
      <c r="T3251" s="36"/>
      <c r="U3251" s="36"/>
      <c r="V3251" s="36"/>
    </row>
    <row r="3252" spans="11:22" x14ac:dyDescent="0.25">
      <c r="K3252" s="36"/>
      <c r="L3252" s="37"/>
      <c r="M3252" s="37"/>
      <c r="N3252" s="37"/>
      <c r="O3252" s="37"/>
      <c r="P3252" s="36"/>
      <c r="S3252" s="36"/>
      <c r="T3252" s="36"/>
      <c r="U3252" s="36"/>
      <c r="V3252" s="36"/>
    </row>
    <row r="3253" spans="11:22" x14ac:dyDescent="0.25">
      <c r="K3253" s="36"/>
      <c r="L3253" s="37"/>
      <c r="M3253" s="37"/>
      <c r="N3253" s="37"/>
      <c r="O3253" s="37"/>
      <c r="P3253" s="36"/>
      <c r="S3253" s="36"/>
      <c r="T3253" s="36"/>
      <c r="U3253" s="36"/>
      <c r="V3253" s="36"/>
    </row>
    <row r="3254" spans="11:22" x14ac:dyDescent="0.25">
      <c r="K3254" s="36"/>
      <c r="L3254" s="37"/>
      <c r="M3254" s="37"/>
      <c r="N3254" s="37"/>
      <c r="O3254" s="37"/>
      <c r="P3254" s="36"/>
      <c r="S3254" s="36"/>
      <c r="T3254" s="36"/>
      <c r="U3254" s="36"/>
      <c r="V3254" s="36"/>
    </row>
    <row r="3255" spans="11:22" x14ac:dyDescent="0.25">
      <c r="K3255" s="36"/>
      <c r="L3255" s="37"/>
      <c r="M3255" s="37"/>
      <c r="N3255" s="37"/>
      <c r="O3255" s="37"/>
      <c r="P3255" s="36"/>
      <c r="S3255" s="36"/>
      <c r="T3255" s="36"/>
      <c r="U3255" s="36"/>
      <c r="V3255" s="36"/>
    </row>
    <row r="3256" spans="11:22" x14ac:dyDescent="0.25">
      <c r="K3256" s="36"/>
      <c r="L3256" s="37"/>
      <c r="M3256" s="37"/>
      <c r="N3256" s="37"/>
      <c r="O3256" s="37"/>
      <c r="P3256" s="36"/>
      <c r="S3256" s="36"/>
      <c r="T3256" s="36"/>
      <c r="U3256" s="36"/>
      <c r="V3256" s="36"/>
    </row>
    <row r="3257" spans="11:22" x14ac:dyDescent="0.25">
      <c r="K3257" s="36"/>
      <c r="L3257" s="37"/>
      <c r="M3257" s="37"/>
      <c r="N3257" s="37"/>
      <c r="O3257" s="37"/>
      <c r="P3257" s="36"/>
      <c r="S3257" s="36"/>
      <c r="T3257" s="36"/>
      <c r="U3257" s="36"/>
      <c r="V3257" s="36"/>
    </row>
    <row r="3258" spans="11:22" x14ac:dyDescent="0.25">
      <c r="K3258" s="36"/>
      <c r="L3258" s="37"/>
      <c r="M3258" s="37"/>
      <c r="N3258" s="37"/>
      <c r="O3258" s="37"/>
      <c r="P3258" s="36"/>
      <c r="S3258" s="36"/>
      <c r="T3258" s="36"/>
      <c r="U3258" s="36"/>
      <c r="V3258" s="36"/>
    </row>
    <row r="3259" spans="11:22" x14ac:dyDescent="0.25">
      <c r="K3259" s="36"/>
      <c r="L3259" s="37"/>
      <c r="M3259" s="37"/>
      <c r="N3259" s="37"/>
      <c r="O3259" s="37"/>
      <c r="P3259" s="36"/>
      <c r="S3259" s="36"/>
      <c r="T3259" s="36"/>
      <c r="U3259" s="36"/>
      <c r="V3259" s="36"/>
    </row>
    <row r="3260" spans="11:22" x14ac:dyDescent="0.25">
      <c r="K3260" s="36"/>
      <c r="L3260" s="37"/>
      <c r="M3260" s="37"/>
      <c r="N3260" s="37"/>
      <c r="O3260" s="37"/>
      <c r="P3260" s="36"/>
      <c r="S3260" s="36"/>
      <c r="T3260" s="36"/>
      <c r="U3260" s="36"/>
      <c r="V3260" s="36"/>
    </row>
    <row r="3261" spans="11:22" x14ac:dyDescent="0.25">
      <c r="K3261" s="36"/>
      <c r="L3261" s="37"/>
      <c r="M3261" s="37"/>
      <c r="N3261" s="37"/>
      <c r="O3261" s="37"/>
      <c r="P3261" s="36"/>
      <c r="S3261" s="36"/>
      <c r="T3261" s="36"/>
      <c r="U3261" s="36"/>
      <c r="V3261" s="36"/>
    </row>
    <row r="3262" spans="11:22" x14ac:dyDescent="0.25">
      <c r="K3262" s="36"/>
      <c r="L3262" s="37"/>
      <c r="M3262" s="37"/>
      <c r="N3262" s="37"/>
      <c r="O3262" s="37"/>
      <c r="P3262" s="36"/>
      <c r="S3262" s="36"/>
      <c r="T3262" s="36"/>
      <c r="U3262" s="36"/>
      <c r="V3262" s="36"/>
    </row>
    <row r="3263" spans="11:22" x14ac:dyDescent="0.25">
      <c r="K3263" s="36"/>
      <c r="L3263" s="37"/>
      <c r="M3263" s="37"/>
      <c r="N3263" s="37"/>
      <c r="O3263" s="37"/>
      <c r="P3263" s="36"/>
      <c r="S3263" s="36"/>
      <c r="T3263" s="36"/>
      <c r="U3263" s="36"/>
      <c r="V3263" s="36"/>
    </row>
    <row r="3264" spans="11:22" x14ac:dyDescent="0.25">
      <c r="K3264" s="36"/>
      <c r="L3264" s="37"/>
      <c r="M3264" s="37"/>
      <c r="N3264" s="37"/>
      <c r="O3264" s="37"/>
      <c r="P3264" s="36"/>
      <c r="S3264" s="36"/>
      <c r="T3264" s="36"/>
      <c r="U3264" s="36"/>
      <c r="V3264" s="36"/>
    </row>
    <row r="3265" spans="11:22" x14ac:dyDescent="0.25">
      <c r="K3265" s="36"/>
      <c r="L3265" s="37"/>
      <c r="M3265" s="37"/>
      <c r="N3265" s="37"/>
      <c r="O3265" s="37"/>
      <c r="P3265" s="36"/>
      <c r="S3265" s="36"/>
      <c r="T3265" s="36"/>
      <c r="U3265" s="36"/>
      <c r="V3265" s="36"/>
    </row>
    <row r="3266" spans="11:22" x14ac:dyDescent="0.25">
      <c r="K3266" s="36"/>
      <c r="L3266" s="37"/>
      <c r="M3266" s="37"/>
      <c r="N3266" s="37"/>
      <c r="O3266" s="37"/>
      <c r="P3266" s="36"/>
      <c r="S3266" s="36"/>
      <c r="T3266" s="36"/>
      <c r="U3266" s="36"/>
      <c r="V3266" s="36"/>
    </row>
    <row r="3267" spans="11:22" x14ac:dyDescent="0.25">
      <c r="K3267" s="36"/>
      <c r="L3267" s="37"/>
      <c r="M3267" s="37"/>
      <c r="N3267" s="37"/>
      <c r="O3267" s="37"/>
      <c r="P3267" s="36"/>
      <c r="S3267" s="36"/>
      <c r="T3267" s="36"/>
      <c r="U3267" s="36"/>
      <c r="V3267" s="36"/>
    </row>
    <row r="3268" spans="11:22" x14ac:dyDescent="0.25">
      <c r="K3268" s="36"/>
      <c r="L3268" s="37"/>
      <c r="M3268" s="37"/>
      <c r="N3268" s="37"/>
      <c r="O3268" s="37"/>
      <c r="P3268" s="36"/>
      <c r="S3268" s="36"/>
      <c r="T3268" s="36"/>
      <c r="U3268" s="36"/>
      <c r="V3268" s="36"/>
    </row>
    <row r="3269" spans="11:22" x14ac:dyDescent="0.25">
      <c r="K3269" s="36"/>
      <c r="L3269" s="37"/>
      <c r="M3269" s="37"/>
      <c r="N3269" s="37"/>
      <c r="O3269" s="37"/>
      <c r="P3269" s="36"/>
      <c r="S3269" s="36"/>
      <c r="T3269" s="36"/>
      <c r="U3269" s="36"/>
      <c r="V3269" s="36"/>
    </row>
    <row r="3270" spans="11:22" x14ac:dyDescent="0.25">
      <c r="K3270" s="36"/>
      <c r="L3270" s="37"/>
      <c r="M3270" s="37"/>
      <c r="N3270" s="37"/>
      <c r="O3270" s="37"/>
      <c r="P3270" s="36"/>
      <c r="S3270" s="36"/>
      <c r="T3270" s="36"/>
      <c r="U3270" s="36"/>
      <c r="V3270" s="36"/>
    </row>
    <row r="3271" spans="11:22" x14ac:dyDescent="0.25">
      <c r="K3271" s="36"/>
      <c r="L3271" s="37"/>
      <c r="M3271" s="37"/>
      <c r="N3271" s="37"/>
      <c r="O3271" s="37"/>
      <c r="P3271" s="36"/>
      <c r="S3271" s="36"/>
      <c r="T3271" s="36"/>
      <c r="U3271" s="36"/>
      <c r="V3271" s="36"/>
    </row>
    <row r="3272" spans="11:22" x14ac:dyDescent="0.25">
      <c r="K3272" s="36"/>
      <c r="L3272" s="37"/>
      <c r="M3272" s="37"/>
      <c r="N3272" s="37"/>
      <c r="O3272" s="37"/>
      <c r="P3272" s="36"/>
      <c r="S3272" s="36"/>
      <c r="T3272" s="36"/>
      <c r="U3272" s="36"/>
      <c r="V3272" s="36"/>
    </row>
    <row r="3273" spans="11:22" x14ac:dyDescent="0.25">
      <c r="K3273" s="36"/>
      <c r="L3273" s="37"/>
      <c r="M3273" s="37"/>
      <c r="N3273" s="37"/>
      <c r="O3273" s="37"/>
      <c r="P3273" s="36"/>
      <c r="S3273" s="36"/>
      <c r="T3273" s="36"/>
      <c r="U3273" s="36"/>
      <c r="V3273" s="36"/>
    </row>
    <row r="3274" spans="11:22" x14ac:dyDescent="0.25">
      <c r="K3274" s="36"/>
      <c r="L3274" s="37"/>
      <c r="M3274" s="37"/>
      <c r="N3274" s="37"/>
      <c r="O3274" s="37"/>
      <c r="P3274" s="36"/>
      <c r="S3274" s="36"/>
      <c r="T3274" s="36"/>
      <c r="U3274" s="36"/>
      <c r="V3274" s="36"/>
    </row>
    <row r="3275" spans="11:22" x14ac:dyDescent="0.25">
      <c r="K3275" s="36"/>
      <c r="L3275" s="37"/>
      <c r="M3275" s="37"/>
      <c r="N3275" s="37"/>
      <c r="O3275" s="37"/>
      <c r="P3275" s="36"/>
      <c r="S3275" s="36"/>
      <c r="T3275" s="36"/>
      <c r="U3275" s="36"/>
      <c r="V3275" s="36"/>
    </row>
    <row r="3276" spans="11:22" x14ac:dyDescent="0.25">
      <c r="K3276" s="36"/>
      <c r="L3276" s="37"/>
      <c r="M3276" s="37"/>
      <c r="N3276" s="37"/>
      <c r="O3276" s="37"/>
      <c r="P3276" s="36"/>
      <c r="S3276" s="36"/>
      <c r="T3276" s="36"/>
      <c r="U3276" s="36"/>
      <c r="V3276" s="36"/>
    </row>
    <row r="3277" spans="11:22" x14ac:dyDescent="0.25">
      <c r="K3277" s="36"/>
      <c r="L3277" s="37"/>
      <c r="M3277" s="37"/>
      <c r="N3277" s="37"/>
      <c r="O3277" s="37"/>
      <c r="P3277" s="36"/>
      <c r="S3277" s="36"/>
      <c r="T3277" s="36"/>
      <c r="U3277" s="36"/>
      <c r="V3277" s="36"/>
    </row>
    <row r="3278" spans="11:22" x14ac:dyDescent="0.25">
      <c r="K3278" s="36"/>
      <c r="L3278" s="37"/>
      <c r="M3278" s="37"/>
      <c r="N3278" s="37"/>
      <c r="O3278" s="37"/>
      <c r="P3278" s="36"/>
      <c r="S3278" s="36"/>
      <c r="T3278" s="36"/>
      <c r="U3278" s="36"/>
      <c r="V3278" s="36"/>
    </row>
    <row r="3279" spans="11:22" x14ac:dyDescent="0.25">
      <c r="K3279" s="36"/>
      <c r="L3279" s="37"/>
      <c r="M3279" s="37"/>
      <c r="N3279" s="37"/>
      <c r="O3279" s="37"/>
      <c r="P3279" s="36"/>
      <c r="S3279" s="36"/>
      <c r="T3279" s="36"/>
      <c r="U3279" s="36"/>
      <c r="V3279" s="36"/>
    </row>
    <row r="3280" spans="11:22" x14ac:dyDescent="0.25">
      <c r="K3280" s="36"/>
      <c r="L3280" s="37"/>
      <c r="M3280" s="37"/>
      <c r="N3280" s="37"/>
      <c r="O3280" s="37"/>
      <c r="P3280" s="36"/>
      <c r="S3280" s="36"/>
      <c r="T3280" s="36"/>
      <c r="U3280" s="36"/>
      <c r="V3280" s="36"/>
    </row>
    <row r="3281" spans="11:22" x14ac:dyDescent="0.25">
      <c r="K3281" s="36"/>
      <c r="L3281" s="37"/>
      <c r="M3281" s="37"/>
      <c r="N3281" s="37"/>
      <c r="O3281" s="37"/>
      <c r="P3281" s="36"/>
      <c r="S3281" s="36"/>
      <c r="T3281" s="36"/>
      <c r="U3281" s="36"/>
      <c r="V3281" s="36"/>
    </row>
    <row r="3282" spans="11:22" x14ac:dyDescent="0.25">
      <c r="K3282" s="36"/>
      <c r="L3282" s="37"/>
      <c r="M3282" s="37"/>
      <c r="N3282" s="37"/>
      <c r="O3282" s="37"/>
      <c r="P3282" s="36"/>
      <c r="S3282" s="36"/>
      <c r="T3282" s="36"/>
      <c r="U3282" s="36"/>
      <c r="V3282" s="36"/>
    </row>
    <row r="3283" spans="11:22" x14ac:dyDescent="0.25">
      <c r="K3283" s="36"/>
      <c r="L3283" s="37"/>
      <c r="M3283" s="37"/>
      <c r="N3283" s="37"/>
      <c r="O3283" s="37"/>
      <c r="P3283" s="36"/>
      <c r="S3283" s="36"/>
      <c r="T3283" s="36"/>
      <c r="U3283" s="36"/>
      <c r="V3283" s="36"/>
    </row>
    <row r="3284" spans="11:22" x14ac:dyDescent="0.25">
      <c r="K3284" s="36"/>
      <c r="L3284" s="37"/>
      <c r="M3284" s="37"/>
      <c r="N3284" s="37"/>
      <c r="O3284" s="37"/>
      <c r="P3284" s="36"/>
      <c r="S3284" s="36"/>
      <c r="T3284" s="36"/>
      <c r="U3284" s="36"/>
      <c r="V3284" s="36"/>
    </row>
    <row r="3285" spans="11:22" x14ac:dyDescent="0.25">
      <c r="K3285" s="36"/>
      <c r="L3285" s="37"/>
      <c r="M3285" s="37"/>
      <c r="N3285" s="37"/>
      <c r="O3285" s="37"/>
      <c r="P3285" s="36"/>
      <c r="S3285" s="36"/>
      <c r="T3285" s="36"/>
      <c r="U3285" s="36"/>
      <c r="V3285" s="36"/>
    </row>
    <row r="3286" spans="11:22" x14ac:dyDescent="0.25">
      <c r="K3286" s="36"/>
      <c r="L3286" s="37"/>
      <c r="M3286" s="37"/>
      <c r="N3286" s="37"/>
      <c r="O3286" s="37"/>
      <c r="P3286" s="36"/>
      <c r="S3286" s="36"/>
      <c r="T3286" s="36"/>
      <c r="U3286" s="36"/>
      <c r="V3286" s="36"/>
    </row>
    <row r="3287" spans="11:22" x14ac:dyDescent="0.25">
      <c r="K3287" s="36"/>
      <c r="L3287" s="37"/>
      <c r="M3287" s="37"/>
      <c r="N3287" s="37"/>
      <c r="O3287" s="37"/>
      <c r="P3287" s="36"/>
      <c r="S3287" s="36"/>
      <c r="T3287" s="36"/>
      <c r="U3287" s="36"/>
      <c r="V3287" s="36"/>
    </row>
    <row r="3288" spans="11:22" x14ac:dyDescent="0.25">
      <c r="K3288" s="36"/>
      <c r="L3288" s="37"/>
      <c r="M3288" s="37"/>
      <c r="N3288" s="37"/>
      <c r="O3288" s="37"/>
      <c r="P3288" s="36"/>
      <c r="S3288" s="36"/>
      <c r="T3288" s="36"/>
      <c r="U3288" s="36"/>
      <c r="V3288" s="36"/>
    </row>
    <row r="3289" spans="11:22" x14ac:dyDescent="0.25">
      <c r="K3289" s="36"/>
      <c r="L3289" s="37"/>
      <c r="M3289" s="37"/>
      <c r="N3289" s="37"/>
      <c r="O3289" s="37"/>
      <c r="P3289" s="36"/>
      <c r="S3289" s="36"/>
      <c r="T3289" s="36"/>
      <c r="U3289" s="36"/>
      <c r="V3289" s="36"/>
    </row>
    <row r="3290" spans="11:22" x14ac:dyDescent="0.25">
      <c r="K3290" s="36"/>
      <c r="L3290" s="37"/>
      <c r="M3290" s="37"/>
      <c r="N3290" s="37"/>
      <c r="O3290" s="37"/>
      <c r="P3290" s="36"/>
      <c r="S3290" s="36"/>
      <c r="T3290" s="36"/>
      <c r="U3290" s="36"/>
      <c r="V3290" s="36"/>
    </row>
    <row r="3291" spans="11:22" x14ac:dyDescent="0.25">
      <c r="K3291" s="36"/>
      <c r="L3291" s="37"/>
      <c r="M3291" s="37"/>
      <c r="N3291" s="37"/>
      <c r="O3291" s="37"/>
      <c r="P3291" s="36"/>
      <c r="S3291" s="36"/>
      <c r="T3291" s="36"/>
      <c r="U3291" s="36"/>
      <c r="V3291" s="36"/>
    </row>
    <row r="3292" spans="11:22" x14ac:dyDescent="0.25">
      <c r="K3292" s="36"/>
      <c r="L3292" s="37"/>
      <c r="M3292" s="37"/>
      <c r="N3292" s="37"/>
      <c r="O3292" s="37"/>
      <c r="P3292" s="36"/>
      <c r="S3292" s="36"/>
      <c r="T3292" s="36"/>
      <c r="U3292" s="36"/>
      <c r="V3292" s="36"/>
    </row>
    <row r="3293" spans="11:22" x14ac:dyDescent="0.25">
      <c r="K3293" s="36"/>
      <c r="L3293" s="37"/>
      <c r="M3293" s="37"/>
      <c r="N3293" s="37"/>
      <c r="O3293" s="37"/>
      <c r="P3293" s="36"/>
      <c r="S3293" s="36"/>
      <c r="T3293" s="36"/>
      <c r="U3293" s="36"/>
      <c r="V3293" s="36"/>
    </row>
    <row r="3294" spans="11:22" x14ac:dyDescent="0.25">
      <c r="K3294" s="36"/>
      <c r="L3294" s="37"/>
      <c r="M3294" s="37"/>
      <c r="N3294" s="37"/>
      <c r="O3294" s="37"/>
      <c r="P3294" s="36"/>
      <c r="S3294" s="36"/>
      <c r="T3294" s="36"/>
      <c r="U3294" s="36"/>
      <c r="V3294" s="36"/>
    </row>
    <row r="3295" spans="11:22" x14ac:dyDescent="0.25">
      <c r="K3295" s="36"/>
      <c r="L3295" s="37"/>
      <c r="M3295" s="37"/>
      <c r="N3295" s="37"/>
      <c r="O3295" s="37"/>
      <c r="P3295" s="36"/>
      <c r="S3295" s="36"/>
      <c r="T3295" s="36"/>
      <c r="U3295" s="36"/>
      <c r="V3295" s="36"/>
    </row>
    <row r="3296" spans="11:22" x14ac:dyDescent="0.25">
      <c r="K3296" s="36"/>
      <c r="L3296" s="37"/>
      <c r="M3296" s="37"/>
      <c r="N3296" s="37"/>
      <c r="O3296" s="37"/>
      <c r="P3296" s="36"/>
      <c r="S3296" s="36"/>
      <c r="T3296" s="36"/>
      <c r="U3296" s="36"/>
      <c r="V3296" s="36"/>
    </row>
    <row r="3297" spans="11:22" x14ac:dyDescent="0.25">
      <c r="K3297" s="36"/>
      <c r="L3297" s="37"/>
      <c r="M3297" s="37"/>
      <c r="N3297" s="37"/>
      <c r="O3297" s="37"/>
      <c r="P3297" s="36"/>
      <c r="S3297" s="36"/>
      <c r="T3297" s="36"/>
      <c r="U3297" s="36"/>
      <c r="V3297" s="36"/>
    </row>
    <row r="3298" spans="11:22" x14ac:dyDescent="0.25">
      <c r="K3298" s="36"/>
      <c r="L3298" s="37"/>
      <c r="M3298" s="37"/>
      <c r="N3298" s="37"/>
      <c r="O3298" s="37"/>
      <c r="P3298" s="36"/>
      <c r="S3298" s="36"/>
      <c r="T3298" s="36"/>
      <c r="U3298" s="36"/>
      <c r="V3298" s="36"/>
    </row>
    <row r="3299" spans="11:22" x14ac:dyDescent="0.25">
      <c r="K3299" s="36"/>
      <c r="L3299" s="37"/>
      <c r="M3299" s="37"/>
      <c r="N3299" s="37"/>
      <c r="O3299" s="37"/>
      <c r="P3299" s="36"/>
      <c r="S3299" s="36"/>
      <c r="T3299" s="36"/>
      <c r="U3299" s="36"/>
      <c r="V3299" s="36"/>
    </row>
    <row r="3300" spans="11:22" x14ac:dyDescent="0.25">
      <c r="K3300" s="36"/>
      <c r="L3300" s="37"/>
      <c r="M3300" s="37"/>
      <c r="N3300" s="37"/>
      <c r="O3300" s="37"/>
      <c r="P3300" s="36"/>
      <c r="S3300" s="36"/>
      <c r="T3300" s="36"/>
      <c r="U3300" s="36"/>
      <c r="V3300" s="36"/>
    </row>
    <row r="3301" spans="11:22" x14ac:dyDescent="0.25">
      <c r="K3301" s="36"/>
      <c r="L3301" s="37"/>
      <c r="M3301" s="37"/>
      <c r="N3301" s="37"/>
      <c r="O3301" s="37"/>
      <c r="P3301" s="36"/>
      <c r="S3301" s="36"/>
      <c r="T3301" s="36"/>
      <c r="U3301" s="36"/>
      <c r="V3301" s="36"/>
    </row>
    <row r="3302" spans="11:22" x14ac:dyDescent="0.25">
      <c r="K3302" s="36"/>
      <c r="L3302" s="37"/>
      <c r="M3302" s="37"/>
      <c r="N3302" s="37"/>
      <c r="O3302" s="37"/>
      <c r="P3302" s="36"/>
      <c r="S3302" s="36"/>
      <c r="T3302" s="36"/>
      <c r="U3302" s="36"/>
      <c r="V3302" s="36"/>
    </row>
    <row r="3303" spans="11:22" x14ac:dyDescent="0.25">
      <c r="K3303" s="36"/>
      <c r="L3303" s="37"/>
      <c r="M3303" s="37"/>
      <c r="N3303" s="37"/>
      <c r="O3303" s="37"/>
      <c r="P3303" s="36"/>
      <c r="S3303" s="36"/>
      <c r="T3303" s="36"/>
      <c r="U3303" s="36"/>
      <c r="V3303" s="36"/>
    </row>
    <row r="3304" spans="11:22" x14ac:dyDescent="0.25">
      <c r="K3304" s="36"/>
      <c r="L3304" s="37"/>
      <c r="M3304" s="37"/>
      <c r="N3304" s="37"/>
      <c r="O3304" s="37"/>
      <c r="P3304" s="36"/>
      <c r="S3304" s="36"/>
      <c r="T3304" s="36"/>
      <c r="U3304" s="36"/>
      <c r="V3304" s="36"/>
    </row>
    <row r="3305" spans="11:22" x14ac:dyDescent="0.25">
      <c r="K3305" s="36"/>
      <c r="L3305" s="37"/>
      <c r="M3305" s="37"/>
      <c r="N3305" s="37"/>
      <c r="O3305" s="37"/>
      <c r="P3305" s="36"/>
      <c r="S3305" s="36"/>
      <c r="T3305" s="36"/>
      <c r="U3305" s="36"/>
      <c r="V3305" s="36"/>
    </row>
    <row r="3306" spans="11:22" x14ac:dyDescent="0.25">
      <c r="K3306" s="36"/>
      <c r="L3306" s="37"/>
      <c r="M3306" s="37"/>
      <c r="N3306" s="37"/>
      <c r="O3306" s="37"/>
      <c r="P3306" s="36"/>
      <c r="S3306" s="36"/>
      <c r="T3306" s="36"/>
      <c r="U3306" s="36"/>
      <c r="V3306" s="36"/>
    </row>
    <row r="3307" spans="11:22" x14ac:dyDescent="0.25">
      <c r="K3307" s="36"/>
      <c r="L3307" s="37"/>
      <c r="M3307" s="37"/>
      <c r="N3307" s="37"/>
      <c r="O3307" s="37"/>
      <c r="P3307" s="36"/>
      <c r="S3307" s="36"/>
      <c r="T3307" s="36"/>
      <c r="U3307" s="36"/>
      <c r="V3307" s="36"/>
    </row>
    <row r="3308" spans="11:22" x14ac:dyDescent="0.25">
      <c r="K3308" s="36"/>
      <c r="L3308" s="37"/>
      <c r="M3308" s="37"/>
      <c r="N3308" s="37"/>
      <c r="O3308" s="37"/>
      <c r="P3308" s="36"/>
      <c r="S3308" s="36"/>
      <c r="T3308" s="36"/>
      <c r="U3308" s="36"/>
      <c r="V3308" s="36"/>
    </row>
    <row r="3309" spans="11:22" x14ac:dyDescent="0.25">
      <c r="K3309" s="36"/>
      <c r="L3309" s="37"/>
      <c r="M3309" s="37"/>
      <c r="N3309" s="37"/>
      <c r="O3309" s="37"/>
      <c r="P3309" s="36"/>
      <c r="S3309" s="36"/>
      <c r="T3309" s="36"/>
      <c r="U3309" s="36"/>
      <c r="V3309" s="36"/>
    </row>
    <row r="3310" spans="11:22" x14ac:dyDescent="0.25">
      <c r="K3310" s="36"/>
      <c r="L3310" s="37"/>
      <c r="M3310" s="37"/>
      <c r="N3310" s="37"/>
      <c r="O3310" s="37"/>
      <c r="P3310" s="36"/>
      <c r="S3310" s="36"/>
      <c r="T3310" s="36"/>
      <c r="U3310" s="36"/>
      <c r="V3310" s="36"/>
    </row>
    <row r="3311" spans="11:22" x14ac:dyDescent="0.25">
      <c r="K3311" s="36"/>
      <c r="L3311" s="37"/>
      <c r="M3311" s="37"/>
      <c r="N3311" s="37"/>
      <c r="O3311" s="37"/>
      <c r="P3311" s="36"/>
      <c r="S3311" s="36"/>
      <c r="T3311" s="36"/>
      <c r="U3311" s="36"/>
      <c r="V3311" s="36"/>
    </row>
    <row r="3312" spans="11:22" x14ac:dyDescent="0.25">
      <c r="K3312" s="36"/>
      <c r="L3312" s="37"/>
      <c r="M3312" s="37"/>
      <c r="N3312" s="37"/>
      <c r="O3312" s="37"/>
      <c r="P3312" s="36"/>
      <c r="S3312" s="36"/>
      <c r="T3312" s="36"/>
      <c r="U3312" s="36"/>
      <c r="V3312" s="36"/>
    </row>
    <row r="3313" spans="11:22" x14ac:dyDescent="0.25">
      <c r="K3313" s="36"/>
      <c r="L3313" s="37"/>
      <c r="M3313" s="37"/>
      <c r="N3313" s="37"/>
      <c r="O3313" s="37"/>
      <c r="P3313" s="36"/>
      <c r="S3313" s="36"/>
      <c r="T3313" s="36"/>
      <c r="U3313" s="36"/>
      <c r="V3313" s="36"/>
    </row>
    <row r="3314" spans="11:22" x14ac:dyDescent="0.25">
      <c r="K3314" s="36"/>
      <c r="L3314" s="37"/>
      <c r="M3314" s="37"/>
      <c r="N3314" s="37"/>
      <c r="O3314" s="37"/>
      <c r="P3314" s="36"/>
      <c r="S3314" s="36"/>
      <c r="T3314" s="36"/>
      <c r="U3314" s="36"/>
      <c r="V3314" s="36"/>
    </row>
    <row r="3315" spans="11:22" x14ac:dyDescent="0.25">
      <c r="K3315" s="36"/>
      <c r="L3315" s="37"/>
      <c r="M3315" s="37"/>
      <c r="N3315" s="37"/>
      <c r="O3315" s="37"/>
      <c r="P3315" s="36"/>
      <c r="S3315" s="36"/>
      <c r="T3315" s="36"/>
      <c r="U3315" s="36"/>
      <c r="V3315" s="36"/>
    </row>
    <row r="3316" spans="11:22" x14ac:dyDescent="0.25">
      <c r="K3316" s="36"/>
      <c r="L3316" s="37"/>
      <c r="M3316" s="37"/>
      <c r="N3316" s="37"/>
      <c r="O3316" s="37"/>
      <c r="P3316" s="36"/>
      <c r="S3316" s="36"/>
      <c r="T3316" s="36"/>
      <c r="U3316" s="36"/>
      <c r="V3316" s="36"/>
    </row>
    <row r="3317" spans="11:22" x14ac:dyDescent="0.25">
      <c r="K3317" s="36"/>
      <c r="L3317" s="37"/>
      <c r="M3317" s="37"/>
      <c r="N3317" s="37"/>
      <c r="O3317" s="37"/>
      <c r="P3317" s="36"/>
      <c r="S3317" s="36"/>
      <c r="T3317" s="36"/>
      <c r="U3317" s="36"/>
      <c r="V3317" s="36"/>
    </row>
    <row r="3318" spans="11:22" x14ac:dyDescent="0.25">
      <c r="K3318" s="36"/>
      <c r="L3318" s="37"/>
      <c r="M3318" s="37"/>
      <c r="N3318" s="37"/>
      <c r="O3318" s="37"/>
      <c r="P3318" s="36"/>
      <c r="S3318" s="36"/>
      <c r="T3318" s="36"/>
      <c r="U3318" s="36"/>
      <c r="V3318" s="36"/>
    </row>
    <row r="3319" spans="11:22" x14ac:dyDescent="0.25">
      <c r="K3319" s="36"/>
      <c r="L3319" s="37"/>
      <c r="M3319" s="37"/>
      <c r="N3319" s="37"/>
      <c r="O3319" s="37"/>
      <c r="P3319" s="36"/>
      <c r="S3319" s="36"/>
      <c r="T3319" s="36"/>
      <c r="U3319" s="36"/>
      <c r="V3319" s="36"/>
    </row>
    <row r="3320" spans="11:22" x14ac:dyDescent="0.25">
      <c r="K3320" s="36"/>
      <c r="L3320" s="37"/>
      <c r="M3320" s="37"/>
      <c r="N3320" s="37"/>
      <c r="O3320" s="37"/>
      <c r="P3320" s="36"/>
      <c r="S3320" s="36"/>
      <c r="T3320" s="36"/>
      <c r="U3320" s="36"/>
      <c r="V3320" s="36"/>
    </row>
    <row r="3321" spans="11:22" x14ac:dyDescent="0.25">
      <c r="K3321" s="36"/>
      <c r="L3321" s="37"/>
      <c r="M3321" s="37"/>
      <c r="N3321" s="37"/>
      <c r="O3321" s="37"/>
      <c r="P3321" s="36"/>
      <c r="S3321" s="36"/>
      <c r="T3321" s="36"/>
      <c r="U3321" s="36"/>
      <c r="V3321" s="36"/>
    </row>
    <row r="3322" spans="11:22" x14ac:dyDescent="0.25">
      <c r="K3322" s="36"/>
      <c r="L3322" s="37"/>
      <c r="M3322" s="37"/>
      <c r="N3322" s="37"/>
      <c r="O3322" s="37"/>
      <c r="P3322" s="36"/>
      <c r="S3322" s="36"/>
      <c r="T3322" s="36"/>
      <c r="U3322" s="36"/>
      <c r="V3322" s="36"/>
    </row>
    <row r="3323" spans="11:22" x14ac:dyDescent="0.25">
      <c r="K3323" s="36"/>
      <c r="L3323" s="37"/>
      <c r="M3323" s="37"/>
      <c r="N3323" s="37"/>
      <c r="O3323" s="37"/>
      <c r="P3323" s="36"/>
      <c r="S3323" s="36"/>
      <c r="T3323" s="36"/>
      <c r="U3323" s="36"/>
      <c r="V3323" s="36"/>
    </row>
    <row r="3324" spans="11:22" x14ac:dyDescent="0.25">
      <c r="K3324" s="36"/>
      <c r="L3324" s="37"/>
      <c r="M3324" s="37"/>
      <c r="N3324" s="37"/>
      <c r="O3324" s="37"/>
      <c r="P3324" s="36"/>
      <c r="S3324" s="36"/>
      <c r="T3324" s="36"/>
      <c r="U3324" s="36"/>
      <c r="V3324" s="36"/>
    </row>
    <row r="3325" spans="11:22" x14ac:dyDescent="0.25">
      <c r="K3325" s="36"/>
      <c r="L3325" s="37"/>
      <c r="M3325" s="37"/>
      <c r="N3325" s="37"/>
      <c r="O3325" s="37"/>
      <c r="P3325" s="36"/>
      <c r="S3325" s="36"/>
      <c r="T3325" s="36"/>
      <c r="U3325" s="36"/>
      <c r="V3325" s="36"/>
    </row>
    <row r="3326" spans="11:22" x14ac:dyDescent="0.25">
      <c r="K3326" s="36"/>
      <c r="L3326" s="37"/>
      <c r="M3326" s="37"/>
      <c r="N3326" s="37"/>
      <c r="O3326" s="37"/>
      <c r="P3326" s="36"/>
      <c r="S3326" s="36"/>
      <c r="T3326" s="36"/>
      <c r="U3326" s="36"/>
      <c r="V3326" s="36"/>
    </row>
    <row r="3327" spans="11:22" x14ac:dyDescent="0.25">
      <c r="K3327" s="36"/>
      <c r="L3327" s="37"/>
      <c r="M3327" s="37"/>
      <c r="N3327" s="37"/>
      <c r="O3327" s="37"/>
      <c r="P3327" s="36"/>
      <c r="S3327" s="36"/>
      <c r="T3327" s="36"/>
      <c r="U3327" s="36"/>
      <c r="V3327" s="36"/>
    </row>
    <row r="3328" spans="11:22" x14ac:dyDescent="0.25">
      <c r="K3328" s="36"/>
      <c r="L3328" s="37"/>
      <c r="M3328" s="37"/>
      <c r="N3328" s="37"/>
      <c r="O3328" s="37"/>
      <c r="P3328" s="36"/>
      <c r="S3328" s="36"/>
      <c r="T3328" s="36"/>
      <c r="U3328" s="36"/>
      <c r="V3328" s="36"/>
    </row>
    <row r="3329" spans="11:22" x14ac:dyDescent="0.25">
      <c r="K3329" s="36"/>
      <c r="L3329" s="37"/>
      <c r="M3329" s="37"/>
      <c r="N3329" s="37"/>
      <c r="O3329" s="37"/>
      <c r="P3329" s="36"/>
      <c r="S3329" s="36"/>
      <c r="T3329" s="36"/>
      <c r="U3329" s="36"/>
      <c r="V3329" s="36"/>
    </row>
    <row r="3330" spans="11:22" x14ac:dyDescent="0.25">
      <c r="K3330" s="36"/>
      <c r="L3330" s="37"/>
      <c r="M3330" s="37"/>
      <c r="N3330" s="37"/>
      <c r="O3330" s="37"/>
      <c r="P3330" s="36"/>
      <c r="S3330" s="36"/>
      <c r="T3330" s="36"/>
      <c r="U3330" s="36"/>
      <c r="V3330" s="36"/>
    </row>
    <row r="3331" spans="11:22" x14ac:dyDescent="0.25">
      <c r="K3331" s="36"/>
      <c r="L3331" s="37"/>
      <c r="M3331" s="37"/>
      <c r="N3331" s="37"/>
      <c r="O3331" s="37"/>
      <c r="P3331" s="36"/>
      <c r="S3331" s="36"/>
      <c r="T3331" s="36"/>
      <c r="U3331" s="36"/>
      <c r="V3331" s="36"/>
    </row>
    <row r="3332" spans="11:22" x14ac:dyDescent="0.25">
      <c r="K3332" s="36"/>
      <c r="L3332" s="37"/>
      <c r="M3332" s="37"/>
      <c r="N3332" s="37"/>
      <c r="O3332" s="37"/>
      <c r="P3332" s="36"/>
      <c r="S3332" s="36"/>
      <c r="T3332" s="36"/>
      <c r="U3332" s="36"/>
      <c r="V3332" s="36"/>
    </row>
    <row r="3333" spans="11:22" x14ac:dyDescent="0.25">
      <c r="K3333" s="36"/>
      <c r="L3333" s="37"/>
      <c r="M3333" s="37"/>
      <c r="N3333" s="37"/>
      <c r="O3333" s="37"/>
      <c r="P3333" s="36"/>
      <c r="S3333" s="36"/>
      <c r="T3333" s="36"/>
      <c r="U3333" s="36"/>
      <c r="V3333" s="36"/>
    </row>
    <row r="3334" spans="11:22" x14ac:dyDescent="0.25">
      <c r="K3334" s="36"/>
      <c r="L3334" s="37"/>
      <c r="M3334" s="37"/>
      <c r="N3334" s="37"/>
      <c r="O3334" s="37"/>
      <c r="P3334" s="36"/>
      <c r="S3334" s="36"/>
      <c r="T3334" s="36"/>
      <c r="U3334" s="36"/>
      <c r="V3334" s="36"/>
    </row>
    <row r="3335" spans="11:22" x14ac:dyDescent="0.25">
      <c r="K3335" s="36"/>
      <c r="L3335" s="37"/>
      <c r="M3335" s="37"/>
      <c r="N3335" s="37"/>
      <c r="O3335" s="37"/>
      <c r="P3335" s="36"/>
      <c r="S3335" s="36"/>
      <c r="T3335" s="36"/>
      <c r="U3335" s="36"/>
      <c r="V3335" s="36"/>
    </row>
    <row r="3336" spans="11:22" x14ac:dyDescent="0.25">
      <c r="K3336" s="36"/>
      <c r="L3336" s="37"/>
      <c r="M3336" s="37"/>
      <c r="N3336" s="37"/>
      <c r="O3336" s="37"/>
      <c r="P3336" s="36"/>
      <c r="S3336" s="36"/>
      <c r="T3336" s="36"/>
      <c r="U3336" s="36"/>
      <c r="V3336" s="36"/>
    </row>
    <row r="3337" spans="11:22" x14ac:dyDescent="0.25">
      <c r="K3337" s="36"/>
      <c r="L3337" s="37"/>
      <c r="M3337" s="37"/>
      <c r="N3337" s="37"/>
      <c r="O3337" s="37"/>
      <c r="P3337" s="36"/>
      <c r="S3337" s="36"/>
      <c r="T3337" s="36"/>
      <c r="U3337" s="36"/>
      <c r="V3337" s="36"/>
    </row>
    <row r="3338" spans="11:22" x14ac:dyDescent="0.25">
      <c r="K3338" s="36"/>
      <c r="L3338" s="37"/>
      <c r="M3338" s="37"/>
      <c r="N3338" s="37"/>
      <c r="O3338" s="37"/>
      <c r="P3338" s="36"/>
      <c r="S3338" s="36"/>
      <c r="T3338" s="36"/>
      <c r="U3338" s="36"/>
      <c r="V3338" s="36"/>
    </row>
    <row r="3339" spans="11:22" x14ac:dyDescent="0.25">
      <c r="K3339" s="36"/>
      <c r="L3339" s="37"/>
      <c r="M3339" s="37"/>
      <c r="N3339" s="37"/>
      <c r="O3339" s="37"/>
      <c r="P3339" s="36"/>
      <c r="S3339" s="36"/>
      <c r="T3339" s="36"/>
      <c r="U3339" s="36"/>
      <c r="V3339" s="36"/>
    </row>
    <row r="3340" spans="11:22" x14ac:dyDescent="0.25">
      <c r="K3340" s="36"/>
      <c r="L3340" s="37"/>
      <c r="M3340" s="37"/>
      <c r="N3340" s="37"/>
      <c r="O3340" s="37"/>
      <c r="P3340" s="36"/>
      <c r="S3340" s="36"/>
      <c r="T3340" s="36"/>
      <c r="U3340" s="36"/>
      <c r="V3340" s="36"/>
    </row>
    <row r="3341" spans="11:22" x14ac:dyDescent="0.25">
      <c r="K3341" s="36"/>
      <c r="L3341" s="37"/>
      <c r="M3341" s="37"/>
      <c r="N3341" s="37"/>
      <c r="O3341" s="37"/>
      <c r="P3341" s="36"/>
      <c r="S3341" s="36"/>
      <c r="T3341" s="36"/>
      <c r="U3341" s="36"/>
      <c r="V3341" s="36"/>
    </row>
    <row r="3342" spans="11:22" x14ac:dyDescent="0.25">
      <c r="K3342" s="36"/>
      <c r="L3342" s="37"/>
      <c r="M3342" s="37"/>
      <c r="N3342" s="37"/>
      <c r="O3342" s="37"/>
      <c r="P3342" s="36"/>
      <c r="S3342" s="36"/>
      <c r="T3342" s="36"/>
      <c r="U3342" s="36"/>
      <c r="V3342" s="36"/>
    </row>
    <row r="3343" spans="11:22" x14ac:dyDescent="0.25">
      <c r="K3343" s="36"/>
      <c r="L3343" s="37"/>
      <c r="M3343" s="37"/>
      <c r="N3343" s="37"/>
      <c r="O3343" s="37"/>
      <c r="P3343" s="36"/>
      <c r="S3343" s="36"/>
      <c r="T3343" s="36"/>
      <c r="U3343" s="36"/>
      <c r="V3343" s="36"/>
    </row>
    <row r="3344" spans="11:22" x14ac:dyDescent="0.25">
      <c r="K3344" s="36"/>
      <c r="L3344" s="37"/>
      <c r="M3344" s="37"/>
      <c r="N3344" s="37"/>
      <c r="O3344" s="37"/>
      <c r="P3344" s="36"/>
      <c r="S3344" s="36"/>
      <c r="T3344" s="36"/>
      <c r="U3344" s="36"/>
      <c r="V3344" s="36"/>
    </row>
    <row r="3345" spans="11:22" x14ac:dyDescent="0.25">
      <c r="K3345" s="36"/>
      <c r="L3345" s="37"/>
      <c r="M3345" s="37"/>
      <c r="N3345" s="37"/>
      <c r="O3345" s="37"/>
      <c r="P3345" s="36"/>
      <c r="S3345" s="36"/>
      <c r="T3345" s="36"/>
      <c r="U3345" s="36"/>
      <c r="V3345" s="36"/>
    </row>
    <row r="3346" spans="11:22" x14ac:dyDescent="0.25">
      <c r="K3346" s="36"/>
      <c r="L3346" s="37"/>
      <c r="M3346" s="37"/>
      <c r="N3346" s="37"/>
      <c r="O3346" s="37"/>
      <c r="P3346" s="36"/>
      <c r="S3346" s="36"/>
      <c r="T3346" s="36"/>
      <c r="U3346" s="36"/>
      <c r="V3346" s="36"/>
    </row>
    <row r="3347" spans="11:22" x14ac:dyDescent="0.25">
      <c r="K3347" s="36"/>
      <c r="L3347" s="37"/>
      <c r="M3347" s="37"/>
      <c r="N3347" s="37"/>
      <c r="O3347" s="37"/>
      <c r="P3347" s="36"/>
      <c r="S3347" s="36"/>
      <c r="T3347" s="36"/>
      <c r="U3347" s="36"/>
      <c r="V3347" s="36"/>
    </row>
    <row r="3348" spans="11:22" x14ac:dyDescent="0.25">
      <c r="K3348" s="36"/>
      <c r="L3348" s="37"/>
      <c r="M3348" s="37"/>
      <c r="N3348" s="37"/>
      <c r="O3348" s="37"/>
      <c r="P3348" s="36"/>
      <c r="S3348" s="36"/>
      <c r="T3348" s="36"/>
      <c r="U3348" s="36"/>
      <c r="V3348" s="36"/>
    </row>
    <row r="3349" spans="11:22" x14ac:dyDescent="0.25">
      <c r="K3349" s="36"/>
      <c r="L3349" s="37"/>
      <c r="M3349" s="37"/>
      <c r="N3349" s="37"/>
      <c r="O3349" s="37"/>
      <c r="P3349" s="36"/>
      <c r="S3349" s="36"/>
      <c r="T3349" s="36"/>
      <c r="U3349" s="36"/>
      <c r="V3349" s="36"/>
    </row>
    <row r="3350" spans="11:22" x14ac:dyDescent="0.25">
      <c r="K3350" s="36"/>
      <c r="L3350" s="37"/>
      <c r="M3350" s="37"/>
      <c r="N3350" s="37"/>
      <c r="O3350" s="37"/>
      <c r="P3350" s="36"/>
      <c r="S3350" s="36"/>
      <c r="T3350" s="36"/>
      <c r="U3350" s="36"/>
      <c r="V3350" s="36"/>
    </row>
    <row r="3351" spans="11:22" x14ac:dyDescent="0.25">
      <c r="K3351" s="36"/>
      <c r="L3351" s="37"/>
      <c r="M3351" s="37"/>
      <c r="N3351" s="37"/>
      <c r="O3351" s="37"/>
      <c r="P3351" s="36"/>
      <c r="S3351" s="36"/>
      <c r="T3351" s="36"/>
      <c r="U3351" s="36"/>
      <c r="V3351" s="36"/>
    </row>
    <row r="3352" spans="11:22" x14ac:dyDescent="0.25">
      <c r="K3352" s="36"/>
      <c r="L3352" s="37"/>
      <c r="M3352" s="37"/>
      <c r="N3352" s="37"/>
      <c r="O3352" s="37"/>
      <c r="P3352" s="36"/>
      <c r="S3352" s="36"/>
      <c r="T3352" s="36"/>
      <c r="U3352" s="36"/>
      <c r="V3352" s="36"/>
    </row>
    <row r="3353" spans="11:22" x14ac:dyDescent="0.25">
      <c r="K3353" s="36"/>
      <c r="L3353" s="37"/>
      <c r="M3353" s="37"/>
      <c r="N3353" s="37"/>
      <c r="O3353" s="37"/>
      <c r="P3353" s="36"/>
      <c r="S3353" s="36"/>
      <c r="T3353" s="36"/>
      <c r="U3353" s="36"/>
      <c r="V3353" s="36"/>
    </row>
    <row r="3354" spans="11:22" x14ac:dyDescent="0.25">
      <c r="K3354" s="36"/>
      <c r="L3354" s="37"/>
      <c r="M3354" s="37"/>
      <c r="N3354" s="37"/>
      <c r="O3354" s="37"/>
      <c r="P3354" s="36"/>
      <c r="S3354" s="36"/>
      <c r="T3354" s="36"/>
      <c r="U3354" s="36"/>
      <c r="V3354" s="36"/>
    </row>
    <row r="3355" spans="11:22" x14ac:dyDescent="0.25">
      <c r="K3355" s="36"/>
      <c r="L3355" s="37"/>
      <c r="M3355" s="37"/>
      <c r="N3355" s="37"/>
      <c r="O3355" s="37"/>
      <c r="P3355" s="36"/>
      <c r="S3355" s="36"/>
      <c r="T3355" s="36"/>
      <c r="U3355" s="36"/>
      <c r="V3355" s="36"/>
    </row>
    <row r="3356" spans="11:22" x14ac:dyDescent="0.25">
      <c r="K3356" s="36"/>
      <c r="L3356" s="37"/>
      <c r="M3356" s="37"/>
      <c r="N3356" s="37"/>
      <c r="O3356" s="37"/>
      <c r="P3356" s="36"/>
      <c r="S3356" s="36"/>
      <c r="T3356" s="36"/>
      <c r="U3356" s="36"/>
      <c r="V3356" s="36"/>
    </row>
    <row r="3357" spans="11:22" x14ac:dyDescent="0.25">
      <c r="K3357" s="36"/>
      <c r="L3357" s="37"/>
      <c r="M3357" s="37"/>
      <c r="N3357" s="37"/>
      <c r="O3357" s="37"/>
      <c r="P3357" s="36"/>
      <c r="S3357" s="36"/>
      <c r="T3357" s="36"/>
      <c r="U3357" s="36"/>
      <c r="V3357" s="36"/>
    </row>
    <row r="3358" spans="11:22" x14ac:dyDescent="0.25">
      <c r="K3358" s="36"/>
      <c r="L3358" s="37"/>
      <c r="M3358" s="37"/>
      <c r="N3358" s="37"/>
      <c r="O3358" s="37"/>
      <c r="P3358" s="36"/>
      <c r="S3358" s="36"/>
      <c r="T3358" s="36"/>
      <c r="U3358" s="36"/>
      <c r="V3358" s="36"/>
    </row>
    <row r="3359" spans="11:22" x14ac:dyDescent="0.25">
      <c r="K3359" s="36"/>
      <c r="L3359" s="37"/>
      <c r="M3359" s="37"/>
      <c r="N3359" s="37"/>
      <c r="O3359" s="37"/>
      <c r="P3359" s="36"/>
      <c r="S3359" s="36"/>
      <c r="T3359" s="36"/>
      <c r="U3359" s="36"/>
      <c r="V3359" s="36"/>
    </row>
    <row r="3360" spans="11:22" x14ac:dyDescent="0.25">
      <c r="K3360" s="36"/>
      <c r="L3360" s="37"/>
      <c r="M3360" s="37"/>
      <c r="N3360" s="37"/>
      <c r="O3360" s="37"/>
      <c r="P3360" s="36"/>
      <c r="S3360" s="36"/>
      <c r="T3360" s="36"/>
      <c r="U3360" s="36"/>
      <c r="V3360" s="36"/>
    </row>
    <row r="3361" spans="11:22" x14ac:dyDescent="0.25">
      <c r="K3361" s="36"/>
      <c r="L3361" s="37"/>
      <c r="M3361" s="37"/>
      <c r="N3361" s="37"/>
      <c r="O3361" s="37"/>
      <c r="P3361" s="36"/>
      <c r="S3361" s="36"/>
      <c r="T3361" s="36"/>
      <c r="U3361" s="36"/>
      <c r="V3361" s="36"/>
    </row>
    <row r="3362" spans="11:22" x14ac:dyDescent="0.25">
      <c r="K3362" s="36"/>
      <c r="L3362" s="37"/>
      <c r="M3362" s="37"/>
      <c r="N3362" s="37"/>
      <c r="O3362" s="37"/>
      <c r="P3362" s="36"/>
      <c r="S3362" s="36"/>
      <c r="T3362" s="36"/>
      <c r="U3362" s="36"/>
      <c r="V3362" s="36"/>
    </row>
    <row r="3363" spans="11:22" x14ac:dyDescent="0.25">
      <c r="K3363" s="36"/>
      <c r="L3363" s="37"/>
      <c r="M3363" s="37"/>
      <c r="N3363" s="37"/>
      <c r="O3363" s="37"/>
      <c r="P3363" s="36"/>
      <c r="S3363" s="36"/>
      <c r="T3363" s="36"/>
      <c r="U3363" s="36"/>
      <c r="V3363" s="36"/>
    </row>
    <row r="3364" spans="11:22" x14ac:dyDescent="0.25">
      <c r="K3364" s="36"/>
      <c r="L3364" s="37"/>
      <c r="M3364" s="37"/>
      <c r="N3364" s="37"/>
      <c r="O3364" s="37"/>
      <c r="P3364" s="36"/>
      <c r="S3364" s="36"/>
      <c r="T3364" s="36"/>
      <c r="U3364" s="36"/>
      <c r="V3364" s="36"/>
    </row>
    <row r="3365" spans="11:22" x14ac:dyDescent="0.25">
      <c r="K3365" s="36"/>
      <c r="L3365" s="37"/>
      <c r="M3365" s="37"/>
      <c r="N3365" s="37"/>
      <c r="O3365" s="37"/>
      <c r="P3365" s="36"/>
      <c r="S3365" s="36"/>
      <c r="T3365" s="36"/>
      <c r="U3365" s="36"/>
      <c r="V3365" s="36"/>
    </row>
    <row r="3366" spans="11:22" x14ac:dyDescent="0.25">
      <c r="K3366" s="36"/>
      <c r="L3366" s="37"/>
      <c r="M3366" s="37"/>
      <c r="N3366" s="37"/>
      <c r="O3366" s="37"/>
      <c r="P3366" s="36"/>
      <c r="S3366" s="36"/>
      <c r="T3366" s="36"/>
      <c r="U3366" s="36"/>
      <c r="V3366" s="36"/>
    </row>
    <row r="3367" spans="11:22" x14ac:dyDescent="0.25">
      <c r="K3367" s="36"/>
      <c r="L3367" s="37"/>
      <c r="M3367" s="37"/>
      <c r="N3367" s="37"/>
      <c r="O3367" s="37"/>
      <c r="P3367" s="36"/>
      <c r="S3367" s="36"/>
      <c r="T3367" s="36"/>
      <c r="U3367" s="36"/>
      <c r="V3367" s="36"/>
    </row>
    <row r="3368" spans="11:22" x14ac:dyDescent="0.25">
      <c r="K3368" s="36"/>
      <c r="L3368" s="37"/>
      <c r="M3368" s="37"/>
      <c r="N3368" s="37"/>
      <c r="O3368" s="37"/>
      <c r="P3368" s="36"/>
      <c r="S3368" s="36"/>
      <c r="T3368" s="36"/>
      <c r="U3368" s="36"/>
      <c r="V3368" s="36"/>
    </row>
    <row r="3369" spans="11:22" x14ac:dyDescent="0.25">
      <c r="K3369" s="36"/>
      <c r="L3369" s="37"/>
      <c r="M3369" s="37"/>
      <c r="N3369" s="37"/>
      <c r="O3369" s="37"/>
      <c r="P3369" s="36"/>
      <c r="S3369" s="36"/>
      <c r="T3369" s="36"/>
      <c r="U3369" s="36"/>
      <c r="V3369" s="36"/>
    </row>
    <row r="3370" spans="11:22" x14ac:dyDescent="0.25">
      <c r="K3370" s="36"/>
      <c r="L3370" s="37"/>
      <c r="M3370" s="37"/>
      <c r="N3370" s="37"/>
      <c r="O3370" s="37"/>
      <c r="P3370" s="36"/>
      <c r="S3370" s="36"/>
      <c r="T3370" s="36"/>
      <c r="U3370" s="36"/>
      <c r="V3370" s="36"/>
    </row>
    <row r="3371" spans="11:22" x14ac:dyDescent="0.25">
      <c r="K3371" s="36"/>
      <c r="L3371" s="37"/>
      <c r="M3371" s="37"/>
      <c r="N3371" s="37"/>
      <c r="O3371" s="37"/>
      <c r="P3371" s="36"/>
      <c r="S3371" s="36"/>
      <c r="T3371" s="36"/>
      <c r="U3371" s="36"/>
      <c r="V3371" s="36"/>
    </row>
    <row r="3372" spans="11:22" x14ac:dyDescent="0.25">
      <c r="K3372" s="36"/>
      <c r="L3372" s="37"/>
      <c r="M3372" s="37"/>
      <c r="N3372" s="37"/>
      <c r="O3372" s="37"/>
      <c r="P3372" s="36"/>
      <c r="S3372" s="36"/>
      <c r="T3372" s="36"/>
      <c r="U3372" s="36"/>
      <c r="V3372" s="36"/>
    </row>
    <row r="3373" spans="11:22" x14ac:dyDescent="0.25">
      <c r="K3373" s="36"/>
      <c r="L3373" s="37"/>
      <c r="M3373" s="37"/>
      <c r="N3373" s="37"/>
      <c r="O3373" s="37"/>
      <c r="P3373" s="36"/>
      <c r="S3373" s="36"/>
      <c r="T3373" s="36"/>
      <c r="U3373" s="36"/>
      <c r="V3373" s="36"/>
    </row>
    <row r="3374" spans="11:22" x14ac:dyDescent="0.25">
      <c r="K3374" s="36"/>
      <c r="L3374" s="37"/>
      <c r="M3374" s="37"/>
      <c r="N3374" s="37"/>
      <c r="O3374" s="37"/>
      <c r="P3374" s="36"/>
      <c r="S3374" s="36"/>
      <c r="T3374" s="36"/>
      <c r="U3374" s="36"/>
      <c r="V3374" s="36"/>
    </row>
    <row r="3375" spans="11:22" x14ac:dyDescent="0.25">
      <c r="K3375" s="36"/>
      <c r="L3375" s="37"/>
      <c r="M3375" s="37"/>
      <c r="N3375" s="37"/>
      <c r="O3375" s="37"/>
      <c r="P3375" s="36"/>
      <c r="S3375" s="36"/>
      <c r="T3375" s="36"/>
      <c r="U3375" s="36"/>
      <c r="V3375" s="36"/>
    </row>
    <row r="3376" spans="11:22" x14ac:dyDescent="0.25">
      <c r="K3376" s="36"/>
      <c r="L3376" s="37"/>
      <c r="M3376" s="37"/>
      <c r="N3376" s="37"/>
      <c r="O3376" s="37"/>
      <c r="P3376" s="36"/>
      <c r="S3376" s="36"/>
      <c r="T3376" s="36"/>
      <c r="U3376" s="36"/>
      <c r="V3376" s="36"/>
    </row>
    <row r="3377" spans="11:22" x14ac:dyDescent="0.25">
      <c r="K3377" s="36"/>
      <c r="L3377" s="37"/>
      <c r="M3377" s="37"/>
      <c r="N3377" s="37"/>
      <c r="O3377" s="37"/>
      <c r="P3377" s="36"/>
      <c r="S3377" s="36"/>
      <c r="T3377" s="36"/>
      <c r="U3377" s="36"/>
      <c r="V3377" s="36"/>
    </row>
    <row r="3378" spans="11:22" x14ac:dyDescent="0.25">
      <c r="K3378" s="36"/>
      <c r="L3378" s="37"/>
      <c r="M3378" s="37"/>
      <c r="N3378" s="37"/>
      <c r="O3378" s="37"/>
      <c r="P3378" s="36"/>
      <c r="S3378" s="36"/>
      <c r="T3378" s="36"/>
      <c r="U3378" s="36"/>
      <c r="V3378" s="36"/>
    </row>
    <row r="3379" spans="11:22" x14ac:dyDescent="0.25">
      <c r="K3379" s="36"/>
      <c r="L3379" s="37"/>
      <c r="M3379" s="37"/>
      <c r="N3379" s="37"/>
      <c r="O3379" s="37"/>
      <c r="P3379" s="36"/>
      <c r="S3379" s="36"/>
      <c r="T3379" s="36"/>
      <c r="U3379" s="36"/>
      <c r="V3379" s="36"/>
    </row>
    <row r="3380" spans="11:22" x14ac:dyDescent="0.25">
      <c r="K3380" s="36"/>
      <c r="L3380" s="37"/>
      <c r="M3380" s="37"/>
      <c r="N3380" s="37"/>
      <c r="O3380" s="37"/>
      <c r="P3380" s="36"/>
      <c r="S3380" s="36"/>
      <c r="T3380" s="36"/>
      <c r="U3380" s="36"/>
      <c r="V3380" s="36"/>
    </row>
    <row r="3381" spans="11:22" x14ac:dyDescent="0.25">
      <c r="K3381" s="36"/>
      <c r="L3381" s="37"/>
      <c r="M3381" s="37"/>
      <c r="N3381" s="37"/>
      <c r="O3381" s="37"/>
      <c r="P3381" s="36"/>
      <c r="S3381" s="36"/>
      <c r="T3381" s="36"/>
      <c r="U3381" s="36"/>
      <c r="V3381" s="36"/>
    </row>
    <row r="3382" spans="11:22" x14ac:dyDescent="0.25">
      <c r="K3382" s="36"/>
      <c r="L3382" s="37"/>
      <c r="M3382" s="37"/>
      <c r="N3382" s="37"/>
      <c r="O3382" s="37"/>
      <c r="P3382" s="36"/>
      <c r="S3382" s="36"/>
      <c r="T3382" s="36"/>
      <c r="U3382" s="36"/>
      <c r="V3382" s="36"/>
    </row>
    <row r="3383" spans="11:22" x14ac:dyDescent="0.25">
      <c r="K3383" s="36"/>
      <c r="L3383" s="37"/>
      <c r="M3383" s="37"/>
      <c r="N3383" s="37"/>
      <c r="O3383" s="37"/>
      <c r="P3383" s="36"/>
      <c r="S3383" s="36"/>
      <c r="T3383" s="36"/>
      <c r="U3383" s="36"/>
      <c r="V3383" s="36"/>
    </row>
    <row r="3384" spans="11:22" x14ac:dyDescent="0.25">
      <c r="K3384" s="36"/>
      <c r="L3384" s="37"/>
      <c r="M3384" s="37"/>
      <c r="N3384" s="37"/>
      <c r="O3384" s="37"/>
      <c r="P3384" s="36"/>
      <c r="S3384" s="36"/>
      <c r="T3384" s="36"/>
      <c r="U3384" s="36"/>
      <c r="V3384" s="36"/>
    </row>
    <row r="3385" spans="11:22" x14ac:dyDescent="0.25">
      <c r="K3385" s="36"/>
      <c r="L3385" s="37"/>
      <c r="M3385" s="37"/>
      <c r="N3385" s="37"/>
      <c r="O3385" s="37"/>
      <c r="P3385" s="36"/>
      <c r="S3385" s="36"/>
      <c r="T3385" s="36"/>
      <c r="U3385" s="36"/>
      <c r="V3385" s="36"/>
    </row>
    <row r="3386" spans="11:22" x14ac:dyDescent="0.25">
      <c r="K3386" s="36"/>
      <c r="L3386" s="37"/>
      <c r="M3386" s="37"/>
      <c r="N3386" s="37"/>
      <c r="O3386" s="37"/>
      <c r="P3386" s="36"/>
      <c r="S3386" s="36"/>
      <c r="T3386" s="36"/>
      <c r="U3386" s="36"/>
      <c r="V3386" s="36"/>
    </row>
    <row r="3387" spans="11:22" x14ac:dyDescent="0.25">
      <c r="K3387" s="36"/>
      <c r="L3387" s="37"/>
      <c r="M3387" s="37"/>
      <c r="N3387" s="37"/>
      <c r="O3387" s="37"/>
      <c r="P3387" s="36"/>
      <c r="S3387" s="36"/>
      <c r="T3387" s="36"/>
      <c r="U3387" s="36"/>
      <c r="V3387" s="36"/>
    </row>
    <row r="3388" spans="11:22" x14ac:dyDescent="0.25">
      <c r="K3388" s="36"/>
      <c r="L3388" s="37"/>
      <c r="M3388" s="37"/>
      <c r="N3388" s="37"/>
      <c r="O3388" s="37"/>
      <c r="P3388" s="36"/>
      <c r="S3388" s="36"/>
      <c r="T3388" s="36"/>
      <c r="U3388" s="36"/>
      <c r="V3388" s="36"/>
    </row>
    <row r="3389" spans="11:22" x14ac:dyDescent="0.25">
      <c r="K3389" s="36"/>
      <c r="L3389" s="37"/>
      <c r="M3389" s="37"/>
      <c r="N3389" s="37"/>
      <c r="O3389" s="37"/>
      <c r="P3389" s="36"/>
      <c r="S3389" s="36"/>
      <c r="T3389" s="36"/>
      <c r="U3389" s="36"/>
      <c r="V3389" s="36"/>
    </row>
    <row r="3390" spans="11:22" x14ac:dyDescent="0.25">
      <c r="K3390" s="36"/>
      <c r="L3390" s="37"/>
      <c r="M3390" s="37"/>
      <c r="N3390" s="37"/>
      <c r="O3390" s="37"/>
      <c r="P3390" s="36"/>
      <c r="S3390" s="36"/>
      <c r="T3390" s="36"/>
      <c r="U3390" s="36"/>
      <c r="V3390" s="36"/>
    </row>
    <row r="3391" spans="11:22" x14ac:dyDescent="0.25">
      <c r="K3391" s="36"/>
      <c r="L3391" s="37"/>
      <c r="M3391" s="37"/>
      <c r="N3391" s="37"/>
      <c r="O3391" s="37"/>
      <c r="P3391" s="36"/>
      <c r="S3391" s="36"/>
      <c r="T3391" s="36"/>
      <c r="U3391" s="36"/>
      <c r="V3391" s="36"/>
    </row>
    <row r="3392" spans="11:22" x14ac:dyDescent="0.25">
      <c r="K3392" s="36"/>
      <c r="L3392" s="37"/>
      <c r="M3392" s="37"/>
      <c r="N3392" s="37"/>
      <c r="O3392" s="37"/>
      <c r="P3392" s="36"/>
      <c r="S3392" s="36"/>
      <c r="T3392" s="36"/>
      <c r="U3392" s="36"/>
      <c r="V3392" s="36"/>
    </row>
    <row r="3393" spans="11:22" x14ac:dyDescent="0.25">
      <c r="K3393" s="36"/>
      <c r="L3393" s="37"/>
      <c r="M3393" s="37"/>
      <c r="N3393" s="37"/>
      <c r="O3393" s="37"/>
      <c r="P3393" s="36"/>
      <c r="S3393" s="36"/>
      <c r="T3393" s="36"/>
      <c r="U3393" s="36"/>
      <c r="V3393" s="36"/>
    </row>
    <row r="3394" spans="11:22" x14ac:dyDescent="0.25">
      <c r="K3394" s="36"/>
      <c r="L3394" s="37"/>
      <c r="M3394" s="37"/>
      <c r="N3394" s="37"/>
      <c r="O3394" s="37"/>
      <c r="P3394" s="36"/>
      <c r="S3394" s="36"/>
      <c r="T3394" s="36"/>
      <c r="U3394" s="36"/>
      <c r="V3394" s="36"/>
    </row>
    <row r="3395" spans="11:22" x14ac:dyDescent="0.25">
      <c r="K3395" s="36"/>
      <c r="L3395" s="37"/>
      <c r="M3395" s="37"/>
      <c r="N3395" s="37"/>
      <c r="O3395" s="37"/>
      <c r="P3395" s="36"/>
      <c r="S3395" s="36"/>
      <c r="T3395" s="36"/>
      <c r="U3395" s="36"/>
      <c r="V3395" s="36"/>
    </row>
    <row r="3396" spans="11:22" x14ac:dyDescent="0.25">
      <c r="K3396" s="36"/>
      <c r="L3396" s="37"/>
      <c r="M3396" s="37"/>
      <c r="N3396" s="37"/>
      <c r="O3396" s="37"/>
      <c r="P3396" s="36"/>
      <c r="S3396" s="36"/>
      <c r="T3396" s="36"/>
      <c r="U3396" s="36"/>
      <c r="V3396" s="36"/>
    </row>
    <row r="3397" spans="11:22" x14ac:dyDescent="0.25">
      <c r="K3397" s="36"/>
      <c r="L3397" s="37"/>
      <c r="M3397" s="37"/>
      <c r="N3397" s="37"/>
      <c r="O3397" s="37"/>
      <c r="P3397" s="36"/>
      <c r="S3397" s="36"/>
      <c r="T3397" s="36"/>
      <c r="U3397" s="36"/>
      <c r="V3397" s="36"/>
    </row>
    <row r="3398" spans="11:22" x14ac:dyDescent="0.25">
      <c r="K3398" s="36"/>
      <c r="L3398" s="37"/>
      <c r="M3398" s="37"/>
      <c r="N3398" s="37"/>
      <c r="O3398" s="37"/>
      <c r="P3398" s="36"/>
      <c r="S3398" s="36"/>
      <c r="T3398" s="36"/>
      <c r="U3398" s="36"/>
      <c r="V3398" s="36"/>
    </row>
    <row r="3399" spans="11:22" x14ac:dyDescent="0.25">
      <c r="K3399" s="36"/>
      <c r="L3399" s="37"/>
      <c r="M3399" s="37"/>
      <c r="N3399" s="37"/>
      <c r="O3399" s="37"/>
      <c r="P3399" s="36"/>
      <c r="S3399" s="36"/>
      <c r="T3399" s="36"/>
      <c r="U3399" s="36"/>
      <c r="V3399" s="36"/>
    </row>
    <row r="3400" spans="11:22" x14ac:dyDescent="0.25">
      <c r="K3400" s="36"/>
      <c r="L3400" s="37"/>
      <c r="M3400" s="37"/>
      <c r="N3400" s="37"/>
      <c r="O3400" s="37"/>
      <c r="P3400" s="36"/>
      <c r="S3400" s="36"/>
      <c r="T3400" s="36"/>
      <c r="U3400" s="36"/>
      <c r="V3400" s="36"/>
    </row>
    <row r="3401" spans="11:22" x14ac:dyDescent="0.25">
      <c r="K3401" s="36"/>
      <c r="L3401" s="37"/>
      <c r="M3401" s="37"/>
      <c r="N3401" s="37"/>
      <c r="O3401" s="37"/>
      <c r="P3401" s="36"/>
      <c r="S3401" s="36"/>
      <c r="T3401" s="36"/>
      <c r="U3401" s="36"/>
      <c r="V3401" s="36"/>
    </row>
    <row r="3402" spans="11:22" x14ac:dyDescent="0.25">
      <c r="K3402" s="36"/>
      <c r="L3402" s="37"/>
      <c r="M3402" s="37"/>
      <c r="N3402" s="37"/>
      <c r="O3402" s="37"/>
      <c r="P3402" s="36"/>
      <c r="S3402" s="36"/>
      <c r="T3402" s="36"/>
      <c r="U3402" s="36"/>
      <c r="V3402" s="36"/>
    </row>
    <row r="3403" spans="11:22" x14ac:dyDescent="0.25">
      <c r="K3403" s="36"/>
      <c r="L3403" s="37"/>
      <c r="M3403" s="37"/>
      <c r="N3403" s="37"/>
      <c r="O3403" s="37"/>
      <c r="P3403" s="36"/>
      <c r="S3403" s="36"/>
      <c r="T3403" s="36"/>
      <c r="U3403" s="36"/>
      <c r="V3403" s="36"/>
    </row>
    <row r="3404" spans="11:22" x14ac:dyDescent="0.25">
      <c r="K3404" s="36"/>
      <c r="L3404" s="37"/>
      <c r="M3404" s="37"/>
      <c r="N3404" s="37"/>
      <c r="O3404" s="37"/>
      <c r="P3404" s="36"/>
      <c r="S3404" s="36"/>
      <c r="T3404" s="36"/>
      <c r="U3404" s="36"/>
      <c r="V3404" s="36"/>
    </row>
    <row r="3405" spans="11:22" x14ac:dyDescent="0.25">
      <c r="K3405" s="36"/>
      <c r="L3405" s="37"/>
      <c r="M3405" s="37"/>
      <c r="N3405" s="37"/>
      <c r="O3405" s="37"/>
      <c r="P3405" s="36"/>
      <c r="S3405" s="36"/>
      <c r="T3405" s="36"/>
      <c r="U3405" s="36"/>
      <c r="V3405" s="36"/>
    </row>
    <row r="3406" spans="11:22" x14ac:dyDescent="0.25">
      <c r="K3406" s="36"/>
      <c r="L3406" s="37"/>
      <c r="M3406" s="37"/>
      <c r="N3406" s="37"/>
      <c r="O3406" s="37"/>
      <c r="P3406" s="36"/>
      <c r="S3406" s="36"/>
      <c r="T3406" s="36"/>
      <c r="U3406" s="36"/>
      <c r="V3406" s="36"/>
    </row>
    <row r="3407" spans="11:22" x14ac:dyDescent="0.25">
      <c r="K3407" s="36"/>
      <c r="L3407" s="37"/>
      <c r="M3407" s="37"/>
      <c r="N3407" s="37"/>
      <c r="O3407" s="37"/>
      <c r="P3407" s="36"/>
      <c r="S3407" s="36"/>
      <c r="T3407" s="36"/>
      <c r="U3407" s="36"/>
      <c r="V3407" s="36"/>
    </row>
    <row r="3408" spans="11:22" x14ac:dyDescent="0.25">
      <c r="K3408" s="36"/>
      <c r="L3408" s="37"/>
      <c r="M3408" s="37"/>
      <c r="N3408" s="37"/>
      <c r="O3408" s="37"/>
      <c r="P3408" s="36"/>
      <c r="S3408" s="36"/>
      <c r="T3408" s="36"/>
      <c r="U3408" s="36"/>
      <c r="V3408" s="36"/>
    </row>
    <row r="3409" spans="11:22" x14ac:dyDescent="0.25">
      <c r="K3409" s="36"/>
      <c r="L3409" s="37"/>
      <c r="M3409" s="37"/>
      <c r="N3409" s="37"/>
      <c r="O3409" s="37"/>
      <c r="P3409" s="36"/>
      <c r="S3409" s="36"/>
      <c r="T3409" s="36"/>
      <c r="U3409" s="36"/>
      <c r="V3409" s="36"/>
    </row>
    <row r="3410" spans="11:22" x14ac:dyDescent="0.25">
      <c r="K3410" s="36"/>
      <c r="L3410" s="37"/>
      <c r="M3410" s="37"/>
      <c r="N3410" s="37"/>
      <c r="O3410" s="37"/>
      <c r="P3410" s="36"/>
      <c r="S3410" s="36"/>
      <c r="T3410" s="36"/>
      <c r="U3410" s="36"/>
      <c r="V3410" s="36"/>
    </row>
    <row r="3411" spans="11:22" x14ac:dyDescent="0.25">
      <c r="K3411" s="36"/>
      <c r="L3411" s="37"/>
      <c r="M3411" s="37"/>
      <c r="N3411" s="37"/>
      <c r="O3411" s="37"/>
      <c r="P3411" s="36"/>
      <c r="S3411" s="36"/>
      <c r="T3411" s="36"/>
      <c r="U3411" s="36"/>
      <c r="V3411" s="36"/>
    </row>
    <row r="3412" spans="11:22" x14ac:dyDescent="0.25">
      <c r="K3412" s="36"/>
      <c r="L3412" s="37"/>
      <c r="M3412" s="37"/>
      <c r="N3412" s="37"/>
      <c r="O3412" s="37"/>
      <c r="P3412" s="36"/>
      <c r="S3412" s="36"/>
      <c r="T3412" s="36"/>
      <c r="U3412" s="36"/>
      <c r="V3412" s="36"/>
    </row>
    <row r="3413" spans="11:22" x14ac:dyDescent="0.25">
      <c r="K3413" s="36"/>
      <c r="L3413" s="37"/>
      <c r="M3413" s="37"/>
      <c r="N3413" s="37"/>
      <c r="O3413" s="37"/>
      <c r="P3413" s="36"/>
      <c r="S3413" s="36"/>
      <c r="T3413" s="36"/>
      <c r="U3413" s="36"/>
      <c r="V3413" s="36"/>
    </row>
    <row r="3414" spans="11:22" x14ac:dyDescent="0.25">
      <c r="K3414" s="36"/>
      <c r="L3414" s="37"/>
      <c r="M3414" s="37"/>
      <c r="N3414" s="37"/>
      <c r="O3414" s="37"/>
      <c r="P3414" s="36"/>
      <c r="S3414" s="36"/>
      <c r="T3414" s="36"/>
      <c r="U3414" s="36"/>
      <c r="V3414" s="36"/>
    </row>
    <row r="3415" spans="11:22" x14ac:dyDescent="0.25">
      <c r="K3415" s="36"/>
      <c r="L3415" s="37"/>
      <c r="M3415" s="37"/>
      <c r="N3415" s="37"/>
      <c r="O3415" s="37"/>
      <c r="P3415" s="36"/>
      <c r="S3415" s="36"/>
      <c r="T3415" s="36"/>
      <c r="U3415" s="36"/>
      <c r="V3415" s="36"/>
    </row>
    <row r="3416" spans="11:22" x14ac:dyDescent="0.25">
      <c r="K3416" s="36"/>
      <c r="L3416" s="37"/>
      <c r="M3416" s="37"/>
      <c r="N3416" s="37"/>
      <c r="O3416" s="37"/>
      <c r="P3416" s="36"/>
      <c r="S3416" s="36"/>
      <c r="T3416" s="36"/>
      <c r="U3416" s="36"/>
      <c r="V3416" s="36"/>
    </row>
    <row r="3417" spans="11:22" x14ac:dyDescent="0.25">
      <c r="K3417" s="36"/>
      <c r="L3417" s="37"/>
      <c r="M3417" s="37"/>
      <c r="N3417" s="37"/>
      <c r="O3417" s="37"/>
      <c r="P3417" s="36"/>
      <c r="S3417" s="36"/>
      <c r="T3417" s="36"/>
      <c r="U3417" s="36"/>
      <c r="V3417" s="36"/>
    </row>
    <row r="3418" spans="11:22" x14ac:dyDescent="0.25">
      <c r="K3418" s="36"/>
      <c r="L3418" s="37"/>
      <c r="M3418" s="37"/>
      <c r="N3418" s="37"/>
      <c r="O3418" s="37"/>
      <c r="P3418" s="36"/>
      <c r="S3418" s="36"/>
      <c r="T3418" s="36"/>
      <c r="U3418" s="36"/>
      <c r="V3418" s="36"/>
    </row>
    <row r="3419" spans="11:22" x14ac:dyDescent="0.25">
      <c r="K3419" s="36"/>
      <c r="L3419" s="37"/>
      <c r="M3419" s="37"/>
      <c r="N3419" s="37"/>
      <c r="O3419" s="37"/>
      <c r="P3419" s="36"/>
      <c r="S3419" s="36"/>
      <c r="T3419" s="36"/>
      <c r="U3419" s="36"/>
      <c r="V3419" s="36"/>
    </row>
    <row r="3420" spans="11:22" x14ac:dyDescent="0.25">
      <c r="K3420" s="36"/>
      <c r="L3420" s="37"/>
      <c r="M3420" s="37"/>
      <c r="N3420" s="37"/>
      <c r="O3420" s="37"/>
      <c r="P3420" s="36"/>
      <c r="S3420" s="36"/>
      <c r="T3420" s="36"/>
      <c r="U3420" s="36"/>
      <c r="V3420" s="36"/>
    </row>
    <row r="3421" spans="11:22" x14ac:dyDescent="0.25">
      <c r="K3421" s="36"/>
      <c r="L3421" s="37"/>
      <c r="M3421" s="37"/>
      <c r="N3421" s="37"/>
      <c r="O3421" s="37"/>
      <c r="P3421" s="36"/>
      <c r="S3421" s="36"/>
      <c r="T3421" s="36"/>
      <c r="U3421" s="36"/>
      <c r="V3421" s="36"/>
    </row>
    <row r="3422" spans="11:22" x14ac:dyDescent="0.25">
      <c r="K3422" s="36"/>
      <c r="L3422" s="37"/>
      <c r="M3422" s="37"/>
      <c r="N3422" s="37"/>
      <c r="O3422" s="37"/>
      <c r="P3422" s="36"/>
      <c r="S3422" s="36"/>
      <c r="T3422" s="36"/>
      <c r="U3422" s="36"/>
      <c r="V3422" s="36"/>
    </row>
    <row r="3423" spans="11:22" x14ac:dyDescent="0.25">
      <c r="K3423" s="36"/>
      <c r="L3423" s="37"/>
      <c r="M3423" s="37"/>
      <c r="N3423" s="37"/>
      <c r="O3423" s="37"/>
      <c r="P3423" s="36"/>
      <c r="S3423" s="36"/>
      <c r="T3423" s="36"/>
      <c r="U3423" s="36"/>
      <c r="V3423" s="36"/>
    </row>
    <row r="3424" spans="11:22" x14ac:dyDescent="0.25">
      <c r="K3424" s="36"/>
      <c r="L3424" s="37"/>
      <c r="M3424" s="37"/>
      <c r="N3424" s="37"/>
      <c r="O3424" s="37"/>
      <c r="P3424" s="36"/>
      <c r="S3424" s="36"/>
      <c r="T3424" s="36"/>
      <c r="U3424" s="36"/>
      <c r="V3424" s="36"/>
    </row>
    <row r="3425" spans="11:22" x14ac:dyDescent="0.25">
      <c r="K3425" s="36"/>
      <c r="L3425" s="37"/>
      <c r="M3425" s="37"/>
      <c r="N3425" s="37"/>
      <c r="O3425" s="37"/>
      <c r="P3425" s="36"/>
      <c r="S3425" s="36"/>
      <c r="T3425" s="36"/>
      <c r="U3425" s="36"/>
      <c r="V3425" s="36"/>
    </row>
    <row r="3426" spans="11:22" x14ac:dyDescent="0.25">
      <c r="K3426" s="36"/>
      <c r="L3426" s="37"/>
      <c r="M3426" s="37"/>
      <c r="N3426" s="37"/>
      <c r="O3426" s="37"/>
      <c r="P3426" s="36"/>
      <c r="S3426" s="36"/>
      <c r="T3426" s="36"/>
      <c r="U3426" s="36"/>
      <c r="V3426" s="36"/>
    </row>
    <row r="3427" spans="11:22" x14ac:dyDescent="0.25">
      <c r="K3427" s="36"/>
      <c r="L3427" s="37"/>
      <c r="M3427" s="37"/>
      <c r="N3427" s="37"/>
      <c r="O3427" s="37"/>
      <c r="P3427" s="36"/>
      <c r="S3427" s="36"/>
      <c r="T3427" s="36"/>
      <c r="U3427" s="36"/>
      <c r="V3427" s="36"/>
    </row>
    <row r="3428" spans="11:22" x14ac:dyDescent="0.25">
      <c r="K3428" s="36"/>
      <c r="L3428" s="37"/>
      <c r="M3428" s="37"/>
      <c r="N3428" s="37"/>
      <c r="O3428" s="37"/>
      <c r="P3428" s="36"/>
      <c r="S3428" s="36"/>
      <c r="T3428" s="36"/>
      <c r="U3428" s="36"/>
      <c r="V3428" s="36"/>
    </row>
    <row r="3429" spans="11:22" x14ac:dyDescent="0.25">
      <c r="K3429" s="36"/>
      <c r="L3429" s="37"/>
      <c r="M3429" s="37"/>
      <c r="N3429" s="37"/>
      <c r="O3429" s="37"/>
      <c r="P3429" s="36"/>
      <c r="S3429" s="36"/>
      <c r="T3429" s="36"/>
      <c r="U3429" s="36"/>
      <c r="V3429" s="36"/>
    </row>
    <row r="3430" spans="11:22" x14ac:dyDescent="0.25">
      <c r="K3430" s="36"/>
      <c r="L3430" s="37"/>
      <c r="M3430" s="37"/>
      <c r="N3430" s="37"/>
      <c r="O3430" s="37"/>
      <c r="P3430" s="36"/>
      <c r="S3430" s="36"/>
      <c r="T3430" s="36"/>
      <c r="U3430" s="36"/>
      <c r="V3430" s="36"/>
    </row>
    <row r="3431" spans="11:22" x14ac:dyDescent="0.25">
      <c r="K3431" s="36"/>
      <c r="L3431" s="37"/>
      <c r="M3431" s="37"/>
      <c r="N3431" s="37"/>
      <c r="O3431" s="37"/>
      <c r="P3431" s="36"/>
      <c r="S3431" s="36"/>
      <c r="T3431" s="36"/>
      <c r="U3431" s="36"/>
      <c r="V3431" s="36"/>
    </row>
    <row r="3432" spans="11:22" x14ac:dyDescent="0.25">
      <c r="K3432" s="36"/>
      <c r="L3432" s="37"/>
      <c r="M3432" s="37"/>
      <c r="N3432" s="37"/>
      <c r="O3432" s="37"/>
      <c r="P3432" s="36"/>
      <c r="S3432" s="36"/>
      <c r="T3432" s="36"/>
      <c r="U3432" s="36"/>
      <c r="V3432" s="36"/>
    </row>
    <row r="3433" spans="11:22" x14ac:dyDescent="0.25">
      <c r="K3433" s="36"/>
      <c r="L3433" s="37"/>
      <c r="M3433" s="37"/>
      <c r="N3433" s="37"/>
      <c r="O3433" s="37"/>
      <c r="P3433" s="36"/>
      <c r="S3433" s="36"/>
      <c r="T3433" s="36"/>
      <c r="U3433" s="36"/>
      <c r="V3433" s="36"/>
    </row>
    <row r="3434" spans="11:22" x14ac:dyDescent="0.25">
      <c r="K3434" s="36"/>
      <c r="L3434" s="37"/>
      <c r="M3434" s="37"/>
      <c r="N3434" s="37"/>
      <c r="O3434" s="37"/>
      <c r="P3434" s="36"/>
      <c r="S3434" s="36"/>
      <c r="T3434" s="36"/>
      <c r="U3434" s="36"/>
      <c r="V3434" s="36"/>
    </row>
    <row r="3435" spans="11:22" x14ac:dyDescent="0.25">
      <c r="K3435" s="36"/>
      <c r="L3435" s="37"/>
      <c r="M3435" s="37"/>
      <c r="N3435" s="37"/>
      <c r="O3435" s="37"/>
      <c r="P3435" s="36"/>
      <c r="S3435" s="36"/>
      <c r="T3435" s="36"/>
      <c r="U3435" s="36"/>
      <c r="V3435" s="36"/>
    </row>
    <row r="3436" spans="11:22" x14ac:dyDescent="0.25">
      <c r="K3436" s="36"/>
      <c r="L3436" s="37"/>
      <c r="M3436" s="37"/>
      <c r="N3436" s="37"/>
      <c r="O3436" s="37"/>
      <c r="P3436" s="36"/>
      <c r="S3436" s="36"/>
      <c r="T3436" s="36"/>
      <c r="U3436" s="36"/>
      <c r="V3436" s="36"/>
    </row>
    <row r="3437" spans="11:22" x14ac:dyDescent="0.25">
      <c r="K3437" s="36"/>
      <c r="L3437" s="37"/>
      <c r="M3437" s="37"/>
      <c r="N3437" s="37"/>
      <c r="O3437" s="37"/>
      <c r="P3437" s="36"/>
      <c r="S3437" s="36"/>
      <c r="T3437" s="36"/>
      <c r="U3437" s="36"/>
      <c r="V3437" s="36"/>
    </row>
    <row r="3438" spans="11:22" x14ac:dyDescent="0.25">
      <c r="K3438" s="36"/>
      <c r="L3438" s="37"/>
      <c r="M3438" s="37"/>
      <c r="N3438" s="37"/>
      <c r="O3438" s="37"/>
      <c r="P3438" s="36"/>
      <c r="S3438" s="36"/>
      <c r="T3438" s="36"/>
      <c r="U3438" s="36"/>
      <c r="V3438" s="36"/>
    </row>
    <row r="3439" spans="11:22" x14ac:dyDescent="0.25">
      <c r="K3439" s="36"/>
      <c r="L3439" s="37"/>
      <c r="M3439" s="37"/>
      <c r="N3439" s="37"/>
      <c r="O3439" s="37"/>
      <c r="P3439" s="36"/>
      <c r="S3439" s="36"/>
      <c r="T3439" s="36"/>
      <c r="U3439" s="36"/>
      <c r="V3439" s="36"/>
    </row>
    <row r="3440" spans="11:22" x14ac:dyDescent="0.25">
      <c r="K3440" s="36"/>
      <c r="L3440" s="37"/>
      <c r="M3440" s="37"/>
      <c r="N3440" s="37"/>
      <c r="O3440" s="37"/>
      <c r="P3440" s="36"/>
      <c r="S3440" s="36"/>
      <c r="T3440" s="36"/>
      <c r="U3440" s="36"/>
      <c r="V3440" s="36"/>
    </row>
    <row r="3441" spans="11:22" x14ac:dyDescent="0.25">
      <c r="K3441" s="36"/>
      <c r="L3441" s="37"/>
      <c r="M3441" s="37"/>
      <c r="N3441" s="37"/>
      <c r="O3441" s="37"/>
      <c r="P3441" s="36"/>
      <c r="S3441" s="36"/>
      <c r="T3441" s="36"/>
      <c r="U3441" s="36"/>
      <c r="V3441" s="36"/>
    </row>
    <row r="3442" spans="11:22" x14ac:dyDescent="0.25">
      <c r="K3442" s="36"/>
      <c r="L3442" s="37"/>
      <c r="M3442" s="37"/>
      <c r="N3442" s="37"/>
      <c r="O3442" s="37"/>
      <c r="P3442" s="36"/>
      <c r="S3442" s="36"/>
      <c r="T3442" s="36"/>
      <c r="U3442" s="36"/>
      <c r="V3442" s="36"/>
    </row>
    <row r="3443" spans="11:22" x14ac:dyDescent="0.25">
      <c r="K3443" s="36"/>
      <c r="L3443" s="37"/>
      <c r="M3443" s="37"/>
      <c r="N3443" s="37"/>
      <c r="O3443" s="37"/>
      <c r="P3443" s="36"/>
      <c r="S3443" s="36"/>
      <c r="T3443" s="36"/>
      <c r="U3443" s="36"/>
      <c r="V3443" s="36"/>
    </row>
    <row r="3444" spans="11:22" x14ac:dyDescent="0.25">
      <c r="K3444" s="36"/>
      <c r="L3444" s="37"/>
      <c r="M3444" s="37"/>
      <c r="N3444" s="37"/>
      <c r="O3444" s="37"/>
      <c r="P3444" s="36"/>
      <c r="S3444" s="36"/>
      <c r="T3444" s="36"/>
      <c r="U3444" s="36"/>
      <c r="V3444" s="36"/>
    </row>
    <row r="3445" spans="11:22" x14ac:dyDescent="0.25">
      <c r="K3445" s="36"/>
      <c r="L3445" s="37"/>
      <c r="M3445" s="37"/>
      <c r="N3445" s="37"/>
      <c r="O3445" s="37"/>
      <c r="P3445" s="36"/>
      <c r="S3445" s="36"/>
      <c r="T3445" s="36"/>
      <c r="U3445" s="36"/>
      <c r="V3445" s="36"/>
    </row>
    <row r="3446" spans="11:22" x14ac:dyDescent="0.25">
      <c r="K3446" s="36"/>
      <c r="L3446" s="37"/>
      <c r="M3446" s="37"/>
      <c r="N3446" s="37"/>
      <c r="O3446" s="37"/>
      <c r="P3446" s="36"/>
      <c r="S3446" s="36"/>
      <c r="T3446" s="36"/>
      <c r="U3446" s="36"/>
      <c r="V3446" s="36"/>
    </row>
    <row r="3447" spans="11:22" x14ac:dyDescent="0.25">
      <c r="K3447" s="36"/>
      <c r="L3447" s="37"/>
      <c r="M3447" s="37"/>
      <c r="N3447" s="37"/>
      <c r="O3447" s="37"/>
      <c r="P3447" s="36"/>
      <c r="S3447" s="36"/>
      <c r="T3447" s="36"/>
      <c r="U3447" s="36"/>
      <c r="V3447" s="36"/>
    </row>
    <row r="3448" spans="11:22" x14ac:dyDescent="0.25">
      <c r="K3448" s="36"/>
      <c r="L3448" s="37"/>
      <c r="M3448" s="37"/>
      <c r="N3448" s="37"/>
      <c r="O3448" s="37"/>
      <c r="P3448" s="36"/>
      <c r="S3448" s="36"/>
      <c r="T3448" s="36"/>
      <c r="U3448" s="36"/>
      <c r="V3448" s="36"/>
    </row>
    <row r="3449" spans="11:22" x14ac:dyDescent="0.25">
      <c r="K3449" s="36"/>
      <c r="L3449" s="37"/>
      <c r="M3449" s="37"/>
      <c r="N3449" s="37"/>
      <c r="O3449" s="37"/>
      <c r="P3449" s="36"/>
      <c r="S3449" s="36"/>
      <c r="T3449" s="36"/>
      <c r="U3449" s="36"/>
      <c r="V3449" s="36"/>
    </row>
    <row r="3450" spans="11:22" x14ac:dyDescent="0.25">
      <c r="K3450" s="36"/>
      <c r="L3450" s="37"/>
      <c r="M3450" s="37"/>
      <c r="N3450" s="37"/>
      <c r="O3450" s="37"/>
      <c r="P3450" s="36"/>
      <c r="S3450" s="36"/>
      <c r="T3450" s="36"/>
      <c r="U3450" s="36"/>
      <c r="V3450" s="36"/>
    </row>
    <row r="3451" spans="11:22" x14ac:dyDescent="0.25">
      <c r="K3451" s="36"/>
      <c r="L3451" s="37"/>
      <c r="M3451" s="37"/>
      <c r="N3451" s="37"/>
      <c r="O3451" s="37"/>
      <c r="P3451" s="36"/>
      <c r="S3451" s="36"/>
      <c r="T3451" s="36"/>
      <c r="U3451" s="36"/>
      <c r="V3451" s="36"/>
    </row>
    <row r="3452" spans="11:22" x14ac:dyDescent="0.25">
      <c r="K3452" s="36"/>
      <c r="L3452" s="37"/>
      <c r="M3452" s="37"/>
      <c r="N3452" s="37"/>
      <c r="O3452" s="37"/>
      <c r="P3452" s="36"/>
      <c r="S3452" s="36"/>
      <c r="T3452" s="36"/>
      <c r="U3452" s="36"/>
      <c r="V3452" s="36"/>
    </row>
    <row r="3453" spans="11:22" x14ac:dyDescent="0.25">
      <c r="K3453" s="36"/>
      <c r="L3453" s="37"/>
      <c r="M3453" s="37"/>
      <c r="N3453" s="37"/>
      <c r="O3453" s="37"/>
      <c r="P3453" s="36"/>
      <c r="S3453" s="36"/>
      <c r="T3453" s="36"/>
      <c r="U3453" s="36"/>
      <c r="V3453" s="36"/>
    </row>
    <row r="3454" spans="11:22" x14ac:dyDescent="0.25">
      <c r="K3454" s="36"/>
      <c r="L3454" s="37"/>
      <c r="M3454" s="37"/>
      <c r="N3454" s="37"/>
      <c r="O3454" s="37"/>
      <c r="P3454" s="36"/>
      <c r="S3454" s="36"/>
      <c r="T3454" s="36"/>
      <c r="U3454" s="36"/>
      <c r="V3454" s="36"/>
    </row>
    <row r="3455" spans="11:22" x14ac:dyDescent="0.25">
      <c r="K3455" s="36"/>
      <c r="L3455" s="37"/>
      <c r="M3455" s="37"/>
      <c r="N3455" s="37"/>
      <c r="O3455" s="37"/>
      <c r="P3455" s="36"/>
      <c r="S3455" s="36"/>
      <c r="T3455" s="36"/>
      <c r="U3455" s="36"/>
      <c r="V3455" s="36"/>
    </row>
    <row r="3456" spans="11:22" x14ac:dyDescent="0.25">
      <c r="K3456" s="36"/>
      <c r="L3456" s="37"/>
      <c r="M3456" s="37"/>
      <c r="N3456" s="37"/>
      <c r="O3456" s="37"/>
      <c r="P3456" s="36"/>
      <c r="S3456" s="36"/>
      <c r="T3456" s="36"/>
      <c r="U3456" s="36"/>
      <c r="V3456" s="36"/>
    </row>
    <row r="3457" spans="11:22" x14ac:dyDescent="0.25">
      <c r="K3457" s="36"/>
      <c r="L3457" s="37"/>
      <c r="M3457" s="37"/>
      <c r="N3457" s="37"/>
      <c r="O3457" s="37"/>
      <c r="P3457" s="36"/>
      <c r="S3457" s="36"/>
      <c r="T3457" s="36"/>
      <c r="U3457" s="36"/>
      <c r="V3457" s="36"/>
    </row>
    <row r="3458" spans="11:22" x14ac:dyDescent="0.25">
      <c r="K3458" s="36"/>
      <c r="L3458" s="37"/>
      <c r="M3458" s="37"/>
      <c r="N3458" s="37"/>
      <c r="O3458" s="37"/>
      <c r="P3458" s="36"/>
      <c r="S3458" s="36"/>
      <c r="T3458" s="36"/>
      <c r="U3458" s="36"/>
      <c r="V3458" s="36"/>
    </row>
    <row r="3459" spans="11:22" x14ac:dyDescent="0.25">
      <c r="K3459" s="36"/>
      <c r="L3459" s="37"/>
      <c r="M3459" s="37"/>
      <c r="N3459" s="37"/>
      <c r="O3459" s="37"/>
      <c r="P3459" s="36"/>
      <c r="S3459" s="36"/>
      <c r="T3459" s="36"/>
      <c r="U3459" s="36"/>
      <c r="V3459" s="36"/>
    </row>
    <row r="3460" spans="11:22" x14ac:dyDescent="0.25">
      <c r="K3460" s="36"/>
      <c r="L3460" s="37"/>
      <c r="M3460" s="37"/>
      <c r="N3460" s="37"/>
      <c r="O3460" s="37"/>
      <c r="P3460" s="36"/>
      <c r="S3460" s="36"/>
      <c r="T3460" s="36"/>
      <c r="U3460" s="36"/>
      <c r="V3460" s="36"/>
    </row>
    <row r="3461" spans="11:22" x14ac:dyDescent="0.25">
      <c r="K3461" s="36"/>
      <c r="L3461" s="37"/>
      <c r="M3461" s="37"/>
      <c r="N3461" s="37"/>
      <c r="O3461" s="37"/>
      <c r="P3461" s="36"/>
      <c r="S3461" s="36"/>
      <c r="T3461" s="36"/>
      <c r="U3461" s="36"/>
      <c r="V3461" s="36"/>
    </row>
    <row r="3462" spans="11:22" x14ac:dyDescent="0.25">
      <c r="K3462" s="36"/>
      <c r="L3462" s="37"/>
      <c r="M3462" s="37"/>
      <c r="N3462" s="37"/>
      <c r="O3462" s="37"/>
      <c r="P3462" s="36"/>
      <c r="S3462" s="36"/>
      <c r="T3462" s="36"/>
      <c r="U3462" s="36"/>
      <c r="V3462" s="36"/>
    </row>
    <row r="3463" spans="11:22" x14ac:dyDescent="0.25">
      <c r="K3463" s="36"/>
      <c r="L3463" s="37"/>
      <c r="M3463" s="37"/>
      <c r="N3463" s="37"/>
      <c r="O3463" s="37"/>
      <c r="P3463" s="36"/>
      <c r="S3463" s="36"/>
      <c r="T3463" s="36"/>
      <c r="U3463" s="36"/>
      <c r="V3463" s="36"/>
    </row>
    <row r="3464" spans="11:22" x14ac:dyDescent="0.25">
      <c r="K3464" s="36"/>
      <c r="L3464" s="37"/>
      <c r="M3464" s="37"/>
      <c r="N3464" s="37"/>
      <c r="O3464" s="37"/>
      <c r="P3464" s="36"/>
      <c r="S3464" s="36"/>
      <c r="T3464" s="36"/>
      <c r="U3464" s="36"/>
      <c r="V3464" s="36"/>
    </row>
    <row r="3465" spans="11:22" x14ac:dyDescent="0.25">
      <c r="K3465" s="36"/>
      <c r="L3465" s="37"/>
      <c r="M3465" s="37"/>
      <c r="N3465" s="37"/>
      <c r="O3465" s="37"/>
      <c r="P3465" s="36"/>
      <c r="S3465" s="36"/>
      <c r="T3465" s="36"/>
      <c r="U3465" s="36"/>
      <c r="V3465" s="36"/>
    </row>
    <row r="3466" spans="11:22" x14ac:dyDescent="0.25">
      <c r="K3466" s="36"/>
      <c r="L3466" s="37"/>
      <c r="M3466" s="37"/>
      <c r="N3466" s="37"/>
      <c r="O3466" s="37"/>
      <c r="P3466" s="36"/>
      <c r="S3466" s="36"/>
      <c r="T3466" s="36"/>
      <c r="U3466" s="36"/>
      <c r="V3466" s="36"/>
    </row>
    <row r="3467" spans="11:22" x14ac:dyDescent="0.25">
      <c r="K3467" s="36"/>
      <c r="L3467" s="37"/>
      <c r="M3467" s="37"/>
      <c r="N3467" s="37"/>
      <c r="O3467" s="37"/>
      <c r="P3467" s="36"/>
      <c r="S3467" s="36"/>
      <c r="T3467" s="36"/>
      <c r="U3467" s="36"/>
      <c r="V3467" s="36"/>
    </row>
    <row r="3468" spans="11:22" x14ac:dyDescent="0.25">
      <c r="K3468" s="36"/>
      <c r="L3468" s="37"/>
      <c r="M3468" s="37"/>
      <c r="N3468" s="37"/>
      <c r="O3468" s="37"/>
      <c r="P3468" s="36"/>
      <c r="S3468" s="36"/>
      <c r="T3468" s="36"/>
      <c r="U3468" s="36"/>
      <c r="V3468" s="36"/>
    </row>
    <row r="3469" spans="11:22" x14ac:dyDescent="0.25">
      <c r="K3469" s="36"/>
      <c r="L3469" s="37"/>
      <c r="M3469" s="37"/>
      <c r="N3469" s="37"/>
      <c r="O3469" s="37"/>
      <c r="P3469" s="36"/>
      <c r="S3469" s="36"/>
      <c r="T3469" s="36"/>
      <c r="U3469" s="36"/>
      <c r="V3469" s="36"/>
    </row>
    <row r="3470" spans="11:22" x14ac:dyDescent="0.25">
      <c r="K3470" s="36"/>
      <c r="L3470" s="37"/>
      <c r="M3470" s="37"/>
      <c r="N3470" s="37"/>
      <c r="O3470" s="37"/>
      <c r="P3470" s="36"/>
      <c r="S3470" s="36"/>
      <c r="T3470" s="36"/>
      <c r="U3470" s="36"/>
      <c r="V3470" s="36"/>
    </row>
    <row r="3471" spans="11:22" x14ac:dyDescent="0.25">
      <c r="K3471" s="36"/>
      <c r="L3471" s="37"/>
      <c r="M3471" s="37"/>
      <c r="N3471" s="37"/>
      <c r="O3471" s="37"/>
      <c r="P3471" s="36"/>
      <c r="S3471" s="36"/>
      <c r="T3471" s="36"/>
      <c r="U3471" s="36"/>
      <c r="V3471" s="36"/>
    </row>
    <row r="3472" spans="11:22" x14ac:dyDescent="0.25">
      <c r="K3472" s="36"/>
      <c r="L3472" s="37"/>
      <c r="M3472" s="37"/>
      <c r="N3472" s="37"/>
      <c r="O3472" s="37"/>
      <c r="P3472" s="36"/>
      <c r="S3472" s="36"/>
      <c r="T3472" s="36"/>
      <c r="U3472" s="36"/>
      <c r="V3472" s="36"/>
    </row>
    <row r="3473" spans="11:22" x14ac:dyDescent="0.25">
      <c r="K3473" s="36"/>
      <c r="L3473" s="37"/>
      <c r="M3473" s="37"/>
      <c r="N3473" s="37"/>
      <c r="O3473" s="37"/>
      <c r="P3473" s="36"/>
      <c r="S3473" s="36"/>
      <c r="T3473" s="36"/>
      <c r="U3473" s="36"/>
      <c r="V3473" s="36"/>
    </row>
    <row r="3474" spans="11:22" x14ac:dyDescent="0.25">
      <c r="K3474" s="36"/>
      <c r="L3474" s="37"/>
      <c r="M3474" s="37"/>
      <c r="N3474" s="37"/>
      <c r="O3474" s="37"/>
      <c r="P3474" s="36"/>
      <c r="S3474" s="36"/>
      <c r="T3474" s="36"/>
      <c r="U3474" s="36"/>
      <c r="V3474" s="36"/>
    </row>
    <row r="3475" spans="11:22" x14ac:dyDescent="0.25">
      <c r="K3475" s="36"/>
      <c r="L3475" s="37"/>
      <c r="M3475" s="37"/>
      <c r="N3475" s="37"/>
      <c r="O3475" s="37"/>
      <c r="P3475" s="36"/>
      <c r="S3475" s="36"/>
      <c r="T3475" s="36"/>
      <c r="U3475" s="36"/>
      <c r="V3475" s="36"/>
    </row>
    <row r="3476" spans="11:22" x14ac:dyDescent="0.25">
      <c r="K3476" s="36"/>
      <c r="L3476" s="37"/>
      <c r="M3476" s="37"/>
      <c r="N3476" s="37"/>
      <c r="O3476" s="37"/>
      <c r="P3476" s="36"/>
      <c r="S3476" s="36"/>
      <c r="T3476" s="36"/>
      <c r="U3476" s="36"/>
      <c r="V3476" s="36"/>
    </row>
    <row r="3477" spans="11:22" x14ac:dyDescent="0.25">
      <c r="K3477" s="36"/>
      <c r="L3477" s="37"/>
      <c r="M3477" s="37"/>
      <c r="N3477" s="37"/>
      <c r="O3477" s="37"/>
      <c r="P3477" s="36"/>
      <c r="S3477" s="36"/>
      <c r="T3477" s="36"/>
      <c r="U3477" s="36"/>
      <c r="V3477" s="36"/>
    </row>
    <row r="3478" spans="11:22" x14ac:dyDescent="0.25">
      <c r="K3478" s="36"/>
      <c r="L3478" s="37"/>
      <c r="M3478" s="37"/>
      <c r="N3478" s="37"/>
      <c r="O3478" s="37"/>
      <c r="P3478" s="36"/>
      <c r="S3478" s="36"/>
      <c r="T3478" s="36"/>
      <c r="U3478" s="36"/>
      <c r="V3478" s="36"/>
    </row>
    <row r="3479" spans="11:22" x14ac:dyDescent="0.25">
      <c r="K3479" s="36"/>
      <c r="L3479" s="37"/>
      <c r="M3479" s="37"/>
      <c r="N3479" s="37"/>
      <c r="O3479" s="37"/>
      <c r="P3479" s="36"/>
      <c r="S3479" s="36"/>
      <c r="T3479" s="36"/>
      <c r="U3479" s="36"/>
      <c r="V3479" s="36"/>
    </row>
    <row r="3480" spans="11:22" x14ac:dyDescent="0.25">
      <c r="K3480" s="36"/>
      <c r="L3480" s="37"/>
      <c r="M3480" s="37"/>
      <c r="N3480" s="37"/>
      <c r="O3480" s="37"/>
      <c r="P3480" s="36"/>
      <c r="S3480" s="36"/>
      <c r="T3480" s="36"/>
      <c r="U3480" s="36"/>
      <c r="V3480" s="36"/>
    </row>
    <row r="3481" spans="11:22" x14ac:dyDescent="0.25">
      <c r="K3481" s="36"/>
      <c r="L3481" s="37"/>
      <c r="M3481" s="37"/>
      <c r="N3481" s="37"/>
      <c r="O3481" s="37"/>
      <c r="P3481" s="36"/>
      <c r="S3481" s="36"/>
      <c r="T3481" s="36"/>
      <c r="U3481" s="36"/>
      <c r="V3481" s="36"/>
    </row>
    <row r="3482" spans="11:22" x14ac:dyDescent="0.25">
      <c r="K3482" s="36"/>
      <c r="L3482" s="37"/>
      <c r="M3482" s="37"/>
      <c r="N3482" s="37"/>
      <c r="O3482" s="37"/>
      <c r="P3482" s="36"/>
      <c r="S3482" s="36"/>
      <c r="T3482" s="36"/>
      <c r="U3482" s="36"/>
      <c r="V3482" s="36"/>
    </row>
    <row r="3483" spans="11:22" x14ac:dyDescent="0.25">
      <c r="K3483" s="36"/>
      <c r="L3483" s="37"/>
      <c r="M3483" s="37"/>
      <c r="N3483" s="37"/>
      <c r="O3483" s="37"/>
      <c r="P3483" s="36"/>
      <c r="S3483" s="36"/>
      <c r="T3483" s="36"/>
      <c r="U3483" s="36"/>
      <c r="V3483" s="36"/>
    </row>
    <row r="3484" spans="11:22" x14ac:dyDescent="0.25">
      <c r="K3484" s="36"/>
      <c r="L3484" s="37"/>
      <c r="M3484" s="37"/>
      <c r="N3484" s="37"/>
      <c r="O3484" s="37"/>
      <c r="P3484" s="36"/>
      <c r="S3484" s="36"/>
      <c r="T3484" s="36"/>
      <c r="U3484" s="36"/>
      <c r="V3484" s="36"/>
    </row>
    <row r="3485" spans="11:22" x14ac:dyDescent="0.25">
      <c r="K3485" s="36"/>
      <c r="L3485" s="37"/>
      <c r="M3485" s="37"/>
      <c r="N3485" s="37"/>
      <c r="O3485" s="37"/>
      <c r="P3485" s="36"/>
      <c r="S3485" s="36"/>
      <c r="T3485" s="36"/>
      <c r="U3485" s="36"/>
      <c r="V3485" s="36"/>
    </row>
    <row r="3486" spans="11:22" x14ac:dyDescent="0.25">
      <c r="K3486" s="36"/>
      <c r="L3486" s="37"/>
      <c r="M3486" s="37"/>
      <c r="N3486" s="37"/>
      <c r="O3486" s="37"/>
      <c r="P3486" s="36"/>
      <c r="S3486" s="36"/>
      <c r="T3486" s="36"/>
      <c r="U3486" s="36"/>
      <c r="V3486" s="36"/>
    </row>
    <row r="3487" spans="11:22" x14ac:dyDescent="0.25">
      <c r="K3487" s="36"/>
      <c r="L3487" s="37"/>
      <c r="M3487" s="37"/>
      <c r="N3487" s="37"/>
      <c r="O3487" s="37"/>
      <c r="P3487" s="36"/>
      <c r="S3487" s="36"/>
      <c r="T3487" s="36"/>
      <c r="U3487" s="36"/>
      <c r="V3487" s="36"/>
    </row>
    <row r="3488" spans="11:22" x14ac:dyDescent="0.25">
      <c r="K3488" s="36"/>
      <c r="L3488" s="37"/>
      <c r="M3488" s="37"/>
      <c r="N3488" s="37"/>
      <c r="O3488" s="37"/>
      <c r="P3488" s="36"/>
      <c r="S3488" s="36"/>
      <c r="T3488" s="36"/>
      <c r="U3488" s="36"/>
      <c r="V3488" s="36"/>
    </row>
    <row r="3489" spans="11:22" x14ac:dyDescent="0.25">
      <c r="K3489" s="36"/>
      <c r="L3489" s="37"/>
      <c r="M3489" s="37"/>
      <c r="N3489" s="37"/>
      <c r="O3489" s="37"/>
      <c r="P3489" s="36"/>
      <c r="S3489" s="36"/>
      <c r="T3489" s="36"/>
      <c r="U3489" s="36"/>
      <c r="V3489" s="36"/>
    </row>
    <row r="3490" spans="11:22" x14ac:dyDescent="0.25">
      <c r="K3490" s="36"/>
      <c r="L3490" s="37"/>
      <c r="M3490" s="37"/>
      <c r="N3490" s="37"/>
      <c r="O3490" s="37"/>
      <c r="P3490" s="36"/>
      <c r="S3490" s="36"/>
      <c r="T3490" s="36"/>
      <c r="U3490" s="36"/>
      <c r="V3490" s="36"/>
    </row>
    <row r="3491" spans="11:22" x14ac:dyDescent="0.25">
      <c r="K3491" s="36"/>
      <c r="L3491" s="37"/>
      <c r="M3491" s="37"/>
      <c r="N3491" s="37"/>
      <c r="O3491" s="37"/>
      <c r="P3491" s="36"/>
      <c r="S3491" s="36"/>
      <c r="T3491" s="36"/>
      <c r="U3491" s="36"/>
      <c r="V3491" s="36"/>
    </row>
    <row r="3492" spans="11:22" x14ac:dyDescent="0.25">
      <c r="K3492" s="36"/>
      <c r="L3492" s="37"/>
      <c r="M3492" s="37"/>
      <c r="N3492" s="37"/>
      <c r="O3492" s="37"/>
      <c r="P3492" s="36"/>
      <c r="S3492" s="36"/>
      <c r="T3492" s="36"/>
      <c r="U3492" s="36"/>
      <c r="V3492" s="36"/>
    </row>
    <row r="3493" spans="11:22" x14ac:dyDescent="0.25">
      <c r="K3493" s="36"/>
      <c r="L3493" s="37"/>
      <c r="M3493" s="37"/>
      <c r="N3493" s="37"/>
      <c r="O3493" s="37"/>
      <c r="P3493" s="36"/>
      <c r="S3493" s="36"/>
      <c r="T3493" s="36"/>
      <c r="U3493" s="36"/>
      <c r="V3493" s="36"/>
    </row>
    <row r="3494" spans="11:22" x14ac:dyDescent="0.25">
      <c r="K3494" s="36"/>
      <c r="L3494" s="37"/>
      <c r="M3494" s="37"/>
      <c r="N3494" s="37"/>
      <c r="O3494" s="37"/>
      <c r="P3494" s="36"/>
      <c r="S3494" s="36"/>
      <c r="T3494" s="36"/>
      <c r="U3494" s="36"/>
      <c r="V3494" s="36"/>
    </row>
    <row r="3495" spans="11:22" x14ac:dyDescent="0.25">
      <c r="K3495" s="36"/>
      <c r="L3495" s="37"/>
      <c r="M3495" s="37"/>
      <c r="N3495" s="37"/>
      <c r="O3495" s="37"/>
      <c r="P3495" s="36"/>
      <c r="S3495" s="36"/>
      <c r="T3495" s="36"/>
      <c r="U3495" s="36"/>
      <c r="V3495" s="36"/>
    </row>
    <row r="3496" spans="11:22" x14ac:dyDescent="0.25">
      <c r="K3496" s="36"/>
      <c r="L3496" s="37"/>
      <c r="M3496" s="37"/>
      <c r="N3496" s="37"/>
      <c r="O3496" s="37"/>
      <c r="P3496" s="36"/>
      <c r="S3496" s="36"/>
      <c r="T3496" s="36"/>
      <c r="U3496" s="36"/>
      <c r="V3496" s="36"/>
    </row>
    <row r="3497" spans="11:22" x14ac:dyDescent="0.25">
      <c r="K3497" s="36"/>
      <c r="L3497" s="37"/>
      <c r="M3497" s="37"/>
      <c r="N3497" s="37"/>
      <c r="O3497" s="37"/>
      <c r="P3497" s="36"/>
      <c r="S3497" s="36"/>
      <c r="T3497" s="36"/>
      <c r="U3497" s="36"/>
      <c r="V3497" s="36"/>
    </row>
    <row r="3498" spans="11:22" x14ac:dyDescent="0.25">
      <c r="K3498" s="36"/>
      <c r="L3498" s="37"/>
      <c r="M3498" s="37"/>
      <c r="N3498" s="37"/>
      <c r="O3498" s="37"/>
      <c r="P3498" s="36"/>
      <c r="S3498" s="36"/>
      <c r="T3498" s="36"/>
      <c r="U3498" s="36"/>
      <c r="V3498" s="36"/>
    </row>
    <row r="3499" spans="11:22" x14ac:dyDescent="0.25">
      <c r="K3499" s="36"/>
      <c r="L3499" s="37"/>
      <c r="M3499" s="37"/>
      <c r="N3499" s="37"/>
      <c r="O3499" s="37"/>
      <c r="P3499" s="36"/>
      <c r="S3499" s="36"/>
      <c r="T3499" s="36"/>
      <c r="U3499" s="36"/>
      <c r="V3499" s="36"/>
    </row>
    <row r="3500" spans="11:22" x14ac:dyDescent="0.25">
      <c r="K3500" s="36"/>
      <c r="L3500" s="37"/>
      <c r="M3500" s="37"/>
      <c r="N3500" s="37"/>
      <c r="O3500" s="37"/>
      <c r="P3500" s="36"/>
      <c r="S3500" s="36"/>
      <c r="T3500" s="36"/>
      <c r="U3500" s="36"/>
      <c r="V3500" s="36"/>
    </row>
    <row r="3501" spans="11:22" x14ac:dyDescent="0.25">
      <c r="K3501" s="36"/>
      <c r="L3501" s="37"/>
      <c r="M3501" s="37"/>
      <c r="N3501" s="37"/>
      <c r="O3501" s="37"/>
      <c r="P3501" s="36"/>
      <c r="S3501" s="36"/>
      <c r="T3501" s="36"/>
      <c r="U3501" s="36"/>
      <c r="V3501" s="36"/>
    </row>
    <row r="3502" spans="11:22" x14ac:dyDescent="0.25">
      <c r="K3502" s="36"/>
      <c r="L3502" s="37"/>
      <c r="M3502" s="37"/>
      <c r="N3502" s="37"/>
      <c r="O3502" s="37"/>
      <c r="P3502" s="36"/>
      <c r="S3502" s="36"/>
      <c r="T3502" s="36"/>
      <c r="U3502" s="36"/>
      <c r="V3502" s="36"/>
    </row>
    <row r="3503" spans="11:22" x14ac:dyDescent="0.25">
      <c r="K3503" s="36"/>
      <c r="L3503" s="37"/>
      <c r="M3503" s="37"/>
      <c r="N3503" s="37"/>
      <c r="O3503" s="37"/>
      <c r="P3503" s="36"/>
      <c r="S3503" s="36"/>
      <c r="T3503" s="36"/>
      <c r="U3503" s="36"/>
      <c r="V3503" s="36"/>
    </row>
    <row r="3504" spans="11:22" x14ac:dyDescent="0.25">
      <c r="K3504" s="36"/>
      <c r="L3504" s="37"/>
      <c r="M3504" s="37"/>
      <c r="N3504" s="37"/>
      <c r="O3504" s="37"/>
      <c r="P3504" s="36"/>
      <c r="S3504" s="36"/>
      <c r="T3504" s="36"/>
      <c r="U3504" s="36"/>
      <c r="V3504" s="36"/>
    </row>
    <row r="3505" spans="11:22" x14ac:dyDescent="0.25">
      <c r="K3505" s="36"/>
      <c r="L3505" s="37"/>
      <c r="M3505" s="37"/>
      <c r="N3505" s="37"/>
      <c r="O3505" s="37"/>
      <c r="P3505" s="36"/>
      <c r="S3505" s="36"/>
      <c r="T3505" s="36"/>
      <c r="U3505" s="36"/>
      <c r="V3505" s="36"/>
    </row>
    <row r="3506" spans="11:22" x14ac:dyDescent="0.25">
      <c r="K3506" s="36"/>
      <c r="L3506" s="37"/>
      <c r="M3506" s="37"/>
      <c r="N3506" s="37"/>
      <c r="O3506" s="37"/>
      <c r="P3506" s="36"/>
      <c r="S3506" s="36"/>
      <c r="T3506" s="36"/>
      <c r="U3506" s="36"/>
      <c r="V3506" s="36"/>
    </row>
    <row r="3507" spans="11:22" x14ac:dyDescent="0.25">
      <c r="K3507" s="36"/>
      <c r="L3507" s="37"/>
      <c r="M3507" s="37"/>
      <c r="N3507" s="37"/>
      <c r="O3507" s="37"/>
      <c r="P3507" s="36"/>
      <c r="S3507" s="36"/>
      <c r="T3507" s="36"/>
      <c r="U3507" s="36"/>
      <c r="V3507" s="36"/>
    </row>
    <row r="3508" spans="11:22" x14ac:dyDescent="0.25">
      <c r="K3508" s="36"/>
      <c r="L3508" s="37"/>
      <c r="M3508" s="37"/>
      <c r="N3508" s="37"/>
      <c r="O3508" s="37"/>
      <c r="P3508" s="36"/>
      <c r="S3508" s="36"/>
      <c r="T3508" s="36"/>
      <c r="U3508" s="36"/>
      <c r="V3508" s="36"/>
    </row>
    <row r="3509" spans="11:22" x14ac:dyDescent="0.25">
      <c r="K3509" s="36"/>
      <c r="L3509" s="37"/>
      <c r="M3509" s="37"/>
      <c r="N3509" s="37"/>
      <c r="O3509" s="37"/>
      <c r="P3509" s="36"/>
      <c r="S3509" s="36"/>
      <c r="T3509" s="36"/>
      <c r="U3509" s="36"/>
      <c r="V3509" s="36"/>
    </row>
    <row r="3510" spans="11:22" x14ac:dyDescent="0.25">
      <c r="K3510" s="36"/>
      <c r="L3510" s="37"/>
      <c r="M3510" s="37"/>
      <c r="N3510" s="37"/>
      <c r="O3510" s="37"/>
      <c r="P3510" s="36"/>
      <c r="S3510" s="36"/>
      <c r="T3510" s="36"/>
      <c r="U3510" s="36"/>
      <c r="V3510" s="36"/>
    </row>
    <row r="3511" spans="11:22" x14ac:dyDescent="0.25">
      <c r="K3511" s="36"/>
      <c r="L3511" s="37"/>
      <c r="M3511" s="37"/>
      <c r="N3511" s="37"/>
      <c r="O3511" s="37"/>
      <c r="P3511" s="36"/>
      <c r="S3511" s="36"/>
      <c r="T3511" s="36"/>
      <c r="U3511" s="36"/>
      <c r="V3511" s="36"/>
    </row>
    <row r="3512" spans="11:22" x14ac:dyDescent="0.25">
      <c r="K3512" s="36"/>
      <c r="L3512" s="37"/>
      <c r="M3512" s="37"/>
      <c r="N3512" s="37"/>
      <c r="O3512" s="37"/>
      <c r="P3512" s="36"/>
      <c r="S3512" s="36"/>
      <c r="T3512" s="36"/>
      <c r="U3512" s="36"/>
      <c r="V3512" s="36"/>
    </row>
    <row r="3513" spans="11:22" x14ac:dyDescent="0.25">
      <c r="K3513" s="36"/>
      <c r="L3513" s="37"/>
      <c r="M3513" s="37"/>
      <c r="N3513" s="37"/>
      <c r="O3513" s="37"/>
      <c r="P3513" s="36"/>
      <c r="S3513" s="36"/>
      <c r="T3513" s="36"/>
      <c r="U3513" s="36"/>
      <c r="V3513" s="36"/>
    </row>
    <row r="3514" spans="11:22" x14ac:dyDescent="0.25">
      <c r="K3514" s="36"/>
      <c r="L3514" s="37"/>
      <c r="M3514" s="37"/>
      <c r="N3514" s="37"/>
      <c r="O3514" s="37"/>
      <c r="P3514" s="36"/>
      <c r="S3514" s="36"/>
      <c r="T3514" s="36"/>
      <c r="U3514" s="36"/>
      <c r="V3514" s="36"/>
    </row>
    <row r="3515" spans="11:22" x14ac:dyDescent="0.25">
      <c r="K3515" s="36"/>
      <c r="L3515" s="37"/>
      <c r="M3515" s="37"/>
      <c r="N3515" s="37"/>
      <c r="O3515" s="37"/>
      <c r="P3515" s="36"/>
      <c r="S3515" s="36"/>
      <c r="T3515" s="36"/>
      <c r="U3515" s="36"/>
      <c r="V3515" s="36"/>
    </row>
    <row r="3516" spans="11:22" x14ac:dyDescent="0.25">
      <c r="K3516" s="36"/>
      <c r="L3516" s="37"/>
      <c r="M3516" s="37"/>
      <c r="N3516" s="37"/>
      <c r="O3516" s="37"/>
      <c r="P3516" s="36"/>
      <c r="S3516" s="36"/>
      <c r="T3516" s="36"/>
      <c r="U3516" s="36"/>
      <c r="V3516" s="36"/>
    </row>
    <row r="3517" spans="11:22" x14ac:dyDescent="0.25">
      <c r="K3517" s="36"/>
      <c r="L3517" s="37"/>
      <c r="M3517" s="37"/>
      <c r="N3517" s="37"/>
      <c r="O3517" s="37"/>
      <c r="P3517" s="36"/>
      <c r="S3517" s="36"/>
      <c r="T3517" s="36"/>
      <c r="U3517" s="36"/>
      <c r="V3517" s="36"/>
    </row>
    <row r="3518" spans="11:22" x14ac:dyDescent="0.25">
      <c r="K3518" s="36"/>
      <c r="L3518" s="37"/>
      <c r="M3518" s="37"/>
      <c r="N3518" s="37"/>
      <c r="O3518" s="37"/>
      <c r="P3518" s="36"/>
      <c r="S3518" s="36"/>
      <c r="T3518" s="36"/>
      <c r="U3518" s="36"/>
      <c r="V3518" s="36"/>
    </row>
    <row r="3519" spans="11:22" x14ac:dyDescent="0.25">
      <c r="K3519" s="36"/>
      <c r="L3519" s="37"/>
      <c r="M3519" s="37"/>
      <c r="N3519" s="37"/>
      <c r="O3519" s="37"/>
      <c r="P3519" s="36"/>
      <c r="S3519" s="36"/>
      <c r="T3519" s="36"/>
      <c r="U3519" s="36"/>
      <c r="V3519" s="36"/>
    </row>
    <row r="3520" spans="11:22" x14ac:dyDescent="0.25">
      <c r="K3520" s="36"/>
      <c r="L3520" s="37"/>
      <c r="M3520" s="37"/>
      <c r="N3520" s="37"/>
      <c r="O3520" s="37"/>
      <c r="P3520" s="36"/>
      <c r="S3520" s="36"/>
      <c r="T3520" s="36"/>
      <c r="U3520" s="36"/>
      <c r="V3520" s="36"/>
    </row>
    <row r="3521" spans="11:22" x14ac:dyDescent="0.25">
      <c r="K3521" s="36"/>
      <c r="L3521" s="37"/>
      <c r="M3521" s="37"/>
      <c r="N3521" s="37"/>
      <c r="O3521" s="37"/>
      <c r="P3521" s="36"/>
      <c r="S3521" s="36"/>
      <c r="T3521" s="36"/>
      <c r="U3521" s="36"/>
      <c r="V3521" s="36"/>
    </row>
    <row r="3522" spans="11:22" x14ac:dyDescent="0.25">
      <c r="K3522" s="36"/>
      <c r="L3522" s="37"/>
      <c r="M3522" s="37"/>
      <c r="N3522" s="37"/>
      <c r="O3522" s="37"/>
      <c r="P3522" s="36"/>
      <c r="S3522" s="36"/>
      <c r="T3522" s="36"/>
      <c r="U3522" s="36"/>
      <c r="V3522" s="36"/>
    </row>
    <row r="3523" spans="11:22" x14ac:dyDescent="0.25">
      <c r="K3523" s="36"/>
      <c r="L3523" s="37"/>
      <c r="M3523" s="37"/>
      <c r="N3523" s="37"/>
      <c r="O3523" s="37"/>
      <c r="P3523" s="36"/>
      <c r="S3523" s="36"/>
      <c r="T3523" s="36"/>
      <c r="U3523" s="36"/>
      <c r="V3523" s="36"/>
    </row>
    <row r="3524" spans="11:22" x14ac:dyDescent="0.25">
      <c r="K3524" s="36"/>
      <c r="L3524" s="37"/>
      <c r="M3524" s="37"/>
      <c r="N3524" s="37"/>
      <c r="O3524" s="37"/>
      <c r="P3524" s="36"/>
      <c r="S3524" s="36"/>
      <c r="T3524" s="36"/>
      <c r="U3524" s="36"/>
      <c r="V3524" s="36"/>
    </row>
    <row r="3525" spans="11:22" x14ac:dyDescent="0.25">
      <c r="K3525" s="36"/>
      <c r="L3525" s="37"/>
      <c r="M3525" s="37"/>
      <c r="N3525" s="37"/>
      <c r="O3525" s="37"/>
      <c r="P3525" s="36"/>
      <c r="S3525" s="36"/>
      <c r="T3525" s="36"/>
      <c r="U3525" s="36"/>
      <c r="V3525" s="36"/>
    </row>
    <row r="3526" spans="11:22" x14ac:dyDescent="0.25">
      <c r="K3526" s="36"/>
      <c r="L3526" s="37"/>
      <c r="M3526" s="37"/>
      <c r="N3526" s="37"/>
      <c r="O3526" s="37"/>
      <c r="P3526" s="36"/>
      <c r="S3526" s="36"/>
      <c r="T3526" s="36"/>
      <c r="U3526" s="36"/>
      <c r="V3526" s="36"/>
    </row>
    <row r="3527" spans="11:22" x14ac:dyDescent="0.25">
      <c r="K3527" s="36"/>
      <c r="L3527" s="37"/>
      <c r="M3527" s="37"/>
      <c r="N3527" s="37"/>
      <c r="O3527" s="37"/>
      <c r="P3527" s="36"/>
      <c r="S3527" s="36"/>
      <c r="T3527" s="36"/>
      <c r="U3527" s="36"/>
      <c r="V3527" s="36"/>
    </row>
    <row r="3528" spans="11:22" x14ac:dyDescent="0.25">
      <c r="K3528" s="36"/>
      <c r="L3528" s="37"/>
      <c r="M3528" s="37"/>
      <c r="N3528" s="37"/>
      <c r="O3528" s="37"/>
      <c r="P3528" s="36"/>
      <c r="S3528" s="36"/>
      <c r="T3528" s="36"/>
      <c r="U3528" s="36"/>
      <c r="V3528" s="36"/>
    </row>
    <row r="3529" spans="11:22" x14ac:dyDescent="0.25">
      <c r="K3529" s="36"/>
      <c r="L3529" s="37"/>
      <c r="M3529" s="37"/>
      <c r="N3529" s="37"/>
      <c r="O3529" s="37"/>
      <c r="P3529" s="36"/>
      <c r="S3529" s="36"/>
      <c r="T3529" s="36"/>
      <c r="U3529" s="36"/>
      <c r="V3529" s="36"/>
    </row>
    <row r="3530" spans="11:22" x14ac:dyDescent="0.25">
      <c r="K3530" s="36"/>
      <c r="L3530" s="37"/>
      <c r="M3530" s="37"/>
      <c r="N3530" s="37"/>
      <c r="O3530" s="37"/>
      <c r="P3530" s="36"/>
      <c r="S3530" s="36"/>
      <c r="T3530" s="36"/>
      <c r="U3530" s="36"/>
      <c r="V3530" s="36"/>
    </row>
    <row r="3531" spans="11:22" x14ac:dyDescent="0.25">
      <c r="K3531" s="36"/>
      <c r="L3531" s="37"/>
      <c r="M3531" s="37"/>
      <c r="N3531" s="37"/>
      <c r="O3531" s="37"/>
      <c r="P3531" s="36"/>
      <c r="S3531" s="36"/>
      <c r="T3531" s="36"/>
      <c r="U3531" s="36"/>
      <c r="V3531" s="36"/>
    </row>
    <row r="3532" spans="11:22" x14ac:dyDescent="0.25">
      <c r="K3532" s="36"/>
      <c r="L3532" s="37"/>
      <c r="M3532" s="37"/>
      <c r="N3532" s="37"/>
      <c r="O3532" s="37"/>
      <c r="P3532" s="36"/>
      <c r="S3532" s="36"/>
      <c r="T3532" s="36"/>
      <c r="U3532" s="36"/>
      <c r="V3532" s="36"/>
    </row>
    <row r="3533" spans="11:22" x14ac:dyDescent="0.25">
      <c r="K3533" s="36"/>
      <c r="L3533" s="37"/>
      <c r="M3533" s="37"/>
      <c r="N3533" s="37"/>
      <c r="O3533" s="37"/>
      <c r="P3533" s="36"/>
      <c r="S3533" s="36"/>
      <c r="T3533" s="36"/>
      <c r="U3533" s="36"/>
      <c r="V3533" s="36"/>
    </row>
    <row r="3534" spans="11:22" x14ac:dyDescent="0.25">
      <c r="K3534" s="36"/>
      <c r="L3534" s="37"/>
      <c r="M3534" s="37"/>
      <c r="N3534" s="37"/>
      <c r="O3534" s="37"/>
      <c r="P3534" s="36"/>
      <c r="S3534" s="36"/>
      <c r="T3534" s="36"/>
      <c r="U3534" s="36"/>
      <c r="V3534" s="36"/>
    </row>
    <row r="3535" spans="11:22" x14ac:dyDescent="0.25">
      <c r="K3535" s="36"/>
      <c r="L3535" s="37"/>
      <c r="M3535" s="37"/>
      <c r="N3535" s="37"/>
      <c r="O3535" s="37"/>
      <c r="P3535" s="36"/>
      <c r="S3535" s="36"/>
      <c r="T3535" s="36"/>
      <c r="U3535" s="36"/>
      <c r="V3535" s="36"/>
    </row>
    <row r="3536" spans="11:22" x14ac:dyDescent="0.25">
      <c r="K3536" s="36"/>
      <c r="L3536" s="37"/>
      <c r="M3536" s="37"/>
      <c r="N3536" s="37"/>
      <c r="O3536" s="37"/>
      <c r="P3536" s="36"/>
      <c r="S3536" s="36"/>
      <c r="T3536" s="36"/>
      <c r="U3536" s="36"/>
      <c r="V3536" s="36"/>
    </row>
    <row r="3537" spans="11:22" x14ac:dyDescent="0.25">
      <c r="K3537" s="36"/>
      <c r="L3537" s="37"/>
      <c r="M3537" s="37"/>
      <c r="N3537" s="37"/>
      <c r="O3537" s="37"/>
      <c r="P3537" s="36"/>
      <c r="S3537" s="36"/>
      <c r="T3537" s="36"/>
      <c r="U3537" s="36"/>
      <c r="V3537" s="36"/>
    </row>
    <row r="3538" spans="11:22" x14ac:dyDescent="0.25">
      <c r="K3538" s="36"/>
      <c r="L3538" s="37"/>
      <c r="M3538" s="37"/>
      <c r="N3538" s="37"/>
      <c r="O3538" s="37"/>
      <c r="P3538" s="36"/>
      <c r="S3538" s="36"/>
      <c r="T3538" s="36"/>
      <c r="U3538" s="36"/>
      <c r="V3538" s="36"/>
    </row>
    <row r="3539" spans="11:22" x14ac:dyDescent="0.25">
      <c r="K3539" s="36"/>
      <c r="L3539" s="37"/>
      <c r="M3539" s="37"/>
      <c r="N3539" s="37"/>
      <c r="O3539" s="37"/>
      <c r="P3539" s="36"/>
      <c r="S3539" s="36"/>
      <c r="T3539" s="36"/>
      <c r="U3539" s="36"/>
      <c r="V3539" s="36"/>
    </row>
    <row r="3540" spans="11:22" x14ac:dyDescent="0.25">
      <c r="K3540" s="36"/>
      <c r="L3540" s="37"/>
      <c r="M3540" s="37"/>
      <c r="N3540" s="37"/>
      <c r="O3540" s="37"/>
      <c r="P3540" s="36"/>
      <c r="S3540" s="36"/>
      <c r="T3540" s="36"/>
      <c r="U3540" s="36"/>
      <c r="V3540" s="36"/>
    </row>
    <row r="3541" spans="11:22" x14ac:dyDescent="0.25">
      <c r="K3541" s="36"/>
      <c r="L3541" s="37"/>
      <c r="M3541" s="37"/>
      <c r="N3541" s="37"/>
      <c r="O3541" s="37"/>
      <c r="P3541" s="36"/>
      <c r="S3541" s="36"/>
      <c r="T3541" s="36"/>
      <c r="U3541" s="36"/>
      <c r="V3541" s="36"/>
    </row>
    <row r="3542" spans="11:22" x14ac:dyDescent="0.25">
      <c r="K3542" s="36"/>
      <c r="L3542" s="37"/>
      <c r="M3542" s="37"/>
      <c r="N3542" s="37"/>
      <c r="O3542" s="37"/>
      <c r="P3542" s="36"/>
      <c r="S3542" s="36"/>
      <c r="T3542" s="36"/>
      <c r="U3542" s="36"/>
      <c r="V3542" s="36"/>
    </row>
    <row r="3543" spans="11:22" x14ac:dyDescent="0.25">
      <c r="K3543" s="36"/>
      <c r="L3543" s="37"/>
      <c r="M3543" s="37"/>
      <c r="N3543" s="37"/>
      <c r="O3543" s="37"/>
      <c r="P3543" s="36"/>
      <c r="S3543" s="36"/>
      <c r="T3543" s="36"/>
      <c r="U3543" s="36"/>
      <c r="V3543" s="36"/>
    </row>
    <row r="3544" spans="11:22" x14ac:dyDescent="0.25">
      <c r="K3544" s="36"/>
      <c r="L3544" s="37"/>
      <c r="M3544" s="37"/>
      <c r="N3544" s="37"/>
      <c r="O3544" s="37"/>
      <c r="P3544" s="36"/>
      <c r="S3544" s="36"/>
      <c r="T3544" s="36"/>
      <c r="U3544" s="36"/>
      <c r="V3544" s="36"/>
    </row>
    <row r="3545" spans="11:22" x14ac:dyDescent="0.25">
      <c r="K3545" s="36"/>
      <c r="L3545" s="37"/>
      <c r="M3545" s="37"/>
      <c r="N3545" s="37"/>
      <c r="O3545" s="37"/>
      <c r="P3545" s="36"/>
      <c r="S3545" s="36"/>
      <c r="T3545" s="36"/>
      <c r="U3545" s="36"/>
      <c r="V3545" s="36"/>
    </row>
    <row r="3546" spans="11:22" x14ac:dyDescent="0.25">
      <c r="K3546" s="36"/>
      <c r="L3546" s="37"/>
      <c r="M3546" s="37"/>
      <c r="N3546" s="37"/>
      <c r="O3546" s="37"/>
      <c r="P3546" s="36"/>
      <c r="S3546" s="36"/>
      <c r="T3546" s="36"/>
      <c r="U3546" s="36"/>
      <c r="V3546" s="36"/>
    </row>
    <row r="3547" spans="11:22" x14ac:dyDescent="0.25">
      <c r="K3547" s="36"/>
      <c r="L3547" s="37"/>
      <c r="M3547" s="37"/>
      <c r="N3547" s="37"/>
      <c r="O3547" s="37"/>
      <c r="P3547" s="36"/>
      <c r="S3547" s="36"/>
      <c r="T3547" s="36"/>
      <c r="U3547" s="36"/>
      <c r="V3547" s="36"/>
    </row>
    <row r="3548" spans="11:22" x14ac:dyDescent="0.25">
      <c r="K3548" s="36"/>
      <c r="L3548" s="37"/>
      <c r="M3548" s="37"/>
      <c r="N3548" s="37"/>
      <c r="O3548" s="37"/>
      <c r="P3548" s="36"/>
      <c r="S3548" s="36"/>
      <c r="T3548" s="36"/>
      <c r="U3548" s="36"/>
      <c r="V3548" s="36"/>
    </row>
    <row r="3549" spans="11:22" x14ac:dyDescent="0.25">
      <c r="K3549" s="36"/>
      <c r="L3549" s="37"/>
      <c r="M3549" s="37"/>
      <c r="N3549" s="37"/>
      <c r="O3549" s="37"/>
      <c r="P3549" s="36"/>
      <c r="S3549" s="36"/>
      <c r="T3549" s="36"/>
      <c r="U3549" s="36"/>
      <c r="V3549" s="36"/>
    </row>
    <row r="3550" spans="11:22" x14ac:dyDescent="0.25">
      <c r="K3550" s="36"/>
      <c r="L3550" s="37"/>
      <c r="M3550" s="37"/>
      <c r="N3550" s="37"/>
      <c r="O3550" s="37"/>
      <c r="P3550" s="36"/>
      <c r="S3550" s="36"/>
      <c r="T3550" s="36"/>
      <c r="U3550" s="36"/>
      <c r="V3550" s="36"/>
    </row>
    <row r="3551" spans="11:22" x14ac:dyDescent="0.25">
      <c r="K3551" s="36"/>
      <c r="L3551" s="37"/>
      <c r="M3551" s="37"/>
      <c r="N3551" s="37"/>
      <c r="O3551" s="37"/>
      <c r="P3551" s="36"/>
      <c r="S3551" s="36"/>
      <c r="T3551" s="36"/>
      <c r="U3551" s="36"/>
      <c r="V3551" s="36"/>
    </row>
    <row r="3552" spans="11:22" x14ac:dyDescent="0.25">
      <c r="K3552" s="36"/>
      <c r="L3552" s="37"/>
      <c r="M3552" s="37"/>
      <c r="N3552" s="37"/>
      <c r="O3552" s="37"/>
      <c r="P3552" s="36"/>
      <c r="S3552" s="36"/>
      <c r="T3552" s="36"/>
      <c r="U3552" s="36"/>
      <c r="V3552" s="36"/>
    </row>
    <row r="3553" spans="11:22" x14ac:dyDescent="0.25">
      <c r="K3553" s="36"/>
      <c r="L3553" s="37"/>
      <c r="M3553" s="37"/>
      <c r="N3553" s="37"/>
      <c r="O3553" s="37"/>
      <c r="P3553" s="36"/>
      <c r="S3553" s="36"/>
      <c r="T3553" s="36"/>
      <c r="U3553" s="36"/>
      <c r="V3553" s="36"/>
    </row>
    <row r="3554" spans="11:22" x14ac:dyDescent="0.25">
      <c r="K3554" s="36"/>
      <c r="L3554" s="37"/>
      <c r="M3554" s="37"/>
      <c r="N3554" s="37"/>
      <c r="O3554" s="37"/>
      <c r="P3554" s="36"/>
      <c r="S3554" s="36"/>
      <c r="T3554" s="36"/>
      <c r="U3554" s="36"/>
      <c r="V3554" s="36"/>
    </row>
    <row r="3555" spans="11:22" x14ac:dyDescent="0.25">
      <c r="K3555" s="36"/>
      <c r="L3555" s="37"/>
      <c r="M3555" s="37"/>
      <c r="N3555" s="37"/>
      <c r="O3555" s="37"/>
      <c r="P3555" s="36"/>
      <c r="S3555" s="36"/>
      <c r="T3555" s="36"/>
      <c r="U3555" s="36"/>
      <c r="V3555" s="36"/>
    </row>
    <row r="3556" spans="11:22" x14ac:dyDescent="0.25">
      <c r="K3556" s="36"/>
      <c r="L3556" s="37"/>
      <c r="M3556" s="37"/>
      <c r="N3556" s="37"/>
      <c r="O3556" s="37"/>
      <c r="P3556" s="36"/>
      <c r="S3556" s="36"/>
      <c r="T3556" s="36"/>
      <c r="U3556" s="36"/>
      <c r="V3556" s="36"/>
    </row>
    <row r="3557" spans="11:22" x14ac:dyDescent="0.25">
      <c r="K3557" s="36"/>
      <c r="L3557" s="37"/>
      <c r="M3557" s="37"/>
      <c r="N3557" s="37"/>
      <c r="O3557" s="37"/>
      <c r="P3557" s="36"/>
      <c r="S3557" s="36"/>
      <c r="T3557" s="36"/>
      <c r="U3557" s="36"/>
      <c r="V3557" s="36"/>
    </row>
    <row r="3558" spans="11:22" x14ac:dyDescent="0.25">
      <c r="K3558" s="36"/>
      <c r="L3558" s="37"/>
      <c r="M3558" s="37"/>
      <c r="N3558" s="37"/>
      <c r="O3558" s="37"/>
      <c r="P3558" s="36"/>
      <c r="S3558" s="36"/>
      <c r="T3558" s="36"/>
      <c r="U3558" s="36"/>
      <c r="V3558" s="36"/>
    </row>
    <row r="3559" spans="11:22" x14ac:dyDescent="0.25">
      <c r="K3559" s="36"/>
      <c r="L3559" s="37"/>
      <c r="M3559" s="37"/>
      <c r="N3559" s="37"/>
      <c r="O3559" s="37"/>
      <c r="P3559" s="36"/>
      <c r="S3559" s="36"/>
      <c r="T3559" s="36"/>
      <c r="U3559" s="36"/>
      <c r="V3559" s="36"/>
    </row>
    <row r="3560" spans="11:22" x14ac:dyDescent="0.25">
      <c r="K3560" s="36"/>
      <c r="L3560" s="37"/>
      <c r="M3560" s="37"/>
      <c r="N3560" s="37"/>
      <c r="O3560" s="37"/>
      <c r="P3560" s="36"/>
      <c r="S3560" s="36"/>
      <c r="T3560" s="36"/>
      <c r="U3560" s="36"/>
      <c r="V3560" s="36"/>
    </row>
    <row r="3561" spans="11:22" x14ac:dyDescent="0.25">
      <c r="K3561" s="36"/>
      <c r="L3561" s="37"/>
      <c r="M3561" s="37"/>
      <c r="N3561" s="37"/>
      <c r="O3561" s="37"/>
      <c r="P3561" s="36"/>
      <c r="S3561" s="36"/>
      <c r="T3561" s="36"/>
      <c r="U3561" s="36"/>
      <c r="V3561" s="36"/>
    </row>
    <row r="3562" spans="11:22" x14ac:dyDescent="0.25">
      <c r="K3562" s="36"/>
      <c r="L3562" s="37"/>
      <c r="M3562" s="37"/>
      <c r="N3562" s="37"/>
      <c r="O3562" s="37"/>
      <c r="P3562" s="36"/>
      <c r="S3562" s="36"/>
      <c r="T3562" s="36"/>
      <c r="U3562" s="36"/>
      <c r="V3562" s="36"/>
    </row>
    <row r="3563" spans="11:22" x14ac:dyDescent="0.25">
      <c r="K3563" s="36"/>
      <c r="L3563" s="37"/>
      <c r="M3563" s="37"/>
      <c r="N3563" s="37"/>
      <c r="O3563" s="37"/>
      <c r="P3563" s="36"/>
      <c r="S3563" s="36"/>
      <c r="T3563" s="36"/>
      <c r="U3563" s="36"/>
      <c r="V3563" s="36"/>
    </row>
    <row r="3564" spans="11:22" x14ac:dyDescent="0.25">
      <c r="K3564" s="36"/>
      <c r="L3564" s="37"/>
      <c r="M3564" s="37"/>
      <c r="N3564" s="37"/>
      <c r="O3564" s="37"/>
      <c r="P3564" s="36"/>
      <c r="S3564" s="36"/>
      <c r="T3564" s="36"/>
      <c r="U3564" s="36"/>
      <c r="V3564" s="36"/>
    </row>
    <row r="3565" spans="11:22" x14ac:dyDescent="0.25">
      <c r="K3565" s="36"/>
      <c r="L3565" s="37"/>
      <c r="M3565" s="37"/>
      <c r="N3565" s="37"/>
      <c r="O3565" s="37"/>
      <c r="P3565" s="36"/>
      <c r="S3565" s="36"/>
      <c r="T3565" s="36"/>
      <c r="U3565" s="36"/>
      <c r="V3565" s="36"/>
    </row>
    <row r="3566" spans="11:22" x14ac:dyDescent="0.25">
      <c r="K3566" s="36"/>
      <c r="L3566" s="37"/>
      <c r="M3566" s="37"/>
      <c r="N3566" s="37"/>
      <c r="O3566" s="37"/>
      <c r="P3566" s="36"/>
      <c r="S3566" s="36"/>
      <c r="T3566" s="36"/>
      <c r="U3566" s="36"/>
      <c r="V3566" s="36"/>
    </row>
    <row r="3567" spans="11:22" x14ac:dyDescent="0.25">
      <c r="K3567" s="36"/>
      <c r="L3567" s="37"/>
      <c r="M3567" s="37"/>
      <c r="N3567" s="37"/>
      <c r="O3567" s="37"/>
      <c r="P3567" s="36"/>
      <c r="S3567" s="36"/>
      <c r="T3567" s="36"/>
      <c r="U3567" s="36"/>
      <c r="V3567" s="36"/>
    </row>
    <row r="3568" spans="11:22" x14ac:dyDescent="0.25">
      <c r="K3568" s="36"/>
      <c r="L3568" s="37"/>
      <c r="M3568" s="37"/>
      <c r="N3568" s="37"/>
      <c r="O3568" s="37"/>
      <c r="P3568" s="36"/>
      <c r="S3568" s="36"/>
      <c r="T3568" s="36"/>
      <c r="U3568" s="36"/>
      <c r="V3568" s="36"/>
    </row>
    <row r="3569" spans="11:22" x14ac:dyDescent="0.25">
      <c r="K3569" s="36"/>
      <c r="L3569" s="37"/>
      <c r="M3569" s="37"/>
      <c r="N3569" s="37"/>
      <c r="O3569" s="37"/>
      <c r="P3569" s="36"/>
      <c r="S3569" s="36"/>
      <c r="T3569" s="36"/>
      <c r="U3569" s="36"/>
      <c r="V3569" s="36"/>
    </row>
    <row r="3570" spans="11:22" x14ac:dyDescent="0.25">
      <c r="K3570" s="36"/>
      <c r="L3570" s="37"/>
      <c r="M3570" s="37"/>
      <c r="N3570" s="37"/>
      <c r="O3570" s="37"/>
      <c r="P3570" s="36"/>
      <c r="S3570" s="36"/>
      <c r="T3570" s="36"/>
      <c r="U3570" s="36"/>
      <c r="V3570" s="36"/>
    </row>
    <row r="3571" spans="11:22" x14ac:dyDescent="0.25">
      <c r="K3571" s="36"/>
      <c r="L3571" s="37"/>
      <c r="M3571" s="37"/>
      <c r="N3571" s="37"/>
      <c r="O3571" s="37"/>
      <c r="P3571" s="36"/>
      <c r="S3571" s="36"/>
      <c r="T3571" s="36"/>
      <c r="U3571" s="36"/>
      <c r="V3571" s="36"/>
    </row>
    <row r="3572" spans="11:22" x14ac:dyDescent="0.25">
      <c r="K3572" s="36"/>
      <c r="L3572" s="37"/>
      <c r="M3572" s="37"/>
      <c r="N3572" s="37"/>
      <c r="O3572" s="37"/>
      <c r="P3572" s="36"/>
      <c r="S3572" s="36"/>
      <c r="T3572" s="36"/>
      <c r="U3572" s="36"/>
      <c r="V3572" s="36"/>
    </row>
    <row r="3573" spans="11:22" x14ac:dyDescent="0.25">
      <c r="K3573" s="36"/>
      <c r="L3573" s="37"/>
      <c r="M3573" s="37"/>
      <c r="N3573" s="37"/>
      <c r="O3573" s="37"/>
      <c r="P3573" s="36"/>
      <c r="S3573" s="36"/>
      <c r="T3573" s="36"/>
      <c r="U3573" s="36"/>
      <c r="V3573" s="36"/>
    </row>
    <row r="3574" spans="11:22" x14ac:dyDescent="0.25">
      <c r="K3574" s="36"/>
      <c r="L3574" s="37"/>
      <c r="M3574" s="37"/>
      <c r="N3574" s="37"/>
      <c r="O3574" s="37"/>
      <c r="P3574" s="36"/>
      <c r="S3574" s="36"/>
      <c r="T3574" s="36"/>
      <c r="U3574" s="36"/>
      <c r="V3574" s="36"/>
    </row>
    <row r="3575" spans="11:22" x14ac:dyDescent="0.25">
      <c r="K3575" s="36"/>
      <c r="L3575" s="37"/>
      <c r="M3575" s="37"/>
      <c r="N3575" s="37"/>
      <c r="O3575" s="37"/>
      <c r="P3575" s="36"/>
      <c r="S3575" s="36"/>
      <c r="T3575" s="36"/>
      <c r="U3575" s="36"/>
      <c r="V3575" s="36"/>
    </row>
    <row r="3576" spans="11:22" x14ac:dyDescent="0.25">
      <c r="K3576" s="36"/>
      <c r="L3576" s="37"/>
      <c r="M3576" s="37"/>
      <c r="N3576" s="37"/>
      <c r="O3576" s="37"/>
      <c r="P3576" s="36"/>
      <c r="S3576" s="36"/>
      <c r="T3576" s="36"/>
      <c r="U3576" s="36"/>
      <c r="V3576" s="36"/>
    </row>
    <row r="3577" spans="11:22" x14ac:dyDescent="0.25">
      <c r="K3577" s="36"/>
      <c r="L3577" s="37"/>
      <c r="M3577" s="37"/>
      <c r="N3577" s="37"/>
      <c r="O3577" s="37"/>
      <c r="P3577" s="36"/>
      <c r="S3577" s="36"/>
      <c r="T3577" s="36"/>
      <c r="U3577" s="36"/>
      <c r="V3577" s="36"/>
    </row>
    <row r="3578" spans="11:22" x14ac:dyDescent="0.25">
      <c r="K3578" s="36"/>
      <c r="L3578" s="37"/>
      <c r="M3578" s="37"/>
      <c r="N3578" s="37"/>
      <c r="O3578" s="37"/>
      <c r="P3578" s="36"/>
      <c r="S3578" s="36"/>
      <c r="T3578" s="36"/>
      <c r="U3578" s="36"/>
      <c r="V3578" s="36"/>
    </row>
    <row r="3579" spans="11:22" x14ac:dyDescent="0.25">
      <c r="K3579" s="36"/>
      <c r="L3579" s="37"/>
      <c r="M3579" s="37"/>
      <c r="N3579" s="37"/>
      <c r="O3579" s="37"/>
      <c r="P3579" s="36"/>
      <c r="S3579" s="36"/>
      <c r="T3579" s="36"/>
      <c r="U3579" s="36"/>
      <c r="V3579" s="36"/>
    </row>
    <row r="3580" spans="11:22" x14ac:dyDescent="0.25">
      <c r="K3580" s="36"/>
      <c r="L3580" s="37"/>
      <c r="M3580" s="37"/>
      <c r="N3580" s="37"/>
      <c r="O3580" s="37"/>
      <c r="P3580" s="36"/>
      <c r="S3580" s="36"/>
      <c r="T3580" s="36"/>
      <c r="U3580" s="36"/>
      <c r="V3580" s="36"/>
    </row>
    <row r="3581" spans="11:22" x14ac:dyDescent="0.25">
      <c r="K3581" s="36"/>
      <c r="L3581" s="37"/>
      <c r="M3581" s="37"/>
      <c r="N3581" s="37"/>
      <c r="O3581" s="37"/>
      <c r="P3581" s="36"/>
      <c r="S3581" s="36"/>
      <c r="T3581" s="36"/>
      <c r="U3581" s="36"/>
      <c r="V3581" s="36"/>
    </row>
    <row r="3582" spans="11:22" x14ac:dyDescent="0.25">
      <c r="K3582" s="36"/>
      <c r="L3582" s="37"/>
      <c r="M3582" s="37"/>
      <c r="N3582" s="37"/>
      <c r="O3582" s="37"/>
      <c r="P3582" s="36"/>
      <c r="S3582" s="36"/>
      <c r="T3582" s="36"/>
      <c r="U3582" s="36"/>
      <c r="V3582" s="36"/>
    </row>
    <row r="3583" spans="11:22" x14ac:dyDescent="0.25">
      <c r="K3583" s="36"/>
      <c r="L3583" s="37"/>
      <c r="M3583" s="37"/>
      <c r="N3583" s="37"/>
      <c r="O3583" s="37"/>
      <c r="P3583" s="36"/>
      <c r="S3583" s="36"/>
      <c r="T3583" s="36"/>
      <c r="U3583" s="36"/>
      <c r="V3583" s="36"/>
    </row>
    <row r="3584" spans="11:22" x14ac:dyDescent="0.25">
      <c r="K3584" s="36"/>
      <c r="L3584" s="37"/>
      <c r="M3584" s="37"/>
      <c r="N3584" s="37"/>
      <c r="O3584" s="37"/>
      <c r="P3584" s="36"/>
      <c r="S3584" s="36"/>
      <c r="T3584" s="36"/>
      <c r="U3584" s="36"/>
      <c r="V3584" s="36"/>
    </row>
    <row r="3585" spans="11:22" x14ac:dyDescent="0.25">
      <c r="K3585" s="36"/>
      <c r="L3585" s="37"/>
      <c r="M3585" s="37"/>
      <c r="N3585" s="37"/>
      <c r="O3585" s="37"/>
      <c r="P3585" s="36"/>
      <c r="S3585" s="36"/>
      <c r="T3585" s="36"/>
      <c r="U3585" s="36"/>
      <c r="V3585" s="36"/>
    </row>
    <row r="3586" spans="11:22" x14ac:dyDescent="0.25">
      <c r="K3586" s="36"/>
      <c r="L3586" s="37"/>
      <c r="M3586" s="37"/>
      <c r="N3586" s="37"/>
      <c r="O3586" s="37"/>
      <c r="P3586" s="36"/>
      <c r="S3586" s="36"/>
      <c r="T3586" s="36"/>
      <c r="U3586" s="36"/>
      <c r="V3586" s="36"/>
    </row>
    <row r="3587" spans="11:22" x14ac:dyDescent="0.25">
      <c r="K3587" s="36"/>
      <c r="L3587" s="37"/>
      <c r="M3587" s="37"/>
      <c r="N3587" s="37"/>
      <c r="O3587" s="37"/>
      <c r="P3587" s="36"/>
      <c r="S3587" s="36"/>
      <c r="T3587" s="36"/>
      <c r="U3587" s="36"/>
      <c r="V3587" s="36"/>
    </row>
    <row r="3588" spans="11:22" x14ac:dyDescent="0.25">
      <c r="K3588" s="36"/>
      <c r="L3588" s="37"/>
      <c r="M3588" s="37"/>
      <c r="N3588" s="37"/>
      <c r="O3588" s="37"/>
      <c r="P3588" s="36"/>
      <c r="S3588" s="36"/>
      <c r="T3588" s="36"/>
      <c r="U3588" s="36"/>
      <c r="V3588" s="36"/>
    </row>
    <row r="3589" spans="11:22" x14ac:dyDescent="0.25">
      <c r="K3589" s="36"/>
      <c r="L3589" s="37"/>
      <c r="M3589" s="37"/>
      <c r="N3589" s="37"/>
      <c r="O3589" s="37"/>
      <c r="P3589" s="36"/>
      <c r="S3589" s="36"/>
      <c r="T3589" s="36"/>
      <c r="U3589" s="36"/>
      <c r="V3589" s="36"/>
    </row>
    <row r="3590" spans="11:22" x14ac:dyDescent="0.25">
      <c r="K3590" s="36"/>
      <c r="L3590" s="37"/>
      <c r="M3590" s="37"/>
      <c r="N3590" s="37"/>
      <c r="O3590" s="37"/>
      <c r="P3590" s="36"/>
      <c r="S3590" s="36"/>
      <c r="T3590" s="36"/>
      <c r="U3590" s="36"/>
      <c r="V3590" s="36"/>
    </row>
    <row r="3591" spans="11:22" x14ac:dyDescent="0.25">
      <c r="K3591" s="36"/>
      <c r="L3591" s="37"/>
      <c r="M3591" s="37"/>
      <c r="N3591" s="37"/>
      <c r="O3591" s="37"/>
      <c r="P3591" s="36"/>
      <c r="S3591" s="36"/>
      <c r="T3591" s="36"/>
      <c r="U3591" s="36"/>
      <c r="V3591" s="36"/>
    </row>
    <row r="3592" spans="11:22" x14ac:dyDescent="0.25">
      <c r="K3592" s="36"/>
      <c r="L3592" s="37"/>
      <c r="M3592" s="37"/>
      <c r="N3592" s="37"/>
      <c r="O3592" s="37"/>
      <c r="P3592" s="36"/>
      <c r="S3592" s="36"/>
      <c r="T3592" s="36"/>
      <c r="U3592" s="36"/>
      <c r="V3592" s="36"/>
    </row>
    <row r="3593" spans="11:22" x14ac:dyDescent="0.25">
      <c r="K3593" s="36"/>
      <c r="L3593" s="37"/>
      <c r="M3593" s="37"/>
      <c r="N3593" s="37"/>
      <c r="O3593" s="37"/>
      <c r="P3593" s="36"/>
      <c r="S3593" s="36"/>
      <c r="T3593" s="36"/>
      <c r="U3593" s="36"/>
      <c r="V3593" s="36"/>
    </row>
    <row r="3594" spans="11:22" x14ac:dyDescent="0.25">
      <c r="K3594" s="36"/>
      <c r="L3594" s="37"/>
      <c r="M3594" s="37"/>
      <c r="N3594" s="37"/>
      <c r="O3594" s="37"/>
      <c r="P3594" s="36"/>
      <c r="S3594" s="36"/>
      <c r="T3594" s="36"/>
      <c r="U3594" s="36"/>
      <c r="V3594" s="36"/>
    </row>
    <row r="3595" spans="11:22" x14ac:dyDescent="0.25">
      <c r="K3595" s="36"/>
      <c r="L3595" s="37"/>
      <c r="M3595" s="37"/>
      <c r="N3595" s="37"/>
      <c r="O3595" s="37"/>
      <c r="P3595" s="36"/>
      <c r="S3595" s="36"/>
      <c r="T3595" s="36"/>
      <c r="U3595" s="36"/>
      <c r="V3595" s="36"/>
    </row>
    <row r="3596" spans="11:22" x14ac:dyDescent="0.25">
      <c r="K3596" s="36"/>
      <c r="L3596" s="37"/>
      <c r="M3596" s="37"/>
      <c r="N3596" s="37"/>
      <c r="O3596" s="37"/>
      <c r="P3596" s="36"/>
      <c r="S3596" s="36"/>
      <c r="T3596" s="36"/>
      <c r="U3596" s="36"/>
      <c r="V3596" s="36"/>
    </row>
    <row r="3597" spans="11:22" x14ac:dyDescent="0.25">
      <c r="K3597" s="36"/>
      <c r="L3597" s="37"/>
      <c r="M3597" s="37"/>
      <c r="N3597" s="37"/>
      <c r="O3597" s="37"/>
      <c r="P3597" s="36"/>
      <c r="S3597" s="36"/>
      <c r="T3597" s="36"/>
      <c r="U3597" s="36"/>
      <c r="V3597" s="36"/>
    </row>
    <row r="3598" spans="11:22" x14ac:dyDescent="0.25">
      <c r="K3598" s="36"/>
      <c r="L3598" s="37"/>
      <c r="M3598" s="37"/>
      <c r="N3598" s="37"/>
      <c r="O3598" s="37"/>
      <c r="P3598" s="36"/>
      <c r="S3598" s="36"/>
      <c r="T3598" s="36"/>
      <c r="U3598" s="36"/>
      <c r="V3598" s="36"/>
    </row>
    <row r="3599" spans="11:22" x14ac:dyDescent="0.25">
      <c r="K3599" s="36"/>
      <c r="L3599" s="37"/>
      <c r="M3599" s="37"/>
      <c r="N3599" s="37"/>
      <c r="O3599" s="37"/>
      <c r="P3599" s="36"/>
      <c r="S3599" s="36"/>
      <c r="T3599" s="36"/>
      <c r="U3599" s="36"/>
      <c r="V3599" s="36"/>
    </row>
    <row r="3600" spans="11:22" x14ac:dyDescent="0.25">
      <c r="K3600" s="36"/>
      <c r="L3600" s="37"/>
      <c r="M3600" s="37"/>
      <c r="N3600" s="37"/>
      <c r="O3600" s="37"/>
      <c r="P3600" s="36"/>
      <c r="S3600" s="36"/>
      <c r="T3600" s="36"/>
      <c r="U3600" s="36"/>
      <c r="V3600" s="36"/>
    </row>
    <row r="3601" spans="11:22" x14ac:dyDescent="0.25">
      <c r="K3601" s="36"/>
      <c r="L3601" s="37"/>
      <c r="M3601" s="37"/>
      <c r="N3601" s="37"/>
      <c r="O3601" s="37"/>
      <c r="P3601" s="36"/>
      <c r="S3601" s="36"/>
      <c r="T3601" s="36"/>
      <c r="U3601" s="36"/>
      <c r="V3601" s="36"/>
    </row>
    <row r="3602" spans="11:22" x14ac:dyDescent="0.25">
      <c r="K3602" s="36"/>
      <c r="L3602" s="37"/>
      <c r="M3602" s="37"/>
      <c r="N3602" s="37"/>
      <c r="O3602" s="37"/>
      <c r="P3602" s="36"/>
      <c r="S3602" s="36"/>
      <c r="T3602" s="36"/>
      <c r="U3602" s="36"/>
      <c r="V3602" s="36"/>
    </row>
    <row r="3603" spans="11:22" x14ac:dyDescent="0.25">
      <c r="K3603" s="36"/>
      <c r="L3603" s="37"/>
      <c r="M3603" s="37"/>
      <c r="N3603" s="37"/>
      <c r="O3603" s="37"/>
      <c r="P3603" s="36"/>
      <c r="S3603" s="36"/>
      <c r="T3603" s="36"/>
      <c r="U3603" s="36"/>
      <c r="V3603" s="36"/>
    </row>
    <row r="3604" spans="11:22" x14ac:dyDescent="0.25">
      <c r="K3604" s="36"/>
      <c r="L3604" s="37"/>
      <c r="M3604" s="37"/>
      <c r="N3604" s="37"/>
      <c r="O3604" s="37"/>
      <c r="P3604" s="36"/>
      <c r="S3604" s="36"/>
      <c r="T3604" s="36"/>
      <c r="U3604" s="36"/>
      <c r="V3604" s="36"/>
    </row>
    <row r="3605" spans="11:22" x14ac:dyDescent="0.25">
      <c r="K3605" s="36"/>
      <c r="L3605" s="37"/>
      <c r="M3605" s="37"/>
      <c r="N3605" s="37"/>
      <c r="O3605" s="37"/>
      <c r="P3605" s="36"/>
      <c r="S3605" s="36"/>
      <c r="T3605" s="36"/>
      <c r="U3605" s="36"/>
      <c r="V3605" s="36"/>
    </row>
    <row r="3606" spans="11:22" x14ac:dyDescent="0.25">
      <c r="K3606" s="36"/>
      <c r="L3606" s="37"/>
      <c r="M3606" s="37"/>
      <c r="N3606" s="37"/>
      <c r="O3606" s="37"/>
      <c r="P3606" s="36"/>
      <c r="S3606" s="36"/>
      <c r="T3606" s="36"/>
      <c r="U3606" s="36"/>
      <c r="V3606" s="36"/>
    </row>
    <row r="3607" spans="11:22" x14ac:dyDescent="0.25">
      <c r="K3607" s="36"/>
      <c r="L3607" s="37"/>
      <c r="M3607" s="37"/>
      <c r="N3607" s="37"/>
      <c r="O3607" s="37"/>
      <c r="P3607" s="36"/>
      <c r="S3607" s="36"/>
      <c r="T3607" s="36"/>
      <c r="U3607" s="36"/>
      <c r="V3607" s="36"/>
    </row>
    <row r="3608" spans="11:22" x14ac:dyDescent="0.25">
      <c r="K3608" s="36"/>
      <c r="L3608" s="37"/>
      <c r="M3608" s="37"/>
      <c r="N3608" s="37"/>
      <c r="O3608" s="37"/>
      <c r="P3608" s="36"/>
      <c r="S3608" s="36"/>
      <c r="T3608" s="36"/>
      <c r="U3608" s="36"/>
      <c r="V3608" s="36"/>
    </row>
    <row r="3609" spans="11:22" x14ac:dyDescent="0.25">
      <c r="K3609" s="36"/>
      <c r="L3609" s="37"/>
      <c r="M3609" s="37"/>
      <c r="N3609" s="37"/>
      <c r="O3609" s="37"/>
      <c r="P3609" s="36"/>
      <c r="S3609" s="36"/>
      <c r="T3609" s="36"/>
      <c r="U3609" s="36"/>
      <c r="V3609" s="36"/>
    </row>
    <row r="3610" spans="11:22" x14ac:dyDescent="0.25">
      <c r="K3610" s="36"/>
      <c r="L3610" s="37"/>
      <c r="M3610" s="37"/>
      <c r="N3610" s="37"/>
      <c r="O3610" s="37"/>
      <c r="P3610" s="36"/>
      <c r="S3610" s="36"/>
      <c r="T3610" s="36"/>
      <c r="U3610" s="36"/>
      <c r="V3610" s="36"/>
    </row>
    <row r="3611" spans="11:22" x14ac:dyDescent="0.25">
      <c r="K3611" s="36"/>
      <c r="L3611" s="37"/>
      <c r="M3611" s="37"/>
      <c r="N3611" s="37"/>
      <c r="O3611" s="37"/>
      <c r="P3611" s="36"/>
      <c r="S3611" s="36"/>
      <c r="T3611" s="36"/>
      <c r="U3611" s="36"/>
      <c r="V3611" s="36"/>
    </row>
    <row r="3612" spans="11:22" x14ac:dyDescent="0.25">
      <c r="K3612" s="36"/>
      <c r="L3612" s="37"/>
      <c r="M3612" s="37"/>
      <c r="N3612" s="37"/>
      <c r="O3612" s="37"/>
      <c r="P3612" s="36"/>
      <c r="S3612" s="36"/>
      <c r="T3612" s="36"/>
      <c r="U3612" s="36"/>
      <c r="V3612" s="36"/>
    </row>
    <row r="3613" spans="11:22" x14ac:dyDescent="0.25">
      <c r="K3613" s="36"/>
      <c r="L3613" s="37"/>
      <c r="M3613" s="37"/>
      <c r="N3613" s="37"/>
      <c r="O3613" s="37"/>
      <c r="P3613" s="36"/>
      <c r="S3613" s="36"/>
      <c r="T3613" s="36"/>
      <c r="U3613" s="36"/>
      <c r="V3613" s="36"/>
    </row>
    <row r="3614" spans="11:22" x14ac:dyDescent="0.25">
      <c r="K3614" s="36"/>
      <c r="L3614" s="37"/>
      <c r="M3614" s="37"/>
      <c r="N3614" s="37"/>
      <c r="O3614" s="37"/>
      <c r="P3614" s="36"/>
      <c r="S3614" s="36"/>
      <c r="T3614" s="36"/>
      <c r="U3614" s="36"/>
      <c r="V3614" s="36"/>
    </row>
    <row r="3615" spans="11:22" x14ac:dyDescent="0.25">
      <c r="K3615" s="36"/>
      <c r="L3615" s="37"/>
      <c r="M3615" s="37"/>
      <c r="N3615" s="37"/>
      <c r="O3615" s="37"/>
      <c r="P3615" s="36"/>
      <c r="S3615" s="36"/>
      <c r="T3615" s="36"/>
      <c r="U3615" s="36"/>
      <c r="V3615" s="36"/>
    </row>
    <row r="3616" spans="11:22" x14ac:dyDescent="0.25">
      <c r="K3616" s="36"/>
      <c r="L3616" s="37"/>
      <c r="M3616" s="37"/>
      <c r="N3616" s="37"/>
      <c r="O3616" s="37"/>
      <c r="P3616" s="36"/>
      <c r="S3616" s="36"/>
      <c r="T3616" s="36"/>
      <c r="U3616" s="36"/>
      <c r="V3616" s="36"/>
    </row>
    <row r="3617" spans="11:22" x14ac:dyDescent="0.25">
      <c r="K3617" s="36"/>
      <c r="L3617" s="37"/>
      <c r="M3617" s="37"/>
      <c r="N3617" s="37"/>
      <c r="O3617" s="37"/>
      <c r="P3617" s="36"/>
      <c r="S3617" s="36"/>
      <c r="T3617" s="36"/>
      <c r="U3617" s="36"/>
      <c r="V3617" s="36"/>
    </row>
    <row r="3618" spans="11:22" x14ac:dyDescent="0.25">
      <c r="K3618" s="36"/>
      <c r="L3618" s="37"/>
      <c r="M3618" s="37"/>
      <c r="N3618" s="37"/>
      <c r="O3618" s="37"/>
      <c r="P3618" s="36"/>
      <c r="S3618" s="36"/>
      <c r="T3618" s="36"/>
      <c r="U3618" s="36"/>
      <c r="V3618" s="36"/>
    </row>
    <row r="3619" spans="11:22" x14ac:dyDescent="0.25">
      <c r="K3619" s="36"/>
      <c r="L3619" s="37"/>
      <c r="M3619" s="37"/>
      <c r="N3619" s="37"/>
      <c r="O3619" s="37"/>
      <c r="P3619" s="36"/>
      <c r="S3619" s="36"/>
      <c r="T3619" s="36"/>
      <c r="U3619" s="36"/>
      <c r="V3619" s="36"/>
    </row>
    <row r="3620" spans="11:22" x14ac:dyDescent="0.25">
      <c r="K3620" s="36"/>
      <c r="L3620" s="37"/>
      <c r="M3620" s="37"/>
      <c r="N3620" s="37"/>
      <c r="O3620" s="37"/>
      <c r="P3620" s="36"/>
      <c r="S3620" s="36"/>
      <c r="T3620" s="36"/>
      <c r="U3620" s="36"/>
      <c r="V3620" s="36"/>
    </row>
    <row r="3621" spans="11:22" x14ac:dyDescent="0.25">
      <c r="K3621" s="36"/>
      <c r="L3621" s="37"/>
      <c r="M3621" s="37"/>
      <c r="N3621" s="37"/>
      <c r="O3621" s="37"/>
      <c r="P3621" s="36"/>
      <c r="S3621" s="36"/>
      <c r="T3621" s="36"/>
      <c r="U3621" s="36"/>
      <c r="V3621" s="36"/>
    </row>
    <row r="3622" spans="11:22" x14ac:dyDescent="0.25">
      <c r="K3622" s="36"/>
      <c r="L3622" s="37"/>
      <c r="M3622" s="37"/>
      <c r="N3622" s="37"/>
      <c r="O3622" s="37"/>
      <c r="P3622" s="36"/>
      <c r="S3622" s="36"/>
      <c r="T3622" s="36"/>
      <c r="U3622" s="36"/>
      <c r="V3622" s="36"/>
    </row>
    <row r="3623" spans="11:22" x14ac:dyDescent="0.25">
      <c r="K3623" s="36"/>
      <c r="L3623" s="37"/>
      <c r="M3623" s="37"/>
      <c r="N3623" s="37"/>
      <c r="O3623" s="37"/>
      <c r="P3623" s="36"/>
      <c r="S3623" s="36"/>
      <c r="T3623" s="36"/>
      <c r="U3623" s="36"/>
      <c r="V3623" s="36"/>
    </row>
    <row r="3624" spans="11:22" x14ac:dyDescent="0.25">
      <c r="K3624" s="36"/>
      <c r="L3624" s="37"/>
      <c r="M3624" s="37"/>
      <c r="N3624" s="37"/>
      <c r="O3624" s="37"/>
      <c r="P3624" s="36"/>
      <c r="S3624" s="36"/>
      <c r="T3624" s="36"/>
      <c r="U3624" s="36"/>
      <c r="V3624" s="36"/>
    </row>
    <row r="3625" spans="11:22" x14ac:dyDescent="0.25">
      <c r="K3625" s="36"/>
      <c r="L3625" s="37"/>
      <c r="M3625" s="37"/>
      <c r="N3625" s="37"/>
      <c r="O3625" s="37"/>
      <c r="P3625" s="36"/>
      <c r="S3625" s="36"/>
      <c r="T3625" s="36"/>
      <c r="U3625" s="36"/>
      <c r="V3625" s="36"/>
    </row>
    <row r="3626" spans="11:22" x14ac:dyDescent="0.25">
      <c r="K3626" s="36"/>
      <c r="L3626" s="37"/>
      <c r="M3626" s="37"/>
      <c r="N3626" s="37"/>
      <c r="O3626" s="37"/>
      <c r="P3626" s="36"/>
      <c r="S3626" s="36"/>
      <c r="T3626" s="36"/>
      <c r="U3626" s="36"/>
      <c r="V3626" s="36"/>
    </row>
    <row r="3627" spans="11:22" x14ac:dyDescent="0.25">
      <c r="K3627" s="36"/>
      <c r="L3627" s="37"/>
      <c r="M3627" s="37"/>
      <c r="N3627" s="37"/>
      <c r="O3627" s="37"/>
      <c r="P3627" s="36"/>
      <c r="S3627" s="36"/>
      <c r="T3627" s="36"/>
      <c r="U3627" s="36"/>
      <c r="V3627" s="36"/>
    </row>
    <row r="3628" spans="11:22" x14ac:dyDescent="0.25">
      <c r="K3628" s="36"/>
      <c r="L3628" s="37"/>
      <c r="M3628" s="37"/>
      <c r="N3628" s="37"/>
      <c r="O3628" s="37"/>
      <c r="P3628" s="36"/>
      <c r="S3628" s="36"/>
      <c r="T3628" s="36"/>
      <c r="U3628" s="36"/>
      <c r="V3628" s="36"/>
    </row>
    <row r="3629" spans="11:22" x14ac:dyDescent="0.25">
      <c r="K3629" s="36"/>
      <c r="L3629" s="37"/>
      <c r="M3629" s="37"/>
      <c r="N3629" s="37"/>
      <c r="O3629" s="37"/>
      <c r="P3629" s="36"/>
      <c r="S3629" s="36"/>
      <c r="T3629" s="36"/>
      <c r="U3629" s="36"/>
      <c r="V3629" s="36"/>
    </row>
    <row r="3630" spans="11:22" x14ac:dyDescent="0.25">
      <c r="K3630" s="36"/>
      <c r="L3630" s="37"/>
      <c r="M3630" s="37"/>
      <c r="N3630" s="37"/>
      <c r="O3630" s="37"/>
      <c r="P3630" s="36"/>
      <c r="S3630" s="36"/>
      <c r="T3630" s="36"/>
      <c r="U3630" s="36"/>
      <c r="V3630" s="36"/>
    </row>
    <row r="3631" spans="11:22" x14ac:dyDescent="0.25">
      <c r="K3631" s="36"/>
      <c r="L3631" s="37"/>
      <c r="M3631" s="37"/>
      <c r="N3631" s="37"/>
      <c r="O3631" s="37"/>
      <c r="P3631" s="36"/>
      <c r="S3631" s="36"/>
      <c r="T3631" s="36"/>
      <c r="U3631" s="36"/>
      <c r="V3631" s="36"/>
    </row>
    <row r="3632" spans="11:22" x14ac:dyDescent="0.25">
      <c r="K3632" s="36"/>
      <c r="L3632" s="37"/>
      <c r="M3632" s="37"/>
      <c r="N3632" s="37"/>
      <c r="O3632" s="37"/>
      <c r="P3632" s="36"/>
      <c r="S3632" s="36"/>
      <c r="T3632" s="36"/>
      <c r="U3632" s="36"/>
      <c r="V3632" s="36"/>
    </row>
    <row r="3633" spans="11:22" x14ac:dyDescent="0.25">
      <c r="K3633" s="36"/>
      <c r="L3633" s="37"/>
      <c r="M3633" s="37"/>
      <c r="N3633" s="37"/>
      <c r="O3633" s="37"/>
      <c r="P3633" s="36"/>
      <c r="S3633" s="36"/>
      <c r="T3633" s="36"/>
      <c r="U3633" s="36"/>
      <c r="V3633" s="36"/>
    </row>
    <row r="3634" spans="11:22" x14ac:dyDescent="0.25">
      <c r="K3634" s="36"/>
      <c r="L3634" s="37"/>
      <c r="M3634" s="37"/>
      <c r="N3634" s="37"/>
      <c r="O3634" s="37"/>
      <c r="P3634" s="36"/>
      <c r="S3634" s="36"/>
      <c r="T3634" s="36"/>
      <c r="U3634" s="36"/>
      <c r="V3634" s="36"/>
    </row>
    <row r="3635" spans="11:22" x14ac:dyDescent="0.25">
      <c r="K3635" s="36"/>
      <c r="L3635" s="37"/>
      <c r="M3635" s="37"/>
      <c r="N3635" s="37"/>
      <c r="O3635" s="37"/>
      <c r="P3635" s="36"/>
      <c r="S3635" s="36"/>
      <c r="T3635" s="36"/>
      <c r="U3635" s="36"/>
      <c r="V3635" s="36"/>
    </row>
    <row r="3636" spans="11:22" x14ac:dyDescent="0.25">
      <c r="K3636" s="36"/>
      <c r="L3636" s="37"/>
      <c r="M3636" s="37"/>
      <c r="N3636" s="37"/>
      <c r="O3636" s="37"/>
      <c r="P3636" s="36"/>
      <c r="S3636" s="36"/>
      <c r="T3636" s="36"/>
      <c r="U3636" s="36"/>
      <c r="V3636" s="36"/>
    </row>
    <row r="3637" spans="11:22" x14ac:dyDescent="0.25">
      <c r="K3637" s="36"/>
      <c r="L3637" s="37"/>
      <c r="M3637" s="37"/>
      <c r="N3637" s="37"/>
      <c r="O3637" s="37"/>
      <c r="P3637" s="36"/>
      <c r="S3637" s="36"/>
      <c r="T3637" s="36"/>
      <c r="U3637" s="36"/>
      <c r="V3637" s="36"/>
    </row>
    <row r="3638" spans="11:22" x14ac:dyDescent="0.25">
      <c r="K3638" s="36"/>
      <c r="L3638" s="37"/>
      <c r="M3638" s="37"/>
      <c r="N3638" s="37"/>
      <c r="O3638" s="37"/>
      <c r="P3638" s="36"/>
      <c r="S3638" s="36"/>
      <c r="T3638" s="36"/>
      <c r="U3638" s="36"/>
      <c r="V3638" s="36"/>
    </row>
    <row r="3639" spans="11:22" x14ac:dyDescent="0.25">
      <c r="K3639" s="36"/>
      <c r="L3639" s="37"/>
      <c r="M3639" s="37"/>
      <c r="N3639" s="37"/>
      <c r="O3639" s="37"/>
      <c r="P3639" s="36"/>
      <c r="S3639" s="36"/>
      <c r="T3639" s="36"/>
      <c r="U3639" s="36"/>
      <c r="V3639" s="36"/>
    </row>
    <row r="3640" spans="11:22" x14ac:dyDescent="0.25">
      <c r="K3640" s="36"/>
      <c r="L3640" s="37"/>
      <c r="M3640" s="37"/>
      <c r="N3640" s="37"/>
      <c r="O3640" s="37"/>
      <c r="P3640" s="36"/>
      <c r="S3640" s="36"/>
      <c r="T3640" s="36"/>
      <c r="U3640" s="36"/>
      <c r="V3640" s="36"/>
    </row>
    <row r="3641" spans="11:22" x14ac:dyDescent="0.25">
      <c r="K3641" s="36"/>
      <c r="L3641" s="37"/>
      <c r="M3641" s="37"/>
      <c r="N3641" s="37"/>
      <c r="O3641" s="37"/>
      <c r="P3641" s="36"/>
      <c r="S3641" s="36"/>
      <c r="T3641" s="36"/>
      <c r="U3641" s="36"/>
      <c r="V3641" s="36"/>
    </row>
    <row r="3642" spans="11:22" x14ac:dyDescent="0.25">
      <c r="K3642" s="36"/>
      <c r="L3642" s="37"/>
      <c r="M3642" s="37"/>
      <c r="N3642" s="37"/>
      <c r="O3642" s="37"/>
      <c r="P3642" s="36"/>
      <c r="S3642" s="36"/>
      <c r="T3642" s="36"/>
      <c r="U3642" s="36"/>
      <c r="V3642" s="36"/>
    </row>
    <row r="3643" spans="11:22" x14ac:dyDescent="0.25">
      <c r="K3643" s="36"/>
      <c r="L3643" s="37"/>
      <c r="M3643" s="37"/>
      <c r="N3643" s="37"/>
      <c r="O3643" s="37"/>
      <c r="P3643" s="36"/>
      <c r="S3643" s="36"/>
      <c r="T3643" s="36"/>
      <c r="U3643" s="36"/>
      <c r="V3643" s="36"/>
    </row>
    <row r="3644" spans="11:22" x14ac:dyDescent="0.25">
      <c r="K3644" s="36"/>
      <c r="L3644" s="37"/>
      <c r="M3644" s="37"/>
      <c r="N3644" s="37"/>
      <c r="O3644" s="37"/>
      <c r="P3644" s="36"/>
      <c r="S3644" s="36"/>
      <c r="T3644" s="36"/>
      <c r="U3644" s="36"/>
      <c r="V3644" s="36"/>
    </row>
    <row r="3645" spans="11:22" x14ac:dyDescent="0.25">
      <c r="K3645" s="36"/>
      <c r="L3645" s="37"/>
      <c r="M3645" s="37"/>
      <c r="N3645" s="37"/>
      <c r="O3645" s="37"/>
      <c r="P3645" s="36"/>
      <c r="S3645" s="36"/>
      <c r="T3645" s="36"/>
      <c r="U3645" s="36"/>
      <c r="V3645" s="36"/>
    </row>
    <row r="3646" spans="11:22" x14ac:dyDescent="0.25">
      <c r="K3646" s="36"/>
      <c r="L3646" s="37"/>
      <c r="M3646" s="37"/>
      <c r="N3646" s="37"/>
      <c r="O3646" s="37"/>
      <c r="P3646" s="36"/>
      <c r="S3646" s="36"/>
      <c r="T3646" s="36"/>
      <c r="U3646" s="36"/>
      <c r="V3646" s="36"/>
    </row>
    <row r="3647" spans="11:22" x14ac:dyDescent="0.25">
      <c r="K3647" s="36"/>
      <c r="L3647" s="37"/>
      <c r="M3647" s="37"/>
      <c r="N3647" s="37"/>
      <c r="O3647" s="37"/>
      <c r="P3647" s="36"/>
      <c r="S3647" s="36"/>
      <c r="T3647" s="36"/>
      <c r="U3647" s="36"/>
      <c r="V3647" s="36"/>
    </row>
    <row r="3648" spans="11:22" x14ac:dyDescent="0.25">
      <c r="K3648" s="36"/>
      <c r="L3648" s="37"/>
      <c r="M3648" s="37"/>
      <c r="N3648" s="37"/>
      <c r="O3648" s="37"/>
      <c r="P3648" s="36"/>
      <c r="S3648" s="36"/>
      <c r="T3648" s="36"/>
      <c r="U3648" s="36"/>
      <c r="V3648" s="36"/>
    </row>
    <row r="3649" spans="11:22" x14ac:dyDescent="0.25">
      <c r="K3649" s="36"/>
      <c r="L3649" s="37"/>
      <c r="M3649" s="37"/>
      <c r="N3649" s="37"/>
      <c r="O3649" s="37"/>
      <c r="P3649" s="36"/>
      <c r="S3649" s="36"/>
      <c r="T3649" s="36"/>
      <c r="U3649" s="36"/>
      <c r="V3649" s="36"/>
    </row>
    <row r="3650" spans="11:22" x14ac:dyDescent="0.25">
      <c r="K3650" s="36"/>
      <c r="L3650" s="37"/>
      <c r="M3650" s="37"/>
      <c r="N3650" s="37"/>
      <c r="O3650" s="37"/>
      <c r="P3650" s="36"/>
      <c r="S3650" s="36"/>
      <c r="T3650" s="36"/>
      <c r="U3650" s="36"/>
      <c r="V3650" s="36"/>
    </row>
    <row r="3651" spans="11:22" x14ac:dyDescent="0.25">
      <c r="K3651" s="36"/>
      <c r="L3651" s="37"/>
      <c r="M3651" s="37"/>
      <c r="N3651" s="37"/>
      <c r="O3651" s="37"/>
      <c r="P3651" s="36"/>
      <c r="S3651" s="36"/>
      <c r="T3651" s="36"/>
      <c r="U3651" s="36"/>
      <c r="V3651" s="36"/>
    </row>
    <row r="3652" spans="11:22" x14ac:dyDescent="0.25">
      <c r="K3652" s="36"/>
      <c r="L3652" s="37"/>
      <c r="M3652" s="37"/>
      <c r="N3652" s="37"/>
      <c r="O3652" s="37"/>
      <c r="P3652" s="36"/>
      <c r="S3652" s="36"/>
      <c r="T3652" s="36"/>
      <c r="U3652" s="36"/>
      <c r="V3652" s="36"/>
    </row>
    <row r="3653" spans="11:22" x14ac:dyDescent="0.25">
      <c r="K3653" s="36"/>
      <c r="L3653" s="37"/>
      <c r="M3653" s="37"/>
      <c r="N3653" s="37"/>
      <c r="O3653" s="37"/>
      <c r="P3653" s="36"/>
      <c r="S3653" s="36"/>
      <c r="T3653" s="36"/>
      <c r="U3653" s="36"/>
      <c r="V3653" s="36"/>
    </row>
    <row r="3654" spans="11:22" x14ac:dyDescent="0.25">
      <c r="K3654" s="36"/>
      <c r="L3654" s="37"/>
      <c r="M3654" s="37"/>
      <c r="N3654" s="37"/>
      <c r="O3654" s="37"/>
      <c r="P3654" s="36"/>
      <c r="S3654" s="36"/>
      <c r="T3654" s="36"/>
      <c r="U3654" s="36"/>
      <c r="V3654" s="36"/>
    </row>
    <row r="3655" spans="11:22" x14ac:dyDescent="0.25">
      <c r="K3655" s="36"/>
      <c r="L3655" s="37"/>
      <c r="M3655" s="37"/>
      <c r="N3655" s="37"/>
      <c r="O3655" s="37"/>
      <c r="P3655" s="36"/>
      <c r="S3655" s="36"/>
      <c r="T3655" s="36"/>
      <c r="U3655" s="36"/>
      <c r="V3655" s="36"/>
    </row>
    <row r="3656" spans="11:22" x14ac:dyDescent="0.25">
      <c r="K3656" s="36"/>
      <c r="L3656" s="37"/>
      <c r="M3656" s="37"/>
      <c r="N3656" s="37"/>
      <c r="O3656" s="37"/>
      <c r="P3656" s="36"/>
      <c r="S3656" s="36"/>
      <c r="T3656" s="36"/>
      <c r="U3656" s="36"/>
      <c r="V3656" s="36"/>
    </row>
    <row r="3657" spans="11:22" x14ac:dyDescent="0.25">
      <c r="K3657" s="36"/>
      <c r="L3657" s="37"/>
      <c r="M3657" s="37"/>
      <c r="N3657" s="37"/>
      <c r="O3657" s="37"/>
      <c r="P3657" s="36"/>
      <c r="S3657" s="36"/>
      <c r="T3657" s="36"/>
      <c r="U3657" s="36"/>
      <c r="V3657" s="36"/>
    </row>
    <row r="3658" spans="11:22" x14ac:dyDescent="0.25">
      <c r="K3658" s="36"/>
      <c r="L3658" s="37"/>
      <c r="M3658" s="37"/>
      <c r="N3658" s="37"/>
      <c r="O3658" s="37"/>
      <c r="P3658" s="36"/>
      <c r="S3658" s="36"/>
      <c r="T3658" s="36"/>
      <c r="U3658" s="36"/>
      <c r="V3658" s="36"/>
    </row>
    <row r="3659" spans="11:22" x14ac:dyDescent="0.25">
      <c r="K3659" s="36"/>
      <c r="L3659" s="37"/>
      <c r="M3659" s="37"/>
      <c r="N3659" s="37"/>
      <c r="O3659" s="37"/>
      <c r="P3659" s="36"/>
      <c r="S3659" s="36"/>
      <c r="T3659" s="36"/>
      <c r="U3659" s="36"/>
      <c r="V3659" s="36"/>
    </row>
    <row r="3660" spans="11:22" x14ac:dyDescent="0.25">
      <c r="K3660" s="36"/>
      <c r="L3660" s="37"/>
      <c r="M3660" s="37"/>
      <c r="N3660" s="37"/>
      <c r="O3660" s="37"/>
      <c r="P3660" s="36"/>
      <c r="S3660" s="36"/>
      <c r="T3660" s="36"/>
      <c r="U3660" s="36"/>
      <c r="V3660" s="36"/>
    </row>
    <row r="3661" spans="11:22" x14ac:dyDescent="0.25">
      <c r="K3661" s="36"/>
      <c r="L3661" s="37"/>
      <c r="M3661" s="37"/>
      <c r="N3661" s="37"/>
      <c r="O3661" s="37"/>
      <c r="P3661" s="36"/>
      <c r="S3661" s="36"/>
      <c r="T3661" s="36"/>
      <c r="U3661" s="36"/>
      <c r="V3661" s="36"/>
    </row>
    <row r="3662" spans="11:22" x14ac:dyDescent="0.25">
      <c r="K3662" s="36"/>
      <c r="L3662" s="37"/>
      <c r="M3662" s="37"/>
      <c r="N3662" s="37"/>
      <c r="O3662" s="37"/>
      <c r="P3662" s="36"/>
      <c r="S3662" s="36"/>
      <c r="T3662" s="36"/>
      <c r="U3662" s="36"/>
      <c r="V3662" s="36"/>
    </row>
    <row r="3663" spans="11:22" x14ac:dyDescent="0.25">
      <c r="K3663" s="36"/>
      <c r="L3663" s="37"/>
      <c r="M3663" s="37"/>
      <c r="N3663" s="37"/>
      <c r="O3663" s="37"/>
      <c r="P3663" s="36"/>
      <c r="S3663" s="36"/>
      <c r="T3663" s="36"/>
      <c r="U3663" s="36"/>
      <c r="V3663" s="36"/>
    </row>
    <row r="3664" spans="11:22" x14ac:dyDescent="0.25">
      <c r="K3664" s="36"/>
      <c r="L3664" s="37"/>
      <c r="M3664" s="37"/>
      <c r="N3664" s="37"/>
      <c r="O3664" s="37"/>
      <c r="P3664" s="36"/>
      <c r="S3664" s="36"/>
      <c r="T3664" s="36"/>
      <c r="U3664" s="36"/>
      <c r="V3664" s="36"/>
    </row>
    <row r="3665" spans="11:22" x14ac:dyDescent="0.25">
      <c r="K3665" s="36"/>
      <c r="L3665" s="37"/>
      <c r="M3665" s="37"/>
      <c r="N3665" s="37"/>
      <c r="O3665" s="37"/>
      <c r="P3665" s="36"/>
      <c r="S3665" s="36"/>
      <c r="T3665" s="36"/>
      <c r="U3665" s="36"/>
      <c r="V3665" s="36"/>
    </row>
    <row r="3666" spans="11:22" x14ac:dyDescent="0.25">
      <c r="K3666" s="36"/>
      <c r="L3666" s="37"/>
      <c r="M3666" s="37"/>
      <c r="N3666" s="37"/>
      <c r="O3666" s="37"/>
      <c r="P3666" s="36"/>
      <c r="S3666" s="36"/>
      <c r="T3666" s="36"/>
      <c r="U3666" s="36"/>
      <c r="V3666" s="36"/>
    </row>
    <row r="3667" spans="11:22" x14ac:dyDescent="0.25">
      <c r="K3667" s="36"/>
      <c r="L3667" s="37"/>
      <c r="M3667" s="37"/>
      <c r="N3667" s="37"/>
      <c r="O3667" s="37"/>
      <c r="P3667" s="36"/>
      <c r="S3667" s="36"/>
      <c r="T3667" s="36"/>
      <c r="U3667" s="36"/>
      <c r="V3667" s="36"/>
    </row>
    <row r="3668" spans="11:22" x14ac:dyDescent="0.25">
      <c r="K3668" s="36"/>
      <c r="L3668" s="37"/>
      <c r="M3668" s="37"/>
      <c r="N3668" s="37"/>
      <c r="O3668" s="37"/>
      <c r="P3668" s="36"/>
      <c r="S3668" s="36"/>
      <c r="T3668" s="36"/>
      <c r="U3668" s="36"/>
      <c r="V3668" s="36"/>
    </row>
    <row r="3669" spans="11:22" x14ac:dyDescent="0.25">
      <c r="K3669" s="36"/>
      <c r="L3669" s="37"/>
      <c r="M3669" s="37"/>
      <c r="N3669" s="37"/>
      <c r="O3669" s="37"/>
      <c r="P3669" s="36"/>
      <c r="S3669" s="36"/>
      <c r="T3669" s="36"/>
      <c r="U3669" s="36"/>
      <c r="V3669" s="36"/>
    </row>
    <row r="3670" spans="11:22" x14ac:dyDescent="0.25">
      <c r="K3670" s="36"/>
      <c r="L3670" s="37"/>
      <c r="M3670" s="37"/>
      <c r="N3670" s="37"/>
      <c r="O3670" s="37"/>
      <c r="P3670" s="36"/>
      <c r="S3670" s="36"/>
      <c r="T3670" s="36"/>
      <c r="U3670" s="36"/>
      <c r="V3670" s="36"/>
    </row>
    <row r="3671" spans="11:22" x14ac:dyDescent="0.25">
      <c r="K3671" s="36"/>
      <c r="L3671" s="37"/>
      <c r="M3671" s="37"/>
      <c r="N3671" s="37"/>
      <c r="O3671" s="37"/>
      <c r="P3671" s="36"/>
      <c r="S3671" s="36"/>
      <c r="T3671" s="36"/>
      <c r="U3671" s="36"/>
      <c r="V3671" s="36"/>
    </row>
    <row r="3672" spans="11:22" x14ac:dyDescent="0.25">
      <c r="K3672" s="36"/>
      <c r="L3672" s="37"/>
      <c r="M3672" s="37"/>
      <c r="N3672" s="37"/>
      <c r="O3672" s="37"/>
      <c r="P3672" s="36"/>
      <c r="S3672" s="36"/>
      <c r="T3672" s="36"/>
      <c r="U3672" s="36"/>
      <c r="V3672" s="36"/>
    </row>
    <row r="3673" spans="11:22" x14ac:dyDescent="0.25">
      <c r="K3673" s="36"/>
      <c r="L3673" s="37"/>
      <c r="M3673" s="37"/>
      <c r="N3673" s="37"/>
      <c r="O3673" s="37"/>
      <c r="P3673" s="36"/>
      <c r="S3673" s="36"/>
      <c r="T3673" s="36"/>
      <c r="U3673" s="36"/>
      <c r="V3673" s="36"/>
    </row>
    <row r="3674" spans="11:22" x14ac:dyDescent="0.25">
      <c r="K3674" s="36"/>
      <c r="L3674" s="37"/>
      <c r="M3674" s="37"/>
      <c r="N3674" s="37"/>
      <c r="O3674" s="37"/>
      <c r="P3674" s="36"/>
      <c r="S3674" s="36"/>
      <c r="T3674" s="36"/>
      <c r="U3674" s="36"/>
      <c r="V3674" s="36"/>
    </row>
    <row r="3675" spans="11:22" x14ac:dyDescent="0.25">
      <c r="K3675" s="36"/>
      <c r="L3675" s="37"/>
      <c r="M3675" s="37"/>
      <c r="N3675" s="37"/>
      <c r="O3675" s="37"/>
      <c r="P3675" s="36"/>
      <c r="S3675" s="36"/>
      <c r="T3675" s="36"/>
      <c r="U3675" s="36"/>
      <c r="V3675" s="36"/>
    </row>
    <row r="3676" spans="11:22" x14ac:dyDescent="0.25">
      <c r="K3676" s="36"/>
      <c r="L3676" s="37"/>
      <c r="M3676" s="37"/>
      <c r="N3676" s="37"/>
      <c r="O3676" s="37"/>
      <c r="P3676" s="36"/>
      <c r="S3676" s="36"/>
      <c r="T3676" s="36"/>
      <c r="U3676" s="36"/>
      <c r="V3676" s="36"/>
    </row>
    <row r="3677" spans="11:22" x14ac:dyDescent="0.25">
      <c r="K3677" s="36"/>
      <c r="L3677" s="37"/>
      <c r="M3677" s="37"/>
      <c r="N3677" s="37"/>
      <c r="O3677" s="37"/>
      <c r="P3677" s="36"/>
      <c r="S3677" s="36"/>
      <c r="T3677" s="36"/>
      <c r="U3677" s="36"/>
      <c r="V3677" s="36"/>
    </row>
    <row r="3678" spans="11:22" x14ac:dyDescent="0.25">
      <c r="K3678" s="36"/>
      <c r="L3678" s="37"/>
      <c r="M3678" s="37"/>
      <c r="N3678" s="37"/>
      <c r="O3678" s="37"/>
      <c r="P3678" s="36"/>
      <c r="S3678" s="36"/>
      <c r="T3678" s="36"/>
      <c r="U3678" s="36"/>
      <c r="V3678" s="36"/>
    </row>
    <row r="3679" spans="11:22" x14ac:dyDescent="0.25">
      <c r="K3679" s="36"/>
      <c r="L3679" s="37"/>
      <c r="M3679" s="37"/>
      <c r="N3679" s="37"/>
      <c r="O3679" s="37"/>
      <c r="P3679" s="36"/>
      <c r="S3679" s="36"/>
      <c r="T3679" s="36"/>
      <c r="U3679" s="36"/>
      <c r="V3679" s="36"/>
    </row>
    <row r="3680" spans="11:22" x14ac:dyDescent="0.25">
      <c r="K3680" s="36"/>
      <c r="L3680" s="37"/>
      <c r="M3680" s="37"/>
      <c r="N3680" s="37"/>
      <c r="O3680" s="37"/>
      <c r="P3680" s="36"/>
      <c r="S3680" s="36"/>
      <c r="T3680" s="36"/>
      <c r="U3680" s="36"/>
      <c r="V3680" s="36"/>
    </row>
    <row r="3681" spans="11:22" x14ac:dyDescent="0.25">
      <c r="K3681" s="36"/>
      <c r="L3681" s="37"/>
      <c r="M3681" s="37"/>
      <c r="N3681" s="37"/>
      <c r="O3681" s="37"/>
      <c r="P3681" s="36"/>
      <c r="S3681" s="36"/>
      <c r="T3681" s="36"/>
      <c r="U3681" s="36"/>
      <c r="V3681" s="36"/>
    </row>
    <row r="3682" spans="11:22" x14ac:dyDescent="0.25">
      <c r="K3682" s="36"/>
      <c r="L3682" s="37"/>
      <c r="M3682" s="37"/>
      <c r="N3682" s="37"/>
      <c r="O3682" s="37"/>
      <c r="P3682" s="36"/>
      <c r="S3682" s="36"/>
      <c r="T3682" s="36"/>
      <c r="U3682" s="36"/>
      <c r="V3682" s="36"/>
    </row>
    <row r="3683" spans="11:22" x14ac:dyDescent="0.25">
      <c r="K3683" s="36"/>
      <c r="L3683" s="37"/>
      <c r="M3683" s="37"/>
      <c r="N3683" s="37"/>
      <c r="O3683" s="37"/>
      <c r="P3683" s="36"/>
      <c r="S3683" s="36"/>
      <c r="T3683" s="36"/>
      <c r="U3683" s="36"/>
      <c r="V3683" s="36"/>
    </row>
    <row r="3684" spans="11:22" x14ac:dyDescent="0.25">
      <c r="K3684" s="36"/>
      <c r="L3684" s="37"/>
      <c r="M3684" s="37"/>
      <c r="N3684" s="37"/>
      <c r="O3684" s="37"/>
      <c r="P3684" s="36"/>
      <c r="S3684" s="36"/>
      <c r="T3684" s="36"/>
      <c r="U3684" s="36"/>
      <c r="V3684" s="36"/>
    </row>
    <row r="3685" spans="11:22" x14ac:dyDescent="0.25">
      <c r="K3685" s="36"/>
      <c r="L3685" s="37"/>
      <c r="M3685" s="37"/>
      <c r="N3685" s="37"/>
      <c r="O3685" s="37"/>
      <c r="P3685" s="36"/>
      <c r="S3685" s="36"/>
      <c r="T3685" s="36"/>
      <c r="U3685" s="36"/>
      <c r="V3685" s="36"/>
    </row>
    <row r="3686" spans="11:22" x14ac:dyDescent="0.25">
      <c r="K3686" s="36"/>
      <c r="L3686" s="37"/>
      <c r="M3686" s="37"/>
      <c r="N3686" s="37"/>
      <c r="O3686" s="37"/>
      <c r="P3686" s="36"/>
      <c r="S3686" s="36"/>
      <c r="T3686" s="36"/>
      <c r="U3686" s="36"/>
      <c r="V3686" s="36"/>
    </row>
    <row r="3687" spans="11:22" x14ac:dyDescent="0.25">
      <c r="K3687" s="36"/>
      <c r="L3687" s="37"/>
      <c r="M3687" s="37"/>
      <c r="N3687" s="37"/>
      <c r="O3687" s="37"/>
      <c r="P3687" s="36"/>
      <c r="S3687" s="36"/>
      <c r="T3687" s="36"/>
      <c r="U3687" s="36"/>
      <c r="V3687" s="36"/>
    </row>
    <row r="3688" spans="11:22" x14ac:dyDescent="0.25">
      <c r="K3688" s="36"/>
      <c r="L3688" s="37"/>
      <c r="M3688" s="37"/>
      <c r="N3688" s="37"/>
      <c r="O3688" s="37"/>
      <c r="P3688" s="36"/>
      <c r="S3688" s="36"/>
      <c r="T3688" s="36"/>
      <c r="U3688" s="36"/>
      <c r="V3688" s="36"/>
    </row>
    <row r="3689" spans="11:22" x14ac:dyDescent="0.25">
      <c r="K3689" s="36"/>
      <c r="L3689" s="37"/>
      <c r="M3689" s="37"/>
      <c r="N3689" s="37"/>
      <c r="O3689" s="37"/>
      <c r="P3689" s="36"/>
      <c r="S3689" s="36"/>
      <c r="T3689" s="36"/>
      <c r="U3689" s="36"/>
      <c r="V3689" s="36"/>
    </row>
    <row r="3690" spans="11:22" x14ac:dyDescent="0.25">
      <c r="K3690" s="36"/>
      <c r="L3690" s="37"/>
      <c r="M3690" s="37"/>
      <c r="N3690" s="37"/>
      <c r="O3690" s="37"/>
      <c r="P3690" s="36"/>
      <c r="S3690" s="36"/>
      <c r="T3690" s="36"/>
      <c r="U3690" s="36"/>
      <c r="V3690" s="36"/>
    </row>
    <row r="3691" spans="11:22" x14ac:dyDescent="0.25">
      <c r="K3691" s="36"/>
      <c r="L3691" s="37"/>
      <c r="M3691" s="37"/>
      <c r="N3691" s="37"/>
      <c r="O3691" s="37"/>
      <c r="P3691" s="36"/>
      <c r="S3691" s="36"/>
      <c r="T3691" s="36"/>
      <c r="U3691" s="36"/>
      <c r="V3691" s="36"/>
    </row>
    <row r="3692" spans="11:22" x14ac:dyDescent="0.25">
      <c r="K3692" s="36"/>
      <c r="L3692" s="37"/>
      <c r="M3692" s="37"/>
      <c r="N3692" s="37"/>
      <c r="O3692" s="37"/>
      <c r="P3692" s="36"/>
      <c r="S3692" s="36"/>
      <c r="T3692" s="36"/>
      <c r="U3692" s="36"/>
      <c r="V3692" s="36"/>
    </row>
    <row r="3693" spans="11:22" x14ac:dyDescent="0.25">
      <c r="K3693" s="36"/>
      <c r="L3693" s="37"/>
      <c r="M3693" s="37"/>
      <c r="N3693" s="37"/>
      <c r="O3693" s="37"/>
      <c r="P3693" s="36"/>
      <c r="S3693" s="36"/>
      <c r="T3693" s="36"/>
      <c r="U3693" s="36"/>
      <c r="V3693" s="36"/>
    </row>
    <row r="3694" spans="11:22" x14ac:dyDescent="0.25">
      <c r="K3694" s="36"/>
      <c r="L3694" s="37"/>
      <c r="M3694" s="37"/>
      <c r="N3694" s="37"/>
      <c r="O3694" s="37"/>
      <c r="P3694" s="36"/>
      <c r="S3694" s="36"/>
      <c r="T3694" s="36"/>
      <c r="U3694" s="36"/>
      <c r="V3694" s="36"/>
    </row>
    <row r="3695" spans="11:22" x14ac:dyDescent="0.25">
      <c r="K3695" s="36"/>
      <c r="L3695" s="37"/>
      <c r="M3695" s="37"/>
      <c r="N3695" s="37"/>
      <c r="O3695" s="37"/>
      <c r="P3695" s="36"/>
      <c r="S3695" s="36"/>
      <c r="T3695" s="36"/>
      <c r="U3695" s="36"/>
      <c r="V3695" s="36"/>
    </row>
    <row r="3696" spans="11:22" x14ac:dyDescent="0.25">
      <c r="K3696" s="36"/>
      <c r="L3696" s="37"/>
      <c r="M3696" s="37"/>
      <c r="N3696" s="37"/>
      <c r="O3696" s="37"/>
      <c r="P3696" s="36"/>
      <c r="S3696" s="36"/>
      <c r="T3696" s="36"/>
      <c r="U3696" s="36"/>
      <c r="V3696" s="36"/>
    </row>
    <row r="3697" spans="11:22" x14ac:dyDescent="0.25">
      <c r="K3697" s="36"/>
      <c r="L3697" s="37"/>
      <c r="M3697" s="37"/>
      <c r="N3697" s="37"/>
      <c r="O3697" s="37"/>
      <c r="P3697" s="36"/>
      <c r="S3697" s="36"/>
      <c r="T3697" s="36"/>
      <c r="U3697" s="36"/>
      <c r="V3697" s="36"/>
    </row>
    <row r="3698" spans="11:22" x14ac:dyDescent="0.25">
      <c r="K3698" s="36"/>
      <c r="L3698" s="37"/>
      <c r="M3698" s="37"/>
      <c r="N3698" s="37"/>
      <c r="O3698" s="37"/>
      <c r="P3698" s="36"/>
      <c r="S3698" s="36"/>
      <c r="T3698" s="36"/>
      <c r="U3698" s="36"/>
      <c r="V3698" s="36"/>
    </row>
    <row r="3699" spans="11:22" x14ac:dyDescent="0.25">
      <c r="K3699" s="36"/>
      <c r="L3699" s="37"/>
      <c r="M3699" s="37"/>
      <c r="N3699" s="37"/>
      <c r="O3699" s="37"/>
      <c r="P3699" s="36"/>
      <c r="S3699" s="36"/>
      <c r="T3699" s="36"/>
      <c r="U3699" s="36"/>
      <c r="V3699" s="36"/>
    </row>
    <row r="3700" spans="11:22" x14ac:dyDescent="0.25">
      <c r="K3700" s="36"/>
      <c r="L3700" s="37"/>
      <c r="M3700" s="37"/>
      <c r="N3700" s="37"/>
      <c r="O3700" s="37"/>
      <c r="P3700" s="36"/>
      <c r="S3700" s="36"/>
      <c r="T3700" s="36"/>
      <c r="U3700" s="36"/>
      <c r="V3700" s="36"/>
    </row>
    <row r="3701" spans="11:22" x14ac:dyDescent="0.25">
      <c r="K3701" s="36"/>
      <c r="L3701" s="37"/>
      <c r="M3701" s="37"/>
      <c r="N3701" s="37"/>
      <c r="O3701" s="37"/>
      <c r="P3701" s="36"/>
      <c r="S3701" s="36"/>
      <c r="T3701" s="36"/>
      <c r="U3701" s="36"/>
      <c r="V3701" s="36"/>
    </row>
    <row r="3702" spans="11:22" x14ac:dyDescent="0.25">
      <c r="K3702" s="36"/>
      <c r="L3702" s="37"/>
      <c r="M3702" s="37"/>
      <c r="N3702" s="37"/>
      <c r="O3702" s="37"/>
      <c r="P3702" s="36"/>
      <c r="S3702" s="36"/>
      <c r="T3702" s="36"/>
      <c r="U3702" s="36"/>
      <c r="V3702" s="36"/>
    </row>
    <row r="3703" spans="11:22" x14ac:dyDescent="0.25">
      <c r="K3703" s="36"/>
      <c r="L3703" s="37"/>
      <c r="M3703" s="37"/>
      <c r="N3703" s="37"/>
      <c r="O3703" s="37"/>
      <c r="P3703" s="36"/>
      <c r="S3703" s="36"/>
      <c r="T3703" s="36"/>
      <c r="U3703" s="36"/>
      <c r="V3703" s="36"/>
    </row>
    <row r="3704" spans="11:22" x14ac:dyDescent="0.25">
      <c r="K3704" s="36"/>
      <c r="L3704" s="37"/>
      <c r="M3704" s="37"/>
      <c r="N3704" s="37"/>
      <c r="O3704" s="37"/>
      <c r="P3704" s="36"/>
      <c r="S3704" s="36"/>
      <c r="T3704" s="36"/>
      <c r="U3704" s="36"/>
      <c r="V3704" s="36"/>
    </row>
    <row r="3705" spans="11:22" x14ac:dyDescent="0.25">
      <c r="K3705" s="36"/>
      <c r="L3705" s="37"/>
      <c r="M3705" s="37"/>
      <c r="N3705" s="37"/>
      <c r="O3705" s="37"/>
      <c r="P3705" s="36"/>
      <c r="S3705" s="36"/>
      <c r="T3705" s="36"/>
      <c r="U3705" s="36"/>
      <c r="V3705" s="36"/>
    </row>
    <row r="3706" spans="11:22" x14ac:dyDescent="0.25">
      <c r="K3706" s="36"/>
      <c r="L3706" s="37"/>
      <c r="M3706" s="37"/>
      <c r="N3706" s="37"/>
      <c r="O3706" s="37"/>
      <c r="P3706" s="36"/>
      <c r="S3706" s="36"/>
      <c r="T3706" s="36"/>
      <c r="U3706" s="36"/>
      <c r="V3706" s="36"/>
    </row>
    <row r="3707" spans="11:22" x14ac:dyDescent="0.25">
      <c r="K3707" s="36"/>
      <c r="L3707" s="37"/>
      <c r="M3707" s="37"/>
      <c r="N3707" s="37"/>
      <c r="O3707" s="37"/>
      <c r="P3707" s="36"/>
      <c r="S3707" s="36"/>
      <c r="T3707" s="36"/>
      <c r="U3707" s="36"/>
      <c r="V3707" s="36"/>
    </row>
    <row r="3708" spans="11:22" x14ac:dyDescent="0.25">
      <c r="K3708" s="36"/>
      <c r="L3708" s="37"/>
      <c r="M3708" s="37"/>
      <c r="N3708" s="37"/>
      <c r="O3708" s="37"/>
      <c r="P3708" s="36"/>
      <c r="S3708" s="36"/>
      <c r="T3708" s="36"/>
      <c r="U3708" s="36"/>
      <c r="V3708" s="36"/>
    </row>
    <row r="3709" spans="11:22" x14ac:dyDescent="0.25">
      <c r="K3709" s="36"/>
      <c r="L3709" s="37"/>
      <c r="M3709" s="37"/>
      <c r="N3709" s="37"/>
      <c r="O3709" s="37"/>
      <c r="P3709" s="36"/>
      <c r="S3709" s="36"/>
      <c r="T3709" s="36"/>
      <c r="U3709" s="36"/>
      <c r="V3709" s="36"/>
    </row>
    <row r="3710" spans="11:22" x14ac:dyDescent="0.25">
      <c r="K3710" s="36"/>
      <c r="L3710" s="37"/>
      <c r="M3710" s="37"/>
      <c r="N3710" s="37"/>
      <c r="O3710" s="37"/>
      <c r="P3710" s="36"/>
      <c r="S3710" s="36"/>
      <c r="T3710" s="36"/>
      <c r="U3710" s="36"/>
      <c r="V3710" s="36"/>
    </row>
    <row r="3711" spans="11:22" x14ac:dyDescent="0.25">
      <c r="K3711" s="36"/>
      <c r="L3711" s="37"/>
      <c r="M3711" s="37"/>
      <c r="N3711" s="37"/>
      <c r="O3711" s="37"/>
      <c r="P3711" s="36"/>
      <c r="S3711" s="36"/>
      <c r="T3711" s="36"/>
      <c r="U3711" s="36"/>
      <c r="V3711" s="36"/>
    </row>
    <row r="3712" spans="11:22" x14ac:dyDescent="0.25">
      <c r="K3712" s="36"/>
      <c r="L3712" s="37"/>
      <c r="M3712" s="37"/>
      <c r="N3712" s="37"/>
      <c r="O3712" s="37"/>
      <c r="P3712" s="36"/>
      <c r="S3712" s="36"/>
      <c r="T3712" s="36"/>
      <c r="U3712" s="36"/>
      <c r="V3712" s="36"/>
    </row>
    <row r="3713" spans="11:22" x14ac:dyDescent="0.25">
      <c r="K3713" s="36"/>
      <c r="L3713" s="37"/>
      <c r="M3713" s="37"/>
      <c r="N3713" s="37"/>
      <c r="O3713" s="37"/>
      <c r="P3713" s="36"/>
      <c r="S3713" s="36"/>
      <c r="T3713" s="36"/>
      <c r="U3713" s="36"/>
      <c r="V3713" s="36"/>
    </row>
    <row r="3714" spans="11:22" x14ac:dyDescent="0.25">
      <c r="K3714" s="36"/>
      <c r="L3714" s="37"/>
      <c r="M3714" s="37"/>
      <c r="N3714" s="37"/>
      <c r="O3714" s="37"/>
      <c r="P3714" s="36"/>
      <c r="S3714" s="36"/>
      <c r="T3714" s="36"/>
      <c r="U3714" s="36"/>
      <c r="V3714" s="36"/>
    </row>
    <row r="3715" spans="11:22" x14ac:dyDescent="0.25">
      <c r="K3715" s="36"/>
      <c r="L3715" s="37"/>
      <c r="M3715" s="37"/>
      <c r="N3715" s="37"/>
      <c r="O3715" s="37"/>
      <c r="P3715" s="36"/>
      <c r="S3715" s="36"/>
      <c r="T3715" s="36"/>
      <c r="U3715" s="36"/>
      <c r="V3715" s="36"/>
    </row>
    <row r="3716" spans="11:22" x14ac:dyDescent="0.25">
      <c r="K3716" s="36"/>
      <c r="L3716" s="37"/>
      <c r="M3716" s="37"/>
      <c r="N3716" s="37"/>
      <c r="O3716" s="37"/>
      <c r="P3716" s="36"/>
      <c r="S3716" s="36"/>
      <c r="T3716" s="36"/>
      <c r="U3716" s="36"/>
      <c r="V3716" s="36"/>
    </row>
    <row r="3717" spans="11:22" x14ac:dyDescent="0.25">
      <c r="K3717" s="36"/>
      <c r="L3717" s="37"/>
      <c r="M3717" s="37"/>
      <c r="N3717" s="37"/>
      <c r="O3717" s="37"/>
      <c r="P3717" s="36"/>
      <c r="S3717" s="36"/>
      <c r="T3717" s="36"/>
      <c r="U3717" s="36"/>
      <c r="V3717" s="36"/>
    </row>
    <row r="3718" spans="11:22" x14ac:dyDescent="0.25">
      <c r="K3718" s="36"/>
      <c r="L3718" s="37"/>
      <c r="M3718" s="37"/>
      <c r="N3718" s="37"/>
      <c r="O3718" s="37"/>
      <c r="P3718" s="36"/>
      <c r="S3718" s="36"/>
      <c r="T3718" s="36"/>
      <c r="U3718" s="36"/>
      <c r="V3718" s="36"/>
    </row>
    <row r="3719" spans="11:22" x14ac:dyDescent="0.25">
      <c r="K3719" s="36"/>
      <c r="L3719" s="37"/>
      <c r="M3719" s="37"/>
      <c r="N3719" s="37"/>
      <c r="O3719" s="37"/>
      <c r="P3719" s="36"/>
      <c r="S3719" s="36"/>
      <c r="T3719" s="36"/>
      <c r="U3719" s="36"/>
      <c r="V3719" s="36"/>
    </row>
    <row r="3720" spans="11:22" x14ac:dyDescent="0.25">
      <c r="K3720" s="36"/>
      <c r="L3720" s="37"/>
      <c r="M3720" s="37"/>
      <c r="N3720" s="37"/>
      <c r="O3720" s="37"/>
      <c r="P3720" s="36"/>
      <c r="S3720" s="36"/>
      <c r="T3720" s="36"/>
      <c r="U3720" s="36"/>
      <c r="V3720" s="36"/>
    </row>
    <row r="3721" spans="11:22" x14ac:dyDescent="0.25">
      <c r="K3721" s="36"/>
      <c r="L3721" s="37"/>
      <c r="M3721" s="37"/>
      <c r="N3721" s="37"/>
      <c r="O3721" s="37"/>
      <c r="P3721" s="36"/>
      <c r="S3721" s="36"/>
      <c r="T3721" s="36"/>
      <c r="U3721" s="36"/>
      <c r="V3721" s="36"/>
    </row>
    <row r="3722" spans="11:22" x14ac:dyDescent="0.25">
      <c r="K3722" s="36"/>
      <c r="L3722" s="37"/>
      <c r="M3722" s="37"/>
      <c r="N3722" s="37"/>
      <c r="O3722" s="37"/>
      <c r="P3722" s="36"/>
      <c r="S3722" s="36"/>
      <c r="T3722" s="36"/>
      <c r="U3722" s="36"/>
      <c r="V3722" s="36"/>
    </row>
    <row r="3723" spans="11:22" x14ac:dyDescent="0.25">
      <c r="K3723" s="36"/>
      <c r="L3723" s="37"/>
      <c r="M3723" s="37"/>
      <c r="N3723" s="37"/>
      <c r="O3723" s="37"/>
      <c r="P3723" s="36"/>
      <c r="S3723" s="36"/>
      <c r="T3723" s="36"/>
      <c r="U3723" s="36"/>
      <c r="V3723" s="36"/>
    </row>
    <row r="3724" spans="11:22" x14ac:dyDescent="0.25">
      <c r="K3724" s="36"/>
      <c r="L3724" s="37"/>
      <c r="M3724" s="37"/>
      <c r="N3724" s="37"/>
      <c r="O3724" s="37"/>
      <c r="P3724" s="36"/>
      <c r="S3724" s="36"/>
      <c r="T3724" s="36"/>
      <c r="U3724" s="36"/>
      <c r="V3724" s="36"/>
    </row>
    <row r="3725" spans="11:22" x14ac:dyDescent="0.25">
      <c r="K3725" s="36"/>
      <c r="L3725" s="37"/>
      <c r="M3725" s="37"/>
      <c r="N3725" s="37"/>
      <c r="O3725" s="37"/>
      <c r="P3725" s="36"/>
      <c r="S3725" s="36"/>
      <c r="T3725" s="36"/>
      <c r="U3725" s="36"/>
      <c r="V3725" s="36"/>
    </row>
    <row r="3726" spans="11:22" x14ac:dyDescent="0.25">
      <c r="K3726" s="36"/>
      <c r="L3726" s="37"/>
      <c r="M3726" s="37"/>
      <c r="N3726" s="37"/>
      <c r="O3726" s="37"/>
      <c r="P3726" s="36"/>
      <c r="S3726" s="36"/>
      <c r="T3726" s="36"/>
      <c r="U3726" s="36"/>
      <c r="V3726" s="36"/>
    </row>
    <row r="3727" spans="11:22" x14ac:dyDescent="0.25">
      <c r="K3727" s="36"/>
      <c r="L3727" s="37"/>
      <c r="M3727" s="37"/>
      <c r="N3727" s="37"/>
      <c r="O3727" s="37"/>
      <c r="P3727" s="36"/>
      <c r="S3727" s="36"/>
      <c r="T3727" s="36"/>
      <c r="U3727" s="36"/>
      <c r="V3727" s="36"/>
    </row>
    <row r="3728" spans="11:22" x14ac:dyDescent="0.25">
      <c r="K3728" s="36"/>
      <c r="L3728" s="37"/>
      <c r="M3728" s="37"/>
      <c r="N3728" s="37"/>
      <c r="O3728" s="37"/>
      <c r="P3728" s="36"/>
      <c r="S3728" s="36"/>
      <c r="T3728" s="36"/>
      <c r="U3728" s="36"/>
      <c r="V3728" s="36"/>
    </row>
    <row r="3729" spans="11:22" x14ac:dyDescent="0.25">
      <c r="K3729" s="36"/>
      <c r="L3729" s="37"/>
      <c r="M3729" s="37"/>
      <c r="N3729" s="37"/>
      <c r="O3729" s="37"/>
      <c r="P3729" s="36"/>
      <c r="S3729" s="36"/>
      <c r="T3729" s="36"/>
      <c r="U3729" s="36"/>
      <c r="V3729" s="36"/>
    </row>
    <row r="3730" spans="11:22" x14ac:dyDescent="0.25">
      <c r="K3730" s="36"/>
      <c r="L3730" s="37"/>
      <c r="M3730" s="37"/>
      <c r="N3730" s="37"/>
      <c r="O3730" s="37"/>
      <c r="P3730" s="36"/>
      <c r="S3730" s="36"/>
      <c r="T3730" s="36"/>
      <c r="U3730" s="36"/>
      <c r="V3730" s="36"/>
    </row>
    <row r="3731" spans="11:22" x14ac:dyDescent="0.25">
      <c r="K3731" s="36"/>
      <c r="L3731" s="37"/>
      <c r="M3731" s="37"/>
      <c r="N3731" s="37"/>
      <c r="O3731" s="37"/>
      <c r="P3731" s="36"/>
      <c r="S3731" s="36"/>
      <c r="T3731" s="36"/>
      <c r="U3731" s="36"/>
      <c r="V3731" s="36"/>
    </row>
    <row r="3732" spans="11:22" x14ac:dyDescent="0.25">
      <c r="K3732" s="36"/>
      <c r="L3732" s="37"/>
      <c r="M3732" s="37"/>
      <c r="N3732" s="37"/>
      <c r="O3732" s="37"/>
      <c r="P3732" s="36"/>
      <c r="S3732" s="36"/>
      <c r="T3732" s="36"/>
      <c r="U3732" s="36"/>
      <c r="V3732" s="36"/>
    </row>
    <row r="3733" spans="11:22" x14ac:dyDescent="0.25">
      <c r="K3733" s="36"/>
      <c r="L3733" s="37"/>
      <c r="M3733" s="37"/>
      <c r="N3733" s="37"/>
      <c r="O3733" s="37"/>
      <c r="P3733" s="36"/>
      <c r="S3733" s="36"/>
      <c r="T3733" s="36"/>
      <c r="U3733" s="36"/>
      <c r="V3733" s="36"/>
    </row>
    <row r="3734" spans="11:22" x14ac:dyDescent="0.25">
      <c r="K3734" s="36"/>
      <c r="L3734" s="37"/>
      <c r="M3734" s="37"/>
      <c r="N3734" s="37"/>
      <c r="O3734" s="37"/>
      <c r="P3734" s="36"/>
      <c r="S3734" s="36"/>
      <c r="T3734" s="36"/>
      <c r="U3734" s="36"/>
      <c r="V3734" s="36"/>
    </row>
    <row r="3735" spans="11:22" x14ac:dyDescent="0.25">
      <c r="K3735" s="36"/>
      <c r="L3735" s="37"/>
      <c r="M3735" s="37"/>
      <c r="N3735" s="37"/>
      <c r="O3735" s="37"/>
      <c r="P3735" s="36"/>
      <c r="S3735" s="36"/>
      <c r="T3735" s="36"/>
      <c r="U3735" s="36"/>
      <c r="V3735" s="36"/>
    </row>
    <row r="3736" spans="11:22" x14ac:dyDescent="0.25">
      <c r="K3736" s="36"/>
      <c r="L3736" s="37"/>
      <c r="M3736" s="37"/>
      <c r="N3736" s="37"/>
      <c r="O3736" s="37"/>
      <c r="P3736" s="36"/>
      <c r="S3736" s="36"/>
      <c r="T3736" s="36"/>
      <c r="U3736" s="36"/>
      <c r="V3736" s="36"/>
    </row>
    <row r="3737" spans="11:22" x14ac:dyDescent="0.25">
      <c r="K3737" s="36"/>
      <c r="L3737" s="37"/>
      <c r="M3737" s="37"/>
      <c r="N3737" s="37"/>
      <c r="O3737" s="37"/>
      <c r="P3737" s="36"/>
      <c r="S3737" s="36"/>
      <c r="T3737" s="36"/>
      <c r="U3737" s="36"/>
      <c r="V3737" s="36"/>
    </row>
    <row r="3738" spans="11:22" x14ac:dyDescent="0.25">
      <c r="K3738" s="36"/>
      <c r="L3738" s="37"/>
      <c r="M3738" s="37"/>
      <c r="N3738" s="37"/>
      <c r="O3738" s="37"/>
      <c r="P3738" s="36"/>
      <c r="S3738" s="36"/>
      <c r="T3738" s="36"/>
      <c r="U3738" s="36"/>
      <c r="V3738" s="36"/>
    </row>
    <row r="3739" spans="11:22" x14ac:dyDescent="0.25">
      <c r="K3739" s="36"/>
      <c r="L3739" s="37"/>
      <c r="M3739" s="37"/>
      <c r="N3739" s="37"/>
      <c r="O3739" s="37"/>
      <c r="P3739" s="36"/>
      <c r="S3739" s="36"/>
      <c r="T3739" s="36"/>
      <c r="U3739" s="36"/>
      <c r="V3739" s="36"/>
    </row>
    <row r="3740" spans="11:22" x14ac:dyDescent="0.25">
      <c r="K3740" s="36"/>
      <c r="L3740" s="37"/>
      <c r="M3740" s="37"/>
      <c r="N3740" s="37"/>
      <c r="O3740" s="37"/>
      <c r="P3740" s="36"/>
      <c r="S3740" s="36"/>
      <c r="T3740" s="36"/>
      <c r="U3740" s="36"/>
      <c r="V3740" s="36"/>
    </row>
    <row r="3741" spans="11:22" x14ac:dyDescent="0.25">
      <c r="K3741" s="36"/>
      <c r="L3741" s="37"/>
      <c r="M3741" s="37"/>
      <c r="N3741" s="37"/>
      <c r="O3741" s="37"/>
      <c r="P3741" s="36"/>
      <c r="S3741" s="36"/>
      <c r="T3741" s="36"/>
      <c r="U3741" s="36"/>
      <c r="V3741" s="36"/>
    </row>
    <row r="3742" spans="11:22" x14ac:dyDescent="0.25">
      <c r="K3742" s="36"/>
      <c r="L3742" s="37"/>
      <c r="M3742" s="37"/>
      <c r="N3742" s="37"/>
      <c r="O3742" s="37"/>
      <c r="P3742" s="36"/>
      <c r="S3742" s="36"/>
      <c r="T3742" s="36"/>
      <c r="U3742" s="36"/>
      <c r="V3742" s="36"/>
    </row>
    <row r="3743" spans="11:22" x14ac:dyDescent="0.25">
      <c r="K3743" s="36"/>
      <c r="L3743" s="37"/>
      <c r="M3743" s="37"/>
      <c r="N3743" s="37"/>
      <c r="O3743" s="37"/>
      <c r="P3743" s="36"/>
      <c r="S3743" s="36"/>
      <c r="T3743" s="36"/>
      <c r="U3743" s="36"/>
      <c r="V3743" s="36"/>
    </row>
    <row r="3744" spans="11:22" x14ac:dyDescent="0.25">
      <c r="K3744" s="36"/>
      <c r="L3744" s="37"/>
      <c r="M3744" s="37"/>
      <c r="N3744" s="37"/>
      <c r="O3744" s="37"/>
      <c r="P3744" s="36"/>
      <c r="S3744" s="36"/>
      <c r="T3744" s="36"/>
      <c r="U3744" s="36"/>
      <c r="V3744" s="36"/>
    </row>
    <row r="3745" spans="11:22" x14ac:dyDescent="0.25">
      <c r="K3745" s="36"/>
      <c r="L3745" s="37"/>
      <c r="M3745" s="37"/>
      <c r="N3745" s="37"/>
      <c r="O3745" s="37"/>
      <c r="P3745" s="36"/>
      <c r="S3745" s="36"/>
      <c r="T3745" s="36"/>
      <c r="U3745" s="36"/>
      <c r="V3745" s="36"/>
    </row>
    <row r="3746" spans="11:22" x14ac:dyDescent="0.25">
      <c r="K3746" s="36"/>
      <c r="L3746" s="37"/>
      <c r="M3746" s="37"/>
      <c r="N3746" s="37"/>
      <c r="O3746" s="37"/>
      <c r="P3746" s="36"/>
      <c r="S3746" s="36"/>
      <c r="T3746" s="36"/>
      <c r="U3746" s="36"/>
      <c r="V3746" s="36"/>
    </row>
    <row r="3747" spans="11:22" x14ac:dyDescent="0.25">
      <c r="K3747" s="36"/>
      <c r="L3747" s="37"/>
      <c r="M3747" s="37"/>
      <c r="N3747" s="37"/>
      <c r="O3747" s="37"/>
      <c r="P3747" s="36"/>
      <c r="S3747" s="36"/>
      <c r="T3747" s="36"/>
      <c r="U3747" s="36"/>
      <c r="V3747" s="36"/>
    </row>
    <row r="3748" spans="11:22" x14ac:dyDescent="0.25">
      <c r="K3748" s="36"/>
      <c r="L3748" s="37"/>
      <c r="M3748" s="37"/>
      <c r="N3748" s="37"/>
      <c r="O3748" s="37"/>
      <c r="P3748" s="36"/>
      <c r="S3748" s="36"/>
      <c r="T3748" s="36"/>
      <c r="U3748" s="36"/>
      <c r="V3748" s="36"/>
    </row>
    <row r="3749" spans="11:22" x14ac:dyDescent="0.25">
      <c r="K3749" s="36"/>
      <c r="L3749" s="37"/>
      <c r="M3749" s="37"/>
      <c r="N3749" s="37"/>
      <c r="O3749" s="37"/>
      <c r="P3749" s="36"/>
      <c r="S3749" s="36"/>
      <c r="T3749" s="36"/>
      <c r="U3749" s="36"/>
      <c r="V3749" s="36"/>
    </row>
    <row r="3750" spans="11:22" x14ac:dyDescent="0.25">
      <c r="K3750" s="36"/>
      <c r="L3750" s="37"/>
      <c r="M3750" s="37"/>
      <c r="N3750" s="37"/>
      <c r="O3750" s="37"/>
      <c r="P3750" s="36"/>
      <c r="S3750" s="36"/>
      <c r="T3750" s="36"/>
      <c r="U3750" s="36"/>
      <c r="V3750" s="36"/>
    </row>
    <row r="3751" spans="11:22" x14ac:dyDescent="0.25">
      <c r="K3751" s="36"/>
      <c r="L3751" s="37"/>
      <c r="M3751" s="37"/>
      <c r="N3751" s="37"/>
      <c r="O3751" s="37"/>
      <c r="P3751" s="36"/>
      <c r="S3751" s="36"/>
      <c r="T3751" s="36"/>
      <c r="U3751" s="36"/>
      <c r="V3751" s="36"/>
    </row>
    <row r="3752" spans="11:22" x14ac:dyDescent="0.25">
      <c r="K3752" s="36"/>
      <c r="L3752" s="37"/>
      <c r="M3752" s="37"/>
      <c r="N3752" s="37"/>
      <c r="O3752" s="37"/>
      <c r="P3752" s="36"/>
      <c r="S3752" s="36"/>
      <c r="T3752" s="36"/>
      <c r="U3752" s="36"/>
      <c r="V3752" s="36"/>
    </row>
    <row r="3753" spans="11:22" x14ac:dyDescent="0.25">
      <c r="K3753" s="36"/>
      <c r="L3753" s="37"/>
      <c r="M3753" s="37"/>
      <c r="N3753" s="37"/>
      <c r="O3753" s="37"/>
      <c r="P3753" s="36"/>
      <c r="S3753" s="36"/>
      <c r="T3753" s="36"/>
      <c r="U3753" s="36"/>
      <c r="V3753" s="36"/>
    </row>
    <row r="3754" spans="11:22" x14ac:dyDescent="0.25">
      <c r="K3754" s="36"/>
      <c r="L3754" s="37"/>
      <c r="M3754" s="37"/>
      <c r="N3754" s="37"/>
      <c r="O3754" s="37"/>
      <c r="P3754" s="36"/>
      <c r="S3754" s="36"/>
      <c r="T3754" s="36"/>
      <c r="U3754" s="36"/>
      <c r="V3754" s="36"/>
    </row>
    <row r="3755" spans="11:22" x14ac:dyDescent="0.25">
      <c r="K3755" s="36"/>
      <c r="L3755" s="37"/>
      <c r="M3755" s="37"/>
      <c r="N3755" s="37"/>
      <c r="O3755" s="37"/>
      <c r="P3755" s="36"/>
      <c r="S3755" s="36"/>
      <c r="T3755" s="36"/>
      <c r="U3755" s="36"/>
      <c r="V3755" s="36"/>
    </row>
    <row r="3756" spans="11:22" x14ac:dyDescent="0.25">
      <c r="K3756" s="36"/>
      <c r="L3756" s="37"/>
      <c r="M3756" s="37"/>
      <c r="N3756" s="37"/>
      <c r="O3756" s="37"/>
      <c r="P3756" s="36"/>
      <c r="S3756" s="36"/>
      <c r="T3756" s="36"/>
      <c r="U3756" s="36"/>
      <c r="V3756" s="36"/>
    </row>
    <row r="3757" spans="11:22" x14ac:dyDescent="0.25">
      <c r="K3757" s="36"/>
      <c r="L3757" s="37"/>
      <c r="M3757" s="37"/>
      <c r="N3757" s="37"/>
      <c r="O3757" s="37"/>
      <c r="P3757" s="36"/>
      <c r="S3757" s="36"/>
      <c r="T3757" s="36"/>
      <c r="U3757" s="36"/>
      <c r="V3757" s="36"/>
    </row>
    <row r="3758" spans="11:22" x14ac:dyDescent="0.25">
      <c r="K3758" s="36"/>
      <c r="L3758" s="37"/>
      <c r="M3758" s="37"/>
      <c r="N3758" s="37"/>
      <c r="O3758" s="37"/>
      <c r="P3758" s="36"/>
      <c r="S3758" s="36"/>
      <c r="T3758" s="36"/>
      <c r="U3758" s="36"/>
      <c r="V3758" s="36"/>
    </row>
    <row r="3759" spans="11:22" x14ac:dyDescent="0.25">
      <c r="K3759" s="36"/>
      <c r="L3759" s="37"/>
      <c r="M3759" s="37"/>
      <c r="N3759" s="37"/>
      <c r="O3759" s="37"/>
      <c r="P3759" s="36"/>
      <c r="S3759" s="36"/>
      <c r="T3759" s="36"/>
      <c r="U3759" s="36"/>
      <c r="V3759" s="36"/>
    </row>
    <row r="3760" spans="11:22" x14ac:dyDescent="0.25">
      <c r="K3760" s="36"/>
      <c r="L3760" s="37"/>
      <c r="M3760" s="37"/>
      <c r="N3760" s="37"/>
      <c r="O3760" s="37"/>
      <c r="P3760" s="36"/>
      <c r="S3760" s="36"/>
      <c r="T3760" s="36"/>
      <c r="U3760" s="36"/>
      <c r="V3760" s="36"/>
    </row>
    <row r="3761" spans="11:22" x14ac:dyDescent="0.25">
      <c r="K3761" s="36"/>
      <c r="L3761" s="37"/>
      <c r="M3761" s="37"/>
      <c r="N3761" s="37"/>
      <c r="O3761" s="37"/>
      <c r="P3761" s="36"/>
      <c r="S3761" s="36"/>
      <c r="T3761" s="36"/>
      <c r="U3761" s="36"/>
      <c r="V3761" s="36"/>
    </row>
    <row r="3762" spans="11:22" x14ac:dyDescent="0.25">
      <c r="K3762" s="36"/>
      <c r="L3762" s="37"/>
      <c r="M3762" s="37"/>
      <c r="N3762" s="37"/>
      <c r="O3762" s="37"/>
      <c r="P3762" s="36"/>
      <c r="S3762" s="36"/>
      <c r="T3762" s="36"/>
      <c r="U3762" s="36"/>
      <c r="V3762" s="36"/>
    </row>
    <row r="3763" spans="11:22" x14ac:dyDescent="0.25">
      <c r="K3763" s="36"/>
      <c r="L3763" s="37"/>
      <c r="M3763" s="37"/>
      <c r="N3763" s="37"/>
      <c r="O3763" s="37"/>
      <c r="P3763" s="36"/>
      <c r="S3763" s="36"/>
      <c r="T3763" s="36"/>
      <c r="U3763" s="36"/>
      <c r="V3763" s="36"/>
    </row>
    <row r="3764" spans="11:22" x14ac:dyDescent="0.25">
      <c r="K3764" s="36"/>
      <c r="L3764" s="37"/>
      <c r="M3764" s="37"/>
      <c r="N3764" s="37"/>
      <c r="O3764" s="37"/>
      <c r="P3764" s="36"/>
      <c r="S3764" s="36"/>
      <c r="T3764" s="36"/>
      <c r="U3764" s="36"/>
      <c r="V3764" s="36"/>
    </row>
    <row r="3765" spans="11:22" x14ac:dyDescent="0.25">
      <c r="K3765" s="36"/>
      <c r="L3765" s="37"/>
      <c r="M3765" s="37"/>
      <c r="N3765" s="37"/>
      <c r="O3765" s="37"/>
      <c r="P3765" s="36"/>
      <c r="S3765" s="36"/>
      <c r="T3765" s="36"/>
      <c r="U3765" s="36"/>
      <c r="V3765" s="36"/>
    </row>
    <row r="3766" spans="11:22" x14ac:dyDescent="0.25">
      <c r="K3766" s="36"/>
      <c r="L3766" s="37"/>
      <c r="M3766" s="37"/>
      <c r="N3766" s="37"/>
      <c r="O3766" s="37"/>
      <c r="P3766" s="36"/>
      <c r="S3766" s="36"/>
      <c r="T3766" s="36"/>
      <c r="U3766" s="36"/>
      <c r="V3766" s="36"/>
    </row>
    <row r="3767" spans="11:22" x14ac:dyDescent="0.25">
      <c r="K3767" s="36"/>
      <c r="L3767" s="37"/>
      <c r="M3767" s="37"/>
      <c r="N3767" s="37"/>
      <c r="O3767" s="37"/>
      <c r="P3767" s="36"/>
      <c r="S3767" s="36"/>
      <c r="T3767" s="36"/>
      <c r="U3767" s="36"/>
      <c r="V3767" s="36"/>
    </row>
    <row r="3768" spans="11:22" x14ac:dyDescent="0.25">
      <c r="K3768" s="36"/>
      <c r="L3768" s="37"/>
      <c r="M3768" s="37"/>
      <c r="N3768" s="37"/>
      <c r="O3768" s="37"/>
      <c r="P3768" s="36"/>
      <c r="S3768" s="36"/>
      <c r="T3768" s="36"/>
      <c r="U3768" s="36"/>
      <c r="V3768" s="36"/>
    </row>
    <row r="3769" spans="11:22" x14ac:dyDescent="0.25">
      <c r="K3769" s="36"/>
      <c r="L3769" s="37"/>
      <c r="M3769" s="37"/>
      <c r="N3769" s="37"/>
      <c r="O3769" s="37"/>
      <c r="P3769" s="36"/>
      <c r="S3769" s="36"/>
      <c r="T3769" s="36"/>
      <c r="U3769" s="36"/>
      <c r="V3769" s="36"/>
    </row>
    <row r="3770" spans="11:22" x14ac:dyDescent="0.25">
      <c r="K3770" s="36"/>
      <c r="L3770" s="37"/>
      <c r="M3770" s="37"/>
      <c r="N3770" s="37"/>
      <c r="O3770" s="37"/>
      <c r="P3770" s="36"/>
      <c r="S3770" s="36"/>
      <c r="T3770" s="36"/>
      <c r="U3770" s="36"/>
      <c r="V3770" s="36"/>
    </row>
    <row r="3771" spans="11:22" x14ac:dyDescent="0.25">
      <c r="K3771" s="36"/>
      <c r="L3771" s="37"/>
      <c r="M3771" s="37"/>
      <c r="N3771" s="37"/>
      <c r="O3771" s="37"/>
      <c r="P3771" s="36"/>
      <c r="S3771" s="36"/>
      <c r="T3771" s="36"/>
      <c r="U3771" s="36"/>
      <c r="V3771" s="36"/>
    </row>
    <row r="3772" spans="11:22" x14ac:dyDescent="0.25">
      <c r="K3772" s="36"/>
      <c r="L3772" s="37"/>
      <c r="M3772" s="37"/>
      <c r="N3772" s="37"/>
      <c r="O3772" s="37"/>
      <c r="P3772" s="36"/>
      <c r="S3772" s="36"/>
      <c r="T3772" s="36"/>
      <c r="U3772" s="36"/>
      <c r="V3772" s="36"/>
    </row>
    <row r="3773" spans="11:22" x14ac:dyDescent="0.25">
      <c r="K3773" s="36"/>
      <c r="L3773" s="37"/>
      <c r="M3773" s="37"/>
      <c r="N3773" s="37"/>
      <c r="O3773" s="37"/>
      <c r="P3773" s="36"/>
      <c r="S3773" s="36"/>
      <c r="T3773" s="36"/>
      <c r="U3773" s="36"/>
      <c r="V3773" s="36"/>
    </row>
    <row r="3774" spans="11:22" x14ac:dyDescent="0.25">
      <c r="K3774" s="36"/>
      <c r="L3774" s="37"/>
      <c r="M3774" s="37"/>
      <c r="N3774" s="37"/>
      <c r="O3774" s="37"/>
      <c r="P3774" s="36"/>
      <c r="S3774" s="36"/>
      <c r="T3774" s="36"/>
      <c r="U3774" s="36"/>
      <c r="V3774" s="36"/>
    </row>
    <row r="3775" spans="11:22" x14ac:dyDescent="0.25">
      <c r="K3775" s="36"/>
      <c r="L3775" s="37"/>
      <c r="M3775" s="37"/>
      <c r="N3775" s="37"/>
      <c r="O3775" s="37"/>
      <c r="P3775" s="36"/>
      <c r="S3775" s="36"/>
      <c r="T3775" s="36"/>
      <c r="U3775" s="36"/>
      <c r="V3775" s="36"/>
    </row>
    <row r="3776" spans="11:22" x14ac:dyDescent="0.25">
      <c r="K3776" s="36"/>
      <c r="L3776" s="37"/>
      <c r="M3776" s="37"/>
      <c r="N3776" s="37"/>
      <c r="O3776" s="37"/>
      <c r="P3776" s="36"/>
      <c r="S3776" s="36"/>
      <c r="T3776" s="36"/>
      <c r="U3776" s="36"/>
      <c r="V3776" s="36"/>
    </row>
    <row r="3777" spans="11:22" x14ac:dyDescent="0.25">
      <c r="K3777" s="36"/>
      <c r="L3777" s="37"/>
      <c r="M3777" s="37"/>
      <c r="N3777" s="37"/>
      <c r="O3777" s="37"/>
      <c r="P3777" s="36"/>
      <c r="S3777" s="36"/>
      <c r="T3777" s="36"/>
      <c r="U3777" s="36"/>
      <c r="V3777" s="36"/>
    </row>
    <row r="3778" spans="11:22" x14ac:dyDescent="0.25">
      <c r="K3778" s="36"/>
      <c r="L3778" s="37"/>
      <c r="M3778" s="37"/>
      <c r="N3778" s="37"/>
      <c r="O3778" s="37"/>
      <c r="P3778" s="36"/>
      <c r="S3778" s="36"/>
      <c r="T3778" s="36"/>
      <c r="U3778" s="36"/>
      <c r="V3778" s="36"/>
    </row>
    <row r="3779" spans="11:22" x14ac:dyDescent="0.25">
      <c r="K3779" s="36"/>
      <c r="L3779" s="37"/>
      <c r="M3779" s="37"/>
      <c r="N3779" s="37"/>
      <c r="O3779" s="37"/>
      <c r="P3779" s="36"/>
      <c r="S3779" s="36"/>
      <c r="T3779" s="36"/>
      <c r="U3779" s="36"/>
      <c r="V3779" s="36"/>
    </row>
    <row r="3780" spans="11:22" x14ac:dyDescent="0.25">
      <c r="K3780" s="36"/>
      <c r="L3780" s="37"/>
      <c r="M3780" s="37"/>
      <c r="N3780" s="37"/>
      <c r="O3780" s="37"/>
      <c r="P3780" s="36"/>
      <c r="S3780" s="36"/>
      <c r="T3780" s="36"/>
      <c r="U3780" s="36"/>
      <c r="V3780" s="36"/>
    </row>
    <row r="3781" spans="11:22" x14ac:dyDescent="0.25">
      <c r="K3781" s="36"/>
      <c r="L3781" s="37"/>
      <c r="M3781" s="37"/>
      <c r="N3781" s="37"/>
      <c r="O3781" s="37"/>
      <c r="P3781" s="36"/>
      <c r="S3781" s="36"/>
      <c r="T3781" s="36"/>
      <c r="U3781" s="36"/>
      <c r="V3781" s="36"/>
    </row>
    <row r="3782" spans="11:22" x14ac:dyDescent="0.25">
      <c r="K3782" s="36"/>
      <c r="L3782" s="37"/>
      <c r="M3782" s="37"/>
      <c r="N3782" s="37"/>
      <c r="O3782" s="37"/>
      <c r="P3782" s="36"/>
      <c r="S3782" s="36"/>
      <c r="T3782" s="36"/>
      <c r="U3782" s="36"/>
      <c r="V3782" s="36"/>
    </row>
    <row r="3783" spans="11:22" x14ac:dyDescent="0.25">
      <c r="K3783" s="36"/>
      <c r="L3783" s="37"/>
      <c r="M3783" s="37"/>
      <c r="N3783" s="37"/>
      <c r="O3783" s="37"/>
      <c r="P3783" s="36"/>
      <c r="S3783" s="36"/>
      <c r="T3783" s="36"/>
      <c r="U3783" s="36"/>
      <c r="V3783" s="36"/>
    </row>
    <row r="3784" spans="11:22" x14ac:dyDescent="0.25">
      <c r="K3784" s="36"/>
      <c r="L3784" s="37"/>
      <c r="M3784" s="37"/>
      <c r="N3784" s="37"/>
      <c r="O3784" s="37"/>
      <c r="P3784" s="36"/>
      <c r="S3784" s="36"/>
      <c r="T3784" s="36"/>
      <c r="U3784" s="36"/>
      <c r="V3784" s="36"/>
    </row>
    <row r="3785" spans="11:22" x14ac:dyDescent="0.25">
      <c r="K3785" s="36"/>
      <c r="L3785" s="37"/>
      <c r="M3785" s="37"/>
      <c r="N3785" s="37"/>
      <c r="O3785" s="37"/>
      <c r="P3785" s="36"/>
      <c r="S3785" s="36"/>
      <c r="T3785" s="36"/>
      <c r="U3785" s="36"/>
      <c r="V3785" s="36"/>
    </row>
    <row r="3786" spans="11:22" x14ac:dyDescent="0.25">
      <c r="K3786" s="36"/>
      <c r="L3786" s="37"/>
      <c r="M3786" s="37"/>
      <c r="N3786" s="37"/>
      <c r="O3786" s="37"/>
      <c r="P3786" s="36"/>
      <c r="S3786" s="36"/>
      <c r="T3786" s="36"/>
      <c r="U3786" s="36"/>
      <c r="V3786" s="36"/>
    </row>
    <row r="3787" spans="11:22" x14ac:dyDescent="0.25">
      <c r="K3787" s="36"/>
      <c r="L3787" s="37"/>
      <c r="M3787" s="37"/>
      <c r="N3787" s="37"/>
      <c r="O3787" s="37"/>
      <c r="P3787" s="36"/>
      <c r="S3787" s="36"/>
      <c r="T3787" s="36"/>
      <c r="U3787" s="36"/>
      <c r="V3787" s="36"/>
    </row>
    <row r="3788" spans="11:22" x14ac:dyDescent="0.25">
      <c r="K3788" s="36"/>
      <c r="L3788" s="37"/>
      <c r="M3788" s="37"/>
      <c r="N3788" s="37"/>
      <c r="O3788" s="37"/>
      <c r="P3788" s="36"/>
      <c r="S3788" s="36"/>
      <c r="T3788" s="36"/>
      <c r="U3788" s="36"/>
      <c r="V3788" s="36"/>
    </row>
    <row r="3789" spans="11:22" x14ac:dyDescent="0.25">
      <c r="K3789" s="36"/>
      <c r="L3789" s="37"/>
      <c r="M3789" s="37"/>
      <c r="N3789" s="37"/>
      <c r="O3789" s="37"/>
      <c r="P3789" s="36"/>
      <c r="S3789" s="36"/>
      <c r="T3789" s="36"/>
      <c r="U3789" s="36"/>
      <c r="V3789" s="36"/>
    </row>
    <row r="3790" spans="11:22" x14ac:dyDescent="0.25">
      <c r="K3790" s="36"/>
      <c r="L3790" s="37"/>
      <c r="M3790" s="37"/>
      <c r="N3790" s="37"/>
      <c r="O3790" s="37"/>
      <c r="P3790" s="36"/>
      <c r="S3790" s="36"/>
      <c r="T3790" s="36"/>
      <c r="U3790" s="36"/>
      <c r="V3790" s="36"/>
    </row>
    <row r="3791" spans="11:22" x14ac:dyDescent="0.25">
      <c r="K3791" s="36"/>
      <c r="L3791" s="37"/>
      <c r="M3791" s="37"/>
      <c r="N3791" s="37"/>
      <c r="O3791" s="37"/>
      <c r="P3791" s="36"/>
      <c r="S3791" s="36"/>
      <c r="T3791" s="36"/>
      <c r="U3791" s="36"/>
      <c r="V3791" s="36"/>
    </row>
    <row r="3792" spans="11:22" x14ac:dyDescent="0.25">
      <c r="K3792" s="36"/>
      <c r="L3792" s="37"/>
      <c r="M3792" s="37"/>
      <c r="N3792" s="37"/>
      <c r="O3792" s="37"/>
      <c r="P3792" s="36"/>
      <c r="S3792" s="36"/>
      <c r="T3792" s="36"/>
      <c r="U3792" s="36"/>
      <c r="V3792" s="36"/>
    </row>
    <row r="3793" spans="11:22" x14ac:dyDescent="0.25">
      <c r="K3793" s="36"/>
      <c r="L3793" s="37"/>
      <c r="M3793" s="37"/>
      <c r="N3793" s="37"/>
      <c r="O3793" s="37"/>
      <c r="P3793" s="36"/>
      <c r="S3793" s="36"/>
      <c r="T3793" s="36"/>
      <c r="U3793" s="36"/>
      <c r="V3793" s="36"/>
    </row>
    <row r="3794" spans="11:22" x14ac:dyDescent="0.25">
      <c r="K3794" s="36"/>
      <c r="L3794" s="37"/>
      <c r="M3794" s="37"/>
      <c r="N3794" s="37"/>
      <c r="O3794" s="37"/>
      <c r="P3794" s="36"/>
      <c r="S3794" s="36"/>
      <c r="T3794" s="36"/>
      <c r="U3794" s="36"/>
      <c r="V3794" s="36"/>
    </row>
    <row r="3795" spans="11:22" x14ac:dyDescent="0.25">
      <c r="K3795" s="36"/>
      <c r="L3795" s="37"/>
      <c r="M3795" s="37"/>
      <c r="N3795" s="37"/>
      <c r="O3795" s="37"/>
      <c r="P3795" s="36"/>
      <c r="S3795" s="36"/>
      <c r="T3795" s="36"/>
      <c r="U3795" s="36"/>
      <c r="V3795" s="36"/>
    </row>
    <row r="3796" spans="11:22" x14ac:dyDescent="0.25">
      <c r="K3796" s="36"/>
      <c r="L3796" s="37"/>
      <c r="M3796" s="37"/>
      <c r="N3796" s="37"/>
      <c r="O3796" s="37"/>
      <c r="P3796" s="36"/>
      <c r="S3796" s="36"/>
      <c r="T3796" s="36"/>
      <c r="U3796" s="36"/>
      <c r="V3796" s="36"/>
    </row>
    <row r="3797" spans="11:22" x14ac:dyDescent="0.25">
      <c r="K3797" s="36"/>
      <c r="L3797" s="37"/>
      <c r="M3797" s="37"/>
      <c r="N3797" s="37"/>
      <c r="O3797" s="37"/>
      <c r="P3797" s="36"/>
      <c r="S3797" s="36"/>
      <c r="T3797" s="36"/>
      <c r="U3797" s="36"/>
      <c r="V3797" s="36"/>
    </row>
    <row r="3798" spans="11:22" x14ac:dyDescent="0.25">
      <c r="K3798" s="36"/>
      <c r="L3798" s="37"/>
      <c r="M3798" s="37"/>
      <c r="N3798" s="37"/>
      <c r="O3798" s="37"/>
      <c r="P3798" s="36"/>
      <c r="S3798" s="36"/>
      <c r="T3798" s="36"/>
      <c r="U3798" s="36"/>
      <c r="V3798" s="36"/>
    </row>
    <row r="3799" spans="11:22" x14ac:dyDescent="0.25">
      <c r="K3799" s="36"/>
      <c r="L3799" s="37"/>
      <c r="M3799" s="37"/>
      <c r="N3799" s="37"/>
      <c r="O3799" s="37"/>
      <c r="P3799" s="36"/>
      <c r="S3799" s="36"/>
      <c r="T3799" s="36"/>
      <c r="U3799" s="36"/>
      <c r="V3799" s="36"/>
    </row>
    <row r="3800" spans="11:22" x14ac:dyDescent="0.25">
      <c r="K3800" s="36"/>
      <c r="L3800" s="37"/>
      <c r="M3800" s="37"/>
      <c r="N3800" s="37"/>
      <c r="O3800" s="37"/>
      <c r="P3800" s="36"/>
      <c r="S3800" s="36"/>
      <c r="T3800" s="36"/>
      <c r="U3800" s="36"/>
      <c r="V3800" s="36"/>
    </row>
    <row r="3801" spans="11:22" x14ac:dyDescent="0.25">
      <c r="K3801" s="36"/>
      <c r="L3801" s="37"/>
      <c r="M3801" s="37"/>
      <c r="N3801" s="37"/>
      <c r="O3801" s="37"/>
      <c r="P3801" s="36"/>
      <c r="S3801" s="36"/>
      <c r="T3801" s="36"/>
      <c r="U3801" s="36"/>
      <c r="V3801" s="36"/>
    </row>
    <row r="3802" spans="11:22" x14ac:dyDescent="0.25">
      <c r="K3802" s="36"/>
      <c r="L3802" s="37"/>
      <c r="M3802" s="37"/>
      <c r="N3802" s="37"/>
      <c r="O3802" s="37"/>
      <c r="P3802" s="36"/>
      <c r="S3802" s="36"/>
      <c r="T3802" s="36"/>
      <c r="U3802" s="36"/>
      <c r="V3802" s="36"/>
    </row>
    <row r="3803" spans="11:22" x14ac:dyDescent="0.25">
      <c r="K3803" s="36"/>
      <c r="L3803" s="37"/>
      <c r="M3803" s="37"/>
      <c r="N3803" s="37"/>
      <c r="O3803" s="37"/>
      <c r="P3803" s="36"/>
      <c r="S3803" s="36"/>
      <c r="T3803" s="36"/>
      <c r="U3803" s="36"/>
      <c r="V3803" s="36"/>
    </row>
    <row r="3804" spans="11:22" x14ac:dyDescent="0.25">
      <c r="K3804" s="36"/>
      <c r="L3804" s="37"/>
      <c r="M3804" s="37"/>
      <c r="N3804" s="37"/>
      <c r="O3804" s="37"/>
      <c r="P3804" s="36"/>
      <c r="S3804" s="36"/>
      <c r="T3804" s="36"/>
      <c r="U3804" s="36"/>
      <c r="V3804" s="36"/>
    </row>
    <row r="3805" spans="11:22" x14ac:dyDescent="0.25">
      <c r="K3805" s="36"/>
      <c r="L3805" s="37"/>
      <c r="M3805" s="37"/>
      <c r="N3805" s="37"/>
      <c r="O3805" s="37"/>
      <c r="P3805" s="36"/>
      <c r="S3805" s="36"/>
      <c r="T3805" s="36"/>
      <c r="U3805" s="36"/>
      <c r="V3805" s="36"/>
    </row>
    <row r="3806" spans="11:22" x14ac:dyDescent="0.25">
      <c r="K3806" s="36"/>
      <c r="L3806" s="37"/>
      <c r="M3806" s="37"/>
      <c r="N3806" s="37"/>
      <c r="O3806" s="37"/>
      <c r="P3806" s="36"/>
      <c r="S3806" s="36"/>
      <c r="T3806" s="36"/>
      <c r="U3806" s="36"/>
      <c r="V3806" s="36"/>
    </row>
    <row r="3807" spans="11:22" x14ac:dyDescent="0.25">
      <c r="K3807" s="36"/>
      <c r="L3807" s="37"/>
      <c r="M3807" s="37"/>
      <c r="N3807" s="37"/>
      <c r="O3807" s="37"/>
      <c r="P3807" s="36"/>
      <c r="S3807" s="36"/>
      <c r="T3807" s="36"/>
      <c r="U3807" s="36"/>
      <c r="V3807" s="36"/>
    </row>
    <row r="3808" spans="11:22" x14ac:dyDescent="0.25">
      <c r="K3808" s="36"/>
      <c r="L3808" s="37"/>
      <c r="M3808" s="37"/>
      <c r="N3808" s="37"/>
      <c r="O3808" s="37"/>
      <c r="P3808" s="36"/>
      <c r="S3808" s="36"/>
      <c r="T3808" s="36"/>
      <c r="U3808" s="36"/>
      <c r="V3808" s="36"/>
    </row>
    <row r="3809" spans="11:22" x14ac:dyDescent="0.25">
      <c r="K3809" s="36"/>
      <c r="L3809" s="37"/>
      <c r="M3809" s="37"/>
      <c r="N3809" s="37"/>
      <c r="O3809" s="37"/>
      <c r="P3809" s="36"/>
      <c r="S3809" s="36"/>
      <c r="T3809" s="36"/>
      <c r="U3809" s="36"/>
      <c r="V3809" s="36"/>
    </row>
    <row r="3810" spans="11:22" x14ac:dyDescent="0.25">
      <c r="K3810" s="36"/>
      <c r="L3810" s="37"/>
      <c r="M3810" s="37"/>
      <c r="N3810" s="37"/>
      <c r="O3810" s="37"/>
      <c r="P3810" s="36"/>
      <c r="S3810" s="36"/>
      <c r="T3810" s="36"/>
      <c r="U3810" s="36"/>
      <c r="V3810" s="36"/>
    </row>
    <row r="3811" spans="11:22" x14ac:dyDescent="0.25">
      <c r="K3811" s="36"/>
      <c r="L3811" s="37"/>
      <c r="M3811" s="37"/>
      <c r="N3811" s="37"/>
      <c r="O3811" s="37"/>
      <c r="P3811" s="36"/>
      <c r="S3811" s="36"/>
      <c r="T3811" s="36"/>
      <c r="U3811" s="36"/>
      <c r="V3811" s="36"/>
    </row>
    <row r="3812" spans="11:22" x14ac:dyDescent="0.25">
      <c r="K3812" s="36"/>
      <c r="L3812" s="37"/>
      <c r="M3812" s="37"/>
      <c r="N3812" s="37"/>
      <c r="O3812" s="37"/>
      <c r="P3812" s="36"/>
      <c r="S3812" s="36"/>
      <c r="T3812" s="36"/>
      <c r="U3812" s="36"/>
      <c r="V3812" s="36"/>
    </row>
    <row r="3813" spans="11:22" x14ac:dyDescent="0.25">
      <c r="K3813" s="36"/>
      <c r="L3813" s="37"/>
      <c r="M3813" s="37"/>
      <c r="N3813" s="37"/>
      <c r="O3813" s="37"/>
      <c r="P3813" s="36"/>
      <c r="S3813" s="36"/>
      <c r="T3813" s="36"/>
      <c r="U3813" s="36"/>
      <c r="V3813" s="36"/>
    </row>
    <row r="3814" spans="11:22" x14ac:dyDescent="0.25">
      <c r="K3814" s="36"/>
      <c r="L3814" s="37"/>
      <c r="M3814" s="37"/>
      <c r="N3814" s="37"/>
      <c r="O3814" s="37"/>
      <c r="P3814" s="36"/>
      <c r="S3814" s="36"/>
      <c r="T3814" s="36"/>
      <c r="U3814" s="36"/>
      <c r="V3814" s="36"/>
    </row>
    <row r="3815" spans="11:22" x14ac:dyDescent="0.25">
      <c r="K3815" s="36"/>
      <c r="L3815" s="37"/>
      <c r="M3815" s="37"/>
      <c r="N3815" s="37"/>
      <c r="O3815" s="37"/>
      <c r="P3815" s="36"/>
      <c r="S3815" s="36"/>
      <c r="T3815" s="36"/>
      <c r="U3815" s="36"/>
      <c r="V3815" s="36"/>
    </row>
    <row r="3816" spans="11:22" x14ac:dyDescent="0.25">
      <c r="K3816" s="36"/>
      <c r="L3816" s="37"/>
      <c r="M3816" s="37"/>
      <c r="N3816" s="37"/>
      <c r="O3816" s="37"/>
      <c r="P3816" s="36"/>
      <c r="S3816" s="36"/>
      <c r="T3816" s="36"/>
      <c r="U3816" s="36"/>
      <c r="V3816" s="36"/>
    </row>
    <row r="3817" spans="11:22" x14ac:dyDescent="0.25">
      <c r="K3817" s="36"/>
      <c r="L3817" s="37"/>
      <c r="M3817" s="37"/>
      <c r="N3817" s="37"/>
      <c r="O3817" s="37"/>
      <c r="P3817" s="36"/>
      <c r="S3817" s="36"/>
      <c r="T3817" s="36"/>
      <c r="U3817" s="36"/>
      <c r="V3817" s="36"/>
    </row>
    <row r="3818" spans="11:22" x14ac:dyDescent="0.25">
      <c r="K3818" s="36"/>
      <c r="L3818" s="37"/>
      <c r="M3818" s="37"/>
      <c r="N3818" s="37"/>
      <c r="O3818" s="37"/>
      <c r="P3818" s="36"/>
      <c r="S3818" s="36"/>
      <c r="T3818" s="36"/>
      <c r="U3818" s="36"/>
      <c r="V3818" s="36"/>
    </row>
    <row r="3819" spans="11:22" x14ac:dyDescent="0.25">
      <c r="K3819" s="36"/>
      <c r="L3819" s="37"/>
      <c r="M3819" s="37"/>
      <c r="N3819" s="37"/>
      <c r="O3819" s="37"/>
      <c r="P3819" s="36"/>
      <c r="S3819" s="36"/>
      <c r="T3819" s="36"/>
      <c r="U3819" s="36"/>
      <c r="V3819" s="36"/>
    </row>
    <row r="3820" spans="11:22" x14ac:dyDescent="0.25">
      <c r="K3820" s="36"/>
      <c r="L3820" s="37"/>
      <c r="M3820" s="37"/>
      <c r="N3820" s="37"/>
      <c r="O3820" s="37"/>
      <c r="P3820" s="36"/>
      <c r="S3820" s="36"/>
      <c r="T3820" s="36"/>
      <c r="U3820" s="36"/>
      <c r="V3820" s="36"/>
    </row>
    <row r="3821" spans="11:22" x14ac:dyDescent="0.25">
      <c r="K3821" s="36"/>
      <c r="L3821" s="37"/>
      <c r="M3821" s="37"/>
      <c r="N3821" s="37"/>
      <c r="O3821" s="37"/>
      <c r="P3821" s="36"/>
      <c r="S3821" s="36"/>
      <c r="T3821" s="36"/>
      <c r="U3821" s="36"/>
      <c r="V3821" s="36"/>
    </row>
    <row r="3822" spans="11:22" x14ac:dyDescent="0.25">
      <c r="K3822" s="36"/>
      <c r="L3822" s="37"/>
      <c r="M3822" s="37"/>
      <c r="N3822" s="37"/>
      <c r="O3822" s="37"/>
      <c r="P3822" s="36"/>
      <c r="S3822" s="36"/>
      <c r="T3822" s="36"/>
      <c r="U3822" s="36"/>
      <c r="V3822" s="36"/>
    </row>
    <row r="3823" spans="11:22" x14ac:dyDescent="0.25">
      <c r="K3823" s="36"/>
      <c r="L3823" s="37"/>
      <c r="M3823" s="37"/>
      <c r="N3823" s="37"/>
      <c r="O3823" s="37"/>
      <c r="P3823" s="36"/>
      <c r="S3823" s="36"/>
      <c r="T3823" s="36"/>
      <c r="U3823" s="36"/>
      <c r="V3823" s="36"/>
    </row>
    <row r="3824" spans="11:22" x14ac:dyDescent="0.25">
      <c r="K3824" s="36"/>
      <c r="L3824" s="37"/>
      <c r="M3824" s="37"/>
      <c r="N3824" s="37"/>
      <c r="O3824" s="37"/>
      <c r="P3824" s="36"/>
      <c r="S3824" s="36"/>
      <c r="T3824" s="36"/>
      <c r="U3824" s="36"/>
      <c r="V3824" s="36"/>
    </row>
    <row r="3825" spans="11:22" x14ac:dyDescent="0.25">
      <c r="K3825" s="36"/>
      <c r="L3825" s="37"/>
      <c r="M3825" s="37"/>
      <c r="N3825" s="37"/>
      <c r="O3825" s="37"/>
      <c r="P3825" s="36"/>
      <c r="S3825" s="36"/>
      <c r="T3825" s="36"/>
      <c r="U3825" s="36"/>
      <c r="V3825" s="36"/>
    </row>
    <row r="3826" spans="11:22" x14ac:dyDescent="0.25">
      <c r="K3826" s="36"/>
      <c r="L3826" s="37"/>
      <c r="M3826" s="37"/>
      <c r="N3826" s="37"/>
      <c r="O3826" s="37"/>
      <c r="P3826" s="36"/>
      <c r="S3826" s="36"/>
      <c r="T3826" s="36"/>
      <c r="U3826" s="36"/>
      <c r="V3826" s="36"/>
    </row>
    <row r="3827" spans="11:22" x14ac:dyDescent="0.25">
      <c r="K3827" s="36"/>
      <c r="L3827" s="37"/>
      <c r="M3827" s="37"/>
      <c r="N3827" s="37"/>
      <c r="O3827" s="37"/>
      <c r="P3827" s="36"/>
      <c r="S3827" s="36"/>
      <c r="T3827" s="36"/>
      <c r="U3827" s="36"/>
      <c r="V3827" s="36"/>
    </row>
    <row r="3828" spans="11:22" x14ac:dyDescent="0.25">
      <c r="K3828" s="36"/>
      <c r="L3828" s="37"/>
      <c r="M3828" s="37"/>
      <c r="N3828" s="37"/>
      <c r="O3828" s="37"/>
      <c r="P3828" s="36"/>
      <c r="S3828" s="36"/>
      <c r="T3828" s="36"/>
      <c r="U3828" s="36"/>
      <c r="V3828" s="36"/>
    </row>
    <row r="3829" spans="11:22" x14ac:dyDescent="0.25">
      <c r="K3829" s="36"/>
      <c r="L3829" s="37"/>
      <c r="M3829" s="37"/>
      <c r="N3829" s="37"/>
      <c r="O3829" s="37"/>
      <c r="P3829" s="36"/>
      <c r="S3829" s="36"/>
      <c r="T3829" s="36"/>
      <c r="U3829" s="36"/>
      <c r="V3829" s="36"/>
    </row>
    <row r="3830" spans="11:22" x14ac:dyDescent="0.25">
      <c r="K3830" s="36"/>
      <c r="L3830" s="37"/>
      <c r="M3830" s="37"/>
      <c r="N3830" s="37"/>
      <c r="O3830" s="37"/>
      <c r="P3830" s="36"/>
      <c r="S3830" s="36"/>
      <c r="T3830" s="36"/>
      <c r="U3830" s="36"/>
      <c r="V3830" s="36"/>
    </row>
    <row r="3831" spans="11:22" x14ac:dyDescent="0.25">
      <c r="K3831" s="36"/>
      <c r="L3831" s="37"/>
      <c r="M3831" s="37"/>
      <c r="N3831" s="37"/>
      <c r="O3831" s="37"/>
      <c r="P3831" s="36"/>
      <c r="S3831" s="36"/>
      <c r="T3831" s="36"/>
      <c r="U3831" s="36"/>
      <c r="V3831" s="36"/>
    </row>
    <row r="3832" spans="11:22" x14ac:dyDescent="0.25">
      <c r="K3832" s="36"/>
      <c r="L3832" s="37"/>
      <c r="M3832" s="37"/>
      <c r="N3832" s="37"/>
      <c r="O3832" s="37"/>
      <c r="P3832" s="36"/>
      <c r="S3832" s="36"/>
      <c r="T3832" s="36"/>
      <c r="U3832" s="36"/>
      <c r="V3832" s="36"/>
    </row>
    <row r="3833" spans="11:22" x14ac:dyDescent="0.25">
      <c r="K3833" s="36"/>
      <c r="L3833" s="37"/>
      <c r="M3833" s="37"/>
      <c r="N3833" s="37"/>
      <c r="O3833" s="37"/>
      <c r="P3833" s="36"/>
      <c r="S3833" s="36"/>
      <c r="T3833" s="36"/>
      <c r="U3833" s="36"/>
      <c r="V3833" s="36"/>
    </row>
    <row r="3834" spans="11:22" x14ac:dyDescent="0.25">
      <c r="K3834" s="36"/>
      <c r="L3834" s="37"/>
      <c r="M3834" s="37"/>
      <c r="N3834" s="37"/>
      <c r="O3834" s="37"/>
      <c r="P3834" s="36"/>
      <c r="S3834" s="36"/>
      <c r="T3834" s="36"/>
      <c r="U3834" s="36"/>
      <c r="V3834" s="36"/>
    </row>
    <row r="3835" spans="11:22" x14ac:dyDescent="0.25">
      <c r="K3835" s="36"/>
      <c r="L3835" s="37"/>
      <c r="M3835" s="37"/>
      <c r="N3835" s="37"/>
      <c r="O3835" s="37"/>
      <c r="P3835" s="36"/>
      <c r="S3835" s="36"/>
      <c r="T3835" s="36"/>
      <c r="U3835" s="36"/>
      <c r="V3835" s="36"/>
    </row>
    <row r="3836" spans="11:22" x14ac:dyDescent="0.25">
      <c r="K3836" s="36"/>
      <c r="L3836" s="37"/>
      <c r="M3836" s="37"/>
      <c r="N3836" s="37"/>
      <c r="O3836" s="37"/>
      <c r="P3836" s="36"/>
      <c r="S3836" s="36"/>
      <c r="T3836" s="36"/>
      <c r="U3836" s="36"/>
      <c r="V3836" s="36"/>
    </row>
    <row r="3837" spans="11:22" x14ac:dyDescent="0.25">
      <c r="K3837" s="36"/>
      <c r="L3837" s="37"/>
      <c r="M3837" s="37"/>
      <c r="N3837" s="37"/>
      <c r="O3837" s="37"/>
      <c r="P3837" s="36"/>
      <c r="S3837" s="36"/>
      <c r="T3837" s="36"/>
      <c r="U3837" s="36"/>
      <c r="V3837" s="36"/>
    </row>
    <row r="3838" spans="11:22" x14ac:dyDescent="0.25">
      <c r="K3838" s="36"/>
      <c r="L3838" s="37"/>
      <c r="M3838" s="37"/>
      <c r="N3838" s="37"/>
      <c r="O3838" s="37"/>
      <c r="P3838" s="36"/>
      <c r="S3838" s="36"/>
      <c r="T3838" s="36"/>
      <c r="U3838" s="36"/>
      <c r="V3838" s="36"/>
    </row>
    <row r="3839" spans="11:22" x14ac:dyDescent="0.25">
      <c r="K3839" s="36"/>
      <c r="L3839" s="37"/>
      <c r="M3839" s="37"/>
      <c r="N3839" s="37"/>
      <c r="O3839" s="37"/>
      <c r="P3839" s="36"/>
      <c r="S3839" s="36"/>
      <c r="T3839" s="36"/>
      <c r="U3839" s="36"/>
      <c r="V3839" s="36"/>
    </row>
    <row r="3840" spans="11:22" x14ac:dyDescent="0.25">
      <c r="K3840" s="36"/>
      <c r="L3840" s="37"/>
      <c r="M3840" s="37"/>
      <c r="N3840" s="37"/>
      <c r="O3840" s="37"/>
      <c r="P3840" s="36"/>
      <c r="S3840" s="36"/>
      <c r="T3840" s="36"/>
      <c r="U3840" s="36"/>
      <c r="V3840" s="36"/>
    </row>
    <row r="3841" spans="11:22" x14ac:dyDescent="0.25">
      <c r="K3841" s="36"/>
      <c r="L3841" s="37"/>
      <c r="M3841" s="37"/>
      <c r="N3841" s="37"/>
      <c r="O3841" s="37"/>
      <c r="P3841" s="36"/>
      <c r="S3841" s="36"/>
      <c r="T3841" s="36"/>
      <c r="U3841" s="36"/>
      <c r="V3841" s="36"/>
    </row>
    <row r="3842" spans="11:22" x14ac:dyDescent="0.25">
      <c r="K3842" s="36"/>
      <c r="L3842" s="37"/>
      <c r="M3842" s="37"/>
      <c r="N3842" s="37"/>
      <c r="O3842" s="37"/>
      <c r="P3842" s="36"/>
      <c r="S3842" s="36"/>
      <c r="T3842" s="36"/>
      <c r="U3842" s="36"/>
      <c r="V3842" s="36"/>
    </row>
    <row r="3843" spans="11:22" x14ac:dyDescent="0.25">
      <c r="K3843" s="36"/>
      <c r="L3843" s="37"/>
      <c r="M3843" s="37"/>
      <c r="N3843" s="37"/>
      <c r="O3843" s="37"/>
      <c r="P3843" s="36"/>
      <c r="S3843" s="36"/>
      <c r="T3843" s="36"/>
      <c r="U3843" s="36"/>
      <c r="V3843" s="36"/>
    </row>
    <row r="3844" spans="11:22" x14ac:dyDescent="0.25">
      <c r="K3844" s="36"/>
      <c r="L3844" s="37"/>
      <c r="M3844" s="37"/>
      <c r="N3844" s="37"/>
      <c r="O3844" s="37"/>
      <c r="P3844" s="36"/>
      <c r="S3844" s="36"/>
      <c r="T3844" s="36"/>
      <c r="U3844" s="36"/>
      <c r="V3844" s="36"/>
    </row>
    <row r="3845" spans="11:22" x14ac:dyDescent="0.25">
      <c r="K3845" s="36"/>
      <c r="L3845" s="37"/>
      <c r="M3845" s="37"/>
      <c r="N3845" s="37"/>
      <c r="O3845" s="37"/>
      <c r="P3845" s="36"/>
      <c r="S3845" s="36"/>
      <c r="T3845" s="36"/>
      <c r="U3845" s="36"/>
      <c r="V3845" s="36"/>
    </row>
    <row r="3846" spans="11:22" x14ac:dyDescent="0.25">
      <c r="K3846" s="36"/>
      <c r="L3846" s="37"/>
      <c r="M3846" s="37"/>
      <c r="N3846" s="37"/>
      <c r="O3846" s="37"/>
      <c r="P3846" s="36"/>
      <c r="S3846" s="36"/>
      <c r="T3846" s="36"/>
      <c r="U3846" s="36"/>
      <c r="V3846" s="36"/>
    </row>
    <row r="3847" spans="11:22" x14ac:dyDescent="0.25">
      <c r="K3847" s="36"/>
      <c r="L3847" s="37"/>
      <c r="M3847" s="37"/>
      <c r="N3847" s="37"/>
      <c r="O3847" s="37"/>
      <c r="P3847" s="36"/>
      <c r="S3847" s="36"/>
      <c r="T3847" s="36"/>
      <c r="U3847" s="36"/>
      <c r="V3847" s="36"/>
    </row>
    <row r="3848" spans="11:22" x14ac:dyDescent="0.25">
      <c r="K3848" s="36"/>
      <c r="L3848" s="37"/>
      <c r="M3848" s="37"/>
      <c r="N3848" s="37"/>
      <c r="O3848" s="37"/>
      <c r="P3848" s="36"/>
      <c r="S3848" s="36"/>
      <c r="T3848" s="36"/>
      <c r="U3848" s="36"/>
      <c r="V3848" s="36"/>
    </row>
    <row r="3849" spans="11:22" x14ac:dyDescent="0.25">
      <c r="K3849" s="36"/>
      <c r="L3849" s="37"/>
      <c r="M3849" s="37"/>
      <c r="N3849" s="37"/>
      <c r="O3849" s="37"/>
      <c r="P3849" s="36"/>
      <c r="S3849" s="36"/>
      <c r="T3849" s="36"/>
      <c r="U3849" s="36"/>
      <c r="V3849" s="36"/>
    </row>
    <row r="3850" spans="11:22" x14ac:dyDescent="0.25">
      <c r="K3850" s="36"/>
      <c r="L3850" s="37"/>
      <c r="M3850" s="37"/>
      <c r="N3850" s="37"/>
      <c r="O3850" s="37"/>
      <c r="P3850" s="36"/>
      <c r="S3850" s="36"/>
      <c r="T3850" s="36"/>
      <c r="U3850" s="36"/>
      <c r="V3850" s="36"/>
    </row>
    <row r="3851" spans="11:22" x14ac:dyDescent="0.25">
      <c r="K3851" s="36"/>
      <c r="L3851" s="37"/>
      <c r="M3851" s="37"/>
      <c r="N3851" s="37"/>
      <c r="O3851" s="37"/>
      <c r="P3851" s="36"/>
      <c r="S3851" s="36"/>
      <c r="T3851" s="36"/>
      <c r="U3851" s="36"/>
      <c r="V3851" s="36"/>
    </row>
    <row r="3852" spans="11:22" x14ac:dyDescent="0.25">
      <c r="K3852" s="36"/>
      <c r="L3852" s="37"/>
      <c r="M3852" s="37"/>
      <c r="N3852" s="37"/>
      <c r="O3852" s="37"/>
      <c r="P3852" s="36"/>
      <c r="S3852" s="36"/>
      <c r="T3852" s="36"/>
      <c r="U3852" s="36"/>
      <c r="V3852" s="36"/>
    </row>
    <row r="3853" spans="11:22" x14ac:dyDescent="0.25">
      <c r="K3853" s="36"/>
      <c r="L3853" s="37"/>
      <c r="M3853" s="37"/>
      <c r="N3853" s="37"/>
      <c r="O3853" s="37"/>
      <c r="P3853" s="36"/>
      <c r="S3853" s="36"/>
      <c r="T3853" s="36"/>
      <c r="U3853" s="36"/>
      <c r="V3853" s="36"/>
    </row>
    <row r="3854" spans="11:22" x14ac:dyDescent="0.25">
      <c r="K3854" s="36"/>
      <c r="L3854" s="37"/>
      <c r="M3854" s="37"/>
      <c r="N3854" s="37"/>
      <c r="O3854" s="37"/>
      <c r="P3854" s="36"/>
      <c r="S3854" s="36"/>
      <c r="T3854" s="36"/>
      <c r="U3854" s="36"/>
      <c r="V3854" s="36"/>
    </row>
    <row r="3855" spans="11:22" x14ac:dyDescent="0.25">
      <c r="K3855" s="36"/>
      <c r="L3855" s="37"/>
      <c r="M3855" s="37"/>
      <c r="N3855" s="37"/>
      <c r="O3855" s="37"/>
      <c r="P3855" s="36"/>
      <c r="S3855" s="36"/>
      <c r="T3855" s="36"/>
      <c r="U3855" s="36"/>
      <c r="V3855" s="36"/>
    </row>
    <row r="3856" spans="11:22" x14ac:dyDescent="0.25">
      <c r="K3856" s="36"/>
      <c r="L3856" s="37"/>
      <c r="M3856" s="37"/>
      <c r="N3856" s="37"/>
      <c r="O3856" s="37"/>
      <c r="P3856" s="36"/>
      <c r="S3856" s="36"/>
      <c r="T3856" s="36"/>
      <c r="U3856" s="36"/>
      <c r="V3856" s="36"/>
    </row>
    <row r="3857" spans="11:22" x14ac:dyDescent="0.25">
      <c r="K3857" s="36"/>
      <c r="L3857" s="37"/>
      <c r="M3857" s="37"/>
      <c r="N3857" s="37"/>
      <c r="O3857" s="37"/>
      <c r="P3857" s="36"/>
      <c r="S3857" s="36"/>
      <c r="T3857" s="36"/>
      <c r="U3857" s="36"/>
      <c r="V3857" s="36"/>
    </row>
    <row r="3858" spans="11:22" x14ac:dyDescent="0.25">
      <c r="K3858" s="36"/>
      <c r="L3858" s="37"/>
      <c r="M3858" s="37"/>
      <c r="N3858" s="37"/>
      <c r="O3858" s="37"/>
      <c r="P3858" s="36"/>
      <c r="S3858" s="36"/>
      <c r="T3858" s="36"/>
      <c r="U3858" s="36"/>
      <c r="V3858" s="36"/>
    </row>
    <row r="3859" spans="11:22" x14ac:dyDescent="0.25">
      <c r="K3859" s="36"/>
      <c r="L3859" s="37"/>
      <c r="M3859" s="37"/>
      <c r="N3859" s="37"/>
      <c r="O3859" s="37"/>
      <c r="P3859" s="36"/>
      <c r="S3859" s="36"/>
      <c r="T3859" s="36"/>
      <c r="U3859" s="36"/>
      <c r="V3859" s="36"/>
    </row>
    <row r="3860" spans="11:22" x14ac:dyDescent="0.25">
      <c r="K3860" s="36"/>
      <c r="L3860" s="37"/>
      <c r="M3860" s="37"/>
      <c r="N3860" s="37"/>
      <c r="O3860" s="37"/>
      <c r="P3860" s="36"/>
      <c r="S3860" s="36"/>
      <c r="T3860" s="36"/>
      <c r="U3860" s="36"/>
      <c r="V3860" s="36"/>
    </row>
    <row r="3861" spans="11:22" x14ac:dyDescent="0.25">
      <c r="K3861" s="36"/>
      <c r="L3861" s="37"/>
      <c r="M3861" s="37"/>
      <c r="N3861" s="37"/>
      <c r="O3861" s="37"/>
      <c r="P3861" s="36"/>
      <c r="S3861" s="36"/>
      <c r="T3861" s="36"/>
      <c r="U3861" s="36"/>
      <c r="V3861" s="36"/>
    </row>
    <row r="3862" spans="11:22" x14ac:dyDescent="0.25">
      <c r="K3862" s="36"/>
      <c r="L3862" s="37"/>
      <c r="M3862" s="37"/>
      <c r="N3862" s="37"/>
      <c r="O3862" s="37"/>
      <c r="P3862" s="36"/>
      <c r="S3862" s="36"/>
      <c r="T3862" s="36"/>
      <c r="U3862" s="36"/>
      <c r="V3862" s="36"/>
    </row>
    <row r="3863" spans="11:22" x14ac:dyDescent="0.25">
      <c r="K3863" s="36"/>
      <c r="L3863" s="37"/>
      <c r="M3863" s="37"/>
      <c r="N3863" s="37"/>
      <c r="O3863" s="37"/>
      <c r="P3863" s="36"/>
      <c r="S3863" s="36"/>
      <c r="T3863" s="36"/>
      <c r="U3863" s="36"/>
      <c r="V3863" s="36"/>
    </row>
    <row r="3864" spans="11:22" x14ac:dyDescent="0.25">
      <c r="K3864" s="36"/>
      <c r="L3864" s="37"/>
      <c r="M3864" s="37"/>
      <c r="N3864" s="37"/>
      <c r="O3864" s="37"/>
      <c r="P3864" s="36"/>
      <c r="S3864" s="36"/>
      <c r="T3864" s="36"/>
      <c r="U3864" s="36"/>
      <c r="V3864" s="36"/>
    </row>
    <row r="3865" spans="11:22" x14ac:dyDescent="0.25">
      <c r="K3865" s="36"/>
      <c r="L3865" s="37"/>
      <c r="M3865" s="37"/>
      <c r="N3865" s="37"/>
      <c r="O3865" s="37"/>
      <c r="P3865" s="36"/>
      <c r="S3865" s="36"/>
      <c r="T3865" s="36"/>
      <c r="U3865" s="36"/>
      <c r="V3865" s="36"/>
    </row>
    <row r="3866" spans="11:22" x14ac:dyDescent="0.25">
      <c r="K3866" s="36"/>
      <c r="L3866" s="37"/>
      <c r="M3866" s="37"/>
      <c r="N3866" s="37"/>
      <c r="O3866" s="37"/>
      <c r="P3866" s="36"/>
      <c r="S3866" s="36"/>
      <c r="T3866" s="36"/>
      <c r="U3866" s="36"/>
      <c r="V3866" s="36"/>
    </row>
    <row r="3867" spans="11:22" x14ac:dyDescent="0.25">
      <c r="K3867" s="36"/>
      <c r="L3867" s="37"/>
      <c r="M3867" s="37"/>
      <c r="N3867" s="37"/>
      <c r="O3867" s="37"/>
      <c r="P3867" s="36"/>
      <c r="S3867" s="36"/>
      <c r="T3867" s="36"/>
      <c r="U3867" s="36"/>
      <c r="V3867" s="36"/>
    </row>
    <row r="3868" spans="11:22" x14ac:dyDescent="0.25">
      <c r="K3868" s="36"/>
      <c r="L3868" s="37"/>
      <c r="M3868" s="37"/>
      <c r="N3868" s="37"/>
      <c r="O3868" s="37"/>
      <c r="P3868" s="36"/>
      <c r="S3868" s="36"/>
      <c r="T3868" s="36"/>
      <c r="U3868" s="36"/>
      <c r="V3868" s="36"/>
    </row>
    <row r="3869" spans="11:22" x14ac:dyDescent="0.25">
      <c r="K3869" s="36"/>
      <c r="L3869" s="37"/>
      <c r="M3869" s="37"/>
      <c r="N3869" s="37"/>
      <c r="O3869" s="37"/>
      <c r="P3869" s="36"/>
      <c r="S3869" s="36"/>
      <c r="T3869" s="36"/>
      <c r="U3869" s="36"/>
      <c r="V3869" s="36"/>
    </row>
    <row r="3870" spans="11:22" x14ac:dyDescent="0.25">
      <c r="K3870" s="36"/>
      <c r="L3870" s="37"/>
      <c r="M3870" s="37"/>
      <c r="N3870" s="37"/>
      <c r="O3870" s="37"/>
      <c r="P3870" s="36"/>
      <c r="S3870" s="36"/>
      <c r="T3870" s="36"/>
      <c r="U3870" s="36"/>
      <c r="V3870" s="36"/>
    </row>
    <row r="3871" spans="11:22" x14ac:dyDescent="0.25">
      <c r="K3871" s="36"/>
      <c r="L3871" s="37"/>
      <c r="M3871" s="37"/>
      <c r="N3871" s="37"/>
      <c r="O3871" s="37"/>
      <c r="P3871" s="36"/>
      <c r="S3871" s="36"/>
      <c r="T3871" s="36"/>
      <c r="U3871" s="36"/>
      <c r="V3871" s="36"/>
    </row>
    <row r="3872" spans="11:22" x14ac:dyDescent="0.25">
      <c r="K3872" s="36"/>
      <c r="L3872" s="37"/>
      <c r="M3872" s="37"/>
      <c r="N3872" s="37"/>
      <c r="O3872" s="37"/>
      <c r="P3872" s="36"/>
      <c r="S3872" s="36"/>
      <c r="T3872" s="36"/>
      <c r="U3872" s="36"/>
      <c r="V3872" s="36"/>
    </row>
    <row r="3873" spans="11:22" x14ac:dyDescent="0.25">
      <c r="K3873" s="36"/>
      <c r="L3873" s="37"/>
      <c r="M3873" s="37"/>
      <c r="N3873" s="37"/>
      <c r="O3873" s="37"/>
      <c r="P3873" s="36"/>
      <c r="S3873" s="36"/>
      <c r="T3873" s="36"/>
      <c r="U3873" s="36"/>
      <c r="V3873" s="36"/>
    </row>
    <row r="3874" spans="11:22" x14ac:dyDescent="0.25">
      <c r="K3874" s="36"/>
      <c r="L3874" s="37"/>
      <c r="M3874" s="37"/>
      <c r="N3874" s="37"/>
      <c r="O3874" s="37"/>
      <c r="P3874" s="36"/>
      <c r="S3874" s="36"/>
      <c r="T3874" s="36"/>
      <c r="U3874" s="36"/>
      <c r="V3874" s="36"/>
    </row>
    <row r="3875" spans="11:22" x14ac:dyDescent="0.25">
      <c r="K3875" s="36"/>
      <c r="L3875" s="37"/>
      <c r="M3875" s="37"/>
      <c r="N3875" s="37"/>
      <c r="O3875" s="37"/>
      <c r="P3875" s="36"/>
      <c r="S3875" s="36"/>
      <c r="T3875" s="36"/>
      <c r="U3875" s="36"/>
      <c r="V3875" s="36"/>
    </row>
    <row r="3876" spans="11:22" x14ac:dyDescent="0.25">
      <c r="K3876" s="36"/>
      <c r="L3876" s="37"/>
      <c r="M3876" s="37"/>
      <c r="N3876" s="37"/>
      <c r="O3876" s="37"/>
      <c r="P3876" s="36"/>
      <c r="S3876" s="36"/>
      <c r="T3876" s="36"/>
      <c r="U3876" s="36"/>
      <c r="V3876" s="36"/>
    </row>
    <row r="3877" spans="11:22" x14ac:dyDescent="0.25">
      <c r="K3877" s="36"/>
      <c r="L3877" s="37"/>
      <c r="M3877" s="37"/>
      <c r="N3877" s="37"/>
      <c r="O3877" s="37"/>
      <c r="P3877" s="36"/>
      <c r="S3877" s="36"/>
      <c r="T3877" s="36"/>
      <c r="U3877" s="36"/>
      <c r="V3877" s="36"/>
    </row>
    <row r="3878" spans="11:22" x14ac:dyDescent="0.25">
      <c r="K3878" s="36"/>
      <c r="L3878" s="37"/>
      <c r="M3878" s="37"/>
      <c r="N3878" s="37"/>
      <c r="O3878" s="37"/>
      <c r="P3878" s="36"/>
      <c r="S3878" s="36"/>
      <c r="T3878" s="36"/>
      <c r="U3878" s="36"/>
      <c r="V3878" s="36"/>
    </row>
    <row r="3879" spans="11:22" x14ac:dyDescent="0.25">
      <c r="K3879" s="36"/>
      <c r="L3879" s="37"/>
      <c r="M3879" s="37"/>
      <c r="N3879" s="37"/>
      <c r="O3879" s="37"/>
      <c r="P3879" s="36"/>
      <c r="S3879" s="36"/>
      <c r="T3879" s="36"/>
      <c r="U3879" s="36"/>
      <c r="V3879" s="36"/>
    </row>
    <row r="3880" spans="11:22" x14ac:dyDescent="0.25">
      <c r="K3880" s="36"/>
      <c r="L3880" s="37"/>
      <c r="M3880" s="37"/>
      <c r="N3880" s="37"/>
      <c r="O3880" s="37"/>
      <c r="P3880" s="36"/>
      <c r="S3880" s="36"/>
      <c r="T3880" s="36"/>
      <c r="U3880" s="36"/>
      <c r="V3880" s="36"/>
    </row>
    <row r="3881" spans="11:22" x14ac:dyDescent="0.25">
      <c r="K3881" s="36"/>
      <c r="L3881" s="37"/>
      <c r="M3881" s="37"/>
      <c r="N3881" s="37"/>
      <c r="O3881" s="37"/>
      <c r="P3881" s="36"/>
      <c r="S3881" s="36"/>
      <c r="T3881" s="36"/>
      <c r="U3881" s="36"/>
      <c r="V3881" s="36"/>
    </row>
    <row r="3882" spans="11:22" x14ac:dyDescent="0.25">
      <c r="K3882" s="36"/>
      <c r="L3882" s="37"/>
      <c r="M3882" s="37"/>
      <c r="N3882" s="37"/>
      <c r="O3882" s="37"/>
      <c r="P3882" s="36"/>
      <c r="S3882" s="36"/>
      <c r="T3882" s="36"/>
      <c r="U3882" s="36"/>
      <c r="V3882" s="36"/>
    </row>
    <row r="3883" spans="11:22" x14ac:dyDescent="0.25">
      <c r="K3883" s="36"/>
      <c r="L3883" s="37"/>
      <c r="M3883" s="37"/>
      <c r="N3883" s="37"/>
      <c r="O3883" s="37"/>
      <c r="P3883" s="36"/>
      <c r="S3883" s="36"/>
      <c r="T3883" s="36"/>
      <c r="U3883" s="36"/>
      <c r="V3883" s="36"/>
    </row>
    <row r="3884" spans="11:22" x14ac:dyDescent="0.25">
      <c r="K3884" s="36"/>
      <c r="L3884" s="37"/>
      <c r="M3884" s="37"/>
      <c r="N3884" s="37"/>
      <c r="O3884" s="37"/>
      <c r="P3884" s="36"/>
      <c r="S3884" s="36"/>
      <c r="T3884" s="36"/>
      <c r="U3884" s="36"/>
      <c r="V3884" s="36"/>
    </row>
    <row r="3885" spans="11:22" x14ac:dyDescent="0.25">
      <c r="K3885" s="36"/>
      <c r="L3885" s="37"/>
      <c r="M3885" s="37"/>
      <c r="N3885" s="37"/>
      <c r="O3885" s="37"/>
      <c r="P3885" s="36"/>
      <c r="S3885" s="36"/>
      <c r="T3885" s="36"/>
      <c r="U3885" s="36"/>
      <c r="V3885" s="36"/>
    </row>
    <row r="3886" spans="11:22" x14ac:dyDescent="0.25">
      <c r="K3886" s="36"/>
      <c r="L3886" s="37"/>
      <c r="M3886" s="37"/>
      <c r="N3886" s="37"/>
      <c r="O3886" s="37"/>
      <c r="P3886" s="36"/>
      <c r="S3886" s="36"/>
      <c r="T3886" s="36"/>
      <c r="U3886" s="36"/>
      <c r="V3886" s="36"/>
    </row>
    <row r="3887" spans="11:22" x14ac:dyDescent="0.25">
      <c r="K3887" s="36"/>
      <c r="L3887" s="37"/>
      <c r="M3887" s="37"/>
      <c r="N3887" s="37"/>
      <c r="O3887" s="37"/>
      <c r="P3887" s="36"/>
      <c r="S3887" s="36"/>
      <c r="T3887" s="36"/>
      <c r="U3887" s="36"/>
      <c r="V3887" s="36"/>
    </row>
    <row r="3888" spans="11:22" x14ac:dyDescent="0.25">
      <c r="K3888" s="36"/>
      <c r="L3888" s="37"/>
      <c r="M3888" s="37"/>
      <c r="N3888" s="37"/>
      <c r="O3888" s="37"/>
      <c r="P3888" s="36"/>
      <c r="S3888" s="36"/>
      <c r="T3888" s="36"/>
      <c r="U3888" s="36"/>
      <c r="V3888" s="36"/>
    </row>
    <row r="3889" spans="11:22" x14ac:dyDescent="0.25">
      <c r="K3889" s="36"/>
      <c r="L3889" s="37"/>
      <c r="M3889" s="37"/>
      <c r="N3889" s="37"/>
      <c r="O3889" s="37"/>
      <c r="P3889" s="36"/>
      <c r="S3889" s="36"/>
      <c r="T3889" s="36"/>
      <c r="U3889" s="36"/>
      <c r="V3889" s="36"/>
    </row>
    <row r="3890" spans="11:22" x14ac:dyDescent="0.25">
      <c r="K3890" s="36"/>
      <c r="L3890" s="37"/>
      <c r="M3890" s="37"/>
      <c r="N3890" s="37"/>
      <c r="O3890" s="37"/>
      <c r="P3890" s="36"/>
      <c r="S3890" s="36"/>
      <c r="T3890" s="36"/>
      <c r="U3890" s="36"/>
      <c r="V3890" s="36"/>
    </row>
    <row r="3891" spans="11:22" x14ac:dyDescent="0.25">
      <c r="K3891" s="36"/>
      <c r="L3891" s="37"/>
      <c r="M3891" s="37"/>
      <c r="N3891" s="37"/>
      <c r="O3891" s="37"/>
      <c r="P3891" s="36"/>
      <c r="S3891" s="36"/>
      <c r="T3891" s="36"/>
      <c r="U3891" s="36"/>
      <c r="V3891" s="36"/>
    </row>
    <row r="3892" spans="11:22" x14ac:dyDescent="0.25">
      <c r="K3892" s="36"/>
      <c r="L3892" s="37"/>
      <c r="M3892" s="37"/>
      <c r="N3892" s="37"/>
      <c r="O3892" s="37"/>
      <c r="P3892" s="36"/>
      <c r="S3892" s="36"/>
      <c r="T3892" s="36"/>
      <c r="U3892" s="36"/>
      <c r="V3892" s="36"/>
    </row>
    <row r="3893" spans="11:22" x14ac:dyDescent="0.25">
      <c r="K3893" s="36"/>
      <c r="L3893" s="37"/>
      <c r="M3893" s="37"/>
      <c r="N3893" s="37"/>
      <c r="O3893" s="37"/>
      <c r="P3893" s="36"/>
      <c r="S3893" s="36"/>
      <c r="T3893" s="36"/>
      <c r="U3893" s="36"/>
      <c r="V3893" s="36"/>
    </row>
    <row r="3894" spans="11:22" x14ac:dyDescent="0.25">
      <c r="K3894" s="36"/>
      <c r="L3894" s="37"/>
      <c r="M3894" s="37"/>
      <c r="N3894" s="37"/>
      <c r="O3894" s="37"/>
      <c r="P3894" s="36"/>
      <c r="S3894" s="36"/>
      <c r="T3894" s="36"/>
      <c r="U3894" s="36"/>
      <c r="V3894" s="36"/>
    </row>
    <row r="3895" spans="11:22" x14ac:dyDescent="0.25">
      <c r="K3895" s="36"/>
      <c r="L3895" s="37"/>
      <c r="M3895" s="37"/>
      <c r="N3895" s="37"/>
      <c r="O3895" s="37"/>
      <c r="P3895" s="36"/>
      <c r="S3895" s="36"/>
      <c r="T3895" s="36"/>
      <c r="U3895" s="36"/>
      <c r="V3895" s="36"/>
    </row>
    <row r="3896" spans="11:22" x14ac:dyDescent="0.25">
      <c r="K3896" s="36"/>
      <c r="L3896" s="37"/>
      <c r="M3896" s="37"/>
      <c r="N3896" s="37"/>
      <c r="O3896" s="37"/>
      <c r="P3896" s="36"/>
      <c r="S3896" s="36"/>
      <c r="T3896" s="36"/>
      <c r="U3896" s="36"/>
      <c r="V3896" s="36"/>
    </row>
    <row r="3897" spans="11:22" x14ac:dyDescent="0.25">
      <c r="K3897" s="36"/>
      <c r="L3897" s="37"/>
      <c r="M3897" s="37"/>
      <c r="N3897" s="37"/>
      <c r="O3897" s="37"/>
      <c r="P3897" s="36"/>
      <c r="S3897" s="36"/>
      <c r="T3897" s="36"/>
      <c r="U3897" s="36"/>
      <c r="V3897" s="36"/>
    </row>
    <row r="3898" spans="11:22" x14ac:dyDescent="0.25">
      <c r="K3898" s="36"/>
      <c r="L3898" s="37"/>
      <c r="M3898" s="37"/>
      <c r="N3898" s="37"/>
      <c r="O3898" s="37"/>
      <c r="P3898" s="36"/>
      <c r="S3898" s="36"/>
      <c r="T3898" s="36"/>
      <c r="U3898" s="36"/>
      <c r="V3898" s="36"/>
    </row>
    <row r="3899" spans="11:22" x14ac:dyDescent="0.25">
      <c r="K3899" s="36"/>
      <c r="L3899" s="37"/>
      <c r="M3899" s="37"/>
      <c r="N3899" s="37"/>
      <c r="O3899" s="37"/>
      <c r="P3899" s="36"/>
      <c r="S3899" s="36"/>
      <c r="T3899" s="36"/>
      <c r="U3899" s="36"/>
      <c r="V3899" s="36"/>
    </row>
    <row r="3900" spans="11:22" x14ac:dyDescent="0.25">
      <c r="K3900" s="36"/>
      <c r="L3900" s="37"/>
      <c r="M3900" s="37"/>
      <c r="N3900" s="37"/>
      <c r="O3900" s="37"/>
      <c r="P3900" s="36"/>
      <c r="S3900" s="36"/>
      <c r="T3900" s="36"/>
      <c r="U3900" s="36"/>
      <c r="V3900" s="36"/>
    </row>
    <row r="3901" spans="11:22" x14ac:dyDescent="0.25">
      <c r="K3901" s="36"/>
      <c r="L3901" s="37"/>
      <c r="M3901" s="37"/>
      <c r="N3901" s="37"/>
      <c r="O3901" s="37"/>
      <c r="P3901" s="36"/>
      <c r="S3901" s="36"/>
      <c r="T3901" s="36"/>
      <c r="U3901" s="36"/>
      <c r="V3901" s="36"/>
    </row>
    <row r="3902" spans="11:22" x14ac:dyDescent="0.25">
      <c r="K3902" s="36"/>
      <c r="L3902" s="37"/>
      <c r="M3902" s="37"/>
      <c r="N3902" s="37"/>
      <c r="O3902" s="37"/>
      <c r="P3902" s="36"/>
      <c r="S3902" s="36"/>
      <c r="T3902" s="36"/>
      <c r="U3902" s="36"/>
      <c r="V3902" s="36"/>
    </row>
    <row r="3903" spans="11:22" x14ac:dyDescent="0.25">
      <c r="K3903" s="36"/>
      <c r="L3903" s="37"/>
      <c r="M3903" s="37"/>
      <c r="N3903" s="37"/>
      <c r="O3903" s="37"/>
      <c r="P3903" s="36"/>
      <c r="S3903" s="36"/>
      <c r="T3903" s="36"/>
      <c r="U3903" s="36"/>
      <c r="V3903" s="36"/>
    </row>
    <row r="3904" spans="11:22" x14ac:dyDescent="0.25">
      <c r="K3904" s="36"/>
      <c r="L3904" s="37"/>
      <c r="M3904" s="37"/>
      <c r="N3904" s="37"/>
      <c r="O3904" s="37"/>
      <c r="P3904" s="36"/>
      <c r="S3904" s="36"/>
      <c r="T3904" s="36"/>
      <c r="U3904" s="36"/>
      <c r="V3904" s="36"/>
    </row>
    <row r="3905" spans="11:22" x14ac:dyDescent="0.25">
      <c r="K3905" s="36"/>
      <c r="L3905" s="37"/>
      <c r="M3905" s="37"/>
      <c r="N3905" s="37"/>
      <c r="O3905" s="37"/>
      <c r="P3905" s="36"/>
      <c r="S3905" s="36"/>
      <c r="T3905" s="36"/>
      <c r="U3905" s="36"/>
      <c r="V3905" s="36"/>
    </row>
    <row r="3906" spans="11:22" x14ac:dyDescent="0.25">
      <c r="K3906" s="36"/>
      <c r="L3906" s="37"/>
      <c r="M3906" s="37"/>
      <c r="N3906" s="37"/>
      <c r="O3906" s="37"/>
      <c r="P3906" s="36"/>
      <c r="S3906" s="36"/>
      <c r="T3906" s="36"/>
      <c r="U3906" s="36"/>
      <c r="V3906" s="36"/>
    </row>
    <row r="3907" spans="11:22" x14ac:dyDescent="0.25">
      <c r="K3907" s="36"/>
      <c r="L3907" s="37"/>
      <c r="M3907" s="37"/>
      <c r="N3907" s="37"/>
      <c r="O3907" s="37"/>
      <c r="P3907" s="36"/>
      <c r="S3907" s="36"/>
      <c r="T3907" s="36"/>
      <c r="U3907" s="36"/>
      <c r="V3907" s="36"/>
    </row>
    <row r="3908" spans="11:22" x14ac:dyDescent="0.25">
      <c r="K3908" s="36"/>
      <c r="L3908" s="37"/>
      <c r="M3908" s="37"/>
      <c r="N3908" s="37"/>
      <c r="O3908" s="37"/>
      <c r="P3908" s="36"/>
      <c r="S3908" s="36"/>
      <c r="T3908" s="36"/>
      <c r="U3908" s="36"/>
      <c r="V3908" s="36"/>
    </row>
    <row r="3909" spans="11:22" x14ac:dyDescent="0.25">
      <c r="K3909" s="36"/>
      <c r="L3909" s="37"/>
      <c r="M3909" s="37"/>
      <c r="N3909" s="37"/>
      <c r="O3909" s="37"/>
      <c r="P3909" s="36"/>
      <c r="S3909" s="36"/>
      <c r="T3909" s="36"/>
      <c r="U3909" s="36"/>
      <c r="V3909" s="36"/>
    </row>
    <row r="3910" spans="11:22" x14ac:dyDescent="0.25">
      <c r="K3910" s="36"/>
      <c r="L3910" s="37"/>
      <c r="M3910" s="37"/>
      <c r="N3910" s="37"/>
      <c r="O3910" s="37"/>
      <c r="P3910" s="36"/>
      <c r="S3910" s="36"/>
      <c r="T3910" s="36"/>
      <c r="U3910" s="36"/>
      <c r="V3910" s="36"/>
    </row>
    <row r="3911" spans="11:22" x14ac:dyDescent="0.25">
      <c r="K3911" s="36"/>
      <c r="L3911" s="37"/>
      <c r="M3911" s="37"/>
      <c r="N3911" s="37"/>
      <c r="O3911" s="37"/>
      <c r="P3911" s="36"/>
      <c r="S3911" s="36"/>
      <c r="T3911" s="36"/>
      <c r="U3911" s="36"/>
      <c r="V3911" s="36"/>
    </row>
    <row r="3912" spans="11:22" x14ac:dyDescent="0.25">
      <c r="K3912" s="36"/>
      <c r="L3912" s="37"/>
      <c r="M3912" s="37"/>
      <c r="N3912" s="37"/>
      <c r="O3912" s="37"/>
      <c r="P3912" s="36"/>
      <c r="S3912" s="36"/>
      <c r="T3912" s="36"/>
      <c r="U3912" s="36"/>
      <c r="V3912" s="36"/>
    </row>
    <row r="3913" spans="11:22" x14ac:dyDescent="0.25">
      <c r="K3913" s="36"/>
      <c r="L3913" s="37"/>
      <c r="M3913" s="37"/>
      <c r="N3913" s="37"/>
      <c r="O3913" s="37"/>
      <c r="P3913" s="36"/>
      <c r="S3913" s="36"/>
      <c r="T3913" s="36"/>
      <c r="U3913" s="36"/>
      <c r="V3913" s="36"/>
    </row>
    <row r="3914" spans="11:22" x14ac:dyDescent="0.25">
      <c r="K3914" s="36"/>
      <c r="L3914" s="37"/>
      <c r="M3914" s="37"/>
      <c r="N3914" s="37"/>
      <c r="O3914" s="37"/>
      <c r="P3914" s="36"/>
      <c r="S3914" s="36"/>
      <c r="T3914" s="36"/>
      <c r="U3914" s="36"/>
      <c r="V3914" s="36"/>
    </row>
    <row r="3915" spans="11:22" x14ac:dyDescent="0.25">
      <c r="K3915" s="36"/>
      <c r="L3915" s="37"/>
      <c r="M3915" s="37"/>
      <c r="N3915" s="37"/>
      <c r="O3915" s="37"/>
      <c r="P3915" s="36"/>
      <c r="S3915" s="36"/>
      <c r="T3915" s="36"/>
      <c r="U3915" s="36"/>
      <c r="V3915" s="36"/>
    </row>
    <row r="3916" spans="11:22" x14ac:dyDescent="0.25">
      <c r="K3916" s="36"/>
      <c r="L3916" s="37"/>
      <c r="M3916" s="37"/>
      <c r="N3916" s="37"/>
      <c r="O3916" s="37"/>
      <c r="P3916" s="36"/>
      <c r="S3916" s="36"/>
      <c r="T3916" s="36"/>
      <c r="U3916" s="36"/>
      <c r="V3916" s="36"/>
    </row>
    <row r="3917" spans="11:22" x14ac:dyDescent="0.25">
      <c r="K3917" s="36"/>
      <c r="L3917" s="37"/>
      <c r="M3917" s="37"/>
      <c r="N3917" s="37"/>
      <c r="O3917" s="37"/>
      <c r="P3917" s="36"/>
      <c r="S3917" s="36"/>
      <c r="T3917" s="36"/>
      <c r="U3917" s="36"/>
      <c r="V3917" s="36"/>
    </row>
    <row r="3918" spans="11:22" x14ac:dyDescent="0.25">
      <c r="K3918" s="36"/>
      <c r="L3918" s="37"/>
      <c r="M3918" s="37"/>
      <c r="N3918" s="37"/>
      <c r="O3918" s="37"/>
      <c r="P3918" s="36"/>
      <c r="S3918" s="36"/>
      <c r="T3918" s="36"/>
      <c r="U3918" s="36"/>
      <c r="V3918" s="36"/>
    </row>
    <row r="3919" spans="11:22" x14ac:dyDescent="0.25">
      <c r="K3919" s="36"/>
      <c r="L3919" s="37"/>
      <c r="M3919" s="37"/>
      <c r="N3919" s="37"/>
      <c r="O3919" s="37"/>
      <c r="P3919" s="36"/>
      <c r="S3919" s="36"/>
      <c r="T3919" s="36"/>
      <c r="U3919" s="36"/>
      <c r="V3919" s="36"/>
    </row>
    <row r="3920" spans="11:22" x14ac:dyDescent="0.25">
      <c r="K3920" s="36"/>
      <c r="L3920" s="37"/>
      <c r="M3920" s="37"/>
      <c r="N3920" s="37"/>
      <c r="O3920" s="37"/>
      <c r="P3920" s="36"/>
      <c r="S3920" s="36"/>
      <c r="T3920" s="36"/>
      <c r="U3920" s="36"/>
      <c r="V3920" s="36"/>
    </row>
    <row r="3921" spans="11:22" x14ac:dyDescent="0.25">
      <c r="K3921" s="36"/>
      <c r="L3921" s="37"/>
      <c r="M3921" s="37"/>
      <c r="N3921" s="37"/>
      <c r="O3921" s="37"/>
      <c r="P3921" s="36"/>
      <c r="S3921" s="36"/>
      <c r="T3921" s="36"/>
      <c r="U3921" s="36"/>
      <c r="V3921" s="36"/>
    </row>
    <row r="3922" spans="11:22" x14ac:dyDescent="0.25">
      <c r="K3922" s="36"/>
      <c r="L3922" s="37"/>
      <c r="M3922" s="37"/>
      <c r="N3922" s="37"/>
      <c r="O3922" s="37"/>
      <c r="P3922" s="36"/>
      <c r="S3922" s="36"/>
      <c r="T3922" s="36"/>
      <c r="U3922" s="36"/>
      <c r="V3922" s="36"/>
    </row>
    <row r="3923" spans="11:22" x14ac:dyDescent="0.25">
      <c r="K3923" s="36"/>
      <c r="L3923" s="37"/>
      <c r="M3923" s="37"/>
      <c r="N3923" s="37"/>
      <c r="O3923" s="37"/>
      <c r="P3923" s="36"/>
      <c r="S3923" s="36"/>
      <c r="T3923" s="36"/>
      <c r="U3923" s="36"/>
      <c r="V3923" s="36"/>
    </row>
    <row r="3924" spans="11:22" x14ac:dyDescent="0.25">
      <c r="K3924" s="36"/>
      <c r="L3924" s="37"/>
      <c r="M3924" s="37"/>
      <c r="N3924" s="37"/>
      <c r="O3924" s="37"/>
      <c r="P3924" s="36"/>
      <c r="S3924" s="36"/>
      <c r="T3924" s="36"/>
      <c r="U3924" s="36"/>
      <c r="V3924" s="36"/>
    </row>
    <row r="3925" spans="11:22" x14ac:dyDescent="0.25">
      <c r="K3925" s="36"/>
      <c r="L3925" s="37"/>
      <c r="M3925" s="37"/>
      <c r="N3925" s="37"/>
      <c r="O3925" s="37"/>
      <c r="P3925" s="36"/>
      <c r="S3925" s="36"/>
      <c r="T3925" s="36"/>
      <c r="U3925" s="36"/>
      <c r="V3925" s="36"/>
    </row>
    <row r="3926" spans="11:22" x14ac:dyDescent="0.25">
      <c r="K3926" s="36"/>
      <c r="L3926" s="37"/>
      <c r="M3926" s="37"/>
      <c r="N3926" s="37"/>
      <c r="O3926" s="37"/>
      <c r="P3926" s="36"/>
      <c r="S3926" s="36"/>
      <c r="T3926" s="36"/>
      <c r="U3926" s="36"/>
      <c r="V3926" s="36"/>
    </row>
    <row r="3927" spans="11:22" x14ac:dyDescent="0.25">
      <c r="K3927" s="36"/>
      <c r="L3927" s="37"/>
      <c r="M3927" s="37"/>
      <c r="N3927" s="37"/>
      <c r="O3927" s="37"/>
      <c r="P3927" s="36"/>
      <c r="S3927" s="36"/>
      <c r="T3927" s="36"/>
      <c r="U3927" s="36"/>
      <c r="V3927" s="36"/>
    </row>
    <row r="3928" spans="11:22" x14ac:dyDescent="0.25">
      <c r="K3928" s="36"/>
      <c r="L3928" s="37"/>
      <c r="M3928" s="37"/>
      <c r="N3928" s="37"/>
      <c r="O3928" s="37"/>
      <c r="P3928" s="36"/>
      <c r="S3928" s="36"/>
      <c r="T3928" s="36"/>
      <c r="U3928" s="36"/>
      <c r="V3928" s="36"/>
    </row>
    <row r="3929" spans="11:22" x14ac:dyDescent="0.25">
      <c r="K3929" s="36"/>
      <c r="L3929" s="37"/>
      <c r="M3929" s="37"/>
      <c r="N3929" s="37"/>
      <c r="O3929" s="37"/>
      <c r="P3929" s="36"/>
      <c r="S3929" s="36"/>
      <c r="T3929" s="36"/>
      <c r="U3929" s="36"/>
      <c r="V3929" s="36"/>
    </row>
    <row r="3930" spans="11:22" x14ac:dyDescent="0.25">
      <c r="K3930" s="36"/>
      <c r="L3930" s="37"/>
      <c r="M3930" s="37"/>
      <c r="N3930" s="37"/>
      <c r="O3930" s="37"/>
      <c r="P3930" s="36"/>
      <c r="S3930" s="36"/>
      <c r="T3930" s="36"/>
      <c r="U3930" s="36"/>
      <c r="V3930" s="36"/>
    </row>
    <row r="3931" spans="11:22" x14ac:dyDescent="0.25">
      <c r="K3931" s="36"/>
      <c r="L3931" s="37"/>
      <c r="M3931" s="37"/>
      <c r="N3931" s="37"/>
      <c r="O3931" s="37"/>
      <c r="P3931" s="36"/>
      <c r="S3931" s="36"/>
      <c r="T3931" s="36"/>
      <c r="U3931" s="36"/>
      <c r="V3931" s="36"/>
    </row>
    <row r="3932" spans="11:22" x14ac:dyDescent="0.25">
      <c r="K3932" s="36"/>
      <c r="L3932" s="37"/>
      <c r="M3932" s="37"/>
      <c r="N3932" s="37"/>
      <c r="O3932" s="37"/>
      <c r="P3932" s="36"/>
      <c r="S3932" s="36"/>
      <c r="T3932" s="36"/>
      <c r="U3932" s="36"/>
      <c r="V3932" s="36"/>
    </row>
    <row r="3933" spans="11:22" x14ac:dyDescent="0.25">
      <c r="K3933" s="36"/>
      <c r="L3933" s="37"/>
      <c r="M3933" s="37"/>
      <c r="N3933" s="37"/>
      <c r="O3933" s="37"/>
      <c r="P3933" s="36"/>
      <c r="S3933" s="36"/>
      <c r="T3933" s="36"/>
      <c r="U3933" s="36"/>
      <c r="V3933" s="36"/>
    </row>
    <row r="3934" spans="11:22" x14ac:dyDescent="0.25">
      <c r="K3934" s="36"/>
      <c r="L3934" s="37"/>
      <c r="M3934" s="37"/>
      <c r="N3934" s="37"/>
      <c r="O3934" s="37"/>
      <c r="P3934" s="36"/>
      <c r="S3934" s="36"/>
      <c r="T3934" s="36"/>
      <c r="U3934" s="36"/>
      <c r="V3934" s="36"/>
    </row>
    <row r="3935" spans="11:22" x14ac:dyDescent="0.25">
      <c r="K3935" s="36"/>
      <c r="L3935" s="37"/>
      <c r="M3935" s="37"/>
      <c r="N3935" s="37"/>
      <c r="O3935" s="37"/>
      <c r="P3935" s="36"/>
      <c r="S3935" s="36"/>
      <c r="T3935" s="36"/>
      <c r="U3935" s="36"/>
      <c r="V3935" s="36"/>
    </row>
    <row r="3936" spans="11:22" x14ac:dyDescent="0.25">
      <c r="K3936" s="36"/>
      <c r="L3936" s="37"/>
      <c r="M3936" s="37"/>
      <c r="N3936" s="37"/>
      <c r="O3936" s="37"/>
      <c r="P3936" s="36"/>
      <c r="S3936" s="36"/>
      <c r="T3936" s="36"/>
      <c r="U3936" s="36"/>
      <c r="V3936" s="36"/>
    </row>
    <row r="3937" spans="11:22" x14ac:dyDescent="0.25">
      <c r="K3937" s="36"/>
      <c r="L3937" s="37"/>
      <c r="M3937" s="37"/>
      <c r="N3937" s="37"/>
      <c r="O3937" s="37"/>
      <c r="P3937" s="36"/>
      <c r="S3937" s="36"/>
      <c r="T3937" s="36"/>
      <c r="U3937" s="36"/>
      <c r="V3937" s="36"/>
    </row>
    <row r="3938" spans="11:22" x14ac:dyDescent="0.25">
      <c r="K3938" s="36"/>
      <c r="L3938" s="37"/>
      <c r="M3938" s="37"/>
      <c r="N3938" s="37"/>
      <c r="O3938" s="37"/>
      <c r="P3938" s="36"/>
      <c r="S3938" s="36"/>
      <c r="T3938" s="36"/>
      <c r="U3938" s="36"/>
      <c r="V3938" s="36"/>
    </row>
    <row r="3939" spans="11:22" x14ac:dyDescent="0.25">
      <c r="K3939" s="36"/>
      <c r="L3939" s="37"/>
      <c r="M3939" s="37"/>
      <c r="N3939" s="37"/>
      <c r="O3939" s="37"/>
      <c r="P3939" s="36"/>
      <c r="S3939" s="36"/>
      <c r="T3939" s="36"/>
      <c r="U3939" s="36"/>
      <c r="V3939" s="36"/>
    </row>
    <row r="3940" spans="11:22" x14ac:dyDescent="0.25">
      <c r="K3940" s="36"/>
      <c r="L3940" s="37"/>
      <c r="M3940" s="37"/>
      <c r="N3940" s="37"/>
      <c r="O3940" s="37"/>
      <c r="P3940" s="36"/>
      <c r="S3940" s="36"/>
      <c r="T3940" s="36"/>
      <c r="U3940" s="36"/>
      <c r="V3940" s="36"/>
    </row>
    <row r="3941" spans="11:22" x14ac:dyDescent="0.25">
      <c r="K3941" s="36"/>
      <c r="L3941" s="37"/>
      <c r="M3941" s="37"/>
      <c r="N3941" s="37"/>
      <c r="O3941" s="37"/>
      <c r="P3941" s="36"/>
      <c r="S3941" s="36"/>
      <c r="T3941" s="36"/>
      <c r="U3941" s="36"/>
      <c r="V3941" s="36"/>
    </row>
    <row r="3942" spans="11:22" x14ac:dyDescent="0.25">
      <c r="K3942" s="36"/>
      <c r="L3942" s="37"/>
      <c r="M3942" s="37"/>
      <c r="N3942" s="37"/>
      <c r="O3942" s="37"/>
      <c r="P3942" s="36"/>
      <c r="S3942" s="36"/>
      <c r="T3942" s="36"/>
      <c r="U3942" s="36"/>
      <c r="V3942" s="36"/>
    </row>
    <row r="3943" spans="11:22" x14ac:dyDescent="0.25">
      <c r="K3943" s="36"/>
      <c r="L3943" s="37"/>
      <c r="M3943" s="37"/>
      <c r="N3943" s="37"/>
      <c r="O3943" s="37"/>
      <c r="P3943" s="36"/>
      <c r="S3943" s="36"/>
      <c r="T3943" s="36"/>
      <c r="U3943" s="36"/>
      <c r="V3943" s="36"/>
    </row>
    <row r="3944" spans="11:22" x14ac:dyDescent="0.25">
      <c r="K3944" s="36"/>
      <c r="L3944" s="37"/>
      <c r="M3944" s="37"/>
      <c r="N3944" s="37"/>
      <c r="O3944" s="37"/>
      <c r="P3944" s="36"/>
      <c r="S3944" s="36"/>
      <c r="T3944" s="36"/>
      <c r="U3944" s="36"/>
      <c r="V3944" s="36"/>
    </row>
    <row r="3945" spans="11:22" x14ac:dyDescent="0.25">
      <c r="K3945" s="36"/>
      <c r="L3945" s="37"/>
      <c r="M3945" s="37"/>
      <c r="N3945" s="37"/>
      <c r="O3945" s="37"/>
      <c r="P3945" s="36"/>
      <c r="S3945" s="36"/>
      <c r="T3945" s="36"/>
      <c r="U3945" s="36"/>
      <c r="V3945" s="36"/>
    </row>
    <row r="3946" spans="11:22" x14ac:dyDescent="0.25">
      <c r="K3946" s="36"/>
      <c r="L3946" s="37"/>
      <c r="M3946" s="37"/>
      <c r="N3946" s="37"/>
      <c r="O3946" s="37"/>
      <c r="P3946" s="36"/>
      <c r="S3946" s="36"/>
      <c r="T3946" s="36"/>
      <c r="U3946" s="36"/>
      <c r="V3946" s="36"/>
    </row>
    <row r="3947" spans="11:22" x14ac:dyDescent="0.25">
      <c r="K3947" s="36"/>
      <c r="L3947" s="37"/>
      <c r="M3947" s="37"/>
      <c r="N3947" s="37"/>
      <c r="O3947" s="37"/>
      <c r="P3947" s="36"/>
      <c r="S3947" s="36"/>
      <c r="T3947" s="36"/>
      <c r="U3947" s="36"/>
      <c r="V3947" s="36"/>
    </row>
    <row r="3948" spans="11:22" x14ac:dyDescent="0.25">
      <c r="K3948" s="36"/>
      <c r="L3948" s="37"/>
      <c r="M3948" s="37"/>
      <c r="N3948" s="37"/>
      <c r="O3948" s="37"/>
      <c r="P3948" s="36"/>
      <c r="S3948" s="36"/>
      <c r="T3948" s="36"/>
      <c r="U3948" s="36"/>
      <c r="V3948" s="36"/>
    </row>
    <row r="3949" spans="11:22" x14ac:dyDescent="0.25">
      <c r="K3949" s="36"/>
      <c r="L3949" s="37"/>
      <c r="M3949" s="37"/>
      <c r="N3949" s="37"/>
      <c r="O3949" s="37"/>
      <c r="P3949" s="36"/>
      <c r="S3949" s="36"/>
      <c r="T3949" s="36"/>
      <c r="U3949" s="36"/>
      <c r="V3949" s="36"/>
    </row>
    <row r="3950" spans="11:22" x14ac:dyDescent="0.25">
      <c r="K3950" s="36"/>
      <c r="L3950" s="37"/>
      <c r="M3950" s="37"/>
      <c r="N3950" s="37"/>
      <c r="O3950" s="37"/>
      <c r="P3950" s="36"/>
      <c r="S3950" s="36"/>
      <c r="T3950" s="36"/>
      <c r="U3950" s="36"/>
      <c r="V3950" s="36"/>
    </row>
    <row r="3951" spans="11:22" x14ac:dyDescent="0.25">
      <c r="K3951" s="36"/>
      <c r="L3951" s="37"/>
      <c r="M3951" s="37"/>
      <c r="N3951" s="37"/>
      <c r="O3951" s="37"/>
      <c r="P3951" s="36"/>
      <c r="S3951" s="36"/>
      <c r="T3951" s="36"/>
      <c r="U3951" s="36"/>
      <c r="V3951" s="36"/>
    </row>
    <row r="3952" spans="11:22" x14ac:dyDescent="0.25">
      <c r="K3952" s="36"/>
      <c r="L3952" s="37"/>
      <c r="M3952" s="37"/>
      <c r="N3952" s="37"/>
      <c r="O3952" s="37"/>
      <c r="P3952" s="36"/>
      <c r="S3952" s="36"/>
      <c r="T3952" s="36"/>
      <c r="U3952" s="36"/>
      <c r="V3952" s="36"/>
    </row>
    <row r="3953" spans="11:22" x14ac:dyDescent="0.25">
      <c r="K3953" s="36"/>
      <c r="L3953" s="37"/>
      <c r="M3953" s="37"/>
      <c r="N3953" s="37"/>
      <c r="O3953" s="37"/>
      <c r="P3953" s="36"/>
      <c r="S3953" s="36"/>
      <c r="T3953" s="36"/>
      <c r="U3953" s="36"/>
      <c r="V3953" s="36"/>
    </row>
    <row r="3954" spans="11:22" x14ac:dyDescent="0.25">
      <c r="K3954" s="36"/>
      <c r="L3954" s="37"/>
      <c r="M3954" s="37"/>
      <c r="N3954" s="37"/>
      <c r="O3954" s="37"/>
      <c r="P3954" s="36"/>
      <c r="S3954" s="36"/>
      <c r="T3954" s="36"/>
      <c r="U3954" s="36"/>
      <c r="V3954" s="36"/>
    </row>
    <row r="3955" spans="11:22" x14ac:dyDescent="0.25">
      <c r="K3955" s="36"/>
      <c r="L3955" s="37"/>
      <c r="M3955" s="37"/>
      <c r="N3955" s="37"/>
      <c r="O3955" s="37"/>
      <c r="P3955" s="36"/>
      <c r="S3955" s="36"/>
      <c r="T3955" s="36"/>
      <c r="U3955" s="36"/>
      <c r="V3955" s="36"/>
    </row>
    <row r="3956" spans="11:22" x14ac:dyDescent="0.25">
      <c r="K3956" s="36"/>
      <c r="L3956" s="37"/>
      <c r="M3956" s="37"/>
      <c r="N3956" s="37"/>
      <c r="O3956" s="37"/>
      <c r="P3956" s="36"/>
      <c r="S3956" s="36"/>
      <c r="T3956" s="36"/>
      <c r="U3956" s="36"/>
      <c r="V3956" s="36"/>
    </row>
    <row r="3957" spans="11:22" x14ac:dyDescent="0.25">
      <c r="K3957" s="36"/>
      <c r="L3957" s="37"/>
      <c r="M3957" s="37"/>
      <c r="N3957" s="37"/>
      <c r="O3957" s="37"/>
      <c r="P3957" s="36"/>
      <c r="S3957" s="36"/>
      <c r="T3957" s="36"/>
      <c r="U3957" s="36"/>
      <c r="V3957" s="36"/>
    </row>
    <row r="3958" spans="11:22" x14ac:dyDescent="0.25">
      <c r="K3958" s="36"/>
      <c r="L3958" s="37"/>
      <c r="M3958" s="37"/>
      <c r="N3958" s="37"/>
      <c r="O3958" s="37"/>
      <c r="P3958" s="36"/>
      <c r="S3958" s="36"/>
      <c r="T3958" s="36"/>
      <c r="U3958" s="36"/>
      <c r="V3958" s="36"/>
    </row>
    <row r="3959" spans="11:22" x14ac:dyDescent="0.25">
      <c r="K3959" s="36"/>
      <c r="L3959" s="37"/>
      <c r="M3959" s="37"/>
      <c r="N3959" s="37"/>
      <c r="O3959" s="37"/>
      <c r="P3959" s="36"/>
      <c r="S3959" s="36"/>
      <c r="T3959" s="36"/>
      <c r="U3959" s="36"/>
      <c r="V3959" s="36"/>
    </row>
    <row r="3960" spans="11:22" x14ac:dyDescent="0.25">
      <c r="K3960" s="36"/>
      <c r="L3960" s="37"/>
      <c r="M3960" s="37"/>
      <c r="N3960" s="37"/>
      <c r="O3960" s="37"/>
      <c r="P3960" s="36"/>
      <c r="S3960" s="36"/>
      <c r="T3960" s="36"/>
      <c r="U3960" s="36"/>
      <c r="V3960" s="36"/>
    </row>
    <row r="3961" spans="11:22" x14ac:dyDescent="0.25">
      <c r="K3961" s="36"/>
      <c r="L3961" s="37"/>
      <c r="M3961" s="37"/>
      <c r="N3961" s="37"/>
      <c r="O3961" s="37"/>
      <c r="P3961" s="36"/>
      <c r="S3961" s="36"/>
      <c r="T3961" s="36"/>
      <c r="U3961" s="36"/>
      <c r="V3961" s="36"/>
    </row>
    <row r="3962" spans="11:22" x14ac:dyDescent="0.25">
      <c r="K3962" s="36"/>
      <c r="L3962" s="37"/>
      <c r="M3962" s="37"/>
      <c r="N3962" s="37"/>
      <c r="O3962" s="37"/>
      <c r="P3962" s="36"/>
      <c r="S3962" s="36"/>
      <c r="T3962" s="36"/>
      <c r="U3962" s="36"/>
      <c r="V3962" s="36"/>
    </row>
    <row r="3963" spans="11:22" x14ac:dyDescent="0.25">
      <c r="K3963" s="36"/>
      <c r="L3963" s="37"/>
      <c r="M3963" s="37"/>
      <c r="N3963" s="37"/>
      <c r="O3963" s="37"/>
      <c r="P3963" s="36"/>
      <c r="S3963" s="36"/>
      <c r="T3963" s="36"/>
      <c r="U3963" s="36"/>
      <c r="V3963" s="36"/>
    </row>
    <row r="3964" spans="11:22" x14ac:dyDescent="0.25">
      <c r="K3964" s="36"/>
      <c r="L3964" s="37"/>
      <c r="M3964" s="37"/>
      <c r="N3964" s="37"/>
      <c r="O3964" s="37"/>
      <c r="P3964" s="36"/>
      <c r="S3964" s="36"/>
      <c r="T3964" s="36"/>
      <c r="U3964" s="36"/>
      <c r="V3964" s="36"/>
    </row>
    <row r="3965" spans="11:22" x14ac:dyDescent="0.25">
      <c r="K3965" s="36"/>
      <c r="L3965" s="37"/>
      <c r="M3965" s="37"/>
      <c r="N3965" s="37"/>
      <c r="O3965" s="37"/>
      <c r="P3965" s="36"/>
      <c r="S3965" s="36"/>
      <c r="T3965" s="36"/>
      <c r="U3965" s="36"/>
      <c r="V3965" s="36"/>
    </row>
    <row r="3966" spans="11:22" x14ac:dyDescent="0.25">
      <c r="K3966" s="36"/>
      <c r="L3966" s="37"/>
      <c r="M3966" s="37"/>
      <c r="N3966" s="37"/>
      <c r="O3966" s="37"/>
      <c r="P3966" s="36"/>
      <c r="S3966" s="36"/>
      <c r="T3966" s="36"/>
      <c r="U3966" s="36"/>
      <c r="V3966" s="36"/>
    </row>
    <row r="3967" spans="11:22" x14ac:dyDescent="0.25">
      <c r="K3967" s="36"/>
      <c r="L3967" s="37"/>
      <c r="M3967" s="37"/>
      <c r="N3967" s="37"/>
      <c r="O3967" s="37"/>
      <c r="P3967" s="36"/>
      <c r="S3967" s="36"/>
      <c r="T3967" s="36"/>
      <c r="U3967" s="36"/>
      <c r="V3967" s="36"/>
    </row>
    <row r="3968" spans="11:22" x14ac:dyDescent="0.25">
      <c r="K3968" s="36"/>
      <c r="L3968" s="37"/>
      <c r="M3968" s="37"/>
      <c r="N3968" s="37"/>
      <c r="O3968" s="37"/>
      <c r="P3968" s="36"/>
      <c r="S3968" s="36"/>
      <c r="T3968" s="36"/>
      <c r="U3968" s="36"/>
      <c r="V3968" s="36"/>
    </row>
    <row r="3969" spans="11:22" x14ac:dyDescent="0.25">
      <c r="K3969" s="36"/>
      <c r="L3969" s="37"/>
      <c r="M3969" s="37"/>
      <c r="N3969" s="37"/>
      <c r="O3969" s="37"/>
      <c r="P3969" s="36"/>
      <c r="S3969" s="36"/>
      <c r="T3969" s="36"/>
      <c r="U3969" s="36"/>
      <c r="V3969" s="36"/>
    </row>
    <row r="3970" spans="11:22" x14ac:dyDescent="0.25">
      <c r="K3970" s="36"/>
      <c r="L3970" s="37"/>
      <c r="M3970" s="37"/>
      <c r="N3970" s="37"/>
      <c r="O3970" s="37"/>
      <c r="P3970" s="36"/>
      <c r="S3970" s="36"/>
      <c r="T3970" s="36"/>
      <c r="U3970" s="36"/>
      <c r="V3970" s="36"/>
    </row>
    <row r="3971" spans="11:22" x14ac:dyDescent="0.25">
      <c r="K3971" s="36"/>
      <c r="L3971" s="37"/>
      <c r="M3971" s="37"/>
      <c r="N3971" s="37"/>
      <c r="O3971" s="37"/>
      <c r="P3971" s="36"/>
      <c r="S3971" s="36"/>
      <c r="T3971" s="36"/>
      <c r="U3971" s="36"/>
      <c r="V3971" s="36"/>
    </row>
    <row r="3972" spans="11:22" x14ac:dyDescent="0.25">
      <c r="K3972" s="36"/>
      <c r="L3972" s="37"/>
      <c r="M3972" s="37"/>
      <c r="N3972" s="37"/>
      <c r="O3972" s="37"/>
      <c r="P3972" s="36"/>
      <c r="S3972" s="36"/>
      <c r="T3972" s="36"/>
      <c r="U3972" s="36"/>
      <c r="V3972" s="36"/>
    </row>
    <row r="3973" spans="11:22" x14ac:dyDescent="0.25">
      <c r="K3973" s="36"/>
      <c r="L3973" s="37"/>
      <c r="M3973" s="37"/>
      <c r="N3973" s="37"/>
      <c r="O3973" s="37"/>
      <c r="P3973" s="36"/>
      <c r="S3973" s="36"/>
      <c r="T3973" s="36"/>
      <c r="U3973" s="36"/>
      <c r="V3973" s="36"/>
    </row>
    <row r="3974" spans="11:22" x14ac:dyDescent="0.25">
      <c r="K3974" s="36"/>
      <c r="L3974" s="37"/>
      <c r="M3974" s="37"/>
      <c r="N3974" s="37"/>
      <c r="O3974" s="37"/>
      <c r="P3974" s="36"/>
      <c r="S3974" s="36"/>
      <c r="T3974" s="36"/>
      <c r="U3974" s="36"/>
      <c r="V3974" s="36"/>
    </row>
    <row r="3975" spans="11:22" x14ac:dyDescent="0.25">
      <c r="K3975" s="36"/>
      <c r="L3975" s="37"/>
      <c r="M3975" s="37"/>
      <c r="N3975" s="37"/>
      <c r="O3975" s="37"/>
      <c r="P3975" s="36"/>
      <c r="S3975" s="36"/>
      <c r="T3975" s="36"/>
      <c r="U3975" s="36"/>
      <c r="V3975" s="36"/>
    </row>
    <row r="3976" spans="11:22" x14ac:dyDescent="0.25">
      <c r="K3976" s="36"/>
      <c r="L3976" s="37"/>
      <c r="M3976" s="37"/>
      <c r="N3976" s="37"/>
      <c r="O3976" s="37"/>
      <c r="P3976" s="36"/>
      <c r="S3976" s="36"/>
      <c r="T3976" s="36"/>
      <c r="U3976" s="36"/>
      <c r="V3976" s="36"/>
    </row>
    <row r="3977" spans="11:22" x14ac:dyDescent="0.25">
      <c r="K3977" s="36"/>
      <c r="L3977" s="37"/>
      <c r="M3977" s="37"/>
      <c r="N3977" s="37"/>
      <c r="O3977" s="37"/>
      <c r="P3977" s="36"/>
      <c r="S3977" s="36"/>
      <c r="T3977" s="36"/>
      <c r="U3977" s="36"/>
      <c r="V3977" s="36"/>
    </row>
    <row r="3978" spans="11:22" x14ac:dyDescent="0.25">
      <c r="K3978" s="36"/>
      <c r="L3978" s="37"/>
      <c r="M3978" s="37"/>
      <c r="N3978" s="37"/>
      <c r="O3978" s="37"/>
      <c r="P3978" s="36"/>
      <c r="S3978" s="36"/>
      <c r="T3978" s="36"/>
      <c r="U3978" s="36"/>
      <c r="V3978" s="36"/>
    </row>
    <row r="3979" spans="11:22" x14ac:dyDescent="0.25">
      <c r="K3979" s="36"/>
      <c r="L3979" s="37"/>
      <c r="M3979" s="37"/>
      <c r="N3979" s="37"/>
      <c r="O3979" s="37"/>
      <c r="P3979" s="36"/>
      <c r="S3979" s="36"/>
      <c r="T3979" s="36"/>
      <c r="U3979" s="36"/>
      <c r="V3979" s="36"/>
    </row>
    <row r="3980" spans="11:22" x14ac:dyDescent="0.25">
      <c r="K3980" s="36"/>
      <c r="L3980" s="37"/>
      <c r="M3980" s="37"/>
      <c r="N3980" s="37"/>
      <c r="O3980" s="37"/>
      <c r="P3980" s="36"/>
      <c r="S3980" s="36"/>
      <c r="T3980" s="36"/>
      <c r="U3980" s="36"/>
      <c r="V3980" s="36"/>
    </row>
    <row r="3981" spans="11:22" x14ac:dyDescent="0.25">
      <c r="K3981" s="36"/>
      <c r="L3981" s="37"/>
      <c r="M3981" s="37"/>
      <c r="N3981" s="37"/>
      <c r="O3981" s="37"/>
      <c r="P3981" s="36"/>
      <c r="S3981" s="36"/>
      <c r="T3981" s="36"/>
      <c r="U3981" s="36"/>
      <c r="V3981" s="36"/>
    </row>
    <row r="3982" spans="11:22" x14ac:dyDescent="0.25">
      <c r="K3982" s="36"/>
      <c r="L3982" s="37"/>
      <c r="M3982" s="37"/>
      <c r="N3982" s="37"/>
      <c r="O3982" s="37"/>
      <c r="P3982" s="36"/>
      <c r="S3982" s="36"/>
      <c r="T3982" s="36"/>
      <c r="U3982" s="36"/>
      <c r="V3982" s="36"/>
    </row>
    <row r="3983" spans="11:22" x14ac:dyDescent="0.25">
      <c r="K3983" s="36"/>
      <c r="L3983" s="37"/>
      <c r="M3983" s="37"/>
      <c r="N3983" s="37"/>
      <c r="O3983" s="37"/>
      <c r="P3983" s="36"/>
      <c r="S3983" s="36"/>
      <c r="T3983" s="36"/>
      <c r="U3983" s="36"/>
      <c r="V3983" s="36"/>
    </row>
    <row r="3984" spans="11:22" x14ac:dyDescent="0.25">
      <c r="K3984" s="36"/>
      <c r="L3984" s="37"/>
      <c r="M3984" s="37"/>
      <c r="N3984" s="37"/>
      <c r="O3984" s="37"/>
      <c r="P3984" s="36"/>
      <c r="S3984" s="36"/>
      <c r="T3984" s="36"/>
      <c r="U3984" s="36"/>
      <c r="V3984" s="36"/>
    </row>
    <row r="3985" spans="11:22" x14ac:dyDescent="0.25">
      <c r="K3985" s="36"/>
      <c r="L3985" s="37"/>
      <c r="M3985" s="37"/>
      <c r="N3985" s="37"/>
      <c r="O3985" s="37"/>
      <c r="P3985" s="36"/>
      <c r="S3985" s="36"/>
      <c r="T3985" s="36"/>
      <c r="U3985" s="36"/>
      <c r="V3985" s="36"/>
    </row>
    <row r="3986" spans="11:22" x14ac:dyDescent="0.25">
      <c r="K3986" s="36"/>
      <c r="L3986" s="37"/>
      <c r="M3986" s="37"/>
      <c r="N3986" s="37"/>
      <c r="O3986" s="37"/>
      <c r="P3986" s="36"/>
      <c r="S3986" s="36"/>
      <c r="T3986" s="36"/>
      <c r="U3986" s="36"/>
      <c r="V3986" s="36"/>
    </row>
    <row r="3987" spans="11:22" x14ac:dyDescent="0.25">
      <c r="K3987" s="36"/>
      <c r="L3987" s="37"/>
      <c r="M3987" s="37"/>
      <c r="N3987" s="37"/>
      <c r="O3987" s="37"/>
      <c r="P3987" s="36"/>
      <c r="S3987" s="36"/>
      <c r="T3987" s="36"/>
      <c r="U3987" s="36"/>
      <c r="V3987" s="36"/>
    </row>
    <row r="3988" spans="11:22" x14ac:dyDescent="0.25">
      <c r="K3988" s="36"/>
      <c r="L3988" s="37"/>
      <c r="M3988" s="37"/>
      <c r="N3988" s="37"/>
      <c r="O3988" s="37"/>
      <c r="P3988" s="36"/>
      <c r="S3988" s="36"/>
      <c r="T3988" s="36"/>
      <c r="U3988" s="36"/>
      <c r="V3988" s="36"/>
    </row>
    <row r="3989" spans="11:22" x14ac:dyDescent="0.25">
      <c r="K3989" s="36"/>
      <c r="L3989" s="37"/>
      <c r="M3989" s="37"/>
      <c r="N3989" s="37"/>
      <c r="O3989" s="37"/>
      <c r="P3989" s="36"/>
      <c r="S3989" s="36"/>
      <c r="T3989" s="36"/>
      <c r="U3989" s="36"/>
      <c r="V3989" s="36"/>
    </row>
    <row r="3990" spans="11:22" x14ac:dyDescent="0.25">
      <c r="K3990" s="36"/>
      <c r="L3990" s="37"/>
      <c r="M3990" s="37"/>
      <c r="N3990" s="37"/>
      <c r="O3990" s="37"/>
      <c r="P3990" s="36"/>
      <c r="S3990" s="36"/>
      <c r="T3990" s="36"/>
      <c r="U3990" s="36"/>
      <c r="V3990" s="36"/>
    </row>
    <row r="3991" spans="11:22" x14ac:dyDescent="0.25">
      <c r="K3991" s="36"/>
      <c r="L3991" s="37"/>
      <c r="M3991" s="37"/>
      <c r="N3991" s="37"/>
      <c r="O3991" s="37"/>
      <c r="P3991" s="36"/>
      <c r="S3991" s="36"/>
      <c r="T3991" s="36"/>
      <c r="U3991" s="36"/>
      <c r="V3991" s="36"/>
    </row>
    <row r="3992" spans="11:22" x14ac:dyDescent="0.25">
      <c r="K3992" s="36"/>
      <c r="L3992" s="37"/>
      <c r="M3992" s="37"/>
      <c r="N3992" s="37"/>
      <c r="O3992" s="37"/>
      <c r="P3992" s="36"/>
      <c r="S3992" s="36"/>
      <c r="T3992" s="36"/>
      <c r="U3992" s="36"/>
      <c r="V3992" s="36"/>
    </row>
    <row r="3993" spans="11:22" x14ac:dyDescent="0.25">
      <c r="K3993" s="36"/>
      <c r="L3993" s="37"/>
      <c r="M3993" s="37"/>
      <c r="N3993" s="37"/>
      <c r="O3993" s="37"/>
      <c r="P3993" s="36"/>
      <c r="S3993" s="36"/>
      <c r="T3993" s="36"/>
      <c r="U3993" s="36"/>
      <c r="V3993" s="36"/>
    </row>
    <row r="3994" spans="11:22" x14ac:dyDescent="0.25">
      <c r="K3994" s="36"/>
      <c r="L3994" s="37"/>
      <c r="M3994" s="37"/>
      <c r="N3994" s="37"/>
      <c r="O3994" s="37"/>
      <c r="P3994" s="36"/>
      <c r="S3994" s="36"/>
      <c r="T3994" s="36"/>
      <c r="U3994" s="36"/>
      <c r="V3994" s="36"/>
    </row>
    <row r="3995" spans="11:22" x14ac:dyDescent="0.25">
      <c r="K3995" s="36"/>
      <c r="L3995" s="37"/>
      <c r="M3995" s="37"/>
      <c r="N3995" s="37"/>
      <c r="O3995" s="37"/>
      <c r="P3995" s="36"/>
      <c r="S3995" s="36"/>
      <c r="T3995" s="36"/>
      <c r="U3995" s="36"/>
      <c r="V3995" s="36"/>
    </row>
    <row r="3996" spans="11:22" x14ac:dyDescent="0.25">
      <c r="K3996" s="36"/>
      <c r="L3996" s="37"/>
      <c r="M3996" s="37"/>
      <c r="N3996" s="37"/>
      <c r="O3996" s="37"/>
      <c r="P3996" s="36"/>
      <c r="S3996" s="36"/>
      <c r="T3996" s="36"/>
      <c r="U3996" s="36"/>
      <c r="V3996" s="36"/>
    </row>
    <row r="3997" spans="11:22" x14ac:dyDescent="0.25">
      <c r="K3997" s="36"/>
      <c r="L3997" s="37"/>
      <c r="M3997" s="37"/>
      <c r="N3997" s="37"/>
      <c r="O3997" s="37"/>
      <c r="P3997" s="36"/>
      <c r="S3997" s="36"/>
      <c r="T3997" s="36"/>
      <c r="U3997" s="36"/>
      <c r="V3997" s="36"/>
    </row>
    <row r="3998" spans="11:22" x14ac:dyDescent="0.25">
      <c r="K3998" s="36"/>
      <c r="L3998" s="37"/>
      <c r="M3998" s="37"/>
      <c r="N3998" s="37"/>
      <c r="O3998" s="37"/>
      <c r="P3998" s="36"/>
      <c r="S3998" s="36"/>
      <c r="T3998" s="36"/>
      <c r="U3998" s="36"/>
      <c r="V3998" s="36"/>
    </row>
    <row r="3999" spans="11:22" x14ac:dyDescent="0.25">
      <c r="K3999" s="36"/>
      <c r="L3999" s="37"/>
      <c r="M3999" s="37"/>
      <c r="N3999" s="37"/>
      <c r="O3999" s="37"/>
      <c r="P3999" s="36"/>
      <c r="S3999" s="36"/>
      <c r="T3999" s="36"/>
      <c r="U3999" s="36"/>
      <c r="V3999" s="36"/>
    </row>
    <row r="4000" spans="11:22" x14ac:dyDescent="0.25">
      <c r="K4000" s="36"/>
      <c r="L4000" s="37"/>
      <c r="M4000" s="37"/>
      <c r="N4000" s="37"/>
      <c r="O4000" s="37"/>
      <c r="P4000" s="36"/>
      <c r="S4000" s="36"/>
      <c r="T4000" s="36"/>
      <c r="U4000" s="36"/>
      <c r="V4000" s="36"/>
    </row>
    <row r="4001" spans="11:22" x14ac:dyDescent="0.25">
      <c r="K4001" s="36"/>
      <c r="L4001" s="37"/>
      <c r="M4001" s="37"/>
      <c r="N4001" s="37"/>
      <c r="O4001" s="37"/>
      <c r="P4001" s="36"/>
      <c r="S4001" s="36"/>
      <c r="T4001" s="36"/>
      <c r="U4001" s="36"/>
      <c r="V4001" s="36"/>
    </row>
    <row r="4002" spans="11:22" x14ac:dyDescent="0.25">
      <c r="K4002" s="36"/>
      <c r="L4002" s="37"/>
      <c r="M4002" s="37"/>
      <c r="N4002" s="37"/>
      <c r="O4002" s="37"/>
      <c r="P4002" s="36"/>
      <c r="S4002" s="36"/>
      <c r="T4002" s="36"/>
      <c r="U4002" s="36"/>
      <c r="V4002" s="36"/>
    </row>
    <row r="4003" spans="11:22" x14ac:dyDescent="0.25">
      <c r="K4003" s="36"/>
      <c r="L4003" s="37"/>
      <c r="M4003" s="37"/>
      <c r="N4003" s="37"/>
      <c r="O4003" s="37"/>
      <c r="P4003" s="36"/>
      <c r="S4003" s="36"/>
      <c r="T4003" s="36"/>
      <c r="U4003" s="36"/>
      <c r="V4003" s="36"/>
    </row>
    <row r="4004" spans="11:22" x14ac:dyDescent="0.25">
      <c r="K4004" s="36"/>
      <c r="L4004" s="37"/>
      <c r="M4004" s="37"/>
      <c r="N4004" s="37"/>
      <c r="O4004" s="37"/>
      <c r="P4004" s="36"/>
      <c r="S4004" s="36"/>
      <c r="T4004" s="36"/>
      <c r="U4004" s="36"/>
      <c r="V4004" s="36"/>
    </row>
    <row r="4005" spans="11:22" x14ac:dyDescent="0.25">
      <c r="K4005" s="36"/>
      <c r="L4005" s="37"/>
      <c r="M4005" s="37"/>
      <c r="N4005" s="37"/>
      <c r="O4005" s="37"/>
      <c r="P4005" s="36"/>
      <c r="S4005" s="36"/>
      <c r="T4005" s="36"/>
      <c r="U4005" s="36"/>
      <c r="V4005" s="36"/>
    </row>
    <row r="4006" spans="11:22" x14ac:dyDescent="0.25">
      <c r="K4006" s="36"/>
      <c r="L4006" s="37"/>
      <c r="M4006" s="37"/>
      <c r="N4006" s="37"/>
      <c r="O4006" s="37"/>
      <c r="P4006" s="36"/>
      <c r="S4006" s="36"/>
      <c r="T4006" s="36"/>
      <c r="U4006" s="36"/>
      <c r="V4006" s="36"/>
    </row>
    <row r="4007" spans="11:22" x14ac:dyDescent="0.25">
      <c r="K4007" s="36"/>
      <c r="L4007" s="37"/>
      <c r="M4007" s="37"/>
      <c r="N4007" s="37"/>
      <c r="O4007" s="37"/>
      <c r="P4007" s="36"/>
      <c r="S4007" s="36"/>
      <c r="T4007" s="36"/>
      <c r="U4007" s="36"/>
      <c r="V4007" s="36"/>
    </row>
    <row r="4008" spans="11:22" x14ac:dyDescent="0.25">
      <c r="K4008" s="36"/>
      <c r="L4008" s="37"/>
      <c r="M4008" s="37"/>
      <c r="N4008" s="37"/>
      <c r="O4008" s="37"/>
      <c r="P4008" s="36"/>
      <c r="S4008" s="36"/>
      <c r="T4008" s="36"/>
      <c r="U4008" s="36"/>
      <c r="V4008" s="36"/>
    </row>
    <row r="4009" spans="11:22" x14ac:dyDescent="0.25">
      <c r="K4009" s="36"/>
      <c r="L4009" s="37"/>
      <c r="M4009" s="37"/>
      <c r="N4009" s="37"/>
      <c r="O4009" s="37"/>
      <c r="P4009" s="36"/>
      <c r="S4009" s="36"/>
      <c r="T4009" s="36"/>
      <c r="U4009" s="36"/>
      <c r="V4009" s="36"/>
    </row>
    <row r="4010" spans="11:22" x14ac:dyDescent="0.25">
      <c r="K4010" s="36"/>
      <c r="L4010" s="37"/>
      <c r="M4010" s="37"/>
      <c r="N4010" s="37"/>
      <c r="O4010" s="37"/>
      <c r="P4010" s="36"/>
      <c r="S4010" s="36"/>
      <c r="T4010" s="36"/>
      <c r="U4010" s="36"/>
      <c r="V4010" s="36"/>
    </row>
    <row r="4011" spans="11:22" x14ac:dyDescent="0.25">
      <c r="K4011" s="36"/>
      <c r="L4011" s="37"/>
      <c r="M4011" s="37"/>
      <c r="N4011" s="37"/>
      <c r="O4011" s="37"/>
      <c r="P4011" s="36"/>
      <c r="S4011" s="36"/>
      <c r="T4011" s="36"/>
      <c r="U4011" s="36"/>
      <c r="V4011" s="36"/>
    </row>
    <row r="4012" spans="11:22" x14ac:dyDescent="0.25">
      <c r="K4012" s="36"/>
      <c r="L4012" s="37"/>
      <c r="M4012" s="37"/>
      <c r="N4012" s="37"/>
      <c r="O4012" s="37"/>
      <c r="P4012" s="36"/>
      <c r="S4012" s="36"/>
      <c r="T4012" s="36"/>
      <c r="U4012" s="36"/>
      <c r="V4012" s="36"/>
    </row>
    <row r="4013" spans="11:22" x14ac:dyDescent="0.25">
      <c r="K4013" s="36"/>
      <c r="L4013" s="37"/>
      <c r="M4013" s="37"/>
      <c r="N4013" s="37"/>
      <c r="O4013" s="37"/>
      <c r="P4013" s="36"/>
      <c r="S4013" s="36"/>
      <c r="T4013" s="36"/>
      <c r="U4013" s="36"/>
      <c r="V4013" s="36"/>
    </row>
    <row r="4014" spans="11:22" x14ac:dyDescent="0.25">
      <c r="K4014" s="36"/>
      <c r="L4014" s="37"/>
      <c r="M4014" s="37"/>
      <c r="N4014" s="37"/>
      <c r="O4014" s="37"/>
      <c r="P4014" s="36"/>
      <c r="S4014" s="36"/>
      <c r="T4014" s="36"/>
      <c r="U4014" s="36"/>
      <c r="V4014" s="36"/>
    </row>
    <row r="4015" spans="11:22" x14ac:dyDescent="0.25">
      <c r="K4015" s="36"/>
      <c r="L4015" s="37"/>
      <c r="M4015" s="37"/>
      <c r="N4015" s="37"/>
      <c r="O4015" s="37"/>
      <c r="P4015" s="36"/>
      <c r="S4015" s="36"/>
      <c r="T4015" s="36"/>
      <c r="U4015" s="36"/>
      <c r="V4015" s="36"/>
    </row>
    <row r="4016" spans="11:22" x14ac:dyDescent="0.25">
      <c r="K4016" s="36"/>
      <c r="L4016" s="37"/>
      <c r="M4016" s="37"/>
      <c r="N4016" s="37"/>
      <c r="O4016" s="37"/>
      <c r="P4016" s="36"/>
      <c r="S4016" s="36"/>
      <c r="T4016" s="36"/>
      <c r="U4016" s="36"/>
      <c r="V4016" s="36"/>
    </row>
    <row r="4017" spans="11:22" x14ac:dyDescent="0.25">
      <c r="K4017" s="36"/>
      <c r="L4017" s="37"/>
      <c r="M4017" s="37"/>
      <c r="N4017" s="37"/>
      <c r="O4017" s="37"/>
      <c r="P4017" s="36"/>
      <c r="S4017" s="36"/>
      <c r="T4017" s="36"/>
      <c r="U4017" s="36"/>
      <c r="V4017" s="36"/>
    </row>
    <row r="4018" spans="11:22" x14ac:dyDescent="0.25">
      <c r="K4018" s="36"/>
      <c r="L4018" s="37"/>
      <c r="M4018" s="37"/>
      <c r="N4018" s="37"/>
      <c r="O4018" s="37"/>
      <c r="P4018" s="36"/>
      <c r="S4018" s="36"/>
      <c r="T4018" s="36"/>
      <c r="U4018" s="36"/>
      <c r="V4018" s="36"/>
    </row>
    <row r="4019" spans="11:22" x14ac:dyDescent="0.25">
      <c r="K4019" s="36"/>
      <c r="L4019" s="37"/>
      <c r="M4019" s="37"/>
      <c r="N4019" s="37"/>
      <c r="O4019" s="37"/>
      <c r="P4019" s="36"/>
      <c r="S4019" s="36"/>
      <c r="T4019" s="36"/>
      <c r="U4019" s="36"/>
      <c r="V4019" s="36"/>
    </row>
    <row r="4020" spans="11:22" x14ac:dyDescent="0.25">
      <c r="K4020" s="36"/>
      <c r="L4020" s="37"/>
      <c r="M4020" s="37"/>
      <c r="N4020" s="37"/>
      <c r="O4020" s="37"/>
      <c r="P4020" s="36"/>
      <c r="S4020" s="36"/>
      <c r="T4020" s="36"/>
      <c r="U4020" s="36"/>
      <c r="V4020" s="36"/>
    </row>
    <row r="4021" spans="11:22" x14ac:dyDescent="0.25">
      <c r="K4021" s="36"/>
      <c r="L4021" s="37"/>
      <c r="M4021" s="37"/>
      <c r="N4021" s="37"/>
      <c r="O4021" s="37"/>
      <c r="P4021" s="36"/>
      <c r="S4021" s="36"/>
      <c r="T4021" s="36"/>
      <c r="U4021" s="36"/>
      <c r="V4021" s="36"/>
    </row>
    <row r="4022" spans="11:22" x14ac:dyDescent="0.25">
      <c r="K4022" s="36"/>
      <c r="L4022" s="37"/>
      <c r="M4022" s="37"/>
      <c r="N4022" s="37"/>
      <c r="O4022" s="37"/>
      <c r="P4022" s="36"/>
      <c r="S4022" s="36"/>
      <c r="T4022" s="36"/>
      <c r="U4022" s="36"/>
      <c r="V4022" s="36"/>
    </row>
    <row r="4023" spans="11:22" x14ac:dyDescent="0.25">
      <c r="K4023" s="36"/>
      <c r="L4023" s="37"/>
      <c r="M4023" s="37"/>
      <c r="N4023" s="37"/>
      <c r="O4023" s="37"/>
      <c r="P4023" s="36"/>
      <c r="S4023" s="36"/>
      <c r="T4023" s="36"/>
      <c r="U4023" s="36"/>
      <c r="V4023" s="36"/>
    </row>
    <row r="4024" spans="11:22" x14ac:dyDescent="0.25">
      <c r="K4024" s="36"/>
      <c r="L4024" s="37"/>
      <c r="M4024" s="37"/>
      <c r="N4024" s="37"/>
      <c r="O4024" s="37"/>
      <c r="P4024" s="36"/>
      <c r="S4024" s="36"/>
      <c r="T4024" s="36"/>
      <c r="U4024" s="36"/>
      <c r="V4024" s="36"/>
    </row>
    <row r="4025" spans="11:22" x14ac:dyDescent="0.25">
      <c r="K4025" s="36"/>
      <c r="L4025" s="37"/>
      <c r="M4025" s="37"/>
      <c r="N4025" s="37"/>
      <c r="O4025" s="37"/>
      <c r="P4025" s="36"/>
      <c r="S4025" s="36"/>
      <c r="T4025" s="36"/>
      <c r="U4025" s="36"/>
      <c r="V4025" s="36"/>
    </row>
    <row r="4026" spans="11:22" x14ac:dyDescent="0.25">
      <c r="K4026" s="36"/>
      <c r="L4026" s="37"/>
      <c r="M4026" s="37"/>
      <c r="N4026" s="37"/>
      <c r="O4026" s="37"/>
      <c r="P4026" s="36"/>
      <c r="S4026" s="36"/>
      <c r="T4026" s="36"/>
      <c r="U4026" s="36"/>
      <c r="V4026" s="36"/>
    </row>
    <row r="4027" spans="11:22" x14ac:dyDescent="0.25">
      <c r="K4027" s="36"/>
      <c r="L4027" s="37"/>
      <c r="M4027" s="37"/>
      <c r="N4027" s="37"/>
      <c r="O4027" s="37"/>
      <c r="P4027" s="36"/>
      <c r="S4027" s="36"/>
      <c r="T4027" s="36"/>
      <c r="U4027" s="36"/>
      <c r="V4027" s="36"/>
    </row>
    <row r="4028" spans="11:22" x14ac:dyDescent="0.25">
      <c r="K4028" s="36"/>
      <c r="L4028" s="37"/>
      <c r="M4028" s="37"/>
      <c r="N4028" s="37"/>
      <c r="O4028" s="37"/>
      <c r="P4028" s="36"/>
      <c r="S4028" s="36"/>
      <c r="T4028" s="36"/>
      <c r="U4028" s="36"/>
      <c r="V4028" s="36"/>
    </row>
    <row r="4029" spans="11:22" x14ac:dyDescent="0.25">
      <c r="K4029" s="36"/>
      <c r="L4029" s="37"/>
      <c r="M4029" s="37"/>
      <c r="N4029" s="37"/>
      <c r="O4029" s="37"/>
      <c r="P4029" s="36"/>
      <c r="S4029" s="36"/>
      <c r="T4029" s="36"/>
      <c r="U4029" s="36"/>
      <c r="V4029" s="36"/>
    </row>
    <row r="4030" spans="11:22" x14ac:dyDescent="0.25">
      <c r="K4030" s="36"/>
      <c r="L4030" s="37"/>
      <c r="M4030" s="37"/>
      <c r="N4030" s="37"/>
      <c r="O4030" s="37"/>
      <c r="P4030" s="36"/>
      <c r="S4030" s="36"/>
      <c r="T4030" s="36"/>
      <c r="U4030" s="36"/>
      <c r="V4030" s="36"/>
    </row>
    <row r="4031" spans="11:22" x14ac:dyDescent="0.25">
      <c r="K4031" s="36"/>
      <c r="L4031" s="37"/>
      <c r="M4031" s="37"/>
      <c r="N4031" s="37"/>
      <c r="O4031" s="37"/>
      <c r="P4031" s="36"/>
      <c r="S4031" s="36"/>
      <c r="T4031" s="36"/>
      <c r="U4031" s="36"/>
      <c r="V4031" s="36"/>
    </row>
    <row r="4032" spans="11:22" x14ac:dyDescent="0.25">
      <c r="K4032" s="36"/>
      <c r="L4032" s="37"/>
      <c r="M4032" s="37"/>
      <c r="N4032" s="37"/>
      <c r="O4032" s="37"/>
      <c r="P4032" s="36"/>
      <c r="S4032" s="36"/>
      <c r="T4032" s="36"/>
      <c r="U4032" s="36"/>
      <c r="V4032" s="36"/>
    </row>
    <row r="4033" spans="11:22" x14ac:dyDescent="0.25">
      <c r="K4033" s="36"/>
      <c r="L4033" s="37"/>
      <c r="M4033" s="37"/>
      <c r="N4033" s="37"/>
      <c r="O4033" s="37"/>
      <c r="P4033" s="36"/>
      <c r="S4033" s="36"/>
      <c r="T4033" s="36"/>
      <c r="U4033" s="36"/>
      <c r="V4033" s="36"/>
    </row>
    <row r="4034" spans="11:22" x14ac:dyDescent="0.25">
      <c r="K4034" s="36"/>
      <c r="L4034" s="37"/>
      <c r="M4034" s="37"/>
      <c r="N4034" s="37"/>
      <c r="O4034" s="37"/>
      <c r="P4034" s="36"/>
      <c r="S4034" s="36"/>
      <c r="T4034" s="36"/>
      <c r="U4034" s="36"/>
      <c r="V4034" s="36"/>
    </row>
    <row r="4035" spans="11:22" x14ac:dyDescent="0.25">
      <c r="K4035" s="36"/>
      <c r="L4035" s="37"/>
      <c r="M4035" s="37"/>
      <c r="N4035" s="37"/>
      <c r="O4035" s="37"/>
      <c r="P4035" s="36"/>
      <c r="S4035" s="36"/>
      <c r="T4035" s="36"/>
      <c r="U4035" s="36"/>
      <c r="V4035" s="36"/>
    </row>
    <row r="4036" spans="11:22" x14ac:dyDescent="0.25">
      <c r="K4036" s="36"/>
      <c r="L4036" s="37"/>
      <c r="M4036" s="37"/>
      <c r="N4036" s="37"/>
      <c r="O4036" s="37"/>
      <c r="P4036" s="36"/>
      <c r="S4036" s="36"/>
      <c r="T4036" s="36"/>
      <c r="U4036" s="36"/>
      <c r="V4036" s="36"/>
    </row>
    <row r="4037" spans="11:22" x14ac:dyDescent="0.25">
      <c r="K4037" s="36"/>
      <c r="L4037" s="37"/>
      <c r="M4037" s="37"/>
      <c r="N4037" s="37"/>
      <c r="O4037" s="37"/>
      <c r="P4037" s="36"/>
      <c r="S4037" s="36"/>
      <c r="T4037" s="36"/>
      <c r="U4037" s="36"/>
      <c r="V4037" s="36"/>
    </row>
    <row r="4038" spans="11:22" x14ac:dyDescent="0.25">
      <c r="K4038" s="36"/>
      <c r="L4038" s="37"/>
      <c r="M4038" s="37"/>
      <c r="N4038" s="37"/>
      <c r="O4038" s="37"/>
      <c r="P4038" s="36"/>
      <c r="S4038" s="36"/>
      <c r="T4038" s="36"/>
      <c r="U4038" s="36"/>
      <c r="V4038" s="36"/>
    </row>
    <row r="4039" spans="11:22" x14ac:dyDescent="0.25">
      <c r="K4039" s="36"/>
      <c r="L4039" s="37"/>
      <c r="M4039" s="37"/>
      <c r="N4039" s="37"/>
      <c r="O4039" s="37"/>
      <c r="P4039" s="36"/>
      <c r="S4039" s="36"/>
      <c r="T4039" s="36"/>
      <c r="U4039" s="36"/>
      <c r="V4039" s="36"/>
    </row>
    <row r="4040" spans="11:22" x14ac:dyDescent="0.25">
      <c r="K4040" s="36"/>
      <c r="L4040" s="37"/>
      <c r="M4040" s="37"/>
      <c r="N4040" s="37"/>
      <c r="O4040" s="37"/>
      <c r="P4040" s="36"/>
      <c r="S4040" s="36"/>
      <c r="T4040" s="36"/>
      <c r="U4040" s="36"/>
      <c r="V4040" s="36"/>
    </row>
    <row r="4041" spans="11:22" x14ac:dyDescent="0.25">
      <c r="K4041" s="36"/>
      <c r="L4041" s="37"/>
      <c r="M4041" s="37"/>
      <c r="N4041" s="37"/>
      <c r="O4041" s="37"/>
      <c r="P4041" s="36"/>
      <c r="S4041" s="36"/>
      <c r="T4041" s="36"/>
      <c r="U4041" s="36"/>
      <c r="V4041" s="36"/>
    </row>
    <row r="4042" spans="11:22" x14ac:dyDescent="0.25">
      <c r="K4042" s="36"/>
      <c r="L4042" s="37"/>
      <c r="M4042" s="37"/>
      <c r="N4042" s="37"/>
      <c r="O4042" s="37"/>
      <c r="P4042" s="36"/>
      <c r="S4042" s="36"/>
      <c r="T4042" s="36"/>
      <c r="U4042" s="36"/>
      <c r="V4042" s="36"/>
    </row>
    <row r="4043" spans="11:22" x14ac:dyDescent="0.25">
      <c r="K4043" s="36"/>
      <c r="L4043" s="37"/>
      <c r="M4043" s="37"/>
      <c r="N4043" s="37"/>
      <c r="O4043" s="37"/>
      <c r="P4043" s="36"/>
      <c r="S4043" s="36"/>
      <c r="T4043" s="36"/>
      <c r="U4043" s="36"/>
      <c r="V4043" s="36"/>
    </row>
    <row r="4044" spans="11:22" x14ac:dyDescent="0.25">
      <c r="K4044" s="36"/>
      <c r="L4044" s="37"/>
      <c r="M4044" s="37"/>
      <c r="N4044" s="37"/>
      <c r="O4044" s="37"/>
      <c r="P4044" s="36"/>
      <c r="S4044" s="36"/>
      <c r="T4044" s="36"/>
      <c r="U4044" s="36"/>
      <c r="V4044" s="36"/>
    </row>
    <row r="4045" spans="11:22" x14ac:dyDescent="0.25">
      <c r="K4045" s="36"/>
      <c r="L4045" s="37"/>
      <c r="M4045" s="37"/>
      <c r="N4045" s="37"/>
      <c r="O4045" s="37"/>
      <c r="P4045" s="36"/>
      <c r="S4045" s="36"/>
      <c r="T4045" s="36"/>
      <c r="U4045" s="36"/>
      <c r="V4045" s="36"/>
    </row>
    <row r="4046" spans="11:22" x14ac:dyDescent="0.25">
      <c r="K4046" s="36"/>
      <c r="L4046" s="37"/>
      <c r="M4046" s="37"/>
      <c r="N4046" s="37"/>
      <c r="O4046" s="37"/>
      <c r="P4046" s="36"/>
      <c r="S4046" s="36"/>
      <c r="T4046" s="36"/>
      <c r="U4046" s="36"/>
      <c r="V4046" s="36"/>
    </row>
    <row r="4047" spans="11:22" x14ac:dyDescent="0.25">
      <c r="K4047" s="36"/>
      <c r="L4047" s="37"/>
      <c r="M4047" s="37"/>
      <c r="N4047" s="37"/>
      <c r="O4047" s="37"/>
      <c r="P4047" s="36"/>
      <c r="S4047" s="36"/>
      <c r="T4047" s="36"/>
      <c r="U4047" s="36"/>
      <c r="V4047" s="36"/>
    </row>
    <row r="4048" spans="11:22" x14ac:dyDescent="0.25">
      <c r="K4048" s="36"/>
      <c r="L4048" s="37"/>
      <c r="M4048" s="37"/>
      <c r="N4048" s="37"/>
      <c r="O4048" s="37"/>
      <c r="P4048" s="36"/>
      <c r="S4048" s="36"/>
      <c r="T4048" s="36"/>
      <c r="U4048" s="36"/>
      <c r="V4048" s="36"/>
    </row>
    <row r="4049" spans="11:22" x14ac:dyDescent="0.25">
      <c r="K4049" s="36"/>
      <c r="L4049" s="37"/>
      <c r="M4049" s="37"/>
      <c r="N4049" s="37"/>
      <c r="O4049" s="37"/>
      <c r="P4049" s="36"/>
      <c r="S4049" s="36"/>
      <c r="T4049" s="36"/>
      <c r="U4049" s="36"/>
      <c r="V4049" s="36"/>
    </row>
    <row r="4050" spans="11:22" x14ac:dyDescent="0.25">
      <c r="K4050" s="36"/>
      <c r="L4050" s="37"/>
      <c r="M4050" s="37"/>
      <c r="N4050" s="37"/>
      <c r="O4050" s="37"/>
      <c r="P4050" s="36"/>
      <c r="S4050" s="36"/>
      <c r="T4050" s="36"/>
      <c r="U4050" s="36"/>
      <c r="V4050" s="36"/>
    </row>
    <row r="4051" spans="11:22" x14ac:dyDescent="0.25">
      <c r="K4051" s="36"/>
      <c r="L4051" s="37"/>
      <c r="M4051" s="37"/>
      <c r="N4051" s="37"/>
      <c r="O4051" s="37"/>
      <c r="P4051" s="36"/>
      <c r="S4051" s="36"/>
      <c r="T4051" s="36"/>
      <c r="U4051" s="36"/>
      <c r="V4051" s="36"/>
    </row>
    <row r="4052" spans="11:22" x14ac:dyDescent="0.25">
      <c r="K4052" s="36"/>
      <c r="L4052" s="37"/>
      <c r="M4052" s="37"/>
      <c r="N4052" s="37"/>
      <c r="O4052" s="37"/>
      <c r="P4052" s="36"/>
      <c r="S4052" s="36"/>
      <c r="T4052" s="36"/>
      <c r="U4052" s="36"/>
      <c r="V4052" s="36"/>
    </row>
    <row r="4053" spans="11:22" x14ac:dyDescent="0.25">
      <c r="K4053" s="36"/>
      <c r="L4053" s="37"/>
      <c r="M4053" s="37"/>
      <c r="N4053" s="37"/>
      <c r="O4053" s="37"/>
      <c r="P4053" s="36"/>
      <c r="S4053" s="36"/>
      <c r="T4053" s="36"/>
      <c r="U4053" s="36"/>
      <c r="V4053" s="36"/>
    </row>
    <row r="4054" spans="11:22" x14ac:dyDescent="0.25">
      <c r="K4054" s="36"/>
      <c r="L4054" s="37"/>
      <c r="M4054" s="37"/>
      <c r="N4054" s="37"/>
      <c r="O4054" s="37"/>
      <c r="P4054" s="36"/>
      <c r="S4054" s="36"/>
      <c r="T4054" s="36"/>
      <c r="U4054" s="36"/>
      <c r="V4054" s="36"/>
    </row>
    <row r="4055" spans="11:22" x14ac:dyDescent="0.25">
      <c r="K4055" s="36"/>
      <c r="L4055" s="37"/>
      <c r="M4055" s="37"/>
      <c r="N4055" s="37"/>
      <c r="O4055" s="37"/>
      <c r="P4055" s="36"/>
      <c r="S4055" s="36"/>
      <c r="T4055" s="36"/>
      <c r="U4055" s="36"/>
      <c r="V4055" s="36"/>
    </row>
    <row r="4056" spans="11:22" x14ac:dyDescent="0.25">
      <c r="K4056" s="36"/>
      <c r="L4056" s="37"/>
      <c r="M4056" s="37"/>
      <c r="N4056" s="37"/>
      <c r="O4056" s="37"/>
      <c r="P4056" s="36"/>
      <c r="S4056" s="36"/>
      <c r="T4056" s="36"/>
      <c r="U4056" s="36"/>
      <c r="V4056" s="36"/>
    </row>
    <row r="4057" spans="11:22" x14ac:dyDescent="0.25">
      <c r="K4057" s="36"/>
      <c r="L4057" s="37"/>
      <c r="M4057" s="37"/>
      <c r="N4057" s="37"/>
      <c r="O4057" s="37"/>
      <c r="P4057" s="36"/>
      <c r="S4057" s="36"/>
      <c r="T4057" s="36"/>
      <c r="U4057" s="36"/>
      <c r="V4057" s="36"/>
    </row>
    <row r="4058" spans="11:22" x14ac:dyDescent="0.25">
      <c r="K4058" s="36"/>
      <c r="L4058" s="37"/>
      <c r="M4058" s="37"/>
      <c r="N4058" s="37"/>
      <c r="O4058" s="37"/>
      <c r="P4058" s="36"/>
      <c r="S4058" s="36"/>
      <c r="T4058" s="36"/>
      <c r="U4058" s="36"/>
      <c r="V4058" s="36"/>
    </row>
    <row r="4059" spans="11:22" x14ac:dyDescent="0.25">
      <c r="K4059" s="36"/>
      <c r="L4059" s="37"/>
      <c r="M4059" s="37"/>
      <c r="N4059" s="37"/>
      <c r="O4059" s="37"/>
      <c r="P4059" s="36"/>
      <c r="S4059" s="36"/>
      <c r="T4059" s="36"/>
      <c r="U4059" s="36"/>
      <c r="V4059" s="36"/>
    </row>
    <row r="4060" spans="11:22" x14ac:dyDescent="0.25">
      <c r="K4060" s="36"/>
      <c r="L4060" s="37"/>
      <c r="M4060" s="37"/>
      <c r="N4060" s="37"/>
      <c r="O4060" s="37"/>
      <c r="P4060" s="36"/>
      <c r="S4060" s="36"/>
      <c r="T4060" s="36"/>
      <c r="U4060" s="36"/>
      <c r="V4060" s="36"/>
    </row>
    <row r="4061" spans="11:22" x14ac:dyDescent="0.25">
      <c r="K4061" s="36"/>
      <c r="L4061" s="37"/>
      <c r="M4061" s="37"/>
      <c r="N4061" s="37"/>
      <c r="O4061" s="37"/>
      <c r="P4061" s="36"/>
      <c r="S4061" s="36"/>
      <c r="T4061" s="36"/>
      <c r="U4061" s="36"/>
      <c r="V4061" s="36"/>
    </row>
    <row r="4062" spans="11:22" x14ac:dyDescent="0.25">
      <c r="K4062" s="36"/>
      <c r="L4062" s="37"/>
      <c r="M4062" s="37"/>
      <c r="N4062" s="37"/>
      <c r="O4062" s="37"/>
      <c r="P4062" s="36"/>
      <c r="S4062" s="36"/>
      <c r="T4062" s="36"/>
      <c r="U4062" s="36"/>
      <c r="V4062" s="36"/>
    </row>
    <row r="4063" spans="11:22" x14ac:dyDescent="0.25">
      <c r="K4063" s="36"/>
      <c r="L4063" s="37"/>
      <c r="M4063" s="37"/>
      <c r="N4063" s="37"/>
      <c r="O4063" s="37"/>
      <c r="P4063" s="36"/>
      <c r="S4063" s="36"/>
      <c r="T4063" s="36"/>
      <c r="U4063" s="36"/>
      <c r="V4063" s="36"/>
    </row>
    <row r="4064" spans="11:22" x14ac:dyDescent="0.25">
      <c r="K4064" s="36"/>
      <c r="L4064" s="37"/>
      <c r="M4064" s="37"/>
      <c r="N4064" s="37"/>
      <c r="O4064" s="37"/>
      <c r="P4064" s="36"/>
      <c r="S4064" s="36"/>
      <c r="T4064" s="36"/>
      <c r="U4064" s="36"/>
      <c r="V4064" s="36"/>
    </row>
    <row r="4065" spans="11:22" x14ac:dyDescent="0.25">
      <c r="K4065" s="36"/>
      <c r="L4065" s="37"/>
      <c r="M4065" s="37"/>
      <c r="N4065" s="37"/>
      <c r="O4065" s="37"/>
      <c r="P4065" s="36"/>
      <c r="S4065" s="36"/>
      <c r="T4065" s="36"/>
      <c r="U4065" s="36"/>
      <c r="V4065" s="36"/>
    </row>
    <row r="4066" spans="11:22" x14ac:dyDescent="0.25">
      <c r="K4066" s="36"/>
      <c r="L4066" s="37"/>
      <c r="M4066" s="37"/>
      <c r="N4066" s="37"/>
      <c r="O4066" s="37"/>
      <c r="P4066" s="36"/>
      <c r="S4066" s="36"/>
      <c r="T4066" s="36"/>
      <c r="U4066" s="36"/>
      <c r="V4066" s="36"/>
    </row>
    <row r="4067" spans="11:22" x14ac:dyDescent="0.25">
      <c r="K4067" s="36"/>
      <c r="L4067" s="37"/>
      <c r="M4067" s="37"/>
      <c r="N4067" s="37"/>
      <c r="O4067" s="37"/>
      <c r="P4067" s="36"/>
      <c r="S4067" s="36"/>
      <c r="T4067" s="36"/>
      <c r="U4067" s="36"/>
      <c r="V4067" s="36"/>
    </row>
    <row r="4068" spans="11:22" x14ac:dyDescent="0.25">
      <c r="K4068" s="36"/>
      <c r="L4068" s="37"/>
      <c r="M4068" s="37"/>
      <c r="N4068" s="37"/>
      <c r="O4068" s="37"/>
      <c r="P4068" s="36"/>
      <c r="S4068" s="36"/>
      <c r="T4068" s="36"/>
      <c r="U4068" s="36"/>
      <c r="V4068" s="36"/>
    </row>
    <row r="4069" spans="11:22" x14ac:dyDescent="0.25">
      <c r="K4069" s="36"/>
      <c r="L4069" s="37"/>
      <c r="M4069" s="37"/>
      <c r="N4069" s="37"/>
      <c r="O4069" s="37"/>
      <c r="P4069" s="36"/>
      <c r="S4069" s="36"/>
      <c r="T4069" s="36"/>
      <c r="U4069" s="36"/>
      <c r="V4069" s="36"/>
    </row>
    <row r="4070" spans="11:22" x14ac:dyDescent="0.25">
      <c r="K4070" s="36"/>
      <c r="L4070" s="37"/>
      <c r="M4070" s="37"/>
      <c r="N4070" s="37"/>
      <c r="O4070" s="37"/>
      <c r="P4070" s="36"/>
      <c r="S4070" s="36"/>
      <c r="T4070" s="36"/>
      <c r="U4070" s="36"/>
      <c r="V4070" s="36"/>
    </row>
    <row r="4071" spans="11:22" x14ac:dyDescent="0.25">
      <c r="K4071" s="36"/>
      <c r="L4071" s="37"/>
      <c r="M4071" s="37"/>
      <c r="N4071" s="37"/>
      <c r="O4071" s="37"/>
      <c r="P4071" s="36"/>
      <c r="S4071" s="36"/>
      <c r="T4071" s="36"/>
      <c r="U4071" s="36"/>
      <c r="V4071" s="36"/>
    </row>
    <row r="4072" spans="11:22" x14ac:dyDescent="0.25">
      <c r="K4072" s="36"/>
      <c r="L4072" s="37"/>
      <c r="M4072" s="37"/>
      <c r="N4072" s="37"/>
      <c r="O4072" s="37"/>
      <c r="P4072" s="36"/>
      <c r="S4072" s="36"/>
      <c r="T4072" s="36"/>
      <c r="U4072" s="36"/>
      <c r="V4072" s="36"/>
    </row>
    <row r="4073" spans="11:22" x14ac:dyDescent="0.25">
      <c r="K4073" s="36"/>
      <c r="L4073" s="37"/>
      <c r="M4073" s="37"/>
      <c r="N4073" s="37"/>
      <c r="O4073" s="37"/>
      <c r="P4073" s="36"/>
      <c r="S4073" s="36"/>
      <c r="T4073" s="36"/>
      <c r="U4073" s="36"/>
      <c r="V4073" s="36"/>
    </row>
    <row r="4074" spans="11:22" x14ac:dyDescent="0.25">
      <c r="K4074" s="36"/>
      <c r="L4074" s="37"/>
      <c r="M4074" s="37"/>
      <c r="N4074" s="37"/>
      <c r="O4074" s="37"/>
      <c r="P4074" s="36"/>
      <c r="S4074" s="36"/>
      <c r="T4074" s="36"/>
      <c r="U4074" s="36"/>
      <c r="V4074" s="36"/>
    </row>
    <row r="4075" spans="11:22" x14ac:dyDescent="0.25">
      <c r="K4075" s="36"/>
      <c r="L4075" s="37"/>
      <c r="M4075" s="37"/>
      <c r="N4075" s="37"/>
      <c r="O4075" s="37"/>
      <c r="P4075" s="36"/>
      <c r="S4075" s="36"/>
      <c r="T4075" s="36"/>
      <c r="U4075" s="36"/>
      <c r="V4075" s="36"/>
    </row>
    <row r="4076" spans="11:22" x14ac:dyDescent="0.25">
      <c r="K4076" s="36"/>
      <c r="L4076" s="37"/>
      <c r="M4076" s="37"/>
      <c r="N4076" s="37"/>
      <c r="O4076" s="37"/>
      <c r="P4076" s="36"/>
      <c r="S4076" s="36"/>
      <c r="T4076" s="36"/>
      <c r="U4076" s="36"/>
      <c r="V4076" s="36"/>
    </row>
    <row r="4077" spans="11:22" x14ac:dyDescent="0.25">
      <c r="K4077" s="36"/>
      <c r="L4077" s="37"/>
      <c r="M4077" s="37"/>
      <c r="N4077" s="37"/>
      <c r="O4077" s="37"/>
      <c r="P4077" s="36"/>
      <c r="S4077" s="36"/>
      <c r="T4077" s="36"/>
      <c r="U4077" s="36"/>
      <c r="V4077" s="36"/>
    </row>
    <row r="4078" spans="11:22" x14ac:dyDescent="0.25">
      <c r="K4078" s="36"/>
      <c r="L4078" s="37"/>
      <c r="M4078" s="37"/>
      <c r="N4078" s="37"/>
      <c r="O4078" s="37"/>
      <c r="P4078" s="36"/>
      <c r="S4078" s="36"/>
      <c r="T4078" s="36"/>
      <c r="U4078" s="36"/>
      <c r="V4078" s="36"/>
    </row>
    <row r="4079" spans="11:22" x14ac:dyDescent="0.25">
      <c r="K4079" s="36"/>
      <c r="L4079" s="37"/>
      <c r="M4079" s="37"/>
      <c r="N4079" s="37"/>
      <c r="O4079" s="37"/>
      <c r="P4079" s="36"/>
      <c r="S4079" s="36"/>
      <c r="T4079" s="36"/>
      <c r="U4079" s="36"/>
      <c r="V4079" s="36"/>
    </row>
    <row r="4080" spans="11:22" x14ac:dyDescent="0.25">
      <c r="K4080" s="36"/>
      <c r="L4080" s="37"/>
      <c r="M4080" s="37"/>
      <c r="N4080" s="37"/>
      <c r="O4080" s="37"/>
      <c r="P4080" s="36"/>
      <c r="S4080" s="36"/>
      <c r="T4080" s="36"/>
      <c r="U4080" s="36"/>
      <c r="V4080" s="36"/>
    </row>
    <row r="4081" spans="11:22" x14ac:dyDescent="0.25">
      <c r="K4081" s="36"/>
      <c r="L4081" s="37"/>
      <c r="M4081" s="37"/>
      <c r="N4081" s="37"/>
      <c r="O4081" s="37"/>
      <c r="P4081" s="36"/>
      <c r="S4081" s="36"/>
      <c r="T4081" s="36"/>
      <c r="U4081" s="36"/>
      <c r="V4081" s="36"/>
    </row>
    <row r="4082" spans="11:22" x14ac:dyDescent="0.25">
      <c r="K4082" s="36"/>
      <c r="L4082" s="37"/>
      <c r="M4082" s="37"/>
      <c r="N4082" s="37"/>
      <c r="O4082" s="37"/>
      <c r="P4082" s="36"/>
      <c r="S4082" s="36"/>
      <c r="T4082" s="36"/>
      <c r="U4082" s="36"/>
      <c r="V4082" s="36"/>
    </row>
    <row r="4083" spans="11:22" x14ac:dyDescent="0.25">
      <c r="K4083" s="36"/>
      <c r="L4083" s="37"/>
      <c r="M4083" s="37"/>
      <c r="N4083" s="37"/>
      <c r="O4083" s="37"/>
      <c r="P4083" s="36"/>
      <c r="S4083" s="36"/>
      <c r="T4083" s="36"/>
      <c r="U4083" s="36"/>
      <c r="V4083" s="36"/>
    </row>
    <row r="4084" spans="11:22" x14ac:dyDescent="0.25">
      <c r="K4084" s="36"/>
      <c r="L4084" s="37"/>
      <c r="M4084" s="37"/>
      <c r="N4084" s="37"/>
      <c r="O4084" s="37"/>
      <c r="P4084" s="36"/>
      <c r="S4084" s="36"/>
      <c r="T4084" s="36"/>
      <c r="U4084" s="36"/>
      <c r="V4084" s="36"/>
    </row>
    <row r="4085" spans="11:22" x14ac:dyDescent="0.25">
      <c r="K4085" s="36"/>
      <c r="L4085" s="37"/>
      <c r="M4085" s="37"/>
      <c r="N4085" s="37"/>
      <c r="O4085" s="37"/>
      <c r="P4085" s="36"/>
      <c r="S4085" s="36"/>
      <c r="T4085" s="36"/>
      <c r="U4085" s="36"/>
      <c r="V4085" s="36"/>
    </row>
    <row r="4086" spans="11:22" x14ac:dyDescent="0.25">
      <c r="K4086" s="36"/>
      <c r="L4086" s="37"/>
      <c r="M4086" s="37"/>
      <c r="N4086" s="37"/>
      <c r="O4086" s="37"/>
      <c r="P4086" s="36"/>
      <c r="S4086" s="36"/>
      <c r="T4086" s="36"/>
      <c r="U4086" s="36"/>
      <c r="V4086" s="36"/>
    </row>
    <row r="4087" spans="11:22" x14ac:dyDescent="0.25">
      <c r="K4087" s="36"/>
      <c r="L4087" s="37"/>
      <c r="M4087" s="37"/>
      <c r="N4087" s="37"/>
      <c r="O4087" s="37"/>
      <c r="P4087" s="36"/>
      <c r="S4087" s="36"/>
      <c r="T4087" s="36"/>
      <c r="U4087" s="36"/>
      <c r="V4087" s="36"/>
    </row>
    <row r="4088" spans="11:22" x14ac:dyDescent="0.25">
      <c r="K4088" s="36"/>
      <c r="L4088" s="37"/>
      <c r="M4088" s="37"/>
      <c r="N4088" s="37"/>
      <c r="O4088" s="37"/>
      <c r="P4088" s="36"/>
      <c r="S4088" s="36"/>
      <c r="T4088" s="36"/>
      <c r="U4088" s="36"/>
      <c r="V4088" s="36"/>
    </row>
    <row r="4089" spans="11:22" x14ac:dyDescent="0.25">
      <c r="K4089" s="36"/>
      <c r="L4089" s="37"/>
      <c r="M4089" s="37"/>
      <c r="N4089" s="37"/>
      <c r="O4089" s="37"/>
      <c r="P4089" s="36"/>
      <c r="S4089" s="36"/>
      <c r="T4089" s="36"/>
      <c r="U4089" s="36"/>
      <c r="V4089" s="36"/>
    </row>
    <row r="4090" spans="11:22" x14ac:dyDescent="0.25">
      <c r="K4090" s="36"/>
      <c r="L4090" s="37"/>
      <c r="M4090" s="37"/>
      <c r="N4090" s="37"/>
      <c r="O4090" s="37"/>
      <c r="P4090" s="36"/>
      <c r="S4090" s="36"/>
      <c r="T4090" s="36"/>
      <c r="U4090" s="36"/>
      <c r="V4090" s="36"/>
    </row>
    <row r="4091" spans="11:22" x14ac:dyDescent="0.25">
      <c r="K4091" s="36"/>
      <c r="L4091" s="37"/>
      <c r="M4091" s="37"/>
      <c r="N4091" s="37"/>
      <c r="O4091" s="37"/>
      <c r="P4091" s="36"/>
      <c r="S4091" s="36"/>
      <c r="T4091" s="36"/>
      <c r="U4091" s="36"/>
      <c r="V4091" s="36"/>
    </row>
    <row r="4092" spans="11:22" x14ac:dyDescent="0.25">
      <c r="K4092" s="36"/>
      <c r="L4092" s="37"/>
      <c r="M4092" s="37"/>
      <c r="N4092" s="37"/>
      <c r="O4092" s="37"/>
      <c r="P4092" s="36"/>
      <c r="S4092" s="36"/>
      <c r="T4092" s="36"/>
      <c r="U4092" s="36"/>
      <c r="V4092" s="36"/>
    </row>
    <row r="4093" spans="11:22" x14ac:dyDescent="0.25">
      <c r="K4093" s="36"/>
      <c r="L4093" s="37"/>
      <c r="M4093" s="37"/>
      <c r="N4093" s="37"/>
      <c r="O4093" s="37"/>
      <c r="P4093" s="36"/>
      <c r="S4093" s="36"/>
      <c r="T4093" s="36"/>
      <c r="U4093" s="36"/>
      <c r="V4093" s="36"/>
    </row>
    <row r="4094" spans="11:22" x14ac:dyDescent="0.25">
      <c r="K4094" s="36"/>
      <c r="L4094" s="37"/>
      <c r="M4094" s="37"/>
      <c r="N4094" s="37"/>
      <c r="O4094" s="37"/>
      <c r="P4094" s="36"/>
      <c r="S4094" s="36"/>
      <c r="T4094" s="36"/>
      <c r="U4094" s="36"/>
      <c r="V4094" s="36"/>
    </row>
    <row r="4095" spans="11:22" x14ac:dyDescent="0.25">
      <c r="K4095" s="36"/>
      <c r="L4095" s="37"/>
      <c r="M4095" s="37"/>
      <c r="N4095" s="37"/>
      <c r="O4095" s="37"/>
      <c r="P4095" s="36"/>
      <c r="S4095" s="36"/>
      <c r="T4095" s="36"/>
      <c r="U4095" s="36"/>
      <c r="V4095" s="36"/>
    </row>
    <row r="4096" spans="11:22" x14ac:dyDescent="0.25">
      <c r="K4096" s="36"/>
      <c r="L4096" s="37"/>
      <c r="M4096" s="37"/>
      <c r="N4096" s="37"/>
      <c r="O4096" s="37"/>
      <c r="P4096" s="36"/>
      <c r="S4096" s="36"/>
      <c r="T4096" s="36"/>
      <c r="U4096" s="36"/>
      <c r="V4096" s="36"/>
    </row>
    <row r="4097" spans="11:22" x14ac:dyDescent="0.25">
      <c r="K4097" s="36"/>
      <c r="L4097" s="37"/>
      <c r="M4097" s="37"/>
      <c r="N4097" s="37"/>
      <c r="O4097" s="37"/>
      <c r="P4097" s="36"/>
      <c r="S4097" s="36"/>
      <c r="T4097" s="36"/>
      <c r="U4097" s="36"/>
      <c r="V4097" s="36"/>
    </row>
    <row r="4098" spans="11:22" x14ac:dyDescent="0.25">
      <c r="K4098" s="36"/>
      <c r="L4098" s="37"/>
      <c r="M4098" s="37"/>
      <c r="N4098" s="37"/>
      <c r="O4098" s="37"/>
      <c r="P4098" s="36"/>
      <c r="S4098" s="36"/>
      <c r="T4098" s="36"/>
      <c r="U4098" s="36"/>
      <c r="V4098" s="36"/>
    </row>
    <row r="4099" spans="11:22" x14ac:dyDescent="0.25">
      <c r="K4099" s="36"/>
      <c r="L4099" s="37"/>
      <c r="M4099" s="37"/>
      <c r="N4099" s="37"/>
      <c r="O4099" s="37"/>
      <c r="P4099" s="36"/>
      <c r="S4099" s="36"/>
      <c r="T4099" s="36"/>
      <c r="U4099" s="36"/>
      <c r="V4099" s="36"/>
    </row>
    <row r="4100" spans="11:22" x14ac:dyDescent="0.25">
      <c r="K4100" s="36"/>
      <c r="L4100" s="37"/>
      <c r="M4100" s="37"/>
      <c r="N4100" s="37"/>
      <c r="O4100" s="37"/>
      <c r="P4100" s="36"/>
      <c r="S4100" s="36"/>
      <c r="T4100" s="36"/>
      <c r="U4100" s="36"/>
      <c r="V4100" s="36"/>
    </row>
    <row r="4101" spans="11:22" x14ac:dyDescent="0.25">
      <c r="K4101" s="36"/>
      <c r="L4101" s="37"/>
      <c r="M4101" s="37"/>
      <c r="N4101" s="37"/>
      <c r="O4101" s="37"/>
      <c r="P4101" s="36"/>
      <c r="S4101" s="36"/>
      <c r="T4101" s="36"/>
      <c r="U4101" s="36"/>
      <c r="V4101" s="36"/>
    </row>
    <row r="4102" spans="11:22" x14ac:dyDescent="0.25">
      <c r="K4102" s="36"/>
      <c r="L4102" s="37"/>
      <c r="M4102" s="37"/>
      <c r="N4102" s="37"/>
      <c r="O4102" s="37"/>
      <c r="P4102" s="36"/>
      <c r="S4102" s="36"/>
      <c r="T4102" s="36"/>
      <c r="U4102" s="36"/>
      <c r="V4102" s="36"/>
    </row>
    <row r="4103" spans="11:22" x14ac:dyDescent="0.25">
      <c r="K4103" s="36"/>
      <c r="L4103" s="37"/>
      <c r="M4103" s="37"/>
      <c r="N4103" s="37"/>
      <c r="O4103" s="37"/>
      <c r="P4103" s="36"/>
      <c r="S4103" s="36"/>
      <c r="T4103" s="36"/>
      <c r="U4103" s="36"/>
      <c r="V4103" s="36"/>
    </row>
    <row r="4104" spans="11:22" x14ac:dyDescent="0.25">
      <c r="K4104" s="36"/>
      <c r="L4104" s="37"/>
      <c r="M4104" s="37"/>
      <c r="N4104" s="37"/>
      <c r="O4104" s="37"/>
      <c r="P4104" s="36"/>
      <c r="S4104" s="36"/>
      <c r="T4104" s="36"/>
      <c r="U4104" s="36"/>
      <c r="V4104" s="36"/>
    </row>
    <row r="4105" spans="11:22" x14ac:dyDescent="0.25">
      <c r="K4105" s="36"/>
      <c r="L4105" s="37"/>
      <c r="M4105" s="37"/>
      <c r="N4105" s="37"/>
      <c r="O4105" s="37"/>
      <c r="P4105" s="36"/>
      <c r="S4105" s="36"/>
      <c r="T4105" s="36"/>
      <c r="U4105" s="36"/>
      <c r="V4105" s="36"/>
    </row>
    <row r="4106" spans="11:22" x14ac:dyDescent="0.25">
      <c r="K4106" s="36"/>
      <c r="L4106" s="37"/>
      <c r="M4106" s="37"/>
      <c r="N4106" s="37"/>
      <c r="O4106" s="37"/>
      <c r="P4106" s="36"/>
      <c r="S4106" s="36"/>
      <c r="T4106" s="36"/>
      <c r="U4106" s="36"/>
      <c r="V4106" s="36"/>
    </row>
    <row r="4107" spans="11:22" x14ac:dyDescent="0.25">
      <c r="K4107" s="36"/>
      <c r="L4107" s="37"/>
      <c r="M4107" s="37"/>
      <c r="N4107" s="37"/>
      <c r="O4107" s="37"/>
      <c r="P4107" s="36"/>
      <c r="S4107" s="36"/>
      <c r="T4107" s="36"/>
      <c r="U4107" s="36"/>
      <c r="V4107" s="36"/>
    </row>
    <row r="4108" spans="11:22" x14ac:dyDescent="0.25">
      <c r="K4108" s="36"/>
      <c r="L4108" s="37"/>
      <c r="M4108" s="37"/>
      <c r="N4108" s="37"/>
      <c r="O4108" s="37"/>
      <c r="P4108" s="36"/>
      <c r="S4108" s="36"/>
      <c r="T4108" s="36"/>
      <c r="U4108" s="36"/>
      <c r="V4108" s="36"/>
    </row>
    <row r="4109" spans="11:22" x14ac:dyDescent="0.25">
      <c r="K4109" s="36"/>
      <c r="L4109" s="37"/>
      <c r="M4109" s="37"/>
      <c r="N4109" s="37"/>
      <c r="O4109" s="37"/>
      <c r="P4109" s="36"/>
      <c r="S4109" s="36"/>
      <c r="T4109" s="36"/>
      <c r="U4109" s="36"/>
      <c r="V4109" s="36"/>
    </row>
    <row r="4110" spans="11:22" x14ac:dyDescent="0.25">
      <c r="K4110" s="36"/>
      <c r="L4110" s="37"/>
      <c r="M4110" s="37"/>
      <c r="N4110" s="37"/>
      <c r="O4110" s="37"/>
      <c r="P4110" s="36"/>
      <c r="S4110" s="36"/>
      <c r="T4110" s="36"/>
      <c r="U4110" s="36"/>
      <c r="V4110" s="36"/>
    </row>
    <row r="4111" spans="11:22" x14ac:dyDescent="0.25">
      <c r="K4111" s="36"/>
      <c r="L4111" s="37"/>
      <c r="M4111" s="37"/>
      <c r="N4111" s="37"/>
      <c r="O4111" s="37"/>
      <c r="P4111" s="36"/>
      <c r="S4111" s="36"/>
      <c r="T4111" s="36"/>
      <c r="U4111" s="36"/>
      <c r="V4111" s="36"/>
    </row>
    <row r="4112" spans="11:22" x14ac:dyDescent="0.25">
      <c r="K4112" s="36"/>
      <c r="L4112" s="37"/>
      <c r="M4112" s="37"/>
      <c r="N4112" s="37"/>
      <c r="O4112" s="37"/>
      <c r="P4112" s="36"/>
      <c r="S4112" s="36"/>
      <c r="T4112" s="36"/>
      <c r="U4112" s="36"/>
      <c r="V4112" s="36"/>
    </row>
    <row r="4113" spans="11:22" x14ac:dyDescent="0.25">
      <c r="K4113" s="36"/>
      <c r="L4113" s="37"/>
      <c r="M4113" s="37"/>
      <c r="N4113" s="37"/>
      <c r="O4113" s="37"/>
      <c r="P4113" s="36"/>
      <c r="S4113" s="36"/>
      <c r="T4113" s="36"/>
      <c r="U4113" s="36"/>
      <c r="V4113" s="36"/>
    </row>
    <row r="4114" spans="11:22" x14ac:dyDescent="0.25">
      <c r="K4114" s="36"/>
      <c r="L4114" s="37"/>
      <c r="M4114" s="37"/>
      <c r="N4114" s="37"/>
      <c r="O4114" s="37"/>
      <c r="P4114" s="36"/>
      <c r="S4114" s="36"/>
      <c r="T4114" s="36"/>
      <c r="U4114" s="36"/>
      <c r="V4114" s="36"/>
    </row>
    <row r="4115" spans="11:22" x14ac:dyDescent="0.25">
      <c r="K4115" s="36"/>
      <c r="L4115" s="37"/>
      <c r="M4115" s="37"/>
      <c r="N4115" s="37"/>
      <c r="O4115" s="37"/>
      <c r="P4115" s="36"/>
      <c r="S4115" s="36"/>
      <c r="T4115" s="36"/>
      <c r="U4115" s="36"/>
      <c r="V4115" s="36"/>
    </row>
    <row r="4116" spans="11:22" x14ac:dyDescent="0.25">
      <c r="K4116" s="36"/>
      <c r="L4116" s="37"/>
      <c r="M4116" s="37"/>
      <c r="N4116" s="37"/>
      <c r="O4116" s="37"/>
      <c r="P4116" s="36"/>
      <c r="S4116" s="36"/>
      <c r="T4116" s="36"/>
      <c r="U4116" s="36"/>
      <c r="V4116" s="36"/>
    </row>
    <row r="4117" spans="11:22" x14ac:dyDescent="0.25">
      <c r="K4117" s="36"/>
      <c r="L4117" s="37"/>
      <c r="M4117" s="37"/>
      <c r="N4117" s="37"/>
      <c r="O4117" s="37"/>
      <c r="P4117" s="36"/>
      <c r="S4117" s="36"/>
      <c r="T4117" s="36"/>
      <c r="U4117" s="36"/>
      <c r="V4117" s="36"/>
    </row>
    <row r="4118" spans="11:22" x14ac:dyDescent="0.25">
      <c r="K4118" s="36"/>
      <c r="L4118" s="37"/>
      <c r="M4118" s="37"/>
      <c r="N4118" s="37"/>
      <c r="O4118" s="37"/>
      <c r="P4118" s="36"/>
      <c r="S4118" s="36"/>
      <c r="T4118" s="36"/>
      <c r="U4118" s="36"/>
      <c r="V4118" s="36"/>
    </row>
    <row r="4119" spans="11:22" x14ac:dyDescent="0.25">
      <c r="K4119" s="36"/>
      <c r="L4119" s="37"/>
      <c r="M4119" s="37"/>
      <c r="N4119" s="37"/>
      <c r="O4119" s="37"/>
      <c r="P4119" s="36"/>
      <c r="S4119" s="36"/>
      <c r="T4119" s="36"/>
      <c r="U4119" s="36"/>
      <c r="V4119" s="36"/>
    </row>
    <row r="4120" spans="11:22" x14ac:dyDescent="0.25">
      <c r="K4120" s="36"/>
      <c r="L4120" s="37"/>
      <c r="M4120" s="37"/>
      <c r="N4120" s="37"/>
      <c r="O4120" s="37"/>
      <c r="P4120" s="36"/>
      <c r="S4120" s="36"/>
      <c r="T4120" s="36"/>
      <c r="U4120" s="36"/>
      <c r="V4120" s="36"/>
    </row>
    <row r="4121" spans="11:22" x14ac:dyDescent="0.25">
      <c r="K4121" s="36"/>
      <c r="L4121" s="37"/>
      <c r="M4121" s="37"/>
      <c r="N4121" s="37"/>
      <c r="O4121" s="37"/>
      <c r="P4121" s="36"/>
      <c r="S4121" s="36"/>
      <c r="T4121" s="36"/>
      <c r="U4121" s="36"/>
      <c r="V4121" s="36"/>
    </row>
    <row r="4122" spans="11:22" x14ac:dyDescent="0.25">
      <c r="K4122" s="36"/>
      <c r="L4122" s="37"/>
      <c r="M4122" s="37"/>
      <c r="N4122" s="37"/>
      <c r="O4122" s="37"/>
      <c r="P4122" s="36"/>
      <c r="S4122" s="36"/>
      <c r="T4122" s="36"/>
      <c r="U4122" s="36"/>
      <c r="V4122" s="36"/>
    </row>
    <row r="4123" spans="11:22" x14ac:dyDescent="0.25">
      <c r="K4123" s="36"/>
      <c r="L4123" s="37"/>
      <c r="M4123" s="37"/>
      <c r="N4123" s="37"/>
      <c r="O4123" s="37"/>
      <c r="P4123" s="36"/>
      <c r="S4123" s="36"/>
      <c r="T4123" s="36"/>
      <c r="U4123" s="36"/>
      <c r="V4123" s="36"/>
    </row>
    <row r="4124" spans="11:22" x14ac:dyDescent="0.25">
      <c r="K4124" s="36"/>
      <c r="L4124" s="37"/>
      <c r="M4124" s="37"/>
      <c r="N4124" s="37"/>
      <c r="O4124" s="37"/>
      <c r="P4124" s="36"/>
      <c r="S4124" s="36"/>
      <c r="T4124" s="36"/>
      <c r="U4124" s="36"/>
      <c r="V4124" s="36"/>
    </row>
    <row r="4125" spans="11:22" x14ac:dyDescent="0.25">
      <c r="K4125" s="36"/>
      <c r="L4125" s="37"/>
      <c r="M4125" s="37"/>
      <c r="N4125" s="37"/>
      <c r="O4125" s="37"/>
      <c r="P4125" s="36"/>
      <c r="S4125" s="36"/>
      <c r="T4125" s="36"/>
      <c r="U4125" s="36"/>
      <c r="V4125" s="36"/>
    </row>
    <row r="4126" spans="11:22" x14ac:dyDescent="0.25">
      <c r="K4126" s="36"/>
      <c r="L4126" s="37"/>
      <c r="M4126" s="37"/>
      <c r="N4126" s="37"/>
      <c r="O4126" s="37"/>
      <c r="P4126" s="36"/>
      <c r="S4126" s="36"/>
      <c r="T4126" s="36"/>
      <c r="U4126" s="36"/>
      <c r="V4126" s="36"/>
    </row>
    <row r="4127" spans="11:22" x14ac:dyDescent="0.25">
      <c r="K4127" s="36"/>
      <c r="L4127" s="37"/>
      <c r="M4127" s="37"/>
      <c r="N4127" s="37"/>
      <c r="O4127" s="37"/>
      <c r="P4127" s="36"/>
      <c r="S4127" s="36"/>
      <c r="T4127" s="36"/>
      <c r="U4127" s="36"/>
      <c r="V4127" s="36"/>
    </row>
    <row r="4128" spans="11:22" x14ac:dyDescent="0.25">
      <c r="K4128" s="36"/>
      <c r="L4128" s="37"/>
      <c r="M4128" s="37"/>
      <c r="N4128" s="37"/>
      <c r="O4128" s="37"/>
      <c r="P4128" s="36"/>
      <c r="S4128" s="36"/>
      <c r="T4128" s="36"/>
      <c r="U4128" s="36"/>
      <c r="V4128" s="36"/>
    </row>
    <row r="4129" spans="11:22" x14ac:dyDescent="0.25">
      <c r="K4129" s="36"/>
      <c r="L4129" s="37"/>
      <c r="M4129" s="37"/>
      <c r="N4129" s="37"/>
      <c r="O4129" s="37"/>
      <c r="P4129" s="36"/>
      <c r="S4129" s="36"/>
      <c r="T4129" s="36"/>
      <c r="U4129" s="36"/>
      <c r="V4129" s="36"/>
    </row>
    <row r="4130" spans="11:22" x14ac:dyDescent="0.25">
      <c r="K4130" s="36"/>
      <c r="L4130" s="37"/>
      <c r="M4130" s="37"/>
      <c r="N4130" s="37"/>
      <c r="O4130" s="37"/>
      <c r="P4130" s="36"/>
      <c r="S4130" s="36"/>
      <c r="T4130" s="36"/>
      <c r="U4130" s="36"/>
      <c r="V4130" s="36"/>
    </row>
    <row r="4131" spans="11:22" x14ac:dyDescent="0.25">
      <c r="K4131" s="36"/>
      <c r="L4131" s="37"/>
      <c r="M4131" s="37"/>
      <c r="N4131" s="37"/>
      <c r="O4131" s="37"/>
      <c r="P4131" s="36"/>
      <c r="S4131" s="36"/>
      <c r="T4131" s="36"/>
      <c r="U4131" s="36"/>
      <c r="V4131" s="36"/>
    </row>
    <row r="4132" spans="11:22" x14ac:dyDescent="0.25">
      <c r="K4132" s="36"/>
      <c r="L4132" s="37"/>
      <c r="M4132" s="37"/>
      <c r="N4132" s="37"/>
      <c r="O4132" s="37"/>
      <c r="P4132" s="36"/>
      <c r="S4132" s="36"/>
      <c r="T4132" s="36"/>
      <c r="U4132" s="36"/>
      <c r="V4132" s="36"/>
    </row>
    <row r="4133" spans="11:22" x14ac:dyDescent="0.25">
      <c r="K4133" s="36"/>
      <c r="L4133" s="37"/>
      <c r="M4133" s="37"/>
      <c r="N4133" s="37"/>
      <c r="O4133" s="37"/>
      <c r="P4133" s="36"/>
      <c r="S4133" s="36"/>
      <c r="T4133" s="36"/>
      <c r="U4133" s="36"/>
      <c r="V4133" s="36"/>
    </row>
    <row r="4134" spans="11:22" x14ac:dyDescent="0.25">
      <c r="K4134" s="36"/>
      <c r="L4134" s="37"/>
      <c r="M4134" s="37"/>
      <c r="N4134" s="37"/>
      <c r="O4134" s="37"/>
      <c r="P4134" s="36"/>
      <c r="S4134" s="36"/>
      <c r="T4134" s="36"/>
      <c r="U4134" s="36"/>
      <c r="V4134" s="36"/>
    </row>
    <row r="4135" spans="11:22" x14ac:dyDescent="0.25">
      <c r="K4135" s="36"/>
      <c r="L4135" s="37"/>
      <c r="M4135" s="37"/>
      <c r="N4135" s="37"/>
      <c r="O4135" s="37"/>
      <c r="P4135" s="36"/>
      <c r="S4135" s="36"/>
      <c r="T4135" s="36"/>
      <c r="U4135" s="36"/>
      <c r="V4135" s="36"/>
    </row>
    <row r="4136" spans="11:22" x14ac:dyDescent="0.25">
      <c r="K4136" s="36"/>
      <c r="L4136" s="37"/>
      <c r="M4136" s="37"/>
      <c r="N4136" s="37"/>
      <c r="O4136" s="37"/>
      <c r="P4136" s="36"/>
      <c r="S4136" s="36"/>
      <c r="T4136" s="36"/>
      <c r="U4136" s="36"/>
      <c r="V4136" s="36"/>
    </row>
    <row r="4137" spans="11:22" x14ac:dyDescent="0.25">
      <c r="K4137" s="36"/>
      <c r="L4137" s="37"/>
      <c r="M4137" s="37"/>
      <c r="N4137" s="37"/>
      <c r="O4137" s="37"/>
      <c r="P4137" s="36"/>
      <c r="S4137" s="36"/>
      <c r="T4137" s="36"/>
      <c r="U4137" s="36"/>
      <c r="V4137" s="36"/>
    </row>
    <row r="4138" spans="11:22" x14ac:dyDescent="0.25">
      <c r="K4138" s="36"/>
      <c r="L4138" s="37"/>
      <c r="M4138" s="37"/>
      <c r="N4138" s="37"/>
      <c r="O4138" s="37"/>
      <c r="P4138" s="36"/>
      <c r="S4138" s="36"/>
      <c r="T4138" s="36"/>
      <c r="U4138" s="36"/>
      <c r="V4138" s="36"/>
    </row>
    <row r="4139" spans="11:22" x14ac:dyDescent="0.25">
      <c r="K4139" s="36"/>
      <c r="L4139" s="37"/>
      <c r="M4139" s="37"/>
      <c r="N4139" s="37"/>
      <c r="O4139" s="37"/>
      <c r="P4139" s="36"/>
      <c r="S4139" s="36"/>
      <c r="T4139" s="36"/>
      <c r="U4139" s="36"/>
      <c r="V4139" s="36"/>
    </row>
    <row r="4140" spans="11:22" x14ac:dyDescent="0.25">
      <c r="K4140" s="36"/>
      <c r="L4140" s="37"/>
      <c r="M4140" s="37"/>
      <c r="N4140" s="37"/>
      <c r="O4140" s="37"/>
      <c r="P4140" s="36"/>
      <c r="S4140" s="36"/>
      <c r="T4140" s="36"/>
      <c r="U4140" s="36"/>
      <c r="V4140" s="36"/>
    </row>
    <row r="4141" spans="11:22" x14ac:dyDescent="0.25">
      <c r="K4141" s="36"/>
      <c r="L4141" s="37"/>
      <c r="M4141" s="37"/>
      <c r="N4141" s="37"/>
      <c r="O4141" s="37"/>
      <c r="P4141" s="36"/>
      <c r="S4141" s="36"/>
      <c r="T4141" s="36"/>
      <c r="U4141" s="36"/>
      <c r="V4141" s="36"/>
    </row>
    <row r="4142" spans="11:22" x14ac:dyDescent="0.25">
      <c r="K4142" s="36"/>
      <c r="L4142" s="37"/>
      <c r="M4142" s="37"/>
      <c r="N4142" s="37"/>
      <c r="O4142" s="37"/>
      <c r="P4142" s="36"/>
      <c r="S4142" s="36"/>
      <c r="T4142" s="36"/>
      <c r="U4142" s="36"/>
      <c r="V4142" s="36"/>
    </row>
    <row r="4143" spans="11:22" x14ac:dyDescent="0.25">
      <c r="K4143" s="36"/>
      <c r="L4143" s="37"/>
      <c r="M4143" s="37"/>
      <c r="N4143" s="37"/>
      <c r="O4143" s="37"/>
      <c r="P4143" s="36"/>
      <c r="S4143" s="36"/>
      <c r="T4143" s="36"/>
      <c r="U4143" s="36"/>
      <c r="V4143" s="36"/>
    </row>
    <row r="4144" spans="11:22" x14ac:dyDescent="0.25">
      <c r="K4144" s="36"/>
      <c r="L4144" s="37"/>
      <c r="M4144" s="37"/>
      <c r="N4144" s="37"/>
      <c r="O4144" s="37"/>
      <c r="P4144" s="36"/>
      <c r="S4144" s="36"/>
      <c r="T4144" s="36"/>
      <c r="U4144" s="36"/>
      <c r="V4144" s="36"/>
    </row>
    <row r="4145" spans="11:22" x14ac:dyDescent="0.25">
      <c r="K4145" s="36"/>
      <c r="L4145" s="37"/>
      <c r="M4145" s="37"/>
      <c r="N4145" s="37"/>
      <c r="O4145" s="37"/>
      <c r="P4145" s="36"/>
      <c r="S4145" s="36"/>
      <c r="T4145" s="36"/>
      <c r="U4145" s="36"/>
      <c r="V4145" s="36"/>
    </row>
    <row r="4146" spans="11:22" x14ac:dyDescent="0.25">
      <c r="K4146" s="36"/>
      <c r="L4146" s="37"/>
      <c r="M4146" s="37"/>
      <c r="N4146" s="37"/>
      <c r="O4146" s="37"/>
      <c r="P4146" s="36"/>
      <c r="S4146" s="36"/>
      <c r="T4146" s="36"/>
      <c r="U4146" s="36"/>
      <c r="V4146" s="36"/>
    </row>
    <row r="4147" spans="11:22" x14ac:dyDescent="0.25">
      <c r="K4147" s="36"/>
      <c r="L4147" s="37"/>
      <c r="M4147" s="37"/>
      <c r="N4147" s="37"/>
      <c r="O4147" s="37"/>
      <c r="P4147" s="36"/>
      <c r="S4147" s="36"/>
      <c r="T4147" s="36"/>
      <c r="U4147" s="36"/>
      <c r="V4147" s="36"/>
    </row>
    <row r="4148" spans="11:22" x14ac:dyDescent="0.25">
      <c r="K4148" s="36"/>
      <c r="L4148" s="37"/>
      <c r="M4148" s="37"/>
      <c r="N4148" s="37"/>
      <c r="O4148" s="37"/>
      <c r="P4148" s="36"/>
      <c r="S4148" s="36"/>
      <c r="T4148" s="36"/>
      <c r="U4148" s="36"/>
      <c r="V4148" s="36"/>
    </row>
    <row r="4149" spans="11:22" x14ac:dyDescent="0.25">
      <c r="K4149" s="36"/>
      <c r="L4149" s="37"/>
      <c r="M4149" s="37"/>
      <c r="N4149" s="37"/>
      <c r="O4149" s="37"/>
      <c r="P4149" s="36"/>
      <c r="S4149" s="36"/>
      <c r="T4149" s="36"/>
      <c r="U4149" s="36"/>
      <c r="V4149" s="36"/>
    </row>
    <row r="4150" spans="11:22" x14ac:dyDescent="0.25">
      <c r="K4150" s="36"/>
      <c r="L4150" s="37"/>
      <c r="M4150" s="37"/>
      <c r="N4150" s="37"/>
      <c r="O4150" s="37"/>
      <c r="P4150" s="36"/>
      <c r="S4150" s="36"/>
      <c r="T4150" s="36"/>
      <c r="U4150" s="36"/>
      <c r="V4150" s="36"/>
    </row>
    <row r="4151" spans="11:22" x14ac:dyDescent="0.25">
      <c r="K4151" s="36"/>
      <c r="L4151" s="37"/>
      <c r="M4151" s="37"/>
      <c r="N4151" s="37"/>
      <c r="O4151" s="37"/>
      <c r="P4151" s="36"/>
      <c r="S4151" s="36"/>
      <c r="T4151" s="36"/>
      <c r="U4151" s="36"/>
      <c r="V4151" s="36"/>
    </row>
    <row r="4152" spans="11:22" x14ac:dyDescent="0.25">
      <c r="K4152" s="36"/>
      <c r="L4152" s="37"/>
      <c r="M4152" s="37"/>
      <c r="N4152" s="37"/>
      <c r="O4152" s="37"/>
      <c r="P4152" s="36"/>
      <c r="S4152" s="36"/>
      <c r="T4152" s="36"/>
      <c r="U4152" s="36"/>
      <c r="V4152" s="36"/>
    </row>
    <row r="4153" spans="11:22" x14ac:dyDescent="0.25">
      <c r="K4153" s="36"/>
      <c r="L4153" s="37"/>
      <c r="M4153" s="37"/>
      <c r="N4153" s="37"/>
      <c r="O4153" s="37"/>
      <c r="P4153" s="36"/>
      <c r="S4153" s="36"/>
      <c r="T4153" s="36"/>
      <c r="U4153" s="36"/>
      <c r="V4153" s="36"/>
    </row>
    <row r="4154" spans="11:22" x14ac:dyDescent="0.25">
      <c r="K4154" s="36"/>
      <c r="L4154" s="37"/>
      <c r="M4154" s="37"/>
      <c r="N4154" s="37"/>
      <c r="O4154" s="37"/>
      <c r="P4154" s="36"/>
      <c r="S4154" s="36"/>
      <c r="T4154" s="36"/>
      <c r="U4154" s="36"/>
      <c r="V4154" s="36"/>
    </row>
    <row r="4155" spans="11:22" x14ac:dyDescent="0.25">
      <c r="K4155" s="36"/>
      <c r="L4155" s="37"/>
      <c r="M4155" s="37"/>
      <c r="N4155" s="37"/>
      <c r="O4155" s="37"/>
      <c r="P4155" s="36"/>
      <c r="S4155" s="36"/>
      <c r="T4155" s="36"/>
      <c r="U4155" s="36"/>
      <c r="V4155" s="36"/>
    </row>
    <row r="4156" spans="11:22" x14ac:dyDescent="0.25">
      <c r="K4156" s="36"/>
      <c r="L4156" s="37"/>
      <c r="M4156" s="37"/>
      <c r="N4156" s="37"/>
      <c r="O4156" s="37"/>
      <c r="P4156" s="36"/>
      <c r="S4156" s="36"/>
      <c r="T4156" s="36"/>
      <c r="U4156" s="36"/>
      <c r="V4156" s="36"/>
    </row>
    <row r="4157" spans="11:22" x14ac:dyDescent="0.25">
      <c r="K4157" s="36"/>
      <c r="L4157" s="37"/>
      <c r="M4157" s="37"/>
      <c r="N4157" s="37"/>
      <c r="O4157" s="37"/>
      <c r="P4157" s="36"/>
      <c r="S4157" s="36"/>
      <c r="T4157" s="36"/>
      <c r="U4157" s="36"/>
      <c r="V4157" s="36"/>
    </row>
    <row r="4158" spans="11:22" x14ac:dyDescent="0.25">
      <c r="K4158" s="36"/>
      <c r="L4158" s="37"/>
      <c r="M4158" s="37"/>
      <c r="N4158" s="37"/>
      <c r="O4158" s="37"/>
      <c r="P4158" s="36"/>
      <c r="S4158" s="36"/>
      <c r="T4158" s="36"/>
      <c r="U4158" s="36"/>
      <c r="V4158" s="36"/>
    </row>
    <row r="4159" spans="11:22" x14ac:dyDescent="0.25">
      <c r="K4159" s="36"/>
      <c r="L4159" s="37"/>
      <c r="M4159" s="37"/>
      <c r="N4159" s="37"/>
      <c r="O4159" s="37"/>
      <c r="P4159" s="36"/>
      <c r="S4159" s="36"/>
      <c r="T4159" s="36"/>
      <c r="U4159" s="36"/>
      <c r="V4159" s="36"/>
    </row>
    <row r="4160" spans="11:22" x14ac:dyDescent="0.25">
      <c r="K4160" s="36"/>
      <c r="L4160" s="37"/>
      <c r="M4160" s="37"/>
      <c r="N4160" s="37"/>
      <c r="O4160" s="37"/>
      <c r="P4160" s="36"/>
      <c r="S4160" s="36"/>
      <c r="T4160" s="36"/>
      <c r="U4160" s="36"/>
      <c r="V4160" s="36"/>
    </row>
    <row r="4161" spans="11:22" x14ac:dyDescent="0.25">
      <c r="K4161" s="36"/>
      <c r="L4161" s="37"/>
      <c r="M4161" s="37"/>
      <c r="N4161" s="37"/>
      <c r="O4161" s="37"/>
      <c r="P4161" s="36"/>
      <c r="S4161" s="36"/>
      <c r="T4161" s="36"/>
      <c r="U4161" s="36"/>
      <c r="V4161" s="36"/>
    </row>
    <row r="4162" spans="11:22" x14ac:dyDescent="0.25">
      <c r="K4162" s="36"/>
      <c r="L4162" s="37"/>
      <c r="M4162" s="37"/>
      <c r="N4162" s="37"/>
      <c r="O4162" s="37"/>
      <c r="P4162" s="36"/>
      <c r="S4162" s="36"/>
      <c r="T4162" s="36"/>
      <c r="U4162" s="36"/>
      <c r="V4162" s="36"/>
    </row>
    <row r="4163" spans="11:22" x14ac:dyDescent="0.25">
      <c r="K4163" s="36"/>
      <c r="L4163" s="37"/>
      <c r="M4163" s="37"/>
      <c r="N4163" s="37"/>
      <c r="O4163" s="37"/>
      <c r="P4163" s="36"/>
      <c r="S4163" s="36"/>
      <c r="T4163" s="36"/>
      <c r="U4163" s="36"/>
      <c r="V4163" s="36"/>
    </row>
    <row r="4164" spans="11:22" x14ac:dyDescent="0.25">
      <c r="K4164" s="36"/>
      <c r="L4164" s="37"/>
      <c r="M4164" s="37"/>
      <c r="N4164" s="37"/>
      <c r="O4164" s="37"/>
      <c r="P4164" s="36"/>
      <c r="S4164" s="36"/>
      <c r="T4164" s="36"/>
      <c r="U4164" s="36"/>
      <c r="V4164" s="36"/>
    </row>
    <row r="4165" spans="11:22" x14ac:dyDescent="0.25">
      <c r="K4165" s="36"/>
      <c r="L4165" s="37"/>
      <c r="M4165" s="37"/>
      <c r="N4165" s="37"/>
      <c r="O4165" s="37"/>
      <c r="P4165" s="36"/>
      <c r="S4165" s="36"/>
      <c r="T4165" s="36"/>
      <c r="U4165" s="36"/>
      <c r="V4165" s="36"/>
    </row>
    <row r="4166" spans="11:22" x14ac:dyDescent="0.25">
      <c r="K4166" s="36"/>
      <c r="L4166" s="37"/>
      <c r="M4166" s="37"/>
      <c r="N4166" s="37"/>
      <c r="O4166" s="37"/>
      <c r="P4166" s="36"/>
      <c r="S4166" s="36"/>
      <c r="T4166" s="36"/>
      <c r="U4166" s="36"/>
      <c r="V4166" s="36"/>
    </row>
    <row r="4167" spans="11:22" x14ac:dyDescent="0.25">
      <c r="K4167" s="36"/>
      <c r="L4167" s="37"/>
      <c r="M4167" s="37"/>
      <c r="N4167" s="37"/>
      <c r="O4167" s="37"/>
      <c r="P4167" s="36"/>
      <c r="S4167" s="36"/>
      <c r="T4167" s="36"/>
      <c r="U4167" s="36"/>
      <c r="V4167" s="36"/>
    </row>
    <row r="4168" spans="11:22" x14ac:dyDescent="0.25">
      <c r="K4168" s="36"/>
      <c r="L4168" s="37"/>
      <c r="M4168" s="37"/>
      <c r="N4168" s="37"/>
      <c r="O4168" s="37"/>
      <c r="P4168" s="36"/>
      <c r="S4168" s="36"/>
      <c r="T4168" s="36"/>
      <c r="U4168" s="36"/>
      <c r="V4168" s="36"/>
    </row>
    <row r="4169" spans="11:22" x14ac:dyDescent="0.25">
      <c r="K4169" s="36"/>
      <c r="L4169" s="37"/>
      <c r="M4169" s="37"/>
      <c r="N4169" s="37"/>
      <c r="O4169" s="37"/>
      <c r="P4169" s="36"/>
      <c r="S4169" s="36"/>
      <c r="T4169" s="36"/>
      <c r="U4169" s="36"/>
      <c r="V4169" s="36"/>
    </row>
    <row r="4170" spans="11:22" x14ac:dyDescent="0.25">
      <c r="K4170" s="36"/>
      <c r="L4170" s="37"/>
      <c r="M4170" s="37"/>
      <c r="N4170" s="37"/>
      <c r="O4170" s="37"/>
      <c r="P4170" s="36"/>
      <c r="S4170" s="36"/>
      <c r="T4170" s="36"/>
      <c r="U4170" s="36"/>
      <c r="V4170" s="36"/>
    </row>
    <row r="4171" spans="11:22" x14ac:dyDescent="0.25">
      <c r="K4171" s="36"/>
      <c r="L4171" s="37"/>
      <c r="M4171" s="37"/>
      <c r="N4171" s="37"/>
      <c r="O4171" s="37"/>
      <c r="P4171" s="36"/>
      <c r="S4171" s="36"/>
      <c r="T4171" s="36"/>
      <c r="U4171" s="36"/>
      <c r="V4171" s="36"/>
    </row>
    <row r="4172" spans="11:22" x14ac:dyDescent="0.25">
      <c r="K4172" s="36"/>
      <c r="L4172" s="37"/>
      <c r="M4172" s="37"/>
      <c r="N4172" s="37"/>
      <c r="O4172" s="37"/>
      <c r="P4172" s="36"/>
      <c r="S4172" s="36"/>
      <c r="T4172" s="36"/>
      <c r="U4172" s="36"/>
      <c r="V4172" s="36"/>
    </row>
    <row r="4173" spans="11:22" x14ac:dyDescent="0.25">
      <c r="K4173" s="36"/>
      <c r="L4173" s="37"/>
      <c r="M4173" s="37"/>
      <c r="N4173" s="37"/>
      <c r="O4173" s="37"/>
      <c r="P4173" s="36"/>
      <c r="S4173" s="36"/>
      <c r="T4173" s="36"/>
      <c r="U4173" s="36"/>
      <c r="V4173" s="36"/>
    </row>
    <row r="4174" spans="11:22" x14ac:dyDescent="0.25">
      <c r="K4174" s="36"/>
      <c r="L4174" s="37"/>
      <c r="M4174" s="37"/>
      <c r="N4174" s="37"/>
      <c r="O4174" s="37"/>
      <c r="P4174" s="36"/>
      <c r="S4174" s="36"/>
      <c r="T4174" s="36"/>
      <c r="U4174" s="36"/>
      <c r="V4174" s="36"/>
    </row>
    <row r="4175" spans="11:22" x14ac:dyDescent="0.25">
      <c r="K4175" s="36"/>
      <c r="L4175" s="37"/>
      <c r="M4175" s="37"/>
      <c r="N4175" s="37"/>
      <c r="O4175" s="37"/>
      <c r="P4175" s="36"/>
      <c r="S4175" s="36"/>
      <c r="T4175" s="36"/>
      <c r="U4175" s="36"/>
      <c r="V4175" s="36"/>
    </row>
    <row r="4176" spans="11:22" x14ac:dyDescent="0.25">
      <c r="K4176" s="36"/>
      <c r="L4176" s="37"/>
      <c r="M4176" s="37"/>
      <c r="N4176" s="37"/>
      <c r="O4176" s="37"/>
      <c r="P4176" s="36"/>
      <c r="S4176" s="36"/>
      <c r="T4176" s="36"/>
      <c r="U4176" s="36"/>
      <c r="V4176" s="36"/>
    </row>
    <row r="4177" spans="11:22" x14ac:dyDescent="0.25">
      <c r="K4177" s="36"/>
      <c r="L4177" s="37"/>
      <c r="M4177" s="37"/>
      <c r="N4177" s="37"/>
      <c r="O4177" s="37"/>
      <c r="P4177" s="36"/>
      <c r="S4177" s="36"/>
      <c r="T4177" s="36"/>
      <c r="U4177" s="36"/>
      <c r="V4177" s="36"/>
    </row>
    <row r="4178" spans="11:22" x14ac:dyDescent="0.25">
      <c r="K4178" s="36"/>
      <c r="L4178" s="37"/>
      <c r="M4178" s="37"/>
      <c r="N4178" s="37"/>
      <c r="O4178" s="37"/>
      <c r="P4178" s="36"/>
      <c r="S4178" s="36"/>
      <c r="T4178" s="36"/>
      <c r="U4178" s="36"/>
      <c r="V4178" s="36"/>
    </row>
    <row r="4179" spans="11:22" x14ac:dyDescent="0.25">
      <c r="K4179" s="36"/>
      <c r="L4179" s="37"/>
      <c r="M4179" s="37"/>
      <c r="N4179" s="37"/>
      <c r="O4179" s="37"/>
      <c r="P4179" s="36"/>
      <c r="S4179" s="36"/>
      <c r="T4179" s="36"/>
      <c r="U4179" s="36"/>
      <c r="V4179" s="36"/>
    </row>
    <row r="4180" spans="11:22" x14ac:dyDescent="0.25">
      <c r="K4180" s="36"/>
      <c r="L4180" s="37"/>
      <c r="M4180" s="37"/>
      <c r="N4180" s="37"/>
      <c r="O4180" s="37"/>
      <c r="P4180" s="36"/>
      <c r="S4180" s="36"/>
      <c r="T4180" s="36"/>
      <c r="U4180" s="36"/>
      <c r="V4180" s="36"/>
    </row>
    <row r="4181" spans="11:22" x14ac:dyDescent="0.25">
      <c r="K4181" s="36"/>
      <c r="L4181" s="37"/>
      <c r="M4181" s="37"/>
      <c r="N4181" s="37"/>
      <c r="O4181" s="37"/>
      <c r="P4181" s="36"/>
      <c r="S4181" s="36"/>
      <c r="T4181" s="36"/>
      <c r="U4181" s="36"/>
      <c r="V4181" s="36"/>
    </row>
    <row r="4182" spans="11:22" x14ac:dyDescent="0.25">
      <c r="K4182" s="36"/>
      <c r="L4182" s="37"/>
      <c r="M4182" s="37"/>
      <c r="N4182" s="37"/>
      <c r="O4182" s="37"/>
      <c r="P4182" s="36"/>
      <c r="S4182" s="36"/>
      <c r="T4182" s="36"/>
      <c r="U4182" s="36"/>
      <c r="V4182" s="36"/>
    </row>
    <row r="4183" spans="11:22" x14ac:dyDescent="0.25">
      <c r="K4183" s="36"/>
      <c r="L4183" s="37"/>
      <c r="M4183" s="37"/>
      <c r="N4183" s="37"/>
      <c r="O4183" s="37"/>
      <c r="P4183" s="36"/>
      <c r="S4183" s="36"/>
      <c r="T4183" s="36"/>
      <c r="U4183" s="36"/>
      <c r="V4183" s="36"/>
    </row>
    <row r="4184" spans="11:22" x14ac:dyDescent="0.25">
      <c r="K4184" s="36"/>
      <c r="L4184" s="37"/>
      <c r="M4184" s="37"/>
      <c r="N4184" s="37"/>
      <c r="O4184" s="37"/>
      <c r="P4184" s="36"/>
      <c r="S4184" s="36"/>
      <c r="T4184" s="36"/>
      <c r="U4184" s="36"/>
      <c r="V4184" s="36"/>
    </row>
    <row r="4185" spans="11:22" x14ac:dyDescent="0.25">
      <c r="K4185" s="36"/>
      <c r="L4185" s="37"/>
      <c r="M4185" s="37"/>
      <c r="N4185" s="37"/>
      <c r="O4185" s="37"/>
      <c r="P4185" s="36"/>
      <c r="S4185" s="36"/>
      <c r="T4185" s="36"/>
      <c r="U4185" s="36"/>
      <c r="V4185" s="36"/>
    </row>
    <row r="4186" spans="11:22" x14ac:dyDescent="0.25">
      <c r="K4186" s="36"/>
      <c r="L4186" s="37"/>
      <c r="M4186" s="37"/>
      <c r="N4186" s="37"/>
      <c r="O4186" s="37"/>
      <c r="P4186" s="36"/>
      <c r="S4186" s="36"/>
      <c r="T4186" s="36"/>
      <c r="U4186" s="36"/>
      <c r="V4186" s="36"/>
    </row>
    <row r="4187" spans="11:22" x14ac:dyDescent="0.25">
      <c r="K4187" s="36"/>
      <c r="L4187" s="37"/>
      <c r="M4187" s="37"/>
      <c r="N4187" s="37"/>
      <c r="O4187" s="37"/>
      <c r="P4187" s="36"/>
      <c r="S4187" s="36"/>
      <c r="T4187" s="36"/>
      <c r="U4187" s="36"/>
      <c r="V4187" s="36"/>
    </row>
    <row r="4188" spans="11:22" x14ac:dyDescent="0.25">
      <c r="K4188" s="36"/>
      <c r="L4188" s="37"/>
      <c r="M4188" s="37"/>
      <c r="N4188" s="37"/>
      <c r="O4188" s="37"/>
      <c r="P4188" s="36"/>
      <c r="S4188" s="36"/>
      <c r="T4188" s="36"/>
      <c r="U4188" s="36"/>
      <c r="V4188" s="36"/>
    </row>
    <row r="4189" spans="11:22" x14ac:dyDescent="0.25">
      <c r="K4189" s="36"/>
      <c r="L4189" s="37"/>
      <c r="M4189" s="37"/>
      <c r="N4189" s="37"/>
      <c r="O4189" s="37"/>
      <c r="P4189" s="36"/>
      <c r="S4189" s="36"/>
      <c r="T4189" s="36"/>
      <c r="U4189" s="36"/>
      <c r="V4189" s="36"/>
    </row>
    <row r="4190" spans="11:22" x14ac:dyDescent="0.25">
      <c r="K4190" s="36"/>
      <c r="L4190" s="37"/>
      <c r="M4190" s="37"/>
      <c r="N4190" s="37"/>
      <c r="O4190" s="37"/>
      <c r="P4190" s="36"/>
      <c r="S4190" s="36"/>
      <c r="T4190" s="36"/>
      <c r="U4190" s="36"/>
      <c r="V4190" s="36"/>
    </row>
    <row r="4191" spans="11:22" x14ac:dyDescent="0.25">
      <c r="K4191" s="36"/>
      <c r="L4191" s="37"/>
      <c r="M4191" s="37"/>
      <c r="N4191" s="37"/>
      <c r="O4191" s="37"/>
      <c r="P4191" s="36"/>
      <c r="S4191" s="36"/>
      <c r="T4191" s="36"/>
      <c r="U4191" s="36"/>
      <c r="V4191" s="36"/>
    </row>
    <row r="4192" spans="11:22" x14ac:dyDescent="0.25">
      <c r="K4192" s="36"/>
      <c r="L4192" s="37"/>
      <c r="M4192" s="37"/>
      <c r="N4192" s="37"/>
      <c r="O4192" s="37"/>
      <c r="P4192" s="36"/>
      <c r="S4192" s="36"/>
      <c r="T4192" s="36"/>
      <c r="U4192" s="36"/>
      <c r="V4192" s="36"/>
    </row>
    <row r="4193" spans="11:22" x14ac:dyDescent="0.25">
      <c r="K4193" s="36"/>
      <c r="L4193" s="37"/>
      <c r="M4193" s="37"/>
      <c r="N4193" s="37"/>
      <c r="O4193" s="37"/>
      <c r="P4193" s="36"/>
      <c r="S4193" s="36"/>
      <c r="T4193" s="36"/>
      <c r="U4193" s="36"/>
      <c r="V4193" s="36"/>
    </row>
    <row r="4194" spans="11:22" x14ac:dyDescent="0.25">
      <c r="K4194" s="36"/>
      <c r="L4194" s="37"/>
      <c r="M4194" s="37"/>
      <c r="N4194" s="37"/>
      <c r="O4194" s="37"/>
      <c r="P4194" s="36"/>
      <c r="S4194" s="36"/>
      <c r="T4194" s="36"/>
      <c r="U4194" s="36"/>
      <c r="V4194" s="36"/>
    </row>
    <row r="4195" spans="11:22" x14ac:dyDescent="0.25">
      <c r="K4195" s="36"/>
      <c r="L4195" s="37"/>
      <c r="M4195" s="37"/>
      <c r="N4195" s="37"/>
      <c r="O4195" s="37"/>
      <c r="P4195" s="36"/>
      <c r="S4195" s="36"/>
      <c r="T4195" s="36"/>
      <c r="U4195" s="36"/>
      <c r="V4195" s="36"/>
    </row>
    <row r="4196" spans="11:22" x14ac:dyDescent="0.25">
      <c r="K4196" s="36"/>
      <c r="L4196" s="37"/>
      <c r="M4196" s="37"/>
      <c r="N4196" s="37"/>
      <c r="O4196" s="37"/>
      <c r="P4196" s="36"/>
      <c r="S4196" s="36"/>
      <c r="T4196" s="36"/>
      <c r="U4196" s="36"/>
      <c r="V4196" s="36"/>
    </row>
    <row r="4197" spans="11:22" x14ac:dyDescent="0.25">
      <c r="K4197" s="36"/>
      <c r="L4197" s="37"/>
      <c r="M4197" s="37"/>
      <c r="N4197" s="37"/>
      <c r="O4197" s="37"/>
      <c r="P4197" s="36"/>
      <c r="S4197" s="36"/>
      <c r="T4197" s="36"/>
      <c r="U4197" s="36"/>
      <c r="V4197" s="36"/>
    </row>
    <row r="4198" spans="11:22" x14ac:dyDescent="0.25">
      <c r="K4198" s="36"/>
      <c r="L4198" s="37"/>
      <c r="M4198" s="37"/>
      <c r="N4198" s="37"/>
      <c r="O4198" s="37"/>
      <c r="P4198" s="36"/>
      <c r="S4198" s="36"/>
      <c r="T4198" s="36"/>
      <c r="U4198" s="36"/>
      <c r="V4198" s="36"/>
    </row>
    <row r="4199" spans="11:22" x14ac:dyDescent="0.25">
      <c r="K4199" s="36"/>
      <c r="L4199" s="37"/>
      <c r="M4199" s="37"/>
      <c r="N4199" s="37"/>
      <c r="O4199" s="37"/>
      <c r="P4199" s="36"/>
      <c r="S4199" s="36"/>
      <c r="T4199" s="36"/>
      <c r="U4199" s="36"/>
      <c r="V4199" s="36"/>
    </row>
    <row r="4200" spans="11:22" x14ac:dyDescent="0.25">
      <c r="K4200" s="36"/>
      <c r="L4200" s="37"/>
      <c r="M4200" s="37"/>
      <c r="N4200" s="37"/>
      <c r="O4200" s="37"/>
      <c r="P4200" s="36"/>
      <c r="S4200" s="36"/>
      <c r="T4200" s="36"/>
      <c r="U4200" s="36"/>
      <c r="V4200" s="36"/>
    </row>
    <row r="4201" spans="11:22" x14ac:dyDescent="0.25">
      <c r="K4201" s="36"/>
      <c r="L4201" s="37"/>
      <c r="M4201" s="37"/>
      <c r="N4201" s="37"/>
      <c r="O4201" s="37"/>
      <c r="P4201" s="36"/>
      <c r="S4201" s="36"/>
      <c r="T4201" s="36"/>
      <c r="U4201" s="36"/>
      <c r="V4201" s="36"/>
    </row>
    <row r="4202" spans="11:22" x14ac:dyDescent="0.25">
      <c r="K4202" s="36"/>
      <c r="L4202" s="37"/>
      <c r="M4202" s="37"/>
      <c r="N4202" s="37"/>
      <c r="O4202" s="37"/>
      <c r="P4202" s="36"/>
      <c r="S4202" s="36"/>
      <c r="T4202" s="36"/>
      <c r="U4202" s="36"/>
      <c r="V4202" s="36"/>
    </row>
    <row r="4203" spans="11:22" x14ac:dyDescent="0.25">
      <c r="K4203" s="36"/>
      <c r="L4203" s="37"/>
      <c r="M4203" s="37"/>
      <c r="N4203" s="37"/>
      <c r="O4203" s="37"/>
      <c r="P4203" s="36"/>
      <c r="S4203" s="36"/>
      <c r="T4203" s="36"/>
      <c r="U4203" s="36"/>
      <c r="V4203" s="36"/>
    </row>
    <row r="4204" spans="11:22" x14ac:dyDescent="0.25">
      <c r="K4204" s="36"/>
      <c r="L4204" s="37"/>
      <c r="M4204" s="37"/>
      <c r="N4204" s="37"/>
      <c r="O4204" s="37"/>
      <c r="P4204" s="36"/>
      <c r="S4204" s="36"/>
      <c r="T4204" s="36"/>
      <c r="U4204" s="36"/>
      <c r="V4204" s="36"/>
    </row>
    <row r="4205" spans="11:22" x14ac:dyDescent="0.25">
      <c r="K4205" s="36"/>
      <c r="L4205" s="37"/>
      <c r="M4205" s="37"/>
      <c r="N4205" s="37"/>
      <c r="O4205" s="37"/>
      <c r="P4205" s="36"/>
      <c r="S4205" s="36"/>
      <c r="T4205" s="36"/>
      <c r="U4205" s="36"/>
      <c r="V4205" s="36"/>
    </row>
    <row r="4206" spans="11:22" x14ac:dyDescent="0.25">
      <c r="K4206" s="36"/>
      <c r="L4206" s="37"/>
      <c r="M4206" s="37"/>
      <c r="N4206" s="37"/>
      <c r="O4206" s="37"/>
      <c r="P4206" s="36"/>
      <c r="S4206" s="36"/>
      <c r="T4206" s="36"/>
      <c r="U4206" s="36"/>
      <c r="V4206" s="36"/>
    </row>
    <row r="4207" spans="11:22" x14ac:dyDescent="0.25">
      <c r="K4207" s="36"/>
      <c r="L4207" s="37"/>
      <c r="M4207" s="37"/>
      <c r="N4207" s="37"/>
      <c r="O4207" s="37"/>
      <c r="P4207" s="36"/>
      <c r="S4207" s="36"/>
      <c r="T4207" s="36"/>
      <c r="U4207" s="36"/>
      <c r="V4207" s="36"/>
    </row>
    <row r="4208" spans="11:22" x14ac:dyDescent="0.25">
      <c r="K4208" s="36"/>
      <c r="L4208" s="37"/>
      <c r="M4208" s="37"/>
      <c r="N4208" s="37"/>
      <c r="O4208" s="37"/>
      <c r="P4208" s="36"/>
      <c r="S4208" s="36"/>
      <c r="T4208" s="36"/>
      <c r="U4208" s="36"/>
      <c r="V4208" s="36"/>
    </row>
    <row r="4209" spans="11:22" x14ac:dyDescent="0.25">
      <c r="K4209" s="36"/>
      <c r="L4209" s="37"/>
      <c r="M4209" s="37"/>
      <c r="N4209" s="37"/>
      <c r="O4209" s="37"/>
      <c r="P4209" s="36"/>
      <c r="S4209" s="36"/>
      <c r="T4209" s="36"/>
      <c r="U4209" s="36"/>
      <c r="V4209" s="36"/>
    </row>
    <row r="4210" spans="11:22" x14ac:dyDescent="0.25">
      <c r="K4210" s="36"/>
      <c r="L4210" s="37"/>
      <c r="M4210" s="37"/>
      <c r="N4210" s="37"/>
      <c r="O4210" s="37"/>
      <c r="P4210" s="36"/>
      <c r="S4210" s="36"/>
      <c r="T4210" s="36"/>
      <c r="U4210" s="36"/>
      <c r="V4210" s="36"/>
    </row>
    <row r="4211" spans="11:22" x14ac:dyDescent="0.25">
      <c r="K4211" s="36"/>
      <c r="L4211" s="37"/>
      <c r="M4211" s="37"/>
      <c r="N4211" s="37"/>
      <c r="O4211" s="37"/>
      <c r="P4211" s="36"/>
      <c r="S4211" s="36"/>
      <c r="T4211" s="36"/>
      <c r="U4211" s="36"/>
      <c r="V4211" s="36"/>
    </row>
    <row r="4212" spans="11:22" x14ac:dyDescent="0.25">
      <c r="K4212" s="36"/>
      <c r="L4212" s="37"/>
      <c r="M4212" s="37"/>
      <c r="N4212" s="37"/>
      <c r="O4212" s="37"/>
      <c r="P4212" s="36"/>
      <c r="S4212" s="36"/>
      <c r="T4212" s="36"/>
      <c r="U4212" s="36"/>
      <c r="V4212" s="36"/>
    </row>
    <row r="4213" spans="11:22" x14ac:dyDescent="0.25">
      <c r="K4213" s="36"/>
      <c r="L4213" s="37"/>
      <c r="M4213" s="37"/>
      <c r="N4213" s="37"/>
      <c r="O4213" s="37"/>
      <c r="P4213" s="36"/>
      <c r="S4213" s="36"/>
      <c r="T4213" s="36"/>
      <c r="U4213" s="36"/>
      <c r="V4213" s="36"/>
    </row>
    <row r="4214" spans="11:22" x14ac:dyDescent="0.25">
      <c r="K4214" s="36"/>
      <c r="L4214" s="37"/>
      <c r="M4214" s="37"/>
      <c r="N4214" s="37"/>
      <c r="O4214" s="37"/>
      <c r="P4214" s="36"/>
      <c r="S4214" s="36"/>
      <c r="T4214" s="36"/>
      <c r="U4214" s="36"/>
      <c r="V4214" s="36"/>
    </row>
    <row r="4215" spans="11:22" x14ac:dyDescent="0.25">
      <c r="K4215" s="36"/>
      <c r="L4215" s="37"/>
      <c r="M4215" s="37"/>
      <c r="N4215" s="37"/>
      <c r="O4215" s="37"/>
      <c r="P4215" s="36"/>
      <c r="S4215" s="36"/>
      <c r="T4215" s="36"/>
      <c r="U4215" s="36"/>
      <c r="V4215" s="36"/>
    </row>
    <row r="4216" spans="11:22" x14ac:dyDescent="0.25">
      <c r="K4216" s="36"/>
      <c r="L4216" s="37"/>
      <c r="M4216" s="37"/>
      <c r="N4216" s="37"/>
      <c r="O4216" s="37"/>
      <c r="P4216" s="36"/>
      <c r="S4216" s="36"/>
      <c r="T4216" s="36"/>
      <c r="U4216" s="36"/>
      <c r="V4216" s="36"/>
    </row>
    <row r="4217" spans="11:22" x14ac:dyDescent="0.25">
      <c r="K4217" s="36"/>
      <c r="L4217" s="37"/>
      <c r="M4217" s="37"/>
      <c r="N4217" s="37"/>
      <c r="O4217" s="37"/>
      <c r="P4217" s="36"/>
      <c r="S4217" s="36"/>
      <c r="T4217" s="36"/>
      <c r="U4217" s="36"/>
      <c r="V4217" s="36"/>
    </row>
    <row r="4218" spans="11:22" x14ac:dyDescent="0.25">
      <c r="K4218" s="36"/>
      <c r="L4218" s="37"/>
      <c r="M4218" s="37"/>
      <c r="N4218" s="37"/>
      <c r="O4218" s="37"/>
      <c r="P4218" s="36"/>
      <c r="S4218" s="36"/>
      <c r="T4218" s="36"/>
      <c r="U4218" s="36"/>
      <c r="V4218" s="36"/>
    </row>
    <row r="4219" spans="11:22" x14ac:dyDescent="0.25">
      <c r="K4219" s="36"/>
      <c r="L4219" s="37"/>
      <c r="M4219" s="37"/>
      <c r="N4219" s="37"/>
      <c r="O4219" s="37"/>
      <c r="P4219" s="36"/>
      <c r="S4219" s="36"/>
      <c r="T4219" s="36"/>
      <c r="U4219" s="36"/>
      <c r="V4219" s="36"/>
    </row>
    <row r="4220" spans="11:22" x14ac:dyDescent="0.25">
      <c r="K4220" s="36"/>
      <c r="L4220" s="37"/>
      <c r="M4220" s="37"/>
      <c r="N4220" s="37"/>
      <c r="O4220" s="37"/>
      <c r="P4220" s="36"/>
      <c r="S4220" s="36"/>
      <c r="T4220" s="36"/>
      <c r="U4220" s="36"/>
      <c r="V4220" s="36"/>
    </row>
    <row r="4221" spans="11:22" x14ac:dyDescent="0.25">
      <c r="K4221" s="36"/>
      <c r="L4221" s="37"/>
      <c r="M4221" s="37"/>
      <c r="N4221" s="37"/>
      <c r="O4221" s="37"/>
      <c r="P4221" s="36"/>
      <c r="S4221" s="36"/>
      <c r="T4221" s="36"/>
      <c r="U4221" s="36"/>
      <c r="V4221" s="36"/>
    </row>
    <row r="4222" spans="11:22" x14ac:dyDescent="0.25">
      <c r="K4222" s="36"/>
      <c r="L4222" s="37"/>
      <c r="M4222" s="37"/>
      <c r="N4222" s="37"/>
      <c r="O4222" s="37"/>
      <c r="P4222" s="36"/>
      <c r="S4222" s="36"/>
      <c r="T4222" s="36"/>
      <c r="U4222" s="36"/>
      <c r="V4222" s="36"/>
    </row>
    <row r="4223" spans="11:22" x14ac:dyDescent="0.25">
      <c r="K4223" s="36"/>
      <c r="L4223" s="37"/>
      <c r="M4223" s="37"/>
      <c r="N4223" s="37"/>
      <c r="O4223" s="37"/>
      <c r="P4223" s="36"/>
      <c r="S4223" s="36"/>
      <c r="T4223" s="36"/>
      <c r="U4223" s="36"/>
      <c r="V4223" s="36"/>
    </row>
    <row r="4224" spans="11:22" x14ac:dyDescent="0.25">
      <c r="K4224" s="36"/>
      <c r="L4224" s="37"/>
      <c r="M4224" s="37"/>
      <c r="N4224" s="37"/>
      <c r="O4224" s="37"/>
      <c r="P4224" s="36"/>
      <c r="S4224" s="36"/>
      <c r="T4224" s="36"/>
      <c r="U4224" s="36"/>
      <c r="V4224" s="36"/>
    </row>
    <row r="4225" spans="11:22" x14ac:dyDescent="0.25">
      <c r="K4225" s="36"/>
      <c r="L4225" s="37"/>
      <c r="M4225" s="37"/>
      <c r="N4225" s="37"/>
      <c r="O4225" s="37"/>
      <c r="P4225" s="36"/>
      <c r="S4225" s="36"/>
      <c r="T4225" s="36"/>
      <c r="U4225" s="36"/>
      <c r="V4225" s="36"/>
    </row>
    <row r="4226" spans="11:22" x14ac:dyDescent="0.25">
      <c r="K4226" s="36"/>
      <c r="L4226" s="37"/>
      <c r="M4226" s="37"/>
      <c r="N4226" s="37"/>
      <c r="O4226" s="37"/>
      <c r="P4226" s="36"/>
      <c r="S4226" s="36"/>
      <c r="T4226" s="36"/>
      <c r="U4226" s="36"/>
      <c r="V4226" s="36"/>
    </row>
    <row r="4227" spans="11:22" x14ac:dyDescent="0.25">
      <c r="K4227" s="36"/>
      <c r="L4227" s="37"/>
      <c r="M4227" s="37"/>
      <c r="N4227" s="37"/>
      <c r="O4227" s="37"/>
      <c r="P4227" s="36"/>
      <c r="S4227" s="36"/>
      <c r="T4227" s="36"/>
      <c r="U4227" s="36"/>
      <c r="V4227" s="36"/>
    </row>
    <row r="4228" spans="11:22" x14ac:dyDescent="0.25">
      <c r="K4228" s="36"/>
      <c r="L4228" s="37"/>
      <c r="M4228" s="37"/>
      <c r="N4228" s="37"/>
      <c r="O4228" s="37"/>
      <c r="P4228" s="36"/>
      <c r="S4228" s="36"/>
      <c r="T4228" s="36"/>
      <c r="U4228" s="36"/>
      <c r="V4228" s="36"/>
    </row>
    <row r="4229" spans="11:22" x14ac:dyDescent="0.25">
      <c r="K4229" s="36"/>
      <c r="L4229" s="37"/>
      <c r="M4229" s="37"/>
      <c r="N4229" s="37"/>
      <c r="O4229" s="37"/>
      <c r="P4229" s="36"/>
      <c r="S4229" s="36"/>
      <c r="T4229" s="36"/>
      <c r="U4229" s="36"/>
      <c r="V4229" s="36"/>
    </row>
    <row r="4230" spans="11:22" x14ac:dyDescent="0.25">
      <c r="K4230" s="36"/>
      <c r="L4230" s="37"/>
      <c r="M4230" s="37"/>
      <c r="N4230" s="37"/>
      <c r="O4230" s="37"/>
      <c r="P4230" s="36"/>
      <c r="S4230" s="36"/>
      <c r="T4230" s="36"/>
      <c r="U4230" s="36"/>
      <c r="V4230" s="36"/>
    </row>
    <row r="4231" spans="11:22" x14ac:dyDescent="0.25">
      <c r="K4231" s="36"/>
      <c r="L4231" s="37"/>
      <c r="M4231" s="37"/>
      <c r="N4231" s="37"/>
      <c r="O4231" s="37"/>
      <c r="P4231" s="36"/>
      <c r="S4231" s="36"/>
      <c r="T4231" s="36"/>
      <c r="U4231" s="36"/>
      <c r="V4231" s="36"/>
    </row>
    <row r="4232" spans="11:22" x14ac:dyDescent="0.25">
      <c r="K4232" s="36"/>
      <c r="L4232" s="37"/>
      <c r="M4232" s="37"/>
      <c r="N4232" s="37"/>
      <c r="O4232" s="37"/>
      <c r="P4232" s="36"/>
      <c r="S4232" s="36"/>
      <c r="T4232" s="36"/>
      <c r="U4232" s="36"/>
      <c r="V4232" s="36"/>
    </row>
    <row r="4233" spans="11:22" x14ac:dyDescent="0.25">
      <c r="K4233" s="36"/>
      <c r="L4233" s="37"/>
      <c r="M4233" s="37"/>
      <c r="N4233" s="37"/>
      <c r="O4233" s="37"/>
      <c r="P4233" s="36"/>
      <c r="S4233" s="36"/>
      <c r="T4233" s="36"/>
      <c r="U4233" s="36"/>
      <c r="V4233" s="36"/>
    </row>
    <row r="4234" spans="11:22" x14ac:dyDescent="0.25">
      <c r="K4234" s="36"/>
      <c r="L4234" s="37"/>
      <c r="M4234" s="37"/>
      <c r="N4234" s="37"/>
      <c r="O4234" s="37"/>
      <c r="P4234" s="36"/>
      <c r="S4234" s="36"/>
      <c r="T4234" s="36"/>
      <c r="U4234" s="36"/>
      <c r="V4234" s="36"/>
    </row>
    <row r="4235" spans="11:22" x14ac:dyDescent="0.25">
      <c r="K4235" s="36"/>
      <c r="L4235" s="37"/>
      <c r="M4235" s="37"/>
      <c r="N4235" s="37"/>
      <c r="O4235" s="37"/>
      <c r="P4235" s="36"/>
      <c r="S4235" s="36"/>
      <c r="T4235" s="36"/>
      <c r="U4235" s="36"/>
      <c r="V4235" s="36"/>
    </row>
    <row r="4236" spans="11:22" x14ac:dyDescent="0.25">
      <c r="K4236" s="36"/>
      <c r="L4236" s="37"/>
      <c r="M4236" s="37"/>
      <c r="N4236" s="37"/>
      <c r="O4236" s="37"/>
      <c r="P4236" s="36"/>
      <c r="S4236" s="36"/>
      <c r="T4236" s="36"/>
      <c r="U4236" s="36"/>
      <c r="V4236" s="36"/>
    </row>
    <row r="4237" spans="11:22" x14ac:dyDescent="0.25">
      <c r="K4237" s="36"/>
      <c r="L4237" s="37"/>
      <c r="M4237" s="37"/>
      <c r="N4237" s="37"/>
      <c r="O4237" s="37"/>
      <c r="P4237" s="36"/>
      <c r="S4237" s="36"/>
      <c r="T4237" s="36"/>
      <c r="U4237" s="36"/>
      <c r="V4237" s="36"/>
    </row>
    <row r="4238" spans="11:22" x14ac:dyDescent="0.25">
      <c r="K4238" s="36"/>
      <c r="L4238" s="37"/>
      <c r="M4238" s="37"/>
      <c r="N4238" s="37"/>
      <c r="O4238" s="37"/>
      <c r="P4238" s="36"/>
      <c r="S4238" s="36"/>
      <c r="T4238" s="36"/>
      <c r="U4238" s="36"/>
      <c r="V4238" s="36"/>
    </row>
    <row r="4239" spans="11:22" x14ac:dyDescent="0.25">
      <c r="K4239" s="36"/>
      <c r="L4239" s="37"/>
      <c r="M4239" s="37"/>
      <c r="N4239" s="37"/>
      <c r="O4239" s="37"/>
      <c r="P4239" s="36"/>
      <c r="S4239" s="36"/>
      <c r="T4239" s="36"/>
      <c r="U4239" s="36"/>
      <c r="V4239" s="36"/>
    </row>
    <row r="4240" spans="11:22" x14ac:dyDescent="0.25">
      <c r="K4240" s="36"/>
      <c r="L4240" s="37"/>
      <c r="M4240" s="37"/>
      <c r="N4240" s="37"/>
      <c r="O4240" s="37"/>
      <c r="P4240" s="36"/>
      <c r="S4240" s="36"/>
      <c r="T4240" s="36"/>
      <c r="U4240" s="36"/>
      <c r="V4240" s="36"/>
    </row>
    <row r="4241" spans="11:22" x14ac:dyDescent="0.25">
      <c r="K4241" s="36"/>
      <c r="L4241" s="37"/>
      <c r="M4241" s="37"/>
      <c r="N4241" s="37"/>
      <c r="O4241" s="37"/>
      <c r="P4241" s="36"/>
      <c r="S4241" s="36"/>
      <c r="T4241" s="36"/>
      <c r="U4241" s="36"/>
      <c r="V4241" s="36"/>
    </row>
    <row r="4242" spans="11:22" x14ac:dyDescent="0.25">
      <c r="K4242" s="36"/>
      <c r="L4242" s="37"/>
      <c r="M4242" s="37"/>
      <c r="N4242" s="37"/>
      <c r="O4242" s="37"/>
      <c r="P4242" s="36"/>
      <c r="S4242" s="36"/>
      <c r="T4242" s="36"/>
      <c r="U4242" s="36"/>
      <c r="V4242" s="36"/>
    </row>
    <row r="4243" spans="11:22" x14ac:dyDescent="0.25">
      <c r="K4243" s="36"/>
      <c r="L4243" s="37"/>
      <c r="M4243" s="37"/>
      <c r="N4243" s="37"/>
      <c r="O4243" s="37"/>
      <c r="P4243" s="36"/>
      <c r="S4243" s="36"/>
      <c r="T4243" s="36"/>
      <c r="U4243" s="36"/>
      <c r="V4243" s="36"/>
    </row>
    <row r="4244" spans="11:22" x14ac:dyDescent="0.25">
      <c r="K4244" s="36"/>
      <c r="L4244" s="37"/>
      <c r="M4244" s="37"/>
      <c r="N4244" s="37"/>
      <c r="O4244" s="37"/>
      <c r="P4244" s="36"/>
      <c r="S4244" s="36"/>
      <c r="T4244" s="36"/>
      <c r="U4244" s="36"/>
      <c r="V4244" s="36"/>
    </row>
    <row r="4245" spans="11:22" x14ac:dyDescent="0.25">
      <c r="K4245" s="36"/>
      <c r="L4245" s="37"/>
      <c r="M4245" s="37"/>
      <c r="N4245" s="37"/>
      <c r="O4245" s="37"/>
      <c r="P4245" s="36"/>
      <c r="S4245" s="36"/>
      <c r="T4245" s="36"/>
      <c r="U4245" s="36"/>
      <c r="V4245" s="36"/>
    </row>
    <row r="4246" spans="11:22" x14ac:dyDescent="0.25">
      <c r="K4246" s="36"/>
      <c r="L4246" s="37"/>
      <c r="M4246" s="37"/>
      <c r="N4246" s="37"/>
      <c r="O4246" s="37"/>
      <c r="P4246" s="36"/>
      <c r="S4246" s="36"/>
      <c r="T4246" s="36"/>
      <c r="U4246" s="36"/>
      <c r="V4246" s="36"/>
    </row>
    <row r="4247" spans="11:22" x14ac:dyDescent="0.25">
      <c r="K4247" s="36"/>
      <c r="L4247" s="37"/>
      <c r="M4247" s="37"/>
      <c r="N4247" s="37"/>
      <c r="O4247" s="37"/>
      <c r="P4247" s="36"/>
      <c r="S4247" s="36"/>
      <c r="T4247" s="36"/>
      <c r="U4247" s="36"/>
      <c r="V4247" s="36"/>
    </row>
    <row r="4248" spans="11:22" x14ac:dyDescent="0.25">
      <c r="K4248" s="36"/>
      <c r="L4248" s="37"/>
      <c r="M4248" s="37"/>
      <c r="N4248" s="37"/>
      <c r="O4248" s="37"/>
      <c r="P4248" s="36"/>
      <c r="S4248" s="36"/>
      <c r="T4248" s="36"/>
      <c r="U4248" s="36"/>
      <c r="V4248" s="36"/>
    </row>
    <row r="4249" spans="11:22" x14ac:dyDescent="0.25">
      <c r="K4249" s="36"/>
      <c r="L4249" s="37"/>
      <c r="M4249" s="37"/>
      <c r="N4249" s="37"/>
      <c r="O4249" s="37"/>
      <c r="P4249" s="36"/>
      <c r="S4249" s="36"/>
      <c r="T4249" s="36"/>
      <c r="U4249" s="36"/>
      <c r="V4249" s="36"/>
    </row>
    <row r="4250" spans="11:22" x14ac:dyDescent="0.25">
      <c r="K4250" s="36"/>
      <c r="L4250" s="37"/>
      <c r="M4250" s="37"/>
      <c r="N4250" s="37"/>
      <c r="O4250" s="37"/>
      <c r="P4250" s="36"/>
      <c r="S4250" s="36"/>
      <c r="T4250" s="36"/>
      <c r="U4250" s="36"/>
      <c r="V4250" s="36"/>
    </row>
    <row r="4251" spans="11:22" x14ac:dyDescent="0.25">
      <c r="K4251" s="36"/>
      <c r="L4251" s="37"/>
      <c r="M4251" s="37"/>
      <c r="N4251" s="37"/>
      <c r="O4251" s="37"/>
      <c r="P4251" s="36"/>
      <c r="S4251" s="36"/>
      <c r="T4251" s="36"/>
      <c r="U4251" s="36"/>
      <c r="V4251" s="36"/>
    </row>
    <row r="4252" spans="11:22" x14ac:dyDescent="0.25">
      <c r="K4252" s="36"/>
      <c r="L4252" s="37"/>
      <c r="M4252" s="37"/>
      <c r="N4252" s="37"/>
      <c r="O4252" s="37"/>
      <c r="P4252" s="36"/>
      <c r="S4252" s="36"/>
      <c r="T4252" s="36"/>
      <c r="U4252" s="36"/>
      <c r="V4252" s="36"/>
    </row>
    <row r="4253" spans="11:22" x14ac:dyDescent="0.25">
      <c r="K4253" s="36"/>
      <c r="L4253" s="37"/>
      <c r="M4253" s="37"/>
      <c r="N4253" s="37"/>
      <c r="O4253" s="37"/>
      <c r="P4253" s="36"/>
      <c r="S4253" s="36"/>
      <c r="T4253" s="36"/>
      <c r="U4253" s="36"/>
      <c r="V4253" s="36"/>
    </row>
    <row r="4254" spans="11:22" x14ac:dyDescent="0.25">
      <c r="K4254" s="36"/>
      <c r="L4254" s="37"/>
      <c r="M4254" s="37"/>
      <c r="N4254" s="37"/>
      <c r="O4254" s="37"/>
      <c r="P4254" s="36"/>
      <c r="S4254" s="36"/>
      <c r="T4254" s="36"/>
      <c r="U4254" s="36"/>
      <c r="V4254" s="36"/>
    </row>
    <row r="4255" spans="11:22" x14ac:dyDescent="0.25">
      <c r="K4255" s="36"/>
      <c r="L4255" s="37"/>
      <c r="M4255" s="37"/>
      <c r="N4255" s="37"/>
      <c r="O4255" s="37"/>
      <c r="P4255" s="36"/>
      <c r="S4255" s="36"/>
      <c r="T4255" s="36"/>
      <c r="U4255" s="36"/>
      <c r="V4255" s="36"/>
    </row>
    <row r="4256" spans="11:22" x14ac:dyDescent="0.25">
      <c r="K4256" s="36"/>
      <c r="L4256" s="37"/>
      <c r="M4256" s="37"/>
      <c r="N4256" s="37"/>
      <c r="O4256" s="37"/>
      <c r="P4256" s="36"/>
      <c r="S4256" s="36"/>
      <c r="T4256" s="36"/>
      <c r="U4256" s="36"/>
      <c r="V4256" s="36"/>
    </row>
    <row r="4257" spans="11:22" x14ac:dyDescent="0.25">
      <c r="K4257" s="36"/>
      <c r="L4257" s="37"/>
      <c r="M4257" s="37"/>
      <c r="N4257" s="37"/>
      <c r="O4257" s="37"/>
      <c r="P4257" s="36"/>
      <c r="S4257" s="36"/>
      <c r="T4257" s="36"/>
      <c r="U4257" s="36"/>
      <c r="V4257" s="36"/>
    </row>
    <row r="4258" spans="11:22" x14ac:dyDescent="0.25">
      <c r="K4258" s="36"/>
      <c r="L4258" s="37"/>
      <c r="M4258" s="37"/>
      <c r="N4258" s="37"/>
      <c r="O4258" s="37"/>
      <c r="P4258" s="36"/>
      <c r="S4258" s="36"/>
      <c r="T4258" s="36"/>
      <c r="U4258" s="36"/>
      <c r="V4258" s="36"/>
    </row>
    <row r="4259" spans="11:22" x14ac:dyDescent="0.25">
      <c r="K4259" s="36"/>
      <c r="L4259" s="37"/>
      <c r="M4259" s="37"/>
      <c r="N4259" s="37"/>
      <c r="O4259" s="37"/>
      <c r="P4259" s="36"/>
      <c r="S4259" s="36"/>
      <c r="T4259" s="36"/>
      <c r="U4259" s="36"/>
      <c r="V4259" s="36"/>
    </row>
    <row r="4260" spans="11:22" x14ac:dyDescent="0.25">
      <c r="K4260" s="36"/>
      <c r="L4260" s="37"/>
      <c r="M4260" s="37"/>
      <c r="N4260" s="37"/>
      <c r="O4260" s="37"/>
      <c r="P4260" s="36"/>
      <c r="S4260" s="36"/>
      <c r="T4260" s="36"/>
      <c r="U4260" s="36"/>
      <c r="V4260" s="36"/>
    </row>
    <row r="4261" spans="11:22" x14ac:dyDescent="0.25">
      <c r="K4261" s="36"/>
      <c r="L4261" s="37"/>
      <c r="M4261" s="37"/>
      <c r="N4261" s="37"/>
      <c r="O4261" s="37"/>
      <c r="P4261" s="36"/>
      <c r="S4261" s="36"/>
      <c r="T4261" s="36"/>
      <c r="U4261" s="36"/>
      <c r="V4261" s="36"/>
    </row>
    <row r="4262" spans="11:22" x14ac:dyDescent="0.25">
      <c r="K4262" s="36"/>
      <c r="L4262" s="37"/>
      <c r="M4262" s="37"/>
      <c r="N4262" s="37"/>
      <c r="O4262" s="37"/>
      <c r="P4262" s="36"/>
      <c r="S4262" s="36"/>
      <c r="T4262" s="36"/>
      <c r="U4262" s="36"/>
      <c r="V4262" s="36"/>
    </row>
    <row r="4263" spans="11:22" x14ac:dyDescent="0.25">
      <c r="K4263" s="36"/>
      <c r="L4263" s="37"/>
      <c r="M4263" s="37"/>
      <c r="N4263" s="37"/>
      <c r="O4263" s="37"/>
      <c r="P4263" s="36"/>
      <c r="S4263" s="36"/>
      <c r="T4263" s="36"/>
      <c r="U4263" s="36"/>
      <c r="V4263" s="36"/>
    </row>
    <row r="4264" spans="11:22" x14ac:dyDescent="0.25">
      <c r="K4264" s="36"/>
      <c r="L4264" s="37"/>
      <c r="M4264" s="37"/>
      <c r="N4264" s="37"/>
      <c r="O4264" s="37"/>
      <c r="P4264" s="36"/>
      <c r="S4264" s="36"/>
      <c r="T4264" s="36"/>
      <c r="U4264" s="36"/>
      <c r="V4264" s="36"/>
    </row>
    <row r="4265" spans="11:22" x14ac:dyDescent="0.25">
      <c r="K4265" s="36"/>
      <c r="L4265" s="37"/>
      <c r="M4265" s="37"/>
      <c r="N4265" s="37"/>
      <c r="O4265" s="37"/>
      <c r="P4265" s="36"/>
      <c r="S4265" s="36"/>
      <c r="T4265" s="36"/>
      <c r="U4265" s="36"/>
      <c r="V4265" s="36"/>
    </row>
    <row r="4266" spans="11:22" x14ac:dyDescent="0.25">
      <c r="K4266" s="36"/>
      <c r="L4266" s="37"/>
      <c r="M4266" s="37"/>
      <c r="N4266" s="37"/>
      <c r="O4266" s="37"/>
      <c r="P4266" s="36"/>
      <c r="S4266" s="36"/>
      <c r="T4266" s="36"/>
      <c r="U4266" s="36"/>
      <c r="V4266" s="36"/>
    </row>
    <row r="4267" spans="11:22" x14ac:dyDescent="0.25">
      <c r="K4267" s="36"/>
      <c r="L4267" s="37"/>
      <c r="M4267" s="37"/>
      <c r="N4267" s="37"/>
      <c r="O4267" s="37"/>
      <c r="P4267" s="36"/>
      <c r="S4267" s="36"/>
      <c r="T4267" s="36"/>
      <c r="U4267" s="36"/>
      <c r="V4267" s="36"/>
    </row>
    <row r="4268" spans="11:22" x14ac:dyDescent="0.25">
      <c r="K4268" s="36"/>
      <c r="L4268" s="37"/>
      <c r="M4268" s="37"/>
      <c r="N4268" s="37"/>
      <c r="O4268" s="37"/>
      <c r="P4268" s="36"/>
      <c r="S4268" s="36"/>
      <c r="T4268" s="36"/>
      <c r="U4268" s="36"/>
      <c r="V4268" s="36"/>
    </row>
    <row r="4269" spans="11:22" x14ac:dyDescent="0.25">
      <c r="K4269" s="36"/>
      <c r="L4269" s="37"/>
      <c r="M4269" s="37"/>
      <c r="N4269" s="37"/>
      <c r="O4269" s="37"/>
      <c r="P4269" s="36"/>
      <c r="S4269" s="36"/>
      <c r="T4269" s="36"/>
      <c r="U4269" s="36"/>
      <c r="V4269" s="36"/>
    </row>
    <row r="4270" spans="11:22" x14ac:dyDescent="0.25">
      <c r="K4270" s="36"/>
      <c r="L4270" s="37"/>
      <c r="M4270" s="37"/>
      <c r="N4270" s="37"/>
      <c r="O4270" s="37"/>
      <c r="P4270" s="36"/>
      <c r="S4270" s="36"/>
      <c r="T4270" s="36"/>
      <c r="U4270" s="36"/>
      <c r="V4270" s="36"/>
    </row>
    <row r="4271" spans="11:22" x14ac:dyDescent="0.25">
      <c r="K4271" s="36"/>
      <c r="L4271" s="37"/>
      <c r="M4271" s="37"/>
      <c r="N4271" s="37"/>
      <c r="O4271" s="37"/>
      <c r="P4271" s="36"/>
      <c r="S4271" s="36"/>
      <c r="T4271" s="36"/>
      <c r="U4271" s="36"/>
      <c r="V4271" s="36"/>
    </row>
    <row r="4272" spans="11:22" x14ac:dyDescent="0.25">
      <c r="K4272" s="36"/>
      <c r="L4272" s="37"/>
      <c r="M4272" s="37"/>
      <c r="N4272" s="37"/>
      <c r="O4272" s="37"/>
      <c r="P4272" s="36"/>
      <c r="S4272" s="36"/>
      <c r="T4272" s="36"/>
      <c r="U4272" s="36"/>
      <c r="V4272" s="36"/>
    </row>
    <row r="4273" spans="11:22" x14ac:dyDescent="0.25">
      <c r="K4273" s="36"/>
      <c r="L4273" s="37"/>
      <c r="M4273" s="37"/>
      <c r="N4273" s="37"/>
      <c r="O4273" s="37"/>
      <c r="P4273" s="36"/>
      <c r="S4273" s="36"/>
      <c r="T4273" s="36"/>
      <c r="U4273" s="36"/>
      <c r="V4273" s="36"/>
    </row>
    <row r="4274" spans="11:22" x14ac:dyDescent="0.25">
      <c r="K4274" s="36"/>
      <c r="L4274" s="37"/>
      <c r="M4274" s="37"/>
      <c r="N4274" s="37"/>
      <c r="O4274" s="37"/>
      <c r="P4274" s="36"/>
      <c r="S4274" s="36"/>
      <c r="T4274" s="36"/>
      <c r="U4274" s="36"/>
      <c r="V4274" s="36"/>
    </row>
    <row r="4275" spans="11:22" x14ac:dyDescent="0.25">
      <c r="K4275" s="36"/>
      <c r="L4275" s="37"/>
      <c r="M4275" s="37"/>
      <c r="N4275" s="37"/>
      <c r="O4275" s="37"/>
      <c r="P4275" s="36"/>
      <c r="S4275" s="36"/>
      <c r="T4275" s="36"/>
      <c r="U4275" s="36"/>
      <c r="V4275" s="36"/>
    </row>
    <row r="4276" spans="11:22" x14ac:dyDescent="0.25">
      <c r="K4276" s="36"/>
      <c r="L4276" s="37"/>
      <c r="M4276" s="37"/>
      <c r="N4276" s="37"/>
      <c r="O4276" s="37"/>
      <c r="P4276" s="36"/>
      <c r="S4276" s="36"/>
      <c r="T4276" s="36"/>
      <c r="U4276" s="36"/>
      <c r="V4276" s="36"/>
    </row>
    <row r="4277" spans="11:22" x14ac:dyDescent="0.25">
      <c r="K4277" s="36"/>
      <c r="L4277" s="37"/>
      <c r="M4277" s="37"/>
      <c r="N4277" s="37"/>
      <c r="O4277" s="37"/>
      <c r="P4277" s="36"/>
      <c r="S4277" s="36"/>
      <c r="T4277" s="36"/>
      <c r="U4277" s="36"/>
      <c r="V4277" s="36"/>
    </row>
    <row r="4278" spans="11:22" x14ac:dyDescent="0.25">
      <c r="K4278" s="36"/>
      <c r="L4278" s="37"/>
      <c r="M4278" s="37"/>
      <c r="N4278" s="37"/>
      <c r="O4278" s="37"/>
      <c r="P4278" s="36"/>
      <c r="S4278" s="36"/>
      <c r="T4278" s="36"/>
      <c r="U4278" s="36"/>
      <c r="V4278" s="36"/>
    </row>
    <row r="4279" spans="11:22" x14ac:dyDescent="0.25">
      <c r="K4279" s="36"/>
      <c r="L4279" s="37"/>
      <c r="M4279" s="37"/>
      <c r="N4279" s="37"/>
      <c r="O4279" s="37"/>
      <c r="P4279" s="36"/>
      <c r="S4279" s="36"/>
      <c r="T4279" s="36"/>
      <c r="U4279" s="36"/>
      <c r="V4279" s="36"/>
    </row>
    <row r="4280" spans="11:22" x14ac:dyDescent="0.25">
      <c r="K4280" s="36"/>
      <c r="L4280" s="37"/>
      <c r="M4280" s="37"/>
      <c r="N4280" s="37"/>
      <c r="O4280" s="37"/>
      <c r="P4280" s="36"/>
      <c r="S4280" s="36"/>
      <c r="T4280" s="36"/>
      <c r="U4280" s="36"/>
      <c r="V4280" s="36"/>
    </row>
    <row r="4281" spans="11:22" x14ac:dyDescent="0.25">
      <c r="K4281" s="36"/>
      <c r="L4281" s="37"/>
      <c r="M4281" s="37"/>
      <c r="N4281" s="37"/>
      <c r="O4281" s="37"/>
      <c r="P4281" s="36"/>
      <c r="S4281" s="36"/>
      <c r="T4281" s="36"/>
      <c r="U4281" s="36"/>
      <c r="V4281" s="36"/>
    </row>
    <row r="4282" spans="11:22" x14ac:dyDescent="0.25">
      <c r="K4282" s="36"/>
      <c r="L4282" s="37"/>
      <c r="M4282" s="37"/>
      <c r="N4282" s="37"/>
      <c r="O4282" s="37"/>
      <c r="P4282" s="36"/>
      <c r="S4282" s="36"/>
      <c r="T4282" s="36"/>
      <c r="U4282" s="36"/>
      <c r="V4282" s="36"/>
    </row>
    <row r="4283" spans="11:22" x14ac:dyDescent="0.25">
      <c r="K4283" s="36"/>
      <c r="L4283" s="37"/>
      <c r="M4283" s="37"/>
      <c r="N4283" s="37"/>
      <c r="O4283" s="37"/>
      <c r="P4283" s="36"/>
      <c r="S4283" s="36"/>
      <c r="T4283" s="36"/>
      <c r="U4283" s="36"/>
      <c r="V4283" s="36"/>
    </row>
    <row r="4284" spans="11:22" x14ac:dyDescent="0.25">
      <c r="K4284" s="36"/>
      <c r="L4284" s="37"/>
      <c r="M4284" s="37"/>
      <c r="N4284" s="37"/>
      <c r="O4284" s="37"/>
      <c r="P4284" s="36"/>
      <c r="S4284" s="36"/>
      <c r="T4284" s="36"/>
      <c r="U4284" s="36"/>
      <c r="V4284" s="36"/>
    </row>
    <row r="4285" spans="11:22" x14ac:dyDescent="0.25">
      <c r="K4285" s="36"/>
      <c r="L4285" s="37"/>
      <c r="M4285" s="37"/>
      <c r="N4285" s="37"/>
      <c r="O4285" s="37"/>
      <c r="P4285" s="36"/>
      <c r="S4285" s="36"/>
      <c r="T4285" s="36"/>
      <c r="U4285" s="36"/>
      <c r="V4285" s="36"/>
    </row>
    <row r="4286" spans="11:22" x14ac:dyDescent="0.25">
      <c r="K4286" s="36"/>
      <c r="L4286" s="37"/>
      <c r="M4286" s="37"/>
      <c r="N4286" s="37"/>
      <c r="O4286" s="37"/>
      <c r="P4286" s="36"/>
      <c r="S4286" s="36"/>
      <c r="T4286" s="36"/>
      <c r="U4286" s="36"/>
      <c r="V4286" s="36"/>
    </row>
    <row r="4287" spans="11:22" x14ac:dyDescent="0.25">
      <c r="K4287" s="36"/>
      <c r="L4287" s="37"/>
      <c r="M4287" s="37"/>
      <c r="N4287" s="37"/>
      <c r="O4287" s="37"/>
      <c r="P4287" s="36"/>
      <c r="S4287" s="36"/>
      <c r="T4287" s="36"/>
      <c r="U4287" s="36"/>
      <c r="V4287" s="36"/>
    </row>
    <row r="4288" spans="11:22" x14ac:dyDescent="0.25">
      <c r="K4288" s="36"/>
      <c r="L4288" s="37"/>
      <c r="M4288" s="37"/>
      <c r="N4288" s="37"/>
      <c r="O4288" s="37"/>
      <c r="P4288" s="36"/>
      <c r="S4288" s="36"/>
      <c r="T4288" s="36"/>
      <c r="U4288" s="36"/>
      <c r="V4288" s="36"/>
    </row>
    <row r="4289" spans="11:22" x14ac:dyDescent="0.25">
      <c r="K4289" s="36"/>
      <c r="L4289" s="37"/>
      <c r="M4289" s="37"/>
      <c r="N4289" s="37"/>
      <c r="O4289" s="37"/>
      <c r="P4289" s="36"/>
      <c r="S4289" s="36"/>
      <c r="T4289" s="36"/>
      <c r="U4289" s="36"/>
      <c r="V4289" s="36"/>
    </row>
    <row r="4290" spans="11:22" x14ac:dyDescent="0.25">
      <c r="K4290" s="36"/>
      <c r="L4290" s="37"/>
      <c r="M4290" s="37"/>
      <c r="N4290" s="37"/>
      <c r="O4290" s="37"/>
      <c r="P4290" s="36"/>
      <c r="S4290" s="36"/>
      <c r="T4290" s="36"/>
      <c r="U4290" s="36"/>
      <c r="V4290" s="36"/>
    </row>
    <row r="4291" spans="11:22" x14ac:dyDescent="0.25">
      <c r="K4291" s="36"/>
      <c r="L4291" s="37"/>
      <c r="M4291" s="37"/>
      <c r="N4291" s="37"/>
      <c r="O4291" s="37"/>
      <c r="P4291" s="36"/>
      <c r="S4291" s="36"/>
      <c r="T4291" s="36"/>
      <c r="U4291" s="36"/>
      <c r="V4291" s="36"/>
    </row>
    <row r="4292" spans="11:22" x14ac:dyDescent="0.25">
      <c r="K4292" s="36"/>
      <c r="L4292" s="37"/>
      <c r="M4292" s="37"/>
      <c r="N4292" s="37"/>
      <c r="O4292" s="37"/>
      <c r="P4292" s="36"/>
      <c r="S4292" s="36"/>
      <c r="T4292" s="36"/>
      <c r="U4292" s="36"/>
      <c r="V4292" s="36"/>
    </row>
    <row r="4293" spans="11:22" x14ac:dyDescent="0.25">
      <c r="K4293" s="36"/>
      <c r="L4293" s="37"/>
      <c r="M4293" s="37"/>
      <c r="N4293" s="37"/>
      <c r="O4293" s="37"/>
      <c r="P4293" s="36"/>
      <c r="S4293" s="36"/>
      <c r="T4293" s="36"/>
      <c r="U4293" s="36"/>
      <c r="V4293" s="36"/>
    </row>
    <row r="4294" spans="11:22" x14ac:dyDescent="0.25">
      <c r="K4294" s="36"/>
      <c r="L4294" s="37"/>
      <c r="M4294" s="37"/>
      <c r="N4294" s="37"/>
      <c r="O4294" s="37"/>
      <c r="P4294" s="36"/>
      <c r="S4294" s="36"/>
      <c r="T4294" s="36"/>
      <c r="U4294" s="36"/>
      <c r="V4294" s="36"/>
    </row>
    <row r="4295" spans="11:22" x14ac:dyDescent="0.25">
      <c r="K4295" s="36"/>
      <c r="L4295" s="37"/>
      <c r="M4295" s="37"/>
      <c r="N4295" s="37"/>
      <c r="O4295" s="37"/>
      <c r="P4295" s="36"/>
      <c r="S4295" s="36"/>
      <c r="T4295" s="36"/>
      <c r="U4295" s="36"/>
      <c r="V4295" s="36"/>
    </row>
    <row r="4296" spans="11:22" x14ac:dyDescent="0.25">
      <c r="K4296" s="36"/>
      <c r="L4296" s="37"/>
      <c r="M4296" s="37"/>
      <c r="N4296" s="37"/>
      <c r="O4296" s="37"/>
      <c r="P4296" s="36"/>
      <c r="S4296" s="36"/>
      <c r="T4296" s="36"/>
      <c r="U4296" s="36"/>
      <c r="V4296" s="36"/>
    </row>
    <row r="4297" spans="11:22" x14ac:dyDescent="0.25">
      <c r="K4297" s="36"/>
      <c r="L4297" s="37"/>
      <c r="M4297" s="37"/>
      <c r="N4297" s="37"/>
      <c r="O4297" s="37"/>
      <c r="P4297" s="36"/>
      <c r="S4297" s="36"/>
      <c r="T4297" s="36"/>
      <c r="U4297" s="36"/>
      <c r="V4297" s="36"/>
    </row>
    <row r="4298" spans="11:22" x14ac:dyDescent="0.25">
      <c r="K4298" s="36"/>
      <c r="L4298" s="37"/>
      <c r="M4298" s="37"/>
      <c r="N4298" s="37"/>
      <c r="O4298" s="37"/>
      <c r="P4298" s="36"/>
      <c r="S4298" s="36"/>
      <c r="T4298" s="36"/>
      <c r="U4298" s="36"/>
      <c r="V4298" s="36"/>
    </row>
    <row r="4299" spans="11:22" x14ac:dyDescent="0.25">
      <c r="K4299" s="36"/>
      <c r="L4299" s="37"/>
      <c r="M4299" s="37"/>
      <c r="N4299" s="37"/>
      <c r="O4299" s="37"/>
      <c r="P4299" s="36"/>
      <c r="S4299" s="36"/>
      <c r="T4299" s="36"/>
      <c r="U4299" s="36"/>
      <c r="V4299" s="36"/>
    </row>
    <row r="4300" spans="11:22" x14ac:dyDescent="0.25">
      <c r="K4300" s="36"/>
      <c r="L4300" s="37"/>
      <c r="M4300" s="37"/>
      <c r="N4300" s="37"/>
      <c r="O4300" s="37"/>
      <c r="P4300" s="36"/>
      <c r="S4300" s="36"/>
      <c r="T4300" s="36"/>
      <c r="U4300" s="36"/>
      <c r="V4300" s="36"/>
    </row>
    <row r="4301" spans="11:22" x14ac:dyDescent="0.25">
      <c r="K4301" s="36"/>
      <c r="L4301" s="37"/>
      <c r="M4301" s="37"/>
      <c r="N4301" s="37"/>
      <c r="O4301" s="37"/>
      <c r="P4301" s="36"/>
      <c r="S4301" s="36"/>
      <c r="T4301" s="36"/>
      <c r="U4301" s="36"/>
      <c r="V4301" s="36"/>
    </row>
    <row r="4302" spans="11:22" x14ac:dyDescent="0.25">
      <c r="K4302" s="36"/>
      <c r="L4302" s="37"/>
      <c r="M4302" s="37"/>
      <c r="N4302" s="37"/>
      <c r="O4302" s="37"/>
      <c r="P4302" s="36"/>
      <c r="S4302" s="36"/>
      <c r="T4302" s="36"/>
      <c r="U4302" s="36"/>
      <c r="V4302" s="36"/>
    </row>
    <row r="4303" spans="11:22" x14ac:dyDescent="0.25">
      <c r="K4303" s="36"/>
      <c r="L4303" s="37"/>
      <c r="M4303" s="37"/>
      <c r="N4303" s="37"/>
      <c r="O4303" s="37"/>
      <c r="P4303" s="36"/>
      <c r="S4303" s="36"/>
      <c r="T4303" s="36"/>
      <c r="U4303" s="36"/>
      <c r="V4303" s="36"/>
    </row>
    <row r="4304" spans="11:22" x14ac:dyDescent="0.25">
      <c r="K4304" s="36"/>
      <c r="L4304" s="37"/>
      <c r="M4304" s="37"/>
      <c r="N4304" s="37"/>
      <c r="O4304" s="37"/>
      <c r="P4304" s="36"/>
      <c r="S4304" s="36"/>
      <c r="T4304" s="36"/>
      <c r="U4304" s="36"/>
      <c r="V4304" s="36"/>
    </row>
    <row r="4305" spans="11:22" x14ac:dyDescent="0.25">
      <c r="K4305" s="36"/>
      <c r="L4305" s="37"/>
      <c r="M4305" s="37"/>
      <c r="N4305" s="37"/>
      <c r="O4305" s="37"/>
      <c r="P4305" s="36"/>
      <c r="S4305" s="36"/>
      <c r="T4305" s="36"/>
      <c r="U4305" s="36"/>
      <c r="V4305" s="36"/>
    </row>
    <row r="4306" spans="11:22" x14ac:dyDescent="0.25">
      <c r="K4306" s="36"/>
      <c r="L4306" s="37"/>
      <c r="M4306" s="37"/>
      <c r="N4306" s="37"/>
      <c r="O4306" s="37"/>
      <c r="P4306" s="36"/>
      <c r="S4306" s="36"/>
      <c r="T4306" s="36"/>
      <c r="U4306" s="36"/>
      <c r="V4306" s="36"/>
    </row>
    <row r="4307" spans="11:22" x14ac:dyDescent="0.25">
      <c r="K4307" s="36"/>
      <c r="L4307" s="37"/>
      <c r="M4307" s="37"/>
      <c r="N4307" s="37"/>
      <c r="O4307" s="37"/>
      <c r="P4307" s="36"/>
      <c r="S4307" s="36"/>
      <c r="T4307" s="36"/>
      <c r="U4307" s="36"/>
      <c r="V4307" s="36"/>
    </row>
    <row r="4308" spans="11:22" x14ac:dyDescent="0.25">
      <c r="K4308" s="36"/>
      <c r="L4308" s="37"/>
      <c r="M4308" s="37"/>
      <c r="N4308" s="37"/>
      <c r="O4308" s="37"/>
      <c r="P4308" s="36"/>
      <c r="S4308" s="36"/>
      <c r="T4308" s="36"/>
      <c r="U4308" s="36"/>
      <c r="V4308" s="36"/>
    </row>
    <row r="4309" spans="11:22" x14ac:dyDescent="0.25">
      <c r="K4309" s="36"/>
      <c r="L4309" s="37"/>
      <c r="M4309" s="37"/>
      <c r="N4309" s="37"/>
      <c r="O4309" s="37"/>
      <c r="P4309" s="36"/>
      <c r="S4309" s="36"/>
      <c r="T4309" s="36"/>
      <c r="U4309" s="36"/>
      <c r="V4309" s="36"/>
    </row>
    <row r="4310" spans="11:22" x14ac:dyDescent="0.25">
      <c r="K4310" s="36"/>
      <c r="L4310" s="37"/>
      <c r="M4310" s="37"/>
      <c r="N4310" s="37"/>
      <c r="O4310" s="37"/>
      <c r="P4310" s="36"/>
      <c r="S4310" s="36"/>
      <c r="T4310" s="36"/>
      <c r="U4310" s="36"/>
      <c r="V4310" s="36"/>
    </row>
    <row r="4311" spans="11:22" x14ac:dyDescent="0.25">
      <c r="K4311" s="36"/>
      <c r="L4311" s="37"/>
      <c r="M4311" s="37"/>
      <c r="N4311" s="37"/>
      <c r="O4311" s="37"/>
      <c r="P4311" s="36"/>
      <c r="S4311" s="36"/>
      <c r="T4311" s="36"/>
      <c r="U4311" s="36"/>
      <c r="V4311" s="36"/>
    </row>
    <row r="4312" spans="11:22" x14ac:dyDescent="0.25">
      <c r="K4312" s="36"/>
      <c r="L4312" s="37"/>
      <c r="M4312" s="37"/>
      <c r="N4312" s="37"/>
      <c r="O4312" s="37"/>
      <c r="P4312" s="36"/>
      <c r="S4312" s="36"/>
      <c r="T4312" s="36"/>
      <c r="U4312" s="36"/>
      <c r="V4312" s="36"/>
    </row>
    <row r="4313" spans="11:22" x14ac:dyDescent="0.25">
      <c r="K4313" s="36"/>
      <c r="L4313" s="37"/>
      <c r="M4313" s="37"/>
      <c r="N4313" s="37"/>
      <c r="O4313" s="37"/>
      <c r="P4313" s="36"/>
      <c r="S4313" s="36"/>
      <c r="T4313" s="36"/>
      <c r="U4313" s="36"/>
      <c r="V4313" s="36"/>
    </row>
    <row r="4314" spans="11:22" x14ac:dyDescent="0.25">
      <c r="K4314" s="36"/>
      <c r="L4314" s="37"/>
      <c r="M4314" s="37"/>
      <c r="N4314" s="37"/>
      <c r="O4314" s="37"/>
      <c r="P4314" s="36"/>
      <c r="S4314" s="36"/>
      <c r="T4314" s="36"/>
      <c r="U4314" s="36"/>
      <c r="V4314" s="36"/>
    </row>
    <row r="4315" spans="11:22" x14ac:dyDescent="0.25">
      <c r="K4315" s="36"/>
      <c r="L4315" s="37"/>
      <c r="M4315" s="37"/>
      <c r="N4315" s="37"/>
      <c r="O4315" s="37"/>
      <c r="P4315" s="36"/>
      <c r="S4315" s="36"/>
      <c r="T4315" s="36"/>
      <c r="U4315" s="36"/>
      <c r="V4315" s="36"/>
    </row>
    <row r="4316" spans="11:22" x14ac:dyDescent="0.25">
      <c r="K4316" s="36"/>
      <c r="L4316" s="37"/>
      <c r="M4316" s="37"/>
      <c r="N4316" s="37"/>
      <c r="O4316" s="37"/>
      <c r="P4316" s="36"/>
      <c r="S4316" s="36"/>
      <c r="T4316" s="36"/>
      <c r="U4316" s="36"/>
      <c r="V4316" s="36"/>
    </row>
    <row r="4317" spans="11:22" x14ac:dyDescent="0.25">
      <c r="K4317" s="36"/>
      <c r="L4317" s="37"/>
      <c r="M4317" s="37"/>
      <c r="N4317" s="37"/>
      <c r="O4317" s="37"/>
      <c r="P4317" s="36"/>
      <c r="S4317" s="36"/>
      <c r="T4317" s="36"/>
      <c r="U4317" s="36"/>
      <c r="V4317" s="36"/>
    </row>
    <row r="4318" spans="11:22" x14ac:dyDescent="0.25">
      <c r="K4318" s="36"/>
      <c r="L4318" s="37"/>
      <c r="M4318" s="37"/>
      <c r="N4318" s="37"/>
      <c r="O4318" s="37"/>
      <c r="P4318" s="36"/>
      <c r="S4318" s="36"/>
      <c r="T4318" s="36"/>
      <c r="U4318" s="36"/>
      <c r="V4318" s="36"/>
    </row>
    <row r="4319" spans="11:22" x14ac:dyDescent="0.25">
      <c r="K4319" s="36"/>
      <c r="L4319" s="37"/>
      <c r="M4319" s="37"/>
      <c r="N4319" s="37"/>
      <c r="O4319" s="37"/>
      <c r="P4319" s="36"/>
      <c r="S4319" s="36"/>
      <c r="T4319" s="36"/>
      <c r="U4319" s="36"/>
      <c r="V4319" s="36"/>
    </row>
    <row r="4320" spans="11:22" x14ac:dyDescent="0.25">
      <c r="K4320" s="36"/>
      <c r="L4320" s="37"/>
      <c r="M4320" s="37"/>
      <c r="N4320" s="37"/>
      <c r="O4320" s="37"/>
      <c r="P4320" s="36"/>
      <c r="S4320" s="36"/>
      <c r="T4320" s="36"/>
      <c r="U4320" s="36"/>
      <c r="V4320" s="36"/>
    </row>
    <row r="4321" spans="11:22" x14ac:dyDescent="0.25">
      <c r="K4321" s="36"/>
      <c r="L4321" s="37"/>
      <c r="M4321" s="37"/>
      <c r="N4321" s="37"/>
      <c r="O4321" s="37"/>
      <c r="P4321" s="36"/>
      <c r="S4321" s="36"/>
      <c r="T4321" s="36"/>
      <c r="U4321" s="36"/>
      <c r="V4321" s="36"/>
    </row>
    <row r="4322" spans="11:22" x14ac:dyDescent="0.25">
      <c r="K4322" s="36"/>
      <c r="L4322" s="37"/>
      <c r="M4322" s="37"/>
      <c r="N4322" s="37"/>
      <c r="O4322" s="37"/>
      <c r="P4322" s="36"/>
      <c r="S4322" s="36"/>
      <c r="T4322" s="36"/>
      <c r="U4322" s="36"/>
      <c r="V4322" s="36"/>
    </row>
    <row r="4323" spans="11:22" x14ac:dyDescent="0.25">
      <c r="K4323" s="36"/>
      <c r="L4323" s="37"/>
      <c r="M4323" s="37"/>
      <c r="N4323" s="37"/>
      <c r="O4323" s="37"/>
      <c r="P4323" s="36"/>
      <c r="S4323" s="36"/>
      <c r="T4323" s="36"/>
      <c r="U4323" s="36"/>
      <c r="V4323" s="36"/>
    </row>
    <row r="4324" spans="11:22" x14ac:dyDescent="0.25">
      <c r="K4324" s="36"/>
      <c r="L4324" s="37"/>
      <c r="M4324" s="37"/>
      <c r="N4324" s="37"/>
      <c r="O4324" s="37"/>
      <c r="P4324" s="36"/>
      <c r="S4324" s="36"/>
      <c r="T4324" s="36"/>
      <c r="U4324" s="36"/>
      <c r="V4324" s="36"/>
    </row>
    <row r="4325" spans="11:22" x14ac:dyDescent="0.25">
      <c r="K4325" s="36"/>
      <c r="L4325" s="37"/>
      <c r="M4325" s="37"/>
      <c r="N4325" s="37"/>
      <c r="O4325" s="37"/>
      <c r="P4325" s="36"/>
      <c r="S4325" s="36"/>
      <c r="T4325" s="36"/>
      <c r="U4325" s="36"/>
      <c r="V4325" s="36"/>
    </row>
    <row r="4326" spans="11:22" x14ac:dyDescent="0.25">
      <c r="K4326" s="36"/>
      <c r="L4326" s="37"/>
      <c r="M4326" s="37"/>
      <c r="N4326" s="37"/>
      <c r="O4326" s="37"/>
      <c r="P4326" s="36"/>
      <c r="S4326" s="36"/>
      <c r="T4326" s="36"/>
      <c r="U4326" s="36"/>
      <c r="V4326" s="36"/>
    </row>
    <row r="4327" spans="11:22" x14ac:dyDescent="0.25">
      <c r="K4327" s="36"/>
      <c r="L4327" s="37"/>
      <c r="M4327" s="37"/>
      <c r="N4327" s="37"/>
      <c r="O4327" s="37"/>
      <c r="P4327" s="36"/>
      <c r="S4327" s="36"/>
      <c r="T4327" s="36"/>
      <c r="U4327" s="36"/>
      <c r="V4327" s="36"/>
    </row>
    <row r="4328" spans="11:22" x14ac:dyDescent="0.25">
      <c r="K4328" s="36"/>
      <c r="L4328" s="37"/>
      <c r="M4328" s="37"/>
      <c r="N4328" s="37"/>
      <c r="O4328" s="37"/>
      <c r="P4328" s="36"/>
      <c r="S4328" s="36"/>
      <c r="T4328" s="36"/>
      <c r="U4328" s="36"/>
      <c r="V4328" s="36"/>
    </row>
    <row r="4329" spans="11:22" x14ac:dyDescent="0.25">
      <c r="K4329" s="36"/>
      <c r="L4329" s="37"/>
      <c r="M4329" s="37"/>
      <c r="N4329" s="37"/>
      <c r="O4329" s="37"/>
      <c r="P4329" s="36"/>
      <c r="S4329" s="36"/>
      <c r="T4329" s="36"/>
      <c r="U4329" s="36"/>
      <c r="V4329" s="36"/>
    </row>
    <row r="4330" spans="11:22" x14ac:dyDescent="0.25">
      <c r="K4330" s="36"/>
      <c r="L4330" s="37"/>
      <c r="M4330" s="37"/>
      <c r="N4330" s="37"/>
      <c r="O4330" s="37"/>
      <c r="P4330" s="36"/>
      <c r="S4330" s="36"/>
      <c r="T4330" s="36"/>
      <c r="U4330" s="36"/>
      <c r="V4330" s="36"/>
    </row>
    <row r="4331" spans="11:22" x14ac:dyDescent="0.25">
      <c r="K4331" s="36"/>
      <c r="L4331" s="37"/>
      <c r="M4331" s="37"/>
      <c r="N4331" s="37"/>
      <c r="O4331" s="37"/>
      <c r="P4331" s="36"/>
      <c r="S4331" s="36"/>
      <c r="T4331" s="36"/>
      <c r="U4331" s="36"/>
      <c r="V4331" s="36"/>
    </row>
    <row r="4332" spans="11:22" x14ac:dyDescent="0.25">
      <c r="K4332" s="36"/>
      <c r="L4332" s="37"/>
      <c r="M4332" s="37"/>
      <c r="N4332" s="37"/>
      <c r="O4332" s="37"/>
      <c r="P4332" s="36"/>
      <c r="S4332" s="36"/>
      <c r="T4332" s="36"/>
      <c r="U4332" s="36"/>
      <c r="V4332" s="36"/>
    </row>
    <row r="4333" spans="11:22" x14ac:dyDescent="0.25">
      <c r="K4333" s="36"/>
      <c r="L4333" s="37"/>
      <c r="M4333" s="37"/>
      <c r="N4333" s="37"/>
      <c r="O4333" s="37"/>
      <c r="P4333" s="36"/>
      <c r="S4333" s="36"/>
      <c r="T4333" s="36"/>
      <c r="U4333" s="36"/>
      <c r="V4333" s="36"/>
    </row>
    <row r="4334" spans="11:22" x14ac:dyDescent="0.25">
      <c r="K4334" s="36"/>
      <c r="L4334" s="37"/>
      <c r="M4334" s="37"/>
      <c r="N4334" s="37"/>
      <c r="O4334" s="37"/>
      <c r="P4334" s="36"/>
      <c r="S4334" s="36"/>
      <c r="T4334" s="36"/>
      <c r="U4334" s="36"/>
      <c r="V4334" s="36"/>
    </row>
    <row r="4335" spans="11:22" x14ac:dyDescent="0.25">
      <c r="K4335" s="36"/>
      <c r="L4335" s="37"/>
      <c r="M4335" s="37"/>
      <c r="N4335" s="37"/>
      <c r="O4335" s="37"/>
      <c r="P4335" s="36"/>
      <c r="S4335" s="36"/>
      <c r="T4335" s="36"/>
      <c r="U4335" s="36"/>
      <c r="V4335" s="36"/>
    </row>
    <row r="4336" spans="11:22" x14ac:dyDescent="0.25">
      <c r="K4336" s="36"/>
      <c r="L4336" s="37"/>
      <c r="M4336" s="37"/>
      <c r="N4336" s="37"/>
      <c r="O4336" s="37"/>
      <c r="P4336" s="36"/>
      <c r="S4336" s="36"/>
      <c r="T4336" s="36"/>
      <c r="U4336" s="36"/>
      <c r="V4336" s="36"/>
    </row>
    <row r="4337" spans="11:22" x14ac:dyDescent="0.25">
      <c r="K4337" s="36"/>
      <c r="L4337" s="37"/>
      <c r="M4337" s="37"/>
      <c r="N4337" s="37"/>
      <c r="O4337" s="37"/>
      <c r="P4337" s="36"/>
      <c r="S4337" s="36"/>
      <c r="T4337" s="36"/>
      <c r="U4337" s="36"/>
      <c r="V4337" s="36"/>
    </row>
    <row r="4338" spans="11:22" x14ac:dyDescent="0.25">
      <c r="K4338" s="36"/>
      <c r="L4338" s="37"/>
      <c r="M4338" s="37"/>
      <c r="N4338" s="37"/>
      <c r="O4338" s="37"/>
      <c r="P4338" s="36"/>
      <c r="S4338" s="36"/>
      <c r="T4338" s="36"/>
      <c r="U4338" s="36"/>
      <c r="V4338" s="36"/>
    </row>
    <row r="4339" spans="11:22" x14ac:dyDescent="0.25">
      <c r="K4339" s="36"/>
      <c r="L4339" s="37"/>
      <c r="M4339" s="37"/>
      <c r="N4339" s="37"/>
      <c r="O4339" s="37"/>
      <c r="P4339" s="36"/>
      <c r="S4339" s="36"/>
      <c r="T4339" s="36"/>
      <c r="U4339" s="36"/>
      <c r="V4339" s="36"/>
    </row>
    <row r="4340" spans="11:22" x14ac:dyDescent="0.25">
      <c r="K4340" s="36"/>
      <c r="L4340" s="37"/>
      <c r="M4340" s="37"/>
      <c r="N4340" s="37"/>
      <c r="O4340" s="37"/>
      <c r="P4340" s="36"/>
      <c r="S4340" s="36"/>
      <c r="T4340" s="36"/>
      <c r="U4340" s="36"/>
      <c r="V4340" s="36"/>
    </row>
    <row r="4341" spans="11:22" x14ac:dyDescent="0.25">
      <c r="K4341" s="36"/>
      <c r="L4341" s="37"/>
      <c r="M4341" s="37"/>
      <c r="N4341" s="37"/>
      <c r="O4341" s="37"/>
      <c r="P4341" s="36"/>
      <c r="S4341" s="36"/>
      <c r="T4341" s="36"/>
      <c r="U4341" s="36"/>
      <c r="V4341" s="36"/>
    </row>
    <row r="4342" spans="11:22" x14ac:dyDescent="0.25">
      <c r="K4342" s="36"/>
      <c r="L4342" s="37"/>
      <c r="M4342" s="37"/>
      <c r="N4342" s="37"/>
      <c r="O4342" s="37"/>
      <c r="P4342" s="36"/>
      <c r="S4342" s="36"/>
      <c r="T4342" s="36"/>
      <c r="U4342" s="36"/>
      <c r="V4342" s="36"/>
    </row>
    <row r="4343" spans="11:22" x14ac:dyDescent="0.25">
      <c r="K4343" s="36"/>
      <c r="L4343" s="37"/>
      <c r="M4343" s="37"/>
      <c r="N4343" s="37"/>
      <c r="O4343" s="37"/>
      <c r="P4343" s="36"/>
      <c r="S4343" s="36"/>
      <c r="T4343" s="36"/>
      <c r="U4343" s="36"/>
      <c r="V4343" s="36"/>
    </row>
    <row r="4344" spans="11:22" x14ac:dyDescent="0.25">
      <c r="K4344" s="36"/>
      <c r="L4344" s="37"/>
      <c r="M4344" s="37"/>
      <c r="N4344" s="37"/>
      <c r="O4344" s="37"/>
      <c r="P4344" s="36"/>
      <c r="S4344" s="36"/>
      <c r="T4344" s="36"/>
      <c r="U4344" s="36"/>
      <c r="V4344" s="36"/>
    </row>
    <row r="4345" spans="11:22" x14ac:dyDescent="0.25">
      <c r="K4345" s="36"/>
      <c r="L4345" s="37"/>
      <c r="M4345" s="37"/>
      <c r="N4345" s="37"/>
      <c r="O4345" s="37"/>
      <c r="P4345" s="36"/>
      <c r="S4345" s="36"/>
      <c r="T4345" s="36"/>
      <c r="U4345" s="36"/>
      <c r="V4345" s="36"/>
    </row>
    <row r="4346" spans="11:22" x14ac:dyDescent="0.25">
      <c r="K4346" s="36"/>
      <c r="L4346" s="37"/>
      <c r="M4346" s="37"/>
      <c r="N4346" s="37"/>
      <c r="O4346" s="37"/>
      <c r="P4346" s="36"/>
      <c r="S4346" s="36"/>
      <c r="T4346" s="36"/>
      <c r="U4346" s="36"/>
      <c r="V4346" s="36"/>
    </row>
    <row r="4347" spans="11:22" x14ac:dyDescent="0.25">
      <c r="K4347" s="36"/>
      <c r="L4347" s="37"/>
      <c r="M4347" s="37"/>
      <c r="N4347" s="37"/>
      <c r="O4347" s="37"/>
      <c r="P4347" s="36"/>
      <c r="S4347" s="36"/>
      <c r="T4347" s="36"/>
      <c r="U4347" s="36"/>
      <c r="V4347" s="36"/>
    </row>
    <row r="4348" spans="11:22" x14ac:dyDescent="0.25">
      <c r="K4348" s="36"/>
      <c r="L4348" s="37"/>
      <c r="M4348" s="37"/>
      <c r="N4348" s="37"/>
      <c r="O4348" s="37"/>
      <c r="P4348" s="36"/>
      <c r="S4348" s="36"/>
      <c r="T4348" s="36"/>
      <c r="U4348" s="36"/>
      <c r="V4348" s="36"/>
    </row>
    <row r="4349" spans="11:22" x14ac:dyDescent="0.25">
      <c r="K4349" s="36"/>
      <c r="L4349" s="37"/>
      <c r="M4349" s="37"/>
      <c r="N4349" s="37"/>
      <c r="O4349" s="37"/>
      <c r="P4349" s="36"/>
      <c r="S4349" s="36"/>
      <c r="T4349" s="36"/>
      <c r="U4349" s="36"/>
      <c r="V4349" s="36"/>
    </row>
    <row r="4350" spans="11:22" x14ac:dyDescent="0.25">
      <c r="K4350" s="36"/>
      <c r="L4350" s="37"/>
      <c r="M4350" s="37"/>
      <c r="N4350" s="37"/>
      <c r="O4350" s="37"/>
      <c r="P4350" s="36"/>
      <c r="S4350" s="36"/>
      <c r="T4350" s="36"/>
      <c r="U4350" s="36"/>
      <c r="V4350" s="36"/>
    </row>
    <row r="4351" spans="11:22" x14ac:dyDescent="0.25">
      <c r="K4351" s="36"/>
      <c r="L4351" s="37"/>
      <c r="M4351" s="37"/>
      <c r="N4351" s="37"/>
      <c r="O4351" s="37"/>
      <c r="P4351" s="36"/>
      <c r="S4351" s="36"/>
      <c r="T4351" s="36"/>
      <c r="U4351" s="36"/>
      <c r="V4351" s="36"/>
    </row>
    <row r="4352" spans="11:22" x14ac:dyDescent="0.25">
      <c r="K4352" s="36"/>
      <c r="L4352" s="37"/>
      <c r="M4352" s="37"/>
      <c r="N4352" s="37"/>
      <c r="O4352" s="37"/>
      <c r="P4352" s="36"/>
      <c r="S4352" s="36"/>
      <c r="T4352" s="36"/>
      <c r="U4352" s="36"/>
      <c r="V4352" s="36"/>
    </row>
    <row r="4353" spans="11:22" x14ac:dyDescent="0.25">
      <c r="K4353" s="36"/>
      <c r="L4353" s="37"/>
      <c r="M4353" s="37"/>
      <c r="N4353" s="37"/>
      <c r="O4353" s="37"/>
      <c r="P4353" s="36"/>
      <c r="S4353" s="36"/>
      <c r="T4353" s="36"/>
      <c r="U4353" s="36"/>
      <c r="V4353" s="36"/>
    </row>
    <row r="4354" spans="11:22" x14ac:dyDescent="0.25">
      <c r="K4354" s="36"/>
      <c r="L4354" s="37"/>
      <c r="M4354" s="37"/>
      <c r="N4354" s="37"/>
      <c r="O4354" s="37"/>
      <c r="P4354" s="36"/>
      <c r="S4354" s="36"/>
      <c r="T4354" s="36"/>
      <c r="U4354" s="36"/>
      <c r="V4354" s="36"/>
    </row>
    <row r="4355" spans="11:22" x14ac:dyDescent="0.25">
      <c r="K4355" s="36"/>
      <c r="L4355" s="37"/>
      <c r="M4355" s="37"/>
      <c r="N4355" s="37"/>
      <c r="O4355" s="37"/>
      <c r="P4355" s="36"/>
      <c r="S4355" s="36"/>
      <c r="T4355" s="36"/>
      <c r="U4355" s="36"/>
      <c r="V4355" s="36"/>
    </row>
    <row r="4356" spans="11:22" x14ac:dyDescent="0.25">
      <c r="K4356" s="36"/>
      <c r="L4356" s="37"/>
      <c r="M4356" s="37"/>
      <c r="N4356" s="37"/>
      <c r="O4356" s="37"/>
      <c r="P4356" s="36"/>
      <c r="S4356" s="36"/>
      <c r="T4356" s="36"/>
      <c r="U4356" s="36"/>
      <c r="V4356" s="36"/>
    </row>
    <row r="4357" spans="11:22" x14ac:dyDescent="0.25">
      <c r="K4357" s="36"/>
      <c r="L4357" s="37"/>
      <c r="M4357" s="37"/>
      <c r="N4357" s="37"/>
      <c r="O4357" s="37"/>
      <c r="P4357" s="36"/>
      <c r="S4357" s="36"/>
      <c r="T4357" s="36"/>
      <c r="U4357" s="36"/>
      <c r="V4357" s="36"/>
    </row>
    <row r="4358" spans="11:22" x14ac:dyDescent="0.25">
      <c r="K4358" s="36"/>
      <c r="L4358" s="37"/>
      <c r="M4358" s="37"/>
      <c r="N4358" s="37"/>
      <c r="O4358" s="37"/>
      <c r="P4358" s="36"/>
      <c r="S4358" s="36"/>
      <c r="T4358" s="36"/>
      <c r="U4358" s="36"/>
      <c r="V4358" s="36"/>
    </row>
    <row r="4359" spans="11:22" x14ac:dyDescent="0.25">
      <c r="K4359" s="36"/>
      <c r="L4359" s="37"/>
      <c r="M4359" s="37"/>
      <c r="N4359" s="37"/>
      <c r="O4359" s="37"/>
      <c r="P4359" s="36"/>
      <c r="S4359" s="36"/>
      <c r="T4359" s="36"/>
      <c r="U4359" s="36"/>
      <c r="V4359" s="36"/>
    </row>
    <row r="4360" spans="11:22" x14ac:dyDescent="0.25">
      <c r="K4360" s="36"/>
      <c r="L4360" s="37"/>
      <c r="M4360" s="37"/>
      <c r="N4360" s="37"/>
      <c r="O4360" s="37"/>
      <c r="P4360" s="36"/>
      <c r="S4360" s="36"/>
      <c r="T4360" s="36"/>
      <c r="U4360" s="36"/>
      <c r="V4360" s="36"/>
    </row>
    <row r="4361" spans="11:22" x14ac:dyDescent="0.25">
      <c r="K4361" s="36"/>
      <c r="L4361" s="37"/>
      <c r="M4361" s="37"/>
      <c r="N4361" s="37"/>
      <c r="O4361" s="37"/>
      <c r="P4361" s="36"/>
      <c r="S4361" s="36"/>
      <c r="T4361" s="36"/>
      <c r="U4361" s="36"/>
      <c r="V4361" s="36"/>
    </row>
    <row r="4362" spans="11:22" x14ac:dyDescent="0.25">
      <c r="K4362" s="36"/>
      <c r="L4362" s="37"/>
      <c r="M4362" s="37"/>
      <c r="N4362" s="37"/>
      <c r="O4362" s="37"/>
      <c r="P4362" s="36"/>
      <c r="S4362" s="36"/>
      <c r="T4362" s="36"/>
      <c r="U4362" s="36"/>
      <c r="V4362" s="36"/>
    </row>
    <row r="4363" spans="11:22" x14ac:dyDescent="0.25">
      <c r="K4363" s="36"/>
      <c r="L4363" s="37"/>
      <c r="M4363" s="37"/>
      <c r="N4363" s="37"/>
      <c r="O4363" s="37"/>
      <c r="P4363" s="36"/>
      <c r="S4363" s="36"/>
      <c r="T4363" s="36"/>
      <c r="U4363" s="36"/>
      <c r="V4363" s="36"/>
    </row>
    <row r="4364" spans="11:22" x14ac:dyDescent="0.25">
      <c r="K4364" s="36"/>
      <c r="L4364" s="37"/>
      <c r="M4364" s="37"/>
      <c r="N4364" s="37"/>
      <c r="O4364" s="37"/>
      <c r="P4364" s="36"/>
      <c r="S4364" s="36"/>
      <c r="T4364" s="36"/>
      <c r="U4364" s="36"/>
      <c r="V4364" s="36"/>
    </row>
    <row r="4365" spans="11:22" x14ac:dyDescent="0.25">
      <c r="K4365" s="36"/>
      <c r="L4365" s="37"/>
      <c r="M4365" s="37"/>
      <c r="N4365" s="37"/>
      <c r="O4365" s="37"/>
      <c r="P4365" s="36"/>
      <c r="S4365" s="36"/>
      <c r="T4365" s="36"/>
      <c r="U4365" s="36"/>
      <c r="V4365" s="36"/>
    </row>
    <row r="4366" spans="11:22" x14ac:dyDescent="0.25">
      <c r="K4366" s="36"/>
      <c r="L4366" s="37"/>
      <c r="M4366" s="37"/>
      <c r="N4366" s="37"/>
      <c r="O4366" s="37"/>
      <c r="P4366" s="36"/>
      <c r="S4366" s="36"/>
      <c r="T4366" s="36"/>
      <c r="U4366" s="36"/>
      <c r="V4366" s="36"/>
    </row>
    <row r="4367" spans="11:22" x14ac:dyDescent="0.25">
      <c r="K4367" s="36"/>
      <c r="L4367" s="37"/>
      <c r="M4367" s="37"/>
      <c r="N4367" s="37"/>
      <c r="O4367" s="37"/>
      <c r="P4367" s="36"/>
      <c r="S4367" s="36"/>
      <c r="T4367" s="36"/>
      <c r="U4367" s="36"/>
      <c r="V4367" s="36"/>
    </row>
    <row r="4368" spans="11:22" x14ac:dyDescent="0.25">
      <c r="K4368" s="36"/>
      <c r="L4368" s="37"/>
      <c r="M4368" s="37"/>
      <c r="N4368" s="37"/>
      <c r="O4368" s="37"/>
      <c r="P4368" s="36"/>
      <c r="S4368" s="36"/>
      <c r="T4368" s="36"/>
      <c r="U4368" s="36"/>
      <c r="V4368" s="36"/>
    </row>
    <row r="4369" spans="11:22" x14ac:dyDescent="0.25">
      <c r="K4369" s="36"/>
      <c r="L4369" s="37"/>
      <c r="M4369" s="37"/>
      <c r="N4369" s="37"/>
      <c r="O4369" s="37"/>
      <c r="P4369" s="36"/>
      <c r="S4369" s="36"/>
      <c r="T4369" s="36"/>
      <c r="U4369" s="36"/>
      <c r="V4369" s="36"/>
    </row>
    <row r="4370" spans="11:22" x14ac:dyDescent="0.25">
      <c r="K4370" s="36"/>
      <c r="L4370" s="37"/>
      <c r="M4370" s="37"/>
      <c r="N4370" s="37"/>
      <c r="O4370" s="37"/>
      <c r="P4370" s="36"/>
      <c r="S4370" s="36"/>
      <c r="T4370" s="36"/>
      <c r="U4370" s="36"/>
      <c r="V4370" s="36"/>
    </row>
    <row r="4371" spans="11:22" x14ac:dyDescent="0.25">
      <c r="K4371" s="36"/>
      <c r="L4371" s="37"/>
      <c r="M4371" s="37"/>
      <c r="N4371" s="37"/>
      <c r="O4371" s="37"/>
      <c r="P4371" s="36"/>
      <c r="S4371" s="36"/>
      <c r="T4371" s="36"/>
      <c r="U4371" s="36"/>
      <c r="V4371" s="36"/>
    </row>
    <row r="4372" spans="11:22" x14ac:dyDescent="0.25">
      <c r="K4372" s="36"/>
      <c r="L4372" s="37"/>
      <c r="M4372" s="37"/>
      <c r="N4372" s="37"/>
      <c r="O4372" s="37"/>
      <c r="P4372" s="36"/>
      <c r="S4372" s="36"/>
      <c r="T4372" s="36"/>
      <c r="U4372" s="36"/>
      <c r="V4372" s="36"/>
    </row>
    <row r="4373" spans="11:22" x14ac:dyDescent="0.25">
      <c r="K4373" s="36"/>
      <c r="L4373" s="37"/>
      <c r="M4373" s="37"/>
      <c r="N4373" s="37"/>
      <c r="O4373" s="37"/>
      <c r="P4373" s="36"/>
      <c r="S4373" s="36"/>
      <c r="T4373" s="36"/>
      <c r="U4373" s="36"/>
      <c r="V4373" s="36"/>
    </row>
    <row r="4374" spans="11:22" x14ac:dyDescent="0.25">
      <c r="K4374" s="36"/>
      <c r="L4374" s="37"/>
      <c r="M4374" s="37"/>
      <c r="N4374" s="37"/>
      <c r="O4374" s="37"/>
      <c r="P4374" s="36"/>
      <c r="S4374" s="36"/>
      <c r="T4374" s="36"/>
      <c r="U4374" s="36"/>
      <c r="V4374" s="36"/>
    </row>
    <row r="4375" spans="11:22" x14ac:dyDescent="0.25">
      <c r="K4375" s="36"/>
      <c r="L4375" s="37"/>
      <c r="M4375" s="37"/>
      <c r="N4375" s="37"/>
      <c r="O4375" s="37"/>
      <c r="P4375" s="36"/>
      <c r="S4375" s="36"/>
      <c r="T4375" s="36"/>
      <c r="U4375" s="36"/>
      <c r="V4375" s="36"/>
    </row>
    <row r="4376" spans="11:22" x14ac:dyDescent="0.25">
      <c r="K4376" s="36"/>
      <c r="L4376" s="37"/>
      <c r="M4376" s="37"/>
      <c r="N4376" s="37"/>
      <c r="O4376" s="37"/>
      <c r="P4376" s="36"/>
      <c r="S4376" s="36"/>
      <c r="T4376" s="36"/>
      <c r="U4376" s="36"/>
      <c r="V4376" s="36"/>
    </row>
    <row r="4377" spans="11:22" x14ac:dyDescent="0.25">
      <c r="K4377" s="36"/>
      <c r="L4377" s="37"/>
      <c r="M4377" s="37"/>
      <c r="N4377" s="37"/>
      <c r="O4377" s="37"/>
      <c r="P4377" s="36"/>
      <c r="S4377" s="36"/>
      <c r="T4377" s="36"/>
      <c r="U4377" s="36"/>
      <c r="V4377" s="36"/>
    </row>
    <row r="4378" spans="11:22" x14ac:dyDescent="0.25">
      <c r="K4378" s="36"/>
      <c r="L4378" s="37"/>
      <c r="M4378" s="37"/>
      <c r="N4378" s="37"/>
      <c r="O4378" s="37"/>
      <c r="P4378" s="36"/>
      <c r="S4378" s="36"/>
      <c r="T4378" s="36"/>
      <c r="U4378" s="36"/>
      <c r="V4378" s="36"/>
    </row>
    <row r="4379" spans="11:22" x14ac:dyDescent="0.25">
      <c r="K4379" s="36"/>
      <c r="L4379" s="37"/>
      <c r="M4379" s="37"/>
      <c r="N4379" s="37"/>
      <c r="O4379" s="37"/>
      <c r="P4379" s="36"/>
      <c r="S4379" s="36"/>
      <c r="T4379" s="36"/>
      <c r="U4379" s="36"/>
      <c r="V4379" s="36"/>
    </row>
    <row r="4380" spans="11:22" x14ac:dyDescent="0.25">
      <c r="K4380" s="36"/>
      <c r="L4380" s="37"/>
      <c r="M4380" s="37"/>
      <c r="N4380" s="37"/>
      <c r="O4380" s="37"/>
      <c r="P4380" s="36"/>
      <c r="S4380" s="36"/>
      <c r="T4380" s="36"/>
      <c r="U4380" s="36"/>
      <c r="V4380" s="36"/>
    </row>
    <row r="4381" spans="11:22" x14ac:dyDescent="0.25">
      <c r="K4381" s="36"/>
      <c r="L4381" s="37"/>
      <c r="M4381" s="37"/>
      <c r="N4381" s="37"/>
      <c r="O4381" s="37"/>
      <c r="P4381" s="36"/>
      <c r="S4381" s="36"/>
      <c r="T4381" s="36"/>
      <c r="U4381" s="36"/>
      <c r="V4381" s="36"/>
    </row>
    <row r="4382" spans="11:22" x14ac:dyDescent="0.25">
      <c r="K4382" s="36"/>
      <c r="L4382" s="37"/>
      <c r="M4382" s="37"/>
      <c r="N4382" s="37"/>
      <c r="O4382" s="37"/>
      <c r="P4382" s="36"/>
      <c r="S4382" s="36"/>
      <c r="T4382" s="36"/>
      <c r="U4382" s="36"/>
      <c r="V4382" s="36"/>
    </row>
    <row r="4383" spans="11:22" x14ac:dyDescent="0.25">
      <c r="K4383" s="36"/>
      <c r="L4383" s="37"/>
      <c r="M4383" s="37"/>
      <c r="N4383" s="37"/>
      <c r="O4383" s="37"/>
      <c r="P4383" s="36"/>
      <c r="S4383" s="36"/>
      <c r="T4383" s="36"/>
      <c r="U4383" s="36"/>
      <c r="V4383" s="36"/>
    </row>
    <row r="4384" spans="11:22" x14ac:dyDescent="0.25">
      <c r="K4384" s="36"/>
      <c r="L4384" s="37"/>
      <c r="M4384" s="37"/>
      <c r="N4384" s="37"/>
      <c r="O4384" s="37"/>
      <c r="P4384" s="36"/>
      <c r="S4384" s="36"/>
      <c r="T4384" s="36"/>
      <c r="U4384" s="36"/>
      <c r="V4384" s="36"/>
    </row>
    <row r="4385" spans="11:22" x14ac:dyDescent="0.25">
      <c r="K4385" s="36"/>
      <c r="L4385" s="37"/>
      <c r="M4385" s="37"/>
      <c r="N4385" s="37"/>
      <c r="O4385" s="37"/>
      <c r="P4385" s="36"/>
      <c r="S4385" s="36"/>
      <c r="T4385" s="36"/>
      <c r="U4385" s="36"/>
      <c r="V4385" s="36"/>
    </row>
    <row r="4386" spans="11:22" x14ac:dyDescent="0.25">
      <c r="K4386" s="36"/>
      <c r="L4386" s="37"/>
      <c r="M4386" s="37"/>
      <c r="N4386" s="37"/>
      <c r="O4386" s="37"/>
      <c r="P4386" s="36"/>
      <c r="S4386" s="36"/>
      <c r="T4386" s="36"/>
      <c r="U4386" s="36"/>
      <c r="V4386" s="36"/>
    </row>
    <row r="4387" spans="11:22" x14ac:dyDescent="0.25">
      <c r="K4387" s="36"/>
      <c r="L4387" s="37"/>
      <c r="M4387" s="37"/>
      <c r="N4387" s="37"/>
      <c r="O4387" s="37"/>
      <c r="P4387" s="36"/>
      <c r="S4387" s="36"/>
      <c r="T4387" s="36"/>
      <c r="U4387" s="36"/>
      <c r="V4387" s="36"/>
    </row>
    <row r="4388" spans="11:22" x14ac:dyDescent="0.25">
      <c r="K4388" s="36"/>
      <c r="L4388" s="37"/>
      <c r="M4388" s="37"/>
      <c r="N4388" s="37"/>
      <c r="O4388" s="37"/>
      <c r="P4388" s="36"/>
      <c r="S4388" s="36"/>
      <c r="T4388" s="36"/>
      <c r="U4388" s="36"/>
      <c r="V4388" s="36"/>
    </row>
    <row r="4389" spans="11:22" x14ac:dyDescent="0.25">
      <c r="K4389" s="36"/>
      <c r="L4389" s="37"/>
      <c r="M4389" s="37"/>
      <c r="N4389" s="37"/>
      <c r="O4389" s="37"/>
      <c r="P4389" s="36"/>
      <c r="S4389" s="36"/>
      <c r="T4389" s="36"/>
      <c r="U4389" s="36"/>
      <c r="V4389" s="36"/>
    </row>
    <row r="4390" spans="11:22" x14ac:dyDescent="0.25">
      <c r="K4390" s="36"/>
      <c r="L4390" s="37"/>
      <c r="M4390" s="37"/>
      <c r="N4390" s="37"/>
      <c r="O4390" s="37"/>
      <c r="P4390" s="36"/>
      <c r="S4390" s="36"/>
      <c r="T4390" s="36"/>
      <c r="U4390" s="36"/>
      <c r="V4390" s="36"/>
    </row>
    <row r="4391" spans="11:22" x14ac:dyDescent="0.25">
      <c r="K4391" s="36"/>
      <c r="L4391" s="37"/>
      <c r="M4391" s="37"/>
      <c r="N4391" s="37"/>
      <c r="O4391" s="37"/>
      <c r="P4391" s="36"/>
      <c r="S4391" s="36"/>
      <c r="T4391" s="36"/>
      <c r="U4391" s="36"/>
      <c r="V4391" s="36"/>
    </row>
    <row r="4392" spans="11:22" x14ac:dyDescent="0.25">
      <c r="K4392" s="36"/>
      <c r="L4392" s="37"/>
      <c r="M4392" s="37"/>
      <c r="N4392" s="37"/>
      <c r="O4392" s="37"/>
      <c r="P4392" s="36"/>
      <c r="S4392" s="36"/>
      <c r="T4392" s="36"/>
      <c r="U4392" s="36"/>
      <c r="V4392" s="36"/>
    </row>
    <row r="4393" spans="11:22" x14ac:dyDescent="0.25">
      <c r="K4393" s="36"/>
      <c r="L4393" s="37"/>
      <c r="M4393" s="37"/>
      <c r="N4393" s="37"/>
      <c r="O4393" s="37"/>
      <c r="P4393" s="36"/>
      <c r="S4393" s="36"/>
      <c r="T4393" s="36"/>
      <c r="U4393" s="36"/>
      <c r="V4393" s="36"/>
    </row>
    <row r="4394" spans="11:22" x14ac:dyDescent="0.25">
      <c r="K4394" s="36"/>
      <c r="L4394" s="37"/>
      <c r="M4394" s="37"/>
      <c r="N4394" s="37"/>
      <c r="O4394" s="37"/>
      <c r="P4394" s="36"/>
      <c r="S4394" s="36"/>
      <c r="T4394" s="36"/>
      <c r="U4394" s="36"/>
      <c r="V4394" s="36"/>
    </row>
    <row r="4395" spans="11:22" x14ac:dyDescent="0.25">
      <c r="K4395" s="36"/>
      <c r="L4395" s="37"/>
      <c r="M4395" s="37"/>
      <c r="N4395" s="37"/>
      <c r="O4395" s="37"/>
      <c r="P4395" s="36"/>
      <c r="S4395" s="36"/>
      <c r="T4395" s="36"/>
      <c r="U4395" s="36"/>
      <c r="V4395" s="36"/>
    </row>
    <row r="4396" spans="11:22" x14ac:dyDescent="0.25">
      <c r="K4396" s="36"/>
      <c r="L4396" s="37"/>
      <c r="M4396" s="37"/>
      <c r="N4396" s="37"/>
      <c r="O4396" s="37"/>
      <c r="P4396" s="36"/>
      <c r="S4396" s="36"/>
      <c r="T4396" s="36"/>
      <c r="U4396" s="36"/>
      <c r="V4396" s="36"/>
    </row>
    <row r="4397" spans="11:22" x14ac:dyDescent="0.25">
      <c r="K4397" s="36"/>
      <c r="L4397" s="37"/>
      <c r="M4397" s="37"/>
      <c r="N4397" s="37"/>
      <c r="O4397" s="37"/>
      <c r="P4397" s="36"/>
      <c r="S4397" s="36"/>
      <c r="T4397" s="36"/>
      <c r="U4397" s="36"/>
      <c r="V4397" s="36"/>
    </row>
    <row r="4398" spans="11:22" x14ac:dyDescent="0.25">
      <c r="K4398" s="36"/>
      <c r="L4398" s="37"/>
      <c r="M4398" s="37"/>
      <c r="N4398" s="37"/>
      <c r="O4398" s="37"/>
      <c r="P4398" s="36"/>
      <c r="S4398" s="36"/>
      <c r="T4398" s="36"/>
      <c r="U4398" s="36"/>
      <c r="V4398" s="36"/>
    </row>
    <row r="4399" spans="11:22" x14ac:dyDescent="0.25">
      <c r="K4399" s="36"/>
      <c r="L4399" s="37"/>
      <c r="M4399" s="37"/>
      <c r="N4399" s="37"/>
      <c r="O4399" s="37"/>
      <c r="P4399" s="36"/>
      <c r="S4399" s="36"/>
      <c r="T4399" s="36"/>
      <c r="U4399" s="36"/>
      <c r="V4399" s="36"/>
    </row>
    <row r="4400" spans="11:22" x14ac:dyDescent="0.25">
      <c r="K4400" s="36"/>
      <c r="L4400" s="37"/>
      <c r="M4400" s="37"/>
      <c r="N4400" s="37"/>
      <c r="O4400" s="37"/>
      <c r="P4400" s="36"/>
      <c r="S4400" s="36"/>
      <c r="T4400" s="36"/>
      <c r="U4400" s="36"/>
      <c r="V4400" s="36"/>
    </row>
    <row r="4401" spans="11:22" x14ac:dyDescent="0.25">
      <c r="K4401" s="36"/>
      <c r="L4401" s="37"/>
      <c r="M4401" s="37"/>
      <c r="N4401" s="37"/>
      <c r="O4401" s="37"/>
      <c r="P4401" s="36"/>
      <c r="S4401" s="36"/>
      <c r="T4401" s="36"/>
      <c r="U4401" s="36"/>
      <c r="V4401" s="36"/>
    </row>
    <row r="4402" spans="11:22" x14ac:dyDescent="0.25">
      <c r="K4402" s="36"/>
      <c r="L4402" s="37"/>
      <c r="M4402" s="37"/>
      <c r="N4402" s="37"/>
      <c r="O4402" s="37"/>
      <c r="P4402" s="36"/>
      <c r="S4402" s="36"/>
      <c r="T4402" s="36"/>
      <c r="U4402" s="36"/>
      <c r="V4402" s="36"/>
    </row>
    <row r="4403" spans="11:22" x14ac:dyDescent="0.25">
      <c r="K4403" s="36"/>
      <c r="L4403" s="37"/>
      <c r="M4403" s="37"/>
      <c r="N4403" s="37"/>
      <c r="O4403" s="37"/>
      <c r="P4403" s="36"/>
      <c r="S4403" s="36"/>
      <c r="T4403" s="36"/>
      <c r="U4403" s="36"/>
      <c r="V4403" s="36"/>
    </row>
    <row r="4404" spans="11:22" x14ac:dyDescent="0.25">
      <c r="K4404" s="36"/>
      <c r="L4404" s="37"/>
      <c r="M4404" s="37"/>
      <c r="N4404" s="37"/>
      <c r="O4404" s="37"/>
      <c r="P4404" s="36"/>
      <c r="S4404" s="36"/>
      <c r="T4404" s="36"/>
      <c r="U4404" s="36"/>
      <c r="V4404" s="36"/>
    </row>
    <row r="4405" spans="11:22" x14ac:dyDescent="0.25">
      <c r="K4405" s="36"/>
      <c r="L4405" s="37"/>
      <c r="M4405" s="37"/>
      <c r="N4405" s="37"/>
      <c r="O4405" s="37"/>
      <c r="P4405" s="36"/>
      <c r="S4405" s="36"/>
      <c r="T4405" s="36"/>
      <c r="U4405" s="36"/>
      <c r="V4405" s="36"/>
    </row>
    <row r="4406" spans="11:22" x14ac:dyDescent="0.25">
      <c r="K4406" s="36"/>
      <c r="L4406" s="37"/>
      <c r="M4406" s="37"/>
      <c r="N4406" s="37"/>
      <c r="O4406" s="37"/>
      <c r="P4406" s="36"/>
      <c r="S4406" s="36"/>
      <c r="T4406" s="36"/>
      <c r="U4406" s="36"/>
      <c r="V4406" s="36"/>
    </row>
    <row r="4407" spans="11:22" x14ac:dyDescent="0.25">
      <c r="K4407" s="36"/>
      <c r="L4407" s="37"/>
      <c r="M4407" s="37"/>
      <c r="N4407" s="37"/>
      <c r="O4407" s="37"/>
      <c r="P4407" s="36"/>
      <c r="S4407" s="36"/>
      <c r="T4407" s="36"/>
      <c r="U4407" s="36"/>
      <c r="V4407" s="36"/>
    </row>
    <row r="4408" spans="11:22" x14ac:dyDescent="0.25">
      <c r="K4408" s="36"/>
      <c r="L4408" s="37"/>
      <c r="M4408" s="37"/>
      <c r="N4408" s="37"/>
      <c r="O4408" s="37"/>
      <c r="P4408" s="36"/>
      <c r="S4408" s="36"/>
      <c r="T4408" s="36"/>
      <c r="U4408" s="36"/>
      <c r="V4408" s="36"/>
    </row>
    <row r="4409" spans="11:22" x14ac:dyDescent="0.25">
      <c r="K4409" s="36"/>
      <c r="L4409" s="37"/>
      <c r="M4409" s="37"/>
      <c r="N4409" s="37"/>
      <c r="O4409" s="37"/>
      <c r="P4409" s="36"/>
      <c r="S4409" s="36"/>
      <c r="T4409" s="36"/>
      <c r="U4409" s="36"/>
      <c r="V4409" s="36"/>
    </row>
    <row r="4410" spans="11:22" x14ac:dyDescent="0.25">
      <c r="K4410" s="36"/>
      <c r="L4410" s="37"/>
      <c r="M4410" s="37"/>
      <c r="N4410" s="37"/>
      <c r="O4410" s="37"/>
      <c r="P4410" s="36"/>
      <c r="S4410" s="36"/>
      <c r="T4410" s="36"/>
      <c r="U4410" s="36"/>
      <c r="V4410" s="36"/>
    </row>
    <row r="4411" spans="11:22" x14ac:dyDescent="0.25">
      <c r="K4411" s="36"/>
      <c r="L4411" s="37"/>
      <c r="M4411" s="37"/>
      <c r="N4411" s="37"/>
      <c r="O4411" s="37"/>
      <c r="P4411" s="36"/>
      <c r="S4411" s="36"/>
      <c r="T4411" s="36"/>
      <c r="U4411" s="36"/>
      <c r="V4411" s="36"/>
    </row>
    <row r="4412" spans="11:22" x14ac:dyDescent="0.25">
      <c r="K4412" s="36"/>
      <c r="L4412" s="37"/>
      <c r="M4412" s="37"/>
      <c r="N4412" s="37"/>
      <c r="O4412" s="37"/>
      <c r="P4412" s="36"/>
      <c r="S4412" s="36"/>
      <c r="T4412" s="36"/>
      <c r="U4412" s="36"/>
      <c r="V4412" s="36"/>
    </row>
    <row r="4413" spans="11:22" x14ac:dyDescent="0.25">
      <c r="K4413" s="36"/>
      <c r="L4413" s="37"/>
      <c r="M4413" s="37"/>
      <c r="N4413" s="37"/>
      <c r="O4413" s="37"/>
      <c r="P4413" s="36"/>
      <c r="S4413" s="36"/>
      <c r="T4413" s="36"/>
      <c r="U4413" s="36"/>
      <c r="V4413" s="36"/>
    </row>
    <row r="4414" spans="11:22" x14ac:dyDescent="0.25">
      <c r="K4414" s="36"/>
      <c r="L4414" s="37"/>
      <c r="M4414" s="37"/>
      <c r="N4414" s="37"/>
      <c r="O4414" s="37"/>
      <c r="P4414" s="36"/>
      <c r="S4414" s="36"/>
      <c r="T4414" s="36"/>
      <c r="U4414" s="36"/>
      <c r="V4414" s="36"/>
    </row>
    <row r="4415" spans="11:22" x14ac:dyDescent="0.25">
      <c r="K4415" s="36"/>
      <c r="L4415" s="37"/>
      <c r="M4415" s="37"/>
      <c r="N4415" s="37"/>
      <c r="O4415" s="37"/>
      <c r="P4415" s="36"/>
      <c r="S4415" s="36"/>
      <c r="T4415" s="36"/>
      <c r="U4415" s="36"/>
      <c r="V4415" s="36"/>
    </row>
    <row r="4416" spans="11:22" x14ac:dyDescent="0.25">
      <c r="K4416" s="36"/>
      <c r="L4416" s="37"/>
      <c r="M4416" s="37"/>
      <c r="N4416" s="37"/>
      <c r="O4416" s="37"/>
      <c r="P4416" s="36"/>
      <c r="S4416" s="36"/>
      <c r="T4416" s="36"/>
      <c r="U4416" s="36"/>
      <c r="V4416" s="36"/>
    </row>
    <row r="4417" spans="11:22" x14ac:dyDescent="0.25">
      <c r="K4417" s="36"/>
      <c r="L4417" s="37"/>
      <c r="M4417" s="37"/>
      <c r="N4417" s="37"/>
      <c r="O4417" s="37"/>
      <c r="P4417" s="36"/>
      <c r="S4417" s="36"/>
      <c r="T4417" s="36"/>
      <c r="U4417" s="36"/>
      <c r="V4417" s="36"/>
    </row>
    <row r="4418" spans="11:22" x14ac:dyDescent="0.25">
      <c r="K4418" s="36"/>
      <c r="L4418" s="37"/>
      <c r="M4418" s="37"/>
      <c r="N4418" s="37"/>
      <c r="O4418" s="37"/>
      <c r="P4418" s="36"/>
      <c r="S4418" s="36"/>
      <c r="T4418" s="36"/>
      <c r="U4418" s="36"/>
      <c r="V4418" s="36"/>
    </row>
    <row r="4419" spans="11:22" x14ac:dyDescent="0.25">
      <c r="K4419" s="36"/>
      <c r="L4419" s="37"/>
      <c r="M4419" s="37"/>
      <c r="N4419" s="37"/>
      <c r="O4419" s="37"/>
      <c r="P4419" s="36"/>
      <c r="S4419" s="36"/>
      <c r="T4419" s="36"/>
      <c r="U4419" s="36"/>
      <c r="V4419" s="36"/>
    </row>
    <row r="4420" spans="11:22" x14ac:dyDescent="0.25">
      <c r="K4420" s="36"/>
      <c r="L4420" s="37"/>
      <c r="M4420" s="37"/>
      <c r="N4420" s="37"/>
      <c r="O4420" s="37"/>
      <c r="P4420" s="36"/>
      <c r="S4420" s="36"/>
      <c r="T4420" s="36"/>
      <c r="U4420" s="36"/>
      <c r="V4420" s="36"/>
    </row>
    <row r="4421" spans="11:22" x14ac:dyDescent="0.25">
      <c r="K4421" s="36"/>
      <c r="L4421" s="37"/>
      <c r="M4421" s="37"/>
      <c r="N4421" s="37"/>
      <c r="O4421" s="37"/>
      <c r="P4421" s="36"/>
      <c r="S4421" s="36"/>
      <c r="T4421" s="36"/>
      <c r="U4421" s="36"/>
      <c r="V4421" s="36"/>
    </row>
    <row r="4422" spans="11:22" x14ac:dyDescent="0.25">
      <c r="K4422" s="36"/>
      <c r="L4422" s="37"/>
      <c r="M4422" s="37"/>
      <c r="N4422" s="37"/>
      <c r="O4422" s="37"/>
      <c r="P4422" s="36"/>
      <c r="S4422" s="36"/>
      <c r="T4422" s="36"/>
      <c r="U4422" s="36"/>
      <c r="V4422" s="36"/>
    </row>
    <row r="4423" spans="11:22" x14ac:dyDescent="0.25">
      <c r="K4423" s="36"/>
      <c r="L4423" s="37"/>
      <c r="M4423" s="37"/>
      <c r="N4423" s="37"/>
      <c r="O4423" s="37"/>
      <c r="P4423" s="36"/>
      <c r="S4423" s="36"/>
      <c r="T4423" s="36"/>
      <c r="U4423" s="36"/>
      <c r="V4423" s="36"/>
    </row>
    <row r="4424" spans="11:22" x14ac:dyDescent="0.25">
      <c r="K4424" s="36"/>
      <c r="L4424" s="37"/>
      <c r="M4424" s="37"/>
      <c r="N4424" s="37"/>
      <c r="O4424" s="37"/>
      <c r="P4424" s="36"/>
      <c r="S4424" s="36"/>
      <c r="T4424" s="36"/>
      <c r="U4424" s="36"/>
      <c r="V4424" s="36"/>
    </row>
    <row r="4425" spans="11:22" x14ac:dyDescent="0.25">
      <c r="K4425" s="36"/>
      <c r="L4425" s="37"/>
      <c r="M4425" s="37"/>
      <c r="N4425" s="37"/>
      <c r="O4425" s="37"/>
      <c r="P4425" s="36"/>
      <c r="S4425" s="36"/>
      <c r="T4425" s="36"/>
      <c r="U4425" s="36"/>
      <c r="V4425" s="36"/>
    </row>
    <row r="4426" spans="11:22" x14ac:dyDescent="0.25">
      <c r="K4426" s="36"/>
      <c r="L4426" s="37"/>
      <c r="M4426" s="37"/>
      <c r="N4426" s="37"/>
      <c r="O4426" s="37"/>
      <c r="P4426" s="36"/>
      <c r="S4426" s="36"/>
      <c r="T4426" s="36"/>
      <c r="U4426" s="36"/>
      <c r="V4426" s="36"/>
    </row>
    <row r="4427" spans="11:22" x14ac:dyDescent="0.25">
      <c r="K4427" s="36"/>
      <c r="L4427" s="37"/>
      <c r="M4427" s="37"/>
      <c r="N4427" s="37"/>
      <c r="O4427" s="37"/>
      <c r="P4427" s="36"/>
      <c r="S4427" s="36"/>
      <c r="T4427" s="36"/>
      <c r="U4427" s="36"/>
      <c r="V4427" s="36"/>
    </row>
    <row r="4428" spans="11:22" x14ac:dyDescent="0.25">
      <c r="K4428" s="36"/>
      <c r="L4428" s="37"/>
      <c r="M4428" s="37"/>
      <c r="N4428" s="37"/>
      <c r="O4428" s="37"/>
      <c r="P4428" s="36"/>
      <c r="S4428" s="36"/>
      <c r="T4428" s="36"/>
      <c r="U4428" s="36"/>
      <c r="V4428" s="36"/>
    </row>
    <row r="4429" spans="11:22" x14ac:dyDescent="0.25">
      <c r="K4429" s="36"/>
      <c r="L4429" s="37"/>
      <c r="M4429" s="37"/>
      <c r="N4429" s="37"/>
      <c r="O4429" s="37"/>
      <c r="P4429" s="36"/>
      <c r="S4429" s="36"/>
      <c r="T4429" s="36"/>
      <c r="U4429" s="36"/>
      <c r="V4429" s="36"/>
    </row>
    <row r="4430" spans="11:22" x14ac:dyDescent="0.25">
      <c r="K4430" s="36"/>
      <c r="L4430" s="37"/>
      <c r="M4430" s="37"/>
      <c r="N4430" s="37"/>
      <c r="O4430" s="37"/>
      <c r="P4430" s="36"/>
      <c r="S4430" s="36"/>
      <c r="T4430" s="36"/>
      <c r="U4430" s="36"/>
      <c r="V4430" s="36"/>
    </row>
    <row r="4431" spans="11:22" x14ac:dyDescent="0.25">
      <c r="K4431" s="36"/>
      <c r="L4431" s="37"/>
      <c r="M4431" s="37"/>
      <c r="N4431" s="37"/>
      <c r="O4431" s="37"/>
      <c r="P4431" s="36"/>
      <c r="S4431" s="36"/>
      <c r="T4431" s="36"/>
      <c r="U4431" s="36"/>
      <c r="V4431" s="36"/>
    </row>
    <row r="4432" spans="11:22" x14ac:dyDescent="0.25">
      <c r="K4432" s="36"/>
      <c r="L4432" s="37"/>
      <c r="M4432" s="37"/>
      <c r="N4432" s="37"/>
      <c r="O4432" s="37"/>
      <c r="P4432" s="36"/>
      <c r="S4432" s="36"/>
      <c r="T4432" s="36"/>
      <c r="U4432" s="36"/>
      <c r="V4432" s="36"/>
    </row>
    <row r="4433" spans="11:22" x14ac:dyDescent="0.25">
      <c r="K4433" s="36"/>
      <c r="L4433" s="37"/>
      <c r="M4433" s="37"/>
      <c r="N4433" s="37"/>
      <c r="O4433" s="37"/>
      <c r="P4433" s="36"/>
      <c r="S4433" s="36"/>
      <c r="T4433" s="36"/>
      <c r="U4433" s="36"/>
      <c r="V4433" s="36"/>
    </row>
    <row r="4434" spans="11:22" x14ac:dyDescent="0.25">
      <c r="K4434" s="36"/>
      <c r="L4434" s="37"/>
      <c r="M4434" s="37"/>
      <c r="N4434" s="37"/>
      <c r="O4434" s="37"/>
      <c r="P4434" s="36"/>
      <c r="S4434" s="36"/>
      <c r="T4434" s="36"/>
      <c r="U4434" s="36"/>
      <c r="V4434" s="36"/>
    </row>
    <row r="4435" spans="11:22" x14ac:dyDescent="0.25">
      <c r="K4435" s="36"/>
      <c r="L4435" s="37"/>
      <c r="M4435" s="37"/>
      <c r="N4435" s="37"/>
      <c r="O4435" s="37"/>
      <c r="P4435" s="36"/>
      <c r="S4435" s="36"/>
      <c r="T4435" s="36"/>
      <c r="U4435" s="36"/>
      <c r="V4435" s="36"/>
    </row>
    <row r="4436" spans="11:22" x14ac:dyDescent="0.25">
      <c r="K4436" s="36"/>
      <c r="L4436" s="37"/>
      <c r="M4436" s="37"/>
      <c r="N4436" s="37"/>
      <c r="O4436" s="37"/>
      <c r="P4436" s="36"/>
      <c r="S4436" s="36"/>
      <c r="T4436" s="36"/>
      <c r="U4436" s="36"/>
      <c r="V4436" s="36"/>
    </row>
    <row r="4437" spans="11:22" x14ac:dyDescent="0.25">
      <c r="K4437" s="36"/>
      <c r="L4437" s="37"/>
      <c r="M4437" s="37"/>
      <c r="N4437" s="37"/>
      <c r="O4437" s="37"/>
      <c r="P4437" s="36"/>
      <c r="S4437" s="36"/>
      <c r="T4437" s="36"/>
      <c r="U4437" s="36"/>
      <c r="V4437" s="36"/>
    </row>
    <row r="4438" spans="11:22" x14ac:dyDescent="0.25">
      <c r="K4438" s="36"/>
      <c r="L4438" s="37"/>
      <c r="M4438" s="37"/>
      <c r="N4438" s="37"/>
      <c r="O4438" s="37"/>
      <c r="P4438" s="36"/>
      <c r="S4438" s="36"/>
      <c r="T4438" s="36"/>
      <c r="U4438" s="36"/>
      <c r="V4438" s="36"/>
    </row>
    <row r="4439" spans="11:22" x14ac:dyDescent="0.25">
      <c r="K4439" s="36"/>
      <c r="L4439" s="37"/>
      <c r="M4439" s="37"/>
      <c r="N4439" s="37"/>
      <c r="O4439" s="37"/>
      <c r="P4439" s="36"/>
      <c r="S4439" s="36"/>
      <c r="T4439" s="36"/>
      <c r="U4439" s="36"/>
      <c r="V4439" s="36"/>
    </row>
    <row r="4440" spans="11:22" x14ac:dyDescent="0.25">
      <c r="K4440" s="36"/>
      <c r="L4440" s="37"/>
      <c r="M4440" s="37"/>
      <c r="N4440" s="37"/>
      <c r="O4440" s="37"/>
      <c r="P4440" s="36"/>
      <c r="S4440" s="36"/>
      <c r="T4440" s="36"/>
      <c r="U4440" s="36"/>
      <c r="V4440" s="36"/>
    </row>
    <row r="4441" spans="11:22" x14ac:dyDescent="0.25">
      <c r="K4441" s="36"/>
      <c r="L4441" s="37"/>
      <c r="M4441" s="37"/>
      <c r="N4441" s="37"/>
      <c r="O4441" s="37"/>
      <c r="P4441" s="36"/>
      <c r="S4441" s="36"/>
      <c r="T4441" s="36"/>
      <c r="U4441" s="36"/>
      <c r="V4441" s="36"/>
    </row>
    <row r="4442" spans="11:22" x14ac:dyDescent="0.25">
      <c r="K4442" s="36"/>
      <c r="L4442" s="37"/>
      <c r="M4442" s="37"/>
      <c r="N4442" s="37"/>
      <c r="O4442" s="37"/>
      <c r="P4442" s="36"/>
      <c r="S4442" s="36"/>
      <c r="T4442" s="36"/>
      <c r="U4442" s="36"/>
      <c r="V4442" s="36"/>
    </row>
    <row r="4443" spans="11:22" x14ac:dyDescent="0.25">
      <c r="K4443" s="36"/>
      <c r="L4443" s="37"/>
      <c r="M4443" s="37"/>
      <c r="N4443" s="37"/>
      <c r="O4443" s="37"/>
      <c r="P4443" s="36"/>
      <c r="S4443" s="36"/>
      <c r="T4443" s="36"/>
      <c r="U4443" s="36"/>
      <c r="V4443" s="36"/>
    </row>
    <row r="4444" spans="11:22" x14ac:dyDescent="0.25">
      <c r="K4444" s="36"/>
      <c r="L4444" s="37"/>
      <c r="M4444" s="37"/>
      <c r="N4444" s="37"/>
      <c r="O4444" s="37"/>
      <c r="P4444" s="36"/>
      <c r="S4444" s="36"/>
      <c r="T4444" s="36"/>
      <c r="U4444" s="36"/>
      <c r="V4444" s="36"/>
    </row>
    <row r="4445" spans="11:22" x14ac:dyDescent="0.25">
      <c r="K4445" s="36"/>
      <c r="L4445" s="37"/>
      <c r="M4445" s="37"/>
      <c r="N4445" s="37"/>
      <c r="O4445" s="37"/>
      <c r="P4445" s="36"/>
      <c r="S4445" s="36"/>
      <c r="T4445" s="36"/>
      <c r="U4445" s="36"/>
      <c r="V4445" s="36"/>
    </row>
    <row r="4446" spans="11:22" x14ac:dyDescent="0.25">
      <c r="K4446" s="36"/>
      <c r="L4446" s="37"/>
      <c r="M4446" s="37"/>
      <c r="N4446" s="37"/>
      <c r="O4446" s="37"/>
      <c r="P4446" s="36"/>
      <c r="S4446" s="36"/>
      <c r="T4446" s="36"/>
      <c r="U4446" s="36"/>
      <c r="V4446" s="36"/>
    </row>
    <row r="4447" spans="11:22" x14ac:dyDescent="0.25">
      <c r="K4447" s="36"/>
      <c r="L4447" s="37"/>
      <c r="M4447" s="37"/>
      <c r="N4447" s="37"/>
      <c r="O4447" s="37"/>
      <c r="P4447" s="36"/>
      <c r="S4447" s="36"/>
      <c r="T4447" s="36"/>
      <c r="U4447" s="36"/>
      <c r="V4447" s="36"/>
    </row>
    <row r="4448" spans="11:22" x14ac:dyDescent="0.25">
      <c r="K4448" s="36"/>
      <c r="L4448" s="37"/>
      <c r="M4448" s="37"/>
      <c r="N4448" s="37"/>
      <c r="O4448" s="37"/>
      <c r="P4448" s="36"/>
      <c r="S4448" s="36"/>
      <c r="T4448" s="36"/>
      <c r="U4448" s="36"/>
      <c r="V4448" s="36"/>
    </row>
    <row r="4449" spans="11:22" x14ac:dyDescent="0.25">
      <c r="K4449" s="36"/>
      <c r="L4449" s="37"/>
      <c r="M4449" s="37"/>
      <c r="N4449" s="37"/>
      <c r="O4449" s="37"/>
      <c r="P4449" s="36"/>
      <c r="S4449" s="36"/>
      <c r="T4449" s="36"/>
      <c r="U4449" s="36"/>
      <c r="V4449" s="36"/>
    </row>
    <row r="4450" spans="11:22" x14ac:dyDescent="0.25">
      <c r="K4450" s="36"/>
      <c r="L4450" s="37"/>
      <c r="M4450" s="37"/>
      <c r="N4450" s="37"/>
      <c r="O4450" s="37"/>
      <c r="P4450" s="36"/>
      <c r="S4450" s="36"/>
      <c r="T4450" s="36"/>
      <c r="U4450" s="36"/>
      <c r="V4450" s="36"/>
    </row>
    <row r="4451" spans="11:22" x14ac:dyDescent="0.25">
      <c r="K4451" s="36"/>
      <c r="L4451" s="37"/>
      <c r="M4451" s="37"/>
      <c r="N4451" s="37"/>
      <c r="O4451" s="37"/>
      <c r="P4451" s="36"/>
      <c r="S4451" s="36"/>
      <c r="T4451" s="36"/>
      <c r="U4451" s="36"/>
      <c r="V4451" s="36"/>
    </row>
    <row r="4452" spans="11:22" x14ac:dyDescent="0.25">
      <c r="K4452" s="36"/>
      <c r="L4452" s="37"/>
      <c r="M4452" s="37"/>
      <c r="N4452" s="37"/>
      <c r="O4452" s="37"/>
      <c r="P4452" s="36"/>
      <c r="S4452" s="36"/>
      <c r="T4452" s="36"/>
      <c r="U4452" s="36"/>
      <c r="V4452" s="36"/>
    </row>
    <row r="4453" spans="11:22" x14ac:dyDescent="0.25">
      <c r="K4453" s="36"/>
      <c r="L4453" s="37"/>
      <c r="M4453" s="37"/>
      <c r="N4453" s="37"/>
      <c r="O4453" s="37"/>
      <c r="P4453" s="36"/>
      <c r="S4453" s="36"/>
      <c r="T4453" s="36"/>
      <c r="U4453" s="36"/>
      <c r="V4453" s="36"/>
    </row>
    <row r="4454" spans="11:22" x14ac:dyDescent="0.25">
      <c r="K4454" s="36"/>
      <c r="L4454" s="37"/>
      <c r="M4454" s="37"/>
      <c r="N4454" s="37"/>
      <c r="O4454" s="37"/>
      <c r="P4454" s="36"/>
      <c r="S4454" s="36"/>
      <c r="T4454" s="36"/>
      <c r="U4454" s="36"/>
      <c r="V4454" s="36"/>
    </row>
    <row r="4455" spans="11:22" x14ac:dyDescent="0.25">
      <c r="K4455" s="36"/>
      <c r="L4455" s="37"/>
      <c r="M4455" s="37"/>
      <c r="N4455" s="37"/>
      <c r="O4455" s="37"/>
      <c r="P4455" s="36"/>
      <c r="S4455" s="36"/>
      <c r="T4455" s="36"/>
      <c r="U4455" s="36"/>
      <c r="V4455" s="36"/>
    </row>
    <row r="4456" spans="11:22" x14ac:dyDescent="0.25">
      <c r="K4456" s="36"/>
      <c r="L4456" s="37"/>
      <c r="M4456" s="37"/>
      <c r="N4456" s="37"/>
      <c r="O4456" s="37"/>
      <c r="P4456" s="36"/>
      <c r="S4456" s="36"/>
      <c r="T4456" s="36"/>
      <c r="U4456" s="36"/>
      <c r="V4456" s="36"/>
    </row>
    <row r="4457" spans="11:22" x14ac:dyDescent="0.25">
      <c r="K4457" s="36"/>
      <c r="L4457" s="37"/>
      <c r="M4457" s="37"/>
      <c r="N4457" s="37"/>
      <c r="O4457" s="37"/>
      <c r="P4457" s="36"/>
      <c r="S4457" s="36"/>
      <c r="T4457" s="36"/>
      <c r="U4457" s="36"/>
      <c r="V4457" s="36"/>
    </row>
    <row r="4458" spans="11:22" x14ac:dyDescent="0.25">
      <c r="K4458" s="36"/>
      <c r="L4458" s="37"/>
      <c r="M4458" s="37"/>
      <c r="N4458" s="37"/>
      <c r="O4458" s="37"/>
      <c r="P4458" s="36"/>
      <c r="S4458" s="36"/>
      <c r="T4458" s="36"/>
      <c r="U4458" s="36"/>
      <c r="V4458" s="36"/>
    </row>
    <row r="4459" spans="11:22" x14ac:dyDescent="0.25">
      <c r="K4459" s="36"/>
      <c r="L4459" s="37"/>
      <c r="M4459" s="37"/>
      <c r="N4459" s="37"/>
      <c r="O4459" s="37"/>
      <c r="P4459" s="36"/>
      <c r="S4459" s="36"/>
      <c r="T4459" s="36"/>
      <c r="U4459" s="36"/>
      <c r="V4459" s="36"/>
    </row>
    <row r="4460" spans="11:22" x14ac:dyDescent="0.25">
      <c r="K4460" s="36"/>
      <c r="L4460" s="37"/>
      <c r="M4460" s="37"/>
      <c r="N4460" s="37"/>
      <c r="O4460" s="37"/>
      <c r="P4460" s="36"/>
      <c r="S4460" s="36"/>
      <c r="T4460" s="36"/>
      <c r="U4460" s="36"/>
      <c r="V4460" s="36"/>
    </row>
    <row r="4461" spans="11:22" x14ac:dyDescent="0.25">
      <c r="K4461" s="36"/>
      <c r="L4461" s="37"/>
      <c r="M4461" s="37"/>
      <c r="N4461" s="37"/>
      <c r="O4461" s="37"/>
      <c r="P4461" s="36"/>
      <c r="S4461" s="36"/>
      <c r="T4461" s="36"/>
      <c r="U4461" s="36"/>
      <c r="V4461" s="36"/>
    </row>
    <row r="4462" spans="11:22" x14ac:dyDescent="0.25">
      <c r="K4462" s="36"/>
      <c r="L4462" s="37"/>
      <c r="M4462" s="37"/>
      <c r="N4462" s="37"/>
      <c r="O4462" s="37"/>
      <c r="P4462" s="36"/>
      <c r="S4462" s="36"/>
      <c r="T4462" s="36"/>
      <c r="U4462" s="36"/>
      <c r="V4462" s="36"/>
    </row>
    <row r="4463" spans="11:22" x14ac:dyDescent="0.25">
      <c r="K4463" s="36"/>
      <c r="L4463" s="37"/>
      <c r="M4463" s="37"/>
      <c r="N4463" s="37"/>
      <c r="O4463" s="37"/>
      <c r="P4463" s="36"/>
      <c r="S4463" s="36"/>
      <c r="T4463" s="36"/>
      <c r="U4463" s="36"/>
      <c r="V4463" s="36"/>
    </row>
    <row r="4464" spans="11:22" x14ac:dyDescent="0.25">
      <c r="K4464" s="36"/>
      <c r="L4464" s="37"/>
      <c r="M4464" s="37"/>
      <c r="N4464" s="37"/>
      <c r="O4464" s="37"/>
      <c r="P4464" s="36"/>
      <c r="S4464" s="36"/>
      <c r="T4464" s="36"/>
      <c r="U4464" s="36"/>
      <c r="V4464" s="36"/>
    </row>
    <row r="4465" spans="11:22" x14ac:dyDescent="0.25">
      <c r="K4465" s="36"/>
      <c r="L4465" s="37"/>
      <c r="M4465" s="37"/>
      <c r="N4465" s="37"/>
      <c r="O4465" s="37"/>
      <c r="P4465" s="36"/>
      <c r="S4465" s="36"/>
      <c r="T4465" s="36"/>
      <c r="U4465" s="36"/>
      <c r="V4465" s="36"/>
    </row>
    <row r="4466" spans="11:22" x14ac:dyDescent="0.25">
      <c r="K4466" s="36"/>
      <c r="L4466" s="37"/>
      <c r="M4466" s="37"/>
      <c r="N4466" s="37"/>
      <c r="O4466" s="37"/>
      <c r="P4466" s="36"/>
      <c r="S4466" s="36"/>
      <c r="T4466" s="36"/>
      <c r="U4466" s="36"/>
      <c r="V4466" s="36"/>
    </row>
    <row r="4467" spans="11:22" x14ac:dyDescent="0.25">
      <c r="K4467" s="36"/>
      <c r="L4467" s="37"/>
      <c r="M4467" s="37"/>
      <c r="N4467" s="37"/>
      <c r="O4467" s="37"/>
      <c r="P4467" s="36"/>
      <c r="S4467" s="36"/>
      <c r="T4467" s="36"/>
      <c r="U4467" s="36"/>
      <c r="V4467" s="36"/>
    </row>
    <row r="4468" spans="11:22" x14ac:dyDescent="0.25">
      <c r="K4468" s="36"/>
      <c r="L4468" s="37"/>
      <c r="M4468" s="37"/>
      <c r="N4468" s="37"/>
      <c r="O4468" s="37"/>
      <c r="P4468" s="36"/>
      <c r="S4468" s="36"/>
      <c r="T4468" s="36"/>
      <c r="U4468" s="36"/>
      <c r="V4468" s="36"/>
    </row>
    <row r="4469" spans="11:22" x14ac:dyDescent="0.25">
      <c r="K4469" s="36"/>
      <c r="L4469" s="37"/>
      <c r="M4469" s="37"/>
      <c r="N4469" s="37"/>
      <c r="O4469" s="37"/>
      <c r="P4469" s="36"/>
      <c r="S4469" s="36"/>
      <c r="T4469" s="36"/>
      <c r="U4469" s="36"/>
      <c r="V4469" s="36"/>
    </row>
    <row r="4470" spans="11:22" x14ac:dyDescent="0.25">
      <c r="K4470" s="36"/>
      <c r="L4470" s="37"/>
      <c r="M4470" s="37"/>
      <c r="N4470" s="37"/>
      <c r="O4470" s="37"/>
      <c r="P4470" s="36"/>
      <c r="S4470" s="36"/>
      <c r="T4470" s="36"/>
      <c r="U4470" s="36"/>
      <c r="V4470" s="36"/>
    </row>
    <row r="4471" spans="11:22" x14ac:dyDescent="0.25">
      <c r="K4471" s="36"/>
      <c r="L4471" s="37"/>
      <c r="M4471" s="37"/>
      <c r="N4471" s="37"/>
      <c r="O4471" s="37"/>
      <c r="P4471" s="36"/>
      <c r="S4471" s="36"/>
      <c r="T4471" s="36"/>
      <c r="U4471" s="36"/>
      <c r="V4471" s="36"/>
    </row>
    <row r="4472" spans="11:22" x14ac:dyDescent="0.25">
      <c r="K4472" s="36"/>
      <c r="L4472" s="37"/>
      <c r="M4472" s="37"/>
      <c r="N4472" s="37"/>
      <c r="O4472" s="37"/>
      <c r="P4472" s="36"/>
      <c r="S4472" s="36"/>
      <c r="T4472" s="36"/>
      <c r="U4472" s="36"/>
      <c r="V4472" s="36"/>
    </row>
    <row r="4473" spans="11:22" x14ac:dyDescent="0.25">
      <c r="K4473" s="36"/>
      <c r="L4473" s="37"/>
      <c r="M4473" s="37"/>
      <c r="N4473" s="37"/>
      <c r="O4473" s="37"/>
      <c r="P4473" s="36"/>
      <c r="S4473" s="36"/>
      <c r="T4473" s="36"/>
      <c r="U4473" s="36"/>
      <c r="V4473" s="36"/>
    </row>
    <row r="4474" spans="11:22" x14ac:dyDescent="0.25">
      <c r="K4474" s="36"/>
      <c r="L4474" s="37"/>
      <c r="M4474" s="37"/>
      <c r="N4474" s="37"/>
      <c r="O4474" s="37"/>
      <c r="P4474" s="36"/>
      <c r="S4474" s="36"/>
      <c r="T4474" s="36"/>
      <c r="U4474" s="36"/>
      <c r="V4474" s="36"/>
    </row>
    <row r="4475" spans="11:22" x14ac:dyDescent="0.25">
      <c r="K4475" s="36"/>
      <c r="L4475" s="37"/>
      <c r="M4475" s="37"/>
      <c r="N4475" s="37"/>
      <c r="O4475" s="37"/>
      <c r="P4475" s="36"/>
      <c r="S4475" s="36"/>
      <c r="T4475" s="36"/>
      <c r="U4475" s="36"/>
      <c r="V4475" s="36"/>
    </row>
    <row r="4476" spans="11:22" x14ac:dyDescent="0.25">
      <c r="K4476" s="36"/>
      <c r="L4476" s="37"/>
      <c r="M4476" s="37"/>
      <c r="N4476" s="37"/>
      <c r="O4476" s="37"/>
      <c r="P4476" s="36"/>
      <c r="S4476" s="36"/>
      <c r="T4476" s="36"/>
      <c r="U4476" s="36"/>
      <c r="V4476" s="36"/>
    </row>
    <row r="4477" spans="11:22" x14ac:dyDescent="0.25">
      <c r="K4477" s="36"/>
      <c r="L4477" s="37"/>
      <c r="M4477" s="37"/>
      <c r="N4477" s="37"/>
      <c r="O4477" s="37"/>
      <c r="P4477" s="36"/>
      <c r="S4477" s="36"/>
      <c r="T4477" s="36"/>
      <c r="U4477" s="36"/>
      <c r="V4477" s="36"/>
    </row>
    <row r="4478" spans="11:22" x14ac:dyDescent="0.25">
      <c r="K4478" s="36"/>
      <c r="L4478" s="37"/>
      <c r="M4478" s="37"/>
      <c r="N4478" s="37"/>
      <c r="O4478" s="37"/>
      <c r="P4478" s="36"/>
      <c r="S4478" s="36"/>
      <c r="T4478" s="36"/>
      <c r="U4478" s="36"/>
      <c r="V4478" s="36"/>
    </row>
    <row r="4479" spans="11:22" x14ac:dyDescent="0.25">
      <c r="K4479" s="36"/>
      <c r="L4479" s="37"/>
      <c r="M4479" s="37"/>
      <c r="N4479" s="37"/>
      <c r="O4479" s="37"/>
      <c r="P4479" s="36"/>
      <c r="S4479" s="36"/>
      <c r="T4479" s="36"/>
      <c r="U4479" s="36"/>
      <c r="V4479" s="36"/>
    </row>
    <row r="4480" spans="11:22" x14ac:dyDescent="0.25">
      <c r="K4480" s="36"/>
      <c r="L4480" s="37"/>
      <c r="M4480" s="37"/>
      <c r="N4480" s="37"/>
      <c r="O4480" s="37"/>
      <c r="P4480" s="36"/>
      <c r="S4480" s="36"/>
      <c r="T4480" s="36"/>
      <c r="U4480" s="36"/>
      <c r="V4480" s="36"/>
    </row>
    <row r="4481" spans="11:22" x14ac:dyDescent="0.25">
      <c r="K4481" s="36"/>
      <c r="L4481" s="37"/>
      <c r="M4481" s="37"/>
      <c r="N4481" s="37"/>
      <c r="O4481" s="37"/>
      <c r="P4481" s="36"/>
      <c r="S4481" s="36"/>
      <c r="T4481" s="36"/>
      <c r="U4481" s="36"/>
      <c r="V4481" s="36"/>
    </row>
    <row r="4482" spans="11:22" x14ac:dyDescent="0.25">
      <c r="K4482" s="36"/>
      <c r="L4482" s="37"/>
      <c r="M4482" s="37"/>
      <c r="N4482" s="37"/>
      <c r="O4482" s="37"/>
      <c r="P4482" s="36"/>
      <c r="S4482" s="36"/>
      <c r="T4482" s="36"/>
      <c r="U4482" s="36"/>
      <c r="V4482" s="36"/>
    </row>
    <row r="4483" spans="11:22" x14ac:dyDescent="0.25">
      <c r="K4483" s="36"/>
      <c r="L4483" s="37"/>
      <c r="M4483" s="37"/>
      <c r="N4483" s="37"/>
      <c r="O4483" s="37"/>
      <c r="P4483" s="36"/>
      <c r="S4483" s="36"/>
      <c r="T4483" s="36"/>
      <c r="U4483" s="36"/>
      <c r="V4483" s="36"/>
    </row>
    <row r="4484" spans="11:22" x14ac:dyDescent="0.25">
      <c r="K4484" s="36"/>
      <c r="L4484" s="37"/>
      <c r="M4484" s="37"/>
      <c r="N4484" s="37"/>
      <c r="O4484" s="37"/>
      <c r="P4484" s="36"/>
      <c r="S4484" s="36"/>
      <c r="T4484" s="36"/>
      <c r="U4484" s="36"/>
      <c r="V4484" s="36"/>
    </row>
    <row r="4485" spans="11:22" x14ac:dyDescent="0.25">
      <c r="K4485" s="36"/>
      <c r="L4485" s="37"/>
      <c r="M4485" s="37"/>
      <c r="N4485" s="37"/>
      <c r="O4485" s="37"/>
      <c r="P4485" s="36"/>
      <c r="S4485" s="36"/>
      <c r="T4485" s="36"/>
      <c r="U4485" s="36"/>
      <c r="V4485" s="36"/>
    </row>
    <row r="4486" spans="11:22" x14ac:dyDescent="0.25">
      <c r="K4486" s="36"/>
      <c r="L4486" s="37"/>
      <c r="M4486" s="37"/>
      <c r="N4486" s="37"/>
      <c r="O4486" s="37"/>
      <c r="P4486" s="36"/>
      <c r="S4486" s="36"/>
      <c r="T4486" s="36"/>
      <c r="U4486" s="36"/>
      <c r="V4486" s="36"/>
    </row>
    <row r="4487" spans="11:22" x14ac:dyDescent="0.25">
      <c r="K4487" s="36"/>
      <c r="L4487" s="37"/>
      <c r="M4487" s="37"/>
      <c r="N4487" s="37"/>
      <c r="O4487" s="37"/>
      <c r="P4487" s="36"/>
      <c r="S4487" s="36"/>
      <c r="T4487" s="36"/>
      <c r="U4487" s="36"/>
      <c r="V4487" s="36"/>
    </row>
    <row r="4488" spans="11:22" x14ac:dyDescent="0.25">
      <c r="K4488" s="36"/>
      <c r="L4488" s="37"/>
      <c r="M4488" s="37"/>
      <c r="N4488" s="37"/>
      <c r="O4488" s="37"/>
      <c r="P4488" s="36"/>
      <c r="S4488" s="36"/>
      <c r="T4488" s="36"/>
      <c r="U4488" s="36"/>
      <c r="V4488" s="36"/>
    </row>
    <row r="4489" spans="11:22" x14ac:dyDescent="0.25">
      <c r="K4489" s="36"/>
      <c r="L4489" s="37"/>
      <c r="M4489" s="37"/>
      <c r="N4489" s="37"/>
      <c r="O4489" s="37"/>
      <c r="P4489" s="36"/>
      <c r="S4489" s="36"/>
      <c r="T4489" s="36"/>
      <c r="U4489" s="36"/>
      <c r="V4489" s="36"/>
    </row>
    <row r="4490" spans="11:22" x14ac:dyDescent="0.25">
      <c r="K4490" s="36"/>
      <c r="L4490" s="37"/>
      <c r="M4490" s="37"/>
      <c r="N4490" s="37"/>
      <c r="O4490" s="37"/>
      <c r="P4490" s="36"/>
      <c r="S4490" s="36"/>
      <c r="T4490" s="36"/>
      <c r="U4490" s="36"/>
      <c r="V4490" s="36"/>
    </row>
    <row r="4491" spans="11:22" x14ac:dyDescent="0.25">
      <c r="K4491" s="36"/>
      <c r="L4491" s="37"/>
      <c r="M4491" s="37"/>
      <c r="N4491" s="37"/>
      <c r="O4491" s="37"/>
      <c r="P4491" s="36"/>
      <c r="S4491" s="36"/>
      <c r="T4491" s="36"/>
      <c r="U4491" s="36"/>
      <c r="V4491" s="36"/>
    </row>
    <row r="4492" spans="11:22" x14ac:dyDescent="0.25">
      <c r="K4492" s="36"/>
      <c r="L4492" s="37"/>
      <c r="M4492" s="37"/>
      <c r="N4492" s="37"/>
      <c r="O4492" s="37"/>
      <c r="P4492" s="36"/>
      <c r="S4492" s="36"/>
      <c r="T4492" s="36"/>
      <c r="U4492" s="36"/>
      <c r="V4492" s="36"/>
    </row>
    <row r="4493" spans="11:22" x14ac:dyDescent="0.25">
      <c r="K4493" s="36"/>
      <c r="L4493" s="37"/>
      <c r="M4493" s="37"/>
      <c r="N4493" s="37"/>
      <c r="O4493" s="37"/>
      <c r="P4493" s="36"/>
      <c r="S4493" s="36"/>
      <c r="T4493" s="36"/>
      <c r="U4493" s="36"/>
      <c r="V4493" s="36"/>
    </row>
    <row r="4494" spans="11:22" x14ac:dyDescent="0.25">
      <c r="K4494" s="36"/>
      <c r="L4494" s="37"/>
      <c r="M4494" s="37"/>
      <c r="N4494" s="37"/>
      <c r="O4494" s="37"/>
      <c r="P4494" s="36"/>
      <c r="S4494" s="36"/>
      <c r="T4494" s="36"/>
      <c r="U4494" s="36"/>
      <c r="V4494" s="36"/>
    </row>
    <row r="4495" spans="11:22" x14ac:dyDescent="0.25">
      <c r="K4495" s="36"/>
      <c r="L4495" s="37"/>
      <c r="M4495" s="37"/>
      <c r="N4495" s="37"/>
      <c r="O4495" s="37"/>
      <c r="P4495" s="36"/>
      <c r="S4495" s="36"/>
      <c r="T4495" s="36"/>
      <c r="U4495" s="36"/>
      <c r="V4495" s="36"/>
    </row>
    <row r="4496" spans="11:22" x14ac:dyDescent="0.25">
      <c r="K4496" s="36"/>
      <c r="L4496" s="37"/>
      <c r="M4496" s="37"/>
      <c r="N4496" s="37"/>
      <c r="O4496" s="37"/>
      <c r="P4496" s="36"/>
      <c r="S4496" s="36"/>
      <c r="T4496" s="36"/>
      <c r="U4496" s="36"/>
      <c r="V4496" s="36"/>
    </row>
    <row r="4497" spans="11:22" x14ac:dyDescent="0.25">
      <c r="K4497" s="36"/>
      <c r="L4497" s="37"/>
      <c r="M4497" s="37"/>
      <c r="N4497" s="37"/>
      <c r="O4497" s="37"/>
      <c r="P4497" s="36"/>
      <c r="S4497" s="36"/>
      <c r="T4497" s="36"/>
      <c r="U4497" s="36"/>
      <c r="V4497" s="36"/>
    </row>
    <row r="4498" spans="11:22" x14ac:dyDescent="0.25">
      <c r="K4498" s="36"/>
      <c r="L4498" s="37"/>
      <c r="M4498" s="37"/>
      <c r="N4498" s="37"/>
      <c r="O4498" s="37"/>
      <c r="P4498" s="36"/>
      <c r="S4498" s="36"/>
      <c r="T4498" s="36"/>
      <c r="U4498" s="36"/>
      <c r="V4498" s="36"/>
    </row>
    <row r="4499" spans="11:22" x14ac:dyDescent="0.25">
      <c r="K4499" s="36"/>
      <c r="L4499" s="37"/>
      <c r="M4499" s="37"/>
      <c r="N4499" s="37"/>
      <c r="O4499" s="37"/>
      <c r="P4499" s="36"/>
      <c r="S4499" s="36"/>
      <c r="T4499" s="36"/>
      <c r="U4499" s="36"/>
      <c r="V4499" s="36"/>
    </row>
    <row r="4500" spans="11:22" x14ac:dyDescent="0.25">
      <c r="K4500" s="36"/>
      <c r="L4500" s="37"/>
      <c r="M4500" s="37"/>
      <c r="N4500" s="37"/>
      <c r="O4500" s="37"/>
      <c r="P4500" s="36"/>
      <c r="S4500" s="36"/>
      <c r="T4500" s="36"/>
      <c r="U4500" s="36"/>
      <c r="V4500" s="36"/>
    </row>
    <row r="4501" spans="11:22" x14ac:dyDescent="0.25">
      <c r="K4501" s="36"/>
      <c r="L4501" s="37"/>
      <c r="M4501" s="37"/>
      <c r="N4501" s="37"/>
      <c r="O4501" s="37"/>
      <c r="P4501" s="36"/>
      <c r="S4501" s="36"/>
      <c r="T4501" s="36"/>
      <c r="U4501" s="36"/>
      <c r="V4501" s="36"/>
    </row>
    <row r="4502" spans="11:22" x14ac:dyDescent="0.25">
      <c r="K4502" s="36"/>
      <c r="L4502" s="37"/>
      <c r="M4502" s="37"/>
      <c r="N4502" s="37"/>
      <c r="O4502" s="37"/>
      <c r="P4502" s="36"/>
      <c r="S4502" s="36"/>
      <c r="T4502" s="36"/>
      <c r="U4502" s="36"/>
      <c r="V4502" s="36"/>
    </row>
    <row r="4503" spans="11:22" x14ac:dyDescent="0.25">
      <c r="K4503" s="36"/>
      <c r="L4503" s="37"/>
      <c r="M4503" s="37"/>
      <c r="N4503" s="37"/>
      <c r="O4503" s="37"/>
      <c r="P4503" s="36"/>
      <c r="S4503" s="36"/>
      <c r="T4503" s="36"/>
      <c r="U4503" s="36"/>
      <c r="V4503" s="36"/>
    </row>
    <row r="4504" spans="11:22" x14ac:dyDescent="0.25">
      <c r="K4504" s="36"/>
      <c r="L4504" s="37"/>
      <c r="M4504" s="37"/>
      <c r="N4504" s="37"/>
      <c r="O4504" s="37"/>
      <c r="P4504" s="36"/>
      <c r="S4504" s="36"/>
      <c r="T4504" s="36"/>
      <c r="U4504" s="36"/>
      <c r="V4504" s="36"/>
    </row>
    <row r="4505" spans="11:22" x14ac:dyDescent="0.25">
      <c r="K4505" s="36"/>
      <c r="L4505" s="37"/>
      <c r="M4505" s="37"/>
      <c r="N4505" s="37"/>
      <c r="O4505" s="37"/>
      <c r="P4505" s="36"/>
      <c r="S4505" s="36"/>
      <c r="T4505" s="36"/>
      <c r="U4505" s="36"/>
      <c r="V4505" s="36"/>
    </row>
    <row r="4506" spans="11:22" x14ac:dyDescent="0.25">
      <c r="K4506" s="36"/>
      <c r="L4506" s="37"/>
      <c r="M4506" s="37"/>
      <c r="N4506" s="37"/>
      <c r="O4506" s="37"/>
      <c r="P4506" s="36"/>
      <c r="S4506" s="36"/>
      <c r="T4506" s="36"/>
      <c r="U4506" s="36"/>
      <c r="V4506" s="36"/>
    </row>
    <row r="4507" spans="11:22" x14ac:dyDescent="0.25">
      <c r="K4507" s="36"/>
      <c r="L4507" s="37"/>
      <c r="M4507" s="37"/>
      <c r="N4507" s="37"/>
      <c r="O4507" s="37"/>
      <c r="P4507" s="36"/>
      <c r="S4507" s="36"/>
      <c r="T4507" s="36"/>
      <c r="U4507" s="36"/>
      <c r="V4507" s="36"/>
    </row>
    <row r="4508" spans="11:22" x14ac:dyDescent="0.25">
      <c r="K4508" s="36"/>
      <c r="L4508" s="37"/>
      <c r="M4508" s="37"/>
      <c r="N4508" s="37"/>
      <c r="O4508" s="37"/>
      <c r="P4508" s="36"/>
      <c r="S4508" s="36"/>
      <c r="T4508" s="36"/>
      <c r="U4508" s="36"/>
      <c r="V4508" s="36"/>
    </row>
    <row r="4509" spans="11:22" x14ac:dyDescent="0.25">
      <c r="K4509" s="36"/>
      <c r="L4509" s="37"/>
      <c r="M4509" s="37"/>
      <c r="N4509" s="37"/>
      <c r="O4509" s="37"/>
      <c r="P4509" s="36"/>
      <c r="S4509" s="36"/>
      <c r="T4509" s="36"/>
      <c r="U4509" s="36"/>
      <c r="V4509" s="36"/>
    </row>
    <row r="4510" spans="11:22" x14ac:dyDescent="0.25">
      <c r="K4510" s="36"/>
      <c r="L4510" s="37"/>
      <c r="M4510" s="37"/>
      <c r="N4510" s="37"/>
      <c r="O4510" s="37"/>
      <c r="P4510" s="36"/>
      <c r="S4510" s="36"/>
      <c r="T4510" s="36"/>
      <c r="U4510" s="36"/>
      <c r="V4510" s="36"/>
    </row>
    <row r="4511" spans="11:22" x14ac:dyDescent="0.25">
      <c r="K4511" s="36"/>
      <c r="L4511" s="37"/>
      <c r="M4511" s="37"/>
      <c r="N4511" s="37"/>
      <c r="O4511" s="37"/>
      <c r="P4511" s="36"/>
      <c r="S4511" s="36"/>
      <c r="T4511" s="36"/>
      <c r="U4511" s="36"/>
      <c r="V4511" s="36"/>
    </row>
    <row r="4512" spans="11:22" x14ac:dyDescent="0.25">
      <c r="K4512" s="36"/>
      <c r="L4512" s="37"/>
      <c r="M4512" s="37"/>
      <c r="N4512" s="37"/>
      <c r="O4512" s="37"/>
      <c r="P4512" s="36"/>
      <c r="S4512" s="36"/>
      <c r="T4512" s="36"/>
      <c r="U4512" s="36"/>
      <c r="V4512" s="36"/>
    </row>
    <row r="4513" spans="11:22" x14ac:dyDescent="0.25">
      <c r="K4513" s="36"/>
      <c r="L4513" s="37"/>
      <c r="M4513" s="37"/>
      <c r="N4513" s="37"/>
      <c r="O4513" s="37"/>
      <c r="P4513" s="36"/>
      <c r="S4513" s="36"/>
      <c r="T4513" s="36"/>
      <c r="U4513" s="36"/>
      <c r="V4513" s="36"/>
    </row>
    <row r="4514" spans="11:22" x14ac:dyDescent="0.25">
      <c r="K4514" s="36"/>
      <c r="L4514" s="37"/>
      <c r="M4514" s="37"/>
      <c r="N4514" s="37"/>
      <c r="O4514" s="37"/>
      <c r="P4514" s="36"/>
      <c r="S4514" s="36"/>
      <c r="T4514" s="36"/>
      <c r="U4514" s="36"/>
      <c r="V4514" s="36"/>
    </row>
    <row r="4515" spans="11:22" x14ac:dyDescent="0.25">
      <c r="K4515" s="36"/>
      <c r="L4515" s="37"/>
      <c r="M4515" s="37"/>
      <c r="N4515" s="37"/>
      <c r="O4515" s="37"/>
      <c r="P4515" s="36"/>
      <c r="S4515" s="36"/>
      <c r="T4515" s="36"/>
      <c r="U4515" s="36"/>
      <c r="V4515" s="36"/>
    </row>
    <row r="4516" spans="11:22" x14ac:dyDescent="0.25">
      <c r="K4516" s="36"/>
      <c r="L4516" s="37"/>
      <c r="M4516" s="37"/>
      <c r="N4516" s="37"/>
      <c r="O4516" s="37"/>
      <c r="P4516" s="36"/>
      <c r="S4516" s="36"/>
      <c r="T4516" s="36"/>
      <c r="U4516" s="36"/>
      <c r="V4516" s="36"/>
    </row>
    <row r="4517" spans="11:22" x14ac:dyDescent="0.25">
      <c r="K4517" s="36"/>
      <c r="L4517" s="37"/>
      <c r="M4517" s="37"/>
      <c r="N4517" s="37"/>
      <c r="O4517" s="37"/>
      <c r="P4517" s="36"/>
      <c r="S4517" s="36"/>
      <c r="T4517" s="36"/>
      <c r="U4517" s="36"/>
      <c r="V4517" s="36"/>
    </row>
    <row r="4518" spans="11:22" x14ac:dyDescent="0.25">
      <c r="K4518" s="36"/>
      <c r="L4518" s="37"/>
      <c r="M4518" s="37"/>
      <c r="N4518" s="37"/>
      <c r="O4518" s="37"/>
      <c r="P4518" s="36"/>
      <c r="S4518" s="36"/>
      <c r="T4518" s="36"/>
      <c r="U4518" s="36"/>
      <c r="V4518" s="36"/>
    </row>
    <row r="4519" spans="11:22" x14ac:dyDescent="0.25">
      <c r="K4519" s="36"/>
      <c r="L4519" s="37"/>
      <c r="M4519" s="37"/>
      <c r="N4519" s="37"/>
      <c r="O4519" s="37"/>
      <c r="P4519" s="36"/>
      <c r="S4519" s="36"/>
      <c r="T4519" s="36"/>
      <c r="U4519" s="36"/>
      <c r="V4519" s="36"/>
    </row>
    <row r="4520" spans="11:22" x14ac:dyDescent="0.25">
      <c r="K4520" s="36"/>
      <c r="L4520" s="37"/>
      <c r="M4520" s="37"/>
      <c r="N4520" s="37"/>
      <c r="O4520" s="37"/>
      <c r="P4520" s="36"/>
      <c r="S4520" s="36"/>
      <c r="T4520" s="36"/>
      <c r="U4520" s="36"/>
      <c r="V4520" s="36"/>
    </row>
    <row r="4521" spans="11:22" x14ac:dyDescent="0.25">
      <c r="K4521" s="36"/>
      <c r="L4521" s="37"/>
      <c r="M4521" s="37"/>
      <c r="N4521" s="37"/>
      <c r="O4521" s="37"/>
      <c r="P4521" s="36"/>
      <c r="S4521" s="36"/>
      <c r="T4521" s="36"/>
      <c r="U4521" s="36"/>
      <c r="V4521" s="36"/>
    </row>
    <row r="4522" spans="11:22" x14ac:dyDescent="0.25">
      <c r="K4522" s="36"/>
      <c r="L4522" s="37"/>
      <c r="M4522" s="37"/>
      <c r="N4522" s="37"/>
      <c r="O4522" s="37"/>
      <c r="P4522" s="36"/>
      <c r="S4522" s="36"/>
      <c r="T4522" s="36"/>
      <c r="U4522" s="36"/>
      <c r="V4522" s="36"/>
    </row>
    <row r="4523" spans="11:22" x14ac:dyDescent="0.25">
      <c r="K4523" s="36"/>
      <c r="L4523" s="37"/>
      <c r="M4523" s="37"/>
      <c r="N4523" s="37"/>
      <c r="O4523" s="37"/>
      <c r="P4523" s="36"/>
      <c r="S4523" s="36"/>
      <c r="T4523" s="36"/>
      <c r="U4523" s="36"/>
      <c r="V4523" s="36"/>
    </row>
    <row r="4524" spans="11:22" x14ac:dyDescent="0.25">
      <c r="K4524" s="36"/>
      <c r="L4524" s="37"/>
      <c r="M4524" s="37"/>
      <c r="N4524" s="37"/>
      <c r="O4524" s="37"/>
      <c r="P4524" s="36"/>
      <c r="S4524" s="36"/>
      <c r="T4524" s="36"/>
      <c r="U4524" s="36"/>
      <c r="V4524" s="36"/>
    </row>
    <row r="4525" spans="11:22" x14ac:dyDescent="0.25">
      <c r="K4525" s="36"/>
      <c r="L4525" s="37"/>
      <c r="M4525" s="37"/>
      <c r="N4525" s="37"/>
      <c r="O4525" s="37"/>
      <c r="P4525" s="36"/>
      <c r="S4525" s="36"/>
      <c r="T4525" s="36"/>
      <c r="U4525" s="36"/>
      <c r="V4525" s="36"/>
    </row>
    <row r="4526" spans="11:22" x14ac:dyDescent="0.25">
      <c r="K4526" s="36"/>
      <c r="L4526" s="37"/>
      <c r="M4526" s="37"/>
      <c r="N4526" s="37"/>
      <c r="O4526" s="37"/>
      <c r="P4526" s="36"/>
      <c r="S4526" s="36"/>
      <c r="T4526" s="36"/>
      <c r="U4526" s="36"/>
      <c r="V4526" s="36"/>
    </row>
    <row r="4527" spans="11:22" x14ac:dyDescent="0.25">
      <c r="K4527" s="36"/>
      <c r="L4527" s="37"/>
      <c r="M4527" s="37"/>
      <c r="N4527" s="37"/>
      <c r="O4527" s="37"/>
      <c r="P4527" s="36"/>
      <c r="S4527" s="36"/>
      <c r="T4527" s="36"/>
      <c r="U4527" s="36"/>
      <c r="V4527" s="36"/>
    </row>
    <row r="4528" spans="11:22" x14ac:dyDescent="0.25">
      <c r="K4528" s="36"/>
      <c r="L4528" s="37"/>
      <c r="M4528" s="37"/>
      <c r="N4528" s="37"/>
      <c r="O4528" s="37"/>
      <c r="P4528" s="36"/>
      <c r="S4528" s="36"/>
      <c r="T4528" s="36"/>
      <c r="U4528" s="36"/>
      <c r="V4528" s="36"/>
    </row>
    <row r="4529" spans="11:22" x14ac:dyDescent="0.25">
      <c r="K4529" s="36"/>
      <c r="L4529" s="37"/>
      <c r="M4529" s="37"/>
      <c r="N4529" s="37"/>
      <c r="O4529" s="37"/>
      <c r="P4529" s="36"/>
      <c r="S4529" s="36"/>
      <c r="T4529" s="36"/>
      <c r="U4529" s="36"/>
      <c r="V4529" s="36"/>
    </row>
    <row r="4530" spans="11:22" x14ac:dyDescent="0.25">
      <c r="K4530" s="36"/>
      <c r="L4530" s="37"/>
      <c r="M4530" s="37"/>
      <c r="N4530" s="37"/>
      <c r="O4530" s="37"/>
      <c r="P4530" s="36"/>
      <c r="S4530" s="36"/>
      <c r="T4530" s="36"/>
      <c r="U4530" s="36"/>
      <c r="V4530" s="36"/>
    </row>
    <row r="4531" spans="11:22" x14ac:dyDescent="0.25">
      <c r="K4531" s="36"/>
      <c r="L4531" s="37"/>
      <c r="M4531" s="37"/>
      <c r="N4531" s="37"/>
      <c r="O4531" s="37"/>
      <c r="P4531" s="36"/>
      <c r="S4531" s="36"/>
      <c r="T4531" s="36"/>
      <c r="U4531" s="36"/>
      <c r="V4531" s="36"/>
    </row>
    <row r="4532" spans="11:22" x14ac:dyDescent="0.25">
      <c r="K4532" s="36"/>
      <c r="L4532" s="37"/>
      <c r="M4532" s="37"/>
      <c r="N4532" s="37"/>
      <c r="O4532" s="37"/>
      <c r="P4532" s="36"/>
      <c r="S4532" s="36"/>
      <c r="T4532" s="36"/>
      <c r="U4532" s="36"/>
      <c r="V4532" s="36"/>
    </row>
    <row r="4533" spans="11:22" x14ac:dyDescent="0.25">
      <c r="K4533" s="36"/>
      <c r="L4533" s="37"/>
      <c r="M4533" s="37"/>
      <c r="N4533" s="37"/>
      <c r="O4533" s="37"/>
      <c r="P4533" s="36"/>
      <c r="S4533" s="36"/>
      <c r="T4533" s="36"/>
      <c r="U4533" s="36"/>
      <c r="V4533" s="36"/>
    </row>
    <row r="4534" spans="11:22" x14ac:dyDescent="0.25">
      <c r="K4534" s="36"/>
      <c r="L4534" s="37"/>
      <c r="M4534" s="37"/>
      <c r="N4534" s="37"/>
      <c r="O4534" s="37"/>
      <c r="P4534" s="36"/>
      <c r="S4534" s="36"/>
      <c r="T4534" s="36"/>
      <c r="U4534" s="36"/>
      <c r="V4534" s="36"/>
    </row>
    <row r="4535" spans="11:22" x14ac:dyDescent="0.25">
      <c r="K4535" s="36"/>
      <c r="L4535" s="37"/>
      <c r="M4535" s="37"/>
      <c r="N4535" s="37"/>
      <c r="O4535" s="37"/>
      <c r="P4535" s="36"/>
      <c r="S4535" s="36"/>
      <c r="T4535" s="36"/>
      <c r="U4535" s="36"/>
      <c r="V4535" s="36"/>
    </row>
    <row r="4536" spans="11:22" x14ac:dyDescent="0.25">
      <c r="K4536" s="36"/>
      <c r="L4536" s="37"/>
      <c r="M4536" s="37"/>
      <c r="N4536" s="37"/>
      <c r="O4536" s="37"/>
      <c r="P4536" s="36"/>
      <c r="S4536" s="36"/>
      <c r="T4536" s="36"/>
      <c r="U4536" s="36"/>
      <c r="V4536" s="36"/>
    </row>
    <row r="4537" spans="11:22" x14ac:dyDescent="0.25">
      <c r="K4537" s="36"/>
      <c r="L4537" s="37"/>
      <c r="M4537" s="37"/>
      <c r="N4537" s="37"/>
      <c r="O4537" s="37"/>
      <c r="P4537" s="36"/>
      <c r="S4537" s="36"/>
      <c r="T4537" s="36"/>
      <c r="U4537" s="36"/>
      <c r="V4537" s="36"/>
    </row>
    <row r="4538" spans="11:22" x14ac:dyDescent="0.25">
      <c r="K4538" s="36"/>
      <c r="L4538" s="37"/>
      <c r="M4538" s="37"/>
      <c r="N4538" s="37"/>
      <c r="O4538" s="37"/>
      <c r="P4538" s="36"/>
      <c r="S4538" s="36"/>
      <c r="T4538" s="36"/>
      <c r="U4538" s="36"/>
      <c r="V4538" s="36"/>
    </row>
    <row r="4539" spans="11:22" x14ac:dyDescent="0.25">
      <c r="K4539" s="36"/>
      <c r="L4539" s="37"/>
      <c r="M4539" s="37"/>
      <c r="N4539" s="37"/>
      <c r="O4539" s="37"/>
      <c r="P4539" s="36"/>
      <c r="S4539" s="36"/>
      <c r="T4539" s="36"/>
      <c r="U4539" s="36"/>
      <c r="V4539" s="36"/>
    </row>
    <row r="4540" spans="11:22" x14ac:dyDescent="0.25">
      <c r="K4540" s="36"/>
      <c r="L4540" s="37"/>
      <c r="M4540" s="37"/>
      <c r="N4540" s="37"/>
      <c r="O4540" s="37"/>
      <c r="P4540" s="36"/>
      <c r="S4540" s="36"/>
      <c r="T4540" s="36"/>
      <c r="U4540" s="36"/>
      <c r="V4540" s="36"/>
    </row>
    <row r="4541" spans="11:22" x14ac:dyDescent="0.25">
      <c r="K4541" s="36"/>
      <c r="L4541" s="37"/>
      <c r="M4541" s="37"/>
      <c r="N4541" s="37"/>
      <c r="O4541" s="37"/>
      <c r="P4541" s="36"/>
      <c r="S4541" s="36"/>
      <c r="T4541" s="36"/>
      <c r="U4541" s="36"/>
      <c r="V4541" s="36"/>
    </row>
    <row r="4542" spans="11:22" x14ac:dyDescent="0.25">
      <c r="K4542" s="36"/>
      <c r="L4542" s="37"/>
      <c r="M4542" s="37"/>
      <c r="N4542" s="37"/>
      <c r="O4542" s="37"/>
      <c r="P4542" s="36"/>
      <c r="S4542" s="36"/>
      <c r="T4542" s="36"/>
      <c r="U4542" s="36"/>
      <c r="V4542" s="36"/>
    </row>
    <row r="4543" spans="11:22" x14ac:dyDescent="0.25">
      <c r="K4543" s="36"/>
      <c r="L4543" s="37"/>
      <c r="M4543" s="37"/>
      <c r="N4543" s="37"/>
      <c r="O4543" s="37"/>
      <c r="P4543" s="36"/>
      <c r="S4543" s="36"/>
      <c r="T4543" s="36"/>
      <c r="U4543" s="36"/>
      <c r="V4543" s="36"/>
    </row>
    <row r="4544" spans="11:22" x14ac:dyDescent="0.25">
      <c r="K4544" s="36"/>
      <c r="L4544" s="37"/>
      <c r="M4544" s="37"/>
      <c r="N4544" s="37"/>
      <c r="O4544" s="37"/>
      <c r="P4544" s="36"/>
      <c r="S4544" s="36"/>
      <c r="T4544" s="36"/>
      <c r="U4544" s="36"/>
      <c r="V4544" s="36"/>
    </row>
    <row r="4545" spans="11:22" x14ac:dyDescent="0.25">
      <c r="K4545" s="36"/>
      <c r="L4545" s="37"/>
      <c r="M4545" s="37"/>
      <c r="N4545" s="37"/>
      <c r="O4545" s="37"/>
      <c r="P4545" s="36"/>
      <c r="S4545" s="36"/>
      <c r="T4545" s="36"/>
      <c r="U4545" s="36"/>
      <c r="V4545" s="36"/>
    </row>
    <row r="4546" spans="11:22" x14ac:dyDescent="0.25">
      <c r="K4546" s="36"/>
      <c r="L4546" s="37"/>
      <c r="M4546" s="37"/>
      <c r="N4546" s="37"/>
      <c r="O4546" s="37"/>
      <c r="P4546" s="36"/>
      <c r="S4546" s="36"/>
      <c r="T4546" s="36"/>
      <c r="U4546" s="36"/>
      <c r="V4546" s="36"/>
    </row>
    <row r="4547" spans="11:22" x14ac:dyDescent="0.25">
      <c r="K4547" s="36"/>
      <c r="L4547" s="37"/>
      <c r="M4547" s="37"/>
      <c r="N4547" s="37"/>
      <c r="O4547" s="37"/>
      <c r="P4547" s="36"/>
      <c r="S4547" s="36"/>
      <c r="T4547" s="36"/>
      <c r="U4547" s="36"/>
      <c r="V4547" s="36"/>
    </row>
    <row r="4548" spans="11:22" x14ac:dyDescent="0.25">
      <c r="K4548" s="36"/>
      <c r="L4548" s="37"/>
      <c r="M4548" s="37"/>
      <c r="N4548" s="37"/>
      <c r="O4548" s="37"/>
      <c r="P4548" s="36"/>
      <c r="S4548" s="36"/>
      <c r="T4548" s="36"/>
      <c r="U4548" s="36"/>
      <c r="V4548" s="36"/>
    </row>
    <row r="4549" spans="11:22" x14ac:dyDescent="0.25">
      <c r="K4549" s="36"/>
      <c r="L4549" s="37"/>
      <c r="M4549" s="37"/>
      <c r="N4549" s="37"/>
      <c r="O4549" s="37"/>
      <c r="P4549" s="36"/>
      <c r="S4549" s="36"/>
      <c r="T4549" s="36"/>
      <c r="U4549" s="36"/>
      <c r="V4549" s="36"/>
    </row>
    <row r="4550" spans="11:22" x14ac:dyDescent="0.25">
      <c r="K4550" s="36"/>
      <c r="L4550" s="37"/>
      <c r="M4550" s="37"/>
      <c r="N4550" s="37"/>
      <c r="O4550" s="37"/>
      <c r="P4550" s="36"/>
      <c r="S4550" s="36"/>
      <c r="T4550" s="36"/>
      <c r="U4550" s="36"/>
      <c r="V4550" s="36"/>
    </row>
    <row r="4551" spans="11:22" x14ac:dyDescent="0.25">
      <c r="K4551" s="36"/>
      <c r="L4551" s="37"/>
      <c r="M4551" s="37"/>
      <c r="N4551" s="37"/>
      <c r="O4551" s="37"/>
      <c r="P4551" s="36"/>
      <c r="S4551" s="36"/>
      <c r="T4551" s="36"/>
      <c r="U4551" s="36"/>
      <c r="V4551" s="36"/>
    </row>
    <row r="4552" spans="11:22" x14ac:dyDescent="0.25">
      <c r="K4552" s="36"/>
      <c r="L4552" s="37"/>
      <c r="M4552" s="37"/>
      <c r="N4552" s="37"/>
      <c r="O4552" s="37"/>
      <c r="P4552" s="36"/>
      <c r="S4552" s="36"/>
      <c r="T4552" s="36"/>
      <c r="U4552" s="36"/>
      <c r="V4552" s="36"/>
    </row>
    <row r="4553" spans="11:22" x14ac:dyDescent="0.25">
      <c r="K4553" s="36"/>
      <c r="L4553" s="37"/>
      <c r="M4553" s="37"/>
      <c r="N4553" s="37"/>
      <c r="O4553" s="37"/>
      <c r="P4553" s="36"/>
      <c r="S4553" s="36"/>
      <c r="T4553" s="36"/>
      <c r="U4553" s="36"/>
      <c r="V4553" s="36"/>
    </row>
    <row r="4554" spans="11:22" x14ac:dyDescent="0.25">
      <c r="K4554" s="36"/>
      <c r="L4554" s="37"/>
      <c r="M4554" s="37"/>
      <c r="N4554" s="37"/>
      <c r="O4554" s="37"/>
      <c r="P4554" s="36"/>
      <c r="S4554" s="36"/>
      <c r="T4554" s="36"/>
      <c r="U4554" s="36"/>
      <c r="V4554" s="36"/>
    </row>
    <row r="4555" spans="11:22" x14ac:dyDescent="0.25">
      <c r="K4555" s="36"/>
      <c r="L4555" s="37"/>
      <c r="M4555" s="37"/>
      <c r="N4555" s="37"/>
      <c r="O4555" s="37"/>
      <c r="P4555" s="36"/>
      <c r="S4555" s="36"/>
      <c r="T4555" s="36"/>
      <c r="U4555" s="36"/>
      <c r="V4555" s="36"/>
    </row>
    <row r="4556" spans="11:22" x14ac:dyDescent="0.25">
      <c r="K4556" s="36"/>
      <c r="L4556" s="37"/>
      <c r="M4556" s="37"/>
      <c r="N4556" s="37"/>
      <c r="O4556" s="37"/>
      <c r="P4556" s="36"/>
      <c r="S4556" s="36"/>
      <c r="T4556" s="36"/>
      <c r="U4556" s="36"/>
      <c r="V4556" s="36"/>
    </row>
    <row r="4557" spans="11:22" x14ac:dyDescent="0.25">
      <c r="K4557" s="36"/>
      <c r="L4557" s="37"/>
      <c r="M4557" s="37"/>
      <c r="N4557" s="37"/>
      <c r="O4557" s="37"/>
      <c r="P4557" s="36"/>
      <c r="S4557" s="36"/>
      <c r="T4557" s="36"/>
      <c r="U4557" s="36"/>
      <c r="V4557" s="36"/>
    </row>
    <row r="4558" spans="11:22" x14ac:dyDescent="0.25">
      <c r="K4558" s="36"/>
      <c r="L4558" s="37"/>
      <c r="M4558" s="37"/>
      <c r="N4558" s="37"/>
      <c r="O4558" s="37"/>
      <c r="P4558" s="36"/>
      <c r="S4558" s="36"/>
      <c r="T4558" s="36"/>
      <c r="U4558" s="36"/>
      <c r="V4558" s="36"/>
    </row>
    <row r="4559" spans="11:22" x14ac:dyDescent="0.25">
      <c r="K4559" s="36"/>
      <c r="L4559" s="37"/>
      <c r="M4559" s="37"/>
      <c r="N4559" s="37"/>
      <c r="O4559" s="37"/>
      <c r="P4559" s="36"/>
      <c r="S4559" s="36"/>
      <c r="T4559" s="36"/>
      <c r="U4559" s="36"/>
      <c r="V4559" s="36"/>
    </row>
    <row r="4560" spans="11:22" x14ac:dyDescent="0.25">
      <c r="K4560" s="36"/>
      <c r="L4560" s="37"/>
      <c r="M4560" s="37"/>
      <c r="N4560" s="37"/>
      <c r="O4560" s="37"/>
      <c r="P4560" s="36"/>
      <c r="S4560" s="36"/>
      <c r="T4560" s="36"/>
      <c r="U4560" s="36"/>
      <c r="V4560" s="36"/>
    </row>
    <row r="4561" spans="11:22" x14ac:dyDescent="0.25">
      <c r="K4561" s="36"/>
      <c r="L4561" s="37"/>
      <c r="M4561" s="37"/>
      <c r="N4561" s="37"/>
      <c r="O4561" s="37"/>
      <c r="P4561" s="36"/>
      <c r="S4561" s="36"/>
      <c r="T4561" s="36"/>
      <c r="U4561" s="36"/>
      <c r="V4561" s="36"/>
    </row>
    <row r="4562" spans="11:22" x14ac:dyDescent="0.25">
      <c r="K4562" s="36"/>
      <c r="L4562" s="37"/>
      <c r="M4562" s="37"/>
      <c r="N4562" s="37"/>
      <c r="O4562" s="37"/>
      <c r="P4562" s="36"/>
      <c r="S4562" s="36"/>
      <c r="T4562" s="36"/>
      <c r="U4562" s="36"/>
      <c r="V4562" s="36"/>
    </row>
    <row r="4563" spans="11:22" x14ac:dyDescent="0.25">
      <c r="K4563" s="36"/>
      <c r="L4563" s="37"/>
      <c r="M4563" s="37"/>
      <c r="N4563" s="37"/>
      <c r="O4563" s="37"/>
      <c r="P4563" s="36"/>
      <c r="S4563" s="36"/>
      <c r="T4563" s="36"/>
      <c r="U4563" s="36"/>
      <c r="V4563" s="36"/>
    </row>
    <row r="4564" spans="11:22" x14ac:dyDescent="0.25">
      <c r="K4564" s="36"/>
      <c r="L4564" s="37"/>
      <c r="M4564" s="37"/>
      <c r="N4564" s="37"/>
      <c r="O4564" s="37"/>
      <c r="P4564" s="36"/>
      <c r="S4564" s="36"/>
      <c r="T4564" s="36"/>
      <c r="U4564" s="36"/>
      <c r="V4564" s="36"/>
    </row>
    <row r="4565" spans="11:22" x14ac:dyDescent="0.25">
      <c r="K4565" s="36"/>
      <c r="L4565" s="37"/>
      <c r="M4565" s="37"/>
      <c r="N4565" s="37"/>
      <c r="O4565" s="37"/>
      <c r="P4565" s="36"/>
      <c r="S4565" s="36"/>
      <c r="T4565" s="36"/>
      <c r="U4565" s="36"/>
      <c r="V4565" s="36"/>
    </row>
    <row r="4566" spans="11:22" x14ac:dyDescent="0.25">
      <c r="K4566" s="36"/>
      <c r="L4566" s="37"/>
      <c r="M4566" s="37"/>
      <c r="N4566" s="37"/>
      <c r="O4566" s="37"/>
      <c r="P4566" s="36"/>
      <c r="S4566" s="36"/>
      <c r="T4566" s="36"/>
      <c r="U4566" s="36"/>
      <c r="V4566" s="36"/>
    </row>
    <row r="4567" spans="11:22" x14ac:dyDescent="0.25">
      <c r="K4567" s="36"/>
      <c r="L4567" s="37"/>
      <c r="M4567" s="37"/>
      <c r="N4567" s="37"/>
      <c r="O4567" s="37"/>
      <c r="P4567" s="36"/>
      <c r="S4567" s="36"/>
      <c r="T4567" s="36"/>
      <c r="U4567" s="36"/>
      <c r="V4567" s="36"/>
    </row>
    <row r="4568" spans="11:22" x14ac:dyDescent="0.25">
      <c r="K4568" s="36"/>
      <c r="L4568" s="37"/>
      <c r="M4568" s="37"/>
      <c r="N4568" s="37"/>
      <c r="O4568" s="37"/>
      <c r="P4568" s="36"/>
      <c r="S4568" s="36"/>
      <c r="T4568" s="36"/>
      <c r="U4568" s="36"/>
      <c r="V4568" s="36"/>
    </row>
    <row r="4569" spans="11:22" x14ac:dyDescent="0.25">
      <c r="K4569" s="36"/>
      <c r="L4569" s="37"/>
      <c r="M4569" s="37"/>
      <c r="N4569" s="37"/>
      <c r="O4569" s="37"/>
      <c r="P4569" s="36"/>
      <c r="S4569" s="36"/>
      <c r="T4569" s="36"/>
      <c r="U4569" s="36"/>
      <c r="V4569" s="36"/>
    </row>
    <row r="4570" spans="11:22" x14ac:dyDescent="0.25">
      <c r="K4570" s="36"/>
      <c r="L4570" s="37"/>
      <c r="M4570" s="37"/>
      <c r="N4570" s="37"/>
      <c r="O4570" s="37"/>
      <c r="P4570" s="36"/>
      <c r="S4570" s="36"/>
      <c r="T4570" s="36"/>
      <c r="U4570" s="36"/>
      <c r="V4570" s="36"/>
    </row>
    <row r="4571" spans="11:22" x14ac:dyDescent="0.25">
      <c r="K4571" s="36"/>
      <c r="L4571" s="37"/>
      <c r="M4571" s="37"/>
      <c r="N4571" s="37"/>
      <c r="O4571" s="37"/>
      <c r="P4571" s="36"/>
      <c r="S4571" s="36"/>
      <c r="T4571" s="36"/>
      <c r="U4571" s="36"/>
      <c r="V4571" s="36"/>
    </row>
    <row r="4572" spans="11:22" x14ac:dyDescent="0.25">
      <c r="K4572" s="36"/>
      <c r="L4572" s="37"/>
      <c r="M4572" s="37"/>
      <c r="N4572" s="37"/>
      <c r="O4572" s="37"/>
      <c r="P4572" s="36"/>
      <c r="S4572" s="36"/>
      <c r="T4572" s="36"/>
      <c r="U4572" s="36"/>
      <c r="V4572" s="36"/>
    </row>
    <row r="4573" spans="11:22" x14ac:dyDescent="0.25">
      <c r="K4573" s="36"/>
      <c r="L4573" s="37"/>
      <c r="M4573" s="37"/>
      <c r="N4573" s="37"/>
      <c r="O4573" s="37"/>
      <c r="P4573" s="36"/>
      <c r="S4573" s="36"/>
      <c r="T4573" s="36"/>
      <c r="U4573" s="36"/>
      <c r="V4573" s="36"/>
    </row>
    <row r="4574" spans="11:22" x14ac:dyDescent="0.25">
      <c r="K4574" s="36"/>
      <c r="L4574" s="37"/>
      <c r="M4574" s="37"/>
      <c r="N4574" s="37"/>
      <c r="O4574" s="37"/>
      <c r="P4574" s="36"/>
      <c r="S4574" s="36"/>
      <c r="T4574" s="36"/>
      <c r="U4574" s="36"/>
      <c r="V4574" s="36"/>
    </row>
    <row r="4575" spans="11:22" x14ac:dyDescent="0.25">
      <c r="K4575" s="36"/>
      <c r="L4575" s="37"/>
      <c r="M4575" s="37"/>
      <c r="N4575" s="37"/>
      <c r="O4575" s="37"/>
      <c r="P4575" s="36"/>
      <c r="S4575" s="36"/>
      <c r="T4575" s="36"/>
      <c r="U4575" s="36"/>
      <c r="V4575" s="36"/>
    </row>
    <row r="4576" spans="11:22" x14ac:dyDescent="0.25">
      <c r="K4576" s="36"/>
      <c r="L4576" s="37"/>
      <c r="M4576" s="37"/>
      <c r="N4576" s="37"/>
      <c r="O4576" s="37"/>
      <c r="P4576" s="36"/>
      <c r="S4576" s="36"/>
      <c r="T4576" s="36"/>
      <c r="U4576" s="36"/>
      <c r="V4576" s="36"/>
    </row>
    <row r="4577" spans="11:22" x14ac:dyDescent="0.25">
      <c r="K4577" s="36"/>
      <c r="L4577" s="37"/>
      <c r="M4577" s="37"/>
      <c r="N4577" s="37"/>
      <c r="O4577" s="37"/>
      <c r="P4577" s="36"/>
      <c r="S4577" s="36"/>
      <c r="T4577" s="36"/>
      <c r="U4577" s="36"/>
      <c r="V4577" s="36"/>
    </row>
    <row r="4578" spans="11:22" x14ac:dyDescent="0.25">
      <c r="K4578" s="36"/>
      <c r="L4578" s="37"/>
      <c r="M4578" s="37"/>
      <c r="N4578" s="37"/>
      <c r="O4578" s="37"/>
      <c r="P4578" s="36"/>
      <c r="S4578" s="36"/>
      <c r="T4578" s="36"/>
      <c r="U4578" s="36"/>
      <c r="V4578" s="36"/>
    </row>
    <row r="4579" spans="11:22" x14ac:dyDescent="0.25">
      <c r="K4579" s="36"/>
      <c r="L4579" s="37"/>
      <c r="M4579" s="37"/>
      <c r="N4579" s="37"/>
      <c r="O4579" s="37"/>
      <c r="P4579" s="36"/>
      <c r="S4579" s="36"/>
      <c r="T4579" s="36"/>
      <c r="U4579" s="36"/>
      <c r="V4579" s="36"/>
    </row>
    <row r="4580" spans="11:22" x14ac:dyDescent="0.25">
      <c r="K4580" s="36"/>
      <c r="L4580" s="37"/>
      <c r="M4580" s="37"/>
      <c r="N4580" s="37"/>
      <c r="O4580" s="37"/>
      <c r="P4580" s="36"/>
      <c r="S4580" s="36"/>
      <c r="T4580" s="36"/>
      <c r="U4580" s="36"/>
      <c r="V4580" s="36"/>
    </row>
    <row r="4581" spans="11:22" x14ac:dyDescent="0.25">
      <c r="K4581" s="36"/>
      <c r="L4581" s="37"/>
      <c r="M4581" s="37"/>
      <c r="N4581" s="37"/>
      <c r="O4581" s="37"/>
      <c r="P4581" s="36"/>
      <c r="S4581" s="36"/>
      <c r="T4581" s="36"/>
      <c r="U4581" s="36"/>
      <c r="V4581" s="36"/>
    </row>
    <row r="4582" spans="11:22" x14ac:dyDescent="0.25">
      <c r="K4582" s="36"/>
      <c r="L4582" s="37"/>
      <c r="M4582" s="37"/>
      <c r="N4582" s="37"/>
      <c r="O4582" s="37"/>
      <c r="P4582" s="36"/>
      <c r="S4582" s="36"/>
      <c r="T4582" s="36"/>
      <c r="U4582" s="36"/>
      <c r="V4582" s="36"/>
    </row>
    <row r="4583" spans="11:22" x14ac:dyDescent="0.25">
      <c r="K4583" s="36"/>
      <c r="L4583" s="37"/>
      <c r="M4583" s="37"/>
      <c r="N4583" s="37"/>
      <c r="O4583" s="37"/>
      <c r="P4583" s="36"/>
      <c r="S4583" s="36"/>
      <c r="T4583" s="36"/>
      <c r="U4583" s="36"/>
      <c r="V4583" s="36"/>
    </row>
    <row r="4584" spans="11:22" x14ac:dyDescent="0.25">
      <c r="K4584" s="36"/>
      <c r="L4584" s="37"/>
      <c r="M4584" s="37"/>
      <c r="N4584" s="37"/>
      <c r="O4584" s="37"/>
      <c r="P4584" s="36"/>
      <c r="S4584" s="36"/>
      <c r="T4584" s="36"/>
      <c r="U4584" s="36"/>
      <c r="V4584" s="36"/>
    </row>
    <row r="4585" spans="11:22" x14ac:dyDescent="0.25">
      <c r="K4585" s="36"/>
      <c r="L4585" s="37"/>
      <c r="M4585" s="37"/>
      <c r="N4585" s="37"/>
      <c r="O4585" s="37"/>
      <c r="P4585" s="36"/>
      <c r="S4585" s="36"/>
      <c r="T4585" s="36"/>
      <c r="U4585" s="36"/>
      <c r="V4585" s="36"/>
    </row>
    <row r="4586" spans="11:22" x14ac:dyDescent="0.25">
      <c r="K4586" s="36"/>
      <c r="L4586" s="37"/>
      <c r="M4586" s="37"/>
      <c r="N4586" s="37"/>
      <c r="O4586" s="37"/>
      <c r="P4586" s="36"/>
      <c r="S4586" s="36"/>
      <c r="T4586" s="36"/>
      <c r="U4586" s="36"/>
      <c r="V4586" s="36"/>
    </row>
    <row r="4587" spans="11:22" x14ac:dyDescent="0.25">
      <c r="K4587" s="36"/>
      <c r="L4587" s="37"/>
      <c r="M4587" s="37"/>
      <c r="N4587" s="37"/>
      <c r="O4587" s="37"/>
      <c r="P4587" s="36"/>
      <c r="S4587" s="36"/>
      <c r="T4587" s="36"/>
      <c r="U4587" s="36"/>
      <c r="V4587" s="36"/>
    </row>
    <row r="4588" spans="11:22" x14ac:dyDescent="0.25">
      <c r="K4588" s="36"/>
      <c r="L4588" s="37"/>
      <c r="M4588" s="37"/>
      <c r="N4588" s="37"/>
      <c r="O4588" s="37"/>
      <c r="P4588" s="36"/>
      <c r="S4588" s="36"/>
      <c r="T4588" s="36"/>
      <c r="U4588" s="36"/>
      <c r="V4588" s="36"/>
    </row>
    <row r="4589" spans="11:22" x14ac:dyDescent="0.25">
      <c r="K4589" s="36"/>
      <c r="L4589" s="37"/>
      <c r="M4589" s="37"/>
      <c r="N4589" s="37"/>
      <c r="O4589" s="37"/>
      <c r="P4589" s="36"/>
      <c r="S4589" s="36"/>
      <c r="T4589" s="36"/>
      <c r="U4589" s="36"/>
      <c r="V4589" s="36"/>
    </row>
    <row r="4590" spans="11:22" x14ac:dyDescent="0.25">
      <c r="K4590" s="36"/>
      <c r="L4590" s="37"/>
      <c r="M4590" s="37"/>
      <c r="N4590" s="37"/>
      <c r="O4590" s="37"/>
      <c r="P4590" s="36"/>
      <c r="S4590" s="36"/>
      <c r="T4590" s="36"/>
      <c r="U4590" s="36"/>
      <c r="V4590" s="36"/>
    </row>
    <row r="4591" spans="11:22" x14ac:dyDescent="0.25">
      <c r="K4591" s="36"/>
      <c r="L4591" s="37"/>
      <c r="M4591" s="37"/>
      <c r="N4591" s="37"/>
      <c r="O4591" s="37"/>
      <c r="P4591" s="36"/>
      <c r="S4591" s="36"/>
      <c r="T4591" s="36"/>
      <c r="U4591" s="36"/>
      <c r="V4591" s="36"/>
    </row>
    <row r="4592" spans="11:22" x14ac:dyDescent="0.25">
      <c r="K4592" s="36"/>
      <c r="L4592" s="37"/>
      <c r="M4592" s="37"/>
      <c r="N4592" s="37"/>
      <c r="O4592" s="37"/>
      <c r="P4592" s="36"/>
      <c r="S4592" s="36"/>
      <c r="T4592" s="36"/>
      <c r="U4592" s="36"/>
      <c r="V4592" s="36"/>
    </row>
    <row r="4593" spans="11:22" x14ac:dyDescent="0.25">
      <c r="K4593" s="36"/>
      <c r="L4593" s="37"/>
      <c r="M4593" s="37"/>
      <c r="N4593" s="37"/>
      <c r="O4593" s="37"/>
      <c r="P4593" s="36"/>
      <c r="S4593" s="36"/>
      <c r="T4593" s="36"/>
      <c r="U4593" s="36"/>
      <c r="V4593" s="36"/>
    </row>
    <row r="4594" spans="11:22" x14ac:dyDescent="0.25">
      <c r="K4594" s="36"/>
      <c r="L4594" s="37"/>
      <c r="M4594" s="37"/>
      <c r="N4594" s="37"/>
      <c r="O4594" s="37"/>
      <c r="P4594" s="36"/>
      <c r="S4594" s="36"/>
      <c r="T4594" s="36"/>
      <c r="U4594" s="36"/>
      <c r="V4594" s="36"/>
    </row>
    <row r="4595" spans="11:22" x14ac:dyDescent="0.25">
      <c r="K4595" s="36"/>
      <c r="L4595" s="37"/>
      <c r="M4595" s="37"/>
      <c r="N4595" s="37"/>
      <c r="O4595" s="37"/>
      <c r="P4595" s="36"/>
      <c r="S4595" s="36"/>
      <c r="T4595" s="36"/>
      <c r="U4595" s="36"/>
      <c r="V4595" s="36"/>
    </row>
    <row r="4596" spans="11:22" x14ac:dyDescent="0.25">
      <c r="K4596" s="36"/>
      <c r="L4596" s="37"/>
      <c r="M4596" s="37"/>
      <c r="N4596" s="37"/>
      <c r="O4596" s="37"/>
      <c r="P4596" s="36"/>
      <c r="S4596" s="36"/>
      <c r="T4596" s="36"/>
      <c r="U4596" s="36"/>
      <c r="V4596" s="36"/>
    </row>
    <row r="4597" spans="11:22" x14ac:dyDescent="0.25">
      <c r="K4597" s="36"/>
      <c r="L4597" s="37"/>
      <c r="M4597" s="37"/>
      <c r="N4597" s="37"/>
      <c r="O4597" s="37"/>
      <c r="P4597" s="36"/>
      <c r="S4597" s="36"/>
      <c r="T4597" s="36"/>
      <c r="U4597" s="36"/>
      <c r="V4597" s="36"/>
    </row>
    <row r="4598" spans="11:22" x14ac:dyDescent="0.25">
      <c r="K4598" s="36"/>
      <c r="L4598" s="37"/>
      <c r="M4598" s="37"/>
      <c r="N4598" s="37"/>
      <c r="O4598" s="37"/>
      <c r="P4598" s="36"/>
      <c r="S4598" s="36"/>
      <c r="T4598" s="36"/>
      <c r="U4598" s="36"/>
      <c r="V4598" s="36"/>
    </row>
    <row r="4599" spans="11:22" x14ac:dyDescent="0.25">
      <c r="K4599" s="36"/>
      <c r="L4599" s="37"/>
      <c r="M4599" s="37"/>
      <c r="N4599" s="37"/>
      <c r="O4599" s="37"/>
      <c r="P4599" s="36"/>
      <c r="S4599" s="36"/>
      <c r="T4599" s="36"/>
      <c r="U4599" s="36"/>
      <c r="V4599" s="36"/>
    </row>
    <row r="4600" spans="11:22" x14ac:dyDescent="0.25">
      <c r="K4600" s="36"/>
      <c r="L4600" s="37"/>
      <c r="M4600" s="37"/>
      <c r="N4600" s="37"/>
      <c r="O4600" s="37"/>
      <c r="P4600" s="36"/>
      <c r="S4600" s="36"/>
      <c r="T4600" s="36"/>
      <c r="U4600" s="36"/>
      <c r="V4600" s="36"/>
    </row>
    <row r="4601" spans="11:22" x14ac:dyDescent="0.25">
      <c r="K4601" s="36"/>
      <c r="L4601" s="37"/>
      <c r="M4601" s="37"/>
      <c r="N4601" s="37"/>
      <c r="O4601" s="37"/>
      <c r="P4601" s="36"/>
      <c r="S4601" s="36"/>
      <c r="T4601" s="36"/>
      <c r="U4601" s="36"/>
      <c r="V4601" s="36"/>
    </row>
    <row r="4602" spans="11:22" x14ac:dyDescent="0.25">
      <c r="K4602" s="36"/>
      <c r="L4602" s="37"/>
      <c r="M4602" s="37"/>
      <c r="N4602" s="37"/>
      <c r="O4602" s="37"/>
      <c r="P4602" s="36"/>
      <c r="S4602" s="36"/>
      <c r="T4602" s="36"/>
      <c r="U4602" s="36"/>
      <c r="V4602" s="36"/>
    </row>
    <row r="4603" spans="11:22" x14ac:dyDescent="0.25">
      <c r="K4603" s="36"/>
      <c r="L4603" s="37"/>
      <c r="M4603" s="37"/>
      <c r="N4603" s="37"/>
      <c r="O4603" s="37"/>
      <c r="P4603" s="36"/>
      <c r="S4603" s="36"/>
      <c r="T4603" s="36"/>
      <c r="U4603" s="36"/>
      <c r="V4603" s="36"/>
    </row>
    <row r="4604" spans="11:22" x14ac:dyDescent="0.25">
      <c r="K4604" s="36"/>
      <c r="L4604" s="37"/>
      <c r="M4604" s="37"/>
      <c r="N4604" s="37"/>
      <c r="O4604" s="37"/>
      <c r="P4604" s="36"/>
      <c r="S4604" s="36"/>
      <c r="T4604" s="36"/>
      <c r="U4604" s="36"/>
      <c r="V4604" s="36"/>
    </row>
    <row r="4605" spans="11:22" x14ac:dyDescent="0.25">
      <c r="K4605" s="36"/>
      <c r="L4605" s="37"/>
      <c r="M4605" s="37"/>
      <c r="N4605" s="37"/>
      <c r="O4605" s="37"/>
      <c r="P4605" s="36"/>
      <c r="S4605" s="36"/>
      <c r="T4605" s="36"/>
      <c r="U4605" s="36"/>
      <c r="V4605" s="36"/>
    </row>
    <row r="4606" spans="11:22" x14ac:dyDescent="0.25">
      <c r="K4606" s="36"/>
      <c r="L4606" s="37"/>
      <c r="M4606" s="37"/>
      <c r="N4606" s="37"/>
      <c r="O4606" s="37"/>
      <c r="P4606" s="36"/>
      <c r="S4606" s="36"/>
      <c r="T4606" s="36"/>
      <c r="U4606" s="36"/>
      <c r="V4606" s="36"/>
    </row>
    <row r="4607" spans="11:22" x14ac:dyDescent="0.25">
      <c r="K4607" s="36"/>
      <c r="L4607" s="37"/>
      <c r="M4607" s="37"/>
      <c r="N4607" s="37"/>
      <c r="O4607" s="37"/>
      <c r="P4607" s="36"/>
      <c r="S4607" s="36"/>
      <c r="T4607" s="36"/>
      <c r="U4607" s="36"/>
      <c r="V4607" s="36"/>
    </row>
    <row r="4608" spans="11:22" x14ac:dyDescent="0.25">
      <c r="K4608" s="36"/>
      <c r="L4608" s="37"/>
      <c r="M4608" s="37"/>
      <c r="N4608" s="37"/>
      <c r="O4608" s="37"/>
      <c r="P4608" s="36"/>
      <c r="S4608" s="36"/>
      <c r="T4608" s="36"/>
      <c r="U4608" s="36"/>
      <c r="V4608" s="36"/>
    </row>
    <row r="4609" spans="11:22" x14ac:dyDescent="0.25">
      <c r="K4609" s="36"/>
      <c r="L4609" s="37"/>
      <c r="M4609" s="37"/>
      <c r="N4609" s="37"/>
      <c r="O4609" s="37"/>
      <c r="P4609" s="36"/>
      <c r="S4609" s="36"/>
      <c r="T4609" s="36"/>
      <c r="U4609" s="36"/>
      <c r="V4609" s="36"/>
    </row>
    <row r="4610" spans="11:22" x14ac:dyDescent="0.25">
      <c r="K4610" s="36"/>
      <c r="L4610" s="37"/>
      <c r="M4610" s="37"/>
      <c r="N4610" s="37"/>
      <c r="O4610" s="37"/>
      <c r="P4610" s="36"/>
      <c r="S4610" s="36"/>
      <c r="T4610" s="36"/>
      <c r="U4610" s="36"/>
      <c r="V4610" s="36"/>
    </row>
    <row r="4611" spans="11:22" x14ac:dyDescent="0.25">
      <c r="K4611" s="36"/>
      <c r="L4611" s="37"/>
      <c r="M4611" s="37"/>
      <c r="N4611" s="37"/>
      <c r="O4611" s="37"/>
      <c r="P4611" s="36"/>
      <c r="S4611" s="36"/>
      <c r="T4611" s="36"/>
      <c r="U4611" s="36"/>
      <c r="V4611" s="36"/>
    </row>
    <row r="4612" spans="11:22" x14ac:dyDescent="0.25">
      <c r="K4612" s="36"/>
      <c r="L4612" s="37"/>
      <c r="M4612" s="37"/>
      <c r="N4612" s="37"/>
      <c r="O4612" s="37"/>
      <c r="P4612" s="36"/>
      <c r="S4612" s="36"/>
      <c r="T4612" s="36"/>
      <c r="U4612" s="36"/>
      <c r="V4612" s="36"/>
    </row>
    <row r="4613" spans="11:22" x14ac:dyDescent="0.25">
      <c r="K4613" s="36"/>
      <c r="L4613" s="37"/>
      <c r="M4613" s="37"/>
      <c r="N4613" s="37"/>
      <c r="O4613" s="37"/>
      <c r="P4613" s="36"/>
      <c r="S4613" s="36"/>
      <c r="T4613" s="36"/>
      <c r="U4613" s="36"/>
      <c r="V4613" s="36"/>
    </row>
    <row r="4614" spans="11:22" x14ac:dyDescent="0.25">
      <c r="K4614" s="36"/>
      <c r="L4614" s="37"/>
      <c r="M4614" s="37"/>
      <c r="N4614" s="37"/>
      <c r="O4614" s="37"/>
      <c r="P4614" s="36"/>
      <c r="S4614" s="36"/>
      <c r="T4614" s="36"/>
      <c r="U4614" s="36"/>
      <c r="V4614" s="36"/>
    </row>
    <row r="4615" spans="11:22" x14ac:dyDescent="0.25">
      <c r="K4615" s="36"/>
      <c r="L4615" s="37"/>
      <c r="M4615" s="37"/>
      <c r="N4615" s="37"/>
      <c r="O4615" s="37"/>
      <c r="P4615" s="36"/>
      <c r="S4615" s="36"/>
      <c r="T4615" s="36"/>
      <c r="U4615" s="36"/>
      <c r="V4615" s="36"/>
    </row>
    <row r="4616" spans="11:22" x14ac:dyDescent="0.25">
      <c r="K4616" s="36"/>
      <c r="L4616" s="37"/>
      <c r="M4616" s="37"/>
      <c r="N4616" s="37"/>
      <c r="O4616" s="37"/>
      <c r="P4616" s="36"/>
      <c r="S4616" s="36"/>
      <c r="T4616" s="36"/>
      <c r="U4616" s="36"/>
      <c r="V4616" s="36"/>
    </row>
    <row r="4617" spans="11:22" x14ac:dyDescent="0.25">
      <c r="K4617" s="36"/>
      <c r="L4617" s="37"/>
      <c r="M4617" s="37"/>
      <c r="N4617" s="37"/>
      <c r="O4617" s="37"/>
      <c r="P4617" s="36"/>
      <c r="S4617" s="36"/>
      <c r="T4617" s="36"/>
      <c r="U4617" s="36"/>
      <c r="V4617" s="36"/>
    </row>
    <row r="4618" spans="11:22" x14ac:dyDescent="0.25">
      <c r="K4618" s="36"/>
      <c r="L4618" s="37"/>
      <c r="M4618" s="37"/>
      <c r="N4618" s="37"/>
      <c r="O4618" s="37"/>
      <c r="P4618" s="36"/>
      <c r="S4618" s="36"/>
      <c r="T4618" s="36"/>
      <c r="U4618" s="36"/>
      <c r="V4618" s="36"/>
    </row>
    <row r="4619" spans="11:22" x14ac:dyDescent="0.25">
      <c r="K4619" s="36"/>
      <c r="L4619" s="37"/>
      <c r="M4619" s="37"/>
      <c r="N4619" s="37"/>
      <c r="O4619" s="37"/>
      <c r="P4619" s="36"/>
      <c r="S4619" s="36"/>
      <c r="T4619" s="36"/>
      <c r="U4619" s="36"/>
      <c r="V4619" s="36"/>
    </row>
    <row r="4620" spans="11:22" x14ac:dyDescent="0.25">
      <c r="K4620" s="36"/>
      <c r="L4620" s="37"/>
      <c r="M4620" s="37"/>
      <c r="N4620" s="37"/>
      <c r="O4620" s="37"/>
      <c r="P4620" s="36"/>
      <c r="S4620" s="36"/>
      <c r="T4620" s="36"/>
      <c r="U4620" s="36"/>
      <c r="V4620" s="36"/>
    </row>
    <row r="4621" spans="11:22" x14ac:dyDescent="0.25">
      <c r="K4621" s="36"/>
      <c r="L4621" s="37"/>
      <c r="M4621" s="37"/>
      <c r="N4621" s="37"/>
      <c r="O4621" s="37"/>
      <c r="P4621" s="36"/>
      <c r="S4621" s="36"/>
      <c r="T4621" s="36"/>
      <c r="U4621" s="36"/>
      <c r="V4621" s="36"/>
    </row>
    <row r="4622" spans="11:22" x14ac:dyDescent="0.25">
      <c r="K4622" s="36"/>
      <c r="L4622" s="37"/>
      <c r="M4622" s="37"/>
      <c r="N4622" s="37"/>
      <c r="O4622" s="37"/>
      <c r="P4622" s="36"/>
      <c r="S4622" s="36"/>
      <c r="T4622" s="36"/>
      <c r="U4622" s="36"/>
      <c r="V4622" s="36"/>
    </row>
    <row r="4623" spans="11:22" x14ac:dyDescent="0.25">
      <c r="K4623" s="36"/>
      <c r="L4623" s="37"/>
      <c r="M4623" s="37"/>
      <c r="N4623" s="37"/>
      <c r="O4623" s="37"/>
      <c r="P4623" s="36"/>
      <c r="S4623" s="36"/>
      <c r="T4623" s="36"/>
      <c r="U4623" s="36"/>
      <c r="V4623" s="36"/>
    </row>
    <row r="4624" spans="11:22" x14ac:dyDescent="0.25">
      <c r="K4624" s="36"/>
      <c r="L4624" s="37"/>
      <c r="M4624" s="37"/>
      <c r="N4624" s="37"/>
      <c r="O4624" s="37"/>
      <c r="P4624" s="36"/>
      <c r="S4624" s="36"/>
      <c r="T4624" s="36"/>
      <c r="U4624" s="36"/>
      <c r="V4624" s="36"/>
    </row>
    <row r="4625" spans="11:22" x14ac:dyDescent="0.25">
      <c r="K4625" s="36"/>
      <c r="L4625" s="37"/>
      <c r="M4625" s="37"/>
      <c r="N4625" s="37"/>
      <c r="O4625" s="37"/>
      <c r="P4625" s="36"/>
      <c r="S4625" s="36"/>
      <c r="T4625" s="36"/>
      <c r="U4625" s="36"/>
      <c r="V4625" s="36"/>
    </row>
    <row r="4626" spans="11:22" x14ac:dyDescent="0.25">
      <c r="K4626" s="36"/>
      <c r="L4626" s="37"/>
      <c r="M4626" s="37"/>
      <c r="N4626" s="37"/>
      <c r="O4626" s="37"/>
      <c r="P4626" s="36"/>
      <c r="S4626" s="36"/>
      <c r="T4626" s="36"/>
      <c r="U4626" s="36"/>
      <c r="V4626" s="36"/>
    </row>
    <row r="4627" spans="11:22" x14ac:dyDescent="0.25">
      <c r="K4627" s="36"/>
      <c r="L4627" s="37"/>
      <c r="M4627" s="37"/>
      <c r="N4627" s="37"/>
      <c r="O4627" s="37"/>
      <c r="P4627" s="36"/>
      <c r="S4627" s="36"/>
      <c r="T4627" s="36"/>
      <c r="U4627" s="36"/>
      <c r="V4627" s="36"/>
    </row>
    <row r="4628" spans="11:22" x14ac:dyDescent="0.25">
      <c r="K4628" s="36"/>
      <c r="L4628" s="37"/>
      <c r="M4628" s="37"/>
      <c r="N4628" s="37"/>
      <c r="O4628" s="37"/>
      <c r="P4628" s="36"/>
      <c r="S4628" s="36"/>
      <c r="T4628" s="36"/>
      <c r="U4628" s="36"/>
      <c r="V4628" s="36"/>
    </row>
    <row r="4629" spans="11:22" x14ac:dyDescent="0.25">
      <c r="K4629" s="36"/>
      <c r="L4629" s="37"/>
      <c r="M4629" s="37"/>
      <c r="N4629" s="37"/>
      <c r="O4629" s="37"/>
      <c r="P4629" s="36"/>
      <c r="S4629" s="36"/>
      <c r="T4629" s="36"/>
      <c r="U4629" s="36"/>
      <c r="V4629" s="36"/>
    </row>
    <row r="4630" spans="11:22" x14ac:dyDescent="0.25">
      <c r="K4630" s="36"/>
      <c r="L4630" s="37"/>
      <c r="M4630" s="37"/>
      <c r="N4630" s="37"/>
      <c r="O4630" s="37"/>
      <c r="P4630" s="36"/>
      <c r="S4630" s="36"/>
      <c r="T4630" s="36"/>
      <c r="U4630" s="36"/>
      <c r="V4630" s="36"/>
    </row>
    <row r="4631" spans="11:22" x14ac:dyDescent="0.25">
      <c r="K4631" s="36"/>
      <c r="L4631" s="37"/>
      <c r="M4631" s="37"/>
      <c r="N4631" s="37"/>
      <c r="O4631" s="37"/>
      <c r="P4631" s="36"/>
      <c r="S4631" s="36"/>
      <c r="T4631" s="36"/>
      <c r="U4631" s="36"/>
      <c r="V4631" s="36"/>
    </row>
    <row r="4632" spans="11:22" x14ac:dyDescent="0.25">
      <c r="K4632" s="36"/>
      <c r="L4632" s="37"/>
      <c r="M4632" s="37"/>
      <c r="N4632" s="37"/>
      <c r="O4632" s="37"/>
      <c r="P4632" s="36"/>
      <c r="S4632" s="36"/>
      <c r="T4632" s="36"/>
      <c r="U4632" s="36"/>
      <c r="V4632" s="36"/>
    </row>
    <row r="4633" spans="11:22" x14ac:dyDescent="0.25">
      <c r="K4633" s="36"/>
      <c r="L4633" s="37"/>
      <c r="M4633" s="37"/>
      <c r="N4633" s="37"/>
      <c r="O4633" s="37"/>
      <c r="P4633" s="36"/>
      <c r="S4633" s="36"/>
      <c r="T4633" s="36"/>
      <c r="U4633" s="36"/>
      <c r="V4633" s="36"/>
    </row>
    <row r="4634" spans="11:22" x14ac:dyDescent="0.25">
      <c r="K4634" s="36"/>
      <c r="L4634" s="37"/>
      <c r="M4634" s="37"/>
      <c r="N4634" s="37"/>
      <c r="O4634" s="37"/>
      <c r="P4634" s="36"/>
      <c r="S4634" s="36"/>
      <c r="T4634" s="36"/>
      <c r="U4634" s="36"/>
      <c r="V4634" s="36"/>
    </row>
    <row r="4635" spans="11:22" x14ac:dyDescent="0.25">
      <c r="K4635" s="36"/>
      <c r="L4635" s="37"/>
      <c r="M4635" s="37"/>
      <c r="N4635" s="37"/>
      <c r="O4635" s="37"/>
      <c r="P4635" s="36"/>
      <c r="S4635" s="36"/>
      <c r="T4635" s="36"/>
      <c r="U4635" s="36"/>
      <c r="V4635" s="36"/>
    </row>
    <row r="4636" spans="11:22" x14ac:dyDescent="0.25">
      <c r="K4636" s="36"/>
      <c r="L4636" s="37"/>
      <c r="M4636" s="37"/>
      <c r="N4636" s="37"/>
      <c r="O4636" s="37"/>
      <c r="P4636" s="36"/>
      <c r="S4636" s="36"/>
      <c r="T4636" s="36"/>
      <c r="U4636" s="36"/>
      <c r="V4636" s="36"/>
    </row>
    <row r="4637" spans="11:22" x14ac:dyDescent="0.25">
      <c r="K4637" s="36"/>
      <c r="L4637" s="37"/>
      <c r="M4637" s="37"/>
      <c r="N4637" s="37"/>
      <c r="O4637" s="37"/>
      <c r="P4637" s="36"/>
      <c r="S4637" s="36"/>
      <c r="T4637" s="36"/>
      <c r="U4637" s="36"/>
      <c r="V4637" s="36"/>
    </row>
    <row r="4638" spans="11:22" x14ac:dyDescent="0.25">
      <c r="K4638" s="36"/>
      <c r="L4638" s="37"/>
      <c r="M4638" s="37"/>
      <c r="N4638" s="37"/>
      <c r="O4638" s="37"/>
      <c r="P4638" s="36"/>
      <c r="S4638" s="36"/>
      <c r="T4638" s="36"/>
      <c r="U4638" s="36"/>
      <c r="V4638" s="36"/>
    </row>
    <row r="4639" spans="11:22" x14ac:dyDescent="0.25">
      <c r="K4639" s="36"/>
      <c r="L4639" s="37"/>
      <c r="M4639" s="37"/>
      <c r="N4639" s="37"/>
      <c r="O4639" s="37"/>
      <c r="P4639" s="36"/>
      <c r="S4639" s="36"/>
      <c r="T4639" s="36"/>
      <c r="U4639" s="36"/>
      <c r="V4639" s="36"/>
    </row>
    <row r="4640" spans="11:22" x14ac:dyDescent="0.25">
      <c r="K4640" s="36"/>
      <c r="L4640" s="37"/>
      <c r="M4640" s="37"/>
      <c r="N4640" s="37"/>
      <c r="O4640" s="37"/>
      <c r="P4640" s="36"/>
      <c r="S4640" s="36"/>
      <c r="T4640" s="36"/>
      <c r="U4640" s="36"/>
      <c r="V4640" s="36"/>
    </row>
    <row r="4641" spans="11:22" x14ac:dyDescent="0.25">
      <c r="K4641" s="36"/>
      <c r="L4641" s="37"/>
      <c r="M4641" s="37"/>
      <c r="N4641" s="37"/>
      <c r="O4641" s="37"/>
      <c r="P4641" s="36"/>
      <c r="S4641" s="36"/>
      <c r="T4641" s="36"/>
      <c r="U4641" s="36"/>
      <c r="V4641" s="36"/>
    </row>
    <row r="4642" spans="11:22" x14ac:dyDescent="0.25">
      <c r="K4642" s="36"/>
      <c r="L4642" s="37"/>
      <c r="M4642" s="37"/>
      <c r="N4642" s="37"/>
      <c r="O4642" s="37"/>
      <c r="P4642" s="36"/>
      <c r="S4642" s="36"/>
      <c r="T4642" s="36"/>
      <c r="U4642" s="36"/>
      <c r="V4642" s="36"/>
    </row>
    <row r="4643" spans="11:22" x14ac:dyDescent="0.25">
      <c r="K4643" s="36"/>
      <c r="L4643" s="37"/>
      <c r="M4643" s="37"/>
      <c r="N4643" s="37"/>
      <c r="O4643" s="37"/>
      <c r="P4643" s="36"/>
      <c r="S4643" s="36"/>
      <c r="T4643" s="36"/>
      <c r="U4643" s="36"/>
      <c r="V4643" s="36"/>
    </row>
    <row r="4644" spans="11:22" x14ac:dyDescent="0.25">
      <c r="K4644" s="36"/>
      <c r="L4644" s="37"/>
      <c r="M4644" s="37"/>
      <c r="N4644" s="37"/>
      <c r="O4644" s="37"/>
      <c r="P4644" s="36"/>
      <c r="S4644" s="36"/>
      <c r="T4644" s="36"/>
      <c r="U4644" s="36"/>
      <c r="V4644" s="36"/>
    </row>
    <row r="4645" spans="11:22" x14ac:dyDescent="0.25">
      <c r="K4645" s="36"/>
      <c r="L4645" s="37"/>
      <c r="M4645" s="37"/>
      <c r="N4645" s="37"/>
      <c r="O4645" s="37"/>
      <c r="P4645" s="36"/>
      <c r="S4645" s="36"/>
      <c r="T4645" s="36"/>
      <c r="U4645" s="36"/>
      <c r="V4645" s="36"/>
    </row>
    <row r="4646" spans="11:22" x14ac:dyDescent="0.25">
      <c r="K4646" s="36"/>
      <c r="L4646" s="37"/>
      <c r="M4646" s="37"/>
      <c r="N4646" s="37"/>
      <c r="O4646" s="37"/>
      <c r="P4646" s="36"/>
      <c r="S4646" s="36"/>
      <c r="T4646" s="36"/>
      <c r="U4646" s="36"/>
      <c r="V4646" s="36"/>
    </row>
    <row r="4647" spans="11:22" x14ac:dyDescent="0.25">
      <c r="K4647" s="36"/>
      <c r="L4647" s="37"/>
      <c r="M4647" s="37"/>
      <c r="N4647" s="37"/>
      <c r="O4647" s="37"/>
      <c r="P4647" s="36"/>
      <c r="S4647" s="36"/>
      <c r="T4647" s="36"/>
      <c r="U4647" s="36"/>
      <c r="V4647" s="36"/>
    </row>
    <row r="4648" spans="11:22" x14ac:dyDescent="0.25">
      <c r="K4648" s="36"/>
      <c r="L4648" s="37"/>
      <c r="M4648" s="37"/>
      <c r="N4648" s="37"/>
      <c r="O4648" s="37"/>
      <c r="P4648" s="36"/>
      <c r="S4648" s="36"/>
      <c r="T4648" s="36"/>
      <c r="U4648" s="36"/>
      <c r="V4648" s="36"/>
    </row>
    <row r="4649" spans="11:22" x14ac:dyDescent="0.25">
      <c r="K4649" s="36"/>
      <c r="L4649" s="37"/>
      <c r="M4649" s="37"/>
      <c r="N4649" s="37"/>
      <c r="O4649" s="37"/>
      <c r="P4649" s="36"/>
      <c r="S4649" s="36"/>
      <c r="T4649" s="36"/>
      <c r="U4649" s="36"/>
      <c r="V4649" s="36"/>
    </row>
    <row r="4650" spans="11:22" x14ac:dyDescent="0.25">
      <c r="K4650" s="36"/>
      <c r="L4650" s="37"/>
      <c r="M4650" s="37"/>
      <c r="N4650" s="37"/>
      <c r="O4650" s="37"/>
      <c r="P4650" s="36"/>
      <c r="S4650" s="36"/>
      <c r="T4650" s="36"/>
      <c r="U4650" s="36"/>
      <c r="V4650" s="36"/>
    </row>
    <row r="4651" spans="11:22" x14ac:dyDescent="0.25">
      <c r="K4651" s="36"/>
      <c r="L4651" s="37"/>
      <c r="M4651" s="37"/>
      <c r="N4651" s="37"/>
      <c r="O4651" s="37"/>
      <c r="P4651" s="36"/>
      <c r="S4651" s="36"/>
      <c r="T4651" s="36"/>
      <c r="U4651" s="36"/>
      <c r="V4651" s="36"/>
    </row>
    <row r="4652" spans="11:22" x14ac:dyDescent="0.25">
      <c r="K4652" s="36"/>
      <c r="L4652" s="37"/>
      <c r="M4652" s="37"/>
      <c r="N4652" s="37"/>
      <c r="O4652" s="37"/>
      <c r="P4652" s="36"/>
      <c r="S4652" s="36"/>
      <c r="T4652" s="36"/>
      <c r="U4652" s="36"/>
      <c r="V4652" s="36"/>
    </row>
    <row r="4653" spans="11:22" x14ac:dyDescent="0.25">
      <c r="K4653" s="36"/>
      <c r="L4653" s="37"/>
      <c r="M4653" s="37"/>
      <c r="N4653" s="37"/>
      <c r="O4653" s="37"/>
      <c r="P4653" s="36"/>
      <c r="S4653" s="36"/>
      <c r="T4653" s="36"/>
      <c r="U4653" s="36"/>
      <c r="V4653" s="36"/>
    </row>
    <row r="4654" spans="11:22" x14ac:dyDescent="0.25">
      <c r="K4654" s="36"/>
      <c r="L4654" s="37"/>
      <c r="M4654" s="37"/>
      <c r="N4654" s="37"/>
      <c r="O4654" s="37"/>
      <c r="P4654" s="36"/>
      <c r="S4654" s="36"/>
      <c r="T4654" s="36"/>
      <c r="U4654" s="36"/>
      <c r="V4654" s="36"/>
    </row>
    <row r="4655" spans="11:22" x14ac:dyDescent="0.25">
      <c r="K4655" s="36"/>
      <c r="L4655" s="37"/>
      <c r="M4655" s="37"/>
      <c r="N4655" s="37"/>
      <c r="O4655" s="37"/>
      <c r="P4655" s="36"/>
      <c r="S4655" s="36"/>
      <c r="T4655" s="36"/>
      <c r="U4655" s="36"/>
      <c r="V4655" s="36"/>
    </row>
    <row r="4656" spans="11:22" x14ac:dyDescent="0.25">
      <c r="K4656" s="36"/>
      <c r="L4656" s="37"/>
      <c r="M4656" s="37"/>
      <c r="N4656" s="37"/>
      <c r="O4656" s="37"/>
      <c r="P4656" s="36"/>
      <c r="S4656" s="36"/>
      <c r="T4656" s="36"/>
      <c r="U4656" s="36"/>
      <c r="V4656" s="36"/>
    </row>
    <row r="4657" spans="11:22" x14ac:dyDescent="0.25">
      <c r="K4657" s="36"/>
      <c r="L4657" s="37"/>
      <c r="M4657" s="37"/>
      <c r="N4657" s="37"/>
      <c r="O4657" s="37"/>
      <c r="P4657" s="36"/>
      <c r="S4657" s="36"/>
      <c r="T4657" s="36"/>
      <c r="U4657" s="36"/>
      <c r="V4657" s="36"/>
    </row>
    <row r="4658" spans="11:22" x14ac:dyDescent="0.25">
      <c r="K4658" s="36"/>
      <c r="L4658" s="37"/>
      <c r="M4658" s="37"/>
      <c r="N4658" s="37"/>
      <c r="O4658" s="37"/>
      <c r="P4658" s="36"/>
      <c r="S4658" s="36"/>
      <c r="T4658" s="36"/>
      <c r="U4658" s="36"/>
      <c r="V4658" s="36"/>
    </row>
    <row r="4659" spans="11:22" x14ac:dyDescent="0.25">
      <c r="K4659" s="36"/>
      <c r="L4659" s="37"/>
      <c r="M4659" s="37"/>
      <c r="N4659" s="37"/>
      <c r="O4659" s="37"/>
      <c r="P4659" s="36"/>
      <c r="S4659" s="36"/>
      <c r="T4659" s="36"/>
      <c r="U4659" s="36"/>
      <c r="V4659" s="36"/>
    </row>
    <row r="4660" spans="11:22" x14ac:dyDescent="0.25">
      <c r="K4660" s="36"/>
      <c r="L4660" s="37"/>
      <c r="M4660" s="37"/>
      <c r="N4660" s="37"/>
      <c r="O4660" s="37"/>
      <c r="P4660" s="36"/>
      <c r="S4660" s="36"/>
      <c r="T4660" s="36"/>
      <c r="U4660" s="36"/>
      <c r="V4660" s="36"/>
    </row>
    <row r="4661" spans="11:22" x14ac:dyDescent="0.25">
      <c r="K4661" s="36"/>
      <c r="L4661" s="37"/>
      <c r="M4661" s="37"/>
      <c r="N4661" s="37"/>
      <c r="O4661" s="37"/>
      <c r="P4661" s="36"/>
      <c r="S4661" s="36"/>
      <c r="T4661" s="36"/>
      <c r="U4661" s="36"/>
      <c r="V4661" s="36"/>
    </row>
    <row r="4662" spans="11:22" x14ac:dyDescent="0.25">
      <c r="K4662" s="36"/>
      <c r="L4662" s="37"/>
      <c r="M4662" s="37"/>
      <c r="N4662" s="37"/>
      <c r="O4662" s="37"/>
      <c r="P4662" s="36"/>
      <c r="S4662" s="36"/>
      <c r="T4662" s="36"/>
      <c r="U4662" s="36"/>
      <c r="V4662" s="36"/>
    </row>
    <row r="4663" spans="11:22" x14ac:dyDescent="0.25">
      <c r="K4663" s="36"/>
      <c r="L4663" s="37"/>
      <c r="M4663" s="37"/>
      <c r="N4663" s="37"/>
      <c r="O4663" s="37"/>
      <c r="P4663" s="36"/>
      <c r="S4663" s="36"/>
      <c r="T4663" s="36"/>
      <c r="U4663" s="36"/>
      <c r="V4663" s="36"/>
    </row>
    <row r="4664" spans="11:22" x14ac:dyDescent="0.25">
      <c r="K4664" s="36"/>
      <c r="L4664" s="37"/>
      <c r="M4664" s="37"/>
      <c r="N4664" s="37"/>
      <c r="O4664" s="37"/>
      <c r="P4664" s="36"/>
      <c r="S4664" s="36"/>
      <c r="T4664" s="36"/>
      <c r="U4664" s="36"/>
      <c r="V4664" s="36"/>
    </row>
    <row r="4665" spans="11:22" x14ac:dyDescent="0.25">
      <c r="K4665" s="36"/>
      <c r="L4665" s="37"/>
      <c r="M4665" s="37"/>
      <c r="N4665" s="37"/>
      <c r="O4665" s="37"/>
      <c r="P4665" s="36"/>
      <c r="S4665" s="36"/>
      <c r="T4665" s="36"/>
      <c r="U4665" s="36"/>
      <c r="V4665" s="36"/>
    </row>
    <row r="4666" spans="11:22" x14ac:dyDescent="0.25">
      <c r="K4666" s="36"/>
      <c r="L4666" s="37"/>
      <c r="M4666" s="37"/>
      <c r="N4666" s="37"/>
      <c r="O4666" s="37"/>
      <c r="P4666" s="36"/>
      <c r="S4666" s="36"/>
      <c r="T4666" s="36"/>
      <c r="U4666" s="36"/>
      <c r="V4666" s="36"/>
    </row>
    <row r="4667" spans="11:22" x14ac:dyDescent="0.25">
      <c r="K4667" s="36"/>
      <c r="L4667" s="37"/>
      <c r="M4667" s="37"/>
      <c r="N4667" s="37"/>
      <c r="O4667" s="37"/>
      <c r="P4667" s="36"/>
      <c r="S4667" s="36"/>
      <c r="T4667" s="36"/>
      <c r="U4667" s="36"/>
      <c r="V4667" s="36"/>
    </row>
    <row r="4668" spans="11:22" x14ac:dyDescent="0.25">
      <c r="K4668" s="36"/>
      <c r="L4668" s="37"/>
      <c r="M4668" s="37"/>
      <c r="N4668" s="37"/>
      <c r="O4668" s="37"/>
      <c r="P4668" s="36"/>
      <c r="S4668" s="36"/>
      <c r="T4668" s="36"/>
      <c r="U4668" s="36"/>
      <c r="V4668" s="36"/>
    </row>
    <row r="4669" spans="11:22" x14ac:dyDescent="0.25">
      <c r="K4669" s="36"/>
      <c r="L4669" s="37"/>
      <c r="M4669" s="37"/>
      <c r="N4669" s="37"/>
      <c r="O4669" s="37"/>
      <c r="P4669" s="36"/>
      <c r="S4669" s="36"/>
      <c r="T4669" s="36"/>
      <c r="U4669" s="36"/>
      <c r="V4669" s="36"/>
    </row>
    <row r="4670" spans="11:22" x14ac:dyDescent="0.25">
      <c r="K4670" s="36"/>
      <c r="L4670" s="37"/>
      <c r="M4670" s="37"/>
      <c r="N4670" s="37"/>
      <c r="O4670" s="37"/>
      <c r="P4670" s="36"/>
      <c r="S4670" s="36"/>
      <c r="T4670" s="36"/>
      <c r="U4670" s="36"/>
      <c r="V4670" s="36"/>
    </row>
    <row r="4671" spans="11:22" x14ac:dyDescent="0.25">
      <c r="K4671" s="36"/>
      <c r="L4671" s="37"/>
      <c r="M4671" s="37"/>
      <c r="N4671" s="37"/>
      <c r="O4671" s="37"/>
      <c r="P4671" s="36"/>
      <c r="S4671" s="36"/>
      <c r="T4671" s="36"/>
      <c r="U4671" s="36"/>
      <c r="V4671" s="36"/>
    </row>
    <row r="4672" spans="11:22" x14ac:dyDescent="0.25">
      <c r="K4672" s="36"/>
      <c r="L4672" s="37"/>
      <c r="M4672" s="37"/>
      <c r="N4672" s="37"/>
      <c r="O4672" s="37"/>
      <c r="P4672" s="36"/>
      <c r="S4672" s="36"/>
      <c r="T4672" s="36"/>
      <c r="U4672" s="36"/>
      <c r="V4672" s="36"/>
    </row>
    <row r="4673" spans="11:22" x14ac:dyDescent="0.25">
      <c r="K4673" s="36"/>
      <c r="L4673" s="37"/>
      <c r="M4673" s="37"/>
      <c r="N4673" s="37"/>
      <c r="O4673" s="37"/>
      <c r="P4673" s="36"/>
      <c r="S4673" s="36"/>
      <c r="T4673" s="36"/>
      <c r="U4673" s="36"/>
      <c r="V4673" s="36"/>
    </row>
    <row r="4674" spans="11:22" x14ac:dyDescent="0.25">
      <c r="K4674" s="36"/>
      <c r="L4674" s="37"/>
      <c r="M4674" s="37"/>
      <c r="N4674" s="37"/>
      <c r="O4674" s="37"/>
      <c r="P4674" s="36"/>
      <c r="S4674" s="36"/>
      <c r="T4674" s="36"/>
      <c r="U4674" s="36"/>
      <c r="V4674" s="36"/>
    </row>
    <row r="4675" spans="11:22" x14ac:dyDescent="0.25">
      <c r="K4675" s="36"/>
      <c r="L4675" s="37"/>
      <c r="M4675" s="37"/>
      <c r="N4675" s="37"/>
      <c r="O4675" s="37"/>
      <c r="P4675" s="36"/>
      <c r="S4675" s="36"/>
      <c r="T4675" s="36"/>
      <c r="U4675" s="36"/>
      <c r="V4675" s="36"/>
    </row>
    <row r="4676" spans="11:22" x14ac:dyDescent="0.25">
      <c r="K4676" s="36"/>
      <c r="L4676" s="37"/>
      <c r="M4676" s="37"/>
      <c r="N4676" s="37"/>
      <c r="O4676" s="37"/>
      <c r="P4676" s="36"/>
      <c r="S4676" s="36"/>
      <c r="T4676" s="36"/>
      <c r="U4676" s="36"/>
      <c r="V4676" s="36"/>
    </row>
    <row r="4677" spans="11:22" x14ac:dyDescent="0.25">
      <c r="K4677" s="36"/>
      <c r="L4677" s="37"/>
      <c r="M4677" s="37"/>
      <c r="N4677" s="37"/>
      <c r="O4677" s="37"/>
      <c r="P4677" s="36"/>
      <c r="S4677" s="36"/>
      <c r="T4677" s="36"/>
      <c r="U4677" s="36"/>
      <c r="V4677" s="36"/>
    </row>
    <row r="4678" spans="11:22" x14ac:dyDescent="0.25">
      <c r="K4678" s="36"/>
      <c r="L4678" s="37"/>
      <c r="M4678" s="37"/>
      <c r="N4678" s="37"/>
      <c r="O4678" s="37"/>
      <c r="P4678" s="36"/>
      <c r="S4678" s="36"/>
      <c r="T4678" s="36"/>
      <c r="U4678" s="36"/>
      <c r="V4678" s="36"/>
    </row>
    <row r="4679" spans="11:22" x14ac:dyDescent="0.25">
      <c r="K4679" s="36"/>
      <c r="L4679" s="37"/>
      <c r="M4679" s="37"/>
      <c r="N4679" s="37"/>
      <c r="O4679" s="37"/>
      <c r="P4679" s="36"/>
      <c r="S4679" s="36"/>
      <c r="T4679" s="36"/>
      <c r="U4679" s="36"/>
      <c r="V4679" s="36"/>
    </row>
    <row r="4680" spans="11:22" x14ac:dyDescent="0.25">
      <c r="K4680" s="36"/>
      <c r="L4680" s="37"/>
      <c r="M4680" s="37"/>
      <c r="N4680" s="37"/>
      <c r="O4680" s="37"/>
      <c r="P4680" s="36"/>
      <c r="S4680" s="36"/>
      <c r="T4680" s="36"/>
      <c r="U4680" s="36"/>
      <c r="V4680" s="36"/>
    </row>
    <row r="4681" spans="11:22" x14ac:dyDescent="0.25">
      <c r="K4681" s="36"/>
      <c r="L4681" s="37"/>
      <c r="M4681" s="37"/>
      <c r="N4681" s="37"/>
      <c r="O4681" s="37"/>
      <c r="P4681" s="36"/>
      <c r="S4681" s="36"/>
      <c r="T4681" s="36"/>
      <c r="U4681" s="36"/>
      <c r="V4681" s="36"/>
    </row>
    <row r="4682" spans="11:22" x14ac:dyDescent="0.25">
      <c r="K4682" s="36"/>
      <c r="L4682" s="37"/>
      <c r="M4682" s="37"/>
      <c r="N4682" s="37"/>
      <c r="O4682" s="37"/>
      <c r="P4682" s="36"/>
      <c r="S4682" s="36"/>
      <c r="T4682" s="36"/>
      <c r="U4682" s="36"/>
      <c r="V4682" s="36"/>
    </row>
    <row r="4683" spans="11:22" x14ac:dyDescent="0.25">
      <c r="K4683" s="36"/>
      <c r="L4683" s="37"/>
      <c r="M4683" s="37"/>
      <c r="N4683" s="37"/>
      <c r="O4683" s="37"/>
      <c r="P4683" s="36"/>
      <c r="S4683" s="36"/>
      <c r="T4683" s="36"/>
      <c r="U4683" s="36"/>
      <c r="V4683" s="36"/>
    </row>
    <row r="4684" spans="11:22" x14ac:dyDescent="0.25">
      <c r="K4684" s="36"/>
      <c r="L4684" s="37"/>
      <c r="M4684" s="37"/>
      <c r="N4684" s="37"/>
      <c r="O4684" s="37"/>
      <c r="P4684" s="36"/>
      <c r="S4684" s="36"/>
      <c r="T4684" s="36"/>
      <c r="U4684" s="36"/>
      <c r="V4684" s="36"/>
    </row>
    <row r="4685" spans="11:22" x14ac:dyDescent="0.25">
      <c r="K4685" s="36"/>
      <c r="L4685" s="37"/>
      <c r="M4685" s="37"/>
      <c r="N4685" s="37"/>
      <c r="O4685" s="37"/>
      <c r="P4685" s="36"/>
      <c r="S4685" s="36"/>
      <c r="T4685" s="36"/>
      <c r="U4685" s="36"/>
      <c r="V4685" s="36"/>
    </row>
    <row r="4686" spans="11:22" x14ac:dyDescent="0.25">
      <c r="K4686" s="36"/>
      <c r="L4686" s="37"/>
      <c r="M4686" s="37"/>
      <c r="N4686" s="37"/>
      <c r="O4686" s="37"/>
      <c r="P4686" s="36"/>
      <c r="S4686" s="36"/>
      <c r="T4686" s="36"/>
      <c r="U4686" s="36"/>
      <c r="V4686" s="36"/>
    </row>
    <row r="4687" spans="11:22" x14ac:dyDescent="0.25">
      <c r="K4687" s="36"/>
      <c r="L4687" s="37"/>
      <c r="M4687" s="37"/>
      <c r="N4687" s="37"/>
      <c r="O4687" s="37"/>
      <c r="P4687" s="36"/>
      <c r="S4687" s="36"/>
      <c r="T4687" s="36"/>
      <c r="U4687" s="36"/>
      <c r="V4687" s="36"/>
    </row>
    <row r="4688" spans="11:22" x14ac:dyDescent="0.25">
      <c r="K4688" s="36"/>
      <c r="L4688" s="37"/>
      <c r="M4688" s="37"/>
      <c r="N4688" s="37"/>
      <c r="O4688" s="37"/>
      <c r="P4688" s="36"/>
      <c r="S4688" s="36"/>
      <c r="T4688" s="36"/>
      <c r="U4688" s="36"/>
      <c r="V4688" s="36"/>
    </row>
    <row r="4689" spans="11:22" x14ac:dyDescent="0.25">
      <c r="K4689" s="36"/>
      <c r="L4689" s="37"/>
      <c r="M4689" s="37"/>
      <c r="N4689" s="37"/>
      <c r="O4689" s="37"/>
      <c r="P4689" s="36"/>
      <c r="S4689" s="36"/>
      <c r="T4689" s="36"/>
      <c r="U4689" s="36"/>
      <c r="V4689" s="36"/>
    </row>
    <row r="4690" spans="11:22" x14ac:dyDescent="0.25">
      <c r="K4690" s="36"/>
      <c r="L4690" s="37"/>
      <c r="M4690" s="37"/>
      <c r="N4690" s="37"/>
      <c r="O4690" s="37"/>
      <c r="P4690" s="36"/>
      <c r="S4690" s="36"/>
      <c r="T4690" s="36"/>
      <c r="U4690" s="36"/>
      <c r="V4690" s="36"/>
    </row>
    <row r="4691" spans="11:22" x14ac:dyDescent="0.25">
      <c r="K4691" s="36"/>
      <c r="L4691" s="37"/>
      <c r="M4691" s="37"/>
      <c r="N4691" s="37"/>
      <c r="O4691" s="37"/>
      <c r="P4691" s="36"/>
      <c r="S4691" s="36"/>
      <c r="T4691" s="36"/>
      <c r="U4691" s="36"/>
      <c r="V4691" s="36"/>
    </row>
    <row r="4692" spans="11:22" x14ac:dyDescent="0.25">
      <c r="K4692" s="36"/>
      <c r="L4692" s="37"/>
      <c r="M4692" s="37"/>
      <c r="N4692" s="37"/>
      <c r="O4692" s="37"/>
      <c r="P4692" s="36"/>
      <c r="S4692" s="36"/>
      <c r="T4692" s="36"/>
      <c r="U4692" s="36"/>
      <c r="V4692" s="36"/>
    </row>
    <row r="4693" spans="11:22" x14ac:dyDescent="0.25">
      <c r="K4693" s="36"/>
      <c r="L4693" s="37"/>
      <c r="M4693" s="37"/>
      <c r="N4693" s="37"/>
      <c r="O4693" s="37"/>
      <c r="P4693" s="36"/>
      <c r="S4693" s="36"/>
      <c r="T4693" s="36"/>
      <c r="U4693" s="36"/>
      <c r="V4693" s="36"/>
    </row>
    <row r="4694" spans="11:22" x14ac:dyDescent="0.25">
      <c r="K4694" s="36"/>
      <c r="L4694" s="37"/>
      <c r="M4694" s="37"/>
      <c r="N4694" s="37"/>
      <c r="O4694" s="37"/>
      <c r="P4694" s="36"/>
      <c r="S4694" s="36"/>
      <c r="T4694" s="36"/>
      <c r="U4694" s="36"/>
      <c r="V4694" s="36"/>
    </row>
    <row r="4695" spans="11:22" x14ac:dyDescent="0.25">
      <c r="K4695" s="36"/>
      <c r="L4695" s="37"/>
      <c r="M4695" s="37"/>
      <c r="N4695" s="37"/>
      <c r="O4695" s="37"/>
      <c r="P4695" s="36"/>
      <c r="S4695" s="36"/>
      <c r="T4695" s="36"/>
      <c r="U4695" s="36"/>
      <c r="V4695" s="36"/>
    </row>
    <row r="4696" spans="11:22" x14ac:dyDescent="0.25">
      <c r="K4696" s="36"/>
      <c r="L4696" s="37"/>
      <c r="M4696" s="37"/>
      <c r="N4696" s="37"/>
      <c r="O4696" s="37"/>
      <c r="P4696" s="36"/>
      <c r="S4696" s="36"/>
      <c r="T4696" s="36"/>
      <c r="U4696" s="36"/>
      <c r="V4696" s="36"/>
    </row>
    <row r="4697" spans="11:22" x14ac:dyDescent="0.25">
      <c r="K4697" s="36"/>
      <c r="L4697" s="37"/>
      <c r="M4697" s="37"/>
      <c r="N4697" s="37"/>
      <c r="O4697" s="37"/>
      <c r="P4697" s="36"/>
      <c r="S4697" s="36"/>
      <c r="T4697" s="36"/>
      <c r="U4697" s="36"/>
      <c r="V4697" s="36"/>
    </row>
    <row r="4698" spans="11:22" x14ac:dyDescent="0.25">
      <c r="K4698" s="36"/>
      <c r="L4698" s="37"/>
      <c r="M4698" s="37"/>
      <c r="N4698" s="37"/>
      <c r="O4698" s="37"/>
      <c r="P4698" s="36"/>
      <c r="S4698" s="36"/>
      <c r="T4698" s="36"/>
      <c r="U4698" s="36"/>
      <c r="V4698" s="36"/>
    </row>
    <row r="4699" spans="11:22" x14ac:dyDescent="0.25">
      <c r="K4699" s="36"/>
      <c r="L4699" s="37"/>
      <c r="M4699" s="37"/>
      <c r="N4699" s="37"/>
      <c r="O4699" s="37"/>
      <c r="P4699" s="36"/>
      <c r="S4699" s="36"/>
      <c r="T4699" s="36"/>
      <c r="U4699" s="36"/>
      <c r="V4699" s="36"/>
    </row>
    <row r="4700" spans="11:22" x14ac:dyDescent="0.25">
      <c r="K4700" s="36"/>
      <c r="L4700" s="37"/>
      <c r="M4700" s="37"/>
      <c r="N4700" s="37"/>
      <c r="O4700" s="37"/>
      <c r="P4700" s="36"/>
      <c r="S4700" s="36"/>
      <c r="T4700" s="36"/>
      <c r="U4700" s="36"/>
      <c r="V4700" s="36"/>
    </row>
    <row r="4701" spans="11:22" x14ac:dyDescent="0.25">
      <c r="K4701" s="36"/>
      <c r="L4701" s="37"/>
      <c r="M4701" s="37"/>
      <c r="N4701" s="37"/>
      <c r="O4701" s="37"/>
      <c r="P4701" s="36"/>
      <c r="S4701" s="36"/>
      <c r="T4701" s="36"/>
      <c r="U4701" s="36"/>
      <c r="V4701" s="36"/>
    </row>
    <row r="4702" spans="11:22" x14ac:dyDescent="0.25">
      <c r="K4702" s="36"/>
      <c r="L4702" s="37"/>
      <c r="M4702" s="37"/>
      <c r="N4702" s="37"/>
      <c r="O4702" s="37"/>
      <c r="P4702" s="36"/>
      <c r="S4702" s="36"/>
      <c r="T4702" s="36"/>
      <c r="U4702" s="36"/>
      <c r="V4702" s="36"/>
    </row>
    <row r="4703" spans="11:22" x14ac:dyDescent="0.25">
      <c r="K4703" s="36"/>
      <c r="L4703" s="37"/>
      <c r="M4703" s="37"/>
      <c r="N4703" s="37"/>
      <c r="O4703" s="37"/>
      <c r="P4703" s="36"/>
      <c r="S4703" s="36"/>
      <c r="T4703" s="36"/>
      <c r="U4703" s="36"/>
      <c r="V4703" s="36"/>
    </row>
    <row r="4704" spans="11:22" x14ac:dyDescent="0.25">
      <c r="K4704" s="36"/>
      <c r="L4704" s="37"/>
      <c r="M4704" s="37"/>
      <c r="N4704" s="37"/>
      <c r="O4704" s="37"/>
      <c r="P4704" s="36"/>
      <c r="S4704" s="36"/>
      <c r="T4704" s="36"/>
      <c r="U4704" s="36"/>
      <c r="V4704" s="36"/>
    </row>
    <row r="4705" spans="11:22" x14ac:dyDescent="0.25">
      <c r="K4705" s="36"/>
      <c r="L4705" s="37"/>
      <c r="M4705" s="37"/>
      <c r="N4705" s="37"/>
      <c r="O4705" s="37"/>
      <c r="P4705" s="36"/>
      <c r="S4705" s="36"/>
      <c r="T4705" s="36"/>
      <c r="U4705" s="36"/>
      <c r="V4705" s="36"/>
    </row>
    <row r="4706" spans="11:22" x14ac:dyDescent="0.25">
      <c r="K4706" s="36"/>
      <c r="L4706" s="37"/>
      <c r="M4706" s="37"/>
      <c r="N4706" s="37"/>
      <c r="O4706" s="37"/>
      <c r="P4706" s="36"/>
      <c r="S4706" s="36"/>
      <c r="T4706" s="36"/>
      <c r="U4706" s="36"/>
      <c r="V4706" s="36"/>
    </row>
    <row r="4707" spans="11:22" x14ac:dyDescent="0.25">
      <c r="K4707" s="36"/>
      <c r="L4707" s="37"/>
      <c r="M4707" s="37"/>
      <c r="N4707" s="37"/>
      <c r="O4707" s="37"/>
      <c r="P4707" s="36"/>
      <c r="S4707" s="36"/>
      <c r="T4707" s="36"/>
      <c r="U4707" s="36"/>
      <c r="V4707" s="36"/>
    </row>
    <row r="4708" spans="11:22" x14ac:dyDescent="0.25">
      <c r="K4708" s="36"/>
      <c r="L4708" s="37"/>
      <c r="M4708" s="37"/>
      <c r="N4708" s="37"/>
      <c r="O4708" s="37"/>
      <c r="P4708" s="36"/>
      <c r="S4708" s="36"/>
      <c r="T4708" s="36"/>
      <c r="U4708" s="36"/>
      <c r="V4708" s="36"/>
    </row>
    <row r="4709" spans="11:22" x14ac:dyDescent="0.25">
      <c r="K4709" s="36"/>
      <c r="L4709" s="37"/>
      <c r="M4709" s="37"/>
      <c r="N4709" s="37"/>
      <c r="O4709" s="37"/>
      <c r="P4709" s="36"/>
      <c r="S4709" s="36"/>
      <c r="T4709" s="36"/>
      <c r="U4709" s="36"/>
      <c r="V4709" s="36"/>
    </row>
    <row r="4710" spans="11:22" x14ac:dyDescent="0.25">
      <c r="K4710" s="36"/>
      <c r="L4710" s="37"/>
      <c r="M4710" s="37"/>
      <c r="N4710" s="37"/>
      <c r="O4710" s="37"/>
      <c r="P4710" s="36"/>
      <c r="S4710" s="36"/>
      <c r="T4710" s="36"/>
      <c r="U4710" s="36"/>
      <c r="V4710" s="36"/>
    </row>
    <row r="4711" spans="11:22" x14ac:dyDescent="0.25">
      <c r="K4711" s="36"/>
      <c r="L4711" s="37"/>
      <c r="M4711" s="37"/>
      <c r="N4711" s="37"/>
      <c r="O4711" s="37"/>
      <c r="P4711" s="36"/>
      <c r="S4711" s="36"/>
      <c r="T4711" s="36"/>
      <c r="U4711" s="36"/>
      <c r="V4711" s="36"/>
    </row>
    <row r="4712" spans="11:22" x14ac:dyDescent="0.25">
      <c r="K4712" s="36"/>
      <c r="L4712" s="37"/>
      <c r="M4712" s="37"/>
      <c r="N4712" s="37"/>
      <c r="O4712" s="37"/>
      <c r="P4712" s="36"/>
      <c r="S4712" s="36"/>
      <c r="T4712" s="36"/>
      <c r="U4712" s="36"/>
      <c r="V4712" s="36"/>
    </row>
    <row r="4713" spans="11:22" x14ac:dyDescent="0.25">
      <c r="K4713" s="36"/>
      <c r="L4713" s="37"/>
      <c r="M4713" s="37"/>
      <c r="N4713" s="37"/>
      <c r="O4713" s="37"/>
      <c r="P4713" s="36"/>
      <c r="S4713" s="36"/>
      <c r="T4713" s="36"/>
      <c r="U4713" s="36"/>
      <c r="V4713" s="36"/>
    </row>
    <row r="4714" spans="11:22" x14ac:dyDescent="0.25">
      <c r="K4714" s="36"/>
      <c r="L4714" s="37"/>
      <c r="M4714" s="37"/>
      <c r="N4714" s="37"/>
      <c r="O4714" s="37"/>
      <c r="P4714" s="36"/>
      <c r="S4714" s="36"/>
      <c r="T4714" s="36"/>
      <c r="U4714" s="36"/>
      <c r="V4714" s="36"/>
    </row>
    <row r="4715" spans="11:22" x14ac:dyDescent="0.25">
      <c r="K4715" s="36"/>
      <c r="L4715" s="37"/>
      <c r="M4715" s="37"/>
      <c r="N4715" s="37"/>
      <c r="O4715" s="37"/>
      <c r="P4715" s="36"/>
      <c r="S4715" s="36"/>
      <c r="T4715" s="36"/>
      <c r="U4715" s="36"/>
      <c r="V4715" s="36"/>
    </row>
    <row r="4716" spans="11:22" x14ac:dyDescent="0.25">
      <c r="K4716" s="36"/>
      <c r="L4716" s="37"/>
      <c r="M4716" s="37"/>
      <c r="N4716" s="37"/>
      <c r="O4716" s="37"/>
      <c r="P4716" s="36"/>
      <c r="S4716" s="36"/>
      <c r="T4716" s="36"/>
      <c r="U4716" s="36"/>
      <c r="V4716" s="36"/>
    </row>
    <row r="4717" spans="11:22" x14ac:dyDescent="0.25">
      <c r="K4717" s="36"/>
      <c r="L4717" s="37"/>
      <c r="M4717" s="37"/>
      <c r="N4717" s="37"/>
      <c r="O4717" s="37"/>
      <c r="P4717" s="36"/>
      <c r="S4717" s="36"/>
      <c r="T4717" s="36"/>
      <c r="U4717" s="36"/>
      <c r="V4717" s="36"/>
    </row>
    <row r="4718" spans="11:22" x14ac:dyDescent="0.25">
      <c r="K4718" s="36"/>
      <c r="L4718" s="37"/>
      <c r="M4718" s="37"/>
      <c r="N4718" s="37"/>
      <c r="O4718" s="37"/>
      <c r="P4718" s="36"/>
      <c r="S4718" s="36"/>
      <c r="T4718" s="36"/>
      <c r="U4718" s="36"/>
      <c r="V4718" s="36"/>
    </row>
    <row r="4719" spans="11:22" x14ac:dyDescent="0.25">
      <c r="K4719" s="36"/>
      <c r="L4719" s="37"/>
      <c r="M4719" s="37"/>
      <c r="N4719" s="37"/>
      <c r="O4719" s="37"/>
      <c r="P4719" s="36"/>
      <c r="S4719" s="36"/>
      <c r="T4719" s="36"/>
      <c r="U4719" s="36"/>
      <c r="V4719" s="36"/>
    </row>
    <row r="4720" spans="11:22" x14ac:dyDescent="0.25">
      <c r="K4720" s="36"/>
      <c r="L4720" s="37"/>
      <c r="M4720" s="37"/>
      <c r="N4720" s="37"/>
      <c r="O4720" s="37"/>
      <c r="P4720" s="36"/>
      <c r="S4720" s="36"/>
      <c r="T4720" s="36"/>
      <c r="U4720" s="36"/>
      <c r="V4720" s="36"/>
    </row>
    <row r="4721" spans="11:22" x14ac:dyDescent="0.25">
      <c r="K4721" s="36"/>
      <c r="L4721" s="37"/>
      <c r="M4721" s="37"/>
      <c r="N4721" s="37"/>
      <c r="O4721" s="37"/>
      <c r="P4721" s="36"/>
      <c r="S4721" s="36"/>
      <c r="T4721" s="36"/>
      <c r="U4721" s="36"/>
      <c r="V4721" s="36"/>
    </row>
    <row r="4722" spans="11:22" x14ac:dyDescent="0.25">
      <c r="K4722" s="36"/>
      <c r="L4722" s="37"/>
      <c r="M4722" s="37"/>
      <c r="N4722" s="37"/>
      <c r="O4722" s="37"/>
      <c r="P4722" s="36"/>
      <c r="S4722" s="36"/>
      <c r="T4722" s="36"/>
      <c r="U4722" s="36"/>
      <c r="V4722" s="36"/>
    </row>
    <row r="4723" spans="11:22" x14ac:dyDescent="0.25">
      <c r="K4723" s="36"/>
      <c r="L4723" s="37"/>
      <c r="M4723" s="37"/>
      <c r="N4723" s="37"/>
      <c r="O4723" s="37"/>
      <c r="P4723" s="36"/>
      <c r="S4723" s="36"/>
      <c r="T4723" s="36"/>
      <c r="U4723" s="36"/>
      <c r="V4723" s="36"/>
    </row>
    <row r="4724" spans="11:22" x14ac:dyDescent="0.25">
      <c r="K4724" s="36"/>
      <c r="L4724" s="37"/>
      <c r="M4724" s="37"/>
      <c r="N4724" s="37"/>
      <c r="O4724" s="37"/>
      <c r="P4724" s="36"/>
      <c r="S4724" s="36"/>
      <c r="T4724" s="36"/>
      <c r="U4724" s="36"/>
      <c r="V4724" s="36"/>
    </row>
    <row r="4725" spans="11:22" x14ac:dyDescent="0.25">
      <c r="K4725" s="36"/>
      <c r="L4725" s="37"/>
      <c r="M4725" s="37"/>
      <c r="N4725" s="37"/>
      <c r="O4725" s="37"/>
      <c r="P4725" s="36"/>
      <c r="S4725" s="36"/>
      <c r="T4725" s="36"/>
      <c r="U4725" s="36"/>
      <c r="V4725" s="36"/>
    </row>
    <row r="4726" spans="11:22" x14ac:dyDescent="0.25">
      <c r="K4726" s="36"/>
      <c r="L4726" s="37"/>
      <c r="M4726" s="37"/>
      <c r="N4726" s="37"/>
      <c r="O4726" s="37"/>
      <c r="P4726" s="36"/>
      <c r="S4726" s="36"/>
      <c r="T4726" s="36"/>
      <c r="U4726" s="36"/>
      <c r="V4726" s="36"/>
    </row>
    <row r="4727" spans="11:22" x14ac:dyDescent="0.25">
      <c r="K4727" s="36"/>
      <c r="L4727" s="37"/>
      <c r="M4727" s="37"/>
      <c r="N4727" s="37"/>
      <c r="O4727" s="37"/>
      <c r="P4727" s="36"/>
      <c r="S4727" s="36"/>
      <c r="T4727" s="36"/>
      <c r="U4727" s="36"/>
      <c r="V4727" s="36"/>
    </row>
    <row r="4728" spans="11:22" x14ac:dyDescent="0.25">
      <c r="K4728" s="36"/>
      <c r="L4728" s="37"/>
      <c r="M4728" s="37"/>
      <c r="N4728" s="37"/>
      <c r="O4728" s="37"/>
      <c r="P4728" s="36"/>
      <c r="S4728" s="36"/>
      <c r="T4728" s="36"/>
      <c r="U4728" s="36"/>
      <c r="V4728" s="36"/>
    </row>
    <row r="4729" spans="11:22" x14ac:dyDescent="0.25">
      <c r="K4729" s="36"/>
      <c r="L4729" s="37"/>
      <c r="M4729" s="37"/>
      <c r="N4729" s="37"/>
      <c r="O4729" s="37"/>
      <c r="P4729" s="36"/>
      <c r="S4729" s="36"/>
      <c r="T4729" s="36"/>
      <c r="U4729" s="36"/>
      <c r="V4729" s="36"/>
    </row>
    <row r="4730" spans="11:22" x14ac:dyDescent="0.25">
      <c r="K4730" s="36"/>
      <c r="L4730" s="37"/>
      <c r="M4730" s="37"/>
      <c r="N4730" s="37"/>
      <c r="O4730" s="37"/>
      <c r="P4730" s="36"/>
      <c r="S4730" s="36"/>
      <c r="T4730" s="36"/>
      <c r="U4730" s="36"/>
      <c r="V4730" s="36"/>
    </row>
    <row r="4731" spans="11:22" x14ac:dyDescent="0.25">
      <c r="K4731" s="36"/>
      <c r="L4731" s="37"/>
      <c r="M4731" s="37"/>
      <c r="N4731" s="37"/>
      <c r="O4731" s="37"/>
      <c r="P4731" s="36"/>
      <c r="S4731" s="36"/>
      <c r="T4731" s="36"/>
      <c r="U4731" s="36"/>
      <c r="V4731" s="36"/>
    </row>
    <row r="4732" spans="11:22" x14ac:dyDescent="0.25">
      <c r="K4732" s="36"/>
      <c r="L4732" s="37"/>
      <c r="M4732" s="37"/>
      <c r="N4732" s="37"/>
      <c r="O4732" s="37"/>
      <c r="P4732" s="36"/>
      <c r="S4732" s="36"/>
      <c r="T4732" s="36"/>
      <c r="U4732" s="36"/>
      <c r="V4732" s="36"/>
    </row>
    <row r="4733" spans="11:22" x14ac:dyDescent="0.25">
      <c r="K4733" s="36"/>
      <c r="L4733" s="37"/>
      <c r="M4733" s="37"/>
      <c r="N4733" s="37"/>
      <c r="O4733" s="37"/>
      <c r="P4733" s="36"/>
      <c r="S4733" s="36"/>
      <c r="T4733" s="36"/>
      <c r="U4733" s="36"/>
      <c r="V4733" s="36"/>
    </row>
    <row r="4734" spans="11:22" x14ac:dyDescent="0.25">
      <c r="K4734" s="36"/>
      <c r="L4734" s="37"/>
      <c r="M4734" s="37"/>
      <c r="N4734" s="37"/>
      <c r="O4734" s="37"/>
      <c r="P4734" s="36"/>
      <c r="S4734" s="36"/>
      <c r="T4734" s="36"/>
      <c r="U4734" s="36"/>
      <c r="V4734" s="36"/>
    </row>
    <row r="4735" spans="11:22" x14ac:dyDescent="0.25">
      <c r="K4735" s="36"/>
      <c r="L4735" s="37"/>
      <c r="M4735" s="37"/>
      <c r="N4735" s="37"/>
      <c r="O4735" s="37"/>
      <c r="P4735" s="36"/>
      <c r="S4735" s="36"/>
      <c r="T4735" s="36"/>
      <c r="U4735" s="36"/>
      <c r="V4735" s="36"/>
    </row>
    <row r="4736" spans="11:22" x14ac:dyDescent="0.25">
      <c r="K4736" s="36"/>
      <c r="L4736" s="37"/>
      <c r="M4736" s="37"/>
      <c r="N4736" s="37"/>
      <c r="O4736" s="37"/>
      <c r="P4736" s="36"/>
      <c r="S4736" s="36"/>
      <c r="T4736" s="36"/>
      <c r="U4736" s="36"/>
      <c r="V4736" s="36"/>
    </row>
    <row r="4737" spans="11:22" x14ac:dyDescent="0.25">
      <c r="K4737" s="36"/>
      <c r="L4737" s="37"/>
      <c r="M4737" s="37"/>
      <c r="N4737" s="37"/>
      <c r="O4737" s="37"/>
      <c r="P4737" s="36"/>
      <c r="S4737" s="36"/>
      <c r="T4737" s="36"/>
      <c r="U4737" s="36"/>
      <c r="V4737" s="36"/>
    </row>
    <row r="4738" spans="11:22" x14ac:dyDescent="0.25">
      <c r="K4738" s="36"/>
      <c r="L4738" s="37"/>
      <c r="M4738" s="37"/>
      <c r="N4738" s="37"/>
      <c r="O4738" s="37"/>
      <c r="P4738" s="36"/>
      <c r="S4738" s="36"/>
      <c r="T4738" s="36"/>
      <c r="U4738" s="36"/>
      <c r="V4738" s="36"/>
    </row>
    <row r="4739" spans="11:22" x14ac:dyDescent="0.25">
      <c r="K4739" s="36"/>
      <c r="L4739" s="37"/>
      <c r="M4739" s="37"/>
      <c r="N4739" s="37"/>
      <c r="O4739" s="37"/>
      <c r="P4739" s="36"/>
      <c r="S4739" s="36"/>
      <c r="T4739" s="36"/>
      <c r="U4739" s="36"/>
      <c r="V4739" s="36"/>
    </row>
    <row r="4740" spans="11:22" x14ac:dyDescent="0.25">
      <c r="K4740" s="36"/>
      <c r="L4740" s="37"/>
      <c r="M4740" s="37"/>
      <c r="N4740" s="37"/>
      <c r="O4740" s="37"/>
      <c r="P4740" s="36"/>
      <c r="S4740" s="36"/>
      <c r="T4740" s="36"/>
      <c r="U4740" s="36"/>
      <c r="V4740" s="36"/>
    </row>
    <row r="4741" spans="11:22" x14ac:dyDescent="0.25">
      <c r="K4741" s="36"/>
      <c r="L4741" s="37"/>
      <c r="M4741" s="37"/>
      <c r="N4741" s="37"/>
      <c r="O4741" s="37"/>
      <c r="P4741" s="36"/>
      <c r="S4741" s="36"/>
      <c r="T4741" s="36"/>
      <c r="U4741" s="36"/>
      <c r="V4741" s="36"/>
    </row>
    <row r="4742" spans="11:22" x14ac:dyDescent="0.25">
      <c r="K4742" s="36"/>
      <c r="L4742" s="37"/>
      <c r="M4742" s="37"/>
      <c r="N4742" s="37"/>
      <c r="O4742" s="37"/>
      <c r="P4742" s="36"/>
      <c r="S4742" s="36"/>
      <c r="T4742" s="36"/>
      <c r="U4742" s="36"/>
      <c r="V4742" s="36"/>
    </row>
    <row r="4743" spans="11:22" x14ac:dyDescent="0.25">
      <c r="K4743" s="36"/>
      <c r="L4743" s="37"/>
      <c r="M4743" s="37"/>
      <c r="N4743" s="37"/>
      <c r="O4743" s="37"/>
      <c r="P4743" s="36"/>
      <c r="S4743" s="36"/>
      <c r="T4743" s="36"/>
      <c r="U4743" s="36"/>
      <c r="V4743" s="36"/>
    </row>
    <row r="4744" spans="11:22" x14ac:dyDescent="0.25">
      <c r="K4744" s="36"/>
      <c r="L4744" s="37"/>
      <c r="M4744" s="37"/>
      <c r="N4744" s="37"/>
      <c r="O4744" s="37"/>
      <c r="P4744" s="36"/>
      <c r="S4744" s="36"/>
      <c r="T4744" s="36"/>
      <c r="U4744" s="36"/>
      <c r="V4744" s="36"/>
    </row>
    <row r="4745" spans="11:22" x14ac:dyDescent="0.25">
      <c r="K4745" s="36"/>
      <c r="L4745" s="37"/>
      <c r="M4745" s="37"/>
      <c r="N4745" s="37"/>
      <c r="O4745" s="37"/>
      <c r="P4745" s="36"/>
      <c r="S4745" s="36"/>
      <c r="T4745" s="36"/>
      <c r="U4745" s="36"/>
      <c r="V4745" s="36"/>
    </row>
    <row r="4746" spans="11:22" x14ac:dyDescent="0.25">
      <c r="K4746" s="36"/>
      <c r="L4746" s="37"/>
      <c r="M4746" s="37"/>
      <c r="N4746" s="37"/>
      <c r="O4746" s="37"/>
      <c r="P4746" s="36"/>
      <c r="S4746" s="36"/>
      <c r="T4746" s="36"/>
      <c r="U4746" s="36"/>
      <c r="V4746" s="36"/>
    </row>
    <row r="4747" spans="11:22" x14ac:dyDescent="0.25">
      <c r="K4747" s="36"/>
      <c r="L4747" s="37"/>
      <c r="M4747" s="37"/>
      <c r="N4747" s="37"/>
      <c r="O4747" s="37"/>
      <c r="P4747" s="36"/>
      <c r="S4747" s="36"/>
      <c r="T4747" s="36"/>
      <c r="U4747" s="36"/>
      <c r="V4747" s="36"/>
    </row>
    <row r="4748" spans="11:22" x14ac:dyDescent="0.25">
      <c r="K4748" s="36"/>
      <c r="L4748" s="37"/>
      <c r="M4748" s="37"/>
      <c r="N4748" s="37"/>
      <c r="O4748" s="37"/>
      <c r="P4748" s="36"/>
      <c r="S4748" s="36"/>
      <c r="T4748" s="36"/>
      <c r="U4748" s="36"/>
      <c r="V4748" s="36"/>
    </row>
    <row r="4749" spans="11:22" x14ac:dyDescent="0.25">
      <c r="K4749" s="36"/>
      <c r="L4749" s="37"/>
      <c r="M4749" s="37"/>
      <c r="N4749" s="37"/>
      <c r="O4749" s="37"/>
      <c r="P4749" s="36"/>
      <c r="S4749" s="36"/>
      <c r="T4749" s="36"/>
      <c r="U4749" s="36"/>
      <c r="V4749" s="36"/>
    </row>
    <row r="4750" spans="11:22" x14ac:dyDescent="0.25">
      <c r="K4750" s="36"/>
      <c r="L4750" s="37"/>
      <c r="M4750" s="37"/>
      <c r="N4750" s="37"/>
      <c r="O4750" s="37"/>
      <c r="P4750" s="36"/>
      <c r="S4750" s="36"/>
      <c r="T4750" s="36"/>
      <c r="U4750" s="36"/>
      <c r="V4750" s="36"/>
    </row>
    <row r="4751" spans="11:22" x14ac:dyDescent="0.25">
      <c r="K4751" s="36"/>
      <c r="L4751" s="37"/>
      <c r="M4751" s="37"/>
      <c r="N4751" s="37"/>
      <c r="O4751" s="37"/>
      <c r="P4751" s="36"/>
      <c r="S4751" s="36"/>
      <c r="T4751" s="36"/>
      <c r="U4751" s="36"/>
      <c r="V4751" s="36"/>
    </row>
    <row r="4752" spans="11:22" x14ac:dyDescent="0.25">
      <c r="K4752" s="36"/>
      <c r="L4752" s="37"/>
      <c r="M4752" s="37"/>
      <c r="N4752" s="37"/>
      <c r="O4752" s="37"/>
      <c r="P4752" s="36"/>
      <c r="S4752" s="36"/>
      <c r="T4752" s="36"/>
      <c r="U4752" s="36"/>
      <c r="V4752" s="36"/>
    </row>
    <row r="4753" spans="11:22" x14ac:dyDescent="0.25">
      <c r="K4753" s="36"/>
      <c r="L4753" s="37"/>
      <c r="M4753" s="37"/>
      <c r="N4753" s="37"/>
      <c r="O4753" s="37"/>
      <c r="P4753" s="36"/>
      <c r="S4753" s="36"/>
      <c r="T4753" s="36"/>
      <c r="U4753" s="36"/>
      <c r="V4753" s="36"/>
    </row>
    <row r="4754" spans="11:22" x14ac:dyDescent="0.25">
      <c r="K4754" s="36"/>
      <c r="L4754" s="37"/>
      <c r="M4754" s="37"/>
      <c r="N4754" s="37"/>
      <c r="O4754" s="37"/>
      <c r="P4754" s="36"/>
      <c r="S4754" s="36"/>
      <c r="T4754" s="36"/>
      <c r="U4754" s="36"/>
      <c r="V4754" s="36"/>
    </row>
    <row r="4755" spans="11:22" x14ac:dyDescent="0.25">
      <c r="K4755" s="36"/>
      <c r="L4755" s="37"/>
      <c r="M4755" s="37"/>
      <c r="N4755" s="37"/>
      <c r="O4755" s="37"/>
      <c r="P4755" s="36"/>
      <c r="S4755" s="36"/>
      <c r="T4755" s="36"/>
      <c r="U4755" s="36"/>
      <c r="V4755" s="36"/>
    </row>
    <row r="4756" spans="11:22" x14ac:dyDescent="0.25">
      <c r="K4756" s="36"/>
      <c r="L4756" s="37"/>
      <c r="M4756" s="37"/>
      <c r="N4756" s="37"/>
      <c r="O4756" s="37"/>
      <c r="P4756" s="36"/>
      <c r="S4756" s="36"/>
      <c r="T4756" s="36"/>
      <c r="U4756" s="36"/>
      <c r="V4756" s="36"/>
    </row>
    <row r="4757" spans="11:22" x14ac:dyDescent="0.25">
      <c r="K4757" s="36"/>
      <c r="L4757" s="37"/>
      <c r="M4757" s="37"/>
      <c r="N4757" s="37"/>
      <c r="O4757" s="37"/>
      <c r="P4757" s="36"/>
      <c r="S4757" s="36"/>
      <c r="T4757" s="36"/>
      <c r="U4757" s="36"/>
      <c r="V4757" s="36"/>
    </row>
    <row r="4758" spans="11:22" x14ac:dyDescent="0.25">
      <c r="K4758" s="36"/>
      <c r="L4758" s="37"/>
      <c r="M4758" s="37"/>
      <c r="N4758" s="37"/>
      <c r="O4758" s="37"/>
      <c r="P4758" s="36"/>
      <c r="S4758" s="36"/>
      <c r="T4758" s="36"/>
      <c r="U4758" s="36"/>
      <c r="V4758" s="36"/>
    </row>
    <row r="4759" spans="11:22" x14ac:dyDescent="0.25">
      <c r="K4759" s="36"/>
      <c r="L4759" s="37"/>
      <c r="M4759" s="37"/>
      <c r="N4759" s="37"/>
      <c r="O4759" s="37"/>
      <c r="P4759" s="36"/>
      <c r="S4759" s="36"/>
      <c r="T4759" s="36"/>
      <c r="U4759" s="36"/>
      <c r="V4759" s="36"/>
    </row>
    <row r="4760" spans="11:22" x14ac:dyDescent="0.25">
      <c r="K4760" s="36"/>
      <c r="L4760" s="37"/>
      <c r="M4760" s="37"/>
      <c r="N4760" s="37"/>
      <c r="O4760" s="37"/>
      <c r="P4760" s="36"/>
      <c r="S4760" s="36"/>
      <c r="T4760" s="36"/>
      <c r="U4760" s="36"/>
      <c r="V4760" s="36"/>
    </row>
    <row r="4761" spans="11:22" x14ac:dyDescent="0.25">
      <c r="K4761" s="36"/>
      <c r="L4761" s="37"/>
      <c r="M4761" s="37"/>
      <c r="N4761" s="37"/>
      <c r="O4761" s="37"/>
      <c r="P4761" s="36"/>
      <c r="S4761" s="36"/>
      <c r="T4761" s="36"/>
      <c r="U4761" s="36"/>
      <c r="V4761" s="36"/>
    </row>
    <row r="4762" spans="11:22" x14ac:dyDescent="0.25">
      <c r="K4762" s="36"/>
      <c r="L4762" s="37"/>
      <c r="M4762" s="37"/>
      <c r="N4762" s="37"/>
      <c r="O4762" s="37"/>
      <c r="P4762" s="36"/>
      <c r="S4762" s="36"/>
      <c r="T4762" s="36"/>
      <c r="U4762" s="36"/>
      <c r="V4762" s="36"/>
    </row>
    <row r="4763" spans="11:22" x14ac:dyDescent="0.25">
      <c r="K4763" s="36"/>
      <c r="L4763" s="37"/>
      <c r="M4763" s="37"/>
      <c r="N4763" s="37"/>
      <c r="O4763" s="37"/>
      <c r="P4763" s="36"/>
      <c r="S4763" s="36"/>
      <c r="T4763" s="36"/>
      <c r="U4763" s="36"/>
      <c r="V4763" s="36"/>
    </row>
    <row r="4764" spans="11:22" x14ac:dyDescent="0.25">
      <c r="K4764" s="36"/>
      <c r="L4764" s="37"/>
      <c r="M4764" s="37"/>
      <c r="N4764" s="37"/>
      <c r="O4764" s="37"/>
      <c r="P4764" s="36"/>
      <c r="S4764" s="36"/>
      <c r="T4764" s="36"/>
      <c r="U4764" s="36"/>
      <c r="V4764" s="36"/>
    </row>
    <row r="4765" spans="11:22" x14ac:dyDescent="0.25">
      <c r="K4765" s="36"/>
      <c r="L4765" s="37"/>
      <c r="M4765" s="37"/>
      <c r="N4765" s="37"/>
      <c r="O4765" s="37"/>
      <c r="P4765" s="36"/>
      <c r="S4765" s="36"/>
      <c r="T4765" s="36"/>
      <c r="U4765" s="36"/>
      <c r="V4765" s="36"/>
    </row>
    <row r="4766" spans="11:22" x14ac:dyDescent="0.25">
      <c r="K4766" s="36"/>
      <c r="L4766" s="37"/>
      <c r="M4766" s="37"/>
      <c r="N4766" s="37"/>
      <c r="O4766" s="37"/>
      <c r="P4766" s="36"/>
      <c r="S4766" s="36"/>
      <c r="T4766" s="36"/>
      <c r="U4766" s="36"/>
      <c r="V4766" s="36"/>
    </row>
    <row r="4767" spans="11:22" x14ac:dyDescent="0.25">
      <c r="K4767" s="36"/>
      <c r="L4767" s="37"/>
      <c r="M4767" s="37"/>
      <c r="N4767" s="37"/>
      <c r="O4767" s="37"/>
      <c r="P4767" s="36"/>
      <c r="S4767" s="36"/>
      <c r="T4767" s="36"/>
      <c r="U4767" s="36"/>
      <c r="V4767" s="36"/>
    </row>
    <row r="4768" spans="11:22" x14ac:dyDescent="0.25">
      <c r="K4768" s="36"/>
      <c r="L4768" s="37"/>
      <c r="M4768" s="37"/>
      <c r="N4768" s="37"/>
      <c r="O4768" s="37"/>
      <c r="P4768" s="36"/>
      <c r="S4768" s="36"/>
      <c r="T4768" s="36"/>
      <c r="U4768" s="36"/>
      <c r="V4768" s="36"/>
    </row>
    <row r="4769" spans="11:22" x14ac:dyDescent="0.25">
      <c r="K4769" s="36"/>
      <c r="L4769" s="37"/>
      <c r="M4769" s="37"/>
      <c r="N4769" s="37"/>
      <c r="O4769" s="37"/>
      <c r="P4769" s="36"/>
      <c r="S4769" s="36"/>
      <c r="T4769" s="36"/>
      <c r="U4769" s="36"/>
      <c r="V4769" s="36"/>
    </row>
    <row r="4770" spans="11:22" x14ac:dyDescent="0.25">
      <c r="K4770" s="36"/>
      <c r="L4770" s="37"/>
      <c r="M4770" s="37"/>
      <c r="N4770" s="37"/>
      <c r="O4770" s="37"/>
      <c r="P4770" s="36"/>
      <c r="S4770" s="36"/>
      <c r="T4770" s="36"/>
      <c r="U4770" s="36"/>
      <c r="V4770" s="36"/>
    </row>
    <row r="4771" spans="11:22" x14ac:dyDescent="0.25">
      <c r="K4771" s="36"/>
      <c r="L4771" s="37"/>
      <c r="M4771" s="37"/>
      <c r="N4771" s="37"/>
      <c r="O4771" s="37"/>
      <c r="P4771" s="36"/>
      <c r="S4771" s="36"/>
      <c r="T4771" s="36"/>
      <c r="U4771" s="36"/>
      <c r="V4771" s="36"/>
    </row>
    <row r="4772" spans="11:22" x14ac:dyDescent="0.25">
      <c r="K4772" s="36"/>
      <c r="L4772" s="37"/>
      <c r="M4772" s="37"/>
      <c r="N4772" s="37"/>
      <c r="O4772" s="37"/>
      <c r="P4772" s="36"/>
      <c r="S4772" s="36"/>
      <c r="T4772" s="36"/>
      <c r="U4772" s="36"/>
      <c r="V4772" s="36"/>
    </row>
    <row r="4773" spans="11:22" x14ac:dyDescent="0.25">
      <c r="K4773" s="36"/>
      <c r="L4773" s="37"/>
      <c r="M4773" s="37"/>
      <c r="N4773" s="37"/>
      <c r="O4773" s="37"/>
      <c r="P4773" s="36"/>
      <c r="S4773" s="36"/>
      <c r="T4773" s="36"/>
      <c r="U4773" s="36"/>
      <c r="V4773" s="36"/>
    </row>
    <row r="4774" spans="11:22" x14ac:dyDescent="0.25">
      <c r="K4774" s="36"/>
      <c r="L4774" s="37"/>
      <c r="M4774" s="37"/>
      <c r="N4774" s="37"/>
      <c r="O4774" s="37"/>
      <c r="P4774" s="36"/>
      <c r="S4774" s="36"/>
      <c r="T4774" s="36"/>
      <c r="U4774" s="36"/>
      <c r="V4774" s="36"/>
    </row>
    <row r="4775" spans="11:22" x14ac:dyDescent="0.25">
      <c r="K4775" s="36"/>
      <c r="L4775" s="37"/>
      <c r="M4775" s="37"/>
      <c r="N4775" s="37"/>
      <c r="O4775" s="37"/>
      <c r="P4775" s="36"/>
      <c r="S4775" s="36"/>
      <c r="T4775" s="36"/>
      <c r="U4775" s="36"/>
      <c r="V4775" s="36"/>
    </row>
    <row r="4776" spans="11:22" x14ac:dyDescent="0.25">
      <c r="K4776" s="36"/>
      <c r="L4776" s="37"/>
      <c r="M4776" s="37"/>
      <c r="N4776" s="37"/>
      <c r="O4776" s="37"/>
      <c r="P4776" s="36"/>
      <c r="S4776" s="36"/>
      <c r="T4776" s="36"/>
      <c r="U4776" s="36"/>
      <c r="V4776" s="36"/>
    </row>
    <row r="4777" spans="11:22" x14ac:dyDescent="0.25">
      <c r="K4777" s="36"/>
      <c r="L4777" s="37"/>
      <c r="M4777" s="37"/>
      <c r="N4777" s="37"/>
      <c r="O4777" s="37"/>
      <c r="P4777" s="36"/>
      <c r="S4777" s="36"/>
      <c r="T4777" s="36"/>
      <c r="U4777" s="36"/>
      <c r="V4777" s="36"/>
    </row>
    <row r="4778" spans="11:22" x14ac:dyDescent="0.25">
      <c r="K4778" s="36"/>
      <c r="L4778" s="37"/>
      <c r="M4778" s="37"/>
      <c r="N4778" s="37"/>
      <c r="O4778" s="37"/>
      <c r="P4778" s="36"/>
      <c r="S4778" s="36"/>
      <c r="T4778" s="36"/>
      <c r="U4778" s="36"/>
      <c r="V4778" s="36"/>
    </row>
    <row r="4779" spans="11:22" x14ac:dyDescent="0.25">
      <c r="K4779" s="36"/>
      <c r="L4779" s="37"/>
      <c r="M4779" s="37"/>
      <c r="N4779" s="37"/>
      <c r="O4779" s="37"/>
      <c r="P4779" s="36"/>
      <c r="S4779" s="36"/>
      <c r="T4779" s="36"/>
      <c r="U4779" s="36"/>
      <c r="V4779" s="36"/>
    </row>
    <row r="4780" spans="11:22" x14ac:dyDescent="0.25">
      <c r="K4780" s="36"/>
      <c r="L4780" s="37"/>
      <c r="M4780" s="37"/>
      <c r="N4780" s="37"/>
      <c r="O4780" s="37"/>
      <c r="P4780" s="36"/>
      <c r="S4780" s="36"/>
      <c r="T4780" s="36"/>
      <c r="U4780" s="36"/>
      <c r="V4780" s="36"/>
    </row>
    <row r="4781" spans="11:22" x14ac:dyDescent="0.25">
      <c r="K4781" s="36"/>
      <c r="L4781" s="37"/>
      <c r="M4781" s="37"/>
      <c r="N4781" s="37"/>
      <c r="O4781" s="37"/>
      <c r="P4781" s="36"/>
      <c r="S4781" s="36"/>
      <c r="T4781" s="36"/>
      <c r="U4781" s="36"/>
      <c r="V4781" s="36"/>
    </row>
    <row r="4782" spans="11:22" x14ac:dyDescent="0.25">
      <c r="K4782" s="36"/>
      <c r="L4782" s="37"/>
      <c r="M4782" s="37"/>
      <c r="N4782" s="37"/>
      <c r="O4782" s="37"/>
      <c r="P4782" s="36"/>
      <c r="S4782" s="36"/>
      <c r="T4782" s="36"/>
      <c r="U4782" s="36"/>
      <c r="V4782" s="36"/>
    </row>
    <row r="4783" spans="11:22" x14ac:dyDescent="0.25">
      <c r="K4783" s="36"/>
      <c r="L4783" s="37"/>
      <c r="M4783" s="37"/>
      <c r="N4783" s="37"/>
      <c r="O4783" s="37"/>
      <c r="P4783" s="36"/>
      <c r="S4783" s="36"/>
      <c r="T4783" s="36"/>
      <c r="U4783" s="36"/>
      <c r="V4783" s="36"/>
    </row>
    <row r="4784" spans="11:22" x14ac:dyDescent="0.25">
      <c r="K4784" s="36"/>
      <c r="L4784" s="37"/>
      <c r="M4784" s="37"/>
      <c r="N4784" s="37"/>
      <c r="O4784" s="37"/>
      <c r="P4784" s="36"/>
      <c r="S4784" s="36"/>
      <c r="T4784" s="36"/>
      <c r="U4784" s="36"/>
      <c r="V4784" s="36"/>
    </row>
    <row r="4785" spans="11:22" x14ac:dyDescent="0.25">
      <c r="K4785" s="36"/>
      <c r="L4785" s="37"/>
      <c r="M4785" s="37"/>
      <c r="N4785" s="37"/>
      <c r="O4785" s="37"/>
      <c r="P4785" s="36"/>
      <c r="S4785" s="36"/>
      <c r="T4785" s="36"/>
      <c r="U4785" s="36"/>
      <c r="V4785" s="36"/>
    </row>
    <row r="4786" spans="11:22" x14ac:dyDescent="0.25">
      <c r="K4786" s="36"/>
      <c r="L4786" s="37"/>
      <c r="M4786" s="37"/>
      <c r="N4786" s="37"/>
      <c r="O4786" s="37"/>
      <c r="P4786" s="36"/>
      <c r="S4786" s="36"/>
      <c r="T4786" s="36"/>
      <c r="U4786" s="36"/>
      <c r="V4786" s="36"/>
    </row>
    <row r="4787" spans="11:22" x14ac:dyDescent="0.25">
      <c r="K4787" s="36"/>
      <c r="L4787" s="37"/>
      <c r="M4787" s="37"/>
      <c r="N4787" s="37"/>
      <c r="O4787" s="37"/>
      <c r="P4787" s="36"/>
      <c r="S4787" s="36"/>
      <c r="T4787" s="36"/>
      <c r="U4787" s="36"/>
      <c r="V4787" s="36"/>
    </row>
    <row r="4788" spans="11:22" x14ac:dyDescent="0.25">
      <c r="K4788" s="36"/>
      <c r="L4788" s="37"/>
      <c r="M4788" s="37"/>
      <c r="N4788" s="37"/>
      <c r="O4788" s="37"/>
      <c r="P4788" s="36"/>
      <c r="S4788" s="36"/>
      <c r="T4788" s="36"/>
      <c r="U4788" s="36"/>
      <c r="V4788" s="36"/>
    </row>
    <row r="4789" spans="11:22" x14ac:dyDescent="0.25">
      <c r="K4789" s="36"/>
      <c r="L4789" s="37"/>
      <c r="M4789" s="37"/>
      <c r="N4789" s="37"/>
      <c r="O4789" s="37"/>
      <c r="P4789" s="36"/>
      <c r="S4789" s="36"/>
      <c r="T4789" s="36"/>
      <c r="U4789" s="36"/>
      <c r="V4789" s="36"/>
    </row>
    <row r="4790" spans="11:22" x14ac:dyDescent="0.25">
      <c r="K4790" s="36"/>
      <c r="L4790" s="37"/>
      <c r="M4790" s="37"/>
      <c r="N4790" s="37"/>
      <c r="O4790" s="37"/>
      <c r="P4790" s="36"/>
      <c r="S4790" s="36"/>
      <c r="T4790" s="36"/>
      <c r="U4790" s="36"/>
      <c r="V4790" s="36"/>
    </row>
    <row r="4791" spans="11:22" x14ac:dyDescent="0.25">
      <c r="K4791" s="36"/>
      <c r="L4791" s="37"/>
      <c r="M4791" s="37"/>
      <c r="N4791" s="37"/>
      <c r="O4791" s="37"/>
      <c r="P4791" s="36"/>
      <c r="S4791" s="36"/>
      <c r="T4791" s="36"/>
      <c r="U4791" s="36"/>
      <c r="V4791" s="36"/>
    </row>
    <row r="4792" spans="11:22" x14ac:dyDescent="0.25">
      <c r="K4792" s="36"/>
      <c r="L4792" s="37"/>
      <c r="M4792" s="37"/>
      <c r="N4792" s="37"/>
      <c r="O4792" s="37"/>
      <c r="P4792" s="36"/>
      <c r="S4792" s="36"/>
      <c r="T4792" s="36"/>
      <c r="U4792" s="36"/>
      <c r="V4792" s="36"/>
    </row>
    <row r="4793" spans="11:22" x14ac:dyDescent="0.25">
      <c r="K4793" s="36"/>
      <c r="L4793" s="37"/>
      <c r="M4793" s="37"/>
      <c r="N4793" s="37"/>
      <c r="O4793" s="37"/>
      <c r="P4793" s="36"/>
      <c r="S4793" s="36"/>
      <c r="T4793" s="36"/>
      <c r="U4793" s="36"/>
      <c r="V4793" s="36"/>
    </row>
    <row r="4794" spans="11:22" x14ac:dyDescent="0.25">
      <c r="K4794" s="36"/>
      <c r="L4794" s="37"/>
      <c r="M4794" s="37"/>
      <c r="N4794" s="37"/>
      <c r="O4794" s="37"/>
      <c r="P4794" s="36"/>
      <c r="S4794" s="36"/>
      <c r="T4794" s="36"/>
      <c r="U4794" s="36"/>
      <c r="V4794" s="36"/>
    </row>
    <row r="4795" spans="11:22" x14ac:dyDescent="0.25">
      <c r="K4795" s="36"/>
      <c r="L4795" s="37"/>
      <c r="M4795" s="37"/>
      <c r="N4795" s="37"/>
      <c r="O4795" s="37"/>
      <c r="P4795" s="36"/>
      <c r="S4795" s="36"/>
      <c r="T4795" s="36"/>
      <c r="U4795" s="36"/>
      <c r="V4795" s="36"/>
    </row>
    <row r="4796" spans="11:22" x14ac:dyDescent="0.25">
      <c r="K4796" s="36"/>
      <c r="L4796" s="37"/>
      <c r="M4796" s="37"/>
      <c r="N4796" s="37"/>
      <c r="O4796" s="37"/>
      <c r="P4796" s="36"/>
      <c r="S4796" s="36"/>
      <c r="T4796" s="36"/>
      <c r="U4796" s="36"/>
      <c r="V4796" s="36"/>
    </row>
    <row r="4797" spans="11:22" x14ac:dyDescent="0.25">
      <c r="K4797" s="36"/>
      <c r="L4797" s="37"/>
      <c r="M4797" s="37"/>
      <c r="N4797" s="37"/>
      <c r="O4797" s="37"/>
      <c r="P4797" s="36"/>
      <c r="S4797" s="36"/>
      <c r="T4797" s="36"/>
      <c r="U4797" s="36"/>
      <c r="V4797" s="36"/>
    </row>
    <row r="4798" spans="11:22" x14ac:dyDescent="0.25">
      <c r="K4798" s="36"/>
      <c r="L4798" s="37"/>
      <c r="M4798" s="37"/>
      <c r="N4798" s="37"/>
      <c r="O4798" s="37"/>
      <c r="P4798" s="36"/>
      <c r="S4798" s="36"/>
      <c r="T4798" s="36"/>
      <c r="U4798" s="36"/>
      <c r="V4798" s="36"/>
    </row>
    <row r="4799" spans="11:22" x14ac:dyDescent="0.25">
      <c r="K4799" s="36"/>
      <c r="L4799" s="37"/>
      <c r="M4799" s="37"/>
      <c r="N4799" s="37"/>
      <c r="O4799" s="37"/>
      <c r="P4799" s="36"/>
      <c r="S4799" s="36"/>
      <c r="T4799" s="36"/>
      <c r="U4799" s="36"/>
      <c r="V4799" s="36"/>
    </row>
    <row r="4800" spans="11:22" x14ac:dyDescent="0.25">
      <c r="K4800" s="36"/>
      <c r="L4800" s="37"/>
      <c r="M4800" s="37"/>
      <c r="N4800" s="37"/>
      <c r="O4800" s="37"/>
      <c r="P4800" s="36"/>
      <c r="S4800" s="36"/>
      <c r="T4800" s="36"/>
      <c r="U4800" s="36"/>
      <c r="V4800" s="36"/>
    </row>
    <row r="4801" spans="11:22" x14ac:dyDescent="0.25">
      <c r="K4801" s="36"/>
      <c r="L4801" s="37"/>
      <c r="M4801" s="37"/>
      <c r="N4801" s="37"/>
      <c r="O4801" s="37"/>
      <c r="P4801" s="36"/>
      <c r="S4801" s="36"/>
      <c r="T4801" s="36"/>
      <c r="U4801" s="36"/>
      <c r="V4801" s="36"/>
    </row>
    <row r="4802" spans="11:22" x14ac:dyDescent="0.25">
      <c r="K4802" s="36"/>
      <c r="L4802" s="37"/>
      <c r="M4802" s="37"/>
      <c r="N4802" s="37"/>
      <c r="O4802" s="37"/>
      <c r="P4802" s="36"/>
      <c r="S4802" s="36"/>
      <c r="T4802" s="36"/>
      <c r="U4802" s="36"/>
      <c r="V4802" s="36"/>
    </row>
    <row r="4803" spans="11:22" x14ac:dyDescent="0.25">
      <c r="K4803" s="36"/>
      <c r="L4803" s="37"/>
      <c r="M4803" s="37"/>
      <c r="N4803" s="37"/>
      <c r="O4803" s="37"/>
      <c r="P4803" s="36"/>
      <c r="S4803" s="36"/>
      <c r="T4803" s="36"/>
      <c r="U4803" s="36"/>
      <c r="V4803" s="36"/>
    </row>
    <row r="4804" spans="11:22" x14ac:dyDescent="0.25">
      <c r="K4804" s="36"/>
      <c r="L4804" s="37"/>
      <c r="M4804" s="37"/>
      <c r="N4804" s="37"/>
      <c r="O4804" s="37"/>
      <c r="P4804" s="36"/>
      <c r="S4804" s="36"/>
      <c r="T4804" s="36"/>
      <c r="U4804" s="36"/>
      <c r="V4804" s="36"/>
    </row>
    <row r="4805" spans="11:22" x14ac:dyDescent="0.25">
      <c r="K4805" s="36"/>
      <c r="L4805" s="37"/>
      <c r="M4805" s="37"/>
      <c r="N4805" s="37"/>
      <c r="O4805" s="37"/>
      <c r="P4805" s="36"/>
      <c r="S4805" s="36"/>
      <c r="T4805" s="36"/>
      <c r="U4805" s="36"/>
      <c r="V4805" s="36"/>
    </row>
    <row r="4806" spans="11:22" x14ac:dyDescent="0.25">
      <c r="K4806" s="36"/>
      <c r="L4806" s="37"/>
      <c r="M4806" s="37"/>
      <c r="N4806" s="37"/>
      <c r="O4806" s="37"/>
      <c r="P4806" s="36"/>
      <c r="S4806" s="36"/>
      <c r="T4806" s="36"/>
      <c r="U4806" s="36"/>
      <c r="V4806" s="36"/>
    </row>
    <row r="4807" spans="11:22" x14ac:dyDescent="0.25">
      <c r="K4807" s="36"/>
      <c r="L4807" s="37"/>
      <c r="M4807" s="37"/>
      <c r="N4807" s="37"/>
      <c r="O4807" s="37"/>
      <c r="P4807" s="36"/>
      <c r="S4807" s="36"/>
      <c r="T4807" s="36"/>
      <c r="U4807" s="36"/>
      <c r="V4807" s="36"/>
    </row>
    <row r="4808" spans="11:22" x14ac:dyDescent="0.25">
      <c r="K4808" s="36"/>
      <c r="L4808" s="37"/>
      <c r="M4808" s="37"/>
      <c r="N4808" s="37"/>
      <c r="O4808" s="37"/>
      <c r="P4808" s="36"/>
      <c r="S4808" s="36"/>
      <c r="T4808" s="36"/>
      <c r="U4808" s="36"/>
      <c r="V4808" s="36"/>
    </row>
    <row r="4809" spans="11:22" x14ac:dyDescent="0.25">
      <c r="K4809" s="36"/>
      <c r="L4809" s="37"/>
      <c r="M4809" s="37"/>
      <c r="N4809" s="37"/>
      <c r="O4809" s="37"/>
      <c r="P4809" s="36"/>
      <c r="S4809" s="36"/>
      <c r="T4809" s="36"/>
      <c r="U4809" s="36"/>
      <c r="V4809" s="36"/>
    </row>
    <row r="4810" spans="11:22" x14ac:dyDescent="0.25">
      <c r="K4810" s="36"/>
      <c r="L4810" s="37"/>
      <c r="M4810" s="37"/>
      <c r="N4810" s="37"/>
      <c r="O4810" s="37"/>
      <c r="P4810" s="36"/>
      <c r="S4810" s="36"/>
      <c r="T4810" s="36"/>
      <c r="U4810" s="36"/>
      <c r="V4810" s="36"/>
    </row>
    <row r="4811" spans="11:22" x14ac:dyDescent="0.25">
      <c r="K4811" s="36"/>
      <c r="L4811" s="37"/>
      <c r="M4811" s="37"/>
      <c r="N4811" s="37"/>
      <c r="O4811" s="37"/>
      <c r="P4811" s="36"/>
      <c r="S4811" s="36"/>
      <c r="T4811" s="36"/>
      <c r="U4811" s="36"/>
      <c r="V4811" s="36"/>
    </row>
    <row r="4812" spans="11:22" x14ac:dyDescent="0.25">
      <c r="K4812" s="36"/>
      <c r="L4812" s="37"/>
      <c r="M4812" s="37"/>
      <c r="N4812" s="37"/>
      <c r="O4812" s="37"/>
      <c r="P4812" s="36"/>
      <c r="S4812" s="36"/>
      <c r="T4812" s="36"/>
      <c r="U4812" s="36"/>
      <c r="V4812" s="36"/>
    </row>
    <row r="4813" spans="11:22" x14ac:dyDescent="0.25">
      <c r="K4813" s="36"/>
      <c r="L4813" s="37"/>
      <c r="M4813" s="37"/>
      <c r="N4813" s="37"/>
      <c r="O4813" s="37"/>
      <c r="P4813" s="36"/>
      <c r="S4813" s="36"/>
      <c r="T4813" s="36"/>
      <c r="U4813" s="36"/>
      <c r="V4813" s="36"/>
    </row>
    <row r="4814" spans="11:22" x14ac:dyDescent="0.25">
      <c r="K4814" s="36"/>
      <c r="L4814" s="37"/>
      <c r="M4814" s="37"/>
      <c r="N4814" s="37"/>
      <c r="O4814" s="37"/>
      <c r="P4814" s="36"/>
      <c r="S4814" s="36"/>
      <c r="T4814" s="36"/>
      <c r="U4814" s="36"/>
      <c r="V4814" s="36"/>
    </row>
    <row r="4815" spans="11:22" x14ac:dyDescent="0.25">
      <c r="K4815" s="36"/>
      <c r="L4815" s="37"/>
      <c r="M4815" s="37"/>
      <c r="N4815" s="37"/>
      <c r="O4815" s="37"/>
      <c r="P4815" s="36"/>
      <c r="S4815" s="36"/>
      <c r="T4815" s="36"/>
      <c r="U4815" s="36"/>
      <c r="V4815" s="36"/>
    </row>
    <row r="4816" spans="11:22" x14ac:dyDescent="0.25">
      <c r="K4816" s="36"/>
      <c r="L4816" s="37"/>
      <c r="M4816" s="37"/>
      <c r="N4816" s="37"/>
      <c r="O4816" s="37"/>
      <c r="P4816" s="36"/>
      <c r="S4816" s="36"/>
      <c r="T4816" s="36"/>
      <c r="U4816" s="36"/>
      <c r="V4816" s="36"/>
    </row>
    <row r="4817" spans="11:22" x14ac:dyDescent="0.25">
      <c r="K4817" s="36"/>
      <c r="L4817" s="37"/>
      <c r="M4817" s="37"/>
      <c r="N4817" s="37"/>
      <c r="O4817" s="37"/>
      <c r="P4817" s="36"/>
      <c r="S4817" s="36"/>
      <c r="T4817" s="36"/>
      <c r="U4817" s="36"/>
      <c r="V4817" s="36"/>
    </row>
    <row r="4818" spans="11:22" x14ac:dyDescent="0.25">
      <c r="K4818" s="36"/>
      <c r="L4818" s="37"/>
      <c r="M4818" s="37"/>
      <c r="N4818" s="37"/>
      <c r="O4818" s="37"/>
      <c r="P4818" s="36"/>
      <c r="S4818" s="36"/>
      <c r="T4818" s="36"/>
      <c r="U4818" s="36"/>
      <c r="V4818" s="36"/>
    </row>
    <row r="4819" spans="11:22" x14ac:dyDescent="0.25">
      <c r="K4819" s="36"/>
      <c r="L4819" s="37"/>
      <c r="M4819" s="37"/>
      <c r="N4819" s="37"/>
      <c r="O4819" s="37"/>
      <c r="P4819" s="36"/>
      <c r="S4819" s="36"/>
      <c r="T4819" s="36"/>
      <c r="U4819" s="36"/>
      <c r="V4819" s="36"/>
    </row>
    <row r="4820" spans="11:22" x14ac:dyDescent="0.25">
      <c r="K4820" s="36"/>
      <c r="L4820" s="37"/>
      <c r="M4820" s="37"/>
      <c r="N4820" s="37"/>
      <c r="O4820" s="37"/>
      <c r="P4820" s="36"/>
      <c r="S4820" s="36"/>
      <c r="T4820" s="36"/>
      <c r="U4820" s="36"/>
      <c r="V4820" s="36"/>
    </row>
    <row r="4821" spans="11:22" x14ac:dyDescent="0.25">
      <c r="K4821" s="36"/>
      <c r="L4821" s="37"/>
      <c r="M4821" s="37"/>
      <c r="N4821" s="37"/>
      <c r="O4821" s="37"/>
      <c r="P4821" s="36"/>
      <c r="S4821" s="36"/>
      <c r="T4821" s="36"/>
      <c r="U4821" s="36"/>
      <c r="V4821" s="36"/>
    </row>
    <row r="4822" spans="11:22" x14ac:dyDescent="0.25">
      <c r="K4822" s="36"/>
      <c r="L4822" s="37"/>
      <c r="M4822" s="37"/>
      <c r="N4822" s="37"/>
      <c r="O4822" s="37"/>
      <c r="P4822" s="36"/>
      <c r="S4822" s="36"/>
      <c r="T4822" s="36"/>
      <c r="U4822" s="36"/>
      <c r="V4822" s="36"/>
    </row>
    <row r="4823" spans="11:22" x14ac:dyDescent="0.25">
      <c r="K4823" s="36"/>
      <c r="L4823" s="37"/>
      <c r="M4823" s="37"/>
      <c r="N4823" s="37"/>
      <c r="O4823" s="37"/>
      <c r="P4823" s="36"/>
      <c r="S4823" s="36"/>
      <c r="T4823" s="36"/>
      <c r="U4823" s="36"/>
      <c r="V4823" s="36"/>
    </row>
    <row r="4824" spans="11:22" x14ac:dyDescent="0.25">
      <c r="K4824" s="36"/>
      <c r="L4824" s="37"/>
      <c r="M4824" s="37"/>
      <c r="N4824" s="37"/>
      <c r="O4824" s="37"/>
      <c r="P4824" s="36"/>
      <c r="S4824" s="36"/>
      <c r="T4824" s="36"/>
      <c r="U4824" s="36"/>
      <c r="V4824" s="36"/>
    </row>
    <row r="4825" spans="11:22" x14ac:dyDescent="0.25">
      <c r="K4825" s="36"/>
      <c r="L4825" s="37"/>
      <c r="M4825" s="37"/>
      <c r="N4825" s="37"/>
      <c r="O4825" s="37"/>
      <c r="P4825" s="36"/>
      <c r="S4825" s="36"/>
      <c r="T4825" s="36"/>
      <c r="U4825" s="36"/>
      <c r="V4825" s="36"/>
    </row>
    <row r="4826" spans="11:22" x14ac:dyDescent="0.25">
      <c r="K4826" s="36"/>
      <c r="L4826" s="37"/>
      <c r="M4826" s="37"/>
      <c r="N4826" s="37"/>
      <c r="O4826" s="37"/>
      <c r="P4826" s="36"/>
      <c r="S4826" s="36"/>
      <c r="T4826" s="36"/>
      <c r="U4826" s="36"/>
      <c r="V4826" s="36"/>
    </row>
    <row r="4827" spans="11:22" x14ac:dyDescent="0.25">
      <c r="K4827" s="36"/>
      <c r="L4827" s="37"/>
      <c r="M4827" s="37"/>
      <c r="N4827" s="37"/>
      <c r="O4827" s="37"/>
      <c r="P4827" s="36"/>
      <c r="S4827" s="36"/>
      <c r="T4827" s="36"/>
      <c r="U4827" s="36"/>
      <c r="V4827" s="36"/>
    </row>
    <row r="4828" spans="11:22" x14ac:dyDescent="0.25">
      <c r="K4828" s="36"/>
      <c r="L4828" s="37"/>
      <c r="M4828" s="37"/>
      <c r="N4828" s="37"/>
      <c r="O4828" s="37"/>
      <c r="P4828" s="36"/>
      <c r="S4828" s="36"/>
      <c r="T4828" s="36"/>
      <c r="U4828" s="36"/>
      <c r="V4828" s="36"/>
    </row>
    <row r="4829" spans="11:22" x14ac:dyDescent="0.25">
      <c r="K4829" s="36"/>
      <c r="L4829" s="37"/>
      <c r="M4829" s="37"/>
      <c r="N4829" s="37"/>
      <c r="O4829" s="37"/>
      <c r="P4829" s="36"/>
      <c r="S4829" s="36"/>
      <c r="T4829" s="36"/>
      <c r="U4829" s="36"/>
      <c r="V4829" s="36"/>
    </row>
    <row r="4830" spans="11:22" x14ac:dyDescent="0.25">
      <c r="K4830" s="36"/>
      <c r="L4830" s="37"/>
      <c r="M4830" s="37"/>
      <c r="N4830" s="37"/>
      <c r="O4830" s="37"/>
      <c r="P4830" s="36"/>
      <c r="S4830" s="36"/>
      <c r="T4830" s="36"/>
      <c r="U4830" s="36"/>
      <c r="V4830" s="36"/>
    </row>
    <row r="4831" spans="11:22" x14ac:dyDescent="0.25">
      <c r="K4831" s="36"/>
      <c r="L4831" s="37"/>
      <c r="M4831" s="37"/>
      <c r="N4831" s="37"/>
      <c r="O4831" s="37"/>
      <c r="P4831" s="36"/>
      <c r="S4831" s="36"/>
      <c r="T4831" s="36"/>
      <c r="U4831" s="36"/>
      <c r="V4831" s="36"/>
    </row>
    <row r="4832" spans="11:22" x14ac:dyDescent="0.25">
      <c r="K4832" s="36"/>
      <c r="L4832" s="37"/>
      <c r="M4832" s="37"/>
      <c r="N4832" s="37"/>
      <c r="O4832" s="37"/>
      <c r="P4832" s="36"/>
      <c r="S4832" s="36"/>
      <c r="T4832" s="36"/>
      <c r="U4832" s="36"/>
      <c r="V4832" s="36"/>
    </row>
    <row r="4833" spans="11:22" x14ac:dyDescent="0.25">
      <c r="K4833" s="36"/>
      <c r="L4833" s="37"/>
      <c r="M4833" s="37"/>
      <c r="N4833" s="37"/>
      <c r="O4833" s="37"/>
      <c r="P4833" s="36"/>
      <c r="S4833" s="36"/>
      <c r="T4833" s="36"/>
      <c r="U4833" s="36"/>
      <c r="V4833" s="36"/>
    </row>
    <row r="4834" spans="11:22" x14ac:dyDescent="0.25">
      <c r="K4834" s="36"/>
      <c r="L4834" s="37"/>
      <c r="M4834" s="37"/>
      <c r="N4834" s="37"/>
      <c r="O4834" s="37"/>
      <c r="P4834" s="36"/>
      <c r="S4834" s="36"/>
      <c r="T4834" s="36"/>
      <c r="U4834" s="36"/>
      <c r="V4834" s="36"/>
    </row>
    <row r="4835" spans="11:22" x14ac:dyDescent="0.25">
      <c r="K4835" s="36"/>
      <c r="L4835" s="37"/>
      <c r="M4835" s="37"/>
      <c r="N4835" s="37"/>
      <c r="O4835" s="37"/>
      <c r="P4835" s="36"/>
      <c r="S4835" s="36"/>
      <c r="T4835" s="36"/>
      <c r="U4835" s="36"/>
      <c r="V4835" s="36"/>
    </row>
    <row r="4836" spans="11:22" x14ac:dyDescent="0.25">
      <c r="K4836" s="36"/>
      <c r="L4836" s="37"/>
      <c r="M4836" s="37"/>
      <c r="N4836" s="37"/>
      <c r="O4836" s="37"/>
      <c r="P4836" s="36"/>
      <c r="S4836" s="36"/>
      <c r="T4836" s="36"/>
      <c r="U4836" s="36"/>
      <c r="V4836" s="36"/>
    </row>
    <row r="4837" spans="11:22" x14ac:dyDescent="0.25">
      <c r="K4837" s="36"/>
      <c r="L4837" s="37"/>
      <c r="M4837" s="37"/>
      <c r="N4837" s="37"/>
      <c r="O4837" s="37"/>
      <c r="P4837" s="36"/>
      <c r="S4837" s="36"/>
      <c r="T4837" s="36"/>
      <c r="U4837" s="36"/>
      <c r="V4837" s="36"/>
    </row>
    <row r="4838" spans="11:22" x14ac:dyDescent="0.25">
      <c r="K4838" s="36"/>
      <c r="L4838" s="37"/>
      <c r="M4838" s="37"/>
      <c r="N4838" s="37"/>
      <c r="O4838" s="37"/>
      <c r="P4838" s="36"/>
      <c r="S4838" s="36"/>
      <c r="T4838" s="36"/>
      <c r="U4838" s="36"/>
      <c r="V4838" s="36"/>
    </row>
    <row r="4839" spans="11:22" x14ac:dyDescent="0.25">
      <c r="K4839" s="36"/>
      <c r="L4839" s="37"/>
      <c r="M4839" s="37"/>
      <c r="N4839" s="37"/>
      <c r="O4839" s="37"/>
      <c r="P4839" s="36"/>
      <c r="S4839" s="36"/>
      <c r="T4839" s="36"/>
      <c r="U4839" s="36"/>
      <c r="V4839" s="36"/>
    </row>
    <row r="4840" spans="11:22" x14ac:dyDescent="0.25">
      <c r="K4840" s="36"/>
      <c r="L4840" s="37"/>
      <c r="M4840" s="37"/>
      <c r="N4840" s="37"/>
      <c r="O4840" s="37"/>
      <c r="P4840" s="36"/>
      <c r="S4840" s="36"/>
      <c r="T4840" s="36"/>
      <c r="U4840" s="36"/>
      <c r="V4840" s="36"/>
    </row>
    <row r="4841" spans="11:22" x14ac:dyDescent="0.25">
      <c r="K4841" s="36"/>
      <c r="L4841" s="37"/>
      <c r="M4841" s="37"/>
      <c r="N4841" s="37"/>
      <c r="O4841" s="37"/>
      <c r="P4841" s="36"/>
      <c r="S4841" s="36"/>
      <c r="T4841" s="36"/>
      <c r="U4841" s="36"/>
      <c r="V4841" s="36"/>
    </row>
    <row r="4842" spans="11:22" x14ac:dyDescent="0.25">
      <c r="K4842" s="36"/>
      <c r="L4842" s="37"/>
      <c r="M4842" s="37"/>
      <c r="N4842" s="37"/>
      <c r="O4842" s="37"/>
      <c r="P4842" s="36"/>
      <c r="S4842" s="36"/>
      <c r="T4842" s="36"/>
      <c r="U4842" s="36"/>
      <c r="V4842" s="36"/>
    </row>
    <row r="4843" spans="11:22" x14ac:dyDescent="0.25">
      <c r="K4843" s="36"/>
      <c r="L4843" s="37"/>
      <c r="M4843" s="37"/>
      <c r="N4843" s="37"/>
      <c r="O4843" s="37"/>
      <c r="P4843" s="36"/>
      <c r="S4843" s="36"/>
      <c r="T4843" s="36"/>
      <c r="U4843" s="36"/>
      <c r="V4843" s="36"/>
    </row>
    <row r="4844" spans="11:22" x14ac:dyDescent="0.25">
      <c r="K4844" s="36"/>
      <c r="L4844" s="37"/>
      <c r="M4844" s="37"/>
      <c r="N4844" s="37"/>
      <c r="O4844" s="37"/>
      <c r="P4844" s="36"/>
      <c r="S4844" s="36"/>
      <c r="T4844" s="36"/>
      <c r="U4844" s="36"/>
      <c r="V4844" s="36"/>
    </row>
    <row r="4845" spans="11:22" x14ac:dyDescent="0.25">
      <c r="K4845" s="36"/>
      <c r="L4845" s="37"/>
      <c r="M4845" s="37"/>
      <c r="N4845" s="37"/>
      <c r="O4845" s="37"/>
      <c r="P4845" s="36"/>
      <c r="S4845" s="36"/>
      <c r="T4845" s="36"/>
      <c r="U4845" s="36"/>
      <c r="V4845" s="36"/>
    </row>
    <row r="4846" spans="11:22" x14ac:dyDescent="0.25">
      <c r="K4846" s="36"/>
      <c r="L4846" s="37"/>
      <c r="M4846" s="37"/>
      <c r="N4846" s="37"/>
      <c r="O4846" s="37"/>
      <c r="P4846" s="36"/>
      <c r="S4846" s="36"/>
      <c r="T4846" s="36"/>
      <c r="U4846" s="36"/>
      <c r="V4846" s="36"/>
    </row>
    <row r="4847" spans="11:22" x14ac:dyDescent="0.25">
      <c r="K4847" s="36"/>
      <c r="L4847" s="37"/>
      <c r="M4847" s="37"/>
      <c r="N4847" s="37"/>
      <c r="O4847" s="37"/>
      <c r="P4847" s="36"/>
      <c r="S4847" s="36"/>
      <c r="T4847" s="36"/>
      <c r="U4847" s="36"/>
      <c r="V4847" s="36"/>
    </row>
    <row r="4848" spans="11:22" x14ac:dyDescent="0.25">
      <c r="K4848" s="36"/>
      <c r="L4848" s="37"/>
      <c r="M4848" s="37"/>
      <c r="N4848" s="37"/>
      <c r="O4848" s="37"/>
      <c r="P4848" s="36"/>
      <c r="S4848" s="36"/>
      <c r="T4848" s="36"/>
      <c r="U4848" s="36"/>
      <c r="V4848" s="36"/>
    </row>
    <row r="4849" spans="11:22" x14ac:dyDescent="0.25">
      <c r="K4849" s="36"/>
      <c r="L4849" s="37"/>
      <c r="M4849" s="37"/>
      <c r="N4849" s="37"/>
      <c r="O4849" s="37"/>
      <c r="P4849" s="36"/>
      <c r="S4849" s="36"/>
      <c r="T4849" s="36"/>
      <c r="U4849" s="36"/>
      <c r="V4849" s="36"/>
    </row>
    <row r="4850" spans="11:22" x14ac:dyDescent="0.25">
      <c r="K4850" s="36"/>
      <c r="L4850" s="37"/>
      <c r="M4850" s="37"/>
      <c r="N4850" s="37"/>
      <c r="O4850" s="37"/>
      <c r="P4850" s="36"/>
      <c r="S4850" s="36"/>
      <c r="T4850" s="36"/>
      <c r="U4850" s="36"/>
      <c r="V4850" s="36"/>
    </row>
    <row r="4851" spans="11:22" x14ac:dyDescent="0.25">
      <c r="K4851" s="36"/>
      <c r="L4851" s="37"/>
      <c r="M4851" s="37"/>
      <c r="N4851" s="37"/>
      <c r="O4851" s="37"/>
      <c r="P4851" s="36"/>
      <c r="S4851" s="36"/>
      <c r="T4851" s="36"/>
      <c r="U4851" s="36"/>
      <c r="V4851" s="36"/>
    </row>
    <row r="4852" spans="11:22" x14ac:dyDescent="0.25">
      <c r="K4852" s="36"/>
      <c r="L4852" s="37"/>
      <c r="M4852" s="37"/>
      <c r="N4852" s="37"/>
      <c r="O4852" s="37"/>
      <c r="P4852" s="36"/>
      <c r="S4852" s="36"/>
      <c r="T4852" s="36"/>
      <c r="U4852" s="36"/>
      <c r="V4852" s="36"/>
    </row>
    <row r="4853" spans="11:22" x14ac:dyDescent="0.25">
      <c r="K4853" s="36"/>
      <c r="L4853" s="37"/>
      <c r="M4853" s="37"/>
      <c r="N4853" s="37"/>
      <c r="O4853" s="37"/>
      <c r="P4853" s="36"/>
      <c r="S4853" s="36"/>
      <c r="T4853" s="36"/>
      <c r="U4853" s="36"/>
      <c r="V4853" s="36"/>
    </row>
    <row r="4854" spans="11:22" x14ac:dyDescent="0.25">
      <c r="K4854" s="36"/>
      <c r="L4854" s="37"/>
      <c r="M4854" s="37"/>
      <c r="N4854" s="37"/>
      <c r="O4854" s="37"/>
      <c r="P4854" s="36"/>
      <c r="S4854" s="36"/>
      <c r="T4854" s="36"/>
      <c r="U4854" s="36"/>
      <c r="V4854" s="36"/>
    </row>
    <row r="4855" spans="11:22" x14ac:dyDescent="0.25">
      <c r="K4855" s="36"/>
      <c r="L4855" s="37"/>
      <c r="M4855" s="37"/>
      <c r="N4855" s="37"/>
      <c r="O4855" s="37"/>
      <c r="P4855" s="36"/>
      <c r="S4855" s="36"/>
      <c r="T4855" s="36"/>
      <c r="U4855" s="36"/>
      <c r="V4855" s="36"/>
    </row>
    <row r="4856" spans="11:22" x14ac:dyDescent="0.25">
      <c r="K4856" s="36"/>
      <c r="L4856" s="37"/>
      <c r="M4856" s="37"/>
      <c r="N4856" s="37"/>
      <c r="O4856" s="37"/>
      <c r="P4856" s="36"/>
      <c r="S4856" s="36"/>
      <c r="T4856" s="36"/>
      <c r="U4856" s="36"/>
      <c r="V4856" s="36"/>
    </row>
    <row r="4857" spans="11:22" x14ac:dyDescent="0.25">
      <c r="K4857" s="36"/>
      <c r="L4857" s="37"/>
      <c r="M4857" s="37"/>
      <c r="N4857" s="37"/>
      <c r="O4857" s="37"/>
      <c r="P4857" s="36"/>
      <c r="S4857" s="36"/>
      <c r="T4857" s="36"/>
      <c r="U4857" s="36"/>
      <c r="V4857" s="36"/>
    </row>
    <row r="4858" spans="11:22" x14ac:dyDescent="0.25">
      <c r="K4858" s="36"/>
      <c r="L4858" s="37"/>
      <c r="M4858" s="37"/>
      <c r="N4858" s="37"/>
      <c r="O4858" s="37"/>
      <c r="P4858" s="36"/>
      <c r="S4858" s="36"/>
      <c r="T4858" s="36"/>
      <c r="U4858" s="36"/>
      <c r="V4858" s="36"/>
    </row>
    <row r="4859" spans="11:22" x14ac:dyDescent="0.25">
      <c r="K4859" s="36"/>
      <c r="L4859" s="37"/>
      <c r="M4859" s="37"/>
      <c r="N4859" s="37"/>
      <c r="O4859" s="37"/>
      <c r="P4859" s="36"/>
      <c r="S4859" s="36"/>
      <c r="T4859" s="36"/>
      <c r="U4859" s="36"/>
      <c r="V4859" s="36"/>
    </row>
    <row r="4860" spans="11:22" x14ac:dyDescent="0.25">
      <c r="K4860" s="36"/>
      <c r="L4860" s="37"/>
      <c r="M4860" s="37"/>
      <c r="N4860" s="37"/>
      <c r="O4860" s="37"/>
      <c r="P4860" s="36"/>
      <c r="S4860" s="36"/>
      <c r="T4860" s="36"/>
      <c r="U4860" s="36"/>
      <c r="V4860" s="36"/>
    </row>
    <row r="4861" spans="11:22" x14ac:dyDescent="0.25">
      <c r="K4861" s="36"/>
      <c r="L4861" s="37"/>
      <c r="M4861" s="37"/>
      <c r="N4861" s="37"/>
      <c r="O4861" s="37"/>
      <c r="P4861" s="36"/>
      <c r="S4861" s="36"/>
      <c r="T4861" s="36"/>
      <c r="U4861" s="36"/>
      <c r="V4861" s="36"/>
    </row>
    <row r="4862" spans="11:22" x14ac:dyDescent="0.25">
      <c r="K4862" s="36"/>
      <c r="L4862" s="37"/>
      <c r="M4862" s="37"/>
      <c r="N4862" s="37"/>
      <c r="O4862" s="37"/>
      <c r="P4862" s="36"/>
      <c r="S4862" s="36"/>
      <c r="T4862" s="36"/>
      <c r="U4862" s="36"/>
      <c r="V4862" s="36"/>
    </row>
    <row r="4863" spans="11:22" x14ac:dyDescent="0.25">
      <c r="K4863" s="36"/>
      <c r="L4863" s="37"/>
      <c r="M4863" s="37"/>
      <c r="N4863" s="37"/>
      <c r="O4863" s="37"/>
      <c r="P4863" s="36"/>
      <c r="S4863" s="36"/>
      <c r="T4863" s="36"/>
      <c r="U4863" s="36"/>
      <c r="V4863" s="36"/>
    </row>
    <row r="4864" spans="11:22" x14ac:dyDescent="0.25">
      <c r="K4864" s="36"/>
      <c r="L4864" s="37"/>
      <c r="M4864" s="37"/>
      <c r="N4864" s="37"/>
      <c r="O4864" s="37"/>
      <c r="P4864" s="36"/>
      <c r="S4864" s="36"/>
      <c r="T4864" s="36"/>
      <c r="U4864" s="36"/>
      <c r="V4864" s="36"/>
    </row>
    <row r="4865" spans="11:22" x14ac:dyDescent="0.25">
      <c r="K4865" s="36"/>
      <c r="L4865" s="37"/>
      <c r="M4865" s="37"/>
      <c r="N4865" s="37"/>
      <c r="O4865" s="37"/>
      <c r="P4865" s="36"/>
      <c r="S4865" s="36"/>
      <c r="T4865" s="36"/>
      <c r="U4865" s="36"/>
      <c r="V4865" s="36"/>
    </row>
    <row r="4866" spans="11:22" x14ac:dyDescent="0.25">
      <c r="K4866" s="36"/>
      <c r="L4866" s="37"/>
      <c r="M4866" s="37"/>
      <c r="N4866" s="37"/>
      <c r="O4866" s="37"/>
      <c r="P4866" s="36"/>
      <c r="S4866" s="36"/>
      <c r="T4866" s="36"/>
      <c r="U4866" s="36"/>
      <c r="V4866" s="36"/>
    </row>
    <row r="4867" spans="11:22" x14ac:dyDescent="0.25">
      <c r="K4867" s="36"/>
      <c r="L4867" s="37"/>
      <c r="M4867" s="37"/>
      <c r="N4867" s="37"/>
      <c r="O4867" s="37"/>
      <c r="P4867" s="36"/>
      <c r="S4867" s="36"/>
      <c r="T4867" s="36"/>
      <c r="U4867" s="36"/>
      <c r="V4867" s="36"/>
    </row>
    <row r="4868" spans="11:22" x14ac:dyDescent="0.25">
      <c r="K4868" s="36"/>
      <c r="L4868" s="37"/>
      <c r="M4868" s="37"/>
      <c r="N4868" s="37"/>
      <c r="O4868" s="37"/>
      <c r="P4868" s="36"/>
      <c r="S4868" s="36"/>
      <c r="T4868" s="36"/>
      <c r="U4868" s="36"/>
      <c r="V4868" s="36"/>
    </row>
    <row r="4869" spans="11:22" x14ac:dyDescent="0.25">
      <c r="K4869" s="36"/>
      <c r="L4869" s="37"/>
      <c r="M4869" s="37"/>
      <c r="N4869" s="37"/>
      <c r="O4869" s="37"/>
      <c r="P4869" s="36"/>
      <c r="S4869" s="36"/>
      <c r="T4869" s="36"/>
      <c r="U4869" s="36"/>
      <c r="V4869" s="36"/>
    </row>
    <row r="4870" spans="11:22" x14ac:dyDescent="0.25">
      <c r="K4870" s="36"/>
      <c r="L4870" s="37"/>
      <c r="M4870" s="37"/>
      <c r="N4870" s="37"/>
      <c r="O4870" s="37"/>
      <c r="P4870" s="36"/>
      <c r="S4870" s="36"/>
      <c r="T4870" s="36"/>
      <c r="U4870" s="36"/>
      <c r="V4870" s="36"/>
    </row>
    <row r="4871" spans="11:22" x14ac:dyDescent="0.25">
      <c r="K4871" s="36"/>
      <c r="L4871" s="37"/>
      <c r="M4871" s="37"/>
      <c r="N4871" s="37"/>
      <c r="O4871" s="37"/>
      <c r="P4871" s="36"/>
      <c r="S4871" s="36"/>
      <c r="T4871" s="36"/>
      <c r="U4871" s="36"/>
      <c r="V4871" s="36"/>
    </row>
    <row r="4872" spans="11:22" x14ac:dyDescent="0.25">
      <c r="K4872" s="36"/>
      <c r="L4872" s="37"/>
      <c r="M4872" s="37"/>
      <c r="N4872" s="37"/>
      <c r="O4872" s="37"/>
      <c r="P4872" s="36"/>
      <c r="S4872" s="36"/>
      <c r="T4872" s="36"/>
      <c r="U4872" s="36"/>
      <c r="V4872" s="36"/>
    </row>
    <row r="4873" spans="11:22" x14ac:dyDescent="0.25">
      <c r="K4873" s="36"/>
      <c r="L4873" s="37"/>
      <c r="M4873" s="37"/>
      <c r="N4873" s="37"/>
      <c r="O4873" s="37"/>
      <c r="P4873" s="36"/>
      <c r="S4873" s="36"/>
      <c r="T4873" s="36"/>
      <c r="U4873" s="36"/>
      <c r="V4873" s="36"/>
    </row>
    <row r="4874" spans="11:22" x14ac:dyDescent="0.25">
      <c r="K4874" s="36"/>
      <c r="L4874" s="37"/>
      <c r="M4874" s="37"/>
      <c r="N4874" s="37"/>
      <c r="O4874" s="37"/>
      <c r="P4874" s="36"/>
      <c r="S4874" s="36"/>
      <c r="T4874" s="36"/>
      <c r="U4874" s="36"/>
      <c r="V4874" s="36"/>
    </row>
    <row r="4875" spans="11:22" x14ac:dyDescent="0.25">
      <c r="K4875" s="36"/>
      <c r="L4875" s="37"/>
      <c r="M4875" s="37"/>
      <c r="N4875" s="37"/>
      <c r="O4875" s="37"/>
      <c r="P4875" s="36"/>
      <c r="S4875" s="36"/>
      <c r="T4875" s="36"/>
      <c r="U4875" s="36"/>
      <c r="V4875" s="36"/>
    </row>
    <row r="4876" spans="11:22" x14ac:dyDescent="0.25">
      <c r="K4876" s="36"/>
      <c r="L4876" s="37"/>
      <c r="M4876" s="37"/>
      <c r="N4876" s="37"/>
      <c r="O4876" s="37"/>
      <c r="P4876" s="36"/>
      <c r="S4876" s="36"/>
      <c r="T4876" s="36"/>
      <c r="U4876" s="36"/>
      <c r="V4876" s="36"/>
    </row>
    <row r="4877" spans="11:22" x14ac:dyDescent="0.25">
      <c r="K4877" s="36"/>
      <c r="L4877" s="37"/>
      <c r="M4877" s="37"/>
      <c r="N4877" s="37"/>
      <c r="O4877" s="37"/>
      <c r="P4877" s="36"/>
      <c r="S4877" s="36"/>
      <c r="T4877" s="36"/>
      <c r="U4877" s="36"/>
      <c r="V4877" s="36"/>
    </row>
    <row r="4878" spans="11:22" x14ac:dyDescent="0.25">
      <c r="K4878" s="36"/>
      <c r="L4878" s="37"/>
      <c r="M4878" s="37"/>
      <c r="N4878" s="37"/>
      <c r="O4878" s="37"/>
      <c r="P4878" s="36"/>
      <c r="S4878" s="36"/>
      <c r="T4878" s="36"/>
      <c r="U4878" s="36"/>
      <c r="V4878" s="36"/>
    </row>
    <row r="4879" spans="11:22" x14ac:dyDescent="0.25">
      <c r="K4879" s="36"/>
      <c r="L4879" s="37"/>
      <c r="M4879" s="37"/>
      <c r="N4879" s="37"/>
      <c r="O4879" s="37"/>
      <c r="P4879" s="36"/>
      <c r="S4879" s="36"/>
      <c r="T4879" s="36"/>
      <c r="U4879" s="36"/>
      <c r="V4879" s="36"/>
    </row>
    <row r="4880" spans="11:22" x14ac:dyDescent="0.25">
      <c r="K4880" s="36"/>
      <c r="L4880" s="37"/>
      <c r="M4880" s="37"/>
      <c r="N4880" s="37"/>
      <c r="O4880" s="37"/>
      <c r="P4880" s="36"/>
      <c r="S4880" s="36"/>
      <c r="T4880" s="36"/>
      <c r="U4880" s="36"/>
      <c r="V4880" s="36"/>
    </row>
    <row r="4881" spans="11:22" x14ac:dyDescent="0.25">
      <c r="K4881" s="36"/>
      <c r="L4881" s="37"/>
      <c r="M4881" s="37"/>
      <c r="N4881" s="37"/>
      <c r="O4881" s="37"/>
      <c r="P4881" s="36"/>
      <c r="S4881" s="36"/>
      <c r="T4881" s="36"/>
      <c r="U4881" s="36"/>
      <c r="V4881" s="36"/>
    </row>
    <row r="4882" spans="11:22" x14ac:dyDescent="0.25">
      <c r="K4882" s="36"/>
      <c r="L4882" s="37"/>
      <c r="M4882" s="37"/>
      <c r="N4882" s="37"/>
      <c r="O4882" s="37"/>
      <c r="P4882" s="36"/>
      <c r="S4882" s="36"/>
      <c r="T4882" s="36"/>
      <c r="U4882" s="36"/>
      <c r="V4882" s="36"/>
    </row>
    <row r="4883" spans="11:22" x14ac:dyDescent="0.25">
      <c r="K4883" s="36"/>
      <c r="L4883" s="37"/>
      <c r="M4883" s="37"/>
      <c r="N4883" s="37"/>
      <c r="O4883" s="37"/>
      <c r="P4883" s="36"/>
      <c r="S4883" s="36"/>
      <c r="T4883" s="36"/>
      <c r="U4883" s="36"/>
      <c r="V4883" s="36"/>
    </row>
    <row r="4884" spans="11:22" x14ac:dyDescent="0.25">
      <c r="K4884" s="36"/>
      <c r="L4884" s="37"/>
      <c r="M4884" s="37"/>
      <c r="N4884" s="37"/>
      <c r="O4884" s="37"/>
      <c r="P4884" s="36"/>
      <c r="S4884" s="36"/>
      <c r="T4884" s="36"/>
      <c r="U4884" s="36"/>
      <c r="V4884" s="36"/>
    </row>
    <row r="4885" spans="11:22" x14ac:dyDescent="0.25">
      <c r="K4885" s="36"/>
      <c r="L4885" s="37"/>
      <c r="M4885" s="37"/>
      <c r="N4885" s="37"/>
      <c r="O4885" s="37"/>
      <c r="P4885" s="36"/>
      <c r="S4885" s="36"/>
      <c r="T4885" s="36"/>
      <c r="U4885" s="36"/>
      <c r="V4885" s="36"/>
    </row>
    <row r="4886" spans="11:22" x14ac:dyDescent="0.25">
      <c r="K4886" s="36"/>
      <c r="L4886" s="37"/>
      <c r="M4886" s="37"/>
      <c r="N4886" s="37"/>
      <c r="O4886" s="37"/>
      <c r="P4886" s="36"/>
      <c r="S4886" s="36"/>
      <c r="T4886" s="36"/>
      <c r="U4886" s="36"/>
      <c r="V4886" s="36"/>
    </row>
    <row r="4887" spans="11:22" x14ac:dyDescent="0.25">
      <c r="K4887" s="36"/>
      <c r="L4887" s="37"/>
      <c r="M4887" s="37"/>
      <c r="N4887" s="37"/>
      <c r="O4887" s="37"/>
      <c r="P4887" s="36"/>
      <c r="S4887" s="36"/>
      <c r="T4887" s="36"/>
      <c r="U4887" s="36"/>
      <c r="V4887" s="36"/>
    </row>
    <row r="4888" spans="11:22" x14ac:dyDescent="0.25">
      <c r="K4888" s="36"/>
      <c r="L4888" s="37"/>
      <c r="M4888" s="37"/>
      <c r="N4888" s="37"/>
      <c r="O4888" s="37"/>
      <c r="P4888" s="36"/>
      <c r="S4888" s="36"/>
      <c r="T4888" s="36"/>
      <c r="U4888" s="36"/>
      <c r="V4888" s="36"/>
    </row>
    <row r="4889" spans="11:22" x14ac:dyDescent="0.25">
      <c r="K4889" s="36"/>
      <c r="L4889" s="37"/>
      <c r="M4889" s="37"/>
      <c r="N4889" s="37"/>
      <c r="O4889" s="37"/>
      <c r="P4889" s="36"/>
      <c r="S4889" s="36"/>
      <c r="T4889" s="36"/>
      <c r="U4889" s="36"/>
      <c r="V4889" s="36"/>
    </row>
    <row r="4890" spans="11:22" x14ac:dyDescent="0.25">
      <c r="K4890" s="36"/>
      <c r="L4890" s="37"/>
      <c r="M4890" s="37"/>
      <c r="N4890" s="37"/>
      <c r="O4890" s="37"/>
      <c r="P4890" s="36"/>
      <c r="S4890" s="36"/>
      <c r="T4890" s="36"/>
      <c r="U4890" s="36"/>
      <c r="V4890" s="36"/>
    </row>
    <row r="4891" spans="11:22" x14ac:dyDescent="0.25">
      <c r="K4891" s="36"/>
      <c r="L4891" s="37"/>
      <c r="M4891" s="37"/>
      <c r="N4891" s="37"/>
      <c r="O4891" s="37"/>
      <c r="P4891" s="36"/>
      <c r="S4891" s="36"/>
      <c r="T4891" s="36"/>
      <c r="U4891" s="36"/>
      <c r="V4891" s="36"/>
    </row>
    <row r="4892" spans="11:22" x14ac:dyDescent="0.25">
      <c r="K4892" s="36"/>
      <c r="L4892" s="37"/>
      <c r="M4892" s="37"/>
      <c r="N4892" s="37"/>
      <c r="O4892" s="37"/>
      <c r="P4892" s="36"/>
      <c r="S4892" s="36"/>
      <c r="T4892" s="36"/>
      <c r="U4892" s="36"/>
      <c r="V4892" s="36"/>
    </row>
    <row r="4893" spans="11:22" x14ac:dyDescent="0.25">
      <c r="K4893" s="36"/>
      <c r="L4893" s="37"/>
      <c r="M4893" s="37"/>
      <c r="N4893" s="37"/>
      <c r="O4893" s="37"/>
      <c r="P4893" s="36"/>
      <c r="S4893" s="36"/>
      <c r="T4893" s="36"/>
      <c r="U4893" s="36"/>
      <c r="V4893" s="36"/>
    </row>
    <row r="4894" spans="11:22" x14ac:dyDescent="0.25">
      <c r="K4894" s="36"/>
      <c r="L4894" s="37"/>
      <c r="M4894" s="37"/>
      <c r="N4894" s="37"/>
      <c r="O4894" s="37"/>
      <c r="P4894" s="36"/>
      <c r="S4894" s="36"/>
      <c r="T4894" s="36"/>
      <c r="U4894" s="36"/>
      <c r="V4894" s="36"/>
    </row>
    <row r="4895" spans="11:22" x14ac:dyDescent="0.25">
      <c r="K4895" s="36"/>
      <c r="L4895" s="37"/>
      <c r="M4895" s="37"/>
      <c r="N4895" s="37"/>
      <c r="O4895" s="37"/>
      <c r="P4895" s="36"/>
      <c r="S4895" s="36"/>
      <c r="T4895" s="36"/>
      <c r="U4895" s="36"/>
      <c r="V4895" s="36"/>
    </row>
    <row r="4896" spans="11:22" x14ac:dyDescent="0.25">
      <c r="K4896" s="36"/>
      <c r="L4896" s="37"/>
      <c r="M4896" s="37"/>
      <c r="N4896" s="37"/>
      <c r="O4896" s="37"/>
      <c r="P4896" s="36"/>
      <c r="S4896" s="36"/>
      <c r="T4896" s="36"/>
      <c r="U4896" s="36"/>
      <c r="V4896" s="36"/>
    </row>
    <row r="4897" spans="11:22" x14ac:dyDescent="0.25">
      <c r="K4897" s="36"/>
      <c r="L4897" s="37"/>
      <c r="M4897" s="37"/>
      <c r="N4897" s="37"/>
      <c r="O4897" s="37"/>
      <c r="P4897" s="36"/>
      <c r="S4897" s="36"/>
      <c r="T4897" s="36"/>
      <c r="U4897" s="36"/>
      <c r="V4897" s="36"/>
    </row>
    <row r="4898" spans="11:22" x14ac:dyDescent="0.25">
      <c r="K4898" s="36"/>
      <c r="L4898" s="37"/>
      <c r="M4898" s="37"/>
      <c r="N4898" s="37"/>
      <c r="O4898" s="37"/>
      <c r="P4898" s="36"/>
      <c r="S4898" s="36"/>
      <c r="T4898" s="36"/>
      <c r="U4898" s="36"/>
      <c r="V4898" s="36"/>
    </row>
    <row r="4899" spans="11:22" x14ac:dyDescent="0.25">
      <c r="K4899" s="36"/>
      <c r="L4899" s="37"/>
      <c r="M4899" s="37"/>
      <c r="N4899" s="37"/>
      <c r="O4899" s="37"/>
      <c r="P4899" s="36"/>
      <c r="S4899" s="36"/>
      <c r="T4899" s="36"/>
      <c r="U4899" s="36"/>
      <c r="V4899" s="36"/>
    </row>
    <row r="4900" spans="11:22" x14ac:dyDescent="0.25">
      <c r="K4900" s="36"/>
      <c r="L4900" s="37"/>
      <c r="M4900" s="37"/>
      <c r="N4900" s="37"/>
      <c r="O4900" s="37"/>
      <c r="P4900" s="36"/>
      <c r="S4900" s="36"/>
      <c r="T4900" s="36"/>
      <c r="U4900" s="36"/>
      <c r="V4900" s="36"/>
    </row>
    <row r="4901" spans="11:22" x14ac:dyDescent="0.25">
      <c r="K4901" s="36"/>
      <c r="L4901" s="37"/>
      <c r="M4901" s="37"/>
      <c r="N4901" s="37"/>
      <c r="O4901" s="37"/>
      <c r="P4901" s="36"/>
      <c r="S4901" s="36"/>
      <c r="T4901" s="36"/>
      <c r="U4901" s="36"/>
      <c r="V4901" s="36"/>
    </row>
    <row r="4902" spans="11:22" x14ac:dyDescent="0.25">
      <c r="K4902" s="36"/>
      <c r="L4902" s="37"/>
      <c r="M4902" s="37"/>
      <c r="N4902" s="37"/>
      <c r="O4902" s="37"/>
      <c r="P4902" s="36"/>
      <c r="S4902" s="36"/>
      <c r="T4902" s="36"/>
      <c r="U4902" s="36"/>
      <c r="V4902" s="36"/>
    </row>
    <row r="4903" spans="11:22" x14ac:dyDescent="0.25">
      <c r="K4903" s="36"/>
      <c r="L4903" s="37"/>
      <c r="M4903" s="37"/>
      <c r="N4903" s="37"/>
      <c r="O4903" s="37"/>
      <c r="P4903" s="36"/>
      <c r="S4903" s="36"/>
      <c r="T4903" s="36"/>
      <c r="U4903" s="36"/>
      <c r="V4903" s="36"/>
    </row>
    <row r="4904" spans="11:22" x14ac:dyDescent="0.25">
      <c r="K4904" s="36"/>
      <c r="L4904" s="37"/>
      <c r="M4904" s="37"/>
      <c r="N4904" s="37"/>
      <c r="O4904" s="37"/>
      <c r="P4904" s="36"/>
      <c r="S4904" s="36"/>
      <c r="T4904" s="36"/>
      <c r="U4904" s="36"/>
      <c r="V4904" s="36"/>
    </row>
    <row r="4905" spans="11:22" x14ac:dyDescent="0.25">
      <c r="K4905" s="36"/>
      <c r="L4905" s="37"/>
      <c r="M4905" s="37"/>
      <c r="N4905" s="37"/>
      <c r="O4905" s="37"/>
      <c r="P4905" s="36"/>
      <c r="S4905" s="36"/>
      <c r="T4905" s="36"/>
      <c r="U4905" s="36"/>
      <c r="V4905" s="36"/>
    </row>
    <row r="4906" spans="11:22" x14ac:dyDescent="0.25">
      <c r="K4906" s="36"/>
      <c r="L4906" s="37"/>
      <c r="M4906" s="37"/>
      <c r="N4906" s="37"/>
      <c r="O4906" s="37"/>
      <c r="P4906" s="36"/>
      <c r="S4906" s="36"/>
      <c r="T4906" s="36"/>
      <c r="U4906" s="36"/>
      <c r="V4906" s="36"/>
    </row>
    <row r="4907" spans="11:22" x14ac:dyDescent="0.25">
      <c r="K4907" s="36"/>
      <c r="L4907" s="37"/>
      <c r="M4907" s="37"/>
      <c r="N4907" s="37"/>
      <c r="O4907" s="37"/>
      <c r="P4907" s="36"/>
      <c r="S4907" s="36"/>
      <c r="T4907" s="36"/>
      <c r="U4907" s="36"/>
      <c r="V4907" s="36"/>
    </row>
    <row r="4908" spans="11:22" x14ac:dyDescent="0.25">
      <c r="K4908" s="36"/>
      <c r="L4908" s="37"/>
      <c r="M4908" s="37"/>
      <c r="N4908" s="37"/>
      <c r="O4908" s="37"/>
      <c r="P4908" s="36"/>
      <c r="S4908" s="36"/>
      <c r="T4908" s="36"/>
      <c r="U4908" s="36"/>
      <c r="V4908" s="36"/>
    </row>
    <row r="4909" spans="11:22" x14ac:dyDescent="0.25">
      <c r="K4909" s="36"/>
      <c r="L4909" s="37"/>
      <c r="M4909" s="37"/>
      <c r="N4909" s="37"/>
      <c r="O4909" s="37"/>
      <c r="P4909" s="36"/>
      <c r="S4909" s="36"/>
      <c r="T4909" s="36"/>
      <c r="U4909" s="36"/>
      <c r="V4909" s="36"/>
    </row>
    <row r="4910" spans="11:22" x14ac:dyDescent="0.25">
      <c r="K4910" s="36"/>
      <c r="L4910" s="37"/>
      <c r="M4910" s="37"/>
      <c r="N4910" s="37"/>
      <c r="O4910" s="37"/>
      <c r="P4910" s="36"/>
      <c r="S4910" s="36"/>
      <c r="T4910" s="36"/>
      <c r="U4910" s="36"/>
      <c r="V4910" s="36"/>
    </row>
    <row r="4911" spans="11:22" x14ac:dyDescent="0.25">
      <c r="K4911" s="36"/>
      <c r="L4911" s="37"/>
      <c r="M4911" s="37"/>
      <c r="N4911" s="37"/>
      <c r="O4911" s="37"/>
      <c r="P4911" s="36"/>
      <c r="S4911" s="36"/>
      <c r="T4911" s="36"/>
      <c r="U4911" s="36"/>
      <c r="V4911" s="36"/>
    </row>
    <row r="4912" spans="11:22" x14ac:dyDescent="0.25">
      <c r="K4912" s="36"/>
      <c r="L4912" s="37"/>
      <c r="M4912" s="37"/>
      <c r="N4912" s="37"/>
      <c r="O4912" s="37"/>
      <c r="P4912" s="36"/>
      <c r="S4912" s="36"/>
      <c r="T4912" s="36"/>
      <c r="U4912" s="36"/>
      <c r="V4912" s="36"/>
    </row>
    <row r="4913" spans="11:22" x14ac:dyDescent="0.25">
      <c r="K4913" s="36"/>
      <c r="L4913" s="37"/>
      <c r="M4913" s="37"/>
      <c r="N4913" s="37"/>
      <c r="O4913" s="37"/>
      <c r="P4913" s="36"/>
      <c r="S4913" s="36"/>
      <c r="T4913" s="36"/>
      <c r="U4913" s="36"/>
      <c r="V4913" s="36"/>
    </row>
    <row r="4914" spans="11:22" x14ac:dyDescent="0.25">
      <c r="K4914" s="36"/>
      <c r="L4914" s="37"/>
      <c r="M4914" s="37"/>
      <c r="N4914" s="37"/>
      <c r="O4914" s="37"/>
      <c r="P4914" s="36"/>
      <c r="S4914" s="36"/>
      <c r="T4914" s="36"/>
      <c r="U4914" s="36"/>
      <c r="V4914" s="36"/>
    </row>
    <row r="4915" spans="11:22" x14ac:dyDescent="0.25">
      <c r="K4915" s="36"/>
      <c r="L4915" s="37"/>
      <c r="M4915" s="37"/>
      <c r="N4915" s="37"/>
      <c r="O4915" s="37"/>
      <c r="P4915" s="36"/>
      <c r="S4915" s="36"/>
      <c r="T4915" s="36"/>
      <c r="U4915" s="36"/>
      <c r="V4915" s="36"/>
    </row>
    <row r="4916" spans="11:22" x14ac:dyDescent="0.25">
      <c r="K4916" s="36"/>
      <c r="L4916" s="37"/>
      <c r="M4916" s="37"/>
      <c r="N4916" s="37"/>
      <c r="O4916" s="37"/>
      <c r="P4916" s="36"/>
      <c r="S4916" s="36"/>
      <c r="T4916" s="36"/>
      <c r="U4916" s="36"/>
      <c r="V4916" s="36"/>
    </row>
    <row r="4917" spans="11:22" x14ac:dyDescent="0.25">
      <c r="K4917" s="36"/>
      <c r="L4917" s="37"/>
      <c r="M4917" s="37"/>
      <c r="N4917" s="37"/>
      <c r="O4917" s="37"/>
      <c r="P4917" s="36"/>
      <c r="S4917" s="36"/>
      <c r="T4917" s="36"/>
      <c r="U4917" s="36"/>
      <c r="V4917" s="36"/>
    </row>
    <row r="4918" spans="11:22" x14ac:dyDescent="0.25">
      <c r="K4918" s="36"/>
      <c r="L4918" s="37"/>
      <c r="M4918" s="37"/>
      <c r="N4918" s="37"/>
      <c r="O4918" s="37"/>
      <c r="P4918" s="36"/>
      <c r="S4918" s="36"/>
      <c r="T4918" s="36"/>
      <c r="U4918" s="36"/>
      <c r="V4918" s="36"/>
    </row>
    <row r="4919" spans="11:22" x14ac:dyDescent="0.25">
      <c r="K4919" s="36"/>
      <c r="L4919" s="37"/>
      <c r="M4919" s="37"/>
      <c r="N4919" s="37"/>
      <c r="O4919" s="37"/>
      <c r="P4919" s="36"/>
      <c r="S4919" s="36"/>
      <c r="T4919" s="36"/>
      <c r="U4919" s="36"/>
      <c r="V4919" s="36"/>
    </row>
    <row r="4920" spans="11:22" x14ac:dyDescent="0.25">
      <c r="K4920" s="36"/>
      <c r="L4920" s="37"/>
      <c r="M4920" s="37"/>
      <c r="N4920" s="37"/>
      <c r="O4920" s="37"/>
      <c r="P4920" s="36"/>
      <c r="S4920" s="36"/>
      <c r="T4920" s="36"/>
      <c r="U4920" s="36"/>
      <c r="V4920" s="36"/>
    </row>
    <row r="4921" spans="11:22" x14ac:dyDescent="0.25">
      <c r="K4921" s="36"/>
      <c r="L4921" s="37"/>
      <c r="M4921" s="37"/>
      <c r="N4921" s="37"/>
      <c r="O4921" s="37"/>
      <c r="P4921" s="36"/>
      <c r="S4921" s="36"/>
      <c r="T4921" s="36"/>
      <c r="U4921" s="36"/>
      <c r="V4921" s="36"/>
    </row>
    <row r="4922" spans="11:22" x14ac:dyDescent="0.25">
      <c r="K4922" s="36"/>
      <c r="L4922" s="37"/>
      <c r="M4922" s="37"/>
      <c r="N4922" s="37"/>
      <c r="O4922" s="37"/>
      <c r="P4922" s="36"/>
      <c r="S4922" s="36"/>
      <c r="T4922" s="36"/>
      <c r="U4922" s="36"/>
      <c r="V4922" s="36"/>
    </row>
    <row r="4923" spans="11:22" x14ac:dyDescent="0.25">
      <c r="K4923" s="36"/>
      <c r="L4923" s="37"/>
      <c r="M4923" s="37"/>
      <c r="N4923" s="37"/>
      <c r="O4923" s="37"/>
      <c r="P4923" s="36"/>
      <c r="S4923" s="36"/>
      <c r="T4923" s="36"/>
      <c r="U4923" s="36"/>
      <c r="V4923" s="36"/>
    </row>
    <row r="4924" spans="11:22" x14ac:dyDescent="0.25">
      <c r="K4924" s="36"/>
      <c r="L4924" s="37"/>
      <c r="M4924" s="37"/>
      <c r="N4924" s="37"/>
      <c r="O4924" s="37"/>
      <c r="P4924" s="36"/>
      <c r="S4924" s="36"/>
      <c r="T4924" s="36"/>
      <c r="U4924" s="36"/>
      <c r="V4924" s="36"/>
    </row>
    <row r="4925" spans="11:22" x14ac:dyDescent="0.25">
      <c r="K4925" s="36"/>
      <c r="L4925" s="37"/>
      <c r="M4925" s="37"/>
      <c r="N4925" s="37"/>
      <c r="O4925" s="37"/>
      <c r="P4925" s="36"/>
      <c r="S4925" s="36"/>
      <c r="T4925" s="36"/>
      <c r="U4925" s="36"/>
      <c r="V4925" s="36"/>
    </row>
    <row r="4926" spans="11:22" x14ac:dyDescent="0.25">
      <c r="K4926" s="36"/>
      <c r="L4926" s="37"/>
      <c r="M4926" s="37"/>
      <c r="N4926" s="37"/>
      <c r="O4926" s="37"/>
      <c r="P4926" s="36"/>
      <c r="S4926" s="36"/>
      <c r="T4926" s="36"/>
      <c r="U4926" s="36"/>
      <c r="V4926" s="36"/>
    </row>
    <row r="4927" spans="11:22" x14ac:dyDescent="0.25">
      <c r="K4927" s="36"/>
      <c r="L4927" s="37"/>
      <c r="M4927" s="37"/>
      <c r="N4927" s="37"/>
      <c r="O4927" s="37"/>
      <c r="P4927" s="36"/>
      <c r="S4927" s="36"/>
      <c r="T4927" s="36"/>
      <c r="U4927" s="36"/>
      <c r="V4927" s="36"/>
    </row>
    <row r="4928" spans="11:22" x14ac:dyDescent="0.25">
      <c r="K4928" s="36"/>
      <c r="L4928" s="37"/>
      <c r="M4928" s="37"/>
      <c r="N4928" s="37"/>
      <c r="O4928" s="37"/>
      <c r="P4928" s="36"/>
      <c r="S4928" s="36"/>
      <c r="T4928" s="36"/>
      <c r="U4928" s="36"/>
      <c r="V4928" s="36"/>
    </row>
    <row r="4929" spans="11:22" x14ac:dyDescent="0.25">
      <c r="K4929" s="36"/>
      <c r="L4929" s="37"/>
      <c r="M4929" s="37"/>
      <c r="N4929" s="37"/>
      <c r="O4929" s="37"/>
      <c r="P4929" s="36"/>
      <c r="S4929" s="36"/>
      <c r="T4929" s="36"/>
      <c r="U4929" s="36"/>
      <c r="V4929" s="36"/>
    </row>
    <row r="4930" spans="11:22" x14ac:dyDescent="0.25">
      <c r="K4930" s="36"/>
      <c r="L4930" s="37"/>
      <c r="M4930" s="37"/>
      <c r="N4930" s="37"/>
      <c r="O4930" s="37"/>
      <c r="P4930" s="36"/>
      <c r="S4930" s="36"/>
      <c r="T4930" s="36"/>
      <c r="U4930" s="36"/>
      <c r="V4930" s="36"/>
    </row>
    <row r="4931" spans="11:22" x14ac:dyDescent="0.25">
      <c r="K4931" s="36"/>
      <c r="L4931" s="37"/>
      <c r="M4931" s="37"/>
      <c r="N4931" s="37"/>
      <c r="O4931" s="37"/>
      <c r="P4931" s="36"/>
      <c r="S4931" s="36"/>
      <c r="T4931" s="36"/>
      <c r="U4931" s="36"/>
      <c r="V4931" s="36"/>
    </row>
    <row r="4932" spans="11:22" x14ac:dyDescent="0.25">
      <c r="K4932" s="36"/>
      <c r="L4932" s="37"/>
      <c r="M4932" s="37"/>
      <c r="N4932" s="37"/>
      <c r="O4932" s="37"/>
      <c r="P4932" s="36"/>
      <c r="S4932" s="36"/>
      <c r="T4932" s="36"/>
      <c r="U4932" s="36"/>
      <c r="V4932" s="36"/>
    </row>
    <row r="4933" spans="11:22" x14ac:dyDescent="0.25">
      <c r="K4933" s="36"/>
      <c r="L4933" s="37"/>
      <c r="M4933" s="37"/>
      <c r="N4933" s="37"/>
      <c r="O4933" s="37"/>
      <c r="P4933" s="36"/>
      <c r="S4933" s="36"/>
      <c r="T4933" s="36"/>
      <c r="U4933" s="36"/>
      <c r="V4933" s="36"/>
    </row>
    <row r="4934" spans="11:22" x14ac:dyDescent="0.25">
      <c r="K4934" s="36"/>
      <c r="L4934" s="37"/>
      <c r="M4934" s="37"/>
      <c r="N4934" s="37"/>
      <c r="O4934" s="37"/>
      <c r="P4934" s="36"/>
      <c r="S4934" s="36"/>
      <c r="T4934" s="36"/>
      <c r="U4934" s="36"/>
      <c r="V4934" s="36"/>
    </row>
    <row r="4935" spans="11:22" x14ac:dyDescent="0.25">
      <c r="K4935" s="36"/>
      <c r="L4935" s="37"/>
      <c r="M4935" s="37"/>
      <c r="N4935" s="37"/>
      <c r="O4935" s="37"/>
      <c r="P4935" s="36"/>
      <c r="S4935" s="36"/>
      <c r="T4935" s="36"/>
      <c r="U4935" s="36"/>
      <c r="V4935" s="36"/>
    </row>
    <row r="4936" spans="11:22" x14ac:dyDescent="0.25">
      <c r="K4936" s="36"/>
      <c r="L4936" s="37"/>
      <c r="M4936" s="37"/>
      <c r="N4936" s="37"/>
      <c r="O4936" s="37"/>
      <c r="P4936" s="36"/>
      <c r="S4936" s="36"/>
      <c r="T4936" s="36"/>
      <c r="U4936" s="36"/>
      <c r="V4936" s="36"/>
    </row>
    <row r="4937" spans="11:22" x14ac:dyDescent="0.25">
      <c r="K4937" s="36"/>
      <c r="L4937" s="37"/>
      <c r="M4937" s="37"/>
      <c r="N4937" s="37"/>
      <c r="O4937" s="37"/>
      <c r="P4937" s="36"/>
      <c r="S4937" s="36"/>
      <c r="T4937" s="36"/>
      <c r="U4937" s="36"/>
      <c r="V4937" s="36"/>
    </row>
    <row r="4938" spans="11:22" x14ac:dyDescent="0.25">
      <c r="K4938" s="36"/>
      <c r="L4938" s="37"/>
      <c r="M4938" s="37"/>
      <c r="N4938" s="37"/>
      <c r="O4938" s="37"/>
      <c r="P4938" s="36"/>
      <c r="S4938" s="36"/>
      <c r="T4938" s="36"/>
      <c r="U4938" s="36"/>
      <c r="V4938" s="36"/>
    </row>
    <row r="4939" spans="11:22" x14ac:dyDescent="0.25">
      <c r="K4939" s="36"/>
      <c r="L4939" s="37"/>
      <c r="M4939" s="37"/>
      <c r="N4939" s="37"/>
      <c r="O4939" s="37"/>
      <c r="P4939" s="36"/>
      <c r="S4939" s="36"/>
      <c r="T4939" s="36"/>
      <c r="U4939" s="36"/>
      <c r="V4939" s="36"/>
    </row>
    <row r="4940" spans="11:22" x14ac:dyDescent="0.25">
      <c r="K4940" s="36"/>
      <c r="L4940" s="37"/>
      <c r="M4940" s="37"/>
      <c r="N4940" s="37"/>
      <c r="O4940" s="37"/>
      <c r="P4940" s="36"/>
      <c r="S4940" s="36"/>
      <c r="T4940" s="36"/>
      <c r="U4940" s="36"/>
      <c r="V4940" s="36"/>
    </row>
    <row r="4941" spans="11:22" x14ac:dyDescent="0.25">
      <c r="K4941" s="36"/>
      <c r="L4941" s="37"/>
      <c r="M4941" s="37"/>
      <c r="N4941" s="37"/>
      <c r="O4941" s="37"/>
      <c r="P4941" s="36"/>
      <c r="S4941" s="36"/>
      <c r="T4941" s="36"/>
      <c r="U4941" s="36"/>
      <c r="V4941" s="36"/>
    </row>
    <row r="4942" spans="11:22" x14ac:dyDescent="0.25">
      <c r="K4942" s="36"/>
      <c r="L4942" s="37"/>
      <c r="M4942" s="37"/>
      <c r="N4942" s="37"/>
      <c r="O4942" s="37"/>
      <c r="P4942" s="36"/>
      <c r="S4942" s="36"/>
      <c r="T4942" s="36"/>
      <c r="U4942" s="36"/>
      <c r="V4942" s="36"/>
    </row>
    <row r="4943" spans="11:22" x14ac:dyDescent="0.25">
      <c r="K4943" s="36"/>
      <c r="L4943" s="37"/>
      <c r="M4943" s="37"/>
      <c r="N4943" s="37"/>
      <c r="O4943" s="37"/>
      <c r="P4943" s="36"/>
      <c r="S4943" s="36"/>
      <c r="T4943" s="36"/>
      <c r="U4943" s="36"/>
      <c r="V4943" s="36"/>
    </row>
    <row r="4944" spans="11:22" x14ac:dyDescent="0.25">
      <c r="K4944" s="36"/>
      <c r="L4944" s="37"/>
      <c r="M4944" s="37"/>
      <c r="N4944" s="37"/>
      <c r="O4944" s="37"/>
      <c r="P4944" s="36"/>
      <c r="S4944" s="36"/>
      <c r="T4944" s="36"/>
      <c r="U4944" s="36"/>
      <c r="V4944" s="36"/>
    </row>
    <row r="4945" spans="11:22" x14ac:dyDescent="0.25">
      <c r="K4945" s="36"/>
      <c r="L4945" s="37"/>
      <c r="M4945" s="37"/>
      <c r="N4945" s="37"/>
      <c r="O4945" s="37"/>
      <c r="P4945" s="36"/>
      <c r="S4945" s="36"/>
      <c r="T4945" s="36"/>
      <c r="U4945" s="36"/>
      <c r="V4945" s="36"/>
    </row>
    <row r="4946" spans="11:22" x14ac:dyDescent="0.25">
      <c r="K4946" s="36"/>
      <c r="L4946" s="37"/>
      <c r="M4946" s="37"/>
      <c r="N4946" s="37"/>
      <c r="O4946" s="37"/>
      <c r="P4946" s="36"/>
      <c r="S4946" s="36"/>
      <c r="T4946" s="36"/>
      <c r="U4946" s="36"/>
      <c r="V4946" s="36"/>
    </row>
    <row r="4947" spans="11:22" x14ac:dyDescent="0.25">
      <c r="K4947" s="36"/>
      <c r="L4947" s="37"/>
      <c r="M4947" s="37"/>
      <c r="N4947" s="37"/>
      <c r="O4947" s="37"/>
      <c r="P4947" s="36"/>
      <c r="S4947" s="36"/>
      <c r="T4947" s="36"/>
      <c r="U4947" s="36"/>
      <c r="V4947" s="36"/>
    </row>
    <row r="4948" spans="11:22" x14ac:dyDescent="0.25">
      <c r="K4948" s="36"/>
      <c r="L4948" s="37"/>
      <c r="M4948" s="37"/>
      <c r="N4948" s="37"/>
      <c r="O4948" s="37"/>
      <c r="P4948" s="36"/>
      <c r="S4948" s="36"/>
      <c r="T4948" s="36"/>
      <c r="U4948" s="36"/>
      <c r="V4948" s="36"/>
    </row>
    <row r="4949" spans="11:22" x14ac:dyDescent="0.25">
      <c r="K4949" s="36"/>
      <c r="L4949" s="37"/>
      <c r="M4949" s="37"/>
      <c r="N4949" s="37"/>
      <c r="O4949" s="37"/>
      <c r="P4949" s="36"/>
      <c r="S4949" s="36"/>
      <c r="T4949" s="36"/>
      <c r="U4949" s="36"/>
      <c r="V4949" s="36"/>
    </row>
    <row r="4950" spans="11:22" x14ac:dyDescent="0.25">
      <c r="K4950" s="36"/>
      <c r="L4950" s="37"/>
      <c r="M4950" s="37"/>
      <c r="N4950" s="37"/>
      <c r="O4950" s="37"/>
      <c r="P4950" s="36"/>
      <c r="S4950" s="36"/>
      <c r="T4950" s="36"/>
      <c r="U4950" s="36"/>
      <c r="V4950" s="36"/>
    </row>
    <row r="4951" spans="11:22" x14ac:dyDescent="0.25">
      <c r="K4951" s="36"/>
      <c r="L4951" s="37"/>
      <c r="M4951" s="37"/>
      <c r="N4951" s="37"/>
      <c r="O4951" s="37"/>
      <c r="P4951" s="36"/>
      <c r="S4951" s="36"/>
      <c r="T4951" s="36"/>
      <c r="U4951" s="36"/>
      <c r="V4951" s="36"/>
    </row>
    <row r="4952" spans="11:22" x14ac:dyDescent="0.25">
      <c r="K4952" s="36"/>
      <c r="L4952" s="37"/>
      <c r="M4952" s="37"/>
      <c r="N4952" s="37"/>
      <c r="O4952" s="37"/>
      <c r="P4952" s="36"/>
      <c r="S4952" s="36"/>
      <c r="T4952" s="36"/>
      <c r="U4952" s="36"/>
      <c r="V4952" s="36"/>
    </row>
    <row r="4953" spans="11:22" x14ac:dyDescent="0.25">
      <c r="K4953" s="36"/>
      <c r="L4953" s="37"/>
      <c r="M4953" s="37"/>
      <c r="N4953" s="37"/>
      <c r="O4953" s="37"/>
      <c r="P4953" s="36"/>
      <c r="S4953" s="36"/>
      <c r="T4953" s="36"/>
      <c r="U4953" s="36"/>
      <c r="V4953" s="36"/>
    </row>
    <row r="4954" spans="11:22" x14ac:dyDescent="0.25">
      <c r="K4954" s="36"/>
      <c r="L4954" s="37"/>
      <c r="M4954" s="37"/>
      <c r="N4954" s="37"/>
      <c r="O4954" s="37"/>
      <c r="P4954" s="36"/>
      <c r="S4954" s="36"/>
      <c r="T4954" s="36"/>
      <c r="U4954" s="36"/>
      <c r="V4954" s="36"/>
    </row>
    <row r="4955" spans="11:22" x14ac:dyDescent="0.25">
      <c r="K4955" s="36"/>
      <c r="L4955" s="37"/>
      <c r="M4955" s="37"/>
      <c r="N4955" s="37"/>
      <c r="O4955" s="37"/>
      <c r="P4955" s="36"/>
      <c r="S4955" s="36"/>
      <c r="T4955" s="36"/>
      <c r="U4955" s="36"/>
      <c r="V4955" s="36"/>
    </row>
    <row r="4956" spans="11:22" x14ac:dyDescent="0.25">
      <c r="K4956" s="36"/>
      <c r="L4956" s="37"/>
      <c r="M4956" s="37"/>
      <c r="N4956" s="37"/>
      <c r="O4956" s="37"/>
      <c r="P4956" s="36"/>
      <c r="S4956" s="36"/>
      <c r="T4956" s="36"/>
      <c r="U4956" s="36"/>
      <c r="V4956" s="36"/>
    </row>
    <row r="4957" spans="11:22" x14ac:dyDescent="0.25">
      <c r="K4957" s="36"/>
      <c r="L4957" s="37"/>
      <c r="M4957" s="37"/>
      <c r="N4957" s="37"/>
      <c r="O4957" s="37"/>
      <c r="P4957" s="36"/>
      <c r="S4957" s="36"/>
      <c r="T4957" s="36"/>
      <c r="U4957" s="36"/>
      <c r="V4957" s="36"/>
    </row>
    <row r="4958" spans="11:22" x14ac:dyDescent="0.25">
      <c r="K4958" s="36"/>
      <c r="L4958" s="37"/>
      <c r="M4958" s="37"/>
      <c r="N4958" s="37"/>
      <c r="O4958" s="37"/>
      <c r="P4958" s="36"/>
      <c r="S4958" s="36"/>
      <c r="T4958" s="36"/>
      <c r="U4958" s="36"/>
      <c r="V4958" s="36"/>
    </row>
    <row r="4959" spans="11:22" x14ac:dyDescent="0.25">
      <c r="K4959" s="36"/>
      <c r="L4959" s="37"/>
      <c r="M4959" s="37"/>
      <c r="N4959" s="37"/>
      <c r="O4959" s="37"/>
      <c r="P4959" s="36"/>
      <c r="S4959" s="36"/>
      <c r="T4959" s="36"/>
      <c r="U4959" s="36"/>
      <c r="V4959" s="36"/>
    </row>
    <row r="4960" spans="11:22" x14ac:dyDescent="0.25">
      <c r="K4960" s="36"/>
      <c r="L4960" s="37"/>
      <c r="M4960" s="37"/>
      <c r="N4960" s="37"/>
      <c r="O4960" s="37"/>
      <c r="P4960" s="36"/>
      <c r="S4960" s="36"/>
      <c r="T4960" s="36"/>
      <c r="U4960" s="36"/>
      <c r="V4960" s="36"/>
    </row>
    <row r="4961" spans="11:22" x14ac:dyDescent="0.25">
      <c r="K4961" s="36"/>
      <c r="L4961" s="37"/>
      <c r="M4961" s="37"/>
      <c r="N4961" s="37"/>
      <c r="O4961" s="37"/>
      <c r="P4961" s="36"/>
      <c r="S4961" s="36"/>
      <c r="T4961" s="36"/>
      <c r="U4961" s="36"/>
      <c r="V4961" s="36"/>
    </row>
    <row r="4962" spans="11:22" x14ac:dyDescent="0.25">
      <c r="K4962" s="36"/>
      <c r="L4962" s="37"/>
      <c r="M4962" s="37"/>
      <c r="N4962" s="37"/>
      <c r="O4962" s="37"/>
      <c r="P4962" s="36"/>
      <c r="S4962" s="36"/>
      <c r="T4962" s="36"/>
      <c r="U4962" s="36"/>
      <c r="V4962" s="36"/>
    </row>
    <row r="4963" spans="11:22" x14ac:dyDescent="0.25">
      <c r="K4963" s="36"/>
      <c r="L4963" s="37"/>
      <c r="M4963" s="37"/>
      <c r="N4963" s="37"/>
      <c r="O4963" s="37"/>
      <c r="P4963" s="36"/>
      <c r="S4963" s="36"/>
      <c r="T4963" s="36"/>
      <c r="U4963" s="36"/>
      <c r="V4963" s="36"/>
    </row>
    <row r="4964" spans="11:22" x14ac:dyDescent="0.25">
      <c r="K4964" s="36"/>
      <c r="L4964" s="37"/>
      <c r="M4964" s="37"/>
      <c r="N4964" s="37"/>
      <c r="O4964" s="37"/>
      <c r="P4964" s="36"/>
      <c r="S4964" s="36"/>
      <c r="T4964" s="36"/>
      <c r="U4964" s="36"/>
      <c r="V4964" s="36"/>
    </row>
    <row r="4965" spans="11:22" x14ac:dyDescent="0.25">
      <c r="K4965" s="36"/>
      <c r="L4965" s="37"/>
      <c r="M4965" s="37"/>
      <c r="N4965" s="37"/>
      <c r="O4965" s="37"/>
      <c r="P4965" s="36"/>
      <c r="S4965" s="36"/>
      <c r="T4965" s="36"/>
      <c r="U4965" s="36"/>
      <c r="V4965" s="36"/>
    </row>
    <row r="4966" spans="11:22" x14ac:dyDescent="0.25">
      <c r="K4966" s="36"/>
      <c r="L4966" s="37"/>
      <c r="M4966" s="37"/>
      <c r="N4966" s="37"/>
      <c r="O4966" s="37"/>
      <c r="P4966" s="36"/>
      <c r="S4966" s="36"/>
      <c r="T4966" s="36"/>
      <c r="U4966" s="36"/>
      <c r="V4966" s="36"/>
    </row>
    <row r="4967" spans="11:22" x14ac:dyDescent="0.25">
      <c r="K4967" s="36"/>
      <c r="L4967" s="37"/>
      <c r="M4967" s="37"/>
      <c r="N4967" s="37"/>
      <c r="O4967" s="37"/>
      <c r="P4967" s="36"/>
      <c r="S4967" s="36"/>
      <c r="T4967" s="36"/>
      <c r="U4967" s="36"/>
      <c r="V4967" s="36"/>
    </row>
    <row r="4968" spans="11:22" x14ac:dyDescent="0.25">
      <c r="K4968" s="36"/>
      <c r="L4968" s="37"/>
      <c r="M4968" s="37"/>
      <c r="N4968" s="37"/>
      <c r="O4968" s="37"/>
      <c r="P4968" s="36"/>
      <c r="S4968" s="36"/>
      <c r="T4968" s="36"/>
      <c r="U4968" s="36"/>
      <c r="V4968" s="36"/>
    </row>
    <row r="4969" spans="11:22" x14ac:dyDescent="0.25">
      <c r="K4969" s="36"/>
      <c r="L4969" s="37"/>
      <c r="M4969" s="37"/>
      <c r="N4969" s="37"/>
      <c r="O4969" s="37"/>
      <c r="P4969" s="36"/>
      <c r="S4969" s="36"/>
      <c r="T4969" s="36"/>
      <c r="U4969" s="36"/>
      <c r="V4969" s="36"/>
    </row>
    <row r="4970" spans="11:22" x14ac:dyDescent="0.25">
      <c r="K4970" s="36"/>
      <c r="L4970" s="37"/>
      <c r="M4970" s="37"/>
      <c r="N4970" s="37"/>
      <c r="O4970" s="37"/>
      <c r="P4970" s="36"/>
      <c r="S4970" s="36"/>
      <c r="T4970" s="36"/>
      <c r="U4970" s="36"/>
      <c r="V4970" s="36"/>
    </row>
    <row r="4971" spans="11:22" x14ac:dyDescent="0.25">
      <c r="K4971" s="36"/>
      <c r="L4971" s="37"/>
      <c r="M4971" s="37"/>
      <c r="N4971" s="37"/>
      <c r="O4971" s="37"/>
      <c r="P4971" s="36"/>
      <c r="S4971" s="36"/>
      <c r="T4971" s="36"/>
      <c r="U4971" s="36"/>
      <c r="V4971" s="36"/>
    </row>
    <row r="4972" spans="11:22" x14ac:dyDescent="0.25">
      <c r="K4972" s="36"/>
      <c r="L4972" s="37"/>
      <c r="M4972" s="37"/>
      <c r="N4972" s="37"/>
      <c r="O4972" s="37"/>
      <c r="P4972" s="36"/>
      <c r="S4972" s="36"/>
      <c r="T4972" s="36"/>
      <c r="U4972" s="36"/>
      <c r="V4972" s="36"/>
    </row>
    <row r="4973" spans="11:22" x14ac:dyDescent="0.25">
      <c r="K4973" s="36"/>
      <c r="L4973" s="37"/>
      <c r="M4973" s="37"/>
      <c r="N4973" s="37"/>
      <c r="O4973" s="37"/>
      <c r="P4973" s="36"/>
      <c r="S4973" s="36"/>
      <c r="T4973" s="36"/>
      <c r="U4973" s="36"/>
      <c r="V4973" s="36"/>
    </row>
    <row r="4974" spans="11:22" x14ac:dyDescent="0.25">
      <c r="K4974" s="36"/>
      <c r="L4974" s="37"/>
      <c r="M4974" s="37"/>
      <c r="N4974" s="37"/>
      <c r="O4974" s="37"/>
      <c r="P4974" s="36"/>
      <c r="S4974" s="36"/>
      <c r="T4974" s="36"/>
      <c r="U4974" s="36"/>
      <c r="V4974" s="36"/>
    </row>
    <row r="4975" spans="11:22" x14ac:dyDescent="0.25">
      <c r="K4975" s="36"/>
      <c r="L4975" s="37"/>
      <c r="M4975" s="37"/>
      <c r="N4975" s="37"/>
      <c r="O4975" s="37"/>
      <c r="P4975" s="36"/>
      <c r="S4975" s="36"/>
      <c r="T4975" s="36"/>
      <c r="U4975" s="36"/>
      <c r="V4975" s="36"/>
    </row>
    <row r="4976" spans="11:22" x14ac:dyDescent="0.25">
      <c r="K4976" s="36"/>
      <c r="L4976" s="37"/>
      <c r="M4976" s="37"/>
      <c r="N4976" s="37"/>
      <c r="O4976" s="37"/>
      <c r="P4976" s="36"/>
      <c r="S4976" s="36"/>
      <c r="T4976" s="36"/>
      <c r="U4976" s="36"/>
      <c r="V4976" s="36"/>
    </row>
    <row r="4977" spans="11:22" x14ac:dyDescent="0.25">
      <c r="K4977" s="36"/>
      <c r="L4977" s="37"/>
      <c r="M4977" s="37"/>
      <c r="N4977" s="37"/>
      <c r="O4977" s="37"/>
      <c r="P4977" s="36"/>
      <c r="S4977" s="36"/>
      <c r="T4977" s="36"/>
      <c r="U4977" s="36"/>
      <c r="V4977" s="36"/>
    </row>
    <row r="4978" spans="11:22" x14ac:dyDescent="0.25">
      <c r="K4978" s="36"/>
      <c r="L4978" s="37"/>
      <c r="M4978" s="37"/>
      <c r="N4978" s="37"/>
      <c r="O4978" s="37"/>
      <c r="P4978" s="36"/>
      <c r="S4978" s="36"/>
      <c r="T4978" s="36"/>
      <c r="U4978" s="36"/>
      <c r="V4978" s="36"/>
    </row>
    <row r="4979" spans="11:22" x14ac:dyDescent="0.25">
      <c r="K4979" s="36"/>
      <c r="L4979" s="37"/>
      <c r="M4979" s="37"/>
      <c r="N4979" s="37"/>
      <c r="O4979" s="37"/>
      <c r="P4979" s="36"/>
      <c r="S4979" s="36"/>
      <c r="T4979" s="36"/>
      <c r="U4979" s="36"/>
      <c r="V4979" s="36"/>
    </row>
    <row r="4980" spans="11:22" x14ac:dyDescent="0.25">
      <c r="K4980" s="36"/>
      <c r="L4980" s="37"/>
      <c r="M4980" s="37"/>
      <c r="N4980" s="37"/>
      <c r="O4980" s="37"/>
      <c r="P4980" s="36"/>
      <c r="S4980" s="36"/>
      <c r="T4980" s="36"/>
      <c r="U4980" s="36"/>
      <c r="V4980" s="36"/>
    </row>
    <row r="4981" spans="11:22" x14ac:dyDescent="0.25">
      <c r="K4981" s="36"/>
      <c r="L4981" s="37"/>
      <c r="M4981" s="37"/>
      <c r="N4981" s="37"/>
      <c r="O4981" s="37"/>
      <c r="P4981" s="36"/>
      <c r="S4981" s="36"/>
      <c r="T4981" s="36"/>
      <c r="U4981" s="36"/>
      <c r="V4981" s="36"/>
    </row>
    <row r="4982" spans="11:22" x14ac:dyDescent="0.25">
      <c r="K4982" s="36"/>
      <c r="L4982" s="37"/>
      <c r="M4982" s="37"/>
      <c r="N4982" s="37"/>
      <c r="O4982" s="37"/>
      <c r="P4982" s="36"/>
      <c r="S4982" s="36"/>
      <c r="T4982" s="36"/>
      <c r="U4982" s="36"/>
      <c r="V4982" s="36"/>
    </row>
    <row r="4983" spans="11:22" x14ac:dyDescent="0.25">
      <c r="K4983" s="36"/>
      <c r="L4983" s="37"/>
      <c r="M4983" s="37"/>
      <c r="N4983" s="37"/>
      <c r="O4983" s="37"/>
      <c r="P4983" s="36"/>
      <c r="S4983" s="36"/>
      <c r="T4983" s="36"/>
      <c r="U4983" s="36"/>
      <c r="V4983" s="36"/>
    </row>
    <row r="4984" spans="11:22" x14ac:dyDescent="0.25">
      <c r="K4984" s="36"/>
      <c r="L4984" s="37"/>
      <c r="M4984" s="37"/>
      <c r="N4984" s="37"/>
      <c r="O4984" s="37"/>
      <c r="P4984" s="36"/>
      <c r="S4984" s="36"/>
      <c r="T4984" s="36"/>
      <c r="U4984" s="36"/>
      <c r="V4984" s="36"/>
    </row>
    <row r="4985" spans="11:22" x14ac:dyDescent="0.25">
      <c r="K4985" s="36"/>
      <c r="L4985" s="37"/>
      <c r="M4985" s="37"/>
      <c r="N4985" s="37"/>
      <c r="O4985" s="37"/>
      <c r="P4985" s="36"/>
      <c r="S4985" s="36"/>
      <c r="T4985" s="36"/>
      <c r="U4985" s="36"/>
      <c r="V4985" s="36"/>
    </row>
    <row r="4986" spans="11:22" x14ac:dyDescent="0.25">
      <c r="K4986" s="36"/>
      <c r="L4986" s="37"/>
      <c r="M4986" s="37"/>
      <c r="N4986" s="37"/>
      <c r="O4986" s="37"/>
      <c r="P4986" s="36"/>
      <c r="S4986" s="36"/>
      <c r="T4986" s="36"/>
      <c r="U4986" s="36"/>
      <c r="V4986" s="36"/>
    </row>
    <row r="4987" spans="11:22" x14ac:dyDescent="0.25">
      <c r="K4987" s="36"/>
      <c r="L4987" s="37"/>
      <c r="M4987" s="37"/>
      <c r="N4987" s="37"/>
      <c r="O4987" s="37"/>
      <c r="P4987" s="36"/>
      <c r="S4987" s="36"/>
      <c r="T4987" s="36"/>
      <c r="U4987" s="36"/>
      <c r="V4987" s="36"/>
    </row>
    <row r="4988" spans="11:22" x14ac:dyDescent="0.25">
      <c r="K4988" s="36"/>
      <c r="L4988" s="37"/>
      <c r="M4988" s="37"/>
      <c r="N4988" s="37"/>
      <c r="O4988" s="37"/>
      <c r="P4988" s="36"/>
      <c r="S4988" s="36"/>
      <c r="T4988" s="36"/>
      <c r="U4988" s="36"/>
      <c r="V4988" s="36"/>
    </row>
    <row r="4989" spans="11:22" x14ac:dyDescent="0.25">
      <c r="K4989" s="36"/>
      <c r="L4989" s="37"/>
      <c r="M4989" s="37"/>
      <c r="N4989" s="37"/>
      <c r="O4989" s="37"/>
      <c r="P4989" s="36"/>
      <c r="S4989" s="36"/>
      <c r="T4989" s="36"/>
      <c r="U4989" s="36"/>
      <c r="V4989" s="36"/>
    </row>
    <row r="4990" spans="11:22" x14ac:dyDescent="0.25">
      <c r="K4990" s="36"/>
      <c r="L4990" s="37"/>
      <c r="M4990" s="37"/>
      <c r="N4990" s="37"/>
      <c r="O4990" s="37"/>
      <c r="P4990" s="36"/>
      <c r="S4990" s="36"/>
      <c r="T4990" s="36"/>
      <c r="U4990" s="36"/>
      <c r="V4990" s="36"/>
    </row>
    <row r="4991" spans="11:22" x14ac:dyDescent="0.25">
      <c r="K4991" s="36"/>
      <c r="L4991" s="37"/>
      <c r="M4991" s="37"/>
      <c r="N4991" s="37"/>
      <c r="O4991" s="37"/>
      <c r="P4991" s="36"/>
      <c r="S4991" s="36"/>
      <c r="T4991" s="36"/>
      <c r="U4991" s="36"/>
      <c r="V4991" s="36"/>
    </row>
    <row r="4992" spans="11:22" x14ac:dyDescent="0.25">
      <c r="K4992" s="36"/>
      <c r="L4992" s="37"/>
      <c r="M4992" s="37"/>
      <c r="N4992" s="37"/>
      <c r="O4992" s="37"/>
      <c r="P4992" s="36"/>
      <c r="S4992" s="36"/>
      <c r="T4992" s="36"/>
      <c r="U4992" s="36"/>
      <c r="V4992" s="36"/>
    </row>
    <row r="4993" spans="11:22" x14ac:dyDescent="0.25">
      <c r="K4993" s="36"/>
      <c r="L4993" s="37"/>
      <c r="M4993" s="37"/>
      <c r="N4993" s="37"/>
      <c r="O4993" s="37"/>
      <c r="P4993" s="36"/>
      <c r="S4993" s="36"/>
      <c r="T4993" s="36"/>
      <c r="U4993" s="36"/>
      <c r="V4993" s="36"/>
    </row>
    <row r="4994" spans="11:22" x14ac:dyDescent="0.25">
      <c r="K4994" s="36"/>
      <c r="L4994" s="37"/>
      <c r="M4994" s="37"/>
      <c r="N4994" s="37"/>
      <c r="O4994" s="37"/>
      <c r="P4994" s="36"/>
      <c r="S4994" s="36"/>
      <c r="T4994" s="36"/>
      <c r="U4994" s="36"/>
      <c r="V4994" s="36"/>
    </row>
    <row r="4995" spans="11:22" x14ac:dyDescent="0.25">
      <c r="K4995" s="36"/>
      <c r="L4995" s="37"/>
      <c r="M4995" s="37"/>
      <c r="N4995" s="37"/>
      <c r="O4995" s="37"/>
      <c r="P4995" s="36"/>
      <c r="S4995" s="36"/>
      <c r="T4995" s="36"/>
      <c r="U4995" s="36"/>
      <c r="V4995" s="36"/>
    </row>
    <row r="4996" spans="11:22" x14ac:dyDescent="0.25">
      <c r="K4996" s="36"/>
      <c r="L4996" s="37"/>
      <c r="M4996" s="37"/>
      <c r="N4996" s="37"/>
      <c r="O4996" s="37"/>
      <c r="P4996" s="36"/>
      <c r="S4996" s="36"/>
      <c r="T4996" s="36"/>
      <c r="U4996" s="36"/>
      <c r="V4996" s="36"/>
    </row>
    <row r="4997" spans="11:22" x14ac:dyDescent="0.25">
      <c r="K4997" s="36"/>
      <c r="L4997" s="37"/>
      <c r="M4997" s="37"/>
      <c r="N4997" s="37"/>
      <c r="O4997" s="37"/>
      <c r="P4997" s="36"/>
      <c r="S4997" s="36"/>
      <c r="T4997" s="36"/>
      <c r="U4997" s="36"/>
      <c r="V4997" s="36"/>
    </row>
    <row r="4998" spans="11:22" x14ac:dyDescent="0.25">
      <c r="K4998" s="36"/>
      <c r="L4998" s="37"/>
      <c r="M4998" s="37"/>
      <c r="N4998" s="37"/>
      <c r="O4998" s="37"/>
      <c r="P4998" s="36"/>
      <c r="S4998" s="36"/>
      <c r="T4998" s="36"/>
      <c r="U4998" s="36"/>
      <c r="V4998" s="36"/>
    </row>
    <row r="4999" spans="11:22" x14ac:dyDescent="0.25">
      <c r="K4999" s="36"/>
      <c r="L4999" s="37"/>
      <c r="M4999" s="37"/>
      <c r="N4999" s="37"/>
      <c r="O4999" s="37"/>
      <c r="P4999" s="36"/>
      <c r="S4999" s="36"/>
      <c r="T4999" s="36"/>
      <c r="U4999" s="36"/>
      <c r="V4999" s="36"/>
    </row>
    <row r="5000" spans="11:22" x14ac:dyDescent="0.25">
      <c r="K5000" s="36"/>
      <c r="L5000" s="37"/>
      <c r="M5000" s="37"/>
      <c r="N5000" s="37"/>
      <c r="O5000" s="37"/>
      <c r="P5000" s="36"/>
      <c r="S5000" s="36"/>
      <c r="T5000" s="36"/>
      <c r="U5000" s="36"/>
      <c r="V5000" s="36"/>
    </row>
    <row r="5001" spans="11:22" x14ac:dyDescent="0.25">
      <c r="K5001" s="36"/>
      <c r="L5001" s="37"/>
      <c r="M5001" s="37"/>
      <c r="N5001" s="37"/>
      <c r="O5001" s="37"/>
      <c r="P5001" s="36"/>
      <c r="S5001" s="36"/>
      <c r="T5001" s="36"/>
      <c r="U5001" s="36"/>
      <c r="V5001" s="36"/>
    </row>
    <row r="5002" spans="11:22" x14ac:dyDescent="0.25">
      <c r="K5002" s="36"/>
      <c r="L5002" s="37"/>
      <c r="M5002" s="37"/>
      <c r="N5002" s="37"/>
      <c r="O5002" s="37"/>
      <c r="P5002" s="36"/>
      <c r="S5002" s="36"/>
      <c r="T5002" s="36"/>
      <c r="U5002" s="36"/>
      <c r="V5002" s="36"/>
    </row>
    <row r="5003" spans="11:22" x14ac:dyDescent="0.25">
      <c r="K5003" s="36"/>
      <c r="L5003" s="37"/>
      <c r="M5003" s="37"/>
      <c r="N5003" s="37"/>
      <c r="O5003" s="37"/>
      <c r="P5003" s="36"/>
      <c r="S5003" s="36"/>
      <c r="T5003" s="36"/>
      <c r="U5003" s="36"/>
      <c r="V5003" s="36"/>
    </row>
    <row r="5004" spans="11:22" x14ac:dyDescent="0.25">
      <c r="K5004" s="36"/>
      <c r="L5004" s="37"/>
      <c r="M5004" s="37"/>
      <c r="N5004" s="37"/>
      <c r="O5004" s="37"/>
      <c r="P5004" s="36"/>
      <c r="S5004" s="36"/>
      <c r="T5004" s="36"/>
      <c r="U5004" s="36"/>
      <c r="V5004" s="36"/>
    </row>
    <row r="5005" spans="11:22" x14ac:dyDescent="0.25">
      <c r="K5005" s="36"/>
      <c r="L5005" s="37"/>
      <c r="M5005" s="37"/>
      <c r="N5005" s="37"/>
      <c r="O5005" s="37"/>
      <c r="P5005" s="36"/>
      <c r="S5005" s="36"/>
      <c r="T5005" s="36"/>
      <c r="U5005" s="36"/>
      <c r="V5005" s="36"/>
    </row>
    <row r="5006" spans="11:22" x14ac:dyDescent="0.25">
      <c r="K5006" s="36"/>
      <c r="L5006" s="37"/>
      <c r="M5006" s="37"/>
      <c r="N5006" s="37"/>
      <c r="O5006" s="37"/>
      <c r="P5006" s="36"/>
      <c r="S5006" s="36"/>
      <c r="T5006" s="36"/>
      <c r="U5006" s="36"/>
      <c r="V5006" s="36"/>
    </row>
    <row r="5007" spans="11:22" x14ac:dyDescent="0.25">
      <c r="K5007" s="36"/>
      <c r="L5007" s="37"/>
      <c r="M5007" s="37"/>
      <c r="N5007" s="37"/>
      <c r="O5007" s="37"/>
      <c r="P5007" s="36"/>
      <c r="S5007" s="36"/>
      <c r="T5007" s="36"/>
      <c r="U5007" s="36"/>
      <c r="V5007" s="36"/>
    </row>
    <row r="5008" spans="11:22" x14ac:dyDescent="0.25">
      <c r="K5008" s="36"/>
      <c r="L5008" s="37"/>
      <c r="M5008" s="37"/>
      <c r="N5008" s="37"/>
      <c r="O5008" s="37"/>
      <c r="P5008" s="36"/>
      <c r="S5008" s="36"/>
      <c r="T5008" s="36"/>
      <c r="U5008" s="36"/>
      <c r="V5008" s="36"/>
    </row>
    <row r="5009" spans="11:22" x14ac:dyDescent="0.25">
      <c r="K5009" s="36"/>
      <c r="L5009" s="37"/>
      <c r="M5009" s="37"/>
      <c r="N5009" s="37"/>
      <c r="O5009" s="37"/>
      <c r="P5009" s="36"/>
      <c r="S5009" s="36"/>
      <c r="T5009" s="36"/>
      <c r="U5009" s="36"/>
      <c r="V5009" s="36"/>
    </row>
    <row r="5010" spans="11:22" x14ac:dyDescent="0.25">
      <c r="K5010" s="36"/>
      <c r="L5010" s="37"/>
      <c r="M5010" s="37"/>
      <c r="N5010" s="37"/>
      <c r="O5010" s="37"/>
      <c r="P5010" s="36"/>
      <c r="S5010" s="36"/>
      <c r="T5010" s="36"/>
      <c r="U5010" s="36"/>
      <c r="V5010" s="36"/>
    </row>
    <row r="5011" spans="11:22" x14ac:dyDescent="0.25">
      <c r="K5011" s="36"/>
      <c r="L5011" s="37"/>
      <c r="M5011" s="37"/>
      <c r="N5011" s="37"/>
      <c r="O5011" s="37"/>
      <c r="P5011" s="36"/>
      <c r="S5011" s="36"/>
      <c r="T5011" s="36"/>
      <c r="U5011" s="36"/>
      <c r="V5011" s="36"/>
    </row>
    <row r="5012" spans="11:22" x14ac:dyDescent="0.25">
      <c r="K5012" s="36"/>
      <c r="L5012" s="37"/>
      <c r="M5012" s="37"/>
      <c r="N5012" s="37"/>
      <c r="O5012" s="37"/>
      <c r="P5012" s="36"/>
      <c r="S5012" s="36"/>
      <c r="T5012" s="36"/>
      <c r="U5012" s="36"/>
      <c r="V5012" s="36"/>
    </row>
    <row r="5013" spans="11:22" x14ac:dyDescent="0.25">
      <c r="K5013" s="36"/>
      <c r="L5013" s="37"/>
      <c r="M5013" s="37"/>
      <c r="N5013" s="37"/>
      <c r="O5013" s="37"/>
      <c r="P5013" s="36"/>
      <c r="S5013" s="36"/>
      <c r="T5013" s="36"/>
      <c r="U5013" s="36"/>
      <c r="V5013" s="36"/>
    </row>
    <row r="5014" spans="11:22" x14ac:dyDescent="0.25">
      <c r="K5014" s="36"/>
      <c r="L5014" s="37"/>
      <c r="M5014" s="37"/>
      <c r="N5014" s="37"/>
      <c r="O5014" s="37"/>
      <c r="P5014" s="36"/>
      <c r="S5014" s="36"/>
      <c r="T5014" s="36"/>
      <c r="U5014" s="36"/>
      <c r="V5014" s="36"/>
    </row>
    <row r="5015" spans="11:22" x14ac:dyDescent="0.25">
      <c r="K5015" s="36"/>
      <c r="L5015" s="37"/>
      <c r="M5015" s="37"/>
      <c r="N5015" s="37"/>
      <c r="O5015" s="37"/>
      <c r="P5015" s="36"/>
      <c r="S5015" s="36"/>
      <c r="T5015" s="36"/>
      <c r="U5015" s="36"/>
      <c r="V5015" s="36"/>
    </row>
    <row r="5016" spans="11:22" x14ac:dyDescent="0.25">
      <c r="K5016" s="36"/>
      <c r="L5016" s="37"/>
      <c r="M5016" s="37"/>
      <c r="N5016" s="37"/>
      <c r="O5016" s="37"/>
      <c r="P5016" s="36"/>
      <c r="S5016" s="36"/>
      <c r="T5016" s="36"/>
      <c r="U5016" s="36"/>
      <c r="V5016" s="36"/>
    </row>
    <row r="5017" spans="11:22" x14ac:dyDescent="0.25">
      <c r="K5017" s="36"/>
      <c r="L5017" s="37"/>
      <c r="M5017" s="37"/>
      <c r="N5017" s="37"/>
      <c r="O5017" s="37"/>
      <c r="P5017" s="36"/>
      <c r="S5017" s="36"/>
      <c r="T5017" s="36"/>
      <c r="U5017" s="36"/>
      <c r="V5017" s="36"/>
    </row>
    <row r="5018" spans="11:22" x14ac:dyDescent="0.25">
      <c r="K5018" s="36"/>
      <c r="L5018" s="37"/>
      <c r="M5018" s="37"/>
      <c r="N5018" s="37"/>
      <c r="O5018" s="37"/>
      <c r="P5018" s="36"/>
      <c r="S5018" s="36"/>
      <c r="T5018" s="36"/>
      <c r="U5018" s="36"/>
      <c r="V5018" s="36"/>
    </row>
    <row r="5019" spans="11:22" x14ac:dyDescent="0.25">
      <c r="K5019" s="36"/>
      <c r="L5019" s="37"/>
      <c r="M5019" s="37"/>
      <c r="N5019" s="37"/>
      <c r="O5019" s="37"/>
      <c r="P5019" s="36"/>
      <c r="S5019" s="36"/>
      <c r="T5019" s="36"/>
      <c r="U5019" s="36"/>
      <c r="V5019" s="36"/>
    </row>
    <row r="5020" spans="11:22" x14ac:dyDescent="0.25">
      <c r="K5020" s="36"/>
      <c r="L5020" s="37"/>
      <c r="M5020" s="37"/>
      <c r="N5020" s="37"/>
      <c r="O5020" s="37"/>
      <c r="P5020" s="36"/>
      <c r="S5020" s="36"/>
      <c r="T5020" s="36"/>
      <c r="U5020" s="36"/>
      <c r="V5020" s="36"/>
    </row>
    <row r="5021" spans="11:22" x14ac:dyDescent="0.25">
      <c r="K5021" s="36"/>
      <c r="L5021" s="37"/>
      <c r="M5021" s="37"/>
      <c r="N5021" s="37"/>
      <c r="O5021" s="37"/>
      <c r="P5021" s="36"/>
      <c r="S5021" s="36"/>
      <c r="T5021" s="36"/>
      <c r="U5021" s="36"/>
      <c r="V5021" s="36"/>
    </row>
    <row r="5022" spans="11:22" x14ac:dyDescent="0.25">
      <c r="K5022" s="36"/>
      <c r="L5022" s="37"/>
      <c r="M5022" s="37"/>
      <c r="N5022" s="37"/>
      <c r="O5022" s="37"/>
      <c r="P5022" s="36"/>
      <c r="S5022" s="36"/>
      <c r="T5022" s="36"/>
      <c r="U5022" s="36"/>
      <c r="V5022" s="36"/>
    </row>
    <row r="5023" spans="11:22" x14ac:dyDescent="0.25">
      <c r="K5023" s="36"/>
      <c r="L5023" s="37"/>
      <c r="M5023" s="37"/>
      <c r="N5023" s="37"/>
      <c r="O5023" s="37"/>
      <c r="P5023" s="36"/>
      <c r="S5023" s="36"/>
      <c r="T5023" s="36"/>
      <c r="U5023" s="36"/>
      <c r="V5023" s="36"/>
    </row>
    <row r="5024" spans="11:22" x14ac:dyDescent="0.25">
      <c r="K5024" s="36"/>
      <c r="L5024" s="37"/>
      <c r="M5024" s="37"/>
      <c r="N5024" s="37"/>
      <c r="O5024" s="37"/>
      <c r="P5024" s="36"/>
      <c r="S5024" s="36"/>
      <c r="T5024" s="36"/>
      <c r="U5024" s="36"/>
      <c r="V5024" s="36"/>
    </row>
    <row r="5025" spans="11:22" x14ac:dyDescent="0.25">
      <c r="K5025" s="36"/>
      <c r="L5025" s="37"/>
      <c r="M5025" s="37"/>
      <c r="N5025" s="37"/>
      <c r="O5025" s="37"/>
      <c r="P5025" s="36"/>
      <c r="S5025" s="36"/>
      <c r="T5025" s="36"/>
      <c r="U5025" s="36"/>
      <c r="V5025" s="36"/>
    </row>
    <row r="5026" spans="11:22" x14ac:dyDescent="0.25">
      <c r="K5026" s="36"/>
      <c r="L5026" s="37"/>
      <c r="M5026" s="37"/>
      <c r="N5026" s="37"/>
      <c r="O5026" s="37"/>
      <c r="P5026" s="36"/>
      <c r="S5026" s="36"/>
      <c r="T5026" s="36"/>
      <c r="U5026" s="36"/>
      <c r="V5026" s="36"/>
    </row>
    <row r="5027" spans="11:22" x14ac:dyDescent="0.25">
      <c r="K5027" s="36"/>
      <c r="L5027" s="37"/>
      <c r="M5027" s="37"/>
      <c r="N5027" s="37"/>
      <c r="O5027" s="37"/>
      <c r="P5027" s="36"/>
      <c r="S5027" s="36"/>
      <c r="T5027" s="36"/>
      <c r="U5027" s="36"/>
      <c r="V5027" s="36"/>
    </row>
    <row r="5028" spans="11:22" x14ac:dyDescent="0.25">
      <c r="K5028" s="36"/>
      <c r="L5028" s="37"/>
      <c r="M5028" s="37"/>
      <c r="N5028" s="37"/>
      <c r="O5028" s="37"/>
      <c r="P5028" s="36"/>
      <c r="S5028" s="36"/>
      <c r="T5028" s="36"/>
      <c r="U5028" s="36"/>
      <c r="V5028" s="36"/>
    </row>
    <row r="5029" spans="11:22" x14ac:dyDescent="0.25">
      <c r="K5029" s="36"/>
      <c r="L5029" s="37"/>
      <c r="M5029" s="37"/>
      <c r="N5029" s="37"/>
      <c r="O5029" s="37"/>
      <c r="P5029" s="36"/>
      <c r="S5029" s="36"/>
      <c r="T5029" s="36"/>
      <c r="U5029" s="36"/>
      <c r="V5029" s="36"/>
    </row>
    <row r="5030" spans="11:22" x14ac:dyDescent="0.25">
      <c r="K5030" s="36"/>
      <c r="L5030" s="37"/>
      <c r="M5030" s="37"/>
      <c r="N5030" s="37"/>
      <c r="O5030" s="37"/>
      <c r="P5030" s="36"/>
      <c r="S5030" s="36"/>
      <c r="T5030" s="36"/>
      <c r="U5030" s="36"/>
      <c r="V5030" s="36"/>
    </row>
    <row r="5031" spans="11:22" x14ac:dyDescent="0.25">
      <c r="K5031" s="36"/>
      <c r="L5031" s="37"/>
      <c r="M5031" s="37"/>
      <c r="N5031" s="37"/>
      <c r="O5031" s="37"/>
      <c r="P5031" s="36"/>
      <c r="S5031" s="36"/>
      <c r="T5031" s="36"/>
      <c r="U5031" s="36"/>
      <c r="V5031" s="36"/>
    </row>
    <row r="5032" spans="11:22" x14ac:dyDescent="0.25">
      <c r="K5032" s="36"/>
      <c r="L5032" s="37"/>
      <c r="M5032" s="37"/>
      <c r="N5032" s="37"/>
      <c r="O5032" s="37"/>
      <c r="P5032" s="36"/>
      <c r="S5032" s="36"/>
      <c r="T5032" s="36"/>
      <c r="U5032" s="36"/>
      <c r="V5032" s="36"/>
    </row>
    <row r="5033" spans="11:22" x14ac:dyDescent="0.25">
      <c r="K5033" s="36"/>
      <c r="L5033" s="37"/>
      <c r="M5033" s="37"/>
      <c r="N5033" s="37"/>
      <c r="O5033" s="37"/>
      <c r="P5033" s="36"/>
      <c r="S5033" s="36"/>
      <c r="T5033" s="36"/>
      <c r="U5033" s="36"/>
      <c r="V5033" s="36"/>
    </row>
    <row r="5034" spans="11:22" x14ac:dyDescent="0.25">
      <c r="K5034" s="36"/>
      <c r="L5034" s="37"/>
      <c r="M5034" s="37"/>
      <c r="N5034" s="37"/>
      <c r="O5034" s="37"/>
      <c r="P5034" s="36"/>
      <c r="S5034" s="36"/>
      <c r="T5034" s="36"/>
      <c r="U5034" s="36"/>
      <c r="V5034" s="36"/>
    </row>
    <row r="5035" spans="11:22" x14ac:dyDescent="0.25">
      <c r="K5035" s="36"/>
      <c r="L5035" s="37"/>
      <c r="M5035" s="37"/>
      <c r="N5035" s="37"/>
      <c r="O5035" s="37"/>
      <c r="P5035" s="36"/>
      <c r="S5035" s="36"/>
      <c r="T5035" s="36"/>
      <c r="U5035" s="36"/>
      <c r="V5035" s="36"/>
    </row>
    <row r="5036" spans="11:22" x14ac:dyDescent="0.25">
      <c r="K5036" s="36"/>
      <c r="L5036" s="37"/>
      <c r="M5036" s="37"/>
      <c r="N5036" s="37"/>
      <c r="O5036" s="37"/>
      <c r="P5036" s="36"/>
      <c r="S5036" s="36"/>
      <c r="T5036" s="36"/>
      <c r="U5036" s="36"/>
      <c r="V5036" s="36"/>
    </row>
    <row r="5037" spans="11:22" x14ac:dyDescent="0.25">
      <c r="K5037" s="36"/>
      <c r="L5037" s="37"/>
      <c r="M5037" s="37"/>
      <c r="N5037" s="37"/>
      <c r="O5037" s="37"/>
      <c r="P5037" s="36"/>
      <c r="S5037" s="36"/>
      <c r="T5037" s="36"/>
      <c r="U5037" s="36"/>
      <c r="V5037" s="36"/>
    </row>
    <row r="5038" spans="11:22" x14ac:dyDescent="0.25">
      <c r="K5038" s="36"/>
      <c r="L5038" s="37"/>
      <c r="M5038" s="37"/>
      <c r="N5038" s="37"/>
      <c r="O5038" s="37"/>
      <c r="P5038" s="36"/>
      <c r="S5038" s="36"/>
      <c r="T5038" s="36"/>
      <c r="U5038" s="36"/>
      <c r="V5038" s="36"/>
    </row>
    <row r="5039" spans="11:22" x14ac:dyDescent="0.25">
      <c r="K5039" s="36"/>
      <c r="L5039" s="37"/>
      <c r="M5039" s="37"/>
      <c r="N5039" s="37"/>
      <c r="O5039" s="37"/>
      <c r="P5039" s="36"/>
      <c r="S5039" s="36"/>
      <c r="T5039" s="36"/>
      <c r="U5039" s="36"/>
      <c r="V5039" s="36"/>
    </row>
    <row r="5040" spans="11:22" x14ac:dyDescent="0.25">
      <c r="K5040" s="36"/>
      <c r="L5040" s="37"/>
      <c r="M5040" s="37"/>
      <c r="N5040" s="37"/>
      <c r="O5040" s="37"/>
      <c r="P5040" s="36"/>
      <c r="S5040" s="36"/>
      <c r="T5040" s="36"/>
      <c r="U5040" s="36"/>
      <c r="V5040" s="36"/>
    </row>
    <row r="5041" spans="11:22" x14ac:dyDescent="0.25">
      <c r="K5041" s="36"/>
      <c r="L5041" s="37"/>
      <c r="M5041" s="37"/>
      <c r="N5041" s="37"/>
      <c r="O5041" s="37"/>
      <c r="P5041" s="36"/>
      <c r="S5041" s="36"/>
      <c r="T5041" s="36"/>
      <c r="U5041" s="36"/>
      <c r="V5041" s="36"/>
    </row>
    <row r="5042" spans="11:22" x14ac:dyDescent="0.25">
      <c r="K5042" s="36"/>
      <c r="L5042" s="37"/>
      <c r="M5042" s="37"/>
      <c r="N5042" s="37"/>
      <c r="O5042" s="37"/>
      <c r="P5042" s="36"/>
      <c r="S5042" s="36"/>
      <c r="T5042" s="36"/>
      <c r="U5042" s="36"/>
      <c r="V5042" s="36"/>
    </row>
    <row r="5043" spans="11:22" x14ac:dyDescent="0.25">
      <c r="K5043" s="36"/>
      <c r="L5043" s="37"/>
      <c r="M5043" s="37"/>
      <c r="N5043" s="37"/>
      <c r="O5043" s="37"/>
      <c r="P5043" s="36"/>
      <c r="S5043" s="36"/>
      <c r="T5043" s="36"/>
      <c r="U5043" s="36"/>
      <c r="V5043" s="36"/>
    </row>
    <row r="5044" spans="11:22" x14ac:dyDescent="0.25">
      <c r="K5044" s="36"/>
      <c r="L5044" s="37"/>
      <c r="M5044" s="37"/>
      <c r="N5044" s="37"/>
      <c r="O5044" s="37"/>
      <c r="P5044" s="36"/>
      <c r="S5044" s="36"/>
      <c r="T5044" s="36"/>
      <c r="U5044" s="36"/>
      <c r="V5044" s="36"/>
    </row>
    <row r="5045" spans="11:22" x14ac:dyDescent="0.25">
      <c r="K5045" s="36"/>
      <c r="L5045" s="37"/>
      <c r="M5045" s="37"/>
      <c r="N5045" s="37"/>
      <c r="O5045" s="37"/>
      <c r="P5045" s="36"/>
      <c r="S5045" s="36"/>
      <c r="T5045" s="36"/>
      <c r="U5045" s="36"/>
      <c r="V5045" s="36"/>
    </row>
    <row r="5046" spans="11:22" x14ac:dyDescent="0.25">
      <c r="K5046" s="36"/>
      <c r="L5046" s="37"/>
      <c r="M5046" s="37"/>
      <c r="N5046" s="37"/>
      <c r="O5046" s="37"/>
      <c r="P5046" s="36"/>
      <c r="S5046" s="36"/>
      <c r="T5046" s="36"/>
      <c r="U5046" s="36"/>
      <c r="V5046" s="36"/>
    </row>
    <row r="5047" spans="11:22" x14ac:dyDescent="0.25">
      <c r="K5047" s="36"/>
      <c r="L5047" s="37"/>
      <c r="M5047" s="37"/>
      <c r="N5047" s="37"/>
      <c r="O5047" s="37"/>
      <c r="P5047" s="36"/>
      <c r="S5047" s="36"/>
      <c r="T5047" s="36"/>
      <c r="U5047" s="36"/>
      <c r="V5047" s="36"/>
    </row>
    <row r="5048" spans="11:22" x14ac:dyDescent="0.25">
      <c r="K5048" s="36"/>
      <c r="L5048" s="37"/>
      <c r="M5048" s="37"/>
      <c r="N5048" s="37"/>
      <c r="O5048" s="37"/>
      <c r="P5048" s="36"/>
      <c r="S5048" s="36"/>
      <c r="T5048" s="36"/>
      <c r="U5048" s="36"/>
      <c r="V5048" s="36"/>
    </row>
    <row r="5049" spans="11:22" x14ac:dyDescent="0.25">
      <c r="K5049" s="36"/>
      <c r="L5049" s="37"/>
      <c r="M5049" s="37"/>
      <c r="N5049" s="37"/>
      <c r="O5049" s="37"/>
      <c r="P5049" s="36"/>
      <c r="S5049" s="36"/>
      <c r="T5049" s="36"/>
      <c r="U5049" s="36"/>
      <c r="V5049" s="36"/>
    </row>
    <row r="5050" spans="11:22" x14ac:dyDescent="0.25">
      <c r="K5050" s="36"/>
      <c r="L5050" s="37"/>
      <c r="M5050" s="37"/>
      <c r="N5050" s="37"/>
      <c r="O5050" s="37"/>
      <c r="P5050" s="36"/>
      <c r="S5050" s="36"/>
      <c r="T5050" s="36"/>
      <c r="U5050" s="36"/>
      <c r="V5050" s="36"/>
    </row>
    <row r="5051" spans="11:22" x14ac:dyDescent="0.25">
      <c r="K5051" s="36"/>
      <c r="L5051" s="37"/>
      <c r="M5051" s="37"/>
      <c r="N5051" s="37"/>
      <c r="O5051" s="37"/>
      <c r="P5051" s="36"/>
      <c r="S5051" s="36"/>
      <c r="T5051" s="36"/>
      <c r="U5051" s="36"/>
      <c r="V5051" s="36"/>
    </row>
    <row r="5052" spans="11:22" x14ac:dyDescent="0.25">
      <c r="K5052" s="36"/>
      <c r="L5052" s="37"/>
      <c r="M5052" s="37"/>
      <c r="N5052" s="37"/>
      <c r="O5052" s="37"/>
      <c r="P5052" s="36"/>
      <c r="S5052" s="36"/>
      <c r="T5052" s="36"/>
      <c r="U5052" s="36"/>
      <c r="V5052" s="36"/>
    </row>
    <row r="5053" spans="11:22" x14ac:dyDescent="0.25">
      <c r="K5053" s="36"/>
      <c r="L5053" s="37"/>
      <c r="M5053" s="37"/>
      <c r="N5053" s="37"/>
      <c r="O5053" s="37"/>
      <c r="P5053" s="36"/>
      <c r="S5053" s="36"/>
      <c r="T5053" s="36"/>
      <c r="U5053" s="36"/>
      <c r="V5053" s="36"/>
    </row>
    <row r="5054" spans="11:22" x14ac:dyDescent="0.25">
      <c r="K5054" s="36"/>
      <c r="L5054" s="37"/>
      <c r="M5054" s="37"/>
      <c r="N5054" s="37"/>
      <c r="O5054" s="37"/>
      <c r="P5054" s="36"/>
      <c r="S5054" s="36"/>
      <c r="T5054" s="36"/>
      <c r="U5054" s="36"/>
      <c r="V5054" s="36"/>
    </row>
    <row r="5055" spans="11:22" x14ac:dyDescent="0.25">
      <c r="K5055" s="36"/>
      <c r="L5055" s="37"/>
      <c r="M5055" s="37"/>
      <c r="N5055" s="37"/>
      <c r="O5055" s="37"/>
      <c r="P5055" s="36"/>
      <c r="S5055" s="36"/>
      <c r="T5055" s="36"/>
      <c r="U5055" s="36"/>
      <c r="V5055" s="36"/>
    </row>
    <row r="5056" spans="11:22" x14ac:dyDescent="0.25">
      <c r="K5056" s="36"/>
      <c r="L5056" s="37"/>
      <c r="M5056" s="37"/>
      <c r="N5056" s="37"/>
      <c r="O5056" s="37"/>
      <c r="P5056" s="36"/>
      <c r="S5056" s="36"/>
      <c r="T5056" s="36"/>
      <c r="U5056" s="36"/>
      <c r="V5056" s="36"/>
    </row>
    <row r="5057" spans="11:22" x14ac:dyDescent="0.25">
      <c r="K5057" s="36"/>
      <c r="L5057" s="37"/>
      <c r="M5057" s="37"/>
      <c r="N5057" s="37"/>
      <c r="O5057" s="37"/>
      <c r="P5057" s="36"/>
      <c r="S5057" s="36"/>
      <c r="T5057" s="36"/>
      <c r="U5057" s="36"/>
      <c r="V5057" s="36"/>
    </row>
    <row r="5058" spans="11:22" x14ac:dyDescent="0.25">
      <c r="K5058" s="36"/>
      <c r="L5058" s="37"/>
      <c r="M5058" s="37"/>
      <c r="N5058" s="37"/>
      <c r="O5058" s="37"/>
      <c r="P5058" s="36"/>
      <c r="S5058" s="36"/>
      <c r="T5058" s="36"/>
      <c r="U5058" s="36"/>
      <c r="V5058" s="36"/>
    </row>
    <row r="5059" spans="11:22" x14ac:dyDescent="0.25">
      <c r="K5059" s="36"/>
      <c r="L5059" s="37"/>
      <c r="M5059" s="37"/>
      <c r="N5059" s="37"/>
      <c r="O5059" s="37"/>
      <c r="P5059" s="36"/>
      <c r="S5059" s="36"/>
      <c r="T5059" s="36"/>
      <c r="U5059" s="36"/>
      <c r="V5059" s="36"/>
    </row>
    <row r="5060" spans="11:22" x14ac:dyDescent="0.25">
      <c r="K5060" s="36"/>
      <c r="L5060" s="37"/>
      <c r="M5060" s="37"/>
      <c r="N5060" s="37"/>
      <c r="O5060" s="37"/>
      <c r="P5060" s="36"/>
      <c r="S5060" s="36"/>
      <c r="T5060" s="36"/>
      <c r="U5060" s="36"/>
      <c r="V5060" s="36"/>
    </row>
    <row r="5061" spans="11:22" x14ac:dyDescent="0.25">
      <c r="K5061" s="36"/>
      <c r="L5061" s="37"/>
      <c r="M5061" s="37"/>
      <c r="N5061" s="37"/>
      <c r="O5061" s="37"/>
      <c r="P5061" s="36"/>
      <c r="S5061" s="36"/>
      <c r="T5061" s="36"/>
      <c r="U5061" s="36"/>
      <c r="V5061" s="36"/>
    </row>
    <row r="5062" spans="11:22" x14ac:dyDescent="0.25">
      <c r="K5062" s="36"/>
      <c r="L5062" s="37"/>
      <c r="M5062" s="37"/>
      <c r="N5062" s="37"/>
      <c r="O5062" s="37"/>
      <c r="P5062" s="36"/>
      <c r="S5062" s="36"/>
      <c r="T5062" s="36"/>
      <c r="U5062" s="36"/>
      <c r="V5062" s="36"/>
    </row>
    <row r="5063" spans="11:22" x14ac:dyDescent="0.25">
      <c r="K5063" s="36"/>
      <c r="L5063" s="37"/>
      <c r="M5063" s="37"/>
      <c r="N5063" s="37"/>
      <c r="O5063" s="37"/>
      <c r="P5063" s="36"/>
      <c r="S5063" s="36"/>
      <c r="T5063" s="36"/>
      <c r="U5063" s="36"/>
      <c r="V5063" s="36"/>
    </row>
    <row r="5064" spans="11:22" x14ac:dyDescent="0.25">
      <c r="K5064" s="36"/>
      <c r="L5064" s="37"/>
      <c r="M5064" s="37"/>
      <c r="N5064" s="37"/>
      <c r="O5064" s="37"/>
      <c r="P5064" s="36"/>
      <c r="S5064" s="36"/>
      <c r="T5064" s="36"/>
      <c r="U5064" s="36"/>
      <c r="V5064" s="36"/>
    </row>
    <row r="5065" spans="11:22" x14ac:dyDescent="0.25">
      <c r="K5065" s="36"/>
      <c r="L5065" s="37"/>
      <c r="M5065" s="37"/>
      <c r="N5065" s="37"/>
      <c r="O5065" s="37"/>
      <c r="P5065" s="36"/>
      <c r="S5065" s="36"/>
      <c r="T5065" s="36"/>
      <c r="U5065" s="36"/>
      <c r="V5065" s="36"/>
    </row>
    <row r="5066" spans="11:22" x14ac:dyDescent="0.25">
      <c r="K5066" s="36"/>
      <c r="L5066" s="37"/>
      <c r="M5066" s="37"/>
      <c r="N5066" s="37"/>
      <c r="O5066" s="37"/>
      <c r="P5066" s="36"/>
      <c r="S5066" s="36"/>
      <c r="T5066" s="36"/>
      <c r="U5066" s="36"/>
      <c r="V5066" s="36"/>
    </row>
    <row r="5067" spans="11:22" x14ac:dyDescent="0.25">
      <c r="K5067" s="36"/>
      <c r="L5067" s="37"/>
      <c r="M5067" s="37"/>
      <c r="N5067" s="37"/>
      <c r="O5067" s="37"/>
      <c r="P5067" s="36"/>
      <c r="S5067" s="36"/>
      <c r="T5067" s="36"/>
      <c r="U5067" s="36"/>
      <c r="V5067" s="36"/>
    </row>
    <row r="5068" spans="11:22" x14ac:dyDescent="0.25">
      <c r="K5068" s="36"/>
      <c r="L5068" s="37"/>
      <c r="M5068" s="37"/>
      <c r="N5068" s="37"/>
      <c r="O5068" s="37"/>
      <c r="P5068" s="36"/>
      <c r="S5068" s="36"/>
      <c r="T5068" s="36"/>
      <c r="U5068" s="36"/>
      <c r="V5068" s="36"/>
    </row>
    <row r="5069" spans="11:22" x14ac:dyDescent="0.25">
      <c r="K5069" s="36"/>
      <c r="L5069" s="37"/>
      <c r="M5069" s="37"/>
      <c r="N5069" s="37"/>
      <c r="O5069" s="37"/>
      <c r="P5069" s="36"/>
      <c r="S5069" s="36"/>
      <c r="T5069" s="36"/>
      <c r="U5069" s="36"/>
      <c r="V5069" s="36"/>
    </row>
    <row r="5070" spans="11:22" x14ac:dyDescent="0.25">
      <c r="K5070" s="36"/>
      <c r="L5070" s="37"/>
      <c r="M5070" s="37"/>
      <c r="N5070" s="37"/>
      <c r="O5070" s="37"/>
      <c r="P5070" s="36"/>
      <c r="S5070" s="36"/>
      <c r="T5070" s="36"/>
      <c r="U5070" s="36"/>
      <c r="V5070" s="36"/>
    </row>
    <row r="5071" spans="11:22" x14ac:dyDescent="0.25">
      <c r="K5071" s="36"/>
      <c r="L5071" s="37"/>
      <c r="M5071" s="37"/>
      <c r="N5071" s="37"/>
      <c r="O5071" s="37"/>
      <c r="P5071" s="36"/>
      <c r="S5071" s="36"/>
      <c r="T5071" s="36"/>
      <c r="U5071" s="36"/>
      <c r="V5071" s="36"/>
    </row>
    <row r="5072" spans="11:22" x14ac:dyDescent="0.25">
      <c r="K5072" s="36"/>
      <c r="L5072" s="37"/>
      <c r="M5072" s="37"/>
      <c r="N5072" s="37"/>
      <c r="O5072" s="37"/>
      <c r="P5072" s="36"/>
      <c r="S5072" s="36"/>
      <c r="T5072" s="36"/>
      <c r="U5072" s="36"/>
      <c r="V5072" s="36"/>
    </row>
    <row r="5073" spans="11:22" x14ac:dyDescent="0.25">
      <c r="K5073" s="36"/>
      <c r="L5073" s="37"/>
      <c r="M5073" s="37"/>
      <c r="N5073" s="37"/>
      <c r="O5073" s="37"/>
      <c r="P5073" s="36"/>
      <c r="S5073" s="36"/>
      <c r="T5073" s="36"/>
      <c r="U5073" s="36"/>
      <c r="V5073" s="36"/>
    </row>
    <row r="5074" spans="11:22" x14ac:dyDescent="0.25">
      <c r="K5074" s="36"/>
      <c r="L5074" s="37"/>
      <c r="M5074" s="37"/>
      <c r="N5074" s="37"/>
      <c r="O5074" s="37"/>
      <c r="P5074" s="36"/>
      <c r="S5074" s="36"/>
      <c r="T5074" s="36"/>
      <c r="U5074" s="36"/>
      <c r="V5074" s="36"/>
    </row>
    <row r="5075" spans="11:22" x14ac:dyDescent="0.25">
      <c r="K5075" s="36"/>
      <c r="L5075" s="37"/>
      <c r="M5075" s="37"/>
      <c r="N5075" s="37"/>
      <c r="O5075" s="37"/>
      <c r="P5075" s="36"/>
      <c r="S5075" s="36"/>
      <c r="T5075" s="36"/>
      <c r="U5075" s="36"/>
      <c r="V5075" s="36"/>
    </row>
    <row r="5076" spans="11:22" x14ac:dyDescent="0.25">
      <c r="K5076" s="36"/>
      <c r="L5076" s="37"/>
      <c r="M5076" s="37"/>
      <c r="N5076" s="37"/>
      <c r="O5076" s="37"/>
      <c r="P5076" s="36"/>
      <c r="S5076" s="36"/>
      <c r="T5076" s="36"/>
      <c r="U5076" s="36"/>
      <c r="V5076" s="36"/>
    </row>
    <row r="5077" spans="11:22" x14ac:dyDescent="0.25">
      <c r="K5077" s="36"/>
      <c r="L5077" s="37"/>
      <c r="M5077" s="37"/>
      <c r="N5077" s="37"/>
      <c r="O5077" s="37"/>
      <c r="P5077" s="36"/>
      <c r="S5077" s="36"/>
      <c r="T5077" s="36"/>
      <c r="U5077" s="36"/>
      <c r="V5077" s="36"/>
    </row>
    <row r="5078" spans="11:22" x14ac:dyDescent="0.25">
      <c r="K5078" s="36"/>
      <c r="L5078" s="37"/>
      <c r="M5078" s="37"/>
      <c r="N5078" s="37"/>
      <c r="O5078" s="37"/>
      <c r="P5078" s="36"/>
      <c r="S5078" s="36"/>
      <c r="T5078" s="36"/>
      <c r="U5078" s="36"/>
      <c r="V5078" s="36"/>
    </row>
    <row r="5079" spans="11:22" x14ac:dyDescent="0.25">
      <c r="K5079" s="36"/>
      <c r="L5079" s="37"/>
      <c r="M5079" s="37"/>
      <c r="N5079" s="37"/>
      <c r="O5079" s="37"/>
      <c r="P5079" s="36"/>
      <c r="S5079" s="36"/>
      <c r="T5079" s="36"/>
      <c r="U5079" s="36"/>
      <c r="V5079" s="36"/>
    </row>
    <row r="5080" spans="11:22" x14ac:dyDescent="0.25">
      <c r="K5080" s="36"/>
      <c r="L5080" s="37"/>
      <c r="M5080" s="37"/>
      <c r="N5080" s="37"/>
      <c r="O5080" s="37"/>
      <c r="P5080" s="36"/>
      <c r="S5080" s="36"/>
      <c r="T5080" s="36"/>
      <c r="U5080" s="36"/>
      <c r="V5080" s="36"/>
    </row>
    <row r="5081" spans="11:22" x14ac:dyDescent="0.25">
      <c r="K5081" s="36"/>
      <c r="L5081" s="37"/>
      <c r="M5081" s="37"/>
      <c r="N5081" s="37"/>
      <c r="O5081" s="37"/>
      <c r="P5081" s="36"/>
      <c r="S5081" s="36"/>
      <c r="T5081" s="36"/>
      <c r="U5081" s="36"/>
      <c r="V5081" s="36"/>
    </row>
    <row r="5082" spans="11:22" x14ac:dyDescent="0.25">
      <c r="K5082" s="36"/>
      <c r="L5082" s="37"/>
      <c r="M5082" s="37"/>
      <c r="N5082" s="37"/>
      <c r="O5082" s="37"/>
      <c r="P5082" s="36"/>
      <c r="S5082" s="36"/>
      <c r="T5082" s="36"/>
      <c r="U5082" s="36"/>
      <c r="V5082" s="36"/>
    </row>
    <row r="5083" spans="11:22" x14ac:dyDescent="0.25">
      <c r="K5083" s="36"/>
      <c r="L5083" s="37"/>
      <c r="M5083" s="37"/>
      <c r="N5083" s="37"/>
      <c r="O5083" s="37"/>
      <c r="P5083" s="36"/>
      <c r="S5083" s="36"/>
      <c r="T5083" s="36"/>
      <c r="U5083" s="36"/>
      <c r="V5083" s="36"/>
    </row>
    <row r="5084" spans="11:22" x14ac:dyDescent="0.25">
      <c r="K5084" s="36"/>
      <c r="L5084" s="37"/>
      <c r="M5084" s="37"/>
      <c r="N5084" s="37"/>
      <c r="O5084" s="37"/>
      <c r="P5084" s="36"/>
      <c r="S5084" s="36"/>
      <c r="T5084" s="36"/>
      <c r="U5084" s="36"/>
      <c r="V5084" s="36"/>
    </row>
    <row r="5085" spans="11:22" x14ac:dyDescent="0.25">
      <c r="K5085" s="36"/>
      <c r="L5085" s="37"/>
      <c r="M5085" s="37"/>
      <c r="N5085" s="37"/>
      <c r="O5085" s="37"/>
      <c r="P5085" s="36"/>
      <c r="S5085" s="36"/>
      <c r="T5085" s="36"/>
      <c r="U5085" s="36"/>
      <c r="V5085" s="36"/>
    </row>
    <row r="5086" spans="11:22" x14ac:dyDescent="0.25">
      <c r="K5086" s="36"/>
      <c r="L5086" s="37"/>
      <c r="M5086" s="37"/>
      <c r="N5086" s="37"/>
      <c r="O5086" s="37"/>
      <c r="P5086" s="36"/>
      <c r="S5086" s="36"/>
      <c r="T5086" s="36"/>
      <c r="U5086" s="36"/>
      <c r="V5086" s="36"/>
    </row>
    <row r="5087" spans="11:22" x14ac:dyDescent="0.25">
      <c r="K5087" s="36"/>
      <c r="L5087" s="37"/>
      <c r="M5087" s="37"/>
      <c r="N5087" s="37"/>
      <c r="O5087" s="37"/>
      <c r="P5087" s="36"/>
      <c r="S5087" s="36"/>
      <c r="T5087" s="36"/>
      <c r="U5087" s="36"/>
      <c r="V5087" s="36"/>
    </row>
    <row r="5088" spans="11:22" x14ac:dyDescent="0.25">
      <c r="K5088" s="36"/>
      <c r="L5088" s="37"/>
      <c r="M5088" s="37"/>
      <c r="N5088" s="37"/>
      <c r="O5088" s="37"/>
      <c r="P5088" s="36"/>
      <c r="S5088" s="36"/>
      <c r="T5088" s="36"/>
      <c r="U5088" s="36"/>
      <c r="V5088" s="36"/>
    </row>
    <row r="5089" spans="11:22" x14ac:dyDescent="0.25">
      <c r="K5089" s="36"/>
      <c r="L5089" s="37"/>
      <c r="M5089" s="37"/>
      <c r="N5089" s="37"/>
      <c r="O5089" s="37"/>
      <c r="P5089" s="36"/>
      <c r="S5089" s="36"/>
      <c r="T5089" s="36"/>
      <c r="U5089" s="36"/>
      <c r="V5089" s="36"/>
    </row>
    <row r="5090" spans="11:22" x14ac:dyDescent="0.25">
      <c r="K5090" s="36"/>
      <c r="L5090" s="37"/>
      <c r="M5090" s="37"/>
      <c r="N5090" s="37"/>
      <c r="O5090" s="37"/>
      <c r="P5090" s="36"/>
      <c r="S5090" s="36"/>
      <c r="T5090" s="36"/>
      <c r="U5090" s="36"/>
      <c r="V5090" s="36"/>
    </row>
    <row r="5091" spans="11:22" x14ac:dyDescent="0.25">
      <c r="K5091" s="36"/>
      <c r="L5091" s="37"/>
      <c r="M5091" s="37"/>
      <c r="N5091" s="37"/>
      <c r="O5091" s="37"/>
      <c r="P5091" s="36"/>
      <c r="S5091" s="36"/>
      <c r="T5091" s="36"/>
      <c r="U5091" s="36"/>
      <c r="V5091" s="36"/>
    </row>
    <row r="5092" spans="11:22" x14ac:dyDescent="0.25">
      <c r="K5092" s="36"/>
      <c r="L5092" s="37"/>
      <c r="M5092" s="37"/>
      <c r="N5092" s="37"/>
      <c r="O5092" s="37"/>
      <c r="P5092" s="36"/>
      <c r="S5092" s="36"/>
      <c r="T5092" s="36"/>
      <c r="U5092" s="36"/>
      <c r="V5092" s="36"/>
    </row>
    <row r="5093" spans="11:22" x14ac:dyDescent="0.25">
      <c r="K5093" s="36"/>
      <c r="L5093" s="37"/>
      <c r="M5093" s="37"/>
      <c r="N5093" s="37"/>
      <c r="O5093" s="37"/>
      <c r="P5093" s="36"/>
      <c r="S5093" s="36"/>
      <c r="T5093" s="36"/>
      <c r="U5093" s="36"/>
      <c r="V5093" s="36"/>
    </row>
    <row r="5094" spans="11:22" x14ac:dyDescent="0.25">
      <c r="K5094" s="36"/>
      <c r="L5094" s="37"/>
      <c r="M5094" s="37"/>
      <c r="N5094" s="37"/>
      <c r="O5094" s="37"/>
      <c r="P5094" s="36"/>
      <c r="S5094" s="36"/>
      <c r="T5094" s="36"/>
      <c r="U5094" s="36"/>
      <c r="V5094" s="36"/>
    </row>
    <row r="5095" spans="11:22" x14ac:dyDescent="0.25">
      <c r="K5095" s="36"/>
      <c r="L5095" s="37"/>
      <c r="M5095" s="37"/>
      <c r="N5095" s="37"/>
      <c r="O5095" s="37"/>
      <c r="P5095" s="36"/>
      <c r="S5095" s="36"/>
      <c r="T5095" s="36"/>
      <c r="U5095" s="36"/>
      <c r="V5095" s="36"/>
    </row>
    <row r="5096" spans="11:22" x14ac:dyDescent="0.25">
      <c r="K5096" s="36"/>
      <c r="L5096" s="37"/>
      <c r="M5096" s="37"/>
      <c r="N5096" s="37"/>
      <c r="O5096" s="37"/>
      <c r="P5096" s="36"/>
      <c r="S5096" s="36"/>
      <c r="T5096" s="36"/>
      <c r="U5096" s="36"/>
      <c r="V5096" s="36"/>
    </row>
    <row r="5097" spans="11:22" x14ac:dyDescent="0.25">
      <c r="K5097" s="36"/>
      <c r="L5097" s="37"/>
      <c r="M5097" s="37"/>
      <c r="N5097" s="37"/>
      <c r="O5097" s="37"/>
      <c r="P5097" s="36"/>
      <c r="S5097" s="36"/>
      <c r="T5097" s="36"/>
      <c r="U5097" s="36"/>
      <c r="V5097" s="36"/>
    </row>
    <row r="5098" spans="11:22" x14ac:dyDescent="0.25">
      <c r="K5098" s="36"/>
      <c r="L5098" s="37"/>
      <c r="M5098" s="37"/>
      <c r="N5098" s="37"/>
      <c r="O5098" s="37"/>
      <c r="P5098" s="36"/>
      <c r="S5098" s="36"/>
      <c r="T5098" s="36"/>
      <c r="U5098" s="36"/>
      <c r="V5098" s="36"/>
    </row>
    <row r="5099" spans="11:22" x14ac:dyDescent="0.25">
      <c r="K5099" s="36"/>
      <c r="L5099" s="37"/>
      <c r="M5099" s="37"/>
      <c r="N5099" s="37"/>
      <c r="O5099" s="37"/>
      <c r="P5099" s="36"/>
      <c r="S5099" s="36"/>
      <c r="T5099" s="36"/>
      <c r="U5099" s="36"/>
      <c r="V5099" s="36"/>
    </row>
    <row r="5100" spans="11:22" x14ac:dyDescent="0.25">
      <c r="K5100" s="36"/>
      <c r="L5100" s="37"/>
      <c r="M5100" s="37"/>
      <c r="N5100" s="37"/>
      <c r="O5100" s="37"/>
      <c r="P5100" s="36"/>
      <c r="S5100" s="36"/>
      <c r="T5100" s="36"/>
      <c r="U5100" s="36"/>
      <c r="V5100" s="36"/>
    </row>
    <row r="5101" spans="11:22" x14ac:dyDescent="0.25">
      <c r="K5101" s="36"/>
      <c r="L5101" s="37"/>
      <c r="M5101" s="37"/>
      <c r="N5101" s="37"/>
      <c r="O5101" s="37"/>
      <c r="P5101" s="36"/>
      <c r="S5101" s="36"/>
      <c r="T5101" s="36"/>
      <c r="U5101" s="36"/>
      <c r="V5101" s="36"/>
    </row>
    <row r="5102" spans="11:22" x14ac:dyDescent="0.25">
      <c r="K5102" s="36"/>
      <c r="L5102" s="37"/>
      <c r="M5102" s="37"/>
      <c r="N5102" s="37"/>
      <c r="O5102" s="37"/>
      <c r="P5102" s="36"/>
      <c r="S5102" s="36"/>
      <c r="T5102" s="36"/>
      <c r="U5102" s="36"/>
      <c r="V5102" s="36"/>
    </row>
    <row r="5103" spans="11:22" x14ac:dyDescent="0.25">
      <c r="K5103" s="36"/>
      <c r="L5103" s="37"/>
      <c r="M5103" s="37"/>
      <c r="N5103" s="37"/>
      <c r="O5103" s="37"/>
      <c r="P5103" s="36"/>
      <c r="S5103" s="36"/>
      <c r="T5103" s="36"/>
      <c r="U5103" s="36"/>
      <c r="V5103" s="36"/>
    </row>
    <row r="5104" spans="11:22" x14ac:dyDescent="0.25">
      <c r="K5104" s="36"/>
      <c r="L5104" s="37"/>
      <c r="M5104" s="37"/>
      <c r="N5104" s="37"/>
      <c r="O5104" s="37"/>
      <c r="P5104" s="36"/>
      <c r="S5104" s="36"/>
      <c r="T5104" s="36"/>
      <c r="U5104" s="36"/>
      <c r="V5104" s="36"/>
    </row>
    <row r="5105" spans="11:22" x14ac:dyDescent="0.25">
      <c r="K5105" s="36"/>
      <c r="L5105" s="37"/>
      <c r="M5105" s="37"/>
      <c r="N5105" s="37"/>
      <c r="O5105" s="37"/>
      <c r="P5105" s="36"/>
      <c r="S5105" s="36"/>
      <c r="T5105" s="36"/>
      <c r="U5105" s="36"/>
      <c r="V5105" s="36"/>
    </row>
    <row r="5106" spans="11:22" x14ac:dyDescent="0.25">
      <c r="K5106" s="36"/>
      <c r="L5106" s="37"/>
      <c r="M5106" s="37"/>
      <c r="N5106" s="37"/>
      <c r="O5106" s="37"/>
      <c r="P5106" s="36"/>
      <c r="S5106" s="36"/>
      <c r="T5106" s="36"/>
      <c r="U5106" s="36"/>
      <c r="V5106" s="36"/>
    </row>
    <row r="5107" spans="11:22" x14ac:dyDescent="0.25">
      <c r="K5107" s="36"/>
      <c r="L5107" s="37"/>
      <c r="M5107" s="37"/>
      <c r="N5107" s="37"/>
      <c r="O5107" s="37"/>
      <c r="P5107" s="36"/>
      <c r="S5107" s="36"/>
      <c r="T5107" s="36"/>
      <c r="U5107" s="36"/>
      <c r="V5107" s="36"/>
    </row>
    <row r="5108" spans="11:22" x14ac:dyDescent="0.25">
      <c r="K5108" s="36"/>
      <c r="L5108" s="37"/>
      <c r="M5108" s="37"/>
      <c r="N5108" s="37"/>
      <c r="O5108" s="37"/>
      <c r="P5108" s="36"/>
      <c r="S5108" s="36"/>
      <c r="T5108" s="36"/>
      <c r="U5108" s="36"/>
      <c r="V5108" s="36"/>
    </row>
    <row r="5109" spans="11:22" x14ac:dyDescent="0.25">
      <c r="K5109" s="36"/>
      <c r="L5109" s="37"/>
      <c r="M5109" s="37"/>
      <c r="N5109" s="37"/>
      <c r="O5109" s="37"/>
      <c r="P5109" s="36"/>
      <c r="S5109" s="36"/>
      <c r="T5109" s="36"/>
      <c r="U5109" s="36"/>
      <c r="V5109" s="36"/>
    </row>
    <row r="5110" spans="11:22" x14ac:dyDescent="0.25">
      <c r="K5110" s="36"/>
      <c r="L5110" s="37"/>
      <c r="M5110" s="37"/>
      <c r="N5110" s="37"/>
      <c r="O5110" s="37"/>
      <c r="P5110" s="36"/>
      <c r="S5110" s="36"/>
      <c r="T5110" s="36"/>
      <c r="U5110" s="36"/>
      <c r="V5110" s="36"/>
    </row>
    <row r="5111" spans="11:22" x14ac:dyDescent="0.25">
      <c r="K5111" s="36"/>
      <c r="L5111" s="37"/>
      <c r="M5111" s="37"/>
      <c r="N5111" s="37"/>
      <c r="O5111" s="37"/>
      <c r="P5111" s="36"/>
      <c r="S5111" s="36"/>
      <c r="T5111" s="36"/>
      <c r="U5111" s="36"/>
      <c r="V5111" s="36"/>
    </row>
    <row r="5112" spans="11:22" x14ac:dyDescent="0.25">
      <c r="K5112" s="36"/>
      <c r="L5112" s="37"/>
      <c r="M5112" s="37"/>
      <c r="N5112" s="37"/>
      <c r="O5112" s="37"/>
      <c r="P5112" s="36"/>
      <c r="S5112" s="36"/>
      <c r="T5112" s="36"/>
      <c r="U5112" s="36"/>
      <c r="V5112" s="36"/>
    </row>
    <row r="5113" spans="11:22" x14ac:dyDescent="0.25">
      <c r="K5113" s="36"/>
      <c r="L5113" s="37"/>
      <c r="M5113" s="37"/>
      <c r="N5113" s="37"/>
      <c r="O5113" s="37"/>
      <c r="P5113" s="36"/>
      <c r="S5113" s="36"/>
      <c r="T5113" s="36"/>
      <c r="U5113" s="36"/>
      <c r="V5113" s="36"/>
    </row>
    <row r="5114" spans="11:22" x14ac:dyDescent="0.25">
      <c r="K5114" s="36"/>
      <c r="L5114" s="37"/>
      <c r="M5114" s="37"/>
      <c r="N5114" s="37"/>
      <c r="O5114" s="37"/>
      <c r="P5114" s="36"/>
      <c r="S5114" s="36"/>
      <c r="T5114" s="36"/>
      <c r="U5114" s="36"/>
      <c r="V5114" s="36"/>
    </row>
    <row r="5115" spans="11:22" x14ac:dyDescent="0.25">
      <c r="K5115" s="36"/>
      <c r="L5115" s="37"/>
      <c r="M5115" s="37"/>
      <c r="N5115" s="37"/>
      <c r="O5115" s="37"/>
      <c r="P5115" s="36"/>
      <c r="S5115" s="36"/>
      <c r="T5115" s="36"/>
      <c r="U5115" s="36"/>
      <c r="V5115" s="36"/>
    </row>
    <row r="5116" spans="11:22" x14ac:dyDescent="0.25">
      <c r="K5116" s="36"/>
      <c r="L5116" s="37"/>
      <c r="M5116" s="37"/>
      <c r="N5116" s="37"/>
      <c r="O5116" s="37"/>
      <c r="P5116" s="36"/>
      <c r="S5116" s="36"/>
      <c r="T5116" s="36"/>
      <c r="U5116" s="36"/>
      <c r="V5116" s="36"/>
    </row>
    <row r="5117" spans="11:22" x14ac:dyDescent="0.25">
      <c r="K5117" s="36"/>
      <c r="L5117" s="37"/>
      <c r="M5117" s="37"/>
      <c r="N5117" s="37"/>
      <c r="O5117" s="37"/>
      <c r="P5117" s="36"/>
      <c r="S5117" s="36"/>
      <c r="T5117" s="36"/>
      <c r="U5117" s="36"/>
      <c r="V5117" s="36"/>
    </row>
    <row r="5118" spans="11:22" x14ac:dyDescent="0.25">
      <c r="K5118" s="36"/>
      <c r="L5118" s="37"/>
      <c r="M5118" s="37"/>
      <c r="N5118" s="37"/>
      <c r="O5118" s="37"/>
      <c r="P5118" s="36"/>
      <c r="S5118" s="36"/>
      <c r="T5118" s="36"/>
      <c r="U5118" s="36"/>
      <c r="V5118" s="36"/>
    </row>
    <row r="5119" spans="11:22" x14ac:dyDescent="0.25">
      <c r="K5119" s="36"/>
      <c r="L5119" s="37"/>
      <c r="M5119" s="37"/>
      <c r="N5119" s="37"/>
      <c r="O5119" s="37"/>
      <c r="P5119" s="36"/>
      <c r="S5119" s="36"/>
      <c r="T5119" s="36"/>
      <c r="U5119" s="36"/>
      <c r="V5119" s="36"/>
    </row>
    <row r="5120" spans="11:22" x14ac:dyDescent="0.25">
      <c r="K5120" s="36"/>
      <c r="L5120" s="37"/>
      <c r="M5120" s="37"/>
      <c r="N5120" s="37"/>
      <c r="O5120" s="37"/>
      <c r="P5120" s="36"/>
      <c r="S5120" s="36"/>
      <c r="T5120" s="36"/>
      <c r="U5120" s="36"/>
      <c r="V5120" s="36"/>
    </row>
    <row r="5121" spans="11:22" x14ac:dyDescent="0.25">
      <c r="K5121" s="36"/>
      <c r="L5121" s="37"/>
      <c r="M5121" s="37"/>
      <c r="N5121" s="37"/>
      <c r="O5121" s="37"/>
      <c r="P5121" s="36"/>
      <c r="S5121" s="36"/>
      <c r="T5121" s="36"/>
      <c r="U5121" s="36"/>
      <c r="V5121" s="36"/>
    </row>
    <row r="5122" spans="11:22" x14ac:dyDescent="0.25">
      <c r="K5122" s="36"/>
      <c r="L5122" s="37"/>
      <c r="M5122" s="37"/>
      <c r="N5122" s="37"/>
      <c r="O5122" s="37"/>
      <c r="P5122" s="36"/>
      <c r="S5122" s="36"/>
      <c r="T5122" s="36"/>
      <c r="U5122" s="36"/>
      <c r="V5122" s="36"/>
    </row>
    <row r="5123" spans="11:22" x14ac:dyDescent="0.25">
      <c r="K5123" s="36"/>
      <c r="L5123" s="37"/>
      <c r="M5123" s="37"/>
      <c r="N5123" s="37"/>
      <c r="O5123" s="37"/>
      <c r="P5123" s="36"/>
      <c r="S5123" s="36"/>
      <c r="T5123" s="36"/>
      <c r="U5123" s="36"/>
      <c r="V5123" s="36"/>
    </row>
    <row r="5124" spans="11:22" x14ac:dyDescent="0.25">
      <c r="K5124" s="36"/>
      <c r="L5124" s="37"/>
      <c r="M5124" s="37"/>
      <c r="N5124" s="37"/>
      <c r="O5124" s="37"/>
      <c r="P5124" s="36"/>
      <c r="S5124" s="36"/>
      <c r="T5124" s="36"/>
      <c r="U5124" s="36"/>
      <c r="V5124" s="36"/>
    </row>
    <row r="5125" spans="11:22" x14ac:dyDescent="0.25">
      <c r="K5125" s="36"/>
      <c r="L5125" s="37"/>
      <c r="M5125" s="37"/>
      <c r="N5125" s="37"/>
      <c r="O5125" s="37"/>
      <c r="P5125" s="36"/>
      <c r="S5125" s="36"/>
      <c r="T5125" s="36"/>
      <c r="U5125" s="36"/>
      <c r="V5125" s="36"/>
    </row>
    <row r="5126" spans="11:22" x14ac:dyDescent="0.25">
      <c r="K5126" s="36"/>
      <c r="L5126" s="37"/>
      <c r="M5126" s="37"/>
      <c r="N5126" s="37"/>
      <c r="O5126" s="37"/>
      <c r="P5126" s="36"/>
      <c r="S5126" s="36"/>
      <c r="T5126" s="36"/>
      <c r="U5126" s="36"/>
      <c r="V5126" s="36"/>
    </row>
    <row r="5127" spans="11:22" x14ac:dyDescent="0.25">
      <c r="K5127" s="36"/>
      <c r="L5127" s="37"/>
      <c r="M5127" s="37"/>
      <c r="N5127" s="37"/>
      <c r="O5127" s="37"/>
      <c r="P5127" s="36"/>
      <c r="S5127" s="36"/>
      <c r="T5127" s="36"/>
      <c r="U5127" s="36"/>
      <c r="V5127" s="36"/>
    </row>
    <row r="5128" spans="11:22" x14ac:dyDescent="0.25">
      <c r="K5128" s="36"/>
      <c r="L5128" s="37"/>
      <c r="M5128" s="37"/>
      <c r="N5128" s="37"/>
      <c r="O5128" s="37"/>
      <c r="P5128" s="36"/>
      <c r="S5128" s="36"/>
      <c r="T5128" s="36"/>
      <c r="U5128" s="36"/>
      <c r="V5128" s="36"/>
    </row>
    <row r="5129" spans="11:22" x14ac:dyDescent="0.25">
      <c r="K5129" s="36"/>
      <c r="L5129" s="37"/>
      <c r="M5129" s="37"/>
      <c r="N5129" s="37"/>
      <c r="O5129" s="37"/>
      <c r="P5129" s="36"/>
      <c r="S5129" s="36"/>
      <c r="T5129" s="36"/>
      <c r="U5129" s="36"/>
      <c r="V5129" s="36"/>
    </row>
    <row r="5130" spans="11:22" x14ac:dyDescent="0.25">
      <c r="K5130" s="36"/>
      <c r="L5130" s="37"/>
      <c r="M5130" s="37"/>
      <c r="N5130" s="37"/>
      <c r="O5130" s="37"/>
      <c r="P5130" s="36"/>
      <c r="S5130" s="36"/>
      <c r="T5130" s="36"/>
      <c r="U5130" s="36"/>
      <c r="V5130" s="36"/>
    </row>
    <row r="5131" spans="11:22" x14ac:dyDescent="0.25">
      <c r="K5131" s="36"/>
      <c r="L5131" s="37"/>
      <c r="M5131" s="37"/>
      <c r="N5131" s="37"/>
      <c r="O5131" s="37"/>
      <c r="P5131" s="36"/>
      <c r="S5131" s="36"/>
      <c r="T5131" s="36"/>
      <c r="U5131" s="36"/>
      <c r="V5131" s="36"/>
    </row>
    <row r="5132" spans="11:22" x14ac:dyDescent="0.25">
      <c r="K5132" s="36"/>
      <c r="L5132" s="37"/>
      <c r="M5132" s="37"/>
      <c r="N5132" s="37"/>
      <c r="O5132" s="37"/>
      <c r="P5132" s="36"/>
      <c r="S5132" s="36"/>
      <c r="T5132" s="36"/>
      <c r="U5132" s="36"/>
      <c r="V5132" s="36"/>
    </row>
    <row r="5133" spans="11:22" x14ac:dyDescent="0.25">
      <c r="K5133" s="36"/>
      <c r="L5133" s="37"/>
      <c r="M5133" s="37"/>
      <c r="N5133" s="37"/>
      <c r="O5133" s="37"/>
      <c r="P5133" s="36"/>
      <c r="S5133" s="36"/>
      <c r="T5133" s="36"/>
      <c r="U5133" s="36"/>
      <c r="V5133" s="36"/>
    </row>
    <row r="5134" spans="11:22" x14ac:dyDescent="0.25">
      <c r="K5134" s="36"/>
      <c r="L5134" s="37"/>
      <c r="M5134" s="37"/>
      <c r="N5134" s="37"/>
      <c r="O5134" s="37"/>
      <c r="P5134" s="36"/>
      <c r="S5134" s="36"/>
      <c r="T5134" s="36"/>
      <c r="U5134" s="36"/>
      <c r="V5134" s="36"/>
    </row>
    <row r="5135" spans="11:22" x14ac:dyDescent="0.25">
      <c r="K5135" s="36"/>
      <c r="L5135" s="37"/>
      <c r="M5135" s="37"/>
      <c r="N5135" s="37"/>
      <c r="O5135" s="37"/>
      <c r="P5135" s="36"/>
      <c r="S5135" s="36"/>
      <c r="T5135" s="36"/>
      <c r="U5135" s="36"/>
      <c r="V5135" s="36"/>
    </row>
    <row r="5136" spans="11:22" x14ac:dyDescent="0.25">
      <c r="K5136" s="36"/>
      <c r="L5136" s="37"/>
      <c r="M5136" s="37"/>
      <c r="N5136" s="37"/>
      <c r="O5136" s="37"/>
      <c r="P5136" s="36"/>
      <c r="S5136" s="36"/>
      <c r="T5136" s="36"/>
      <c r="U5136" s="36"/>
      <c r="V5136" s="36"/>
    </row>
    <row r="5137" spans="11:22" x14ac:dyDescent="0.25">
      <c r="K5137" s="36"/>
      <c r="L5137" s="37"/>
      <c r="M5137" s="37"/>
      <c r="N5137" s="37"/>
      <c r="O5137" s="37"/>
      <c r="P5137" s="36"/>
      <c r="S5137" s="36"/>
      <c r="T5137" s="36"/>
      <c r="U5137" s="36"/>
      <c r="V5137" s="36"/>
    </row>
    <row r="5138" spans="11:22" x14ac:dyDescent="0.25">
      <c r="K5138" s="36"/>
      <c r="L5138" s="37"/>
      <c r="M5138" s="37"/>
      <c r="N5138" s="37"/>
      <c r="O5138" s="37"/>
      <c r="P5138" s="36"/>
      <c r="S5138" s="36"/>
      <c r="T5138" s="36"/>
      <c r="U5138" s="36"/>
      <c r="V5138" s="36"/>
    </row>
    <row r="5139" spans="11:22" x14ac:dyDescent="0.25">
      <c r="K5139" s="36"/>
      <c r="L5139" s="37"/>
      <c r="M5139" s="37"/>
      <c r="N5139" s="37"/>
      <c r="O5139" s="37"/>
      <c r="P5139" s="36"/>
      <c r="S5139" s="36"/>
      <c r="T5139" s="36"/>
      <c r="U5139" s="36"/>
      <c r="V5139" s="36"/>
    </row>
    <row r="5140" spans="11:22" x14ac:dyDescent="0.25">
      <c r="K5140" s="36"/>
      <c r="L5140" s="37"/>
      <c r="M5140" s="37"/>
      <c r="N5140" s="37"/>
      <c r="O5140" s="37"/>
      <c r="P5140" s="36"/>
      <c r="S5140" s="36"/>
      <c r="T5140" s="36"/>
      <c r="U5140" s="36"/>
      <c r="V5140" s="36"/>
    </row>
    <row r="5141" spans="11:22" x14ac:dyDescent="0.25">
      <c r="K5141" s="36"/>
      <c r="L5141" s="37"/>
      <c r="M5141" s="37"/>
      <c r="N5141" s="37"/>
      <c r="O5141" s="37"/>
      <c r="P5141" s="36"/>
      <c r="S5141" s="36"/>
      <c r="T5141" s="36"/>
      <c r="U5141" s="36"/>
      <c r="V5141" s="36"/>
    </row>
    <row r="5142" spans="11:22" x14ac:dyDescent="0.25">
      <c r="K5142" s="36"/>
      <c r="L5142" s="37"/>
      <c r="M5142" s="37"/>
      <c r="N5142" s="37"/>
      <c r="O5142" s="37"/>
      <c r="P5142" s="36"/>
      <c r="S5142" s="36"/>
      <c r="T5142" s="36"/>
      <c r="U5142" s="36"/>
      <c r="V5142" s="36"/>
    </row>
    <row r="5143" spans="11:22" x14ac:dyDescent="0.25">
      <c r="K5143" s="36"/>
      <c r="L5143" s="37"/>
      <c r="M5143" s="37"/>
      <c r="N5143" s="37"/>
      <c r="O5143" s="37"/>
      <c r="P5143" s="36"/>
      <c r="S5143" s="36"/>
      <c r="T5143" s="36"/>
      <c r="U5143" s="36"/>
      <c r="V5143" s="36"/>
    </row>
    <row r="5144" spans="11:22" x14ac:dyDescent="0.25">
      <c r="K5144" s="36"/>
      <c r="L5144" s="37"/>
      <c r="M5144" s="37"/>
      <c r="N5144" s="37"/>
      <c r="O5144" s="37"/>
      <c r="P5144" s="36"/>
      <c r="S5144" s="36"/>
      <c r="T5144" s="36"/>
      <c r="U5144" s="36"/>
      <c r="V5144" s="36"/>
    </row>
    <row r="5145" spans="11:22" x14ac:dyDescent="0.25">
      <c r="K5145" s="36"/>
      <c r="L5145" s="37"/>
      <c r="M5145" s="37"/>
      <c r="N5145" s="37"/>
      <c r="O5145" s="37"/>
      <c r="P5145" s="36"/>
      <c r="S5145" s="36"/>
      <c r="T5145" s="36"/>
      <c r="U5145" s="36"/>
      <c r="V5145" s="36"/>
    </row>
    <row r="5146" spans="11:22" x14ac:dyDescent="0.25">
      <c r="K5146" s="36"/>
      <c r="L5146" s="37"/>
      <c r="M5146" s="37"/>
      <c r="N5146" s="37"/>
      <c r="O5146" s="37"/>
      <c r="P5146" s="36"/>
      <c r="S5146" s="36"/>
      <c r="T5146" s="36"/>
      <c r="U5146" s="36"/>
      <c r="V5146" s="36"/>
    </row>
    <row r="5147" spans="11:22" x14ac:dyDescent="0.25">
      <c r="K5147" s="36"/>
      <c r="L5147" s="37"/>
      <c r="M5147" s="37"/>
      <c r="N5147" s="37"/>
      <c r="O5147" s="37"/>
      <c r="P5147" s="36"/>
      <c r="S5147" s="36"/>
      <c r="T5147" s="36"/>
      <c r="U5147" s="36"/>
      <c r="V5147" s="36"/>
    </row>
    <row r="5148" spans="11:22" x14ac:dyDescent="0.25">
      <c r="K5148" s="36"/>
      <c r="L5148" s="37"/>
      <c r="M5148" s="37"/>
      <c r="N5148" s="37"/>
      <c r="O5148" s="37"/>
      <c r="P5148" s="36"/>
      <c r="S5148" s="36"/>
      <c r="T5148" s="36"/>
      <c r="U5148" s="36"/>
      <c r="V5148" s="36"/>
    </row>
    <row r="5149" spans="11:22" x14ac:dyDescent="0.25">
      <c r="K5149" s="36"/>
      <c r="L5149" s="37"/>
      <c r="M5149" s="37"/>
      <c r="N5149" s="37"/>
      <c r="O5149" s="37"/>
      <c r="P5149" s="36"/>
      <c r="S5149" s="36"/>
      <c r="T5149" s="36"/>
      <c r="U5149" s="36"/>
      <c r="V5149" s="36"/>
    </row>
    <row r="5150" spans="11:22" x14ac:dyDescent="0.25">
      <c r="K5150" s="36"/>
      <c r="L5150" s="37"/>
      <c r="M5150" s="37"/>
      <c r="N5150" s="37"/>
      <c r="O5150" s="37"/>
      <c r="P5150" s="36"/>
      <c r="S5150" s="36"/>
      <c r="T5150" s="36"/>
      <c r="U5150" s="36"/>
      <c r="V5150" s="36"/>
    </row>
    <row r="5151" spans="11:22" x14ac:dyDescent="0.25">
      <c r="K5151" s="36"/>
      <c r="L5151" s="37"/>
      <c r="M5151" s="37"/>
      <c r="N5151" s="37"/>
      <c r="O5151" s="37"/>
      <c r="P5151" s="36"/>
      <c r="S5151" s="36"/>
      <c r="T5151" s="36"/>
      <c r="U5151" s="36"/>
      <c r="V5151" s="36"/>
    </row>
    <row r="5152" spans="11:22" x14ac:dyDescent="0.25">
      <c r="K5152" s="36"/>
      <c r="L5152" s="37"/>
      <c r="M5152" s="37"/>
      <c r="N5152" s="37"/>
      <c r="O5152" s="37"/>
      <c r="P5152" s="36"/>
      <c r="S5152" s="36"/>
      <c r="T5152" s="36"/>
      <c r="U5152" s="36"/>
      <c r="V5152" s="36"/>
    </row>
    <row r="5153" spans="11:22" x14ac:dyDescent="0.25">
      <c r="K5153" s="36"/>
      <c r="L5153" s="37"/>
      <c r="M5153" s="37"/>
      <c r="N5153" s="37"/>
      <c r="O5153" s="37"/>
      <c r="P5153" s="36"/>
      <c r="S5153" s="36"/>
      <c r="T5153" s="36"/>
      <c r="U5153" s="36"/>
      <c r="V5153" s="36"/>
    </row>
    <row r="5154" spans="11:22" x14ac:dyDescent="0.25">
      <c r="K5154" s="36"/>
      <c r="L5154" s="37"/>
      <c r="M5154" s="37"/>
      <c r="N5154" s="37"/>
      <c r="O5154" s="37"/>
      <c r="P5154" s="36"/>
      <c r="S5154" s="36"/>
      <c r="T5154" s="36"/>
      <c r="U5154" s="36"/>
      <c r="V5154" s="36"/>
    </row>
    <row r="5155" spans="11:22" x14ac:dyDescent="0.25">
      <c r="K5155" s="36"/>
      <c r="L5155" s="37"/>
      <c r="M5155" s="37"/>
      <c r="N5155" s="37"/>
      <c r="O5155" s="37"/>
      <c r="P5155" s="36"/>
      <c r="S5155" s="36"/>
      <c r="T5155" s="36"/>
      <c r="U5155" s="36"/>
      <c r="V5155" s="36"/>
    </row>
    <row r="5156" spans="11:22" x14ac:dyDescent="0.25">
      <c r="K5156" s="36"/>
      <c r="L5156" s="37"/>
      <c r="M5156" s="37"/>
      <c r="N5156" s="37"/>
      <c r="O5156" s="37"/>
      <c r="P5156" s="36"/>
      <c r="S5156" s="36"/>
      <c r="T5156" s="36"/>
      <c r="U5156" s="36"/>
      <c r="V5156" s="36"/>
    </row>
    <row r="5157" spans="11:22" x14ac:dyDescent="0.25">
      <c r="K5157" s="36"/>
      <c r="L5157" s="37"/>
      <c r="M5157" s="37"/>
      <c r="N5157" s="37"/>
      <c r="O5157" s="37"/>
      <c r="P5157" s="36"/>
      <c r="S5157" s="36"/>
      <c r="T5157" s="36"/>
      <c r="U5157" s="36"/>
      <c r="V5157" s="36"/>
    </row>
    <row r="5158" spans="11:22" x14ac:dyDescent="0.25">
      <c r="K5158" s="36"/>
      <c r="L5158" s="37"/>
      <c r="M5158" s="37"/>
      <c r="N5158" s="37"/>
      <c r="O5158" s="37"/>
      <c r="P5158" s="36"/>
      <c r="S5158" s="36"/>
      <c r="T5158" s="36"/>
      <c r="U5158" s="36"/>
      <c r="V5158" s="36"/>
    </row>
    <row r="5159" spans="11:22" x14ac:dyDescent="0.25">
      <c r="K5159" s="36"/>
      <c r="L5159" s="37"/>
      <c r="M5159" s="37"/>
      <c r="N5159" s="37"/>
      <c r="O5159" s="37"/>
      <c r="P5159" s="36"/>
      <c r="S5159" s="36"/>
      <c r="T5159" s="36"/>
      <c r="U5159" s="36"/>
      <c r="V5159" s="36"/>
    </row>
    <row r="5160" spans="11:22" x14ac:dyDescent="0.25">
      <c r="K5160" s="36"/>
      <c r="L5160" s="37"/>
      <c r="M5160" s="37"/>
      <c r="N5160" s="37"/>
      <c r="O5160" s="37"/>
      <c r="P5160" s="36"/>
      <c r="S5160" s="36"/>
      <c r="T5160" s="36"/>
      <c r="U5160" s="36"/>
      <c r="V5160" s="36"/>
    </row>
    <row r="5161" spans="11:22" x14ac:dyDescent="0.25">
      <c r="K5161" s="36"/>
      <c r="L5161" s="37"/>
      <c r="M5161" s="37"/>
      <c r="N5161" s="37"/>
      <c r="O5161" s="37"/>
      <c r="P5161" s="36"/>
      <c r="S5161" s="36"/>
      <c r="T5161" s="36"/>
      <c r="U5161" s="36"/>
      <c r="V5161" s="36"/>
    </row>
    <row r="5162" spans="11:22" x14ac:dyDescent="0.25">
      <c r="K5162" s="36"/>
      <c r="L5162" s="37"/>
      <c r="M5162" s="37"/>
      <c r="N5162" s="37"/>
      <c r="O5162" s="37"/>
      <c r="P5162" s="36"/>
      <c r="S5162" s="36"/>
      <c r="T5162" s="36"/>
      <c r="U5162" s="36"/>
      <c r="V5162" s="36"/>
    </row>
    <row r="5163" spans="11:22" x14ac:dyDescent="0.25">
      <c r="K5163" s="36"/>
      <c r="L5163" s="37"/>
      <c r="M5163" s="37"/>
      <c r="N5163" s="37"/>
      <c r="O5163" s="37"/>
      <c r="P5163" s="36"/>
      <c r="S5163" s="36"/>
      <c r="T5163" s="36"/>
      <c r="U5163" s="36"/>
      <c r="V5163" s="36"/>
    </row>
    <row r="5164" spans="11:22" x14ac:dyDescent="0.25">
      <c r="K5164" s="36"/>
      <c r="L5164" s="37"/>
      <c r="M5164" s="37"/>
      <c r="N5164" s="37"/>
      <c r="O5164" s="37"/>
      <c r="P5164" s="36"/>
      <c r="S5164" s="36"/>
      <c r="T5164" s="36"/>
      <c r="U5164" s="36"/>
      <c r="V5164" s="36"/>
    </row>
    <row r="5165" spans="11:22" x14ac:dyDescent="0.25">
      <c r="K5165" s="36"/>
      <c r="L5165" s="37"/>
      <c r="M5165" s="37"/>
      <c r="N5165" s="37"/>
      <c r="O5165" s="37"/>
      <c r="P5165" s="36"/>
      <c r="S5165" s="36"/>
      <c r="T5165" s="36"/>
      <c r="U5165" s="36"/>
      <c r="V5165" s="36"/>
    </row>
    <row r="5166" spans="11:22" x14ac:dyDescent="0.25">
      <c r="K5166" s="36"/>
      <c r="L5166" s="37"/>
      <c r="M5166" s="37"/>
      <c r="N5166" s="37"/>
      <c r="O5166" s="37"/>
      <c r="P5166" s="36"/>
      <c r="S5166" s="36"/>
      <c r="T5166" s="36"/>
      <c r="U5166" s="36"/>
      <c r="V5166" s="36"/>
    </row>
    <row r="5167" spans="11:22" x14ac:dyDescent="0.25">
      <c r="K5167" s="36"/>
      <c r="L5167" s="37"/>
      <c r="M5167" s="37"/>
      <c r="N5167" s="37"/>
      <c r="O5167" s="37"/>
      <c r="P5167" s="36"/>
      <c r="S5167" s="36"/>
      <c r="T5167" s="36"/>
      <c r="U5167" s="36"/>
      <c r="V5167" s="36"/>
    </row>
    <row r="5168" spans="11:22" x14ac:dyDescent="0.25">
      <c r="K5168" s="36"/>
      <c r="L5168" s="37"/>
      <c r="M5168" s="37"/>
      <c r="N5168" s="37"/>
      <c r="O5168" s="37"/>
      <c r="P5168" s="36"/>
      <c r="S5168" s="36"/>
      <c r="T5168" s="36"/>
      <c r="U5168" s="36"/>
      <c r="V5168" s="36"/>
    </row>
    <row r="5169" spans="11:22" x14ac:dyDescent="0.25">
      <c r="K5169" s="36"/>
      <c r="L5169" s="37"/>
      <c r="M5169" s="37"/>
      <c r="N5169" s="37"/>
      <c r="O5169" s="37"/>
      <c r="P5169" s="36"/>
      <c r="S5169" s="36"/>
      <c r="T5169" s="36"/>
      <c r="U5169" s="36"/>
      <c r="V5169" s="36"/>
    </row>
    <row r="5170" spans="11:22" x14ac:dyDescent="0.25">
      <c r="K5170" s="36"/>
      <c r="L5170" s="37"/>
      <c r="M5170" s="37"/>
      <c r="N5170" s="37"/>
      <c r="O5170" s="37"/>
      <c r="P5170" s="36"/>
      <c r="S5170" s="36"/>
      <c r="T5170" s="36"/>
      <c r="U5170" s="36"/>
      <c r="V5170" s="36"/>
    </row>
    <row r="5171" spans="11:22" x14ac:dyDescent="0.25">
      <c r="K5171" s="36"/>
      <c r="L5171" s="37"/>
      <c r="M5171" s="37"/>
      <c r="N5171" s="37"/>
      <c r="O5171" s="37"/>
      <c r="P5171" s="36"/>
      <c r="S5171" s="36"/>
      <c r="T5171" s="36"/>
      <c r="U5171" s="36"/>
      <c r="V5171" s="36"/>
    </row>
    <row r="5172" spans="11:22" x14ac:dyDescent="0.25">
      <c r="K5172" s="36"/>
      <c r="L5172" s="37"/>
      <c r="M5172" s="37"/>
      <c r="N5172" s="37"/>
      <c r="O5172" s="37"/>
      <c r="P5172" s="36"/>
      <c r="S5172" s="36"/>
      <c r="T5172" s="36"/>
      <c r="U5172" s="36"/>
      <c r="V5172" s="36"/>
    </row>
    <row r="5173" spans="11:22" x14ac:dyDescent="0.25">
      <c r="K5173" s="36"/>
      <c r="L5173" s="37"/>
      <c r="M5173" s="37"/>
      <c r="N5173" s="37"/>
      <c r="O5173" s="37"/>
      <c r="P5173" s="36"/>
      <c r="S5173" s="36"/>
      <c r="T5173" s="36"/>
      <c r="U5173" s="36"/>
      <c r="V5173" s="36"/>
    </row>
    <row r="5174" spans="11:22" x14ac:dyDescent="0.25">
      <c r="K5174" s="36"/>
      <c r="L5174" s="37"/>
      <c r="M5174" s="37"/>
      <c r="N5174" s="37"/>
      <c r="O5174" s="37"/>
      <c r="P5174" s="36"/>
      <c r="S5174" s="36"/>
      <c r="T5174" s="36"/>
      <c r="U5174" s="36"/>
      <c r="V5174" s="36"/>
    </row>
    <row r="5175" spans="11:22" x14ac:dyDescent="0.25">
      <c r="K5175" s="36"/>
      <c r="L5175" s="37"/>
      <c r="M5175" s="37"/>
      <c r="N5175" s="37"/>
      <c r="O5175" s="37"/>
      <c r="P5175" s="36"/>
      <c r="S5175" s="36"/>
      <c r="T5175" s="36"/>
      <c r="U5175" s="36"/>
      <c r="V5175" s="36"/>
    </row>
    <row r="5176" spans="11:22" x14ac:dyDescent="0.25">
      <c r="K5176" s="36"/>
      <c r="L5176" s="37"/>
      <c r="M5176" s="37"/>
      <c r="N5176" s="37"/>
      <c r="O5176" s="37"/>
      <c r="P5176" s="36"/>
      <c r="S5176" s="36"/>
      <c r="T5176" s="36"/>
      <c r="U5176" s="36"/>
      <c r="V5176" s="36"/>
    </row>
    <row r="5177" spans="11:22" x14ac:dyDescent="0.25">
      <c r="K5177" s="36"/>
      <c r="L5177" s="37"/>
      <c r="M5177" s="37"/>
      <c r="N5177" s="37"/>
      <c r="O5177" s="37"/>
      <c r="P5177" s="36"/>
      <c r="S5177" s="36"/>
      <c r="T5177" s="36"/>
      <c r="U5177" s="36"/>
      <c r="V5177" s="36"/>
    </row>
    <row r="5178" spans="11:22" x14ac:dyDescent="0.25">
      <c r="K5178" s="36"/>
      <c r="L5178" s="37"/>
      <c r="M5178" s="37"/>
      <c r="N5178" s="37"/>
      <c r="O5178" s="37"/>
      <c r="P5178" s="36"/>
      <c r="S5178" s="36"/>
      <c r="T5178" s="36"/>
      <c r="U5178" s="36"/>
      <c r="V5178" s="36"/>
    </row>
    <row r="5179" spans="11:22" x14ac:dyDescent="0.25">
      <c r="K5179" s="36"/>
      <c r="L5179" s="37"/>
      <c r="M5179" s="37"/>
      <c r="N5179" s="37"/>
      <c r="O5179" s="37"/>
      <c r="P5179" s="36"/>
      <c r="S5179" s="36"/>
      <c r="T5179" s="36"/>
      <c r="U5179" s="36"/>
      <c r="V5179" s="36"/>
    </row>
    <row r="5180" spans="11:22" x14ac:dyDescent="0.25">
      <c r="K5180" s="36"/>
      <c r="L5180" s="37"/>
      <c r="M5180" s="37"/>
      <c r="N5180" s="37"/>
      <c r="O5180" s="37"/>
      <c r="P5180" s="36"/>
      <c r="S5180" s="36"/>
      <c r="T5180" s="36"/>
      <c r="U5180" s="36"/>
      <c r="V5180" s="36"/>
    </row>
    <row r="5181" spans="11:22" x14ac:dyDescent="0.25">
      <c r="K5181" s="36"/>
      <c r="L5181" s="37"/>
      <c r="M5181" s="37"/>
      <c r="N5181" s="37"/>
      <c r="O5181" s="37"/>
      <c r="P5181" s="36"/>
      <c r="S5181" s="36"/>
      <c r="T5181" s="36"/>
      <c r="U5181" s="36"/>
      <c r="V5181" s="36"/>
    </row>
    <row r="5182" spans="11:22" x14ac:dyDescent="0.25">
      <c r="K5182" s="36"/>
      <c r="L5182" s="37"/>
      <c r="M5182" s="37"/>
      <c r="N5182" s="37"/>
      <c r="O5182" s="37"/>
      <c r="P5182" s="36"/>
      <c r="S5182" s="36"/>
      <c r="T5182" s="36"/>
      <c r="U5182" s="36"/>
      <c r="V5182" s="36"/>
    </row>
    <row r="5183" spans="11:22" x14ac:dyDescent="0.25">
      <c r="K5183" s="36"/>
      <c r="L5183" s="37"/>
      <c r="M5183" s="37"/>
      <c r="N5183" s="37"/>
      <c r="O5183" s="37"/>
      <c r="P5183" s="36"/>
      <c r="S5183" s="36"/>
      <c r="T5183" s="36"/>
      <c r="U5183" s="36"/>
      <c r="V5183" s="36"/>
    </row>
    <row r="5184" spans="11:22" x14ac:dyDescent="0.25">
      <c r="K5184" s="36"/>
      <c r="L5184" s="37"/>
      <c r="M5184" s="37"/>
      <c r="N5184" s="37"/>
      <c r="O5184" s="37"/>
      <c r="P5184" s="36"/>
      <c r="S5184" s="36"/>
      <c r="T5184" s="36"/>
      <c r="U5184" s="36"/>
      <c r="V5184" s="36"/>
    </row>
    <row r="5185" spans="11:22" x14ac:dyDescent="0.25">
      <c r="K5185" s="36"/>
      <c r="L5185" s="37"/>
      <c r="M5185" s="37"/>
      <c r="N5185" s="37"/>
      <c r="O5185" s="37"/>
      <c r="P5185" s="36"/>
      <c r="S5185" s="36"/>
      <c r="T5185" s="36"/>
      <c r="U5185" s="36"/>
      <c r="V5185" s="36"/>
    </row>
    <row r="5186" spans="11:22" x14ac:dyDescent="0.25">
      <c r="K5186" s="36"/>
      <c r="L5186" s="37"/>
      <c r="M5186" s="37"/>
      <c r="N5186" s="37"/>
      <c r="O5186" s="37"/>
      <c r="P5186" s="36"/>
      <c r="S5186" s="36"/>
      <c r="T5186" s="36"/>
      <c r="U5186" s="36"/>
      <c r="V5186" s="36"/>
    </row>
    <row r="5187" spans="11:22" x14ac:dyDescent="0.25">
      <c r="K5187" s="36"/>
      <c r="L5187" s="37"/>
      <c r="M5187" s="37"/>
      <c r="N5187" s="37"/>
      <c r="O5187" s="37"/>
      <c r="P5187" s="36"/>
      <c r="S5187" s="36"/>
      <c r="T5187" s="36"/>
      <c r="U5187" s="36"/>
      <c r="V5187" s="36"/>
    </row>
    <row r="5188" spans="11:22" x14ac:dyDescent="0.25">
      <c r="K5188" s="36"/>
      <c r="L5188" s="37"/>
      <c r="M5188" s="37"/>
      <c r="N5188" s="37"/>
      <c r="O5188" s="37"/>
      <c r="P5188" s="36"/>
      <c r="S5188" s="36"/>
      <c r="T5188" s="36"/>
      <c r="U5188" s="36"/>
      <c r="V5188" s="36"/>
    </row>
    <row r="5189" spans="11:22" x14ac:dyDescent="0.25">
      <c r="K5189" s="36"/>
      <c r="L5189" s="37"/>
      <c r="M5189" s="37"/>
      <c r="N5189" s="37"/>
      <c r="O5189" s="37"/>
      <c r="P5189" s="36"/>
      <c r="S5189" s="36"/>
      <c r="T5189" s="36"/>
      <c r="U5189" s="36"/>
      <c r="V5189" s="36"/>
    </row>
    <row r="5190" spans="11:22" x14ac:dyDescent="0.25">
      <c r="K5190" s="36"/>
      <c r="L5190" s="37"/>
      <c r="M5190" s="37"/>
      <c r="N5190" s="37"/>
      <c r="O5190" s="37"/>
      <c r="P5190" s="36"/>
      <c r="S5190" s="36"/>
      <c r="T5190" s="36"/>
      <c r="U5190" s="36"/>
      <c r="V5190" s="36"/>
    </row>
    <row r="5191" spans="11:22" x14ac:dyDescent="0.25">
      <c r="K5191" s="36"/>
      <c r="L5191" s="37"/>
      <c r="M5191" s="37"/>
      <c r="N5191" s="37"/>
      <c r="O5191" s="37"/>
      <c r="P5191" s="36"/>
      <c r="S5191" s="36"/>
      <c r="T5191" s="36"/>
      <c r="U5191" s="36"/>
      <c r="V5191" s="36"/>
    </row>
    <row r="5192" spans="11:22" x14ac:dyDescent="0.25">
      <c r="K5192" s="36"/>
      <c r="L5192" s="37"/>
      <c r="M5192" s="37"/>
      <c r="N5192" s="37"/>
      <c r="O5192" s="37"/>
      <c r="P5192" s="36"/>
      <c r="S5192" s="36"/>
      <c r="T5192" s="36"/>
      <c r="U5192" s="36"/>
      <c r="V5192" s="36"/>
    </row>
    <row r="5193" spans="11:22" x14ac:dyDescent="0.25">
      <c r="K5193" s="36"/>
      <c r="L5193" s="37"/>
      <c r="M5193" s="37"/>
      <c r="N5193" s="37"/>
      <c r="O5193" s="37"/>
      <c r="P5193" s="36"/>
      <c r="S5193" s="36"/>
      <c r="T5193" s="36"/>
      <c r="U5193" s="36"/>
      <c r="V5193" s="36"/>
    </row>
    <row r="5194" spans="11:22" x14ac:dyDescent="0.25">
      <c r="K5194" s="36"/>
      <c r="L5194" s="37"/>
      <c r="M5194" s="37"/>
      <c r="N5194" s="37"/>
      <c r="O5194" s="37"/>
      <c r="P5194" s="36"/>
      <c r="S5194" s="36"/>
      <c r="T5194" s="36"/>
      <c r="U5194" s="36"/>
      <c r="V5194" s="36"/>
    </row>
    <row r="5195" spans="11:22" x14ac:dyDescent="0.25">
      <c r="K5195" s="36"/>
      <c r="L5195" s="37"/>
      <c r="M5195" s="37"/>
      <c r="N5195" s="37"/>
      <c r="O5195" s="37"/>
      <c r="P5195" s="36"/>
      <c r="S5195" s="36"/>
      <c r="T5195" s="36"/>
      <c r="U5195" s="36"/>
      <c r="V5195" s="36"/>
    </row>
    <row r="5196" spans="11:22" x14ac:dyDescent="0.25">
      <c r="K5196" s="36"/>
      <c r="L5196" s="37"/>
      <c r="M5196" s="37"/>
      <c r="N5196" s="37"/>
      <c r="O5196" s="37"/>
      <c r="P5196" s="36"/>
      <c r="S5196" s="36"/>
      <c r="T5196" s="36"/>
      <c r="U5196" s="36"/>
      <c r="V5196" s="36"/>
    </row>
    <row r="5197" spans="11:22" x14ac:dyDescent="0.25">
      <c r="K5197" s="36"/>
      <c r="L5197" s="37"/>
      <c r="M5197" s="37"/>
      <c r="N5197" s="37"/>
      <c r="O5197" s="37"/>
      <c r="P5197" s="36"/>
      <c r="S5197" s="36"/>
      <c r="T5197" s="36"/>
      <c r="U5197" s="36"/>
      <c r="V5197" s="36"/>
    </row>
    <row r="5198" spans="11:22" x14ac:dyDescent="0.25">
      <c r="K5198" s="36"/>
      <c r="L5198" s="37"/>
      <c r="M5198" s="37"/>
      <c r="N5198" s="37"/>
      <c r="O5198" s="37"/>
      <c r="P5198" s="36"/>
      <c r="S5198" s="36"/>
      <c r="T5198" s="36"/>
      <c r="U5198" s="36"/>
      <c r="V5198" s="36"/>
    </row>
    <row r="5199" spans="11:22" x14ac:dyDescent="0.25">
      <c r="K5199" s="36"/>
      <c r="L5199" s="37"/>
      <c r="M5199" s="37"/>
      <c r="N5199" s="37"/>
      <c r="O5199" s="37"/>
      <c r="P5199" s="36"/>
      <c r="S5199" s="36"/>
      <c r="T5199" s="36"/>
      <c r="U5199" s="36"/>
      <c r="V5199" s="36"/>
    </row>
    <row r="5200" spans="11:22" x14ac:dyDescent="0.25">
      <c r="K5200" s="36"/>
      <c r="L5200" s="37"/>
      <c r="M5200" s="37"/>
      <c r="N5200" s="37"/>
      <c r="O5200" s="37"/>
      <c r="P5200" s="36"/>
      <c r="S5200" s="36"/>
      <c r="T5200" s="36"/>
      <c r="U5200" s="36"/>
      <c r="V5200" s="36"/>
    </row>
    <row r="5201" spans="11:22" x14ac:dyDescent="0.25">
      <c r="K5201" s="36"/>
      <c r="L5201" s="37"/>
      <c r="M5201" s="37"/>
      <c r="N5201" s="37"/>
      <c r="O5201" s="37"/>
      <c r="P5201" s="36"/>
      <c r="S5201" s="36"/>
      <c r="T5201" s="36"/>
      <c r="U5201" s="36"/>
      <c r="V5201" s="36"/>
    </row>
    <row r="5202" spans="11:22" x14ac:dyDescent="0.25">
      <c r="K5202" s="36"/>
      <c r="L5202" s="37"/>
      <c r="M5202" s="37"/>
      <c r="N5202" s="37"/>
      <c r="O5202" s="37"/>
      <c r="P5202" s="36"/>
      <c r="S5202" s="36"/>
      <c r="T5202" s="36"/>
      <c r="U5202" s="36"/>
      <c r="V5202" s="36"/>
    </row>
    <row r="5203" spans="11:22" x14ac:dyDescent="0.25">
      <c r="K5203" s="36"/>
      <c r="L5203" s="37"/>
      <c r="M5203" s="37"/>
      <c r="N5203" s="37"/>
      <c r="O5203" s="37"/>
      <c r="P5203" s="36"/>
      <c r="S5203" s="36"/>
      <c r="T5203" s="36"/>
      <c r="U5203" s="36"/>
      <c r="V5203" s="36"/>
    </row>
    <row r="5204" spans="11:22" x14ac:dyDescent="0.25">
      <c r="K5204" s="36"/>
      <c r="L5204" s="37"/>
      <c r="M5204" s="37"/>
      <c r="N5204" s="37"/>
      <c r="O5204" s="37"/>
      <c r="P5204" s="36"/>
      <c r="S5204" s="36"/>
      <c r="T5204" s="36"/>
      <c r="U5204" s="36"/>
      <c r="V5204" s="36"/>
    </row>
    <row r="5205" spans="11:22" x14ac:dyDescent="0.25">
      <c r="K5205" s="36"/>
      <c r="L5205" s="37"/>
      <c r="M5205" s="37"/>
      <c r="N5205" s="37"/>
      <c r="O5205" s="37"/>
      <c r="P5205" s="36"/>
      <c r="S5205" s="36"/>
      <c r="T5205" s="36"/>
      <c r="U5205" s="36"/>
      <c r="V5205" s="36"/>
    </row>
    <row r="5206" spans="11:22" x14ac:dyDescent="0.25">
      <c r="K5206" s="36"/>
      <c r="L5206" s="37"/>
      <c r="M5206" s="37"/>
      <c r="N5206" s="37"/>
      <c r="O5206" s="37"/>
      <c r="P5206" s="36"/>
      <c r="S5206" s="36"/>
      <c r="T5206" s="36"/>
      <c r="U5206" s="36"/>
      <c r="V5206" s="36"/>
    </row>
    <row r="5207" spans="11:22" x14ac:dyDescent="0.25">
      <c r="K5207" s="36"/>
      <c r="L5207" s="37"/>
      <c r="M5207" s="37"/>
      <c r="N5207" s="37"/>
      <c r="O5207" s="37"/>
      <c r="P5207" s="36"/>
      <c r="S5207" s="36"/>
      <c r="T5207" s="36"/>
      <c r="U5207" s="36"/>
      <c r="V5207" s="36"/>
    </row>
    <row r="5208" spans="11:22" x14ac:dyDescent="0.25">
      <c r="K5208" s="36"/>
      <c r="L5208" s="37"/>
      <c r="M5208" s="37"/>
      <c r="N5208" s="37"/>
      <c r="O5208" s="37"/>
      <c r="P5208" s="36"/>
      <c r="S5208" s="36"/>
      <c r="T5208" s="36"/>
      <c r="U5208" s="36"/>
      <c r="V5208" s="36"/>
    </row>
    <row r="5209" spans="11:22" x14ac:dyDescent="0.25">
      <c r="K5209" s="36"/>
      <c r="L5209" s="37"/>
      <c r="M5209" s="37"/>
      <c r="N5209" s="37"/>
      <c r="O5209" s="37"/>
      <c r="P5209" s="36"/>
      <c r="S5209" s="36"/>
      <c r="T5209" s="36"/>
      <c r="U5209" s="36"/>
      <c r="V5209" s="36"/>
    </row>
    <row r="5210" spans="11:22" x14ac:dyDescent="0.25">
      <c r="K5210" s="36"/>
      <c r="L5210" s="37"/>
      <c r="M5210" s="37"/>
      <c r="N5210" s="37"/>
      <c r="O5210" s="37"/>
      <c r="P5210" s="36"/>
      <c r="S5210" s="36"/>
      <c r="T5210" s="36"/>
      <c r="U5210" s="36"/>
      <c r="V5210" s="36"/>
    </row>
    <row r="5211" spans="11:22" x14ac:dyDescent="0.25">
      <c r="K5211" s="36"/>
      <c r="L5211" s="37"/>
      <c r="M5211" s="37"/>
      <c r="N5211" s="37"/>
      <c r="O5211" s="37"/>
      <c r="P5211" s="36"/>
      <c r="S5211" s="36"/>
      <c r="T5211" s="36"/>
      <c r="U5211" s="36"/>
      <c r="V5211" s="36"/>
    </row>
    <row r="5212" spans="11:22" x14ac:dyDescent="0.25">
      <c r="K5212" s="36"/>
      <c r="L5212" s="37"/>
      <c r="M5212" s="37"/>
      <c r="N5212" s="37"/>
      <c r="O5212" s="37"/>
      <c r="P5212" s="36"/>
      <c r="S5212" s="36"/>
      <c r="T5212" s="36"/>
      <c r="U5212" s="36"/>
      <c r="V5212" s="36"/>
    </row>
    <row r="5213" spans="11:22" x14ac:dyDescent="0.25">
      <c r="K5213" s="36"/>
      <c r="L5213" s="37"/>
      <c r="M5213" s="37"/>
      <c r="N5213" s="37"/>
      <c r="O5213" s="37"/>
      <c r="P5213" s="36"/>
      <c r="S5213" s="36"/>
      <c r="T5213" s="36"/>
      <c r="U5213" s="36"/>
      <c r="V5213" s="36"/>
    </row>
    <row r="5214" spans="11:22" x14ac:dyDescent="0.25">
      <c r="K5214" s="36"/>
      <c r="L5214" s="37"/>
      <c r="M5214" s="37"/>
      <c r="N5214" s="37"/>
      <c r="O5214" s="37"/>
      <c r="P5214" s="36"/>
      <c r="S5214" s="36"/>
      <c r="T5214" s="36"/>
      <c r="U5214" s="36"/>
      <c r="V5214" s="36"/>
    </row>
    <row r="5215" spans="11:22" x14ac:dyDescent="0.25">
      <c r="K5215" s="36"/>
      <c r="L5215" s="37"/>
      <c r="M5215" s="37"/>
      <c r="N5215" s="37"/>
      <c r="O5215" s="37"/>
      <c r="P5215" s="36"/>
      <c r="S5215" s="36"/>
      <c r="T5215" s="36"/>
      <c r="U5215" s="36"/>
      <c r="V5215" s="36"/>
    </row>
    <row r="5216" spans="11:22" x14ac:dyDescent="0.25">
      <c r="K5216" s="36"/>
      <c r="L5216" s="37"/>
      <c r="M5216" s="37"/>
      <c r="N5216" s="37"/>
      <c r="O5216" s="37"/>
      <c r="P5216" s="36"/>
      <c r="S5216" s="36"/>
      <c r="T5216" s="36"/>
      <c r="U5216" s="36"/>
      <c r="V5216" s="36"/>
    </row>
    <row r="5217" spans="11:22" x14ac:dyDescent="0.25">
      <c r="K5217" s="36"/>
      <c r="L5217" s="37"/>
      <c r="M5217" s="37"/>
      <c r="N5217" s="37"/>
      <c r="O5217" s="37"/>
      <c r="P5217" s="36"/>
      <c r="S5217" s="36"/>
      <c r="T5217" s="36"/>
      <c r="U5217" s="36"/>
      <c r="V5217" s="36"/>
    </row>
    <row r="5218" spans="11:22" x14ac:dyDescent="0.25">
      <c r="K5218" s="36"/>
      <c r="L5218" s="37"/>
      <c r="M5218" s="37"/>
      <c r="N5218" s="37"/>
      <c r="O5218" s="37"/>
      <c r="P5218" s="36"/>
      <c r="S5218" s="36"/>
      <c r="T5218" s="36"/>
      <c r="U5218" s="36"/>
      <c r="V5218" s="36"/>
    </row>
    <row r="5219" spans="11:22" x14ac:dyDescent="0.25">
      <c r="K5219" s="36"/>
      <c r="L5219" s="37"/>
      <c r="M5219" s="37"/>
      <c r="N5219" s="37"/>
      <c r="O5219" s="37"/>
      <c r="P5219" s="36"/>
      <c r="S5219" s="36"/>
      <c r="T5219" s="36"/>
      <c r="U5219" s="36"/>
      <c r="V5219" s="36"/>
    </row>
    <row r="5220" spans="11:22" x14ac:dyDescent="0.25">
      <c r="K5220" s="36"/>
      <c r="L5220" s="37"/>
      <c r="M5220" s="37"/>
      <c r="N5220" s="37"/>
      <c r="O5220" s="37"/>
      <c r="P5220" s="36"/>
      <c r="S5220" s="36"/>
      <c r="T5220" s="36"/>
      <c r="U5220" s="36"/>
      <c r="V5220" s="36"/>
    </row>
    <row r="5221" spans="11:22" x14ac:dyDescent="0.25">
      <c r="K5221" s="36"/>
      <c r="L5221" s="37"/>
      <c r="M5221" s="37"/>
      <c r="N5221" s="37"/>
      <c r="O5221" s="37"/>
      <c r="P5221" s="36"/>
      <c r="S5221" s="36"/>
      <c r="T5221" s="36"/>
      <c r="U5221" s="36"/>
      <c r="V5221" s="36"/>
    </row>
    <row r="5222" spans="11:22" x14ac:dyDescent="0.25">
      <c r="K5222" s="36"/>
      <c r="L5222" s="37"/>
      <c r="M5222" s="37"/>
      <c r="N5222" s="37"/>
      <c r="O5222" s="37"/>
      <c r="P5222" s="36"/>
      <c r="S5222" s="36"/>
      <c r="T5222" s="36"/>
      <c r="U5222" s="36"/>
      <c r="V5222" s="36"/>
    </row>
    <row r="5223" spans="11:22" x14ac:dyDescent="0.25">
      <c r="K5223" s="36"/>
      <c r="L5223" s="37"/>
      <c r="M5223" s="37"/>
      <c r="N5223" s="37"/>
      <c r="O5223" s="37"/>
      <c r="P5223" s="36"/>
      <c r="S5223" s="36"/>
      <c r="T5223" s="36"/>
      <c r="U5223" s="36"/>
      <c r="V5223" s="36"/>
    </row>
    <row r="5224" spans="11:22" x14ac:dyDescent="0.25">
      <c r="K5224" s="36"/>
      <c r="L5224" s="37"/>
      <c r="M5224" s="37"/>
      <c r="N5224" s="37"/>
      <c r="O5224" s="37"/>
      <c r="P5224" s="36"/>
      <c r="S5224" s="36"/>
      <c r="T5224" s="36"/>
      <c r="U5224" s="36"/>
      <c r="V5224" s="36"/>
    </row>
    <row r="5225" spans="11:22" x14ac:dyDescent="0.25">
      <c r="K5225" s="36"/>
      <c r="L5225" s="37"/>
      <c r="M5225" s="37"/>
      <c r="N5225" s="37"/>
      <c r="O5225" s="37"/>
      <c r="P5225" s="36"/>
      <c r="S5225" s="36"/>
      <c r="T5225" s="36"/>
      <c r="U5225" s="36"/>
      <c r="V5225" s="36"/>
    </row>
    <row r="5226" spans="11:22" x14ac:dyDescent="0.25">
      <c r="K5226" s="36"/>
      <c r="L5226" s="37"/>
      <c r="M5226" s="37"/>
      <c r="N5226" s="37"/>
      <c r="O5226" s="37"/>
      <c r="P5226" s="36"/>
      <c r="S5226" s="36"/>
      <c r="T5226" s="36"/>
      <c r="U5226" s="36"/>
      <c r="V5226" s="36"/>
    </row>
    <row r="5227" spans="11:22" x14ac:dyDescent="0.25">
      <c r="K5227" s="36"/>
      <c r="L5227" s="37"/>
      <c r="M5227" s="37"/>
      <c r="N5227" s="37"/>
      <c r="O5227" s="37"/>
      <c r="P5227" s="36"/>
      <c r="S5227" s="36"/>
      <c r="T5227" s="36"/>
      <c r="U5227" s="36"/>
      <c r="V5227" s="36"/>
    </row>
    <row r="5228" spans="11:22" x14ac:dyDescent="0.25">
      <c r="K5228" s="36"/>
      <c r="L5228" s="37"/>
      <c r="M5228" s="37"/>
      <c r="N5228" s="37"/>
      <c r="O5228" s="37"/>
      <c r="P5228" s="36"/>
      <c r="S5228" s="36"/>
      <c r="T5228" s="36"/>
      <c r="U5228" s="36"/>
      <c r="V5228" s="36"/>
    </row>
    <row r="5229" spans="11:22" x14ac:dyDescent="0.25">
      <c r="K5229" s="36"/>
      <c r="L5229" s="37"/>
      <c r="M5229" s="37"/>
      <c r="N5229" s="37"/>
      <c r="O5229" s="37"/>
      <c r="P5229" s="36"/>
      <c r="S5229" s="36"/>
      <c r="T5229" s="36"/>
      <c r="U5229" s="36"/>
      <c r="V5229" s="36"/>
    </row>
    <row r="5230" spans="11:22" x14ac:dyDescent="0.25">
      <c r="K5230" s="36"/>
      <c r="L5230" s="37"/>
      <c r="M5230" s="37"/>
      <c r="N5230" s="37"/>
      <c r="O5230" s="37"/>
      <c r="P5230" s="36"/>
      <c r="S5230" s="36"/>
      <c r="T5230" s="36"/>
      <c r="U5230" s="36"/>
      <c r="V5230" s="36"/>
    </row>
    <row r="5231" spans="11:22" x14ac:dyDescent="0.25">
      <c r="K5231" s="36"/>
      <c r="L5231" s="37"/>
      <c r="M5231" s="37"/>
      <c r="N5231" s="37"/>
      <c r="O5231" s="37"/>
      <c r="P5231" s="36"/>
      <c r="S5231" s="36"/>
      <c r="T5231" s="36"/>
      <c r="U5231" s="36"/>
      <c r="V5231" s="36"/>
    </row>
    <row r="5232" spans="11:22" x14ac:dyDescent="0.25">
      <c r="K5232" s="36"/>
      <c r="L5232" s="37"/>
      <c r="M5232" s="37"/>
      <c r="N5232" s="37"/>
      <c r="O5232" s="37"/>
      <c r="P5232" s="36"/>
      <c r="S5232" s="36"/>
      <c r="T5232" s="36"/>
      <c r="U5232" s="36"/>
      <c r="V5232" s="36"/>
    </row>
    <row r="5233" spans="11:22" x14ac:dyDescent="0.25">
      <c r="K5233" s="36"/>
      <c r="L5233" s="37"/>
      <c r="M5233" s="37"/>
      <c r="N5233" s="37"/>
      <c r="O5233" s="37"/>
      <c r="P5233" s="36"/>
      <c r="S5233" s="36"/>
      <c r="T5233" s="36"/>
      <c r="U5233" s="36"/>
      <c r="V5233" s="36"/>
    </row>
    <row r="5234" spans="11:22" x14ac:dyDescent="0.25">
      <c r="K5234" s="36"/>
      <c r="L5234" s="37"/>
      <c r="M5234" s="37"/>
      <c r="N5234" s="37"/>
      <c r="O5234" s="37"/>
      <c r="P5234" s="36"/>
      <c r="S5234" s="36"/>
      <c r="T5234" s="36"/>
      <c r="U5234" s="36"/>
      <c r="V5234" s="36"/>
    </row>
    <row r="5235" spans="11:22" x14ac:dyDescent="0.25">
      <c r="K5235" s="36"/>
      <c r="L5235" s="37"/>
      <c r="M5235" s="37"/>
      <c r="N5235" s="37"/>
      <c r="O5235" s="37"/>
      <c r="P5235" s="36"/>
      <c r="S5235" s="36"/>
      <c r="T5235" s="36"/>
      <c r="U5235" s="36"/>
      <c r="V5235" s="36"/>
    </row>
    <row r="5236" spans="11:22" x14ac:dyDescent="0.25">
      <c r="K5236" s="36"/>
      <c r="L5236" s="37"/>
      <c r="M5236" s="37"/>
      <c r="N5236" s="37"/>
      <c r="O5236" s="37"/>
      <c r="P5236" s="36"/>
      <c r="S5236" s="36"/>
      <c r="T5236" s="36"/>
      <c r="U5236" s="36"/>
      <c r="V5236" s="36"/>
    </row>
    <row r="5237" spans="11:22" x14ac:dyDescent="0.25">
      <c r="K5237" s="36"/>
      <c r="L5237" s="37"/>
      <c r="M5237" s="37"/>
      <c r="N5237" s="37"/>
      <c r="O5237" s="37"/>
      <c r="P5237" s="36"/>
      <c r="S5237" s="36"/>
      <c r="T5237" s="36"/>
      <c r="U5237" s="36"/>
      <c r="V5237" s="36"/>
    </row>
    <row r="5238" spans="11:22" x14ac:dyDescent="0.25">
      <c r="K5238" s="36"/>
      <c r="L5238" s="37"/>
      <c r="M5238" s="37"/>
      <c r="N5238" s="37"/>
      <c r="O5238" s="37"/>
      <c r="P5238" s="36"/>
      <c r="S5238" s="36"/>
      <c r="T5238" s="36"/>
      <c r="U5238" s="36"/>
      <c r="V5238" s="36"/>
    </row>
    <row r="5239" spans="11:22" x14ac:dyDescent="0.25">
      <c r="K5239" s="36"/>
      <c r="L5239" s="37"/>
      <c r="M5239" s="37"/>
      <c r="N5239" s="37"/>
      <c r="O5239" s="37"/>
      <c r="P5239" s="36"/>
      <c r="S5239" s="36"/>
      <c r="T5239" s="36"/>
      <c r="U5239" s="36"/>
      <c r="V5239" s="36"/>
    </row>
    <row r="5240" spans="11:22" x14ac:dyDescent="0.25">
      <c r="K5240" s="36"/>
      <c r="L5240" s="37"/>
      <c r="M5240" s="37"/>
      <c r="N5240" s="37"/>
      <c r="O5240" s="37"/>
      <c r="P5240" s="36"/>
      <c r="S5240" s="36"/>
      <c r="T5240" s="36"/>
      <c r="U5240" s="36"/>
      <c r="V5240" s="36"/>
    </row>
    <row r="5241" spans="11:22" x14ac:dyDescent="0.25">
      <c r="K5241" s="36"/>
      <c r="L5241" s="37"/>
      <c r="M5241" s="37"/>
      <c r="N5241" s="37"/>
      <c r="O5241" s="37"/>
      <c r="P5241" s="36"/>
      <c r="S5241" s="36"/>
      <c r="T5241" s="36"/>
      <c r="U5241" s="36"/>
      <c r="V5241" s="36"/>
    </row>
    <row r="5242" spans="11:22" x14ac:dyDescent="0.25">
      <c r="K5242" s="36"/>
      <c r="L5242" s="37"/>
      <c r="M5242" s="37"/>
      <c r="N5242" s="37"/>
      <c r="O5242" s="37"/>
      <c r="P5242" s="36"/>
      <c r="S5242" s="36"/>
      <c r="T5242" s="36"/>
      <c r="U5242" s="36"/>
      <c r="V5242" s="36"/>
    </row>
    <row r="5243" spans="11:22" x14ac:dyDescent="0.25">
      <c r="K5243" s="36"/>
      <c r="L5243" s="37"/>
      <c r="M5243" s="37"/>
      <c r="N5243" s="37"/>
      <c r="O5243" s="37"/>
      <c r="P5243" s="36"/>
      <c r="S5243" s="36"/>
      <c r="T5243" s="36"/>
      <c r="U5243" s="36"/>
      <c r="V5243" s="36"/>
    </row>
    <row r="5244" spans="11:22" x14ac:dyDescent="0.25">
      <c r="K5244" s="36"/>
      <c r="L5244" s="37"/>
      <c r="M5244" s="37"/>
      <c r="N5244" s="37"/>
      <c r="O5244" s="37"/>
      <c r="P5244" s="36"/>
      <c r="S5244" s="36"/>
      <c r="T5244" s="36"/>
      <c r="U5244" s="36"/>
      <c r="V5244" s="36"/>
    </row>
    <row r="5245" spans="11:22" x14ac:dyDescent="0.25">
      <c r="K5245" s="36"/>
      <c r="L5245" s="37"/>
      <c r="M5245" s="37"/>
      <c r="N5245" s="37"/>
      <c r="O5245" s="37"/>
      <c r="P5245" s="36"/>
      <c r="S5245" s="36"/>
      <c r="T5245" s="36"/>
      <c r="U5245" s="36"/>
      <c r="V5245" s="36"/>
    </row>
    <row r="5246" spans="11:22" x14ac:dyDescent="0.25">
      <c r="K5246" s="36"/>
      <c r="L5246" s="37"/>
      <c r="M5246" s="37"/>
      <c r="N5246" s="37"/>
      <c r="O5246" s="37"/>
      <c r="P5246" s="36"/>
      <c r="S5246" s="36"/>
      <c r="T5246" s="36"/>
      <c r="U5246" s="36"/>
      <c r="V5246" s="36"/>
    </row>
    <row r="5247" spans="11:22" x14ac:dyDescent="0.25">
      <c r="K5247" s="36"/>
      <c r="L5247" s="37"/>
      <c r="M5247" s="37"/>
      <c r="N5247" s="37"/>
      <c r="O5247" s="37"/>
      <c r="P5247" s="36"/>
      <c r="S5247" s="36"/>
      <c r="T5247" s="36"/>
      <c r="U5247" s="36"/>
      <c r="V5247" s="36"/>
    </row>
    <row r="5248" spans="11:22" x14ac:dyDescent="0.25">
      <c r="K5248" s="36"/>
      <c r="L5248" s="37"/>
      <c r="M5248" s="37"/>
      <c r="N5248" s="37"/>
      <c r="O5248" s="37"/>
      <c r="P5248" s="36"/>
      <c r="S5248" s="36"/>
      <c r="T5248" s="36"/>
      <c r="U5248" s="36"/>
      <c r="V5248" s="36"/>
    </row>
    <row r="5249" spans="11:22" x14ac:dyDescent="0.25">
      <c r="K5249" s="36"/>
      <c r="L5249" s="37"/>
      <c r="M5249" s="37"/>
      <c r="N5249" s="37"/>
      <c r="O5249" s="37"/>
      <c r="P5249" s="36"/>
      <c r="S5249" s="36"/>
      <c r="T5249" s="36"/>
      <c r="U5249" s="36"/>
      <c r="V5249" s="36"/>
    </row>
    <row r="5250" spans="11:22" x14ac:dyDescent="0.25">
      <c r="K5250" s="36"/>
      <c r="L5250" s="37"/>
      <c r="M5250" s="37"/>
      <c r="N5250" s="37"/>
      <c r="O5250" s="37"/>
      <c r="P5250" s="36"/>
      <c r="S5250" s="36"/>
      <c r="T5250" s="36"/>
      <c r="U5250" s="36"/>
      <c r="V5250" s="36"/>
    </row>
    <row r="5251" spans="11:22" x14ac:dyDescent="0.25">
      <c r="K5251" s="36"/>
      <c r="L5251" s="37"/>
      <c r="M5251" s="37"/>
      <c r="N5251" s="37"/>
      <c r="O5251" s="37"/>
      <c r="P5251" s="36"/>
      <c r="S5251" s="36"/>
      <c r="T5251" s="36"/>
      <c r="U5251" s="36"/>
      <c r="V5251" s="36"/>
    </row>
    <row r="5252" spans="11:22" x14ac:dyDescent="0.25">
      <c r="K5252" s="36"/>
      <c r="L5252" s="37"/>
      <c r="M5252" s="37"/>
      <c r="N5252" s="37"/>
      <c r="O5252" s="37"/>
      <c r="P5252" s="36"/>
      <c r="S5252" s="36"/>
      <c r="T5252" s="36"/>
      <c r="U5252" s="36"/>
      <c r="V5252" s="36"/>
    </row>
    <row r="5253" spans="11:22" x14ac:dyDescent="0.25">
      <c r="K5253" s="36"/>
      <c r="L5253" s="37"/>
      <c r="M5253" s="37"/>
      <c r="N5253" s="37"/>
      <c r="O5253" s="37"/>
      <c r="P5253" s="36"/>
      <c r="S5253" s="36"/>
      <c r="T5253" s="36"/>
      <c r="U5253" s="36"/>
      <c r="V5253" s="36"/>
    </row>
    <row r="5254" spans="11:22" x14ac:dyDescent="0.25">
      <c r="K5254" s="36"/>
      <c r="L5254" s="37"/>
      <c r="M5254" s="37"/>
      <c r="N5254" s="37"/>
      <c r="O5254" s="37"/>
      <c r="P5254" s="36"/>
      <c r="S5254" s="36"/>
      <c r="T5254" s="36"/>
      <c r="U5254" s="36"/>
      <c r="V5254" s="36"/>
    </row>
    <row r="5255" spans="11:22" x14ac:dyDescent="0.25">
      <c r="K5255" s="36"/>
      <c r="L5255" s="37"/>
      <c r="M5255" s="37"/>
      <c r="N5255" s="37"/>
      <c r="O5255" s="37"/>
      <c r="P5255" s="36"/>
      <c r="S5255" s="36"/>
      <c r="T5255" s="36"/>
      <c r="U5255" s="36"/>
      <c r="V5255" s="36"/>
    </row>
    <row r="5256" spans="11:22" x14ac:dyDescent="0.25">
      <c r="K5256" s="36"/>
      <c r="L5256" s="37"/>
      <c r="M5256" s="37"/>
      <c r="N5256" s="37"/>
      <c r="O5256" s="37"/>
      <c r="P5256" s="36"/>
      <c r="S5256" s="36"/>
      <c r="T5256" s="36"/>
      <c r="U5256" s="36"/>
      <c r="V5256" s="36"/>
    </row>
    <row r="5257" spans="11:22" x14ac:dyDescent="0.25">
      <c r="K5257" s="36"/>
      <c r="L5257" s="37"/>
      <c r="M5257" s="37"/>
      <c r="N5257" s="37"/>
      <c r="O5257" s="37"/>
      <c r="P5257" s="36"/>
      <c r="S5257" s="36"/>
      <c r="T5257" s="36"/>
      <c r="U5257" s="36"/>
      <c r="V5257" s="36"/>
    </row>
    <row r="5258" spans="11:22" x14ac:dyDescent="0.25">
      <c r="K5258" s="36"/>
      <c r="L5258" s="37"/>
      <c r="M5258" s="37"/>
      <c r="N5258" s="37"/>
      <c r="O5258" s="37"/>
      <c r="P5258" s="36"/>
      <c r="S5258" s="36"/>
      <c r="T5258" s="36"/>
      <c r="U5258" s="36"/>
      <c r="V5258" s="36"/>
    </row>
    <row r="5259" spans="11:22" x14ac:dyDescent="0.25">
      <c r="K5259" s="36"/>
      <c r="L5259" s="37"/>
      <c r="M5259" s="37"/>
      <c r="N5259" s="37"/>
      <c r="O5259" s="37"/>
      <c r="P5259" s="36"/>
      <c r="S5259" s="36"/>
      <c r="T5259" s="36"/>
      <c r="U5259" s="36"/>
      <c r="V5259" s="36"/>
    </row>
    <row r="5260" spans="11:22" x14ac:dyDescent="0.25">
      <c r="K5260" s="36"/>
      <c r="L5260" s="37"/>
      <c r="M5260" s="37"/>
      <c r="N5260" s="37"/>
      <c r="O5260" s="37"/>
      <c r="P5260" s="36"/>
      <c r="S5260" s="36"/>
      <c r="T5260" s="36"/>
      <c r="U5260" s="36"/>
      <c r="V5260" s="36"/>
    </row>
    <row r="5261" spans="11:22" x14ac:dyDescent="0.25">
      <c r="K5261" s="36"/>
      <c r="L5261" s="37"/>
      <c r="M5261" s="37"/>
      <c r="N5261" s="37"/>
      <c r="O5261" s="37"/>
      <c r="P5261" s="36"/>
      <c r="S5261" s="36"/>
      <c r="T5261" s="36"/>
      <c r="U5261" s="36"/>
      <c r="V5261" s="36"/>
    </row>
    <row r="5262" spans="11:22" x14ac:dyDescent="0.25">
      <c r="K5262" s="36"/>
      <c r="L5262" s="37"/>
      <c r="M5262" s="37"/>
      <c r="N5262" s="37"/>
      <c r="O5262" s="37"/>
      <c r="P5262" s="36"/>
      <c r="S5262" s="36"/>
      <c r="T5262" s="36"/>
      <c r="U5262" s="36"/>
      <c r="V5262" s="36"/>
    </row>
    <row r="5263" spans="11:22" x14ac:dyDescent="0.25">
      <c r="K5263" s="36"/>
      <c r="L5263" s="37"/>
      <c r="M5263" s="37"/>
      <c r="N5263" s="37"/>
      <c r="O5263" s="37"/>
      <c r="P5263" s="36"/>
      <c r="S5263" s="36"/>
      <c r="T5263" s="36"/>
      <c r="U5263" s="36"/>
      <c r="V5263" s="36"/>
    </row>
    <row r="5264" spans="11:22" x14ac:dyDescent="0.25">
      <c r="K5264" s="36"/>
      <c r="L5264" s="37"/>
      <c r="M5264" s="37"/>
      <c r="N5264" s="37"/>
      <c r="O5264" s="37"/>
      <c r="P5264" s="36"/>
      <c r="S5264" s="36"/>
      <c r="T5264" s="36"/>
      <c r="U5264" s="36"/>
      <c r="V5264" s="36"/>
    </row>
    <row r="5265" spans="11:22" x14ac:dyDescent="0.25">
      <c r="K5265" s="36"/>
      <c r="L5265" s="37"/>
      <c r="M5265" s="37"/>
      <c r="N5265" s="37"/>
      <c r="O5265" s="37"/>
      <c r="P5265" s="36"/>
      <c r="S5265" s="36"/>
      <c r="T5265" s="36"/>
      <c r="U5265" s="36"/>
      <c r="V5265" s="36"/>
    </row>
    <row r="5266" spans="11:22" x14ac:dyDescent="0.25">
      <c r="K5266" s="36"/>
      <c r="L5266" s="37"/>
      <c r="M5266" s="37"/>
      <c r="N5266" s="37"/>
      <c r="O5266" s="37"/>
      <c r="P5266" s="36"/>
      <c r="S5266" s="36"/>
      <c r="T5266" s="36"/>
      <c r="U5266" s="36"/>
      <c r="V5266" s="36"/>
    </row>
    <row r="5267" spans="11:22" x14ac:dyDescent="0.25">
      <c r="K5267" s="36"/>
      <c r="L5267" s="37"/>
      <c r="M5267" s="37"/>
      <c r="N5267" s="37"/>
      <c r="O5267" s="37"/>
      <c r="P5267" s="36"/>
      <c r="S5267" s="36"/>
      <c r="T5267" s="36"/>
      <c r="U5267" s="36"/>
      <c r="V5267" s="36"/>
    </row>
    <row r="5268" spans="11:22" x14ac:dyDescent="0.25">
      <c r="K5268" s="36"/>
      <c r="L5268" s="37"/>
      <c r="M5268" s="37"/>
      <c r="N5268" s="37"/>
      <c r="O5268" s="37"/>
      <c r="P5268" s="36"/>
      <c r="S5268" s="36"/>
      <c r="T5268" s="36"/>
      <c r="U5268" s="36"/>
      <c r="V5268" s="36"/>
    </row>
    <row r="5269" spans="11:22" x14ac:dyDescent="0.25">
      <c r="K5269" s="36"/>
      <c r="L5269" s="37"/>
      <c r="M5269" s="37"/>
      <c r="N5269" s="37"/>
      <c r="O5269" s="37"/>
      <c r="P5269" s="36"/>
      <c r="S5269" s="36"/>
      <c r="T5269" s="36"/>
      <c r="U5269" s="36"/>
      <c r="V5269" s="36"/>
    </row>
    <row r="5270" spans="11:22" x14ac:dyDescent="0.25">
      <c r="K5270" s="36"/>
      <c r="L5270" s="37"/>
      <c r="M5270" s="37"/>
      <c r="N5270" s="37"/>
      <c r="O5270" s="37"/>
      <c r="P5270" s="36"/>
      <c r="S5270" s="36"/>
      <c r="T5270" s="36"/>
      <c r="U5270" s="36"/>
      <c r="V5270" s="36"/>
    </row>
    <row r="5271" spans="11:22" x14ac:dyDescent="0.25">
      <c r="K5271" s="36"/>
      <c r="L5271" s="37"/>
      <c r="M5271" s="37"/>
      <c r="N5271" s="37"/>
      <c r="O5271" s="37"/>
      <c r="P5271" s="36"/>
      <c r="S5271" s="36"/>
      <c r="T5271" s="36"/>
      <c r="U5271" s="36"/>
      <c r="V5271" s="36"/>
    </row>
    <row r="5272" spans="11:22" x14ac:dyDescent="0.25">
      <c r="K5272" s="36"/>
      <c r="L5272" s="37"/>
      <c r="M5272" s="37"/>
      <c r="N5272" s="37"/>
      <c r="O5272" s="37"/>
      <c r="P5272" s="36"/>
      <c r="S5272" s="36"/>
      <c r="T5272" s="36"/>
      <c r="U5272" s="36"/>
      <c r="V5272" s="36"/>
    </row>
    <row r="5273" spans="11:22" x14ac:dyDescent="0.25">
      <c r="K5273" s="36"/>
      <c r="L5273" s="37"/>
      <c r="M5273" s="37"/>
      <c r="N5273" s="37"/>
      <c r="O5273" s="37"/>
      <c r="P5273" s="36"/>
      <c r="S5273" s="36"/>
      <c r="T5273" s="36"/>
      <c r="U5273" s="36"/>
      <c r="V5273" s="36"/>
    </row>
    <row r="5274" spans="11:22" x14ac:dyDescent="0.25">
      <c r="K5274" s="36"/>
      <c r="L5274" s="37"/>
      <c r="M5274" s="37"/>
      <c r="N5274" s="37"/>
      <c r="O5274" s="37"/>
      <c r="P5274" s="36"/>
      <c r="S5274" s="36"/>
      <c r="T5274" s="36"/>
      <c r="U5274" s="36"/>
      <c r="V5274" s="36"/>
    </row>
    <row r="5275" spans="11:22" x14ac:dyDescent="0.25">
      <c r="K5275" s="36"/>
      <c r="L5275" s="37"/>
      <c r="M5275" s="37"/>
      <c r="N5275" s="37"/>
      <c r="O5275" s="37"/>
      <c r="P5275" s="36"/>
      <c r="S5275" s="36"/>
      <c r="T5275" s="36"/>
      <c r="U5275" s="36"/>
      <c r="V5275" s="36"/>
    </row>
    <row r="5276" spans="11:22" x14ac:dyDescent="0.25">
      <c r="K5276" s="36"/>
      <c r="L5276" s="37"/>
      <c r="M5276" s="37"/>
      <c r="N5276" s="37"/>
      <c r="O5276" s="37"/>
      <c r="P5276" s="36"/>
      <c r="S5276" s="36"/>
      <c r="T5276" s="36"/>
      <c r="U5276" s="36"/>
      <c r="V5276" s="36"/>
    </row>
    <row r="5277" spans="11:22" x14ac:dyDescent="0.25">
      <c r="K5277" s="36"/>
      <c r="L5277" s="37"/>
      <c r="M5277" s="37"/>
      <c r="N5277" s="37"/>
      <c r="O5277" s="37"/>
      <c r="P5277" s="36"/>
      <c r="S5277" s="36"/>
      <c r="T5277" s="36"/>
      <c r="U5277" s="36"/>
      <c r="V5277" s="36"/>
    </row>
    <row r="5278" spans="11:22" x14ac:dyDescent="0.25">
      <c r="K5278" s="36"/>
      <c r="L5278" s="37"/>
      <c r="M5278" s="37"/>
      <c r="N5278" s="37"/>
      <c r="O5278" s="37"/>
      <c r="P5278" s="36"/>
      <c r="S5278" s="36"/>
      <c r="T5278" s="36"/>
      <c r="U5278" s="36"/>
      <c r="V5278" s="36"/>
    </row>
    <row r="5279" spans="11:22" x14ac:dyDescent="0.25">
      <c r="K5279" s="36"/>
      <c r="L5279" s="37"/>
      <c r="M5279" s="37"/>
      <c r="N5279" s="37"/>
      <c r="O5279" s="37"/>
      <c r="P5279" s="36"/>
      <c r="S5279" s="36"/>
      <c r="T5279" s="36"/>
      <c r="U5279" s="36"/>
      <c r="V5279" s="36"/>
    </row>
    <row r="5280" spans="11:22" x14ac:dyDescent="0.25">
      <c r="K5280" s="36"/>
      <c r="L5280" s="37"/>
      <c r="M5280" s="37"/>
      <c r="N5280" s="37"/>
      <c r="O5280" s="37"/>
      <c r="P5280" s="36"/>
      <c r="S5280" s="36"/>
      <c r="T5280" s="36"/>
      <c r="U5280" s="36"/>
      <c r="V5280" s="36"/>
    </row>
    <row r="5281" spans="11:22" x14ac:dyDescent="0.25">
      <c r="K5281" s="36"/>
      <c r="L5281" s="37"/>
      <c r="M5281" s="37"/>
      <c r="N5281" s="37"/>
      <c r="O5281" s="37"/>
      <c r="P5281" s="36"/>
      <c r="S5281" s="36"/>
      <c r="T5281" s="36"/>
      <c r="U5281" s="36"/>
      <c r="V5281" s="36"/>
    </row>
    <row r="5282" spans="11:22" x14ac:dyDescent="0.25">
      <c r="K5282" s="36"/>
      <c r="L5282" s="37"/>
      <c r="M5282" s="37"/>
      <c r="N5282" s="37"/>
      <c r="O5282" s="37"/>
      <c r="P5282" s="36"/>
      <c r="S5282" s="36"/>
      <c r="T5282" s="36"/>
      <c r="U5282" s="36"/>
      <c r="V5282" s="36"/>
    </row>
    <row r="5283" spans="11:22" x14ac:dyDescent="0.25">
      <c r="K5283" s="36"/>
      <c r="L5283" s="37"/>
      <c r="M5283" s="37"/>
      <c r="N5283" s="37"/>
      <c r="O5283" s="37"/>
      <c r="P5283" s="36"/>
      <c r="S5283" s="36"/>
      <c r="T5283" s="36"/>
      <c r="U5283" s="36"/>
      <c r="V5283" s="36"/>
    </row>
    <row r="5284" spans="11:22" x14ac:dyDescent="0.25">
      <c r="K5284" s="36"/>
      <c r="L5284" s="37"/>
      <c r="M5284" s="37"/>
      <c r="N5284" s="37"/>
      <c r="O5284" s="37"/>
      <c r="P5284" s="36"/>
      <c r="S5284" s="36"/>
      <c r="T5284" s="36"/>
      <c r="U5284" s="36"/>
      <c r="V5284" s="36"/>
    </row>
    <row r="5285" spans="11:22" x14ac:dyDescent="0.25">
      <c r="K5285" s="36"/>
      <c r="L5285" s="37"/>
      <c r="M5285" s="37"/>
      <c r="N5285" s="37"/>
      <c r="O5285" s="37"/>
      <c r="P5285" s="36"/>
      <c r="S5285" s="36"/>
      <c r="T5285" s="36"/>
      <c r="U5285" s="36"/>
      <c r="V5285" s="36"/>
    </row>
    <row r="5286" spans="11:22" x14ac:dyDescent="0.25">
      <c r="K5286" s="36"/>
      <c r="L5286" s="37"/>
      <c r="M5286" s="37"/>
      <c r="N5286" s="37"/>
      <c r="O5286" s="37"/>
      <c r="P5286" s="36"/>
      <c r="S5286" s="36"/>
      <c r="T5286" s="36"/>
      <c r="U5286" s="36"/>
      <c r="V5286" s="36"/>
    </row>
    <row r="5287" spans="11:22" x14ac:dyDescent="0.25">
      <c r="K5287" s="36"/>
      <c r="L5287" s="37"/>
      <c r="M5287" s="37"/>
      <c r="N5287" s="37"/>
      <c r="O5287" s="37"/>
      <c r="P5287" s="36"/>
      <c r="S5287" s="36"/>
      <c r="T5287" s="36"/>
      <c r="U5287" s="36"/>
      <c r="V5287" s="36"/>
    </row>
    <row r="5288" spans="11:22" x14ac:dyDescent="0.25">
      <c r="K5288" s="36"/>
      <c r="L5288" s="37"/>
      <c r="M5288" s="37"/>
      <c r="N5288" s="37"/>
      <c r="O5288" s="37"/>
      <c r="P5288" s="36"/>
      <c r="S5288" s="36"/>
      <c r="T5288" s="36"/>
      <c r="U5288" s="36"/>
      <c r="V5288" s="36"/>
    </row>
    <row r="5289" spans="11:22" x14ac:dyDescent="0.25">
      <c r="K5289" s="36"/>
      <c r="L5289" s="37"/>
      <c r="M5289" s="37"/>
      <c r="N5289" s="37"/>
      <c r="O5289" s="37"/>
      <c r="P5289" s="36"/>
      <c r="S5289" s="36"/>
      <c r="T5289" s="36"/>
      <c r="U5289" s="36"/>
      <c r="V5289" s="36"/>
    </row>
    <row r="5290" spans="11:22" x14ac:dyDescent="0.25">
      <c r="K5290" s="36"/>
      <c r="L5290" s="37"/>
      <c r="M5290" s="37"/>
      <c r="N5290" s="37"/>
      <c r="O5290" s="37"/>
      <c r="P5290" s="36"/>
      <c r="S5290" s="36"/>
      <c r="T5290" s="36"/>
      <c r="U5290" s="36"/>
      <c r="V5290" s="36"/>
    </row>
    <row r="5291" spans="11:22" x14ac:dyDescent="0.25">
      <c r="K5291" s="36"/>
      <c r="L5291" s="37"/>
      <c r="M5291" s="37"/>
      <c r="N5291" s="37"/>
      <c r="O5291" s="37"/>
      <c r="P5291" s="36"/>
      <c r="S5291" s="36"/>
      <c r="T5291" s="36"/>
      <c r="U5291" s="36"/>
      <c r="V5291" s="36"/>
    </row>
    <row r="5292" spans="11:22" x14ac:dyDescent="0.25">
      <c r="K5292" s="36"/>
      <c r="L5292" s="37"/>
      <c r="M5292" s="37"/>
      <c r="N5292" s="37"/>
      <c r="O5292" s="37"/>
      <c r="P5292" s="36"/>
      <c r="S5292" s="36"/>
      <c r="T5292" s="36"/>
      <c r="U5292" s="36"/>
      <c r="V5292" s="36"/>
    </row>
    <row r="5293" spans="11:22" x14ac:dyDescent="0.25">
      <c r="K5293" s="36"/>
      <c r="L5293" s="37"/>
      <c r="M5293" s="37"/>
      <c r="N5293" s="37"/>
      <c r="O5293" s="37"/>
      <c r="P5293" s="36"/>
      <c r="S5293" s="36"/>
      <c r="T5293" s="36"/>
      <c r="U5293" s="36"/>
      <c r="V5293" s="36"/>
    </row>
    <row r="5294" spans="11:22" x14ac:dyDescent="0.25">
      <c r="K5294" s="36"/>
      <c r="L5294" s="37"/>
      <c r="M5294" s="37"/>
      <c r="N5294" s="37"/>
      <c r="O5294" s="37"/>
      <c r="P5294" s="36"/>
      <c r="S5294" s="36"/>
      <c r="T5294" s="36"/>
      <c r="U5294" s="36"/>
      <c r="V5294" s="36"/>
    </row>
    <row r="5295" spans="11:22" x14ac:dyDescent="0.25">
      <c r="K5295" s="36"/>
      <c r="L5295" s="37"/>
      <c r="M5295" s="37"/>
      <c r="N5295" s="37"/>
      <c r="O5295" s="37"/>
      <c r="P5295" s="36"/>
      <c r="S5295" s="36"/>
      <c r="T5295" s="36"/>
      <c r="U5295" s="36"/>
      <c r="V5295" s="36"/>
    </row>
    <row r="5296" spans="11:22" x14ac:dyDescent="0.25">
      <c r="K5296" s="36"/>
      <c r="L5296" s="37"/>
      <c r="M5296" s="37"/>
      <c r="N5296" s="37"/>
      <c r="O5296" s="37"/>
      <c r="P5296" s="36"/>
      <c r="S5296" s="36"/>
      <c r="T5296" s="36"/>
      <c r="U5296" s="36"/>
      <c r="V5296" s="36"/>
    </row>
    <row r="5297" spans="11:22" x14ac:dyDescent="0.25">
      <c r="K5297" s="36"/>
      <c r="L5297" s="37"/>
      <c r="M5297" s="37"/>
      <c r="N5297" s="37"/>
      <c r="O5297" s="37"/>
      <c r="P5297" s="36"/>
      <c r="S5297" s="36"/>
      <c r="T5297" s="36"/>
      <c r="U5297" s="36"/>
      <c r="V5297" s="36"/>
    </row>
    <row r="5298" spans="11:22" x14ac:dyDescent="0.25">
      <c r="K5298" s="36"/>
      <c r="L5298" s="37"/>
      <c r="M5298" s="37"/>
      <c r="N5298" s="37"/>
      <c r="O5298" s="37"/>
      <c r="P5298" s="36"/>
      <c r="S5298" s="36"/>
      <c r="T5298" s="36"/>
      <c r="U5298" s="36"/>
      <c r="V5298" s="36"/>
    </row>
    <row r="5299" spans="11:22" x14ac:dyDescent="0.25">
      <c r="K5299" s="36"/>
      <c r="L5299" s="37"/>
      <c r="M5299" s="37"/>
      <c r="N5299" s="37"/>
      <c r="O5299" s="37"/>
      <c r="P5299" s="36"/>
      <c r="S5299" s="36"/>
      <c r="T5299" s="36"/>
      <c r="U5299" s="36"/>
      <c r="V5299" s="36"/>
    </row>
    <row r="5300" spans="11:22" x14ac:dyDescent="0.25">
      <c r="K5300" s="36"/>
      <c r="L5300" s="37"/>
      <c r="M5300" s="37"/>
      <c r="N5300" s="37"/>
      <c r="O5300" s="37"/>
      <c r="P5300" s="36"/>
      <c r="S5300" s="36"/>
      <c r="T5300" s="36"/>
      <c r="U5300" s="36"/>
      <c r="V5300" s="36"/>
    </row>
    <row r="5301" spans="11:22" x14ac:dyDescent="0.25">
      <c r="K5301" s="36"/>
      <c r="L5301" s="37"/>
      <c r="M5301" s="37"/>
      <c r="N5301" s="37"/>
      <c r="O5301" s="37"/>
      <c r="P5301" s="36"/>
      <c r="S5301" s="36"/>
      <c r="T5301" s="36"/>
      <c r="U5301" s="36"/>
      <c r="V5301" s="36"/>
    </row>
    <row r="5302" spans="11:22" x14ac:dyDescent="0.25">
      <c r="K5302" s="36"/>
      <c r="L5302" s="37"/>
      <c r="M5302" s="37"/>
      <c r="N5302" s="37"/>
      <c r="O5302" s="37"/>
      <c r="P5302" s="36"/>
      <c r="S5302" s="36"/>
      <c r="T5302" s="36"/>
      <c r="U5302" s="36"/>
      <c r="V5302" s="36"/>
    </row>
    <row r="5303" spans="11:22" x14ac:dyDescent="0.25">
      <c r="K5303" s="36"/>
      <c r="L5303" s="37"/>
      <c r="M5303" s="37"/>
      <c r="N5303" s="37"/>
      <c r="O5303" s="37"/>
      <c r="P5303" s="36"/>
      <c r="S5303" s="36"/>
      <c r="T5303" s="36"/>
      <c r="U5303" s="36"/>
      <c r="V5303" s="36"/>
    </row>
    <row r="5304" spans="11:22" x14ac:dyDescent="0.25">
      <c r="K5304" s="36"/>
      <c r="L5304" s="37"/>
      <c r="M5304" s="37"/>
      <c r="N5304" s="37"/>
      <c r="O5304" s="37"/>
      <c r="P5304" s="36"/>
      <c r="S5304" s="36"/>
      <c r="T5304" s="36"/>
      <c r="U5304" s="36"/>
      <c r="V5304" s="36"/>
    </row>
    <row r="5305" spans="11:22" x14ac:dyDescent="0.25">
      <c r="K5305" s="36"/>
      <c r="L5305" s="37"/>
      <c r="M5305" s="37"/>
      <c r="N5305" s="37"/>
      <c r="O5305" s="37"/>
      <c r="P5305" s="36"/>
      <c r="S5305" s="36"/>
      <c r="T5305" s="36"/>
      <c r="U5305" s="36"/>
      <c r="V5305" s="36"/>
    </row>
    <row r="5306" spans="11:22" x14ac:dyDescent="0.25">
      <c r="K5306" s="36"/>
      <c r="L5306" s="37"/>
      <c r="M5306" s="37"/>
      <c r="N5306" s="37"/>
      <c r="O5306" s="37"/>
      <c r="P5306" s="36"/>
      <c r="S5306" s="36"/>
      <c r="T5306" s="36"/>
      <c r="U5306" s="36"/>
      <c r="V5306" s="36"/>
    </row>
    <row r="5307" spans="11:22" x14ac:dyDescent="0.25">
      <c r="K5307" s="36"/>
      <c r="L5307" s="37"/>
      <c r="M5307" s="37"/>
      <c r="N5307" s="37"/>
      <c r="O5307" s="37"/>
      <c r="P5307" s="36"/>
      <c r="S5307" s="36"/>
      <c r="T5307" s="36"/>
      <c r="U5307" s="36"/>
      <c r="V5307" s="36"/>
    </row>
    <row r="5308" spans="11:22" x14ac:dyDescent="0.25">
      <c r="K5308" s="36"/>
      <c r="L5308" s="37"/>
      <c r="M5308" s="37"/>
      <c r="N5308" s="37"/>
      <c r="O5308" s="37"/>
      <c r="P5308" s="36"/>
      <c r="S5308" s="36"/>
      <c r="T5308" s="36"/>
      <c r="U5308" s="36"/>
      <c r="V5308" s="36"/>
    </row>
    <row r="5309" spans="11:22" x14ac:dyDescent="0.25">
      <c r="K5309" s="36"/>
      <c r="L5309" s="37"/>
      <c r="M5309" s="37"/>
      <c r="N5309" s="37"/>
      <c r="O5309" s="37"/>
      <c r="P5309" s="36"/>
      <c r="S5309" s="36"/>
      <c r="T5309" s="36"/>
      <c r="U5309" s="36"/>
      <c r="V5309" s="36"/>
    </row>
    <row r="5310" spans="11:22" x14ac:dyDescent="0.25">
      <c r="K5310" s="36"/>
      <c r="L5310" s="37"/>
      <c r="M5310" s="37"/>
      <c r="N5310" s="37"/>
      <c r="O5310" s="37"/>
      <c r="P5310" s="36"/>
      <c r="S5310" s="36"/>
      <c r="T5310" s="36"/>
      <c r="U5310" s="36"/>
      <c r="V5310" s="36"/>
    </row>
    <row r="5311" spans="11:22" x14ac:dyDescent="0.25">
      <c r="K5311" s="36"/>
      <c r="L5311" s="37"/>
      <c r="M5311" s="37"/>
      <c r="N5311" s="37"/>
      <c r="O5311" s="37"/>
      <c r="P5311" s="36"/>
      <c r="S5311" s="36"/>
      <c r="T5311" s="36"/>
      <c r="U5311" s="36"/>
      <c r="V5311" s="36"/>
    </row>
    <row r="5312" spans="11:22" x14ac:dyDescent="0.25">
      <c r="K5312" s="36"/>
      <c r="L5312" s="37"/>
      <c r="M5312" s="37"/>
      <c r="N5312" s="37"/>
      <c r="O5312" s="37"/>
      <c r="P5312" s="36"/>
      <c r="S5312" s="36"/>
      <c r="T5312" s="36"/>
      <c r="U5312" s="36"/>
      <c r="V5312" s="36"/>
    </row>
    <row r="5313" spans="11:22" x14ac:dyDescent="0.25">
      <c r="K5313" s="36"/>
      <c r="L5313" s="37"/>
      <c r="M5313" s="37"/>
      <c r="N5313" s="37"/>
      <c r="O5313" s="37"/>
      <c r="P5313" s="36"/>
      <c r="S5313" s="36"/>
      <c r="T5313" s="36"/>
      <c r="U5313" s="36"/>
      <c r="V5313" s="36"/>
    </row>
    <row r="5314" spans="11:22" x14ac:dyDescent="0.25">
      <c r="K5314" s="36"/>
      <c r="L5314" s="37"/>
      <c r="M5314" s="37"/>
      <c r="N5314" s="37"/>
      <c r="O5314" s="37"/>
      <c r="P5314" s="36"/>
      <c r="S5314" s="36"/>
      <c r="T5314" s="36"/>
      <c r="U5314" s="36"/>
      <c r="V5314" s="36"/>
    </row>
    <row r="5315" spans="11:22" x14ac:dyDescent="0.25">
      <c r="K5315" s="36"/>
      <c r="L5315" s="37"/>
      <c r="M5315" s="37"/>
      <c r="N5315" s="37"/>
      <c r="O5315" s="37"/>
      <c r="P5315" s="36"/>
      <c r="S5315" s="36"/>
      <c r="T5315" s="36"/>
      <c r="U5315" s="36"/>
      <c r="V5315" s="36"/>
    </row>
    <row r="5316" spans="11:22" x14ac:dyDescent="0.25">
      <c r="K5316" s="36"/>
      <c r="L5316" s="37"/>
      <c r="M5316" s="37"/>
      <c r="N5316" s="37"/>
      <c r="O5316" s="37"/>
      <c r="P5316" s="36"/>
      <c r="S5316" s="36"/>
      <c r="T5316" s="36"/>
      <c r="U5316" s="36"/>
      <c r="V5316" s="36"/>
    </row>
    <row r="5317" spans="11:22" x14ac:dyDescent="0.25">
      <c r="K5317" s="36"/>
      <c r="L5317" s="37"/>
      <c r="M5317" s="37"/>
      <c r="N5317" s="37"/>
      <c r="O5317" s="37"/>
      <c r="P5317" s="36"/>
      <c r="S5317" s="36"/>
      <c r="T5317" s="36"/>
      <c r="U5317" s="36"/>
      <c r="V5317" s="36"/>
    </row>
    <row r="5318" spans="11:22" x14ac:dyDescent="0.25">
      <c r="K5318" s="36"/>
      <c r="L5318" s="37"/>
      <c r="M5318" s="37"/>
      <c r="N5318" s="37"/>
      <c r="O5318" s="37"/>
      <c r="P5318" s="36"/>
      <c r="S5318" s="36"/>
      <c r="T5318" s="36"/>
      <c r="U5318" s="36"/>
      <c r="V5318" s="36"/>
    </row>
    <row r="5319" spans="11:22" x14ac:dyDescent="0.25">
      <c r="K5319" s="36"/>
      <c r="L5319" s="37"/>
      <c r="M5319" s="37"/>
      <c r="N5319" s="37"/>
      <c r="O5319" s="37"/>
      <c r="P5319" s="36"/>
      <c r="S5319" s="36"/>
      <c r="T5319" s="36"/>
      <c r="U5319" s="36"/>
      <c r="V5319" s="36"/>
    </row>
    <row r="5320" spans="11:22" x14ac:dyDescent="0.25">
      <c r="K5320" s="36"/>
      <c r="L5320" s="37"/>
      <c r="M5320" s="37"/>
      <c r="N5320" s="37"/>
      <c r="O5320" s="37"/>
      <c r="P5320" s="36"/>
      <c r="S5320" s="36"/>
      <c r="T5320" s="36"/>
      <c r="U5320" s="36"/>
      <c r="V5320" s="36"/>
    </row>
    <row r="5321" spans="11:22" x14ac:dyDescent="0.25">
      <c r="K5321" s="36"/>
      <c r="L5321" s="37"/>
      <c r="M5321" s="37"/>
      <c r="N5321" s="37"/>
      <c r="O5321" s="37"/>
      <c r="P5321" s="36"/>
      <c r="S5321" s="36"/>
      <c r="T5321" s="36"/>
      <c r="U5321" s="36"/>
      <c r="V5321" s="36"/>
    </row>
    <row r="5322" spans="11:22" x14ac:dyDescent="0.25">
      <c r="K5322" s="36"/>
      <c r="L5322" s="37"/>
      <c r="M5322" s="37"/>
      <c r="N5322" s="37"/>
      <c r="O5322" s="37"/>
      <c r="P5322" s="36"/>
      <c r="S5322" s="36"/>
      <c r="T5322" s="36"/>
      <c r="U5322" s="36"/>
      <c r="V5322" s="36"/>
    </row>
    <row r="5323" spans="11:22" x14ac:dyDescent="0.25">
      <c r="K5323" s="36"/>
      <c r="L5323" s="37"/>
      <c r="M5323" s="37"/>
      <c r="N5323" s="37"/>
      <c r="O5323" s="37"/>
      <c r="P5323" s="36"/>
      <c r="S5323" s="36"/>
      <c r="T5323" s="36"/>
      <c r="U5323" s="36"/>
      <c r="V5323" s="36"/>
    </row>
    <row r="5324" spans="11:22" x14ac:dyDescent="0.25">
      <c r="K5324" s="36"/>
      <c r="L5324" s="37"/>
      <c r="M5324" s="37"/>
      <c r="N5324" s="37"/>
      <c r="O5324" s="37"/>
      <c r="P5324" s="36"/>
      <c r="S5324" s="36"/>
      <c r="T5324" s="36"/>
      <c r="U5324" s="36"/>
      <c r="V5324" s="36"/>
    </row>
    <row r="5325" spans="11:22" x14ac:dyDescent="0.25">
      <c r="K5325" s="36"/>
      <c r="L5325" s="37"/>
      <c r="M5325" s="37"/>
      <c r="N5325" s="37"/>
      <c r="O5325" s="37"/>
      <c r="P5325" s="36"/>
      <c r="S5325" s="36"/>
      <c r="T5325" s="36"/>
      <c r="U5325" s="36"/>
      <c r="V5325" s="36"/>
    </row>
    <row r="5326" spans="11:22" x14ac:dyDescent="0.25">
      <c r="K5326" s="36"/>
      <c r="L5326" s="37"/>
      <c r="M5326" s="37"/>
      <c r="N5326" s="37"/>
      <c r="O5326" s="37"/>
      <c r="P5326" s="36"/>
      <c r="S5326" s="36"/>
      <c r="T5326" s="36"/>
      <c r="U5326" s="36"/>
      <c r="V5326" s="36"/>
    </row>
    <row r="5327" spans="11:22" x14ac:dyDescent="0.25">
      <c r="K5327" s="36"/>
      <c r="L5327" s="37"/>
      <c r="M5327" s="37"/>
      <c r="N5327" s="37"/>
      <c r="O5327" s="37"/>
      <c r="P5327" s="36"/>
      <c r="S5327" s="36"/>
      <c r="T5327" s="36"/>
      <c r="U5327" s="36"/>
      <c r="V5327" s="36"/>
    </row>
    <row r="5328" spans="11:22" x14ac:dyDescent="0.25">
      <c r="K5328" s="36"/>
      <c r="L5328" s="37"/>
      <c r="M5328" s="37"/>
      <c r="N5328" s="37"/>
      <c r="O5328" s="37"/>
      <c r="P5328" s="36"/>
      <c r="S5328" s="36"/>
      <c r="T5328" s="36"/>
      <c r="U5328" s="36"/>
      <c r="V5328" s="36"/>
    </row>
    <row r="5329" spans="11:22" x14ac:dyDescent="0.25">
      <c r="K5329" s="36"/>
      <c r="L5329" s="37"/>
      <c r="M5329" s="37"/>
      <c r="N5329" s="37"/>
      <c r="O5329" s="37"/>
      <c r="P5329" s="36"/>
      <c r="S5329" s="36"/>
      <c r="T5329" s="36"/>
      <c r="U5329" s="36"/>
      <c r="V5329" s="36"/>
    </row>
    <row r="5330" spans="11:22" x14ac:dyDescent="0.25">
      <c r="K5330" s="36"/>
      <c r="L5330" s="37"/>
      <c r="M5330" s="37"/>
      <c r="N5330" s="37"/>
      <c r="O5330" s="37"/>
      <c r="P5330" s="36"/>
      <c r="S5330" s="36"/>
      <c r="T5330" s="36"/>
      <c r="U5330" s="36"/>
      <c r="V5330" s="36"/>
    </row>
    <row r="5331" spans="11:22" x14ac:dyDescent="0.25">
      <c r="K5331" s="36"/>
      <c r="L5331" s="37"/>
      <c r="M5331" s="37"/>
      <c r="N5331" s="37"/>
      <c r="O5331" s="37"/>
      <c r="P5331" s="36"/>
      <c r="S5331" s="36"/>
      <c r="T5331" s="36"/>
      <c r="U5331" s="36"/>
      <c r="V5331" s="36"/>
    </row>
    <row r="5332" spans="11:22" x14ac:dyDescent="0.25">
      <c r="K5332" s="36"/>
      <c r="L5332" s="37"/>
      <c r="M5332" s="37"/>
      <c r="N5332" s="37"/>
      <c r="O5332" s="37"/>
      <c r="P5332" s="36"/>
      <c r="S5332" s="36"/>
      <c r="T5332" s="36"/>
      <c r="U5332" s="36"/>
      <c r="V5332" s="36"/>
    </row>
    <row r="5333" spans="11:22" x14ac:dyDescent="0.25">
      <c r="K5333" s="36"/>
      <c r="L5333" s="37"/>
      <c r="M5333" s="37"/>
      <c r="N5333" s="37"/>
      <c r="O5333" s="37"/>
      <c r="P5333" s="36"/>
      <c r="S5333" s="36"/>
      <c r="T5333" s="36"/>
      <c r="U5333" s="36"/>
      <c r="V5333" s="36"/>
    </row>
    <row r="5334" spans="11:22" x14ac:dyDescent="0.25">
      <c r="K5334" s="36"/>
      <c r="L5334" s="37"/>
      <c r="M5334" s="37"/>
      <c r="N5334" s="37"/>
      <c r="O5334" s="37"/>
      <c r="P5334" s="36"/>
      <c r="S5334" s="36"/>
      <c r="T5334" s="36"/>
      <c r="U5334" s="36"/>
      <c r="V5334" s="36"/>
    </row>
    <row r="5335" spans="11:22" x14ac:dyDescent="0.25">
      <c r="K5335" s="36"/>
      <c r="L5335" s="37"/>
      <c r="M5335" s="37"/>
      <c r="N5335" s="37"/>
      <c r="O5335" s="37"/>
      <c r="P5335" s="36"/>
      <c r="S5335" s="36"/>
      <c r="T5335" s="36"/>
      <c r="U5335" s="36"/>
      <c r="V5335" s="36"/>
    </row>
    <row r="5336" spans="11:22" x14ac:dyDescent="0.25">
      <c r="K5336" s="36"/>
      <c r="L5336" s="37"/>
      <c r="M5336" s="37"/>
      <c r="N5336" s="37"/>
      <c r="O5336" s="37"/>
      <c r="P5336" s="36"/>
      <c r="S5336" s="36"/>
      <c r="T5336" s="36"/>
      <c r="U5336" s="36"/>
      <c r="V5336" s="36"/>
    </row>
    <row r="5337" spans="11:22" x14ac:dyDescent="0.25">
      <c r="K5337" s="36"/>
      <c r="L5337" s="37"/>
      <c r="M5337" s="37"/>
      <c r="N5337" s="37"/>
      <c r="O5337" s="37"/>
      <c r="P5337" s="36"/>
      <c r="S5337" s="36"/>
      <c r="T5337" s="36"/>
      <c r="U5337" s="36"/>
      <c r="V5337" s="36"/>
    </row>
    <row r="5338" spans="11:22" x14ac:dyDescent="0.25">
      <c r="K5338" s="36"/>
      <c r="L5338" s="37"/>
      <c r="M5338" s="37"/>
      <c r="N5338" s="37"/>
      <c r="O5338" s="37"/>
      <c r="P5338" s="36"/>
      <c r="S5338" s="36"/>
      <c r="T5338" s="36"/>
      <c r="U5338" s="36"/>
      <c r="V5338" s="36"/>
    </row>
    <row r="5339" spans="11:22" x14ac:dyDescent="0.25">
      <c r="K5339" s="36"/>
      <c r="L5339" s="37"/>
      <c r="M5339" s="37"/>
      <c r="N5339" s="37"/>
      <c r="O5339" s="37"/>
      <c r="P5339" s="36"/>
      <c r="S5339" s="36"/>
      <c r="T5339" s="36"/>
      <c r="U5339" s="36"/>
      <c r="V5339" s="36"/>
    </row>
    <row r="5340" spans="11:22" x14ac:dyDescent="0.25">
      <c r="K5340" s="36"/>
      <c r="L5340" s="37"/>
      <c r="M5340" s="37"/>
      <c r="N5340" s="37"/>
      <c r="O5340" s="37"/>
      <c r="P5340" s="36"/>
      <c r="S5340" s="36"/>
      <c r="T5340" s="36"/>
      <c r="U5340" s="36"/>
      <c r="V5340" s="36"/>
    </row>
    <row r="5341" spans="11:22" x14ac:dyDescent="0.25">
      <c r="K5341" s="36"/>
      <c r="L5341" s="37"/>
      <c r="M5341" s="37"/>
      <c r="N5341" s="37"/>
      <c r="O5341" s="37"/>
      <c r="P5341" s="36"/>
      <c r="S5341" s="36"/>
      <c r="T5341" s="36"/>
      <c r="U5341" s="36"/>
      <c r="V5341" s="36"/>
    </row>
    <row r="5342" spans="11:22" x14ac:dyDescent="0.25">
      <c r="K5342" s="36"/>
      <c r="L5342" s="37"/>
      <c r="M5342" s="37"/>
      <c r="N5342" s="37"/>
      <c r="O5342" s="37"/>
      <c r="P5342" s="36"/>
      <c r="S5342" s="36"/>
      <c r="T5342" s="36"/>
      <c r="U5342" s="36"/>
      <c r="V5342" s="36"/>
    </row>
    <row r="5343" spans="11:22" x14ac:dyDescent="0.25">
      <c r="K5343" s="36"/>
      <c r="L5343" s="37"/>
      <c r="M5343" s="37"/>
      <c r="N5343" s="37"/>
      <c r="O5343" s="37"/>
      <c r="P5343" s="36"/>
      <c r="S5343" s="36"/>
      <c r="T5343" s="36"/>
      <c r="U5343" s="36"/>
      <c r="V5343" s="36"/>
    </row>
    <row r="5344" spans="11:22" x14ac:dyDescent="0.25">
      <c r="K5344" s="36"/>
      <c r="L5344" s="37"/>
      <c r="M5344" s="37"/>
      <c r="N5344" s="37"/>
      <c r="O5344" s="37"/>
      <c r="P5344" s="36"/>
      <c r="S5344" s="36"/>
      <c r="T5344" s="36"/>
      <c r="U5344" s="36"/>
      <c r="V5344" s="36"/>
    </row>
    <row r="5345" spans="11:22" x14ac:dyDescent="0.25">
      <c r="K5345" s="36"/>
      <c r="L5345" s="37"/>
      <c r="M5345" s="37"/>
      <c r="N5345" s="37"/>
      <c r="O5345" s="37"/>
      <c r="P5345" s="36"/>
      <c r="S5345" s="36"/>
      <c r="T5345" s="36"/>
      <c r="U5345" s="36"/>
      <c r="V5345" s="36"/>
    </row>
    <row r="5346" spans="11:22" x14ac:dyDescent="0.25">
      <c r="K5346" s="36"/>
      <c r="L5346" s="37"/>
      <c r="M5346" s="37"/>
      <c r="N5346" s="37"/>
      <c r="O5346" s="37"/>
      <c r="P5346" s="36"/>
      <c r="S5346" s="36"/>
      <c r="T5346" s="36"/>
      <c r="U5346" s="36"/>
      <c r="V5346" s="36"/>
    </row>
    <row r="5347" spans="11:22" x14ac:dyDescent="0.25">
      <c r="K5347" s="36"/>
      <c r="L5347" s="37"/>
      <c r="M5347" s="37"/>
      <c r="N5347" s="37"/>
      <c r="O5347" s="37"/>
      <c r="P5347" s="36"/>
      <c r="S5347" s="36"/>
      <c r="T5347" s="36"/>
      <c r="U5347" s="36"/>
      <c r="V5347" s="36"/>
    </row>
    <row r="5348" spans="11:22" x14ac:dyDescent="0.25">
      <c r="K5348" s="36"/>
      <c r="L5348" s="37"/>
      <c r="M5348" s="37"/>
      <c r="N5348" s="37"/>
      <c r="O5348" s="37"/>
      <c r="P5348" s="36"/>
      <c r="S5348" s="36"/>
      <c r="T5348" s="36"/>
      <c r="U5348" s="36"/>
      <c r="V5348" s="36"/>
    </row>
    <row r="5349" spans="11:22" x14ac:dyDescent="0.25">
      <c r="K5349" s="36"/>
      <c r="L5349" s="37"/>
      <c r="M5349" s="37"/>
      <c r="N5349" s="37"/>
      <c r="O5349" s="37"/>
      <c r="P5349" s="36"/>
      <c r="S5349" s="36"/>
      <c r="T5349" s="36"/>
      <c r="U5349" s="36"/>
      <c r="V5349" s="36"/>
    </row>
    <row r="5350" spans="11:22" x14ac:dyDescent="0.25">
      <c r="K5350" s="36"/>
      <c r="L5350" s="37"/>
      <c r="M5350" s="37"/>
      <c r="N5350" s="37"/>
      <c r="O5350" s="37"/>
      <c r="P5350" s="36"/>
      <c r="S5350" s="36"/>
      <c r="T5350" s="36"/>
      <c r="U5350" s="36"/>
      <c r="V5350" s="36"/>
    </row>
    <row r="5351" spans="11:22" x14ac:dyDescent="0.25">
      <c r="K5351" s="36"/>
      <c r="L5351" s="37"/>
      <c r="M5351" s="37"/>
      <c r="N5351" s="37"/>
      <c r="O5351" s="37"/>
      <c r="P5351" s="36"/>
      <c r="S5351" s="36"/>
      <c r="T5351" s="36"/>
      <c r="U5351" s="36"/>
      <c r="V5351" s="36"/>
    </row>
    <row r="5352" spans="11:22" x14ac:dyDescent="0.25">
      <c r="K5352" s="36"/>
      <c r="L5352" s="37"/>
      <c r="M5352" s="37"/>
      <c r="N5352" s="37"/>
      <c r="O5352" s="37"/>
      <c r="P5352" s="36"/>
      <c r="S5352" s="36"/>
      <c r="T5352" s="36"/>
      <c r="U5352" s="36"/>
      <c r="V5352" s="36"/>
    </row>
    <row r="5353" spans="11:22" x14ac:dyDescent="0.25">
      <c r="K5353" s="36"/>
      <c r="L5353" s="37"/>
      <c r="M5353" s="37"/>
      <c r="N5353" s="37"/>
      <c r="O5353" s="37"/>
      <c r="P5353" s="36"/>
      <c r="S5353" s="36"/>
      <c r="T5353" s="36"/>
      <c r="U5353" s="36"/>
      <c r="V5353" s="36"/>
    </row>
    <row r="5354" spans="11:22" x14ac:dyDescent="0.25">
      <c r="K5354" s="36"/>
      <c r="L5354" s="37"/>
      <c r="M5354" s="37"/>
      <c r="N5354" s="37"/>
      <c r="O5354" s="37"/>
      <c r="P5354" s="36"/>
      <c r="S5354" s="36"/>
      <c r="T5354" s="36"/>
      <c r="U5354" s="36"/>
      <c r="V5354" s="36"/>
    </row>
    <row r="5355" spans="11:22" x14ac:dyDescent="0.25">
      <c r="K5355" s="36"/>
      <c r="L5355" s="37"/>
      <c r="M5355" s="37"/>
      <c r="N5355" s="37"/>
      <c r="O5355" s="37"/>
      <c r="P5355" s="36"/>
      <c r="S5355" s="36"/>
      <c r="T5355" s="36"/>
      <c r="U5355" s="36"/>
      <c r="V5355" s="36"/>
    </row>
    <row r="5356" spans="11:22" x14ac:dyDescent="0.25">
      <c r="K5356" s="36"/>
      <c r="L5356" s="37"/>
      <c r="M5356" s="37"/>
      <c r="N5356" s="37"/>
      <c r="O5356" s="37"/>
      <c r="P5356" s="36"/>
      <c r="S5356" s="36"/>
      <c r="T5356" s="36"/>
      <c r="U5356" s="36"/>
      <c r="V5356" s="36"/>
    </row>
    <row r="5357" spans="11:22" x14ac:dyDescent="0.25">
      <c r="K5357" s="36"/>
      <c r="L5357" s="37"/>
      <c r="M5357" s="37"/>
      <c r="N5357" s="37"/>
      <c r="O5357" s="37"/>
      <c r="P5357" s="36"/>
      <c r="S5357" s="36"/>
      <c r="T5357" s="36"/>
      <c r="U5357" s="36"/>
      <c r="V5357" s="36"/>
    </row>
    <row r="5358" spans="11:22" x14ac:dyDescent="0.25">
      <c r="K5358" s="36"/>
      <c r="L5358" s="37"/>
      <c r="M5358" s="37"/>
      <c r="N5358" s="37"/>
      <c r="O5358" s="37"/>
      <c r="P5358" s="36"/>
      <c r="S5358" s="36"/>
      <c r="T5358" s="36"/>
      <c r="U5358" s="36"/>
      <c r="V5358" s="36"/>
    </row>
    <row r="5359" spans="11:22" x14ac:dyDescent="0.25">
      <c r="K5359" s="36"/>
      <c r="L5359" s="37"/>
      <c r="M5359" s="37"/>
      <c r="N5359" s="37"/>
      <c r="O5359" s="37"/>
      <c r="P5359" s="36"/>
      <c r="S5359" s="36"/>
      <c r="T5359" s="36"/>
      <c r="U5359" s="36"/>
      <c r="V5359" s="36"/>
    </row>
    <row r="5360" spans="11:22" x14ac:dyDescent="0.25">
      <c r="K5360" s="36"/>
      <c r="L5360" s="37"/>
      <c r="M5360" s="37"/>
      <c r="N5360" s="37"/>
      <c r="O5360" s="37"/>
      <c r="P5360" s="36"/>
      <c r="S5360" s="36"/>
      <c r="T5360" s="36"/>
      <c r="U5360" s="36"/>
      <c r="V5360" s="36"/>
    </row>
    <row r="5361" spans="11:22" x14ac:dyDescent="0.25">
      <c r="K5361" s="36"/>
      <c r="L5361" s="37"/>
      <c r="M5361" s="37"/>
      <c r="N5361" s="37"/>
      <c r="O5361" s="37"/>
      <c r="P5361" s="36"/>
      <c r="S5361" s="36"/>
      <c r="T5361" s="36"/>
      <c r="U5361" s="36"/>
      <c r="V5361" s="36"/>
    </row>
    <row r="5362" spans="11:22" x14ac:dyDescent="0.25">
      <c r="K5362" s="36"/>
      <c r="L5362" s="37"/>
      <c r="M5362" s="37"/>
      <c r="N5362" s="37"/>
      <c r="O5362" s="37"/>
      <c r="P5362" s="36"/>
      <c r="S5362" s="36"/>
      <c r="T5362" s="36"/>
      <c r="U5362" s="36"/>
      <c r="V5362" s="36"/>
    </row>
    <row r="5363" spans="11:22" x14ac:dyDescent="0.25">
      <c r="K5363" s="36"/>
      <c r="L5363" s="37"/>
      <c r="M5363" s="37"/>
      <c r="N5363" s="37"/>
      <c r="O5363" s="37"/>
      <c r="P5363" s="36"/>
      <c r="S5363" s="36"/>
      <c r="T5363" s="36"/>
      <c r="U5363" s="36"/>
      <c r="V5363" s="36"/>
    </row>
    <row r="5364" spans="11:22" x14ac:dyDescent="0.25">
      <c r="K5364" s="36"/>
      <c r="L5364" s="37"/>
      <c r="M5364" s="37"/>
      <c r="N5364" s="37"/>
      <c r="O5364" s="37"/>
      <c r="P5364" s="36"/>
      <c r="S5364" s="36"/>
      <c r="T5364" s="36"/>
      <c r="U5364" s="36"/>
      <c r="V5364" s="36"/>
    </row>
    <row r="5365" spans="11:22" x14ac:dyDescent="0.25">
      <c r="K5365" s="36"/>
      <c r="L5365" s="37"/>
      <c r="M5365" s="37"/>
      <c r="N5365" s="37"/>
      <c r="O5365" s="37"/>
      <c r="P5365" s="36"/>
      <c r="S5365" s="36"/>
      <c r="T5365" s="36"/>
      <c r="U5365" s="36"/>
      <c r="V5365" s="36"/>
    </row>
    <row r="5366" spans="11:22" x14ac:dyDescent="0.25">
      <c r="K5366" s="36"/>
      <c r="L5366" s="37"/>
      <c r="M5366" s="37"/>
      <c r="N5366" s="37"/>
      <c r="O5366" s="37"/>
      <c r="P5366" s="36"/>
      <c r="S5366" s="36"/>
      <c r="T5366" s="36"/>
      <c r="U5366" s="36"/>
      <c r="V5366" s="36"/>
    </row>
    <row r="5367" spans="11:22" x14ac:dyDescent="0.25">
      <c r="K5367" s="36"/>
      <c r="L5367" s="37"/>
      <c r="M5367" s="37"/>
      <c r="N5367" s="37"/>
      <c r="O5367" s="37"/>
      <c r="P5367" s="36"/>
      <c r="S5367" s="36"/>
      <c r="T5367" s="36"/>
      <c r="U5367" s="36"/>
      <c r="V5367" s="36"/>
    </row>
    <row r="5368" spans="11:22" x14ac:dyDescent="0.25">
      <c r="K5368" s="36"/>
      <c r="L5368" s="37"/>
      <c r="M5368" s="37"/>
      <c r="N5368" s="37"/>
      <c r="O5368" s="37"/>
      <c r="P5368" s="36"/>
      <c r="S5368" s="36"/>
      <c r="T5368" s="36"/>
      <c r="U5368" s="36"/>
      <c r="V5368" s="36"/>
    </row>
    <row r="5369" spans="11:22" x14ac:dyDescent="0.25">
      <c r="K5369" s="36"/>
      <c r="L5369" s="37"/>
      <c r="M5369" s="37"/>
      <c r="N5369" s="37"/>
      <c r="O5369" s="37"/>
      <c r="P5369" s="36"/>
      <c r="S5369" s="36"/>
      <c r="T5369" s="36"/>
      <c r="U5369" s="36"/>
      <c r="V5369" s="36"/>
    </row>
    <row r="5370" spans="11:22" x14ac:dyDescent="0.25">
      <c r="K5370" s="36"/>
      <c r="L5370" s="37"/>
      <c r="M5370" s="37"/>
      <c r="N5370" s="37"/>
      <c r="O5370" s="37"/>
      <c r="P5370" s="36"/>
      <c r="S5370" s="36"/>
      <c r="T5370" s="36"/>
      <c r="U5370" s="36"/>
      <c r="V5370" s="36"/>
    </row>
    <row r="5371" spans="11:22" x14ac:dyDescent="0.25">
      <c r="K5371" s="36"/>
      <c r="L5371" s="37"/>
      <c r="M5371" s="37"/>
      <c r="N5371" s="37"/>
      <c r="O5371" s="37"/>
      <c r="P5371" s="36"/>
      <c r="S5371" s="36"/>
      <c r="T5371" s="36"/>
      <c r="U5371" s="36"/>
      <c r="V5371" s="36"/>
    </row>
    <row r="5372" spans="11:22" x14ac:dyDescent="0.25">
      <c r="K5372" s="36"/>
      <c r="L5372" s="37"/>
      <c r="M5372" s="37"/>
      <c r="N5372" s="37"/>
      <c r="O5372" s="37"/>
      <c r="P5372" s="36"/>
      <c r="S5372" s="36"/>
      <c r="T5372" s="36"/>
      <c r="U5372" s="36"/>
      <c r="V5372" s="36"/>
    </row>
    <row r="5373" spans="11:22" x14ac:dyDescent="0.25">
      <c r="K5373" s="36"/>
      <c r="L5373" s="37"/>
      <c r="M5373" s="37"/>
      <c r="N5373" s="37"/>
      <c r="O5373" s="37"/>
      <c r="P5373" s="36"/>
      <c r="S5373" s="36"/>
      <c r="T5373" s="36"/>
      <c r="U5373" s="36"/>
      <c r="V5373" s="36"/>
    </row>
    <row r="5374" spans="11:22" x14ac:dyDescent="0.25">
      <c r="K5374" s="36"/>
      <c r="L5374" s="37"/>
      <c r="M5374" s="37"/>
      <c r="N5374" s="37"/>
      <c r="O5374" s="37"/>
      <c r="P5374" s="36"/>
      <c r="S5374" s="36"/>
      <c r="T5374" s="36"/>
      <c r="U5374" s="36"/>
      <c r="V5374" s="36"/>
    </row>
    <row r="5375" spans="11:22" x14ac:dyDescent="0.25">
      <c r="K5375" s="36"/>
      <c r="L5375" s="37"/>
      <c r="M5375" s="37"/>
      <c r="N5375" s="37"/>
      <c r="O5375" s="37"/>
      <c r="P5375" s="36"/>
      <c r="S5375" s="36"/>
      <c r="T5375" s="36"/>
      <c r="U5375" s="36"/>
      <c r="V5375" s="36"/>
    </row>
    <row r="5376" spans="11:22" x14ac:dyDescent="0.25">
      <c r="K5376" s="36"/>
      <c r="L5376" s="37"/>
      <c r="M5376" s="37"/>
      <c r="N5376" s="37"/>
      <c r="O5376" s="37"/>
      <c r="P5376" s="36"/>
      <c r="S5376" s="36"/>
      <c r="T5376" s="36"/>
      <c r="U5376" s="36"/>
      <c r="V5376" s="36"/>
    </row>
    <row r="5377" spans="11:22" x14ac:dyDescent="0.25">
      <c r="K5377" s="36"/>
      <c r="L5377" s="37"/>
      <c r="M5377" s="37"/>
      <c r="N5377" s="37"/>
      <c r="O5377" s="37"/>
      <c r="P5377" s="36"/>
      <c r="S5377" s="36"/>
      <c r="T5377" s="36"/>
      <c r="U5377" s="36"/>
      <c r="V5377" s="36"/>
    </row>
    <row r="5378" spans="11:22" x14ac:dyDescent="0.25">
      <c r="K5378" s="36"/>
      <c r="L5378" s="37"/>
      <c r="M5378" s="37"/>
      <c r="N5378" s="37"/>
      <c r="O5378" s="37"/>
      <c r="P5378" s="36"/>
      <c r="S5378" s="36"/>
      <c r="T5378" s="36"/>
      <c r="U5378" s="36"/>
      <c r="V5378" s="36"/>
    </row>
    <row r="5379" spans="11:22" x14ac:dyDescent="0.25">
      <c r="K5379" s="36"/>
      <c r="L5379" s="37"/>
      <c r="M5379" s="37"/>
      <c r="N5379" s="37"/>
      <c r="O5379" s="37"/>
      <c r="P5379" s="36"/>
      <c r="S5379" s="36"/>
      <c r="T5379" s="36"/>
      <c r="U5379" s="36"/>
      <c r="V5379" s="36"/>
    </row>
    <row r="5380" spans="11:22" x14ac:dyDescent="0.25">
      <c r="K5380" s="36"/>
      <c r="L5380" s="37"/>
      <c r="M5380" s="37"/>
      <c r="N5380" s="37"/>
      <c r="O5380" s="37"/>
      <c r="P5380" s="36"/>
      <c r="S5380" s="36"/>
      <c r="T5380" s="36"/>
      <c r="U5380" s="36"/>
      <c r="V5380" s="36"/>
    </row>
    <row r="5381" spans="11:22" x14ac:dyDescent="0.25">
      <c r="K5381" s="36"/>
      <c r="L5381" s="37"/>
      <c r="M5381" s="37"/>
      <c r="N5381" s="37"/>
      <c r="O5381" s="37"/>
      <c r="P5381" s="36"/>
      <c r="S5381" s="36"/>
      <c r="T5381" s="36"/>
      <c r="U5381" s="36"/>
      <c r="V5381" s="36"/>
    </row>
    <row r="5382" spans="11:22" x14ac:dyDescent="0.25">
      <c r="K5382" s="36"/>
      <c r="L5382" s="37"/>
      <c r="M5382" s="37"/>
      <c r="N5382" s="37"/>
      <c r="O5382" s="37"/>
      <c r="P5382" s="36"/>
      <c r="S5382" s="36"/>
      <c r="T5382" s="36"/>
      <c r="U5382" s="36"/>
      <c r="V5382" s="36"/>
    </row>
    <row r="5383" spans="11:22" x14ac:dyDescent="0.25">
      <c r="K5383" s="36"/>
      <c r="L5383" s="37"/>
      <c r="M5383" s="37"/>
      <c r="N5383" s="37"/>
      <c r="O5383" s="37"/>
      <c r="P5383" s="36"/>
      <c r="S5383" s="36"/>
      <c r="T5383" s="36"/>
      <c r="U5383" s="36"/>
      <c r="V5383" s="36"/>
    </row>
    <row r="5384" spans="11:22" x14ac:dyDescent="0.25">
      <c r="K5384" s="36"/>
      <c r="L5384" s="37"/>
      <c r="M5384" s="37"/>
      <c r="N5384" s="37"/>
      <c r="O5384" s="37"/>
      <c r="P5384" s="36"/>
      <c r="S5384" s="36"/>
      <c r="T5384" s="36"/>
      <c r="U5384" s="36"/>
      <c r="V5384" s="36"/>
    </row>
    <row r="5385" spans="11:22" x14ac:dyDescent="0.25">
      <c r="K5385" s="36"/>
      <c r="L5385" s="37"/>
      <c r="M5385" s="37"/>
      <c r="N5385" s="37"/>
      <c r="O5385" s="37"/>
      <c r="P5385" s="36"/>
      <c r="S5385" s="36"/>
      <c r="T5385" s="36"/>
      <c r="U5385" s="36"/>
      <c r="V5385" s="36"/>
    </row>
    <row r="5386" spans="11:22" x14ac:dyDescent="0.25">
      <c r="K5386" s="36"/>
      <c r="L5386" s="37"/>
      <c r="M5386" s="37"/>
      <c r="N5386" s="37"/>
      <c r="O5386" s="37"/>
      <c r="P5386" s="36"/>
      <c r="S5386" s="36"/>
      <c r="T5386" s="36"/>
      <c r="U5386" s="36"/>
      <c r="V5386" s="36"/>
    </row>
    <row r="5387" spans="11:22" x14ac:dyDescent="0.25">
      <c r="K5387" s="36"/>
      <c r="L5387" s="37"/>
      <c r="M5387" s="37"/>
      <c r="N5387" s="37"/>
      <c r="O5387" s="37"/>
      <c r="P5387" s="36"/>
      <c r="S5387" s="36"/>
      <c r="T5387" s="36"/>
      <c r="U5387" s="36"/>
      <c r="V5387" s="36"/>
    </row>
    <row r="5388" spans="11:22" x14ac:dyDescent="0.25">
      <c r="K5388" s="36"/>
      <c r="L5388" s="37"/>
      <c r="M5388" s="37"/>
      <c r="N5388" s="37"/>
      <c r="O5388" s="37"/>
      <c r="P5388" s="36"/>
      <c r="S5388" s="36"/>
      <c r="T5388" s="36"/>
      <c r="U5388" s="36"/>
      <c r="V5388" s="36"/>
    </row>
    <row r="5389" spans="11:22" x14ac:dyDescent="0.25">
      <c r="K5389" s="36"/>
      <c r="L5389" s="37"/>
      <c r="M5389" s="37"/>
      <c r="N5389" s="37"/>
      <c r="O5389" s="37"/>
      <c r="P5389" s="36"/>
      <c r="S5389" s="36"/>
      <c r="T5389" s="36"/>
      <c r="U5389" s="36"/>
      <c r="V5389" s="36"/>
    </row>
    <row r="5390" spans="11:22" x14ac:dyDescent="0.25">
      <c r="K5390" s="36"/>
      <c r="L5390" s="37"/>
      <c r="M5390" s="37"/>
      <c r="N5390" s="37"/>
      <c r="O5390" s="37"/>
      <c r="P5390" s="36"/>
      <c r="S5390" s="36"/>
      <c r="T5390" s="36"/>
      <c r="U5390" s="36"/>
      <c r="V5390" s="36"/>
    </row>
    <row r="5391" spans="11:22" x14ac:dyDescent="0.25">
      <c r="K5391" s="36"/>
      <c r="L5391" s="37"/>
      <c r="M5391" s="37"/>
      <c r="N5391" s="37"/>
      <c r="O5391" s="37"/>
      <c r="P5391" s="36"/>
      <c r="S5391" s="36"/>
      <c r="T5391" s="36"/>
      <c r="U5391" s="36"/>
      <c r="V5391" s="36"/>
    </row>
    <row r="5392" spans="11:22" x14ac:dyDescent="0.25">
      <c r="K5392" s="36"/>
      <c r="L5392" s="37"/>
      <c r="M5392" s="37"/>
      <c r="N5392" s="37"/>
      <c r="O5392" s="37"/>
      <c r="P5392" s="36"/>
      <c r="S5392" s="36"/>
      <c r="T5392" s="36"/>
      <c r="U5392" s="36"/>
      <c r="V5392" s="36"/>
    </row>
    <row r="5393" spans="11:22" x14ac:dyDescent="0.25">
      <c r="K5393" s="36"/>
      <c r="L5393" s="37"/>
      <c r="M5393" s="37"/>
      <c r="N5393" s="37"/>
      <c r="O5393" s="37"/>
      <c r="P5393" s="36"/>
      <c r="S5393" s="36"/>
      <c r="T5393" s="36"/>
      <c r="U5393" s="36"/>
      <c r="V5393" s="36"/>
    </row>
    <row r="5394" spans="11:22" x14ac:dyDescent="0.25">
      <c r="K5394" s="36"/>
      <c r="L5394" s="37"/>
      <c r="M5394" s="37"/>
      <c r="N5394" s="37"/>
      <c r="O5394" s="37"/>
      <c r="P5394" s="36"/>
      <c r="S5394" s="36"/>
      <c r="T5394" s="36"/>
      <c r="U5394" s="36"/>
      <c r="V5394" s="36"/>
    </row>
    <row r="5395" spans="11:22" x14ac:dyDescent="0.25">
      <c r="K5395" s="36"/>
      <c r="L5395" s="37"/>
      <c r="M5395" s="37"/>
      <c r="N5395" s="37"/>
      <c r="O5395" s="37"/>
      <c r="P5395" s="36"/>
      <c r="S5395" s="36"/>
      <c r="T5395" s="36"/>
      <c r="U5395" s="36"/>
      <c r="V5395" s="36"/>
    </row>
    <row r="5396" spans="11:22" x14ac:dyDescent="0.25">
      <c r="K5396" s="36"/>
      <c r="L5396" s="37"/>
      <c r="M5396" s="37"/>
      <c r="N5396" s="37"/>
      <c r="O5396" s="37"/>
      <c r="P5396" s="36"/>
      <c r="S5396" s="36"/>
      <c r="T5396" s="36"/>
      <c r="U5396" s="36"/>
      <c r="V5396" s="36"/>
    </row>
    <row r="5397" spans="11:22" x14ac:dyDescent="0.25">
      <c r="K5397" s="36"/>
      <c r="L5397" s="37"/>
      <c r="M5397" s="37"/>
      <c r="N5397" s="37"/>
      <c r="O5397" s="37"/>
      <c r="P5397" s="36"/>
      <c r="S5397" s="36"/>
      <c r="T5397" s="36"/>
      <c r="U5397" s="36"/>
      <c r="V5397" s="36"/>
    </row>
    <row r="5398" spans="11:22" x14ac:dyDescent="0.25">
      <c r="K5398" s="36"/>
      <c r="L5398" s="37"/>
      <c r="M5398" s="37"/>
      <c r="N5398" s="37"/>
      <c r="O5398" s="37"/>
      <c r="P5398" s="36"/>
      <c r="S5398" s="36"/>
      <c r="T5398" s="36"/>
      <c r="U5398" s="36"/>
      <c r="V5398" s="36"/>
    </row>
    <row r="5399" spans="11:22" x14ac:dyDescent="0.25">
      <c r="K5399" s="36"/>
      <c r="L5399" s="37"/>
      <c r="M5399" s="37"/>
      <c r="N5399" s="37"/>
      <c r="O5399" s="37"/>
      <c r="P5399" s="36"/>
      <c r="S5399" s="36"/>
      <c r="T5399" s="36"/>
      <c r="U5399" s="36"/>
      <c r="V5399" s="36"/>
    </row>
    <row r="5400" spans="11:22" x14ac:dyDescent="0.25">
      <c r="K5400" s="36"/>
      <c r="L5400" s="37"/>
      <c r="M5400" s="37"/>
      <c r="N5400" s="37"/>
      <c r="O5400" s="37"/>
      <c r="P5400" s="36"/>
      <c r="S5400" s="36"/>
      <c r="T5400" s="36"/>
      <c r="U5400" s="36"/>
      <c r="V5400" s="36"/>
    </row>
    <row r="5401" spans="11:22" x14ac:dyDescent="0.25">
      <c r="K5401" s="36"/>
      <c r="L5401" s="37"/>
      <c r="M5401" s="37"/>
      <c r="N5401" s="37"/>
      <c r="O5401" s="37"/>
      <c r="P5401" s="36"/>
      <c r="S5401" s="36"/>
      <c r="T5401" s="36"/>
      <c r="U5401" s="36"/>
      <c r="V5401" s="36"/>
    </row>
    <row r="5402" spans="11:22" x14ac:dyDescent="0.25">
      <c r="K5402" s="36"/>
      <c r="L5402" s="37"/>
      <c r="M5402" s="37"/>
      <c r="N5402" s="37"/>
      <c r="O5402" s="37"/>
      <c r="P5402" s="36"/>
      <c r="S5402" s="36"/>
      <c r="T5402" s="36"/>
      <c r="U5402" s="36"/>
      <c r="V5402" s="36"/>
    </row>
    <row r="5403" spans="11:22" x14ac:dyDescent="0.25">
      <c r="K5403" s="36"/>
      <c r="L5403" s="37"/>
      <c r="M5403" s="37"/>
      <c r="N5403" s="37"/>
      <c r="O5403" s="37"/>
      <c r="P5403" s="36"/>
      <c r="S5403" s="36"/>
      <c r="T5403" s="36"/>
      <c r="U5403" s="36"/>
      <c r="V5403" s="36"/>
    </row>
    <row r="5404" spans="11:22" x14ac:dyDescent="0.25">
      <c r="K5404" s="36"/>
      <c r="L5404" s="37"/>
      <c r="M5404" s="37"/>
      <c r="N5404" s="37"/>
      <c r="O5404" s="37"/>
      <c r="P5404" s="36"/>
      <c r="S5404" s="36"/>
      <c r="T5404" s="36"/>
      <c r="U5404" s="36"/>
      <c r="V5404" s="36"/>
    </row>
    <row r="5405" spans="11:22" x14ac:dyDescent="0.25">
      <c r="K5405" s="36"/>
      <c r="L5405" s="37"/>
      <c r="M5405" s="37"/>
      <c r="N5405" s="37"/>
      <c r="O5405" s="37"/>
      <c r="P5405" s="36"/>
      <c r="S5405" s="36"/>
      <c r="T5405" s="36"/>
      <c r="U5405" s="36"/>
      <c r="V5405" s="36"/>
    </row>
    <row r="5406" spans="11:22" x14ac:dyDescent="0.25">
      <c r="K5406" s="36"/>
      <c r="L5406" s="37"/>
      <c r="M5406" s="37"/>
      <c r="N5406" s="37"/>
      <c r="O5406" s="37"/>
      <c r="P5406" s="36"/>
      <c r="S5406" s="36"/>
      <c r="T5406" s="36"/>
      <c r="U5406" s="36"/>
      <c r="V5406" s="36"/>
    </row>
    <row r="5407" spans="11:22" x14ac:dyDescent="0.25">
      <c r="K5407" s="36"/>
      <c r="L5407" s="37"/>
      <c r="M5407" s="37"/>
      <c r="N5407" s="37"/>
      <c r="O5407" s="37"/>
      <c r="P5407" s="36"/>
      <c r="S5407" s="36"/>
      <c r="T5407" s="36"/>
      <c r="U5407" s="36"/>
      <c r="V5407" s="36"/>
    </row>
    <row r="5408" spans="11:22" x14ac:dyDescent="0.25">
      <c r="K5408" s="36"/>
      <c r="L5408" s="37"/>
      <c r="M5408" s="37"/>
      <c r="N5408" s="37"/>
      <c r="O5408" s="37"/>
      <c r="P5408" s="36"/>
      <c r="S5408" s="36"/>
      <c r="T5408" s="36"/>
      <c r="U5408" s="36"/>
      <c r="V5408" s="36"/>
    </row>
    <row r="5409" spans="11:22" x14ac:dyDescent="0.25">
      <c r="K5409" s="36"/>
      <c r="L5409" s="37"/>
      <c r="M5409" s="37"/>
      <c r="N5409" s="37"/>
      <c r="O5409" s="37"/>
      <c r="P5409" s="36"/>
      <c r="S5409" s="36"/>
      <c r="T5409" s="36"/>
      <c r="U5409" s="36"/>
      <c r="V5409" s="36"/>
    </row>
    <row r="5410" spans="11:22" x14ac:dyDescent="0.25">
      <c r="K5410" s="36"/>
      <c r="L5410" s="37"/>
      <c r="M5410" s="37"/>
      <c r="N5410" s="37"/>
      <c r="O5410" s="37"/>
      <c r="P5410" s="36"/>
      <c r="S5410" s="36"/>
      <c r="T5410" s="36"/>
      <c r="U5410" s="36"/>
      <c r="V5410" s="36"/>
    </row>
    <row r="5411" spans="11:22" x14ac:dyDescent="0.25">
      <c r="K5411" s="36"/>
      <c r="L5411" s="37"/>
      <c r="M5411" s="37"/>
      <c r="N5411" s="37"/>
      <c r="O5411" s="37"/>
      <c r="P5411" s="36"/>
      <c r="S5411" s="36"/>
      <c r="T5411" s="36"/>
      <c r="U5411" s="36"/>
      <c r="V5411" s="36"/>
    </row>
    <row r="5412" spans="11:22" x14ac:dyDescent="0.25">
      <c r="K5412" s="36"/>
      <c r="L5412" s="37"/>
      <c r="M5412" s="37"/>
      <c r="N5412" s="37"/>
      <c r="O5412" s="37"/>
      <c r="P5412" s="36"/>
      <c r="S5412" s="36"/>
      <c r="T5412" s="36"/>
      <c r="U5412" s="36"/>
      <c r="V5412" s="36"/>
    </row>
    <row r="5413" spans="11:22" x14ac:dyDescent="0.25">
      <c r="K5413" s="36"/>
      <c r="L5413" s="37"/>
      <c r="M5413" s="37"/>
      <c r="N5413" s="37"/>
      <c r="O5413" s="37"/>
      <c r="P5413" s="36"/>
      <c r="S5413" s="36"/>
      <c r="T5413" s="36"/>
      <c r="U5413" s="36"/>
      <c r="V5413" s="36"/>
    </row>
    <row r="5414" spans="11:22" x14ac:dyDescent="0.25">
      <c r="K5414" s="36"/>
      <c r="L5414" s="37"/>
      <c r="M5414" s="37"/>
      <c r="N5414" s="37"/>
      <c r="O5414" s="37"/>
      <c r="P5414" s="36"/>
      <c r="S5414" s="36"/>
      <c r="T5414" s="36"/>
      <c r="U5414" s="36"/>
      <c r="V5414" s="36"/>
    </row>
    <row r="5415" spans="11:22" x14ac:dyDescent="0.25">
      <c r="K5415" s="36"/>
      <c r="L5415" s="37"/>
      <c r="M5415" s="37"/>
      <c r="N5415" s="37"/>
      <c r="O5415" s="37"/>
      <c r="P5415" s="36"/>
      <c r="S5415" s="36"/>
      <c r="T5415" s="36"/>
      <c r="U5415" s="36"/>
      <c r="V5415" s="36"/>
    </row>
    <row r="5416" spans="11:22" x14ac:dyDescent="0.25">
      <c r="K5416" s="36"/>
      <c r="L5416" s="37"/>
      <c r="M5416" s="37"/>
      <c r="N5416" s="37"/>
      <c r="O5416" s="37"/>
      <c r="P5416" s="36"/>
      <c r="S5416" s="36"/>
      <c r="T5416" s="36"/>
      <c r="U5416" s="36"/>
      <c r="V5416" s="36"/>
    </row>
    <row r="5417" spans="11:22" x14ac:dyDescent="0.25">
      <c r="K5417" s="36"/>
      <c r="L5417" s="37"/>
      <c r="M5417" s="37"/>
      <c r="N5417" s="37"/>
      <c r="O5417" s="37"/>
      <c r="P5417" s="36"/>
      <c r="S5417" s="36"/>
      <c r="T5417" s="36"/>
      <c r="U5417" s="36"/>
      <c r="V5417" s="36"/>
    </row>
    <row r="5418" spans="11:22" x14ac:dyDescent="0.25">
      <c r="K5418" s="36"/>
      <c r="L5418" s="37"/>
      <c r="M5418" s="37"/>
      <c r="N5418" s="37"/>
      <c r="O5418" s="37"/>
      <c r="P5418" s="36"/>
      <c r="S5418" s="36"/>
      <c r="T5418" s="36"/>
      <c r="U5418" s="36"/>
      <c r="V5418" s="36"/>
    </row>
    <row r="5419" spans="11:22" x14ac:dyDescent="0.25">
      <c r="K5419" s="36"/>
      <c r="L5419" s="37"/>
      <c r="M5419" s="37"/>
      <c r="N5419" s="37"/>
      <c r="O5419" s="37"/>
      <c r="P5419" s="36"/>
      <c r="S5419" s="36"/>
      <c r="T5419" s="36"/>
      <c r="U5419" s="36"/>
      <c r="V5419" s="36"/>
    </row>
    <row r="5420" spans="11:22" x14ac:dyDescent="0.25">
      <c r="K5420" s="36"/>
      <c r="L5420" s="37"/>
      <c r="M5420" s="37"/>
      <c r="N5420" s="37"/>
      <c r="O5420" s="37"/>
      <c r="P5420" s="36"/>
      <c r="S5420" s="36"/>
      <c r="T5420" s="36"/>
      <c r="U5420" s="36"/>
      <c r="V5420" s="36"/>
    </row>
    <row r="5421" spans="11:22" x14ac:dyDescent="0.25">
      <c r="K5421" s="36"/>
      <c r="L5421" s="37"/>
      <c r="M5421" s="37"/>
      <c r="N5421" s="37"/>
      <c r="O5421" s="37"/>
      <c r="P5421" s="36"/>
      <c r="S5421" s="36"/>
      <c r="T5421" s="36"/>
      <c r="U5421" s="36"/>
      <c r="V5421" s="36"/>
    </row>
    <row r="5422" spans="11:22" x14ac:dyDescent="0.25">
      <c r="K5422" s="36"/>
      <c r="L5422" s="37"/>
      <c r="M5422" s="37"/>
      <c r="N5422" s="37"/>
      <c r="O5422" s="37"/>
      <c r="P5422" s="36"/>
      <c r="S5422" s="36"/>
      <c r="T5422" s="36"/>
      <c r="U5422" s="36"/>
      <c r="V5422" s="36"/>
    </row>
    <row r="5423" spans="11:22" x14ac:dyDescent="0.25">
      <c r="K5423" s="36"/>
      <c r="L5423" s="37"/>
      <c r="M5423" s="37"/>
      <c r="N5423" s="37"/>
      <c r="O5423" s="37"/>
      <c r="P5423" s="36"/>
      <c r="S5423" s="36"/>
      <c r="T5423" s="36"/>
      <c r="U5423" s="36"/>
      <c r="V5423" s="36"/>
    </row>
    <row r="5424" spans="11:22" x14ac:dyDescent="0.25">
      <c r="K5424" s="36"/>
      <c r="L5424" s="37"/>
      <c r="M5424" s="37"/>
      <c r="N5424" s="37"/>
      <c r="O5424" s="37"/>
      <c r="P5424" s="36"/>
      <c r="S5424" s="36"/>
      <c r="T5424" s="36"/>
      <c r="U5424" s="36"/>
      <c r="V5424" s="36"/>
    </row>
    <row r="5425" spans="11:22" x14ac:dyDescent="0.25">
      <c r="K5425" s="36"/>
      <c r="L5425" s="37"/>
      <c r="M5425" s="37"/>
      <c r="N5425" s="37"/>
      <c r="O5425" s="37"/>
      <c r="P5425" s="36"/>
      <c r="S5425" s="36"/>
      <c r="T5425" s="36"/>
      <c r="U5425" s="36"/>
      <c r="V5425" s="36"/>
    </row>
    <row r="5426" spans="11:22" x14ac:dyDescent="0.25">
      <c r="K5426" s="36"/>
      <c r="L5426" s="37"/>
      <c r="M5426" s="37"/>
      <c r="N5426" s="37"/>
      <c r="O5426" s="37"/>
      <c r="P5426" s="36"/>
      <c r="S5426" s="36"/>
      <c r="T5426" s="36"/>
      <c r="U5426" s="36"/>
      <c r="V5426" s="36"/>
    </row>
    <row r="5427" spans="11:22" x14ac:dyDescent="0.25">
      <c r="K5427" s="36"/>
      <c r="L5427" s="37"/>
      <c r="M5427" s="37"/>
      <c r="N5427" s="37"/>
      <c r="O5427" s="37"/>
      <c r="P5427" s="36"/>
      <c r="S5427" s="36"/>
      <c r="T5427" s="36"/>
      <c r="U5427" s="36"/>
      <c r="V5427" s="36"/>
    </row>
    <row r="5428" spans="11:22" x14ac:dyDescent="0.25">
      <c r="K5428" s="36"/>
      <c r="L5428" s="37"/>
      <c r="M5428" s="37"/>
      <c r="N5428" s="37"/>
      <c r="O5428" s="37"/>
      <c r="P5428" s="36"/>
      <c r="S5428" s="36"/>
      <c r="T5428" s="36"/>
      <c r="U5428" s="36"/>
      <c r="V5428" s="36"/>
    </row>
    <row r="5429" spans="11:22" x14ac:dyDescent="0.25">
      <c r="K5429" s="36"/>
      <c r="L5429" s="37"/>
      <c r="M5429" s="37"/>
      <c r="N5429" s="37"/>
      <c r="O5429" s="37"/>
      <c r="P5429" s="36"/>
      <c r="S5429" s="36"/>
      <c r="T5429" s="36"/>
      <c r="U5429" s="36"/>
      <c r="V5429" s="36"/>
    </row>
    <row r="5430" spans="11:22" x14ac:dyDescent="0.25">
      <c r="K5430" s="36"/>
      <c r="L5430" s="37"/>
      <c r="M5430" s="37"/>
      <c r="N5430" s="37"/>
      <c r="O5430" s="37"/>
      <c r="P5430" s="36"/>
      <c r="S5430" s="36"/>
      <c r="T5430" s="36"/>
      <c r="U5430" s="36"/>
      <c r="V5430" s="36"/>
    </row>
    <row r="5431" spans="11:22" x14ac:dyDescent="0.25">
      <c r="K5431" s="36"/>
      <c r="L5431" s="37"/>
      <c r="M5431" s="37"/>
      <c r="N5431" s="37"/>
      <c r="O5431" s="37"/>
      <c r="P5431" s="36"/>
      <c r="S5431" s="36"/>
      <c r="T5431" s="36"/>
      <c r="U5431" s="36"/>
      <c r="V5431" s="36"/>
    </row>
    <row r="5432" spans="11:22" x14ac:dyDescent="0.25">
      <c r="K5432" s="36"/>
      <c r="L5432" s="37"/>
      <c r="M5432" s="37"/>
      <c r="N5432" s="37"/>
      <c r="O5432" s="37"/>
      <c r="P5432" s="36"/>
      <c r="S5432" s="36"/>
      <c r="T5432" s="36"/>
      <c r="U5432" s="36"/>
      <c r="V5432" s="36"/>
    </row>
    <row r="5433" spans="11:22" x14ac:dyDescent="0.25">
      <c r="K5433" s="36"/>
      <c r="L5433" s="37"/>
      <c r="M5433" s="37"/>
      <c r="N5433" s="37"/>
      <c r="O5433" s="37"/>
      <c r="P5433" s="36"/>
      <c r="S5433" s="36"/>
      <c r="T5433" s="36"/>
      <c r="U5433" s="36"/>
      <c r="V5433" s="36"/>
    </row>
    <row r="5434" spans="11:22" x14ac:dyDescent="0.25">
      <c r="K5434" s="36"/>
      <c r="L5434" s="37"/>
      <c r="M5434" s="37"/>
      <c r="N5434" s="37"/>
      <c r="O5434" s="37"/>
      <c r="P5434" s="36"/>
      <c r="S5434" s="36"/>
      <c r="T5434" s="36"/>
      <c r="U5434" s="36"/>
      <c r="V5434" s="36"/>
    </row>
    <row r="5435" spans="11:22" x14ac:dyDescent="0.25">
      <c r="K5435" s="36"/>
      <c r="L5435" s="37"/>
      <c r="M5435" s="37"/>
      <c r="N5435" s="37"/>
      <c r="O5435" s="37"/>
      <c r="P5435" s="36"/>
      <c r="S5435" s="36"/>
      <c r="T5435" s="36"/>
      <c r="U5435" s="36"/>
      <c r="V5435" s="36"/>
    </row>
    <row r="5436" spans="11:22" x14ac:dyDescent="0.25">
      <c r="K5436" s="36"/>
      <c r="L5436" s="37"/>
      <c r="M5436" s="37"/>
      <c r="N5436" s="37"/>
      <c r="O5436" s="37"/>
      <c r="P5436" s="36"/>
      <c r="S5436" s="36"/>
      <c r="T5436" s="36"/>
      <c r="U5436" s="36"/>
      <c r="V5436" s="36"/>
    </row>
    <row r="5437" spans="11:22" x14ac:dyDescent="0.25">
      <c r="K5437" s="36"/>
      <c r="L5437" s="37"/>
      <c r="M5437" s="37"/>
      <c r="N5437" s="37"/>
      <c r="O5437" s="37"/>
      <c r="P5437" s="36"/>
      <c r="S5437" s="36"/>
      <c r="T5437" s="36"/>
      <c r="U5437" s="36"/>
      <c r="V5437" s="36"/>
    </row>
    <row r="5438" spans="11:22" x14ac:dyDescent="0.25">
      <c r="K5438" s="36"/>
      <c r="L5438" s="37"/>
      <c r="M5438" s="37"/>
      <c r="N5438" s="37"/>
      <c r="O5438" s="37"/>
      <c r="P5438" s="36"/>
      <c r="S5438" s="36"/>
      <c r="T5438" s="36"/>
      <c r="U5438" s="36"/>
      <c r="V5438" s="36"/>
    </row>
    <row r="5439" spans="11:22" x14ac:dyDescent="0.25">
      <c r="K5439" s="36"/>
      <c r="L5439" s="37"/>
      <c r="M5439" s="37"/>
      <c r="N5439" s="37"/>
      <c r="O5439" s="37"/>
      <c r="P5439" s="36"/>
      <c r="S5439" s="36"/>
      <c r="T5439" s="36"/>
      <c r="U5439" s="36"/>
      <c r="V5439" s="36"/>
    </row>
    <row r="5440" spans="11:22" x14ac:dyDescent="0.25">
      <c r="K5440" s="36"/>
      <c r="L5440" s="37"/>
      <c r="M5440" s="37"/>
      <c r="N5440" s="37"/>
      <c r="O5440" s="37"/>
      <c r="P5440" s="36"/>
      <c r="S5440" s="36"/>
      <c r="T5440" s="36"/>
      <c r="U5440" s="36"/>
      <c r="V5440" s="36"/>
    </row>
    <row r="5441" spans="11:22" x14ac:dyDescent="0.25">
      <c r="K5441" s="36"/>
      <c r="L5441" s="37"/>
      <c r="M5441" s="37"/>
      <c r="N5441" s="37"/>
      <c r="O5441" s="37"/>
      <c r="P5441" s="36"/>
      <c r="S5441" s="36"/>
      <c r="T5441" s="36"/>
      <c r="U5441" s="36"/>
      <c r="V5441" s="36"/>
    </row>
    <row r="5442" spans="11:22" x14ac:dyDescent="0.25">
      <c r="K5442" s="36"/>
      <c r="L5442" s="37"/>
      <c r="M5442" s="37"/>
      <c r="N5442" s="37"/>
      <c r="O5442" s="37"/>
      <c r="P5442" s="36"/>
      <c r="S5442" s="36"/>
      <c r="T5442" s="36"/>
      <c r="U5442" s="36"/>
      <c r="V5442" s="36"/>
    </row>
    <row r="5443" spans="11:22" x14ac:dyDescent="0.25">
      <c r="K5443" s="36"/>
      <c r="L5443" s="37"/>
      <c r="M5443" s="37"/>
      <c r="N5443" s="37"/>
      <c r="O5443" s="37"/>
      <c r="P5443" s="36"/>
      <c r="S5443" s="36"/>
      <c r="T5443" s="36"/>
      <c r="U5443" s="36"/>
      <c r="V5443" s="36"/>
    </row>
    <row r="5444" spans="11:22" x14ac:dyDescent="0.25">
      <c r="K5444" s="36"/>
      <c r="L5444" s="37"/>
      <c r="M5444" s="37"/>
      <c r="N5444" s="37"/>
      <c r="O5444" s="37"/>
      <c r="P5444" s="36"/>
      <c r="S5444" s="36"/>
      <c r="T5444" s="36"/>
      <c r="U5444" s="36"/>
      <c r="V5444" s="36"/>
    </row>
    <row r="5445" spans="11:22" x14ac:dyDescent="0.25">
      <c r="K5445" s="36"/>
      <c r="L5445" s="37"/>
      <c r="M5445" s="37"/>
      <c r="N5445" s="37"/>
      <c r="O5445" s="37"/>
      <c r="P5445" s="36"/>
      <c r="S5445" s="36"/>
      <c r="T5445" s="36"/>
      <c r="U5445" s="36"/>
      <c r="V5445" s="36"/>
    </row>
    <row r="5446" spans="11:22" x14ac:dyDescent="0.25">
      <c r="K5446" s="36"/>
      <c r="L5446" s="37"/>
      <c r="M5446" s="37"/>
      <c r="N5446" s="37"/>
      <c r="O5446" s="37"/>
      <c r="P5446" s="36"/>
      <c r="S5446" s="36"/>
      <c r="T5446" s="36"/>
      <c r="U5446" s="36"/>
      <c r="V5446" s="36"/>
    </row>
    <row r="5447" spans="11:22" x14ac:dyDescent="0.25">
      <c r="K5447" s="36"/>
      <c r="L5447" s="37"/>
      <c r="M5447" s="37"/>
      <c r="N5447" s="37"/>
      <c r="O5447" s="37"/>
      <c r="P5447" s="36"/>
      <c r="S5447" s="36"/>
      <c r="T5447" s="36"/>
      <c r="U5447" s="36"/>
      <c r="V5447" s="36"/>
    </row>
    <row r="5448" spans="11:22" x14ac:dyDescent="0.25">
      <c r="K5448" s="36"/>
      <c r="L5448" s="37"/>
      <c r="M5448" s="37"/>
      <c r="N5448" s="37"/>
      <c r="O5448" s="37"/>
      <c r="P5448" s="36"/>
      <c r="S5448" s="36"/>
      <c r="T5448" s="36"/>
      <c r="U5448" s="36"/>
      <c r="V5448" s="36"/>
    </row>
    <row r="5449" spans="11:22" x14ac:dyDescent="0.25">
      <c r="K5449" s="36"/>
      <c r="L5449" s="37"/>
      <c r="M5449" s="37"/>
      <c r="N5449" s="37"/>
      <c r="O5449" s="37"/>
      <c r="P5449" s="36"/>
      <c r="S5449" s="36"/>
      <c r="T5449" s="36"/>
      <c r="U5449" s="36"/>
      <c r="V5449" s="36"/>
    </row>
    <row r="5450" spans="11:22" x14ac:dyDescent="0.25">
      <c r="K5450" s="36"/>
      <c r="L5450" s="37"/>
      <c r="M5450" s="37"/>
      <c r="N5450" s="37"/>
      <c r="O5450" s="37"/>
      <c r="P5450" s="36"/>
      <c r="S5450" s="36"/>
      <c r="T5450" s="36"/>
      <c r="U5450" s="36"/>
      <c r="V5450" s="36"/>
    </row>
    <row r="5451" spans="11:22" x14ac:dyDescent="0.25">
      <c r="K5451" s="36"/>
      <c r="L5451" s="37"/>
      <c r="M5451" s="37"/>
      <c r="N5451" s="37"/>
      <c r="O5451" s="37"/>
      <c r="P5451" s="36"/>
      <c r="S5451" s="36"/>
      <c r="T5451" s="36"/>
      <c r="U5451" s="36"/>
      <c r="V5451" s="36"/>
    </row>
    <row r="5452" spans="11:22" x14ac:dyDescent="0.25">
      <c r="K5452" s="36"/>
      <c r="L5452" s="37"/>
      <c r="M5452" s="37"/>
      <c r="N5452" s="37"/>
      <c r="O5452" s="37"/>
      <c r="P5452" s="36"/>
      <c r="S5452" s="36"/>
      <c r="T5452" s="36"/>
      <c r="U5452" s="36"/>
      <c r="V5452" s="36"/>
    </row>
    <row r="5453" spans="11:22" x14ac:dyDescent="0.25">
      <c r="K5453" s="36"/>
      <c r="L5453" s="37"/>
      <c r="M5453" s="37"/>
      <c r="N5453" s="37"/>
      <c r="O5453" s="37"/>
      <c r="P5453" s="36"/>
      <c r="S5453" s="36"/>
      <c r="T5453" s="36"/>
      <c r="U5453" s="36"/>
      <c r="V5453" s="36"/>
    </row>
    <row r="5454" spans="11:22" x14ac:dyDescent="0.25">
      <c r="K5454" s="36"/>
      <c r="L5454" s="37"/>
      <c r="M5454" s="37"/>
      <c r="N5454" s="37"/>
      <c r="O5454" s="37"/>
      <c r="P5454" s="36"/>
      <c r="S5454" s="36"/>
      <c r="T5454" s="36"/>
      <c r="U5454" s="36"/>
      <c r="V5454" s="36"/>
    </row>
    <row r="5455" spans="11:22" x14ac:dyDescent="0.25">
      <c r="K5455" s="36"/>
      <c r="L5455" s="37"/>
      <c r="M5455" s="37"/>
      <c r="N5455" s="37"/>
      <c r="O5455" s="37"/>
      <c r="P5455" s="36"/>
      <c r="S5455" s="36"/>
      <c r="T5455" s="36"/>
      <c r="U5455" s="36"/>
      <c r="V5455" s="36"/>
    </row>
    <row r="5456" spans="11:22" x14ac:dyDescent="0.25">
      <c r="K5456" s="36"/>
      <c r="L5456" s="37"/>
      <c r="M5456" s="37"/>
      <c r="N5456" s="37"/>
      <c r="O5456" s="37"/>
      <c r="P5456" s="36"/>
      <c r="S5456" s="36"/>
      <c r="T5456" s="36"/>
      <c r="U5456" s="36"/>
      <c r="V5456" s="36"/>
    </row>
    <row r="5457" spans="11:22" x14ac:dyDescent="0.25">
      <c r="K5457" s="36"/>
      <c r="L5457" s="37"/>
      <c r="M5457" s="37"/>
      <c r="N5457" s="37"/>
      <c r="O5457" s="37"/>
      <c r="P5457" s="36"/>
      <c r="S5457" s="36"/>
      <c r="T5457" s="36"/>
      <c r="U5457" s="36"/>
      <c r="V5457" s="36"/>
    </row>
    <row r="5458" spans="11:22" x14ac:dyDescent="0.25">
      <c r="K5458" s="36"/>
      <c r="L5458" s="37"/>
      <c r="M5458" s="37"/>
      <c r="N5458" s="37"/>
      <c r="O5458" s="37"/>
      <c r="P5458" s="36"/>
      <c r="S5458" s="36"/>
      <c r="T5458" s="36"/>
      <c r="U5458" s="36"/>
      <c r="V5458" s="36"/>
    </row>
    <row r="5459" spans="11:22" x14ac:dyDescent="0.25">
      <c r="K5459" s="36"/>
      <c r="L5459" s="37"/>
      <c r="M5459" s="37"/>
      <c r="N5459" s="37"/>
      <c r="O5459" s="37"/>
      <c r="P5459" s="36"/>
      <c r="S5459" s="36"/>
      <c r="T5459" s="36"/>
      <c r="U5459" s="36"/>
      <c r="V5459" s="36"/>
    </row>
    <row r="5460" spans="11:22" x14ac:dyDescent="0.25">
      <c r="K5460" s="36"/>
      <c r="L5460" s="37"/>
      <c r="M5460" s="37"/>
      <c r="N5460" s="37"/>
      <c r="O5460" s="37"/>
      <c r="P5460" s="36"/>
      <c r="S5460" s="36"/>
      <c r="T5460" s="36"/>
      <c r="U5460" s="36"/>
      <c r="V5460" s="36"/>
    </row>
    <row r="5461" spans="11:22" x14ac:dyDescent="0.25">
      <c r="K5461" s="36"/>
      <c r="L5461" s="37"/>
      <c r="M5461" s="37"/>
      <c r="N5461" s="37"/>
      <c r="O5461" s="37"/>
      <c r="P5461" s="36"/>
      <c r="S5461" s="36"/>
      <c r="T5461" s="36"/>
      <c r="U5461" s="36"/>
      <c r="V5461" s="36"/>
    </row>
    <row r="5462" spans="11:22" x14ac:dyDescent="0.25">
      <c r="K5462" s="36"/>
      <c r="L5462" s="37"/>
      <c r="M5462" s="37"/>
      <c r="N5462" s="37"/>
      <c r="O5462" s="37"/>
      <c r="P5462" s="36"/>
      <c r="S5462" s="36"/>
      <c r="T5462" s="36"/>
      <c r="U5462" s="36"/>
      <c r="V5462" s="36"/>
    </row>
    <row r="5463" spans="11:22" x14ac:dyDescent="0.25">
      <c r="K5463" s="36"/>
      <c r="L5463" s="37"/>
      <c r="M5463" s="37"/>
      <c r="N5463" s="37"/>
      <c r="O5463" s="37"/>
      <c r="P5463" s="36"/>
      <c r="S5463" s="36"/>
      <c r="T5463" s="36"/>
      <c r="U5463" s="36"/>
      <c r="V5463" s="36"/>
    </row>
    <row r="5464" spans="11:22" x14ac:dyDescent="0.25">
      <c r="K5464" s="36"/>
      <c r="L5464" s="37"/>
      <c r="M5464" s="37"/>
      <c r="N5464" s="37"/>
      <c r="O5464" s="37"/>
      <c r="P5464" s="36"/>
      <c r="S5464" s="36"/>
      <c r="T5464" s="36"/>
      <c r="U5464" s="36"/>
      <c r="V5464" s="36"/>
    </row>
    <row r="5465" spans="11:22" x14ac:dyDescent="0.25">
      <c r="K5465" s="36"/>
      <c r="L5465" s="37"/>
      <c r="M5465" s="37"/>
      <c r="N5465" s="37"/>
      <c r="O5465" s="37"/>
      <c r="P5465" s="36"/>
      <c r="S5465" s="36"/>
      <c r="T5465" s="36"/>
      <c r="U5465" s="36"/>
      <c r="V5465" s="36"/>
    </row>
    <row r="5466" spans="11:22" x14ac:dyDescent="0.25">
      <c r="K5466" s="36"/>
      <c r="L5466" s="37"/>
      <c r="M5466" s="37"/>
      <c r="N5466" s="37"/>
      <c r="O5466" s="37"/>
      <c r="P5466" s="36"/>
      <c r="S5466" s="36"/>
      <c r="T5466" s="36"/>
      <c r="U5466" s="36"/>
      <c r="V5466" s="36"/>
    </row>
    <row r="5467" spans="11:22" x14ac:dyDescent="0.25">
      <c r="K5467" s="36"/>
      <c r="L5467" s="37"/>
      <c r="M5467" s="37"/>
      <c r="N5467" s="37"/>
      <c r="O5467" s="37"/>
      <c r="P5467" s="36"/>
      <c r="S5467" s="36"/>
      <c r="T5467" s="36"/>
      <c r="U5467" s="36"/>
      <c r="V5467" s="36"/>
    </row>
    <row r="5468" spans="11:22" x14ac:dyDescent="0.25">
      <c r="K5468" s="36"/>
      <c r="L5468" s="37"/>
      <c r="M5468" s="37"/>
      <c r="N5468" s="37"/>
      <c r="O5468" s="37"/>
      <c r="P5468" s="36"/>
      <c r="S5468" s="36"/>
      <c r="T5468" s="36"/>
      <c r="U5468" s="36"/>
      <c r="V5468" s="36"/>
    </row>
    <row r="5469" spans="11:22" x14ac:dyDescent="0.25">
      <c r="K5469" s="36"/>
      <c r="L5469" s="37"/>
      <c r="M5469" s="37"/>
      <c r="N5469" s="37"/>
      <c r="O5469" s="37"/>
      <c r="P5469" s="36"/>
      <c r="S5469" s="36"/>
      <c r="T5469" s="36"/>
      <c r="U5469" s="36"/>
      <c r="V5469" s="36"/>
    </row>
    <row r="5470" spans="11:22" x14ac:dyDescent="0.25">
      <c r="K5470" s="36"/>
      <c r="L5470" s="37"/>
      <c r="M5470" s="37"/>
      <c r="N5470" s="37"/>
      <c r="O5470" s="37"/>
      <c r="P5470" s="36"/>
      <c r="S5470" s="36"/>
      <c r="T5470" s="36"/>
      <c r="U5470" s="36"/>
      <c r="V5470" s="36"/>
    </row>
    <row r="5471" spans="11:22" x14ac:dyDescent="0.25">
      <c r="K5471" s="36"/>
      <c r="L5471" s="37"/>
      <c r="M5471" s="37"/>
      <c r="N5471" s="37"/>
      <c r="O5471" s="37"/>
      <c r="P5471" s="36"/>
      <c r="S5471" s="36"/>
      <c r="T5471" s="36"/>
      <c r="U5471" s="36"/>
      <c r="V5471" s="36"/>
    </row>
    <row r="5472" spans="11:22" x14ac:dyDescent="0.25">
      <c r="K5472" s="36"/>
      <c r="L5472" s="37"/>
      <c r="M5472" s="37"/>
      <c r="N5472" s="37"/>
      <c r="O5472" s="37"/>
      <c r="P5472" s="36"/>
      <c r="S5472" s="36"/>
      <c r="T5472" s="36"/>
      <c r="U5472" s="36"/>
      <c r="V5472" s="36"/>
    </row>
    <row r="5473" spans="11:22" x14ac:dyDescent="0.25">
      <c r="K5473" s="36"/>
      <c r="L5473" s="37"/>
      <c r="M5473" s="37"/>
      <c r="N5473" s="37"/>
      <c r="O5473" s="37"/>
      <c r="P5473" s="36"/>
      <c r="S5473" s="36"/>
      <c r="T5473" s="36"/>
      <c r="U5473" s="36"/>
      <c r="V5473" s="36"/>
    </row>
    <row r="5474" spans="11:22" x14ac:dyDescent="0.25">
      <c r="K5474" s="36"/>
      <c r="L5474" s="37"/>
      <c r="M5474" s="37"/>
      <c r="N5474" s="37"/>
      <c r="O5474" s="37"/>
      <c r="P5474" s="36"/>
      <c r="S5474" s="36"/>
      <c r="T5474" s="36"/>
      <c r="U5474" s="36"/>
      <c r="V5474" s="36"/>
    </row>
    <row r="5475" spans="11:22" x14ac:dyDescent="0.25">
      <c r="K5475" s="36"/>
      <c r="L5475" s="37"/>
      <c r="M5475" s="37"/>
      <c r="N5475" s="37"/>
      <c r="O5475" s="37"/>
      <c r="P5475" s="36"/>
      <c r="S5475" s="36"/>
      <c r="T5475" s="36"/>
      <c r="U5475" s="36"/>
      <c r="V5475" s="36"/>
    </row>
    <row r="5476" spans="11:22" x14ac:dyDescent="0.25">
      <c r="K5476" s="36"/>
      <c r="L5476" s="37"/>
      <c r="M5476" s="37"/>
      <c r="N5476" s="37"/>
      <c r="O5476" s="37"/>
      <c r="P5476" s="36"/>
      <c r="S5476" s="36"/>
      <c r="T5476" s="36"/>
      <c r="U5476" s="36"/>
      <c r="V5476" s="36"/>
    </row>
    <row r="5477" spans="11:22" x14ac:dyDescent="0.25">
      <c r="K5477" s="36"/>
      <c r="L5477" s="37"/>
      <c r="M5477" s="37"/>
      <c r="N5477" s="37"/>
      <c r="O5477" s="37"/>
      <c r="P5477" s="36"/>
      <c r="S5477" s="36"/>
      <c r="T5477" s="36"/>
      <c r="U5477" s="36"/>
      <c r="V5477" s="36"/>
    </row>
    <row r="5478" spans="11:22" x14ac:dyDescent="0.25">
      <c r="K5478" s="36"/>
      <c r="L5478" s="37"/>
      <c r="M5478" s="37"/>
      <c r="N5478" s="37"/>
      <c r="O5478" s="37"/>
      <c r="P5478" s="36"/>
      <c r="S5478" s="36"/>
      <c r="T5478" s="36"/>
      <c r="U5478" s="36"/>
      <c r="V5478" s="36"/>
    </row>
    <row r="5479" spans="11:22" x14ac:dyDescent="0.25">
      <c r="K5479" s="36"/>
      <c r="L5479" s="37"/>
      <c r="M5479" s="37"/>
      <c r="N5479" s="37"/>
      <c r="O5479" s="37"/>
      <c r="P5479" s="36"/>
      <c r="S5479" s="36"/>
      <c r="T5479" s="36"/>
      <c r="U5479" s="36"/>
      <c r="V5479" s="36"/>
    </row>
    <row r="5480" spans="11:22" x14ac:dyDescent="0.25">
      <c r="K5480" s="36"/>
      <c r="L5480" s="37"/>
      <c r="M5480" s="37"/>
      <c r="N5480" s="37"/>
      <c r="O5480" s="37"/>
      <c r="P5480" s="36"/>
      <c r="S5480" s="36"/>
      <c r="T5480" s="36"/>
      <c r="U5480" s="36"/>
      <c r="V5480" s="36"/>
    </row>
    <row r="5481" spans="11:22" x14ac:dyDescent="0.25">
      <c r="K5481" s="36"/>
      <c r="L5481" s="37"/>
      <c r="M5481" s="37"/>
      <c r="N5481" s="37"/>
      <c r="O5481" s="37"/>
      <c r="P5481" s="36"/>
      <c r="S5481" s="36"/>
      <c r="T5481" s="36"/>
      <c r="U5481" s="36"/>
      <c r="V5481" s="36"/>
    </row>
    <row r="5482" spans="11:22" x14ac:dyDescent="0.25">
      <c r="K5482" s="36"/>
      <c r="L5482" s="37"/>
      <c r="M5482" s="37"/>
      <c r="N5482" s="37"/>
      <c r="O5482" s="37"/>
      <c r="P5482" s="36"/>
      <c r="S5482" s="36"/>
      <c r="T5482" s="36"/>
      <c r="U5482" s="36"/>
      <c r="V5482" s="36"/>
    </row>
    <row r="5483" spans="11:22" x14ac:dyDescent="0.25">
      <c r="K5483" s="36"/>
      <c r="L5483" s="37"/>
      <c r="M5483" s="37"/>
      <c r="N5483" s="37"/>
      <c r="O5483" s="37"/>
      <c r="P5483" s="36"/>
      <c r="S5483" s="36"/>
      <c r="T5483" s="36"/>
      <c r="U5483" s="36"/>
      <c r="V5483" s="36"/>
    </row>
    <row r="5484" spans="11:22" x14ac:dyDescent="0.25">
      <c r="K5484" s="36"/>
      <c r="L5484" s="37"/>
      <c r="M5484" s="37"/>
      <c r="N5484" s="37"/>
      <c r="O5484" s="37"/>
      <c r="P5484" s="36"/>
      <c r="S5484" s="36"/>
      <c r="T5484" s="36"/>
      <c r="U5484" s="36"/>
      <c r="V5484" s="36"/>
    </row>
    <row r="5485" spans="11:22" x14ac:dyDescent="0.25">
      <c r="K5485" s="36"/>
      <c r="L5485" s="37"/>
      <c r="M5485" s="37"/>
      <c r="N5485" s="37"/>
      <c r="O5485" s="37"/>
      <c r="P5485" s="36"/>
      <c r="S5485" s="36"/>
      <c r="T5485" s="36"/>
      <c r="U5485" s="36"/>
      <c r="V5485" s="36"/>
    </row>
    <row r="5486" spans="11:22" x14ac:dyDescent="0.25">
      <c r="K5486" s="36"/>
      <c r="L5486" s="37"/>
      <c r="M5486" s="37"/>
      <c r="N5486" s="37"/>
      <c r="O5486" s="37"/>
      <c r="P5486" s="36"/>
      <c r="S5486" s="36"/>
      <c r="T5486" s="36"/>
      <c r="U5486" s="36"/>
      <c r="V5486" s="36"/>
    </row>
    <row r="5487" spans="11:22" x14ac:dyDescent="0.25">
      <c r="K5487" s="36"/>
      <c r="L5487" s="37"/>
      <c r="M5487" s="37"/>
      <c r="N5487" s="37"/>
      <c r="O5487" s="37"/>
      <c r="P5487" s="36"/>
      <c r="S5487" s="36"/>
      <c r="T5487" s="36"/>
      <c r="U5487" s="36"/>
      <c r="V5487" s="36"/>
    </row>
    <row r="5488" spans="11:22" x14ac:dyDescent="0.25">
      <c r="K5488" s="36"/>
      <c r="L5488" s="37"/>
      <c r="M5488" s="37"/>
      <c r="N5488" s="37"/>
      <c r="O5488" s="37"/>
      <c r="P5488" s="36"/>
      <c r="S5488" s="36"/>
      <c r="T5488" s="36"/>
      <c r="U5488" s="36"/>
      <c r="V5488" s="36"/>
    </row>
    <row r="5489" spans="11:22" x14ac:dyDescent="0.25">
      <c r="K5489" s="36"/>
      <c r="L5489" s="37"/>
      <c r="M5489" s="37"/>
      <c r="N5489" s="37"/>
      <c r="O5489" s="37"/>
      <c r="P5489" s="36"/>
      <c r="S5489" s="36"/>
      <c r="T5489" s="36"/>
      <c r="U5489" s="36"/>
      <c r="V5489" s="36"/>
    </row>
    <row r="5490" spans="11:22" x14ac:dyDescent="0.25">
      <c r="K5490" s="36"/>
      <c r="L5490" s="37"/>
      <c r="M5490" s="37"/>
      <c r="N5490" s="37"/>
      <c r="O5490" s="37"/>
      <c r="P5490" s="36"/>
      <c r="S5490" s="36"/>
      <c r="T5490" s="36"/>
      <c r="U5490" s="36"/>
      <c r="V5490" s="36"/>
    </row>
    <row r="5491" spans="11:22" x14ac:dyDescent="0.25">
      <c r="K5491" s="36"/>
      <c r="L5491" s="37"/>
      <c r="M5491" s="37"/>
      <c r="N5491" s="37"/>
      <c r="O5491" s="37"/>
      <c r="P5491" s="36"/>
      <c r="S5491" s="36"/>
      <c r="T5491" s="36"/>
      <c r="U5491" s="36"/>
      <c r="V5491" s="36"/>
    </row>
    <row r="5492" spans="11:22" x14ac:dyDescent="0.25">
      <c r="K5492" s="36"/>
      <c r="L5492" s="37"/>
      <c r="M5492" s="37"/>
      <c r="N5492" s="37"/>
      <c r="O5492" s="37"/>
      <c r="P5492" s="36"/>
      <c r="S5492" s="36"/>
      <c r="T5492" s="36"/>
      <c r="U5492" s="36"/>
      <c r="V5492" s="36"/>
    </row>
    <row r="5493" spans="11:22" x14ac:dyDescent="0.25">
      <c r="K5493" s="36"/>
      <c r="L5493" s="37"/>
      <c r="M5493" s="37"/>
      <c r="N5493" s="37"/>
      <c r="O5493" s="37"/>
      <c r="P5493" s="36"/>
      <c r="S5493" s="36"/>
      <c r="T5493" s="36"/>
      <c r="U5493" s="36"/>
      <c r="V5493" s="36"/>
    </row>
    <row r="5494" spans="11:22" x14ac:dyDescent="0.25">
      <c r="K5494" s="36"/>
      <c r="L5494" s="37"/>
      <c r="M5494" s="37"/>
      <c r="N5494" s="37"/>
      <c r="O5494" s="37"/>
      <c r="P5494" s="36"/>
      <c r="S5494" s="36"/>
      <c r="T5494" s="36"/>
      <c r="U5494" s="36"/>
      <c r="V5494" s="36"/>
    </row>
    <row r="5495" spans="11:22" x14ac:dyDescent="0.25">
      <c r="K5495" s="36"/>
      <c r="L5495" s="37"/>
      <c r="M5495" s="37"/>
      <c r="N5495" s="37"/>
      <c r="O5495" s="37"/>
      <c r="P5495" s="36"/>
      <c r="S5495" s="36"/>
      <c r="T5495" s="36"/>
      <c r="U5495" s="36"/>
      <c r="V5495" s="36"/>
    </row>
    <row r="5496" spans="11:22" x14ac:dyDescent="0.25">
      <c r="K5496" s="36"/>
      <c r="L5496" s="37"/>
      <c r="M5496" s="37"/>
      <c r="N5496" s="37"/>
      <c r="O5496" s="37"/>
      <c r="P5496" s="36"/>
      <c r="S5496" s="36"/>
      <c r="T5496" s="36"/>
      <c r="U5496" s="36"/>
      <c r="V5496" s="36"/>
    </row>
    <row r="5497" spans="11:22" x14ac:dyDescent="0.25">
      <c r="K5497" s="36"/>
      <c r="L5497" s="37"/>
      <c r="M5497" s="37"/>
      <c r="N5497" s="37"/>
      <c r="O5497" s="37"/>
      <c r="P5497" s="36"/>
      <c r="S5497" s="36"/>
      <c r="T5497" s="36"/>
      <c r="U5497" s="36"/>
      <c r="V5497" s="36"/>
    </row>
    <row r="5498" spans="11:22" x14ac:dyDescent="0.25">
      <c r="K5498" s="36"/>
      <c r="L5498" s="37"/>
      <c r="M5498" s="37"/>
      <c r="N5498" s="37"/>
      <c r="O5498" s="37"/>
      <c r="P5498" s="36"/>
      <c r="S5498" s="36"/>
      <c r="T5498" s="36"/>
      <c r="U5498" s="36"/>
      <c r="V5498" s="36"/>
    </row>
    <row r="5499" spans="11:22" x14ac:dyDescent="0.25">
      <c r="K5499" s="36"/>
      <c r="L5499" s="37"/>
      <c r="M5499" s="37"/>
      <c r="N5499" s="37"/>
      <c r="O5499" s="37"/>
      <c r="P5499" s="36"/>
      <c r="S5499" s="36"/>
      <c r="T5499" s="36"/>
      <c r="U5499" s="36"/>
      <c r="V5499" s="36"/>
    </row>
    <row r="5500" spans="11:22" x14ac:dyDescent="0.25">
      <c r="K5500" s="36"/>
      <c r="L5500" s="37"/>
      <c r="M5500" s="37"/>
      <c r="N5500" s="37"/>
      <c r="O5500" s="37"/>
      <c r="P5500" s="36"/>
      <c r="S5500" s="36"/>
      <c r="T5500" s="36"/>
      <c r="U5500" s="36"/>
      <c r="V5500" s="36"/>
    </row>
    <row r="5501" spans="11:22" x14ac:dyDescent="0.25">
      <c r="K5501" s="36"/>
      <c r="L5501" s="37"/>
      <c r="M5501" s="37"/>
      <c r="N5501" s="37"/>
      <c r="O5501" s="37"/>
      <c r="P5501" s="36"/>
      <c r="S5501" s="36"/>
      <c r="T5501" s="36"/>
      <c r="U5501" s="36"/>
      <c r="V5501" s="36"/>
    </row>
    <row r="5502" spans="11:22" x14ac:dyDescent="0.25">
      <c r="K5502" s="36"/>
      <c r="L5502" s="37"/>
      <c r="M5502" s="37"/>
      <c r="N5502" s="37"/>
      <c r="O5502" s="37"/>
      <c r="P5502" s="36"/>
      <c r="S5502" s="36"/>
      <c r="T5502" s="36"/>
      <c r="U5502" s="36"/>
      <c r="V5502" s="36"/>
    </row>
    <row r="5503" spans="11:22" x14ac:dyDescent="0.25">
      <c r="K5503" s="36"/>
      <c r="L5503" s="37"/>
      <c r="M5503" s="37"/>
      <c r="N5503" s="37"/>
      <c r="O5503" s="37"/>
      <c r="P5503" s="36"/>
      <c r="S5503" s="36"/>
      <c r="T5503" s="36"/>
      <c r="U5503" s="36"/>
      <c r="V5503" s="36"/>
    </row>
    <row r="5504" spans="11:22" x14ac:dyDescent="0.25">
      <c r="K5504" s="36"/>
      <c r="L5504" s="37"/>
      <c r="M5504" s="37"/>
      <c r="N5504" s="37"/>
      <c r="O5504" s="37"/>
      <c r="P5504" s="36"/>
      <c r="S5504" s="36"/>
      <c r="T5504" s="36"/>
      <c r="U5504" s="36"/>
      <c r="V5504" s="36"/>
    </row>
    <row r="5505" spans="11:22" x14ac:dyDescent="0.25">
      <c r="K5505" s="36"/>
      <c r="L5505" s="37"/>
      <c r="M5505" s="37"/>
      <c r="N5505" s="37"/>
      <c r="O5505" s="37"/>
      <c r="P5505" s="36"/>
      <c r="S5505" s="36"/>
      <c r="T5505" s="36"/>
      <c r="U5505" s="36"/>
      <c r="V5505" s="36"/>
    </row>
    <row r="5506" spans="11:22" x14ac:dyDescent="0.25">
      <c r="K5506" s="36"/>
      <c r="L5506" s="37"/>
      <c r="M5506" s="37"/>
      <c r="N5506" s="37"/>
      <c r="O5506" s="37"/>
      <c r="P5506" s="36"/>
      <c r="S5506" s="36"/>
      <c r="T5506" s="36"/>
      <c r="U5506" s="36"/>
      <c r="V5506" s="36"/>
    </row>
    <row r="5507" spans="11:22" x14ac:dyDescent="0.25">
      <c r="K5507" s="36"/>
      <c r="L5507" s="37"/>
      <c r="M5507" s="37"/>
      <c r="N5507" s="37"/>
      <c r="O5507" s="37"/>
      <c r="P5507" s="36"/>
      <c r="S5507" s="36"/>
      <c r="T5507" s="36"/>
      <c r="U5507" s="36"/>
      <c r="V5507" s="36"/>
    </row>
    <row r="5508" spans="11:22" x14ac:dyDescent="0.25">
      <c r="K5508" s="36"/>
      <c r="L5508" s="37"/>
      <c r="M5508" s="37"/>
      <c r="N5508" s="37"/>
      <c r="O5508" s="37"/>
      <c r="P5508" s="36"/>
      <c r="S5508" s="36"/>
      <c r="T5508" s="36"/>
      <c r="U5508" s="36"/>
      <c r="V5508" s="36"/>
    </row>
    <row r="5509" spans="11:22" x14ac:dyDescent="0.25">
      <c r="K5509" s="36"/>
      <c r="L5509" s="37"/>
      <c r="M5509" s="37"/>
      <c r="N5509" s="37"/>
      <c r="O5509" s="37"/>
      <c r="P5509" s="36"/>
      <c r="S5509" s="36"/>
      <c r="T5509" s="36"/>
      <c r="U5509" s="36"/>
      <c r="V5509" s="36"/>
    </row>
    <row r="5510" spans="11:22" x14ac:dyDescent="0.25">
      <c r="K5510" s="36"/>
      <c r="L5510" s="37"/>
      <c r="M5510" s="37"/>
      <c r="N5510" s="37"/>
      <c r="O5510" s="37"/>
      <c r="P5510" s="36"/>
      <c r="S5510" s="36"/>
      <c r="T5510" s="36"/>
      <c r="U5510" s="36"/>
      <c r="V5510" s="36"/>
    </row>
    <row r="5511" spans="11:22" x14ac:dyDescent="0.25">
      <c r="K5511" s="36"/>
      <c r="L5511" s="37"/>
      <c r="M5511" s="37"/>
      <c r="N5511" s="37"/>
      <c r="O5511" s="37"/>
      <c r="P5511" s="36"/>
      <c r="S5511" s="36"/>
      <c r="T5511" s="36"/>
      <c r="U5511" s="36"/>
      <c r="V5511" s="36"/>
    </row>
    <row r="5512" spans="11:22" x14ac:dyDescent="0.25">
      <c r="K5512" s="36"/>
      <c r="L5512" s="37"/>
      <c r="M5512" s="37"/>
      <c r="N5512" s="37"/>
      <c r="O5512" s="37"/>
      <c r="P5512" s="36"/>
      <c r="S5512" s="36"/>
      <c r="T5512" s="36"/>
      <c r="U5512" s="36"/>
      <c r="V5512" s="36"/>
    </row>
    <row r="5513" spans="11:22" x14ac:dyDescent="0.25">
      <c r="K5513" s="36"/>
      <c r="L5513" s="37"/>
      <c r="M5513" s="37"/>
      <c r="N5513" s="37"/>
      <c r="O5513" s="37"/>
      <c r="P5513" s="36"/>
      <c r="S5513" s="36"/>
      <c r="T5513" s="36"/>
      <c r="U5513" s="36"/>
      <c r="V5513" s="36"/>
    </row>
    <row r="5514" spans="11:22" x14ac:dyDescent="0.25">
      <c r="K5514" s="36"/>
      <c r="L5514" s="37"/>
      <c r="M5514" s="37"/>
      <c r="N5514" s="37"/>
      <c r="O5514" s="37"/>
      <c r="P5514" s="36"/>
      <c r="S5514" s="36"/>
      <c r="T5514" s="36"/>
      <c r="U5514" s="36"/>
      <c r="V5514" s="36"/>
    </row>
    <row r="5515" spans="11:22" x14ac:dyDescent="0.25">
      <c r="K5515" s="36"/>
      <c r="L5515" s="37"/>
      <c r="M5515" s="37"/>
      <c r="N5515" s="37"/>
      <c r="O5515" s="37"/>
      <c r="P5515" s="36"/>
      <c r="S5515" s="36"/>
      <c r="T5515" s="36"/>
      <c r="U5515" s="36"/>
      <c r="V5515" s="36"/>
    </row>
    <row r="5516" spans="11:22" x14ac:dyDescent="0.25">
      <c r="K5516" s="36"/>
      <c r="L5516" s="37"/>
      <c r="M5516" s="37"/>
      <c r="N5516" s="37"/>
      <c r="O5516" s="37"/>
      <c r="P5516" s="36"/>
      <c r="S5516" s="36"/>
      <c r="T5516" s="36"/>
      <c r="U5516" s="36"/>
      <c r="V5516" s="36"/>
    </row>
    <row r="5517" spans="11:22" x14ac:dyDescent="0.25">
      <c r="K5517" s="36"/>
      <c r="L5517" s="37"/>
      <c r="M5517" s="37"/>
      <c r="N5517" s="37"/>
      <c r="O5517" s="37"/>
      <c r="P5517" s="36"/>
      <c r="S5517" s="36"/>
      <c r="T5517" s="36"/>
      <c r="U5517" s="36"/>
      <c r="V5517" s="36"/>
    </row>
    <row r="5518" spans="11:22" x14ac:dyDescent="0.25">
      <c r="K5518" s="36"/>
      <c r="L5518" s="37"/>
      <c r="M5518" s="37"/>
      <c r="N5518" s="37"/>
      <c r="O5518" s="37"/>
      <c r="P5518" s="36"/>
      <c r="S5518" s="36"/>
      <c r="T5518" s="36"/>
      <c r="U5518" s="36"/>
      <c r="V5518" s="36"/>
    </row>
    <row r="5519" spans="11:22" x14ac:dyDescent="0.25">
      <c r="K5519" s="36"/>
      <c r="L5519" s="37"/>
      <c r="M5519" s="37"/>
      <c r="N5519" s="37"/>
      <c r="O5519" s="37"/>
      <c r="P5519" s="36"/>
      <c r="S5519" s="36"/>
      <c r="T5519" s="36"/>
      <c r="U5519" s="36"/>
      <c r="V5519" s="36"/>
    </row>
    <row r="5520" spans="11:22" x14ac:dyDescent="0.25">
      <c r="K5520" s="36"/>
      <c r="L5520" s="37"/>
      <c r="M5520" s="37"/>
      <c r="N5520" s="37"/>
      <c r="O5520" s="37"/>
      <c r="P5520" s="36"/>
      <c r="S5520" s="36"/>
      <c r="T5520" s="36"/>
      <c r="U5520" s="36"/>
      <c r="V5520" s="36"/>
    </row>
    <row r="5521" spans="11:22" x14ac:dyDescent="0.25">
      <c r="K5521" s="36"/>
      <c r="L5521" s="37"/>
      <c r="M5521" s="37"/>
      <c r="N5521" s="37"/>
      <c r="O5521" s="37"/>
      <c r="P5521" s="36"/>
      <c r="S5521" s="36"/>
      <c r="T5521" s="36"/>
      <c r="U5521" s="36"/>
      <c r="V5521" s="36"/>
    </row>
    <row r="5522" spans="11:22" x14ac:dyDescent="0.25">
      <c r="K5522" s="36"/>
      <c r="L5522" s="37"/>
      <c r="M5522" s="37"/>
      <c r="N5522" s="37"/>
      <c r="O5522" s="37"/>
      <c r="P5522" s="36"/>
      <c r="S5522" s="36"/>
      <c r="T5522" s="36"/>
      <c r="U5522" s="36"/>
      <c r="V5522" s="36"/>
    </row>
    <row r="5523" spans="11:22" x14ac:dyDescent="0.25">
      <c r="K5523" s="36"/>
      <c r="L5523" s="37"/>
      <c r="M5523" s="37"/>
      <c r="N5523" s="37"/>
      <c r="O5523" s="37"/>
      <c r="P5523" s="36"/>
      <c r="S5523" s="36"/>
      <c r="T5523" s="36"/>
      <c r="U5523" s="36"/>
      <c r="V5523" s="36"/>
    </row>
    <row r="5524" spans="11:22" x14ac:dyDescent="0.25">
      <c r="K5524" s="36"/>
      <c r="L5524" s="37"/>
      <c r="M5524" s="37"/>
      <c r="N5524" s="37"/>
      <c r="O5524" s="37"/>
      <c r="P5524" s="36"/>
      <c r="S5524" s="36"/>
      <c r="T5524" s="36"/>
      <c r="U5524" s="36"/>
      <c r="V5524" s="36"/>
    </row>
    <row r="5525" spans="11:22" x14ac:dyDescent="0.25">
      <c r="K5525" s="36"/>
      <c r="L5525" s="37"/>
      <c r="M5525" s="37"/>
      <c r="N5525" s="37"/>
      <c r="O5525" s="37"/>
      <c r="P5525" s="36"/>
      <c r="S5525" s="36"/>
      <c r="T5525" s="36"/>
      <c r="U5525" s="36"/>
      <c r="V5525" s="36"/>
    </row>
    <row r="5526" spans="11:22" x14ac:dyDescent="0.25">
      <c r="K5526" s="36"/>
      <c r="L5526" s="37"/>
      <c r="M5526" s="37"/>
      <c r="N5526" s="37"/>
      <c r="O5526" s="37"/>
      <c r="P5526" s="36"/>
      <c r="S5526" s="36"/>
      <c r="T5526" s="36"/>
      <c r="U5526" s="36"/>
      <c r="V5526" s="36"/>
    </row>
    <row r="5527" spans="11:22" x14ac:dyDescent="0.25">
      <c r="K5527" s="36"/>
      <c r="L5527" s="37"/>
      <c r="M5527" s="37"/>
      <c r="N5527" s="37"/>
      <c r="O5527" s="37"/>
      <c r="P5527" s="36"/>
      <c r="S5527" s="36"/>
      <c r="T5527" s="36"/>
      <c r="U5527" s="36"/>
      <c r="V5527" s="36"/>
    </row>
    <row r="5528" spans="11:22" x14ac:dyDescent="0.25">
      <c r="K5528" s="36"/>
      <c r="L5528" s="37"/>
      <c r="M5528" s="37"/>
      <c r="N5528" s="37"/>
      <c r="O5528" s="37"/>
      <c r="P5528" s="36"/>
      <c r="S5528" s="36"/>
      <c r="T5528" s="36"/>
      <c r="U5528" s="36"/>
      <c r="V5528" s="36"/>
    </row>
    <row r="5529" spans="11:22" x14ac:dyDescent="0.25">
      <c r="K5529" s="36"/>
      <c r="L5529" s="37"/>
      <c r="M5529" s="37"/>
      <c r="N5529" s="37"/>
      <c r="O5529" s="37"/>
      <c r="P5529" s="36"/>
      <c r="S5529" s="36"/>
      <c r="T5529" s="36"/>
      <c r="U5529" s="36"/>
      <c r="V5529" s="36"/>
    </row>
    <row r="5530" spans="11:22" x14ac:dyDescent="0.25">
      <c r="K5530" s="36"/>
      <c r="L5530" s="37"/>
      <c r="M5530" s="37"/>
      <c r="N5530" s="37"/>
      <c r="O5530" s="37"/>
      <c r="P5530" s="36"/>
      <c r="S5530" s="36"/>
      <c r="T5530" s="36"/>
      <c r="U5530" s="36"/>
      <c r="V5530" s="36"/>
    </row>
    <row r="5531" spans="11:22" x14ac:dyDescent="0.25">
      <c r="K5531" s="36"/>
      <c r="L5531" s="37"/>
      <c r="M5531" s="37"/>
      <c r="N5531" s="37"/>
      <c r="O5531" s="37"/>
      <c r="P5531" s="36"/>
      <c r="S5531" s="36"/>
      <c r="T5531" s="36"/>
      <c r="U5531" s="36"/>
      <c r="V5531" s="36"/>
    </row>
    <row r="5532" spans="11:22" x14ac:dyDescent="0.25">
      <c r="K5532" s="36"/>
      <c r="L5532" s="37"/>
      <c r="M5532" s="37"/>
      <c r="N5532" s="37"/>
      <c r="O5532" s="37"/>
      <c r="P5532" s="36"/>
      <c r="S5532" s="36"/>
      <c r="T5532" s="36"/>
      <c r="U5532" s="36"/>
      <c r="V5532" s="36"/>
    </row>
    <row r="5533" spans="11:22" x14ac:dyDescent="0.25">
      <c r="K5533" s="36"/>
      <c r="L5533" s="37"/>
      <c r="M5533" s="37"/>
      <c r="N5533" s="37"/>
      <c r="O5533" s="37"/>
      <c r="P5533" s="36"/>
      <c r="S5533" s="36"/>
      <c r="T5533" s="36"/>
      <c r="U5533" s="36"/>
      <c r="V5533" s="36"/>
    </row>
    <row r="5534" spans="11:22" x14ac:dyDescent="0.25">
      <c r="K5534" s="36"/>
      <c r="L5534" s="37"/>
      <c r="M5534" s="37"/>
      <c r="N5534" s="37"/>
      <c r="O5534" s="37"/>
      <c r="P5534" s="36"/>
      <c r="S5534" s="36"/>
      <c r="T5534" s="36"/>
      <c r="U5534" s="36"/>
      <c r="V5534" s="36"/>
    </row>
    <row r="5535" spans="11:22" x14ac:dyDescent="0.25">
      <c r="K5535" s="36"/>
      <c r="L5535" s="37"/>
      <c r="M5535" s="37"/>
      <c r="N5535" s="37"/>
      <c r="O5535" s="37"/>
      <c r="P5535" s="36"/>
      <c r="S5535" s="36"/>
      <c r="T5535" s="36"/>
      <c r="U5535" s="36"/>
      <c r="V5535" s="36"/>
    </row>
    <row r="5536" spans="11:22" x14ac:dyDescent="0.25">
      <c r="K5536" s="36"/>
      <c r="L5536" s="37"/>
      <c r="M5536" s="37"/>
      <c r="N5536" s="37"/>
      <c r="O5536" s="37"/>
      <c r="P5536" s="36"/>
      <c r="S5536" s="36"/>
      <c r="T5536" s="36"/>
      <c r="U5536" s="36"/>
      <c r="V5536" s="36"/>
    </row>
    <row r="5537" spans="11:22" x14ac:dyDescent="0.25">
      <c r="K5537" s="36"/>
      <c r="L5537" s="37"/>
      <c r="M5537" s="37"/>
      <c r="N5537" s="37"/>
      <c r="O5537" s="37"/>
      <c r="P5537" s="36"/>
      <c r="S5537" s="36"/>
      <c r="T5537" s="36"/>
      <c r="U5537" s="36"/>
      <c r="V5537" s="36"/>
    </row>
    <row r="5538" spans="11:22" x14ac:dyDescent="0.25">
      <c r="K5538" s="36"/>
      <c r="L5538" s="37"/>
      <c r="M5538" s="37"/>
      <c r="N5538" s="37"/>
      <c r="O5538" s="37"/>
      <c r="P5538" s="36"/>
      <c r="S5538" s="36"/>
      <c r="T5538" s="36"/>
      <c r="U5538" s="36"/>
      <c r="V5538" s="36"/>
    </row>
    <row r="5539" spans="11:22" x14ac:dyDescent="0.25">
      <c r="K5539" s="36"/>
      <c r="L5539" s="37"/>
      <c r="M5539" s="37"/>
      <c r="N5539" s="37"/>
      <c r="O5539" s="37"/>
      <c r="P5539" s="36"/>
      <c r="S5539" s="36"/>
      <c r="T5539" s="36"/>
      <c r="U5539" s="36"/>
      <c r="V5539" s="36"/>
    </row>
    <row r="5540" spans="11:22" x14ac:dyDescent="0.25">
      <c r="K5540" s="36"/>
      <c r="L5540" s="37"/>
      <c r="M5540" s="37"/>
      <c r="N5540" s="37"/>
      <c r="O5540" s="37"/>
      <c r="P5540" s="36"/>
      <c r="S5540" s="36"/>
      <c r="T5540" s="36"/>
      <c r="U5540" s="36"/>
      <c r="V5540" s="36"/>
    </row>
    <row r="5541" spans="11:22" x14ac:dyDescent="0.25">
      <c r="K5541" s="36"/>
      <c r="L5541" s="37"/>
      <c r="M5541" s="37"/>
      <c r="N5541" s="37"/>
      <c r="O5541" s="37"/>
      <c r="P5541" s="36"/>
      <c r="S5541" s="36"/>
      <c r="T5541" s="36"/>
      <c r="U5541" s="36"/>
      <c r="V5541" s="36"/>
    </row>
    <row r="5542" spans="11:22" x14ac:dyDescent="0.25">
      <c r="K5542" s="36"/>
      <c r="L5542" s="37"/>
      <c r="M5542" s="37"/>
      <c r="N5542" s="37"/>
      <c r="O5542" s="37"/>
      <c r="P5542" s="36"/>
      <c r="S5542" s="36"/>
      <c r="T5542" s="36"/>
      <c r="U5542" s="36"/>
      <c r="V5542" s="36"/>
    </row>
    <row r="5543" spans="11:22" x14ac:dyDescent="0.25">
      <c r="K5543" s="36"/>
      <c r="L5543" s="37"/>
      <c r="M5543" s="37"/>
      <c r="N5543" s="37"/>
      <c r="O5543" s="37"/>
      <c r="P5543" s="36"/>
      <c r="S5543" s="36"/>
      <c r="T5543" s="36"/>
      <c r="U5543" s="36"/>
      <c r="V5543" s="36"/>
    </row>
    <row r="5544" spans="11:22" x14ac:dyDescent="0.25">
      <c r="K5544" s="36"/>
      <c r="L5544" s="37"/>
      <c r="M5544" s="37"/>
      <c r="N5544" s="37"/>
      <c r="O5544" s="37"/>
      <c r="P5544" s="36"/>
      <c r="S5544" s="36"/>
      <c r="T5544" s="36"/>
      <c r="U5544" s="36"/>
      <c r="V5544" s="36"/>
    </row>
    <row r="5545" spans="11:22" x14ac:dyDescent="0.25">
      <c r="K5545" s="36"/>
      <c r="L5545" s="37"/>
      <c r="M5545" s="37"/>
      <c r="N5545" s="37"/>
      <c r="O5545" s="37"/>
      <c r="P5545" s="36"/>
      <c r="S5545" s="36"/>
      <c r="T5545" s="36"/>
      <c r="U5545" s="36"/>
      <c r="V5545" s="36"/>
    </row>
    <row r="5546" spans="11:22" x14ac:dyDescent="0.25">
      <c r="K5546" s="36"/>
      <c r="L5546" s="37"/>
      <c r="M5546" s="37"/>
      <c r="N5546" s="37"/>
      <c r="O5546" s="37"/>
      <c r="P5546" s="36"/>
      <c r="S5546" s="36"/>
      <c r="T5546" s="36"/>
      <c r="U5546" s="36"/>
      <c r="V5546" s="36"/>
    </row>
    <row r="5547" spans="11:22" x14ac:dyDescent="0.25">
      <c r="K5547" s="36"/>
      <c r="L5547" s="37"/>
      <c r="M5547" s="37"/>
      <c r="N5547" s="37"/>
      <c r="O5547" s="37"/>
      <c r="P5547" s="36"/>
      <c r="S5547" s="36"/>
      <c r="T5547" s="36"/>
      <c r="U5547" s="36"/>
      <c r="V5547" s="36"/>
    </row>
    <row r="5548" spans="11:22" x14ac:dyDescent="0.25">
      <c r="K5548" s="36"/>
      <c r="L5548" s="37"/>
      <c r="M5548" s="37"/>
      <c r="N5548" s="37"/>
      <c r="O5548" s="37"/>
      <c r="P5548" s="36"/>
      <c r="S5548" s="36"/>
      <c r="T5548" s="36"/>
      <c r="U5548" s="36"/>
      <c r="V5548" s="36"/>
    </row>
    <row r="5549" spans="11:22" x14ac:dyDescent="0.25">
      <c r="K5549" s="36"/>
      <c r="L5549" s="37"/>
      <c r="M5549" s="37"/>
      <c r="N5549" s="37"/>
      <c r="O5549" s="37"/>
      <c r="P5549" s="36"/>
      <c r="S5549" s="36"/>
      <c r="T5549" s="36"/>
      <c r="U5549" s="36"/>
      <c r="V5549" s="36"/>
    </row>
    <row r="5550" spans="11:22" x14ac:dyDescent="0.25">
      <c r="K5550" s="36"/>
      <c r="L5550" s="37"/>
      <c r="M5550" s="37"/>
      <c r="N5550" s="37"/>
      <c r="O5550" s="37"/>
      <c r="P5550" s="36"/>
      <c r="S5550" s="36"/>
      <c r="T5550" s="36"/>
      <c r="U5550" s="36"/>
      <c r="V5550" s="36"/>
    </row>
    <row r="5551" spans="11:22" x14ac:dyDescent="0.25">
      <c r="K5551" s="36"/>
      <c r="L5551" s="37"/>
      <c r="M5551" s="37"/>
      <c r="N5551" s="37"/>
      <c r="O5551" s="37"/>
      <c r="P5551" s="36"/>
      <c r="S5551" s="36"/>
      <c r="T5551" s="36"/>
      <c r="U5551" s="36"/>
      <c r="V5551" s="36"/>
    </row>
    <row r="5552" spans="11:22" x14ac:dyDescent="0.25">
      <c r="K5552" s="36"/>
      <c r="L5552" s="37"/>
      <c r="M5552" s="37"/>
      <c r="N5552" s="37"/>
      <c r="O5552" s="37"/>
      <c r="P5552" s="36"/>
      <c r="S5552" s="36"/>
      <c r="T5552" s="36"/>
      <c r="U5552" s="36"/>
      <c r="V5552" s="36"/>
    </row>
    <row r="5553" spans="11:22" x14ac:dyDescent="0.25">
      <c r="K5553" s="36"/>
      <c r="L5553" s="37"/>
      <c r="M5553" s="37"/>
      <c r="N5553" s="37"/>
      <c r="O5553" s="37"/>
      <c r="P5553" s="36"/>
      <c r="S5553" s="36"/>
      <c r="T5553" s="36"/>
      <c r="U5553" s="36"/>
      <c r="V5553" s="36"/>
    </row>
    <row r="5554" spans="11:22" x14ac:dyDescent="0.25">
      <c r="K5554" s="36"/>
      <c r="L5554" s="37"/>
      <c r="M5554" s="37"/>
      <c r="N5554" s="37"/>
      <c r="O5554" s="37"/>
      <c r="P5554" s="36"/>
      <c r="S5554" s="36"/>
      <c r="T5554" s="36"/>
      <c r="U5554" s="36"/>
      <c r="V5554" s="36"/>
    </row>
    <row r="5555" spans="11:22" x14ac:dyDescent="0.25">
      <c r="K5555" s="36"/>
      <c r="L5555" s="37"/>
      <c r="M5555" s="37"/>
      <c r="N5555" s="37"/>
      <c r="O5555" s="37"/>
      <c r="P5555" s="36"/>
      <c r="S5555" s="36"/>
      <c r="T5555" s="36"/>
      <c r="U5555" s="36"/>
      <c r="V5555" s="36"/>
    </row>
    <row r="5556" spans="11:22" x14ac:dyDescent="0.25">
      <c r="K5556" s="36"/>
      <c r="L5556" s="37"/>
      <c r="M5556" s="37"/>
      <c r="N5556" s="37"/>
      <c r="O5556" s="37"/>
      <c r="P5556" s="36"/>
      <c r="S5556" s="36"/>
      <c r="T5556" s="36"/>
      <c r="U5556" s="36"/>
      <c r="V5556" s="36"/>
    </row>
    <row r="5557" spans="11:22" x14ac:dyDescent="0.25">
      <c r="K5557" s="36"/>
      <c r="L5557" s="37"/>
      <c r="M5557" s="37"/>
      <c r="N5557" s="37"/>
      <c r="O5557" s="37"/>
      <c r="P5557" s="36"/>
      <c r="S5557" s="36"/>
      <c r="T5557" s="36"/>
      <c r="U5557" s="36"/>
      <c r="V5557" s="36"/>
    </row>
    <row r="5558" spans="11:22" x14ac:dyDescent="0.25">
      <c r="K5558" s="36"/>
      <c r="L5558" s="37"/>
      <c r="M5558" s="37"/>
      <c r="N5558" s="37"/>
      <c r="O5558" s="37"/>
      <c r="P5558" s="36"/>
      <c r="S5558" s="36"/>
      <c r="T5558" s="36"/>
      <c r="U5558" s="36"/>
      <c r="V5558" s="36"/>
    </row>
    <row r="5559" spans="11:22" x14ac:dyDescent="0.25">
      <c r="K5559" s="36"/>
      <c r="L5559" s="37"/>
      <c r="M5559" s="37"/>
      <c r="N5559" s="37"/>
      <c r="O5559" s="37"/>
      <c r="P5559" s="36"/>
      <c r="S5559" s="36"/>
      <c r="T5559" s="36"/>
      <c r="U5559" s="36"/>
      <c r="V5559" s="36"/>
    </row>
    <row r="5560" spans="11:22" x14ac:dyDescent="0.25">
      <c r="K5560" s="36"/>
      <c r="L5560" s="37"/>
      <c r="M5560" s="37"/>
      <c r="N5560" s="37"/>
      <c r="O5560" s="37"/>
      <c r="P5560" s="36"/>
      <c r="S5560" s="36"/>
      <c r="T5560" s="36"/>
      <c r="U5560" s="36"/>
      <c r="V5560" s="36"/>
    </row>
    <row r="5561" spans="11:22" x14ac:dyDescent="0.25">
      <c r="K5561" s="36"/>
      <c r="L5561" s="37"/>
      <c r="M5561" s="37"/>
      <c r="N5561" s="37"/>
      <c r="O5561" s="37"/>
      <c r="P5561" s="36"/>
      <c r="S5561" s="36"/>
      <c r="T5561" s="36"/>
      <c r="U5561" s="36"/>
      <c r="V5561" s="36"/>
    </row>
    <row r="5562" spans="11:22" x14ac:dyDescent="0.25">
      <c r="K5562" s="36"/>
      <c r="L5562" s="37"/>
      <c r="M5562" s="37"/>
      <c r="N5562" s="37"/>
      <c r="O5562" s="37"/>
      <c r="P5562" s="36"/>
      <c r="S5562" s="36"/>
      <c r="T5562" s="36"/>
      <c r="U5562" s="36"/>
      <c r="V5562" s="36"/>
    </row>
    <row r="5563" spans="11:22" x14ac:dyDescent="0.25">
      <c r="K5563" s="36"/>
      <c r="L5563" s="37"/>
      <c r="M5563" s="37"/>
      <c r="N5563" s="37"/>
      <c r="O5563" s="37"/>
      <c r="P5563" s="36"/>
      <c r="S5563" s="36"/>
      <c r="T5563" s="36"/>
      <c r="U5563" s="36"/>
      <c r="V5563" s="36"/>
    </row>
    <row r="5564" spans="11:22" x14ac:dyDescent="0.25">
      <c r="K5564" s="36"/>
      <c r="L5564" s="37"/>
      <c r="M5564" s="37"/>
      <c r="N5564" s="37"/>
      <c r="O5564" s="37"/>
      <c r="P5564" s="36"/>
      <c r="S5564" s="36"/>
      <c r="T5564" s="36"/>
      <c r="U5564" s="36"/>
      <c r="V5564" s="36"/>
    </row>
    <row r="5565" spans="11:22" x14ac:dyDescent="0.25">
      <c r="K5565" s="36"/>
      <c r="L5565" s="37"/>
      <c r="M5565" s="37"/>
      <c r="N5565" s="37"/>
      <c r="O5565" s="37"/>
      <c r="P5565" s="36"/>
      <c r="S5565" s="36"/>
      <c r="T5565" s="36"/>
      <c r="U5565" s="36"/>
      <c r="V5565" s="36"/>
    </row>
    <row r="5566" spans="11:22" x14ac:dyDescent="0.25">
      <c r="K5566" s="36"/>
      <c r="L5566" s="37"/>
      <c r="M5566" s="37"/>
      <c r="N5566" s="37"/>
      <c r="O5566" s="37"/>
      <c r="P5566" s="36"/>
      <c r="S5566" s="36"/>
      <c r="T5566" s="36"/>
      <c r="U5566" s="36"/>
      <c r="V5566" s="36"/>
    </row>
    <row r="5567" spans="11:22" x14ac:dyDescent="0.25">
      <c r="K5567" s="36"/>
      <c r="L5567" s="37"/>
      <c r="M5567" s="37"/>
      <c r="N5567" s="37"/>
      <c r="O5567" s="37"/>
      <c r="P5567" s="36"/>
      <c r="S5567" s="36"/>
      <c r="T5567" s="36"/>
      <c r="U5567" s="36"/>
      <c r="V5567" s="36"/>
    </row>
    <row r="5568" spans="11:22" x14ac:dyDescent="0.25">
      <c r="K5568" s="36"/>
      <c r="L5568" s="37"/>
      <c r="M5568" s="37"/>
      <c r="N5568" s="37"/>
      <c r="O5568" s="37"/>
      <c r="P5568" s="36"/>
      <c r="S5568" s="36"/>
      <c r="T5568" s="36"/>
      <c r="U5568" s="36"/>
      <c r="V5568" s="36"/>
    </row>
    <row r="5569" spans="11:22" x14ac:dyDescent="0.25">
      <c r="K5569" s="36"/>
      <c r="L5569" s="37"/>
      <c r="M5569" s="37"/>
      <c r="N5569" s="37"/>
      <c r="O5569" s="37"/>
      <c r="P5569" s="36"/>
      <c r="S5569" s="36"/>
      <c r="T5569" s="36"/>
      <c r="U5569" s="36"/>
      <c r="V5569" s="36"/>
    </row>
    <row r="5570" spans="11:22" x14ac:dyDescent="0.25">
      <c r="K5570" s="36"/>
      <c r="L5570" s="37"/>
      <c r="M5570" s="37"/>
      <c r="N5570" s="37"/>
      <c r="O5570" s="37"/>
      <c r="P5570" s="36"/>
      <c r="S5570" s="36"/>
      <c r="T5570" s="36"/>
      <c r="U5570" s="36"/>
      <c r="V5570" s="36"/>
    </row>
    <row r="5571" spans="11:22" x14ac:dyDescent="0.25">
      <c r="K5571" s="36"/>
      <c r="L5571" s="37"/>
      <c r="M5571" s="37"/>
      <c r="N5571" s="37"/>
      <c r="O5571" s="37"/>
      <c r="P5571" s="36"/>
      <c r="S5571" s="36"/>
      <c r="T5571" s="36"/>
      <c r="U5571" s="36"/>
      <c r="V5571" s="36"/>
    </row>
    <row r="5572" spans="11:22" x14ac:dyDescent="0.25">
      <c r="K5572" s="36"/>
      <c r="L5572" s="37"/>
      <c r="M5572" s="37"/>
      <c r="N5572" s="37"/>
      <c r="O5572" s="37"/>
      <c r="P5572" s="36"/>
      <c r="S5572" s="36"/>
      <c r="T5572" s="36"/>
      <c r="U5572" s="36"/>
      <c r="V5572" s="36"/>
    </row>
    <row r="5573" spans="11:22" x14ac:dyDescent="0.25">
      <c r="K5573" s="36"/>
      <c r="L5573" s="37"/>
      <c r="M5573" s="37"/>
      <c r="N5573" s="37"/>
      <c r="O5573" s="37"/>
      <c r="P5573" s="36"/>
      <c r="S5573" s="36"/>
      <c r="T5573" s="36"/>
      <c r="U5573" s="36"/>
      <c r="V5573" s="36"/>
    </row>
    <row r="5574" spans="11:22" x14ac:dyDescent="0.25">
      <c r="K5574" s="36"/>
      <c r="L5574" s="37"/>
      <c r="M5574" s="37"/>
      <c r="N5574" s="37"/>
      <c r="O5574" s="37"/>
      <c r="P5574" s="36"/>
      <c r="S5574" s="36"/>
      <c r="T5574" s="36"/>
      <c r="U5574" s="36"/>
      <c r="V5574" s="36"/>
    </row>
    <row r="5575" spans="11:22" x14ac:dyDescent="0.25">
      <c r="K5575" s="36"/>
      <c r="L5575" s="37"/>
      <c r="M5575" s="37"/>
      <c r="N5575" s="37"/>
      <c r="O5575" s="37"/>
      <c r="P5575" s="36"/>
      <c r="S5575" s="36"/>
      <c r="T5575" s="36"/>
      <c r="U5575" s="36"/>
      <c r="V5575" s="36"/>
    </row>
    <row r="5576" spans="11:22" x14ac:dyDescent="0.25">
      <c r="K5576" s="36"/>
      <c r="L5576" s="37"/>
      <c r="M5576" s="37"/>
      <c r="N5576" s="37"/>
      <c r="O5576" s="37"/>
      <c r="P5576" s="36"/>
      <c r="S5576" s="36"/>
      <c r="T5576" s="36"/>
      <c r="U5576" s="36"/>
      <c r="V5576" s="36"/>
    </row>
    <row r="5577" spans="11:22" x14ac:dyDescent="0.25">
      <c r="K5577" s="36"/>
      <c r="L5577" s="37"/>
      <c r="M5577" s="37"/>
      <c r="N5577" s="37"/>
      <c r="O5577" s="37"/>
      <c r="P5577" s="36"/>
      <c r="S5577" s="36"/>
      <c r="T5577" s="36"/>
      <c r="U5577" s="36"/>
      <c r="V5577" s="36"/>
    </row>
    <row r="5578" spans="11:22" x14ac:dyDescent="0.25">
      <c r="K5578" s="36"/>
      <c r="L5578" s="37"/>
      <c r="M5578" s="37"/>
      <c r="N5578" s="37"/>
      <c r="O5578" s="37"/>
      <c r="P5578" s="36"/>
      <c r="S5578" s="36"/>
      <c r="T5578" s="36"/>
      <c r="U5578" s="36"/>
      <c r="V5578" s="36"/>
    </row>
    <row r="5579" spans="11:22" x14ac:dyDescent="0.25">
      <c r="K5579" s="36"/>
      <c r="L5579" s="37"/>
      <c r="M5579" s="37"/>
      <c r="N5579" s="37"/>
      <c r="O5579" s="37"/>
      <c r="P5579" s="36"/>
      <c r="S5579" s="36"/>
      <c r="T5579" s="36"/>
      <c r="U5579" s="36"/>
      <c r="V5579" s="36"/>
    </row>
    <row r="5580" spans="11:22" x14ac:dyDescent="0.25">
      <c r="K5580" s="36"/>
      <c r="L5580" s="37"/>
      <c r="M5580" s="37"/>
      <c r="N5580" s="37"/>
      <c r="O5580" s="37"/>
      <c r="P5580" s="36"/>
      <c r="S5580" s="36"/>
      <c r="T5580" s="36"/>
      <c r="U5580" s="36"/>
      <c r="V5580" s="36"/>
    </row>
    <row r="5581" spans="11:22" x14ac:dyDescent="0.25">
      <c r="K5581" s="36"/>
      <c r="L5581" s="37"/>
      <c r="M5581" s="37"/>
      <c r="N5581" s="37"/>
      <c r="O5581" s="37"/>
      <c r="P5581" s="36"/>
      <c r="S5581" s="36"/>
      <c r="T5581" s="36"/>
      <c r="U5581" s="36"/>
      <c r="V5581" s="36"/>
    </row>
    <row r="5582" spans="11:22" x14ac:dyDescent="0.25">
      <c r="K5582" s="36"/>
      <c r="L5582" s="37"/>
      <c r="M5582" s="37"/>
      <c r="N5582" s="37"/>
      <c r="O5582" s="37"/>
      <c r="P5582" s="36"/>
      <c r="S5582" s="36"/>
      <c r="T5582" s="36"/>
      <c r="U5582" s="36"/>
      <c r="V5582" s="36"/>
    </row>
    <row r="5583" spans="11:22" x14ac:dyDescent="0.25">
      <c r="K5583" s="36"/>
      <c r="L5583" s="37"/>
      <c r="M5583" s="37"/>
      <c r="N5583" s="37"/>
      <c r="O5583" s="37"/>
      <c r="P5583" s="36"/>
      <c r="S5583" s="36"/>
      <c r="T5583" s="36"/>
      <c r="U5583" s="36"/>
      <c r="V5583" s="36"/>
    </row>
    <row r="5584" spans="11:22" x14ac:dyDescent="0.25">
      <c r="K5584" s="36"/>
      <c r="L5584" s="37"/>
      <c r="M5584" s="37"/>
      <c r="N5584" s="37"/>
      <c r="O5584" s="37"/>
      <c r="P5584" s="36"/>
      <c r="S5584" s="36"/>
      <c r="T5584" s="36"/>
      <c r="U5584" s="36"/>
      <c r="V5584" s="36"/>
    </row>
    <row r="5585" spans="11:22" x14ac:dyDescent="0.25">
      <c r="K5585" s="36"/>
      <c r="L5585" s="37"/>
      <c r="M5585" s="37"/>
      <c r="N5585" s="37"/>
      <c r="O5585" s="37"/>
      <c r="P5585" s="36"/>
      <c r="S5585" s="36"/>
      <c r="T5585" s="36"/>
      <c r="U5585" s="36"/>
      <c r="V5585" s="36"/>
    </row>
    <row r="5586" spans="11:22" x14ac:dyDescent="0.25">
      <c r="K5586" s="36"/>
      <c r="L5586" s="37"/>
      <c r="M5586" s="37"/>
      <c r="N5586" s="37"/>
      <c r="O5586" s="37"/>
      <c r="P5586" s="36"/>
      <c r="S5586" s="36"/>
      <c r="T5586" s="36"/>
      <c r="U5586" s="36"/>
      <c r="V5586" s="36"/>
    </row>
    <row r="5587" spans="11:22" x14ac:dyDescent="0.25">
      <c r="K5587" s="36"/>
      <c r="L5587" s="37"/>
      <c r="M5587" s="37"/>
      <c r="N5587" s="37"/>
      <c r="O5587" s="37"/>
      <c r="P5587" s="36"/>
      <c r="S5587" s="36"/>
      <c r="T5587" s="36"/>
      <c r="U5587" s="36"/>
      <c r="V5587" s="36"/>
    </row>
    <row r="5588" spans="11:22" x14ac:dyDescent="0.25">
      <c r="K5588" s="36"/>
      <c r="L5588" s="37"/>
      <c r="M5588" s="37"/>
      <c r="N5588" s="37"/>
      <c r="O5588" s="37"/>
      <c r="P5588" s="36"/>
      <c r="S5588" s="36"/>
      <c r="T5588" s="36"/>
      <c r="U5588" s="36"/>
      <c r="V5588" s="36"/>
    </row>
    <row r="5589" spans="11:22" x14ac:dyDescent="0.25">
      <c r="K5589" s="36"/>
      <c r="L5589" s="37"/>
      <c r="M5589" s="37"/>
      <c r="N5589" s="37"/>
      <c r="O5589" s="37"/>
      <c r="P5589" s="36"/>
      <c r="S5589" s="36"/>
      <c r="T5589" s="36"/>
      <c r="U5589" s="36"/>
      <c r="V5589" s="36"/>
    </row>
    <row r="5590" spans="11:22" x14ac:dyDescent="0.25">
      <c r="K5590" s="36"/>
      <c r="L5590" s="37"/>
      <c r="M5590" s="37"/>
      <c r="N5590" s="37"/>
      <c r="O5590" s="37"/>
      <c r="P5590" s="36"/>
      <c r="S5590" s="36"/>
      <c r="T5590" s="36"/>
      <c r="U5590" s="36"/>
      <c r="V5590" s="36"/>
    </row>
    <row r="5591" spans="11:22" x14ac:dyDescent="0.25">
      <c r="K5591" s="36"/>
      <c r="L5591" s="37"/>
      <c r="M5591" s="37"/>
      <c r="N5591" s="37"/>
      <c r="O5591" s="37"/>
      <c r="P5591" s="36"/>
      <c r="S5591" s="36"/>
      <c r="T5591" s="36"/>
      <c r="U5591" s="36"/>
      <c r="V5591" s="36"/>
    </row>
    <row r="5592" spans="11:22" x14ac:dyDescent="0.25">
      <c r="K5592" s="36"/>
      <c r="L5592" s="37"/>
      <c r="M5592" s="37"/>
      <c r="N5592" s="37"/>
      <c r="O5592" s="37"/>
      <c r="P5592" s="36"/>
      <c r="S5592" s="36"/>
      <c r="T5592" s="36"/>
      <c r="U5592" s="36"/>
      <c r="V5592" s="36"/>
    </row>
    <row r="5593" spans="11:22" x14ac:dyDescent="0.25">
      <c r="K5593" s="36"/>
      <c r="L5593" s="37"/>
      <c r="M5593" s="37"/>
      <c r="N5593" s="37"/>
      <c r="O5593" s="37"/>
      <c r="P5593" s="36"/>
      <c r="S5593" s="36"/>
      <c r="T5593" s="36"/>
      <c r="U5593" s="36"/>
      <c r="V5593" s="36"/>
    </row>
    <row r="5594" spans="11:22" x14ac:dyDescent="0.25">
      <c r="K5594" s="36"/>
      <c r="L5594" s="37"/>
      <c r="M5594" s="37"/>
      <c r="N5594" s="37"/>
      <c r="O5594" s="37"/>
      <c r="P5594" s="36"/>
      <c r="S5594" s="36"/>
      <c r="T5594" s="36"/>
      <c r="U5594" s="36"/>
      <c r="V5594" s="36"/>
    </row>
    <row r="5595" spans="11:22" x14ac:dyDescent="0.25">
      <c r="K5595" s="36"/>
      <c r="L5595" s="37"/>
      <c r="M5595" s="37"/>
      <c r="N5595" s="37"/>
      <c r="O5595" s="37"/>
      <c r="P5595" s="36"/>
      <c r="S5595" s="36"/>
      <c r="T5595" s="36"/>
      <c r="U5595" s="36"/>
      <c r="V5595" s="36"/>
    </row>
    <row r="5596" spans="11:22" x14ac:dyDescent="0.25">
      <c r="K5596" s="36"/>
      <c r="L5596" s="37"/>
      <c r="M5596" s="37"/>
      <c r="N5596" s="37"/>
      <c r="O5596" s="37"/>
      <c r="P5596" s="36"/>
      <c r="S5596" s="36"/>
      <c r="T5596" s="36"/>
      <c r="U5596" s="36"/>
      <c r="V5596" s="36"/>
    </row>
    <row r="5597" spans="11:22" x14ac:dyDescent="0.25">
      <c r="K5597" s="36"/>
      <c r="L5597" s="37"/>
      <c r="M5597" s="37"/>
      <c r="N5597" s="37"/>
      <c r="O5597" s="37"/>
      <c r="P5597" s="36"/>
      <c r="S5597" s="36"/>
      <c r="T5597" s="36"/>
      <c r="U5597" s="36"/>
      <c r="V5597" s="36"/>
    </row>
    <row r="5598" spans="11:22" x14ac:dyDescent="0.25">
      <c r="K5598" s="36"/>
      <c r="L5598" s="37"/>
      <c r="M5598" s="37"/>
      <c r="N5598" s="37"/>
      <c r="O5598" s="37"/>
      <c r="P5598" s="36"/>
      <c r="S5598" s="36"/>
      <c r="T5598" s="36"/>
      <c r="U5598" s="36"/>
      <c r="V5598" s="36"/>
    </row>
    <row r="5599" spans="11:22" x14ac:dyDescent="0.25">
      <c r="K5599" s="36"/>
      <c r="L5599" s="37"/>
      <c r="M5599" s="37"/>
      <c r="N5599" s="37"/>
      <c r="O5599" s="37"/>
      <c r="P5599" s="36"/>
      <c r="S5599" s="36"/>
      <c r="T5599" s="36"/>
      <c r="U5599" s="36"/>
      <c r="V5599" s="36"/>
    </row>
    <row r="5600" spans="11:22" x14ac:dyDescent="0.25">
      <c r="K5600" s="36"/>
      <c r="L5600" s="37"/>
      <c r="M5600" s="37"/>
      <c r="N5600" s="37"/>
      <c r="O5600" s="37"/>
      <c r="P5600" s="36"/>
      <c r="S5600" s="36"/>
      <c r="T5600" s="36"/>
      <c r="U5600" s="36"/>
      <c r="V5600" s="36"/>
    </row>
    <row r="5601" spans="11:22" x14ac:dyDescent="0.25">
      <c r="K5601" s="36"/>
      <c r="L5601" s="37"/>
      <c r="M5601" s="37"/>
      <c r="N5601" s="37"/>
      <c r="O5601" s="37"/>
      <c r="P5601" s="36"/>
      <c r="S5601" s="36"/>
      <c r="T5601" s="36"/>
      <c r="U5601" s="36"/>
      <c r="V5601" s="36"/>
    </row>
    <row r="5602" spans="11:22" x14ac:dyDescent="0.25">
      <c r="K5602" s="36"/>
      <c r="L5602" s="37"/>
      <c r="M5602" s="37"/>
      <c r="N5602" s="37"/>
      <c r="O5602" s="37"/>
      <c r="P5602" s="36"/>
      <c r="S5602" s="36"/>
      <c r="T5602" s="36"/>
      <c r="U5602" s="36"/>
      <c r="V5602" s="36"/>
    </row>
    <row r="5603" spans="11:22" x14ac:dyDescent="0.25">
      <c r="K5603" s="36"/>
      <c r="L5603" s="37"/>
      <c r="M5603" s="37"/>
      <c r="N5603" s="37"/>
      <c r="O5603" s="37"/>
      <c r="P5603" s="36"/>
      <c r="S5603" s="36"/>
      <c r="T5603" s="36"/>
      <c r="U5603" s="36"/>
      <c r="V5603" s="36"/>
    </row>
    <row r="5604" spans="11:22" x14ac:dyDescent="0.25">
      <c r="K5604" s="36"/>
      <c r="L5604" s="37"/>
      <c r="M5604" s="37"/>
      <c r="N5604" s="37"/>
      <c r="O5604" s="37"/>
      <c r="P5604" s="36"/>
      <c r="S5604" s="36"/>
      <c r="T5604" s="36"/>
      <c r="U5604" s="36"/>
      <c r="V5604" s="36"/>
    </row>
    <row r="5605" spans="11:22" x14ac:dyDescent="0.25">
      <c r="K5605" s="36"/>
      <c r="L5605" s="37"/>
      <c r="M5605" s="37"/>
      <c r="N5605" s="37"/>
      <c r="O5605" s="37"/>
      <c r="P5605" s="36"/>
      <c r="S5605" s="36"/>
      <c r="T5605" s="36"/>
      <c r="U5605" s="36"/>
      <c r="V5605" s="36"/>
    </row>
    <row r="5606" spans="11:22" x14ac:dyDescent="0.25">
      <c r="K5606" s="36"/>
      <c r="L5606" s="37"/>
      <c r="M5606" s="37"/>
      <c r="N5606" s="37"/>
      <c r="O5606" s="37"/>
      <c r="P5606" s="36"/>
      <c r="S5606" s="36"/>
      <c r="T5606" s="36"/>
      <c r="U5606" s="36"/>
      <c r="V5606" s="36"/>
    </row>
    <row r="5607" spans="11:22" x14ac:dyDescent="0.25">
      <c r="K5607" s="36"/>
      <c r="L5607" s="37"/>
      <c r="M5607" s="37"/>
      <c r="N5607" s="37"/>
      <c r="O5607" s="37"/>
      <c r="P5607" s="36"/>
      <c r="S5607" s="36"/>
      <c r="T5607" s="36"/>
      <c r="U5607" s="36"/>
      <c r="V5607" s="36"/>
    </row>
    <row r="5608" spans="11:22" x14ac:dyDescent="0.25">
      <c r="K5608" s="36"/>
      <c r="L5608" s="37"/>
      <c r="M5608" s="37"/>
      <c r="N5608" s="37"/>
      <c r="O5608" s="37"/>
      <c r="P5608" s="36"/>
      <c r="S5608" s="36"/>
      <c r="T5608" s="36"/>
      <c r="U5608" s="36"/>
      <c r="V5608" s="36"/>
    </row>
    <row r="5609" spans="11:22" x14ac:dyDescent="0.25">
      <c r="K5609" s="36"/>
      <c r="L5609" s="37"/>
      <c r="M5609" s="37"/>
      <c r="N5609" s="37"/>
      <c r="O5609" s="37"/>
      <c r="P5609" s="36"/>
      <c r="S5609" s="36"/>
      <c r="T5609" s="36"/>
      <c r="U5609" s="36"/>
      <c r="V5609" s="36"/>
    </row>
    <row r="5610" spans="11:22" x14ac:dyDescent="0.25">
      <c r="K5610" s="36"/>
      <c r="L5610" s="37"/>
      <c r="M5610" s="37"/>
      <c r="N5610" s="37"/>
      <c r="O5610" s="37"/>
      <c r="P5610" s="36"/>
      <c r="S5610" s="36"/>
      <c r="T5610" s="36"/>
      <c r="U5610" s="36"/>
      <c r="V5610" s="36"/>
    </row>
    <row r="5611" spans="11:22" x14ac:dyDescent="0.25">
      <c r="K5611" s="36"/>
      <c r="L5611" s="37"/>
      <c r="M5611" s="37"/>
      <c r="N5611" s="37"/>
      <c r="O5611" s="37"/>
      <c r="P5611" s="36"/>
      <c r="S5611" s="36"/>
      <c r="T5611" s="36"/>
      <c r="U5611" s="36"/>
      <c r="V5611" s="36"/>
    </row>
    <row r="5612" spans="11:22" x14ac:dyDescent="0.25">
      <c r="K5612" s="36"/>
      <c r="L5612" s="37"/>
      <c r="M5612" s="37"/>
      <c r="N5612" s="37"/>
      <c r="O5612" s="37"/>
      <c r="P5612" s="36"/>
      <c r="S5612" s="36"/>
      <c r="T5612" s="36"/>
      <c r="U5612" s="36"/>
      <c r="V5612" s="36"/>
    </row>
    <row r="5613" spans="11:22" x14ac:dyDescent="0.25">
      <c r="K5613" s="36"/>
      <c r="L5613" s="37"/>
      <c r="M5613" s="37"/>
      <c r="N5613" s="37"/>
      <c r="O5613" s="37"/>
      <c r="P5613" s="36"/>
      <c r="S5613" s="36"/>
      <c r="T5613" s="36"/>
      <c r="U5613" s="36"/>
      <c r="V5613" s="36"/>
    </row>
    <row r="5614" spans="11:22" x14ac:dyDescent="0.25">
      <c r="K5614" s="36"/>
      <c r="L5614" s="37"/>
      <c r="M5614" s="37"/>
      <c r="N5614" s="37"/>
      <c r="O5614" s="37"/>
      <c r="P5614" s="36"/>
      <c r="S5614" s="36"/>
      <c r="T5614" s="36"/>
      <c r="U5614" s="36"/>
      <c r="V5614" s="36"/>
    </row>
    <row r="5615" spans="11:22" x14ac:dyDescent="0.25">
      <c r="K5615" s="36"/>
      <c r="L5615" s="37"/>
      <c r="M5615" s="37"/>
      <c r="N5615" s="37"/>
      <c r="O5615" s="37"/>
      <c r="P5615" s="36"/>
      <c r="S5615" s="36"/>
      <c r="T5615" s="36"/>
      <c r="U5615" s="36"/>
      <c r="V5615" s="36"/>
    </row>
    <row r="5616" spans="11:22" x14ac:dyDescent="0.25">
      <c r="K5616" s="36"/>
      <c r="L5616" s="37"/>
      <c r="M5616" s="37"/>
      <c r="N5616" s="37"/>
      <c r="O5616" s="37"/>
      <c r="P5616" s="36"/>
      <c r="S5616" s="36"/>
      <c r="T5616" s="36"/>
      <c r="U5616" s="36"/>
      <c r="V5616" s="36"/>
    </row>
    <row r="5617" spans="11:22" x14ac:dyDescent="0.25">
      <c r="K5617" s="36"/>
      <c r="L5617" s="37"/>
      <c r="M5617" s="37"/>
      <c r="N5617" s="37"/>
      <c r="O5617" s="37"/>
      <c r="P5617" s="36"/>
      <c r="S5617" s="36"/>
      <c r="T5617" s="36"/>
      <c r="U5617" s="36"/>
      <c r="V5617" s="36"/>
    </row>
    <row r="5618" spans="11:22" x14ac:dyDescent="0.25">
      <c r="K5618" s="36"/>
      <c r="L5618" s="37"/>
      <c r="M5618" s="37"/>
      <c r="N5618" s="37"/>
      <c r="O5618" s="37"/>
      <c r="P5618" s="36"/>
      <c r="S5618" s="36"/>
      <c r="T5618" s="36"/>
      <c r="U5618" s="36"/>
      <c r="V5618" s="36"/>
    </row>
    <row r="5619" spans="11:22" x14ac:dyDescent="0.25">
      <c r="K5619" s="36"/>
      <c r="L5619" s="37"/>
      <c r="M5619" s="37"/>
      <c r="N5619" s="37"/>
      <c r="O5619" s="37"/>
      <c r="P5619" s="36"/>
      <c r="S5619" s="36"/>
      <c r="T5619" s="36"/>
      <c r="U5619" s="36"/>
      <c r="V5619" s="36"/>
    </row>
    <row r="5620" spans="11:22" x14ac:dyDescent="0.25">
      <c r="K5620" s="36"/>
      <c r="L5620" s="37"/>
      <c r="M5620" s="37"/>
      <c r="N5620" s="37"/>
      <c r="O5620" s="37"/>
      <c r="P5620" s="36"/>
      <c r="S5620" s="36"/>
      <c r="T5620" s="36"/>
      <c r="U5620" s="36"/>
      <c r="V5620" s="36"/>
    </row>
    <row r="5621" spans="11:22" x14ac:dyDescent="0.25">
      <c r="K5621" s="36"/>
      <c r="L5621" s="37"/>
      <c r="M5621" s="37"/>
      <c r="N5621" s="37"/>
      <c r="O5621" s="37"/>
      <c r="P5621" s="36"/>
      <c r="S5621" s="36"/>
      <c r="T5621" s="36"/>
      <c r="U5621" s="36"/>
      <c r="V5621" s="36"/>
    </row>
    <row r="5622" spans="11:22" x14ac:dyDescent="0.25">
      <c r="K5622" s="36"/>
      <c r="L5622" s="37"/>
      <c r="M5622" s="37"/>
      <c r="N5622" s="37"/>
      <c r="O5622" s="37"/>
      <c r="P5622" s="36"/>
      <c r="S5622" s="36"/>
      <c r="T5622" s="36"/>
      <c r="U5622" s="36"/>
      <c r="V5622" s="36"/>
    </row>
    <row r="5623" spans="11:22" x14ac:dyDescent="0.25">
      <c r="K5623" s="36"/>
      <c r="L5623" s="37"/>
      <c r="M5623" s="37"/>
      <c r="N5623" s="37"/>
      <c r="O5623" s="37"/>
      <c r="P5623" s="36"/>
      <c r="S5623" s="36"/>
      <c r="T5623" s="36"/>
      <c r="U5623" s="36"/>
      <c r="V5623" s="36"/>
    </row>
    <row r="5624" spans="11:22" x14ac:dyDescent="0.25">
      <c r="K5624" s="36"/>
      <c r="L5624" s="37"/>
      <c r="M5624" s="37"/>
      <c r="N5624" s="37"/>
      <c r="O5624" s="37"/>
      <c r="P5624" s="36"/>
      <c r="S5624" s="36"/>
      <c r="T5624" s="36"/>
      <c r="U5624" s="36"/>
      <c r="V5624" s="36"/>
    </row>
    <row r="5625" spans="11:22" x14ac:dyDescent="0.25">
      <c r="K5625" s="36"/>
      <c r="L5625" s="37"/>
      <c r="M5625" s="37"/>
      <c r="N5625" s="37"/>
      <c r="O5625" s="37"/>
      <c r="P5625" s="36"/>
      <c r="S5625" s="36"/>
      <c r="T5625" s="36"/>
      <c r="U5625" s="36"/>
      <c r="V5625" s="36"/>
    </row>
    <row r="5626" spans="11:22" x14ac:dyDescent="0.25">
      <c r="K5626" s="36"/>
      <c r="L5626" s="37"/>
      <c r="M5626" s="37"/>
      <c r="N5626" s="37"/>
      <c r="O5626" s="37"/>
      <c r="P5626" s="36"/>
      <c r="S5626" s="36"/>
      <c r="T5626" s="36"/>
      <c r="U5626" s="36"/>
      <c r="V5626" s="36"/>
    </row>
    <row r="5627" spans="11:22" x14ac:dyDescent="0.25">
      <c r="K5627" s="36"/>
      <c r="L5627" s="37"/>
      <c r="M5627" s="37"/>
      <c r="N5627" s="37"/>
      <c r="O5627" s="37"/>
      <c r="P5627" s="36"/>
      <c r="S5627" s="36"/>
      <c r="T5627" s="36"/>
      <c r="U5627" s="36"/>
      <c r="V5627" s="36"/>
    </row>
    <row r="5628" spans="11:22" x14ac:dyDescent="0.25">
      <c r="K5628" s="36"/>
      <c r="L5628" s="37"/>
      <c r="M5628" s="37"/>
      <c r="N5628" s="37"/>
      <c r="O5628" s="37"/>
      <c r="P5628" s="36"/>
      <c r="S5628" s="36"/>
      <c r="T5628" s="36"/>
      <c r="U5628" s="36"/>
      <c r="V5628" s="36"/>
    </row>
    <row r="5629" spans="11:22" x14ac:dyDescent="0.25">
      <c r="K5629" s="36"/>
      <c r="L5629" s="37"/>
      <c r="M5629" s="37"/>
      <c r="N5629" s="37"/>
      <c r="O5629" s="37"/>
      <c r="P5629" s="36"/>
      <c r="S5629" s="36"/>
      <c r="T5629" s="36"/>
      <c r="U5629" s="36"/>
      <c r="V5629" s="36"/>
    </row>
    <row r="5630" spans="11:22" x14ac:dyDescent="0.25">
      <c r="K5630" s="36"/>
      <c r="L5630" s="37"/>
      <c r="M5630" s="37"/>
      <c r="N5630" s="37"/>
      <c r="O5630" s="37"/>
      <c r="P5630" s="36"/>
      <c r="S5630" s="36"/>
      <c r="T5630" s="36"/>
      <c r="U5630" s="36"/>
      <c r="V5630" s="36"/>
    </row>
    <row r="5631" spans="11:22" x14ac:dyDescent="0.25">
      <c r="K5631" s="36"/>
      <c r="L5631" s="37"/>
      <c r="M5631" s="37"/>
      <c r="N5631" s="37"/>
      <c r="O5631" s="37"/>
      <c r="P5631" s="36"/>
      <c r="S5631" s="36"/>
      <c r="T5631" s="36"/>
      <c r="U5631" s="36"/>
      <c r="V5631" s="36"/>
    </row>
    <row r="5632" spans="11:22" x14ac:dyDescent="0.25">
      <c r="K5632" s="36"/>
      <c r="L5632" s="37"/>
      <c r="M5632" s="37"/>
      <c r="N5632" s="37"/>
      <c r="O5632" s="37"/>
      <c r="P5632" s="36"/>
      <c r="S5632" s="36"/>
      <c r="T5632" s="36"/>
      <c r="U5632" s="36"/>
      <c r="V5632" s="36"/>
    </row>
    <row r="5633" spans="11:22" x14ac:dyDescent="0.25">
      <c r="K5633" s="36"/>
      <c r="L5633" s="37"/>
      <c r="M5633" s="37"/>
      <c r="N5633" s="37"/>
      <c r="O5633" s="37"/>
      <c r="P5633" s="36"/>
      <c r="S5633" s="36"/>
      <c r="T5633" s="36"/>
      <c r="U5633" s="36"/>
      <c r="V5633" s="36"/>
    </row>
    <row r="5634" spans="11:22" x14ac:dyDescent="0.25">
      <c r="K5634" s="36"/>
      <c r="L5634" s="37"/>
      <c r="M5634" s="37"/>
      <c r="N5634" s="37"/>
      <c r="O5634" s="37"/>
      <c r="P5634" s="36"/>
      <c r="S5634" s="36"/>
      <c r="T5634" s="36"/>
      <c r="U5634" s="36"/>
      <c r="V5634" s="36"/>
    </row>
    <row r="5635" spans="11:22" x14ac:dyDescent="0.25">
      <c r="K5635" s="36"/>
      <c r="L5635" s="37"/>
      <c r="M5635" s="37"/>
      <c r="N5635" s="37"/>
      <c r="O5635" s="37"/>
      <c r="P5635" s="36"/>
      <c r="S5635" s="36"/>
      <c r="T5635" s="36"/>
      <c r="U5635" s="36"/>
      <c r="V5635" s="36"/>
    </row>
    <row r="5636" spans="11:22" x14ac:dyDescent="0.25">
      <c r="K5636" s="36"/>
      <c r="L5636" s="37"/>
      <c r="M5636" s="37"/>
      <c r="N5636" s="37"/>
      <c r="O5636" s="37"/>
      <c r="P5636" s="36"/>
      <c r="S5636" s="36"/>
      <c r="T5636" s="36"/>
      <c r="U5636" s="36"/>
      <c r="V5636" s="36"/>
    </row>
    <row r="5637" spans="11:22" x14ac:dyDescent="0.25">
      <c r="K5637" s="36"/>
      <c r="L5637" s="37"/>
      <c r="M5637" s="37"/>
      <c r="N5637" s="37"/>
      <c r="O5637" s="37"/>
      <c r="P5637" s="36"/>
      <c r="S5637" s="36"/>
      <c r="T5637" s="36"/>
      <c r="U5637" s="36"/>
      <c r="V5637" s="36"/>
    </row>
    <row r="5638" spans="11:22" x14ac:dyDescent="0.25">
      <c r="K5638" s="36"/>
      <c r="L5638" s="37"/>
      <c r="M5638" s="37"/>
      <c r="N5638" s="37"/>
      <c r="O5638" s="37"/>
      <c r="P5638" s="36"/>
      <c r="S5638" s="36"/>
      <c r="T5638" s="36"/>
      <c r="U5638" s="36"/>
      <c r="V5638" s="36"/>
    </row>
    <row r="5639" spans="11:22" x14ac:dyDescent="0.25">
      <c r="K5639" s="36"/>
      <c r="L5639" s="37"/>
      <c r="M5639" s="37"/>
      <c r="N5639" s="37"/>
      <c r="O5639" s="37"/>
      <c r="P5639" s="36"/>
      <c r="S5639" s="36"/>
      <c r="T5639" s="36"/>
      <c r="U5639" s="36"/>
      <c r="V5639" s="36"/>
    </row>
    <row r="5640" spans="11:22" x14ac:dyDescent="0.25">
      <c r="K5640" s="36"/>
      <c r="L5640" s="37"/>
      <c r="M5640" s="37"/>
      <c r="N5640" s="37"/>
      <c r="O5640" s="37"/>
      <c r="P5640" s="36"/>
      <c r="S5640" s="36"/>
      <c r="T5640" s="36"/>
      <c r="U5640" s="36"/>
      <c r="V5640" s="36"/>
    </row>
    <row r="5641" spans="11:22" x14ac:dyDescent="0.25">
      <c r="K5641" s="36"/>
      <c r="L5641" s="37"/>
      <c r="M5641" s="37"/>
      <c r="N5641" s="37"/>
      <c r="O5641" s="37"/>
      <c r="P5641" s="36"/>
      <c r="S5641" s="36"/>
      <c r="T5641" s="36"/>
      <c r="U5641" s="36"/>
      <c r="V5641" s="36"/>
    </row>
    <row r="5642" spans="11:22" x14ac:dyDescent="0.25">
      <c r="K5642" s="36"/>
      <c r="L5642" s="37"/>
      <c r="M5642" s="37"/>
      <c r="N5642" s="37"/>
      <c r="O5642" s="37"/>
      <c r="P5642" s="36"/>
      <c r="S5642" s="36"/>
      <c r="T5642" s="36"/>
      <c r="U5642" s="36"/>
      <c r="V5642" s="36"/>
    </row>
    <row r="5643" spans="11:22" x14ac:dyDescent="0.25">
      <c r="K5643" s="36"/>
      <c r="L5643" s="37"/>
      <c r="M5643" s="37"/>
      <c r="N5643" s="37"/>
      <c r="O5643" s="37"/>
      <c r="P5643" s="36"/>
      <c r="S5643" s="36"/>
      <c r="T5643" s="36"/>
      <c r="U5643" s="36"/>
      <c r="V5643" s="36"/>
    </row>
    <row r="5644" spans="11:22" x14ac:dyDescent="0.25">
      <c r="K5644" s="36"/>
      <c r="L5644" s="37"/>
      <c r="M5644" s="37"/>
      <c r="N5644" s="37"/>
      <c r="O5644" s="37"/>
      <c r="P5644" s="36"/>
      <c r="S5644" s="36"/>
      <c r="T5644" s="36"/>
      <c r="U5644" s="36"/>
      <c r="V5644" s="36"/>
    </row>
    <row r="5645" spans="11:22" x14ac:dyDescent="0.25">
      <c r="K5645" s="36"/>
      <c r="L5645" s="37"/>
      <c r="M5645" s="37"/>
      <c r="N5645" s="37"/>
      <c r="O5645" s="37"/>
      <c r="P5645" s="36"/>
      <c r="S5645" s="36"/>
      <c r="T5645" s="36"/>
      <c r="U5645" s="36"/>
      <c r="V5645" s="36"/>
    </row>
    <row r="5646" spans="11:22" x14ac:dyDescent="0.25">
      <c r="K5646" s="36"/>
      <c r="L5646" s="37"/>
      <c r="M5646" s="37"/>
      <c r="N5646" s="37"/>
      <c r="O5646" s="37"/>
      <c r="P5646" s="36"/>
      <c r="S5646" s="36"/>
      <c r="T5646" s="36"/>
      <c r="U5646" s="36"/>
      <c r="V5646" s="36"/>
    </row>
    <row r="5647" spans="11:22" x14ac:dyDescent="0.25">
      <c r="K5647" s="36"/>
      <c r="L5647" s="37"/>
      <c r="M5647" s="37"/>
      <c r="N5647" s="37"/>
      <c r="O5647" s="37"/>
      <c r="P5647" s="36"/>
      <c r="S5647" s="36"/>
      <c r="T5647" s="36"/>
      <c r="U5647" s="36"/>
      <c r="V5647" s="36"/>
    </row>
    <row r="5648" spans="11:22" x14ac:dyDescent="0.25">
      <c r="K5648" s="36"/>
      <c r="L5648" s="37"/>
      <c r="M5648" s="37"/>
      <c r="N5648" s="37"/>
      <c r="O5648" s="37"/>
      <c r="P5648" s="36"/>
      <c r="S5648" s="36"/>
      <c r="T5648" s="36"/>
      <c r="U5648" s="36"/>
      <c r="V5648" s="36"/>
    </row>
    <row r="5649" spans="11:22" x14ac:dyDescent="0.25">
      <c r="K5649" s="36"/>
      <c r="L5649" s="37"/>
      <c r="M5649" s="37"/>
      <c r="N5649" s="37"/>
      <c r="O5649" s="37"/>
      <c r="P5649" s="36"/>
      <c r="S5649" s="36"/>
      <c r="T5649" s="36"/>
      <c r="U5649" s="36"/>
      <c r="V5649" s="36"/>
    </row>
    <row r="5650" spans="11:22" x14ac:dyDescent="0.25">
      <c r="K5650" s="36"/>
      <c r="L5650" s="37"/>
      <c r="M5650" s="37"/>
      <c r="N5650" s="37"/>
      <c r="O5650" s="37"/>
      <c r="P5650" s="36"/>
      <c r="S5650" s="36"/>
      <c r="T5650" s="36"/>
      <c r="U5650" s="36"/>
      <c r="V5650" s="36"/>
    </row>
    <row r="5651" spans="11:22" x14ac:dyDescent="0.25">
      <c r="K5651" s="36"/>
      <c r="L5651" s="37"/>
      <c r="M5651" s="37"/>
      <c r="N5651" s="37"/>
      <c r="O5651" s="37"/>
      <c r="P5651" s="36"/>
      <c r="S5651" s="36"/>
      <c r="T5651" s="36"/>
      <c r="U5651" s="36"/>
      <c r="V5651" s="36"/>
    </row>
    <row r="5652" spans="11:22" x14ac:dyDescent="0.25">
      <c r="K5652" s="36"/>
      <c r="L5652" s="37"/>
      <c r="M5652" s="37"/>
      <c r="N5652" s="37"/>
      <c r="O5652" s="37"/>
      <c r="P5652" s="36"/>
      <c r="S5652" s="36"/>
      <c r="T5652" s="36"/>
      <c r="U5652" s="36"/>
      <c r="V5652" s="36"/>
    </row>
    <row r="5653" spans="11:22" x14ac:dyDescent="0.25">
      <c r="K5653" s="36"/>
      <c r="L5653" s="37"/>
      <c r="M5653" s="37"/>
      <c r="N5653" s="37"/>
      <c r="O5653" s="37"/>
      <c r="P5653" s="36"/>
      <c r="S5653" s="36"/>
      <c r="T5653" s="36"/>
      <c r="U5653" s="36"/>
      <c r="V5653" s="36"/>
    </row>
    <row r="5654" spans="11:22" x14ac:dyDescent="0.25">
      <c r="K5654" s="36"/>
      <c r="L5654" s="37"/>
      <c r="M5654" s="37"/>
      <c r="N5654" s="37"/>
      <c r="O5654" s="37"/>
      <c r="P5654" s="36"/>
      <c r="S5654" s="36"/>
      <c r="T5654" s="36"/>
      <c r="U5654" s="36"/>
      <c r="V5654" s="36"/>
    </row>
    <row r="5655" spans="11:22" x14ac:dyDescent="0.25">
      <c r="K5655" s="36"/>
      <c r="L5655" s="37"/>
      <c r="M5655" s="37"/>
      <c r="N5655" s="37"/>
      <c r="O5655" s="37"/>
      <c r="P5655" s="36"/>
      <c r="S5655" s="36"/>
      <c r="T5655" s="36"/>
      <c r="U5655" s="36"/>
      <c r="V5655" s="36"/>
    </row>
    <row r="5656" spans="11:22" x14ac:dyDescent="0.25">
      <c r="K5656" s="36"/>
      <c r="L5656" s="37"/>
      <c r="M5656" s="37"/>
      <c r="N5656" s="37"/>
      <c r="O5656" s="37"/>
      <c r="P5656" s="36"/>
      <c r="S5656" s="36"/>
      <c r="T5656" s="36"/>
      <c r="U5656" s="36"/>
      <c r="V5656" s="36"/>
    </row>
    <row r="5657" spans="11:22" x14ac:dyDescent="0.25">
      <c r="K5657" s="36"/>
      <c r="L5657" s="37"/>
      <c r="M5657" s="37"/>
      <c r="N5657" s="37"/>
      <c r="O5657" s="37"/>
      <c r="P5657" s="36"/>
      <c r="S5657" s="36"/>
      <c r="T5657" s="36"/>
      <c r="U5657" s="36"/>
      <c r="V5657" s="36"/>
    </row>
    <row r="5658" spans="11:22" x14ac:dyDescent="0.25">
      <c r="K5658" s="36"/>
      <c r="L5658" s="37"/>
      <c r="M5658" s="37"/>
      <c r="N5658" s="37"/>
      <c r="O5658" s="37"/>
      <c r="P5658" s="36"/>
      <c r="S5658" s="36"/>
      <c r="T5658" s="36"/>
      <c r="U5658" s="36"/>
      <c r="V5658" s="36"/>
    </row>
    <row r="5659" spans="11:22" x14ac:dyDescent="0.25">
      <c r="K5659" s="36"/>
      <c r="L5659" s="37"/>
      <c r="M5659" s="37"/>
      <c r="N5659" s="37"/>
      <c r="O5659" s="37"/>
      <c r="P5659" s="36"/>
      <c r="S5659" s="36"/>
      <c r="T5659" s="36"/>
      <c r="U5659" s="36"/>
      <c r="V5659" s="36"/>
    </row>
    <row r="5660" spans="11:22" x14ac:dyDescent="0.25">
      <c r="K5660" s="36"/>
      <c r="L5660" s="37"/>
      <c r="M5660" s="37"/>
      <c r="N5660" s="37"/>
      <c r="O5660" s="37"/>
      <c r="P5660" s="36"/>
      <c r="S5660" s="36"/>
      <c r="T5660" s="36"/>
      <c r="U5660" s="36"/>
      <c r="V5660" s="36"/>
    </row>
    <row r="5661" spans="11:22" x14ac:dyDescent="0.25">
      <c r="K5661" s="36"/>
      <c r="L5661" s="37"/>
      <c r="M5661" s="37"/>
      <c r="N5661" s="37"/>
      <c r="O5661" s="37"/>
      <c r="P5661" s="36"/>
      <c r="S5661" s="36"/>
      <c r="T5661" s="36"/>
      <c r="U5661" s="36"/>
      <c r="V5661" s="36"/>
    </row>
    <row r="5662" spans="11:22" x14ac:dyDescent="0.25">
      <c r="K5662" s="36"/>
      <c r="L5662" s="37"/>
      <c r="M5662" s="37"/>
      <c r="N5662" s="37"/>
      <c r="O5662" s="37"/>
      <c r="P5662" s="36"/>
      <c r="S5662" s="36"/>
      <c r="T5662" s="36"/>
      <c r="U5662" s="36"/>
      <c r="V5662" s="36"/>
    </row>
    <row r="5663" spans="11:22" x14ac:dyDescent="0.25">
      <c r="K5663" s="36"/>
      <c r="L5663" s="37"/>
      <c r="M5663" s="37"/>
      <c r="N5663" s="37"/>
      <c r="O5663" s="37"/>
      <c r="P5663" s="36"/>
      <c r="S5663" s="36"/>
      <c r="T5663" s="36"/>
      <c r="U5663" s="36"/>
      <c r="V5663" s="36"/>
    </row>
    <row r="5664" spans="11:22" x14ac:dyDescent="0.25">
      <c r="K5664" s="36"/>
      <c r="L5664" s="37"/>
      <c r="M5664" s="37"/>
      <c r="N5664" s="37"/>
      <c r="O5664" s="37"/>
      <c r="P5664" s="36"/>
      <c r="S5664" s="36"/>
      <c r="T5664" s="36"/>
      <c r="U5664" s="36"/>
      <c r="V5664" s="36"/>
    </row>
    <row r="5665" spans="11:22" x14ac:dyDescent="0.25">
      <c r="K5665" s="36"/>
      <c r="L5665" s="37"/>
      <c r="M5665" s="37"/>
      <c r="N5665" s="37"/>
      <c r="O5665" s="37"/>
      <c r="P5665" s="36"/>
      <c r="S5665" s="36"/>
      <c r="T5665" s="36"/>
      <c r="U5665" s="36"/>
      <c r="V5665" s="36"/>
    </row>
    <row r="5666" spans="11:22" x14ac:dyDescent="0.25">
      <c r="K5666" s="36"/>
      <c r="L5666" s="37"/>
      <c r="M5666" s="37"/>
      <c r="N5666" s="37"/>
      <c r="O5666" s="37"/>
      <c r="P5666" s="36"/>
      <c r="S5666" s="36"/>
      <c r="T5666" s="36"/>
      <c r="U5666" s="36"/>
      <c r="V5666" s="36"/>
    </row>
    <row r="5667" spans="11:22" x14ac:dyDescent="0.25">
      <c r="K5667" s="36"/>
      <c r="L5667" s="37"/>
      <c r="M5667" s="37"/>
      <c r="N5667" s="37"/>
      <c r="O5667" s="37"/>
      <c r="P5667" s="36"/>
      <c r="S5667" s="36"/>
      <c r="T5667" s="36"/>
      <c r="U5667" s="36"/>
      <c r="V5667" s="36"/>
    </row>
    <row r="5668" spans="11:22" x14ac:dyDescent="0.25">
      <c r="K5668" s="36"/>
      <c r="L5668" s="37"/>
      <c r="M5668" s="37"/>
      <c r="N5668" s="37"/>
      <c r="O5668" s="37"/>
      <c r="P5668" s="36"/>
      <c r="S5668" s="36"/>
      <c r="T5668" s="36"/>
      <c r="U5668" s="36"/>
      <c r="V5668" s="36"/>
    </row>
    <row r="5669" spans="11:22" x14ac:dyDescent="0.25">
      <c r="K5669" s="36"/>
      <c r="L5669" s="37"/>
      <c r="M5669" s="37"/>
      <c r="N5669" s="37"/>
      <c r="O5669" s="37"/>
      <c r="P5669" s="36"/>
      <c r="S5669" s="36"/>
      <c r="T5669" s="36"/>
      <c r="U5669" s="36"/>
      <c r="V5669" s="36"/>
    </row>
    <row r="5670" spans="11:22" x14ac:dyDescent="0.25">
      <c r="K5670" s="36"/>
      <c r="L5670" s="37"/>
      <c r="M5670" s="37"/>
      <c r="N5670" s="37"/>
      <c r="O5670" s="37"/>
      <c r="P5670" s="36"/>
      <c r="S5670" s="36"/>
      <c r="T5670" s="36"/>
      <c r="U5670" s="36"/>
      <c r="V5670" s="36"/>
    </row>
    <row r="5671" spans="11:22" x14ac:dyDescent="0.25">
      <c r="K5671" s="36"/>
      <c r="L5671" s="37"/>
      <c r="M5671" s="37"/>
      <c r="N5671" s="37"/>
      <c r="O5671" s="37"/>
      <c r="P5671" s="36"/>
      <c r="S5671" s="36"/>
      <c r="T5671" s="36"/>
      <c r="U5671" s="36"/>
      <c r="V5671" s="36"/>
    </row>
    <row r="5672" spans="11:22" x14ac:dyDescent="0.25">
      <c r="K5672" s="36"/>
      <c r="L5672" s="37"/>
      <c r="M5672" s="37"/>
      <c r="N5672" s="37"/>
      <c r="O5672" s="37"/>
      <c r="P5672" s="36"/>
      <c r="S5672" s="36"/>
      <c r="T5672" s="36"/>
      <c r="U5672" s="36"/>
      <c r="V5672" s="36"/>
    </row>
    <row r="5673" spans="11:22" x14ac:dyDescent="0.25">
      <c r="K5673" s="36"/>
      <c r="L5673" s="37"/>
      <c r="M5673" s="37"/>
      <c r="N5673" s="37"/>
      <c r="O5673" s="37"/>
      <c r="P5673" s="36"/>
      <c r="S5673" s="36"/>
      <c r="T5673" s="36"/>
      <c r="U5673" s="36"/>
      <c r="V5673" s="36"/>
    </row>
    <row r="5674" spans="11:22" x14ac:dyDescent="0.25">
      <c r="K5674" s="36"/>
      <c r="L5674" s="37"/>
      <c r="M5674" s="37"/>
      <c r="N5674" s="37"/>
      <c r="O5674" s="37"/>
      <c r="P5674" s="36"/>
      <c r="S5674" s="36"/>
      <c r="T5674" s="36"/>
      <c r="U5674" s="36"/>
      <c r="V5674" s="36"/>
    </row>
    <row r="5675" spans="11:22" x14ac:dyDescent="0.25">
      <c r="K5675" s="36"/>
      <c r="L5675" s="37"/>
      <c r="M5675" s="37"/>
      <c r="N5675" s="37"/>
      <c r="O5675" s="37"/>
      <c r="P5675" s="36"/>
      <c r="S5675" s="36"/>
      <c r="T5675" s="36"/>
      <c r="U5675" s="36"/>
      <c r="V5675" s="36"/>
    </row>
    <row r="5676" spans="11:22" x14ac:dyDescent="0.25">
      <c r="K5676" s="36"/>
      <c r="L5676" s="37"/>
      <c r="M5676" s="37"/>
      <c r="N5676" s="37"/>
      <c r="O5676" s="37"/>
      <c r="P5676" s="36"/>
      <c r="S5676" s="36"/>
      <c r="T5676" s="36"/>
      <c r="U5676" s="36"/>
      <c r="V5676" s="36"/>
    </row>
    <row r="5677" spans="11:22" x14ac:dyDescent="0.25">
      <c r="K5677" s="36"/>
      <c r="L5677" s="37"/>
      <c r="M5677" s="37"/>
      <c r="N5677" s="37"/>
      <c r="O5677" s="37"/>
      <c r="P5677" s="36"/>
      <c r="S5677" s="36"/>
      <c r="T5677" s="36"/>
      <c r="U5677" s="36"/>
      <c r="V5677" s="36"/>
    </row>
    <row r="5678" spans="11:22" x14ac:dyDescent="0.25">
      <c r="K5678" s="36"/>
      <c r="L5678" s="37"/>
      <c r="M5678" s="37"/>
      <c r="N5678" s="37"/>
      <c r="O5678" s="37"/>
      <c r="P5678" s="36"/>
      <c r="S5678" s="36"/>
      <c r="T5678" s="36"/>
      <c r="U5678" s="36"/>
      <c r="V5678" s="36"/>
    </row>
    <row r="5679" spans="11:22" x14ac:dyDescent="0.25">
      <c r="K5679" s="36"/>
      <c r="L5679" s="37"/>
      <c r="M5679" s="37"/>
      <c r="N5679" s="37"/>
      <c r="O5679" s="37"/>
      <c r="P5679" s="36"/>
      <c r="S5679" s="36"/>
      <c r="T5679" s="36"/>
      <c r="U5679" s="36"/>
      <c r="V5679" s="36"/>
    </row>
    <row r="5680" spans="11:22" x14ac:dyDescent="0.25">
      <c r="K5680" s="36"/>
      <c r="L5680" s="37"/>
      <c r="M5680" s="37"/>
      <c r="N5680" s="37"/>
      <c r="O5680" s="37"/>
      <c r="P5680" s="36"/>
      <c r="S5680" s="36"/>
      <c r="T5680" s="36"/>
      <c r="U5680" s="36"/>
      <c r="V5680" s="36"/>
    </row>
    <row r="5681" spans="11:22" x14ac:dyDescent="0.25">
      <c r="K5681" s="36"/>
      <c r="L5681" s="37"/>
      <c r="M5681" s="37"/>
      <c r="N5681" s="37"/>
      <c r="O5681" s="37"/>
      <c r="P5681" s="36"/>
      <c r="S5681" s="36"/>
      <c r="T5681" s="36"/>
      <c r="U5681" s="36"/>
      <c r="V5681" s="36"/>
    </row>
    <row r="5682" spans="11:22" x14ac:dyDescent="0.25">
      <c r="K5682" s="36"/>
      <c r="L5682" s="37"/>
      <c r="M5682" s="37"/>
      <c r="N5682" s="37"/>
      <c r="O5682" s="37"/>
      <c r="P5682" s="36"/>
      <c r="S5682" s="36"/>
      <c r="T5682" s="36"/>
      <c r="U5682" s="36"/>
      <c r="V5682" s="36"/>
    </row>
    <row r="5683" spans="11:22" x14ac:dyDescent="0.25">
      <c r="K5683" s="36"/>
      <c r="L5683" s="37"/>
      <c r="M5683" s="37"/>
      <c r="N5683" s="37"/>
      <c r="O5683" s="37"/>
      <c r="P5683" s="36"/>
      <c r="S5683" s="36"/>
      <c r="T5683" s="36"/>
      <c r="U5683" s="36"/>
      <c r="V5683" s="36"/>
    </row>
    <row r="5684" spans="11:22" x14ac:dyDescent="0.25">
      <c r="K5684" s="36"/>
      <c r="L5684" s="37"/>
      <c r="M5684" s="37"/>
      <c r="N5684" s="37"/>
      <c r="O5684" s="37"/>
      <c r="P5684" s="36"/>
      <c r="S5684" s="36"/>
      <c r="T5684" s="36"/>
      <c r="U5684" s="36"/>
      <c r="V5684" s="36"/>
    </row>
    <row r="5685" spans="11:22" x14ac:dyDescent="0.25">
      <c r="K5685" s="36"/>
      <c r="L5685" s="37"/>
      <c r="M5685" s="37"/>
      <c r="N5685" s="37"/>
      <c r="O5685" s="37"/>
      <c r="P5685" s="36"/>
      <c r="S5685" s="36"/>
      <c r="T5685" s="36"/>
      <c r="U5685" s="36"/>
      <c r="V5685" s="36"/>
    </row>
    <row r="5686" spans="11:22" x14ac:dyDescent="0.25">
      <c r="K5686" s="36"/>
      <c r="L5686" s="37"/>
      <c r="M5686" s="37"/>
      <c r="N5686" s="37"/>
      <c r="O5686" s="37"/>
      <c r="P5686" s="36"/>
      <c r="S5686" s="36"/>
      <c r="T5686" s="36"/>
      <c r="U5686" s="36"/>
      <c r="V5686" s="36"/>
    </row>
    <row r="5687" spans="11:22" x14ac:dyDescent="0.25">
      <c r="K5687" s="36"/>
      <c r="L5687" s="37"/>
      <c r="M5687" s="37"/>
      <c r="N5687" s="37"/>
      <c r="O5687" s="37"/>
      <c r="P5687" s="36"/>
      <c r="S5687" s="36"/>
      <c r="T5687" s="36"/>
      <c r="U5687" s="36"/>
      <c r="V5687" s="36"/>
    </row>
    <row r="5688" spans="11:22" x14ac:dyDescent="0.25">
      <c r="K5688" s="36"/>
      <c r="L5688" s="37"/>
      <c r="M5688" s="37"/>
      <c r="N5688" s="37"/>
      <c r="O5688" s="37"/>
      <c r="P5688" s="36"/>
      <c r="S5688" s="36"/>
      <c r="T5688" s="36"/>
      <c r="U5688" s="36"/>
      <c r="V5688" s="36"/>
    </row>
    <row r="5689" spans="11:22" x14ac:dyDescent="0.25">
      <c r="K5689" s="36"/>
      <c r="L5689" s="37"/>
      <c r="M5689" s="37"/>
      <c r="N5689" s="37"/>
      <c r="O5689" s="37"/>
      <c r="P5689" s="36"/>
      <c r="S5689" s="36"/>
      <c r="T5689" s="36"/>
      <c r="U5689" s="36"/>
      <c r="V5689" s="36"/>
    </row>
    <row r="5690" spans="11:22" x14ac:dyDescent="0.25">
      <c r="K5690" s="36"/>
      <c r="L5690" s="37"/>
      <c r="M5690" s="37"/>
      <c r="N5690" s="37"/>
      <c r="O5690" s="37"/>
      <c r="P5690" s="36"/>
      <c r="S5690" s="36"/>
      <c r="T5690" s="36"/>
      <c r="U5690" s="36"/>
      <c r="V5690" s="36"/>
    </row>
    <row r="5691" spans="11:22" x14ac:dyDescent="0.25">
      <c r="K5691" s="36"/>
      <c r="L5691" s="37"/>
      <c r="M5691" s="37"/>
      <c r="N5691" s="37"/>
      <c r="O5691" s="37"/>
      <c r="P5691" s="36"/>
      <c r="S5691" s="36"/>
      <c r="T5691" s="36"/>
      <c r="U5691" s="36"/>
      <c r="V5691" s="36"/>
    </row>
    <row r="5692" spans="11:22" x14ac:dyDescent="0.25">
      <c r="K5692" s="36"/>
      <c r="L5692" s="37"/>
      <c r="M5692" s="37"/>
      <c r="N5692" s="37"/>
      <c r="O5692" s="37"/>
      <c r="P5692" s="36"/>
      <c r="S5692" s="36"/>
      <c r="T5692" s="36"/>
      <c r="U5692" s="36"/>
      <c r="V5692" s="36"/>
    </row>
    <row r="5693" spans="11:22" x14ac:dyDescent="0.25">
      <c r="K5693" s="36"/>
      <c r="L5693" s="37"/>
      <c r="M5693" s="37"/>
      <c r="N5693" s="37"/>
      <c r="O5693" s="37"/>
      <c r="P5693" s="36"/>
      <c r="S5693" s="36"/>
      <c r="T5693" s="36"/>
      <c r="U5693" s="36"/>
      <c r="V5693" s="36"/>
    </row>
    <row r="5694" spans="11:22" x14ac:dyDescent="0.25">
      <c r="K5694" s="36"/>
      <c r="L5694" s="37"/>
      <c r="M5694" s="37"/>
      <c r="N5694" s="37"/>
      <c r="O5694" s="37"/>
      <c r="P5694" s="36"/>
      <c r="S5694" s="36"/>
      <c r="T5694" s="36"/>
      <c r="U5694" s="36"/>
      <c r="V5694" s="36"/>
    </row>
    <row r="5695" spans="11:22" x14ac:dyDescent="0.25">
      <c r="K5695" s="36"/>
      <c r="L5695" s="37"/>
      <c r="M5695" s="37"/>
      <c r="N5695" s="37"/>
      <c r="O5695" s="37"/>
      <c r="P5695" s="36"/>
      <c r="S5695" s="36"/>
      <c r="T5695" s="36"/>
      <c r="U5695" s="36"/>
      <c r="V5695" s="36"/>
    </row>
    <row r="5696" spans="11:22" x14ac:dyDescent="0.25">
      <c r="K5696" s="36"/>
      <c r="L5696" s="37"/>
      <c r="M5696" s="37"/>
      <c r="N5696" s="37"/>
      <c r="O5696" s="37"/>
      <c r="P5696" s="36"/>
      <c r="S5696" s="36"/>
      <c r="T5696" s="36"/>
      <c r="U5696" s="36"/>
      <c r="V5696" s="36"/>
    </row>
    <row r="5697" spans="11:22" x14ac:dyDescent="0.25">
      <c r="K5697" s="36"/>
      <c r="L5697" s="37"/>
      <c r="M5697" s="37"/>
      <c r="N5697" s="37"/>
      <c r="O5697" s="37"/>
      <c r="P5697" s="36"/>
      <c r="S5697" s="36"/>
      <c r="T5697" s="36"/>
      <c r="U5697" s="36"/>
      <c r="V5697" s="36"/>
    </row>
    <row r="5698" spans="11:22" x14ac:dyDescent="0.25">
      <c r="K5698" s="36"/>
      <c r="L5698" s="37"/>
      <c r="M5698" s="37"/>
      <c r="N5698" s="37"/>
      <c r="O5698" s="37"/>
      <c r="P5698" s="36"/>
      <c r="S5698" s="36"/>
      <c r="T5698" s="36"/>
      <c r="U5698" s="36"/>
      <c r="V5698" s="36"/>
    </row>
    <row r="5699" spans="11:22" x14ac:dyDescent="0.25">
      <c r="K5699" s="36"/>
      <c r="L5699" s="37"/>
      <c r="M5699" s="37"/>
      <c r="N5699" s="37"/>
      <c r="O5699" s="37"/>
      <c r="P5699" s="36"/>
      <c r="S5699" s="36"/>
      <c r="T5699" s="36"/>
      <c r="U5699" s="36"/>
      <c r="V5699" s="36"/>
    </row>
    <row r="5700" spans="11:22" x14ac:dyDescent="0.25">
      <c r="K5700" s="36"/>
      <c r="L5700" s="37"/>
      <c r="M5700" s="37"/>
      <c r="N5700" s="37"/>
      <c r="O5700" s="37"/>
      <c r="P5700" s="36"/>
      <c r="S5700" s="36"/>
      <c r="T5700" s="36"/>
      <c r="U5700" s="36"/>
      <c r="V5700" s="36"/>
    </row>
    <row r="5701" spans="11:22" x14ac:dyDescent="0.25">
      <c r="K5701" s="36"/>
      <c r="L5701" s="37"/>
      <c r="M5701" s="37"/>
      <c r="N5701" s="37"/>
      <c r="O5701" s="37"/>
      <c r="P5701" s="36"/>
      <c r="S5701" s="36"/>
      <c r="T5701" s="36"/>
      <c r="U5701" s="36"/>
      <c r="V5701" s="36"/>
    </row>
    <row r="5702" spans="11:22" x14ac:dyDescent="0.25">
      <c r="K5702" s="36"/>
      <c r="L5702" s="37"/>
      <c r="M5702" s="37"/>
      <c r="N5702" s="37"/>
      <c r="O5702" s="37"/>
      <c r="P5702" s="36"/>
      <c r="S5702" s="36"/>
      <c r="T5702" s="36"/>
      <c r="U5702" s="36"/>
      <c r="V5702" s="36"/>
    </row>
    <row r="5703" spans="11:22" x14ac:dyDescent="0.25">
      <c r="K5703" s="36"/>
      <c r="L5703" s="37"/>
      <c r="M5703" s="37"/>
      <c r="N5703" s="37"/>
      <c r="O5703" s="37"/>
      <c r="P5703" s="36"/>
      <c r="S5703" s="36"/>
      <c r="T5703" s="36"/>
      <c r="U5703" s="36"/>
      <c r="V5703" s="36"/>
    </row>
    <row r="5704" spans="11:22" x14ac:dyDescent="0.25">
      <c r="K5704" s="36"/>
      <c r="L5704" s="37"/>
      <c r="M5704" s="37"/>
      <c r="N5704" s="37"/>
      <c r="O5704" s="37"/>
      <c r="P5704" s="36"/>
      <c r="S5704" s="36"/>
      <c r="T5704" s="36"/>
      <c r="U5704" s="36"/>
      <c r="V5704" s="36"/>
    </row>
    <row r="5705" spans="11:22" x14ac:dyDescent="0.25">
      <c r="K5705" s="36"/>
      <c r="L5705" s="37"/>
      <c r="M5705" s="37"/>
      <c r="N5705" s="37"/>
      <c r="O5705" s="37"/>
      <c r="P5705" s="36"/>
      <c r="S5705" s="36"/>
      <c r="T5705" s="36"/>
      <c r="U5705" s="36"/>
      <c r="V5705" s="36"/>
    </row>
    <row r="5706" spans="11:22" x14ac:dyDescent="0.25">
      <c r="K5706" s="36"/>
      <c r="L5706" s="37"/>
      <c r="M5706" s="37"/>
      <c r="N5706" s="37"/>
      <c r="O5706" s="37"/>
      <c r="P5706" s="36"/>
      <c r="S5706" s="36"/>
      <c r="T5706" s="36"/>
      <c r="U5706" s="36"/>
      <c r="V5706" s="36"/>
    </row>
    <row r="5707" spans="11:22" x14ac:dyDescent="0.25">
      <c r="K5707" s="36"/>
      <c r="L5707" s="37"/>
      <c r="M5707" s="37"/>
      <c r="N5707" s="37"/>
      <c r="O5707" s="37"/>
      <c r="P5707" s="36"/>
      <c r="S5707" s="36"/>
      <c r="T5707" s="36"/>
      <c r="U5707" s="36"/>
      <c r="V5707" s="36"/>
    </row>
    <row r="5708" spans="11:22" x14ac:dyDescent="0.25">
      <c r="K5708" s="36"/>
      <c r="L5708" s="37"/>
      <c r="M5708" s="37"/>
      <c r="N5708" s="37"/>
      <c r="O5708" s="37"/>
      <c r="P5708" s="36"/>
      <c r="S5708" s="36"/>
      <c r="T5708" s="36"/>
      <c r="U5708" s="36"/>
      <c r="V5708" s="36"/>
    </row>
    <row r="5709" spans="11:22" x14ac:dyDescent="0.25">
      <c r="K5709" s="36"/>
      <c r="L5709" s="37"/>
      <c r="M5709" s="37"/>
      <c r="N5709" s="37"/>
      <c r="O5709" s="37"/>
      <c r="P5709" s="36"/>
      <c r="S5709" s="36"/>
      <c r="T5709" s="36"/>
      <c r="U5709" s="36"/>
      <c r="V5709" s="36"/>
    </row>
    <row r="5710" spans="11:22" x14ac:dyDescent="0.25">
      <c r="K5710" s="36"/>
      <c r="L5710" s="37"/>
      <c r="M5710" s="37"/>
      <c r="N5710" s="37"/>
      <c r="O5710" s="37"/>
      <c r="P5710" s="36"/>
      <c r="S5710" s="36"/>
      <c r="T5710" s="36"/>
      <c r="U5710" s="36"/>
      <c r="V5710" s="36"/>
    </row>
    <row r="5711" spans="11:22" x14ac:dyDescent="0.25">
      <c r="K5711" s="36"/>
      <c r="L5711" s="37"/>
      <c r="M5711" s="37"/>
      <c r="N5711" s="37"/>
      <c r="O5711" s="37"/>
      <c r="P5711" s="36"/>
      <c r="S5711" s="36"/>
      <c r="T5711" s="36"/>
      <c r="U5711" s="36"/>
      <c r="V5711" s="36"/>
    </row>
    <row r="5712" spans="11:22" x14ac:dyDescent="0.25">
      <c r="K5712" s="36"/>
      <c r="L5712" s="37"/>
      <c r="M5712" s="37"/>
      <c r="N5712" s="37"/>
      <c r="O5712" s="37"/>
      <c r="P5712" s="36"/>
      <c r="S5712" s="36"/>
      <c r="T5712" s="36"/>
      <c r="U5712" s="36"/>
      <c r="V5712" s="36"/>
    </row>
    <row r="5713" spans="11:22" x14ac:dyDescent="0.25">
      <c r="K5713" s="36"/>
      <c r="L5713" s="37"/>
      <c r="M5713" s="37"/>
      <c r="N5713" s="37"/>
      <c r="O5713" s="37"/>
      <c r="P5713" s="36"/>
      <c r="S5713" s="36"/>
      <c r="T5713" s="36"/>
      <c r="U5713" s="36"/>
      <c r="V5713" s="36"/>
    </row>
    <row r="5714" spans="11:22" x14ac:dyDescent="0.25">
      <c r="K5714" s="36"/>
      <c r="L5714" s="37"/>
      <c r="M5714" s="37"/>
      <c r="N5714" s="37"/>
      <c r="O5714" s="37"/>
      <c r="P5714" s="36"/>
      <c r="S5714" s="36"/>
      <c r="T5714" s="36"/>
      <c r="U5714" s="36"/>
      <c r="V5714" s="36"/>
    </row>
    <row r="5715" spans="11:22" x14ac:dyDescent="0.25">
      <c r="K5715" s="36"/>
      <c r="L5715" s="37"/>
      <c r="M5715" s="37"/>
      <c r="N5715" s="37"/>
      <c r="O5715" s="37"/>
      <c r="P5715" s="36"/>
      <c r="S5715" s="36"/>
      <c r="T5715" s="36"/>
      <c r="U5715" s="36"/>
      <c r="V5715" s="36"/>
    </row>
    <row r="5716" spans="11:22" x14ac:dyDescent="0.25">
      <c r="K5716" s="36"/>
      <c r="L5716" s="37"/>
      <c r="M5716" s="37"/>
      <c r="N5716" s="37"/>
      <c r="O5716" s="37"/>
      <c r="P5716" s="36"/>
      <c r="S5716" s="36"/>
      <c r="T5716" s="36"/>
      <c r="U5716" s="36"/>
      <c r="V5716" s="36"/>
    </row>
    <row r="5717" spans="11:22" x14ac:dyDescent="0.25">
      <c r="K5717" s="36"/>
      <c r="L5717" s="37"/>
      <c r="M5717" s="37"/>
      <c r="N5717" s="37"/>
      <c r="O5717" s="37"/>
      <c r="P5717" s="36"/>
      <c r="S5717" s="36"/>
      <c r="T5717" s="36"/>
      <c r="U5717" s="36"/>
      <c r="V5717" s="36"/>
    </row>
    <row r="5718" spans="11:22" x14ac:dyDescent="0.25">
      <c r="K5718" s="36"/>
      <c r="L5718" s="37"/>
      <c r="M5718" s="37"/>
      <c r="N5718" s="37"/>
      <c r="O5718" s="37"/>
      <c r="P5718" s="36"/>
      <c r="S5718" s="36"/>
      <c r="T5718" s="36"/>
      <c r="U5718" s="36"/>
      <c r="V5718" s="36"/>
    </row>
    <row r="5719" spans="11:22" x14ac:dyDescent="0.25">
      <c r="K5719" s="36"/>
      <c r="L5719" s="37"/>
      <c r="M5719" s="37"/>
      <c r="N5719" s="37"/>
      <c r="O5719" s="37"/>
      <c r="P5719" s="36"/>
      <c r="S5719" s="36"/>
      <c r="T5719" s="36"/>
      <c r="U5719" s="36"/>
      <c r="V5719" s="36"/>
    </row>
    <row r="5720" spans="11:22" x14ac:dyDescent="0.25">
      <c r="K5720" s="36"/>
      <c r="L5720" s="37"/>
      <c r="M5720" s="37"/>
      <c r="N5720" s="37"/>
      <c r="O5720" s="37"/>
      <c r="P5720" s="36"/>
      <c r="S5720" s="36"/>
      <c r="T5720" s="36"/>
      <c r="U5720" s="36"/>
      <c r="V5720" s="36"/>
    </row>
    <row r="5721" spans="11:22" x14ac:dyDescent="0.25">
      <c r="K5721" s="36"/>
      <c r="L5721" s="37"/>
      <c r="M5721" s="37"/>
      <c r="N5721" s="37"/>
      <c r="O5721" s="37"/>
      <c r="P5721" s="36"/>
      <c r="S5721" s="36"/>
      <c r="T5721" s="36"/>
      <c r="U5721" s="36"/>
      <c r="V5721" s="36"/>
    </row>
    <row r="5722" spans="11:22" x14ac:dyDescent="0.25">
      <c r="K5722" s="36"/>
      <c r="L5722" s="37"/>
      <c r="M5722" s="37"/>
      <c r="N5722" s="37"/>
      <c r="O5722" s="37"/>
      <c r="P5722" s="36"/>
      <c r="S5722" s="36"/>
      <c r="T5722" s="36"/>
      <c r="U5722" s="36"/>
      <c r="V5722" s="36"/>
    </row>
    <row r="5723" spans="11:22" x14ac:dyDescent="0.25">
      <c r="K5723" s="36"/>
      <c r="L5723" s="37"/>
      <c r="M5723" s="37"/>
      <c r="N5723" s="37"/>
      <c r="O5723" s="37"/>
      <c r="P5723" s="36"/>
      <c r="S5723" s="36"/>
      <c r="T5723" s="36"/>
      <c r="U5723" s="36"/>
      <c r="V5723" s="36"/>
    </row>
    <row r="5724" spans="11:22" x14ac:dyDescent="0.25">
      <c r="K5724" s="36"/>
      <c r="L5724" s="37"/>
      <c r="M5724" s="37"/>
      <c r="N5724" s="37"/>
      <c r="O5724" s="37"/>
      <c r="P5724" s="36"/>
      <c r="S5724" s="36"/>
      <c r="T5724" s="36"/>
      <c r="U5724" s="36"/>
      <c r="V5724" s="36"/>
    </row>
    <row r="5725" spans="11:22" x14ac:dyDescent="0.25">
      <c r="K5725" s="36"/>
      <c r="L5725" s="37"/>
      <c r="M5725" s="37"/>
      <c r="N5725" s="37"/>
      <c r="O5725" s="37"/>
      <c r="P5725" s="36"/>
      <c r="S5725" s="36"/>
      <c r="T5725" s="36"/>
      <c r="U5725" s="36"/>
      <c r="V5725" s="36"/>
    </row>
    <row r="5726" spans="11:22" x14ac:dyDescent="0.25">
      <c r="K5726" s="36"/>
      <c r="L5726" s="37"/>
      <c r="M5726" s="37"/>
      <c r="N5726" s="37"/>
      <c r="O5726" s="37"/>
      <c r="P5726" s="36"/>
      <c r="S5726" s="36"/>
      <c r="T5726" s="36"/>
      <c r="U5726" s="36"/>
      <c r="V5726" s="36"/>
    </row>
    <row r="5727" spans="11:22" x14ac:dyDescent="0.25">
      <c r="K5727" s="36"/>
      <c r="L5727" s="37"/>
      <c r="M5727" s="37"/>
      <c r="N5727" s="37"/>
      <c r="O5727" s="37"/>
      <c r="P5727" s="36"/>
      <c r="S5727" s="36"/>
      <c r="T5727" s="36"/>
      <c r="U5727" s="36"/>
      <c r="V5727" s="36"/>
    </row>
    <row r="5728" spans="11:22" x14ac:dyDescent="0.25">
      <c r="K5728" s="36"/>
      <c r="L5728" s="37"/>
      <c r="M5728" s="37"/>
      <c r="N5728" s="37"/>
      <c r="O5728" s="37"/>
      <c r="P5728" s="36"/>
      <c r="S5728" s="36"/>
      <c r="T5728" s="36"/>
      <c r="U5728" s="36"/>
      <c r="V5728" s="36"/>
    </row>
    <row r="5729" spans="11:22" x14ac:dyDescent="0.25">
      <c r="K5729" s="36"/>
      <c r="L5729" s="37"/>
      <c r="M5729" s="37"/>
      <c r="N5729" s="37"/>
      <c r="O5729" s="37"/>
      <c r="P5729" s="36"/>
      <c r="S5729" s="36"/>
      <c r="T5729" s="36"/>
      <c r="U5729" s="36"/>
      <c r="V5729" s="36"/>
    </row>
    <row r="5730" spans="11:22" x14ac:dyDescent="0.25">
      <c r="K5730" s="36"/>
      <c r="L5730" s="37"/>
      <c r="M5730" s="37"/>
      <c r="N5730" s="37"/>
      <c r="O5730" s="37"/>
      <c r="P5730" s="36"/>
      <c r="S5730" s="36"/>
      <c r="T5730" s="36"/>
      <c r="U5730" s="36"/>
      <c r="V5730" s="36"/>
    </row>
    <row r="5731" spans="11:22" x14ac:dyDescent="0.25">
      <c r="K5731" s="36"/>
      <c r="L5731" s="37"/>
      <c r="M5731" s="37"/>
      <c r="N5731" s="37"/>
      <c r="O5731" s="37"/>
      <c r="P5731" s="36"/>
      <c r="S5731" s="36"/>
      <c r="T5731" s="36"/>
      <c r="U5731" s="36"/>
      <c r="V5731" s="36"/>
    </row>
    <row r="5732" spans="11:22" x14ac:dyDescent="0.25">
      <c r="K5732" s="36"/>
      <c r="L5732" s="37"/>
      <c r="M5732" s="37"/>
      <c r="N5732" s="37"/>
      <c r="O5732" s="37"/>
      <c r="P5732" s="36"/>
      <c r="S5732" s="36"/>
      <c r="T5732" s="36"/>
      <c r="U5732" s="36"/>
      <c r="V5732" s="36"/>
    </row>
    <row r="5733" spans="11:22" x14ac:dyDescent="0.25">
      <c r="K5733" s="36"/>
      <c r="L5733" s="37"/>
      <c r="M5733" s="37"/>
      <c r="N5733" s="37"/>
      <c r="O5733" s="37"/>
      <c r="P5733" s="36"/>
      <c r="S5733" s="36"/>
      <c r="T5733" s="36"/>
      <c r="U5733" s="36"/>
      <c r="V5733" s="36"/>
    </row>
    <row r="5734" spans="11:22" x14ac:dyDescent="0.25">
      <c r="K5734" s="36"/>
      <c r="L5734" s="37"/>
      <c r="M5734" s="37"/>
      <c r="N5734" s="37"/>
      <c r="O5734" s="37"/>
      <c r="P5734" s="36"/>
      <c r="S5734" s="36"/>
      <c r="T5734" s="36"/>
      <c r="U5734" s="36"/>
      <c r="V5734" s="36"/>
    </row>
    <row r="5735" spans="11:22" x14ac:dyDescent="0.25">
      <c r="K5735" s="36"/>
      <c r="L5735" s="37"/>
      <c r="M5735" s="37"/>
      <c r="N5735" s="37"/>
      <c r="O5735" s="37"/>
      <c r="P5735" s="36"/>
      <c r="S5735" s="36"/>
      <c r="T5735" s="36"/>
      <c r="U5735" s="36"/>
      <c r="V5735" s="36"/>
    </row>
    <row r="5736" spans="11:22" x14ac:dyDescent="0.25">
      <c r="K5736" s="36"/>
      <c r="L5736" s="37"/>
      <c r="M5736" s="37"/>
      <c r="N5736" s="37"/>
      <c r="O5736" s="37"/>
      <c r="P5736" s="36"/>
      <c r="S5736" s="36"/>
      <c r="T5736" s="36"/>
      <c r="U5736" s="36"/>
      <c r="V5736" s="36"/>
    </row>
    <row r="5737" spans="11:22" x14ac:dyDescent="0.25">
      <c r="K5737" s="36"/>
      <c r="L5737" s="37"/>
      <c r="M5737" s="37"/>
      <c r="N5737" s="37"/>
      <c r="O5737" s="37"/>
      <c r="P5737" s="36"/>
      <c r="S5737" s="36"/>
      <c r="T5737" s="36"/>
      <c r="U5737" s="36"/>
      <c r="V5737" s="36"/>
    </row>
    <row r="5738" spans="11:22" x14ac:dyDescent="0.25">
      <c r="K5738" s="36"/>
      <c r="L5738" s="37"/>
      <c r="M5738" s="37"/>
      <c r="N5738" s="37"/>
      <c r="O5738" s="37"/>
      <c r="P5738" s="36"/>
      <c r="S5738" s="36"/>
      <c r="T5738" s="36"/>
      <c r="U5738" s="36"/>
      <c r="V5738" s="36"/>
    </row>
    <row r="5739" spans="11:22" x14ac:dyDescent="0.25">
      <c r="K5739" s="36"/>
      <c r="L5739" s="37"/>
      <c r="M5739" s="37"/>
      <c r="N5739" s="37"/>
      <c r="O5739" s="37"/>
      <c r="P5739" s="36"/>
      <c r="S5739" s="36"/>
      <c r="T5739" s="36"/>
      <c r="U5739" s="36"/>
      <c r="V5739" s="36"/>
    </row>
    <row r="5740" spans="11:22" x14ac:dyDescent="0.25">
      <c r="K5740" s="36"/>
      <c r="L5740" s="37"/>
      <c r="M5740" s="37"/>
      <c r="N5740" s="37"/>
      <c r="O5740" s="37"/>
      <c r="P5740" s="36"/>
      <c r="S5740" s="36"/>
      <c r="T5740" s="36"/>
      <c r="U5740" s="36"/>
      <c r="V5740" s="36"/>
    </row>
    <row r="5741" spans="11:22" x14ac:dyDescent="0.25">
      <c r="K5741" s="36"/>
      <c r="L5741" s="37"/>
      <c r="M5741" s="37"/>
      <c r="N5741" s="37"/>
      <c r="O5741" s="37"/>
      <c r="P5741" s="36"/>
      <c r="S5741" s="36"/>
      <c r="T5741" s="36"/>
      <c r="U5741" s="36"/>
      <c r="V5741" s="36"/>
    </row>
    <row r="5742" spans="11:22" x14ac:dyDescent="0.25">
      <c r="K5742" s="36"/>
      <c r="L5742" s="37"/>
      <c r="M5742" s="37"/>
      <c r="N5742" s="37"/>
      <c r="O5742" s="37"/>
      <c r="P5742" s="36"/>
      <c r="S5742" s="36"/>
      <c r="T5742" s="36"/>
      <c r="U5742" s="36"/>
      <c r="V5742" s="36"/>
    </row>
    <row r="5743" spans="11:22" x14ac:dyDescent="0.25">
      <c r="K5743" s="36"/>
      <c r="L5743" s="37"/>
      <c r="M5743" s="37"/>
      <c r="N5743" s="37"/>
      <c r="O5743" s="37"/>
      <c r="P5743" s="36"/>
      <c r="S5743" s="36"/>
      <c r="T5743" s="36"/>
      <c r="U5743" s="36"/>
      <c r="V5743" s="36"/>
    </row>
    <row r="5744" spans="11:22" x14ac:dyDescent="0.25">
      <c r="K5744" s="36"/>
      <c r="L5744" s="37"/>
      <c r="M5744" s="37"/>
      <c r="N5744" s="37"/>
      <c r="O5744" s="37"/>
      <c r="P5744" s="36"/>
      <c r="S5744" s="36"/>
      <c r="T5744" s="36"/>
      <c r="U5744" s="36"/>
      <c r="V5744" s="36"/>
    </row>
    <row r="5745" spans="11:22" x14ac:dyDescent="0.25">
      <c r="K5745" s="36"/>
      <c r="L5745" s="37"/>
      <c r="M5745" s="37"/>
      <c r="N5745" s="37"/>
      <c r="O5745" s="37"/>
      <c r="P5745" s="36"/>
      <c r="S5745" s="36"/>
      <c r="T5745" s="36"/>
      <c r="U5745" s="36"/>
      <c r="V5745" s="36"/>
    </row>
    <row r="5746" spans="11:22" x14ac:dyDescent="0.25">
      <c r="K5746" s="36"/>
      <c r="L5746" s="37"/>
      <c r="M5746" s="37"/>
      <c r="N5746" s="37"/>
      <c r="O5746" s="37"/>
      <c r="P5746" s="36"/>
      <c r="S5746" s="36"/>
      <c r="T5746" s="36"/>
      <c r="U5746" s="36"/>
      <c r="V5746" s="36"/>
    </row>
    <row r="5747" spans="11:22" x14ac:dyDescent="0.25">
      <c r="K5747" s="36"/>
      <c r="L5747" s="37"/>
      <c r="M5747" s="37"/>
      <c r="N5747" s="37"/>
      <c r="O5747" s="37"/>
      <c r="P5747" s="36"/>
      <c r="S5747" s="36"/>
      <c r="T5747" s="36"/>
      <c r="U5747" s="36"/>
      <c r="V5747" s="36"/>
    </row>
    <row r="5748" spans="11:22" x14ac:dyDescent="0.25">
      <c r="K5748" s="36"/>
      <c r="L5748" s="37"/>
      <c r="M5748" s="37"/>
      <c r="N5748" s="37"/>
      <c r="O5748" s="37"/>
      <c r="P5748" s="36"/>
      <c r="S5748" s="36"/>
      <c r="T5748" s="36"/>
      <c r="U5748" s="36"/>
      <c r="V5748" s="36"/>
    </row>
    <row r="5749" spans="11:22" x14ac:dyDescent="0.25">
      <c r="K5749" s="36"/>
      <c r="L5749" s="37"/>
      <c r="M5749" s="37"/>
      <c r="N5749" s="37"/>
      <c r="O5749" s="37"/>
      <c r="P5749" s="36"/>
      <c r="S5749" s="36"/>
      <c r="T5749" s="36"/>
      <c r="U5749" s="36"/>
      <c r="V5749" s="36"/>
    </row>
    <row r="5750" spans="11:22" x14ac:dyDescent="0.25">
      <c r="K5750" s="36"/>
      <c r="L5750" s="37"/>
      <c r="M5750" s="37"/>
      <c r="N5750" s="37"/>
      <c r="O5750" s="37"/>
      <c r="P5750" s="36"/>
      <c r="S5750" s="36"/>
      <c r="T5750" s="36"/>
      <c r="U5750" s="36"/>
      <c r="V5750" s="36"/>
    </row>
    <row r="5751" spans="11:22" x14ac:dyDescent="0.25">
      <c r="K5751" s="36"/>
      <c r="L5751" s="37"/>
      <c r="M5751" s="37"/>
      <c r="N5751" s="37"/>
      <c r="O5751" s="37"/>
      <c r="P5751" s="36"/>
      <c r="S5751" s="36"/>
      <c r="T5751" s="36"/>
      <c r="U5751" s="36"/>
      <c r="V5751" s="36"/>
    </row>
    <row r="5752" spans="11:22" x14ac:dyDescent="0.25">
      <c r="K5752" s="36"/>
      <c r="L5752" s="37"/>
      <c r="M5752" s="37"/>
      <c r="N5752" s="37"/>
      <c r="O5752" s="37"/>
      <c r="P5752" s="36"/>
      <c r="S5752" s="36"/>
      <c r="T5752" s="36"/>
      <c r="U5752" s="36"/>
      <c r="V5752" s="36"/>
    </row>
    <row r="5753" spans="11:22" x14ac:dyDescent="0.25">
      <c r="K5753" s="36"/>
      <c r="L5753" s="37"/>
      <c r="M5753" s="37"/>
      <c r="N5753" s="37"/>
      <c r="O5753" s="37"/>
      <c r="P5753" s="36"/>
      <c r="S5753" s="36"/>
      <c r="T5753" s="36"/>
      <c r="U5753" s="36"/>
      <c r="V5753" s="36"/>
    </row>
    <row r="5754" spans="11:22" x14ac:dyDescent="0.25">
      <c r="K5754" s="36"/>
      <c r="L5754" s="37"/>
      <c r="M5754" s="37"/>
      <c r="N5754" s="37"/>
      <c r="O5754" s="37"/>
      <c r="P5754" s="36"/>
      <c r="S5754" s="36"/>
      <c r="T5754" s="36"/>
      <c r="U5754" s="36"/>
      <c r="V5754" s="36"/>
    </row>
    <row r="5755" spans="11:22" x14ac:dyDescent="0.25">
      <c r="K5755" s="36"/>
      <c r="L5755" s="37"/>
      <c r="M5755" s="37"/>
      <c r="N5755" s="37"/>
      <c r="O5755" s="37"/>
      <c r="P5755" s="36"/>
      <c r="S5755" s="36"/>
      <c r="T5755" s="36"/>
      <c r="U5755" s="36"/>
      <c r="V5755" s="36"/>
    </row>
    <row r="5756" spans="11:22" x14ac:dyDescent="0.25">
      <c r="K5756" s="36"/>
      <c r="L5756" s="37"/>
      <c r="M5756" s="37"/>
      <c r="N5756" s="37"/>
      <c r="O5756" s="37"/>
      <c r="P5756" s="36"/>
      <c r="S5756" s="36"/>
      <c r="T5756" s="36"/>
      <c r="U5756" s="36"/>
      <c r="V5756" s="36"/>
    </row>
    <row r="5757" spans="11:22" x14ac:dyDescent="0.25">
      <c r="K5757" s="36"/>
      <c r="L5757" s="37"/>
      <c r="M5757" s="37"/>
      <c r="N5757" s="37"/>
      <c r="O5757" s="37"/>
      <c r="P5757" s="36"/>
      <c r="S5757" s="36"/>
      <c r="T5757" s="36"/>
      <c r="U5757" s="36"/>
      <c r="V5757" s="36"/>
    </row>
    <row r="5758" spans="11:22" x14ac:dyDescent="0.25">
      <c r="K5758" s="36"/>
      <c r="L5758" s="37"/>
      <c r="M5758" s="37"/>
      <c r="N5758" s="37"/>
      <c r="O5758" s="37"/>
      <c r="P5758" s="36"/>
      <c r="S5758" s="36"/>
      <c r="T5758" s="36"/>
      <c r="U5758" s="36"/>
      <c r="V5758" s="36"/>
    </row>
    <row r="5759" spans="11:22" x14ac:dyDescent="0.25">
      <c r="K5759" s="36"/>
      <c r="L5759" s="37"/>
      <c r="M5759" s="37"/>
      <c r="N5759" s="37"/>
      <c r="O5759" s="37"/>
      <c r="P5759" s="36"/>
      <c r="S5759" s="36"/>
      <c r="T5759" s="36"/>
      <c r="U5759" s="36"/>
      <c r="V5759" s="36"/>
    </row>
    <row r="5760" spans="11:22" x14ac:dyDescent="0.25">
      <c r="K5760" s="36"/>
      <c r="L5760" s="37"/>
      <c r="M5760" s="37"/>
      <c r="N5760" s="37"/>
      <c r="O5760" s="37"/>
      <c r="P5760" s="36"/>
      <c r="S5760" s="36"/>
      <c r="T5760" s="36"/>
      <c r="U5760" s="36"/>
      <c r="V5760" s="36"/>
    </row>
    <row r="5761" spans="11:22" x14ac:dyDescent="0.25">
      <c r="K5761" s="36"/>
      <c r="L5761" s="37"/>
      <c r="M5761" s="37"/>
      <c r="N5761" s="37"/>
      <c r="O5761" s="37"/>
      <c r="P5761" s="36"/>
      <c r="S5761" s="36"/>
      <c r="T5761" s="36"/>
      <c r="U5761" s="36"/>
      <c r="V5761" s="36"/>
    </row>
    <row r="5762" spans="11:22" x14ac:dyDescent="0.25">
      <c r="K5762" s="36"/>
      <c r="L5762" s="37"/>
      <c r="M5762" s="37"/>
      <c r="N5762" s="37"/>
      <c r="O5762" s="37"/>
      <c r="P5762" s="36"/>
      <c r="S5762" s="36"/>
      <c r="T5762" s="36"/>
      <c r="U5762" s="36"/>
      <c r="V5762" s="36"/>
    </row>
    <row r="5763" spans="11:22" x14ac:dyDescent="0.25">
      <c r="K5763" s="36"/>
      <c r="L5763" s="37"/>
      <c r="M5763" s="37"/>
      <c r="N5763" s="37"/>
      <c r="O5763" s="37"/>
      <c r="P5763" s="36"/>
      <c r="S5763" s="36"/>
      <c r="T5763" s="36"/>
      <c r="U5763" s="36"/>
      <c r="V5763" s="36"/>
    </row>
    <row r="5764" spans="11:22" x14ac:dyDescent="0.25">
      <c r="K5764" s="36"/>
      <c r="L5764" s="37"/>
      <c r="M5764" s="37"/>
      <c r="N5764" s="37"/>
      <c r="O5764" s="37"/>
      <c r="P5764" s="36"/>
      <c r="S5764" s="36"/>
      <c r="T5764" s="36"/>
      <c r="U5764" s="36"/>
      <c r="V5764" s="36"/>
    </row>
    <row r="5765" spans="11:22" x14ac:dyDescent="0.25">
      <c r="K5765" s="36"/>
      <c r="L5765" s="37"/>
      <c r="M5765" s="37"/>
      <c r="N5765" s="37"/>
      <c r="O5765" s="37"/>
      <c r="P5765" s="36"/>
      <c r="S5765" s="36"/>
      <c r="T5765" s="36"/>
      <c r="U5765" s="36"/>
      <c r="V5765" s="36"/>
    </row>
    <row r="5766" spans="11:22" x14ac:dyDescent="0.25">
      <c r="K5766" s="36"/>
      <c r="L5766" s="37"/>
      <c r="M5766" s="37"/>
      <c r="N5766" s="37"/>
      <c r="O5766" s="37"/>
      <c r="P5766" s="36"/>
      <c r="S5766" s="36"/>
      <c r="T5766" s="36"/>
      <c r="U5766" s="36"/>
      <c r="V5766" s="36"/>
    </row>
    <row r="5767" spans="11:22" x14ac:dyDescent="0.25">
      <c r="K5767" s="36"/>
      <c r="L5767" s="37"/>
      <c r="M5767" s="37"/>
      <c r="N5767" s="37"/>
      <c r="O5767" s="37"/>
      <c r="P5767" s="36"/>
      <c r="S5767" s="36"/>
      <c r="T5767" s="36"/>
      <c r="U5767" s="36"/>
      <c r="V5767" s="36"/>
    </row>
    <row r="5768" spans="11:22" x14ac:dyDescent="0.25">
      <c r="K5768" s="36"/>
      <c r="L5768" s="37"/>
      <c r="M5768" s="37"/>
      <c r="N5768" s="37"/>
      <c r="O5768" s="37"/>
      <c r="P5768" s="36"/>
      <c r="S5768" s="36"/>
      <c r="T5768" s="36"/>
      <c r="U5768" s="36"/>
      <c r="V5768" s="36"/>
    </row>
    <row r="5769" spans="11:22" x14ac:dyDescent="0.25">
      <c r="K5769" s="36"/>
      <c r="L5769" s="37"/>
      <c r="M5769" s="37"/>
      <c r="N5769" s="37"/>
      <c r="O5769" s="37"/>
      <c r="P5769" s="36"/>
      <c r="S5769" s="36"/>
      <c r="T5769" s="36"/>
      <c r="U5769" s="36"/>
      <c r="V5769" s="36"/>
    </row>
    <row r="5770" spans="11:22" x14ac:dyDescent="0.25">
      <c r="K5770" s="36"/>
      <c r="L5770" s="37"/>
      <c r="M5770" s="37"/>
      <c r="N5770" s="37"/>
      <c r="O5770" s="37"/>
      <c r="P5770" s="36"/>
      <c r="S5770" s="36"/>
      <c r="T5770" s="36"/>
      <c r="U5770" s="36"/>
      <c r="V5770" s="36"/>
    </row>
    <row r="5771" spans="11:22" x14ac:dyDescent="0.25">
      <c r="K5771" s="36"/>
      <c r="L5771" s="37"/>
      <c r="M5771" s="37"/>
      <c r="N5771" s="37"/>
      <c r="O5771" s="37"/>
      <c r="P5771" s="36"/>
      <c r="S5771" s="36"/>
      <c r="T5771" s="36"/>
      <c r="U5771" s="36"/>
      <c r="V5771" s="36"/>
    </row>
    <row r="5772" spans="11:22" x14ac:dyDescent="0.25">
      <c r="K5772" s="36"/>
      <c r="L5772" s="37"/>
      <c r="M5772" s="37"/>
      <c r="N5772" s="37"/>
      <c r="O5772" s="37"/>
      <c r="P5772" s="36"/>
      <c r="S5772" s="36"/>
      <c r="T5772" s="36"/>
      <c r="U5772" s="36"/>
      <c r="V5772" s="36"/>
    </row>
    <row r="5773" spans="11:22" x14ac:dyDescent="0.25">
      <c r="K5773" s="36"/>
      <c r="L5773" s="37"/>
      <c r="M5773" s="37"/>
      <c r="N5773" s="37"/>
      <c r="O5773" s="37"/>
      <c r="P5773" s="36"/>
      <c r="S5773" s="36"/>
      <c r="T5773" s="36"/>
      <c r="U5773" s="36"/>
      <c r="V5773" s="36"/>
    </row>
    <row r="5774" spans="11:22" x14ac:dyDescent="0.25">
      <c r="K5774" s="36"/>
      <c r="L5774" s="37"/>
      <c r="M5774" s="37"/>
      <c r="N5774" s="37"/>
      <c r="O5774" s="37"/>
      <c r="P5774" s="36"/>
      <c r="S5774" s="36"/>
      <c r="T5774" s="36"/>
      <c r="U5774" s="36"/>
      <c r="V5774" s="36"/>
    </row>
    <row r="5775" spans="11:22" x14ac:dyDescent="0.25">
      <c r="K5775" s="36"/>
      <c r="L5775" s="37"/>
      <c r="M5775" s="37"/>
      <c r="N5775" s="37"/>
      <c r="O5775" s="37"/>
      <c r="P5775" s="36"/>
      <c r="S5775" s="36"/>
      <c r="T5775" s="36"/>
      <c r="U5775" s="36"/>
      <c r="V5775" s="36"/>
    </row>
    <row r="5776" spans="11:22" x14ac:dyDescent="0.25">
      <c r="K5776" s="36"/>
      <c r="L5776" s="37"/>
      <c r="M5776" s="37"/>
      <c r="N5776" s="37"/>
      <c r="O5776" s="37"/>
      <c r="P5776" s="36"/>
      <c r="S5776" s="36"/>
      <c r="T5776" s="36"/>
      <c r="U5776" s="36"/>
      <c r="V5776" s="36"/>
    </row>
    <row r="5777" spans="11:22" x14ac:dyDescent="0.25">
      <c r="K5777" s="36"/>
      <c r="L5777" s="37"/>
      <c r="M5777" s="37"/>
      <c r="N5777" s="37"/>
      <c r="O5777" s="37"/>
      <c r="P5777" s="36"/>
      <c r="S5777" s="36"/>
      <c r="T5777" s="36"/>
      <c r="U5777" s="36"/>
      <c r="V5777" s="36"/>
    </row>
    <row r="5778" spans="11:22" x14ac:dyDescent="0.25">
      <c r="K5778" s="36"/>
      <c r="L5778" s="37"/>
      <c r="M5778" s="37"/>
      <c r="N5778" s="37"/>
      <c r="O5778" s="37"/>
      <c r="P5778" s="36"/>
      <c r="S5778" s="36"/>
      <c r="T5778" s="36"/>
      <c r="U5778" s="36"/>
      <c r="V5778" s="36"/>
    </row>
    <row r="5779" spans="11:22" x14ac:dyDescent="0.25">
      <c r="K5779" s="36"/>
      <c r="L5779" s="37"/>
      <c r="M5779" s="37"/>
      <c r="N5779" s="37"/>
      <c r="O5779" s="37"/>
      <c r="P5779" s="36"/>
      <c r="S5779" s="36"/>
      <c r="T5779" s="36"/>
      <c r="U5779" s="36"/>
      <c r="V5779" s="36"/>
    </row>
    <row r="5780" spans="11:22" x14ac:dyDescent="0.25">
      <c r="K5780" s="36"/>
      <c r="L5780" s="37"/>
      <c r="M5780" s="37"/>
      <c r="N5780" s="37"/>
      <c r="O5780" s="37"/>
      <c r="P5780" s="36"/>
      <c r="S5780" s="36"/>
      <c r="T5780" s="36"/>
      <c r="U5780" s="36"/>
      <c r="V5780" s="36"/>
    </row>
    <row r="5781" spans="11:22" x14ac:dyDescent="0.25">
      <c r="K5781" s="36"/>
      <c r="L5781" s="37"/>
      <c r="M5781" s="37"/>
      <c r="N5781" s="37"/>
      <c r="O5781" s="37"/>
      <c r="P5781" s="36"/>
      <c r="S5781" s="36"/>
      <c r="T5781" s="36"/>
      <c r="U5781" s="36"/>
      <c r="V5781" s="36"/>
    </row>
    <row r="5782" spans="11:22" x14ac:dyDescent="0.25">
      <c r="K5782" s="36"/>
      <c r="L5782" s="37"/>
      <c r="M5782" s="37"/>
      <c r="N5782" s="37"/>
      <c r="O5782" s="37"/>
      <c r="P5782" s="36"/>
      <c r="S5782" s="36"/>
      <c r="T5782" s="36"/>
      <c r="U5782" s="36"/>
      <c r="V5782" s="36"/>
    </row>
    <row r="5783" spans="11:22" x14ac:dyDescent="0.25">
      <c r="K5783" s="36"/>
      <c r="L5783" s="37"/>
      <c r="M5783" s="37"/>
      <c r="N5783" s="37"/>
      <c r="O5783" s="37"/>
      <c r="P5783" s="36"/>
      <c r="S5783" s="36"/>
      <c r="T5783" s="36"/>
      <c r="U5783" s="36"/>
      <c r="V5783" s="36"/>
    </row>
    <row r="5784" spans="11:22" x14ac:dyDescent="0.25">
      <c r="K5784" s="36"/>
      <c r="L5784" s="37"/>
      <c r="M5784" s="37"/>
      <c r="N5784" s="37"/>
      <c r="O5784" s="37"/>
      <c r="P5784" s="36"/>
      <c r="S5784" s="36"/>
      <c r="T5784" s="36"/>
      <c r="U5784" s="36"/>
      <c r="V5784" s="36"/>
    </row>
    <row r="5785" spans="11:22" x14ac:dyDescent="0.25">
      <c r="K5785" s="36"/>
      <c r="L5785" s="37"/>
      <c r="M5785" s="37"/>
      <c r="N5785" s="37"/>
      <c r="O5785" s="37"/>
      <c r="P5785" s="36"/>
      <c r="S5785" s="36"/>
      <c r="T5785" s="36"/>
      <c r="U5785" s="36"/>
      <c r="V5785" s="36"/>
    </row>
    <row r="5786" spans="11:22" x14ac:dyDescent="0.25">
      <c r="K5786" s="36"/>
      <c r="L5786" s="37"/>
      <c r="M5786" s="37"/>
      <c r="N5786" s="37"/>
      <c r="O5786" s="37"/>
      <c r="P5786" s="36"/>
      <c r="S5786" s="36"/>
      <c r="T5786" s="36"/>
      <c r="U5786" s="36"/>
      <c r="V5786" s="36"/>
    </row>
    <row r="5787" spans="11:22" x14ac:dyDescent="0.25">
      <c r="K5787" s="36"/>
      <c r="L5787" s="37"/>
      <c r="M5787" s="37"/>
      <c r="N5787" s="37"/>
      <c r="O5787" s="37"/>
      <c r="P5787" s="36"/>
      <c r="S5787" s="36"/>
      <c r="T5787" s="36"/>
      <c r="U5787" s="36"/>
      <c r="V5787" s="36"/>
    </row>
    <row r="5788" spans="11:22" x14ac:dyDescent="0.25">
      <c r="K5788" s="36"/>
      <c r="L5788" s="37"/>
      <c r="M5788" s="37"/>
      <c r="N5788" s="37"/>
      <c r="O5788" s="37"/>
      <c r="P5788" s="36"/>
      <c r="S5788" s="36"/>
      <c r="T5788" s="36"/>
      <c r="U5788" s="36"/>
      <c r="V5788" s="36"/>
    </row>
    <row r="5789" spans="11:22" x14ac:dyDescent="0.25">
      <c r="K5789" s="36"/>
      <c r="L5789" s="37"/>
      <c r="M5789" s="37"/>
      <c r="N5789" s="37"/>
      <c r="O5789" s="37"/>
      <c r="P5789" s="36"/>
      <c r="S5789" s="36"/>
      <c r="T5789" s="36"/>
      <c r="U5789" s="36"/>
      <c r="V5789" s="36"/>
    </row>
    <row r="5790" spans="11:22" x14ac:dyDescent="0.25">
      <c r="K5790" s="36"/>
      <c r="L5790" s="37"/>
      <c r="M5790" s="37"/>
      <c r="N5790" s="37"/>
      <c r="O5790" s="37"/>
      <c r="P5790" s="36"/>
      <c r="S5790" s="36"/>
      <c r="T5790" s="36"/>
      <c r="U5790" s="36"/>
      <c r="V5790" s="36"/>
    </row>
    <row r="5791" spans="11:22" x14ac:dyDescent="0.25">
      <c r="K5791" s="36"/>
      <c r="L5791" s="37"/>
      <c r="M5791" s="37"/>
      <c r="N5791" s="37"/>
      <c r="O5791" s="37"/>
      <c r="P5791" s="36"/>
      <c r="S5791" s="36"/>
      <c r="T5791" s="36"/>
      <c r="U5791" s="36"/>
      <c r="V5791" s="36"/>
    </row>
    <row r="5792" spans="11:22" x14ac:dyDescent="0.25">
      <c r="K5792" s="36"/>
      <c r="L5792" s="37"/>
      <c r="M5792" s="37"/>
      <c r="N5792" s="37"/>
      <c r="O5792" s="37"/>
      <c r="P5792" s="36"/>
      <c r="S5792" s="36"/>
      <c r="T5792" s="36"/>
      <c r="U5792" s="36"/>
      <c r="V5792" s="36"/>
    </row>
    <row r="5793" spans="11:22" x14ac:dyDescent="0.25">
      <c r="K5793" s="36"/>
      <c r="L5793" s="37"/>
      <c r="M5793" s="37"/>
      <c r="N5793" s="37"/>
      <c r="O5793" s="37"/>
      <c r="P5793" s="36"/>
      <c r="S5793" s="36"/>
      <c r="T5793" s="36"/>
      <c r="U5793" s="36"/>
      <c r="V5793" s="36"/>
    </row>
    <row r="5794" spans="11:22" x14ac:dyDescent="0.25">
      <c r="K5794" s="36"/>
      <c r="L5794" s="37"/>
      <c r="M5794" s="37"/>
      <c r="N5794" s="37"/>
      <c r="O5794" s="37"/>
      <c r="P5794" s="36"/>
      <c r="S5794" s="36"/>
      <c r="T5794" s="36"/>
      <c r="U5794" s="36"/>
      <c r="V5794" s="36"/>
    </row>
    <row r="5795" spans="11:22" x14ac:dyDescent="0.25">
      <c r="K5795" s="36"/>
      <c r="L5795" s="37"/>
      <c r="M5795" s="37"/>
      <c r="N5795" s="37"/>
      <c r="O5795" s="37"/>
      <c r="P5795" s="36"/>
      <c r="S5795" s="36"/>
      <c r="T5795" s="36"/>
      <c r="U5795" s="36"/>
      <c r="V5795" s="36"/>
    </row>
    <row r="5796" spans="11:22" x14ac:dyDescent="0.25">
      <c r="K5796" s="36"/>
      <c r="L5796" s="37"/>
      <c r="M5796" s="37"/>
      <c r="N5796" s="37"/>
      <c r="O5796" s="37"/>
      <c r="P5796" s="36"/>
      <c r="S5796" s="36"/>
      <c r="T5796" s="36"/>
      <c r="U5796" s="36"/>
      <c r="V5796" s="36"/>
    </row>
    <row r="5797" spans="11:22" x14ac:dyDescent="0.25">
      <c r="K5797" s="36"/>
      <c r="L5797" s="37"/>
      <c r="M5797" s="37"/>
      <c r="N5797" s="37"/>
      <c r="O5797" s="37"/>
      <c r="P5797" s="36"/>
      <c r="S5797" s="36"/>
      <c r="T5797" s="36"/>
      <c r="U5797" s="36"/>
      <c r="V5797" s="36"/>
    </row>
    <row r="5798" spans="11:22" x14ac:dyDescent="0.25">
      <c r="K5798" s="36"/>
      <c r="L5798" s="37"/>
      <c r="M5798" s="37"/>
      <c r="N5798" s="37"/>
      <c r="O5798" s="37"/>
      <c r="P5798" s="36"/>
      <c r="S5798" s="36"/>
      <c r="T5798" s="36"/>
      <c r="U5798" s="36"/>
      <c r="V5798" s="36"/>
    </row>
    <row r="5799" spans="11:22" x14ac:dyDescent="0.25">
      <c r="K5799" s="36"/>
      <c r="L5799" s="37"/>
      <c r="M5799" s="37"/>
      <c r="N5799" s="37"/>
      <c r="O5799" s="37"/>
      <c r="P5799" s="36"/>
      <c r="S5799" s="36"/>
      <c r="T5799" s="36"/>
      <c r="U5799" s="36"/>
      <c r="V5799" s="36"/>
    </row>
    <row r="5800" spans="11:22" x14ac:dyDescent="0.25">
      <c r="K5800" s="36"/>
      <c r="L5800" s="37"/>
      <c r="M5800" s="37"/>
      <c r="N5800" s="37"/>
      <c r="O5800" s="37"/>
      <c r="P5800" s="36"/>
      <c r="S5800" s="36"/>
      <c r="T5800" s="36"/>
      <c r="U5800" s="36"/>
      <c r="V5800" s="36"/>
    </row>
    <row r="5801" spans="11:22" x14ac:dyDescent="0.25">
      <c r="K5801" s="36"/>
      <c r="L5801" s="37"/>
      <c r="M5801" s="37"/>
      <c r="N5801" s="37"/>
      <c r="O5801" s="37"/>
      <c r="P5801" s="36"/>
      <c r="S5801" s="36"/>
      <c r="T5801" s="36"/>
      <c r="U5801" s="36"/>
      <c r="V5801" s="36"/>
    </row>
    <row r="5802" spans="11:22" x14ac:dyDescent="0.25">
      <c r="K5802" s="36"/>
      <c r="L5802" s="37"/>
      <c r="M5802" s="37"/>
      <c r="N5802" s="37"/>
      <c r="O5802" s="37"/>
      <c r="P5802" s="36"/>
      <c r="S5802" s="36"/>
      <c r="T5802" s="36"/>
      <c r="U5802" s="36"/>
      <c r="V5802" s="36"/>
    </row>
    <row r="5803" spans="11:22" x14ac:dyDescent="0.25">
      <c r="K5803" s="36"/>
      <c r="L5803" s="37"/>
      <c r="M5803" s="37"/>
      <c r="N5803" s="37"/>
      <c r="O5803" s="37"/>
      <c r="P5803" s="36"/>
      <c r="S5803" s="36"/>
      <c r="T5803" s="36"/>
      <c r="U5803" s="36"/>
      <c r="V5803" s="36"/>
    </row>
    <row r="5804" spans="11:22" x14ac:dyDescent="0.25">
      <c r="K5804" s="36"/>
      <c r="L5804" s="37"/>
      <c r="M5804" s="37"/>
      <c r="N5804" s="37"/>
      <c r="O5804" s="37"/>
      <c r="P5804" s="36"/>
      <c r="S5804" s="36"/>
      <c r="T5804" s="36"/>
      <c r="U5804" s="36"/>
      <c r="V5804" s="36"/>
    </row>
    <row r="5805" spans="11:22" x14ac:dyDescent="0.25">
      <c r="K5805" s="36"/>
      <c r="L5805" s="37"/>
      <c r="M5805" s="37"/>
      <c r="N5805" s="37"/>
      <c r="O5805" s="37"/>
      <c r="P5805" s="36"/>
      <c r="S5805" s="36"/>
      <c r="T5805" s="36"/>
      <c r="U5805" s="36"/>
      <c r="V5805" s="36"/>
    </row>
    <row r="5806" spans="11:22" x14ac:dyDescent="0.25">
      <c r="K5806" s="36"/>
      <c r="L5806" s="37"/>
      <c r="M5806" s="37"/>
      <c r="N5806" s="37"/>
      <c r="O5806" s="37"/>
      <c r="P5806" s="36"/>
      <c r="S5806" s="36"/>
      <c r="T5806" s="36"/>
      <c r="U5806" s="36"/>
      <c r="V5806" s="36"/>
    </row>
    <row r="5807" spans="11:22" x14ac:dyDescent="0.25">
      <c r="K5807" s="36"/>
      <c r="L5807" s="37"/>
      <c r="M5807" s="37"/>
      <c r="N5807" s="37"/>
      <c r="O5807" s="37"/>
      <c r="P5807" s="36"/>
      <c r="S5807" s="36"/>
      <c r="T5807" s="36"/>
      <c r="U5807" s="36"/>
      <c r="V5807" s="36"/>
    </row>
    <row r="5808" spans="11:22" x14ac:dyDescent="0.25">
      <c r="K5808" s="36"/>
      <c r="L5808" s="37"/>
      <c r="M5808" s="37"/>
      <c r="N5808" s="37"/>
      <c r="O5808" s="37"/>
      <c r="P5808" s="36"/>
      <c r="S5808" s="36"/>
      <c r="T5808" s="36"/>
      <c r="U5808" s="36"/>
      <c r="V5808" s="36"/>
    </row>
    <row r="5809" spans="11:22" x14ac:dyDescent="0.25">
      <c r="K5809" s="36"/>
      <c r="L5809" s="37"/>
      <c r="M5809" s="37"/>
      <c r="N5809" s="37"/>
      <c r="O5809" s="37"/>
      <c r="P5809" s="36"/>
      <c r="S5809" s="36"/>
      <c r="T5809" s="36"/>
      <c r="U5809" s="36"/>
      <c r="V5809" s="36"/>
    </row>
    <row r="5810" spans="11:22" x14ac:dyDescent="0.25">
      <c r="K5810" s="36"/>
      <c r="L5810" s="37"/>
      <c r="M5810" s="37"/>
      <c r="N5810" s="37"/>
      <c r="O5810" s="37"/>
      <c r="P5810" s="36"/>
      <c r="S5810" s="36"/>
      <c r="T5810" s="36"/>
      <c r="U5810" s="36"/>
      <c r="V5810" s="36"/>
    </row>
    <row r="5811" spans="11:22" x14ac:dyDescent="0.25">
      <c r="K5811" s="36"/>
      <c r="L5811" s="37"/>
      <c r="M5811" s="37"/>
      <c r="N5811" s="37"/>
      <c r="O5811" s="37"/>
      <c r="P5811" s="36"/>
      <c r="S5811" s="36"/>
      <c r="T5811" s="36"/>
      <c r="U5811" s="36"/>
      <c r="V5811" s="36"/>
    </row>
    <row r="5812" spans="11:22" x14ac:dyDescent="0.25">
      <c r="K5812" s="36"/>
      <c r="L5812" s="37"/>
      <c r="M5812" s="37"/>
      <c r="N5812" s="37"/>
      <c r="O5812" s="37"/>
      <c r="P5812" s="36"/>
      <c r="S5812" s="36"/>
      <c r="T5812" s="36"/>
      <c r="U5812" s="36"/>
      <c r="V5812" s="36"/>
    </row>
    <row r="5813" spans="11:22" x14ac:dyDescent="0.25">
      <c r="K5813" s="36"/>
      <c r="L5813" s="37"/>
      <c r="M5813" s="37"/>
      <c r="N5813" s="37"/>
      <c r="O5813" s="37"/>
      <c r="P5813" s="36"/>
      <c r="S5813" s="36"/>
      <c r="T5813" s="36"/>
      <c r="U5813" s="36"/>
      <c r="V5813" s="36"/>
    </row>
    <row r="5814" spans="11:22" x14ac:dyDescent="0.25">
      <c r="K5814" s="36"/>
      <c r="L5814" s="37"/>
      <c r="M5814" s="37"/>
      <c r="N5814" s="37"/>
      <c r="O5814" s="37"/>
      <c r="P5814" s="36"/>
      <c r="S5814" s="36"/>
      <c r="T5814" s="36"/>
      <c r="U5814" s="36"/>
      <c r="V5814" s="36"/>
    </row>
    <row r="5815" spans="11:22" x14ac:dyDescent="0.25">
      <c r="K5815" s="36"/>
      <c r="L5815" s="37"/>
      <c r="M5815" s="37"/>
      <c r="N5815" s="37"/>
      <c r="O5815" s="37"/>
      <c r="P5815" s="36"/>
      <c r="S5815" s="36"/>
      <c r="T5815" s="36"/>
      <c r="U5815" s="36"/>
      <c r="V5815" s="36"/>
    </row>
    <row r="5816" spans="11:22" x14ac:dyDescent="0.25">
      <c r="K5816" s="36"/>
      <c r="L5816" s="37"/>
      <c r="M5816" s="37"/>
      <c r="N5816" s="37"/>
      <c r="O5816" s="37"/>
      <c r="P5816" s="36"/>
      <c r="S5816" s="36"/>
      <c r="T5816" s="36"/>
      <c r="U5816" s="36"/>
      <c r="V5816" s="36"/>
    </row>
    <row r="5817" spans="11:22" x14ac:dyDescent="0.25">
      <c r="K5817" s="36"/>
      <c r="L5817" s="37"/>
      <c r="M5817" s="37"/>
      <c r="N5817" s="37"/>
      <c r="O5817" s="37"/>
      <c r="P5817" s="36"/>
      <c r="S5817" s="36"/>
      <c r="T5817" s="36"/>
      <c r="U5817" s="36"/>
      <c r="V5817" s="36"/>
    </row>
    <row r="5818" spans="11:22" x14ac:dyDescent="0.25">
      <c r="K5818" s="36"/>
      <c r="L5818" s="37"/>
      <c r="M5818" s="37"/>
      <c r="N5818" s="37"/>
      <c r="O5818" s="37"/>
      <c r="P5818" s="36"/>
      <c r="S5818" s="36"/>
      <c r="T5818" s="36"/>
      <c r="U5818" s="36"/>
      <c r="V5818" s="36"/>
    </row>
    <row r="5819" spans="11:22" x14ac:dyDescent="0.25">
      <c r="K5819" s="36"/>
      <c r="L5819" s="37"/>
      <c r="M5819" s="37"/>
      <c r="N5819" s="37"/>
      <c r="O5819" s="37"/>
      <c r="P5819" s="36"/>
      <c r="S5819" s="36"/>
      <c r="T5819" s="36"/>
      <c r="U5819" s="36"/>
      <c r="V5819" s="36"/>
    </row>
    <row r="5820" spans="11:22" x14ac:dyDescent="0.25">
      <c r="K5820" s="36"/>
      <c r="L5820" s="37"/>
      <c r="M5820" s="37"/>
      <c r="N5820" s="37"/>
      <c r="O5820" s="37"/>
      <c r="P5820" s="36"/>
      <c r="S5820" s="36"/>
      <c r="T5820" s="36"/>
      <c r="U5820" s="36"/>
      <c r="V5820" s="36"/>
    </row>
    <row r="5821" spans="11:22" x14ac:dyDescent="0.25">
      <c r="K5821" s="36"/>
      <c r="L5821" s="37"/>
      <c r="M5821" s="37"/>
      <c r="N5821" s="37"/>
      <c r="O5821" s="37"/>
      <c r="P5821" s="36"/>
      <c r="S5821" s="36"/>
      <c r="T5821" s="36"/>
      <c r="U5821" s="36"/>
      <c r="V5821" s="36"/>
    </row>
    <row r="5822" spans="11:22" x14ac:dyDescent="0.25">
      <c r="K5822" s="36"/>
      <c r="L5822" s="37"/>
      <c r="M5822" s="37"/>
      <c r="N5822" s="37"/>
      <c r="O5822" s="37"/>
      <c r="P5822" s="36"/>
      <c r="S5822" s="36"/>
      <c r="T5822" s="36"/>
      <c r="U5822" s="36"/>
      <c r="V5822" s="36"/>
    </row>
    <row r="5823" spans="11:22" x14ac:dyDescent="0.25">
      <c r="K5823" s="36"/>
      <c r="L5823" s="37"/>
      <c r="M5823" s="37"/>
      <c r="N5823" s="37"/>
      <c r="O5823" s="37"/>
      <c r="P5823" s="36"/>
      <c r="S5823" s="36"/>
      <c r="T5823" s="36"/>
      <c r="U5823" s="36"/>
      <c r="V5823" s="36"/>
    </row>
    <row r="5824" spans="11:22" x14ac:dyDescent="0.25">
      <c r="K5824" s="36"/>
      <c r="L5824" s="37"/>
      <c r="M5824" s="37"/>
      <c r="N5824" s="37"/>
      <c r="O5824" s="37"/>
      <c r="P5824" s="36"/>
      <c r="S5824" s="36"/>
      <c r="T5824" s="36"/>
      <c r="U5824" s="36"/>
      <c r="V5824" s="36"/>
    </row>
    <row r="5825" spans="11:22" x14ac:dyDescent="0.25">
      <c r="K5825" s="36"/>
      <c r="L5825" s="37"/>
      <c r="M5825" s="37"/>
      <c r="N5825" s="37"/>
      <c r="O5825" s="37"/>
      <c r="P5825" s="36"/>
      <c r="S5825" s="36"/>
      <c r="T5825" s="36"/>
      <c r="U5825" s="36"/>
      <c r="V5825" s="36"/>
    </row>
    <row r="5826" spans="11:22" x14ac:dyDescent="0.25">
      <c r="K5826" s="36"/>
      <c r="L5826" s="37"/>
      <c r="M5826" s="37"/>
      <c r="N5826" s="37"/>
      <c r="O5826" s="37"/>
      <c r="P5826" s="36"/>
      <c r="S5826" s="36"/>
      <c r="T5826" s="36"/>
      <c r="U5826" s="36"/>
      <c r="V5826" s="36"/>
    </row>
    <row r="5827" spans="11:22" x14ac:dyDescent="0.25">
      <c r="K5827" s="36"/>
      <c r="L5827" s="37"/>
      <c r="M5827" s="37"/>
      <c r="N5827" s="37"/>
      <c r="O5827" s="37"/>
      <c r="P5827" s="36"/>
      <c r="S5827" s="36"/>
      <c r="T5827" s="36"/>
      <c r="U5827" s="36"/>
      <c r="V5827" s="36"/>
    </row>
    <row r="5828" spans="11:22" x14ac:dyDescent="0.25">
      <c r="K5828" s="36"/>
      <c r="L5828" s="37"/>
      <c r="M5828" s="37"/>
      <c r="N5828" s="37"/>
      <c r="O5828" s="37"/>
      <c r="P5828" s="36"/>
      <c r="S5828" s="36"/>
      <c r="T5828" s="36"/>
      <c r="U5828" s="36"/>
      <c r="V5828" s="36"/>
    </row>
    <row r="5829" spans="11:22" x14ac:dyDescent="0.25">
      <c r="K5829" s="36"/>
      <c r="L5829" s="37"/>
      <c r="M5829" s="37"/>
      <c r="N5829" s="37"/>
      <c r="O5829" s="37"/>
      <c r="P5829" s="36"/>
      <c r="S5829" s="36"/>
      <c r="T5829" s="36"/>
      <c r="U5829" s="36"/>
      <c r="V5829" s="36"/>
    </row>
    <row r="5830" spans="11:22" x14ac:dyDescent="0.25">
      <c r="K5830" s="36"/>
      <c r="L5830" s="37"/>
      <c r="M5830" s="37"/>
      <c r="N5830" s="37"/>
      <c r="O5830" s="37"/>
      <c r="P5830" s="36"/>
      <c r="S5830" s="36"/>
      <c r="T5830" s="36"/>
      <c r="U5830" s="36"/>
      <c r="V5830" s="36"/>
    </row>
    <row r="5831" spans="11:22" x14ac:dyDescent="0.25">
      <c r="K5831" s="36"/>
      <c r="L5831" s="37"/>
      <c r="M5831" s="37"/>
      <c r="N5831" s="37"/>
      <c r="O5831" s="37"/>
      <c r="P5831" s="36"/>
      <c r="S5831" s="36"/>
      <c r="T5831" s="36"/>
      <c r="U5831" s="36"/>
      <c r="V5831" s="36"/>
    </row>
    <row r="5832" spans="11:22" x14ac:dyDescent="0.25">
      <c r="K5832" s="36"/>
      <c r="L5832" s="37"/>
      <c r="M5832" s="37"/>
      <c r="N5832" s="37"/>
      <c r="O5832" s="37"/>
      <c r="P5832" s="36"/>
      <c r="S5832" s="36"/>
      <c r="T5832" s="36"/>
      <c r="U5832" s="36"/>
      <c r="V5832" s="36"/>
    </row>
    <row r="5833" spans="11:22" x14ac:dyDescent="0.25">
      <c r="K5833" s="36"/>
      <c r="L5833" s="37"/>
      <c r="M5833" s="37"/>
      <c r="N5833" s="37"/>
      <c r="O5833" s="37"/>
      <c r="P5833" s="36"/>
      <c r="S5833" s="36"/>
      <c r="T5833" s="36"/>
      <c r="U5833" s="36"/>
      <c r="V5833" s="36"/>
    </row>
    <row r="5834" spans="11:22" x14ac:dyDescent="0.25">
      <c r="K5834" s="36"/>
      <c r="L5834" s="37"/>
      <c r="M5834" s="37"/>
      <c r="N5834" s="37"/>
      <c r="O5834" s="37"/>
      <c r="P5834" s="36"/>
      <c r="S5834" s="36"/>
      <c r="T5834" s="36"/>
      <c r="U5834" s="36"/>
      <c r="V5834" s="36"/>
    </row>
    <row r="5835" spans="11:22" x14ac:dyDescent="0.25">
      <c r="K5835" s="36"/>
      <c r="L5835" s="37"/>
      <c r="M5835" s="37"/>
      <c r="N5835" s="37"/>
      <c r="O5835" s="37"/>
      <c r="P5835" s="36"/>
      <c r="S5835" s="36"/>
      <c r="T5835" s="36"/>
      <c r="U5835" s="36"/>
      <c r="V5835" s="36"/>
    </row>
    <row r="5836" spans="11:22" x14ac:dyDescent="0.25">
      <c r="K5836" s="36"/>
      <c r="L5836" s="37"/>
      <c r="M5836" s="37"/>
      <c r="N5836" s="37"/>
      <c r="O5836" s="37"/>
      <c r="P5836" s="36"/>
      <c r="S5836" s="36"/>
      <c r="T5836" s="36"/>
      <c r="U5836" s="36"/>
      <c r="V5836" s="36"/>
    </row>
    <row r="5837" spans="11:22" x14ac:dyDescent="0.25">
      <c r="K5837" s="36"/>
      <c r="L5837" s="37"/>
      <c r="M5837" s="37"/>
      <c r="N5837" s="37"/>
      <c r="O5837" s="37"/>
      <c r="P5837" s="36"/>
      <c r="S5837" s="36"/>
      <c r="T5837" s="36"/>
      <c r="U5837" s="36"/>
      <c r="V5837" s="36"/>
    </row>
    <row r="5838" spans="11:22" x14ac:dyDescent="0.25">
      <c r="K5838" s="36"/>
      <c r="L5838" s="37"/>
      <c r="M5838" s="37"/>
      <c r="N5838" s="37"/>
      <c r="O5838" s="37"/>
      <c r="P5838" s="36"/>
      <c r="S5838" s="36"/>
      <c r="T5838" s="36"/>
      <c r="U5838" s="36"/>
      <c r="V5838" s="36"/>
    </row>
    <row r="5839" spans="11:22" x14ac:dyDescent="0.25">
      <c r="K5839" s="36"/>
      <c r="L5839" s="37"/>
      <c r="M5839" s="37"/>
      <c r="N5839" s="37"/>
      <c r="O5839" s="37"/>
      <c r="P5839" s="36"/>
      <c r="S5839" s="36"/>
      <c r="T5839" s="36"/>
      <c r="U5839" s="36"/>
      <c r="V5839" s="36"/>
    </row>
    <row r="5840" spans="11:22" x14ac:dyDescent="0.25">
      <c r="K5840" s="36"/>
      <c r="L5840" s="37"/>
      <c r="M5840" s="37"/>
      <c r="N5840" s="37"/>
      <c r="O5840" s="37"/>
      <c r="P5840" s="36"/>
      <c r="S5840" s="36"/>
      <c r="T5840" s="36"/>
      <c r="U5840" s="36"/>
      <c r="V5840" s="36"/>
    </row>
    <row r="5841" spans="11:22" x14ac:dyDescent="0.25">
      <c r="K5841" s="36"/>
      <c r="L5841" s="37"/>
      <c r="M5841" s="37"/>
      <c r="N5841" s="37"/>
      <c r="O5841" s="37"/>
      <c r="P5841" s="36"/>
      <c r="S5841" s="36"/>
      <c r="T5841" s="36"/>
      <c r="U5841" s="36"/>
      <c r="V5841" s="36"/>
    </row>
    <row r="5842" spans="11:22" x14ac:dyDescent="0.25">
      <c r="K5842" s="36"/>
      <c r="L5842" s="37"/>
      <c r="M5842" s="37"/>
      <c r="N5842" s="37"/>
      <c r="O5842" s="37"/>
      <c r="P5842" s="36"/>
      <c r="S5842" s="36"/>
      <c r="T5842" s="36"/>
      <c r="U5842" s="36"/>
      <c r="V5842" s="36"/>
    </row>
    <row r="5843" spans="11:22" x14ac:dyDescent="0.25">
      <c r="K5843" s="36"/>
      <c r="L5843" s="37"/>
      <c r="M5843" s="37"/>
      <c r="N5843" s="37"/>
      <c r="O5843" s="37"/>
      <c r="P5843" s="36"/>
      <c r="S5843" s="36"/>
      <c r="T5843" s="36"/>
      <c r="U5843" s="36"/>
      <c r="V5843" s="36"/>
    </row>
    <row r="5844" spans="11:22" x14ac:dyDescent="0.25">
      <c r="K5844" s="36"/>
      <c r="L5844" s="37"/>
      <c r="M5844" s="37"/>
      <c r="N5844" s="37"/>
      <c r="O5844" s="37"/>
      <c r="P5844" s="36"/>
      <c r="S5844" s="36"/>
      <c r="T5844" s="36"/>
      <c r="U5844" s="36"/>
      <c r="V5844" s="36"/>
    </row>
    <row r="5845" spans="11:22" x14ac:dyDescent="0.25">
      <c r="K5845" s="36"/>
      <c r="L5845" s="37"/>
      <c r="M5845" s="37"/>
      <c r="N5845" s="37"/>
      <c r="O5845" s="37"/>
      <c r="P5845" s="36"/>
      <c r="S5845" s="36"/>
      <c r="T5845" s="36"/>
      <c r="U5845" s="36"/>
      <c r="V5845" s="36"/>
    </row>
    <row r="5846" spans="11:22" x14ac:dyDescent="0.25">
      <c r="K5846" s="36"/>
      <c r="L5846" s="37"/>
      <c r="M5846" s="37"/>
      <c r="N5846" s="37"/>
      <c r="O5846" s="37"/>
      <c r="P5846" s="36"/>
      <c r="S5846" s="36"/>
      <c r="T5846" s="36"/>
      <c r="U5846" s="36"/>
      <c r="V5846" s="36"/>
    </row>
    <row r="5847" spans="11:22" x14ac:dyDescent="0.25">
      <c r="K5847" s="36"/>
      <c r="L5847" s="37"/>
      <c r="M5847" s="37"/>
      <c r="N5847" s="37"/>
      <c r="O5847" s="37"/>
      <c r="P5847" s="36"/>
      <c r="S5847" s="36"/>
      <c r="T5847" s="36"/>
      <c r="U5847" s="36"/>
      <c r="V5847" s="36"/>
    </row>
    <row r="5848" spans="11:22" x14ac:dyDescent="0.25">
      <c r="K5848" s="36"/>
      <c r="L5848" s="37"/>
      <c r="M5848" s="37"/>
      <c r="N5848" s="37"/>
      <c r="O5848" s="37"/>
      <c r="P5848" s="36"/>
      <c r="S5848" s="36"/>
      <c r="T5848" s="36"/>
      <c r="U5848" s="36"/>
      <c r="V5848" s="36"/>
    </row>
    <row r="5849" spans="11:22" x14ac:dyDescent="0.25">
      <c r="K5849" s="36"/>
      <c r="L5849" s="37"/>
      <c r="M5849" s="37"/>
      <c r="N5849" s="37"/>
      <c r="O5849" s="37"/>
      <c r="P5849" s="36"/>
      <c r="S5849" s="36"/>
      <c r="T5849" s="36"/>
      <c r="U5849" s="36"/>
      <c r="V5849" s="36"/>
    </row>
    <row r="5850" spans="11:22" x14ac:dyDescent="0.25">
      <c r="K5850" s="36"/>
      <c r="L5850" s="37"/>
      <c r="M5850" s="37"/>
      <c r="N5850" s="37"/>
      <c r="O5850" s="37"/>
      <c r="P5850" s="36"/>
      <c r="S5850" s="36"/>
      <c r="T5850" s="36"/>
      <c r="U5850" s="36"/>
      <c r="V5850" s="36"/>
    </row>
    <row r="5851" spans="11:22" x14ac:dyDescent="0.25">
      <c r="K5851" s="36"/>
      <c r="L5851" s="37"/>
      <c r="M5851" s="37"/>
      <c r="N5851" s="37"/>
      <c r="O5851" s="37"/>
      <c r="P5851" s="36"/>
      <c r="S5851" s="36"/>
      <c r="T5851" s="36"/>
      <c r="U5851" s="36"/>
      <c r="V5851" s="36"/>
    </row>
    <row r="5852" spans="11:22" x14ac:dyDescent="0.25">
      <c r="K5852" s="36"/>
      <c r="L5852" s="37"/>
      <c r="M5852" s="37"/>
      <c r="N5852" s="37"/>
      <c r="O5852" s="37"/>
      <c r="P5852" s="36"/>
      <c r="S5852" s="36"/>
      <c r="T5852" s="36"/>
      <c r="U5852" s="36"/>
      <c r="V5852" s="36"/>
    </row>
    <row r="5853" spans="11:22" x14ac:dyDescent="0.25">
      <c r="K5853" s="36"/>
      <c r="L5853" s="37"/>
      <c r="M5853" s="37"/>
      <c r="N5853" s="37"/>
      <c r="O5853" s="37"/>
      <c r="P5853" s="36"/>
      <c r="S5853" s="36"/>
      <c r="T5853" s="36"/>
      <c r="U5853" s="36"/>
      <c r="V5853" s="36"/>
    </row>
    <row r="5854" spans="11:22" x14ac:dyDescent="0.25">
      <c r="K5854" s="36"/>
      <c r="L5854" s="37"/>
      <c r="M5854" s="37"/>
      <c r="N5854" s="37"/>
      <c r="O5854" s="37"/>
      <c r="P5854" s="36"/>
      <c r="S5854" s="36"/>
      <c r="T5854" s="36"/>
      <c r="U5854" s="36"/>
      <c r="V5854" s="36"/>
    </row>
    <row r="5855" spans="11:22" x14ac:dyDescent="0.25">
      <c r="K5855" s="36"/>
      <c r="L5855" s="37"/>
      <c r="M5855" s="37"/>
      <c r="N5855" s="37"/>
      <c r="O5855" s="37"/>
      <c r="P5855" s="36"/>
      <c r="S5855" s="36"/>
      <c r="T5855" s="36"/>
      <c r="U5855" s="36"/>
      <c r="V5855" s="36"/>
    </row>
    <row r="5856" spans="11:22" x14ac:dyDescent="0.25">
      <c r="K5856" s="36"/>
      <c r="L5856" s="37"/>
      <c r="M5856" s="37"/>
      <c r="N5856" s="37"/>
      <c r="O5856" s="37"/>
      <c r="P5856" s="36"/>
      <c r="S5856" s="36"/>
      <c r="T5856" s="36"/>
      <c r="U5856" s="36"/>
      <c r="V5856" s="36"/>
    </row>
    <row r="5857" spans="11:22" x14ac:dyDescent="0.25">
      <c r="K5857" s="36"/>
      <c r="L5857" s="37"/>
      <c r="M5857" s="37"/>
      <c r="N5857" s="37"/>
      <c r="O5857" s="37"/>
      <c r="P5857" s="36"/>
      <c r="S5857" s="36"/>
      <c r="T5857" s="36"/>
      <c r="U5857" s="36"/>
      <c r="V5857" s="36"/>
    </row>
    <row r="5858" spans="11:22" x14ac:dyDescent="0.25">
      <c r="K5858" s="36"/>
      <c r="L5858" s="37"/>
      <c r="M5858" s="37"/>
      <c r="N5858" s="37"/>
      <c r="O5858" s="37"/>
      <c r="P5858" s="36"/>
      <c r="S5858" s="36"/>
      <c r="T5858" s="36"/>
      <c r="U5858" s="36"/>
      <c r="V5858" s="36"/>
    </row>
    <row r="5859" spans="11:22" x14ac:dyDescent="0.25">
      <c r="K5859" s="36"/>
      <c r="L5859" s="37"/>
      <c r="M5859" s="37"/>
      <c r="N5859" s="37"/>
      <c r="O5859" s="37"/>
      <c r="P5859" s="36"/>
      <c r="S5859" s="36"/>
      <c r="T5859" s="36"/>
      <c r="U5859" s="36"/>
      <c r="V5859" s="36"/>
    </row>
    <row r="5860" spans="11:22" x14ac:dyDescent="0.25">
      <c r="K5860" s="36"/>
      <c r="L5860" s="37"/>
      <c r="M5860" s="37"/>
      <c r="N5860" s="37"/>
      <c r="O5860" s="37"/>
      <c r="P5860" s="36"/>
      <c r="S5860" s="36"/>
      <c r="T5860" s="36"/>
      <c r="U5860" s="36"/>
      <c r="V5860" s="36"/>
    </row>
    <row r="5861" spans="11:22" x14ac:dyDescent="0.25">
      <c r="K5861" s="36"/>
      <c r="L5861" s="37"/>
      <c r="M5861" s="37"/>
      <c r="N5861" s="37"/>
      <c r="O5861" s="37"/>
      <c r="P5861" s="36"/>
      <c r="S5861" s="36"/>
      <c r="T5861" s="36"/>
      <c r="U5861" s="36"/>
      <c r="V5861" s="36"/>
    </row>
    <row r="5862" spans="11:22" x14ac:dyDescent="0.25">
      <c r="K5862" s="36"/>
      <c r="L5862" s="37"/>
      <c r="M5862" s="37"/>
      <c r="N5862" s="37"/>
      <c r="O5862" s="37"/>
      <c r="P5862" s="36"/>
      <c r="S5862" s="36"/>
      <c r="T5862" s="36"/>
      <c r="U5862" s="36"/>
      <c r="V5862" s="36"/>
    </row>
    <row r="5863" spans="11:22" x14ac:dyDescent="0.25">
      <c r="K5863" s="36"/>
      <c r="L5863" s="37"/>
      <c r="M5863" s="37"/>
      <c r="N5863" s="37"/>
      <c r="O5863" s="37"/>
      <c r="P5863" s="36"/>
      <c r="S5863" s="36"/>
      <c r="T5863" s="36"/>
      <c r="U5863" s="36"/>
      <c r="V5863" s="36"/>
    </row>
    <row r="5864" spans="11:22" x14ac:dyDescent="0.25">
      <c r="K5864" s="36"/>
      <c r="L5864" s="37"/>
      <c r="M5864" s="37"/>
      <c r="N5864" s="37"/>
      <c r="O5864" s="37"/>
      <c r="P5864" s="36"/>
      <c r="S5864" s="36"/>
      <c r="T5864" s="36"/>
      <c r="U5864" s="36"/>
      <c r="V5864" s="36"/>
    </row>
    <row r="5865" spans="11:22" x14ac:dyDescent="0.25">
      <c r="K5865" s="36"/>
      <c r="L5865" s="37"/>
      <c r="M5865" s="37"/>
      <c r="N5865" s="37"/>
      <c r="O5865" s="37"/>
      <c r="P5865" s="36"/>
      <c r="S5865" s="36"/>
      <c r="T5865" s="36"/>
      <c r="U5865" s="36"/>
      <c r="V5865" s="36"/>
    </row>
    <row r="5866" spans="11:22" x14ac:dyDescent="0.25">
      <c r="K5866" s="36"/>
      <c r="L5866" s="37"/>
      <c r="M5866" s="37"/>
      <c r="N5866" s="37"/>
      <c r="O5866" s="37"/>
      <c r="P5866" s="36"/>
      <c r="S5866" s="36"/>
      <c r="T5866" s="36"/>
      <c r="U5866" s="36"/>
      <c r="V5866" s="36"/>
    </row>
    <row r="5867" spans="11:22" x14ac:dyDescent="0.25">
      <c r="K5867" s="36"/>
      <c r="L5867" s="37"/>
      <c r="M5867" s="37"/>
      <c r="N5867" s="37"/>
      <c r="O5867" s="37"/>
      <c r="P5867" s="36"/>
      <c r="S5867" s="36"/>
      <c r="T5867" s="36"/>
      <c r="U5867" s="36"/>
      <c r="V5867" s="36"/>
    </row>
    <row r="5868" spans="11:22" x14ac:dyDescent="0.25">
      <c r="K5868" s="36"/>
      <c r="L5868" s="37"/>
      <c r="M5868" s="37"/>
      <c r="N5868" s="37"/>
      <c r="O5868" s="37"/>
      <c r="P5868" s="36"/>
      <c r="S5868" s="36"/>
      <c r="T5868" s="36"/>
      <c r="U5868" s="36"/>
      <c r="V5868" s="36"/>
    </row>
    <row r="5869" spans="11:22" x14ac:dyDescent="0.25">
      <c r="K5869" s="36"/>
      <c r="L5869" s="37"/>
      <c r="M5869" s="37"/>
      <c r="N5869" s="37"/>
      <c r="O5869" s="37"/>
      <c r="P5869" s="36"/>
      <c r="S5869" s="36"/>
      <c r="T5869" s="36"/>
      <c r="U5869" s="36"/>
      <c r="V5869" s="36"/>
    </row>
    <row r="5870" spans="11:22" x14ac:dyDescent="0.25">
      <c r="K5870" s="36"/>
      <c r="L5870" s="37"/>
      <c r="M5870" s="37"/>
      <c r="N5870" s="37"/>
      <c r="O5870" s="37"/>
      <c r="P5870" s="36"/>
      <c r="S5870" s="36"/>
      <c r="T5870" s="36"/>
      <c r="U5870" s="36"/>
      <c r="V5870" s="36"/>
    </row>
    <row r="5871" spans="11:22" x14ac:dyDescent="0.25">
      <c r="K5871" s="36"/>
      <c r="L5871" s="37"/>
      <c r="M5871" s="37"/>
      <c r="N5871" s="37"/>
      <c r="O5871" s="37"/>
      <c r="P5871" s="36"/>
      <c r="S5871" s="36"/>
      <c r="T5871" s="36"/>
      <c r="U5871" s="36"/>
      <c r="V5871" s="36"/>
    </row>
    <row r="5872" spans="11:22" x14ac:dyDescent="0.25">
      <c r="K5872" s="36"/>
      <c r="L5872" s="37"/>
      <c r="M5872" s="37"/>
      <c r="N5872" s="37"/>
      <c r="O5872" s="37"/>
      <c r="P5872" s="36"/>
      <c r="S5872" s="36"/>
      <c r="T5872" s="36"/>
      <c r="U5872" s="36"/>
      <c r="V5872" s="36"/>
    </row>
    <row r="5873" spans="11:22" x14ac:dyDescent="0.25">
      <c r="K5873" s="36"/>
      <c r="L5873" s="37"/>
      <c r="M5873" s="37"/>
      <c r="N5873" s="37"/>
      <c r="O5873" s="37"/>
      <c r="P5873" s="36"/>
      <c r="S5873" s="36"/>
      <c r="T5873" s="36"/>
      <c r="U5873" s="36"/>
      <c r="V5873" s="36"/>
    </row>
    <row r="5874" spans="11:22" x14ac:dyDescent="0.25">
      <c r="K5874" s="36"/>
      <c r="L5874" s="37"/>
      <c r="M5874" s="37"/>
      <c r="N5874" s="37"/>
      <c r="O5874" s="37"/>
      <c r="P5874" s="36"/>
      <c r="S5874" s="36"/>
      <c r="T5874" s="36"/>
      <c r="U5874" s="36"/>
      <c r="V5874" s="36"/>
    </row>
    <row r="5875" spans="11:22" x14ac:dyDescent="0.25">
      <c r="K5875" s="36"/>
      <c r="L5875" s="37"/>
      <c r="M5875" s="37"/>
      <c r="N5875" s="37"/>
      <c r="O5875" s="37"/>
      <c r="P5875" s="36"/>
      <c r="S5875" s="36"/>
      <c r="T5875" s="36"/>
      <c r="U5875" s="36"/>
      <c r="V5875" s="36"/>
    </row>
    <row r="5876" spans="11:22" x14ac:dyDescent="0.25">
      <c r="K5876" s="36"/>
      <c r="L5876" s="37"/>
      <c r="M5876" s="37"/>
      <c r="N5876" s="37"/>
      <c r="O5876" s="37"/>
      <c r="P5876" s="36"/>
      <c r="S5876" s="36"/>
      <c r="T5876" s="36"/>
      <c r="U5876" s="36"/>
      <c r="V5876" s="36"/>
    </row>
    <row r="5877" spans="11:22" x14ac:dyDescent="0.25">
      <c r="K5877" s="36"/>
      <c r="L5877" s="37"/>
      <c r="M5877" s="37"/>
      <c r="N5877" s="37"/>
      <c r="O5877" s="37"/>
      <c r="P5877" s="36"/>
      <c r="S5877" s="36"/>
      <c r="T5877" s="36"/>
      <c r="U5877" s="36"/>
      <c r="V5877" s="36"/>
    </row>
    <row r="5878" spans="11:22" x14ac:dyDescent="0.25">
      <c r="K5878" s="36"/>
      <c r="L5878" s="37"/>
      <c r="M5878" s="37"/>
      <c r="N5878" s="37"/>
      <c r="O5878" s="37"/>
      <c r="P5878" s="36"/>
      <c r="S5878" s="36"/>
      <c r="T5878" s="36"/>
      <c r="U5878" s="36"/>
      <c r="V5878" s="36"/>
    </row>
    <row r="5879" spans="11:22" x14ac:dyDescent="0.25">
      <c r="K5879" s="36"/>
      <c r="L5879" s="37"/>
      <c r="M5879" s="37"/>
      <c r="N5879" s="37"/>
      <c r="O5879" s="37"/>
      <c r="P5879" s="36"/>
      <c r="S5879" s="36"/>
      <c r="T5879" s="36"/>
      <c r="U5879" s="36"/>
      <c r="V5879" s="36"/>
    </row>
    <row r="5880" spans="11:22" x14ac:dyDescent="0.25">
      <c r="K5880" s="36"/>
      <c r="L5880" s="37"/>
      <c r="M5880" s="37"/>
      <c r="N5880" s="37"/>
      <c r="O5880" s="37"/>
      <c r="P5880" s="36"/>
      <c r="S5880" s="36"/>
      <c r="T5880" s="36"/>
      <c r="U5880" s="36"/>
      <c r="V5880" s="36"/>
    </row>
    <row r="5881" spans="11:22" x14ac:dyDescent="0.25">
      <c r="K5881" s="36"/>
      <c r="L5881" s="37"/>
      <c r="M5881" s="37"/>
      <c r="N5881" s="37"/>
      <c r="O5881" s="37"/>
      <c r="P5881" s="36"/>
      <c r="S5881" s="36"/>
      <c r="T5881" s="36"/>
      <c r="U5881" s="36"/>
      <c r="V5881" s="36"/>
    </row>
    <row r="5882" spans="11:22" x14ac:dyDescent="0.25">
      <c r="K5882" s="36"/>
      <c r="L5882" s="37"/>
      <c r="M5882" s="37"/>
      <c r="N5882" s="37"/>
      <c r="O5882" s="37"/>
      <c r="P5882" s="36"/>
      <c r="S5882" s="36"/>
      <c r="T5882" s="36"/>
      <c r="U5882" s="36"/>
      <c r="V5882" s="36"/>
    </row>
    <row r="5883" spans="11:22" x14ac:dyDescent="0.25">
      <c r="K5883" s="36"/>
      <c r="L5883" s="37"/>
      <c r="M5883" s="37"/>
      <c r="N5883" s="37"/>
      <c r="O5883" s="37"/>
      <c r="P5883" s="36"/>
      <c r="S5883" s="36"/>
      <c r="T5883" s="36"/>
      <c r="U5883" s="36"/>
      <c r="V5883" s="36"/>
    </row>
    <row r="5884" spans="11:22" x14ac:dyDescent="0.25">
      <c r="K5884" s="36"/>
      <c r="L5884" s="37"/>
      <c r="M5884" s="37"/>
      <c r="N5884" s="37"/>
      <c r="O5884" s="37"/>
      <c r="P5884" s="36"/>
      <c r="S5884" s="36"/>
      <c r="T5884" s="36"/>
      <c r="U5884" s="36"/>
      <c r="V5884" s="36"/>
    </row>
    <row r="5885" spans="11:22" x14ac:dyDescent="0.25">
      <c r="K5885" s="36"/>
      <c r="L5885" s="37"/>
      <c r="M5885" s="37"/>
      <c r="N5885" s="37"/>
      <c r="O5885" s="37"/>
      <c r="P5885" s="36"/>
      <c r="S5885" s="36"/>
      <c r="T5885" s="36"/>
      <c r="U5885" s="36"/>
      <c r="V5885" s="36"/>
    </row>
    <row r="5886" spans="11:22" x14ac:dyDescent="0.25">
      <c r="K5886" s="36"/>
      <c r="L5886" s="37"/>
      <c r="M5886" s="37"/>
      <c r="N5886" s="37"/>
      <c r="O5886" s="37"/>
      <c r="P5886" s="36"/>
      <c r="S5886" s="36"/>
      <c r="T5886" s="36"/>
      <c r="U5886" s="36"/>
      <c r="V5886" s="36"/>
    </row>
    <row r="5887" spans="11:22" x14ac:dyDescent="0.25">
      <c r="K5887" s="36"/>
      <c r="L5887" s="37"/>
      <c r="M5887" s="37"/>
      <c r="N5887" s="37"/>
      <c r="O5887" s="37"/>
      <c r="P5887" s="36"/>
      <c r="S5887" s="36"/>
      <c r="T5887" s="36"/>
      <c r="U5887" s="36"/>
      <c r="V5887" s="36"/>
    </row>
    <row r="5888" spans="11:22" x14ac:dyDescent="0.25">
      <c r="K5888" s="36"/>
      <c r="L5888" s="37"/>
      <c r="M5888" s="37"/>
      <c r="N5888" s="37"/>
      <c r="O5888" s="37"/>
      <c r="P5888" s="36"/>
      <c r="S5888" s="36"/>
      <c r="T5888" s="36"/>
      <c r="U5888" s="36"/>
      <c r="V5888" s="36"/>
    </row>
    <row r="5889" spans="11:22" x14ac:dyDescent="0.25">
      <c r="K5889" s="36"/>
      <c r="L5889" s="37"/>
      <c r="M5889" s="37"/>
      <c r="N5889" s="37"/>
      <c r="O5889" s="37"/>
      <c r="P5889" s="36"/>
      <c r="S5889" s="36"/>
      <c r="T5889" s="36"/>
      <c r="U5889" s="36"/>
      <c r="V5889" s="36"/>
    </row>
    <row r="5890" spans="11:22" x14ac:dyDescent="0.25">
      <c r="K5890" s="36"/>
      <c r="L5890" s="37"/>
      <c r="M5890" s="37"/>
      <c r="N5890" s="37"/>
      <c r="O5890" s="37"/>
      <c r="P5890" s="36"/>
      <c r="S5890" s="36"/>
      <c r="T5890" s="36"/>
      <c r="U5890" s="36"/>
      <c r="V5890" s="36"/>
    </row>
    <row r="5891" spans="11:22" x14ac:dyDescent="0.25">
      <c r="K5891" s="36"/>
      <c r="L5891" s="37"/>
      <c r="M5891" s="37"/>
      <c r="N5891" s="37"/>
      <c r="O5891" s="37"/>
      <c r="P5891" s="36"/>
      <c r="S5891" s="36"/>
      <c r="T5891" s="36"/>
      <c r="U5891" s="36"/>
      <c r="V5891" s="36"/>
    </row>
    <row r="5892" spans="11:22" x14ac:dyDescent="0.25">
      <c r="K5892" s="36"/>
      <c r="L5892" s="37"/>
      <c r="M5892" s="37"/>
      <c r="N5892" s="37"/>
      <c r="O5892" s="37"/>
      <c r="P5892" s="36"/>
      <c r="S5892" s="36"/>
      <c r="T5892" s="36"/>
      <c r="U5892" s="36"/>
      <c r="V5892" s="36"/>
    </row>
    <row r="5893" spans="11:22" x14ac:dyDescent="0.25">
      <c r="K5893" s="36"/>
      <c r="L5893" s="37"/>
      <c r="M5893" s="37"/>
      <c r="N5893" s="37"/>
      <c r="O5893" s="37"/>
      <c r="P5893" s="36"/>
      <c r="S5893" s="36"/>
      <c r="T5893" s="36"/>
      <c r="U5893" s="36"/>
      <c r="V5893" s="36"/>
    </row>
    <row r="5894" spans="11:22" x14ac:dyDescent="0.25">
      <c r="K5894" s="36"/>
      <c r="L5894" s="37"/>
      <c r="M5894" s="37"/>
      <c r="N5894" s="37"/>
      <c r="O5894" s="37"/>
      <c r="P5894" s="36"/>
      <c r="S5894" s="36"/>
      <c r="T5894" s="36"/>
      <c r="U5894" s="36"/>
      <c r="V5894" s="36"/>
    </row>
    <row r="5895" spans="11:22" x14ac:dyDescent="0.25">
      <c r="K5895" s="36"/>
      <c r="L5895" s="37"/>
      <c r="M5895" s="37"/>
      <c r="N5895" s="37"/>
      <c r="O5895" s="37"/>
      <c r="P5895" s="36"/>
      <c r="S5895" s="36"/>
      <c r="T5895" s="36"/>
      <c r="U5895" s="36"/>
      <c r="V5895" s="36"/>
    </row>
    <row r="5896" spans="11:22" x14ac:dyDescent="0.25">
      <c r="K5896" s="36"/>
      <c r="L5896" s="37"/>
      <c r="M5896" s="37"/>
      <c r="N5896" s="37"/>
      <c r="O5896" s="37"/>
      <c r="P5896" s="36"/>
      <c r="S5896" s="36"/>
      <c r="T5896" s="36"/>
      <c r="U5896" s="36"/>
      <c r="V5896" s="36"/>
    </row>
    <row r="5897" spans="11:22" x14ac:dyDescent="0.25">
      <c r="K5897" s="36"/>
      <c r="L5897" s="37"/>
      <c r="M5897" s="37"/>
      <c r="N5897" s="37"/>
      <c r="O5897" s="37"/>
      <c r="P5897" s="36"/>
      <c r="S5897" s="36"/>
      <c r="T5897" s="36"/>
      <c r="U5897" s="36"/>
      <c r="V5897" s="36"/>
    </row>
    <row r="5898" spans="11:22" x14ac:dyDescent="0.25">
      <c r="K5898" s="36"/>
      <c r="L5898" s="37"/>
      <c r="M5898" s="37"/>
      <c r="N5898" s="37"/>
      <c r="O5898" s="37"/>
      <c r="P5898" s="36"/>
      <c r="S5898" s="36"/>
      <c r="T5898" s="36"/>
      <c r="U5898" s="36"/>
      <c r="V5898" s="36"/>
    </row>
    <row r="5899" spans="11:22" x14ac:dyDescent="0.25">
      <c r="K5899" s="36"/>
      <c r="L5899" s="37"/>
      <c r="M5899" s="37"/>
      <c r="N5899" s="37"/>
      <c r="O5899" s="37"/>
      <c r="P5899" s="36"/>
      <c r="S5899" s="36"/>
      <c r="T5899" s="36"/>
      <c r="U5899" s="36"/>
      <c r="V5899" s="36"/>
    </row>
    <row r="5900" spans="11:22" x14ac:dyDescent="0.25">
      <c r="K5900" s="36"/>
      <c r="L5900" s="37"/>
      <c r="M5900" s="37"/>
      <c r="N5900" s="37"/>
      <c r="O5900" s="37"/>
      <c r="P5900" s="36"/>
      <c r="S5900" s="36"/>
      <c r="T5900" s="36"/>
      <c r="U5900" s="36"/>
      <c r="V5900" s="36"/>
    </row>
    <row r="5901" spans="11:22" x14ac:dyDescent="0.25">
      <c r="K5901" s="36"/>
      <c r="L5901" s="37"/>
      <c r="M5901" s="37"/>
      <c r="N5901" s="37"/>
      <c r="O5901" s="37"/>
      <c r="P5901" s="36"/>
      <c r="S5901" s="36"/>
      <c r="T5901" s="36"/>
      <c r="U5901" s="36"/>
      <c r="V5901" s="36"/>
    </row>
    <row r="5902" spans="11:22" x14ac:dyDescent="0.25">
      <c r="K5902" s="36"/>
      <c r="L5902" s="37"/>
      <c r="M5902" s="37"/>
      <c r="N5902" s="37"/>
      <c r="O5902" s="37"/>
      <c r="P5902" s="36"/>
      <c r="S5902" s="36"/>
      <c r="T5902" s="36"/>
      <c r="U5902" s="36"/>
      <c r="V5902" s="36"/>
    </row>
    <row r="5903" spans="11:22" x14ac:dyDescent="0.25">
      <c r="K5903" s="36"/>
      <c r="L5903" s="37"/>
      <c r="M5903" s="37"/>
      <c r="N5903" s="37"/>
      <c r="O5903" s="37"/>
      <c r="P5903" s="36"/>
      <c r="S5903" s="36"/>
      <c r="T5903" s="36"/>
      <c r="U5903" s="36"/>
      <c r="V5903" s="36"/>
    </row>
    <row r="5904" spans="11:22" x14ac:dyDescent="0.25">
      <c r="K5904" s="36"/>
      <c r="L5904" s="37"/>
      <c r="M5904" s="37"/>
      <c r="N5904" s="37"/>
      <c r="O5904" s="37"/>
      <c r="P5904" s="36"/>
      <c r="S5904" s="36"/>
      <c r="T5904" s="36"/>
      <c r="U5904" s="36"/>
      <c r="V5904" s="36"/>
    </row>
    <row r="5905" spans="11:22" x14ac:dyDescent="0.25">
      <c r="K5905" s="36"/>
      <c r="L5905" s="37"/>
      <c r="M5905" s="37"/>
      <c r="N5905" s="37"/>
      <c r="O5905" s="37"/>
      <c r="P5905" s="36"/>
      <c r="S5905" s="36"/>
      <c r="T5905" s="36"/>
      <c r="U5905" s="36"/>
      <c r="V5905" s="36"/>
    </row>
    <row r="5906" spans="11:22" x14ac:dyDescent="0.25">
      <c r="K5906" s="36"/>
      <c r="L5906" s="37"/>
      <c r="M5906" s="37"/>
      <c r="N5906" s="37"/>
      <c r="O5906" s="37"/>
      <c r="P5906" s="36"/>
      <c r="S5906" s="36"/>
      <c r="T5906" s="36"/>
      <c r="U5906" s="36"/>
      <c r="V5906" s="36"/>
    </row>
    <row r="5907" spans="11:22" x14ac:dyDescent="0.25">
      <c r="K5907" s="36"/>
      <c r="L5907" s="37"/>
      <c r="M5907" s="37"/>
      <c r="N5907" s="37"/>
      <c r="O5907" s="37"/>
      <c r="P5907" s="36"/>
      <c r="S5907" s="36"/>
      <c r="T5907" s="36"/>
      <c r="U5907" s="36"/>
      <c r="V5907" s="36"/>
    </row>
    <row r="5908" spans="11:22" x14ac:dyDescent="0.25">
      <c r="K5908" s="36"/>
      <c r="L5908" s="37"/>
      <c r="M5908" s="37"/>
      <c r="N5908" s="37"/>
      <c r="O5908" s="37"/>
      <c r="P5908" s="36"/>
      <c r="S5908" s="36"/>
      <c r="T5908" s="36"/>
      <c r="U5908" s="36"/>
      <c r="V5908" s="36"/>
    </row>
    <row r="5909" spans="11:22" x14ac:dyDescent="0.25">
      <c r="K5909" s="36"/>
      <c r="L5909" s="37"/>
      <c r="M5909" s="37"/>
      <c r="N5909" s="37"/>
      <c r="O5909" s="37"/>
      <c r="P5909" s="36"/>
      <c r="S5909" s="36"/>
      <c r="T5909" s="36"/>
      <c r="U5909" s="36"/>
      <c r="V5909" s="36"/>
    </row>
    <row r="5910" spans="11:22" x14ac:dyDescent="0.25">
      <c r="K5910" s="36"/>
      <c r="L5910" s="37"/>
      <c r="M5910" s="37"/>
      <c r="N5910" s="37"/>
      <c r="O5910" s="37"/>
      <c r="P5910" s="36"/>
      <c r="S5910" s="36"/>
      <c r="T5910" s="36"/>
      <c r="U5910" s="36"/>
      <c r="V5910" s="36"/>
    </row>
    <row r="5911" spans="11:22" x14ac:dyDescent="0.25">
      <c r="K5911" s="36"/>
      <c r="L5911" s="37"/>
      <c r="M5911" s="37"/>
      <c r="N5911" s="37"/>
      <c r="O5911" s="37"/>
      <c r="P5911" s="36"/>
      <c r="S5911" s="36"/>
      <c r="T5911" s="36"/>
      <c r="U5911" s="36"/>
      <c r="V5911" s="36"/>
    </row>
    <row r="5912" spans="11:22" x14ac:dyDescent="0.25">
      <c r="K5912" s="36"/>
      <c r="L5912" s="37"/>
      <c r="M5912" s="37"/>
      <c r="N5912" s="37"/>
      <c r="O5912" s="37"/>
      <c r="P5912" s="36"/>
      <c r="S5912" s="36"/>
      <c r="T5912" s="36"/>
      <c r="U5912" s="36"/>
      <c r="V5912" s="36"/>
    </row>
    <row r="5913" spans="11:22" x14ac:dyDescent="0.25">
      <c r="K5913" s="36"/>
      <c r="L5913" s="37"/>
      <c r="M5913" s="37"/>
      <c r="N5913" s="37"/>
      <c r="O5913" s="37"/>
      <c r="P5913" s="36"/>
      <c r="S5913" s="36"/>
      <c r="T5913" s="36"/>
      <c r="U5913" s="36"/>
      <c r="V5913" s="36"/>
    </row>
    <row r="5914" spans="11:22" x14ac:dyDescent="0.25">
      <c r="K5914" s="36"/>
      <c r="L5914" s="37"/>
      <c r="M5914" s="37"/>
      <c r="N5914" s="37"/>
      <c r="O5914" s="37"/>
      <c r="P5914" s="36"/>
      <c r="S5914" s="36"/>
      <c r="T5914" s="36"/>
      <c r="U5914" s="36"/>
      <c r="V5914" s="36"/>
    </row>
    <row r="5915" spans="11:22" x14ac:dyDescent="0.25">
      <c r="K5915" s="36"/>
      <c r="L5915" s="37"/>
      <c r="M5915" s="37"/>
      <c r="N5915" s="37"/>
      <c r="O5915" s="37"/>
      <c r="P5915" s="36"/>
      <c r="S5915" s="36"/>
      <c r="T5915" s="36"/>
      <c r="U5915" s="36"/>
      <c r="V5915" s="36"/>
    </row>
    <row r="5916" spans="11:22" x14ac:dyDescent="0.25">
      <c r="K5916" s="36"/>
      <c r="L5916" s="37"/>
      <c r="M5916" s="37"/>
      <c r="N5916" s="37"/>
      <c r="O5916" s="37"/>
      <c r="P5916" s="36"/>
      <c r="S5916" s="36"/>
      <c r="T5916" s="36"/>
      <c r="U5916" s="36"/>
      <c r="V5916" s="36"/>
    </row>
    <row r="5917" spans="11:22" x14ac:dyDescent="0.25">
      <c r="K5917" s="36"/>
      <c r="L5917" s="37"/>
      <c r="M5917" s="37"/>
      <c r="N5917" s="37"/>
      <c r="O5917" s="37"/>
      <c r="P5917" s="36"/>
      <c r="S5917" s="36"/>
      <c r="T5917" s="36"/>
      <c r="U5917" s="36"/>
      <c r="V5917" s="36"/>
    </row>
    <row r="5918" spans="11:22" x14ac:dyDescent="0.25">
      <c r="K5918" s="36"/>
      <c r="L5918" s="37"/>
      <c r="M5918" s="37"/>
      <c r="N5918" s="37"/>
      <c r="O5918" s="37"/>
      <c r="P5918" s="36"/>
      <c r="S5918" s="36"/>
      <c r="T5918" s="36"/>
      <c r="U5918" s="36"/>
      <c r="V5918" s="36"/>
    </row>
    <row r="5919" spans="11:22" x14ac:dyDescent="0.25">
      <c r="K5919" s="36"/>
      <c r="L5919" s="37"/>
      <c r="M5919" s="37"/>
      <c r="N5919" s="37"/>
      <c r="O5919" s="37"/>
      <c r="P5919" s="36"/>
      <c r="S5919" s="36"/>
      <c r="T5919" s="36"/>
      <c r="U5919" s="36"/>
      <c r="V5919" s="36"/>
    </row>
    <row r="5920" spans="11:22" x14ac:dyDescent="0.25">
      <c r="K5920" s="36"/>
      <c r="L5920" s="37"/>
      <c r="M5920" s="37"/>
      <c r="N5920" s="37"/>
      <c r="O5920" s="37"/>
      <c r="P5920" s="36"/>
      <c r="S5920" s="36"/>
      <c r="T5920" s="36"/>
      <c r="U5920" s="36"/>
      <c r="V5920" s="36"/>
    </row>
    <row r="5921" spans="11:22" x14ac:dyDescent="0.25">
      <c r="K5921" s="36"/>
      <c r="L5921" s="37"/>
      <c r="M5921" s="37"/>
      <c r="N5921" s="37"/>
      <c r="O5921" s="37"/>
      <c r="P5921" s="36"/>
      <c r="S5921" s="36"/>
      <c r="T5921" s="36"/>
      <c r="U5921" s="36"/>
      <c r="V5921" s="36"/>
    </row>
    <row r="5922" spans="11:22" x14ac:dyDescent="0.25">
      <c r="K5922" s="36"/>
      <c r="L5922" s="37"/>
      <c r="M5922" s="37"/>
      <c r="N5922" s="37"/>
      <c r="O5922" s="37"/>
      <c r="P5922" s="36"/>
      <c r="S5922" s="36"/>
      <c r="T5922" s="36"/>
      <c r="U5922" s="36"/>
      <c r="V5922" s="36"/>
    </row>
    <row r="5923" spans="11:22" x14ac:dyDescent="0.25">
      <c r="K5923" s="36"/>
      <c r="L5923" s="37"/>
      <c r="M5923" s="37"/>
      <c r="N5923" s="37"/>
      <c r="O5923" s="37"/>
      <c r="P5923" s="36"/>
      <c r="S5923" s="36"/>
      <c r="T5923" s="36"/>
      <c r="U5923" s="36"/>
      <c r="V5923" s="36"/>
    </row>
    <row r="5924" spans="11:22" x14ac:dyDescent="0.25">
      <c r="K5924" s="36"/>
      <c r="L5924" s="37"/>
      <c r="M5924" s="37"/>
      <c r="N5924" s="37"/>
      <c r="O5924" s="37"/>
      <c r="P5924" s="36"/>
      <c r="S5924" s="36"/>
      <c r="T5924" s="36"/>
      <c r="U5924" s="36"/>
      <c r="V5924" s="36"/>
    </row>
    <row r="5925" spans="11:22" x14ac:dyDescent="0.25">
      <c r="K5925" s="36"/>
      <c r="L5925" s="37"/>
      <c r="M5925" s="37"/>
      <c r="N5925" s="37"/>
      <c r="O5925" s="37"/>
      <c r="P5925" s="36"/>
      <c r="S5925" s="36"/>
      <c r="T5925" s="36"/>
      <c r="U5925" s="36"/>
      <c r="V5925" s="36"/>
    </row>
    <row r="5926" spans="11:22" x14ac:dyDescent="0.25">
      <c r="K5926" s="36"/>
      <c r="L5926" s="37"/>
      <c r="M5926" s="37"/>
      <c r="N5926" s="37"/>
      <c r="O5926" s="37"/>
      <c r="P5926" s="36"/>
      <c r="S5926" s="36"/>
      <c r="T5926" s="36"/>
      <c r="U5926" s="36"/>
      <c r="V5926" s="36"/>
    </row>
    <row r="5927" spans="11:22" x14ac:dyDescent="0.25">
      <c r="K5927" s="36"/>
      <c r="L5927" s="37"/>
      <c r="M5927" s="37"/>
      <c r="N5927" s="37"/>
      <c r="O5927" s="37"/>
      <c r="P5927" s="36"/>
      <c r="S5927" s="36"/>
      <c r="T5927" s="36"/>
      <c r="U5927" s="36"/>
      <c r="V5927" s="36"/>
    </row>
    <row r="5928" spans="11:22" x14ac:dyDescent="0.25">
      <c r="K5928" s="36"/>
      <c r="L5928" s="37"/>
      <c r="M5928" s="37"/>
      <c r="N5928" s="37"/>
      <c r="O5928" s="37"/>
      <c r="P5928" s="36"/>
      <c r="S5928" s="36"/>
      <c r="T5928" s="36"/>
      <c r="U5928" s="36"/>
      <c r="V5928" s="36"/>
    </row>
    <row r="5929" spans="11:22" x14ac:dyDescent="0.25">
      <c r="K5929" s="36"/>
      <c r="L5929" s="37"/>
      <c r="M5929" s="37"/>
      <c r="N5929" s="37"/>
      <c r="O5929" s="37"/>
      <c r="P5929" s="36"/>
      <c r="S5929" s="36"/>
      <c r="T5929" s="36"/>
      <c r="U5929" s="36"/>
      <c r="V5929" s="36"/>
    </row>
    <row r="5930" spans="11:22" x14ac:dyDescent="0.25">
      <c r="K5930" s="36"/>
      <c r="L5930" s="37"/>
      <c r="M5930" s="37"/>
      <c r="N5930" s="37"/>
      <c r="O5930" s="37"/>
      <c r="P5930" s="36"/>
      <c r="S5930" s="36"/>
      <c r="T5930" s="36"/>
      <c r="U5930" s="36"/>
      <c r="V5930" s="36"/>
    </row>
    <row r="5931" spans="11:22" x14ac:dyDescent="0.25">
      <c r="K5931" s="36"/>
      <c r="L5931" s="37"/>
      <c r="M5931" s="37"/>
      <c r="N5931" s="37"/>
      <c r="O5931" s="37"/>
      <c r="P5931" s="36"/>
      <c r="S5931" s="36"/>
      <c r="T5931" s="36"/>
      <c r="U5931" s="36"/>
      <c r="V5931" s="36"/>
    </row>
    <row r="5932" spans="11:22" x14ac:dyDescent="0.25">
      <c r="K5932" s="36"/>
      <c r="L5932" s="37"/>
      <c r="M5932" s="37"/>
      <c r="N5932" s="37"/>
      <c r="O5932" s="37"/>
      <c r="P5932" s="36"/>
      <c r="S5932" s="36"/>
      <c r="T5932" s="36"/>
      <c r="U5932" s="36"/>
      <c r="V5932" s="36"/>
    </row>
    <row r="5933" spans="11:22" x14ac:dyDescent="0.25">
      <c r="K5933" s="36"/>
      <c r="L5933" s="37"/>
      <c r="M5933" s="37"/>
      <c r="N5933" s="37"/>
      <c r="O5933" s="37"/>
      <c r="P5933" s="36"/>
      <c r="S5933" s="36"/>
      <c r="T5933" s="36"/>
      <c r="U5933" s="36"/>
      <c r="V5933" s="36"/>
    </row>
    <row r="5934" spans="11:22" x14ac:dyDescent="0.25">
      <c r="K5934" s="36"/>
      <c r="L5934" s="37"/>
      <c r="M5934" s="37"/>
      <c r="N5934" s="37"/>
      <c r="O5934" s="37"/>
      <c r="P5934" s="36"/>
      <c r="S5934" s="36"/>
      <c r="T5934" s="36"/>
      <c r="U5934" s="36"/>
      <c r="V5934" s="36"/>
    </row>
    <row r="5935" spans="11:22" x14ac:dyDescent="0.25">
      <c r="K5935" s="36"/>
      <c r="L5935" s="37"/>
      <c r="M5935" s="37"/>
      <c r="N5935" s="37"/>
      <c r="O5935" s="37"/>
      <c r="P5935" s="36"/>
      <c r="S5935" s="36"/>
      <c r="T5935" s="36"/>
      <c r="U5935" s="36"/>
      <c r="V5935" s="36"/>
    </row>
    <row r="5936" spans="11:22" x14ac:dyDescent="0.25">
      <c r="K5936" s="36"/>
      <c r="L5936" s="37"/>
      <c r="M5936" s="37"/>
      <c r="N5936" s="37"/>
      <c r="O5936" s="37"/>
      <c r="P5936" s="36"/>
      <c r="S5936" s="36"/>
      <c r="T5936" s="36"/>
      <c r="U5936" s="36"/>
      <c r="V5936" s="36"/>
    </row>
    <row r="5937" spans="11:22" x14ac:dyDescent="0.25">
      <c r="K5937" s="36"/>
      <c r="L5937" s="37"/>
      <c r="M5937" s="37"/>
      <c r="N5937" s="37"/>
      <c r="O5937" s="37"/>
      <c r="P5937" s="36"/>
      <c r="S5937" s="36"/>
      <c r="T5937" s="36"/>
      <c r="U5937" s="36"/>
      <c r="V5937" s="36"/>
    </row>
    <row r="5938" spans="11:22" x14ac:dyDescent="0.25">
      <c r="K5938" s="36"/>
      <c r="L5938" s="37"/>
      <c r="M5938" s="37"/>
      <c r="N5938" s="37"/>
      <c r="O5938" s="37"/>
      <c r="P5938" s="36"/>
      <c r="S5938" s="36"/>
      <c r="T5938" s="36"/>
      <c r="U5938" s="36"/>
      <c r="V5938" s="36"/>
    </row>
    <row r="5939" spans="11:22" x14ac:dyDescent="0.25">
      <c r="K5939" s="36"/>
      <c r="L5939" s="37"/>
      <c r="M5939" s="37"/>
      <c r="N5939" s="37"/>
      <c r="O5939" s="37"/>
      <c r="P5939" s="36"/>
      <c r="S5939" s="36"/>
      <c r="T5939" s="36"/>
      <c r="U5939" s="36"/>
      <c r="V5939" s="36"/>
    </row>
    <row r="5940" spans="11:22" x14ac:dyDescent="0.25">
      <c r="K5940" s="36"/>
      <c r="L5940" s="37"/>
      <c r="M5940" s="37"/>
      <c r="N5940" s="37"/>
      <c r="O5940" s="37"/>
      <c r="P5940" s="36"/>
      <c r="S5940" s="36"/>
      <c r="T5940" s="36"/>
      <c r="U5940" s="36"/>
      <c r="V5940" s="36"/>
    </row>
    <row r="5941" spans="11:22" x14ac:dyDescent="0.25">
      <c r="K5941" s="36"/>
      <c r="L5941" s="37"/>
      <c r="M5941" s="37"/>
      <c r="N5941" s="37"/>
      <c r="O5941" s="37"/>
      <c r="P5941" s="36"/>
      <c r="S5941" s="36"/>
      <c r="T5941" s="36"/>
      <c r="U5941" s="36"/>
      <c r="V5941" s="36"/>
    </row>
    <row r="5942" spans="11:22" x14ac:dyDescent="0.25">
      <c r="K5942" s="36"/>
      <c r="L5942" s="37"/>
      <c r="M5942" s="37"/>
      <c r="N5942" s="37"/>
      <c r="O5942" s="37"/>
      <c r="P5942" s="36"/>
      <c r="S5942" s="36"/>
      <c r="T5942" s="36"/>
      <c r="U5942" s="36"/>
      <c r="V5942" s="36"/>
    </row>
    <row r="5943" spans="11:22" x14ac:dyDescent="0.25">
      <c r="K5943" s="36"/>
      <c r="L5943" s="37"/>
      <c r="M5943" s="37"/>
      <c r="N5943" s="37"/>
      <c r="O5943" s="37"/>
      <c r="P5943" s="36"/>
      <c r="S5943" s="36"/>
      <c r="T5943" s="36"/>
      <c r="U5943" s="36"/>
      <c r="V5943" s="36"/>
    </row>
    <row r="5944" spans="11:22" x14ac:dyDescent="0.25">
      <c r="K5944" s="36"/>
      <c r="L5944" s="37"/>
      <c r="M5944" s="37"/>
      <c r="N5944" s="37"/>
      <c r="O5944" s="37"/>
      <c r="P5944" s="36"/>
      <c r="S5944" s="36"/>
      <c r="T5944" s="36"/>
      <c r="U5944" s="36"/>
      <c r="V5944" s="36"/>
    </row>
    <row r="5945" spans="11:22" x14ac:dyDescent="0.25">
      <c r="K5945" s="36"/>
      <c r="L5945" s="37"/>
      <c r="M5945" s="37"/>
      <c r="N5945" s="37"/>
      <c r="O5945" s="37"/>
      <c r="P5945" s="36"/>
      <c r="S5945" s="36"/>
      <c r="T5945" s="36"/>
      <c r="U5945" s="36"/>
      <c r="V5945" s="36"/>
    </row>
    <row r="5946" spans="11:22" x14ac:dyDescent="0.25">
      <c r="K5946" s="36"/>
      <c r="L5946" s="37"/>
      <c r="M5946" s="37"/>
      <c r="N5946" s="37"/>
      <c r="O5946" s="37"/>
      <c r="P5946" s="36"/>
      <c r="S5946" s="36"/>
      <c r="T5946" s="36"/>
      <c r="U5946" s="36"/>
      <c r="V5946" s="36"/>
    </row>
    <row r="5947" spans="11:22" x14ac:dyDescent="0.25">
      <c r="K5947" s="36"/>
      <c r="L5947" s="37"/>
      <c r="M5947" s="37"/>
      <c r="N5947" s="37"/>
      <c r="O5947" s="37"/>
      <c r="P5947" s="36"/>
      <c r="S5947" s="36"/>
      <c r="T5947" s="36"/>
      <c r="U5947" s="36"/>
      <c r="V5947" s="36"/>
    </row>
    <row r="5948" spans="11:22" x14ac:dyDescent="0.25">
      <c r="K5948" s="36"/>
      <c r="L5948" s="37"/>
      <c r="M5948" s="37"/>
      <c r="N5948" s="37"/>
      <c r="O5948" s="37"/>
      <c r="P5948" s="36"/>
      <c r="S5948" s="36"/>
      <c r="T5948" s="36"/>
      <c r="U5948" s="36"/>
      <c r="V5948" s="36"/>
    </row>
    <row r="5949" spans="11:22" x14ac:dyDescent="0.25">
      <c r="K5949" s="36"/>
      <c r="L5949" s="37"/>
      <c r="M5949" s="37"/>
      <c r="N5949" s="37"/>
      <c r="O5949" s="37"/>
      <c r="P5949" s="36"/>
      <c r="S5949" s="36"/>
      <c r="T5949" s="36"/>
      <c r="U5949" s="36"/>
      <c r="V5949" s="36"/>
    </row>
    <row r="5950" spans="11:22" x14ac:dyDescent="0.25">
      <c r="K5950" s="36"/>
      <c r="L5950" s="37"/>
      <c r="M5950" s="37"/>
      <c r="N5950" s="37"/>
      <c r="O5950" s="37"/>
      <c r="P5950" s="36"/>
      <c r="S5950" s="36"/>
      <c r="T5950" s="36"/>
      <c r="U5950" s="36"/>
      <c r="V5950" s="36"/>
    </row>
    <row r="5951" spans="11:22" x14ac:dyDescent="0.25">
      <c r="K5951" s="36"/>
      <c r="L5951" s="37"/>
      <c r="M5951" s="37"/>
      <c r="N5951" s="37"/>
      <c r="O5951" s="37"/>
      <c r="P5951" s="36"/>
      <c r="S5951" s="36"/>
      <c r="T5951" s="36"/>
      <c r="U5951" s="36"/>
      <c r="V5951" s="36"/>
    </row>
    <row r="5952" spans="11:22" x14ac:dyDescent="0.25">
      <c r="K5952" s="36"/>
      <c r="L5952" s="37"/>
      <c r="M5952" s="37"/>
      <c r="N5952" s="37"/>
      <c r="O5952" s="37"/>
      <c r="P5952" s="36"/>
      <c r="S5952" s="36"/>
      <c r="T5952" s="36"/>
      <c r="U5952" s="36"/>
      <c r="V5952" s="36"/>
    </row>
    <row r="5953" spans="11:22" x14ac:dyDescent="0.25">
      <c r="K5953" s="36"/>
      <c r="L5953" s="37"/>
      <c r="M5953" s="37"/>
      <c r="N5953" s="37"/>
      <c r="O5953" s="37"/>
      <c r="P5953" s="36"/>
      <c r="S5953" s="36"/>
      <c r="T5953" s="36"/>
      <c r="U5953" s="36"/>
      <c r="V5953" s="36"/>
    </row>
    <row r="5954" spans="11:22" x14ac:dyDescent="0.25">
      <c r="K5954" s="36"/>
      <c r="L5954" s="37"/>
      <c r="M5954" s="37"/>
      <c r="N5954" s="37"/>
      <c r="O5954" s="37"/>
      <c r="P5954" s="36"/>
      <c r="S5954" s="36"/>
      <c r="T5954" s="36"/>
      <c r="U5954" s="36"/>
      <c r="V5954" s="36"/>
    </row>
    <row r="5955" spans="11:22" x14ac:dyDescent="0.25">
      <c r="K5955" s="36"/>
      <c r="L5955" s="37"/>
      <c r="M5955" s="37"/>
      <c r="N5955" s="37"/>
      <c r="O5955" s="37"/>
      <c r="P5955" s="36"/>
      <c r="S5955" s="36"/>
      <c r="T5955" s="36"/>
      <c r="U5955" s="36"/>
      <c r="V5955" s="36"/>
    </row>
    <row r="5956" spans="11:22" x14ac:dyDescent="0.25">
      <c r="K5956" s="36"/>
      <c r="L5956" s="37"/>
      <c r="M5956" s="37"/>
      <c r="N5956" s="37"/>
      <c r="O5956" s="37"/>
      <c r="P5956" s="36"/>
      <c r="S5956" s="36"/>
      <c r="T5956" s="36"/>
      <c r="U5956" s="36"/>
      <c r="V5956" s="36"/>
    </row>
    <row r="5957" spans="11:22" x14ac:dyDescent="0.25">
      <c r="K5957" s="36"/>
      <c r="L5957" s="37"/>
      <c r="M5957" s="37"/>
      <c r="N5957" s="37"/>
      <c r="O5957" s="37"/>
      <c r="P5957" s="36"/>
      <c r="S5957" s="36"/>
      <c r="T5957" s="36"/>
      <c r="U5957" s="36"/>
      <c r="V5957" s="36"/>
    </row>
    <row r="5958" spans="11:22" x14ac:dyDescent="0.25">
      <c r="K5958" s="36"/>
      <c r="L5958" s="37"/>
      <c r="M5958" s="37"/>
      <c r="N5958" s="37"/>
      <c r="O5958" s="37"/>
      <c r="P5958" s="36"/>
      <c r="S5958" s="36"/>
      <c r="T5958" s="36"/>
      <c r="U5958" s="36"/>
      <c r="V5958" s="36"/>
    </row>
    <row r="5959" spans="11:22" x14ac:dyDescent="0.25">
      <c r="K5959" s="36"/>
      <c r="L5959" s="37"/>
      <c r="M5959" s="37"/>
      <c r="N5959" s="37"/>
      <c r="O5959" s="37"/>
      <c r="P5959" s="36"/>
      <c r="S5959" s="36"/>
      <c r="T5959" s="36"/>
      <c r="U5959" s="36"/>
      <c r="V5959" s="36"/>
    </row>
    <row r="5960" spans="11:22" x14ac:dyDescent="0.25">
      <c r="K5960" s="36"/>
      <c r="L5960" s="37"/>
      <c r="M5960" s="37"/>
      <c r="N5960" s="37"/>
      <c r="O5960" s="37"/>
      <c r="P5960" s="36"/>
      <c r="S5960" s="36"/>
      <c r="T5960" s="36"/>
      <c r="U5960" s="36"/>
      <c r="V5960" s="36"/>
    </row>
    <row r="5961" spans="11:22" x14ac:dyDescent="0.25">
      <c r="K5961" s="36"/>
      <c r="L5961" s="37"/>
      <c r="M5961" s="37"/>
      <c r="N5961" s="37"/>
      <c r="O5961" s="37"/>
      <c r="P5961" s="36"/>
      <c r="S5961" s="36"/>
      <c r="T5961" s="36"/>
      <c r="U5961" s="36"/>
      <c r="V5961" s="36"/>
    </row>
    <row r="5962" spans="11:22" x14ac:dyDescent="0.25">
      <c r="K5962" s="36"/>
      <c r="L5962" s="37"/>
      <c r="M5962" s="37"/>
      <c r="N5962" s="37"/>
      <c r="O5962" s="37"/>
      <c r="P5962" s="36"/>
      <c r="S5962" s="36"/>
      <c r="T5962" s="36"/>
      <c r="U5962" s="36"/>
      <c r="V5962" s="36"/>
    </row>
    <row r="5963" spans="11:22" x14ac:dyDescent="0.25">
      <c r="K5963" s="36"/>
      <c r="L5963" s="37"/>
      <c r="M5963" s="37"/>
      <c r="N5963" s="37"/>
      <c r="O5963" s="37"/>
      <c r="P5963" s="36"/>
      <c r="S5963" s="36"/>
      <c r="T5963" s="36"/>
      <c r="U5963" s="36"/>
      <c r="V5963" s="36"/>
    </row>
    <row r="5964" spans="11:22" x14ac:dyDescent="0.25">
      <c r="K5964" s="36"/>
      <c r="L5964" s="37"/>
      <c r="M5964" s="37"/>
      <c r="N5964" s="37"/>
      <c r="O5964" s="37"/>
      <c r="P5964" s="36"/>
      <c r="S5964" s="36"/>
      <c r="T5964" s="36"/>
      <c r="U5964" s="36"/>
      <c r="V5964" s="36"/>
    </row>
    <row r="5965" spans="11:22" x14ac:dyDescent="0.25">
      <c r="K5965" s="36"/>
      <c r="L5965" s="37"/>
      <c r="M5965" s="37"/>
      <c r="N5965" s="37"/>
      <c r="O5965" s="37"/>
      <c r="P5965" s="36"/>
      <c r="S5965" s="36"/>
      <c r="T5965" s="36"/>
      <c r="U5965" s="36"/>
      <c r="V5965" s="36"/>
    </row>
    <row r="5966" spans="11:22" x14ac:dyDescent="0.25">
      <c r="K5966" s="36"/>
      <c r="L5966" s="37"/>
      <c r="M5966" s="37"/>
      <c r="N5966" s="37"/>
      <c r="O5966" s="37"/>
      <c r="P5966" s="36"/>
      <c r="S5966" s="36"/>
      <c r="T5966" s="36"/>
      <c r="U5966" s="36"/>
      <c r="V5966" s="36"/>
    </row>
    <row r="5967" spans="11:22" x14ac:dyDescent="0.25">
      <c r="K5967" s="36"/>
      <c r="L5967" s="37"/>
      <c r="M5967" s="37"/>
      <c r="N5967" s="37"/>
      <c r="O5967" s="37"/>
      <c r="P5967" s="36"/>
      <c r="S5967" s="36"/>
      <c r="T5967" s="36"/>
      <c r="U5967" s="36"/>
      <c r="V5967" s="36"/>
    </row>
    <row r="5968" spans="11:22" x14ac:dyDescent="0.25">
      <c r="K5968" s="36"/>
      <c r="L5968" s="37"/>
      <c r="M5968" s="37"/>
      <c r="N5968" s="37"/>
      <c r="O5968" s="37"/>
      <c r="P5968" s="36"/>
      <c r="S5968" s="36"/>
      <c r="T5968" s="36"/>
      <c r="U5968" s="36"/>
      <c r="V5968" s="36"/>
    </row>
    <row r="5969" spans="11:22" x14ac:dyDescent="0.25">
      <c r="K5969" s="36"/>
      <c r="L5969" s="37"/>
      <c r="M5969" s="37"/>
      <c r="N5969" s="37"/>
      <c r="O5969" s="37"/>
      <c r="P5969" s="36"/>
      <c r="S5969" s="36"/>
      <c r="T5969" s="36"/>
      <c r="U5969" s="36"/>
      <c r="V5969" s="36"/>
    </row>
    <row r="5970" spans="11:22" x14ac:dyDescent="0.25">
      <c r="K5970" s="36"/>
      <c r="L5970" s="37"/>
      <c r="M5970" s="37"/>
      <c r="N5970" s="37"/>
      <c r="O5970" s="37"/>
      <c r="P5970" s="36"/>
      <c r="S5970" s="36"/>
      <c r="T5970" s="36"/>
      <c r="U5970" s="36"/>
      <c r="V5970" s="36"/>
    </row>
    <row r="5971" spans="11:22" x14ac:dyDescent="0.25">
      <c r="K5971" s="36"/>
      <c r="L5971" s="37"/>
      <c r="M5971" s="37"/>
      <c r="N5971" s="37"/>
      <c r="O5971" s="37"/>
      <c r="P5971" s="36"/>
      <c r="S5971" s="36"/>
      <c r="T5971" s="36"/>
      <c r="U5971" s="36"/>
      <c r="V5971" s="36"/>
    </row>
    <row r="5972" spans="11:22" x14ac:dyDescent="0.25">
      <c r="K5972" s="36"/>
      <c r="L5972" s="37"/>
      <c r="M5972" s="37"/>
      <c r="N5972" s="37"/>
      <c r="O5972" s="37"/>
      <c r="P5972" s="36"/>
      <c r="S5972" s="36"/>
      <c r="T5972" s="36"/>
      <c r="U5972" s="36"/>
      <c r="V5972" s="36"/>
    </row>
    <row r="5973" spans="11:22" x14ac:dyDescent="0.25">
      <c r="K5973" s="36"/>
      <c r="L5973" s="37"/>
      <c r="M5973" s="37"/>
      <c r="N5973" s="37"/>
      <c r="O5973" s="37"/>
      <c r="P5973" s="36"/>
      <c r="S5973" s="36"/>
      <c r="T5973" s="36"/>
      <c r="U5973" s="36"/>
      <c r="V5973" s="36"/>
    </row>
    <row r="5974" spans="11:22" x14ac:dyDescent="0.25">
      <c r="K5974" s="36"/>
      <c r="L5974" s="37"/>
      <c r="M5974" s="37"/>
      <c r="N5974" s="37"/>
      <c r="O5974" s="37"/>
      <c r="P5974" s="36"/>
      <c r="S5974" s="36"/>
      <c r="T5974" s="36"/>
      <c r="U5974" s="36"/>
      <c r="V5974" s="36"/>
    </row>
    <row r="5975" spans="11:22" x14ac:dyDescent="0.25">
      <c r="K5975" s="36"/>
      <c r="L5975" s="37"/>
      <c r="M5975" s="37"/>
      <c r="N5975" s="37"/>
      <c r="O5975" s="37"/>
      <c r="P5975" s="36"/>
      <c r="S5975" s="36"/>
      <c r="T5975" s="36"/>
      <c r="U5975" s="36"/>
      <c r="V5975" s="36"/>
    </row>
    <row r="5976" spans="11:22" x14ac:dyDescent="0.25">
      <c r="K5976" s="36"/>
      <c r="L5976" s="37"/>
      <c r="M5976" s="37"/>
      <c r="N5976" s="37"/>
      <c r="O5976" s="37"/>
      <c r="P5976" s="36"/>
      <c r="S5976" s="36"/>
      <c r="T5976" s="36"/>
      <c r="U5976" s="36"/>
      <c r="V5976" s="36"/>
    </row>
    <row r="5977" spans="11:22" x14ac:dyDescent="0.25">
      <c r="K5977" s="36"/>
      <c r="L5977" s="37"/>
      <c r="M5977" s="37"/>
      <c r="N5977" s="37"/>
      <c r="O5977" s="37"/>
      <c r="P5977" s="36"/>
      <c r="S5977" s="36"/>
      <c r="T5977" s="36"/>
      <c r="U5977" s="36"/>
      <c r="V5977" s="36"/>
    </row>
    <row r="5978" spans="11:22" x14ac:dyDescent="0.25">
      <c r="K5978" s="36"/>
      <c r="L5978" s="37"/>
      <c r="M5978" s="37"/>
      <c r="N5978" s="37"/>
      <c r="O5978" s="37"/>
      <c r="P5978" s="36"/>
      <c r="S5978" s="36"/>
      <c r="T5978" s="36"/>
      <c r="U5978" s="36"/>
      <c r="V5978" s="36"/>
    </row>
    <row r="5979" spans="11:22" x14ac:dyDescent="0.25">
      <c r="K5979" s="36"/>
      <c r="L5979" s="37"/>
      <c r="M5979" s="37"/>
      <c r="N5979" s="37"/>
      <c r="O5979" s="37"/>
      <c r="P5979" s="36"/>
      <c r="S5979" s="36"/>
      <c r="T5979" s="36"/>
      <c r="U5979" s="36"/>
      <c r="V5979" s="36"/>
    </row>
    <row r="5980" spans="11:22" x14ac:dyDescent="0.25">
      <c r="K5980" s="36"/>
      <c r="L5980" s="37"/>
      <c r="M5980" s="37"/>
      <c r="N5980" s="37"/>
      <c r="O5980" s="37"/>
      <c r="P5980" s="36"/>
      <c r="S5980" s="36"/>
      <c r="T5980" s="36"/>
      <c r="U5980" s="36"/>
      <c r="V5980" s="36"/>
    </row>
    <row r="5981" spans="11:22" x14ac:dyDescent="0.25">
      <c r="K5981" s="36"/>
      <c r="L5981" s="37"/>
      <c r="M5981" s="37"/>
      <c r="N5981" s="37"/>
      <c r="O5981" s="37"/>
      <c r="P5981" s="36"/>
      <c r="S5981" s="36"/>
      <c r="T5981" s="36"/>
      <c r="U5981" s="36"/>
      <c r="V5981" s="36"/>
    </row>
    <row r="5982" spans="11:22" x14ac:dyDescent="0.25">
      <c r="K5982" s="36"/>
      <c r="L5982" s="37"/>
      <c r="M5982" s="37"/>
      <c r="N5982" s="37"/>
      <c r="O5982" s="37"/>
      <c r="P5982" s="36"/>
      <c r="S5982" s="36"/>
      <c r="T5982" s="36"/>
      <c r="U5982" s="36"/>
      <c r="V5982" s="36"/>
    </row>
    <row r="5983" spans="11:22" x14ac:dyDescent="0.25">
      <c r="K5983" s="36"/>
      <c r="L5983" s="37"/>
      <c r="M5983" s="37"/>
      <c r="N5983" s="37"/>
      <c r="O5983" s="37"/>
      <c r="P5983" s="36"/>
      <c r="S5983" s="36"/>
      <c r="T5983" s="36"/>
      <c r="U5983" s="36"/>
      <c r="V5983" s="36"/>
    </row>
    <row r="5984" spans="11:22" x14ac:dyDescent="0.25">
      <c r="K5984" s="36"/>
      <c r="L5984" s="37"/>
      <c r="M5984" s="37"/>
      <c r="N5984" s="37"/>
      <c r="O5984" s="37"/>
      <c r="P5984" s="36"/>
      <c r="S5984" s="36"/>
      <c r="T5984" s="36"/>
      <c r="U5984" s="36"/>
      <c r="V5984" s="36"/>
    </row>
    <row r="5985" spans="11:22" x14ac:dyDescent="0.25">
      <c r="K5985" s="36"/>
      <c r="L5985" s="37"/>
      <c r="M5985" s="37"/>
      <c r="N5985" s="37"/>
      <c r="O5985" s="37"/>
      <c r="P5985" s="36"/>
      <c r="S5985" s="36"/>
      <c r="T5985" s="36"/>
      <c r="U5985" s="36"/>
      <c r="V5985" s="36"/>
    </row>
    <row r="5986" spans="11:22" x14ac:dyDescent="0.25">
      <c r="K5986" s="36"/>
      <c r="L5986" s="37"/>
      <c r="M5986" s="37"/>
      <c r="N5986" s="37"/>
      <c r="O5986" s="37"/>
      <c r="P5986" s="36"/>
      <c r="S5986" s="36"/>
      <c r="T5986" s="36"/>
      <c r="U5986" s="36"/>
      <c r="V5986" s="36"/>
    </row>
    <row r="5987" spans="11:22" x14ac:dyDescent="0.25">
      <c r="K5987" s="36"/>
      <c r="L5987" s="37"/>
      <c r="M5987" s="37"/>
      <c r="N5987" s="37"/>
      <c r="O5987" s="37"/>
      <c r="P5987" s="36"/>
      <c r="S5987" s="36"/>
      <c r="T5987" s="36"/>
      <c r="U5987" s="36"/>
      <c r="V5987" s="36"/>
    </row>
    <row r="5988" spans="11:22" x14ac:dyDescent="0.25">
      <c r="K5988" s="36"/>
      <c r="L5988" s="37"/>
      <c r="M5988" s="37"/>
      <c r="N5988" s="37"/>
      <c r="O5988" s="37"/>
      <c r="P5988" s="36"/>
      <c r="S5988" s="36"/>
      <c r="T5988" s="36"/>
      <c r="U5988" s="36"/>
      <c r="V5988" s="36"/>
    </row>
    <row r="5989" spans="11:22" x14ac:dyDescent="0.25">
      <c r="K5989" s="36"/>
      <c r="L5989" s="37"/>
      <c r="M5989" s="37"/>
      <c r="N5989" s="37"/>
      <c r="O5989" s="37"/>
      <c r="P5989" s="36"/>
      <c r="S5989" s="36"/>
      <c r="T5989" s="36"/>
      <c r="U5989" s="36"/>
      <c r="V5989" s="36"/>
    </row>
    <row r="5990" spans="11:22" x14ac:dyDescent="0.25">
      <c r="K5990" s="36"/>
      <c r="L5990" s="37"/>
      <c r="M5990" s="37"/>
      <c r="N5990" s="37"/>
      <c r="O5990" s="37"/>
      <c r="P5990" s="36"/>
      <c r="S5990" s="36"/>
      <c r="T5990" s="36"/>
      <c r="U5990" s="36"/>
      <c r="V5990" s="36"/>
    </row>
    <row r="5991" spans="11:22" x14ac:dyDescent="0.25">
      <c r="K5991" s="36"/>
      <c r="L5991" s="37"/>
      <c r="M5991" s="37"/>
      <c r="N5991" s="37"/>
      <c r="O5991" s="37"/>
      <c r="P5991" s="36"/>
      <c r="S5991" s="36"/>
      <c r="T5991" s="36"/>
      <c r="U5991" s="36"/>
      <c r="V5991" s="36"/>
    </row>
    <row r="5992" spans="11:22" x14ac:dyDescent="0.25">
      <c r="K5992" s="36"/>
      <c r="L5992" s="37"/>
      <c r="M5992" s="37"/>
      <c r="N5992" s="37"/>
      <c r="O5992" s="37"/>
      <c r="P5992" s="36"/>
      <c r="S5992" s="36"/>
      <c r="T5992" s="36"/>
      <c r="U5992" s="36"/>
      <c r="V5992" s="36"/>
    </row>
    <row r="5993" spans="11:22" x14ac:dyDescent="0.25">
      <c r="K5993" s="36"/>
      <c r="L5993" s="37"/>
      <c r="M5993" s="37"/>
      <c r="N5993" s="37"/>
      <c r="O5993" s="37"/>
      <c r="P5993" s="36"/>
      <c r="S5993" s="36"/>
      <c r="T5993" s="36"/>
      <c r="U5993" s="36"/>
      <c r="V5993" s="36"/>
    </row>
    <row r="5994" spans="11:22" x14ac:dyDescent="0.25">
      <c r="K5994" s="36"/>
      <c r="L5994" s="37"/>
      <c r="M5994" s="37"/>
      <c r="N5994" s="37"/>
      <c r="O5994" s="37"/>
      <c r="P5994" s="36"/>
      <c r="S5994" s="36"/>
      <c r="T5994" s="36"/>
      <c r="U5994" s="36"/>
      <c r="V5994" s="36"/>
    </row>
    <row r="5995" spans="11:22" x14ac:dyDescent="0.25">
      <c r="K5995" s="36"/>
      <c r="L5995" s="37"/>
      <c r="M5995" s="37"/>
      <c r="N5995" s="37"/>
      <c r="O5995" s="37"/>
      <c r="P5995" s="36"/>
      <c r="S5995" s="36"/>
      <c r="T5995" s="36"/>
      <c r="U5995" s="36"/>
      <c r="V5995" s="36"/>
    </row>
    <row r="5996" spans="11:22" x14ac:dyDescent="0.25">
      <c r="K5996" s="36"/>
      <c r="L5996" s="37"/>
      <c r="M5996" s="37"/>
      <c r="N5996" s="37"/>
      <c r="O5996" s="37"/>
      <c r="P5996" s="36"/>
      <c r="S5996" s="36"/>
      <c r="T5996" s="36"/>
      <c r="U5996" s="36"/>
      <c r="V5996" s="36"/>
    </row>
    <row r="5997" spans="11:22" x14ac:dyDescent="0.25">
      <c r="K5997" s="36"/>
      <c r="L5997" s="37"/>
      <c r="M5997" s="37"/>
      <c r="N5997" s="37"/>
      <c r="O5997" s="37"/>
      <c r="P5997" s="36"/>
      <c r="S5997" s="36"/>
      <c r="T5997" s="36"/>
      <c r="U5997" s="36"/>
      <c r="V5997" s="36"/>
    </row>
    <row r="5998" spans="11:22" x14ac:dyDescent="0.25">
      <c r="K5998" s="36"/>
      <c r="L5998" s="37"/>
      <c r="M5998" s="37"/>
      <c r="N5998" s="37"/>
      <c r="O5998" s="37"/>
      <c r="P5998" s="36"/>
      <c r="S5998" s="36"/>
      <c r="T5998" s="36"/>
      <c r="U5998" s="36"/>
      <c r="V5998" s="36"/>
    </row>
    <row r="5999" spans="11:22" x14ac:dyDescent="0.25">
      <c r="K5999" s="36"/>
      <c r="L5999" s="37"/>
      <c r="M5999" s="37"/>
      <c r="N5999" s="37"/>
      <c r="O5999" s="37"/>
      <c r="P5999" s="36"/>
      <c r="S5999" s="36"/>
      <c r="T5999" s="36"/>
      <c r="U5999" s="36"/>
      <c r="V5999" s="36"/>
    </row>
    <row r="6000" spans="11:22" x14ac:dyDescent="0.25">
      <c r="K6000" s="36"/>
      <c r="L6000" s="37"/>
      <c r="M6000" s="37"/>
      <c r="N6000" s="37"/>
      <c r="O6000" s="37"/>
      <c r="P6000" s="36"/>
      <c r="S6000" s="36"/>
      <c r="T6000" s="36"/>
      <c r="U6000" s="36"/>
      <c r="V6000" s="36"/>
    </row>
    <row r="6001" spans="11:22" x14ac:dyDescent="0.25">
      <c r="K6001" s="36"/>
      <c r="L6001" s="37"/>
      <c r="M6001" s="37"/>
      <c r="N6001" s="37"/>
      <c r="O6001" s="37"/>
      <c r="P6001" s="36"/>
      <c r="S6001" s="36"/>
      <c r="T6001" s="36"/>
      <c r="U6001" s="36"/>
      <c r="V6001" s="36"/>
    </row>
    <row r="6002" spans="11:22" x14ac:dyDescent="0.25">
      <c r="K6002" s="36"/>
      <c r="L6002" s="37"/>
      <c r="M6002" s="37"/>
      <c r="N6002" s="37"/>
      <c r="O6002" s="37"/>
      <c r="P6002" s="36"/>
      <c r="S6002" s="36"/>
      <c r="T6002" s="36"/>
      <c r="U6002" s="36"/>
      <c r="V6002" s="36"/>
    </row>
    <row r="6003" spans="11:22" x14ac:dyDescent="0.25">
      <c r="K6003" s="36"/>
      <c r="L6003" s="37"/>
      <c r="M6003" s="37"/>
      <c r="N6003" s="37"/>
      <c r="O6003" s="37"/>
      <c r="P6003" s="36"/>
      <c r="S6003" s="36"/>
      <c r="T6003" s="36"/>
      <c r="U6003" s="36"/>
      <c r="V6003" s="36"/>
    </row>
    <row r="6004" spans="11:22" x14ac:dyDescent="0.25">
      <c r="K6004" s="36"/>
      <c r="L6004" s="37"/>
      <c r="M6004" s="37"/>
      <c r="N6004" s="37"/>
      <c r="O6004" s="37"/>
      <c r="P6004" s="36"/>
      <c r="S6004" s="36"/>
      <c r="T6004" s="36"/>
      <c r="U6004" s="36"/>
      <c r="V6004" s="36"/>
    </row>
    <row r="6005" spans="11:22" x14ac:dyDescent="0.25">
      <c r="K6005" s="36"/>
      <c r="L6005" s="37"/>
      <c r="M6005" s="37"/>
      <c r="N6005" s="37"/>
      <c r="O6005" s="37"/>
      <c r="P6005" s="36"/>
      <c r="S6005" s="36"/>
      <c r="T6005" s="36"/>
      <c r="U6005" s="36"/>
      <c r="V6005" s="36"/>
    </row>
    <row r="6006" spans="11:22" x14ac:dyDescent="0.25">
      <c r="K6006" s="36"/>
      <c r="L6006" s="37"/>
      <c r="M6006" s="37"/>
      <c r="N6006" s="37"/>
      <c r="O6006" s="37"/>
      <c r="P6006" s="36"/>
      <c r="S6006" s="36"/>
      <c r="T6006" s="36"/>
      <c r="U6006" s="36"/>
      <c r="V6006" s="36"/>
    </row>
    <row r="6007" spans="11:22" x14ac:dyDescent="0.25">
      <c r="K6007" s="36"/>
      <c r="L6007" s="37"/>
      <c r="M6007" s="37"/>
      <c r="N6007" s="37"/>
      <c r="O6007" s="37"/>
      <c r="P6007" s="36"/>
      <c r="S6007" s="36"/>
      <c r="T6007" s="36"/>
      <c r="U6007" s="36"/>
      <c r="V6007" s="36"/>
    </row>
    <row r="6008" spans="11:22" x14ac:dyDescent="0.25">
      <c r="K6008" s="36"/>
      <c r="L6008" s="37"/>
      <c r="M6008" s="37"/>
      <c r="N6008" s="37"/>
      <c r="O6008" s="37"/>
      <c r="P6008" s="36"/>
      <c r="S6008" s="36"/>
      <c r="T6008" s="36"/>
      <c r="U6008" s="36"/>
      <c r="V6008" s="36"/>
    </row>
    <row r="6009" spans="11:22" x14ac:dyDescent="0.25">
      <c r="K6009" s="36"/>
      <c r="L6009" s="37"/>
      <c r="M6009" s="37"/>
      <c r="N6009" s="37"/>
      <c r="O6009" s="37"/>
      <c r="P6009" s="36"/>
      <c r="S6009" s="36"/>
      <c r="T6009" s="36"/>
      <c r="U6009" s="36"/>
      <c r="V6009" s="36"/>
    </row>
    <row r="6010" spans="11:22" x14ac:dyDescent="0.25">
      <c r="K6010" s="36"/>
      <c r="L6010" s="37"/>
      <c r="M6010" s="37"/>
      <c r="N6010" s="37"/>
      <c r="O6010" s="37"/>
      <c r="P6010" s="36"/>
      <c r="S6010" s="36"/>
      <c r="T6010" s="36"/>
      <c r="U6010" s="36"/>
      <c r="V6010" s="36"/>
    </row>
    <row r="6011" spans="11:22" x14ac:dyDescent="0.25">
      <c r="K6011" s="36"/>
      <c r="L6011" s="37"/>
      <c r="M6011" s="37"/>
      <c r="N6011" s="37"/>
      <c r="O6011" s="37"/>
      <c r="P6011" s="36"/>
      <c r="S6011" s="36"/>
      <c r="T6011" s="36"/>
      <c r="U6011" s="36"/>
      <c r="V6011" s="36"/>
    </row>
    <row r="6012" spans="11:22" x14ac:dyDescent="0.25">
      <c r="K6012" s="36"/>
      <c r="L6012" s="37"/>
      <c r="M6012" s="37"/>
      <c r="N6012" s="37"/>
      <c r="O6012" s="37"/>
      <c r="P6012" s="36"/>
      <c r="S6012" s="36"/>
      <c r="T6012" s="36"/>
      <c r="U6012" s="36"/>
      <c r="V6012" s="36"/>
    </row>
    <row r="6013" spans="11:22" x14ac:dyDescent="0.25">
      <c r="K6013" s="36"/>
      <c r="L6013" s="37"/>
      <c r="M6013" s="37"/>
      <c r="N6013" s="37"/>
      <c r="O6013" s="37"/>
      <c r="P6013" s="36"/>
      <c r="S6013" s="36"/>
      <c r="T6013" s="36"/>
      <c r="U6013" s="36"/>
      <c r="V6013" s="36"/>
    </row>
    <row r="6014" spans="11:22" x14ac:dyDescent="0.25">
      <c r="K6014" s="36"/>
      <c r="L6014" s="37"/>
      <c r="M6014" s="37"/>
      <c r="N6014" s="37"/>
      <c r="O6014" s="37"/>
      <c r="P6014" s="36"/>
      <c r="S6014" s="36"/>
      <c r="T6014" s="36"/>
      <c r="U6014" s="36"/>
      <c r="V6014" s="36"/>
    </row>
    <row r="6015" spans="11:22" x14ac:dyDescent="0.25">
      <c r="K6015" s="36"/>
      <c r="L6015" s="37"/>
      <c r="M6015" s="37"/>
      <c r="N6015" s="37"/>
      <c r="O6015" s="37"/>
      <c r="P6015" s="36"/>
      <c r="S6015" s="36"/>
      <c r="T6015" s="36"/>
      <c r="U6015" s="36"/>
      <c r="V6015" s="36"/>
    </row>
    <row r="6016" spans="11:22" x14ac:dyDescent="0.25">
      <c r="K6016" s="36"/>
      <c r="L6016" s="37"/>
      <c r="M6016" s="37"/>
      <c r="N6016" s="37"/>
      <c r="O6016" s="37"/>
      <c r="P6016" s="36"/>
      <c r="S6016" s="36"/>
      <c r="T6016" s="36"/>
      <c r="U6016" s="36"/>
      <c r="V6016" s="36"/>
    </row>
    <row r="6017" spans="11:22" x14ac:dyDescent="0.25">
      <c r="K6017" s="36"/>
      <c r="L6017" s="37"/>
      <c r="M6017" s="37"/>
      <c r="N6017" s="37"/>
      <c r="O6017" s="37"/>
      <c r="P6017" s="36"/>
      <c r="S6017" s="36"/>
      <c r="T6017" s="36"/>
      <c r="U6017" s="36"/>
      <c r="V6017" s="36"/>
    </row>
    <row r="6018" spans="11:22" x14ac:dyDescent="0.25">
      <c r="K6018" s="36"/>
      <c r="L6018" s="37"/>
      <c r="M6018" s="37"/>
      <c r="N6018" s="37"/>
      <c r="O6018" s="37"/>
      <c r="P6018" s="36"/>
      <c r="S6018" s="36"/>
      <c r="T6018" s="36"/>
      <c r="U6018" s="36"/>
      <c r="V6018" s="36"/>
    </row>
    <row r="6019" spans="11:22" x14ac:dyDescent="0.25">
      <c r="K6019" s="36"/>
      <c r="L6019" s="37"/>
      <c r="M6019" s="37"/>
      <c r="N6019" s="37"/>
      <c r="O6019" s="37"/>
      <c r="P6019" s="36"/>
      <c r="S6019" s="36"/>
      <c r="T6019" s="36"/>
      <c r="U6019" s="36"/>
      <c r="V6019" s="36"/>
    </row>
    <row r="6020" spans="11:22" x14ac:dyDescent="0.25">
      <c r="K6020" s="36"/>
      <c r="L6020" s="37"/>
      <c r="M6020" s="37"/>
      <c r="N6020" s="37"/>
      <c r="O6020" s="37"/>
      <c r="P6020" s="36"/>
      <c r="S6020" s="36"/>
      <c r="T6020" s="36"/>
      <c r="U6020" s="36"/>
      <c r="V6020" s="36"/>
    </row>
    <row r="6021" spans="11:22" x14ac:dyDescent="0.25">
      <c r="K6021" s="36"/>
      <c r="L6021" s="37"/>
      <c r="M6021" s="37"/>
      <c r="N6021" s="37"/>
      <c r="O6021" s="37"/>
      <c r="P6021" s="36"/>
      <c r="S6021" s="36"/>
      <c r="T6021" s="36"/>
      <c r="U6021" s="36"/>
      <c r="V6021" s="36"/>
    </row>
    <row r="6022" spans="11:22" x14ac:dyDescent="0.25">
      <c r="K6022" s="36"/>
      <c r="L6022" s="37"/>
      <c r="M6022" s="37"/>
      <c r="N6022" s="37"/>
      <c r="O6022" s="37"/>
      <c r="P6022" s="36"/>
      <c r="S6022" s="36"/>
      <c r="T6022" s="36"/>
      <c r="U6022" s="36"/>
      <c r="V6022" s="36"/>
    </row>
    <row r="6023" spans="11:22" x14ac:dyDescent="0.25">
      <c r="K6023" s="36"/>
      <c r="L6023" s="37"/>
      <c r="M6023" s="37"/>
      <c r="N6023" s="37"/>
      <c r="O6023" s="37"/>
      <c r="P6023" s="36"/>
      <c r="S6023" s="36"/>
      <c r="T6023" s="36"/>
      <c r="U6023" s="36"/>
      <c r="V6023" s="36"/>
    </row>
    <row r="6024" spans="11:22" x14ac:dyDescent="0.25">
      <c r="K6024" s="36"/>
      <c r="L6024" s="37"/>
      <c r="M6024" s="37"/>
      <c r="N6024" s="37"/>
      <c r="O6024" s="37"/>
      <c r="P6024" s="36"/>
      <c r="S6024" s="36"/>
      <c r="T6024" s="36"/>
      <c r="U6024" s="36"/>
      <c r="V6024" s="36"/>
    </row>
    <row r="6025" spans="11:22" x14ac:dyDescent="0.25">
      <c r="K6025" s="36"/>
      <c r="L6025" s="37"/>
      <c r="M6025" s="37"/>
      <c r="N6025" s="37"/>
      <c r="O6025" s="37"/>
      <c r="P6025" s="36"/>
      <c r="S6025" s="36"/>
      <c r="T6025" s="36"/>
      <c r="U6025" s="36"/>
      <c r="V6025" s="36"/>
    </row>
    <row r="6026" spans="11:22" x14ac:dyDescent="0.25">
      <c r="K6026" s="36"/>
      <c r="L6026" s="37"/>
      <c r="M6026" s="37"/>
      <c r="N6026" s="37"/>
      <c r="O6026" s="37"/>
      <c r="P6026" s="36"/>
      <c r="S6026" s="36"/>
      <c r="T6026" s="36"/>
      <c r="U6026" s="36"/>
      <c r="V6026" s="36"/>
    </row>
    <row r="6027" spans="11:22" x14ac:dyDescent="0.25">
      <c r="K6027" s="36"/>
      <c r="L6027" s="37"/>
      <c r="M6027" s="37"/>
      <c r="N6027" s="37"/>
      <c r="O6027" s="37"/>
      <c r="P6027" s="36"/>
      <c r="S6027" s="36"/>
      <c r="T6027" s="36"/>
      <c r="U6027" s="36"/>
      <c r="V6027" s="36"/>
    </row>
    <row r="6028" spans="11:22" x14ac:dyDescent="0.25">
      <c r="K6028" s="36"/>
      <c r="L6028" s="37"/>
      <c r="M6028" s="37"/>
      <c r="N6028" s="37"/>
      <c r="O6028" s="37"/>
      <c r="P6028" s="36"/>
      <c r="S6028" s="36"/>
      <c r="T6028" s="36"/>
      <c r="U6028" s="36"/>
      <c r="V6028" s="36"/>
    </row>
    <row r="6029" spans="11:22" x14ac:dyDescent="0.25">
      <c r="K6029" s="36"/>
      <c r="L6029" s="37"/>
      <c r="M6029" s="37"/>
      <c r="N6029" s="37"/>
      <c r="O6029" s="37"/>
      <c r="P6029" s="36"/>
      <c r="S6029" s="36"/>
      <c r="T6029" s="36"/>
      <c r="U6029" s="36"/>
      <c r="V6029" s="36"/>
    </row>
    <row r="6030" spans="11:22" x14ac:dyDescent="0.25">
      <c r="K6030" s="36"/>
      <c r="L6030" s="37"/>
      <c r="M6030" s="37"/>
      <c r="N6030" s="37"/>
      <c r="O6030" s="37"/>
      <c r="P6030" s="36"/>
      <c r="S6030" s="36"/>
      <c r="T6030" s="36"/>
      <c r="U6030" s="36"/>
      <c r="V6030" s="36"/>
    </row>
    <row r="6031" spans="11:22" x14ac:dyDescent="0.25">
      <c r="K6031" s="36"/>
      <c r="L6031" s="37"/>
      <c r="M6031" s="37"/>
      <c r="N6031" s="37"/>
      <c r="O6031" s="37"/>
      <c r="P6031" s="36"/>
      <c r="S6031" s="36"/>
      <c r="T6031" s="36"/>
      <c r="U6031" s="36"/>
      <c r="V6031" s="36"/>
    </row>
    <row r="6032" spans="11:22" x14ac:dyDescent="0.25">
      <c r="K6032" s="36"/>
      <c r="L6032" s="37"/>
      <c r="M6032" s="37"/>
      <c r="N6032" s="37"/>
      <c r="O6032" s="37"/>
      <c r="P6032" s="36"/>
      <c r="S6032" s="36"/>
      <c r="T6032" s="36"/>
      <c r="U6032" s="36"/>
      <c r="V6032" s="36"/>
    </row>
    <row r="6033" spans="11:22" x14ac:dyDescent="0.25">
      <c r="K6033" s="36"/>
      <c r="L6033" s="37"/>
      <c r="M6033" s="37"/>
      <c r="N6033" s="37"/>
      <c r="O6033" s="37"/>
      <c r="P6033" s="36"/>
      <c r="S6033" s="36"/>
      <c r="T6033" s="36"/>
      <c r="U6033" s="36"/>
      <c r="V6033" s="36"/>
    </row>
    <row r="6034" spans="11:22" x14ac:dyDescent="0.25">
      <c r="K6034" s="36"/>
      <c r="L6034" s="37"/>
      <c r="M6034" s="37"/>
      <c r="N6034" s="37"/>
      <c r="O6034" s="37"/>
      <c r="P6034" s="36"/>
      <c r="S6034" s="36"/>
      <c r="T6034" s="36"/>
      <c r="U6034" s="36"/>
      <c r="V6034" s="36"/>
    </row>
    <row r="6035" spans="11:22" x14ac:dyDescent="0.25">
      <c r="K6035" s="36"/>
      <c r="L6035" s="37"/>
      <c r="M6035" s="37"/>
      <c r="N6035" s="37"/>
      <c r="O6035" s="37"/>
      <c r="P6035" s="36"/>
      <c r="S6035" s="36"/>
      <c r="T6035" s="36"/>
      <c r="U6035" s="36"/>
      <c r="V6035" s="36"/>
    </row>
    <row r="6036" spans="11:22" x14ac:dyDescent="0.25">
      <c r="K6036" s="36"/>
      <c r="L6036" s="37"/>
      <c r="M6036" s="37"/>
      <c r="N6036" s="37"/>
      <c r="O6036" s="37"/>
      <c r="P6036" s="36"/>
      <c r="S6036" s="36"/>
      <c r="T6036" s="36"/>
      <c r="U6036" s="36"/>
      <c r="V6036" s="36"/>
    </row>
    <row r="6037" spans="11:22" x14ac:dyDescent="0.25">
      <c r="K6037" s="36"/>
      <c r="L6037" s="37"/>
      <c r="M6037" s="37"/>
      <c r="N6037" s="37"/>
      <c r="O6037" s="37"/>
      <c r="P6037" s="36"/>
      <c r="S6037" s="36"/>
      <c r="T6037" s="36"/>
      <c r="U6037" s="36"/>
      <c r="V6037" s="36"/>
    </row>
    <row r="6038" spans="11:22" x14ac:dyDescent="0.25">
      <c r="K6038" s="36"/>
      <c r="L6038" s="37"/>
      <c r="M6038" s="37"/>
      <c r="N6038" s="37"/>
      <c r="O6038" s="37"/>
      <c r="P6038" s="36"/>
      <c r="S6038" s="36"/>
      <c r="T6038" s="36"/>
      <c r="U6038" s="36"/>
      <c r="V6038" s="36"/>
    </row>
    <row r="6039" spans="11:22" x14ac:dyDescent="0.25">
      <c r="K6039" s="36"/>
      <c r="L6039" s="37"/>
      <c r="M6039" s="37"/>
      <c r="N6039" s="37"/>
      <c r="O6039" s="37"/>
      <c r="P6039" s="36"/>
      <c r="S6039" s="36"/>
      <c r="T6039" s="36"/>
      <c r="U6039" s="36"/>
      <c r="V6039" s="36"/>
    </row>
    <row r="6040" spans="11:22" x14ac:dyDescent="0.25">
      <c r="K6040" s="36"/>
      <c r="L6040" s="37"/>
      <c r="M6040" s="37"/>
      <c r="N6040" s="37"/>
      <c r="O6040" s="37"/>
      <c r="P6040" s="36"/>
      <c r="S6040" s="36"/>
      <c r="T6040" s="36"/>
      <c r="U6040" s="36"/>
      <c r="V6040" s="36"/>
    </row>
    <row r="6041" spans="11:22" x14ac:dyDescent="0.25">
      <c r="K6041" s="36"/>
      <c r="L6041" s="37"/>
      <c r="M6041" s="37"/>
      <c r="N6041" s="37"/>
      <c r="O6041" s="37"/>
      <c r="P6041" s="36"/>
      <c r="S6041" s="36"/>
      <c r="T6041" s="36"/>
      <c r="U6041" s="36"/>
      <c r="V6041" s="36"/>
    </row>
    <row r="6042" spans="11:22" x14ac:dyDescent="0.25">
      <c r="K6042" s="36"/>
      <c r="L6042" s="37"/>
      <c r="M6042" s="37"/>
      <c r="N6042" s="37"/>
      <c r="O6042" s="37"/>
      <c r="P6042" s="36"/>
      <c r="S6042" s="36"/>
      <c r="T6042" s="36"/>
      <c r="U6042" s="36"/>
      <c r="V6042" s="36"/>
    </row>
    <row r="6043" spans="11:22" x14ac:dyDescent="0.25">
      <c r="K6043" s="36"/>
      <c r="L6043" s="37"/>
      <c r="M6043" s="37"/>
      <c r="N6043" s="37"/>
      <c r="O6043" s="37"/>
      <c r="P6043" s="36"/>
      <c r="S6043" s="36"/>
      <c r="T6043" s="36"/>
      <c r="U6043" s="36"/>
      <c r="V6043" s="36"/>
    </row>
    <row r="6044" spans="11:22" x14ac:dyDescent="0.25">
      <c r="K6044" s="36"/>
      <c r="L6044" s="37"/>
      <c r="M6044" s="37"/>
      <c r="N6044" s="37"/>
      <c r="O6044" s="37"/>
      <c r="P6044" s="36"/>
      <c r="S6044" s="36"/>
      <c r="T6044" s="36"/>
      <c r="U6044" s="36"/>
      <c r="V6044" s="36"/>
    </row>
    <row r="6045" spans="11:22" x14ac:dyDescent="0.25">
      <c r="K6045" s="36"/>
      <c r="L6045" s="37"/>
      <c r="M6045" s="37"/>
      <c r="N6045" s="37"/>
      <c r="O6045" s="37"/>
      <c r="P6045" s="36"/>
      <c r="S6045" s="36"/>
      <c r="T6045" s="36"/>
      <c r="U6045" s="36"/>
      <c r="V6045" s="36"/>
    </row>
    <row r="6046" spans="11:22" x14ac:dyDescent="0.25">
      <c r="K6046" s="36"/>
      <c r="L6046" s="37"/>
      <c r="M6046" s="37"/>
      <c r="N6046" s="37"/>
      <c r="O6046" s="37"/>
      <c r="P6046" s="36"/>
      <c r="S6046" s="36"/>
      <c r="T6046" s="36"/>
      <c r="U6046" s="36"/>
      <c r="V6046" s="36"/>
    </row>
    <row r="6047" spans="11:22" x14ac:dyDescent="0.25">
      <c r="K6047" s="36"/>
      <c r="L6047" s="37"/>
      <c r="M6047" s="37"/>
      <c r="N6047" s="37"/>
      <c r="O6047" s="37"/>
      <c r="P6047" s="36"/>
      <c r="S6047" s="36"/>
      <c r="T6047" s="36"/>
      <c r="U6047" s="36"/>
      <c r="V6047" s="36"/>
    </row>
    <row r="6048" spans="11:22" x14ac:dyDescent="0.25">
      <c r="K6048" s="36"/>
      <c r="L6048" s="37"/>
      <c r="M6048" s="37"/>
      <c r="N6048" s="37"/>
      <c r="O6048" s="37"/>
      <c r="P6048" s="36"/>
      <c r="S6048" s="36"/>
      <c r="T6048" s="36"/>
      <c r="U6048" s="36"/>
      <c r="V6048" s="36"/>
    </row>
    <row r="6049" spans="11:22" x14ac:dyDescent="0.25">
      <c r="K6049" s="36"/>
      <c r="L6049" s="37"/>
      <c r="M6049" s="37"/>
      <c r="N6049" s="37"/>
      <c r="O6049" s="37"/>
      <c r="P6049" s="36"/>
      <c r="S6049" s="36"/>
      <c r="T6049" s="36"/>
      <c r="U6049" s="36"/>
      <c r="V6049" s="36"/>
    </row>
    <row r="6050" spans="11:22" x14ac:dyDescent="0.25">
      <c r="K6050" s="36"/>
      <c r="L6050" s="37"/>
      <c r="M6050" s="37"/>
      <c r="N6050" s="37"/>
      <c r="O6050" s="37"/>
      <c r="P6050" s="36"/>
      <c r="S6050" s="36"/>
      <c r="T6050" s="36"/>
      <c r="U6050" s="36"/>
      <c r="V6050" s="36"/>
    </row>
    <row r="6051" spans="11:22" x14ac:dyDescent="0.25">
      <c r="K6051" s="36"/>
      <c r="L6051" s="37"/>
      <c r="M6051" s="37"/>
      <c r="N6051" s="37"/>
      <c r="O6051" s="37"/>
      <c r="P6051" s="36"/>
      <c r="S6051" s="36"/>
      <c r="T6051" s="36"/>
      <c r="U6051" s="36"/>
      <c r="V6051" s="36"/>
    </row>
    <row r="6052" spans="11:22" x14ac:dyDescent="0.25">
      <c r="K6052" s="36"/>
      <c r="L6052" s="37"/>
      <c r="M6052" s="37"/>
      <c r="N6052" s="37"/>
      <c r="O6052" s="37"/>
      <c r="P6052" s="36"/>
      <c r="S6052" s="36"/>
      <c r="T6052" s="36"/>
      <c r="U6052" s="36"/>
      <c r="V6052" s="36"/>
    </row>
    <row r="6053" spans="11:22" x14ac:dyDescent="0.25">
      <c r="K6053" s="36"/>
      <c r="L6053" s="37"/>
      <c r="M6053" s="37"/>
      <c r="N6053" s="37"/>
      <c r="O6053" s="37"/>
      <c r="P6053" s="36"/>
      <c r="S6053" s="36"/>
      <c r="T6053" s="36"/>
      <c r="U6053" s="36"/>
      <c r="V6053" s="36"/>
    </row>
    <row r="6054" spans="11:22" x14ac:dyDescent="0.25">
      <c r="K6054" s="36"/>
      <c r="L6054" s="37"/>
      <c r="M6054" s="37"/>
      <c r="N6054" s="37"/>
      <c r="O6054" s="37"/>
      <c r="P6054" s="36"/>
      <c r="S6054" s="36"/>
      <c r="T6054" s="36"/>
      <c r="U6054" s="36"/>
      <c r="V6054" s="36"/>
    </row>
    <row r="6055" spans="11:22" x14ac:dyDescent="0.25">
      <c r="K6055" s="36"/>
      <c r="L6055" s="37"/>
      <c r="M6055" s="37"/>
      <c r="N6055" s="37"/>
      <c r="O6055" s="37"/>
      <c r="P6055" s="36"/>
      <c r="S6055" s="36"/>
      <c r="T6055" s="36"/>
      <c r="U6055" s="36"/>
      <c r="V6055" s="36"/>
    </row>
    <row r="6056" spans="11:22" x14ac:dyDescent="0.25">
      <c r="K6056" s="36"/>
      <c r="L6056" s="37"/>
      <c r="M6056" s="37"/>
      <c r="N6056" s="37"/>
      <c r="O6056" s="37"/>
      <c r="P6056" s="36"/>
      <c r="S6056" s="36"/>
      <c r="T6056" s="36"/>
      <c r="U6056" s="36"/>
      <c r="V6056" s="36"/>
    </row>
    <row r="6057" spans="11:22" x14ac:dyDescent="0.25">
      <c r="K6057" s="36"/>
      <c r="L6057" s="37"/>
      <c r="M6057" s="37"/>
      <c r="N6057" s="37"/>
      <c r="O6057" s="37"/>
      <c r="P6057" s="36"/>
      <c r="S6057" s="36"/>
      <c r="T6057" s="36"/>
      <c r="U6057" s="36"/>
      <c r="V6057" s="36"/>
    </row>
    <row r="6058" spans="11:22" x14ac:dyDescent="0.25">
      <c r="K6058" s="36"/>
      <c r="L6058" s="37"/>
      <c r="M6058" s="37"/>
      <c r="N6058" s="37"/>
      <c r="O6058" s="37"/>
      <c r="P6058" s="36"/>
      <c r="S6058" s="36"/>
      <c r="T6058" s="36"/>
      <c r="U6058" s="36"/>
      <c r="V6058" s="36"/>
    </row>
    <row r="6059" spans="11:22" x14ac:dyDescent="0.25">
      <c r="K6059" s="36"/>
      <c r="L6059" s="37"/>
      <c r="M6059" s="37"/>
      <c r="N6059" s="37"/>
      <c r="O6059" s="37"/>
      <c r="P6059" s="36"/>
      <c r="S6059" s="36"/>
      <c r="T6059" s="36"/>
      <c r="U6059" s="36"/>
      <c r="V6059" s="36"/>
    </row>
    <row r="6060" spans="11:22" x14ac:dyDescent="0.25">
      <c r="K6060" s="36"/>
      <c r="L6060" s="37"/>
      <c r="M6060" s="37"/>
      <c r="N6060" s="37"/>
      <c r="O6060" s="37"/>
      <c r="P6060" s="36"/>
      <c r="S6060" s="36"/>
      <c r="T6060" s="36"/>
      <c r="U6060" s="36"/>
      <c r="V6060" s="36"/>
    </row>
    <row r="6061" spans="11:22" x14ac:dyDescent="0.25">
      <c r="K6061" s="36"/>
      <c r="L6061" s="37"/>
      <c r="M6061" s="37"/>
      <c r="N6061" s="37"/>
      <c r="O6061" s="37"/>
      <c r="P6061" s="36"/>
      <c r="S6061" s="36"/>
      <c r="T6061" s="36"/>
      <c r="U6061" s="36"/>
      <c r="V6061" s="36"/>
    </row>
    <row r="6062" spans="11:22" x14ac:dyDescent="0.25">
      <c r="K6062" s="36"/>
      <c r="L6062" s="37"/>
      <c r="M6062" s="37"/>
      <c r="N6062" s="37"/>
      <c r="O6062" s="37"/>
      <c r="P6062" s="36"/>
      <c r="S6062" s="36"/>
      <c r="T6062" s="36"/>
      <c r="U6062" s="36"/>
      <c r="V6062" s="36"/>
    </row>
    <row r="6063" spans="11:22" x14ac:dyDescent="0.25">
      <c r="K6063" s="36"/>
      <c r="L6063" s="37"/>
      <c r="M6063" s="37"/>
      <c r="N6063" s="37"/>
      <c r="O6063" s="37"/>
      <c r="P6063" s="36"/>
      <c r="S6063" s="36"/>
      <c r="T6063" s="36"/>
      <c r="U6063" s="36"/>
      <c r="V6063" s="36"/>
    </row>
    <row r="6064" spans="11:22" x14ac:dyDescent="0.25">
      <c r="K6064" s="36"/>
      <c r="L6064" s="37"/>
      <c r="M6064" s="37"/>
      <c r="N6064" s="37"/>
      <c r="O6064" s="37"/>
      <c r="P6064" s="36"/>
      <c r="S6064" s="36"/>
      <c r="T6064" s="36"/>
      <c r="U6064" s="36"/>
      <c r="V6064" s="36"/>
    </row>
    <row r="6065" spans="11:22" x14ac:dyDescent="0.25">
      <c r="K6065" s="36"/>
      <c r="L6065" s="37"/>
      <c r="M6065" s="37"/>
      <c r="N6065" s="37"/>
      <c r="O6065" s="37"/>
      <c r="P6065" s="36"/>
      <c r="S6065" s="36"/>
      <c r="T6065" s="36"/>
      <c r="U6065" s="36"/>
      <c r="V6065" s="36"/>
    </row>
    <row r="6066" spans="11:22" x14ac:dyDescent="0.25">
      <c r="K6066" s="36"/>
      <c r="L6066" s="37"/>
      <c r="M6066" s="37"/>
      <c r="N6066" s="37"/>
      <c r="O6066" s="37"/>
      <c r="P6066" s="36"/>
      <c r="S6066" s="36"/>
      <c r="T6066" s="36"/>
      <c r="U6066" s="36"/>
      <c r="V6066" s="36"/>
    </row>
    <row r="6067" spans="11:22" x14ac:dyDescent="0.25">
      <c r="K6067" s="36"/>
      <c r="L6067" s="37"/>
      <c r="M6067" s="37"/>
      <c r="N6067" s="37"/>
      <c r="O6067" s="37"/>
      <c r="P6067" s="36"/>
      <c r="S6067" s="36"/>
      <c r="T6067" s="36"/>
      <c r="U6067" s="36"/>
      <c r="V6067" s="36"/>
    </row>
    <row r="6068" spans="11:22" x14ac:dyDescent="0.25">
      <c r="K6068" s="36"/>
      <c r="L6068" s="37"/>
      <c r="M6068" s="37"/>
      <c r="N6068" s="37"/>
      <c r="O6068" s="37"/>
      <c r="P6068" s="36"/>
      <c r="S6068" s="36"/>
      <c r="T6068" s="36"/>
      <c r="U6068" s="36"/>
      <c r="V6068" s="36"/>
    </row>
    <row r="6069" spans="11:22" x14ac:dyDescent="0.25">
      <c r="K6069" s="36"/>
      <c r="L6069" s="37"/>
      <c r="M6069" s="37"/>
      <c r="N6069" s="37"/>
      <c r="O6069" s="37"/>
      <c r="P6069" s="36"/>
      <c r="S6069" s="36"/>
      <c r="T6069" s="36"/>
      <c r="U6069" s="36"/>
      <c r="V6069" s="36"/>
    </row>
    <row r="6070" spans="11:22" x14ac:dyDescent="0.25">
      <c r="K6070" s="36"/>
      <c r="L6070" s="37"/>
      <c r="M6070" s="37"/>
      <c r="N6070" s="37"/>
      <c r="O6070" s="37"/>
      <c r="P6070" s="36"/>
      <c r="S6070" s="36"/>
      <c r="T6070" s="36"/>
      <c r="U6070" s="36"/>
      <c r="V6070" s="36"/>
    </row>
    <row r="6071" spans="11:22" x14ac:dyDescent="0.25">
      <c r="K6071" s="36"/>
      <c r="L6071" s="37"/>
      <c r="M6071" s="37"/>
      <c r="N6071" s="37"/>
      <c r="O6071" s="37"/>
      <c r="P6071" s="36"/>
      <c r="S6071" s="36"/>
      <c r="T6071" s="36"/>
      <c r="U6071" s="36"/>
      <c r="V6071" s="36"/>
    </row>
    <row r="6072" spans="11:22" x14ac:dyDescent="0.25">
      <c r="K6072" s="36"/>
      <c r="L6072" s="37"/>
      <c r="M6072" s="37"/>
      <c r="N6072" s="37"/>
      <c r="O6072" s="37"/>
      <c r="P6072" s="36"/>
      <c r="S6072" s="36"/>
      <c r="T6072" s="36"/>
      <c r="U6072" s="36"/>
      <c r="V6072" s="36"/>
    </row>
    <row r="6073" spans="11:22" x14ac:dyDescent="0.25">
      <c r="K6073" s="36"/>
      <c r="L6073" s="37"/>
      <c r="M6073" s="37"/>
      <c r="N6073" s="37"/>
      <c r="O6073" s="37"/>
      <c r="P6073" s="36"/>
      <c r="S6073" s="36"/>
      <c r="T6073" s="36"/>
      <c r="U6073" s="36"/>
      <c r="V6073" s="36"/>
    </row>
    <row r="6074" spans="11:22" x14ac:dyDescent="0.25">
      <c r="K6074" s="36"/>
      <c r="L6074" s="37"/>
      <c r="M6074" s="37"/>
      <c r="N6074" s="37"/>
      <c r="O6074" s="37"/>
      <c r="P6074" s="36"/>
      <c r="S6074" s="36"/>
      <c r="T6074" s="36"/>
      <c r="U6074" s="36"/>
      <c r="V6074" s="36"/>
    </row>
    <row r="6075" spans="11:22" x14ac:dyDescent="0.25">
      <c r="K6075" s="36"/>
      <c r="L6075" s="37"/>
      <c r="M6075" s="37"/>
      <c r="N6075" s="37"/>
      <c r="O6075" s="37"/>
      <c r="P6075" s="36"/>
      <c r="S6075" s="36"/>
      <c r="T6075" s="36"/>
      <c r="U6075" s="36"/>
      <c r="V6075" s="36"/>
    </row>
    <row r="6076" spans="11:22" x14ac:dyDescent="0.25">
      <c r="K6076" s="36"/>
      <c r="L6076" s="37"/>
      <c r="M6076" s="37"/>
      <c r="N6076" s="37"/>
      <c r="O6076" s="37"/>
      <c r="P6076" s="36"/>
      <c r="S6076" s="36"/>
      <c r="T6076" s="36"/>
      <c r="U6076" s="36"/>
      <c r="V6076" s="36"/>
    </row>
    <row r="6077" spans="11:22" x14ac:dyDescent="0.25">
      <c r="K6077" s="36"/>
      <c r="L6077" s="37"/>
      <c r="M6077" s="37"/>
      <c r="N6077" s="37"/>
      <c r="O6077" s="37"/>
      <c r="P6077" s="36"/>
      <c r="S6077" s="36"/>
      <c r="T6077" s="36"/>
      <c r="U6077" s="36"/>
      <c r="V6077" s="36"/>
    </row>
    <row r="6078" spans="11:22" x14ac:dyDescent="0.25">
      <c r="K6078" s="36"/>
      <c r="L6078" s="37"/>
      <c r="M6078" s="37"/>
      <c r="N6078" s="37"/>
      <c r="O6078" s="37"/>
      <c r="P6078" s="36"/>
      <c r="S6078" s="36"/>
      <c r="T6078" s="36"/>
      <c r="U6078" s="36"/>
      <c r="V6078" s="36"/>
    </row>
    <row r="6079" spans="11:22" x14ac:dyDescent="0.25">
      <c r="K6079" s="36"/>
      <c r="L6079" s="37"/>
      <c r="M6079" s="37"/>
      <c r="N6079" s="37"/>
      <c r="O6079" s="37"/>
      <c r="P6079" s="36"/>
      <c r="S6079" s="36"/>
      <c r="T6079" s="36"/>
      <c r="U6079" s="36"/>
      <c r="V6079" s="36"/>
    </row>
    <row r="6080" spans="11:22" x14ac:dyDescent="0.25">
      <c r="K6080" s="36"/>
      <c r="L6080" s="37"/>
      <c r="M6080" s="37"/>
      <c r="N6080" s="37"/>
      <c r="O6080" s="37"/>
      <c r="P6080" s="36"/>
      <c r="S6080" s="36"/>
      <c r="T6080" s="36"/>
      <c r="U6080" s="36"/>
      <c r="V6080" s="36"/>
    </row>
    <row r="6081" spans="11:22" x14ac:dyDescent="0.25">
      <c r="K6081" s="36"/>
      <c r="L6081" s="37"/>
      <c r="M6081" s="37"/>
      <c r="N6081" s="37"/>
      <c r="O6081" s="37"/>
      <c r="P6081" s="36"/>
      <c r="S6081" s="36"/>
      <c r="T6081" s="36"/>
      <c r="U6081" s="36"/>
      <c r="V6081" s="36"/>
    </row>
    <row r="6082" spans="11:22" x14ac:dyDescent="0.25">
      <c r="K6082" s="36"/>
      <c r="L6082" s="37"/>
      <c r="M6082" s="37"/>
      <c r="N6082" s="37"/>
      <c r="O6082" s="37"/>
      <c r="P6082" s="36"/>
      <c r="S6082" s="36"/>
      <c r="T6082" s="36"/>
      <c r="U6082" s="36"/>
      <c r="V6082" s="36"/>
    </row>
    <row r="6083" spans="11:22" x14ac:dyDescent="0.25">
      <c r="K6083" s="36"/>
      <c r="L6083" s="37"/>
      <c r="M6083" s="37"/>
      <c r="N6083" s="37"/>
      <c r="O6083" s="37"/>
      <c r="P6083" s="36"/>
      <c r="S6083" s="36"/>
      <c r="T6083" s="36"/>
      <c r="U6083" s="36"/>
      <c r="V6083" s="36"/>
    </row>
    <row r="6084" spans="11:22" x14ac:dyDescent="0.25">
      <c r="K6084" s="36"/>
      <c r="L6084" s="37"/>
      <c r="M6084" s="37"/>
      <c r="N6084" s="37"/>
      <c r="O6084" s="37"/>
      <c r="P6084" s="36"/>
      <c r="S6084" s="36"/>
      <c r="T6084" s="36"/>
      <c r="U6084" s="36"/>
      <c r="V6084" s="36"/>
    </row>
    <row r="6085" spans="11:22" x14ac:dyDescent="0.25">
      <c r="K6085" s="36"/>
      <c r="L6085" s="37"/>
      <c r="M6085" s="37"/>
      <c r="N6085" s="37"/>
      <c r="O6085" s="37"/>
      <c r="P6085" s="36"/>
      <c r="S6085" s="36"/>
      <c r="T6085" s="36"/>
      <c r="U6085" s="36"/>
      <c r="V6085" s="36"/>
    </row>
    <row r="6086" spans="11:22" x14ac:dyDescent="0.25">
      <c r="K6086" s="36"/>
      <c r="L6086" s="37"/>
      <c r="M6086" s="37"/>
      <c r="N6086" s="37"/>
      <c r="O6086" s="37"/>
      <c r="P6086" s="36"/>
      <c r="S6086" s="36"/>
      <c r="T6086" s="36"/>
      <c r="U6086" s="36"/>
      <c r="V6086" s="36"/>
    </row>
    <row r="6087" spans="11:22" x14ac:dyDescent="0.25">
      <c r="K6087" s="36"/>
      <c r="L6087" s="37"/>
      <c r="M6087" s="37"/>
      <c r="N6087" s="37"/>
      <c r="O6087" s="37"/>
      <c r="P6087" s="36"/>
      <c r="S6087" s="36"/>
      <c r="T6087" s="36"/>
      <c r="U6087" s="36"/>
      <c r="V6087" s="36"/>
    </row>
    <row r="6088" spans="11:22" x14ac:dyDescent="0.25">
      <c r="K6088" s="36"/>
      <c r="L6088" s="37"/>
      <c r="M6088" s="37"/>
      <c r="N6088" s="37"/>
      <c r="O6088" s="37"/>
      <c r="P6088" s="36"/>
      <c r="S6088" s="36"/>
      <c r="T6088" s="36"/>
      <c r="U6088" s="36"/>
      <c r="V6088" s="36"/>
    </row>
    <row r="6089" spans="11:22" x14ac:dyDescent="0.25">
      <c r="K6089" s="36"/>
      <c r="L6089" s="37"/>
      <c r="M6089" s="37"/>
      <c r="N6089" s="37"/>
      <c r="O6089" s="37"/>
      <c r="P6089" s="36"/>
      <c r="S6089" s="36"/>
      <c r="T6089" s="36"/>
      <c r="U6089" s="36"/>
      <c r="V6089" s="36"/>
    </row>
    <row r="6090" spans="11:22" x14ac:dyDescent="0.25">
      <c r="K6090" s="36"/>
      <c r="L6090" s="37"/>
      <c r="M6090" s="37"/>
      <c r="N6090" s="37"/>
      <c r="O6090" s="37"/>
      <c r="P6090" s="36"/>
      <c r="S6090" s="36"/>
      <c r="T6090" s="36"/>
      <c r="U6090" s="36"/>
      <c r="V6090" s="36"/>
    </row>
    <row r="6091" spans="11:22" x14ac:dyDescent="0.25">
      <c r="K6091" s="36"/>
      <c r="L6091" s="37"/>
      <c r="M6091" s="37"/>
      <c r="N6091" s="37"/>
      <c r="O6091" s="37"/>
      <c r="P6091" s="36"/>
      <c r="S6091" s="36"/>
      <c r="T6091" s="36"/>
      <c r="U6091" s="36"/>
      <c r="V6091" s="36"/>
    </row>
    <row r="6092" spans="11:22" x14ac:dyDescent="0.25">
      <c r="K6092" s="36"/>
      <c r="L6092" s="37"/>
      <c r="M6092" s="37"/>
      <c r="N6092" s="37"/>
      <c r="O6092" s="37"/>
      <c r="P6092" s="36"/>
      <c r="S6092" s="36"/>
      <c r="T6092" s="36"/>
      <c r="U6092" s="36"/>
      <c r="V6092" s="36"/>
    </row>
    <row r="6093" spans="11:22" x14ac:dyDescent="0.25">
      <c r="K6093" s="36"/>
      <c r="L6093" s="37"/>
      <c r="M6093" s="37"/>
      <c r="N6093" s="37"/>
      <c r="O6093" s="37"/>
      <c r="P6093" s="36"/>
      <c r="S6093" s="36"/>
      <c r="T6093" s="36"/>
      <c r="U6093" s="36"/>
      <c r="V6093" s="36"/>
    </row>
    <row r="6094" spans="11:22" x14ac:dyDescent="0.25">
      <c r="K6094" s="36"/>
      <c r="L6094" s="37"/>
      <c r="M6094" s="37"/>
      <c r="N6094" s="37"/>
      <c r="O6094" s="37"/>
      <c r="P6094" s="36"/>
      <c r="S6094" s="36"/>
      <c r="T6094" s="36"/>
      <c r="U6094" s="36"/>
      <c r="V6094" s="36"/>
    </row>
    <row r="6095" spans="11:22" x14ac:dyDescent="0.25">
      <c r="K6095" s="36"/>
      <c r="L6095" s="37"/>
      <c r="M6095" s="37"/>
      <c r="N6095" s="37"/>
      <c r="O6095" s="37"/>
      <c r="P6095" s="36"/>
      <c r="S6095" s="36"/>
      <c r="T6095" s="36"/>
      <c r="U6095" s="36"/>
      <c r="V6095" s="36"/>
    </row>
    <row r="6096" spans="11:22" x14ac:dyDescent="0.25">
      <c r="K6096" s="36"/>
      <c r="L6096" s="37"/>
      <c r="M6096" s="37"/>
      <c r="N6096" s="37"/>
      <c r="O6096" s="37"/>
      <c r="P6096" s="36"/>
      <c r="S6096" s="36"/>
      <c r="T6096" s="36"/>
      <c r="U6096" s="36"/>
      <c r="V6096" s="36"/>
    </row>
    <row r="6097" spans="11:22" x14ac:dyDescent="0.25">
      <c r="K6097" s="36"/>
      <c r="L6097" s="37"/>
      <c r="M6097" s="37"/>
      <c r="N6097" s="37"/>
      <c r="O6097" s="37"/>
      <c r="P6097" s="36"/>
      <c r="S6097" s="36"/>
      <c r="T6097" s="36"/>
      <c r="U6097" s="36"/>
      <c r="V6097" s="36"/>
    </row>
    <row r="6098" spans="11:22" x14ac:dyDescent="0.25">
      <c r="K6098" s="36"/>
      <c r="L6098" s="37"/>
      <c r="M6098" s="37"/>
      <c r="N6098" s="37"/>
      <c r="O6098" s="37"/>
      <c r="P6098" s="36"/>
      <c r="S6098" s="36"/>
      <c r="T6098" s="36"/>
      <c r="U6098" s="36"/>
      <c r="V6098" s="36"/>
    </row>
    <row r="6099" spans="11:22" x14ac:dyDescent="0.25">
      <c r="K6099" s="36"/>
      <c r="L6099" s="37"/>
      <c r="M6099" s="37"/>
      <c r="N6099" s="37"/>
      <c r="O6099" s="37"/>
      <c r="P6099" s="36"/>
      <c r="S6099" s="36"/>
      <c r="T6099" s="36"/>
      <c r="U6099" s="36"/>
      <c r="V6099" s="36"/>
    </row>
    <row r="6100" spans="11:22" x14ac:dyDescent="0.25">
      <c r="K6100" s="36"/>
      <c r="L6100" s="37"/>
      <c r="M6100" s="37"/>
      <c r="N6100" s="37"/>
      <c r="O6100" s="37"/>
      <c r="P6100" s="36"/>
      <c r="S6100" s="36"/>
      <c r="T6100" s="36"/>
      <c r="U6100" s="36"/>
      <c r="V6100" s="36"/>
    </row>
    <row r="6101" spans="11:22" x14ac:dyDescent="0.25">
      <c r="K6101" s="36"/>
      <c r="L6101" s="37"/>
      <c r="M6101" s="37"/>
      <c r="N6101" s="37"/>
      <c r="O6101" s="37"/>
      <c r="P6101" s="36"/>
      <c r="S6101" s="36"/>
      <c r="T6101" s="36"/>
      <c r="U6101" s="36"/>
      <c r="V6101" s="36"/>
    </row>
    <row r="6102" spans="11:22" x14ac:dyDescent="0.25">
      <c r="K6102" s="36"/>
      <c r="L6102" s="37"/>
      <c r="M6102" s="37"/>
      <c r="N6102" s="37"/>
      <c r="O6102" s="37"/>
      <c r="P6102" s="36"/>
      <c r="S6102" s="36"/>
      <c r="T6102" s="36"/>
      <c r="U6102" s="36"/>
      <c r="V6102" s="36"/>
    </row>
    <row r="6103" spans="11:22" x14ac:dyDescent="0.25">
      <c r="K6103" s="36"/>
      <c r="L6103" s="37"/>
      <c r="M6103" s="37"/>
      <c r="N6103" s="37"/>
      <c r="O6103" s="37"/>
      <c r="P6103" s="36"/>
      <c r="S6103" s="36"/>
      <c r="T6103" s="36"/>
      <c r="U6103" s="36"/>
      <c r="V6103" s="36"/>
    </row>
    <row r="6104" spans="11:22" x14ac:dyDescent="0.25">
      <c r="K6104" s="36"/>
      <c r="L6104" s="37"/>
      <c r="M6104" s="37"/>
      <c r="N6104" s="37"/>
      <c r="O6104" s="37"/>
      <c r="P6104" s="36"/>
      <c r="S6104" s="36"/>
      <c r="T6104" s="36"/>
      <c r="U6104" s="36"/>
      <c r="V6104" s="36"/>
    </row>
    <row r="6105" spans="11:22" x14ac:dyDescent="0.25">
      <c r="K6105" s="36"/>
      <c r="L6105" s="37"/>
      <c r="M6105" s="37"/>
      <c r="N6105" s="37"/>
      <c r="O6105" s="37"/>
      <c r="P6105" s="36"/>
      <c r="S6105" s="36"/>
      <c r="T6105" s="36"/>
      <c r="U6105" s="36"/>
      <c r="V6105" s="36"/>
    </row>
    <row r="6106" spans="11:22" x14ac:dyDescent="0.25">
      <c r="K6106" s="36"/>
      <c r="L6106" s="37"/>
      <c r="M6106" s="37"/>
      <c r="N6106" s="37"/>
      <c r="O6106" s="37"/>
      <c r="P6106" s="36"/>
      <c r="S6106" s="36"/>
      <c r="T6106" s="36"/>
      <c r="U6106" s="36"/>
      <c r="V6106" s="36"/>
    </row>
    <row r="6107" spans="11:22" x14ac:dyDescent="0.25">
      <c r="K6107" s="36"/>
      <c r="L6107" s="37"/>
      <c r="M6107" s="37"/>
      <c r="N6107" s="37"/>
      <c r="O6107" s="37"/>
      <c r="P6107" s="36"/>
      <c r="S6107" s="36"/>
      <c r="T6107" s="36"/>
      <c r="U6107" s="36"/>
      <c r="V6107" s="36"/>
    </row>
    <row r="6108" spans="11:22" x14ac:dyDescent="0.25">
      <c r="K6108" s="36"/>
      <c r="L6108" s="37"/>
      <c r="M6108" s="37"/>
      <c r="N6108" s="37"/>
      <c r="O6108" s="37"/>
      <c r="P6108" s="36"/>
      <c r="S6108" s="36"/>
      <c r="T6108" s="36"/>
      <c r="U6108" s="36"/>
      <c r="V6108" s="36"/>
    </row>
    <row r="6109" spans="11:22" x14ac:dyDescent="0.25">
      <c r="K6109" s="36"/>
      <c r="L6109" s="37"/>
      <c r="M6109" s="37"/>
      <c r="N6109" s="37"/>
      <c r="O6109" s="37"/>
      <c r="P6109" s="36"/>
      <c r="S6109" s="36"/>
      <c r="T6109" s="36"/>
      <c r="U6109" s="36"/>
      <c r="V6109" s="36"/>
    </row>
    <row r="6110" spans="11:22" x14ac:dyDescent="0.25">
      <c r="K6110" s="36"/>
      <c r="L6110" s="37"/>
      <c r="M6110" s="37"/>
      <c r="N6110" s="37"/>
      <c r="O6110" s="37"/>
      <c r="P6110" s="36"/>
      <c r="S6110" s="36"/>
      <c r="T6110" s="36"/>
      <c r="U6110" s="36"/>
      <c r="V6110" s="36"/>
    </row>
    <row r="6111" spans="11:22" x14ac:dyDescent="0.25">
      <c r="K6111" s="36"/>
      <c r="L6111" s="37"/>
      <c r="M6111" s="37"/>
      <c r="N6111" s="37"/>
      <c r="O6111" s="37"/>
      <c r="P6111" s="36"/>
      <c r="S6111" s="36"/>
      <c r="T6111" s="36"/>
      <c r="U6111" s="36"/>
      <c r="V6111" s="36"/>
    </row>
    <row r="6112" spans="11:22" x14ac:dyDescent="0.25">
      <c r="K6112" s="36"/>
      <c r="L6112" s="37"/>
      <c r="M6112" s="37"/>
      <c r="N6112" s="37"/>
      <c r="O6112" s="37"/>
      <c r="P6112" s="36"/>
      <c r="S6112" s="36"/>
      <c r="T6112" s="36"/>
      <c r="U6112" s="36"/>
      <c r="V6112" s="36"/>
    </row>
    <row r="6113" spans="11:22" x14ac:dyDescent="0.25">
      <c r="K6113" s="36"/>
      <c r="L6113" s="37"/>
      <c r="M6113" s="37"/>
      <c r="N6113" s="37"/>
      <c r="O6113" s="37"/>
      <c r="P6113" s="36"/>
      <c r="S6113" s="36"/>
      <c r="T6113" s="36"/>
      <c r="U6113" s="36"/>
      <c r="V6113" s="36"/>
    </row>
    <row r="6114" spans="11:22" x14ac:dyDescent="0.25">
      <c r="K6114" s="36"/>
      <c r="L6114" s="37"/>
      <c r="M6114" s="37"/>
      <c r="N6114" s="37"/>
      <c r="O6114" s="37"/>
      <c r="P6114" s="36"/>
      <c r="S6114" s="36"/>
      <c r="T6114" s="36"/>
      <c r="U6114" s="36"/>
      <c r="V6114" s="36"/>
    </row>
    <row r="6115" spans="11:22" x14ac:dyDescent="0.25">
      <c r="K6115" s="36"/>
      <c r="L6115" s="37"/>
      <c r="M6115" s="37"/>
      <c r="N6115" s="37"/>
      <c r="O6115" s="37"/>
      <c r="P6115" s="36"/>
      <c r="S6115" s="36"/>
      <c r="T6115" s="36"/>
      <c r="U6115" s="36"/>
      <c r="V6115" s="36"/>
    </row>
    <row r="6116" spans="11:22" x14ac:dyDescent="0.25">
      <c r="K6116" s="36"/>
      <c r="L6116" s="37"/>
      <c r="M6116" s="37"/>
      <c r="N6116" s="37"/>
      <c r="O6116" s="37"/>
      <c r="P6116" s="36"/>
      <c r="S6116" s="36"/>
      <c r="T6116" s="36"/>
      <c r="U6116" s="36"/>
      <c r="V6116" s="36"/>
    </row>
    <row r="6117" spans="11:22" x14ac:dyDescent="0.25">
      <c r="K6117" s="36"/>
      <c r="L6117" s="37"/>
      <c r="M6117" s="37"/>
      <c r="N6117" s="37"/>
      <c r="O6117" s="37"/>
      <c r="P6117" s="36"/>
      <c r="S6117" s="36"/>
      <c r="T6117" s="36"/>
      <c r="U6117" s="36"/>
      <c r="V6117" s="36"/>
    </row>
    <row r="6118" spans="11:22" x14ac:dyDescent="0.25">
      <c r="K6118" s="36"/>
      <c r="L6118" s="37"/>
      <c r="M6118" s="37"/>
      <c r="N6118" s="37"/>
      <c r="O6118" s="37"/>
      <c r="P6118" s="36"/>
      <c r="S6118" s="36"/>
      <c r="T6118" s="36"/>
      <c r="U6118" s="36"/>
      <c r="V6118" s="36"/>
    </row>
    <row r="6119" spans="11:22" x14ac:dyDescent="0.25">
      <c r="K6119" s="36"/>
      <c r="L6119" s="37"/>
      <c r="M6119" s="37"/>
      <c r="N6119" s="37"/>
      <c r="O6119" s="37"/>
      <c r="P6119" s="36"/>
      <c r="S6119" s="36"/>
      <c r="T6119" s="36"/>
      <c r="U6119" s="36"/>
      <c r="V6119" s="36"/>
    </row>
    <row r="6120" spans="11:22" x14ac:dyDescent="0.25">
      <c r="K6120" s="36"/>
      <c r="L6120" s="37"/>
      <c r="M6120" s="37"/>
      <c r="N6120" s="37"/>
      <c r="O6120" s="37"/>
      <c r="P6120" s="36"/>
      <c r="S6120" s="36"/>
      <c r="T6120" s="36"/>
      <c r="U6120" s="36"/>
      <c r="V6120" s="36"/>
    </row>
    <row r="6121" spans="11:22" x14ac:dyDescent="0.25">
      <c r="K6121" s="36"/>
      <c r="L6121" s="37"/>
      <c r="M6121" s="37"/>
      <c r="N6121" s="37"/>
      <c r="O6121" s="37"/>
      <c r="P6121" s="36"/>
      <c r="S6121" s="36"/>
      <c r="T6121" s="36"/>
      <c r="U6121" s="36"/>
      <c r="V6121" s="36"/>
    </row>
    <row r="6122" spans="11:22" x14ac:dyDescent="0.25">
      <c r="K6122" s="36"/>
      <c r="L6122" s="37"/>
      <c r="M6122" s="37"/>
      <c r="N6122" s="37"/>
      <c r="O6122" s="37"/>
      <c r="P6122" s="36"/>
      <c r="S6122" s="36"/>
      <c r="T6122" s="36"/>
      <c r="U6122" s="36"/>
      <c r="V6122" s="36"/>
    </row>
    <row r="6123" spans="11:22" x14ac:dyDescent="0.25">
      <c r="K6123" s="36"/>
      <c r="L6123" s="37"/>
      <c r="M6123" s="37"/>
      <c r="N6123" s="37"/>
      <c r="O6123" s="37"/>
      <c r="P6123" s="36"/>
      <c r="S6123" s="36"/>
      <c r="T6123" s="36"/>
      <c r="U6123" s="36"/>
      <c r="V6123" s="36"/>
    </row>
    <row r="6124" spans="11:22" x14ac:dyDescent="0.25">
      <c r="K6124" s="36"/>
      <c r="L6124" s="37"/>
      <c r="M6124" s="37"/>
      <c r="N6124" s="37"/>
      <c r="O6124" s="37"/>
      <c r="P6124" s="36"/>
      <c r="S6124" s="36"/>
      <c r="T6124" s="36"/>
      <c r="U6124" s="36"/>
      <c r="V6124" s="36"/>
    </row>
    <row r="6125" spans="11:22" x14ac:dyDescent="0.25">
      <c r="K6125" s="36"/>
      <c r="L6125" s="37"/>
      <c r="M6125" s="37"/>
      <c r="N6125" s="37"/>
      <c r="O6125" s="37"/>
      <c r="P6125" s="36"/>
      <c r="S6125" s="36"/>
      <c r="T6125" s="36"/>
      <c r="U6125" s="36"/>
      <c r="V6125" s="36"/>
    </row>
    <row r="6126" spans="11:22" x14ac:dyDescent="0.25">
      <c r="K6126" s="36"/>
      <c r="L6126" s="37"/>
      <c r="M6126" s="37"/>
      <c r="N6126" s="37"/>
      <c r="O6126" s="37"/>
      <c r="P6126" s="36"/>
      <c r="S6126" s="36"/>
      <c r="T6126" s="36"/>
      <c r="U6126" s="36"/>
      <c r="V6126" s="36"/>
    </row>
    <row r="6127" spans="11:22" x14ac:dyDescent="0.25">
      <c r="K6127" s="36"/>
      <c r="L6127" s="37"/>
      <c r="M6127" s="37"/>
      <c r="N6127" s="37"/>
      <c r="O6127" s="37"/>
      <c r="P6127" s="36"/>
      <c r="S6127" s="36"/>
      <c r="T6127" s="36"/>
      <c r="U6127" s="36"/>
      <c r="V6127" s="36"/>
    </row>
    <row r="6128" spans="11:22" x14ac:dyDescent="0.25">
      <c r="K6128" s="36"/>
      <c r="L6128" s="37"/>
      <c r="M6128" s="37"/>
      <c r="N6128" s="37"/>
      <c r="O6128" s="37"/>
      <c r="P6128" s="36"/>
      <c r="S6128" s="36"/>
      <c r="T6128" s="36"/>
      <c r="U6128" s="36"/>
      <c r="V6128" s="36"/>
    </row>
    <row r="6129" spans="11:22" x14ac:dyDescent="0.25">
      <c r="K6129" s="36"/>
      <c r="L6129" s="37"/>
      <c r="M6129" s="37"/>
      <c r="N6129" s="37"/>
      <c r="O6129" s="37"/>
      <c r="P6129" s="36"/>
      <c r="S6129" s="36"/>
      <c r="T6129" s="36"/>
      <c r="U6129" s="36"/>
      <c r="V6129" s="36"/>
    </row>
    <row r="6130" spans="11:22" x14ac:dyDescent="0.25">
      <c r="K6130" s="36"/>
      <c r="L6130" s="37"/>
      <c r="M6130" s="37"/>
      <c r="N6130" s="37"/>
      <c r="O6130" s="37"/>
      <c r="P6130" s="36"/>
      <c r="S6130" s="36"/>
      <c r="T6130" s="36"/>
      <c r="U6130" s="36"/>
      <c r="V6130" s="36"/>
    </row>
    <row r="6131" spans="11:22" x14ac:dyDescent="0.25">
      <c r="K6131" s="36"/>
      <c r="L6131" s="37"/>
      <c r="M6131" s="37"/>
      <c r="N6131" s="37"/>
      <c r="O6131" s="37"/>
      <c r="P6131" s="36"/>
      <c r="S6131" s="36"/>
      <c r="T6131" s="36"/>
      <c r="U6131" s="36"/>
      <c r="V6131" s="36"/>
    </row>
    <row r="6132" spans="11:22" x14ac:dyDescent="0.25">
      <c r="K6132" s="36"/>
      <c r="L6132" s="37"/>
      <c r="M6132" s="37"/>
      <c r="N6132" s="37"/>
      <c r="O6132" s="37"/>
      <c r="P6132" s="36"/>
      <c r="S6132" s="36"/>
      <c r="T6132" s="36"/>
      <c r="U6132" s="36"/>
      <c r="V6132" s="36"/>
    </row>
    <row r="6133" spans="11:22" x14ac:dyDescent="0.25">
      <c r="K6133" s="36"/>
      <c r="L6133" s="37"/>
      <c r="M6133" s="37"/>
      <c r="N6133" s="37"/>
      <c r="O6133" s="37"/>
      <c r="P6133" s="36"/>
      <c r="S6133" s="36"/>
      <c r="T6133" s="36"/>
      <c r="U6133" s="36"/>
      <c r="V6133" s="36"/>
    </row>
    <row r="6134" spans="11:22" x14ac:dyDescent="0.25">
      <c r="K6134" s="36"/>
      <c r="L6134" s="37"/>
      <c r="M6134" s="37"/>
      <c r="N6134" s="37"/>
      <c r="O6134" s="37"/>
      <c r="P6134" s="36"/>
      <c r="S6134" s="36"/>
      <c r="T6134" s="36"/>
      <c r="U6134" s="36"/>
      <c r="V6134" s="36"/>
    </row>
    <row r="6135" spans="11:22" x14ac:dyDescent="0.25">
      <c r="K6135" s="36"/>
      <c r="L6135" s="37"/>
      <c r="M6135" s="37"/>
      <c r="N6135" s="37"/>
      <c r="O6135" s="37"/>
      <c r="P6135" s="36"/>
      <c r="S6135" s="36"/>
      <c r="T6135" s="36"/>
      <c r="U6135" s="36"/>
      <c r="V6135" s="36"/>
    </row>
    <row r="6136" spans="11:22" x14ac:dyDescent="0.25">
      <c r="K6136" s="36"/>
      <c r="L6136" s="37"/>
      <c r="M6136" s="37"/>
      <c r="N6136" s="37"/>
      <c r="O6136" s="37"/>
      <c r="P6136" s="36"/>
      <c r="S6136" s="36"/>
      <c r="T6136" s="36"/>
      <c r="U6136" s="36"/>
      <c r="V6136" s="36"/>
    </row>
    <row r="6137" spans="11:22" x14ac:dyDescent="0.25">
      <c r="K6137" s="36"/>
      <c r="L6137" s="37"/>
      <c r="M6137" s="37"/>
      <c r="N6137" s="37"/>
      <c r="O6137" s="37"/>
      <c r="P6137" s="36"/>
      <c r="S6137" s="36"/>
      <c r="T6137" s="36"/>
      <c r="U6137" s="36"/>
      <c r="V6137" s="36"/>
    </row>
    <row r="6138" spans="11:22" x14ac:dyDescent="0.25">
      <c r="K6138" s="36"/>
      <c r="L6138" s="37"/>
      <c r="M6138" s="37"/>
      <c r="N6138" s="37"/>
      <c r="O6138" s="37"/>
      <c r="P6138" s="36"/>
      <c r="S6138" s="36"/>
      <c r="T6138" s="36"/>
      <c r="U6138" s="36"/>
      <c r="V6138" s="36"/>
    </row>
    <row r="6139" spans="11:22" x14ac:dyDescent="0.25">
      <c r="K6139" s="36"/>
      <c r="L6139" s="37"/>
      <c r="M6139" s="37"/>
      <c r="N6139" s="37"/>
      <c r="O6139" s="37"/>
      <c r="P6139" s="36"/>
      <c r="S6139" s="36"/>
      <c r="T6139" s="36"/>
      <c r="U6139" s="36"/>
      <c r="V6139" s="36"/>
    </row>
    <row r="6140" spans="11:22" x14ac:dyDescent="0.25">
      <c r="K6140" s="36"/>
      <c r="L6140" s="37"/>
      <c r="M6140" s="37"/>
      <c r="N6140" s="37"/>
      <c r="O6140" s="37"/>
      <c r="P6140" s="36"/>
      <c r="S6140" s="36"/>
      <c r="T6140" s="36"/>
      <c r="U6140" s="36"/>
      <c r="V6140" s="36"/>
    </row>
    <row r="6141" spans="11:22" x14ac:dyDescent="0.25">
      <c r="K6141" s="36"/>
      <c r="L6141" s="37"/>
      <c r="M6141" s="37"/>
      <c r="N6141" s="37"/>
      <c r="O6141" s="37"/>
      <c r="P6141" s="36"/>
      <c r="S6141" s="36"/>
      <c r="T6141" s="36"/>
      <c r="U6141" s="36"/>
      <c r="V6141" s="36"/>
    </row>
    <row r="6142" spans="11:22" x14ac:dyDescent="0.25">
      <c r="K6142" s="36"/>
      <c r="L6142" s="37"/>
      <c r="M6142" s="37"/>
      <c r="N6142" s="37"/>
      <c r="O6142" s="37"/>
      <c r="P6142" s="36"/>
      <c r="S6142" s="36"/>
      <c r="T6142" s="36"/>
      <c r="U6142" s="36"/>
      <c r="V6142" s="36"/>
    </row>
    <row r="6143" spans="11:22" x14ac:dyDescent="0.25">
      <c r="K6143" s="36"/>
      <c r="L6143" s="37"/>
      <c r="M6143" s="37"/>
      <c r="N6143" s="37"/>
      <c r="O6143" s="37"/>
      <c r="P6143" s="36"/>
      <c r="S6143" s="36"/>
      <c r="T6143" s="36"/>
      <c r="U6143" s="36"/>
      <c r="V6143" s="36"/>
    </row>
    <row r="6144" spans="11:22" x14ac:dyDescent="0.25">
      <c r="K6144" s="36"/>
      <c r="L6144" s="37"/>
      <c r="M6144" s="37"/>
      <c r="N6144" s="37"/>
      <c r="O6144" s="37"/>
      <c r="P6144" s="36"/>
      <c r="S6144" s="36"/>
      <c r="T6144" s="36"/>
      <c r="U6144" s="36"/>
      <c r="V6144" s="36"/>
    </row>
    <row r="6145" spans="11:22" x14ac:dyDescent="0.25">
      <c r="K6145" s="36"/>
      <c r="L6145" s="37"/>
      <c r="M6145" s="37"/>
      <c r="N6145" s="37"/>
      <c r="O6145" s="37"/>
      <c r="P6145" s="36"/>
      <c r="S6145" s="36"/>
      <c r="T6145" s="36"/>
      <c r="U6145" s="36"/>
      <c r="V6145" s="36"/>
    </row>
    <row r="6146" spans="11:22" x14ac:dyDescent="0.25">
      <c r="K6146" s="36"/>
      <c r="L6146" s="37"/>
      <c r="M6146" s="37"/>
      <c r="N6146" s="37"/>
      <c r="O6146" s="37"/>
      <c r="P6146" s="36"/>
      <c r="S6146" s="36"/>
      <c r="T6146" s="36"/>
      <c r="U6146" s="36"/>
      <c r="V6146" s="36"/>
    </row>
    <row r="6147" spans="11:22" x14ac:dyDescent="0.25">
      <c r="K6147" s="36"/>
      <c r="L6147" s="37"/>
      <c r="M6147" s="37"/>
      <c r="N6147" s="37"/>
      <c r="O6147" s="37"/>
      <c r="P6147" s="36"/>
      <c r="S6147" s="36"/>
      <c r="T6147" s="36"/>
      <c r="U6147" s="36"/>
      <c r="V6147" s="36"/>
    </row>
    <row r="6148" spans="11:22" x14ac:dyDescent="0.25">
      <c r="K6148" s="36"/>
      <c r="L6148" s="37"/>
      <c r="M6148" s="37"/>
      <c r="N6148" s="37"/>
      <c r="O6148" s="37"/>
      <c r="P6148" s="36"/>
      <c r="S6148" s="36"/>
      <c r="T6148" s="36"/>
      <c r="U6148" s="36"/>
      <c r="V6148" s="36"/>
    </row>
    <row r="6149" spans="11:22" x14ac:dyDescent="0.25">
      <c r="K6149" s="36"/>
      <c r="L6149" s="37"/>
      <c r="M6149" s="37"/>
      <c r="N6149" s="37"/>
      <c r="O6149" s="37"/>
      <c r="P6149" s="36"/>
      <c r="S6149" s="36"/>
      <c r="T6149" s="36"/>
      <c r="U6149" s="36"/>
      <c r="V6149" s="36"/>
    </row>
    <row r="6150" spans="11:22" x14ac:dyDescent="0.25">
      <c r="K6150" s="36"/>
      <c r="L6150" s="37"/>
      <c r="M6150" s="37"/>
      <c r="N6150" s="37"/>
      <c r="O6150" s="37"/>
      <c r="P6150" s="36"/>
      <c r="S6150" s="36"/>
      <c r="T6150" s="36"/>
      <c r="U6150" s="36"/>
      <c r="V6150" s="36"/>
    </row>
    <row r="6151" spans="11:22" x14ac:dyDescent="0.25">
      <c r="K6151" s="36"/>
      <c r="L6151" s="37"/>
      <c r="M6151" s="37"/>
      <c r="N6151" s="37"/>
      <c r="O6151" s="37"/>
      <c r="P6151" s="36"/>
      <c r="S6151" s="36"/>
      <c r="T6151" s="36"/>
      <c r="U6151" s="36"/>
      <c r="V6151" s="36"/>
    </row>
    <row r="6152" spans="11:22" x14ac:dyDescent="0.25">
      <c r="K6152" s="36"/>
      <c r="L6152" s="37"/>
      <c r="M6152" s="37"/>
      <c r="N6152" s="37"/>
      <c r="O6152" s="37"/>
      <c r="P6152" s="36"/>
      <c r="S6152" s="36"/>
      <c r="T6152" s="36"/>
      <c r="U6152" s="36"/>
      <c r="V6152" s="36"/>
    </row>
    <row r="6153" spans="11:22" x14ac:dyDescent="0.25">
      <c r="K6153" s="36"/>
      <c r="L6153" s="37"/>
      <c r="M6153" s="37"/>
      <c r="N6153" s="37"/>
      <c r="O6153" s="37"/>
      <c r="P6153" s="36"/>
      <c r="S6153" s="36"/>
      <c r="T6153" s="36"/>
      <c r="U6153" s="36"/>
      <c r="V6153" s="36"/>
    </row>
    <row r="6154" spans="11:22" x14ac:dyDescent="0.25">
      <c r="K6154" s="36"/>
      <c r="L6154" s="37"/>
      <c r="M6154" s="37"/>
      <c r="N6154" s="37"/>
      <c r="O6154" s="37"/>
      <c r="P6154" s="36"/>
      <c r="S6154" s="36"/>
      <c r="T6154" s="36"/>
      <c r="U6154" s="36"/>
      <c r="V6154" s="36"/>
    </row>
    <row r="6155" spans="11:22" x14ac:dyDescent="0.25">
      <c r="K6155" s="36"/>
      <c r="L6155" s="37"/>
      <c r="M6155" s="37"/>
      <c r="N6155" s="37"/>
      <c r="O6155" s="37"/>
      <c r="P6155" s="36"/>
      <c r="S6155" s="36"/>
      <c r="T6155" s="36"/>
      <c r="U6155" s="36"/>
      <c r="V6155" s="36"/>
    </row>
    <row r="6156" spans="11:22" x14ac:dyDescent="0.25">
      <c r="K6156" s="36"/>
      <c r="L6156" s="37"/>
      <c r="M6156" s="37"/>
      <c r="N6156" s="37"/>
      <c r="O6156" s="37"/>
      <c r="P6156" s="36"/>
      <c r="S6156" s="36"/>
      <c r="T6156" s="36"/>
      <c r="U6156" s="36"/>
      <c r="V6156" s="36"/>
    </row>
    <row r="6157" spans="11:22" x14ac:dyDescent="0.25">
      <c r="K6157" s="36"/>
      <c r="L6157" s="37"/>
      <c r="M6157" s="37"/>
      <c r="N6157" s="37"/>
      <c r="O6157" s="37"/>
      <c r="P6157" s="36"/>
      <c r="S6157" s="36"/>
      <c r="T6157" s="36"/>
      <c r="U6157" s="36"/>
      <c r="V6157" s="36"/>
    </row>
    <row r="6158" spans="11:22" x14ac:dyDescent="0.25">
      <c r="K6158" s="36"/>
      <c r="L6158" s="37"/>
      <c r="M6158" s="37"/>
      <c r="N6158" s="37"/>
      <c r="O6158" s="37"/>
      <c r="P6158" s="36"/>
      <c r="S6158" s="36"/>
      <c r="T6158" s="36"/>
      <c r="U6158" s="36"/>
      <c r="V6158" s="36"/>
    </row>
    <row r="6159" spans="11:22" x14ac:dyDescent="0.25">
      <c r="K6159" s="36"/>
      <c r="L6159" s="37"/>
      <c r="M6159" s="37"/>
      <c r="N6159" s="37"/>
      <c r="O6159" s="37"/>
      <c r="P6159" s="36"/>
      <c r="S6159" s="36"/>
      <c r="T6159" s="36"/>
      <c r="U6159" s="36"/>
      <c r="V6159" s="36"/>
    </row>
    <row r="6160" spans="11:22" x14ac:dyDescent="0.25">
      <c r="K6160" s="36"/>
      <c r="L6160" s="37"/>
      <c r="M6160" s="37"/>
      <c r="N6160" s="37"/>
      <c r="O6160" s="37"/>
      <c r="P6160" s="36"/>
      <c r="S6160" s="36"/>
      <c r="T6160" s="36"/>
      <c r="U6160" s="36"/>
      <c r="V6160" s="36"/>
    </row>
    <row r="6161" spans="11:22" x14ac:dyDescent="0.25">
      <c r="K6161" s="36"/>
      <c r="L6161" s="37"/>
      <c r="M6161" s="37"/>
      <c r="N6161" s="37"/>
      <c r="O6161" s="37"/>
      <c r="P6161" s="36"/>
      <c r="S6161" s="36"/>
      <c r="T6161" s="36"/>
      <c r="U6161" s="36"/>
      <c r="V6161" s="36"/>
    </row>
    <row r="6162" spans="11:22" x14ac:dyDescent="0.25">
      <c r="K6162" s="36"/>
      <c r="L6162" s="37"/>
      <c r="M6162" s="37"/>
      <c r="N6162" s="37"/>
      <c r="O6162" s="37"/>
      <c r="P6162" s="36"/>
      <c r="S6162" s="36"/>
      <c r="T6162" s="36"/>
      <c r="U6162" s="36"/>
      <c r="V6162" s="36"/>
    </row>
    <row r="6163" spans="11:22" x14ac:dyDescent="0.25">
      <c r="K6163" s="36"/>
      <c r="L6163" s="37"/>
      <c r="M6163" s="37"/>
      <c r="N6163" s="37"/>
      <c r="O6163" s="37"/>
      <c r="P6163" s="36"/>
      <c r="S6163" s="36"/>
      <c r="T6163" s="36"/>
      <c r="U6163" s="36"/>
      <c r="V6163" s="36"/>
    </row>
    <row r="6164" spans="11:22" x14ac:dyDescent="0.25">
      <c r="K6164" s="36"/>
      <c r="L6164" s="37"/>
      <c r="M6164" s="37"/>
      <c r="N6164" s="37"/>
      <c r="O6164" s="37"/>
      <c r="P6164" s="36"/>
      <c r="S6164" s="36"/>
      <c r="T6164" s="36"/>
      <c r="U6164" s="36"/>
      <c r="V6164" s="36"/>
    </row>
    <row r="6165" spans="11:22" x14ac:dyDescent="0.25">
      <c r="K6165" s="36"/>
      <c r="L6165" s="37"/>
      <c r="M6165" s="37"/>
      <c r="N6165" s="37"/>
      <c r="O6165" s="37"/>
      <c r="P6165" s="36"/>
      <c r="S6165" s="36"/>
      <c r="T6165" s="36"/>
      <c r="U6165" s="36"/>
      <c r="V6165" s="36"/>
    </row>
    <row r="6166" spans="11:22" x14ac:dyDescent="0.25">
      <c r="K6166" s="36"/>
      <c r="L6166" s="37"/>
      <c r="M6166" s="37"/>
      <c r="N6166" s="37"/>
      <c r="O6166" s="37"/>
      <c r="P6166" s="36"/>
      <c r="S6166" s="36"/>
      <c r="T6166" s="36"/>
      <c r="U6166" s="36"/>
      <c r="V6166" s="36"/>
    </row>
    <row r="6167" spans="11:22" x14ac:dyDescent="0.25">
      <c r="K6167" s="36"/>
      <c r="L6167" s="37"/>
      <c r="M6167" s="37"/>
      <c r="N6167" s="37"/>
      <c r="O6167" s="37"/>
      <c r="P6167" s="36"/>
      <c r="S6167" s="36"/>
      <c r="T6167" s="36"/>
      <c r="U6167" s="36"/>
      <c r="V6167" s="36"/>
    </row>
    <row r="6168" spans="11:22" x14ac:dyDescent="0.25">
      <c r="K6168" s="36"/>
      <c r="L6168" s="37"/>
      <c r="M6168" s="37"/>
      <c r="N6168" s="37"/>
      <c r="O6168" s="37"/>
      <c r="P6168" s="36"/>
      <c r="S6168" s="36"/>
      <c r="T6168" s="36"/>
      <c r="U6168" s="36"/>
      <c r="V6168" s="36"/>
    </row>
    <row r="6169" spans="11:22" x14ac:dyDescent="0.25">
      <c r="K6169" s="36"/>
      <c r="L6169" s="37"/>
      <c r="M6169" s="37"/>
      <c r="N6169" s="37"/>
      <c r="O6169" s="37"/>
      <c r="P6169" s="36"/>
      <c r="S6169" s="36"/>
      <c r="T6169" s="36"/>
      <c r="U6169" s="36"/>
      <c r="V6169" s="36"/>
    </row>
    <row r="6170" spans="11:22" x14ac:dyDescent="0.25">
      <c r="K6170" s="36"/>
      <c r="L6170" s="37"/>
      <c r="M6170" s="37"/>
      <c r="N6170" s="37"/>
      <c r="O6170" s="37"/>
      <c r="P6170" s="36"/>
      <c r="S6170" s="36"/>
      <c r="T6170" s="36"/>
      <c r="U6170" s="36"/>
      <c r="V6170" s="36"/>
    </row>
    <row r="6171" spans="11:22" x14ac:dyDescent="0.25">
      <c r="K6171" s="36"/>
      <c r="L6171" s="37"/>
      <c r="M6171" s="37"/>
      <c r="N6171" s="37"/>
      <c r="O6171" s="37"/>
      <c r="P6171" s="36"/>
      <c r="S6171" s="36"/>
      <c r="T6171" s="36"/>
      <c r="U6171" s="36"/>
      <c r="V6171" s="36"/>
    </row>
    <row r="6172" spans="11:22" x14ac:dyDescent="0.25">
      <c r="K6172" s="36"/>
      <c r="L6172" s="37"/>
      <c r="M6172" s="37"/>
      <c r="N6172" s="37"/>
      <c r="O6172" s="37"/>
      <c r="P6172" s="36"/>
      <c r="S6172" s="36"/>
      <c r="T6172" s="36"/>
      <c r="U6172" s="36"/>
      <c r="V6172" s="36"/>
    </row>
    <row r="6173" spans="11:22" x14ac:dyDescent="0.25">
      <c r="K6173" s="36"/>
      <c r="L6173" s="37"/>
      <c r="M6173" s="37"/>
      <c r="N6173" s="37"/>
      <c r="O6173" s="37"/>
      <c r="P6173" s="36"/>
      <c r="S6173" s="36"/>
      <c r="T6173" s="36"/>
      <c r="U6173" s="36"/>
      <c r="V6173" s="36"/>
    </row>
    <row r="6174" spans="11:22" x14ac:dyDescent="0.25">
      <c r="K6174" s="36"/>
      <c r="L6174" s="37"/>
      <c r="M6174" s="37"/>
      <c r="N6174" s="37"/>
      <c r="O6174" s="37"/>
      <c r="P6174" s="36"/>
      <c r="S6174" s="36"/>
      <c r="T6174" s="36"/>
      <c r="U6174" s="36"/>
      <c r="V6174" s="36"/>
    </row>
    <row r="6175" spans="11:22" x14ac:dyDescent="0.25">
      <c r="K6175" s="36"/>
      <c r="L6175" s="37"/>
      <c r="M6175" s="37"/>
      <c r="N6175" s="37"/>
      <c r="O6175" s="37"/>
      <c r="P6175" s="36"/>
      <c r="S6175" s="36"/>
      <c r="T6175" s="36"/>
      <c r="U6175" s="36"/>
      <c r="V6175" s="36"/>
    </row>
    <row r="6176" spans="11:22" x14ac:dyDescent="0.25">
      <c r="K6176" s="36"/>
      <c r="L6176" s="37"/>
      <c r="M6176" s="37"/>
      <c r="N6176" s="37"/>
      <c r="O6176" s="37"/>
      <c r="P6176" s="36"/>
      <c r="S6176" s="36"/>
      <c r="T6176" s="36"/>
      <c r="U6176" s="36"/>
      <c r="V6176" s="36"/>
    </row>
    <row r="6177" spans="11:22" x14ac:dyDescent="0.25">
      <c r="K6177" s="36"/>
      <c r="L6177" s="37"/>
      <c r="M6177" s="37"/>
      <c r="N6177" s="37"/>
      <c r="O6177" s="37"/>
      <c r="P6177" s="36"/>
      <c r="S6177" s="36"/>
      <c r="T6177" s="36"/>
      <c r="U6177" s="36"/>
      <c r="V6177" s="36"/>
    </row>
    <row r="6178" spans="11:22" x14ac:dyDescent="0.25">
      <c r="K6178" s="36"/>
      <c r="L6178" s="37"/>
      <c r="M6178" s="37"/>
      <c r="N6178" s="37"/>
      <c r="O6178" s="37"/>
      <c r="P6178" s="36"/>
      <c r="S6178" s="36"/>
      <c r="T6178" s="36"/>
      <c r="U6178" s="36"/>
      <c r="V6178" s="36"/>
    </row>
    <row r="6179" spans="11:22" x14ac:dyDescent="0.25">
      <c r="K6179" s="36"/>
      <c r="L6179" s="37"/>
      <c r="M6179" s="37"/>
      <c r="N6179" s="37"/>
      <c r="O6179" s="37"/>
      <c r="P6179" s="36"/>
      <c r="S6179" s="36"/>
      <c r="T6179" s="36"/>
      <c r="U6179" s="36"/>
      <c r="V6179" s="36"/>
    </row>
    <row r="6180" spans="11:22" x14ac:dyDescent="0.25">
      <c r="K6180" s="36"/>
      <c r="L6180" s="37"/>
      <c r="M6180" s="37"/>
      <c r="N6180" s="37"/>
      <c r="O6180" s="37"/>
      <c r="P6180" s="36"/>
      <c r="S6180" s="36"/>
      <c r="T6180" s="36"/>
      <c r="U6180" s="36"/>
      <c r="V6180" s="36"/>
    </row>
    <row r="6181" spans="11:22" x14ac:dyDescent="0.25">
      <c r="K6181" s="36"/>
      <c r="L6181" s="37"/>
      <c r="M6181" s="37"/>
      <c r="N6181" s="37"/>
      <c r="O6181" s="37"/>
      <c r="P6181" s="36"/>
      <c r="S6181" s="36"/>
      <c r="T6181" s="36"/>
      <c r="U6181" s="36"/>
      <c r="V6181" s="36"/>
    </row>
    <row r="6182" spans="11:22" x14ac:dyDescent="0.25">
      <c r="K6182" s="36"/>
      <c r="L6182" s="37"/>
      <c r="M6182" s="37"/>
      <c r="N6182" s="37"/>
      <c r="O6182" s="37"/>
      <c r="P6182" s="36"/>
      <c r="S6182" s="36"/>
      <c r="T6182" s="36"/>
      <c r="U6182" s="36"/>
      <c r="V6182" s="36"/>
    </row>
    <row r="6183" spans="11:22" x14ac:dyDescent="0.25">
      <c r="K6183" s="36"/>
      <c r="L6183" s="37"/>
      <c r="M6183" s="37"/>
      <c r="N6183" s="37"/>
      <c r="O6183" s="37"/>
      <c r="P6183" s="36"/>
      <c r="S6183" s="36"/>
      <c r="T6183" s="36"/>
      <c r="U6183" s="36"/>
      <c r="V6183" s="36"/>
    </row>
    <row r="6184" spans="11:22" x14ac:dyDescent="0.25">
      <c r="K6184" s="36"/>
      <c r="L6184" s="37"/>
      <c r="M6184" s="37"/>
      <c r="N6184" s="37"/>
      <c r="O6184" s="37"/>
      <c r="P6184" s="36"/>
      <c r="S6184" s="36"/>
      <c r="T6184" s="36"/>
      <c r="U6184" s="36"/>
      <c r="V6184" s="36"/>
    </row>
    <row r="6185" spans="11:22" x14ac:dyDescent="0.25">
      <c r="K6185" s="36"/>
      <c r="L6185" s="37"/>
      <c r="M6185" s="37"/>
      <c r="N6185" s="37"/>
      <c r="O6185" s="37"/>
      <c r="P6185" s="36"/>
      <c r="S6185" s="36"/>
      <c r="T6185" s="36"/>
      <c r="U6185" s="36"/>
      <c r="V6185" s="36"/>
    </row>
    <row r="6186" spans="11:22" x14ac:dyDescent="0.25">
      <c r="K6186" s="36"/>
      <c r="L6186" s="37"/>
      <c r="M6186" s="37"/>
      <c r="N6186" s="37"/>
      <c r="O6186" s="37"/>
      <c r="P6186" s="36"/>
      <c r="S6186" s="36"/>
      <c r="T6186" s="36"/>
      <c r="U6186" s="36"/>
      <c r="V6186" s="36"/>
    </row>
    <row r="6187" spans="11:22" x14ac:dyDescent="0.25">
      <c r="K6187" s="36"/>
      <c r="L6187" s="37"/>
      <c r="M6187" s="37"/>
      <c r="N6187" s="37"/>
      <c r="O6187" s="37"/>
      <c r="P6187" s="36"/>
      <c r="S6187" s="36"/>
      <c r="T6187" s="36"/>
      <c r="U6187" s="36"/>
      <c r="V6187" s="36"/>
    </row>
    <row r="6188" spans="11:22" x14ac:dyDescent="0.25">
      <c r="K6188" s="36"/>
      <c r="L6188" s="37"/>
      <c r="M6188" s="37"/>
      <c r="N6188" s="37"/>
      <c r="O6188" s="37"/>
      <c r="P6188" s="36"/>
      <c r="S6188" s="36"/>
      <c r="T6188" s="36"/>
      <c r="U6188" s="36"/>
      <c r="V6188" s="36"/>
    </row>
    <row r="6189" spans="11:22" x14ac:dyDescent="0.25">
      <c r="K6189" s="36"/>
      <c r="L6189" s="37"/>
      <c r="M6189" s="37"/>
      <c r="N6189" s="37"/>
      <c r="O6189" s="37"/>
      <c r="P6189" s="36"/>
      <c r="S6189" s="36"/>
      <c r="T6189" s="36"/>
      <c r="U6189" s="36"/>
      <c r="V6189" s="36"/>
    </row>
    <row r="6190" spans="11:22" x14ac:dyDescent="0.25">
      <c r="K6190" s="36"/>
      <c r="L6190" s="37"/>
      <c r="M6190" s="37"/>
      <c r="N6190" s="37"/>
      <c r="O6190" s="37"/>
      <c r="P6190" s="36"/>
      <c r="S6190" s="36"/>
      <c r="T6190" s="36"/>
      <c r="U6190" s="36"/>
      <c r="V6190" s="36"/>
    </row>
    <row r="6191" spans="11:22" x14ac:dyDescent="0.25">
      <c r="K6191" s="36"/>
      <c r="L6191" s="37"/>
      <c r="M6191" s="37"/>
      <c r="N6191" s="37"/>
      <c r="O6191" s="37"/>
      <c r="P6191" s="36"/>
      <c r="S6191" s="36"/>
      <c r="T6191" s="36"/>
      <c r="U6191" s="36"/>
      <c r="V6191" s="36"/>
    </row>
    <row r="6192" spans="11:22" x14ac:dyDescent="0.25">
      <c r="K6192" s="36"/>
      <c r="L6192" s="37"/>
      <c r="M6192" s="37"/>
      <c r="N6192" s="37"/>
      <c r="O6192" s="37"/>
      <c r="P6192" s="36"/>
      <c r="S6192" s="36"/>
      <c r="T6192" s="36"/>
      <c r="U6192" s="36"/>
      <c r="V6192" s="36"/>
    </row>
    <row r="6193" spans="11:22" x14ac:dyDescent="0.25">
      <c r="K6193" s="36"/>
      <c r="L6193" s="37"/>
      <c r="M6193" s="37"/>
      <c r="N6193" s="37"/>
      <c r="O6193" s="37"/>
      <c r="P6193" s="36"/>
      <c r="S6193" s="36"/>
      <c r="T6193" s="36"/>
      <c r="U6193" s="36"/>
      <c r="V6193" s="36"/>
    </row>
    <row r="6194" spans="11:22" x14ac:dyDescent="0.25">
      <c r="K6194" s="36"/>
      <c r="L6194" s="37"/>
      <c r="M6194" s="37"/>
      <c r="N6194" s="37"/>
      <c r="O6194" s="37"/>
      <c r="P6194" s="36"/>
      <c r="S6194" s="36"/>
      <c r="T6194" s="36"/>
      <c r="U6194" s="36"/>
      <c r="V6194" s="36"/>
    </row>
    <row r="6195" spans="11:22" x14ac:dyDescent="0.25">
      <c r="K6195" s="36"/>
      <c r="L6195" s="37"/>
      <c r="M6195" s="37"/>
      <c r="N6195" s="37"/>
      <c r="O6195" s="37"/>
      <c r="P6195" s="36"/>
      <c r="S6195" s="36"/>
      <c r="T6195" s="36"/>
      <c r="U6195" s="36"/>
      <c r="V6195" s="36"/>
    </row>
    <row r="6196" spans="11:22" x14ac:dyDescent="0.25">
      <c r="K6196" s="36"/>
      <c r="L6196" s="37"/>
      <c r="M6196" s="37"/>
      <c r="N6196" s="37"/>
      <c r="O6196" s="37"/>
      <c r="P6196" s="36"/>
      <c r="S6196" s="36"/>
      <c r="T6196" s="36"/>
      <c r="U6196" s="36"/>
      <c r="V6196" s="36"/>
    </row>
    <row r="6197" spans="11:22" x14ac:dyDescent="0.25">
      <c r="K6197" s="36"/>
      <c r="L6197" s="37"/>
      <c r="M6197" s="37"/>
      <c r="N6197" s="37"/>
      <c r="O6197" s="37"/>
      <c r="P6197" s="36"/>
      <c r="S6197" s="36"/>
      <c r="T6197" s="36"/>
      <c r="U6197" s="36"/>
      <c r="V6197" s="36"/>
    </row>
    <row r="6198" spans="11:22" x14ac:dyDescent="0.25">
      <c r="K6198" s="36"/>
      <c r="L6198" s="37"/>
      <c r="M6198" s="37"/>
      <c r="N6198" s="37"/>
      <c r="O6198" s="37"/>
      <c r="P6198" s="36"/>
      <c r="S6198" s="36"/>
      <c r="T6198" s="36"/>
      <c r="U6198" s="36"/>
      <c r="V6198" s="36"/>
    </row>
    <row r="6199" spans="11:22" x14ac:dyDescent="0.25">
      <c r="K6199" s="36"/>
      <c r="L6199" s="37"/>
      <c r="M6199" s="37"/>
      <c r="N6199" s="37"/>
      <c r="O6199" s="37"/>
      <c r="P6199" s="36"/>
      <c r="S6199" s="36"/>
      <c r="T6199" s="36"/>
      <c r="U6199" s="36"/>
      <c r="V6199" s="36"/>
    </row>
    <row r="6200" spans="11:22" x14ac:dyDescent="0.25">
      <c r="K6200" s="36"/>
      <c r="L6200" s="37"/>
      <c r="M6200" s="37"/>
      <c r="N6200" s="37"/>
      <c r="O6200" s="37"/>
      <c r="P6200" s="36"/>
      <c r="S6200" s="36"/>
      <c r="T6200" s="36"/>
      <c r="U6200" s="36"/>
      <c r="V6200" s="36"/>
    </row>
    <row r="6201" spans="11:22" x14ac:dyDescent="0.25">
      <c r="K6201" s="36"/>
      <c r="L6201" s="37"/>
      <c r="M6201" s="37"/>
      <c r="N6201" s="37"/>
      <c r="O6201" s="37"/>
      <c r="P6201" s="36"/>
      <c r="S6201" s="36"/>
      <c r="T6201" s="36"/>
      <c r="U6201" s="36"/>
      <c r="V6201" s="36"/>
    </row>
    <row r="6202" spans="11:22" x14ac:dyDescent="0.25">
      <c r="K6202" s="36"/>
      <c r="L6202" s="37"/>
      <c r="M6202" s="37"/>
      <c r="N6202" s="37"/>
      <c r="O6202" s="37"/>
      <c r="P6202" s="36"/>
      <c r="S6202" s="36"/>
      <c r="T6202" s="36"/>
      <c r="U6202" s="36"/>
      <c r="V6202" s="36"/>
    </row>
    <row r="6203" spans="11:22" x14ac:dyDescent="0.25">
      <c r="K6203" s="36"/>
      <c r="L6203" s="37"/>
      <c r="M6203" s="37"/>
      <c r="N6203" s="37"/>
      <c r="O6203" s="37"/>
      <c r="P6203" s="36"/>
      <c r="S6203" s="36"/>
      <c r="T6203" s="36"/>
      <c r="U6203" s="36"/>
      <c r="V6203" s="36"/>
    </row>
    <row r="6204" spans="11:22" x14ac:dyDescent="0.25">
      <c r="K6204" s="36"/>
      <c r="L6204" s="37"/>
      <c r="M6204" s="37"/>
      <c r="N6204" s="37"/>
      <c r="O6204" s="37"/>
      <c r="P6204" s="36"/>
      <c r="S6204" s="36"/>
      <c r="T6204" s="36"/>
      <c r="U6204" s="36"/>
      <c r="V6204" s="36"/>
    </row>
    <row r="6205" spans="11:22" x14ac:dyDescent="0.25">
      <c r="K6205" s="36"/>
      <c r="L6205" s="37"/>
      <c r="M6205" s="37"/>
      <c r="N6205" s="37"/>
      <c r="O6205" s="37"/>
      <c r="P6205" s="36"/>
      <c r="S6205" s="36"/>
      <c r="T6205" s="36"/>
      <c r="U6205" s="36"/>
      <c r="V6205" s="36"/>
    </row>
    <row r="6206" spans="11:22" x14ac:dyDescent="0.25">
      <c r="K6206" s="36"/>
      <c r="L6206" s="37"/>
      <c r="M6206" s="37"/>
      <c r="N6206" s="37"/>
      <c r="O6206" s="37"/>
      <c r="P6206" s="36"/>
      <c r="S6206" s="36"/>
      <c r="T6206" s="36"/>
      <c r="U6206" s="36"/>
      <c r="V6206" s="36"/>
    </row>
    <row r="6207" spans="11:22" x14ac:dyDescent="0.25">
      <c r="K6207" s="36"/>
      <c r="L6207" s="37"/>
      <c r="M6207" s="37"/>
      <c r="N6207" s="37"/>
      <c r="O6207" s="37"/>
      <c r="P6207" s="36"/>
      <c r="S6207" s="36"/>
      <c r="T6207" s="36"/>
      <c r="U6207" s="36"/>
      <c r="V6207" s="36"/>
    </row>
    <row r="6208" spans="11:22" x14ac:dyDescent="0.25">
      <c r="K6208" s="36"/>
      <c r="L6208" s="37"/>
      <c r="M6208" s="37"/>
      <c r="N6208" s="37"/>
      <c r="O6208" s="37"/>
      <c r="P6208" s="36"/>
      <c r="S6208" s="36"/>
      <c r="T6208" s="36"/>
      <c r="U6208" s="36"/>
      <c r="V6208" s="36"/>
    </row>
    <row r="6209" spans="11:22" x14ac:dyDescent="0.25">
      <c r="K6209" s="36"/>
      <c r="L6209" s="37"/>
      <c r="M6209" s="37"/>
      <c r="N6209" s="37"/>
      <c r="O6209" s="37"/>
      <c r="P6209" s="36"/>
      <c r="S6209" s="36"/>
      <c r="T6209" s="36"/>
      <c r="U6209" s="36"/>
      <c r="V6209" s="36"/>
    </row>
    <row r="6210" spans="11:22" x14ac:dyDescent="0.25">
      <c r="K6210" s="36"/>
      <c r="L6210" s="37"/>
      <c r="M6210" s="37"/>
      <c r="N6210" s="37"/>
      <c r="O6210" s="37"/>
      <c r="P6210" s="36"/>
      <c r="S6210" s="36"/>
      <c r="T6210" s="36"/>
      <c r="U6210" s="36"/>
      <c r="V6210" s="36"/>
    </row>
    <row r="6211" spans="11:22" x14ac:dyDescent="0.25">
      <c r="K6211" s="36"/>
      <c r="L6211" s="37"/>
      <c r="M6211" s="37"/>
      <c r="N6211" s="37"/>
      <c r="O6211" s="37"/>
      <c r="P6211" s="36"/>
      <c r="S6211" s="36"/>
      <c r="T6211" s="36"/>
      <c r="U6211" s="36"/>
      <c r="V6211" s="36"/>
    </row>
    <row r="6212" spans="11:22" x14ac:dyDescent="0.25">
      <c r="K6212" s="36"/>
      <c r="L6212" s="37"/>
      <c r="M6212" s="37"/>
      <c r="N6212" s="37"/>
      <c r="O6212" s="37"/>
      <c r="P6212" s="36"/>
      <c r="S6212" s="36"/>
      <c r="T6212" s="36"/>
      <c r="U6212" s="36"/>
      <c r="V6212" s="36"/>
    </row>
    <row r="6213" spans="11:22" x14ac:dyDescent="0.25">
      <c r="K6213" s="36"/>
      <c r="L6213" s="37"/>
      <c r="M6213" s="37"/>
      <c r="N6213" s="37"/>
      <c r="O6213" s="37"/>
      <c r="P6213" s="36"/>
      <c r="S6213" s="36"/>
      <c r="T6213" s="36"/>
      <c r="U6213" s="36"/>
      <c r="V6213" s="36"/>
    </row>
    <row r="6214" spans="11:22" x14ac:dyDescent="0.25">
      <c r="K6214" s="36"/>
      <c r="L6214" s="37"/>
      <c r="M6214" s="37"/>
      <c r="N6214" s="37"/>
      <c r="O6214" s="37"/>
      <c r="P6214" s="36"/>
      <c r="S6214" s="36"/>
      <c r="T6214" s="36"/>
      <c r="U6214" s="36"/>
      <c r="V6214" s="36"/>
    </row>
    <row r="6215" spans="11:22" x14ac:dyDescent="0.25">
      <c r="K6215" s="36"/>
      <c r="L6215" s="37"/>
      <c r="M6215" s="37"/>
      <c r="N6215" s="37"/>
      <c r="O6215" s="37"/>
      <c r="P6215" s="36"/>
      <c r="S6215" s="36"/>
      <c r="T6215" s="36"/>
      <c r="U6215" s="36"/>
      <c r="V6215" s="36"/>
    </row>
    <row r="6216" spans="11:22" x14ac:dyDescent="0.25">
      <c r="K6216" s="36"/>
      <c r="L6216" s="37"/>
      <c r="M6216" s="37"/>
      <c r="N6216" s="37"/>
      <c r="O6216" s="37"/>
      <c r="P6216" s="36"/>
      <c r="S6216" s="36"/>
      <c r="T6216" s="36"/>
      <c r="U6216" s="36"/>
      <c r="V6216" s="36"/>
    </row>
    <row r="6217" spans="11:22" x14ac:dyDescent="0.25">
      <c r="K6217" s="36"/>
      <c r="L6217" s="37"/>
      <c r="M6217" s="37"/>
      <c r="N6217" s="37"/>
      <c r="O6217" s="37"/>
      <c r="P6217" s="36"/>
      <c r="S6217" s="36"/>
      <c r="T6217" s="36"/>
      <c r="U6217" s="36"/>
      <c r="V6217" s="36"/>
    </row>
    <row r="6218" spans="11:22" x14ac:dyDescent="0.25">
      <c r="K6218" s="36"/>
      <c r="L6218" s="37"/>
      <c r="M6218" s="37"/>
      <c r="N6218" s="37"/>
      <c r="O6218" s="37"/>
      <c r="P6218" s="36"/>
      <c r="S6218" s="36"/>
      <c r="T6218" s="36"/>
      <c r="U6218" s="36"/>
      <c r="V6218" s="36"/>
    </row>
    <row r="6219" spans="11:22" x14ac:dyDescent="0.25">
      <c r="K6219" s="36"/>
      <c r="L6219" s="37"/>
      <c r="M6219" s="37"/>
      <c r="N6219" s="37"/>
      <c r="O6219" s="37"/>
      <c r="P6219" s="36"/>
      <c r="S6219" s="36"/>
      <c r="T6219" s="36"/>
      <c r="U6219" s="36"/>
      <c r="V6219" s="36"/>
    </row>
    <row r="6220" spans="11:22" x14ac:dyDescent="0.25">
      <c r="K6220" s="36"/>
      <c r="L6220" s="37"/>
      <c r="M6220" s="37"/>
      <c r="N6220" s="37"/>
      <c r="O6220" s="37"/>
      <c r="P6220" s="36"/>
      <c r="S6220" s="36"/>
      <c r="T6220" s="36"/>
      <c r="U6220" s="36"/>
      <c r="V6220" s="36"/>
    </row>
    <row r="6221" spans="11:22" x14ac:dyDescent="0.25">
      <c r="K6221" s="36"/>
      <c r="L6221" s="37"/>
      <c r="M6221" s="37"/>
      <c r="N6221" s="37"/>
      <c r="O6221" s="37"/>
      <c r="P6221" s="36"/>
      <c r="S6221" s="36"/>
      <c r="T6221" s="36"/>
      <c r="U6221" s="36"/>
      <c r="V6221" s="36"/>
    </row>
    <row r="6222" spans="11:22" x14ac:dyDescent="0.25">
      <c r="K6222" s="36"/>
      <c r="L6222" s="37"/>
      <c r="M6222" s="37"/>
      <c r="N6222" s="37"/>
      <c r="O6222" s="37"/>
      <c r="P6222" s="36"/>
      <c r="S6222" s="36"/>
      <c r="T6222" s="36"/>
      <c r="U6222" s="36"/>
      <c r="V6222" s="36"/>
    </row>
    <row r="6223" spans="11:22" x14ac:dyDescent="0.25">
      <c r="K6223" s="36"/>
      <c r="L6223" s="37"/>
      <c r="M6223" s="37"/>
      <c r="N6223" s="37"/>
      <c r="O6223" s="37"/>
      <c r="P6223" s="36"/>
      <c r="S6223" s="36"/>
      <c r="T6223" s="36"/>
      <c r="U6223" s="36"/>
      <c r="V6223" s="36"/>
    </row>
    <row r="6224" spans="11:22" x14ac:dyDescent="0.25">
      <c r="K6224" s="36"/>
      <c r="L6224" s="37"/>
      <c r="M6224" s="37"/>
      <c r="N6224" s="37"/>
      <c r="O6224" s="37"/>
      <c r="P6224" s="36"/>
      <c r="S6224" s="36"/>
      <c r="T6224" s="36"/>
      <c r="U6224" s="36"/>
      <c r="V6224" s="36"/>
    </row>
    <row r="6225" spans="11:22" x14ac:dyDescent="0.25">
      <c r="K6225" s="36"/>
      <c r="L6225" s="37"/>
      <c r="M6225" s="37"/>
      <c r="N6225" s="37"/>
      <c r="O6225" s="37"/>
      <c r="P6225" s="36"/>
      <c r="S6225" s="36"/>
      <c r="T6225" s="36"/>
      <c r="U6225" s="36"/>
      <c r="V6225" s="36"/>
    </row>
    <row r="6226" spans="11:22" x14ac:dyDescent="0.25">
      <c r="K6226" s="36"/>
      <c r="L6226" s="37"/>
      <c r="M6226" s="37"/>
      <c r="N6226" s="37"/>
      <c r="O6226" s="37"/>
      <c r="P6226" s="36"/>
      <c r="S6226" s="36"/>
      <c r="T6226" s="36"/>
      <c r="U6226" s="36"/>
      <c r="V6226" s="36"/>
    </row>
    <row r="6227" spans="11:22" x14ac:dyDescent="0.25">
      <c r="K6227" s="36"/>
      <c r="L6227" s="37"/>
      <c r="M6227" s="37"/>
      <c r="N6227" s="37"/>
      <c r="O6227" s="37"/>
      <c r="P6227" s="36"/>
      <c r="S6227" s="36"/>
      <c r="T6227" s="36"/>
      <c r="U6227" s="36"/>
      <c r="V6227" s="36"/>
    </row>
    <row r="6228" spans="11:22" x14ac:dyDescent="0.25">
      <c r="K6228" s="36"/>
      <c r="L6228" s="37"/>
      <c r="M6228" s="37"/>
      <c r="N6228" s="37"/>
      <c r="O6228" s="37"/>
      <c r="P6228" s="36"/>
      <c r="S6228" s="36"/>
      <c r="T6228" s="36"/>
      <c r="U6228" s="36"/>
      <c r="V6228" s="36"/>
    </row>
    <row r="6229" spans="11:22" x14ac:dyDescent="0.25">
      <c r="K6229" s="36"/>
      <c r="L6229" s="37"/>
      <c r="M6229" s="37"/>
      <c r="N6229" s="37"/>
      <c r="O6229" s="37"/>
      <c r="P6229" s="36"/>
      <c r="S6229" s="36"/>
      <c r="T6229" s="36"/>
      <c r="U6229" s="36"/>
      <c r="V6229" s="36"/>
    </row>
    <row r="6230" spans="11:22" x14ac:dyDescent="0.25">
      <c r="K6230" s="36"/>
      <c r="L6230" s="37"/>
      <c r="M6230" s="37"/>
      <c r="N6230" s="37"/>
      <c r="O6230" s="37"/>
      <c r="P6230" s="36"/>
      <c r="S6230" s="36"/>
      <c r="T6230" s="36"/>
      <c r="U6230" s="36"/>
      <c r="V6230" s="36"/>
    </row>
    <row r="6231" spans="11:22" x14ac:dyDescent="0.25">
      <c r="K6231" s="36"/>
      <c r="L6231" s="37"/>
      <c r="M6231" s="37"/>
      <c r="N6231" s="37"/>
      <c r="O6231" s="37"/>
      <c r="P6231" s="36"/>
      <c r="S6231" s="36"/>
      <c r="T6231" s="36"/>
      <c r="U6231" s="36"/>
      <c r="V6231" s="36"/>
    </row>
    <row r="6232" spans="11:22" x14ac:dyDescent="0.25">
      <c r="K6232" s="36"/>
      <c r="L6232" s="37"/>
      <c r="M6232" s="37"/>
      <c r="N6232" s="37"/>
      <c r="O6232" s="37"/>
      <c r="P6232" s="36"/>
      <c r="S6232" s="36"/>
      <c r="T6232" s="36"/>
      <c r="U6232" s="36"/>
      <c r="V6232" s="36"/>
    </row>
    <row r="6233" spans="11:22" x14ac:dyDescent="0.25">
      <c r="K6233" s="36"/>
      <c r="L6233" s="37"/>
      <c r="M6233" s="37"/>
      <c r="N6233" s="37"/>
      <c r="O6233" s="37"/>
      <c r="P6233" s="36"/>
      <c r="S6233" s="36"/>
      <c r="T6233" s="36"/>
      <c r="U6233" s="36"/>
      <c r="V6233" s="36"/>
    </row>
    <row r="6234" spans="11:22" x14ac:dyDescent="0.25">
      <c r="K6234" s="36"/>
      <c r="L6234" s="37"/>
      <c r="M6234" s="37"/>
      <c r="N6234" s="37"/>
      <c r="O6234" s="37"/>
      <c r="P6234" s="36"/>
      <c r="S6234" s="36"/>
      <c r="T6234" s="36"/>
      <c r="U6234" s="36"/>
      <c r="V6234" s="36"/>
    </row>
    <row r="6235" spans="11:22" x14ac:dyDescent="0.25">
      <c r="K6235" s="36"/>
      <c r="L6235" s="37"/>
      <c r="M6235" s="37"/>
      <c r="N6235" s="37"/>
      <c r="O6235" s="37"/>
      <c r="P6235" s="36"/>
      <c r="S6235" s="36"/>
      <c r="T6235" s="36"/>
      <c r="U6235" s="36"/>
      <c r="V6235" s="36"/>
    </row>
    <row r="6236" spans="11:22" x14ac:dyDescent="0.25">
      <c r="K6236" s="36"/>
      <c r="L6236" s="37"/>
      <c r="M6236" s="37"/>
      <c r="N6236" s="37"/>
      <c r="O6236" s="37"/>
      <c r="P6236" s="36"/>
      <c r="S6236" s="36"/>
      <c r="T6236" s="36"/>
      <c r="U6236" s="36"/>
      <c r="V6236" s="36"/>
    </row>
    <row r="6237" spans="11:22" x14ac:dyDescent="0.25">
      <c r="K6237" s="36"/>
      <c r="L6237" s="37"/>
      <c r="M6237" s="37"/>
      <c r="N6237" s="37"/>
      <c r="O6237" s="37"/>
      <c r="P6237" s="36"/>
      <c r="S6237" s="36"/>
      <c r="T6237" s="36"/>
      <c r="U6237" s="36"/>
      <c r="V6237" s="36"/>
    </row>
    <row r="6238" spans="11:22" x14ac:dyDescent="0.25">
      <c r="K6238" s="36"/>
      <c r="L6238" s="37"/>
      <c r="M6238" s="37"/>
      <c r="N6238" s="37"/>
      <c r="O6238" s="37"/>
      <c r="P6238" s="36"/>
      <c r="S6238" s="36"/>
      <c r="T6238" s="36"/>
      <c r="U6238" s="36"/>
      <c r="V6238" s="36"/>
    </row>
    <row r="6239" spans="11:22" x14ac:dyDescent="0.25">
      <c r="K6239" s="36"/>
      <c r="L6239" s="37"/>
      <c r="M6239" s="37"/>
      <c r="N6239" s="37"/>
      <c r="O6239" s="37"/>
      <c r="P6239" s="36"/>
      <c r="S6239" s="36"/>
      <c r="T6239" s="36"/>
      <c r="U6239" s="36"/>
      <c r="V6239" s="36"/>
    </row>
    <row r="6240" spans="11:22" x14ac:dyDescent="0.25">
      <c r="K6240" s="36"/>
      <c r="L6240" s="37"/>
      <c r="M6240" s="37"/>
      <c r="N6240" s="37"/>
      <c r="O6240" s="37"/>
      <c r="P6240" s="36"/>
      <c r="S6240" s="36"/>
      <c r="T6240" s="36"/>
      <c r="U6240" s="36"/>
      <c r="V6240" s="36"/>
    </row>
    <row r="6241" spans="11:22" x14ac:dyDescent="0.25">
      <c r="K6241" s="36"/>
      <c r="L6241" s="37"/>
      <c r="M6241" s="37"/>
      <c r="N6241" s="37"/>
      <c r="O6241" s="37"/>
      <c r="P6241" s="36"/>
      <c r="S6241" s="36"/>
      <c r="T6241" s="36"/>
      <c r="U6241" s="36"/>
      <c r="V6241" s="36"/>
    </row>
    <row r="6242" spans="11:22" x14ac:dyDescent="0.25">
      <c r="K6242" s="36"/>
      <c r="L6242" s="37"/>
      <c r="M6242" s="37"/>
      <c r="N6242" s="37"/>
      <c r="O6242" s="37"/>
      <c r="P6242" s="36"/>
      <c r="S6242" s="36"/>
      <c r="T6242" s="36"/>
      <c r="U6242" s="36"/>
      <c r="V6242" s="36"/>
    </row>
    <row r="6243" spans="11:22" x14ac:dyDescent="0.25">
      <c r="K6243" s="36"/>
      <c r="L6243" s="37"/>
      <c r="M6243" s="37"/>
      <c r="N6243" s="37"/>
      <c r="O6243" s="37"/>
      <c r="P6243" s="36"/>
      <c r="S6243" s="36"/>
      <c r="T6243" s="36"/>
      <c r="U6243" s="36"/>
      <c r="V6243" s="36"/>
    </row>
    <row r="6244" spans="11:22" x14ac:dyDescent="0.25">
      <c r="K6244" s="36"/>
      <c r="L6244" s="37"/>
      <c r="M6244" s="37"/>
      <c r="N6244" s="37"/>
      <c r="O6244" s="37"/>
      <c r="P6244" s="36"/>
      <c r="S6244" s="36"/>
      <c r="T6244" s="36"/>
      <c r="U6244" s="36"/>
      <c r="V6244" s="36"/>
    </row>
    <row r="6245" spans="11:22" x14ac:dyDescent="0.25">
      <c r="K6245" s="36"/>
      <c r="L6245" s="37"/>
      <c r="M6245" s="37"/>
      <c r="N6245" s="37"/>
      <c r="O6245" s="37"/>
      <c r="P6245" s="36"/>
      <c r="S6245" s="36"/>
      <c r="T6245" s="36"/>
      <c r="U6245" s="36"/>
      <c r="V6245" s="36"/>
    </row>
    <row r="6246" spans="11:22" x14ac:dyDescent="0.25">
      <c r="K6246" s="36"/>
      <c r="L6246" s="37"/>
      <c r="M6246" s="37"/>
      <c r="N6246" s="37"/>
      <c r="O6246" s="37"/>
      <c r="P6246" s="36"/>
      <c r="S6246" s="36"/>
      <c r="T6246" s="36"/>
      <c r="U6246" s="36"/>
      <c r="V6246" s="36"/>
    </row>
    <row r="6247" spans="11:22" x14ac:dyDescent="0.25">
      <c r="K6247" s="36"/>
      <c r="L6247" s="37"/>
      <c r="M6247" s="37"/>
      <c r="N6247" s="37"/>
      <c r="O6247" s="37"/>
      <c r="P6247" s="36"/>
      <c r="S6247" s="36"/>
      <c r="T6247" s="36"/>
      <c r="U6247" s="36"/>
      <c r="V6247" s="36"/>
    </row>
    <row r="6248" spans="11:22" x14ac:dyDescent="0.25">
      <c r="K6248" s="36"/>
      <c r="L6248" s="37"/>
      <c r="M6248" s="37"/>
      <c r="N6248" s="37"/>
      <c r="O6248" s="37"/>
      <c r="P6248" s="36"/>
      <c r="S6248" s="36"/>
      <c r="T6248" s="36"/>
      <c r="U6248" s="36"/>
      <c r="V6248" s="36"/>
    </row>
    <row r="6249" spans="11:22" x14ac:dyDescent="0.25">
      <c r="K6249" s="36"/>
      <c r="L6249" s="37"/>
      <c r="M6249" s="37"/>
      <c r="N6249" s="37"/>
      <c r="O6249" s="37"/>
      <c r="P6249" s="36"/>
      <c r="S6249" s="36"/>
      <c r="T6249" s="36"/>
      <c r="U6249" s="36"/>
      <c r="V6249" s="36"/>
    </row>
    <row r="6250" spans="11:22" x14ac:dyDescent="0.25">
      <c r="K6250" s="36"/>
      <c r="L6250" s="37"/>
      <c r="M6250" s="37"/>
      <c r="N6250" s="37"/>
      <c r="O6250" s="37"/>
      <c r="P6250" s="36"/>
      <c r="S6250" s="36"/>
      <c r="T6250" s="36"/>
      <c r="U6250" s="36"/>
      <c r="V6250" s="36"/>
    </row>
    <row r="6251" spans="11:22" x14ac:dyDescent="0.25">
      <c r="K6251" s="36"/>
      <c r="L6251" s="37"/>
      <c r="M6251" s="37"/>
      <c r="N6251" s="37"/>
      <c r="O6251" s="37"/>
      <c r="P6251" s="36"/>
      <c r="S6251" s="36"/>
      <c r="T6251" s="36"/>
      <c r="U6251" s="36"/>
      <c r="V6251" s="36"/>
    </row>
    <row r="6252" spans="11:22" x14ac:dyDescent="0.25">
      <c r="K6252" s="36"/>
      <c r="L6252" s="37"/>
      <c r="M6252" s="37"/>
      <c r="N6252" s="37"/>
      <c r="O6252" s="37"/>
      <c r="P6252" s="36"/>
      <c r="S6252" s="36"/>
      <c r="T6252" s="36"/>
      <c r="U6252" s="36"/>
      <c r="V6252" s="36"/>
    </row>
    <row r="6253" spans="11:22" x14ac:dyDescent="0.25">
      <c r="K6253" s="36"/>
      <c r="L6253" s="37"/>
      <c r="M6253" s="37"/>
      <c r="N6253" s="37"/>
      <c r="O6253" s="37"/>
      <c r="P6253" s="36"/>
      <c r="S6253" s="36"/>
      <c r="T6253" s="36"/>
      <c r="U6253" s="36"/>
      <c r="V6253" s="36"/>
    </row>
    <row r="6254" spans="11:22" x14ac:dyDescent="0.25">
      <c r="K6254" s="36"/>
      <c r="L6254" s="37"/>
      <c r="M6254" s="37"/>
      <c r="N6254" s="37"/>
      <c r="O6254" s="37"/>
      <c r="P6254" s="36"/>
      <c r="S6254" s="36"/>
      <c r="T6254" s="36"/>
      <c r="U6254" s="36"/>
      <c r="V6254" s="36"/>
    </row>
    <row r="6255" spans="11:22" x14ac:dyDescent="0.25">
      <c r="K6255" s="36"/>
      <c r="L6255" s="37"/>
      <c r="M6255" s="37"/>
      <c r="N6255" s="37"/>
      <c r="O6255" s="37"/>
      <c r="P6255" s="36"/>
      <c r="S6255" s="36"/>
      <c r="T6255" s="36"/>
      <c r="U6255" s="36"/>
      <c r="V6255" s="36"/>
    </row>
    <row r="6256" spans="11:22" x14ac:dyDescent="0.25">
      <c r="K6256" s="36"/>
      <c r="L6256" s="37"/>
      <c r="M6256" s="37"/>
      <c r="N6256" s="37"/>
      <c r="O6256" s="37"/>
      <c r="P6256" s="36"/>
      <c r="S6256" s="36"/>
      <c r="T6256" s="36"/>
      <c r="U6256" s="36"/>
      <c r="V6256" s="36"/>
    </row>
    <row r="6257" spans="11:22" x14ac:dyDescent="0.25">
      <c r="K6257" s="36"/>
      <c r="L6257" s="37"/>
      <c r="M6257" s="37"/>
      <c r="N6257" s="37"/>
      <c r="O6257" s="37"/>
      <c r="P6257" s="36"/>
      <c r="S6257" s="36"/>
      <c r="T6257" s="36"/>
      <c r="U6257" s="36"/>
      <c r="V6257" s="36"/>
    </row>
    <row r="6258" spans="11:22" x14ac:dyDescent="0.25">
      <c r="K6258" s="36"/>
      <c r="L6258" s="37"/>
      <c r="M6258" s="37"/>
      <c r="N6258" s="37"/>
      <c r="O6258" s="37"/>
      <c r="P6258" s="36"/>
      <c r="S6258" s="36"/>
      <c r="T6258" s="36"/>
      <c r="U6258" s="36"/>
      <c r="V6258" s="36"/>
    </row>
    <row r="6259" spans="11:22" x14ac:dyDescent="0.25">
      <c r="K6259" s="36"/>
      <c r="L6259" s="37"/>
      <c r="M6259" s="37"/>
      <c r="N6259" s="37"/>
      <c r="O6259" s="37"/>
      <c r="P6259" s="36"/>
      <c r="S6259" s="36"/>
      <c r="T6259" s="36"/>
      <c r="U6259" s="36"/>
      <c r="V6259" s="36"/>
    </row>
    <row r="6260" spans="11:22" x14ac:dyDescent="0.25">
      <c r="K6260" s="36"/>
      <c r="L6260" s="37"/>
      <c r="M6260" s="37"/>
      <c r="N6260" s="37"/>
      <c r="O6260" s="37"/>
      <c r="P6260" s="36"/>
      <c r="S6260" s="36"/>
      <c r="T6260" s="36"/>
      <c r="U6260" s="36"/>
      <c r="V6260" s="36"/>
    </row>
    <row r="6261" spans="11:22" x14ac:dyDescent="0.25">
      <c r="K6261" s="36"/>
      <c r="L6261" s="37"/>
      <c r="M6261" s="37"/>
      <c r="N6261" s="37"/>
      <c r="O6261" s="37"/>
      <c r="P6261" s="36"/>
      <c r="S6261" s="36"/>
      <c r="T6261" s="36"/>
      <c r="U6261" s="36"/>
      <c r="V6261" s="36"/>
    </row>
    <row r="6262" spans="11:22" x14ac:dyDescent="0.25">
      <c r="K6262" s="36"/>
      <c r="L6262" s="37"/>
      <c r="M6262" s="37"/>
      <c r="N6262" s="37"/>
      <c r="O6262" s="37"/>
      <c r="P6262" s="36"/>
      <c r="S6262" s="36"/>
      <c r="T6262" s="36"/>
      <c r="U6262" s="36"/>
      <c r="V6262" s="36"/>
    </row>
    <row r="6263" spans="11:22" x14ac:dyDescent="0.25">
      <c r="K6263" s="36"/>
      <c r="L6263" s="37"/>
      <c r="M6263" s="37"/>
      <c r="N6263" s="37"/>
      <c r="O6263" s="37"/>
      <c r="P6263" s="36"/>
      <c r="S6263" s="36"/>
      <c r="T6263" s="36"/>
      <c r="U6263" s="36"/>
      <c r="V6263" s="36"/>
    </row>
    <row r="6264" spans="11:22" x14ac:dyDescent="0.25">
      <c r="K6264" s="36"/>
      <c r="L6264" s="37"/>
      <c r="M6264" s="37"/>
      <c r="N6264" s="37"/>
      <c r="O6264" s="37"/>
      <c r="P6264" s="36"/>
      <c r="S6264" s="36"/>
      <c r="T6264" s="36"/>
      <c r="U6264" s="36"/>
      <c r="V6264" s="36"/>
    </row>
    <row r="6265" spans="11:22" x14ac:dyDescent="0.25">
      <c r="K6265" s="36"/>
      <c r="L6265" s="37"/>
      <c r="M6265" s="37"/>
      <c r="N6265" s="37"/>
      <c r="O6265" s="37"/>
      <c r="P6265" s="36"/>
      <c r="S6265" s="36"/>
      <c r="T6265" s="36"/>
      <c r="U6265" s="36"/>
      <c r="V6265" s="36"/>
    </row>
    <row r="6266" spans="11:22" x14ac:dyDescent="0.25">
      <c r="K6266" s="36"/>
      <c r="L6266" s="37"/>
      <c r="M6266" s="37"/>
      <c r="N6266" s="37"/>
      <c r="O6266" s="37"/>
      <c r="P6266" s="36"/>
      <c r="S6266" s="36"/>
      <c r="T6266" s="36"/>
      <c r="U6266" s="36"/>
      <c r="V6266" s="36"/>
    </row>
    <row r="6267" spans="11:22" x14ac:dyDescent="0.25">
      <c r="K6267" s="36"/>
      <c r="L6267" s="37"/>
      <c r="M6267" s="37"/>
      <c r="N6267" s="37"/>
      <c r="O6267" s="37"/>
      <c r="P6267" s="36"/>
      <c r="S6267" s="36"/>
      <c r="T6267" s="36"/>
      <c r="U6267" s="36"/>
      <c r="V6267" s="36"/>
    </row>
    <row r="6268" spans="11:22" x14ac:dyDescent="0.25">
      <c r="K6268" s="36"/>
      <c r="L6268" s="37"/>
      <c r="M6268" s="37"/>
      <c r="N6268" s="37"/>
      <c r="O6268" s="37"/>
      <c r="P6268" s="36"/>
      <c r="S6268" s="36"/>
      <c r="T6268" s="36"/>
      <c r="U6268" s="36"/>
      <c r="V6268" s="36"/>
    </row>
    <row r="6269" spans="11:22" x14ac:dyDescent="0.25">
      <c r="K6269" s="36"/>
      <c r="L6269" s="37"/>
      <c r="M6269" s="37"/>
      <c r="N6269" s="37"/>
      <c r="O6269" s="37"/>
      <c r="P6269" s="36"/>
      <c r="S6269" s="36"/>
      <c r="T6269" s="36"/>
      <c r="U6269" s="36"/>
      <c r="V6269" s="36"/>
    </row>
    <row r="6270" spans="11:22" x14ac:dyDescent="0.25">
      <c r="K6270" s="36"/>
      <c r="L6270" s="37"/>
      <c r="M6270" s="37"/>
      <c r="N6270" s="37"/>
      <c r="O6270" s="37"/>
      <c r="P6270" s="36"/>
      <c r="S6270" s="36"/>
      <c r="T6270" s="36"/>
      <c r="U6270" s="36"/>
      <c r="V6270" s="36"/>
    </row>
    <row r="6271" spans="11:22" x14ac:dyDescent="0.25">
      <c r="K6271" s="36"/>
      <c r="L6271" s="37"/>
      <c r="M6271" s="37"/>
      <c r="N6271" s="37"/>
      <c r="O6271" s="37"/>
      <c r="P6271" s="36"/>
      <c r="S6271" s="36"/>
      <c r="T6271" s="36"/>
      <c r="U6271" s="36"/>
      <c r="V6271" s="36"/>
    </row>
    <row r="6272" spans="11:22" x14ac:dyDescent="0.25">
      <c r="K6272" s="36"/>
      <c r="L6272" s="37"/>
      <c r="M6272" s="37"/>
      <c r="N6272" s="37"/>
      <c r="O6272" s="37"/>
      <c r="P6272" s="36"/>
      <c r="S6272" s="36"/>
      <c r="T6272" s="36"/>
      <c r="U6272" s="36"/>
      <c r="V6272" s="36"/>
    </row>
    <row r="6273" spans="11:22" x14ac:dyDescent="0.25">
      <c r="K6273" s="36"/>
      <c r="L6273" s="37"/>
      <c r="M6273" s="37"/>
      <c r="N6273" s="37"/>
      <c r="O6273" s="37"/>
      <c r="P6273" s="36"/>
      <c r="S6273" s="36"/>
      <c r="T6273" s="36"/>
      <c r="U6273" s="36"/>
      <c r="V6273" s="36"/>
    </row>
    <row r="6274" spans="11:22" x14ac:dyDescent="0.25">
      <c r="K6274" s="36"/>
      <c r="L6274" s="37"/>
      <c r="M6274" s="37"/>
      <c r="N6274" s="37"/>
      <c r="O6274" s="37"/>
      <c r="P6274" s="36"/>
      <c r="S6274" s="36"/>
      <c r="T6274" s="36"/>
      <c r="U6274" s="36"/>
      <c r="V6274" s="36"/>
    </row>
    <row r="6275" spans="11:22" x14ac:dyDescent="0.25">
      <c r="K6275" s="36"/>
      <c r="L6275" s="37"/>
      <c r="M6275" s="37"/>
      <c r="N6275" s="37"/>
      <c r="O6275" s="37"/>
      <c r="P6275" s="36"/>
      <c r="S6275" s="36"/>
      <c r="T6275" s="36"/>
      <c r="U6275" s="36"/>
      <c r="V6275" s="36"/>
    </row>
    <row r="6276" spans="11:22" x14ac:dyDescent="0.25">
      <c r="K6276" s="36"/>
      <c r="L6276" s="37"/>
      <c r="M6276" s="37"/>
      <c r="N6276" s="37"/>
      <c r="O6276" s="37"/>
      <c r="P6276" s="36"/>
      <c r="S6276" s="36"/>
      <c r="T6276" s="36"/>
      <c r="U6276" s="36"/>
      <c r="V6276" s="36"/>
    </row>
    <row r="6277" spans="11:22" x14ac:dyDescent="0.25">
      <c r="K6277" s="36"/>
      <c r="L6277" s="37"/>
      <c r="M6277" s="37"/>
      <c r="N6277" s="37"/>
      <c r="O6277" s="37"/>
      <c r="P6277" s="36"/>
      <c r="S6277" s="36"/>
      <c r="T6277" s="36"/>
      <c r="U6277" s="36"/>
      <c r="V6277" s="36"/>
    </row>
    <row r="6278" spans="11:22" x14ac:dyDescent="0.25">
      <c r="K6278" s="36"/>
      <c r="L6278" s="37"/>
      <c r="M6278" s="37"/>
      <c r="N6278" s="37"/>
      <c r="O6278" s="37"/>
      <c r="P6278" s="36"/>
      <c r="S6278" s="36"/>
      <c r="T6278" s="36"/>
      <c r="U6278" s="36"/>
      <c r="V6278" s="36"/>
    </row>
    <row r="6279" spans="11:22" x14ac:dyDescent="0.25">
      <c r="K6279" s="36"/>
      <c r="L6279" s="37"/>
      <c r="M6279" s="37"/>
      <c r="N6279" s="37"/>
      <c r="O6279" s="37"/>
      <c r="P6279" s="36"/>
      <c r="S6279" s="36"/>
      <c r="T6279" s="36"/>
      <c r="U6279" s="36"/>
      <c r="V6279" s="36"/>
    </row>
    <row r="6280" spans="11:22" x14ac:dyDescent="0.25">
      <c r="K6280" s="36"/>
      <c r="L6280" s="37"/>
      <c r="M6280" s="37"/>
      <c r="N6280" s="37"/>
      <c r="O6280" s="37"/>
      <c r="P6280" s="36"/>
      <c r="S6280" s="36"/>
      <c r="T6280" s="36"/>
      <c r="U6280" s="36"/>
      <c r="V6280" s="36"/>
    </row>
    <row r="6281" spans="11:22" x14ac:dyDescent="0.25">
      <c r="K6281" s="36"/>
      <c r="L6281" s="37"/>
      <c r="M6281" s="37"/>
      <c r="N6281" s="37"/>
      <c r="O6281" s="37"/>
      <c r="P6281" s="36"/>
      <c r="S6281" s="36"/>
      <c r="T6281" s="36"/>
      <c r="U6281" s="36"/>
      <c r="V6281" s="36"/>
    </row>
    <row r="6282" spans="11:22" x14ac:dyDescent="0.25">
      <c r="K6282" s="36"/>
      <c r="L6282" s="37"/>
      <c r="M6282" s="37"/>
      <c r="N6282" s="37"/>
      <c r="O6282" s="37"/>
      <c r="P6282" s="36"/>
      <c r="S6282" s="36"/>
      <c r="T6282" s="36"/>
      <c r="U6282" s="36"/>
      <c r="V6282" s="36"/>
    </row>
    <row r="6283" spans="11:22" x14ac:dyDescent="0.25">
      <c r="K6283" s="36"/>
      <c r="L6283" s="37"/>
      <c r="M6283" s="37"/>
      <c r="N6283" s="37"/>
      <c r="O6283" s="37"/>
      <c r="P6283" s="36"/>
      <c r="S6283" s="36"/>
      <c r="T6283" s="36"/>
      <c r="U6283" s="36"/>
      <c r="V6283" s="36"/>
    </row>
    <row r="6284" spans="11:22" x14ac:dyDescent="0.25">
      <c r="K6284" s="36"/>
      <c r="L6284" s="37"/>
      <c r="M6284" s="37"/>
      <c r="N6284" s="37"/>
      <c r="O6284" s="37"/>
      <c r="P6284" s="36"/>
      <c r="S6284" s="36"/>
      <c r="T6284" s="36"/>
      <c r="U6284" s="36"/>
      <c r="V6284" s="36"/>
    </row>
    <row r="6285" spans="11:22" x14ac:dyDescent="0.25">
      <c r="K6285" s="36"/>
      <c r="L6285" s="37"/>
      <c r="M6285" s="37"/>
      <c r="N6285" s="37"/>
      <c r="O6285" s="37"/>
      <c r="P6285" s="36"/>
      <c r="S6285" s="36"/>
      <c r="T6285" s="36"/>
      <c r="U6285" s="36"/>
      <c r="V6285" s="36"/>
    </row>
    <row r="6286" spans="11:22" x14ac:dyDescent="0.25">
      <c r="K6286" s="36"/>
      <c r="L6286" s="37"/>
      <c r="M6286" s="37"/>
      <c r="N6286" s="37"/>
      <c r="O6286" s="37"/>
      <c r="P6286" s="36"/>
      <c r="S6286" s="36"/>
      <c r="T6286" s="36"/>
      <c r="U6286" s="36"/>
      <c r="V6286" s="36"/>
    </row>
    <row r="6287" spans="11:22" x14ac:dyDescent="0.25">
      <c r="K6287" s="36"/>
      <c r="L6287" s="37"/>
      <c r="M6287" s="37"/>
      <c r="N6287" s="37"/>
      <c r="O6287" s="37"/>
      <c r="P6287" s="36"/>
      <c r="S6287" s="36"/>
      <c r="T6287" s="36"/>
      <c r="U6287" s="36"/>
      <c r="V6287" s="36"/>
    </row>
    <row r="6288" spans="11:22" x14ac:dyDescent="0.25">
      <c r="K6288" s="36"/>
      <c r="L6288" s="37"/>
      <c r="M6288" s="37"/>
      <c r="N6288" s="37"/>
      <c r="O6288" s="37"/>
      <c r="P6288" s="36"/>
      <c r="S6288" s="36"/>
      <c r="T6288" s="36"/>
      <c r="U6288" s="36"/>
      <c r="V6288" s="36"/>
    </row>
    <row r="6289" spans="11:22" x14ac:dyDescent="0.25">
      <c r="K6289" s="36"/>
      <c r="L6289" s="37"/>
      <c r="M6289" s="37"/>
      <c r="N6289" s="37"/>
      <c r="O6289" s="37"/>
      <c r="P6289" s="36"/>
      <c r="S6289" s="36"/>
      <c r="T6289" s="36"/>
      <c r="U6289" s="36"/>
      <c r="V6289" s="36"/>
    </row>
    <row r="6290" spans="11:22" x14ac:dyDescent="0.25">
      <c r="K6290" s="36"/>
      <c r="L6290" s="37"/>
      <c r="M6290" s="37"/>
      <c r="N6290" s="37"/>
      <c r="O6290" s="37"/>
      <c r="P6290" s="36"/>
      <c r="S6290" s="36"/>
      <c r="T6290" s="36"/>
      <c r="U6290" s="36"/>
      <c r="V6290" s="36"/>
    </row>
    <row r="6291" spans="11:22" x14ac:dyDescent="0.25">
      <c r="K6291" s="36"/>
      <c r="L6291" s="37"/>
      <c r="M6291" s="37"/>
      <c r="N6291" s="37"/>
      <c r="O6291" s="37"/>
      <c r="P6291" s="36"/>
      <c r="S6291" s="36"/>
      <c r="T6291" s="36"/>
      <c r="U6291" s="36"/>
      <c r="V6291" s="36"/>
    </row>
    <row r="6292" spans="11:22" x14ac:dyDescent="0.25">
      <c r="K6292" s="36"/>
      <c r="L6292" s="37"/>
      <c r="M6292" s="37"/>
      <c r="N6292" s="37"/>
      <c r="O6292" s="37"/>
      <c r="P6292" s="36"/>
      <c r="S6292" s="36"/>
      <c r="T6292" s="36"/>
      <c r="U6292" s="36"/>
      <c r="V6292" s="36"/>
    </row>
    <row r="6293" spans="11:22" x14ac:dyDescent="0.25">
      <c r="K6293" s="36"/>
      <c r="L6293" s="37"/>
      <c r="M6293" s="37"/>
      <c r="N6293" s="37"/>
      <c r="O6293" s="37"/>
      <c r="P6293" s="36"/>
      <c r="S6293" s="36"/>
      <c r="T6293" s="36"/>
      <c r="U6293" s="36"/>
      <c r="V6293" s="36"/>
    </row>
    <row r="6294" spans="11:22" x14ac:dyDescent="0.25">
      <c r="K6294" s="36"/>
      <c r="L6294" s="37"/>
      <c r="M6294" s="37"/>
      <c r="N6294" s="37"/>
      <c r="O6294" s="37"/>
      <c r="P6294" s="36"/>
      <c r="S6294" s="36"/>
      <c r="T6294" s="36"/>
      <c r="U6294" s="36"/>
      <c r="V6294" s="36"/>
    </row>
    <row r="6295" spans="11:22" x14ac:dyDescent="0.25">
      <c r="K6295" s="36"/>
      <c r="L6295" s="37"/>
      <c r="M6295" s="37"/>
      <c r="N6295" s="37"/>
      <c r="O6295" s="37"/>
      <c r="P6295" s="36"/>
      <c r="S6295" s="36"/>
      <c r="T6295" s="36"/>
      <c r="U6295" s="36"/>
      <c r="V6295" s="36"/>
    </row>
    <row r="6296" spans="11:22" x14ac:dyDescent="0.25">
      <c r="K6296" s="36"/>
      <c r="L6296" s="37"/>
      <c r="M6296" s="37"/>
      <c r="N6296" s="37"/>
      <c r="O6296" s="37"/>
      <c r="P6296" s="36"/>
      <c r="S6296" s="36"/>
      <c r="T6296" s="36"/>
      <c r="U6296" s="36"/>
      <c r="V6296" s="36"/>
    </row>
    <row r="6297" spans="11:22" x14ac:dyDescent="0.25">
      <c r="K6297" s="36"/>
      <c r="L6297" s="37"/>
      <c r="M6297" s="37"/>
      <c r="N6297" s="37"/>
      <c r="O6297" s="37"/>
      <c r="P6297" s="36"/>
      <c r="S6297" s="36"/>
      <c r="T6297" s="36"/>
      <c r="U6297" s="36"/>
      <c r="V6297" s="36"/>
    </row>
    <row r="6298" spans="11:22" x14ac:dyDescent="0.25">
      <c r="K6298" s="36"/>
      <c r="L6298" s="37"/>
      <c r="M6298" s="37"/>
      <c r="N6298" s="37"/>
      <c r="O6298" s="37"/>
      <c r="P6298" s="36"/>
      <c r="S6298" s="36"/>
      <c r="T6298" s="36"/>
      <c r="U6298" s="36"/>
      <c r="V6298" s="36"/>
    </row>
    <row r="6299" spans="11:22" x14ac:dyDescent="0.25">
      <c r="K6299" s="36"/>
      <c r="L6299" s="37"/>
      <c r="M6299" s="37"/>
      <c r="N6299" s="37"/>
      <c r="O6299" s="37"/>
      <c r="P6299" s="36"/>
      <c r="S6299" s="36"/>
      <c r="T6299" s="36"/>
      <c r="U6299" s="36"/>
      <c r="V6299" s="36"/>
    </row>
    <row r="6300" spans="11:22" x14ac:dyDescent="0.25">
      <c r="K6300" s="36"/>
      <c r="L6300" s="37"/>
      <c r="M6300" s="37"/>
      <c r="N6300" s="37"/>
      <c r="O6300" s="37"/>
      <c r="P6300" s="36"/>
      <c r="S6300" s="36"/>
      <c r="T6300" s="36"/>
      <c r="U6300" s="36"/>
      <c r="V6300" s="36"/>
    </row>
    <row r="6301" spans="11:22" x14ac:dyDescent="0.25">
      <c r="K6301" s="36"/>
      <c r="L6301" s="37"/>
      <c r="M6301" s="37"/>
      <c r="N6301" s="37"/>
      <c r="O6301" s="37"/>
      <c r="P6301" s="36"/>
      <c r="S6301" s="36"/>
      <c r="T6301" s="36"/>
      <c r="U6301" s="36"/>
      <c r="V6301" s="36"/>
    </row>
    <row r="6302" spans="11:22" x14ac:dyDescent="0.25">
      <c r="K6302" s="36"/>
      <c r="L6302" s="37"/>
      <c r="M6302" s="37"/>
      <c r="N6302" s="37"/>
      <c r="O6302" s="37"/>
      <c r="P6302" s="36"/>
      <c r="S6302" s="36"/>
      <c r="T6302" s="36"/>
      <c r="U6302" s="36"/>
      <c r="V6302" s="36"/>
    </row>
    <row r="6303" spans="11:22" x14ac:dyDescent="0.25">
      <c r="K6303" s="36"/>
      <c r="L6303" s="37"/>
      <c r="M6303" s="37"/>
      <c r="N6303" s="37"/>
      <c r="O6303" s="37"/>
      <c r="P6303" s="36"/>
      <c r="S6303" s="36"/>
      <c r="T6303" s="36"/>
      <c r="U6303" s="36"/>
      <c r="V6303" s="36"/>
    </row>
    <row r="6304" spans="11:22" x14ac:dyDescent="0.25">
      <c r="K6304" s="36"/>
      <c r="L6304" s="37"/>
      <c r="M6304" s="37"/>
      <c r="N6304" s="37"/>
      <c r="O6304" s="37"/>
      <c r="P6304" s="36"/>
      <c r="S6304" s="36"/>
      <c r="T6304" s="36"/>
      <c r="U6304" s="36"/>
      <c r="V6304" s="36"/>
    </row>
    <row r="6305" spans="11:22" x14ac:dyDescent="0.25">
      <c r="K6305" s="36"/>
      <c r="L6305" s="37"/>
      <c r="M6305" s="37"/>
      <c r="N6305" s="37"/>
      <c r="O6305" s="37"/>
      <c r="P6305" s="36"/>
      <c r="S6305" s="36"/>
      <c r="T6305" s="36"/>
      <c r="U6305" s="36"/>
      <c r="V6305" s="36"/>
    </row>
    <row r="6306" spans="11:22" x14ac:dyDescent="0.25">
      <c r="K6306" s="36"/>
      <c r="L6306" s="37"/>
      <c r="M6306" s="37"/>
      <c r="N6306" s="37"/>
      <c r="O6306" s="37"/>
      <c r="P6306" s="36"/>
      <c r="S6306" s="36"/>
      <c r="T6306" s="36"/>
      <c r="U6306" s="36"/>
      <c r="V6306" s="36"/>
    </row>
    <row r="6307" spans="11:22" x14ac:dyDescent="0.25">
      <c r="K6307" s="36"/>
      <c r="L6307" s="37"/>
      <c r="M6307" s="37"/>
      <c r="N6307" s="37"/>
      <c r="O6307" s="37"/>
      <c r="P6307" s="36"/>
      <c r="S6307" s="36"/>
      <c r="T6307" s="36"/>
      <c r="U6307" s="36"/>
      <c r="V6307" s="36"/>
    </row>
    <row r="6308" spans="11:22" x14ac:dyDescent="0.25">
      <c r="K6308" s="36"/>
      <c r="L6308" s="37"/>
      <c r="M6308" s="37"/>
      <c r="N6308" s="37"/>
      <c r="O6308" s="37"/>
      <c r="P6308" s="36"/>
      <c r="S6308" s="36"/>
      <c r="T6308" s="36"/>
      <c r="U6308" s="36"/>
      <c r="V6308" s="36"/>
    </row>
    <row r="6309" spans="11:22" x14ac:dyDescent="0.25">
      <c r="K6309" s="36"/>
      <c r="L6309" s="37"/>
      <c r="M6309" s="37"/>
      <c r="N6309" s="37"/>
      <c r="O6309" s="37"/>
      <c r="P6309" s="36"/>
      <c r="S6309" s="36"/>
      <c r="T6309" s="36"/>
      <c r="U6309" s="36"/>
      <c r="V6309" s="36"/>
    </row>
    <row r="6310" spans="11:22" x14ac:dyDescent="0.25">
      <c r="K6310" s="36"/>
      <c r="L6310" s="37"/>
      <c r="M6310" s="37"/>
      <c r="N6310" s="37"/>
      <c r="O6310" s="37"/>
      <c r="P6310" s="36"/>
      <c r="S6310" s="36"/>
      <c r="T6310" s="36"/>
      <c r="U6310" s="36"/>
      <c r="V6310" s="36"/>
    </row>
    <row r="6311" spans="11:22" x14ac:dyDescent="0.25">
      <c r="K6311" s="36"/>
      <c r="L6311" s="37"/>
      <c r="M6311" s="37"/>
      <c r="N6311" s="37"/>
      <c r="O6311" s="37"/>
      <c r="P6311" s="36"/>
      <c r="S6311" s="36"/>
      <c r="T6311" s="36"/>
      <c r="U6311" s="36"/>
      <c r="V6311" s="36"/>
    </row>
    <row r="6312" spans="11:22" x14ac:dyDescent="0.25">
      <c r="K6312" s="36"/>
      <c r="L6312" s="37"/>
      <c r="M6312" s="37"/>
      <c r="N6312" s="37"/>
      <c r="O6312" s="37"/>
      <c r="P6312" s="36"/>
      <c r="S6312" s="36"/>
      <c r="T6312" s="36"/>
      <c r="U6312" s="36"/>
      <c r="V6312" s="36"/>
    </row>
    <row r="6313" spans="11:22" x14ac:dyDescent="0.25">
      <c r="K6313" s="36"/>
      <c r="L6313" s="37"/>
      <c r="M6313" s="37"/>
      <c r="N6313" s="37"/>
      <c r="O6313" s="37"/>
      <c r="P6313" s="36"/>
      <c r="S6313" s="36"/>
      <c r="T6313" s="36"/>
      <c r="U6313" s="36"/>
      <c r="V6313" s="36"/>
    </row>
    <row r="6314" spans="11:22" x14ac:dyDescent="0.25">
      <c r="K6314" s="36"/>
      <c r="L6314" s="37"/>
      <c r="M6314" s="37"/>
      <c r="N6314" s="37"/>
      <c r="O6314" s="37"/>
      <c r="P6314" s="36"/>
      <c r="S6314" s="36"/>
      <c r="T6314" s="36"/>
      <c r="U6314" s="36"/>
      <c r="V6314" s="36"/>
    </row>
    <row r="6315" spans="11:22" x14ac:dyDescent="0.25">
      <c r="K6315" s="36"/>
      <c r="L6315" s="37"/>
      <c r="M6315" s="37"/>
      <c r="N6315" s="37"/>
      <c r="O6315" s="37"/>
      <c r="P6315" s="36"/>
      <c r="S6315" s="36"/>
      <c r="T6315" s="36"/>
      <c r="U6315" s="36"/>
      <c r="V6315" s="36"/>
    </row>
    <row r="6316" spans="11:22" x14ac:dyDescent="0.25">
      <c r="K6316" s="36"/>
      <c r="L6316" s="37"/>
      <c r="M6316" s="37"/>
      <c r="N6316" s="37"/>
      <c r="O6316" s="37"/>
      <c r="P6316" s="36"/>
      <c r="S6316" s="36"/>
      <c r="T6316" s="36"/>
      <c r="U6316" s="36"/>
      <c r="V6316" s="36"/>
    </row>
    <row r="6317" spans="11:22" x14ac:dyDescent="0.25">
      <c r="K6317" s="36"/>
      <c r="L6317" s="37"/>
      <c r="M6317" s="37"/>
      <c r="N6317" s="37"/>
      <c r="O6317" s="37"/>
      <c r="P6317" s="36"/>
      <c r="S6317" s="36"/>
      <c r="T6317" s="36"/>
      <c r="U6317" s="36"/>
      <c r="V6317" s="36"/>
    </row>
    <row r="6318" spans="11:22" x14ac:dyDescent="0.25">
      <c r="K6318" s="36"/>
      <c r="L6318" s="37"/>
      <c r="M6318" s="37"/>
      <c r="N6318" s="37"/>
      <c r="O6318" s="37"/>
      <c r="P6318" s="36"/>
      <c r="S6318" s="36"/>
      <c r="T6318" s="36"/>
      <c r="U6318" s="36"/>
      <c r="V6318" s="36"/>
    </row>
    <row r="6319" spans="11:22" x14ac:dyDescent="0.25">
      <c r="K6319" s="36"/>
      <c r="L6319" s="37"/>
      <c r="M6319" s="37"/>
      <c r="N6319" s="37"/>
      <c r="O6319" s="37"/>
      <c r="P6319" s="36"/>
      <c r="S6319" s="36"/>
      <c r="T6319" s="36"/>
      <c r="U6319" s="36"/>
      <c r="V6319" s="36"/>
    </row>
    <row r="6320" spans="11:22" x14ac:dyDescent="0.25">
      <c r="K6320" s="36"/>
      <c r="L6320" s="37"/>
      <c r="M6320" s="37"/>
      <c r="N6320" s="37"/>
      <c r="O6320" s="37"/>
      <c r="P6320" s="36"/>
      <c r="S6320" s="36"/>
      <c r="T6320" s="36"/>
      <c r="U6320" s="36"/>
      <c r="V6320" s="36"/>
    </row>
    <row r="6321" spans="11:22" x14ac:dyDescent="0.25">
      <c r="K6321" s="36"/>
      <c r="L6321" s="37"/>
      <c r="M6321" s="37"/>
      <c r="N6321" s="37"/>
      <c r="O6321" s="37"/>
      <c r="P6321" s="36"/>
      <c r="S6321" s="36"/>
      <c r="T6321" s="36"/>
      <c r="U6321" s="36"/>
      <c r="V6321" s="36"/>
    </row>
    <row r="6322" spans="11:22" x14ac:dyDescent="0.25">
      <c r="K6322" s="36"/>
      <c r="L6322" s="37"/>
      <c r="M6322" s="37"/>
      <c r="N6322" s="37"/>
      <c r="O6322" s="37"/>
      <c r="P6322" s="36"/>
      <c r="S6322" s="36"/>
      <c r="T6322" s="36"/>
      <c r="U6322" s="36"/>
      <c r="V6322" s="36"/>
    </row>
    <row r="6323" spans="11:22" x14ac:dyDescent="0.25">
      <c r="K6323" s="36"/>
      <c r="L6323" s="37"/>
      <c r="M6323" s="37"/>
      <c r="N6323" s="37"/>
      <c r="O6323" s="37"/>
      <c r="P6323" s="36"/>
      <c r="S6323" s="36"/>
      <c r="T6323" s="36"/>
      <c r="U6323" s="36"/>
      <c r="V6323" s="36"/>
    </row>
    <row r="6324" spans="11:22" x14ac:dyDescent="0.25">
      <c r="K6324" s="36"/>
      <c r="L6324" s="37"/>
      <c r="M6324" s="37"/>
      <c r="N6324" s="37"/>
      <c r="O6324" s="37"/>
      <c r="P6324" s="36"/>
      <c r="S6324" s="36"/>
      <c r="T6324" s="36"/>
      <c r="U6324" s="36"/>
      <c r="V6324" s="36"/>
    </row>
    <row r="6325" spans="11:22" x14ac:dyDescent="0.25">
      <c r="K6325" s="36"/>
      <c r="L6325" s="37"/>
      <c r="M6325" s="37"/>
      <c r="N6325" s="37"/>
      <c r="O6325" s="37"/>
      <c r="P6325" s="36"/>
      <c r="S6325" s="36"/>
      <c r="T6325" s="36"/>
      <c r="U6325" s="36"/>
      <c r="V6325" s="36"/>
    </row>
    <row r="6326" spans="11:22" x14ac:dyDescent="0.25">
      <c r="K6326" s="36"/>
      <c r="L6326" s="37"/>
      <c r="M6326" s="37"/>
      <c r="N6326" s="37"/>
      <c r="O6326" s="37"/>
      <c r="P6326" s="36"/>
      <c r="S6326" s="36"/>
      <c r="T6326" s="36"/>
      <c r="U6326" s="36"/>
      <c r="V6326" s="36"/>
    </row>
    <row r="6327" spans="11:22" x14ac:dyDescent="0.25">
      <c r="K6327" s="36"/>
      <c r="L6327" s="37"/>
      <c r="M6327" s="37"/>
      <c r="N6327" s="37"/>
      <c r="O6327" s="37"/>
      <c r="P6327" s="36"/>
      <c r="S6327" s="36"/>
      <c r="T6327" s="36"/>
      <c r="U6327" s="36"/>
      <c r="V6327" s="36"/>
    </row>
    <row r="6328" spans="11:22" x14ac:dyDescent="0.25">
      <c r="K6328" s="36"/>
      <c r="L6328" s="37"/>
      <c r="M6328" s="37"/>
      <c r="N6328" s="37"/>
      <c r="O6328" s="37"/>
      <c r="P6328" s="36"/>
      <c r="S6328" s="36"/>
      <c r="T6328" s="36"/>
      <c r="U6328" s="36"/>
      <c r="V6328" s="36"/>
    </row>
    <row r="6329" spans="11:22" x14ac:dyDescent="0.25">
      <c r="K6329" s="36"/>
      <c r="L6329" s="37"/>
      <c r="M6329" s="37"/>
      <c r="N6329" s="37"/>
      <c r="O6329" s="37"/>
      <c r="P6329" s="36"/>
      <c r="S6329" s="36"/>
      <c r="T6329" s="36"/>
      <c r="U6329" s="36"/>
      <c r="V6329" s="36"/>
    </row>
    <row r="6330" spans="11:22" x14ac:dyDescent="0.25">
      <c r="K6330" s="36"/>
      <c r="L6330" s="37"/>
      <c r="M6330" s="37"/>
      <c r="N6330" s="37"/>
      <c r="O6330" s="37"/>
      <c r="P6330" s="36"/>
      <c r="S6330" s="36"/>
      <c r="T6330" s="36"/>
      <c r="U6330" s="36"/>
      <c r="V6330" s="36"/>
    </row>
    <row r="6331" spans="11:22" x14ac:dyDescent="0.25">
      <c r="K6331" s="36"/>
      <c r="L6331" s="37"/>
      <c r="M6331" s="37"/>
      <c r="N6331" s="37"/>
      <c r="O6331" s="37"/>
      <c r="P6331" s="36"/>
      <c r="S6331" s="36"/>
      <c r="T6331" s="36"/>
      <c r="U6331" s="36"/>
      <c r="V6331" s="36"/>
    </row>
    <row r="6332" spans="11:22" x14ac:dyDescent="0.25">
      <c r="K6332" s="36"/>
      <c r="L6332" s="37"/>
      <c r="M6332" s="37"/>
      <c r="N6332" s="37"/>
      <c r="O6332" s="37"/>
      <c r="P6332" s="36"/>
      <c r="S6332" s="36"/>
      <c r="T6332" s="36"/>
      <c r="U6332" s="36"/>
      <c r="V6332" s="36"/>
    </row>
    <row r="6333" spans="11:22" x14ac:dyDescent="0.25">
      <c r="K6333" s="36"/>
      <c r="L6333" s="37"/>
      <c r="M6333" s="37"/>
      <c r="N6333" s="37"/>
      <c r="O6333" s="37"/>
      <c r="P6333" s="36"/>
      <c r="S6333" s="36"/>
      <c r="T6333" s="36"/>
      <c r="U6333" s="36"/>
      <c r="V6333" s="36"/>
    </row>
    <row r="6334" spans="11:22" x14ac:dyDescent="0.25">
      <c r="K6334" s="36"/>
      <c r="L6334" s="37"/>
      <c r="M6334" s="37"/>
      <c r="N6334" s="37"/>
      <c r="O6334" s="37"/>
      <c r="P6334" s="36"/>
      <c r="S6334" s="36"/>
      <c r="T6334" s="36"/>
      <c r="U6334" s="36"/>
      <c r="V6334" s="36"/>
    </row>
    <row r="6335" spans="11:22" x14ac:dyDescent="0.25">
      <c r="K6335" s="36"/>
      <c r="L6335" s="37"/>
      <c r="M6335" s="37"/>
      <c r="N6335" s="37"/>
      <c r="O6335" s="37"/>
      <c r="P6335" s="36"/>
      <c r="S6335" s="36"/>
      <c r="T6335" s="36"/>
      <c r="U6335" s="36"/>
      <c r="V6335" s="36"/>
    </row>
    <row r="6336" spans="11:22" x14ac:dyDescent="0.25">
      <c r="K6336" s="36"/>
      <c r="L6336" s="37"/>
      <c r="M6336" s="37"/>
      <c r="N6336" s="37"/>
      <c r="O6336" s="37"/>
      <c r="P6336" s="36"/>
      <c r="S6336" s="36"/>
      <c r="T6336" s="36"/>
      <c r="U6336" s="36"/>
      <c r="V6336" s="36"/>
    </row>
    <row r="6337" spans="11:22" x14ac:dyDescent="0.25">
      <c r="K6337" s="36"/>
      <c r="L6337" s="37"/>
      <c r="M6337" s="37"/>
      <c r="N6337" s="37"/>
      <c r="O6337" s="37"/>
      <c r="P6337" s="36"/>
      <c r="S6337" s="36"/>
      <c r="T6337" s="36"/>
      <c r="U6337" s="36"/>
      <c r="V6337" s="36"/>
    </row>
    <row r="6338" spans="11:22" x14ac:dyDescent="0.25">
      <c r="K6338" s="36"/>
      <c r="L6338" s="37"/>
      <c r="M6338" s="37"/>
      <c r="N6338" s="37"/>
      <c r="O6338" s="37"/>
      <c r="P6338" s="36"/>
      <c r="S6338" s="36"/>
      <c r="T6338" s="36"/>
      <c r="U6338" s="36"/>
      <c r="V6338" s="36"/>
    </row>
    <row r="6339" spans="11:22" x14ac:dyDescent="0.25">
      <c r="K6339" s="36"/>
      <c r="L6339" s="37"/>
      <c r="M6339" s="37"/>
      <c r="N6339" s="37"/>
      <c r="O6339" s="37"/>
      <c r="P6339" s="36"/>
      <c r="S6339" s="36"/>
      <c r="T6339" s="36"/>
      <c r="U6339" s="36"/>
      <c r="V6339" s="36"/>
    </row>
    <row r="6340" spans="11:22" x14ac:dyDescent="0.25">
      <c r="K6340" s="36"/>
      <c r="L6340" s="37"/>
      <c r="M6340" s="37"/>
      <c r="N6340" s="37"/>
      <c r="O6340" s="37"/>
      <c r="P6340" s="36"/>
      <c r="S6340" s="36"/>
      <c r="T6340" s="36"/>
      <c r="U6340" s="36"/>
      <c r="V6340" s="36"/>
    </row>
    <row r="6341" spans="11:22" x14ac:dyDescent="0.25">
      <c r="K6341" s="36"/>
      <c r="L6341" s="37"/>
      <c r="M6341" s="37"/>
      <c r="N6341" s="37"/>
      <c r="O6341" s="37"/>
      <c r="P6341" s="36"/>
      <c r="S6341" s="36"/>
      <c r="T6341" s="36"/>
      <c r="U6341" s="36"/>
      <c r="V6341" s="36"/>
    </row>
    <row r="6342" spans="11:22" x14ac:dyDescent="0.25">
      <c r="K6342" s="36"/>
      <c r="L6342" s="37"/>
      <c r="M6342" s="37"/>
      <c r="N6342" s="37"/>
      <c r="O6342" s="37"/>
      <c r="P6342" s="36"/>
      <c r="S6342" s="36"/>
      <c r="T6342" s="36"/>
      <c r="U6342" s="36"/>
      <c r="V6342" s="36"/>
    </row>
    <row r="6343" spans="11:22" x14ac:dyDescent="0.25">
      <c r="K6343" s="36"/>
      <c r="L6343" s="37"/>
      <c r="M6343" s="37"/>
      <c r="N6343" s="37"/>
      <c r="O6343" s="37"/>
      <c r="P6343" s="36"/>
      <c r="S6343" s="36"/>
      <c r="T6343" s="36"/>
      <c r="U6343" s="36"/>
      <c r="V6343" s="36"/>
    </row>
    <row r="6344" spans="11:22" x14ac:dyDescent="0.25">
      <c r="K6344" s="36"/>
      <c r="L6344" s="37"/>
      <c r="M6344" s="37"/>
      <c r="N6344" s="37"/>
      <c r="O6344" s="37"/>
      <c r="P6344" s="36"/>
      <c r="S6344" s="36"/>
      <c r="T6344" s="36"/>
      <c r="U6344" s="36"/>
      <c r="V6344" s="36"/>
    </row>
    <row r="6345" spans="11:22" x14ac:dyDescent="0.25">
      <c r="K6345" s="36"/>
      <c r="L6345" s="37"/>
      <c r="M6345" s="37"/>
      <c r="N6345" s="37"/>
      <c r="O6345" s="37"/>
      <c r="P6345" s="36"/>
      <c r="S6345" s="36"/>
      <c r="T6345" s="36"/>
      <c r="U6345" s="36"/>
      <c r="V6345" s="36"/>
    </row>
    <row r="6346" spans="11:22" x14ac:dyDescent="0.25">
      <c r="K6346" s="36"/>
      <c r="L6346" s="37"/>
      <c r="M6346" s="37"/>
      <c r="N6346" s="37"/>
      <c r="O6346" s="37"/>
      <c r="P6346" s="36"/>
      <c r="S6346" s="36"/>
      <c r="T6346" s="36"/>
      <c r="U6346" s="36"/>
      <c r="V6346" s="36"/>
    </row>
    <row r="6347" spans="11:22" x14ac:dyDescent="0.25">
      <c r="K6347" s="36"/>
      <c r="L6347" s="37"/>
      <c r="M6347" s="37"/>
      <c r="N6347" s="37"/>
      <c r="O6347" s="37"/>
      <c r="P6347" s="36"/>
      <c r="S6347" s="36"/>
      <c r="T6347" s="36"/>
      <c r="U6347" s="36"/>
      <c r="V6347" s="36"/>
    </row>
    <row r="6348" spans="11:22" x14ac:dyDescent="0.25">
      <c r="K6348" s="36"/>
      <c r="L6348" s="37"/>
      <c r="M6348" s="37"/>
      <c r="N6348" s="37"/>
      <c r="O6348" s="37"/>
      <c r="P6348" s="36"/>
      <c r="S6348" s="36"/>
      <c r="T6348" s="36"/>
      <c r="U6348" s="36"/>
      <c r="V6348" s="36"/>
    </row>
    <row r="6349" spans="11:22" x14ac:dyDescent="0.25">
      <c r="K6349" s="36"/>
      <c r="L6349" s="37"/>
      <c r="M6349" s="37"/>
      <c r="N6349" s="37"/>
      <c r="O6349" s="37"/>
      <c r="P6349" s="36"/>
      <c r="S6349" s="36"/>
      <c r="T6349" s="36"/>
      <c r="U6349" s="36"/>
      <c r="V6349" s="36"/>
    </row>
    <row r="6350" spans="11:22" x14ac:dyDescent="0.25">
      <c r="K6350" s="36"/>
      <c r="L6350" s="37"/>
      <c r="M6350" s="37"/>
      <c r="N6350" s="37"/>
      <c r="O6350" s="37"/>
      <c r="P6350" s="36"/>
      <c r="S6350" s="36"/>
      <c r="T6350" s="36"/>
      <c r="U6350" s="36"/>
      <c r="V6350" s="36"/>
    </row>
    <row r="6351" spans="11:22" x14ac:dyDescent="0.25">
      <c r="K6351" s="36"/>
      <c r="L6351" s="37"/>
      <c r="M6351" s="37"/>
      <c r="N6351" s="37"/>
      <c r="O6351" s="37"/>
      <c r="P6351" s="36"/>
      <c r="S6351" s="36"/>
      <c r="T6351" s="36"/>
      <c r="U6351" s="36"/>
      <c r="V6351" s="36"/>
    </row>
    <row r="6352" spans="11:22" x14ac:dyDescent="0.25">
      <c r="K6352" s="36"/>
      <c r="L6352" s="37"/>
      <c r="M6352" s="37"/>
      <c r="N6352" s="37"/>
      <c r="O6352" s="37"/>
      <c r="P6352" s="36"/>
      <c r="S6352" s="36"/>
      <c r="T6352" s="36"/>
      <c r="U6352" s="36"/>
      <c r="V6352" s="36"/>
    </row>
    <row r="6353" spans="11:22" x14ac:dyDescent="0.25">
      <c r="K6353" s="36"/>
      <c r="L6353" s="37"/>
      <c r="M6353" s="37"/>
      <c r="N6353" s="37"/>
      <c r="O6353" s="37"/>
      <c r="P6353" s="36"/>
      <c r="S6353" s="36"/>
      <c r="T6353" s="36"/>
      <c r="U6353" s="36"/>
      <c r="V6353" s="36"/>
    </row>
    <row r="6354" spans="11:22" x14ac:dyDescent="0.25">
      <c r="K6354" s="36"/>
      <c r="L6354" s="37"/>
      <c r="M6354" s="37"/>
      <c r="N6354" s="37"/>
      <c r="O6354" s="37"/>
      <c r="P6354" s="36"/>
      <c r="S6354" s="36"/>
      <c r="T6354" s="36"/>
      <c r="U6354" s="36"/>
      <c r="V6354" s="36"/>
    </row>
    <row r="6355" spans="11:22" x14ac:dyDescent="0.25">
      <c r="K6355" s="36"/>
      <c r="L6355" s="37"/>
      <c r="M6355" s="37"/>
      <c r="N6355" s="37"/>
      <c r="O6355" s="37"/>
      <c r="P6355" s="36"/>
      <c r="S6355" s="36"/>
      <c r="T6355" s="36"/>
      <c r="U6355" s="36"/>
      <c r="V6355" s="36"/>
    </row>
    <row r="6356" spans="11:22" x14ac:dyDescent="0.25">
      <c r="K6356" s="36"/>
      <c r="L6356" s="37"/>
      <c r="M6356" s="37"/>
      <c r="N6356" s="37"/>
      <c r="O6356" s="37"/>
      <c r="P6356" s="36"/>
      <c r="S6356" s="36"/>
      <c r="T6356" s="36"/>
      <c r="U6356" s="36"/>
      <c r="V6356" s="36"/>
    </row>
    <row r="6357" spans="11:22" x14ac:dyDescent="0.25">
      <c r="K6357" s="36"/>
      <c r="L6357" s="37"/>
      <c r="M6357" s="37"/>
      <c r="N6357" s="37"/>
      <c r="O6357" s="37"/>
      <c r="P6357" s="36"/>
      <c r="S6357" s="36"/>
      <c r="T6357" s="36"/>
      <c r="U6357" s="36"/>
      <c r="V6357" s="36"/>
    </row>
    <row r="6358" spans="11:22" x14ac:dyDescent="0.25">
      <c r="K6358" s="36"/>
      <c r="L6358" s="37"/>
      <c r="M6358" s="37"/>
      <c r="N6358" s="37"/>
      <c r="O6358" s="37"/>
      <c r="P6358" s="36"/>
      <c r="S6358" s="36"/>
      <c r="T6358" s="36"/>
      <c r="U6358" s="36"/>
      <c r="V6358" s="36"/>
    </row>
    <row r="6359" spans="11:22" x14ac:dyDescent="0.25">
      <c r="K6359" s="36"/>
      <c r="L6359" s="37"/>
      <c r="M6359" s="37"/>
      <c r="N6359" s="37"/>
      <c r="O6359" s="37"/>
      <c r="P6359" s="36"/>
      <c r="S6359" s="36"/>
      <c r="T6359" s="36"/>
      <c r="U6359" s="36"/>
      <c r="V6359" s="36"/>
    </row>
    <row r="6360" spans="11:22" x14ac:dyDescent="0.25">
      <c r="K6360" s="36"/>
      <c r="L6360" s="37"/>
      <c r="M6360" s="37"/>
      <c r="N6360" s="37"/>
      <c r="O6360" s="37"/>
      <c r="P6360" s="36"/>
      <c r="S6360" s="36"/>
      <c r="T6360" s="36"/>
      <c r="U6360" s="36"/>
      <c r="V6360" s="36"/>
    </row>
    <row r="6361" spans="11:22" x14ac:dyDescent="0.25">
      <c r="K6361" s="36"/>
      <c r="L6361" s="37"/>
      <c r="M6361" s="37"/>
      <c r="N6361" s="37"/>
      <c r="O6361" s="37"/>
      <c r="P6361" s="36"/>
      <c r="S6361" s="36"/>
      <c r="T6361" s="36"/>
      <c r="U6361" s="36"/>
      <c r="V6361" s="36"/>
    </row>
    <row r="6362" spans="11:22" x14ac:dyDescent="0.25">
      <c r="K6362" s="36"/>
      <c r="L6362" s="37"/>
      <c r="M6362" s="37"/>
      <c r="N6362" s="37"/>
      <c r="O6362" s="37"/>
      <c r="P6362" s="36"/>
      <c r="S6362" s="36"/>
      <c r="T6362" s="36"/>
      <c r="U6362" s="36"/>
      <c r="V6362" s="36"/>
    </row>
    <row r="6363" spans="11:22" x14ac:dyDescent="0.25">
      <c r="K6363" s="36"/>
      <c r="L6363" s="37"/>
      <c r="M6363" s="37"/>
      <c r="N6363" s="37"/>
      <c r="O6363" s="37"/>
      <c r="P6363" s="36"/>
      <c r="S6363" s="36"/>
      <c r="T6363" s="36"/>
      <c r="U6363" s="36"/>
      <c r="V6363" s="36"/>
    </row>
    <row r="6364" spans="11:22" x14ac:dyDescent="0.25">
      <c r="K6364" s="36"/>
      <c r="L6364" s="37"/>
      <c r="M6364" s="37"/>
      <c r="N6364" s="37"/>
      <c r="O6364" s="37"/>
      <c r="P6364" s="36"/>
      <c r="S6364" s="36"/>
      <c r="T6364" s="36"/>
      <c r="U6364" s="36"/>
      <c r="V6364" s="36"/>
    </row>
    <row r="6365" spans="11:22" x14ac:dyDescent="0.25">
      <c r="K6365" s="36"/>
      <c r="L6365" s="37"/>
      <c r="M6365" s="37"/>
      <c r="N6365" s="37"/>
      <c r="O6365" s="37"/>
      <c r="P6365" s="36"/>
      <c r="S6365" s="36"/>
      <c r="T6365" s="36"/>
      <c r="U6365" s="36"/>
      <c r="V6365" s="36"/>
    </row>
    <row r="6366" spans="11:22" x14ac:dyDescent="0.25">
      <c r="K6366" s="36"/>
      <c r="L6366" s="37"/>
      <c r="M6366" s="37"/>
      <c r="N6366" s="37"/>
      <c r="O6366" s="37"/>
      <c r="P6366" s="36"/>
      <c r="S6366" s="36"/>
      <c r="T6366" s="36"/>
      <c r="U6366" s="36"/>
      <c r="V6366" s="36"/>
    </row>
    <row r="6367" spans="11:22" x14ac:dyDescent="0.25">
      <c r="K6367" s="36"/>
      <c r="L6367" s="37"/>
      <c r="M6367" s="37"/>
      <c r="N6367" s="37"/>
      <c r="O6367" s="37"/>
      <c r="P6367" s="36"/>
      <c r="S6367" s="36"/>
      <c r="T6367" s="36"/>
      <c r="U6367" s="36"/>
      <c r="V6367" s="36"/>
    </row>
    <row r="6368" spans="11:22" x14ac:dyDescent="0.25">
      <c r="K6368" s="36"/>
      <c r="L6368" s="37"/>
      <c r="M6368" s="37"/>
      <c r="N6368" s="37"/>
      <c r="O6368" s="37"/>
      <c r="P6368" s="36"/>
      <c r="S6368" s="36"/>
      <c r="T6368" s="36"/>
      <c r="U6368" s="36"/>
      <c r="V6368" s="36"/>
    </row>
    <row r="6369" spans="11:22" x14ac:dyDescent="0.25">
      <c r="K6369" s="36"/>
      <c r="L6369" s="37"/>
      <c r="M6369" s="37"/>
      <c r="N6369" s="37"/>
      <c r="O6369" s="37"/>
      <c r="P6369" s="36"/>
      <c r="S6369" s="36"/>
      <c r="T6369" s="36"/>
      <c r="U6369" s="36"/>
      <c r="V6369" s="36"/>
    </row>
    <row r="6370" spans="11:22" x14ac:dyDescent="0.25">
      <c r="K6370" s="36"/>
      <c r="L6370" s="37"/>
      <c r="M6370" s="37"/>
      <c r="N6370" s="37"/>
      <c r="O6370" s="37"/>
      <c r="P6370" s="36"/>
      <c r="S6370" s="36"/>
      <c r="T6370" s="36"/>
      <c r="U6370" s="36"/>
      <c r="V6370" s="36"/>
    </row>
    <row r="6371" spans="11:22" x14ac:dyDescent="0.25">
      <c r="K6371" s="36"/>
      <c r="L6371" s="37"/>
      <c r="M6371" s="37"/>
      <c r="N6371" s="37"/>
      <c r="O6371" s="37"/>
      <c r="P6371" s="36"/>
      <c r="S6371" s="36"/>
      <c r="T6371" s="36"/>
      <c r="U6371" s="36"/>
      <c r="V6371" s="36"/>
    </row>
    <row r="6372" spans="11:22" x14ac:dyDescent="0.25">
      <c r="K6372" s="36"/>
      <c r="L6372" s="37"/>
      <c r="M6372" s="37"/>
      <c r="N6372" s="37"/>
      <c r="O6372" s="37"/>
      <c r="P6372" s="36"/>
      <c r="S6372" s="36"/>
      <c r="T6372" s="36"/>
      <c r="U6372" s="36"/>
      <c r="V6372" s="36"/>
    </row>
    <row r="6373" spans="11:22" x14ac:dyDescent="0.25">
      <c r="K6373" s="36"/>
      <c r="L6373" s="37"/>
      <c r="M6373" s="37"/>
      <c r="N6373" s="37"/>
      <c r="O6373" s="37"/>
      <c r="P6373" s="36"/>
      <c r="S6373" s="36"/>
      <c r="T6373" s="36"/>
      <c r="U6373" s="36"/>
      <c r="V6373" s="36"/>
    </row>
    <row r="6374" spans="11:22" x14ac:dyDescent="0.25">
      <c r="K6374" s="36"/>
      <c r="L6374" s="37"/>
      <c r="M6374" s="37"/>
      <c r="N6374" s="37"/>
      <c r="O6374" s="37"/>
      <c r="P6374" s="36"/>
      <c r="S6374" s="36"/>
      <c r="T6374" s="36"/>
      <c r="U6374" s="36"/>
      <c r="V6374" s="36"/>
    </row>
    <row r="6375" spans="11:22" x14ac:dyDescent="0.25">
      <c r="K6375" s="36"/>
      <c r="L6375" s="37"/>
      <c r="M6375" s="37"/>
      <c r="N6375" s="37"/>
      <c r="O6375" s="37"/>
      <c r="P6375" s="36"/>
      <c r="S6375" s="36"/>
      <c r="T6375" s="36"/>
      <c r="U6375" s="36"/>
      <c r="V6375" s="36"/>
    </row>
    <row r="6376" spans="11:22" x14ac:dyDescent="0.25">
      <c r="K6376" s="36"/>
      <c r="L6376" s="37"/>
      <c r="M6376" s="37"/>
      <c r="N6376" s="37"/>
      <c r="O6376" s="37"/>
      <c r="P6376" s="36"/>
      <c r="S6376" s="36"/>
      <c r="T6376" s="36"/>
      <c r="U6376" s="36"/>
      <c r="V6376" s="36"/>
    </row>
    <row r="6377" spans="11:22" x14ac:dyDescent="0.25">
      <c r="K6377" s="36"/>
      <c r="L6377" s="37"/>
      <c r="M6377" s="37"/>
      <c r="N6377" s="37"/>
      <c r="O6377" s="37"/>
      <c r="P6377" s="36"/>
      <c r="S6377" s="36"/>
      <c r="T6377" s="36"/>
      <c r="U6377" s="36"/>
      <c r="V6377" s="36"/>
    </row>
    <row r="6378" spans="11:22" x14ac:dyDescent="0.25">
      <c r="K6378" s="36"/>
      <c r="L6378" s="37"/>
      <c r="M6378" s="37"/>
      <c r="N6378" s="37"/>
      <c r="O6378" s="37"/>
      <c r="P6378" s="36"/>
      <c r="S6378" s="36"/>
      <c r="T6378" s="36"/>
      <c r="U6378" s="36"/>
      <c r="V6378" s="36"/>
    </row>
    <row r="6379" spans="11:22" x14ac:dyDescent="0.25">
      <c r="K6379" s="36"/>
      <c r="L6379" s="37"/>
      <c r="M6379" s="37"/>
      <c r="N6379" s="37"/>
      <c r="O6379" s="37"/>
      <c r="P6379" s="36"/>
      <c r="S6379" s="36"/>
      <c r="T6379" s="36"/>
      <c r="U6379" s="36"/>
      <c r="V6379" s="36"/>
    </row>
    <row r="6380" spans="11:22" x14ac:dyDescent="0.25">
      <c r="K6380" s="36"/>
      <c r="L6380" s="37"/>
      <c r="M6380" s="37"/>
      <c r="N6380" s="37"/>
      <c r="O6380" s="37"/>
      <c r="P6380" s="36"/>
      <c r="S6380" s="36"/>
      <c r="T6380" s="36"/>
      <c r="U6380" s="36"/>
      <c r="V6380" s="36"/>
    </row>
    <row r="6381" spans="11:22" x14ac:dyDescent="0.25">
      <c r="K6381" s="36"/>
      <c r="L6381" s="37"/>
      <c r="M6381" s="37"/>
      <c r="N6381" s="37"/>
      <c r="O6381" s="37"/>
      <c r="P6381" s="36"/>
      <c r="S6381" s="36"/>
      <c r="T6381" s="36"/>
      <c r="U6381" s="36"/>
      <c r="V6381" s="36"/>
    </row>
    <row r="6382" spans="11:22" x14ac:dyDescent="0.25">
      <c r="K6382" s="36"/>
      <c r="L6382" s="37"/>
      <c r="M6382" s="37"/>
      <c r="N6382" s="37"/>
      <c r="O6382" s="37"/>
      <c r="P6382" s="36"/>
      <c r="S6382" s="36"/>
      <c r="T6382" s="36"/>
      <c r="U6382" s="36"/>
      <c r="V6382" s="36"/>
    </row>
    <row r="6383" spans="11:22" x14ac:dyDescent="0.25">
      <c r="K6383" s="36"/>
      <c r="L6383" s="37"/>
      <c r="M6383" s="37"/>
      <c r="N6383" s="37"/>
      <c r="O6383" s="37"/>
      <c r="P6383" s="36"/>
      <c r="S6383" s="36"/>
      <c r="T6383" s="36"/>
      <c r="U6383" s="36"/>
      <c r="V6383" s="36"/>
    </row>
    <row r="6384" spans="11:22" x14ac:dyDescent="0.25">
      <c r="K6384" s="36"/>
      <c r="L6384" s="37"/>
      <c r="M6384" s="37"/>
      <c r="N6384" s="37"/>
      <c r="O6384" s="37"/>
      <c r="P6384" s="36"/>
      <c r="S6384" s="36"/>
      <c r="T6384" s="36"/>
      <c r="U6384" s="36"/>
      <c r="V6384" s="36"/>
    </row>
    <row r="6385" spans="11:22" x14ac:dyDescent="0.25">
      <c r="K6385" s="36"/>
      <c r="L6385" s="37"/>
      <c r="M6385" s="37"/>
      <c r="N6385" s="37"/>
      <c r="O6385" s="37"/>
      <c r="P6385" s="36"/>
      <c r="S6385" s="36"/>
      <c r="T6385" s="36"/>
      <c r="U6385" s="36"/>
      <c r="V6385" s="36"/>
    </row>
    <row r="6386" spans="11:22" x14ac:dyDescent="0.25">
      <c r="K6386" s="36"/>
      <c r="L6386" s="37"/>
      <c r="M6386" s="37"/>
      <c r="N6386" s="37"/>
      <c r="O6386" s="37"/>
      <c r="P6386" s="36"/>
      <c r="S6386" s="36"/>
      <c r="T6386" s="36"/>
      <c r="U6386" s="36"/>
      <c r="V6386" s="36"/>
    </row>
    <row r="6387" spans="11:22" x14ac:dyDescent="0.25">
      <c r="K6387" s="36"/>
      <c r="L6387" s="37"/>
      <c r="M6387" s="37"/>
      <c r="N6387" s="37"/>
      <c r="O6387" s="37"/>
      <c r="P6387" s="36"/>
      <c r="S6387" s="36"/>
      <c r="T6387" s="36"/>
      <c r="U6387" s="36"/>
      <c r="V6387" s="36"/>
    </row>
    <row r="6388" spans="11:22" x14ac:dyDescent="0.25">
      <c r="K6388" s="36"/>
      <c r="L6388" s="37"/>
      <c r="M6388" s="37"/>
      <c r="N6388" s="37"/>
      <c r="O6388" s="37"/>
      <c r="P6388" s="36"/>
      <c r="S6388" s="36"/>
      <c r="T6388" s="36"/>
      <c r="U6388" s="36"/>
      <c r="V6388" s="36"/>
    </row>
    <row r="6389" spans="11:22" x14ac:dyDescent="0.25">
      <c r="K6389" s="36"/>
      <c r="L6389" s="37"/>
      <c r="M6389" s="37"/>
      <c r="N6389" s="37"/>
      <c r="O6389" s="37"/>
      <c r="P6389" s="36"/>
      <c r="S6389" s="36"/>
      <c r="T6389" s="36"/>
      <c r="U6389" s="36"/>
      <c r="V6389" s="36"/>
    </row>
    <row r="6390" spans="11:22" x14ac:dyDescent="0.25">
      <c r="K6390" s="36"/>
      <c r="L6390" s="37"/>
      <c r="M6390" s="37"/>
      <c r="N6390" s="37"/>
      <c r="O6390" s="37"/>
      <c r="P6390" s="36"/>
      <c r="S6390" s="36"/>
      <c r="T6390" s="36"/>
      <c r="U6390" s="36"/>
      <c r="V6390" s="36"/>
    </row>
    <row r="6391" spans="11:22" x14ac:dyDescent="0.25">
      <c r="K6391" s="36"/>
      <c r="L6391" s="37"/>
      <c r="M6391" s="37"/>
      <c r="N6391" s="37"/>
      <c r="O6391" s="37"/>
      <c r="P6391" s="36"/>
      <c r="S6391" s="36"/>
      <c r="T6391" s="36"/>
      <c r="U6391" s="36"/>
      <c r="V6391" s="36"/>
    </row>
    <row r="6392" spans="11:22" x14ac:dyDescent="0.25">
      <c r="K6392" s="36"/>
      <c r="L6392" s="37"/>
      <c r="M6392" s="37"/>
      <c r="N6392" s="37"/>
      <c r="O6392" s="37"/>
      <c r="P6392" s="36"/>
      <c r="S6392" s="36"/>
      <c r="T6392" s="36"/>
      <c r="U6392" s="36"/>
      <c r="V6392" s="36"/>
    </row>
    <row r="6393" spans="11:22" x14ac:dyDescent="0.25">
      <c r="K6393" s="36"/>
      <c r="L6393" s="37"/>
      <c r="M6393" s="37"/>
      <c r="N6393" s="37"/>
      <c r="O6393" s="37"/>
      <c r="P6393" s="36"/>
      <c r="S6393" s="36"/>
      <c r="T6393" s="36"/>
      <c r="U6393" s="36"/>
      <c r="V6393" s="36"/>
    </row>
    <row r="6394" spans="11:22" x14ac:dyDescent="0.25">
      <c r="K6394" s="36"/>
      <c r="L6394" s="37"/>
      <c r="M6394" s="37"/>
      <c r="N6394" s="37"/>
      <c r="O6394" s="37"/>
      <c r="P6394" s="36"/>
      <c r="S6394" s="36"/>
      <c r="T6394" s="36"/>
      <c r="U6394" s="36"/>
      <c r="V6394" s="36"/>
    </row>
    <row r="6395" spans="11:22" x14ac:dyDescent="0.25">
      <c r="K6395" s="36"/>
      <c r="L6395" s="37"/>
      <c r="M6395" s="37"/>
      <c r="N6395" s="37"/>
      <c r="O6395" s="37"/>
      <c r="P6395" s="36"/>
      <c r="S6395" s="36"/>
      <c r="T6395" s="36"/>
      <c r="U6395" s="36"/>
      <c r="V6395" s="36"/>
    </row>
    <row r="6396" spans="11:22" x14ac:dyDescent="0.25">
      <c r="K6396" s="36"/>
      <c r="L6396" s="37"/>
      <c r="M6396" s="37"/>
      <c r="N6396" s="37"/>
      <c r="O6396" s="37"/>
      <c r="P6396" s="36"/>
      <c r="S6396" s="36"/>
      <c r="T6396" s="36"/>
      <c r="U6396" s="36"/>
      <c r="V6396" s="36"/>
    </row>
    <row r="6397" spans="11:22" x14ac:dyDescent="0.25">
      <c r="K6397" s="36"/>
      <c r="L6397" s="37"/>
      <c r="M6397" s="37"/>
      <c r="N6397" s="37"/>
      <c r="O6397" s="37"/>
      <c r="P6397" s="36"/>
      <c r="S6397" s="36"/>
      <c r="T6397" s="36"/>
      <c r="U6397" s="36"/>
      <c r="V6397" s="36"/>
    </row>
    <row r="6398" spans="11:22" x14ac:dyDescent="0.25">
      <c r="K6398" s="36"/>
      <c r="L6398" s="37"/>
      <c r="M6398" s="37"/>
      <c r="N6398" s="37"/>
      <c r="O6398" s="37"/>
      <c r="P6398" s="36"/>
      <c r="S6398" s="36"/>
      <c r="T6398" s="36"/>
      <c r="U6398" s="36"/>
      <c r="V6398" s="36"/>
    </row>
    <row r="6399" spans="11:22" x14ac:dyDescent="0.25">
      <c r="K6399" s="36"/>
      <c r="L6399" s="37"/>
      <c r="M6399" s="37"/>
      <c r="N6399" s="37"/>
      <c r="O6399" s="37"/>
      <c r="P6399" s="36"/>
      <c r="S6399" s="36"/>
      <c r="T6399" s="36"/>
      <c r="U6399" s="36"/>
      <c r="V6399" s="36"/>
    </row>
    <row r="6400" spans="11:22" x14ac:dyDescent="0.25">
      <c r="K6400" s="36"/>
      <c r="L6400" s="37"/>
      <c r="M6400" s="37"/>
      <c r="N6400" s="37"/>
      <c r="O6400" s="37"/>
      <c r="P6400" s="36"/>
      <c r="S6400" s="36"/>
      <c r="T6400" s="36"/>
      <c r="U6400" s="36"/>
      <c r="V6400" s="36"/>
    </row>
    <row r="6401" spans="11:22" x14ac:dyDescent="0.25">
      <c r="K6401" s="36"/>
      <c r="L6401" s="37"/>
      <c r="M6401" s="37"/>
      <c r="N6401" s="37"/>
      <c r="O6401" s="37"/>
      <c r="P6401" s="36"/>
      <c r="S6401" s="36"/>
      <c r="T6401" s="36"/>
      <c r="U6401" s="36"/>
      <c r="V6401" s="36"/>
    </row>
    <row r="6402" spans="11:22" x14ac:dyDescent="0.25">
      <c r="K6402" s="36"/>
      <c r="L6402" s="37"/>
      <c r="M6402" s="37"/>
      <c r="N6402" s="37"/>
      <c r="O6402" s="37"/>
      <c r="P6402" s="36"/>
      <c r="S6402" s="36"/>
      <c r="T6402" s="36"/>
      <c r="U6402" s="36"/>
      <c r="V6402" s="36"/>
    </row>
    <row r="6403" spans="11:22" x14ac:dyDescent="0.25">
      <c r="K6403" s="36"/>
      <c r="L6403" s="37"/>
      <c r="M6403" s="37"/>
      <c r="N6403" s="37"/>
      <c r="O6403" s="37"/>
      <c r="P6403" s="36"/>
      <c r="S6403" s="36"/>
      <c r="T6403" s="36"/>
      <c r="U6403" s="36"/>
      <c r="V6403" s="36"/>
    </row>
    <row r="6404" spans="11:22" x14ac:dyDescent="0.25">
      <c r="K6404" s="36"/>
      <c r="L6404" s="37"/>
      <c r="M6404" s="37"/>
      <c r="N6404" s="37"/>
      <c r="O6404" s="37"/>
      <c r="P6404" s="36"/>
      <c r="S6404" s="36"/>
      <c r="T6404" s="36"/>
      <c r="U6404" s="36"/>
      <c r="V6404" s="36"/>
    </row>
    <row r="6405" spans="11:22" x14ac:dyDescent="0.25">
      <c r="K6405" s="36"/>
      <c r="L6405" s="37"/>
      <c r="M6405" s="37"/>
      <c r="N6405" s="37"/>
      <c r="O6405" s="37"/>
      <c r="P6405" s="36"/>
      <c r="S6405" s="36"/>
      <c r="T6405" s="36"/>
      <c r="U6405" s="36"/>
      <c r="V6405" s="36"/>
    </row>
    <row r="6406" spans="11:22" x14ac:dyDescent="0.25">
      <c r="K6406" s="36"/>
      <c r="L6406" s="37"/>
      <c r="M6406" s="37"/>
      <c r="N6406" s="37"/>
      <c r="O6406" s="37"/>
      <c r="P6406" s="36"/>
      <c r="S6406" s="36"/>
      <c r="T6406" s="36"/>
      <c r="U6406" s="36"/>
      <c r="V6406" s="36"/>
    </row>
    <row r="6407" spans="11:22" x14ac:dyDescent="0.25">
      <c r="K6407" s="36"/>
      <c r="L6407" s="37"/>
      <c r="M6407" s="37"/>
      <c r="N6407" s="37"/>
      <c r="O6407" s="37"/>
      <c r="P6407" s="36"/>
      <c r="S6407" s="36"/>
      <c r="T6407" s="36"/>
      <c r="U6407" s="36"/>
      <c r="V6407" s="36"/>
    </row>
    <row r="6408" spans="11:22" x14ac:dyDescent="0.25">
      <c r="K6408" s="36"/>
      <c r="L6408" s="37"/>
      <c r="M6408" s="37"/>
      <c r="N6408" s="37"/>
      <c r="O6408" s="37"/>
      <c r="P6408" s="36"/>
      <c r="S6408" s="36"/>
      <c r="T6408" s="36"/>
      <c r="U6408" s="36"/>
      <c r="V6408" s="36"/>
    </row>
    <row r="6409" spans="11:22" x14ac:dyDescent="0.25">
      <c r="K6409" s="36"/>
      <c r="L6409" s="37"/>
      <c r="M6409" s="37"/>
      <c r="N6409" s="37"/>
      <c r="O6409" s="37"/>
      <c r="P6409" s="36"/>
      <c r="S6409" s="36"/>
      <c r="T6409" s="36"/>
      <c r="U6409" s="36"/>
      <c r="V6409" s="36"/>
    </row>
    <row r="6410" spans="11:22" x14ac:dyDescent="0.25">
      <c r="K6410" s="36"/>
      <c r="L6410" s="37"/>
      <c r="M6410" s="37"/>
      <c r="N6410" s="37"/>
      <c r="O6410" s="37"/>
      <c r="P6410" s="36"/>
      <c r="S6410" s="36"/>
      <c r="T6410" s="36"/>
      <c r="U6410" s="36"/>
      <c r="V6410" s="36"/>
    </row>
    <row r="6411" spans="11:22" x14ac:dyDescent="0.25">
      <c r="K6411" s="36"/>
      <c r="L6411" s="37"/>
      <c r="M6411" s="37"/>
      <c r="N6411" s="37"/>
      <c r="O6411" s="37"/>
      <c r="P6411" s="36"/>
      <c r="S6411" s="36"/>
      <c r="T6411" s="36"/>
      <c r="U6411" s="36"/>
      <c r="V6411" s="36"/>
    </row>
    <row r="6412" spans="11:22" x14ac:dyDescent="0.25">
      <c r="K6412" s="36"/>
      <c r="L6412" s="37"/>
      <c r="M6412" s="37"/>
      <c r="N6412" s="37"/>
      <c r="O6412" s="37"/>
      <c r="P6412" s="36"/>
      <c r="S6412" s="36"/>
      <c r="T6412" s="36"/>
      <c r="U6412" s="36"/>
      <c r="V6412" s="36"/>
    </row>
    <row r="6413" spans="11:22" x14ac:dyDescent="0.25">
      <c r="K6413" s="36"/>
      <c r="L6413" s="37"/>
      <c r="M6413" s="37"/>
      <c r="N6413" s="37"/>
      <c r="O6413" s="37"/>
      <c r="P6413" s="36"/>
      <c r="S6413" s="36"/>
      <c r="T6413" s="36"/>
      <c r="U6413" s="36"/>
      <c r="V6413" s="36"/>
    </row>
    <row r="6414" spans="11:22" x14ac:dyDescent="0.25">
      <c r="K6414" s="36"/>
      <c r="L6414" s="37"/>
      <c r="M6414" s="37"/>
      <c r="N6414" s="37"/>
      <c r="O6414" s="37"/>
      <c r="P6414" s="36"/>
      <c r="S6414" s="36"/>
      <c r="T6414" s="36"/>
      <c r="U6414" s="36"/>
      <c r="V6414" s="36"/>
    </row>
    <row r="6415" spans="11:22" x14ac:dyDescent="0.25">
      <c r="K6415" s="36"/>
      <c r="L6415" s="37"/>
      <c r="M6415" s="37"/>
      <c r="N6415" s="37"/>
      <c r="O6415" s="37"/>
      <c r="P6415" s="36"/>
      <c r="S6415" s="36"/>
      <c r="T6415" s="36"/>
      <c r="U6415" s="36"/>
      <c r="V6415" s="36"/>
    </row>
    <row r="6416" spans="11:22" x14ac:dyDescent="0.25">
      <c r="K6416" s="36"/>
      <c r="L6416" s="37"/>
      <c r="M6416" s="37"/>
      <c r="N6416" s="37"/>
      <c r="O6416" s="37"/>
      <c r="P6416" s="36"/>
      <c r="S6416" s="36"/>
      <c r="T6416" s="36"/>
      <c r="U6416" s="36"/>
      <c r="V6416" s="36"/>
    </row>
    <row r="6417" spans="11:22" x14ac:dyDescent="0.25">
      <c r="K6417" s="36"/>
      <c r="L6417" s="37"/>
      <c r="M6417" s="37"/>
      <c r="N6417" s="37"/>
      <c r="O6417" s="37"/>
      <c r="P6417" s="36"/>
      <c r="S6417" s="36"/>
      <c r="T6417" s="36"/>
      <c r="U6417" s="36"/>
      <c r="V6417" s="36"/>
    </row>
    <row r="6418" spans="11:22" x14ac:dyDescent="0.25">
      <c r="K6418" s="36"/>
      <c r="L6418" s="37"/>
      <c r="M6418" s="37"/>
      <c r="N6418" s="37"/>
      <c r="O6418" s="37"/>
      <c r="P6418" s="36"/>
      <c r="S6418" s="36"/>
      <c r="T6418" s="36"/>
      <c r="U6418" s="36"/>
      <c r="V6418" s="36"/>
    </row>
    <row r="6419" spans="11:22" x14ac:dyDescent="0.25">
      <c r="K6419" s="36"/>
      <c r="L6419" s="37"/>
      <c r="M6419" s="37"/>
      <c r="N6419" s="37"/>
      <c r="O6419" s="37"/>
      <c r="P6419" s="36"/>
      <c r="S6419" s="36"/>
      <c r="T6419" s="36"/>
      <c r="U6419" s="36"/>
      <c r="V6419" s="36"/>
    </row>
    <row r="6420" spans="11:22" x14ac:dyDescent="0.25">
      <c r="K6420" s="36"/>
      <c r="L6420" s="37"/>
      <c r="M6420" s="37"/>
      <c r="N6420" s="37"/>
      <c r="O6420" s="37"/>
      <c r="P6420" s="36"/>
      <c r="S6420" s="36"/>
      <c r="T6420" s="36"/>
      <c r="U6420" s="36"/>
      <c r="V6420" s="36"/>
    </row>
    <row r="6421" spans="11:22" x14ac:dyDescent="0.25">
      <c r="K6421" s="36"/>
      <c r="L6421" s="37"/>
      <c r="M6421" s="37"/>
      <c r="N6421" s="37"/>
      <c r="O6421" s="37"/>
      <c r="P6421" s="36"/>
      <c r="S6421" s="36"/>
      <c r="T6421" s="36"/>
      <c r="U6421" s="36"/>
      <c r="V6421" s="36"/>
    </row>
    <row r="6422" spans="11:22" x14ac:dyDescent="0.25">
      <c r="K6422" s="36"/>
      <c r="L6422" s="37"/>
      <c r="M6422" s="37"/>
      <c r="N6422" s="37"/>
      <c r="O6422" s="37"/>
      <c r="P6422" s="36"/>
      <c r="S6422" s="36"/>
      <c r="T6422" s="36"/>
      <c r="U6422" s="36"/>
      <c r="V6422" s="36"/>
    </row>
    <row r="6423" spans="11:22" x14ac:dyDescent="0.25">
      <c r="K6423" s="36"/>
      <c r="L6423" s="37"/>
      <c r="M6423" s="37"/>
      <c r="N6423" s="37"/>
      <c r="O6423" s="37"/>
      <c r="P6423" s="36"/>
      <c r="S6423" s="36"/>
      <c r="T6423" s="36"/>
      <c r="U6423" s="36"/>
      <c r="V6423" s="36"/>
    </row>
    <row r="6424" spans="11:22" x14ac:dyDescent="0.25">
      <c r="K6424" s="36"/>
      <c r="L6424" s="37"/>
      <c r="M6424" s="37"/>
      <c r="N6424" s="37"/>
      <c r="O6424" s="37"/>
      <c r="P6424" s="36"/>
      <c r="S6424" s="36"/>
      <c r="T6424" s="36"/>
      <c r="U6424" s="36"/>
      <c r="V6424" s="36"/>
    </row>
    <row r="6425" spans="11:22" x14ac:dyDescent="0.25">
      <c r="K6425" s="36"/>
      <c r="L6425" s="37"/>
      <c r="M6425" s="37"/>
      <c r="N6425" s="37"/>
      <c r="O6425" s="37"/>
      <c r="P6425" s="36"/>
      <c r="S6425" s="36"/>
      <c r="T6425" s="36"/>
      <c r="U6425" s="36"/>
      <c r="V6425" s="36"/>
    </row>
    <row r="6426" spans="11:22" x14ac:dyDescent="0.25">
      <c r="K6426" s="36"/>
      <c r="L6426" s="37"/>
      <c r="M6426" s="37"/>
      <c r="N6426" s="37"/>
      <c r="O6426" s="37"/>
      <c r="P6426" s="36"/>
      <c r="S6426" s="36"/>
      <c r="T6426" s="36"/>
      <c r="U6426" s="36"/>
      <c r="V6426" s="36"/>
    </row>
    <row r="6427" spans="11:22" x14ac:dyDescent="0.25">
      <c r="K6427" s="36"/>
      <c r="L6427" s="37"/>
      <c r="M6427" s="37"/>
      <c r="N6427" s="37"/>
      <c r="O6427" s="37"/>
      <c r="P6427" s="36"/>
      <c r="S6427" s="36"/>
      <c r="T6427" s="36"/>
      <c r="U6427" s="36"/>
      <c r="V6427" s="36"/>
    </row>
    <row r="6428" spans="11:22" x14ac:dyDescent="0.25">
      <c r="K6428" s="36"/>
      <c r="L6428" s="37"/>
      <c r="M6428" s="37"/>
      <c r="N6428" s="37"/>
      <c r="O6428" s="37"/>
      <c r="P6428" s="36"/>
      <c r="S6428" s="36"/>
      <c r="T6428" s="36"/>
      <c r="U6428" s="36"/>
      <c r="V6428" s="36"/>
    </row>
    <row r="6429" spans="11:22" x14ac:dyDescent="0.25">
      <c r="K6429" s="36"/>
      <c r="L6429" s="37"/>
      <c r="M6429" s="37"/>
      <c r="N6429" s="37"/>
      <c r="O6429" s="37"/>
      <c r="P6429" s="36"/>
      <c r="S6429" s="36"/>
      <c r="T6429" s="36"/>
      <c r="U6429" s="36"/>
      <c r="V6429" s="36"/>
    </row>
    <row r="6430" spans="11:22" x14ac:dyDescent="0.25">
      <c r="K6430" s="36"/>
      <c r="L6430" s="37"/>
      <c r="M6430" s="37"/>
      <c r="N6430" s="37"/>
      <c r="O6430" s="37"/>
      <c r="P6430" s="36"/>
      <c r="S6430" s="36"/>
      <c r="T6430" s="36"/>
      <c r="U6430" s="36"/>
      <c r="V6430" s="36"/>
    </row>
    <row r="6431" spans="11:22" x14ac:dyDescent="0.25">
      <c r="K6431" s="36"/>
      <c r="L6431" s="37"/>
      <c r="M6431" s="37"/>
      <c r="N6431" s="37"/>
      <c r="O6431" s="37"/>
      <c r="P6431" s="36"/>
      <c r="S6431" s="36"/>
      <c r="T6431" s="36"/>
      <c r="U6431" s="36"/>
      <c r="V6431" s="36"/>
    </row>
    <row r="6432" spans="11:22" x14ac:dyDescent="0.25">
      <c r="K6432" s="36"/>
      <c r="L6432" s="37"/>
      <c r="M6432" s="37"/>
      <c r="N6432" s="37"/>
      <c r="O6432" s="37"/>
      <c r="P6432" s="36"/>
      <c r="S6432" s="36"/>
      <c r="T6432" s="36"/>
      <c r="U6432" s="36"/>
      <c r="V6432" s="36"/>
    </row>
    <row r="6433" spans="11:22" x14ac:dyDescent="0.25">
      <c r="K6433" s="36"/>
      <c r="L6433" s="37"/>
      <c r="M6433" s="37"/>
      <c r="N6433" s="37"/>
      <c r="O6433" s="37"/>
      <c r="P6433" s="36"/>
      <c r="S6433" s="36"/>
      <c r="T6433" s="36"/>
      <c r="U6433" s="36"/>
      <c r="V6433" s="36"/>
    </row>
    <row r="6434" spans="11:22" x14ac:dyDescent="0.25">
      <c r="K6434" s="36"/>
      <c r="L6434" s="37"/>
      <c r="M6434" s="37"/>
      <c r="N6434" s="37"/>
      <c r="O6434" s="37"/>
      <c r="P6434" s="36"/>
      <c r="S6434" s="36"/>
      <c r="T6434" s="36"/>
      <c r="U6434" s="36"/>
      <c r="V6434" s="36"/>
    </row>
    <row r="6435" spans="11:22" x14ac:dyDescent="0.25">
      <c r="K6435" s="36"/>
      <c r="L6435" s="37"/>
      <c r="M6435" s="37"/>
      <c r="N6435" s="37"/>
      <c r="O6435" s="37"/>
      <c r="P6435" s="36"/>
      <c r="S6435" s="36"/>
      <c r="T6435" s="36"/>
      <c r="U6435" s="36"/>
      <c r="V6435" s="36"/>
    </row>
    <row r="6436" spans="11:22" x14ac:dyDescent="0.25">
      <c r="K6436" s="36"/>
      <c r="L6436" s="37"/>
      <c r="M6436" s="37"/>
      <c r="N6436" s="37"/>
      <c r="O6436" s="37"/>
      <c r="P6436" s="36"/>
      <c r="S6436" s="36"/>
      <c r="T6436" s="36"/>
      <c r="U6436" s="36"/>
      <c r="V6436" s="36"/>
    </row>
    <row r="6437" spans="11:22" x14ac:dyDescent="0.25">
      <c r="K6437" s="36"/>
      <c r="L6437" s="37"/>
      <c r="M6437" s="37"/>
      <c r="N6437" s="37"/>
      <c r="O6437" s="37"/>
      <c r="P6437" s="36"/>
      <c r="S6437" s="36"/>
      <c r="T6437" s="36"/>
      <c r="U6437" s="36"/>
      <c r="V6437" s="36"/>
    </row>
    <row r="6438" spans="11:22" x14ac:dyDescent="0.25">
      <c r="K6438" s="36"/>
      <c r="L6438" s="37"/>
      <c r="M6438" s="37"/>
      <c r="N6438" s="37"/>
      <c r="O6438" s="37"/>
      <c r="P6438" s="36"/>
      <c r="S6438" s="36"/>
      <c r="T6438" s="36"/>
      <c r="U6438" s="36"/>
      <c r="V6438" s="36"/>
    </row>
    <row r="6439" spans="11:22" x14ac:dyDescent="0.25">
      <c r="K6439" s="36"/>
      <c r="L6439" s="37"/>
      <c r="M6439" s="37"/>
      <c r="N6439" s="37"/>
      <c r="O6439" s="37"/>
      <c r="P6439" s="36"/>
      <c r="S6439" s="36"/>
      <c r="T6439" s="36"/>
      <c r="U6439" s="36"/>
      <c r="V6439" s="36"/>
    </row>
    <row r="6440" spans="11:22" x14ac:dyDescent="0.25">
      <c r="K6440" s="36"/>
      <c r="L6440" s="37"/>
      <c r="M6440" s="37"/>
      <c r="N6440" s="37"/>
      <c r="O6440" s="37"/>
      <c r="P6440" s="36"/>
      <c r="S6440" s="36"/>
      <c r="T6440" s="36"/>
      <c r="U6440" s="36"/>
      <c r="V6440" s="36"/>
    </row>
    <row r="6441" spans="11:22" x14ac:dyDescent="0.25">
      <c r="K6441" s="36"/>
      <c r="L6441" s="37"/>
      <c r="M6441" s="37"/>
      <c r="N6441" s="37"/>
      <c r="O6441" s="37"/>
      <c r="P6441" s="36"/>
      <c r="S6441" s="36"/>
      <c r="T6441" s="36"/>
      <c r="U6441" s="36"/>
      <c r="V6441" s="36"/>
    </row>
    <row r="6442" spans="11:22" x14ac:dyDescent="0.25">
      <c r="K6442" s="36"/>
      <c r="L6442" s="37"/>
      <c r="M6442" s="37"/>
      <c r="N6442" s="37"/>
      <c r="O6442" s="37"/>
      <c r="P6442" s="36"/>
      <c r="S6442" s="36"/>
      <c r="T6442" s="36"/>
      <c r="U6442" s="36"/>
      <c r="V6442" s="36"/>
    </row>
    <row r="6443" spans="11:22" x14ac:dyDescent="0.25">
      <c r="K6443" s="36"/>
      <c r="L6443" s="37"/>
      <c r="M6443" s="37"/>
      <c r="N6443" s="37"/>
      <c r="O6443" s="37"/>
      <c r="P6443" s="36"/>
      <c r="S6443" s="36"/>
      <c r="T6443" s="36"/>
      <c r="U6443" s="36"/>
      <c r="V6443" s="36"/>
    </row>
    <row r="6444" spans="11:22" x14ac:dyDescent="0.25">
      <c r="K6444" s="36"/>
      <c r="L6444" s="37"/>
      <c r="M6444" s="37"/>
      <c r="N6444" s="37"/>
      <c r="O6444" s="37"/>
      <c r="P6444" s="36"/>
      <c r="S6444" s="36"/>
      <c r="T6444" s="36"/>
      <c r="U6444" s="36"/>
      <c r="V6444" s="36"/>
    </row>
    <row r="6445" spans="11:22" x14ac:dyDescent="0.25">
      <c r="K6445" s="36"/>
      <c r="L6445" s="37"/>
      <c r="M6445" s="37"/>
      <c r="N6445" s="37"/>
      <c r="O6445" s="37"/>
      <c r="P6445" s="36"/>
      <c r="S6445" s="36"/>
      <c r="T6445" s="36"/>
      <c r="U6445" s="36"/>
      <c r="V6445" s="36"/>
    </row>
    <row r="6446" spans="11:22" x14ac:dyDescent="0.25">
      <c r="K6446" s="36"/>
      <c r="L6446" s="37"/>
      <c r="M6446" s="37"/>
      <c r="N6446" s="37"/>
      <c r="O6446" s="37"/>
      <c r="P6446" s="36"/>
      <c r="S6446" s="36"/>
      <c r="T6446" s="36"/>
      <c r="U6446" s="36"/>
      <c r="V6446" s="36"/>
    </row>
    <row r="6447" spans="11:22" x14ac:dyDescent="0.25">
      <c r="K6447" s="36"/>
      <c r="L6447" s="37"/>
      <c r="M6447" s="37"/>
      <c r="N6447" s="37"/>
      <c r="O6447" s="37"/>
      <c r="P6447" s="36"/>
      <c r="S6447" s="36"/>
      <c r="T6447" s="36"/>
      <c r="U6447" s="36"/>
      <c r="V6447" s="36"/>
    </row>
    <row r="6448" spans="11:22" x14ac:dyDescent="0.25">
      <c r="K6448" s="36"/>
      <c r="L6448" s="37"/>
      <c r="M6448" s="37"/>
      <c r="N6448" s="37"/>
      <c r="O6448" s="37"/>
      <c r="P6448" s="36"/>
      <c r="S6448" s="36"/>
      <c r="T6448" s="36"/>
      <c r="U6448" s="36"/>
      <c r="V6448" s="36"/>
    </row>
    <row r="6449" spans="11:22" x14ac:dyDescent="0.25">
      <c r="K6449" s="36"/>
      <c r="L6449" s="37"/>
      <c r="M6449" s="37"/>
      <c r="N6449" s="37"/>
      <c r="O6449" s="37"/>
      <c r="P6449" s="36"/>
      <c r="S6449" s="36"/>
      <c r="T6449" s="36"/>
      <c r="U6449" s="36"/>
      <c r="V6449" s="36"/>
    </row>
    <row r="6450" spans="11:22" x14ac:dyDescent="0.25">
      <c r="K6450" s="36"/>
      <c r="L6450" s="37"/>
      <c r="M6450" s="37"/>
      <c r="N6450" s="37"/>
      <c r="O6450" s="37"/>
      <c r="P6450" s="36"/>
      <c r="S6450" s="36"/>
      <c r="T6450" s="36"/>
      <c r="U6450" s="36"/>
      <c r="V6450" s="36"/>
    </row>
    <row r="6451" spans="11:22" x14ac:dyDescent="0.25">
      <c r="K6451" s="36"/>
      <c r="L6451" s="37"/>
      <c r="M6451" s="37"/>
      <c r="N6451" s="37"/>
      <c r="O6451" s="37"/>
      <c r="P6451" s="36"/>
      <c r="S6451" s="36"/>
      <c r="T6451" s="36"/>
      <c r="U6451" s="36"/>
      <c r="V6451" s="36"/>
    </row>
    <row r="6452" spans="11:22" x14ac:dyDescent="0.25">
      <c r="K6452" s="36"/>
      <c r="L6452" s="37"/>
      <c r="M6452" s="37"/>
      <c r="N6452" s="37"/>
      <c r="O6452" s="37"/>
      <c r="P6452" s="36"/>
      <c r="S6452" s="36"/>
      <c r="T6452" s="36"/>
      <c r="U6452" s="36"/>
      <c r="V6452" s="36"/>
    </row>
    <row r="6453" spans="11:22" x14ac:dyDescent="0.25">
      <c r="K6453" s="36"/>
      <c r="L6453" s="37"/>
      <c r="M6453" s="37"/>
      <c r="N6453" s="37"/>
      <c r="O6453" s="37"/>
      <c r="P6453" s="36"/>
      <c r="S6453" s="36"/>
      <c r="T6453" s="36"/>
      <c r="U6453" s="36"/>
      <c r="V6453" s="36"/>
    </row>
    <row r="6454" spans="11:22" x14ac:dyDescent="0.25">
      <c r="K6454" s="36"/>
      <c r="L6454" s="37"/>
      <c r="M6454" s="37"/>
      <c r="N6454" s="37"/>
      <c r="O6454" s="37"/>
      <c r="P6454" s="36"/>
      <c r="S6454" s="36"/>
      <c r="T6454" s="36"/>
      <c r="U6454" s="36"/>
      <c r="V6454" s="36"/>
    </row>
    <row r="6455" spans="11:22" x14ac:dyDescent="0.25">
      <c r="K6455" s="36"/>
      <c r="L6455" s="37"/>
      <c r="M6455" s="37"/>
      <c r="N6455" s="37"/>
      <c r="O6455" s="37"/>
      <c r="P6455" s="36"/>
      <c r="S6455" s="36"/>
      <c r="T6455" s="36"/>
      <c r="U6455" s="36"/>
      <c r="V6455" s="36"/>
    </row>
    <row r="6456" spans="11:22" x14ac:dyDescent="0.25">
      <c r="K6456" s="36"/>
      <c r="L6456" s="37"/>
      <c r="M6456" s="37"/>
      <c r="N6456" s="37"/>
      <c r="O6456" s="37"/>
      <c r="P6456" s="36"/>
      <c r="S6456" s="36"/>
      <c r="T6456" s="36"/>
      <c r="U6456" s="36"/>
      <c r="V6456" s="36"/>
    </row>
    <row r="6457" spans="11:22" x14ac:dyDescent="0.25">
      <c r="K6457" s="36"/>
      <c r="L6457" s="37"/>
      <c r="M6457" s="37"/>
      <c r="N6457" s="37"/>
      <c r="O6457" s="37"/>
      <c r="P6457" s="36"/>
      <c r="S6457" s="36"/>
      <c r="T6457" s="36"/>
      <c r="U6457" s="36"/>
      <c r="V6457" s="36"/>
    </row>
    <row r="6458" spans="11:22" x14ac:dyDescent="0.25">
      <c r="K6458" s="36"/>
      <c r="L6458" s="37"/>
      <c r="M6458" s="37"/>
      <c r="N6458" s="37"/>
      <c r="O6458" s="37"/>
      <c r="P6458" s="36"/>
      <c r="S6458" s="36"/>
      <c r="T6458" s="36"/>
      <c r="U6458" s="36"/>
      <c r="V6458" s="36"/>
    </row>
    <row r="6459" spans="11:22" x14ac:dyDescent="0.25">
      <c r="K6459" s="36"/>
      <c r="L6459" s="37"/>
      <c r="M6459" s="37"/>
      <c r="N6459" s="37"/>
      <c r="O6459" s="37"/>
      <c r="P6459" s="36"/>
      <c r="S6459" s="36"/>
      <c r="T6459" s="36"/>
      <c r="U6459" s="36"/>
      <c r="V6459" s="36"/>
    </row>
    <row r="6460" spans="11:22" x14ac:dyDescent="0.25">
      <c r="K6460" s="36"/>
      <c r="L6460" s="37"/>
      <c r="M6460" s="37"/>
      <c r="N6460" s="37"/>
      <c r="O6460" s="37"/>
      <c r="P6460" s="36"/>
      <c r="S6460" s="36"/>
      <c r="T6460" s="36"/>
      <c r="U6460" s="36"/>
      <c r="V6460" s="36"/>
    </row>
    <row r="6461" spans="11:22" x14ac:dyDescent="0.25">
      <c r="K6461" s="36"/>
      <c r="L6461" s="37"/>
      <c r="M6461" s="37"/>
      <c r="N6461" s="37"/>
      <c r="O6461" s="37"/>
      <c r="P6461" s="36"/>
      <c r="S6461" s="36"/>
      <c r="T6461" s="36"/>
      <c r="U6461" s="36"/>
      <c r="V6461" s="36"/>
    </row>
    <row r="6462" spans="11:22" x14ac:dyDescent="0.25">
      <c r="K6462" s="36"/>
      <c r="L6462" s="37"/>
      <c r="M6462" s="37"/>
      <c r="N6462" s="37"/>
      <c r="O6462" s="37"/>
      <c r="P6462" s="36"/>
      <c r="S6462" s="36"/>
      <c r="T6462" s="36"/>
      <c r="U6462" s="36"/>
      <c r="V6462" s="36"/>
    </row>
    <row r="6463" spans="11:22" x14ac:dyDescent="0.25">
      <c r="K6463" s="36"/>
      <c r="L6463" s="37"/>
      <c r="M6463" s="37"/>
      <c r="N6463" s="37"/>
      <c r="O6463" s="37"/>
      <c r="P6463" s="36"/>
      <c r="S6463" s="36"/>
      <c r="T6463" s="36"/>
      <c r="U6463" s="36"/>
      <c r="V6463" s="36"/>
    </row>
    <row r="6464" spans="11:22" x14ac:dyDescent="0.25">
      <c r="K6464" s="36"/>
      <c r="L6464" s="37"/>
      <c r="M6464" s="37"/>
      <c r="N6464" s="37"/>
      <c r="O6464" s="37"/>
      <c r="P6464" s="36"/>
      <c r="S6464" s="36"/>
      <c r="T6464" s="36"/>
      <c r="U6464" s="36"/>
      <c r="V6464" s="36"/>
    </row>
    <row r="6465" spans="11:22" x14ac:dyDescent="0.25">
      <c r="K6465" s="36"/>
      <c r="L6465" s="37"/>
      <c r="M6465" s="37"/>
      <c r="N6465" s="37"/>
      <c r="O6465" s="37"/>
      <c r="P6465" s="36"/>
      <c r="S6465" s="36"/>
      <c r="T6465" s="36"/>
      <c r="U6465" s="36"/>
      <c r="V6465" s="36"/>
    </row>
    <row r="6466" spans="11:22" x14ac:dyDescent="0.25">
      <c r="K6466" s="36"/>
      <c r="L6466" s="37"/>
      <c r="M6466" s="37"/>
      <c r="N6466" s="37"/>
      <c r="O6466" s="37"/>
      <c r="P6466" s="36"/>
      <c r="S6466" s="36"/>
      <c r="T6466" s="36"/>
      <c r="U6466" s="36"/>
      <c r="V6466" s="36"/>
    </row>
    <row r="6467" spans="11:22" x14ac:dyDescent="0.25">
      <c r="K6467" s="36"/>
      <c r="L6467" s="37"/>
      <c r="M6467" s="37"/>
      <c r="N6467" s="37"/>
      <c r="O6467" s="37"/>
      <c r="P6467" s="36"/>
      <c r="S6467" s="36"/>
      <c r="T6467" s="36"/>
      <c r="U6467" s="36"/>
      <c r="V6467" s="36"/>
    </row>
    <row r="6468" spans="11:22" x14ac:dyDescent="0.25">
      <c r="K6468" s="36"/>
      <c r="L6468" s="37"/>
      <c r="M6468" s="37"/>
      <c r="N6468" s="37"/>
      <c r="O6468" s="37"/>
      <c r="P6468" s="36"/>
      <c r="S6468" s="36"/>
      <c r="T6468" s="36"/>
      <c r="U6468" s="36"/>
      <c r="V6468" s="36"/>
    </row>
    <row r="6469" spans="11:22" x14ac:dyDescent="0.25">
      <c r="K6469" s="36"/>
      <c r="L6469" s="37"/>
      <c r="M6469" s="37"/>
      <c r="N6469" s="37"/>
      <c r="O6469" s="37"/>
      <c r="P6469" s="36"/>
      <c r="S6469" s="36"/>
      <c r="T6469" s="36"/>
      <c r="U6469" s="36"/>
      <c r="V6469" s="36"/>
    </row>
    <row r="6470" spans="11:22" x14ac:dyDescent="0.25">
      <c r="K6470" s="36"/>
      <c r="L6470" s="37"/>
      <c r="M6470" s="37"/>
      <c r="N6470" s="37"/>
      <c r="O6470" s="37"/>
      <c r="P6470" s="36"/>
      <c r="S6470" s="36"/>
      <c r="T6470" s="36"/>
      <c r="U6470" s="36"/>
      <c r="V6470" s="36"/>
    </row>
    <row r="6471" spans="11:22" x14ac:dyDescent="0.25">
      <c r="K6471" s="36"/>
      <c r="L6471" s="37"/>
      <c r="M6471" s="37"/>
      <c r="N6471" s="37"/>
      <c r="O6471" s="37"/>
      <c r="P6471" s="36"/>
      <c r="S6471" s="36"/>
      <c r="T6471" s="36"/>
      <c r="U6471" s="36"/>
      <c r="V6471" s="36"/>
    </row>
    <row r="6472" spans="11:22" x14ac:dyDescent="0.25">
      <c r="K6472" s="36"/>
      <c r="L6472" s="37"/>
      <c r="M6472" s="37"/>
      <c r="N6472" s="37"/>
      <c r="O6472" s="37"/>
      <c r="P6472" s="36"/>
      <c r="S6472" s="36"/>
      <c r="T6472" s="36"/>
      <c r="U6472" s="36"/>
      <c r="V6472" s="36"/>
    </row>
    <row r="6473" spans="11:22" x14ac:dyDescent="0.25">
      <c r="K6473" s="36"/>
      <c r="L6473" s="37"/>
      <c r="M6473" s="37"/>
      <c r="N6473" s="37"/>
      <c r="O6473" s="37"/>
      <c r="P6473" s="36"/>
      <c r="S6473" s="36"/>
      <c r="T6473" s="36"/>
      <c r="U6473" s="36"/>
      <c r="V6473" s="36"/>
    </row>
    <row r="6474" spans="11:22" x14ac:dyDescent="0.25">
      <c r="K6474" s="36"/>
      <c r="L6474" s="37"/>
      <c r="M6474" s="37"/>
      <c r="N6474" s="37"/>
      <c r="O6474" s="37"/>
      <c r="P6474" s="36"/>
      <c r="S6474" s="36"/>
      <c r="T6474" s="36"/>
      <c r="U6474" s="36"/>
      <c r="V6474" s="36"/>
    </row>
    <row r="6475" spans="11:22" x14ac:dyDescent="0.25">
      <c r="K6475" s="36"/>
      <c r="L6475" s="37"/>
      <c r="M6475" s="37"/>
      <c r="N6475" s="37"/>
      <c r="O6475" s="37"/>
      <c r="P6475" s="36"/>
      <c r="S6475" s="36"/>
      <c r="T6475" s="36"/>
      <c r="U6475" s="36"/>
      <c r="V6475" s="36"/>
    </row>
    <row r="6476" spans="11:22" x14ac:dyDescent="0.25">
      <c r="K6476" s="36"/>
      <c r="L6476" s="37"/>
      <c r="M6476" s="37"/>
      <c r="N6476" s="37"/>
      <c r="O6476" s="37"/>
      <c r="P6476" s="36"/>
      <c r="S6476" s="36"/>
      <c r="T6476" s="36"/>
      <c r="U6476" s="36"/>
      <c r="V6476" s="36"/>
    </row>
    <row r="6477" spans="11:22" x14ac:dyDescent="0.25">
      <c r="K6477" s="36"/>
      <c r="L6477" s="37"/>
      <c r="M6477" s="37"/>
      <c r="N6477" s="37"/>
      <c r="O6477" s="37"/>
      <c r="P6477" s="36"/>
      <c r="S6477" s="36"/>
      <c r="T6477" s="36"/>
      <c r="U6477" s="36"/>
      <c r="V6477" s="36"/>
    </row>
    <row r="6478" spans="11:22" x14ac:dyDescent="0.25">
      <c r="K6478" s="36"/>
      <c r="L6478" s="37"/>
      <c r="M6478" s="37"/>
      <c r="N6478" s="37"/>
      <c r="O6478" s="37"/>
      <c r="P6478" s="36"/>
      <c r="S6478" s="36"/>
      <c r="T6478" s="36"/>
      <c r="U6478" s="36"/>
      <c r="V6478" s="36"/>
    </row>
    <row r="6479" spans="11:22" x14ac:dyDescent="0.25">
      <c r="K6479" s="36"/>
      <c r="L6479" s="37"/>
      <c r="M6479" s="37"/>
      <c r="N6479" s="37"/>
      <c r="O6479" s="37"/>
      <c r="P6479" s="36"/>
      <c r="S6479" s="36"/>
      <c r="T6479" s="36"/>
      <c r="U6479" s="36"/>
      <c r="V6479" s="36"/>
    </row>
    <row r="6480" spans="11:22" x14ac:dyDescent="0.25">
      <c r="K6480" s="36"/>
      <c r="L6480" s="37"/>
      <c r="M6480" s="37"/>
      <c r="N6480" s="37"/>
      <c r="O6480" s="37"/>
      <c r="P6480" s="36"/>
      <c r="S6480" s="36"/>
      <c r="T6480" s="36"/>
      <c r="U6480" s="36"/>
      <c r="V6480" s="36"/>
    </row>
    <row r="6481" spans="11:22" x14ac:dyDescent="0.25">
      <c r="K6481" s="36"/>
      <c r="L6481" s="37"/>
      <c r="M6481" s="37"/>
      <c r="N6481" s="37"/>
      <c r="O6481" s="37"/>
      <c r="P6481" s="36"/>
      <c r="S6481" s="36"/>
      <c r="T6481" s="36"/>
      <c r="U6481" s="36"/>
      <c r="V6481" s="36"/>
    </row>
    <row r="6482" spans="11:22" x14ac:dyDescent="0.25">
      <c r="K6482" s="36"/>
      <c r="L6482" s="37"/>
      <c r="M6482" s="37"/>
      <c r="N6482" s="37"/>
      <c r="O6482" s="37"/>
      <c r="P6482" s="36"/>
      <c r="S6482" s="36"/>
      <c r="T6482" s="36"/>
      <c r="U6482" s="36"/>
      <c r="V6482" s="36"/>
    </row>
    <row r="6483" spans="11:22" x14ac:dyDescent="0.25">
      <c r="K6483" s="36"/>
      <c r="L6483" s="37"/>
      <c r="M6483" s="37"/>
      <c r="N6483" s="37"/>
      <c r="O6483" s="37"/>
      <c r="P6483" s="36"/>
      <c r="S6483" s="36"/>
      <c r="T6483" s="36"/>
      <c r="U6483" s="36"/>
      <c r="V6483" s="36"/>
    </row>
    <row r="6484" spans="11:22" x14ac:dyDescent="0.25">
      <c r="K6484" s="36"/>
      <c r="L6484" s="37"/>
      <c r="M6484" s="37"/>
      <c r="N6484" s="37"/>
      <c r="O6484" s="37"/>
      <c r="P6484" s="36"/>
      <c r="S6484" s="36"/>
      <c r="T6484" s="36"/>
      <c r="U6484" s="36"/>
      <c r="V6484" s="36"/>
    </row>
    <row r="6485" spans="11:22" x14ac:dyDescent="0.25">
      <c r="K6485" s="36"/>
      <c r="L6485" s="37"/>
      <c r="M6485" s="37"/>
      <c r="N6485" s="37"/>
      <c r="O6485" s="37"/>
      <c r="P6485" s="36"/>
      <c r="S6485" s="36"/>
      <c r="T6485" s="36"/>
      <c r="U6485" s="36"/>
      <c r="V6485" s="36"/>
    </row>
    <row r="6486" spans="11:22" x14ac:dyDescent="0.25">
      <c r="K6486" s="36"/>
      <c r="L6486" s="37"/>
      <c r="M6486" s="37"/>
      <c r="N6486" s="37"/>
      <c r="O6486" s="37"/>
      <c r="P6486" s="36"/>
      <c r="S6486" s="36"/>
      <c r="T6486" s="36"/>
      <c r="U6486" s="36"/>
      <c r="V6486" s="36"/>
    </row>
    <row r="6487" spans="11:22" x14ac:dyDescent="0.25">
      <c r="K6487" s="36"/>
      <c r="L6487" s="37"/>
      <c r="M6487" s="37"/>
      <c r="N6487" s="37"/>
      <c r="O6487" s="37"/>
      <c r="P6487" s="36"/>
      <c r="S6487" s="36"/>
      <c r="T6487" s="36"/>
      <c r="U6487" s="36"/>
      <c r="V6487" s="36"/>
    </row>
    <row r="6488" spans="11:22" x14ac:dyDescent="0.25">
      <c r="K6488" s="36"/>
      <c r="L6488" s="37"/>
      <c r="M6488" s="37"/>
      <c r="N6488" s="37"/>
      <c r="O6488" s="37"/>
      <c r="P6488" s="36"/>
      <c r="S6488" s="36"/>
      <c r="T6488" s="36"/>
      <c r="U6488" s="36"/>
      <c r="V6488" s="36"/>
    </row>
    <row r="6489" spans="11:22" x14ac:dyDescent="0.25">
      <c r="K6489" s="36"/>
      <c r="L6489" s="37"/>
      <c r="M6489" s="37"/>
      <c r="N6489" s="37"/>
      <c r="O6489" s="37"/>
      <c r="P6489" s="36"/>
      <c r="S6489" s="36"/>
      <c r="T6489" s="36"/>
      <c r="U6489" s="36"/>
      <c r="V6489" s="36"/>
    </row>
    <row r="6490" spans="11:22" x14ac:dyDescent="0.25">
      <c r="K6490" s="36"/>
      <c r="L6490" s="37"/>
      <c r="M6490" s="37"/>
      <c r="N6490" s="37"/>
      <c r="O6490" s="37"/>
      <c r="P6490" s="36"/>
      <c r="S6490" s="36"/>
      <c r="T6490" s="36"/>
      <c r="U6490" s="36"/>
      <c r="V6490" s="36"/>
    </row>
    <row r="6491" spans="11:22" x14ac:dyDescent="0.25">
      <c r="K6491" s="36"/>
      <c r="L6491" s="37"/>
      <c r="M6491" s="37"/>
      <c r="N6491" s="37"/>
      <c r="O6491" s="37"/>
      <c r="P6491" s="36"/>
      <c r="S6491" s="36"/>
      <c r="T6491" s="36"/>
      <c r="U6491" s="36"/>
      <c r="V6491" s="36"/>
    </row>
    <row r="6492" spans="11:22" x14ac:dyDescent="0.25">
      <c r="K6492" s="36"/>
      <c r="L6492" s="37"/>
      <c r="M6492" s="37"/>
      <c r="N6492" s="37"/>
      <c r="O6492" s="37"/>
      <c r="P6492" s="36"/>
      <c r="S6492" s="36"/>
      <c r="T6492" s="36"/>
      <c r="U6492" s="36"/>
      <c r="V6492" s="36"/>
    </row>
    <row r="6493" spans="11:22" x14ac:dyDescent="0.25">
      <c r="K6493" s="36"/>
      <c r="L6493" s="37"/>
      <c r="M6493" s="37"/>
      <c r="N6493" s="37"/>
      <c r="O6493" s="37"/>
      <c r="P6493" s="36"/>
      <c r="S6493" s="36"/>
      <c r="T6493" s="36"/>
      <c r="U6493" s="36"/>
      <c r="V6493" s="36"/>
    </row>
    <row r="6494" spans="11:22" x14ac:dyDescent="0.25">
      <c r="K6494" s="36"/>
      <c r="L6494" s="37"/>
      <c r="M6494" s="37"/>
      <c r="N6494" s="37"/>
      <c r="O6494" s="37"/>
      <c r="P6494" s="36"/>
      <c r="S6494" s="36"/>
      <c r="T6494" s="36"/>
      <c r="U6494" s="36"/>
      <c r="V6494" s="36"/>
    </row>
    <row r="6495" spans="11:22" x14ac:dyDescent="0.25">
      <c r="K6495" s="36"/>
      <c r="L6495" s="37"/>
      <c r="M6495" s="37"/>
      <c r="N6495" s="37"/>
      <c r="O6495" s="37"/>
      <c r="P6495" s="36"/>
      <c r="S6495" s="36"/>
      <c r="T6495" s="36"/>
      <c r="U6495" s="36"/>
      <c r="V6495" s="36"/>
    </row>
    <row r="6496" spans="11:22" x14ac:dyDescent="0.25">
      <c r="K6496" s="36"/>
      <c r="L6496" s="37"/>
      <c r="M6496" s="37"/>
      <c r="N6496" s="37"/>
      <c r="O6496" s="37"/>
      <c r="P6496" s="36"/>
      <c r="S6496" s="36"/>
      <c r="T6496" s="36"/>
      <c r="U6496" s="36"/>
      <c r="V6496" s="36"/>
    </row>
    <row r="6497" spans="11:22" x14ac:dyDescent="0.25">
      <c r="K6497" s="36"/>
      <c r="L6497" s="37"/>
      <c r="M6497" s="37"/>
      <c r="N6497" s="37"/>
      <c r="O6497" s="37"/>
      <c r="P6497" s="36"/>
      <c r="S6497" s="36"/>
      <c r="T6497" s="36"/>
      <c r="U6497" s="36"/>
      <c r="V6497" s="36"/>
    </row>
    <row r="6498" spans="11:22" x14ac:dyDescent="0.25">
      <c r="K6498" s="36"/>
      <c r="L6498" s="37"/>
      <c r="M6498" s="37"/>
      <c r="N6498" s="37"/>
      <c r="O6498" s="37"/>
      <c r="P6498" s="36"/>
      <c r="S6498" s="36"/>
      <c r="T6498" s="36"/>
      <c r="U6498" s="36"/>
      <c r="V6498" s="36"/>
    </row>
    <row r="6499" spans="11:22" x14ac:dyDescent="0.25">
      <c r="K6499" s="36"/>
      <c r="L6499" s="37"/>
      <c r="M6499" s="37"/>
      <c r="N6499" s="37"/>
      <c r="O6499" s="37"/>
      <c r="P6499" s="36"/>
      <c r="S6499" s="36"/>
      <c r="T6499" s="36"/>
      <c r="U6499" s="36"/>
      <c r="V6499" s="36"/>
    </row>
    <row r="6500" spans="11:22" x14ac:dyDescent="0.25">
      <c r="K6500" s="36"/>
      <c r="L6500" s="37"/>
      <c r="M6500" s="37"/>
      <c r="N6500" s="37"/>
      <c r="O6500" s="37"/>
      <c r="P6500" s="36"/>
      <c r="S6500" s="36"/>
      <c r="T6500" s="36"/>
      <c r="U6500" s="36"/>
      <c r="V6500" s="36"/>
    </row>
    <row r="6501" spans="11:22" x14ac:dyDescent="0.25">
      <c r="K6501" s="36"/>
      <c r="L6501" s="37"/>
      <c r="M6501" s="37"/>
      <c r="N6501" s="37"/>
      <c r="O6501" s="37"/>
      <c r="P6501" s="36"/>
      <c r="S6501" s="36"/>
      <c r="T6501" s="36"/>
      <c r="U6501" s="36"/>
      <c r="V6501" s="36"/>
    </row>
    <row r="6502" spans="11:22" x14ac:dyDescent="0.25">
      <c r="K6502" s="36"/>
      <c r="L6502" s="37"/>
      <c r="M6502" s="37"/>
      <c r="N6502" s="37"/>
      <c r="O6502" s="37"/>
      <c r="P6502" s="36"/>
      <c r="S6502" s="36"/>
      <c r="T6502" s="36"/>
      <c r="U6502" s="36"/>
      <c r="V6502" s="36"/>
    </row>
    <row r="6503" spans="11:22" x14ac:dyDescent="0.25">
      <c r="K6503" s="36"/>
      <c r="L6503" s="37"/>
      <c r="M6503" s="37"/>
      <c r="N6503" s="37"/>
      <c r="O6503" s="37"/>
      <c r="P6503" s="36"/>
      <c r="S6503" s="36"/>
      <c r="T6503" s="36"/>
      <c r="U6503" s="36"/>
      <c r="V6503" s="36"/>
    </row>
    <row r="6504" spans="11:22" x14ac:dyDescent="0.25">
      <c r="K6504" s="36"/>
      <c r="L6504" s="37"/>
      <c r="M6504" s="37"/>
      <c r="N6504" s="37"/>
      <c r="O6504" s="37"/>
      <c r="P6504" s="36"/>
      <c r="S6504" s="36"/>
      <c r="T6504" s="36"/>
      <c r="U6504" s="36"/>
      <c r="V6504" s="36"/>
    </row>
    <row r="6505" spans="11:22" x14ac:dyDescent="0.25">
      <c r="K6505" s="36"/>
      <c r="L6505" s="37"/>
      <c r="M6505" s="37"/>
      <c r="N6505" s="37"/>
      <c r="O6505" s="37"/>
      <c r="P6505" s="36"/>
      <c r="S6505" s="36"/>
      <c r="T6505" s="36"/>
      <c r="U6505" s="36"/>
      <c r="V6505" s="36"/>
    </row>
    <row r="6506" spans="11:22" x14ac:dyDescent="0.25">
      <c r="K6506" s="36"/>
      <c r="L6506" s="37"/>
      <c r="M6506" s="37"/>
      <c r="N6506" s="37"/>
      <c r="O6506" s="37"/>
      <c r="P6506" s="36"/>
      <c r="S6506" s="36"/>
      <c r="T6506" s="36"/>
      <c r="U6506" s="36"/>
      <c r="V6506" s="36"/>
    </row>
    <row r="6507" spans="11:22" x14ac:dyDescent="0.25">
      <c r="K6507" s="36"/>
      <c r="L6507" s="37"/>
      <c r="M6507" s="37"/>
      <c r="N6507" s="37"/>
      <c r="O6507" s="37"/>
      <c r="P6507" s="36"/>
      <c r="S6507" s="36"/>
      <c r="T6507" s="36"/>
      <c r="U6507" s="36"/>
      <c r="V6507" s="36"/>
    </row>
    <row r="6508" spans="11:22" x14ac:dyDescent="0.25">
      <c r="K6508" s="36"/>
      <c r="L6508" s="37"/>
      <c r="M6508" s="37"/>
      <c r="N6508" s="37"/>
      <c r="O6508" s="37"/>
      <c r="P6508" s="36"/>
      <c r="S6508" s="36"/>
      <c r="T6508" s="36"/>
      <c r="U6508" s="36"/>
      <c r="V6508" s="36"/>
    </row>
    <row r="6509" spans="11:22" x14ac:dyDescent="0.25">
      <c r="K6509" s="36"/>
      <c r="L6509" s="37"/>
      <c r="M6509" s="37"/>
      <c r="N6509" s="37"/>
      <c r="O6509" s="37"/>
      <c r="P6509" s="36"/>
      <c r="S6509" s="36"/>
      <c r="T6509" s="36"/>
      <c r="U6509" s="36"/>
      <c r="V6509" s="36"/>
    </row>
    <row r="6510" spans="11:22" x14ac:dyDescent="0.25">
      <c r="K6510" s="36"/>
      <c r="L6510" s="37"/>
      <c r="M6510" s="37"/>
      <c r="N6510" s="37"/>
      <c r="O6510" s="37"/>
      <c r="P6510" s="36"/>
      <c r="S6510" s="36"/>
      <c r="T6510" s="36"/>
      <c r="U6510" s="36"/>
      <c r="V6510" s="36"/>
    </row>
    <row r="6511" spans="11:22" x14ac:dyDescent="0.25">
      <c r="K6511" s="36"/>
      <c r="L6511" s="37"/>
      <c r="M6511" s="37"/>
      <c r="N6511" s="37"/>
      <c r="O6511" s="37"/>
      <c r="P6511" s="36"/>
      <c r="S6511" s="36"/>
      <c r="T6511" s="36"/>
      <c r="U6511" s="36"/>
      <c r="V6511" s="36"/>
    </row>
    <row r="6512" spans="11:22" x14ac:dyDescent="0.25">
      <c r="K6512" s="36"/>
      <c r="L6512" s="37"/>
      <c r="M6512" s="37"/>
      <c r="N6512" s="37"/>
      <c r="O6512" s="37"/>
      <c r="P6512" s="36"/>
      <c r="S6512" s="36"/>
      <c r="T6512" s="36"/>
      <c r="U6512" s="36"/>
      <c r="V6512" s="36"/>
    </row>
    <row r="6513" spans="11:22" x14ac:dyDescent="0.25">
      <c r="K6513" s="36"/>
      <c r="L6513" s="37"/>
      <c r="M6513" s="37"/>
      <c r="N6513" s="37"/>
      <c r="O6513" s="37"/>
      <c r="P6513" s="36"/>
      <c r="S6513" s="36"/>
      <c r="T6513" s="36"/>
      <c r="U6513" s="36"/>
      <c r="V6513" s="36"/>
    </row>
    <row r="6514" spans="11:22" x14ac:dyDescent="0.25">
      <c r="K6514" s="36"/>
      <c r="L6514" s="37"/>
      <c r="M6514" s="37"/>
      <c r="N6514" s="37"/>
      <c r="O6514" s="37"/>
      <c r="P6514" s="36"/>
      <c r="S6514" s="36"/>
      <c r="T6514" s="36"/>
      <c r="U6514" s="36"/>
      <c r="V6514" s="36"/>
    </row>
    <row r="6515" spans="11:22" x14ac:dyDescent="0.25">
      <c r="K6515" s="36"/>
      <c r="L6515" s="37"/>
      <c r="M6515" s="37"/>
      <c r="N6515" s="37"/>
      <c r="O6515" s="37"/>
      <c r="P6515" s="36"/>
      <c r="S6515" s="36"/>
      <c r="T6515" s="36"/>
      <c r="U6515" s="36"/>
      <c r="V6515" s="36"/>
    </row>
    <row r="6516" spans="11:22" x14ac:dyDescent="0.25">
      <c r="K6516" s="36"/>
      <c r="L6516" s="37"/>
      <c r="M6516" s="37"/>
      <c r="N6516" s="37"/>
      <c r="O6516" s="37"/>
      <c r="P6516" s="36"/>
      <c r="S6516" s="36"/>
      <c r="T6516" s="36"/>
      <c r="U6516" s="36"/>
      <c r="V6516" s="36"/>
    </row>
    <row r="6517" spans="11:22" x14ac:dyDescent="0.25">
      <c r="K6517" s="36"/>
      <c r="L6517" s="37"/>
      <c r="M6517" s="37"/>
      <c r="N6517" s="37"/>
      <c r="O6517" s="37"/>
      <c r="P6517" s="36"/>
      <c r="S6517" s="36"/>
      <c r="T6517" s="36"/>
      <c r="U6517" s="36"/>
      <c r="V6517" s="36"/>
    </row>
    <row r="6518" spans="11:22" x14ac:dyDescent="0.25">
      <c r="K6518" s="36"/>
      <c r="L6518" s="37"/>
      <c r="M6518" s="37"/>
      <c r="N6518" s="37"/>
      <c r="O6518" s="37"/>
      <c r="P6518" s="36"/>
      <c r="S6518" s="36"/>
      <c r="T6518" s="36"/>
      <c r="U6518" s="36"/>
      <c r="V6518" s="36"/>
    </row>
    <row r="6519" spans="11:22" x14ac:dyDescent="0.25">
      <c r="K6519" s="36"/>
      <c r="L6519" s="37"/>
      <c r="M6519" s="37"/>
      <c r="N6519" s="37"/>
      <c r="O6519" s="37"/>
      <c r="P6519" s="36"/>
      <c r="S6519" s="36"/>
      <c r="T6519" s="36"/>
      <c r="U6519" s="36"/>
      <c r="V6519" s="36"/>
    </row>
    <row r="6520" spans="11:22" x14ac:dyDescent="0.25">
      <c r="K6520" s="36"/>
      <c r="L6520" s="37"/>
      <c r="M6520" s="37"/>
      <c r="N6520" s="37"/>
      <c r="O6520" s="37"/>
      <c r="P6520" s="36"/>
      <c r="S6520" s="36"/>
      <c r="T6520" s="36"/>
      <c r="U6520" s="36"/>
      <c r="V6520" s="36"/>
    </row>
    <row r="6521" spans="11:22" x14ac:dyDescent="0.25">
      <c r="K6521" s="36"/>
      <c r="L6521" s="37"/>
      <c r="M6521" s="37"/>
      <c r="N6521" s="37"/>
      <c r="O6521" s="37"/>
      <c r="P6521" s="36"/>
      <c r="S6521" s="36"/>
      <c r="T6521" s="36"/>
      <c r="U6521" s="36"/>
      <c r="V6521" s="36"/>
    </row>
    <row r="6522" spans="11:22" x14ac:dyDescent="0.25">
      <c r="K6522" s="36"/>
      <c r="L6522" s="37"/>
      <c r="M6522" s="37"/>
      <c r="N6522" s="37"/>
      <c r="O6522" s="37"/>
      <c r="P6522" s="36"/>
      <c r="S6522" s="36"/>
      <c r="T6522" s="36"/>
      <c r="U6522" s="36"/>
      <c r="V6522" s="36"/>
    </row>
    <row r="6523" spans="11:22" x14ac:dyDescent="0.25">
      <c r="K6523" s="36"/>
      <c r="L6523" s="37"/>
      <c r="M6523" s="37"/>
      <c r="N6523" s="37"/>
      <c r="O6523" s="37"/>
      <c r="P6523" s="36"/>
      <c r="S6523" s="36"/>
      <c r="T6523" s="36"/>
      <c r="U6523" s="36"/>
      <c r="V6523" s="36"/>
    </row>
    <row r="6524" spans="11:22" x14ac:dyDescent="0.25">
      <c r="K6524" s="36"/>
      <c r="L6524" s="37"/>
      <c r="M6524" s="37"/>
      <c r="N6524" s="37"/>
      <c r="O6524" s="37"/>
      <c r="P6524" s="36"/>
      <c r="S6524" s="36"/>
      <c r="T6524" s="36"/>
      <c r="U6524" s="36"/>
      <c r="V6524" s="36"/>
    </row>
    <row r="6525" spans="11:22" x14ac:dyDescent="0.25">
      <c r="K6525" s="36"/>
      <c r="L6525" s="37"/>
      <c r="M6525" s="37"/>
      <c r="N6525" s="37"/>
      <c r="O6525" s="37"/>
      <c r="P6525" s="36"/>
      <c r="S6525" s="36"/>
      <c r="T6525" s="36"/>
      <c r="U6525" s="36"/>
      <c r="V6525" s="36"/>
    </row>
    <row r="6526" spans="11:22" x14ac:dyDescent="0.25">
      <c r="K6526" s="36"/>
      <c r="L6526" s="37"/>
      <c r="M6526" s="37"/>
      <c r="N6526" s="37"/>
      <c r="O6526" s="37"/>
      <c r="P6526" s="36"/>
      <c r="S6526" s="36"/>
      <c r="T6526" s="36"/>
      <c r="U6526" s="36"/>
      <c r="V6526" s="36"/>
    </row>
    <row r="6527" spans="11:22" x14ac:dyDescent="0.25">
      <c r="K6527" s="36"/>
      <c r="L6527" s="37"/>
      <c r="M6527" s="37"/>
      <c r="N6527" s="37"/>
      <c r="O6527" s="37"/>
      <c r="P6527" s="36"/>
      <c r="S6527" s="36"/>
      <c r="T6527" s="36"/>
      <c r="U6527" s="36"/>
      <c r="V6527" s="36"/>
    </row>
    <row r="6528" spans="11:22" x14ac:dyDescent="0.25">
      <c r="K6528" s="36"/>
      <c r="L6528" s="37"/>
      <c r="M6528" s="37"/>
      <c r="N6528" s="37"/>
      <c r="O6528" s="37"/>
      <c r="P6528" s="36"/>
      <c r="S6528" s="36"/>
      <c r="T6528" s="36"/>
      <c r="U6528" s="36"/>
      <c r="V6528" s="36"/>
    </row>
    <row r="6529" spans="11:22" x14ac:dyDescent="0.25">
      <c r="K6529" s="36"/>
      <c r="L6529" s="37"/>
      <c r="M6529" s="37"/>
      <c r="N6529" s="37"/>
      <c r="O6529" s="37"/>
      <c r="P6529" s="36"/>
      <c r="S6529" s="36"/>
      <c r="T6529" s="36"/>
      <c r="U6529" s="36"/>
      <c r="V6529" s="36"/>
    </row>
    <row r="6530" spans="11:22" x14ac:dyDescent="0.25">
      <c r="K6530" s="36"/>
      <c r="L6530" s="37"/>
      <c r="M6530" s="37"/>
      <c r="N6530" s="37"/>
      <c r="O6530" s="37"/>
      <c r="P6530" s="36"/>
      <c r="S6530" s="36"/>
      <c r="T6530" s="36"/>
      <c r="U6530" s="36"/>
      <c r="V6530" s="36"/>
    </row>
    <row r="6531" spans="11:22" x14ac:dyDescent="0.25">
      <c r="K6531" s="36"/>
      <c r="L6531" s="37"/>
      <c r="M6531" s="37"/>
      <c r="N6531" s="37"/>
      <c r="O6531" s="37"/>
      <c r="P6531" s="36"/>
      <c r="S6531" s="36"/>
      <c r="T6531" s="36"/>
      <c r="U6531" s="36"/>
      <c r="V6531" s="36"/>
    </row>
    <row r="6532" spans="11:22" x14ac:dyDescent="0.25">
      <c r="K6532" s="36"/>
      <c r="L6532" s="37"/>
      <c r="M6532" s="37"/>
      <c r="N6532" s="37"/>
      <c r="O6532" s="37"/>
      <c r="P6532" s="36"/>
      <c r="S6532" s="36"/>
      <c r="T6532" s="36"/>
      <c r="U6532" s="36"/>
      <c r="V6532" s="36"/>
    </row>
    <row r="6533" spans="11:22" x14ac:dyDescent="0.25">
      <c r="K6533" s="36"/>
      <c r="L6533" s="37"/>
      <c r="M6533" s="37"/>
      <c r="N6533" s="37"/>
      <c r="O6533" s="37"/>
      <c r="P6533" s="36"/>
      <c r="S6533" s="36"/>
      <c r="T6533" s="36"/>
      <c r="U6533" s="36"/>
      <c r="V6533" s="36"/>
    </row>
    <row r="6534" spans="11:22" x14ac:dyDescent="0.25">
      <c r="K6534" s="36"/>
      <c r="L6534" s="37"/>
      <c r="M6534" s="37"/>
      <c r="N6534" s="37"/>
      <c r="O6534" s="37"/>
      <c r="P6534" s="36"/>
      <c r="S6534" s="36"/>
      <c r="T6534" s="36"/>
      <c r="U6534" s="36"/>
      <c r="V6534" s="36"/>
    </row>
    <row r="6535" spans="11:22" x14ac:dyDescent="0.25">
      <c r="K6535" s="36"/>
      <c r="L6535" s="37"/>
      <c r="M6535" s="37"/>
      <c r="N6535" s="37"/>
      <c r="O6535" s="37"/>
      <c r="P6535" s="36"/>
      <c r="S6535" s="36"/>
      <c r="T6535" s="36"/>
      <c r="U6535" s="36"/>
      <c r="V6535" s="36"/>
    </row>
    <row r="6536" spans="11:22" x14ac:dyDescent="0.25">
      <c r="K6536" s="36"/>
      <c r="L6536" s="37"/>
      <c r="M6536" s="37"/>
      <c r="N6536" s="37"/>
      <c r="O6536" s="37"/>
      <c r="P6536" s="36"/>
      <c r="S6536" s="36"/>
      <c r="T6536" s="36"/>
      <c r="U6536" s="36"/>
      <c r="V6536" s="36"/>
    </row>
    <row r="6537" spans="11:22" x14ac:dyDescent="0.25">
      <c r="K6537" s="36"/>
      <c r="L6537" s="37"/>
      <c r="M6537" s="37"/>
      <c r="N6537" s="37"/>
      <c r="O6537" s="37"/>
      <c r="P6537" s="36"/>
      <c r="S6537" s="36"/>
      <c r="T6537" s="36"/>
      <c r="U6537" s="36"/>
      <c r="V6537" s="36"/>
    </row>
    <row r="6538" spans="11:22" x14ac:dyDescent="0.25">
      <c r="K6538" s="36"/>
      <c r="L6538" s="37"/>
      <c r="M6538" s="37"/>
      <c r="N6538" s="37"/>
      <c r="O6538" s="37"/>
      <c r="P6538" s="36"/>
      <c r="S6538" s="36"/>
      <c r="T6538" s="36"/>
      <c r="U6538" s="36"/>
      <c r="V6538" s="36"/>
    </row>
    <row r="6539" spans="11:22" x14ac:dyDescent="0.25">
      <c r="K6539" s="36"/>
      <c r="L6539" s="37"/>
      <c r="M6539" s="37"/>
      <c r="N6539" s="37"/>
      <c r="O6539" s="37"/>
      <c r="P6539" s="36"/>
      <c r="S6539" s="36"/>
      <c r="T6539" s="36"/>
      <c r="U6539" s="36"/>
      <c r="V6539" s="36"/>
    </row>
    <row r="6540" spans="11:22" x14ac:dyDescent="0.25">
      <c r="K6540" s="36"/>
      <c r="L6540" s="37"/>
      <c r="M6540" s="37"/>
      <c r="N6540" s="37"/>
      <c r="O6540" s="37"/>
      <c r="P6540" s="36"/>
      <c r="S6540" s="36"/>
      <c r="T6540" s="36"/>
      <c r="U6540" s="36"/>
      <c r="V6540" s="36"/>
    </row>
    <row r="6541" spans="11:22" x14ac:dyDescent="0.25">
      <c r="K6541" s="36"/>
      <c r="L6541" s="37"/>
      <c r="M6541" s="37"/>
      <c r="N6541" s="37"/>
      <c r="O6541" s="37"/>
      <c r="P6541" s="36"/>
      <c r="S6541" s="36"/>
      <c r="T6541" s="36"/>
      <c r="U6541" s="36"/>
      <c r="V6541" s="36"/>
    </row>
    <row r="6542" spans="11:22" x14ac:dyDescent="0.25">
      <c r="K6542" s="36"/>
      <c r="L6542" s="37"/>
      <c r="M6542" s="37"/>
      <c r="N6542" s="37"/>
      <c r="O6542" s="37"/>
      <c r="P6542" s="36"/>
      <c r="S6542" s="36"/>
      <c r="T6542" s="36"/>
      <c r="U6542" s="36"/>
      <c r="V6542" s="36"/>
    </row>
    <row r="6543" spans="11:22" x14ac:dyDescent="0.25">
      <c r="K6543" s="36"/>
      <c r="L6543" s="37"/>
      <c r="M6543" s="37"/>
      <c r="N6543" s="37"/>
      <c r="O6543" s="37"/>
      <c r="P6543" s="36"/>
      <c r="S6543" s="36"/>
      <c r="T6543" s="36"/>
      <c r="U6543" s="36"/>
      <c r="V6543" s="36"/>
    </row>
    <row r="6544" spans="11:22" x14ac:dyDescent="0.25">
      <c r="K6544" s="36"/>
      <c r="L6544" s="37"/>
      <c r="M6544" s="37"/>
      <c r="N6544" s="37"/>
      <c r="O6544" s="37"/>
      <c r="P6544" s="36"/>
      <c r="S6544" s="36"/>
      <c r="T6544" s="36"/>
      <c r="U6544" s="36"/>
      <c r="V6544" s="36"/>
    </row>
    <row r="6545" spans="11:22" x14ac:dyDescent="0.25">
      <c r="K6545" s="36"/>
      <c r="L6545" s="37"/>
      <c r="M6545" s="37"/>
      <c r="N6545" s="37"/>
      <c r="O6545" s="37"/>
      <c r="P6545" s="36"/>
      <c r="S6545" s="36"/>
      <c r="T6545" s="36"/>
      <c r="U6545" s="36"/>
      <c r="V6545" s="36"/>
    </row>
    <row r="6546" spans="11:22" x14ac:dyDescent="0.25">
      <c r="K6546" s="36"/>
      <c r="L6546" s="37"/>
      <c r="M6546" s="37"/>
      <c r="N6546" s="37"/>
      <c r="O6546" s="37"/>
      <c r="P6546" s="36"/>
      <c r="S6546" s="36"/>
      <c r="T6546" s="36"/>
      <c r="U6546" s="36"/>
      <c r="V6546" s="36"/>
    </row>
    <row r="6547" spans="11:22" x14ac:dyDescent="0.25">
      <c r="K6547" s="36"/>
      <c r="L6547" s="37"/>
      <c r="M6547" s="37"/>
      <c r="N6547" s="37"/>
      <c r="O6547" s="37"/>
      <c r="P6547" s="36"/>
      <c r="S6547" s="36"/>
      <c r="T6547" s="36"/>
      <c r="U6547" s="36"/>
      <c r="V6547" s="36"/>
    </row>
    <row r="6548" spans="11:22" x14ac:dyDescent="0.25">
      <c r="K6548" s="36"/>
      <c r="L6548" s="37"/>
      <c r="M6548" s="37"/>
      <c r="N6548" s="37"/>
      <c r="O6548" s="37"/>
      <c r="P6548" s="36"/>
      <c r="S6548" s="36"/>
      <c r="T6548" s="36"/>
      <c r="U6548" s="36"/>
      <c r="V6548" s="36"/>
    </row>
    <row r="6549" spans="11:22" x14ac:dyDescent="0.25">
      <c r="K6549" s="36"/>
      <c r="L6549" s="37"/>
      <c r="M6549" s="37"/>
      <c r="N6549" s="37"/>
      <c r="O6549" s="37"/>
      <c r="P6549" s="36"/>
      <c r="S6549" s="36"/>
      <c r="T6549" s="36"/>
      <c r="U6549" s="36"/>
      <c r="V6549" s="36"/>
    </row>
    <row r="6550" spans="11:22" x14ac:dyDescent="0.25">
      <c r="K6550" s="36"/>
      <c r="L6550" s="37"/>
      <c r="M6550" s="37"/>
      <c r="N6550" s="37"/>
      <c r="O6550" s="37"/>
      <c r="P6550" s="36"/>
      <c r="S6550" s="36"/>
      <c r="T6550" s="36"/>
      <c r="U6550" s="36"/>
      <c r="V6550" s="36"/>
    </row>
    <row r="6551" spans="11:22" x14ac:dyDescent="0.25">
      <c r="K6551" s="36"/>
      <c r="L6551" s="37"/>
      <c r="M6551" s="37"/>
      <c r="N6551" s="37"/>
      <c r="O6551" s="37"/>
      <c r="P6551" s="36"/>
      <c r="S6551" s="36"/>
      <c r="T6551" s="36"/>
      <c r="U6551" s="36"/>
      <c r="V6551" s="36"/>
    </row>
    <row r="6552" spans="11:22" x14ac:dyDescent="0.25">
      <c r="K6552" s="36"/>
      <c r="L6552" s="37"/>
      <c r="M6552" s="37"/>
      <c r="N6552" s="37"/>
      <c r="O6552" s="37"/>
      <c r="P6552" s="36"/>
      <c r="S6552" s="36"/>
      <c r="T6552" s="36"/>
      <c r="U6552" s="36"/>
      <c r="V6552" s="36"/>
    </row>
    <row r="6553" spans="11:22" x14ac:dyDescent="0.25">
      <c r="K6553" s="36"/>
      <c r="L6553" s="37"/>
      <c r="M6553" s="37"/>
      <c r="N6553" s="37"/>
      <c r="O6553" s="37"/>
      <c r="P6553" s="36"/>
      <c r="S6553" s="36"/>
      <c r="T6553" s="36"/>
      <c r="U6553" s="36"/>
      <c r="V6553" s="36"/>
    </row>
    <row r="6554" spans="11:22" x14ac:dyDescent="0.25">
      <c r="K6554" s="36"/>
      <c r="L6554" s="37"/>
      <c r="M6554" s="37"/>
      <c r="N6554" s="37"/>
      <c r="O6554" s="37"/>
      <c r="P6554" s="36"/>
      <c r="S6554" s="36"/>
      <c r="T6554" s="36"/>
      <c r="U6554" s="36"/>
      <c r="V6554" s="36"/>
    </row>
    <row r="6555" spans="11:22" x14ac:dyDescent="0.25">
      <c r="K6555" s="36"/>
      <c r="L6555" s="37"/>
      <c r="M6555" s="37"/>
      <c r="N6555" s="37"/>
      <c r="O6555" s="37"/>
      <c r="P6555" s="36"/>
      <c r="S6555" s="36"/>
      <c r="T6555" s="36"/>
      <c r="U6555" s="36"/>
      <c r="V6555" s="36"/>
    </row>
    <row r="6556" spans="11:22" x14ac:dyDescent="0.25">
      <c r="K6556" s="36"/>
      <c r="L6556" s="37"/>
      <c r="M6556" s="37"/>
      <c r="N6556" s="37"/>
      <c r="O6556" s="37"/>
      <c r="P6556" s="36"/>
      <c r="S6556" s="36"/>
      <c r="T6556" s="36"/>
      <c r="U6556" s="36"/>
      <c r="V6556" s="36"/>
    </row>
    <row r="6557" spans="11:22" x14ac:dyDescent="0.25">
      <c r="K6557" s="36"/>
      <c r="L6557" s="37"/>
      <c r="M6557" s="37"/>
      <c r="N6557" s="37"/>
      <c r="O6557" s="37"/>
      <c r="P6557" s="36"/>
      <c r="S6557" s="36"/>
      <c r="T6557" s="36"/>
      <c r="U6557" s="36"/>
      <c r="V6557" s="36"/>
    </row>
    <row r="6558" spans="11:22" x14ac:dyDescent="0.25">
      <c r="K6558" s="36"/>
      <c r="L6558" s="37"/>
      <c r="M6558" s="37"/>
      <c r="N6558" s="37"/>
      <c r="O6558" s="37"/>
      <c r="P6558" s="36"/>
      <c r="S6558" s="36"/>
      <c r="T6558" s="36"/>
      <c r="U6558" s="36"/>
      <c r="V6558" s="36"/>
    </row>
    <row r="6559" spans="11:22" x14ac:dyDescent="0.25">
      <c r="K6559" s="36"/>
      <c r="L6559" s="37"/>
      <c r="M6559" s="37"/>
      <c r="N6559" s="37"/>
      <c r="O6559" s="37"/>
      <c r="P6559" s="36"/>
      <c r="S6559" s="36"/>
      <c r="T6559" s="36"/>
      <c r="U6559" s="36"/>
      <c r="V6559" s="36"/>
    </row>
    <row r="6560" spans="11:22" x14ac:dyDescent="0.25">
      <c r="K6560" s="36"/>
      <c r="L6560" s="37"/>
      <c r="M6560" s="37"/>
      <c r="N6560" s="37"/>
      <c r="O6560" s="37"/>
      <c r="P6560" s="36"/>
      <c r="S6560" s="36"/>
      <c r="T6560" s="36"/>
      <c r="U6560" s="36"/>
      <c r="V6560" s="36"/>
    </row>
    <row r="6561" spans="11:22" x14ac:dyDescent="0.25">
      <c r="K6561" s="36"/>
      <c r="L6561" s="37"/>
      <c r="M6561" s="37"/>
      <c r="N6561" s="37"/>
      <c r="O6561" s="37"/>
      <c r="P6561" s="36"/>
      <c r="S6561" s="36"/>
      <c r="T6561" s="36"/>
      <c r="U6561" s="36"/>
      <c r="V6561" s="36"/>
    </row>
    <row r="6562" spans="11:22" x14ac:dyDescent="0.25">
      <c r="K6562" s="36"/>
      <c r="L6562" s="37"/>
      <c r="M6562" s="37"/>
      <c r="N6562" s="37"/>
      <c r="O6562" s="37"/>
      <c r="P6562" s="36"/>
      <c r="S6562" s="36"/>
      <c r="T6562" s="36"/>
      <c r="U6562" s="36"/>
      <c r="V6562" s="36"/>
    </row>
    <row r="6563" spans="11:22" x14ac:dyDescent="0.25">
      <c r="K6563" s="36"/>
      <c r="L6563" s="37"/>
      <c r="M6563" s="37"/>
      <c r="N6563" s="37"/>
      <c r="O6563" s="37"/>
      <c r="P6563" s="36"/>
      <c r="S6563" s="36"/>
      <c r="T6563" s="36"/>
      <c r="U6563" s="36"/>
      <c r="V6563" s="36"/>
    </row>
    <row r="6564" spans="11:22" x14ac:dyDescent="0.25">
      <c r="K6564" s="36"/>
      <c r="L6564" s="37"/>
      <c r="M6564" s="37"/>
      <c r="N6564" s="37"/>
      <c r="O6564" s="37"/>
      <c r="P6564" s="36"/>
      <c r="S6564" s="36"/>
      <c r="T6564" s="36"/>
      <c r="U6564" s="36"/>
      <c r="V6564" s="36"/>
    </row>
    <row r="6565" spans="11:22" x14ac:dyDescent="0.25">
      <c r="K6565" s="36"/>
      <c r="L6565" s="37"/>
      <c r="M6565" s="37"/>
      <c r="N6565" s="37"/>
      <c r="O6565" s="37"/>
      <c r="P6565" s="36"/>
      <c r="S6565" s="36"/>
      <c r="T6565" s="36"/>
      <c r="U6565" s="36"/>
      <c r="V6565" s="36"/>
    </row>
    <row r="6566" spans="11:22" x14ac:dyDescent="0.25">
      <c r="K6566" s="36"/>
      <c r="L6566" s="37"/>
      <c r="M6566" s="37"/>
      <c r="N6566" s="37"/>
      <c r="O6566" s="37"/>
      <c r="P6566" s="36"/>
      <c r="S6566" s="36"/>
      <c r="T6566" s="36"/>
      <c r="U6566" s="36"/>
      <c r="V6566" s="36"/>
    </row>
    <row r="6567" spans="11:22" x14ac:dyDescent="0.25">
      <c r="K6567" s="36"/>
      <c r="L6567" s="37"/>
      <c r="M6567" s="37"/>
      <c r="N6567" s="37"/>
      <c r="O6567" s="37"/>
      <c r="P6567" s="36"/>
      <c r="S6567" s="36"/>
      <c r="T6567" s="36"/>
      <c r="U6567" s="36"/>
      <c r="V6567" s="36"/>
    </row>
    <row r="6568" spans="11:22" x14ac:dyDescent="0.25">
      <c r="K6568" s="36"/>
      <c r="L6568" s="37"/>
      <c r="M6568" s="37"/>
      <c r="N6568" s="37"/>
      <c r="O6568" s="37"/>
      <c r="P6568" s="36"/>
      <c r="S6568" s="36"/>
      <c r="T6568" s="36"/>
      <c r="U6568" s="36"/>
      <c r="V6568" s="36"/>
    </row>
    <row r="6569" spans="11:22" x14ac:dyDescent="0.25">
      <c r="K6569" s="36"/>
      <c r="L6569" s="37"/>
      <c r="M6569" s="37"/>
      <c r="N6569" s="37"/>
      <c r="O6569" s="37"/>
      <c r="P6569" s="36"/>
      <c r="S6569" s="36"/>
      <c r="T6569" s="36"/>
      <c r="U6569" s="36"/>
      <c r="V6569" s="36"/>
    </row>
    <row r="6570" spans="11:22" x14ac:dyDescent="0.25">
      <c r="K6570" s="36"/>
      <c r="L6570" s="37"/>
      <c r="M6570" s="37"/>
      <c r="N6570" s="37"/>
      <c r="O6570" s="37"/>
      <c r="P6570" s="36"/>
      <c r="S6570" s="36"/>
      <c r="T6570" s="36"/>
      <c r="U6570" s="36"/>
      <c r="V6570" s="36"/>
    </row>
    <row r="6571" spans="11:22" x14ac:dyDescent="0.25">
      <c r="K6571" s="36"/>
      <c r="L6571" s="37"/>
      <c r="M6571" s="37"/>
      <c r="N6571" s="37"/>
      <c r="O6571" s="37"/>
      <c r="P6571" s="36"/>
      <c r="S6571" s="36"/>
      <c r="T6571" s="36"/>
      <c r="U6571" s="36"/>
      <c r="V6571" s="36"/>
    </row>
    <row r="6572" spans="11:22" x14ac:dyDescent="0.25">
      <c r="K6572" s="36"/>
      <c r="L6572" s="37"/>
      <c r="M6572" s="37"/>
      <c r="N6572" s="37"/>
      <c r="O6572" s="37"/>
      <c r="P6572" s="36"/>
      <c r="S6572" s="36"/>
      <c r="T6572" s="36"/>
      <c r="U6572" s="36"/>
      <c r="V6572" s="36"/>
    </row>
    <row r="6573" spans="11:22" x14ac:dyDescent="0.25">
      <c r="K6573" s="36"/>
      <c r="L6573" s="37"/>
      <c r="M6573" s="37"/>
      <c r="N6573" s="37"/>
      <c r="O6573" s="37"/>
      <c r="P6573" s="36"/>
      <c r="S6573" s="36"/>
      <c r="T6573" s="36"/>
      <c r="U6573" s="36"/>
      <c r="V6573" s="36"/>
    </row>
    <row r="6574" spans="11:22" x14ac:dyDescent="0.25">
      <c r="K6574" s="36"/>
      <c r="L6574" s="37"/>
      <c r="M6574" s="37"/>
      <c r="N6574" s="37"/>
      <c r="O6574" s="37"/>
      <c r="P6574" s="36"/>
      <c r="S6574" s="36"/>
      <c r="T6574" s="36"/>
      <c r="U6574" s="36"/>
      <c r="V6574" s="36"/>
    </row>
    <row r="6575" spans="11:22" x14ac:dyDescent="0.25">
      <c r="K6575" s="36"/>
      <c r="L6575" s="37"/>
      <c r="M6575" s="37"/>
      <c r="N6575" s="37"/>
      <c r="O6575" s="37"/>
      <c r="P6575" s="36"/>
      <c r="S6575" s="36"/>
      <c r="T6575" s="36"/>
      <c r="U6575" s="36"/>
      <c r="V6575" s="36"/>
    </row>
    <row r="6576" spans="11:22" x14ac:dyDescent="0.25">
      <c r="K6576" s="36"/>
      <c r="L6576" s="37"/>
      <c r="M6576" s="37"/>
      <c r="N6576" s="37"/>
      <c r="O6576" s="37"/>
      <c r="P6576" s="36"/>
      <c r="S6576" s="36"/>
      <c r="T6576" s="36"/>
      <c r="U6576" s="36"/>
      <c r="V6576" s="36"/>
    </row>
    <row r="6577" spans="11:22" x14ac:dyDescent="0.25">
      <c r="K6577" s="36"/>
      <c r="L6577" s="37"/>
      <c r="M6577" s="37"/>
      <c r="N6577" s="37"/>
      <c r="O6577" s="37"/>
      <c r="P6577" s="36"/>
      <c r="S6577" s="36"/>
      <c r="T6577" s="36"/>
      <c r="U6577" s="36"/>
      <c r="V6577" s="36"/>
    </row>
    <row r="6578" spans="11:22" x14ac:dyDescent="0.25">
      <c r="K6578" s="36"/>
      <c r="L6578" s="37"/>
      <c r="M6578" s="37"/>
      <c r="N6578" s="37"/>
      <c r="O6578" s="37"/>
      <c r="P6578" s="36"/>
      <c r="S6578" s="36"/>
      <c r="T6578" s="36"/>
      <c r="U6578" s="36"/>
      <c r="V6578" s="36"/>
    </row>
    <row r="6579" spans="11:22" x14ac:dyDescent="0.25">
      <c r="K6579" s="36"/>
      <c r="L6579" s="37"/>
      <c r="M6579" s="37"/>
      <c r="N6579" s="37"/>
      <c r="O6579" s="37"/>
      <c r="P6579" s="36"/>
      <c r="S6579" s="36"/>
      <c r="T6579" s="36"/>
      <c r="U6579" s="36"/>
      <c r="V6579" s="36"/>
    </row>
    <row r="6580" spans="11:22" x14ac:dyDescent="0.25">
      <c r="K6580" s="36"/>
      <c r="L6580" s="37"/>
      <c r="M6580" s="37"/>
      <c r="N6580" s="37"/>
      <c r="O6580" s="37"/>
      <c r="P6580" s="36"/>
      <c r="S6580" s="36"/>
      <c r="T6580" s="36"/>
      <c r="U6580" s="36"/>
      <c r="V6580" s="36"/>
    </row>
    <row r="6581" spans="11:22" x14ac:dyDescent="0.25">
      <c r="K6581" s="36"/>
      <c r="L6581" s="37"/>
      <c r="M6581" s="37"/>
      <c r="N6581" s="37"/>
      <c r="O6581" s="37"/>
      <c r="P6581" s="36"/>
      <c r="S6581" s="36"/>
      <c r="T6581" s="36"/>
      <c r="U6581" s="36"/>
      <c r="V6581" s="36"/>
    </row>
    <row r="6582" spans="11:22" x14ac:dyDescent="0.25">
      <c r="K6582" s="36"/>
      <c r="L6582" s="37"/>
      <c r="M6582" s="37"/>
      <c r="N6582" s="37"/>
      <c r="O6582" s="37"/>
      <c r="P6582" s="36"/>
      <c r="S6582" s="36"/>
      <c r="T6582" s="36"/>
      <c r="U6582" s="36"/>
      <c r="V6582" s="36"/>
    </row>
    <row r="6583" spans="11:22" x14ac:dyDescent="0.25">
      <c r="K6583" s="36"/>
      <c r="L6583" s="37"/>
      <c r="M6583" s="37"/>
      <c r="N6583" s="37"/>
      <c r="O6583" s="37"/>
      <c r="P6583" s="36"/>
      <c r="S6583" s="36"/>
      <c r="T6583" s="36"/>
      <c r="U6583" s="36"/>
      <c r="V6583" s="36"/>
    </row>
    <row r="6584" spans="11:22" x14ac:dyDescent="0.25">
      <c r="K6584" s="36"/>
      <c r="L6584" s="37"/>
      <c r="M6584" s="37"/>
      <c r="N6584" s="37"/>
      <c r="O6584" s="37"/>
      <c r="P6584" s="36"/>
      <c r="S6584" s="36"/>
      <c r="T6584" s="36"/>
      <c r="U6584" s="36"/>
      <c r="V6584" s="36"/>
    </row>
    <row r="6585" spans="11:22" x14ac:dyDescent="0.25">
      <c r="K6585" s="36"/>
      <c r="L6585" s="37"/>
      <c r="M6585" s="37"/>
      <c r="N6585" s="37"/>
      <c r="O6585" s="37"/>
      <c r="P6585" s="36"/>
      <c r="S6585" s="36"/>
      <c r="T6585" s="36"/>
      <c r="U6585" s="36"/>
      <c r="V6585" s="36"/>
    </row>
    <row r="6586" spans="11:22" x14ac:dyDescent="0.25">
      <c r="K6586" s="36"/>
      <c r="L6586" s="37"/>
      <c r="M6586" s="37"/>
      <c r="N6586" s="37"/>
      <c r="O6586" s="37"/>
      <c r="P6586" s="36"/>
      <c r="S6586" s="36"/>
      <c r="T6586" s="36"/>
      <c r="U6586" s="36"/>
      <c r="V6586" s="36"/>
    </row>
    <row r="6587" spans="11:22" x14ac:dyDescent="0.25">
      <c r="K6587" s="36"/>
      <c r="L6587" s="37"/>
      <c r="M6587" s="37"/>
      <c r="N6587" s="37"/>
      <c r="O6587" s="37"/>
      <c r="P6587" s="36"/>
      <c r="S6587" s="36"/>
      <c r="T6587" s="36"/>
      <c r="U6587" s="36"/>
      <c r="V6587" s="36"/>
    </row>
    <row r="6588" spans="11:22" x14ac:dyDescent="0.25">
      <c r="K6588" s="36"/>
      <c r="L6588" s="37"/>
      <c r="M6588" s="37"/>
      <c r="N6588" s="37"/>
      <c r="O6588" s="37"/>
      <c r="P6588" s="36"/>
      <c r="S6588" s="36"/>
      <c r="T6588" s="36"/>
      <c r="U6588" s="36"/>
      <c r="V6588" s="36"/>
    </row>
    <row r="6589" spans="11:22" x14ac:dyDescent="0.25">
      <c r="K6589" s="36"/>
      <c r="L6589" s="37"/>
      <c r="M6589" s="37"/>
      <c r="N6589" s="37"/>
      <c r="O6589" s="37"/>
      <c r="P6589" s="36"/>
      <c r="S6589" s="36"/>
      <c r="T6589" s="36"/>
      <c r="U6589" s="36"/>
      <c r="V6589" s="36"/>
    </row>
    <row r="6590" spans="11:22" x14ac:dyDescent="0.25">
      <c r="K6590" s="36"/>
      <c r="L6590" s="37"/>
      <c r="M6590" s="37"/>
      <c r="N6590" s="37"/>
      <c r="O6590" s="37"/>
      <c r="P6590" s="36"/>
      <c r="S6590" s="36"/>
      <c r="T6590" s="36"/>
      <c r="U6590" s="36"/>
      <c r="V6590" s="36"/>
    </row>
    <row r="6591" spans="11:22" x14ac:dyDescent="0.25">
      <c r="K6591" s="36"/>
      <c r="L6591" s="37"/>
      <c r="M6591" s="37"/>
      <c r="N6591" s="37"/>
      <c r="O6591" s="37"/>
      <c r="P6591" s="36"/>
      <c r="S6591" s="36"/>
      <c r="T6591" s="36"/>
      <c r="U6591" s="36"/>
      <c r="V6591" s="36"/>
    </row>
    <row r="6592" spans="11:22" x14ac:dyDescent="0.25">
      <c r="K6592" s="36"/>
      <c r="L6592" s="37"/>
      <c r="M6592" s="37"/>
      <c r="N6592" s="37"/>
      <c r="O6592" s="37"/>
      <c r="P6592" s="36"/>
      <c r="S6592" s="36"/>
      <c r="T6592" s="36"/>
      <c r="U6592" s="36"/>
      <c r="V6592" s="36"/>
    </row>
    <row r="6593" spans="11:22" x14ac:dyDescent="0.25">
      <c r="K6593" s="36"/>
      <c r="L6593" s="37"/>
      <c r="M6593" s="37"/>
      <c r="N6593" s="37"/>
      <c r="O6593" s="37"/>
      <c r="P6593" s="36"/>
      <c r="S6593" s="36"/>
      <c r="T6593" s="36"/>
      <c r="U6593" s="36"/>
      <c r="V6593" s="36"/>
    </row>
    <row r="6594" spans="11:22" x14ac:dyDescent="0.25">
      <c r="K6594" s="36"/>
      <c r="L6594" s="37"/>
      <c r="M6594" s="37"/>
      <c r="N6594" s="37"/>
      <c r="O6594" s="37"/>
      <c r="P6594" s="36"/>
      <c r="S6594" s="36"/>
      <c r="T6594" s="36"/>
      <c r="U6594" s="36"/>
      <c r="V6594" s="36"/>
    </row>
    <row r="6595" spans="11:22" x14ac:dyDescent="0.25">
      <c r="K6595" s="36"/>
      <c r="L6595" s="37"/>
      <c r="M6595" s="37"/>
      <c r="N6595" s="37"/>
      <c r="O6595" s="37"/>
      <c r="P6595" s="36"/>
      <c r="S6595" s="36"/>
      <c r="T6595" s="36"/>
      <c r="U6595" s="36"/>
      <c r="V6595" s="36"/>
    </row>
    <row r="6596" spans="11:22" x14ac:dyDescent="0.25">
      <c r="K6596" s="36"/>
      <c r="L6596" s="37"/>
      <c r="M6596" s="37"/>
      <c r="N6596" s="37"/>
      <c r="O6596" s="37"/>
      <c r="P6596" s="36"/>
      <c r="S6596" s="36"/>
      <c r="T6596" s="36"/>
      <c r="U6596" s="36"/>
      <c r="V6596" s="36"/>
    </row>
    <row r="6597" spans="11:22" x14ac:dyDescent="0.25">
      <c r="K6597" s="36"/>
      <c r="L6597" s="37"/>
      <c r="M6597" s="37"/>
      <c r="N6597" s="37"/>
      <c r="O6597" s="37"/>
      <c r="P6597" s="36"/>
      <c r="S6597" s="36"/>
      <c r="T6597" s="36"/>
      <c r="U6597" s="36"/>
      <c r="V6597" s="36"/>
    </row>
    <row r="6598" spans="11:22" x14ac:dyDescent="0.25">
      <c r="K6598" s="36"/>
      <c r="L6598" s="37"/>
      <c r="M6598" s="37"/>
      <c r="N6598" s="37"/>
      <c r="O6598" s="37"/>
      <c r="P6598" s="36"/>
      <c r="S6598" s="36"/>
      <c r="T6598" s="36"/>
      <c r="U6598" s="36"/>
      <c r="V6598" s="36"/>
    </row>
    <row r="6599" spans="11:22" x14ac:dyDescent="0.25">
      <c r="K6599" s="36"/>
      <c r="L6599" s="37"/>
      <c r="M6599" s="37"/>
      <c r="N6599" s="37"/>
      <c r="O6599" s="37"/>
      <c r="P6599" s="36"/>
      <c r="S6599" s="36"/>
      <c r="T6599" s="36"/>
      <c r="U6599" s="36"/>
      <c r="V6599" s="36"/>
    </row>
    <row r="6600" spans="11:22" x14ac:dyDescent="0.25">
      <c r="K6600" s="36"/>
      <c r="L6600" s="37"/>
      <c r="M6600" s="37"/>
      <c r="N6600" s="37"/>
      <c r="O6600" s="37"/>
      <c r="P6600" s="36"/>
      <c r="S6600" s="36"/>
      <c r="T6600" s="36"/>
      <c r="U6600" s="36"/>
      <c r="V6600" s="36"/>
    </row>
    <row r="6601" spans="11:22" x14ac:dyDescent="0.25">
      <c r="K6601" s="36"/>
      <c r="L6601" s="37"/>
      <c r="M6601" s="37"/>
      <c r="N6601" s="37"/>
      <c r="O6601" s="37"/>
      <c r="P6601" s="36"/>
      <c r="S6601" s="36"/>
      <c r="T6601" s="36"/>
      <c r="U6601" s="36"/>
      <c r="V6601" s="36"/>
    </row>
    <row r="6602" spans="11:22" x14ac:dyDescent="0.25">
      <c r="K6602" s="36"/>
      <c r="L6602" s="37"/>
      <c r="M6602" s="37"/>
      <c r="N6602" s="37"/>
      <c r="O6602" s="37"/>
      <c r="P6602" s="36"/>
      <c r="S6602" s="36"/>
      <c r="T6602" s="36"/>
      <c r="U6602" s="36"/>
      <c r="V6602" s="36"/>
    </row>
    <row r="6603" spans="11:22" x14ac:dyDescent="0.25">
      <c r="K6603" s="36"/>
      <c r="L6603" s="37"/>
      <c r="M6603" s="37"/>
      <c r="N6603" s="37"/>
      <c r="O6603" s="37"/>
      <c r="P6603" s="36"/>
      <c r="S6603" s="36"/>
      <c r="T6603" s="36"/>
      <c r="U6603" s="36"/>
      <c r="V6603" s="36"/>
    </row>
    <row r="6604" spans="11:22" x14ac:dyDescent="0.25">
      <c r="K6604" s="36"/>
      <c r="L6604" s="37"/>
      <c r="M6604" s="37"/>
      <c r="N6604" s="37"/>
      <c r="O6604" s="37"/>
      <c r="P6604" s="36"/>
      <c r="S6604" s="36"/>
      <c r="T6604" s="36"/>
      <c r="U6604" s="36"/>
      <c r="V6604" s="36"/>
    </row>
    <row r="6605" spans="11:22" x14ac:dyDescent="0.25">
      <c r="K6605" s="36"/>
      <c r="L6605" s="37"/>
      <c r="M6605" s="37"/>
      <c r="N6605" s="37"/>
      <c r="O6605" s="37"/>
      <c r="P6605" s="36"/>
      <c r="S6605" s="36"/>
      <c r="T6605" s="36"/>
      <c r="U6605" s="36"/>
      <c r="V6605" s="36"/>
    </row>
    <row r="6606" spans="11:22" x14ac:dyDescent="0.25">
      <c r="K6606" s="36"/>
      <c r="L6606" s="37"/>
      <c r="M6606" s="37"/>
      <c r="N6606" s="37"/>
      <c r="O6606" s="37"/>
      <c r="P6606" s="36"/>
      <c r="S6606" s="36"/>
      <c r="T6606" s="36"/>
      <c r="U6606" s="36"/>
      <c r="V6606" s="36"/>
    </row>
    <row r="6607" spans="11:22" x14ac:dyDescent="0.25">
      <c r="K6607" s="36"/>
      <c r="L6607" s="37"/>
      <c r="M6607" s="37"/>
      <c r="N6607" s="37"/>
      <c r="O6607" s="37"/>
      <c r="P6607" s="36"/>
      <c r="S6607" s="36"/>
      <c r="T6607" s="36"/>
      <c r="U6607" s="36"/>
      <c r="V6607" s="36"/>
    </row>
    <row r="6608" spans="11:22" x14ac:dyDescent="0.25">
      <c r="K6608" s="36"/>
      <c r="L6608" s="37"/>
      <c r="M6608" s="37"/>
      <c r="N6608" s="37"/>
      <c r="O6608" s="37"/>
      <c r="P6608" s="36"/>
      <c r="S6608" s="36"/>
      <c r="T6608" s="36"/>
      <c r="U6608" s="36"/>
      <c r="V6608" s="36"/>
    </row>
    <row r="6609" spans="11:22" x14ac:dyDescent="0.25">
      <c r="K6609" s="36"/>
      <c r="L6609" s="37"/>
      <c r="M6609" s="37"/>
      <c r="N6609" s="37"/>
      <c r="O6609" s="37"/>
      <c r="P6609" s="36"/>
      <c r="S6609" s="36"/>
      <c r="T6609" s="36"/>
      <c r="U6609" s="36"/>
      <c r="V6609" s="36"/>
    </row>
    <row r="6610" spans="11:22" x14ac:dyDescent="0.25">
      <c r="K6610" s="36"/>
      <c r="L6610" s="37"/>
      <c r="M6610" s="37"/>
      <c r="N6610" s="37"/>
      <c r="O6610" s="37"/>
      <c r="P6610" s="36"/>
      <c r="S6610" s="36"/>
      <c r="T6610" s="36"/>
      <c r="U6610" s="36"/>
      <c r="V6610" s="36"/>
    </row>
    <row r="6611" spans="11:22" x14ac:dyDescent="0.25">
      <c r="K6611" s="36"/>
      <c r="L6611" s="37"/>
      <c r="M6611" s="37"/>
      <c r="N6611" s="37"/>
      <c r="O6611" s="37"/>
      <c r="P6611" s="36"/>
      <c r="S6611" s="36"/>
      <c r="T6611" s="36"/>
      <c r="U6611" s="36"/>
      <c r="V6611" s="36"/>
    </row>
    <row r="6612" spans="11:22" x14ac:dyDescent="0.25">
      <c r="K6612" s="36"/>
      <c r="L6612" s="37"/>
      <c r="M6612" s="37"/>
      <c r="N6612" s="37"/>
      <c r="O6612" s="37"/>
      <c r="P6612" s="36"/>
      <c r="S6612" s="36"/>
      <c r="T6612" s="36"/>
      <c r="U6612" s="36"/>
      <c r="V6612" s="36"/>
    </row>
    <row r="6613" spans="11:22" x14ac:dyDescent="0.25">
      <c r="K6613" s="36"/>
      <c r="L6613" s="37"/>
      <c r="M6613" s="37"/>
      <c r="N6613" s="37"/>
      <c r="O6613" s="37"/>
      <c r="P6613" s="36"/>
      <c r="S6613" s="36"/>
      <c r="T6613" s="36"/>
      <c r="U6613" s="36"/>
      <c r="V6613" s="36"/>
    </row>
    <row r="6614" spans="11:22" x14ac:dyDescent="0.25">
      <c r="K6614" s="36"/>
      <c r="L6614" s="37"/>
      <c r="M6614" s="37"/>
      <c r="N6614" s="37"/>
      <c r="O6614" s="37"/>
      <c r="P6614" s="36"/>
      <c r="S6614" s="36"/>
      <c r="T6614" s="36"/>
      <c r="U6614" s="36"/>
      <c r="V6614" s="36"/>
    </row>
    <row r="6615" spans="11:22" x14ac:dyDescent="0.25">
      <c r="K6615" s="36"/>
      <c r="L6615" s="37"/>
      <c r="M6615" s="37"/>
      <c r="N6615" s="37"/>
      <c r="O6615" s="37"/>
      <c r="P6615" s="36"/>
      <c r="S6615" s="36"/>
      <c r="T6615" s="36"/>
      <c r="U6615" s="36"/>
      <c r="V6615" s="36"/>
    </row>
    <row r="6616" spans="11:22" x14ac:dyDescent="0.25">
      <c r="K6616" s="36"/>
      <c r="L6616" s="37"/>
      <c r="M6616" s="37"/>
      <c r="N6616" s="37"/>
      <c r="O6616" s="37"/>
      <c r="P6616" s="36"/>
      <c r="S6616" s="36"/>
      <c r="T6616" s="36"/>
      <c r="U6616" s="36"/>
      <c r="V6616" s="36"/>
    </row>
    <row r="6617" spans="11:22" x14ac:dyDescent="0.25">
      <c r="K6617" s="36"/>
      <c r="L6617" s="37"/>
      <c r="M6617" s="37"/>
      <c r="N6617" s="37"/>
      <c r="O6617" s="37"/>
      <c r="P6617" s="36"/>
      <c r="S6617" s="36"/>
      <c r="T6617" s="36"/>
      <c r="U6617" s="36"/>
      <c r="V6617" s="36"/>
    </row>
    <row r="6618" spans="11:22" x14ac:dyDescent="0.25">
      <c r="K6618" s="36"/>
      <c r="L6618" s="37"/>
      <c r="M6618" s="37"/>
      <c r="N6618" s="37"/>
      <c r="O6618" s="37"/>
      <c r="P6618" s="36"/>
      <c r="S6618" s="36"/>
      <c r="T6618" s="36"/>
      <c r="U6618" s="36"/>
      <c r="V6618" s="36"/>
    </row>
    <row r="6619" spans="11:22" x14ac:dyDescent="0.25">
      <c r="K6619" s="36"/>
      <c r="L6619" s="37"/>
      <c r="M6619" s="37"/>
      <c r="N6619" s="37"/>
      <c r="O6619" s="37"/>
      <c r="P6619" s="36"/>
      <c r="S6619" s="36"/>
      <c r="T6619" s="36"/>
      <c r="U6619" s="36"/>
      <c r="V6619" s="36"/>
    </row>
    <row r="6620" spans="11:22" x14ac:dyDescent="0.25">
      <c r="K6620" s="36"/>
      <c r="L6620" s="37"/>
      <c r="M6620" s="37"/>
      <c r="N6620" s="37"/>
      <c r="O6620" s="37"/>
      <c r="P6620" s="36"/>
      <c r="S6620" s="36"/>
      <c r="T6620" s="36"/>
      <c r="U6620" s="36"/>
      <c r="V6620" s="36"/>
    </row>
    <row r="6621" spans="11:22" x14ac:dyDescent="0.25">
      <c r="K6621" s="36"/>
      <c r="L6621" s="37"/>
      <c r="M6621" s="37"/>
      <c r="N6621" s="37"/>
      <c r="O6621" s="37"/>
      <c r="P6621" s="36"/>
      <c r="S6621" s="36"/>
      <c r="T6621" s="36"/>
      <c r="U6621" s="36"/>
      <c r="V6621" s="36"/>
    </row>
    <row r="6622" spans="11:22" x14ac:dyDescent="0.25">
      <c r="K6622" s="36"/>
      <c r="L6622" s="37"/>
      <c r="M6622" s="37"/>
      <c r="N6622" s="37"/>
      <c r="O6622" s="37"/>
      <c r="P6622" s="36"/>
      <c r="S6622" s="36"/>
      <c r="T6622" s="36"/>
      <c r="U6622" s="36"/>
      <c r="V6622" s="36"/>
    </row>
    <row r="6623" spans="11:22" x14ac:dyDescent="0.25">
      <c r="K6623" s="36"/>
      <c r="L6623" s="37"/>
      <c r="M6623" s="37"/>
      <c r="N6623" s="37"/>
      <c r="O6623" s="37"/>
      <c r="P6623" s="36"/>
      <c r="S6623" s="36"/>
      <c r="T6623" s="36"/>
      <c r="U6623" s="36"/>
      <c r="V6623" s="36"/>
    </row>
    <row r="6624" spans="11:22" x14ac:dyDescent="0.25">
      <c r="K6624" s="36"/>
      <c r="L6624" s="37"/>
      <c r="M6624" s="37"/>
      <c r="N6624" s="37"/>
      <c r="O6624" s="37"/>
      <c r="P6624" s="36"/>
      <c r="S6624" s="36"/>
      <c r="T6624" s="36"/>
      <c r="U6624" s="36"/>
      <c r="V6624" s="36"/>
    </row>
    <row r="6625" spans="11:22" x14ac:dyDescent="0.25">
      <c r="K6625" s="36"/>
      <c r="L6625" s="37"/>
      <c r="M6625" s="37"/>
      <c r="N6625" s="37"/>
      <c r="O6625" s="37"/>
      <c r="P6625" s="36"/>
      <c r="S6625" s="36"/>
      <c r="T6625" s="36"/>
      <c r="U6625" s="36"/>
      <c r="V6625" s="36"/>
    </row>
    <row r="6626" spans="11:22" x14ac:dyDescent="0.25">
      <c r="K6626" s="36"/>
      <c r="L6626" s="37"/>
      <c r="M6626" s="37"/>
      <c r="N6626" s="37"/>
      <c r="O6626" s="37"/>
      <c r="P6626" s="36"/>
      <c r="S6626" s="36"/>
      <c r="T6626" s="36"/>
      <c r="U6626" s="36"/>
      <c r="V6626" s="36"/>
    </row>
    <row r="6627" spans="11:22" x14ac:dyDescent="0.25">
      <c r="K6627" s="36"/>
      <c r="L6627" s="37"/>
      <c r="M6627" s="37"/>
      <c r="N6627" s="37"/>
      <c r="O6627" s="37"/>
      <c r="P6627" s="36"/>
      <c r="S6627" s="36"/>
      <c r="T6627" s="36"/>
      <c r="U6627" s="36"/>
      <c r="V6627" s="36"/>
    </row>
    <row r="6628" spans="11:22" x14ac:dyDescent="0.25">
      <c r="K6628" s="36"/>
      <c r="L6628" s="37"/>
      <c r="M6628" s="37"/>
      <c r="N6628" s="37"/>
      <c r="O6628" s="37"/>
      <c r="P6628" s="36"/>
      <c r="S6628" s="36"/>
      <c r="T6628" s="36"/>
      <c r="U6628" s="36"/>
      <c r="V6628" s="36"/>
    </row>
    <row r="6629" spans="11:22" x14ac:dyDescent="0.25">
      <c r="K6629" s="36"/>
      <c r="L6629" s="37"/>
      <c r="M6629" s="37"/>
      <c r="N6629" s="37"/>
      <c r="O6629" s="37"/>
      <c r="P6629" s="36"/>
      <c r="S6629" s="36"/>
      <c r="T6629" s="36"/>
      <c r="U6629" s="36"/>
      <c r="V6629" s="36"/>
    </row>
    <row r="6630" spans="11:22" x14ac:dyDescent="0.25">
      <c r="K6630" s="36"/>
      <c r="L6630" s="37"/>
      <c r="M6630" s="37"/>
      <c r="N6630" s="37"/>
      <c r="O6630" s="37"/>
      <c r="P6630" s="36"/>
      <c r="S6630" s="36"/>
      <c r="T6630" s="36"/>
      <c r="U6630" s="36"/>
      <c r="V6630" s="36"/>
    </row>
    <row r="6631" spans="11:22" x14ac:dyDescent="0.25">
      <c r="K6631" s="36"/>
      <c r="L6631" s="37"/>
      <c r="M6631" s="37"/>
      <c r="N6631" s="37"/>
      <c r="O6631" s="37"/>
      <c r="P6631" s="36"/>
      <c r="S6631" s="36"/>
      <c r="T6631" s="36"/>
      <c r="U6631" s="36"/>
      <c r="V6631" s="36"/>
    </row>
    <row r="6632" spans="11:22" x14ac:dyDescent="0.25">
      <c r="K6632" s="36"/>
      <c r="L6632" s="37"/>
      <c r="M6632" s="37"/>
      <c r="N6632" s="37"/>
      <c r="O6632" s="37"/>
      <c r="P6632" s="36"/>
      <c r="S6632" s="36"/>
      <c r="T6632" s="36"/>
      <c r="U6632" s="36"/>
      <c r="V6632" s="36"/>
    </row>
    <row r="6633" spans="11:22" x14ac:dyDescent="0.25">
      <c r="K6633" s="36"/>
      <c r="L6633" s="37"/>
      <c r="M6633" s="37"/>
      <c r="N6633" s="37"/>
      <c r="O6633" s="37"/>
      <c r="P6633" s="36"/>
      <c r="S6633" s="36"/>
      <c r="T6633" s="36"/>
      <c r="U6633" s="36"/>
      <c r="V6633" s="36"/>
    </row>
    <row r="6634" spans="11:22" x14ac:dyDescent="0.25">
      <c r="K6634" s="36"/>
      <c r="L6634" s="37"/>
      <c r="M6634" s="37"/>
      <c r="N6634" s="37"/>
      <c r="O6634" s="37"/>
      <c r="P6634" s="36"/>
      <c r="S6634" s="36"/>
      <c r="T6634" s="36"/>
      <c r="U6634" s="36"/>
      <c r="V6634" s="36"/>
    </row>
    <row r="6635" spans="11:22" x14ac:dyDescent="0.25">
      <c r="K6635" s="36"/>
      <c r="L6635" s="37"/>
      <c r="M6635" s="37"/>
      <c r="N6635" s="37"/>
      <c r="O6635" s="37"/>
      <c r="P6635" s="36"/>
      <c r="S6635" s="36"/>
      <c r="T6635" s="36"/>
      <c r="U6635" s="36"/>
      <c r="V6635" s="36"/>
    </row>
    <row r="6636" spans="11:22" x14ac:dyDescent="0.25">
      <c r="K6636" s="36"/>
      <c r="L6636" s="37"/>
      <c r="M6636" s="37"/>
      <c r="N6636" s="37"/>
      <c r="O6636" s="37"/>
      <c r="P6636" s="36"/>
      <c r="S6636" s="36"/>
      <c r="T6636" s="36"/>
      <c r="U6636" s="36"/>
      <c r="V6636" s="36"/>
    </row>
    <row r="6637" spans="11:22" x14ac:dyDescent="0.25">
      <c r="K6637" s="36"/>
      <c r="L6637" s="37"/>
      <c r="M6637" s="37"/>
      <c r="N6637" s="37"/>
      <c r="O6637" s="37"/>
      <c r="P6637" s="36"/>
      <c r="S6637" s="36"/>
      <c r="T6637" s="36"/>
      <c r="U6637" s="36"/>
      <c r="V6637" s="36"/>
    </row>
    <row r="6638" spans="11:22" x14ac:dyDescent="0.25">
      <c r="K6638" s="36"/>
      <c r="L6638" s="37"/>
      <c r="M6638" s="37"/>
      <c r="N6638" s="37"/>
      <c r="O6638" s="37"/>
      <c r="P6638" s="36"/>
      <c r="S6638" s="36"/>
      <c r="T6638" s="36"/>
      <c r="U6638" s="36"/>
      <c r="V6638" s="36"/>
    </row>
    <row r="6639" spans="11:22" x14ac:dyDescent="0.25">
      <c r="K6639" s="36"/>
      <c r="L6639" s="37"/>
      <c r="M6639" s="37"/>
      <c r="N6639" s="37"/>
      <c r="O6639" s="37"/>
      <c r="P6639" s="36"/>
      <c r="S6639" s="36"/>
      <c r="T6639" s="36"/>
      <c r="U6639" s="36"/>
      <c r="V6639" s="36"/>
    </row>
    <row r="6640" spans="11:22" x14ac:dyDescent="0.25">
      <c r="K6640" s="36"/>
      <c r="L6640" s="37"/>
      <c r="M6640" s="37"/>
      <c r="N6640" s="37"/>
      <c r="O6640" s="37"/>
      <c r="P6640" s="36"/>
      <c r="S6640" s="36"/>
      <c r="T6640" s="36"/>
      <c r="U6640" s="36"/>
      <c r="V6640" s="36"/>
    </row>
    <row r="6641" spans="11:22" x14ac:dyDescent="0.25">
      <c r="K6641" s="36"/>
      <c r="L6641" s="37"/>
      <c r="M6641" s="37"/>
      <c r="N6641" s="37"/>
      <c r="O6641" s="37"/>
      <c r="P6641" s="36"/>
      <c r="S6641" s="36"/>
      <c r="T6641" s="36"/>
      <c r="U6641" s="36"/>
      <c r="V6641" s="36"/>
    </row>
    <row r="6642" spans="11:22" x14ac:dyDescent="0.25">
      <c r="K6642" s="36"/>
      <c r="L6642" s="37"/>
      <c r="M6642" s="37"/>
      <c r="N6642" s="37"/>
      <c r="O6642" s="37"/>
      <c r="P6642" s="36"/>
      <c r="S6642" s="36"/>
      <c r="T6642" s="36"/>
      <c r="U6642" s="36"/>
      <c r="V6642" s="36"/>
    </row>
    <row r="6643" spans="11:22" x14ac:dyDescent="0.25">
      <c r="K6643" s="36"/>
      <c r="L6643" s="37"/>
      <c r="M6643" s="37"/>
      <c r="N6643" s="37"/>
      <c r="O6643" s="37"/>
      <c r="P6643" s="36"/>
      <c r="S6643" s="36"/>
      <c r="T6643" s="36"/>
      <c r="U6643" s="36"/>
      <c r="V6643" s="36"/>
    </row>
    <row r="6644" spans="11:22" x14ac:dyDescent="0.25">
      <c r="K6644" s="36"/>
      <c r="L6644" s="37"/>
      <c r="M6644" s="37"/>
      <c r="N6644" s="37"/>
      <c r="O6644" s="37"/>
      <c r="P6644" s="36"/>
      <c r="S6644" s="36"/>
      <c r="T6644" s="36"/>
      <c r="U6644" s="36"/>
      <c r="V6644" s="36"/>
    </row>
    <row r="6645" spans="11:22" x14ac:dyDescent="0.25">
      <c r="K6645" s="36"/>
      <c r="L6645" s="37"/>
      <c r="M6645" s="37"/>
      <c r="N6645" s="37"/>
      <c r="O6645" s="37"/>
      <c r="P6645" s="36"/>
      <c r="S6645" s="36"/>
      <c r="T6645" s="36"/>
      <c r="U6645" s="36"/>
      <c r="V6645" s="36"/>
    </row>
    <row r="6646" spans="11:22" x14ac:dyDescent="0.25">
      <c r="K6646" s="36"/>
      <c r="L6646" s="37"/>
      <c r="M6646" s="37"/>
      <c r="N6646" s="37"/>
      <c r="O6646" s="37"/>
      <c r="P6646" s="36"/>
      <c r="S6646" s="36"/>
      <c r="T6646" s="36"/>
      <c r="U6646" s="36"/>
      <c r="V6646" s="36"/>
    </row>
    <row r="6647" spans="11:22" x14ac:dyDescent="0.25">
      <c r="K6647" s="36"/>
      <c r="L6647" s="37"/>
      <c r="M6647" s="37"/>
      <c r="N6647" s="37"/>
      <c r="O6647" s="37"/>
      <c r="P6647" s="36"/>
      <c r="S6647" s="36"/>
      <c r="T6647" s="36"/>
      <c r="U6647" s="36"/>
      <c r="V6647" s="36"/>
    </row>
    <row r="6648" spans="11:22" x14ac:dyDescent="0.25">
      <c r="K6648" s="36"/>
      <c r="L6648" s="37"/>
      <c r="M6648" s="37"/>
      <c r="N6648" s="37"/>
      <c r="O6648" s="37"/>
      <c r="P6648" s="36"/>
      <c r="S6648" s="36"/>
      <c r="T6648" s="36"/>
      <c r="U6648" s="36"/>
      <c r="V6648" s="36"/>
    </row>
    <row r="6649" spans="11:22" x14ac:dyDescent="0.25">
      <c r="K6649" s="36"/>
      <c r="L6649" s="37"/>
      <c r="M6649" s="37"/>
      <c r="N6649" s="37"/>
      <c r="O6649" s="37"/>
      <c r="P6649" s="36"/>
      <c r="S6649" s="36"/>
      <c r="T6649" s="36"/>
      <c r="U6649" s="36"/>
      <c r="V6649" s="36"/>
    </row>
    <row r="6650" spans="11:22" x14ac:dyDescent="0.25">
      <c r="K6650" s="36"/>
      <c r="L6650" s="37"/>
      <c r="M6650" s="37"/>
      <c r="N6650" s="37"/>
      <c r="O6650" s="37"/>
      <c r="P6650" s="36"/>
      <c r="S6650" s="36"/>
      <c r="T6650" s="36"/>
      <c r="U6650" s="36"/>
      <c r="V6650" s="36"/>
    </row>
    <row r="6651" spans="11:22" x14ac:dyDescent="0.25">
      <c r="K6651" s="36"/>
      <c r="L6651" s="37"/>
      <c r="M6651" s="37"/>
      <c r="N6651" s="37"/>
      <c r="O6651" s="37"/>
      <c r="P6651" s="36"/>
      <c r="S6651" s="36"/>
      <c r="T6651" s="36"/>
      <c r="U6651" s="36"/>
      <c r="V6651" s="36"/>
    </row>
    <row r="6652" spans="11:22" x14ac:dyDescent="0.25">
      <c r="K6652" s="36"/>
      <c r="L6652" s="37"/>
      <c r="M6652" s="37"/>
      <c r="N6652" s="37"/>
      <c r="O6652" s="37"/>
      <c r="P6652" s="36"/>
      <c r="S6652" s="36"/>
      <c r="T6652" s="36"/>
      <c r="U6652" s="36"/>
      <c r="V6652" s="36"/>
    </row>
    <row r="6653" spans="11:22" x14ac:dyDescent="0.25">
      <c r="K6653" s="36"/>
      <c r="L6653" s="37"/>
      <c r="M6653" s="37"/>
      <c r="N6653" s="37"/>
      <c r="O6653" s="37"/>
      <c r="P6653" s="36"/>
      <c r="S6653" s="36"/>
      <c r="T6653" s="36"/>
      <c r="U6653" s="36"/>
      <c r="V6653" s="36"/>
    </row>
    <row r="6654" spans="11:22" x14ac:dyDescent="0.25">
      <c r="K6654" s="36"/>
      <c r="L6654" s="37"/>
      <c r="M6654" s="37"/>
      <c r="N6654" s="37"/>
      <c r="O6654" s="37"/>
      <c r="P6654" s="36"/>
      <c r="S6654" s="36"/>
      <c r="T6654" s="36"/>
      <c r="U6654" s="36"/>
      <c r="V6654" s="36"/>
    </row>
    <row r="6655" spans="11:22" x14ac:dyDescent="0.25">
      <c r="K6655" s="36"/>
      <c r="L6655" s="37"/>
      <c r="M6655" s="37"/>
      <c r="N6655" s="37"/>
      <c r="O6655" s="37"/>
      <c r="P6655" s="36"/>
      <c r="S6655" s="36"/>
      <c r="T6655" s="36"/>
      <c r="U6655" s="36"/>
      <c r="V6655" s="36"/>
    </row>
    <row r="6656" spans="11:22" x14ac:dyDescent="0.25">
      <c r="K6656" s="36"/>
      <c r="L6656" s="37"/>
      <c r="M6656" s="37"/>
      <c r="N6656" s="37"/>
      <c r="O6656" s="37"/>
      <c r="P6656" s="36"/>
      <c r="S6656" s="36"/>
      <c r="T6656" s="36"/>
      <c r="U6656" s="36"/>
      <c r="V6656" s="36"/>
    </row>
    <row r="6657" spans="11:22" x14ac:dyDescent="0.25">
      <c r="K6657" s="36"/>
      <c r="L6657" s="37"/>
      <c r="M6657" s="37"/>
      <c r="N6657" s="37"/>
      <c r="O6657" s="37"/>
      <c r="P6657" s="36"/>
      <c r="S6657" s="36"/>
      <c r="T6657" s="36"/>
      <c r="U6657" s="36"/>
      <c r="V6657" s="36"/>
    </row>
    <row r="6658" spans="11:22" x14ac:dyDescent="0.25">
      <c r="K6658" s="36"/>
      <c r="L6658" s="37"/>
      <c r="M6658" s="37"/>
      <c r="N6658" s="37"/>
      <c r="O6658" s="37"/>
      <c r="P6658" s="36"/>
      <c r="S6658" s="36"/>
      <c r="T6658" s="36"/>
      <c r="U6658" s="36"/>
      <c r="V6658" s="36"/>
    </row>
    <row r="6659" spans="11:22" x14ac:dyDescent="0.25">
      <c r="K6659" s="36"/>
      <c r="L6659" s="37"/>
      <c r="M6659" s="37"/>
      <c r="N6659" s="37"/>
      <c r="O6659" s="37"/>
      <c r="P6659" s="36"/>
      <c r="S6659" s="36"/>
      <c r="T6659" s="36"/>
      <c r="U6659" s="36"/>
      <c r="V6659" s="36"/>
    </row>
    <row r="6660" spans="11:22" x14ac:dyDescent="0.25">
      <c r="K6660" s="36"/>
      <c r="L6660" s="37"/>
      <c r="M6660" s="37"/>
      <c r="N6660" s="37"/>
      <c r="O6660" s="37"/>
      <c r="P6660" s="36"/>
      <c r="S6660" s="36"/>
      <c r="T6660" s="36"/>
      <c r="U6660" s="36"/>
      <c r="V6660" s="36"/>
    </row>
    <row r="6661" spans="11:22" x14ac:dyDescent="0.25">
      <c r="K6661" s="36"/>
      <c r="L6661" s="37"/>
      <c r="M6661" s="37"/>
      <c r="N6661" s="37"/>
      <c r="O6661" s="37"/>
      <c r="P6661" s="36"/>
      <c r="S6661" s="36"/>
      <c r="T6661" s="36"/>
      <c r="U6661" s="36"/>
      <c r="V6661" s="36"/>
    </row>
    <row r="6662" spans="11:22" x14ac:dyDescent="0.25">
      <c r="K6662" s="36"/>
      <c r="L6662" s="37"/>
      <c r="M6662" s="37"/>
      <c r="N6662" s="37"/>
      <c r="O6662" s="37"/>
      <c r="P6662" s="36"/>
      <c r="S6662" s="36"/>
      <c r="T6662" s="36"/>
      <c r="U6662" s="36"/>
      <c r="V6662" s="36"/>
    </row>
    <row r="6663" spans="11:22" x14ac:dyDescent="0.25">
      <c r="K6663" s="36"/>
      <c r="L6663" s="37"/>
      <c r="M6663" s="37"/>
      <c r="N6663" s="37"/>
      <c r="O6663" s="37"/>
      <c r="P6663" s="36"/>
      <c r="S6663" s="36"/>
      <c r="T6663" s="36"/>
      <c r="U6663" s="36"/>
      <c r="V6663" s="36"/>
    </row>
    <row r="6664" spans="11:22" x14ac:dyDescent="0.25">
      <c r="K6664" s="36"/>
      <c r="L6664" s="37"/>
      <c r="M6664" s="37"/>
      <c r="N6664" s="37"/>
      <c r="O6664" s="37"/>
      <c r="P6664" s="36"/>
      <c r="S6664" s="36"/>
      <c r="T6664" s="36"/>
      <c r="U6664" s="36"/>
      <c r="V6664" s="36"/>
    </row>
    <row r="6665" spans="11:22" x14ac:dyDescent="0.25">
      <c r="K6665" s="36"/>
      <c r="L6665" s="37"/>
      <c r="M6665" s="37"/>
      <c r="N6665" s="37"/>
      <c r="O6665" s="37"/>
      <c r="P6665" s="36"/>
      <c r="S6665" s="36"/>
      <c r="T6665" s="36"/>
      <c r="U6665" s="36"/>
      <c r="V6665" s="36"/>
    </row>
    <row r="6666" spans="11:22" x14ac:dyDescent="0.25">
      <c r="K6666" s="36"/>
      <c r="L6666" s="37"/>
      <c r="M6666" s="37"/>
      <c r="N6666" s="37"/>
      <c r="O6666" s="37"/>
      <c r="P6666" s="36"/>
      <c r="S6666" s="36"/>
      <c r="T6666" s="36"/>
      <c r="U6666" s="36"/>
      <c r="V6666" s="36"/>
    </row>
    <row r="6667" spans="11:22" x14ac:dyDescent="0.25">
      <c r="K6667" s="36"/>
      <c r="L6667" s="37"/>
      <c r="M6667" s="37"/>
      <c r="N6667" s="37"/>
      <c r="O6667" s="37"/>
      <c r="P6667" s="36"/>
      <c r="S6667" s="36"/>
      <c r="T6667" s="36"/>
      <c r="U6667" s="36"/>
      <c r="V6667" s="36"/>
    </row>
    <row r="6668" spans="11:22" x14ac:dyDescent="0.25">
      <c r="K6668" s="36"/>
      <c r="L6668" s="37"/>
      <c r="M6668" s="37"/>
      <c r="N6668" s="37"/>
      <c r="O6668" s="37"/>
      <c r="P6668" s="36"/>
      <c r="S6668" s="36"/>
      <c r="T6668" s="36"/>
      <c r="U6668" s="36"/>
      <c r="V6668" s="36"/>
    </row>
    <row r="6669" spans="11:22" x14ac:dyDescent="0.25">
      <c r="K6669" s="36"/>
      <c r="L6669" s="37"/>
      <c r="M6669" s="37"/>
      <c r="N6669" s="37"/>
      <c r="O6669" s="37"/>
      <c r="P6669" s="36"/>
      <c r="S6669" s="36"/>
      <c r="T6669" s="36"/>
      <c r="U6669" s="36"/>
      <c r="V6669" s="36"/>
    </row>
    <row r="6670" spans="11:22" x14ac:dyDescent="0.25">
      <c r="K6670" s="36"/>
      <c r="L6670" s="37"/>
      <c r="M6670" s="37"/>
      <c r="N6670" s="37"/>
      <c r="O6670" s="37"/>
      <c r="P6670" s="36"/>
      <c r="S6670" s="36"/>
      <c r="T6670" s="36"/>
      <c r="U6670" s="36"/>
      <c r="V6670" s="36"/>
    </row>
    <row r="6671" spans="11:22" x14ac:dyDescent="0.25">
      <c r="K6671" s="36"/>
      <c r="L6671" s="37"/>
      <c r="M6671" s="37"/>
      <c r="N6671" s="37"/>
      <c r="O6671" s="37"/>
      <c r="P6671" s="36"/>
      <c r="S6671" s="36"/>
      <c r="T6671" s="36"/>
      <c r="U6671" s="36"/>
      <c r="V6671" s="36"/>
    </row>
    <row r="6672" spans="11:22" x14ac:dyDescent="0.25">
      <c r="K6672" s="36"/>
      <c r="L6672" s="37"/>
      <c r="M6672" s="37"/>
      <c r="N6672" s="37"/>
      <c r="O6672" s="37"/>
      <c r="P6672" s="36"/>
      <c r="S6672" s="36"/>
      <c r="T6672" s="36"/>
      <c r="U6672" s="36"/>
      <c r="V6672" s="36"/>
    </row>
    <row r="6673" spans="11:22" x14ac:dyDescent="0.25">
      <c r="K6673" s="36"/>
      <c r="L6673" s="37"/>
      <c r="M6673" s="37"/>
      <c r="N6673" s="37"/>
      <c r="O6673" s="37"/>
      <c r="P6673" s="36"/>
      <c r="S6673" s="36"/>
      <c r="T6673" s="36"/>
      <c r="U6673" s="36"/>
      <c r="V6673" s="36"/>
    </row>
    <row r="6674" spans="11:22" x14ac:dyDescent="0.25">
      <c r="K6674" s="36"/>
      <c r="L6674" s="37"/>
      <c r="M6674" s="37"/>
      <c r="N6674" s="37"/>
      <c r="O6674" s="37"/>
      <c r="P6674" s="36"/>
      <c r="S6674" s="36"/>
      <c r="T6674" s="36"/>
      <c r="U6674" s="36"/>
      <c r="V6674" s="36"/>
    </row>
    <row r="6675" spans="11:22" x14ac:dyDescent="0.25">
      <c r="K6675" s="36"/>
      <c r="L6675" s="37"/>
      <c r="M6675" s="37"/>
      <c r="N6675" s="37"/>
      <c r="O6675" s="37"/>
      <c r="P6675" s="36"/>
      <c r="S6675" s="36"/>
      <c r="T6675" s="36"/>
      <c r="U6675" s="36"/>
      <c r="V6675" s="36"/>
    </row>
    <row r="6676" spans="11:22" x14ac:dyDescent="0.25">
      <c r="K6676" s="36"/>
      <c r="L6676" s="37"/>
      <c r="M6676" s="37"/>
      <c r="N6676" s="37"/>
      <c r="O6676" s="37"/>
      <c r="P6676" s="36"/>
      <c r="S6676" s="36"/>
      <c r="T6676" s="36"/>
      <c r="U6676" s="36"/>
      <c r="V6676" s="36"/>
    </row>
    <row r="6677" spans="11:22" x14ac:dyDescent="0.25">
      <c r="K6677" s="36"/>
      <c r="L6677" s="37"/>
      <c r="M6677" s="37"/>
      <c r="N6677" s="37"/>
      <c r="O6677" s="37"/>
      <c r="P6677" s="36"/>
      <c r="S6677" s="36"/>
      <c r="T6677" s="36"/>
      <c r="U6677" s="36"/>
      <c r="V6677" s="36"/>
    </row>
    <row r="6678" spans="11:22" x14ac:dyDescent="0.25">
      <c r="K6678" s="36"/>
      <c r="L6678" s="37"/>
      <c r="M6678" s="37"/>
      <c r="N6678" s="37"/>
      <c r="O6678" s="37"/>
      <c r="P6678" s="36"/>
      <c r="S6678" s="36"/>
      <c r="T6678" s="36"/>
      <c r="U6678" s="36"/>
      <c r="V6678" s="36"/>
    </row>
    <row r="6679" spans="11:22" x14ac:dyDescent="0.25">
      <c r="K6679" s="36"/>
      <c r="L6679" s="37"/>
      <c r="M6679" s="37"/>
      <c r="N6679" s="37"/>
      <c r="O6679" s="37"/>
      <c r="P6679" s="36"/>
      <c r="S6679" s="36"/>
      <c r="T6679" s="36"/>
      <c r="U6679" s="36"/>
      <c r="V6679" s="36"/>
    </row>
    <row r="6680" spans="11:22" x14ac:dyDescent="0.25">
      <c r="K6680" s="36"/>
      <c r="L6680" s="37"/>
      <c r="M6680" s="37"/>
      <c r="N6680" s="37"/>
      <c r="O6680" s="37"/>
      <c r="P6680" s="36"/>
      <c r="S6680" s="36"/>
      <c r="T6680" s="36"/>
      <c r="U6680" s="36"/>
      <c r="V6680" s="36"/>
    </row>
    <row r="6681" spans="11:22" x14ac:dyDescent="0.25">
      <c r="K6681" s="36"/>
      <c r="L6681" s="37"/>
      <c r="M6681" s="37"/>
      <c r="N6681" s="37"/>
      <c r="O6681" s="37"/>
      <c r="P6681" s="36"/>
      <c r="S6681" s="36"/>
      <c r="T6681" s="36"/>
      <c r="U6681" s="36"/>
      <c r="V6681" s="36"/>
    </row>
    <row r="6682" spans="11:22" x14ac:dyDescent="0.25">
      <c r="K6682" s="36"/>
      <c r="L6682" s="37"/>
      <c r="M6682" s="37"/>
      <c r="N6682" s="37"/>
      <c r="O6682" s="37"/>
      <c r="P6682" s="36"/>
      <c r="S6682" s="36"/>
      <c r="T6682" s="36"/>
      <c r="U6682" s="36"/>
      <c r="V6682" s="36"/>
    </row>
    <row r="6683" spans="11:22" x14ac:dyDescent="0.25">
      <c r="K6683" s="36"/>
      <c r="L6683" s="37"/>
      <c r="M6683" s="37"/>
      <c r="N6683" s="37"/>
      <c r="O6683" s="37"/>
      <c r="P6683" s="36"/>
      <c r="S6683" s="36"/>
      <c r="T6683" s="36"/>
      <c r="U6683" s="36"/>
      <c r="V6683" s="36"/>
    </row>
    <row r="6684" spans="11:22" x14ac:dyDescent="0.25">
      <c r="K6684" s="36"/>
      <c r="L6684" s="37"/>
      <c r="M6684" s="37"/>
      <c r="N6684" s="37"/>
      <c r="O6684" s="37"/>
      <c r="P6684" s="36"/>
      <c r="S6684" s="36"/>
      <c r="T6684" s="36"/>
      <c r="U6684" s="36"/>
      <c r="V6684" s="36"/>
    </row>
    <row r="6685" spans="11:22" x14ac:dyDescent="0.25">
      <c r="K6685" s="36"/>
      <c r="L6685" s="37"/>
      <c r="M6685" s="37"/>
      <c r="N6685" s="37"/>
      <c r="O6685" s="37"/>
      <c r="P6685" s="36"/>
      <c r="S6685" s="36"/>
      <c r="T6685" s="36"/>
      <c r="U6685" s="36"/>
      <c r="V6685" s="36"/>
    </row>
    <row r="6686" spans="11:22" x14ac:dyDescent="0.25">
      <c r="K6686" s="36"/>
      <c r="L6686" s="37"/>
      <c r="M6686" s="37"/>
      <c r="N6686" s="37"/>
      <c r="O6686" s="37"/>
      <c r="P6686" s="36"/>
      <c r="S6686" s="36"/>
      <c r="T6686" s="36"/>
      <c r="U6686" s="36"/>
      <c r="V6686" s="36"/>
    </row>
    <row r="6687" spans="11:22" x14ac:dyDescent="0.25">
      <c r="K6687" s="36"/>
      <c r="L6687" s="37"/>
      <c r="M6687" s="37"/>
      <c r="N6687" s="37"/>
      <c r="O6687" s="37"/>
      <c r="P6687" s="36"/>
      <c r="S6687" s="36"/>
      <c r="T6687" s="36"/>
      <c r="U6687" s="36"/>
      <c r="V6687" s="36"/>
    </row>
    <row r="6688" spans="11:22" x14ac:dyDescent="0.25">
      <c r="K6688" s="36"/>
      <c r="L6688" s="37"/>
      <c r="M6688" s="37"/>
      <c r="N6688" s="37"/>
      <c r="O6688" s="37"/>
      <c r="P6688" s="36"/>
      <c r="S6688" s="36"/>
      <c r="T6688" s="36"/>
      <c r="U6688" s="36"/>
      <c r="V6688" s="36"/>
    </row>
    <row r="6689" spans="11:22" x14ac:dyDescent="0.25">
      <c r="K6689" s="36"/>
      <c r="L6689" s="37"/>
      <c r="M6689" s="37"/>
      <c r="N6689" s="37"/>
      <c r="O6689" s="37"/>
      <c r="P6689" s="36"/>
      <c r="S6689" s="36"/>
      <c r="T6689" s="36"/>
      <c r="U6689" s="36"/>
      <c r="V6689" s="36"/>
    </row>
    <row r="6690" spans="11:22" x14ac:dyDescent="0.25">
      <c r="K6690" s="36"/>
      <c r="L6690" s="37"/>
      <c r="M6690" s="37"/>
      <c r="N6690" s="37"/>
      <c r="O6690" s="37"/>
      <c r="P6690" s="36"/>
      <c r="S6690" s="36"/>
      <c r="T6690" s="36"/>
      <c r="U6690" s="36"/>
      <c r="V6690" s="36"/>
    </row>
    <row r="6691" spans="11:22" x14ac:dyDescent="0.25">
      <c r="K6691" s="36"/>
      <c r="L6691" s="37"/>
      <c r="M6691" s="37"/>
      <c r="N6691" s="37"/>
      <c r="O6691" s="37"/>
      <c r="P6691" s="36"/>
      <c r="S6691" s="36"/>
      <c r="T6691" s="36"/>
      <c r="U6691" s="36"/>
      <c r="V6691" s="36"/>
    </row>
    <row r="6692" spans="11:22" x14ac:dyDescent="0.25">
      <c r="K6692" s="36"/>
      <c r="L6692" s="37"/>
      <c r="M6692" s="37"/>
      <c r="N6692" s="37"/>
      <c r="O6692" s="37"/>
      <c r="P6692" s="36"/>
      <c r="S6692" s="36"/>
      <c r="T6692" s="36"/>
      <c r="U6692" s="36"/>
      <c r="V6692" s="36"/>
    </row>
    <row r="6693" spans="11:22" x14ac:dyDescent="0.25">
      <c r="K6693" s="36"/>
      <c r="L6693" s="37"/>
      <c r="M6693" s="37"/>
      <c r="N6693" s="37"/>
      <c r="O6693" s="37"/>
      <c r="P6693" s="36"/>
      <c r="S6693" s="36"/>
      <c r="T6693" s="36"/>
      <c r="U6693" s="36"/>
      <c r="V6693" s="36"/>
    </row>
    <row r="6694" spans="11:22" x14ac:dyDescent="0.25">
      <c r="K6694" s="36"/>
      <c r="L6694" s="37"/>
      <c r="M6694" s="37"/>
      <c r="N6694" s="37"/>
      <c r="O6694" s="37"/>
      <c r="P6694" s="36"/>
      <c r="S6694" s="36"/>
      <c r="T6694" s="36"/>
      <c r="U6694" s="36"/>
      <c r="V6694" s="36"/>
    </row>
    <row r="6695" spans="11:22" x14ac:dyDescent="0.25">
      <c r="K6695" s="36"/>
      <c r="L6695" s="37"/>
      <c r="M6695" s="37"/>
      <c r="N6695" s="37"/>
      <c r="O6695" s="37"/>
      <c r="P6695" s="36"/>
      <c r="S6695" s="36"/>
      <c r="T6695" s="36"/>
      <c r="U6695" s="36"/>
      <c r="V6695" s="36"/>
    </row>
    <row r="6696" spans="11:22" x14ac:dyDescent="0.25">
      <c r="K6696" s="36"/>
      <c r="L6696" s="37"/>
      <c r="M6696" s="37"/>
      <c r="N6696" s="37"/>
      <c r="O6696" s="37"/>
      <c r="P6696" s="36"/>
      <c r="S6696" s="36"/>
      <c r="T6696" s="36"/>
      <c r="U6696" s="36"/>
      <c r="V6696" s="36"/>
    </row>
    <row r="6697" spans="11:22" x14ac:dyDescent="0.25">
      <c r="K6697" s="36"/>
      <c r="L6697" s="37"/>
      <c r="M6697" s="37"/>
      <c r="N6697" s="37"/>
      <c r="O6697" s="37"/>
      <c r="P6697" s="36"/>
      <c r="S6697" s="36"/>
      <c r="T6697" s="36"/>
      <c r="U6697" s="36"/>
      <c r="V6697" s="36"/>
    </row>
    <row r="6698" spans="11:22" x14ac:dyDescent="0.25">
      <c r="K6698" s="36"/>
      <c r="L6698" s="37"/>
      <c r="M6698" s="37"/>
      <c r="N6698" s="37"/>
      <c r="O6698" s="37"/>
      <c r="P6698" s="36"/>
      <c r="S6698" s="36"/>
      <c r="T6698" s="36"/>
      <c r="U6698" s="36"/>
      <c r="V6698" s="36"/>
    </row>
    <row r="6699" spans="11:22" x14ac:dyDescent="0.25">
      <c r="K6699" s="36"/>
      <c r="L6699" s="37"/>
      <c r="M6699" s="37"/>
      <c r="N6699" s="37"/>
      <c r="O6699" s="37"/>
      <c r="P6699" s="36"/>
      <c r="S6699" s="36"/>
      <c r="T6699" s="36"/>
      <c r="U6699" s="36"/>
      <c r="V6699" s="36"/>
    </row>
    <row r="6700" spans="11:22" x14ac:dyDescent="0.25">
      <c r="K6700" s="36"/>
      <c r="L6700" s="37"/>
      <c r="M6700" s="37"/>
      <c r="N6700" s="37"/>
      <c r="O6700" s="37"/>
      <c r="P6700" s="36"/>
      <c r="S6700" s="36"/>
      <c r="T6700" s="36"/>
      <c r="U6700" s="36"/>
      <c r="V6700" s="36"/>
    </row>
    <row r="6701" spans="11:22" x14ac:dyDescent="0.25">
      <c r="K6701" s="36"/>
      <c r="L6701" s="37"/>
      <c r="M6701" s="37"/>
      <c r="N6701" s="37"/>
      <c r="O6701" s="37"/>
      <c r="P6701" s="36"/>
      <c r="S6701" s="36"/>
      <c r="T6701" s="36"/>
      <c r="U6701" s="36"/>
      <c r="V6701" s="36"/>
    </row>
    <row r="6702" spans="11:22" x14ac:dyDescent="0.25">
      <c r="K6702" s="36"/>
      <c r="L6702" s="37"/>
      <c r="M6702" s="37"/>
      <c r="N6702" s="37"/>
      <c r="O6702" s="37"/>
      <c r="P6702" s="36"/>
      <c r="S6702" s="36"/>
      <c r="T6702" s="36"/>
      <c r="U6702" s="36"/>
      <c r="V6702" s="36"/>
    </row>
    <row r="6703" spans="11:22" x14ac:dyDescent="0.25">
      <c r="K6703" s="36"/>
      <c r="L6703" s="37"/>
      <c r="M6703" s="37"/>
      <c r="N6703" s="37"/>
      <c r="O6703" s="37"/>
      <c r="P6703" s="36"/>
      <c r="S6703" s="36"/>
      <c r="T6703" s="36"/>
      <c r="U6703" s="36"/>
      <c r="V6703" s="36"/>
    </row>
    <row r="6704" spans="11:22" x14ac:dyDescent="0.25">
      <c r="K6704" s="36"/>
      <c r="L6704" s="37"/>
      <c r="M6704" s="37"/>
      <c r="N6704" s="37"/>
      <c r="O6704" s="37"/>
      <c r="P6704" s="36"/>
      <c r="S6704" s="36"/>
      <c r="T6704" s="36"/>
      <c r="U6704" s="36"/>
      <c r="V6704" s="36"/>
    </row>
    <row r="6705" spans="11:22" x14ac:dyDescent="0.25">
      <c r="K6705" s="36"/>
      <c r="L6705" s="37"/>
      <c r="M6705" s="37"/>
      <c r="N6705" s="37"/>
      <c r="O6705" s="37"/>
      <c r="P6705" s="36"/>
      <c r="S6705" s="36"/>
      <c r="T6705" s="36"/>
      <c r="U6705" s="36"/>
      <c r="V6705" s="36"/>
    </row>
    <row r="6706" spans="11:22" x14ac:dyDescent="0.25">
      <c r="K6706" s="36"/>
      <c r="L6706" s="37"/>
      <c r="M6706" s="37"/>
      <c r="N6706" s="37"/>
      <c r="O6706" s="37"/>
      <c r="P6706" s="36"/>
      <c r="S6706" s="36"/>
      <c r="T6706" s="36"/>
      <c r="U6706" s="36"/>
      <c r="V6706" s="36"/>
    </row>
    <row r="6707" spans="11:22" x14ac:dyDescent="0.25">
      <c r="K6707" s="36"/>
      <c r="L6707" s="37"/>
      <c r="M6707" s="37"/>
      <c r="N6707" s="37"/>
      <c r="O6707" s="37"/>
      <c r="P6707" s="36"/>
      <c r="S6707" s="36"/>
      <c r="T6707" s="36"/>
      <c r="U6707" s="36"/>
      <c r="V6707" s="36"/>
    </row>
    <row r="6708" spans="11:22" x14ac:dyDescent="0.25">
      <c r="K6708" s="36"/>
      <c r="L6708" s="37"/>
      <c r="M6708" s="37"/>
      <c r="N6708" s="37"/>
      <c r="O6708" s="37"/>
      <c r="P6708" s="36"/>
      <c r="S6708" s="36"/>
      <c r="T6708" s="36"/>
      <c r="U6708" s="36"/>
      <c r="V6708" s="36"/>
    </row>
    <row r="6709" spans="11:22" x14ac:dyDescent="0.25">
      <c r="K6709" s="36"/>
      <c r="L6709" s="37"/>
      <c r="M6709" s="37"/>
      <c r="N6709" s="37"/>
      <c r="O6709" s="37"/>
      <c r="P6709" s="36"/>
      <c r="S6709" s="36"/>
      <c r="T6709" s="36"/>
      <c r="U6709" s="36"/>
      <c r="V6709" s="36"/>
    </row>
    <row r="6710" spans="11:22" x14ac:dyDescent="0.25">
      <c r="K6710" s="36"/>
      <c r="L6710" s="37"/>
      <c r="M6710" s="37"/>
      <c r="N6710" s="37"/>
      <c r="O6710" s="37"/>
      <c r="P6710" s="36"/>
      <c r="S6710" s="36"/>
      <c r="T6710" s="36"/>
      <c r="U6710" s="36"/>
      <c r="V6710" s="36"/>
    </row>
    <row r="6711" spans="11:22" x14ac:dyDescent="0.25">
      <c r="K6711" s="36"/>
      <c r="L6711" s="37"/>
      <c r="M6711" s="37"/>
      <c r="N6711" s="37"/>
      <c r="O6711" s="37"/>
      <c r="P6711" s="36"/>
      <c r="S6711" s="36"/>
      <c r="T6711" s="36"/>
      <c r="U6711" s="36"/>
      <c r="V6711" s="36"/>
    </row>
    <row r="6712" spans="11:22" x14ac:dyDescent="0.25">
      <c r="K6712" s="36"/>
      <c r="L6712" s="37"/>
      <c r="M6712" s="37"/>
      <c r="N6712" s="37"/>
      <c r="O6712" s="37"/>
      <c r="P6712" s="36"/>
      <c r="S6712" s="36"/>
      <c r="T6712" s="36"/>
      <c r="U6712" s="36"/>
      <c r="V6712" s="36"/>
    </row>
    <row r="6713" spans="11:22" x14ac:dyDescent="0.25">
      <c r="K6713" s="36"/>
      <c r="L6713" s="37"/>
      <c r="M6713" s="37"/>
      <c r="N6713" s="37"/>
      <c r="O6713" s="37"/>
      <c r="P6713" s="36"/>
      <c r="S6713" s="36"/>
      <c r="T6713" s="36"/>
      <c r="U6713" s="36"/>
      <c r="V6713" s="36"/>
    </row>
    <row r="6714" spans="11:22" x14ac:dyDescent="0.25">
      <c r="K6714" s="36"/>
      <c r="L6714" s="37"/>
      <c r="M6714" s="37"/>
      <c r="N6714" s="37"/>
      <c r="O6714" s="37"/>
      <c r="P6714" s="36"/>
      <c r="S6714" s="36"/>
      <c r="T6714" s="36"/>
      <c r="U6714" s="36"/>
      <c r="V6714" s="36"/>
    </row>
    <row r="6715" spans="11:22" x14ac:dyDescent="0.25">
      <c r="K6715" s="36"/>
      <c r="L6715" s="37"/>
      <c r="M6715" s="37"/>
      <c r="N6715" s="37"/>
      <c r="O6715" s="37"/>
      <c r="P6715" s="36"/>
      <c r="S6715" s="36"/>
      <c r="T6715" s="36"/>
      <c r="U6715" s="36"/>
      <c r="V6715" s="36"/>
    </row>
    <row r="6716" spans="11:22" x14ac:dyDescent="0.25">
      <c r="K6716" s="36"/>
      <c r="L6716" s="37"/>
      <c r="M6716" s="37"/>
      <c r="N6716" s="37"/>
      <c r="O6716" s="37"/>
      <c r="P6716" s="36"/>
      <c r="S6716" s="36"/>
      <c r="T6716" s="36"/>
      <c r="U6716" s="36"/>
      <c r="V6716" s="36"/>
    </row>
    <row r="6717" spans="11:22" x14ac:dyDescent="0.25">
      <c r="K6717" s="36"/>
      <c r="L6717" s="37"/>
      <c r="M6717" s="37"/>
      <c r="N6717" s="37"/>
      <c r="O6717" s="37"/>
      <c r="P6717" s="36"/>
      <c r="S6717" s="36"/>
      <c r="T6717" s="36"/>
      <c r="U6717" s="36"/>
      <c r="V6717" s="36"/>
    </row>
    <row r="6718" spans="11:22" x14ac:dyDescent="0.25">
      <c r="K6718" s="36"/>
      <c r="L6718" s="37"/>
      <c r="M6718" s="37"/>
      <c r="N6718" s="37"/>
      <c r="O6718" s="37"/>
      <c r="P6718" s="36"/>
      <c r="S6718" s="36"/>
      <c r="T6718" s="36"/>
      <c r="U6718" s="36"/>
      <c r="V6718" s="36"/>
    </row>
    <row r="6719" spans="11:22" x14ac:dyDescent="0.25">
      <c r="K6719" s="36"/>
      <c r="L6719" s="37"/>
      <c r="M6719" s="37"/>
      <c r="N6719" s="37"/>
      <c r="O6719" s="37"/>
      <c r="P6719" s="36"/>
      <c r="S6719" s="36"/>
      <c r="T6719" s="36"/>
      <c r="U6719" s="36"/>
      <c r="V6719" s="36"/>
    </row>
    <row r="6720" spans="11:22" x14ac:dyDescent="0.25">
      <c r="K6720" s="36"/>
      <c r="L6720" s="37"/>
      <c r="M6720" s="37"/>
      <c r="N6720" s="37"/>
      <c r="O6720" s="37"/>
      <c r="P6720" s="36"/>
      <c r="S6720" s="36"/>
      <c r="T6720" s="36"/>
      <c r="U6720" s="36"/>
      <c r="V6720" s="36"/>
    </row>
    <row r="6721" spans="11:22" x14ac:dyDescent="0.25">
      <c r="K6721" s="36"/>
      <c r="L6721" s="37"/>
      <c r="M6721" s="37"/>
      <c r="N6721" s="37"/>
      <c r="O6721" s="37"/>
      <c r="P6721" s="36"/>
      <c r="S6721" s="36"/>
      <c r="T6721" s="36"/>
      <c r="U6721" s="36"/>
      <c r="V6721" s="36"/>
    </row>
    <row r="6722" spans="11:22" x14ac:dyDescent="0.25">
      <c r="K6722" s="36"/>
      <c r="L6722" s="37"/>
      <c r="M6722" s="37"/>
      <c r="N6722" s="37"/>
      <c r="O6722" s="37"/>
      <c r="P6722" s="36"/>
      <c r="S6722" s="36"/>
      <c r="T6722" s="36"/>
      <c r="U6722" s="36"/>
      <c r="V6722" s="36"/>
    </row>
    <row r="6723" spans="11:22" x14ac:dyDescent="0.25">
      <c r="K6723" s="36"/>
      <c r="L6723" s="37"/>
      <c r="M6723" s="37"/>
      <c r="N6723" s="37"/>
      <c r="O6723" s="37"/>
      <c r="P6723" s="36"/>
      <c r="S6723" s="36"/>
      <c r="T6723" s="36"/>
      <c r="U6723" s="36"/>
      <c r="V6723" s="36"/>
    </row>
    <row r="6724" spans="11:22" x14ac:dyDescent="0.25">
      <c r="K6724" s="36"/>
      <c r="L6724" s="37"/>
      <c r="M6724" s="37"/>
      <c r="N6724" s="37"/>
      <c r="O6724" s="37"/>
      <c r="P6724" s="36"/>
      <c r="S6724" s="36"/>
      <c r="T6724" s="36"/>
      <c r="U6724" s="36"/>
      <c r="V6724" s="36"/>
    </row>
    <row r="6725" spans="11:22" x14ac:dyDescent="0.25">
      <c r="K6725" s="36"/>
      <c r="L6725" s="37"/>
      <c r="M6725" s="37"/>
      <c r="N6725" s="37"/>
      <c r="O6725" s="37"/>
      <c r="P6725" s="36"/>
      <c r="S6725" s="36"/>
      <c r="T6725" s="36"/>
      <c r="U6725" s="36"/>
      <c r="V6725" s="36"/>
    </row>
    <row r="6726" spans="11:22" x14ac:dyDescent="0.25">
      <c r="K6726" s="36"/>
      <c r="L6726" s="37"/>
      <c r="M6726" s="37"/>
      <c r="N6726" s="37"/>
      <c r="O6726" s="37"/>
      <c r="P6726" s="36"/>
      <c r="S6726" s="36"/>
      <c r="T6726" s="36"/>
      <c r="U6726" s="36"/>
      <c r="V6726" s="36"/>
    </row>
    <row r="6727" spans="11:22" x14ac:dyDescent="0.25">
      <c r="K6727" s="36"/>
      <c r="L6727" s="37"/>
      <c r="M6727" s="37"/>
      <c r="N6727" s="37"/>
      <c r="O6727" s="37"/>
      <c r="P6727" s="36"/>
      <c r="S6727" s="36"/>
      <c r="T6727" s="36"/>
      <c r="U6727" s="36"/>
      <c r="V6727" s="36"/>
    </row>
    <row r="6728" spans="11:22" x14ac:dyDescent="0.25">
      <c r="K6728" s="36"/>
      <c r="L6728" s="37"/>
      <c r="M6728" s="37"/>
      <c r="N6728" s="37"/>
      <c r="O6728" s="37"/>
      <c r="P6728" s="36"/>
      <c r="S6728" s="36"/>
      <c r="T6728" s="36"/>
      <c r="U6728" s="36"/>
      <c r="V6728" s="36"/>
    </row>
    <row r="6729" spans="11:22" x14ac:dyDescent="0.25">
      <c r="K6729" s="36"/>
      <c r="L6729" s="37"/>
      <c r="M6729" s="37"/>
      <c r="N6729" s="37"/>
      <c r="O6729" s="37"/>
      <c r="P6729" s="36"/>
      <c r="S6729" s="36"/>
      <c r="T6729" s="36"/>
      <c r="U6729" s="36"/>
      <c r="V6729" s="36"/>
    </row>
    <row r="6730" spans="11:22" x14ac:dyDescent="0.25">
      <c r="K6730" s="36"/>
      <c r="L6730" s="37"/>
      <c r="M6730" s="37"/>
      <c r="N6730" s="37"/>
      <c r="O6730" s="37"/>
      <c r="P6730" s="36"/>
      <c r="S6730" s="36"/>
      <c r="T6730" s="36"/>
      <c r="U6730" s="36"/>
      <c r="V6730" s="36"/>
    </row>
    <row r="6731" spans="11:22" x14ac:dyDescent="0.25">
      <c r="K6731" s="36"/>
      <c r="L6731" s="37"/>
      <c r="M6731" s="37"/>
      <c r="N6731" s="37"/>
      <c r="O6731" s="37"/>
      <c r="P6731" s="36"/>
      <c r="S6731" s="36"/>
      <c r="T6731" s="36"/>
      <c r="U6731" s="36"/>
      <c r="V6731" s="36"/>
    </row>
    <row r="6732" spans="11:22" x14ac:dyDescent="0.25">
      <c r="K6732" s="36"/>
      <c r="L6732" s="37"/>
      <c r="M6732" s="37"/>
      <c r="N6732" s="37"/>
      <c r="O6732" s="37"/>
      <c r="P6732" s="36"/>
      <c r="S6732" s="36"/>
      <c r="T6732" s="36"/>
      <c r="U6732" s="36"/>
      <c r="V6732" s="36"/>
    </row>
    <row r="6733" spans="11:22" x14ac:dyDescent="0.25">
      <c r="K6733" s="36"/>
      <c r="L6733" s="37"/>
      <c r="M6733" s="37"/>
      <c r="N6733" s="37"/>
      <c r="O6733" s="37"/>
      <c r="P6733" s="36"/>
      <c r="S6733" s="36"/>
      <c r="T6733" s="36"/>
      <c r="U6733" s="36"/>
      <c r="V6733" s="36"/>
    </row>
    <row r="6734" spans="11:22" x14ac:dyDescent="0.25">
      <c r="K6734" s="36"/>
      <c r="L6734" s="37"/>
      <c r="M6734" s="37"/>
      <c r="N6734" s="37"/>
      <c r="O6734" s="37"/>
      <c r="P6734" s="36"/>
      <c r="S6734" s="36"/>
      <c r="T6734" s="36"/>
      <c r="U6734" s="36"/>
      <c r="V6734" s="36"/>
    </row>
    <row r="6735" spans="11:22" x14ac:dyDescent="0.25">
      <c r="K6735" s="36"/>
      <c r="L6735" s="37"/>
      <c r="M6735" s="37"/>
      <c r="N6735" s="37"/>
      <c r="O6735" s="37"/>
      <c r="P6735" s="36"/>
      <c r="S6735" s="36"/>
      <c r="T6735" s="36"/>
      <c r="U6735" s="36"/>
      <c r="V6735" s="36"/>
    </row>
    <row r="6736" spans="11:22" x14ac:dyDescent="0.25">
      <c r="K6736" s="36"/>
      <c r="L6736" s="37"/>
      <c r="M6736" s="37"/>
      <c r="N6736" s="37"/>
      <c r="O6736" s="37"/>
      <c r="P6736" s="36"/>
      <c r="S6736" s="36"/>
      <c r="T6736" s="36"/>
      <c r="U6736" s="36"/>
      <c r="V6736" s="36"/>
    </row>
    <row r="6737" spans="11:22" x14ac:dyDescent="0.25">
      <c r="K6737" s="36"/>
      <c r="L6737" s="37"/>
      <c r="M6737" s="37"/>
      <c r="N6737" s="37"/>
      <c r="O6737" s="37"/>
      <c r="P6737" s="36"/>
      <c r="S6737" s="36"/>
      <c r="T6737" s="36"/>
      <c r="U6737" s="36"/>
      <c r="V6737" s="36"/>
    </row>
    <row r="6738" spans="11:22" x14ac:dyDescent="0.25">
      <c r="K6738" s="36"/>
      <c r="L6738" s="37"/>
      <c r="M6738" s="37"/>
      <c r="N6738" s="37"/>
      <c r="O6738" s="37"/>
      <c r="P6738" s="36"/>
      <c r="S6738" s="36"/>
      <c r="T6738" s="36"/>
      <c r="U6738" s="36"/>
      <c r="V6738" s="36"/>
    </row>
    <row r="6739" spans="11:22" x14ac:dyDescent="0.25">
      <c r="K6739" s="36"/>
      <c r="L6739" s="37"/>
      <c r="M6739" s="37"/>
      <c r="N6739" s="37"/>
      <c r="O6739" s="37"/>
      <c r="P6739" s="36"/>
      <c r="S6739" s="36"/>
      <c r="T6739" s="36"/>
      <c r="U6739" s="36"/>
      <c r="V6739" s="36"/>
    </row>
    <row r="6740" spans="11:22" x14ac:dyDescent="0.25">
      <c r="K6740" s="36"/>
      <c r="L6740" s="37"/>
      <c r="M6740" s="37"/>
      <c r="N6740" s="37"/>
      <c r="O6740" s="37"/>
      <c r="P6740" s="36"/>
      <c r="S6740" s="36"/>
      <c r="T6740" s="36"/>
      <c r="U6740" s="36"/>
      <c r="V6740" s="36"/>
    </row>
    <row r="6741" spans="11:22" x14ac:dyDescent="0.25">
      <c r="K6741" s="36"/>
      <c r="L6741" s="37"/>
      <c r="M6741" s="37"/>
      <c r="N6741" s="37"/>
      <c r="O6741" s="37"/>
      <c r="P6741" s="36"/>
      <c r="S6741" s="36"/>
      <c r="T6741" s="36"/>
      <c r="U6741" s="36"/>
      <c r="V6741" s="36"/>
    </row>
    <row r="6742" spans="11:22" x14ac:dyDescent="0.25">
      <c r="K6742" s="36"/>
      <c r="L6742" s="37"/>
      <c r="M6742" s="37"/>
      <c r="N6742" s="37"/>
      <c r="O6742" s="37"/>
      <c r="P6742" s="36"/>
      <c r="S6742" s="36"/>
      <c r="T6742" s="36"/>
      <c r="U6742" s="36"/>
      <c r="V6742" s="36"/>
    </row>
    <row r="6743" spans="11:22" x14ac:dyDescent="0.25">
      <c r="K6743" s="36"/>
      <c r="L6743" s="37"/>
      <c r="M6743" s="37"/>
      <c r="N6743" s="37"/>
      <c r="O6743" s="37"/>
      <c r="P6743" s="36"/>
      <c r="S6743" s="36"/>
      <c r="T6743" s="36"/>
      <c r="U6743" s="36"/>
      <c r="V6743" s="36"/>
    </row>
    <row r="6744" spans="11:22" x14ac:dyDescent="0.25">
      <c r="K6744" s="36"/>
      <c r="L6744" s="37"/>
      <c r="M6744" s="37"/>
      <c r="N6744" s="37"/>
      <c r="O6744" s="37"/>
      <c r="P6744" s="36"/>
      <c r="S6744" s="36"/>
      <c r="T6744" s="36"/>
      <c r="U6744" s="36"/>
      <c r="V6744" s="36"/>
    </row>
    <row r="6745" spans="11:22" x14ac:dyDescent="0.25">
      <c r="K6745" s="36"/>
      <c r="L6745" s="37"/>
      <c r="M6745" s="37"/>
      <c r="N6745" s="37"/>
      <c r="O6745" s="37"/>
      <c r="P6745" s="36"/>
      <c r="S6745" s="36"/>
      <c r="T6745" s="36"/>
      <c r="U6745" s="36"/>
      <c r="V6745" s="36"/>
    </row>
    <row r="6746" spans="11:22" x14ac:dyDescent="0.25">
      <c r="K6746" s="36"/>
      <c r="L6746" s="37"/>
      <c r="M6746" s="37"/>
      <c r="N6746" s="37"/>
      <c r="O6746" s="37"/>
      <c r="P6746" s="36"/>
      <c r="S6746" s="36"/>
      <c r="T6746" s="36"/>
      <c r="U6746" s="36"/>
      <c r="V6746" s="36"/>
    </row>
    <row r="6747" spans="11:22" x14ac:dyDescent="0.25">
      <c r="K6747" s="36"/>
      <c r="L6747" s="37"/>
      <c r="M6747" s="37"/>
      <c r="N6747" s="37"/>
      <c r="O6747" s="37"/>
      <c r="P6747" s="36"/>
      <c r="S6747" s="36"/>
      <c r="T6747" s="36"/>
      <c r="U6747" s="36"/>
      <c r="V6747" s="36"/>
    </row>
    <row r="6748" spans="11:22" x14ac:dyDescent="0.25">
      <c r="K6748" s="36"/>
      <c r="L6748" s="37"/>
      <c r="M6748" s="37"/>
      <c r="N6748" s="37"/>
      <c r="O6748" s="37"/>
      <c r="P6748" s="36"/>
      <c r="S6748" s="36"/>
      <c r="T6748" s="36"/>
      <c r="U6748" s="36"/>
      <c r="V6748" s="36"/>
    </row>
    <row r="6749" spans="11:22" x14ac:dyDescent="0.25">
      <c r="K6749" s="36"/>
      <c r="L6749" s="37"/>
      <c r="M6749" s="37"/>
      <c r="N6749" s="37"/>
      <c r="O6749" s="37"/>
      <c r="P6749" s="36"/>
      <c r="S6749" s="36"/>
      <c r="T6749" s="36"/>
      <c r="U6749" s="36"/>
      <c r="V6749" s="36"/>
    </row>
    <row r="6750" spans="11:22" x14ac:dyDescent="0.25">
      <c r="K6750" s="36"/>
      <c r="L6750" s="37"/>
      <c r="M6750" s="37"/>
      <c r="N6750" s="37"/>
      <c r="O6750" s="37"/>
      <c r="P6750" s="36"/>
      <c r="S6750" s="36"/>
      <c r="T6750" s="36"/>
      <c r="U6750" s="36"/>
      <c r="V6750" s="36"/>
    </row>
    <row r="6751" spans="11:22" x14ac:dyDescent="0.25">
      <c r="K6751" s="36"/>
      <c r="L6751" s="37"/>
      <c r="M6751" s="37"/>
      <c r="N6751" s="37"/>
      <c r="O6751" s="37"/>
      <c r="P6751" s="36"/>
      <c r="S6751" s="36"/>
      <c r="T6751" s="36"/>
      <c r="U6751" s="36"/>
      <c r="V6751" s="36"/>
    </row>
    <row r="6752" spans="11:22" x14ac:dyDescent="0.25">
      <c r="K6752" s="36"/>
      <c r="L6752" s="37"/>
      <c r="M6752" s="37"/>
      <c r="N6752" s="37"/>
      <c r="O6752" s="37"/>
      <c r="P6752" s="36"/>
      <c r="S6752" s="36"/>
      <c r="T6752" s="36"/>
      <c r="U6752" s="36"/>
      <c r="V6752" s="36"/>
    </row>
    <row r="6753" spans="11:22" x14ac:dyDescent="0.25">
      <c r="K6753" s="36"/>
      <c r="L6753" s="37"/>
      <c r="M6753" s="37"/>
      <c r="N6753" s="37"/>
      <c r="O6753" s="37"/>
      <c r="P6753" s="36"/>
      <c r="S6753" s="36"/>
      <c r="T6753" s="36"/>
      <c r="U6753" s="36"/>
      <c r="V6753" s="36"/>
    </row>
    <row r="6754" spans="11:22" x14ac:dyDescent="0.25">
      <c r="K6754" s="36"/>
      <c r="L6754" s="37"/>
      <c r="M6754" s="37"/>
      <c r="N6754" s="37"/>
      <c r="O6754" s="37"/>
      <c r="P6754" s="36"/>
      <c r="S6754" s="36"/>
      <c r="T6754" s="36"/>
      <c r="U6754" s="36"/>
      <c r="V6754" s="36"/>
    </row>
    <row r="6755" spans="11:22" x14ac:dyDescent="0.25">
      <c r="K6755" s="36"/>
      <c r="L6755" s="37"/>
      <c r="M6755" s="37"/>
      <c r="N6755" s="37"/>
      <c r="O6755" s="37"/>
      <c r="P6755" s="36"/>
      <c r="S6755" s="36"/>
      <c r="T6755" s="36"/>
      <c r="U6755" s="36"/>
      <c r="V6755" s="36"/>
    </row>
    <row r="6756" spans="11:22" x14ac:dyDescent="0.25">
      <c r="K6756" s="36"/>
      <c r="L6756" s="37"/>
      <c r="M6756" s="37"/>
      <c r="N6756" s="37"/>
      <c r="O6756" s="37"/>
      <c r="P6756" s="36"/>
      <c r="S6756" s="36"/>
      <c r="T6756" s="36"/>
      <c r="U6756" s="36"/>
      <c r="V6756" s="36"/>
    </row>
    <row r="6757" spans="11:22" x14ac:dyDescent="0.25">
      <c r="K6757" s="36"/>
      <c r="L6757" s="37"/>
      <c r="M6757" s="37"/>
      <c r="N6757" s="37"/>
      <c r="O6757" s="37"/>
      <c r="P6757" s="36"/>
      <c r="S6757" s="36"/>
      <c r="T6757" s="36"/>
      <c r="U6757" s="36"/>
      <c r="V6757" s="36"/>
    </row>
    <row r="6758" spans="11:22" x14ac:dyDescent="0.25">
      <c r="K6758" s="36"/>
      <c r="L6758" s="37"/>
      <c r="M6758" s="37"/>
      <c r="N6758" s="37"/>
      <c r="O6758" s="37"/>
      <c r="P6758" s="36"/>
      <c r="S6758" s="36"/>
      <c r="T6758" s="36"/>
      <c r="U6758" s="36"/>
      <c r="V6758" s="36"/>
    </row>
    <row r="6759" spans="11:22" x14ac:dyDescent="0.25">
      <c r="K6759" s="36"/>
      <c r="L6759" s="37"/>
      <c r="M6759" s="37"/>
      <c r="N6759" s="37"/>
      <c r="O6759" s="37"/>
      <c r="P6759" s="36"/>
      <c r="S6759" s="36"/>
      <c r="T6759" s="36"/>
      <c r="U6759" s="36"/>
      <c r="V6759" s="36"/>
    </row>
    <row r="6760" spans="11:22" x14ac:dyDescent="0.25">
      <c r="K6760" s="36"/>
      <c r="L6760" s="37"/>
      <c r="M6760" s="37"/>
      <c r="N6760" s="37"/>
      <c r="O6760" s="37"/>
      <c r="P6760" s="36"/>
      <c r="S6760" s="36"/>
      <c r="T6760" s="36"/>
      <c r="U6760" s="36"/>
      <c r="V6760" s="36"/>
    </row>
    <row r="6761" spans="11:22" x14ac:dyDescent="0.25">
      <c r="K6761" s="36"/>
      <c r="L6761" s="37"/>
      <c r="M6761" s="37"/>
      <c r="N6761" s="37"/>
      <c r="O6761" s="37"/>
      <c r="P6761" s="36"/>
      <c r="S6761" s="36"/>
      <c r="T6761" s="36"/>
      <c r="U6761" s="36"/>
      <c r="V6761" s="36"/>
    </row>
    <row r="6762" spans="11:22" x14ac:dyDescent="0.25">
      <c r="K6762" s="36"/>
      <c r="L6762" s="37"/>
      <c r="M6762" s="37"/>
      <c r="N6762" s="37"/>
      <c r="O6762" s="37"/>
      <c r="P6762" s="36"/>
      <c r="S6762" s="36"/>
      <c r="T6762" s="36"/>
      <c r="U6762" s="36"/>
      <c r="V6762" s="36"/>
    </row>
    <row r="6763" spans="11:22" x14ac:dyDescent="0.25">
      <c r="K6763" s="36"/>
      <c r="L6763" s="37"/>
      <c r="M6763" s="37"/>
      <c r="N6763" s="37"/>
      <c r="O6763" s="37"/>
      <c r="P6763" s="36"/>
      <c r="S6763" s="36"/>
      <c r="T6763" s="36"/>
      <c r="U6763" s="36"/>
      <c r="V6763" s="36"/>
    </row>
    <row r="6764" spans="11:22" x14ac:dyDescent="0.25">
      <c r="K6764" s="36"/>
      <c r="L6764" s="37"/>
      <c r="M6764" s="37"/>
      <c r="N6764" s="37"/>
      <c r="O6764" s="37"/>
      <c r="P6764" s="36"/>
      <c r="S6764" s="36"/>
      <c r="T6764" s="36"/>
      <c r="U6764" s="36"/>
      <c r="V6764" s="36"/>
    </row>
    <row r="6765" spans="11:22" x14ac:dyDescent="0.25">
      <c r="K6765" s="36"/>
      <c r="L6765" s="37"/>
      <c r="M6765" s="37"/>
      <c r="N6765" s="37"/>
      <c r="O6765" s="37"/>
      <c r="P6765" s="36"/>
      <c r="S6765" s="36"/>
      <c r="T6765" s="36"/>
      <c r="U6765" s="36"/>
      <c r="V6765" s="36"/>
    </row>
    <row r="6766" spans="11:22" x14ac:dyDescent="0.25">
      <c r="K6766" s="36"/>
      <c r="L6766" s="37"/>
      <c r="M6766" s="37"/>
      <c r="N6766" s="37"/>
      <c r="O6766" s="37"/>
      <c r="P6766" s="36"/>
      <c r="S6766" s="36"/>
      <c r="T6766" s="36"/>
      <c r="U6766" s="36"/>
      <c r="V6766" s="36"/>
    </row>
    <row r="6767" spans="11:22" x14ac:dyDescent="0.25">
      <c r="K6767" s="36"/>
      <c r="L6767" s="37"/>
      <c r="M6767" s="37"/>
      <c r="N6767" s="37"/>
      <c r="O6767" s="37"/>
      <c r="P6767" s="36"/>
      <c r="S6767" s="36"/>
      <c r="T6767" s="36"/>
      <c r="U6767" s="36"/>
      <c r="V6767" s="36"/>
    </row>
    <row r="6768" spans="11:22" x14ac:dyDescent="0.25">
      <c r="K6768" s="36"/>
      <c r="L6768" s="37"/>
      <c r="M6768" s="37"/>
      <c r="N6768" s="37"/>
      <c r="O6768" s="37"/>
      <c r="P6768" s="36"/>
      <c r="S6768" s="36"/>
      <c r="T6768" s="36"/>
      <c r="U6768" s="36"/>
      <c r="V6768" s="36"/>
    </row>
    <row r="6769" spans="11:22" x14ac:dyDescent="0.25">
      <c r="K6769" s="36"/>
      <c r="L6769" s="37"/>
      <c r="M6769" s="37"/>
      <c r="N6769" s="37"/>
      <c r="O6769" s="37"/>
      <c r="P6769" s="36"/>
      <c r="S6769" s="36"/>
      <c r="T6769" s="36"/>
      <c r="U6769" s="36"/>
      <c r="V6769" s="36"/>
    </row>
    <row r="6770" spans="11:22" x14ac:dyDescent="0.25">
      <c r="K6770" s="36"/>
      <c r="L6770" s="37"/>
      <c r="M6770" s="37"/>
      <c r="N6770" s="37"/>
      <c r="O6770" s="37"/>
      <c r="P6770" s="36"/>
      <c r="S6770" s="36"/>
      <c r="T6770" s="36"/>
      <c r="U6770" s="36"/>
      <c r="V6770" s="36"/>
    </row>
    <row r="6771" spans="11:22" x14ac:dyDescent="0.25">
      <c r="K6771" s="36"/>
      <c r="L6771" s="37"/>
      <c r="M6771" s="37"/>
      <c r="N6771" s="37"/>
      <c r="O6771" s="37"/>
      <c r="P6771" s="36"/>
      <c r="S6771" s="36"/>
      <c r="T6771" s="36"/>
      <c r="U6771" s="36"/>
      <c r="V6771" s="36"/>
    </row>
    <row r="6772" spans="11:22" x14ac:dyDescent="0.25">
      <c r="K6772" s="36"/>
      <c r="L6772" s="37"/>
      <c r="M6772" s="37"/>
      <c r="N6772" s="37"/>
      <c r="O6772" s="37"/>
      <c r="P6772" s="36"/>
      <c r="S6772" s="36"/>
      <c r="T6772" s="36"/>
      <c r="U6772" s="36"/>
      <c r="V6772" s="36"/>
    </row>
    <row r="6773" spans="11:22" x14ac:dyDescent="0.25">
      <c r="K6773" s="36"/>
      <c r="L6773" s="37"/>
      <c r="M6773" s="37"/>
      <c r="N6773" s="37"/>
      <c r="O6773" s="37"/>
      <c r="P6773" s="36"/>
      <c r="S6773" s="36"/>
      <c r="T6773" s="36"/>
      <c r="U6773" s="36"/>
      <c r="V6773" s="36"/>
    </row>
    <row r="6774" spans="11:22" x14ac:dyDescent="0.25">
      <c r="K6774" s="36"/>
      <c r="L6774" s="37"/>
      <c r="M6774" s="37"/>
      <c r="N6774" s="37"/>
      <c r="O6774" s="37"/>
      <c r="P6774" s="36"/>
      <c r="S6774" s="36"/>
      <c r="T6774" s="36"/>
      <c r="U6774" s="36"/>
      <c r="V6774" s="36"/>
    </row>
    <row r="6775" spans="11:22" x14ac:dyDescent="0.25">
      <c r="K6775" s="36"/>
      <c r="L6775" s="37"/>
      <c r="M6775" s="37"/>
      <c r="N6775" s="37"/>
      <c r="O6775" s="37"/>
      <c r="P6775" s="36"/>
      <c r="S6775" s="36"/>
      <c r="T6775" s="36"/>
      <c r="U6775" s="36"/>
      <c r="V6775" s="36"/>
    </row>
    <row r="6776" spans="11:22" x14ac:dyDescent="0.25">
      <c r="K6776" s="36"/>
      <c r="L6776" s="37"/>
      <c r="M6776" s="37"/>
      <c r="N6776" s="37"/>
      <c r="O6776" s="37"/>
      <c r="P6776" s="36"/>
      <c r="S6776" s="36"/>
      <c r="T6776" s="36"/>
      <c r="U6776" s="36"/>
      <c r="V6776" s="36"/>
    </row>
    <row r="6777" spans="11:22" x14ac:dyDescent="0.25">
      <c r="K6777" s="36"/>
      <c r="L6777" s="37"/>
      <c r="M6777" s="37"/>
      <c r="N6777" s="37"/>
      <c r="O6777" s="37"/>
      <c r="P6777" s="36"/>
      <c r="S6777" s="36"/>
      <c r="T6777" s="36"/>
      <c r="U6777" s="36"/>
      <c r="V6777" s="36"/>
    </row>
    <row r="6778" spans="11:22" x14ac:dyDescent="0.25">
      <c r="K6778" s="36"/>
      <c r="L6778" s="37"/>
      <c r="M6778" s="37"/>
      <c r="N6778" s="37"/>
      <c r="O6778" s="37"/>
      <c r="P6778" s="36"/>
      <c r="S6778" s="36"/>
      <c r="T6778" s="36"/>
      <c r="U6778" s="36"/>
      <c r="V6778" s="36"/>
    </row>
    <row r="6779" spans="11:22" x14ac:dyDescent="0.25">
      <c r="K6779" s="36"/>
      <c r="L6779" s="37"/>
      <c r="M6779" s="37"/>
      <c r="N6779" s="37"/>
      <c r="O6779" s="37"/>
      <c r="P6779" s="36"/>
      <c r="S6779" s="36"/>
      <c r="T6779" s="36"/>
      <c r="U6779" s="36"/>
      <c r="V6779" s="36"/>
    </row>
    <row r="6780" spans="11:22" x14ac:dyDescent="0.25">
      <c r="K6780" s="36"/>
      <c r="L6780" s="37"/>
      <c r="M6780" s="37"/>
      <c r="N6780" s="37"/>
      <c r="O6780" s="37"/>
      <c r="P6780" s="36"/>
      <c r="S6780" s="36"/>
      <c r="T6780" s="36"/>
      <c r="U6780" s="36"/>
      <c r="V6780" s="36"/>
    </row>
    <row r="6781" spans="11:22" x14ac:dyDescent="0.25">
      <c r="K6781" s="36"/>
      <c r="L6781" s="37"/>
      <c r="M6781" s="37"/>
      <c r="N6781" s="37"/>
      <c r="O6781" s="37"/>
      <c r="P6781" s="36"/>
      <c r="S6781" s="36"/>
      <c r="T6781" s="36"/>
      <c r="U6781" s="36"/>
      <c r="V6781" s="36"/>
    </row>
    <row r="6782" spans="11:22" x14ac:dyDescent="0.25">
      <c r="K6782" s="36"/>
      <c r="L6782" s="37"/>
      <c r="M6782" s="37"/>
      <c r="N6782" s="37"/>
      <c r="O6782" s="37"/>
      <c r="P6782" s="36"/>
      <c r="S6782" s="36"/>
      <c r="T6782" s="36"/>
      <c r="U6782" s="36"/>
      <c r="V6782" s="36"/>
    </row>
    <row r="6783" spans="11:22" x14ac:dyDescent="0.25">
      <c r="K6783" s="36"/>
      <c r="L6783" s="37"/>
      <c r="M6783" s="37"/>
      <c r="N6783" s="37"/>
      <c r="O6783" s="37"/>
      <c r="P6783" s="36"/>
      <c r="S6783" s="36"/>
      <c r="T6783" s="36"/>
      <c r="U6783" s="36"/>
      <c r="V6783" s="36"/>
    </row>
    <row r="6784" spans="11:22" x14ac:dyDescent="0.25">
      <c r="K6784" s="36"/>
      <c r="L6784" s="37"/>
      <c r="M6784" s="37"/>
      <c r="N6784" s="37"/>
      <c r="O6784" s="37"/>
      <c r="P6784" s="36"/>
      <c r="S6784" s="36"/>
      <c r="T6784" s="36"/>
      <c r="U6784" s="36"/>
      <c r="V6784" s="36"/>
    </row>
    <row r="6785" spans="11:22" x14ac:dyDescent="0.25">
      <c r="K6785" s="36"/>
      <c r="L6785" s="37"/>
      <c r="M6785" s="37"/>
      <c r="N6785" s="37"/>
      <c r="O6785" s="37"/>
      <c r="P6785" s="36"/>
      <c r="S6785" s="36"/>
      <c r="T6785" s="36"/>
      <c r="U6785" s="36"/>
      <c r="V6785" s="36"/>
    </row>
    <row r="6786" spans="11:22" x14ac:dyDescent="0.25">
      <c r="K6786" s="36"/>
      <c r="L6786" s="37"/>
      <c r="M6786" s="37"/>
      <c r="N6786" s="37"/>
      <c r="O6786" s="37"/>
      <c r="P6786" s="36"/>
      <c r="S6786" s="36"/>
      <c r="T6786" s="36"/>
      <c r="U6786" s="36"/>
      <c r="V6786" s="36"/>
    </row>
    <row r="6787" spans="11:22" x14ac:dyDescent="0.25">
      <c r="K6787" s="36"/>
      <c r="L6787" s="37"/>
      <c r="M6787" s="37"/>
      <c r="N6787" s="37"/>
      <c r="O6787" s="37"/>
      <c r="P6787" s="36"/>
      <c r="S6787" s="36"/>
      <c r="T6787" s="36"/>
      <c r="U6787" s="36"/>
      <c r="V6787" s="36"/>
    </row>
    <row r="6788" spans="11:22" x14ac:dyDescent="0.25">
      <c r="K6788" s="36"/>
      <c r="L6788" s="37"/>
      <c r="M6788" s="37"/>
      <c r="N6788" s="37"/>
      <c r="O6788" s="37"/>
      <c r="P6788" s="36"/>
      <c r="S6788" s="36"/>
      <c r="T6788" s="36"/>
      <c r="U6788" s="36"/>
      <c r="V6788" s="36"/>
    </row>
    <row r="6789" spans="11:22" x14ac:dyDescent="0.25">
      <c r="K6789" s="36"/>
      <c r="L6789" s="37"/>
      <c r="M6789" s="37"/>
      <c r="N6789" s="37"/>
      <c r="O6789" s="37"/>
      <c r="P6789" s="36"/>
      <c r="S6789" s="36"/>
      <c r="T6789" s="36"/>
      <c r="U6789" s="36"/>
      <c r="V6789" s="36"/>
    </row>
    <row r="6790" spans="11:22" x14ac:dyDescent="0.25">
      <c r="K6790" s="36"/>
      <c r="L6790" s="37"/>
      <c r="M6790" s="37"/>
      <c r="N6790" s="37"/>
      <c r="O6790" s="37"/>
      <c r="P6790" s="36"/>
      <c r="S6790" s="36"/>
      <c r="T6790" s="36"/>
      <c r="U6790" s="36"/>
      <c r="V6790" s="36"/>
    </row>
    <row r="6791" spans="11:22" x14ac:dyDescent="0.25">
      <c r="K6791" s="36"/>
      <c r="L6791" s="37"/>
      <c r="M6791" s="37"/>
      <c r="N6791" s="37"/>
      <c r="O6791" s="37"/>
      <c r="P6791" s="36"/>
      <c r="S6791" s="36"/>
      <c r="T6791" s="36"/>
      <c r="U6791" s="36"/>
      <c r="V6791" s="36"/>
    </row>
    <row r="6792" spans="11:22" x14ac:dyDescent="0.25">
      <c r="K6792" s="36"/>
      <c r="L6792" s="37"/>
      <c r="M6792" s="37"/>
      <c r="N6792" s="37"/>
      <c r="O6792" s="37"/>
      <c r="P6792" s="36"/>
      <c r="S6792" s="36"/>
      <c r="T6792" s="36"/>
      <c r="U6792" s="36"/>
      <c r="V6792" s="36"/>
    </row>
    <row r="6793" spans="11:22" x14ac:dyDescent="0.25">
      <c r="K6793" s="36"/>
      <c r="L6793" s="37"/>
      <c r="M6793" s="37"/>
      <c r="N6793" s="37"/>
      <c r="O6793" s="37"/>
      <c r="P6793" s="36"/>
      <c r="S6793" s="36"/>
      <c r="T6793" s="36"/>
      <c r="U6793" s="36"/>
      <c r="V6793" s="36"/>
    </row>
    <row r="6794" spans="11:22" x14ac:dyDescent="0.25">
      <c r="K6794" s="36"/>
      <c r="L6794" s="37"/>
      <c r="M6794" s="37"/>
      <c r="N6794" s="37"/>
      <c r="O6794" s="37"/>
      <c r="P6794" s="36"/>
      <c r="S6794" s="36"/>
      <c r="T6794" s="36"/>
      <c r="U6794" s="36"/>
      <c r="V6794" s="36"/>
    </row>
    <row r="6795" spans="11:22" x14ac:dyDescent="0.25">
      <c r="K6795" s="36"/>
      <c r="L6795" s="37"/>
      <c r="M6795" s="37"/>
      <c r="N6795" s="37"/>
      <c r="O6795" s="37"/>
      <c r="P6795" s="36"/>
      <c r="S6795" s="36"/>
      <c r="T6795" s="36"/>
      <c r="U6795" s="36"/>
      <c r="V6795" s="36"/>
    </row>
    <row r="6796" spans="11:22" x14ac:dyDescent="0.25">
      <c r="K6796" s="36"/>
      <c r="L6796" s="37"/>
      <c r="M6796" s="37"/>
      <c r="N6796" s="37"/>
      <c r="O6796" s="37"/>
      <c r="P6796" s="36"/>
      <c r="S6796" s="36"/>
      <c r="T6796" s="36"/>
      <c r="U6796" s="36"/>
      <c r="V6796" s="36"/>
    </row>
    <row r="6797" spans="11:22" x14ac:dyDescent="0.25">
      <c r="K6797" s="36"/>
      <c r="L6797" s="37"/>
      <c r="M6797" s="37"/>
      <c r="N6797" s="37"/>
      <c r="O6797" s="37"/>
      <c r="P6797" s="36"/>
      <c r="S6797" s="36"/>
      <c r="T6797" s="36"/>
      <c r="U6797" s="36"/>
      <c r="V6797" s="36"/>
    </row>
    <row r="6798" spans="11:22" x14ac:dyDescent="0.25">
      <c r="K6798" s="36"/>
      <c r="L6798" s="37"/>
      <c r="M6798" s="37"/>
      <c r="N6798" s="37"/>
      <c r="O6798" s="37"/>
      <c r="P6798" s="36"/>
      <c r="S6798" s="36"/>
      <c r="T6798" s="36"/>
      <c r="U6798" s="36"/>
      <c r="V6798" s="36"/>
    </row>
    <row r="6799" spans="11:22" x14ac:dyDescent="0.25">
      <c r="K6799" s="36"/>
      <c r="L6799" s="37"/>
      <c r="M6799" s="37"/>
      <c r="N6799" s="37"/>
      <c r="O6799" s="37"/>
      <c r="P6799" s="36"/>
      <c r="S6799" s="36"/>
      <c r="T6799" s="36"/>
      <c r="U6799" s="36"/>
      <c r="V6799" s="36"/>
    </row>
    <row r="6800" spans="11:22" x14ac:dyDescent="0.25">
      <c r="K6800" s="36"/>
      <c r="L6800" s="37"/>
      <c r="M6800" s="37"/>
      <c r="N6800" s="37"/>
      <c r="O6800" s="37"/>
      <c r="P6800" s="36"/>
      <c r="S6800" s="36"/>
      <c r="T6800" s="36"/>
      <c r="U6800" s="36"/>
      <c r="V6800" s="36"/>
    </row>
    <row r="6801" spans="11:22" x14ac:dyDescent="0.25">
      <c r="K6801" s="36"/>
      <c r="L6801" s="37"/>
      <c r="M6801" s="37"/>
      <c r="N6801" s="37"/>
      <c r="O6801" s="37"/>
      <c r="P6801" s="36"/>
      <c r="S6801" s="36"/>
      <c r="T6801" s="36"/>
      <c r="U6801" s="36"/>
      <c r="V6801" s="36"/>
    </row>
    <row r="6802" spans="11:22" x14ac:dyDescent="0.25">
      <c r="K6802" s="36"/>
      <c r="L6802" s="37"/>
      <c r="M6802" s="37"/>
      <c r="N6802" s="37"/>
      <c r="O6802" s="37"/>
      <c r="P6802" s="36"/>
      <c r="S6802" s="36"/>
      <c r="T6802" s="36"/>
      <c r="U6802" s="36"/>
      <c r="V6802" s="36"/>
    </row>
    <row r="6803" spans="11:22" x14ac:dyDescent="0.25">
      <c r="K6803" s="36"/>
      <c r="L6803" s="37"/>
      <c r="M6803" s="37"/>
      <c r="N6803" s="37"/>
      <c r="O6803" s="37"/>
      <c r="P6803" s="36"/>
      <c r="S6803" s="36"/>
      <c r="T6803" s="36"/>
      <c r="U6803" s="36"/>
      <c r="V6803" s="36"/>
    </row>
    <row r="6804" spans="11:22" x14ac:dyDescent="0.25">
      <c r="K6804" s="36"/>
      <c r="L6804" s="37"/>
      <c r="M6804" s="37"/>
      <c r="N6804" s="37"/>
      <c r="O6804" s="37"/>
      <c r="P6804" s="36"/>
      <c r="S6804" s="36"/>
      <c r="T6804" s="36"/>
      <c r="U6804" s="36"/>
      <c r="V6804" s="36"/>
    </row>
    <row r="6805" spans="11:22" x14ac:dyDescent="0.25">
      <c r="K6805" s="36"/>
      <c r="L6805" s="37"/>
      <c r="M6805" s="37"/>
      <c r="N6805" s="37"/>
      <c r="O6805" s="37"/>
      <c r="P6805" s="36"/>
      <c r="S6805" s="36"/>
      <c r="T6805" s="36"/>
      <c r="U6805" s="36"/>
      <c r="V6805" s="36"/>
    </row>
    <row r="6806" spans="11:22" x14ac:dyDescent="0.25">
      <c r="K6806" s="36"/>
      <c r="L6806" s="37"/>
      <c r="M6806" s="37"/>
      <c r="N6806" s="37"/>
      <c r="O6806" s="37"/>
      <c r="P6806" s="36"/>
      <c r="S6806" s="36"/>
      <c r="T6806" s="36"/>
      <c r="U6806" s="36"/>
      <c r="V6806" s="36"/>
    </row>
    <row r="6807" spans="11:22" x14ac:dyDescent="0.25">
      <c r="K6807" s="36"/>
      <c r="L6807" s="37"/>
      <c r="M6807" s="37"/>
      <c r="N6807" s="37"/>
      <c r="O6807" s="37"/>
      <c r="P6807" s="36"/>
      <c r="S6807" s="36"/>
      <c r="T6807" s="36"/>
      <c r="U6807" s="36"/>
      <c r="V6807" s="36"/>
    </row>
    <row r="6808" spans="11:22" x14ac:dyDescent="0.25">
      <c r="K6808" s="36"/>
      <c r="L6808" s="37"/>
      <c r="M6808" s="37"/>
      <c r="N6808" s="37"/>
      <c r="O6808" s="37"/>
      <c r="P6808" s="36"/>
      <c r="S6808" s="36"/>
      <c r="T6808" s="36"/>
      <c r="U6808" s="36"/>
      <c r="V6808" s="36"/>
    </row>
    <row r="6809" spans="11:22" x14ac:dyDescent="0.25">
      <c r="K6809" s="36"/>
      <c r="L6809" s="37"/>
      <c r="M6809" s="37"/>
      <c r="N6809" s="37"/>
      <c r="O6809" s="37"/>
      <c r="P6809" s="36"/>
      <c r="S6809" s="36"/>
      <c r="T6809" s="36"/>
      <c r="U6809" s="36"/>
      <c r="V6809" s="36"/>
    </row>
    <row r="6810" spans="11:22" x14ac:dyDescent="0.25">
      <c r="K6810" s="36"/>
      <c r="L6810" s="37"/>
      <c r="M6810" s="37"/>
      <c r="N6810" s="37"/>
      <c r="O6810" s="37"/>
      <c r="P6810" s="36"/>
      <c r="S6810" s="36"/>
      <c r="T6810" s="36"/>
      <c r="U6810" s="36"/>
      <c r="V6810" s="36"/>
    </row>
    <row r="6811" spans="11:22" x14ac:dyDescent="0.25">
      <c r="K6811" s="36"/>
      <c r="L6811" s="37"/>
      <c r="M6811" s="37"/>
      <c r="N6811" s="37"/>
      <c r="O6811" s="37"/>
      <c r="P6811" s="36"/>
      <c r="S6811" s="36"/>
      <c r="T6811" s="36"/>
      <c r="U6811" s="36"/>
      <c r="V6811" s="36"/>
    </row>
    <row r="6812" spans="11:22" x14ac:dyDescent="0.25">
      <c r="K6812" s="36"/>
      <c r="L6812" s="37"/>
      <c r="M6812" s="37"/>
      <c r="N6812" s="37"/>
      <c r="O6812" s="37"/>
      <c r="P6812" s="36"/>
      <c r="S6812" s="36"/>
      <c r="T6812" s="36"/>
      <c r="U6812" s="36"/>
      <c r="V6812" s="36"/>
    </row>
    <row r="6813" spans="11:22" x14ac:dyDescent="0.25">
      <c r="K6813" s="36"/>
      <c r="L6813" s="37"/>
      <c r="M6813" s="37"/>
      <c r="N6813" s="37"/>
      <c r="O6813" s="37"/>
      <c r="P6813" s="36"/>
      <c r="S6813" s="36"/>
      <c r="T6813" s="36"/>
      <c r="U6813" s="36"/>
      <c r="V6813" s="36"/>
    </row>
    <row r="6814" spans="11:22" x14ac:dyDescent="0.25">
      <c r="K6814" s="36"/>
      <c r="L6814" s="37"/>
      <c r="M6814" s="37"/>
      <c r="N6814" s="37"/>
      <c r="O6814" s="37"/>
      <c r="P6814" s="36"/>
      <c r="S6814" s="36"/>
      <c r="T6814" s="36"/>
      <c r="U6814" s="36"/>
      <c r="V6814" s="36"/>
    </row>
    <row r="6815" spans="11:22" x14ac:dyDescent="0.25">
      <c r="K6815" s="36"/>
      <c r="L6815" s="37"/>
      <c r="M6815" s="37"/>
      <c r="N6815" s="37"/>
      <c r="O6815" s="37"/>
      <c r="P6815" s="36"/>
      <c r="S6815" s="36"/>
      <c r="T6815" s="36"/>
      <c r="U6815" s="36"/>
      <c r="V6815" s="36"/>
    </row>
    <row r="6816" spans="11:22" x14ac:dyDescent="0.25">
      <c r="K6816" s="36"/>
      <c r="L6816" s="37"/>
      <c r="M6816" s="37"/>
      <c r="N6816" s="37"/>
      <c r="O6816" s="37"/>
      <c r="P6816" s="36"/>
      <c r="S6816" s="36"/>
      <c r="T6816" s="36"/>
      <c r="U6816" s="36"/>
      <c r="V6816" s="36"/>
    </row>
    <row r="6817" spans="11:22" x14ac:dyDescent="0.25">
      <c r="K6817" s="36"/>
      <c r="L6817" s="37"/>
      <c r="M6817" s="37"/>
      <c r="N6817" s="37"/>
      <c r="O6817" s="37"/>
      <c r="P6817" s="36"/>
      <c r="S6817" s="36"/>
      <c r="T6817" s="36"/>
      <c r="U6817" s="36"/>
      <c r="V6817" s="36"/>
    </row>
    <row r="6818" spans="11:22" x14ac:dyDescent="0.25">
      <c r="K6818" s="36"/>
      <c r="L6818" s="37"/>
      <c r="M6818" s="37"/>
      <c r="N6818" s="37"/>
      <c r="O6818" s="37"/>
      <c r="P6818" s="36"/>
      <c r="S6818" s="36"/>
      <c r="T6818" s="36"/>
      <c r="U6818" s="36"/>
      <c r="V6818" s="36"/>
    </row>
    <row r="6819" spans="11:22" x14ac:dyDescent="0.25">
      <c r="K6819" s="36"/>
      <c r="L6819" s="37"/>
      <c r="M6819" s="37"/>
      <c r="N6819" s="37"/>
      <c r="O6819" s="37"/>
      <c r="P6819" s="36"/>
      <c r="S6819" s="36"/>
      <c r="T6819" s="36"/>
      <c r="U6819" s="36"/>
      <c r="V6819" s="36"/>
    </row>
    <row r="6820" spans="11:22" x14ac:dyDescent="0.25">
      <c r="K6820" s="36"/>
      <c r="L6820" s="37"/>
      <c r="M6820" s="37"/>
      <c r="N6820" s="37"/>
      <c r="O6820" s="37"/>
      <c r="P6820" s="36"/>
      <c r="S6820" s="36"/>
      <c r="T6820" s="36"/>
      <c r="U6820" s="36"/>
      <c r="V6820" s="36"/>
    </row>
    <row r="6821" spans="11:22" x14ac:dyDescent="0.25">
      <c r="K6821" s="36"/>
      <c r="L6821" s="37"/>
      <c r="M6821" s="37"/>
      <c r="N6821" s="37"/>
      <c r="O6821" s="37"/>
      <c r="P6821" s="36"/>
      <c r="S6821" s="36"/>
      <c r="T6821" s="36"/>
      <c r="U6821" s="36"/>
      <c r="V6821" s="36"/>
    </row>
    <row r="6822" spans="11:22" x14ac:dyDescent="0.25">
      <c r="K6822" s="36"/>
      <c r="L6822" s="37"/>
      <c r="M6822" s="37"/>
      <c r="N6822" s="37"/>
      <c r="O6822" s="37"/>
      <c r="P6822" s="36"/>
      <c r="S6822" s="36"/>
      <c r="T6822" s="36"/>
      <c r="U6822" s="36"/>
      <c r="V6822" s="36"/>
    </row>
    <row r="6823" spans="11:22" x14ac:dyDescent="0.25">
      <c r="K6823" s="36"/>
      <c r="L6823" s="37"/>
      <c r="M6823" s="37"/>
      <c r="N6823" s="37"/>
      <c r="O6823" s="37"/>
      <c r="P6823" s="36"/>
      <c r="S6823" s="36"/>
      <c r="T6823" s="36"/>
      <c r="U6823" s="36"/>
      <c r="V6823" s="36"/>
    </row>
    <row r="6824" spans="11:22" x14ac:dyDescent="0.25">
      <c r="K6824" s="36"/>
      <c r="L6824" s="37"/>
      <c r="M6824" s="37"/>
      <c r="N6824" s="37"/>
      <c r="O6824" s="37"/>
      <c r="P6824" s="36"/>
      <c r="S6824" s="36"/>
      <c r="T6824" s="36"/>
      <c r="U6824" s="36"/>
      <c r="V6824" s="36"/>
    </row>
    <row r="6825" spans="11:22" x14ac:dyDescent="0.25">
      <c r="K6825" s="36"/>
      <c r="L6825" s="37"/>
      <c r="M6825" s="37"/>
      <c r="N6825" s="37"/>
      <c r="O6825" s="37"/>
      <c r="P6825" s="36"/>
      <c r="S6825" s="36"/>
      <c r="T6825" s="36"/>
      <c r="U6825" s="36"/>
      <c r="V6825" s="36"/>
    </row>
    <row r="6826" spans="11:22" x14ac:dyDescent="0.25">
      <c r="K6826" s="36"/>
      <c r="L6826" s="37"/>
      <c r="M6826" s="37"/>
      <c r="N6826" s="37"/>
      <c r="O6826" s="37"/>
      <c r="P6826" s="36"/>
      <c r="S6826" s="36"/>
      <c r="T6826" s="36"/>
      <c r="U6826" s="36"/>
      <c r="V6826" s="36"/>
    </row>
    <row r="6827" spans="11:22" x14ac:dyDescent="0.25">
      <c r="K6827" s="36"/>
      <c r="L6827" s="37"/>
      <c r="M6827" s="37"/>
      <c r="N6827" s="37"/>
      <c r="O6827" s="37"/>
      <c r="P6827" s="36"/>
      <c r="S6827" s="36"/>
      <c r="T6827" s="36"/>
      <c r="U6827" s="36"/>
      <c r="V6827" s="36"/>
    </row>
    <row r="6828" spans="11:22" x14ac:dyDescent="0.25">
      <c r="K6828" s="36"/>
      <c r="L6828" s="37"/>
      <c r="M6828" s="37"/>
      <c r="N6828" s="37"/>
      <c r="O6828" s="37"/>
      <c r="P6828" s="36"/>
      <c r="S6828" s="36"/>
      <c r="T6828" s="36"/>
      <c r="U6828" s="36"/>
      <c r="V6828" s="36"/>
    </row>
    <row r="6829" spans="11:22" x14ac:dyDescent="0.25">
      <c r="K6829" s="36"/>
      <c r="L6829" s="37"/>
      <c r="M6829" s="37"/>
      <c r="N6829" s="37"/>
      <c r="O6829" s="37"/>
      <c r="P6829" s="36"/>
      <c r="S6829" s="36"/>
      <c r="T6829" s="36"/>
      <c r="U6829" s="36"/>
      <c r="V6829" s="36"/>
    </row>
    <row r="6830" spans="11:22" x14ac:dyDescent="0.25">
      <c r="K6830" s="36"/>
      <c r="L6830" s="37"/>
      <c r="M6830" s="37"/>
      <c r="N6830" s="37"/>
      <c r="O6830" s="37"/>
      <c r="P6830" s="36"/>
      <c r="S6830" s="36"/>
      <c r="T6830" s="36"/>
      <c r="U6830" s="36"/>
      <c r="V6830" s="36"/>
    </row>
    <row r="6831" spans="11:22" x14ac:dyDescent="0.25">
      <c r="K6831" s="36"/>
      <c r="L6831" s="37"/>
      <c r="M6831" s="37"/>
      <c r="N6831" s="37"/>
      <c r="O6831" s="37"/>
      <c r="P6831" s="36"/>
      <c r="S6831" s="36"/>
      <c r="T6831" s="36"/>
      <c r="U6831" s="36"/>
      <c r="V6831" s="36"/>
    </row>
    <row r="6832" spans="11:22" x14ac:dyDescent="0.25">
      <c r="K6832" s="36"/>
      <c r="L6832" s="37"/>
      <c r="M6832" s="37"/>
      <c r="N6832" s="37"/>
      <c r="O6832" s="37"/>
      <c r="P6832" s="36"/>
      <c r="S6832" s="36"/>
      <c r="T6832" s="36"/>
      <c r="U6832" s="36"/>
      <c r="V6832" s="36"/>
    </row>
    <row r="6833" spans="11:22" x14ac:dyDescent="0.25">
      <c r="K6833" s="36"/>
      <c r="L6833" s="37"/>
      <c r="M6833" s="37"/>
      <c r="N6833" s="37"/>
      <c r="O6833" s="37"/>
      <c r="P6833" s="36"/>
      <c r="S6833" s="36"/>
      <c r="T6833" s="36"/>
      <c r="U6833" s="36"/>
      <c r="V6833" s="36"/>
    </row>
    <row r="6834" spans="11:22" x14ac:dyDescent="0.25">
      <c r="K6834" s="36"/>
      <c r="L6834" s="37"/>
      <c r="M6834" s="37"/>
      <c r="N6834" s="37"/>
      <c r="O6834" s="37"/>
      <c r="P6834" s="36"/>
      <c r="S6834" s="36"/>
      <c r="T6834" s="36"/>
      <c r="U6834" s="36"/>
      <c r="V6834" s="36"/>
    </row>
    <row r="6835" spans="11:22" x14ac:dyDescent="0.25">
      <c r="K6835" s="36"/>
      <c r="L6835" s="37"/>
      <c r="M6835" s="37"/>
      <c r="N6835" s="37"/>
      <c r="O6835" s="37"/>
      <c r="P6835" s="36"/>
      <c r="S6835" s="36"/>
      <c r="T6835" s="36"/>
      <c r="U6835" s="36"/>
      <c r="V6835" s="36"/>
    </row>
    <row r="6836" spans="11:22" x14ac:dyDescent="0.25">
      <c r="K6836" s="36"/>
      <c r="L6836" s="37"/>
      <c r="M6836" s="37"/>
      <c r="N6836" s="37"/>
      <c r="O6836" s="37"/>
      <c r="P6836" s="36"/>
      <c r="S6836" s="36"/>
      <c r="T6836" s="36"/>
      <c r="U6836" s="36"/>
      <c r="V6836" s="36"/>
    </row>
    <row r="6837" spans="11:22" x14ac:dyDescent="0.25">
      <c r="K6837" s="36"/>
      <c r="L6837" s="37"/>
      <c r="M6837" s="37"/>
      <c r="N6837" s="37"/>
      <c r="O6837" s="37"/>
      <c r="P6837" s="36"/>
      <c r="S6837" s="36"/>
      <c r="T6837" s="36"/>
      <c r="U6837" s="36"/>
      <c r="V6837" s="36"/>
    </row>
    <row r="6838" spans="11:22" x14ac:dyDescent="0.25">
      <c r="K6838" s="36"/>
      <c r="L6838" s="37"/>
      <c r="M6838" s="37"/>
      <c r="N6838" s="37"/>
      <c r="O6838" s="37"/>
      <c r="P6838" s="36"/>
      <c r="S6838" s="36"/>
      <c r="T6838" s="36"/>
      <c r="U6838" s="36"/>
      <c r="V6838" s="36"/>
    </row>
    <row r="6839" spans="11:22" x14ac:dyDescent="0.25">
      <c r="K6839" s="36"/>
      <c r="L6839" s="37"/>
      <c r="M6839" s="37"/>
      <c r="N6839" s="37"/>
      <c r="O6839" s="37"/>
      <c r="P6839" s="36"/>
      <c r="S6839" s="36"/>
      <c r="T6839" s="36"/>
      <c r="U6839" s="36"/>
      <c r="V6839" s="36"/>
    </row>
    <row r="6840" spans="11:22" x14ac:dyDescent="0.25">
      <c r="K6840" s="36"/>
      <c r="L6840" s="37"/>
      <c r="M6840" s="37"/>
      <c r="N6840" s="37"/>
      <c r="O6840" s="37"/>
      <c r="P6840" s="36"/>
      <c r="S6840" s="36"/>
      <c r="T6840" s="36"/>
      <c r="U6840" s="36"/>
      <c r="V6840" s="36"/>
    </row>
    <row r="6841" spans="11:22" x14ac:dyDescent="0.25">
      <c r="K6841" s="36"/>
      <c r="L6841" s="37"/>
      <c r="M6841" s="37"/>
      <c r="N6841" s="37"/>
      <c r="O6841" s="37"/>
      <c r="P6841" s="36"/>
      <c r="S6841" s="36"/>
      <c r="T6841" s="36"/>
      <c r="U6841" s="36"/>
      <c r="V6841" s="36"/>
    </row>
    <row r="6842" spans="11:22" x14ac:dyDescent="0.25">
      <c r="K6842" s="36"/>
      <c r="L6842" s="37"/>
      <c r="M6842" s="37"/>
      <c r="N6842" s="37"/>
      <c r="O6842" s="37"/>
      <c r="P6842" s="36"/>
      <c r="S6842" s="36"/>
      <c r="T6842" s="36"/>
      <c r="U6842" s="36"/>
      <c r="V6842" s="36"/>
    </row>
    <row r="6843" spans="11:22" x14ac:dyDescent="0.25">
      <c r="K6843" s="36"/>
      <c r="L6843" s="37"/>
      <c r="M6843" s="37"/>
      <c r="N6843" s="37"/>
      <c r="O6843" s="37"/>
      <c r="P6843" s="36"/>
      <c r="S6843" s="36"/>
      <c r="T6843" s="36"/>
      <c r="U6843" s="36"/>
      <c r="V6843" s="36"/>
    </row>
    <row r="6844" spans="11:22" x14ac:dyDescent="0.25">
      <c r="K6844" s="36"/>
      <c r="L6844" s="37"/>
      <c r="M6844" s="37"/>
      <c r="N6844" s="37"/>
      <c r="O6844" s="37"/>
      <c r="P6844" s="36"/>
      <c r="S6844" s="36"/>
      <c r="T6844" s="36"/>
      <c r="U6844" s="36"/>
      <c r="V6844" s="36"/>
    </row>
    <row r="6845" spans="11:22" x14ac:dyDescent="0.25">
      <c r="K6845" s="36"/>
      <c r="L6845" s="37"/>
      <c r="M6845" s="37"/>
      <c r="N6845" s="37"/>
      <c r="O6845" s="37"/>
      <c r="P6845" s="36"/>
      <c r="S6845" s="36"/>
      <c r="T6845" s="36"/>
      <c r="U6845" s="36"/>
      <c r="V6845" s="36"/>
    </row>
    <row r="6846" spans="11:22" x14ac:dyDescent="0.25">
      <c r="K6846" s="36"/>
      <c r="L6846" s="37"/>
      <c r="M6846" s="37"/>
      <c r="N6846" s="37"/>
      <c r="O6846" s="37"/>
      <c r="P6846" s="36"/>
      <c r="S6846" s="36"/>
      <c r="T6846" s="36"/>
      <c r="U6846" s="36"/>
      <c r="V6846" s="36"/>
    </row>
    <row r="6847" spans="11:22" x14ac:dyDescent="0.25">
      <c r="K6847" s="36"/>
      <c r="L6847" s="37"/>
      <c r="M6847" s="37"/>
      <c r="N6847" s="37"/>
      <c r="O6847" s="37"/>
      <c r="P6847" s="36"/>
      <c r="S6847" s="36"/>
      <c r="T6847" s="36"/>
      <c r="U6847" s="36"/>
      <c r="V6847" s="36"/>
    </row>
    <row r="6848" spans="11:22" x14ac:dyDescent="0.25">
      <c r="K6848" s="36"/>
      <c r="L6848" s="37"/>
      <c r="M6848" s="37"/>
      <c r="N6848" s="37"/>
      <c r="O6848" s="37"/>
      <c r="P6848" s="36"/>
      <c r="S6848" s="36"/>
      <c r="T6848" s="36"/>
      <c r="U6848" s="36"/>
      <c r="V6848" s="36"/>
    </row>
    <row r="6849" spans="11:22" x14ac:dyDescent="0.25">
      <c r="K6849" s="36"/>
      <c r="L6849" s="37"/>
      <c r="M6849" s="37"/>
      <c r="N6849" s="37"/>
      <c r="O6849" s="37"/>
      <c r="P6849" s="36"/>
      <c r="S6849" s="36"/>
      <c r="T6849" s="36"/>
      <c r="U6849" s="36"/>
      <c r="V6849" s="36"/>
    </row>
    <row r="6850" spans="11:22" x14ac:dyDescent="0.25">
      <c r="K6850" s="36"/>
      <c r="L6850" s="37"/>
      <c r="M6850" s="37"/>
      <c r="N6850" s="37"/>
      <c r="O6850" s="37"/>
      <c r="P6850" s="36"/>
      <c r="S6850" s="36"/>
      <c r="T6850" s="36"/>
      <c r="U6850" s="36"/>
      <c r="V6850" s="36"/>
    </row>
    <row r="6851" spans="11:22" x14ac:dyDescent="0.25">
      <c r="K6851" s="36"/>
      <c r="L6851" s="37"/>
      <c r="M6851" s="37"/>
      <c r="N6851" s="37"/>
      <c r="O6851" s="37"/>
      <c r="P6851" s="36"/>
      <c r="S6851" s="36"/>
      <c r="T6851" s="36"/>
      <c r="U6851" s="36"/>
      <c r="V6851" s="36"/>
    </row>
    <row r="6852" spans="11:22" x14ac:dyDescent="0.25">
      <c r="K6852" s="36"/>
      <c r="L6852" s="37"/>
      <c r="M6852" s="37"/>
      <c r="N6852" s="37"/>
      <c r="O6852" s="37"/>
      <c r="P6852" s="36"/>
      <c r="S6852" s="36"/>
      <c r="T6852" s="36"/>
      <c r="U6852" s="36"/>
      <c r="V6852" s="36"/>
    </row>
    <row r="6853" spans="11:22" x14ac:dyDescent="0.25">
      <c r="K6853" s="36"/>
      <c r="L6853" s="37"/>
      <c r="M6853" s="37"/>
      <c r="N6853" s="37"/>
      <c r="O6853" s="37"/>
      <c r="P6853" s="36"/>
      <c r="S6853" s="36"/>
      <c r="T6853" s="36"/>
      <c r="U6853" s="36"/>
      <c r="V6853" s="36"/>
    </row>
    <row r="6854" spans="11:22" x14ac:dyDescent="0.25">
      <c r="K6854" s="36"/>
      <c r="L6854" s="37"/>
      <c r="M6854" s="37"/>
      <c r="N6854" s="37"/>
      <c r="O6854" s="37"/>
      <c r="P6854" s="36"/>
      <c r="S6854" s="36"/>
      <c r="T6854" s="36"/>
      <c r="U6854" s="36"/>
      <c r="V6854" s="36"/>
    </row>
    <row r="6855" spans="11:22" x14ac:dyDescent="0.25">
      <c r="K6855" s="36"/>
      <c r="L6855" s="37"/>
      <c r="M6855" s="37"/>
      <c r="N6855" s="37"/>
      <c r="O6855" s="37"/>
      <c r="P6855" s="36"/>
      <c r="S6855" s="36"/>
      <c r="T6855" s="36"/>
      <c r="U6855" s="36"/>
      <c r="V6855" s="36"/>
    </row>
    <row r="6856" spans="11:22" x14ac:dyDescent="0.25">
      <c r="K6856" s="36"/>
      <c r="L6856" s="37"/>
      <c r="M6856" s="37"/>
      <c r="N6856" s="37"/>
      <c r="O6856" s="37"/>
      <c r="P6856" s="36"/>
      <c r="S6856" s="36"/>
      <c r="T6856" s="36"/>
      <c r="U6856" s="36"/>
      <c r="V6856" s="36"/>
    </row>
    <row r="6857" spans="11:22" x14ac:dyDescent="0.25">
      <c r="K6857" s="36"/>
      <c r="L6857" s="37"/>
      <c r="M6857" s="37"/>
      <c r="N6857" s="37"/>
      <c r="O6857" s="37"/>
      <c r="P6857" s="36"/>
      <c r="S6857" s="36"/>
      <c r="T6857" s="36"/>
      <c r="U6857" s="36"/>
      <c r="V6857" s="36"/>
    </row>
    <row r="6858" spans="11:22" x14ac:dyDescent="0.25">
      <c r="K6858" s="36"/>
      <c r="L6858" s="37"/>
      <c r="M6858" s="37"/>
      <c r="N6858" s="37"/>
      <c r="O6858" s="37"/>
      <c r="P6858" s="36"/>
      <c r="S6858" s="36"/>
      <c r="T6858" s="36"/>
      <c r="U6858" s="36"/>
      <c r="V6858" s="36"/>
    </row>
    <row r="6859" spans="11:22" x14ac:dyDescent="0.25">
      <c r="K6859" s="36"/>
      <c r="L6859" s="37"/>
      <c r="M6859" s="37"/>
      <c r="N6859" s="37"/>
      <c r="O6859" s="37"/>
      <c r="P6859" s="36"/>
      <c r="S6859" s="36"/>
      <c r="T6859" s="36"/>
      <c r="U6859" s="36"/>
      <c r="V6859" s="36"/>
    </row>
    <row r="6860" spans="11:22" x14ac:dyDescent="0.25">
      <c r="K6860" s="36"/>
      <c r="L6860" s="37"/>
      <c r="M6860" s="37"/>
      <c r="N6860" s="37"/>
      <c r="O6860" s="37"/>
      <c r="P6860" s="36"/>
      <c r="S6860" s="36"/>
      <c r="T6860" s="36"/>
      <c r="U6860" s="36"/>
      <c r="V6860" s="36"/>
    </row>
    <row r="6861" spans="11:22" x14ac:dyDescent="0.25">
      <c r="K6861" s="36"/>
      <c r="L6861" s="37"/>
      <c r="M6861" s="37"/>
      <c r="N6861" s="37"/>
      <c r="O6861" s="37"/>
      <c r="P6861" s="36"/>
      <c r="S6861" s="36"/>
      <c r="T6861" s="36"/>
      <c r="U6861" s="36"/>
      <c r="V6861" s="36"/>
    </row>
    <row r="6862" spans="11:22" x14ac:dyDescent="0.25">
      <c r="K6862" s="36"/>
      <c r="L6862" s="37"/>
      <c r="M6862" s="37"/>
      <c r="N6862" s="37"/>
      <c r="O6862" s="37"/>
      <c r="P6862" s="36"/>
      <c r="S6862" s="36"/>
      <c r="T6862" s="36"/>
      <c r="U6862" s="36"/>
      <c r="V6862" s="36"/>
    </row>
    <row r="6863" spans="11:22" x14ac:dyDescent="0.25">
      <c r="K6863" s="36"/>
      <c r="L6863" s="37"/>
      <c r="M6863" s="37"/>
      <c r="N6863" s="37"/>
      <c r="O6863" s="37"/>
      <c r="P6863" s="36"/>
      <c r="S6863" s="36"/>
      <c r="T6863" s="36"/>
      <c r="U6863" s="36"/>
      <c r="V6863" s="36"/>
    </row>
    <row r="6864" spans="11:22" x14ac:dyDescent="0.25">
      <c r="K6864" s="36"/>
      <c r="L6864" s="37"/>
      <c r="M6864" s="37"/>
      <c r="N6864" s="37"/>
      <c r="O6864" s="37"/>
      <c r="P6864" s="36"/>
      <c r="S6864" s="36"/>
      <c r="T6864" s="36"/>
      <c r="U6864" s="36"/>
      <c r="V6864" s="36"/>
    </row>
    <row r="6865" spans="11:22" x14ac:dyDescent="0.25">
      <c r="K6865" s="36"/>
      <c r="L6865" s="37"/>
      <c r="M6865" s="37"/>
      <c r="N6865" s="37"/>
      <c r="O6865" s="37"/>
      <c r="P6865" s="36"/>
      <c r="S6865" s="36"/>
      <c r="T6865" s="36"/>
      <c r="U6865" s="36"/>
      <c r="V6865" s="36"/>
    </row>
    <row r="6866" spans="11:22" x14ac:dyDescent="0.25">
      <c r="K6866" s="36"/>
      <c r="L6866" s="37"/>
      <c r="M6866" s="37"/>
      <c r="N6866" s="37"/>
      <c r="O6866" s="37"/>
      <c r="P6866" s="36"/>
      <c r="S6866" s="36"/>
      <c r="T6866" s="36"/>
      <c r="U6866" s="36"/>
      <c r="V6866" s="36"/>
    </row>
    <row r="6867" spans="11:22" x14ac:dyDescent="0.25">
      <c r="K6867" s="36"/>
      <c r="L6867" s="37"/>
      <c r="M6867" s="37"/>
      <c r="N6867" s="37"/>
      <c r="O6867" s="37"/>
      <c r="P6867" s="36"/>
      <c r="S6867" s="36"/>
      <c r="T6867" s="36"/>
      <c r="U6867" s="36"/>
      <c r="V6867" s="36"/>
    </row>
    <row r="6868" spans="11:22" x14ac:dyDescent="0.25">
      <c r="K6868" s="36"/>
      <c r="L6868" s="37"/>
      <c r="M6868" s="37"/>
      <c r="N6868" s="37"/>
      <c r="O6868" s="37"/>
      <c r="P6868" s="36"/>
      <c r="S6868" s="36"/>
      <c r="T6868" s="36"/>
      <c r="U6868" s="36"/>
      <c r="V6868" s="36"/>
    </row>
    <row r="6869" spans="11:22" x14ac:dyDescent="0.25">
      <c r="K6869" s="36"/>
      <c r="L6869" s="37"/>
      <c r="M6869" s="37"/>
      <c r="N6869" s="37"/>
      <c r="O6869" s="37"/>
      <c r="P6869" s="36"/>
      <c r="S6869" s="36"/>
      <c r="T6869" s="36"/>
      <c r="U6869" s="36"/>
      <c r="V6869" s="36"/>
    </row>
    <row r="6870" spans="11:22" x14ac:dyDescent="0.25">
      <c r="K6870" s="36"/>
      <c r="L6870" s="37"/>
      <c r="M6870" s="37"/>
      <c r="N6870" s="37"/>
      <c r="O6870" s="37"/>
      <c r="P6870" s="36"/>
      <c r="S6870" s="36"/>
      <c r="T6870" s="36"/>
      <c r="U6870" s="36"/>
      <c r="V6870" s="36"/>
    </row>
    <row r="6871" spans="11:22" x14ac:dyDescent="0.25">
      <c r="K6871" s="36"/>
      <c r="L6871" s="37"/>
      <c r="M6871" s="37"/>
      <c r="N6871" s="37"/>
      <c r="O6871" s="37"/>
      <c r="P6871" s="36"/>
      <c r="S6871" s="36"/>
      <c r="T6871" s="36"/>
      <c r="U6871" s="36"/>
      <c r="V6871" s="36"/>
    </row>
    <row r="6872" spans="11:22" x14ac:dyDescent="0.25">
      <c r="K6872" s="36"/>
      <c r="L6872" s="37"/>
      <c r="M6872" s="37"/>
      <c r="N6872" s="37"/>
      <c r="O6872" s="37"/>
      <c r="P6872" s="36"/>
      <c r="S6872" s="36"/>
      <c r="T6872" s="36"/>
      <c r="U6872" s="36"/>
      <c r="V6872" s="36"/>
    </row>
    <row r="6873" spans="11:22" x14ac:dyDescent="0.25">
      <c r="K6873" s="36"/>
      <c r="L6873" s="37"/>
      <c r="M6873" s="37"/>
      <c r="N6873" s="37"/>
      <c r="O6873" s="37"/>
      <c r="P6873" s="36"/>
      <c r="S6873" s="36"/>
      <c r="T6873" s="36"/>
      <c r="U6873" s="36"/>
      <c r="V6873" s="36"/>
    </row>
    <row r="6874" spans="11:22" x14ac:dyDescent="0.25">
      <c r="K6874" s="36"/>
      <c r="L6874" s="37"/>
      <c r="M6874" s="37"/>
      <c r="N6874" s="37"/>
      <c r="O6874" s="37"/>
      <c r="P6874" s="36"/>
      <c r="S6874" s="36"/>
      <c r="T6874" s="36"/>
      <c r="U6874" s="36"/>
      <c r="V6874" s="36"/>
    </row>
    <row r="6875" spans="11:22" x14ac:dyDescent="0.25">
      <c r="K6875" s="36"/>
      <c r="L6875" s="37"/>
      <c r="M6875" s="37"/>
      <c r="N6875" s="37"/>
      <c r="O6875" s="37"/>
      <c r="P6875" s="36"/>
      <c r="S6875" s="36"/>
      <c r="T6875" s="36"/>
      <c r="U6875" s="36"/>
      <c r="V6875" s="36"/>
    </row>
    <row r="6876" spans="11:22" x14ac:dyDescent="0.25">
      <c r="K6876" s="36"/>
      <c r="L6876" s="37"/>
      <c r="M6876" s="37"/>
      <c r="N6876" s="37"/>
      <c r="O6876" s="37"/>
      <c r="P6876" s="36"/>
      <c r="S6876" s="36"/>
      <c r="T6876" s="36"/>
      <c r="U6876" s="36"/>
      <c r="V6876" s="36"/>
    </row>
    <row r="6877" spans="11:22" x14ac:dyDescent="0.25">
      <c r="K6877" s="36"/>
      <c r="L6877" s="37"/>
      <c r="M6877" s="37"/>
      <c r="N6877" s="37"/>
      <c r="O6877" s="37"/>
      <c r="P6877" s="36"/>
      <c r="S6877" s="36"/>
      <c r="T6877" s="36"/>
      <c r="U6877" s="36"/>
      <c r="V6877" s="36"/>
    </row>
    <row r="6878" spans="11:22" x14ac:dyDescent="0.25">
      <c r="K6878" s="36"/>
      <c r="L6878" s="37"/>
      <c r="M6878" s="37"/>
      <c r="N6878" s="37"/>
      <c r="O6878" s="37"/>
      <c r="P6878" s="36"/>
      <c r="S6878" s="36"/>
      <c r="T6878" s="36"/>
      <c r="U6878" s="36"/>
      <c r="V6878" s="36"/>
    </row>
    <row r="6879" spans="11:22" x14ac:dyDescent="0.25">
      <c r="K6879" s="36"/>
      <c r="L6879" s="37"/>
      <c r="M6879" s="37"/>
      <c r="N6879" s="37"/>
      <c r="O6879" s="37"/>
      <c r="P6879" s="36"/>
      <c r="S6879" s="36"/>
      <c r="T6879" s="36"/>
      <c r="U6879" s="36"/>
      <c r="V6879" s="36"/>
    </row>
    <row r="6880" spans="11:22" x14ac:dyDescent="0.25">
      <c r="K6880" s="36"/>
      <c r="L6880" s="37"/>
      <c r="M6880" s="37"/>
      <c r="N6880" s="37"/>
      <c r="O6880" s="37"/>
      <c r="P6880" s="36"/>
      <c r="S6880" s="36"/>
      <c r="T6880" s="36"/>
      <c r="U6880" s="36"/>
      <c r="V6880" s="36"/>
    </row>
    <row r="6881" spans="11:22" x14ac:dyDescent="0.25">
      <c r="K6881" s="36"/>
      <c r="L6881" s="37"/>
      <c r="M6881" s="37"/>
      <c r="N6881" s="37"/>
      <c r="O6881" s="37"/>
      <c r="P6881" s="36"/>
      <c r="S6881" s="36"/>
      <c r="T6881" s="36"/>
      <c r="U6881" s="36"/>
      <c r="V6881" s="36"/>
    </row>
    <row r="6882" spans="11:22" x14ac:dyDescent="0.25">
      <c r="K6882" s="36"/>
      <c r="L6882" s="37"/>
      <c r="M6882" s="37"/>
      <c r="N6882" s="37"/>
      <c r="O6882" s="37"/>
      <c r="P6882" s="36"/>
      <c r="S6882" s="36"/>
      <c r="T6882" s="36"/>
      <c r="U6882" s="36"/>
      <c r="V6882" s="36"/>
    </row>
    <row r="6883" spans="11:22" x14ac:dyDescent="0.25">
      <c r="K6883" s="36"/>
      <c r="L6883" s="37"/>
      <c r="M6883" s="37"/>
      <c r="N6883" s="37"/>
      <c r="O6883" s="37"/>
      <c r="P6883" s="36"/>
      <c r="S6883" s="36"/>
      <c r="T6883" s="36"/>
      <c r="U6883" s="36"/>
      <c r="V6883" s="36"/>
    </row>
    <row r="6884" spans="11:22" x14ac:dyDescent="0.25">
      <c r="K6884" s="36"/>
      <c r="L6884" s="37"/>
      <c r="M6884" s="37"/>
      <c r="N6884" s="37"/>
      <c r="O6884" s="37"/>
      <c r="P6884" s="36"/>
      <c r="S6884" s="36"/>
      <c r="T6884" s="36"/>
      <c r="U6884" s="36"/>
      <c r="V6884" s="36"/>
    </row>
    <row r="6885" spans="11:22" x14ac:dyDescent="0.25">
      <c r="K6885" s="36"/>
      <c r="L6885" s="37"/>
      <c r="M6885" s="37"/>
      <c r="N6885" s="37"/>
      <c r="O6885" s="37"/>
      <c r="P6885" s="36"/>
      <c r="S6885" s="36"/>
      <c r="T6885" s="36"/>
      <c r="U6885" s="36"/>
      <c r="V6885" s="36"/>
    </row>
    <row r="6886" spans="11:22" x14ac:dyDescent="0.25">
      <c r="K6886" s="36"/>
      <c r="L6886" s="37"/>
      <c r="M6886" s="37"/>
      <c r="N6886" s="37"/>
      <c r="O6886" s="37"/>
      <c r="P6886" s="36"/>
      <c r="S6886" s="36"/>
      <c r="T6886" s="36"/>
      <c r="U6886" s="36"/>
      <c r="V6886" s="36"/>
    </row>
    <row r="6887" spans="11:22" x14ac:dyDescent="0.25">
      <c r="K6887" s="36"/>
      <c r="L6887" s="37"/>
      <c r="M6887" s="37"/>
      <c r="N6887" s="37"/>
      <c r="O6887" s="37"/>
      <c r="P6887" s="36"/>
      <c r="S6887" s="36"/>
      <c r="T6887" s="36"/>
      <c r="U6887" s="36"/>
      <c r="V6887" s="36"/>
    </row>
    <row r="6888" spans="11:22" x14ac:dyDescent="0.25">
      <c r="K6888" s="36"/>
      <c r="L6888" s="37"/>
      <c r="M6888" s="37"/>
      <c r="N6888" s="37"/>
      <c r="O6888" s="37"/>
      <c r="P6888" s="36"/>
      <c r="S6888" s="36"/>
      <c r="T6888" s="36"/>
      <c r="U6888" s="36"/>
      <c r="V6888" s="36"/>
    </row>
    <row r="6889" spans="11:22" x14ac:dyDescent="0.25">
      <c r="K6889" s="36"/>
      <c r="L6889" s="37"/>
      <c r="M6889" s="37"/>
      <c r="N6889" s="37"/>
      <c r="O6889" s="37"/>
      <c r="P6889" s="36"/>
      <c r="S6889" s="36"/>
      <c r="T6889" s="36"/>
      <c r="U6889" s="36"/>
      <c r="V6889" s="36"/>
    </row>
    <row r="6890" spans="11:22" x14ac:dyDescent="0.25">
      <c r="K6890" s="36"/>
      <c r="L6890" s="37"/>
      <c r="M6890" s="37"/>
      <c r="N6890" s="37"/>
      <c r="O6890" s="37"/>
      <c r="P6890" s="36"/>
      <c r="S6890" s="36"/>
      <c r="T6890" s="36"/>
      <c r="U6890" s="36"/>
      <c r="V6890" s="36"/>
    </row>
    <row r="6891" spans="11:22" x14ac:dyDescent="0.25">
      <c r="K6891" s="36"/>
      <c r="L6891" s="37"/>
      <c r="M6891" s="37"/>
      <c r="N6891" s="37"/>
      <c r="O6891" s="37"/>
      <c r="P6891" s="36"/>
      <c r="S6891" s="36"/>
      <c r="T6891" s="36"/>
      <c r="U6891" s="36"/>
      <c r="V6891" s="36"/>
    </row>
    <row r="6892" spans="11:22" x14ac:dyDescent="0.25">
      <c r="K6892" s="36"/>
      <c r="L6892" s="37"/>
      <c r="M6892" s="37"/>
      <c r="N6892" s="37"/>
      <c r="O6892" s="37"/>
      <c r="P6892" s="36"/>
      <c r="S6892" s="36"/>
      <c r="T6892" s="36"/>
      <c r="U6892" s="36"/>
      <c r="V6892" s="36"/>
    </row>
    <row r="6893" spans="11:22" x14ac:dyDescent="0.25">
      <c r="K6893" s="36"/>
      <c r="L6893" s="37"/>
      <c r="M6893" s="37"/>
      <c r="N6893" s="37"/>
      <c r="O6893" s="37"/>
      <c r="P6893" s="36"/>
      <c r="S6893" s="36"/>
      <c r="T6893" s="36"/>
      <c r="U6893" s="36"/>
      <c r="V6893" s="36"/>
    </row>
    <row r="6894" spans="11:22" x14ac:dyDescent="0.25">
      <c r="K6894" s="36"/>
      <c r="L6894" s="37"/>
      <c r="M6894" s="37"/>
      <c r="N6894" s="37"/>
      <c r="O6894" s="37"/>
      <c r="P6894" s="36"/>
      <c r="S6894" s="36"/>
      <c r="T6894" s="36"/>
      <c r="U6894" s="36"/>
      <c r="V6894" s="36"/>
    </row>
    <row r="6895" spans="11:22" x14ac:dyDescent="0.25">
      <c r="K6895" s="36"/>
      <c r="L6895" s="37"/>
      <c r="M6895" s="37"/>
      <c r="N6895" s="37"/>
      <c r="O6895" s="37"/>
      <c r="P6895" s="36"/>
      <c r="S6895" s="36"/>
      <c r="T6895" s="36"/>
      <c r="U6895" s="36"/>
      <c r="V6895" s="36"/>
    </row>
    <row r="6896" spans="11:22" x14ac:dyDescent="0.25">
      <c r="K6896" s="36"/>
      <c r="L6896" s="37"/>
      <c r="M6896" s="37"/>
      <c r="N6896" s="37"/>
      <c r="O6896" s="37"/>
      <c r="P6896" s="36"/>
      <c r="S6896" s="36"/>
      <c r="T6896" s="36"/>
      <c r="U6896" s="36"/>
      <c r="V6896" s="36"/>
    </row>
    <row r="6897" spans="11:22" x14ac:dyDescent="0.25">
      <c r="K6897" s="36"/>
      <c r="L6897" s="37"/>
      <c r="M6897" s="37"/>
      <c r="N6897" s="37"/>
      <c r="O6897" s="37"/>
      <c r="P6897" s="36"/>
      <c r="S6897" s="36"/>
      <c r="T6897" s="36"/>
      <c r="U6897" s="36"/>
      <c r="V6897" s="36"/>
    </row>
    <row r="6898" spans="11:22" x14ac:dyDescent="0.25">
      <c r="K6898" s="36"/>
      <c r="L6898" s="37"/>
      <c r="M6898" s="37"/>
      <c r="N6898" s="37"/>
      <c r="O6898" s="37"/>
      <c r="P6898" s="36"/>
      <c r="S6898" s="36"/>
      <c r="T6898" s="36"/>
      <c r="U6898" s="36"/>
      <c r="V6898" s="36"/>
    </row>
    <row r="6899" spans="11:22" x14ac:dyDescent="0.25">
      <c r="K6899" s="36"/>
      <c r="L6899" s="37"/>
      <c r="M6899" s="37"/>
      <c r="N6899" s="37"/>
      <c r="O6899" s="37"/>
      <c r="P6899" s="36"/>
      <c r="S6899" s="36"/>
      <c r="T6899" s="36"/>
      <c r="U6899" s="36"/>
      <c r="V6899" s="36"/>
    </row>
    <row r="6900" spans="11:22" x14ac:dyDescent="0.25">
      <c r="K6900" s="36"/>
      <c r="L6900" s="37"/>
      <c r="M6900" s="37"/>
      <c r="N6900" s="37"/>
      <c r="O6900" s="37"/>
      <c r="P6900" s="36"/>
      <c r="S6900" s="36"/>
      <c r="T6900" s="36"/>
      <c r="U6900" s="36"/>
      <c r="V6900" s="36"/>
    </row>
    <row r="6901" spans="11:22" x14ac:dyDescent="0.25">
      <c r="K6901" s="36"/>
      <c r="L6901" s="37"/>
      <c r="M6901" s="37"/>
      <c r="N6901" s="37"/>
      <c r="O6901" s="37"/>
      <c r="P6901" s="36"/>
      <c r="S6901" s="36"/>
      <c r="T6901" s="36"/>
      <c r="U6901" s="36"/>
      <c r="V6901" s="36"/>
    </row>
    <row r="6902" spans="11:22" x14ac:dyDescent="0.25">
      <c r="K6902" s="36"/>
      <c r="L6902" s="37"/>
      <c r="M6902" s="37"/>
      <c r="N6902" s="37"/>
      <c r="O6902" s="37"/>
      <c r="P6902" s="36"/>
      <c r="S6902" s="36"/>
      <c r="T6902" s="36"/>
      <c r="U6902" s="36"/>
      <c r="V6902" s="36"/>
    </row>
    <row r="6903" spans="11:22" x14ac:dyDescent="0.25">
      <c r="K6903" s="36"/>
      <c r="L6903" s="37"/>
      <c r="M6903" s="37"/>
      <c r="N6903" s="37"/>
      <c r="O6903" s="37"/>
      <c r="P6903" s="36"/>
      <c r="S6903" s="36"/>
      <c r="T6903" s="36"/>
      <c r="U6903" s="36"/>
      <c r="V6903" s="36"/>
    </row>
    <row r="6904" spans="11:22" x14ac:dyDescent="0.25">
      <c r="K6904" s="36"/>
      <c r="L6904" s="37"/>
      <c r="M6904" s="37"/>
      <c r="N6904" s="37"/>
      <c r="O6904" s="37"/>
      <c r="P6904" s="36"/>
      <c r="S6904" s="36"/>
      <c r="T6904" s="36"/>
      <c r="U6904" s="36"/>
      <c r="V6904" s="36"/>
    </row>
    <row r="6905" spans="11:22" x14ac:dyDescent="0.25">
      <c r="K6905" s="36"/>
      <c r="L6905" s="37"/>
      <c r="M6905" s="37"/>
      <c r="N6905" s="37"/>
      <c r="O6905" s="37"/>
      <c r="P6905" s="36"/>
      <c r="S6905" s="36"/>
      <c r="T6905" s="36"/>
      <c r="U6905" s="36"/>
      <c r="V6905" s="36"/>
    </row>
    <row r="6906" spans="11:22" x14ac:dyDescent="0.25">
      <c r="K6906" s="36"/>
      <c r="L6906" s="37"/>
      <c r="M6906" s="37"/>
      <c r="N6906" s="37"/>
      <c r="O6906" s="37"/>
      <c r="P6906" s="36"/>
      <c r="S6906" s="36"/>
      <c r="T6906" s="36"/>
      <c r="U6906" s="36"/>
      <c r="V6906" s="36"/>
    </row>
    <row r="6907" spans="11:22" x14ac:dyDescent="0.25">
      <c r="K6907" s="36"/>
      <c r="L6907" s="37"/>
      <c r="M6907" s="37"/>
      <c r="N6907" s="37"/>
      <c r="O6907" s="37"/>
      <c r="P6907" s="36"/>
      <c r="S6907" s="36"/>
      <c r="T6907" s="36"/>
      <c r="U6907" s="36"/>
      <c r="V6907" s="36"/>
    </row>
    <row r="6908" spans="11:22" x14ac:dyDescent="0.25">
      <c r="K6908" s="36"/>
      <c r="L6908" s="37"/>
      <c r="M6908" s="37"/>
      <c r="N6908" s="37"/>
      <c r="O6908" s="37"/>
      <c r="P6908" s="36"/>
      <c r="S6908" s="36"/>
      <c r="T6908" s="36"/>
      <c r="U6908" s="36"/>
      <c r="V6908" s="36"/>
    </row>
    <row r="6909" spans="11:22" x14ac:dyDescent="0.25">
      <c r="K6909" s="36"/>
      <c r="L6909" s="37"/>
      <c r="M6909" s="37"/>
      <c r="N6909" s="37"/>
      <c r="O6909" s="37"/>
      <c r="P6909" s="36"/>
      <c r="S6909" s="36"/>
      <c r="T6909" s="36"/>
      <c r="U6909" s="36"/>
      <c r="V6909" s="36"/>
    </row>
    <row r="6910" spans="11:22" x14ac:dyDescent="0.25">
      <c r="K6910" s="36"/>
      <c r="L6910" s="37"/>
      <c r="M6910" s="37"/>
      <c r="N6910" s="37"/>
      <c r="O6910" s="37"/>
      <c r="P6910" s="36"/>
      <c r="S6910" s="36"/>
      <c r="T6910" s="36"/>
      <c r="U6910" s="36"/>
      <c r="V6910" s="36"/>
    </row>
    <row r="6911" spans="11:22" x14ac:dyDescent="0.25">
      <c r="K6911" s="36"/>
      <c r="L6911" s="37"/>
      <c r="M6911" s="37"/>
      <c r="N6911" s="37"/>
      <c r="O6911" s="37"/>
      <c r="P6911" s="36"/>
      <c r="S6911" s="36"/>
      <c r="T6911" s="36"/>
      <c r="U6911" s="36"/>
      <c r="V6911" s="36"/>
    </row>
    <row r="6912" spans="11:22" x14ac:dyDescent="0.25">
      <c r="K6912" s="36"/>
      <c r="L6912" s="37"/>
      <c r="M6912" s="37"/>
      <c r="N6912" s="37"/>
      <c r="O6912" s="37"/>
      <c r="P6912" s="36"/>
      <c r="S6912" s="36"/>
      <c r="T6912" s="36"/>
      <c r="U6912" s="36"/>
      <c r="V6912" s="36"/>
    </row>
    <row r="6913" spans="11:22" x14ac:dyDescent="0.25">
      <c r="K6913" s="36"/>
      <c r="L6913" s="37"/>
      <c r="M6913" s="37"/>
      <c r="N6913" s="37"/>
      <c r="O6913" s="37"/>
      <c r="P6913" s="36"/>
      <c r="S6913" s="36"/>
      <c r="T6913" s="36"/>
      <c r="U6913" s="36"/>
      <c r="V6913" s="36"/>
    </row>
    <row r="6914" spans="11:22" x14ac:dyDescent="0.25">
      <c r="K6914" s="36"/>
      <c r="L6914" s="37"/>
      <c r="M6914" s="37"/>
      <c r="N6914" s="37"/>
      <c r="O6914" s="37"/>
      <c r="P6914" s="36"/>
      <c r="S6914" s="36"/>
      <c r="T6914" s="36"/>
      <c r="U6914" s="36"/>
      <c r="V6914" s="36"/>
    </row>
    <row r="6915" spans="11:22" x14ac:dyDescent="0.25">
      <c r="K6915" s="36"/>
      <c r="L6915" s="37"/>
      <c r="M6915" s="37"/>
      <c r="N6915" s="37"/>
      <c r="O6915" s="37"/>
      <c r="P6915" s="36"/>
      <c r="S6915" s="36"/>
      <c r="T6915" s="36"/>
      <c r="U6915" s="36"/>
      <c r="V6915" s="36"/>
    </row>
    <row r="6916" spans="11:22" x14ac:dyDescent="0.25">
      <c r="K6916" s="36"/>
      <c r="L6916" s="37"/>
      <c r="M6916" s="37"/>
      <c r="N6916" s="37"/>
      <c r="O6916" s="37"/>
      <c r="P6916" s="36"/>
      <c r="S6916" s="36"/>
      <c r="T6916" s="36"/>
      <c r="U6916" s="36"/>
      <c r="V6916" s="36"/>
    </row>
    <row r="6917" spans="11:22" x14ac:dyDescent="0.25">
      <c r="K6917" s="36"/>
      <c r="L6917" s="37"/>
      <c r="M6917" s="37"/>
      <c r="N6917" s="37"/>
      <c r="O6917" s="37"/>
      <c r="P6917" s="36"/>
      <c r="S6917" s="36"/>
      <c r="T6917" s="36"/>
      <c r="U6917" s="36"/>
      <c r="V6917" s="36"/>
    </row>
    <row r="6918" spans="11:22" x14ac:dyDescent="0.25">
      <c r="K6918" s="36"/>
      <c r="L6918" s="37"/>
      <c r="M6918" s="37"/>
      <c r="N6918" s="37"/>
      <c r="O6918" s="37"/>
      <c r="P6918" s="36"/>
      <c r="S6918" s="36"/>
      <c r="T6918" s="36"/>
      <c r="U6918" s="36"/>
      <c r="V6918" s="36"/>
    </row>
    <row r="6919" spans="11:22" x14ac:dyDescent="0.25">
      <c r="K6919" s="36"/>
      <c r="L6919" s="37"/>
      <c r="M6919" s="37"/>
      <c r="N6919" s="37"/>
      <c r="O6919" s="37"/>
      <c r="P6919" s="36"/>
      <c r="S6919" s="36"/>
      <c r="T6919" s="36"/>
      <c r="U6919" s="36"/>
      <c r="V6919" s="36"/>
    </row>
    <row r="6920" spans="11:22" x14ac:dyDescent="0.25">
      <c r="K6920" s="36"/>
      <c r="L6920" s="37"/>
      <c r="M6920" s="37"/>
      <c r="N6920" s="37"/>
      <c r="O6920" s="37"/>
      <c r="P6920" s="36"/>
      <c r="S6920" s="36"/>
      <c r="T6920" s="36"/>
      <c r="U6920" s="36"/>
      <c r="V6920" s="36"/>
    </row>
    <row r="6921" spans="11:22" x14ac:dyDescent="0.25">
      <c r="K6921" s="36"/>
      <c r="L6921" s="37"/>
      <c r="M6921" s="37"/>
      <c r="N6921" s="37"/>
      <c r="O6921" s="37"/>
      <c r="P6921" s="36"/>
      <c r="S6921" s="36"/>
      <c r="T6921" s="36"/>
      <c r="U6921" s="36"/>
      <c r="V6921" s="36"/>
    </row>
    <row r="6922" spans="11:22" x14ac:dyDescent="0.25">
      <c r="K6922" s="36"/>
      <c r="L6922" s="37"/>
      <c r="M6922" s="37"/>
      <c r="N6922" s="37"/>
      <c r="O6922" s="37"/>
      <c r="P6922" s="36"/>
      <c r="S6922" s="36"/>
      <c r="T6922" s="36"/>
      <c r="U6922" s="36"/>
      <c r="V6922" s="36"/>
    </row>
    <row r="6923" spans="11:22" x14ac:dyDescent="0.25">
      <c r="K6923" s="36"/>
      <c r="L6923" s="37"/>
      <c r="M6923" s="37"/>
      <c r="N6923" s="37"/>
      <c r="O6923" s="37"/>
      <c r="P6923" s="36"/>
      <c r="S6923" s="36"/>
      <c r="T6923" s="36"/>
      <c r="U6923" s="36"/>
      <c r="V6923" s="36"/>
    </row>
    <row r="6924" spans="11:22" x14ac:dyDescent="0.25">
      <c r="K6924" s="36"/>
      <c r="L6924" s="37"/>
      <c r="M6924" s="37"/>
      <c r="N6924" s="37"/>
      <c r="O6924" s="37"/>
      <c r="P6924" s="36"/>
      <c r="S6924" s="36"/>
      <c r="T6924" s="36"/>
      <c r="U6924" s="36"/>
      <c r="V6924" s="36"/>
    </row>
    <row r="6925" spans="11:22" x14ac:dyDescent="0.25">
      <c r="K6925" s="36"/>
      <c r="L6925" s="37"/>
      <c r="M6925" s="37"/>
      <c r="N6925" s="37"/>
      <c r="O6925" s="37"/>
      <c r="P6925" s="36"/>
      <c r="S6925" s="36"/>
      <c r="T6925" s="36"/>
      <c r="U6925" s="36"/>
      <c r="V6925" s="36"/>
    </row>
    <row r="6926" spans="11:22" x14ac:dyDescent="0.25">
      <c r="K6926" s="36"/>
      <c r="L6926" s="37"/>
      <c r="M6926" s="37"/>
      <c r="N6926" s="37"/>
      <c r="O6926" s="37"/>
      <c r="P6926" s="36"/>
      <c r="S6926" s="36"/>
      <c r="T6926" s="36"/>
      <c r="U6926" s="36"/>
      <c r="V6926" s="36"/>
    </row>
    <row r="6927" spans="11:22" x14ac:dyDescent="0.25">
      <c r="K6927" s="36"/>
      <c r="L6927" s="37"/>
      <c r="M6927" s="37"/>
      <c r="N6927" s="37"/>
      <c r="O6927" s="37"/>
      <c r="P6927" s="36"/>
      <c r="S6927" s="36"/>
      <c r="T6927" s="36"/>
      <c r="U6927" s="36"/>
      <c r="V6927" s="36"/>
    </row>
    <row r="6928" spans="11:22" x14ac:dyDescent="0.25">
      <c r="K6928" s="36"/>
      <c r="L6928" s="37"/>
      <c r="M6928" s="37"/>
      <c r="N6928" s="37"/>
      <c r="O6928" s="37"/>
      <c r="P6928" s="36"/>
      <c r="S6928" s="36"/>
      <c r="T6928" s="36"/>
      <c r="U6928" s="36"/>
      <c r="V6928" s="36"/>
    </row>
    <row r="6929" spans="11:22" x14ac:dyDescent="0.25">
      <c r="K6929" s="36"/>
      <c r="L6929" s="37"/>
      <c r="M6929" s="37"/>
      <c r="N6929" s="37"/>
      <c r="O6929" s="37"/>
      <c r="P6929" s="36"/>
      <c r="S6929" s="36"/>
      <c r="T6929" s="36"/>
      <c r="U6929" s="36"/>
      <c r="V6929" s="36"/>
    </row>
    <row r="6930" spans="11:22" x14ac:dyDescent="0.25">
      <c r="K6930" s="36"/>
      <c r="L6930" s="37"/>
      <c r="M6930" s="37"/>
      <c r="N6930" s="37"/>
      <c r="O6930" s="37"/>
      <c r="P6930" s="36"/>
      <c r="S6930" s="36"/>
      <c r="T6930" s="36"/>
      <c r="U6930" s="36"/>
      <c r="V6930" s="36"/>
    </row>
    <row r="6931" spans="11:22" x14ac:dyDescent="0.25">
      <c r="K6931" s="36"/>
      <c r="L6931" s="37"/>
      <c r="M6931" s="37"/>
      <c r="N6931" s="37"/>
      <c r="O6931" s="37"/>
      <c r="P6931" s="36"/>
      <c r="S6931" s="36"/>
      <c r="T6931" s="36"/>
      <c r="U6931" s="36"/>
      <c r="V6931" s="36"/>
    </row>
    <row r="6932" spans="11:22" x14ac:dyDescent="0.25">
      <c r="K6932" s="36"/>
      <c r="L6932" s="37"/>
      <c r="M6932" s="37"/>
      <c r="N6932" s="37"/>
      <c r="O6932" s="37"/>
      <c r="P6932" s="36"/>
      <c r="S6932" s="36"/>
      <c r="T6932" s="36"/>
      <c r="U6932" s="36"/>
      <c r="V6932" s="36"/>
    </row>
    <row r="6933" spans="11:22" x14ac:dyDescent="0.25">
      <c r="K6933" s="36"/>
      <c r="L6933" s="37"/>
      <c r="M6933" s="37"/>
      <c r="N6933" s="37"/>
      <c r="O6933" s="37"/>
      <c r="P6933" s="36"/>
      <c r="S6933" s="36"/>
      <c r="T6933" s="36"/>
      <c r="U6933" s="36"/>
      <c r="V6933" s="36"/>
    </row>
    <row r="6934" spans="11:22" x14ac:dyDescent="0.25">
      <c r="K6934" s="36"/>
      <c r="L6934" s="37"/>
      <c r="M6934" s="37"/>
      <c r="N6934" s="37"/>
      <c r="O6934" s="37"/>
      <c r="P6934" s="36"/>
      <c r="S6934" s="36"/>
      <c r="T6934" s="36"/>
      <c r="U6934" s="36"/>
      <c r="V6934" s="36"/>
    </row>
    <row r="6935" spans="11:22" x14ac:dyDescent="0.25">
      <c r="K6935" s="36"/>
      <c r="L6935" s="37"/>
      <c r="M6935" s="37"/>
      <c r="N6935" s="37"/>
      <c r="O6935" s="37"/>
      <c r="P6935" s="36"/>
      <c r="S6935" s="36"/>
      <c r="T6935" s="36"/>
      <c r="U6935" s="36"/>
      <c r="V6935" s="36"/>
    </row>
    <row r="6936" spans="11:22" x14ac:dyDescent="0.25">
      <c r="K6936" s="36"/>
      <c r="L6936" s="37"/>
      <c r="M6936" s="37"/>
      <c r="N6936" s="37"/>
      <c r="O6936" s="37"/>
      <c r="P6936" s="36"/>
      <c r="S6936" s="36"/>
      <c r="T6936" s="36"/>
      <c r="U6936" s="36"/>
      <c r="V6936" s="36"/>
    </row>
    <row r="6937" spans="11:22" x14ac:dyDescent="0.25">
      <c r="K6937" s="36"/>
      <c r="L6937" s="37"/>
      <c r="M6937" s="37"/>
      <c r="N6937" s="37"/>
      <c r="O6937" s="37"/>
      <c r="P6937" s="36"/>
      <c r="S6937" s="36"/>
      <c r="T6937" s="36"/>
      <c r="U6937" s="36"/>
      <c r="V6937" s="36"/>
    </row>
    <row r="6938" spans="11:22" x14ac:dyDescent="0.25">
      <c r="K6938" s="36"/>
      <c r="L6938" s="37"/>
      <c r="M6938" s="37"/>
      <c r="N6938" s="37"/>
      <c r="O6938" s="37"/>
      <c r="P6938" s="36"/>
      <c r="S6938" s="36"/>
      <c r="T6938" s="36"/>
      <c r="U6938" s="36"/>
      <c r="V6938" s="36"/>
    </row>
    <row r="6939" spans="11:22" x14ac:dyDescent="0.25">
      <c r="K6939" s="36"/>
      <c r="L6939" s="37"/>
      <c r="M6939" s="37"/>
      <c r="N6939" s="37"/>
      <c r="O6939" s="37"/>
      <c r="P6939" s="36"/>
      <c r="S6939" s="36"/>
      <c r="T6939" s="36"/>
      <c r="U6939" s="36"/>
      <c r="V6939" s="36"/>
    </row>
    <row r="6940" spans="11:22" x14ac:dyDescent="0.25">
      <c r="K6940" s="36"/>
      <c r="L6940" s="37"/>
      <c r="M6940" s="37"/>
      <c r="N6940" s="37"/>
      <c r="O6940" s="37"/>
      <c r="P6940" s="36"/>
      <c r="S6940" s="36"/>
      <c r="T6940" s="36"/>
      <c r="U6940" s="36"/>
      <c r="V6940" s="36"/>
    </row>
    <row r="6941" spans="11:22" x14ac:dyDescent="0.25">
      <c r="K6941" s="36"/>
      <c r="L6941" s="37"/>
      <c r="M6941" s="37"/>
      <c r="N6941" s="37"/>
      <c r="O6941" s="37"/>
      <c r="P6941" s="36"/>
      <c r="S6941" s="36"/>
      <c r="T6941" s="36"/>
      <c r="U6941" s="36"/>
      <c r="V6941" s="36"/>
    </row>
    <row r="6942" spans="11:22" x14ac:dyDescent="0.25">
      <c r="K6942" s="36"/>
      <c r="L6942" s="37"/>
      <c r="M6942" s="37"/>
      <c r="N6942" s="37"/>
      <c r="O6942" s="37"/>
      <c r="P6942" s="36"/>
      <c r="S6942" s="36"/>
      <c r="T6942" s="36"/>
      <c r="U6942" s="36"/>
      <c r="V6942" s="36"/>
    </row>
    <row r="6943" spans="11:22" x14ac:dyDescent="0.25">
      <c r="K6943" s="36"/>
      <c r="L6943" s="37"/>
      <c r="M6943" s="37"/>
      <c r="N6943" s="37"/>
      <c r="O6943" s="37"/>
      <c r="P6943" s="36"/>
      <c r="S6943" s="36"/>
      <c r="T6943" s="36"/>
      <c r="U6943" s="36"/>
      <c r="V6943" s="36"/>
    </row>
    <row r="6944" spans="11:22" x14ac:dyDescent="0.25">
      <c r="K6944" s="36"/>
      <c r="L6944" s="37"/>
      <c r="M6944" s="37"/>
      <c r="N6944" s="37"/>
      <c r="O6944" s="37"/>
      <c r="P6944" s="36"/>
      <c r="S6944" s="36"/>
      <c r="T6944" s="36"/>
      <c r="U6944" s="36"/>
      <c r="V6944" s="36"/>
    </row>
    <row r="6945" spans="11:22" x14ac:dyDescent="0.25">
      <c r="K6945" s="36"/>
      <c r="L6945" s="37"/>
      <c r="M6945" s="37"/>
      <c r="N6945" s="37"/>
      <c r="O6945" s="37"/>
      <c r="P6945" s="36"/>
      <c r="S6945" s="36"/>
      <c r="T6945" s="36"/>
      <c r="U6945" s="36"/>
      <c r="V6945" s="36"/>
    </row>
    <row r="6946" spans="11:22" x14ac:dyDescent="0.25">
      <c r="K6946" s="36"/>
      <c r="L6946" s="37"/>
      <c r="M6946" s="37"/>
      <c r="N6946" s="37"/>
      <c r="O6946" s="37"/>
      <c r="P6946" s="36"/>
      <c r="S6946" s="36"/>
      <c r="T6946" s="36"/>
      <c r="U6946" s="36"/>
      <c r="V6946" s="36"/>
    </row>
    <row r="6947" spans="11:22" x14ac:dyDescent="0.25">
      <c r="K6947" s="36"/>
      <c r="L6947" s="37"/>
      <c r="M6947" s="37"/>
      <c r="N6947" s="37"/>
      <c r="O6947" s="37"/>
      <c r="P6947" s="36"/>
      <c r="S6947" s="36"/>
      <c r="T6947" s="36"/>
      <c r="U6947" s="36"/>
      <c r="V6947" s="36"/>
    </row>
    <row r="6948" spans="11:22" x14ac:dyDescent="0.25">
      <c r="K6948" s="36"/>
      <c r="L6948" s="37"/>
      <c r="M6948" s="37"/>
      <c r="N6948" s="37"/>
      <c r="O6948" s="37"/>
      <c r="P6948" s="36"/>
      <c r="S6948" s="36"/>
      <c r="T6948" s="36"/>
      <c r="U6948" s="36"/>
      <c r="V6948" s="36"/>
    </row>
    <row r="6949" spans="11:22" x14ac:dyDescent="0.25">
      <c r="K6949" s="36"/>
      <c r="L6949" s="37"/>
      <c r="M6949" s="37"/>
      <c r="N6949" s="37"/>
      <c r="O6949" s="37"/>
      <c r="P6949" s="36"/>
      <c r="S6949" s="36"/>
      <c r="T6949" s="36"/>
      <c r="U6949" s="36"/>
      <c r="V6949" s="36"/>
    </row>
    <row r="6950" spans="11:22" x14ac:dyDescent="0.25">
      <c r="K6950" s="36"/>
      <c r="L6950" s="37"/>
      <c r="M6950" s="37"/>
      <c r="N6950" s="37"/>
      <c r="O6950" s="37"/>
      <c r="P6950" s="36"/>
      <c r="S6950" s="36"/>
      <c r="T6950" s="36"/>
      <c r="U6950" s="36"/>
      <c r="V6950" s="36"/>
    </row>
    <row r="6951" spans="11:22" x14ac:dyDescent="0.25">
      <c r="K6951" s="36"/>
      <c r="L6951" s="37"/>
      <c r="M6951" s="37"/>
      <c r="N6951" s="37"/>
      <c r="O6951" s="37"/>
      <c r="P6951" s="36"/>
      <c r="S6951" s="36"/>
      <c r="T6951" s="36"/>
      <c r="U6951" s="36"/>
      <c r="V6951" s="36"/>
    </row>
    <row r="6952" spans="11:22" x14ac:dyDescent="0.25">
      <c r="K6952" s="36"/>
      <c r="L6952" s="37"/>
      <c r="M6952" s="37"/>
      <c r="N6952" s="37"/>
      <c r="O6952" s="37"/>
      <c r="P6952" s="36"/>
      <c r="S6952" s="36"/>
      <c r="T6952" s="36"/>
      <c r="U6952" s="36"/>
      <c r="V6952" s="36"/>
    </row>
    <row r="6953" spans="11:22" x14ac:dyDescent="0.25">
      <c r="K6953" s="36"/>
      <c r="L6953" s="37"/>
      <c r="M6953" s="37"/>
      <c r="N6953" s="37"/>
      <c r="O6953" s="37"/>
      <c r="P6953" s="36"/>
      <c r="S6953" s="36"/>
      <c r="T6953" s="36"/>
      <c r="U6953" s="36"/>
      <c r="V6953" s="36"/>
    </row>
    <row r="6954" spans="11:22" x14ac:dyDescent="0.25">
      <c r="K6954" s="36"/>
      <c r="L6954" s="37"/>
      <c r="M6954" s="37"/>
      <c r="N6954" s="37"/>
      <c r="O6954" s="37"/>
      <c r="P6954" s="36"/>
      <c r="S6954" s="36"/>
      <c r="T6954" s="36"/>
      <c r="U6954" s="36"/>
      <c r="V6954" s="36"/>
    </row>
    <row r="6955" spans="11:22" x14ac:dyDescent="0.25">
      <c r="K6955" s="36"/>
      <c r="L6955" s="37"/>
      <c r="M6955" s="37"/>
      <c r="N6955" s="37"/>
      <c r="O6955" s="37"/>
      <c r="P6955" s="36"/>
      <c r="S6955" s="36"/>
      <c r="T6955" s="36"/>
      <c r="U6955" s="36"/>
      <c r="V6955" s="36"/>
    </row>
    <row r="6956" spans="11:22" x14ac:dyDescent="0.25">
      <c r="K6956" s="36"/>
      <c r="L6956" s="37"/>
      <c r="M6956" s="37"/>
      <c r="N6956" s="37"/>
      <c r="O6956" s="37"/>
      <c r="P6956" s="36"/>
      <c r="S6956" s="36"/>
      <c r="T6956" s="36"/>
      <c r="U6956" s="36"/>
      <c r="V6956" s="36"/>
    </row>
    <row r="6957" spans="11:22" x14ac:dyDescent="0.25">
      <c r="K6957" s="36"/>
      <c r="L6957" s="37"/>
      <c r="M6957" s="37"/>
      <c r="N6957" s="37"/>
      <c r="O6957" s="37"/>
      <c r="P6957" s="36"/>
      <c r="S6957" s="36"/>
      <c r="T6957" s="36"/>
      <c r="U6957" s="36"/>
      <c r="V6957" s="36"/>
    </row>
    <row r="6958" spans="11:22" x14ac:dyDescent="0.25">
      <c r="K6958" s="36"/>
      <c r="L6958" s="37"/>
      <c r="M6958" s="37"/>
      <c r="N6958" s="37"/>
      <c r="O6958" s="37"/>
      <c r="P6958" s="36"/>
      <c r="S6958" s="36"/>
      <c r="T6958" s="36"/>
      <c r="U6958" s="36"/>
      <c r="V6958" s="36"/>
    </row>
    <row r="6959" spans="11:22" x14ac:dyDescent="0.25">
      <c r="K6959" s="36"/>
      <c r="L6959" s="37"/>
      <c r="M6959" s="37"/>
      <c r="N6959" s="37"/>
      <c r="O6959" s="37"/>
      <c r="P6959" s="36"/>
      <c r="S6959" s="36"/>
      <c r="T6959" s="36"/>
      <c r="U6959" s="36"/>
      <c r="V6959" s="36"/>
    </row>
    <row r="6960" spans="11:22" x14ac:dyDescent="0.25">
      <c r="K6960" s="36"/>
      <c r="L6960" s="37"/>
      <c r="M6960" s="37"/>
      <c r="N6960" s="37"/>
      <c r="O6960" s="37"/>
      <c r="P6960" s="36"/>
      <c r="S6960" s="36"/>
      <c r="T6960" s="36"/>
      <c r="U6960" s="36"/>
      <c r="V6960" s="36"/>
    </row>
    <row r="6961" spans="11:22" x14ac:dyDescent="0.25">
      <c r="K6961" s="36"/>
      <c r="L6961" s="37"/>
      <c r="M6961" s="37"/>
      <c r="N6961" s="37"/>
      <c r="O6961" s="37"/>
      <c r="P6961" s="36"/>
      <c r="S6961" s="36"/>
      <c r="T6961" s="36"/>
      <c r="U6961" s="36"/>
      <c r="V6961" s="36"/>
    </row>
    <row r="6962" spans="11:22" x14ac:dyDescent="0.25">
      <c r="K6962" s="36"/>
      <c r="L6962" s="37"/>
      <c r="M6962" s="37"/>
      <c r="N6962" s="37"/>
      <c r="O6962" s="37"/>
      <c r="P6962" s="36"/>
      <c r="S6962" s="36"/>
      <c r="T6962" s="36"/>
      <c r="U6962" s="36"/>
      <c r="V6962" s="36"/>
    </row>
    <row r="6963" spans="11:22" x14ac:dyDescent="0.25">
      <c r="K6963" s="36"/>
      <c r="L6963" s="37"/>
      <c r="M6963" s="37"/>
      <c r="N6963" s="37"/>
      <c r="O6963" s="37"/>
      <c r="P6963" s="36"/>
      <c r="S6963" s="36"/>
      <c r="T6963" s="36"/>
      <c r="U6963" s="36"/>
      <c r="V6963" s="36"/>
    </row>
    <row r="6964" spans="11:22" x14ac:dyDescent="0.25">
      <c r="K6964" s="36"/>
      <c r="L6964" s="37"/>
      <c r="M6964" s="37"/>
      <c r="N6964" s="37"/>
      <c r="O6964" s="37"/>
      <c r="P6964" s="36"/>
      <c r="S6964" s="36"/>
      <c r="T6964" s="36"/>
      <c r="U6964" s="36"/>
      <c r="V6964" s="36"/>
    </row>
    <row r="6965" spans="11:22" x14ac:dyDescent="0.25">
      <c r="K6965" s="36"/>
      <c r="L6965" s="37"/>
      <c r="M6965" s="37"/>
      <c r="N6965" s="37"/>
      <c r="O6965" s="37"/>
      <c r="P6965" s="36"/>
      <c r="S6965" s="36"/>
      <c r="T6965" s="36"/>
      <c r="U6965" s="36"/>
      <c r="V6965" s="36"/>
    </row>
    <row r="6966" spans="11:22" x14ac:dyDescent="0.25">
      <c r="K6966" s="36"/>
      <c r="L6966" s="37"/>
      <c r="M6966" s="37"/>
      <c r="N6966" s="37"/>
      <c r="O6966" s="37"/>
      <c r="P6966" s="36"/>
      <c r="S6966" s="36"/>
      <c r="T6966" s="36"/>
      <c r="U6966" s="36"/>
      <c r="V6966" s="36"/>
    </row>
    <row r="6967" spans="11:22" x14ac:dyDescent="0.25">
      <c r="K6967" s="36"/>
      <c r="L6967" s="37"/>
      <c r="M6967" s="37"/>
      <c r="N6967" s="37"/>
      <c r="O6967" s="37"/>
      <c r="P6967" s="36"/>
      <c r="S6967" s="36"/>
      <c r="T6967" s="36"/>
      <c r="U6967" s="36"/>
      <c r="V6967" s="36"/>
    </row>
    <row r="6968" spans="11:22" x14ac:dyDescent="0.25">
      <c r="K6968" s="36"/>
      <c r="L6968" s="37"/>
      <c r="M6968" s="37"/>
      <c r="N6968" s="37"/>
      <c r="O6968" s="37"/>
      <c r="P6968" s="36"/>
      <c r="S6968" s="36"/>
      <c r="T6968" s="36"/>
      <c r="U6968" s="36"/>
      <c r="V6968" s="36"/>
    </row>
    <row r="6969" spans="11:22" x14ac:dyDescent="0.25">
      <c r="K6969" s="36"/>
      <c r="L6969" s="37"/>
      <c r="M6969" s="37"/>
      <c r="N6969" s="37"/>
      <c r="O6969" s="37"/>
      <c r="P6969" s="36"/>
      <c r="S6969" s="36"/>
      <c r="T6969" s="36"/>
      <c r="U6969" s="36"/>
      <c r="V6969" s="36"/>
    </row>
    <row r="6970" spans="11:22" x14ac:dyDescent="0.25">
      <c r="K6970" s="36"/>
      <c r="L6970" s="37"/>
      <c r="M6970" s="37"/>
      <c r="N6970" s="37"/>
      <c r="O6970" s="37"/>
      <c r="P6970" s="36"/>
      <c r="S6970" s="36"/>
      <c r="T6970" s="36"/>
      <c r="U6970" s="36"/>
      <c r="V6970" s="36"/>
    </row>
    <row r="6971" spans="11:22" x14ac:dyDescent="0.25">
      <c r="K6971" s="36"/>
      <c r="L6971" s="37"/>
      <c r="M6971" s="37"/>
      <c r="N6971" s="37"/>
      <c r="O6971" s="37"/>
      <c r="P6971" s="36"/>
      <c r="S6971" s="36"/>
      <c r="T6971" s="36"/>
      <c r="U6971" s="36"/>
      <c r="V6971" s="36"/>
    </row>
    <row r="6972" spans="11:22" x14ac:dyDescent="0.25">
      <c r="K6972" s="36"/>
      <c r="L6972" s="37"/>
      <c r="M6972" s="37"/>
      <c r="N6972" s="37"/>
      <c r="O6972" s="37"/>
      <c r="P6972" s="36"/>
      <c r="S6972" s="36"/>
      <c r="T6972" s="36"/>
      <c r="U6972" s="36"/>
      <c r="V6972" s="36"/>
    </row>
    <row r="6973" spans="11:22" x14ac:dyDescent="0.25">
      <c r="K6973" s="36"/>
      <c r="L6973" s="37"/>
      <c r="M6973" s="37"/>
      <c r="N6973" s="37"/>
      <c r="O6973" s="37"/>
      <c r="P6973" s="36"/>
      <c r="S6973" s="36"/>
      <c r="T6973" s="36"/>
      <c r="U6973" s="36"/>
      <c r="V6973" s="36"/>
    </row>
    <row r="6974" spans="11:22" x14ac:dyDescent="0.25">
      <c r="K6974" s="36"/>
      <c r="L6974" s="37"/>
      <c r="M6974" s="37"/>
      <c r="N6974" s="37"/>
      <c r="O6974" s="37"/>
      <c r="P6974" s="36"/>
      <c r="S6974" s="36"/>
      <c r="T6974" s="36"/>
      <c r="U6974" s="36"/>
      <c r="V6974" s="36"/>
    </row>
    <row r="6975" spans="11:22" x14ac:dyDescent="0.25">
      <c r="K6975" s="36"/>
      <c r="L6975" s="37"/>
      <c r="M6975" s="37"/>
      <c r="N6975" s="37"/>
      <c r="O6975" s="37"/>
      <c r="P6975" s="36"/>
      <c r="S6975" s="36"/>
      <c r="T6975" s="36"/>
      <c r="U6975" s="36"/>
      <c r="V6975" s="36"/>
    </row>
    <row r="6976" spans="11:22" x14ac:dyDescent="0.25">
      <c r="K6976" s="36"/>
      <c r="L6976" s="37"/>
      <c r="M6976" s="37"/>
      <c r="N6976" s="37"/>
      <c r="O6976" s="37"/>
      <c r="P6976" s="36"/>
      <c r="S6976" s="36"/>
      <c r="T6976" s="36"/>
      <c r="U6976" s="36"/>
      <c r="V6976" s="36"/>
    </row>
    <row r="6977" spans="11:22" x14ac:dyDescent="0.25">
      <c r="K6977" s="36"/>
      <c r="L6977" s="37"/>
      <c r="M6977" s="37"/>
      <c r="N6977" s="37"/>
      <c r="O6977" s="37"/>
      <c r="P6977" s="36"/>
      <c r="S6977" s="36"/>
      <c r="T6977" s="36"/>
      <c r="U6977" s="36"/>
      <c r="V6977" s="36"/>
    </row>
    <row r="6978" spans="11:22" x14ac:dyDescent="0.25">
      <c r="K6978" s="36"/>
      <c r="L6978" s="37"/>
      <c r="M6978" s="37"/>
      <c r="N6978" s="37"/>
      <c r="O6978" s="37"/>
      <c r="P6978" s="36"/>
      <c r="S6978" s="36"/>
      <c r="T6978" s="36"/>
      <c r="U6978" s="36"/>
      <c r="V6978" s="36"/>
    </row>
    <row r="6979" spans="11:22" x14ac:dyDescent="0.25">
      <c r="K6979" s="36"/>
      <c r="L6979" s="37"/>
      <c r="M6979" s="37"/>
      <c r="N6979" s="37"/>
      <c r="O6979" s="37"/>
      <c r="P6979" s="36"/>
      <c r="S6979" s="36"/>
      <c r="T6979" s="36"/>
      <c r="U6979" s="36"/>
      <c r="V6979" s="36"/>
    </row>
    <row r="6980" spans="11:22" x14ac:dyDescent="0.25">
      <c r="K6980" s="36"/>
      <c r="L6980" s="37"/>
      <c r="M6980" s="37"/>
      <c r="N6980" s="37"/>
      <c r="O6980" s="37"/>
      <c r="P6980" s="36"/>
      <c r="S6980" s="36"/>
      <c r="T6980" s="36"/>
      <c r="U6980" s="36"/>
      <c r="V6980" s="36"/>
    </row>
    <row r="6981" spans="11:22" x14ac:dyDescent="0.25">
      <c r="K6981" s="36"/>
      <c r="L6981" s="37"/>
      <c r="M6981" s="37"/>
      <c r="N6981" s="37"/>
      <c r="O6981" s="37"/>
      <c r="P6981" s="36"/>
      <c r="S6981" s="36"/>
      <c r="T6981" s="36"/>
      <c r="U6981" s="36"/>
      <c r="V6981" s="36"/>
    </row>
    <row r="6982" spans="11:22" x14ac:dyDescent="0.25">
      <c r="K6982" s="36"/>
      <c r="L6982" s="37"/>
      <c r="M6982" s="37"/>
      <c r="N6982" s="37"/>
      <c r="O6982" s="37"/>
      <c r="P6982" s="36"/>
      <c r="S6982" s="36"/>
      <c r="T6982" s="36"/>
      <c r="U6982" s="36"/>
      <c r="V6982" s="36"/>
    </row>
    <row r="6983" spans="11:22" x14ac:dyDescent="0.25">
      <c r="K6983" s="36"/>
      <c r="L6983" s="37"/>
      <c r="M6983" s="37"/>
      <c r="N6983" s="37"/>
      <c r="O6983" s="37"/>
      <c r="P6983" s="36"/>
      <c r="S6983" s="36"/>
      <c r="T6983" s="36"/>
      <c r="U6983" s="36"/>
      <c r="V6983" s="36"/>
    </row>
    <row r="6984" spans="11:22" x14ac:dyDescent="0.25">
      <c r="K6984" s="36"/>
      <c r="L6984" s="37"/>
      <c r="M6984" s="37"/>
      <c r="N6984" s="37"/>
      <c r="O6984" s="37"/>
      <c r="P6984" s="36"/>
      <c r="S6984" s="36"/>
      <c r="T6984" s="36"/>
      <c r="U6984" s="36"/>
      <c r="V6984" s="36"/>
    </row>
    <row r="6985" spans="11:22" x14ac:dyDescent="0.25">
      <c r="K6985" s="36"/>
      <c r="L6985" s="37"/>
      <c r="M6985" s="37"/>
      <c r="N6985" s="37"/>
      <c r="O6985" s="37"/>
      <c r="P6985" s="36"/>
      <c r="S6985" s="36"/>
      <c r="T6985" s="36"/>
      <c r="U6985" s="36"/>
      <c r="V6985" s="36"/>
    </row>
    <row r="6986" spans="11:22" x14ac:dyDescent="0.25">
      <c r="K6986" s="36"/>
      <c r="L6986" s="37"/>
      <c r="M6986" s="37"/>
      <c r="N6986" s="37"/>
      <c r="O6986" s="37"/>
      <c r="P6986" s="36"/>
      <c r="S6986" s="36"/>
      <c r="T6986" s="36"/>
      <c r="U6986" s="36"/>
      <c r="V6986" s="36"/>
    </row>
    <row r="6987" spans="11:22" x14ac:dyDescent="0.25">
      <c r="K6987" s="36"/>
      <c r="L6987" s="37"/>
      <c r="M6987" s="37"/>
      <c r="N6987" s="37"/>
      <c r="O6987" s="37"/>
      <c r="P6987" s="36"/>
      <c r="S6987" s="36"/>
      <c r="T6987" s="36"/>
      <c r="U6987" s="36"/>
      <c r="V6987" s="36"/>
    </row>
    <row r="6988" spans="11:22" x14ac:dyDescent="0.25">
      <c r="K6988" s="36"/>
      <c r="L6988" s="37"/>
      <c r="M6988" s="37"/>
      <c r="N6988" s="37"/>
      <c r="O6988" s="37"/>
      <c r="P6988" s="36"/>
      <c r="S6988" s="36"/>
      <c r="T6988" s="36"/>
      <c r="U6988" s="36"/>
      <c r="V6988" s="36"/>
    </row>
    <row r="6989" spans="11:22" x14ac:dyDescent="0.25">
      <c r="K6989" s="36"/>
      <c r="L6989" s="37"/>
      <c r="M6989" s="37"/>
      <c r="N6989" s="37"/>
      <c r="O6989" s="37"/>
      <c r="P6989" s="36"/>
      <c r="S6989" s="36"/>
      <c r="T6989" s="36"/>
      <c r="U6989" s="36"/>
      <c r="V6989" s="36"/>
    </row>
    <row r="6990" spans="11:22" x14ac:dyDescent="0.25">
      <c r="K6990" s="36"/>
      <c r="L6990" s="37"/>
      <c r="M6990" s="37"/>
      <c r="N6990" s="37"/>
      <c r="O6990" s="37"/>
      <c r="P6990" s="36"/>
      <c r="S6990" s="36"/>
      <c r="T6990" s="36"/>
      <c r="U6990" s="36"/>
      <c r="V6990" s="36"/>
    </row>
    <row r="6991" spans="11:22" x14ac:dyDescent="0.25">
      <c r="K6991" s="36"/>
      <c r="L6991" s="37"/>
      <c r="M6991" s="37"/>
      <c r="N6991" s="37"/>
      <c r="O6991" s="37"/>
      <c r="P6991" s="36"/>
      <c r="S6991" s="36"/>
      <c r="T6991" s="36"/>
      <c r="U6991" s="36"/>
      <c r="V6991" s="36"/>
    </row>
    <row r="6992" spans="11:22" x14ac:dyDescent="0.25">
      <c r="K6992" s="36"/>
      <c r="L6992" s="37"/>
      <c r="M6992" s="37"/>
      <c r="N6992" s="37"/>
      <c r="O6992" s="37"/>
      <c r="P6992" s="36"/>
      <c r="S6992" s="36"/>
      <c r="T6992" s="36"/>
      <c r="U6992" s="36"/>
      <c r="V6992" s="36"/>
    </row>
    <row r="6993" spans="11:22" x14ac:dyDescent="0.25">
      <c r="K6993" s="36"/>
      <c r="L6993" s="37"/>
      <c r="M6993" s="37"/>
      <c r="N6993" s="37"/>
      <c r="O6993" s="37"/>
      <c r="P6993" s="36"/>
      <c r="S6993" s="36"/>
      <c r="T6993" s="36"/>
      <c r="U6993" s="36"/>
      <c r="V6993" s="36"/>
    </row>
    <row r="6994" spans="11:22" x14ac:dyDescent="0.25">
      <c r="K6994" s="36"/>
      <c r="L6994" s="37"/>
      <c r="M6994" s="37"/>
      <c r="N6994" s="37"/>
      <c r="O6994" s="37"/>
      <c r="P6994" s="36"/>
      <c r="S6994" s="36"/>
      <c r="T6994" s="36"/>
      <c r="U6994" s="36"/>
      <c r="V6994" s="36"/>
    </row>
    <row r="6995" spans="11:22" x14ac:dyDescent="0.25">
      <c r="K6995" s="36"/>
      <c r="L6995" s="37"/>
      <c r="M6995" s="37"/>
      <c r="N6995" s="37"/>
      <c r="O6995" s="37"/>
      <c r="P6995" s="36"/>
      <c r="S6995" s="36"/>
      <c r="T6995" s="36"/>
      <c r="U6995" s="36"/>
      <c r="V6995" s="36"/>
    </row>
    <row r="6996" spans="11:22" x14ac:dyDescent="0.25">
      <c r="K6996" s="36"/>
      <c r="L6996" s="37"/>
      <c r="M6996" s="37"/>
      <c r="N6996" s="37"/>
      <c r="O6996" s="37"/>
      <c r="P6996" s="36"/>
      <c r="S6996" s="36"/>
      <c r="T6996" s="36"/>
      <c r="U6996" s="36"/>
      <c r="V6996" s="36"/>
    </row>
    <row r="6997" spans="11:22" x14ac:dyDescent="0.25">
      <c r="K6997" s="36"/>
      <c r="L6997" s="37"/>
      <c r="M6997" s="37"/>
      <c r="N6997" s="37"/>
      <c r="O6997" s="37"/>
      <c r="P6997" s="36"/>
      <c r="S6997" s="36"/>
      <c r="T6997" s="36"/>
      <c r="U6997" s="36"/>
      <c r="V6997" s="36"/>
    </row>
    <row r="6998" spans="11:22" x14ac:dyDescent="0.25">
      <c r="K6998" s="36"/>
      <c r="L6998" s="37"/>
      <c r="M6998" s="37"/>
      <c r="N6998" s="37"/>
      <c r="O6998" s="37"/>
      <c r="P6998" s="36"/>
      <c r="S6998" s="36"/>
      <c r="T6998" s="36"/>
      <c r="U6998" s="36"/>
      <c r="V6998" s="36"/>
    </row>
    <row r="6999" spans="11:22" x14ac:dyDescent="0.25">
      <c r="K6999" s="36"/>
      <c r="L6999" s="37"/>
      <c r="M6999" s="37"/>
      <c r="N6999" s="37"/>
      <c r="O6999" s="37"/>
      <c r="P6999" s="36"/>
      <c r="S6999" s="36"/>
      <c r="T6999" s="36"/>
      <c r="U6999" s="36"/>
      <c r="V6999" s="36"/>
    </row>
    <row r="7000" spans="11:22" x14ac:dyDescent="0.25">
      <c r="K7000" s="36"/>
      <c r="L7000" s="37"/>
      <c r="M7000" s="37"/>
      <c r="N7000" s="37"/>
      <c r="O7000" s="37"/>
      <c r="P7000" s="36"/>
      <c r="S7000" s="36"/>
      <c r="T7000" s="36"/>
      <c r="U7000" s="36"/>
      <c r="V7000" s="36"/>
    </row>
    <row r="7001" spans="11:22" x14ac:dyDescent="0.25">
      <c r="K7001" s="36"/>
      <c r="L7001" s="37"/>
      <c r="M7001" s="37"/>
      <c r="N7001" s="37"/>
      <c r="O7001" s="37"/>
      <c r="P7001" s="36"/>
      <c r="S7001" s="36"/>
      <c r="T7001" s="36"/>
      <c r="U7001" s="36"/>
      <c r="V7001" s="36"/>
    </row>
    <row r="7002" spans="11:22" x14ac:dyDescent="0.25">
      <c r="K7002" s="36"/>
      <c r="L7002" s="37"/>
      <c r="M7002" s="37"/>
      <c r="N7002" s="37"/>
      <c r="O7002" s="37"/>
      <c r="P7002" s="36"/>
      <c r="S7002" s="36"/>
      <c r="T7002" s="36"/>
      <c r="U7002" s="36"/>
      <c r="V7002" s="36"/>
    </row>
    <row r="7003" spans="11:22" x14ac:dyDescent="0.25">
      <c r="K7003" s="36"/>
      <c r="L7003" s="37"/>
      <c r="M7003" s="37"/>
      <c r="N7003" s="37"/>
      <c r="O7003" s="37"/>
      <c r="P7003" s="36"/>
      <c r="S7003" s="36"/>
      <c r="T7003" s="36"/>
      <c r="U7003" s="36"/>
      <c r="V7003" s="36"/>
    </row>
    <row r="7004" spans="11:22" x14ac:dyDescent="0.25">
      <c r="K7004" s="36"/>
      <c r="L7004" s="37"/>
      <c r="M7004" s="37"/>
      <c r="N7004" s="37"/>
      <c r="O7004" s="37"/>
      <c r="P7004" s="36"/>
      <c r="S7004" s="36"/>
      <c r="T7004" s="36"/>
      <c r="U7004" s="36"/>
      <c r="V7004" s="36"/>
    </row>
    <row r="7005" spans="11:22" x14ac:dyDescent="0.25">
      <c r="K7005" s="36"/>
      <c r="L7005" s="37"/>
      <c r="M7005" s="37"/>
      <c r="N7005" s="37"/>
      <c r="O7005" s="37"/>
      <c r="P7005" s="36"/>
      <c r="S7005" s="36"/>
      <c r="T7005" s="36"/>
      <c r="U7005" s="36"/>
      <c r="V7005" s="36"/>
    </row>
    <row r="7006" spans="11:22" x14ac:dyDescent="0.25">
      <c r="K7006" s="36"/>
      <c r="L7006" s="37"/>
      <c r="M7006" s="37"/>
      <c r="N7006" s="37"/>
      <c r="O7006" s="37"/>
      <c r="P7006" s="36"/>
      <c r="S7006" s="36"/>
      <c r="T7006" s="36"/>
      <c r="U7006" s="36"/>
      <c r="V7006" s="36"/>
    </row>
    <row r="7007" spans="11:22" x14ac:dyDescent="0.25">
      <c r="K7007" s="36"/>
      <c r="L7007" s="37"/>
      <c r="M7007" s="37"/>
      <c r="N7007" s="37"/>
      <c r="O7007" s="37"/>
      <c r="P7007" s="36"/>
      <c r="S7007" s="36"/>
      <c r="T7007" s="36"/>
      <c r="U7007" s="36"/>
      <c r="V7007" s="36"/>
    </row>
    <row r="7008" spans="11:22" x14ac:dyDescent="0.25">
      <c r="K7008" s="36"/>
      <c r="L7008" s="37"/>
      <c r="M7008" s="37"/>
      <c r="N7008" s="37"/>
      <c r="O7008" s="37"/>
      <c r="P7008" s="36"/>
      <c r="S7008" s="36"/>
      <c r="T7008" s="36"/>
      <c r="U7008" s="36"/>
      <c r="V7008" s="36"/>
    </row>
    <row r="7009" spans="11:22" x14ac:dyDescent="0.25">
      <c r="K7009" s="36"/>
      <c r="L7009" s="37"/>
      <c r="M7009" s="37"/>
      <c r="N7009" s="37"/>
      <c r="O7009" s="37"/>
      <c r="P7009" s="36"/>
      <c r="S7009" s="36"/>
      <c r="T7009" s="36"/>
      <c r="U7009" s="36"/>
      <c r="V7009" s="36"/>
    </row>
    <row r="7010" spans="11:22" x14ac:dyDescent="0.25">
      <c r="K7010" s="36"/>
      <c r="L7010" s="37"/>
      <c r="M7010" s="37"/>
      <c r="N7010" s="37"/>
      <c r="O7010" s="37"/>
      <c r="P7010" s="36"/>
      <c r="S7010" s="36"/>
      <c r="T7010" s="36"/>
      <c r="U7010" s="36"/>
      <c r="V7010" s="36"/>
    </row>
    <row r="7011" spans="11:22" x14ac:dyDescent="0.25">
      <c r="K7011" s="36"/>
      <c r="L7011" s="37"/>
      <c r="M7011" s="37"/>
      <c r="N7011" s="37"/>
      <c r="O7011" s="37"/>
      <c r="P7011" s="36"/>
      <c r="S7011" s="36"/>
      <c r="T7011" s="36"/>
      <c r="U7011" s="36"/>
      <c r="V7011" s="36"/>
    </row>
    <row r="7012" spans="11:22" x14ac:dyDescent="0.25">
      <c r="K7012" s="36"/>
      <c r="L7012" s="37"/>
      <c r="M7012" s="37"/>
      <c r="N7012" s="37"/>
      <c r="O7012" s="37"/>
      <c r="P7012" s="36"/>
      <c r="S7012" s="36"/>
      <c r="T7012" s="36"/>
      <c r="U7012" s="36"/>
      <c r="V7012" s="36"/>
    </row>
    <row r="7013" spans="11:22" x14ac:dyDescent="0.25">
      <c r="K7013" s="36"/>
      <c r="L7013" s="37"/>
      <c r="M7013" s="37"/>
      <c r="N7013" s="37"/>
      <c r="O7013" s="37"/>
      <c r="P7013" s="36"/>
      <c r="S7013" s="36"/>
      <c r="T7013" s="36"/>
      <c r="U7013" s="36"/>
      <c r="V7013" s="36"/>
    </row>
    <row r="7014" spans="11:22" x14ac:dyDescent="0.25">
      <c r="K7014" s="36"/>
      <c r="L7014" s="37"/>
      <c r="M7014" s="37"/>
      <c r="N7014" s="37"/>
      <c r="O7014" s="37"/>
      <c r="P7014" s="36"/>
      <c r="S7014" s="36"/>
      <c r="T7014" s="36"/>
      <c r="U7014" s="36"/>
      <c r="V7014" s="36"/>
    </row>
    <row r="7015" spans="11:22" x14ac:dyDescent="0.25">
      <c r="K7015" s="36"/>
      <c r="L7015" s="37"/>
      <c r="M7015" s="37"/>
      <c r="N7015" s="37"/>
      <c r="O7015" s="37"/>
      <c r="P7015" s="36"/>
      <c r="S7015" s="36"/>
      <c r="T7015" s="36"/>
      <c r="U7015" s="36"/>
      <c r="V7015" s="36"/>
    </row>
    <row r="7016" spans="11:22" x14ac:dyDescent="0.25">
      <c r="K7016" s="36"/>
      <c r="L7016" s="37"/>
      <c r="M7016" s="37"/>
      <c r="N7016" s="37"/>
      <c r="O7016" s="37"/>
      <c r="P7016" s="36"/>
      <c r="S7016" s="36"/>
      <c r="T7016" s="36"/>
      <c r="U7016" s="36"/>
      <c r="V7016" s="36"/>
    </row>
    <row r="7017" spans="11:22" x14ac:dyDescent="0.25">
      <c r="K7017" s="36"/>
      <c r="L7017" s="37"/>
      <c r="M7017" s="37"/>
      <c r="N7017" s="37"/>
      <c r="O7017" s="37"/>
      <c r="P7017" s="36"/>
      <c r="S7017" s="36"/>
      <c r="T7017" s="36"/>
      <c r="U7017" s="36"/>
      <c r="V7017" s="36"/>
    </row>
    <row r="7018" spans="11:22" x14ac:dyDescent="0.25">
      <c r="K7018" s="36"/>
      <c r="L7018" s="37"/>
      <c r="M7018" s="37"/>
      <c r="N7018" s="37"/>
      <c r="O7018" s="37"/>
      <c r="P7018" s="36"/>
      <c r="S7018" s="36"/>
      <c r="T7018" s="36"/>
      <c r="U7018" s="36"/>
      <c r="V7018" s="36"/>
    </row>
    <row r="7019" spans="11:22" x14ac:dyDescent="0.25">
      <c r="K7019" s="36"/>
      <c r="L7019" s="37"/>
      <c r="M7019" s="37"/>
      <c r="N7019" s="37"/>
      <c r="O7019" s="37"/>
      <c r="P7019" s="36"/>
      <c r="S7019" s="36"/>
      <c r="T7019" s="36"/>
      <c r="U7019" s="36"/>
      <c r="V7019" s="36"/>
    </row>
    <row r="7020" spans="11:22" x14ac:dyDescent="0.25">
      <c r="K7020" s="36"/>
      <c r="L7020" s="37"/>
      <c r="M7020" s="37"/>
      <c r="N7020" s="37"/>
      <c r="O7020" s="37"/>
      <c r="P7020" s="36"/>
      <c r="S7020" s="36"/>
      <c r="T7020" s="36"/>
      <c r="U7020" s="36"/>
      <c r="V7020" s="36"/>
    </row>
    <row r="7021" spans="11:22" x14ac:dyDescent="0.25">
      <c r="K7021" s="36"/>
      <c r="L7021" s="37"/>
      <c r="M7021" s="37"/>
      <c r="N7021" s="37"/>
      <c r="O7021" s="37"/>
      <c r="P7021" s="36"/>
      <c r="S7021" s="36"/>
      <c r="T7021" s="36"/>
      <c r="U7021" s="36"/>
      <c r="V7021" s="36"/>
    </row>
    <row r="7022" spans="11:22" x14ac:dyDescent="0.25">
      <c r="K7022" s="36"/>
      <c r="L7022" s="37"/>
      <c r="M7022" s="37"/>
      <c r="N7022" s="37"/>
      <c r="O7022" s="37"/>
      <c r="P7022" s="36"/>
      <c r="S7022" s="36"/>
      <c r="T7022" s="36"/>
      <c r="U7022" s="36"/>
      <c r="V7022" s="36"/>
    </row>
    <row r="7023" spans="11:22" x14ac:dyDescent="0.25">
      <c r="K7023" s="36"/>
      <c r="L7023" s="37"/>
      <c r="M7023" s="37"/>
      <c r="N7023" s="37"/>
      <c r="O7023" s="37"/>
      <c r="P7023" s="36"/>
      <c r="S7023" s="36"/>
      <c r="T7023" s="36"/>
      <c r="U7023" s="36"/>
      <c r="V7023" s="36"/>
    </row>
    <row r="7024" spans="11:22" x14ac:dyDescent="0.25">
      <c r="K7024" s="36"/>
      <c r="L7024" s="37"/>
      <c r="M7024" s="37"/>
      <c r="N7024" s="37"/>
      <c r="O7024" s="37"/>
      <c r="P7024" s="36"/>
      <c r="S7024" s="36"/>
      <c r="T7024" s="36"/>
      <c r="U7024" s="36"/>
      <c r="V7024" s="36"/>
    </row>
    <row r="7025" spans="11:22" x14ac:dyDescent="0.25">
      <c r="K7025" s="36"/>
      <c r="L7025" s="37"/>
      <c r="M7025" s="37"/>
      <c r="N7025" s="37"/>
      <c r="O7025" s="37"/>
      <c r="P7025" s="36"/>
      <c r="S7025" s="36"/>
      <c r="T7025" s="36"/>
      <c r="U7025" s="36"/>
      <c r="V7025" s="36"/>
    </row>
    <row r="7026" spans="11:22" x14ac:dyDescent="0.25">
      <c r="K7026" s="36"/>
      <c r="L7026" s="37"/>
      <c r="M7026" s="37"/>
      <c r="N7026" s="37"/>
      <c r="O7026" s="37"/>
      <c r="P7026" s="36"/>
      <c r="S7026" s="36"/>
      <c r="T7026" s="36"/>
      <c r="U7026" s="36"/>
      <c r="V7026" s="36"/>
    </row>
    <row r="7027" spans="11:22" x14ac:dyDescent="0.25">
      <c r="K7027" s="36"/>
      <c r="L7027" s="37"/>
      <c r="M7027" s="37"/>
      <c r="N7027" s="37"/>
      <c r="O7027" s="37"/>
      <c r="P7027" s="36"/>
      <c r="S7027" s="36"/>
      <c r="T7027" s="36"/>
      <c r="U7027" s="36"/>
      <c r="V7027" s="36"/>
    </row>
    <row r="7028" spans="11:22" x14ac:dyDescent="0.25">
      <c r="K7028" s="36"/>
      <c r="L7028" s="37"/>
      <c r="M7028" s="37"/>
      <c r="N7028" s="37"/>
      <c r="O7028" s="37"/>
      <c r="P7028" s="36"/>
      <c r="S7028" s="36"/>
      <c r="T7028" s="36"/>
      <c r="U7028" s="36"/>
      <c r="V7028" s="36"/>
    </row>
    <row r="7029" spans="11:22" x14ac:dyDescent="0.25">
      <c r="K7029" s="36"/>
      <c r="L7029" s="37"/>
      <c r="M7029" s="37"/>
      <c r="N7029" s="37"/>
      <c r="O7029" s="37"/>
      <c r="P7029" s="36"/>
      <c r="S7029" s="36"/>
      <c r="T7029" s="36"/>
      <c r="U7029" s="36"/>
      <c r="V7029" s="36"/>
    </row>
    <row r="7030" spans="11:22" x14ac:dyDescent="0.25">
      <c r="K7030" s="36"/>
      <c r="L7030" s="37"/>
      <c r="M7030" s="37"/>
      <c r="N7030" s="37"/>
      <c r="O7030" s="37"/>
      <c r="P7030" s="36"/>
      <c r="S7030" s="36"/>
      <c r="T7030" s="36"/>
      <c r="U7030" s="36"/>
      <c r="V7030" s="36"/>
    </row>
    <row r="7031" spans="11:22" x14ac:dyDescent="0.25">
      <c r="K7031" s="36"/>
      <c r="L7031" s="37"/>
      <c r="M7031" s="37"/>
      <c r="N7031" s="37"/>
      <c r="O7031" s="37"/>
      <c r="P7031" s="36"/>
      <c r="S7031" s="36"/>
      <c r="T7031" s="36"/>
      <c r="U7031" s="36"/>
      <c r="V7031" s="36"/>
    </row>
    <row r="7032" spans="11:22" x14ac:dyDescent="0.25">
      <c r="K7032" s="36"/>
      <c r="L7032" s="37"/>
      <c r="M7032" s="37"/>
      <c r="N7032" s="37"/>
      <c r="O7032" s="37"/>
      <c r="P7032" s="36"/>
      <c r="S7032" s="36"/>
      <c r="T7032" s="36"/>
      <c r="U7032" s="36"/>
      <c r="V7032" s="36"/>
    </row>
    <row r="7033" spans="11:22" x14ac:dyDescent="0.25">
      <c r="K7033" s="36"/>
      <c r="L7033" s="37"/>
      <c r="M7033" s="37"/>
      <c r="N7033" s="37"/>
      <c r="O7033" s="37"/>
      <c r="P7033" s="36"/>
      <c r="S7033" s="36"/>
      <c r="T7033" s="36"/>
      <c r="U7033" s="36"/>
      <c r="V7033" s="36"/>
    </row>
    <row r="7034" spans="11:22" x14ac:dyDescent="0.25">
      <c r="K7034" s="36"/>
      <c r="L7034" s="37"/>
      <c r="M7034" s="37"/>
      <c r="N7034" s="37"/>
      <c r="O7034" s="37"/>
      <c r="P7034" s="36"/>
      <c r="S7034" s="36"/>
      <c r="T7034" s="36"/>
      <c r="U7034" s="36"/>
      <c r="V7034" s="36"/>
    </row>
    <row r="7035" spans="11:22" x14ac:dyDescent="0.25">
      <c r="K7035" s="36"/>
      <c r="L7035" s="37"/>
      <c r="M7035" s="37"/>
      <c r="N7035" s="37"/>
      <c r="O7035" s="37"/>
      <c r="P7035" s="36"/>
      <c r="S7035" s="36"/>
      <c r="T7035" s="36"/>
      <c r="U7035" s="36"/>
      <c r="V7035" s="36"/>
    </row>
    <row r="7036" spans="11:22" x14ac:dyDescent="0.25">
      <c r="K7036" s="36"/>
      <c r="L7036" s="37"/>
      <c r="M7036" s="37"/>
      <c r="N7036" s="37"/>
      <c r="O7036" s="37"/>
      <c r="P7036" s="36"/>
      <c r="S7036" s="36"/>
      <c r="T7036" s="36"/>
      <c r="U7036" s="36"/>
      <c r="V7036" s="36"/>
    </row>
    <row r="7037" spans="11:22" x14ac:dyDescent="0.25">
      <c r="K7037" s="36"/>
      <c r="L7037" s="37"/>
      <c r="M7037" s="37"/>
      <c r="N7037" s="37"/>
      <c r="O7037" s="37"/>
      <c r="P7037" s="36"/>
      <c r="S7037" s="36"/>
      <c r="T7037" s="36"/>
      <c r="U7037" s="36"/>
      <c r="V7037" s="36"/>
    </row>
    <row r="7038" spans="11:22" x14ac:dyDescent="0.25">
      <c r="K7038" s="36"/>
      <c r="L7038" s="37"/>
      <c r="M7038" s="37"/>
      <c r="N7038" s="37"/>
      <c r="O7038" s="37"/>
      <c r="P7038" s="36"/>
      <c r="S7038" s="36"/>
      <c r="T7038" s="36"/>
      <c r="U7038" s="36"/>
      <c r="V7038" s="36"/>
    </row>
    <row r="7039" spans="11:22" x14ac:dyDescent="0.25">
      <c r="K7039" s="36"/>
      <c r="L7039" s="37"/>
      <c r="M7039" s="37"/>
      <c r="N7039" s="37"/>
      <c r="O7039" s="37"/>
      <c r="P7039" s="36"/>
      <c r="S7039" s="36"/>
      <c r="T7039" s="36"/>
      <c r="U7039" s="36"/>
      <c r="V7039" s="36"/>
    </row>
    <row r="7040" spans="11:22" x14ac:dyDescent="0.25">
      <c r="K7040" s="36"/>
      <c r="L7040" s="37"/>
      <c r="M7040" s="37"/>
      <c r="N7040" s="37"/>
      <c r="O7040" s="37"/>
      <c r="P7040" s="36"/>
      <c r="S7040" s="36"/>
      <c r="T7040" s="36"/>
      <c r="U7040" s="36"/>
      <c r="V7040" s="36"/>
    </row>
    <row r="7041" spans="11:22" x14ac:dyDescent="0.25">
      <c r="K7041" s="36"/>
      <c r="L7041" s="37"/>
      <c r="M7041" s="37"/>
      <c r="N7041" s="37"/>
      <c r="O7041" s="37"/>
      <c r="P7041" s="36"/>
      <c r="S7041" s="36"/>
      <c r="T7041" s="36"/>
      <c r="U7041" s="36"/>
      <c r="V7041" s="36"/>
    </row>
    <row r="7042" spans="11:22" x14ac:dyDescent="0.25">
      <c r="K7042" s="36"/>
      <c r="L7042" s="37"/>
      <c r="M7042" s="37"/>
      <c r="N7042" s="37"/>
      <c r="O7042" s="37"/>
      <c r="P7042" s="36"/>
      <c r="S7042" s="36"/>
      <c r="T7042" s="36"/>
      <c r="U7042" s="36"/>
      <c r="V7042" s="36"/>
    </row>
    <row r="7043" spans="11:22" x14ac:dyDescent="0.25">
      <c r="K7043" s="36"/>
      <c r="L7043" s="37"/>
      <c r="M7043" s="37"/>
      <c r="N7043" s="37"/>
      <c r="O7043" s="37"/>
      <c r="P7043" s="36"/>
      <c r="S7043" s="36"/>
      <c r="T7043" s="36"/>
      <c r="U7043" s="36"/>
      <c r="V7043" s="36"/>
    </row>
    <row r="7044" spans="11:22" x14ac:dyDescent="0.25">
      <c r="K7044" s="36"/>
      <c r="L7044" s="37"/>
      <c r="M7044" s="37"/>
      <c r="N7044" s="37"/>
      <c r="O7044" s="37"/>
      <c r="P7044" s="36"/>
      <c r="S7044" s="36"/>
      <c r="T7044" s="36"/>
      <c r="U7044" s="36"/>
      <c r="V7044" s="36"/>
    </row>
    <row r="7045" spans="11:22" x14ac:dyDescent="0.25">
      <c r="K7045" s="36"/>
      <c r="L7045" s="37"/>
      <c r="M7045" s="37"/>
      <c r="N7045" s="37"/>
      <c r="O7045" s="37"/>
      <c r="P7045" s="36"/>
      <c r="S7045" s="36"/>
      <c r="T7045" s="36"/>
      <c r="U7045" s="36"/>
      <c r="V7045" s="36"/>
    </row>
    <row r="7046" spans="11:22" x14ac:dyDescent="0.25">
      <c r="K7046" s="36"/>
      <c r="L7046" s="37"/>
      <c r="M7046" s="37"/>
      <c r="N7046" s="37"/>
      <c r="O7046" s="37"/>
      <c r="P7046" s="36"/>
      <c r="S7046" s="36"/>
      <c r="T7046" s="36"/>
      <c r="U7046" s="36"/>
      <c r="V7046" s="36"/>
    </row>
    <row r="7047" spans="11:22" x14ac:dyDescent="0.25">
      <c r="K7047" s="36"/>
      <c r="L7047" s="37"/>
      <c r="M7047" s="37"/>
      <c r="N7047" s="37"/>
      <c r="O7047" s="37"/>
      <c r="P7047" s="36"/>
      <c r="S7047" s="36"/>
      <c r="T7047" s="36"/>
      <c r="U7047" s="36"/>
      <c r="V7047" s="36"/>
    </row>
    <row r="7048" spans="11:22" x14ac:dyDescent="0.25">
      <c r="K7048" s="36"/>
      <c r="L7048" s="37"/>
      <c r="M7048" s="37"/>
      <c r="N7048" s="37"/>
      <c r="O7048" s="37"/>
      <c r="P7048" s="36"/>
      <c r="S7048" s="36"/>
      <c r="T7048" s="36"/>
      <c r="U7048" s="36"/>
      <c r="V7048" s="36"/>
    </row>
    <row r="7049" spans="11:22" x14ac:dyDescent="0.25">
      <c r="K7049" s="36"/>
      <c r="L7049" s="37"/>
      <c r="M7049" s="37"/>
      <c r="N7049" s="37"/>
      <c r="O7049" s="37"/>
      <c r="P7049" s="36"/>
      <c r="S7049" s="36"/>
      <c r="T7049" s="36"/>
      <c r="U7049" s="36"/>
      <c r="V7049" s="36"/>
    </row>
    <row r="7050" spans="11:22" x14ac:dyDescent="0.25">
      <c r="K7050" s="36"/>
      <c r="L7050" s="37"/>
      <c r="M7050" s="37"/>
      <c r="N7050" s="37"/>
      <c r="O7050" s="37"/>
      <c r="P7050" s="36"/>
      <c r="S7050" s="36"/>
      <c r="T7050" s="36"/>
      <c r="U7050" s="36"/>
      <c r="V7050" s="36"/>
    </row>
    <row r="7051" spans="11:22" x14ac:dyDescent="0.25">
      <c r="K7051" s="36"/>
      <c r="L7051" s="37"/>
      <c r="M7051" s="37"/>
      <c r="N7051" s="37"/>
      <c r="O7051" s="37"/>
      <c r="P7051" s="36"/>
      <c r="S7051" s="36"/>
      <c r="T7051" s="36"/>
      <c r="U7051" s="36"/>
      <c r="V7051" s="36"/>
    </row>
    <row r="7052" spans="11:22" x14ac:dyDescent="0.25">
      <c r="K7052" s="36"/>
      <c r="L7052" s="37"/>
      <c r="M7052" s="37"/>
      <c r="N7052" s="37"/>
      <c r="O7052" s="37"/>
      <c r="P7052" s="36"/>
      <c r="S7052" s="36"/>
      <c r="T7052" s="36"/>
      <c r="U7052" s="36"/>
      <c r="V7052" s="36"/>
    </row>
    <row r="7053" spans="11:22" x14ac:dyDescent="0.25">
      <c r="K7053" s="36"/>
      <c r="L7053" s="37"/>
      <c r="M7053" s="37"/>
      <c r="N7053" s="37"/>
      <c r="O7053" s="37"/>
      <c r="P7053" s="36"/>
      <c r="S7053" s="36"/>
      <c r="T7053" s="36"/>
      <c r="U7053" s="36"/>
      <c r="V7053" s="36"/>
    </row>
    <row r="7054" spans="11:22" x14ac:dyDescent="0.25">
      <c r="K7054" s="36"/>
      <c r="L7054" s="37"/>
      <c r="M7054" s="37"/>
      <c r="N7054" s="37"/>
      <c r="O7054" s="37"/>
      <c r="P7054" s="36"/>
      <c r="S7054" s="36"/>
      <c r="T7054" s="36"/>
      <c r="U7054" s="36"/>
      <c r="V7054" s="36"/>
    </row>
    <row r="7055" spans="11:22" x14ac:dyDescent="0.25">
      <c r="K7055" s="36"/>
      <c r="L7055" s="37"/>
      <c r="M7055" s="37"/>
      <c r="N7055" s="37"/>
      <c r="O7055" s="37"/>
      <c r="P7055" s="36"/>
      <c r="S7055" s="36"/>
      <c r="T7055" s="36"/>
      <c r="U7055" s="36"/>
      <c r="V7055" s="36"/>
    </row>
    <row r="7056" spans="11:22" x14ac:dyDescent="0.25">
      <c r="K7056" s="36"/>
      <c r="L7056" s="37"/>
      <c r="M7056" s="37"/>
      <c r="N7056" s="37"/>
      <c r="O7056" s="37"/>
      <c r="P7056" s="36"/>
      <c r="S7056" s="36"/>
      <c r="T7056" s="36"/>
      <c r="U7056" s="36"/>
      <c r="V7056" s="36"/>
    </row>
    <row r="7057" spans="11:22" x14ac:dyDescent="0.25">
      <c r="K7057" s="36"/>
      <c r="L7057" s="37"/>
      <c r="M7057" s="37"/>
      <c r="N7057" s="37"/>
      <c r="O7057" s="37"/>
      <c r="P7057" s="36"/>
      <c r="S7057" s="36"/>
      <c r="T7057" s="36"/>
      <c r="U7057" s="36"/>
      <c r="V7057" s="36"/>
    </row>
    <row r="7058" spans="11:22" x14ac:dyDescent="0.25">
      <c r="K7058" s="36"/>
      <c r="L7058" s="37"/>
      <c r="M7058" s="37"/>
      <c r="N7058" s="37"/>
      <c r="O7058" s="37"/>
      <c r="P7058" s="36"/>
      <c r="S7058" s="36"/>
      <c r="T7058" s="36"/>
      <c r="U7058" s="36"/>
      <c r="V7058" s="36"/>
    </row>
    <row r="7059" spans="11:22" x14ac:dyDescent="0.25">
      <c r="K7059" s="36"/>
      <c r="L7059" s="37"/>
      <c r="M7059" s="37"/>
      <c r="N7059" s="37"/>
      <c r="O7059" s="37"/>
      <c r="P7059" s="36"/>
      <c r="S7059" s="36"/>
      <c r="T7059" s="36"/>
      <c r="U7059" s="36"/>
      <c r="V7059" s="36"/>
    </row>
    <row r="7060" spans="11:22" x14ac:dyDescent="0.25">
      <c r="K7060" s="36"/>
      <c r="L7060" s="37"/>
      <c r="M7060" s="37"/>
      <c r="N7060" s="37"/>
      <c r="O7060" s="37"/>
      <c r="P7060" s="36"/>
      <c r="S7060" s="36"/>
      <c r="T7060" s="36"/>
      <c r="U7060" s="36"/>
      <c r="V7060" s="36"/>
    </row>
    <row r="7061" spans="11:22" x14ac:dyDescent="0.25">
      <c r="K7061" s="36"/>
      <c r="L7061" s="37"/>
      <c r="M7061" s="37"/>
      <c r="N7061" s="37"/>
      <c r="O7061" s="37"/>
      <c r="P7061" s="36"/>
      <c r="S7061" s="36"/>
      <c r="T7061" s="36"/>
      <c r="U7061" s="36"/>
      <c r="V7061" s="36"/>
    </row>
    <row r="7062" spans="11:22" x14ac:dyDescent="0.25">
      <c r="K7062" s="36"/>
      <c r="L7062" s="37"/>
      <c r="M7062" s="37"/>
      <c r="N7062" s="37"/>
      <c r="O7062" s="37"/>
      <c r="P7062" s="36"/>
      <c r="S7062" s="36"/>
      <c r="T7062" s="36"/>
      <c r="U7062" s="36"/>
      <c r="V7062" s="36"/>
    </row>
    <row r="7063" spans="11:22" x14ac:dyDescent="0.25">
      <c r="K7063" s="36"/>
      <c r="L7063" s="37"/>
      <c r="M7063" s="37"/>
      <c r="N7063" s="37"/>
      <c r="O7063" s="37"/>
      <c r="P7063" s="36"/>
      <c r="S7063" s="36"/>
      <c r="T7063" s="36"/>
      <c r="U7063" s="36"/>
      <c r="V7063" s="36"/>
    </row>
    <row r="7064" spans="11:22" x14ac:dyDescent="0.25">
      <c r="K7064" s="36"/>
      <c r="L7064" s="37"/>
      <c r="M7064" s="37"/>
      <c r="N7064" s="37"/>
      <c r="O7064" s="37"/>
      <c r="P7064" s="36"/>
      <c r="S7064" s="36"/>
      <c r="T7064" s="36"/>
      <c r="U7064" s="36"/>
      <c r="V7064" s="36"/>
    </row>
    <row r="7065" spans="11:22" x14ac:dyDescent="0.25">
      <c r="K7065" s="36"/>
      <c r="L7065" s="37"/>
      <c r="M7065" s="37"/>
      <c r="N7065" s="37"/>
      <c r="O7065" s="37"/>
      <c r="P7065" s="36"/>
      <c r="S7065" s="36"/>
      <c r="T7065" s="36"/>
      <c r="U7065" s="36"/>
      <c r="V7065" s="36"/>
    </row>
    <row r="7066" spans="11:22" x14ac:dyDescent="0.25">
      <c r="K7066" s="36"/>
      <c r="L7066" s="37"/>
      <c r="M7066" s="37"/>
      <c r="N7066" s="37"/>
      <c r="O7066" s="37"/>
      <c r="P7066" s="36"/>
      <c r="S7066" s="36"/>
      <c r="T7066" s="36"/>
      <c r="U7066" s="36"/>
      <c r="V7066" s="36"/>
    </row>
    <row r="7067" spans="11:22" x14ac:dyDescent="0.25">
      <c r="K7067" s="36"/>
      <c r="L7067" s="37"/>
      <c r="M7067" s="37"/>
      <c r="N7067" s="37"/>
      <c r="O7067" s="37"/>
      <c r="P7067" s="36"/>
      <c r="S7067" s="36"/>
      <c r="T7067" s="36"/>
      <c r="U7067" s="36"/>
      <c r="V7067" s="36"/>
    </row>
    <row r="7068" spans="11:22" x14ac:dyDescent="0.25">
      <c r="K7068" s="36"/>
      <c r="L7068" s="37"/>
      <c r="M7068" s="37"/>
      <c r="N7068" s="37"/>
      <c r="O7068" s="37"/>
      <c r="P7068" s="36"/>
      <c r="S7068" s="36"/>
      <c r="T7068" s="36"/>
      <c r="U7068" s="36"/>
      <c r="V7068" s="36"/>
    </row>
    <row r="7069" spans="11:22" x14ac:dyDescent="0.25">
      <c r="K7069" s="36"/>
      <c r="L7069" s="37"/>
      <c r="M7069" s="37"/>
      <c r="N7069" s="37"/>
      <c r="O7069" s="37"/>
      <c r="P7069" s="36"/>
      <c r="S7069" s="36"/>
      <c r="T7069" s="36"/>
      <c r="U7069" s="36"/>
      <c r="V7069" s="36"/>
    </row>
    <row r="7070" spans="11:22" x14ac:dyDescent="0.25">
      <c r="K7070" s="36"/>
      <c r="L7070" s="37"/>
      <c r="M7070" s="37"/>
      <c r="N7070" s="37"/>
      <c r="O7070" s="37"/>
      <c r="P7070" s="36"/>
      <c r="S7070" s="36"/>
      <c r="T7070" s="36"/>
      <c r="U7070" s="36"/>
      <c r="V7070" s="36"/>
    </row>
    <row r="7071" spans="11:22" x14ac:dyDescent="0.25">
      <c r="K7071" s="36"/>
      <c r="L7071" s="37"/>
      <c r="M7071" s="37"/>
      <c r="N7071" s="37"/>
      <c r="O7071" s="37"/>
      <c r="P7071" s="36"/>
      <c r="S7071" s="36"/>
      <c r="T7071" s="36"/>
      <c r="U7071" s="36"/>
      <c r="V7071" s="36"/>
    </row>
    <row r="7072" spans="11:22" x14ac:dyDescent="0.25">
      <c r="K7072" s="36"/>
      <c r="L7072" s="37"/>
      <c r="M7072" s="37"/>
      <c r="N7072" s="37"/>
      <c r="O7072" s="37"/>
      <c r="P7072" s="36"/>
      <c r="S7072" s="36"/>
      <c r="T7072" s="36"/>
      <c r="U7072" s="36"/>
      <c r="V7072" s="36"/>
    </row>
    <row r="7073" spans="11:22" x14ac:dyDescent="0.25">
      <c r="K7073" s="36"/>
      <c r="L7073" s="37"/>
      <c r="M7073" s="37"/>
      <c r="N7073" s="37"/>
      <c r="O7073" s="37"/>
      <c r="P7073" s="36"/>
      <c r="S7073" s="36"/>
      <c r="T7073" s="36"/>
      <c r="U7073" s="36"/>
      <c r="V7073" s="36"/>
    </row>
    <row r="7074" spans="11:22" x14ac:dyDescent="0.25">
      <c r="K7074" s="36"/>
      <c r="L7074" s="37"/>
      <c r="M7074" s="37"/>
      <c r="N7074" s="37"/>
      <c r="O7074" s="37"/>
      <c r="P7074" s="36"/>
      <c r="S7074" s="36"/>
      <c r="T7074" s="36"/>
      <c r="U7074" s="36"/>
      <c r="V7074" s="36"/>
    </row>
    <row r="7075" spans="11:22" x14ac:dyDescent="0.25">
      <c r="K7075" s="36"/>
      <c r="L7075" s="37"/>
      <c r="M7075" s="37"/>
      <c r="N7075" s="37"/>
      <c r="O7075" s="37"/>
      <c r="P7075" s="36"/>
      <c r="S7075" s="36"/>
      <c r="T7075" s="36"/>
      <c r="U7075" s="36"/>
      <c r="V7075" s="36"/>
    </row>
    <row r="7076" spans="11:22" x14ac:dyDescent="0.25">
      <c r="K7076" s="36"/>
      <c r="L7076" s="37"/>
      <c r="M7076" s="37"/>
      <c r="N7076" s="37"/>
      <c r="O7076" s="37"/>
      <c r="P7076" s="36"/>
      <c r="S7076" s="36"/>
      <c r="T7076" s="36"/>
      <c r="U7076" s="36"/>
      <c r="V7076" s="36"/>
    </row>
    <row r="7077" spans="11:22" x14ac:dyDescent="0.25">
      <c r="K7077" s="36"/>
      <c r="L7077" s="37"/>
      <c r="M7077" s="37"/>
      <c r="N7077" s="37"/>
      <c r="O7077" s="37"/>
      <c r="P7077" s="36"/>
      <c r="S7077" s="36"/>
      <c r="T7077" s="36"/>
      <c r="U7077" s="36"/>
      <c r="V7077" s="36"/>
    </row>
    <row r="7078" spans="11:22" x14ac:dyDescent="0.25">
      <c r="K7078" s="36"/>
      <c r="L7078" s="37"/>
      <c r="M7078" s="37"/>
      <c r="N7078" s="37"/>
      <c r="O7078" s="37"/>
      <c r="P7078" s="36"/>
      <c r="S7078" s="36"/>
      <c r="T7078" s="36"/>
      <c r="U7078" s="36"/>
      <c r="V7078" s="36"/>
    </row>
    <row r="7079" spans="11:22" x14ac:dyDescent="0.25">
      <c r="K7079" s="36"/>
      <c r="L7079" s="37"/>
      <c r="M7079" s="37"/>
      <c r="N7079" s="37"/>
      <c r="O7079" s="37"/>
      <c r="P7079" s="36"/>
      <c r="S7079" s="36"/>
      <c r="T7079" s="36"/>
      <c r="U7079" s="36"/>
      <c r="V7079" s="36"/>
    </row>
    <row r="7080" spans="11:22" x14ac:dyDescent="0.25">
      <c r="K7080" s="36"/>
      <c r="L7080" s="37"/>
      <c r="M7080" s="37"/>
      <c r="N7080" s="37"/>
      <c r="O7080" s="37"/>
      <c r="P7080" s="36"/>
      <c r="S7080" s="36"/>
      <c r="T7080" s="36"/>
      <c r="U7080" s="36"/>
      <c r="V7080" s="36"/>
    </row>
    <row r="7081" spans="11:22" x14ac:dyDescent="0.25">
      <c r="K7081" s="36"/>
      <c r="L7081" s="37"/>
      <c r="M7081" s="37"/>
      <c r="N7081" s="37"/>
      <c r="O7081" s="37"/>
      <c r="P7081" s="36"/>
      <c r="S7081" s="36"/>
      <c r="T7081" s="36"/>
      <c r="U7081" s="36"/>
      <c r="V7081" s="36"/>
    </row>
    <row r="7082" spans="11:22" x14ac:dyDescent="0.25">
      <c r="K7082" s="36"/>
      <c r="L7082" s="37"/>
      <c r="M7082" s="37"/>
      <c r="N7082" s="37"/>
      <c r="O7082" s="37"/>
      <c r="P7082" s="36"/>
      <c r="S7082" s="36"/>
      <c r="T7082" s="36"/>
      <c r="U7082" s="36"/>
      <c r="V7082" s="36"/>
    </row>
    <row r="7083" spans="11:22" x14ac:dyDescent="0.25">
      <c r="K7083" s="36"/>
      <c r="L7083" s="37"/>
      <c r="M7083" s="37"/>
      <c r="N7083" s="37"/>
      <c r="O7083" s="37"/>
      <c r="P7083" s="36"/>
      <c r="S7083" s="36"/>
      <c r="T7083" s="36"/>
      <c r="U7083" s="36"/>
      <c r="V7083" s="36"/>
    </row>
    <row r="7084" spans="11:22" x14ac:dyDescent="0.25">
      <c r="K7084" s="36"/>
      <c r="L7084" s="37"/>
      <c r="M7084" s="37"/>
      <c r="N7084" s="37"/>
      <c r="O7084" s="37"/>
      <c r="P7084" s="36"/>
      <c r="S7084" s="36"/>
      <c r="T7084" s="36"/>
      <c r="U7084" s="36"/>
      <c r="V7084" s="36"/>
    </row>
    <row r="7085" spans="11:22" x14ac:dyDescent="0.25">
      <c r="K7085" s="36"/>
      <c r="L7085" s="37"/>
      <c r="M7085" s="37"/>
      <c r="N7085" s="37"/>
      <c r="O7085" s="37"/>
      <c r="P7085" s="36"/>
      <c r="S7085" s="36"/>
      <c r="T7085" s="36"/>
      <c r="U7085" s="36"/>
      <c r="V7085" s="36"/>
    </row>
    <row r="7086" spans="11:22" x14ac:dyDescent="0.25">
      <c r="K7086" s="36"/>
      <c r="L7086" s="37"/>
      <c r="M7086" s="37"/>
      <c r="N7086" s="37"/>
      <c r="O7086" s="37"/>
      <c r="P7086" s="36"/>
      <c r="S7086" s="36"/>
      <c r="T7086" s="36"/>
      <c r="U7086" s="36"/>
      <c r="V7086" s="36"/>
    </row>
    <row r="7087" spans="11:22" x14ac:dyDescent="0.25">
      <c r="K7087" s="36"/>
      <c r="L7087" s="37"/>
      <c r="M7087" s="37"/>
      <c r="N7087" s="37"/>
      <c r="O7087" s="37"/>
      <c r="P7087" s="36"/>
      <c r="S7087" s="36"/>
      <c r="T7087" s="36"/>
      <c r="U7087" s="36"/>
      <c r="V7087" s="36"/>
    </row>
    <row r="7088" spans="11:22" x14ac:dyDescent="0.25">
      <c r="K7088" s="36"/>
      <c r="L7088" s="37"/>
      <c r="M7088" s="37"/>
      <c r="N7088" s="37"/>
      <c r="O7088" s="37"/>
      <c r="P7088" s="36"/>
      <c r="S7088" s="36"/>
      <c r="T7088" s="36"/>
      <c r="U7088" s="36"/>
      <c r="V7088" s="36"/>
    </row>
    <row r="7089" spans="11:22" x14ac:dyDescent="0.25">
      <c r="K7089" s="36"/>
      <c r="L7089" s="37"/>
      <c r="M7089" s="37"/>
      <c r="N7089" s="37"/>
      <c r="O7089" s="37"/>
      <c r="P7089" s="36"/>
      <c r="S7089" s="36"/>
      <c r="T7089" s="36"/>
      <c r="U7089" s="36"/>
      <c r="V7089" s="36"/>
    </row>
    <row r="7090" spans="11:22" x14ac:dyDescent="0.25">
      <c r="K7090" s="36"/>
      <c r="L7090" s="37"/>
      <c r="M7090" s="37"/>
      <c r="N7090" s="37"/>
      <c r="O7090" s="37"/>
      <c r="P7090" s="36"/>
      <c r="S7090" s="36"/>
      <c r="T7090" s="36"/>
      <c r="U7090" s="36"/>
      <c r="V7090" s="36"/>
    </row>
    <row r="7091" spans="11:22" x14ac:dyDescent="0.25">
      <c r="K7091" s="36"/>
      <c r="L7091" s="37"/>
      <c r="M7091" s="37"/>
      <c r="N7091" s="37"/>
      <c r="O7091" s="37"/>
      <c r="P7091" s="36"/>
      <c r="S7091" s="36"/>
      <c r="T7091" s="36"/>
      <c r="U7091" s="36"/>
      <c r="V7091" s="36"/>
    </row>
    <row r="7092" spans="11:22" x14ac:dyDescent="0.25">
      <c r="K7092" s="36"/>
      <c r="L7092" s="37"/>
      <c r="M7092" s="37"/>
      <c r="N7092" s="37"/>
      <c r="O7092" s="37"/>
      <c r="P7092" s="36"/>
      <c r="S7092" s="36"/>
      <c r="T7092" s="36"/>
      <c r="U7092" s="36"/>
      <c r="V7092" s="36"/>
    </row>
    <row r="7093" spans="11:22" x14ac:dyDescent="0.25">
      <c r="K7093" s="36"/>
      <c r="L7093" s="37"/>
      <c r="M7093" s="37"/>
      <c r="N7093" s="37"/>
      <c r="O7093" s="37"/>
      <c r="P7093" s="36"/>
      <c r="S7093" s="36"/>
      <c r="T7093" s="36"/>
      <c r="U7093" s="36"/>
      <c r="V7093" s="36"/>
    </row>
    <row r="7094" spans="11:22" x14ac:dyDescent="0.25">
      <c r="K7094" s="36"/>
      <c r="L7094" s="37"/>
      <c r="M7094" s="37"/>
      <c r="N7094" s="37"/>
      <c r="O7094" s="37"/>
      <c r="P7094" s="36"/>
      <c r="S7094" s="36"/>
      <c r="T7094" s="36"/>
      <c r="U7094" s="36"/>
      <c r="V7094" s="36"/>
    </row>
    <row r="7095" spans="11:22" x14ac:dyDescent="0.25">
      <c r="K7095" s="36"/>
      <c r="L7095" s="37"/>
      <c r="M7095" s="37"/>
      <c r="N7095" s="37"/>
      <c r="O7095" s="37"/>
      <c r="P7095" s="36"/>
      <c r="S7095" s="36"/>
      <c r="T7095" s="36"/>
      <c r="U7095" s="36"/>
      <c r="V7095" s="36"/>
    </row>
    <row r="7096" spans="11:22" x14ac:dyDescent="0.25">
      <c r="K7096" s="36"/>
      <c r="L7096" s="37"/>
      <c r="M7096" s="37"/>
      <c r="N7096" s="37"/>
      <c r="O7096" s="37"/>
      <c r="P7096" s="36"/>
      <c r="S7096" s="36"/>
      <c r="T7096" s="36"/>
      <c r="U7096" s="36"/>
      <c r="V7096" s="36"/>
    </row>
    <row r="7097" spans="11:22" x14ac:dyDescent="0.25">
      <c r="K7097" s="36"/>
      <c r="L7097" s="37"/>
      <c r="M7097" s="37"/>
      <c r="N7097" s="37"/>
      <c r="O7097" s="37"/>
      <c r="P7097" s="36"/>
      <c r="S7097" s="36"/>
      <c r="T7097" s="36"/>
      <c r="U7097" s="36"/>
      <c r="V7097" s="36"/>
    </row>
    <row r="7098" spans="11:22" x14ac:dyDescent="0.25">
      <c r="K7098" s="36"/>
      <c r="L7098" s="37"/>
      <c r="M7098" s="37"/>
      <c r="N7098" s="37"/>
      <c r="O7098" s="37"/>
      <c r="P7098" s="36"/>
      <c r="S7098" s="36"/>
      <c r="T7098" s="36"/>
      <c r="U7098" s="36"/>
      <c r="V7098" s="36"/>
    </row>
    <row r="7099" spans="11:22" x14ac:dyDescent="0.25">
      <c r="K7099" s="36"/>
      <c r="L7099" s="37"/>
      <c r="M7099" s="37"/>
      <c r="N7099" s="37"/>
      <c r="O7099" s="37"/>
      <c r="P7099" s="36"/>
      <c r="S7099" s="36"/>
      <c r="T7099" s="36"/>
      <c r="U7099" s="36"/>
      <c r="V7099" s="36"/>
    </row>
    <row r="7100" spans="11:22" x14ac:dyDescent="0.25">
      <c r="K7100" s="36"/>
      <c r="L7100" s="37"/>
      <c r="M7100" s="37"/>
      <c r="N7100" s="37"/>
      <c r="O7100" s="37"/>
      <c r="P7100" s="36"/>
      <c r="S7100" s="36"/>
      <c r="T7100" s="36"/>
      <c r="U7100" s="36"/>
      <c r="V7100" s="36"/>
    </row>
    <row r="7101" spans="11:22" x14ac:dyDescent="0.25">
      <c r="K7101" s="36"/>
      <c r="L7101" s="37"/>
      <c r="M7101" s="37"/>
      <c r="N7101" s="37"/>
      <c r="O7101" s="37"/>
      <c r="P7101" s="36"/>
      <c r="S7101" s="36"/>
      <c r="T7101" s="36"/>
      <c r="U7101" s="36"/>
      <c r="V7101" s="36"/>
    </row>
    <row r="7102" spans="11:22" x14ac:dyDescent="0.25">
      <c r="K7102" s="36"/>
      <c r="L7102" s="37"/>
      <c r="M7102" s="37"/>
      <c r="N7102" s="37"/>
      <c r="O7102" s="37"/>
      <c r="P7102" s="36"/>
      <c r="S7102" s="36"/>
      <c r="T7102" s="36"/>
      <c r="U7102" s="36"/>
      <c r="V7102" s="36"/>
    </row>
    <row r="7103" spans="11:22" x14ac:dyDescent="0.25">
      <c r="K7103" s="36"/>
      <c r="L7103" s="37"/>
      <c r="M7103" s="37"/>
      <c r="N7103" s="37"/>
      <c r="O7103" s="37"/>
      <c r="P7103" s="36"/>
      <c r="S7103" s="36"/>
      <c r="T7103" s="36"/>
      <c r="U7103" s="36"/>
      <c r="V7103" s="36"/>
    </row>
    <row r="7104" spans="11:22" x14ac:dyDescent="0.25">
      <c r="K7104" s="36"/>
      <c r="L7104" s="37"/>
      <c r="M7104" s="37"/>
      <c r="N7104" s="37"/>
      <c r="O7104" s="37"/>
      <c r="P7104" s="36"/>
      <c r="S7104" s="36"/>
      <c r="T7104" s="36"/>
      <c r="U7104" s="36"/>
      <c r="V7104" s="36"/>
    </row>
    <row r="7105" spans="11:22" x14ac:dyDescent="0.25">
      <c r="K7105" s="36"/>
      <c r="L7105" s="37"/>
      <c r="M7105" s="37"/>
      <c r="N7105" s="37"/>
      <c r="O7105" s="37"/>
      <c r="P7105" s="36"/>
      <c r="S7105" s="36"/>
      <c r="T7105" s="36"/>
      <c r="U7105" s="36"/>
      <c r="V7105" s="36"/>
    </row>
    <row r="7106" spans="11:22" x14ac:dyDescent="0.25">
      <c r="K7106" s="36"/>
      <c r="L7106" s="37"/>
      <c r="M7106" s="37"/>
      <c r="N7106" s="37"/>
      <c r="O7106" s="37"/>
      <c r="P7106" s="36"/>
      <c r="S7106" s="36"/>
      <c r="T7106" s="36"/>
      <c r="U7106" s="36"/>
      <c r="V7106" s="36"/>
    </row>
    <row r="7107" spans="11:22" x14ac:dyDescent="0.25">
      <c r="K7107" s="36"/>
      <c r="L7107" s="37"/>
      <c r="M7107" s="37"/>
      <c r="N7107" s="37"/>
      <c r="O7107" s="37"/>
      <c r="P7107" s="36"/>
      <c r="S7107" s="36"/>
      <c r="T7107" s="36"/>
      <c r="U7107" s="36"/>
      <c r="V7107" s="36"/>
    </row>
    <row r="7108" spans="11:22" x14ac:dyDescent="0.25">
      <c r="K7108" s="36"/>
      <c r="L7108" s="37"/>
      <c r="M7108" s="37"/>
      <c r="N7108" s="37"/>
      <c r="O7108" s="37"/>
      <c r="P7108" s="36"/>
      <c r="S7108" s="36"/>
      <c r="T7108" s="36"/>
      <c r="U7108" s="36"/>
      <c r="V7108" s="36"/>
    </row>
    <row r="7109" spans="11:22" x14ac:dyDescent="0.25">
      <c r="K7109" s="36"/>
      <c r="L7109" s="37"/>
      <c r="M7109" s="37"/>
      <c r="N7109" s="37"/>
      <c r="O7109" s="37"/>
      <c r="P7109" s="36"/>
      <c r="S7109" s="36"/>
      <c r="T7109" s="36"/>
      <c r="U7109" s="36"/>
      <c r="V7109" s="36"/>
    </row>
    <row r="7110" spans="11:22" x14ac:dyDescent="0.25">
      <c r="K7110" s="36"/>
      <c r="L7110" s="37"/>
      <c r="M7110" s="37"/>
      <c r="N7110" s="37"/>
      <c r="O7110" s="37"/>
      <c r="P7110" s="36"/>
      <c r="S7110" s="36"/>
      <c r="T7110" s="36"/>
      <c r="U7110" s="36"/>
      <c r="V7110" s="36"/>
    </row>
    <row r="7111" spans="11:22" x14ac:dyDescent="0.25">
      <c r="K7111" s="36"/>
      <c r="L7111" s="37"/>
      <c r="M7111" s="37"/>
      <c r="N7111" s="37"/>
      <c r="O7111" s="37"/>
      <c r="P7111" s="36"/>
      <c r="S7111" s="36"/>
      <c r="T7111" s="36"/>
      <c r="U7111" s="36"/>
      <c r="V7111" s="36"/>
    </row>
    <row r="7112" spans="11:22" x14ac:dyDescent="0.25">
      <c r="K7112" s="36"/>
      <c r="L7112" s="37"/>
      <c r="M7112" s="37"/>
      <c r="N7112" s="37"/>
      <c r="O7112" s="37"/>
      <c r="P7112" s="36"/>
      <c r="S7112" s="36"/>
      <c r="T7112" s="36"/>
      <c r="U7112" s="36"/>
      <c r="V7112" s="36"/>
    </row>
    <row r="7113" spans="11:22" x14ac:dyDescent="0.25">
      <c r="K7113" s="36"/>
      <c r="L7113" s="37"/>
      <c r="M7113" s="37"/>
      <c r="N7113" s="37"/>
      <c r="O7113" s="37"/>
      <c r="P7113" s="36"/>
      <c r="S7113" s="36"/>
      <c r="T7113" s="36"/>
      <c r="U7113" s="36"/>
      <c r="V7113" s="36"/>
    </row>
    <row r="7114" spans="11:22" x14ac:dyDescent="0.25">
      <c r="K7114" s="36"/>
      <c r="L7114" s="37"/>
      <c r="M7114" s="37"/>
      <c r="N7114" s="37"/>
      <c r="O7114" s="37"/>
      <c r="P7114" s="36"/>
      <c r="S7114" s="36"/>
      <c r="T7114" s="36"/>
      <c r="U7114" s="36"/>
      <c r="V7114" s="36"/>
    </row>
    <row r="7115" spans="11:22" x14ac:dyDescent="0.25">
      <c r="K7115" s="36"/>
      <c r="L7115" s="37"/>
      <c r="M7115" s="37"/>
      <c r="N7115" s="37"/>
      <c r="O7115" s="37"/>
      <c r="P7115" s="36"/>
      <c r="S7115" s="36"/>
      <c r="T7115" s="36"/>
      <c r="U7115" s="36"/>
      <c r="V7115" s="36"/>
    </row>
    <row r="7116" spans="11:22" x14ac:dyDescent="0.25">
      <c r="K7116" s="36"/>
      <c r="L7116" s="37"/>
      <c r="M7116" s="37"/>
      <c r="N7116" s="37"/>
      <c r="O7116" s="37"/>
      <c r="P7116" s="36"/>
      <c r="S7116" s="36"/>
      <c r="T7116" s="36"/>
      <c r="U7116" s="36"/>
      <c r="V7116" s="36"/>
    </row>
    <row r="7117" spans="11:22" x14ac:dyDescent="0.25">
      <c r="K7117" s="36"/>
      <c r="L7117" s="37"/>
      <c r="M7117" s="37"/>
      <c r="N7117" s="37"/>
      <c r="O7117" s="37"/>
      <c r="P7117" s="36"/>
      <c r="S7117" s="36"/>
      <c r="T7117" s="36"/>
      <c r="U7117" s="36"/>
      <c r="V7117" s="36"/>
    </row>
    <row r="7118" spans="11:22" x14ac:dyDescent="0.25">
      <c r="K7118" s="36"/>
      <c r="L7118" s="37"/>
      <c r="M7118" s="37"/>
      <c r="N7118" s="37"/>
      <c r="O7118" s="37"/>
      <c r="P7118" s="36"/>
      <c r="S7118" s="36"/>
      <c r="T7118" s="36"/>
      <c r="U7118" s="36"/>
      <c r="V7118" s="36"/>
    </row>
    <row r="7119" spans="11:22" x14ac:dyDescent="0.25">
      <c r="K7119" s="36"/>
      <c r="L7119" s="37"/>
      <c r="M7119" s="37"/>
      <c r="N7119" s="37"/>
      <c r="O7119" s="37"/>
      <c r="P7119" s="36"/>
      <c r="S7119" s="36"/>
      <c r="T7119" s="36"/>
      <c r="U7119" s="36"/>
      <c r="V7119" s="36"/>
    </row>
    <row r="7120" spans="11:22" x14ac:dyDescent="0.25">
      <c r="K7120" s="36"/>
      <c r="L7120" s="37"/>
      <c r="M7120" s="37"/>
      <c r="N7120" s="37"/>
      <c r="O7120" s="37"/>
      <c r="P7120" s="36"/>
      <c r="S7120" s="36"/>
      <c r="T7120" s="36"/>
      <c r="U7120" s="36"/>
      <c r="V7120" s="36"/>
    </row>
    <row r="7121" spans="11:22" x14ac:dyDescent="0.25">
      <c r="K7121" s="36"/>
      <c r="L7121" s="37"/>
      <c r="M7121" s="37"/>
      <c r="N7121" s="37"/>
      <c r="O7121" s="37"/>
      <c r="P7121" s="36"/>
      <c r="S7121" s="36"/>
      <c r="T7121" s="36"/>
      <c r="U7121" s="36"/>
      <c r="V7121" s="36"/>
    </row>
    <row r="7122" spans="11:22" x14ac:dyDescent="0.25">
      <c r="K7122" s="36"/>
      <c r="L7122" s="37"/>
      <c r="M7122" s="37"/>
      <c r="N7122" s="37"/>
      <c r="O7122" s="37"/>
      <c r="P7122" s="36"/>
      <c r="S7122" s="36"/>
      <c r="T7122" s="36"/>
      <c r="U7122" s="36"/>
      <c r="V7122" s="36"/>
    </row>
    <row r="7123" spans="11:22" x14ac:dyDescent="0.25">
      <c r="K7123" s="36"/>
      <c r="L7123" s="37"/>
      <c r="M7123" s="37"/>
      <c r="N7123" s="37"/>
      <c r="O7123" s="37"/>
      <c r="P7123" s="36"/>
      <c r="S7123" s="36"/>
      <c r="T7123" s="36"/>
      <c r="U7123" s="36"/>
      <c r="V7123" s="36"/>
    </row>
    <row r="7124" spans="11:22" x14ac:dyDescent="0.25">
      <c r="K7124" s="36"/>
      <c r="L7124" s="37"/>
      <c r="M7124" s="37"/>
      <c r="N7124" s="37"/>
      <c r="O7124" s="37"/>
      <c r="P7124" s="36"/>
      <c r="S7124" s="36"/>
      <c r="T7124" s="36"/>
      <c r="U7124" s="36"/>
      <c r="V7124" s="36"/>
    </row>
    <row r="7125" spans="11:22" x14ac:dyDescent="0.25">
      <c r="K7125" s="36"/>
      <c r="L7125" s="37"/>
      <c r="M7125" s="37"/>
      <c r="N7125" s="37"/>
      <c r="O7125" s="37"/>
      <c r="P7125" s="36"/>
      <c r="S7125" s="36"/>
      <c r="T7125" s="36"/>
      <c r="U7125" s="36"/>
      <c r="V7125" s="36"/>
    </row>
    <row r="7126" spans="11:22" x14ac:dyDescent="0.25">
      <c r="K7126" s="36"/>
      <c r="L7126" s="37"/>
      <c r="M7126" s="37"/>
      <c r="N7126" s="37"/>
      <c r="O7126" s="37"/>
      <c r="P7126" s="36"/>
      <c r="S7126" s="36"/>
      <c r="T7126" s="36"/>
      <c r="U7126" s="36"/>
      <c r="V7126" s="36"/>
    </row>
    <row r="7127" spans="11:22" x14ac:dyDescent="0.25">
      <c r="K7127" s="36"/>
      <c r="L7127" s="37"/>
      <c r="M7127" s="37"/>
      <c r="N7127" s="37"/>
      <c r="O7127" s="37"/>
      <c r="P7127" s="36"/>
      <c r="S7127" s="36"/>
      <c r="T7127" s="36"/>
      <c r="U7127" s="36"/>
      <c r="V7127" s="36"/>
    </row>
    <row r="7128" spans="11:22" x14ac:dyDescent="0.25">
      <c r="K7128" s="36"/>
      <c r="L7128" s="37"/>
      <c r="M7128" s="37"/>
      <c r="N7128" s="37"/>
      <c r="O7128" s="37"/>
      <c r="P7128" s="36"/>
      <c r="S7128" s="36"/>
      <c r="T7128" s="36"/>
      <c r="U7128" s="36"/>
      <c r="V7128" s="36"/>
    </row>
    <row r="7129" spans="11:22" x14ac:dyDescent="0.25">
      <c r="K7129" s="36"/>
      <c r="L7129" s="37"/>
      <c r="M7129" s="37"/>
      <c r="N7129" s="37"/>
      <c r="O7129" s="37"/>
      <c r="P7129" s="36"/>
      <c r="S7129" s="36"/>
      <c r="T7129" s="36"/>
      <c r="U7129" s="36"/>
      <c r="V7129" s="36"/>
    </row>
    <row r="7130" spans="11:22" x14ac:dyDescent="0.25">
      <c r="K7130" s="36"/>
      <c r="L7130" s="37"/>
      <c r="M7130" s="37"/>
      <c r="N7130" s="37"/>
      <c r="O7130" s="37"/>
      <c r="P7130" s="36"/>
      <c r="S7130" s="36"/>
      <c r="T7130" s="36"/>
      <c r="U7130" s="36"/>
      <c r="V7130" s="36"/>
    </row>
    <row r="7131" spans="11:22" x14ac:dyDescent="0.25">
      <c r="K7131" s="36"/>
      <c r="L7131" s="37"/>
      <c r="M7131" s="37"/>
      <c r="N7131" s="37"/>
      <c r="O7131" s="37"/>
      <c r="P7131" s="36"/>
      <c r="S7131" s="36"/>
      <c r="T7131" s="36"/>
      <c r="U7131" s="36"/>
      <c r="V7131" s="36"/>
    </row>
    <row r="7132" spans="11:22" x14ac:dyDescent="0.25">
      <c r="K7132" s="36"/>
      <c r="L7132" s="37"/>
      <c r="M7132" s="37"/>
      <c r="N7132" s="37"/>
      <c r="O7132" s="37"/>
      <c r="P7132" s="36"/>
      <c r="S7132" s="36"/>
      <c r="T7132" s="36"/>
      <c r="U7132" s="36"/>
      <c r="V7132" s="36"/>
    </row>
    <row r="7133" spans="11:22" x14ac:dyDescent="0.25">
      <c r="K7133" s="36"/>
      <c r="L7133" s="37"/>
      <c r="M7133" s="37"/>
      <c r="N7133" s="37"/>
      <c r="O7133" s="37"/>
      <c r="P7133" s="36"/>
      <c r="S7133" s="36"/>
      <c r="T7133" s="36"/>
      <c r="U7133" s="36"/>
      <c r="V7133" s="36"/>
    </row>
    <row r="7134" spans="11:22" x14ac:dyDescent="0.25">
      <c r="K7134" s="36"/>
      <c r="L7134" s="37"/>
      <c r="M7134" s="37"/>
      <c r="N7134" s="37"/>
      <c r="O7134" s="37"/>
      <c r="P7134" s="36"/>
      <c r="S7134" s="36"/>
      <c r="T7134" s="36"/>
      <c r="U7134" s="36"/>
      <c r="V7134" s="36"/>
    </row>
    <row r="7135" spans="11:22" x14ac:dyDescent="0.25">
      <c r="K7135" s="36"/>
      <c r="L7135" s="37"/>
      <c r="M7135" s="37"/>
      <c r="N7135" s="37"/>
      <c r="O7135" s="37"/>
      <c r="P7135" s="36"/>
      <c r="S7135" s="36"/>
      <c r="T7135" s="36"/>
      <c r="U7135" s="36"/>
      <c r="V7135" s="36"/>
    </row>
    <row r="7136" spans="11:22" x14ac:dyDescent="0.25">
      <c r="K7136" s="36"/>
      <c r="L7136" s="37"/>
      <c r="M7136" s="37"/>
      <c r="N7136" s="37"/>
      <c r="O7136" s="37"/>
      <c r="P7136" s="36"/>
      <c r="S7136" s="36"/>
      <c r="T7136" s="36"/>
      <c r="U7136" s="36"/>
      <c r="V7136" s="36"/>
    </row>
    <row r="7137" spans="11:22" x14ac:dyDescent="0.25">
      <c r="K7137" s="36"/>
      <c r="L7137" s="37"/>
      <c r="M7137" s="37"/>
      <c r="N7137" s="37"/>
      <c r="O7137" s="37"/>
      <c r="P7137" s="36"/>
      <c r="S7137" s="36"/>
      <c r="T7137" s="36"/>
      <c r="U7137" s="36"/>
      <c r="V7137" s="36"/>
    </row>
    <row r="7138" spans="11:22" x14ac:dyDescent="0.25">
      <c r="K7138" s="36"/>
      <c r="L7138" s="37"/>
      <c r="M7138" s="37"/>
      <c r="N7138" s="37"/>
      <c r="O7138" s="37"/>
      <c r="P7138" s="36"/>
      <c r="S7138" s="36"/>
      <c r="T7138" s="36"/>
      <c r="U7138" s="36"/>
      <c r="V7138" s="36"/>
    </row>
    <row r="7139" spans="11:22" x14ac:dyDescent="0.25">
      <c r="K7139" s="36"/>
      <c r="L7139" s="37"/>
      <c r="M7139" s="37"/>
      <c r="N7139" s="37"/>
      <c r="O7139" s="37"/>
      <c r="P7139" s="36"/>
      <c r="S7139" s="36"/>
      <c r="T7139" s="36"/>
      <c r="U7139" s="36"/>
      <c r="V7139" s="36"/>
    </row>
    <row r="7140" spans="11:22" x14ac:dyDescent="0.25">
      <c r="K7140" s="36"/>
      <c r="L7140" s="37"/>
      <c r="M7140" s="37"/>
      <c r="N7140" s="37"/>
      <c r="O7140" s="37"/>
      <c r="P7140" s="36"/>
      <c r="S7140" s="36"/>
      <c r="T7140" s="36"/>
      <c r="U7140" s="36"/>
      <c r="V7140" s="36"/>
    </row>
    <row r="7141" spans="11:22" x14ac:dyDescent="0.25">
      <c r="K7141" s="36"/>
      <c r="L7141" s="37"/>
      <c r="M7141" s="37"/>
      <c r="N7141" s="37"/>
      <c r="O7141" s="37"/>
      <c r="P7141" s="36"/>
      <c r="S7141" s="36"/>
      <c r="T7141" s="36"/>
      <c r="U7141" s="36"/>
      <c r="V7141" s="36"/>
    </row>
    <row r="7142" spans="11:22" x14ac:dyDescent="0.25">
      <c r="K7142" s="36"/>
      <c r="L7142" s="37"/>
      <c r="M7142" s="37"/>
      <c r="N7142" s="37"/>
      <c r="O7142" s="37"/>
      <c r="P7142" s="36"/>
      <c r="S7142" s="36"/>
      <c r="T7142" s="36"/>
      <c r="U7142" s="36"/>
      <c r="V7142" s="36"/>
    </row>
    <row r="7143" spans="11:22" x14ac:dyDescent="0.25">
      <c r="K7143" s="36"/>
      <c r="L7143" s="37"/>
      <c r="M7143" s="37"/>
      <c r="N7143" s="37"/>
      <c r="O7143" s="37"/>
      <c r="P7143" s="36"/>
      <c r="S7143" s="36"/>
      <c r="T7143" s="36"/>
      <c r="U7143" s="36"/>
      <c r="V7143" s="36"/>
    </row>
    <row r="7144" spans="11:22" x14ac:dyDescent="0.25">
      <c r="K7144" s="36"/>
      <c r="L7144" s="37"/>
      <c r="M7144" s="37"/>
      <c r="N7144" s="37"/>
      <c r="O7144" s="37"/>
      <c r="P7144" s="36"/>
      <c r="S7144" s="36"/>
      <c r="T7144" s="36"/>
      <c r="U7144" s="36"/>
      <c r="V7144" s="36"/>
    </row>
    <row r="7145" spans="11:22" x14ac:dyDescent="0.25">
      <c r="K7145" s="36"/>
      <c r="L7145" s="37"/>
      <c r="M7145" s="37"/>
      <c r="N7145" s="37"/>
      <c r="O7145" s="37"/>
      <c r="P7145" s="36"/>
      <c r="S7145" s="36"/>
      <c r="T7145" s="36"/>
      <c r="U7145" s="36"/>
      <c r="V7145" s="36"/>
    </row>
    <row r="7146" spans="11:22" x14ac:dyDescent="0.25">
      <c r="K7146" s="36"/>
      <c r="L7146" s="37"/>
      <c r="M7146" s="37"/>
      <c r="N7146" s="37"/>
      <c r="O7146" s="37"/>
      <c r="P7146" s="36"/>
      <c r="S7146" s="36"/>
      <c r="T7146" s="36"/>
      <c r="U7146" s="36"/>
      <c r="V7146" s="36"/>
    </row>
    <row r="7147" spans="11:22" x14ac:dyDescent="0.25">
      <c r="K7147" s="36"/>
      <c r="L7147" s="37"/>
      <c r="M7147" s="37"/>
      <c r="N7147" s="37"/>
      <c r="O7147" s="37"/>
      <c r="P7147" s="36"/>
      <c r="S7147" s="36"/>
      <c r="T7147" s="36"/>
      <c r="U7147" s="36"/>
      <c r="V7147" s="36"/>
    </row>
    <row r="7148" spans="11:22" x14ac:dyDescent="0.25">
      <c r="K7148" s="36"/>
      <c r="L7148" s="37"/>
      <c r="M7148" s="37"/>
      <c r="N7148" s="37"/>
      <c r="O7148" s="37"/>
      <c r="P7148" s="36"/>
      <c r="S7148" s="36"/>
      <c r="T7148" s="36"/>
      <c r="U7148" s="36"/>
      <c r="V7148" s="36"/>
    </row>
    <row r="7149" spans="11:22" x14ac:dyDescent="0.25">
      <c r="K7149" s="36"/>
      <c r="L7149" s="37"/>
      <c r="M7149" s="37"/>
      <c r="N7149" s="37"/>
      <c r="O7149" s="37"/>
      <c r="P7149" s="36"/>
      <c r="S7149" s="36"/>
      <c r="T7149" s="36"/>
      <c r="U7149" s="36"/>
      <c r="V7149" s="36"/>
    </row>
    <row r="7150" spans="11:22" x14ac:dyDescent="0.25">
      <c r="K7150" s="36"/>
      <c r="L7150" s="37"/>
      <c r="M7150" s="37"/>
      <c r="N7150" s="37"/>
      <c r="O7150" s="37"/>
      <c r="P7150" s="36"/>
      <c r="S7150" s="36"/>
      <c r="T7150" s="36"/>
      <c r="U7150" s="36"/>
      <c r="V7150" s="36"/>
    </row>
    <row r="7151" spans="11:22" x14ac:dyDescent="0.25">
      <c r="K7151" s="36"/>
      <c r="L7151" s="37"/>
      <c r="M7151" s="37"/>
      <c r="N7151" s="37"/>
      <c r="O7151" s="37"/>
      <c r="P7151" s="36"/>
      <c r="S7151" s="36"/>
      <c r="T7151" s="36"/>
      <c r="U7151" s="36"/>
      <c r="V7151" s="36"/>
    </row>
    <row r="7152" spans="11:22" x14ac:dyDescent="0.25">
      <c r="K7152" s="36"/>
      <c r="L7152" s="37"/>
      <c r="M7152" s="37"/>
      <c r="N7152" s="37"/>
      <c r="O7152" s="37"/>
      <c r="P7152" s="36"/>
      <c r="S7152" s="36"/>
      <c r="T7152" s="36"/>
      <c r="U7152" s="36"/>
      <c r="V7152" s="36"/>
    </row>
    <row r="7153" spans="11:22" x14ac:dyDescent="0.25">
      <c r="K7153" s="36"/>
      <c r="L7153" s="37"/>
      <c r="M7153" s="37"/>
      <c r="N7153" s="37"/>
      <c r="O7153" s="37"/>
      <c r="P7153" s="36"/>
      <c r="S7153" s="36"/>
      <c r="T7153" s="36"/>
      <c r="U7153" s="36"/>
      <c r="V7153" s="36"/>
    </row>
    <row r="7154" spans="11:22" x14ac:dyDescent="0.25">
      <c r="K7154" s="36"/>
      <c r="L7154" s="37"/>
      <c r="M7154" s="37"/>
      <c r="N7154" s="37"/>
      <c r="O7154" s="37"/>
      <c r="P7154" s="36"/>
      <c r="S7154" s="36"/>
      <c r="T7154" s="36"/>
      <c r="U7154" s="36"/>
      <c r="V7154" s="36"/>
    </row>
    <row r="7155" spans="11:22" x14ac:dyDescent="0.25">
      <c r="K7155" s="36"/>
      <c r="L7155" s="37"/>
      <c r="M7155" s="37"/>
      <c r="N7155" s="37"/>
      <c r="O7155" s="37"/>
      <c r="P7155" s="36"/>
      <c r="S7155" s="36"/>
      <c r="T7155" s="36"/>
      <c r="U7155" s="36"/>
      <c r="V7155" s="36"/>
    </row>
    <row r="7156" spans="11:22" x14ac:dyDescent="0.25">
      <c r="K7156" s="36"/>
      <c r="L7156" s="37"/>
      <c r="M7156" s="37"/>
      <c r="N7156" s="37"/>
      <c r="O7156" s="37"/>
      <c r="P7156" s="36"/>
      <c r="S7156" s="36"/>
      <c r="T7156" s="36"/>
      <c r="U7156" s="36"/>
      <c r="V7156" s="36"/>
    </row>
    <row r="7157" spans="11:22" x14ac:dyDescent="0.25">
      <c r="K7157" s="36"/>
      <c r="L7157" s="37"/>
      <c r="M7157" s="37"/>
      <c r="N7157" s="37"/>
      <c r="O7157" s="37"/>
      <c r="P7157" s="36"/>
      <c r="S7157" s="36"/>
      <c r="T7157" s="36"/>
      <c r="U7157" s="36"/>
      <c r="V7157" s="36"/>
    </row>
    <row r="7158" spans="11:22" x14ac:dyDescent="0.25">
      <c r="K7158" s="36"/>
      <c r="L7158" s="37"/>
      <c r="M7158" s="37"/>
      <c r="N7158" s="37"/>
      <c r="O7158" s="37"/>
      <c r="P7158" s="36"/>
      <c r="S7158" s="36"/>
      <c r="T7158" s="36"/>
      <c r="U7158" s="36"/>
      <c r="V7158" s="36"/>
    </row>
    <row r="7159" spans="11:22" x14ac:dyDescent="0.25">
      <c r="K7159" s="36"/>
      <c r="L7159" s="37"/>
      <c r="M7159" s="37"/>
      <c r="N7159" s="37"/>
      <c r="O7159" s="37"/>
      <c r="P7159" s="36"/>
      <c r="S7159" s="36"/>
      <c r="T7159" s="36"/>
      <c r="U7159" s="36"/>
      <c r="V7159" s="36"/>
    </row>
    <row r="7160" spans="11:22" x14ac:dyDescent="0.25">
      <c r="K7160" s="36"/>
      <c r="L7160" s="37"/>
      <c r="M7160" s="37"/>
      <c r="N7160" s="37"/>
      <c r="O7160" s="37"/>
      <c r="P7160" s="36"/>
      <c r="S7160" s="36"/>
      <c r="T7160" s="36"/>
      <c r="U7160" s="36"/>
      <c r="V7160" s="36"/>
    </row>
    <row r="7161" spans="11:22" x14ac:dyDescent="0.25">
      <c r="K7161" s="36"/>
      <c r="L7161" s="37"/>
      <c r="M7161" s="37"/>
      <c r="N7161" s="37"/>
      <c r="O7161" s="37"/>
      <c r="P7161" s="36"/>
      <c r="S7161" s="36"/>
      <c r="T7161" s="36"/>
      <c r="U7161" s="36"/>
      <c r="V7161" s="36"/>
    </row>
    <row r="7162" spans="11:22" x14ac:dyDescent="0.25">
      <c r="K7162" s="36"/>
      <c r="L7162" s="37"/>
      <c r="M7162" s="37"/>
      <c r="N7162" s="37"/>
      <c r="O7162" s="37"/>
      <c r="P7162" s="36"/>
      <c r="S7162" s="36"/>
      <c r="T7162" s="36"/>
      <c r="U7162" s="36"/>
      <c r="V7162" s="36"/>
    </row>
    <row r="7163" spans="11:22" x14ac:dyDescent="0.25">
      <c r="K7163" s="36"/>
      <c r="L7163" s="37"/>
      <c r="M7163" s="37"/>
      <c r="N7163" s="37"/>
      <c r="O7163" s="37"/>
      <c r="P7163" s="36"/>
      <c r="S7163" s="36"/>
      <c r="T7163" s="36"/>
      <c r="U7163" s="36"/>
      <c r="V7163" s="36"/>
    </row>
    <row r="7164" spans="11:22" x14ac:dyDescent="0.25">
      <c r="K7164" s="36"/>
      <c r="L7164" s="37"/>
      <c r="M7164" s="37"/>
      <c r="N7164" s="37"/>
      <c r="O7164" s="37"/>
      <c r="P7164" s="36"/>
      <c r="S7164" s="36"/>
      <c r="T7164" s="36"/>
      <c r="U7164" s="36"/>
      <c r="V7164" s="36"/>
    </row>
    <row r="7165" spans="11:22" x14ac:dyDescent="0.25">
      <c r="K7165" s="36"/>
      <c r="L7165" s="37"/>
      <c r="M7165" s="37"/>
      <c r="N7165" s="37"/>
      <c r="O7165" s="37"/>
      <c r="P7165" s="36"/>
      <c r="S7165" s="36"/>
      <c r="T7165" s="36"/>
      <c r="U7165" s="36"/>
      <c r="V7165" s="36"/>
    </row>
    <row r="7166" spans="11:22" x14ac:dyDescent="0.25">
      <c r="K7166" s="36"/>
      <c r="L7166" s="37"/>
      <c r="M7166" s="37"/>
      <c r="N7166" s="37"/>
      <c r="O7166" s="37"/>
      <c r="P7166" s="36"/>
      <c r="S7166" s="36"/>
      <c r="T7166" s="36"/>
      <c r="U7166" s="36"/>
      <c r="V7166" s="36"/>
    </row>
    <row r="7167" spans="11:22" x14ac:dyDescent="0.25">
      <c r="K7167" s="36"/>
      <c r="L7167" s="37"/>
      <c r="M7167" s="37"/>
      <c r="N7167" s="37"/>
      <c r="O7167" s="37"/>
      <c r="P7167" s="36"/>
      <c r="S7167" s="36"/>
      <c r="T7167" s="36"/>
      <c r="U7167" s="36"/>
      <c r="V7167" s="36"/>
    </row>
    <row r="7168" spans="11:22" x14ac:dyDescent="0.25">
      <c r="K7168" s="36"/>
      <c r="L7168" s="37"/>
      <c r="M7168" s="37"/>
      <c r="N7168" s="37"/>
      <c r="O7168" s="37"/>
      <c r="P7168" s="36"/>
      <c r="S7168" s="36"/>
      <c r="T7168" s="36"/>
      <c r="U7168" s="36"/>
      <c r="V7168" s="36"/>
    </row>
    <row r="7169" spans="11:22" x14ac:dyDescent="0.25">
      <c r="K7169" s="36"/>
      <c r="L7169" s="37"/>
      <c r="M7169" s="37"/>
      <c r="N7169" s="37"/>
      <c r="O7169" s="37"/>
      <c r="P7169" s="36"/>
      <c r="S7169" s="36"/>
      <c r="T7169" s="36"/>
      <c r="U7169" s="36"/>
      <c r="V7169" s="36"/>
    </row>
    <row r="7170" spans="11:22" x14ac:dyDescent="0.25">
      <c r="K7170" s="36"/>
      <c r="L7170" s="37"/>
      <c r="M7170" s="37"/>
      <c r="N7170" s="37"/>
      <c r="O7170" s="37"/>
      <c r="P7170" s="36"/>
      <c r="S7170" s="36"/>
      <c r="T7170" s="36"/>
      <c r="U7170" s="36"/>
      <c r="V7170" s="36"/>
    </row>
    <row r="7171" spans="11:22" x14ac:dyDescent="0.25">
      <c r="K7171" s="36"/>
      <c r="L7171" s="37"/>
      <c r="M7171" s="37"/>
      <c r="N7171" s="37"/>
      <c r="O7171" s="37"/>
      <c r="P7171" s="36"/>
      <c r="S7171" s="36"/>
      <c r="T7171" s="36"/>
      <c r="U7171" s="36"/>
      <c r="V7171" s="36"/>
    </row>
    <row r="7172" spans="11:22" x14ac:dyDescent="0.25">
      <c r="K7172" s="36"/>
      <c r="L7172" s="37"/>
      <c r="M7172" s="37"/>
      <c r="N7172" s="37"/>
      <c r="O7172" s="37"/>
      <c r="P7172" s="36"/>
      <c r="S7172" s="36"/>
      <c r="T7172" s="36"/>
      <c r="U7172" s="36"/>
      <c r="V7172" s="36"/>
    </row>
    <row r="7173" spans="11:22" x14ac:dyDescent="0.25">
      <c r="K7173" s="36"/>
      <c r="L7173" s="37"/>
      <c r="M7173" s="37"/>
      <c r="N7173" s="37"/>
      <c r="O7173" s="37"/>
      <c r="P7173" s="36"/>
      <c r="S7173" s="36"/>
      <c r="T7173" s="36"/>
      <c r="U7173" s="36"/>
      <c r="V7173" s="36"/>
    </row>
    <row r="7174" spans="11:22" x14ac:dyDescent="0.25">
      <c r="K7174" s="36"/>
      <c r="L7174" s="37"/>
      <c r="M7174" s="37"/>
      <c r="N7174" s="37"/>
      <c r="O7174" s="37"/>
      <c r="P7174" s="36"/>
      <c r="S7174" s="36"/>
      <c r="T7174" s="36"/>
      <c r="U7174" s="36"/>
      <c r="V7174" s="36"/>
    </row>
    <row r="7175" spans="11:22" x14ac:dyDescent="0.25">
      <c r="K7175" s="36"/>
      <c r="L7175" s="37"/>
      <c r="M7175" s="37"/>
      <c r="N7175" s="37"/>
      <c r="O7175" s="37"/>
      <c r="P7175" s="36"/>
      <c r="S7175" s="36"/>
      <c r="T7175" s="36"/>
      <c r="U7175" s="36"/>
      <c r="V7175" s="36"/>
    </row>
    <row r="7176" spans="11:22" x14ac:dyDescent="0.25">
      <c r="K7176" s="36"/>
      <c r="L7176" s="37"/>
      <c r="M7176" s="37"/>
      <c r="N7176" s="37"/>
      <c r="O7176" s="37"/>
      <c r="P7176" s="36"/>
      <c r="S7176" s="36"/>
      <c r="T7176" s="36"/>
      <c r="U7176" s="36"/>
      <c r="V7176" s="36"/>
    </row>
    <row r="7177" spans="11:22" x14ac:dyDescent="0.25">
      <c r="K7177" s="36"/>
      <c r="L7177" s="37"/>
      <c r="M7177" s="37"/>
      <c r="N7177" s="37"/>
      <c r="O7177" s="37"/>
      <c r="P7177" s="36"/>
      <c r="S7177" s="36"/>
      <c r="T7177" s="36"/>
      <c r="U7177" s="36"/>
      <c r="V7177" s="36"/>
    </row>
    <row r="7178" spans="11:22" x14ac:dyDescent="0.25">
      <c r="K7178" s="36"/>
      <c r="L7178" s="37"/>
      <c r="M7178" s="37"/>
      <c r="N7178" s="37"/>
      <c r="O7178" s="37"/>
      <c r="P7178" s="36"/>
      <c r="S7178" s="36"/>
      <c r="T7178" s="36"/>
      <c r="U7178" s="36"/>
      <c r="V7178" s="36"/>
    </row>
    <row r="7179" spans="11:22" x14ac:dyDescent="0.25">
      <c r="K7179" s="36"/>
      <c r="L7179" s="37"/>
      <c r="M7179" s="37"/>
      <c r="N7179" s="37"/>
      <c r="O7179" s="37"/>
      <c r="P7179" s="36"/>
      <c r="S7179" s="36"/>
      <c r="T7179" s="36"/>
      <c r="U7179" s="36"/>
      <c r="V7179" s="36"/>
    </row>
    <row r="7180" spans="11:22" x14ac:dyDescent="0.25">
      <c r="K7180" s="36"/>
      <c r="L7180" s="37"/>
      <c r="M7180" s="37"/>
      <c r="N7180" s="37"/>
      <c r="O7180" s="37"/>
      <c r="P7180" s="36"/>
      <c r="S7180" s="36"/>
      <c r="T7180" s="36"/>
      <c r="U7180" s="36"/>
      <c r="V7180" s="36"/>
    </row>
    <row r="7181" spans="11:22" x14ac:dyDescent="0.25">
      <c r="K7181" s="36"/>
      <c r="L7181" s="37"/>
      <c r="M7181" s="37"/>
      <c r="N7181" s="37"/>
      <c r="O7181" s="37"/>
      <c r="P7181" s="36"/>
      <c r="S7181" s="36"/>
      <c r="T7181" s="36"/>
      <c r="U7181" s="36"/>
      <c r="V7181" s="36"/>
    </row>
    <row r="7182" spans="11:22" x14ac:dyDescent="0.25">
      <c r="K7182" s="36"/>
      <c r="L7182" s="37"/>
      <c r="M7182" s="37"/>
      <c r="N7182" s="37"/>
      <c r="O7182" s="37"/>
      <c r="P7182" s="36"/>
      <c r="S7182" s="36"/>
      <c r="T7182" s="36"/>
      <c r="U7182" s="36"/>
      <c r="V7182" s="36"/>
    </row>
    <row r="7183" spans="11:22" x14ac:dyDescent="0.25">
      <c r="K7183" s="36"/>
      <c r="L7183" s="37"/>
      <c r="M7183" s="37"/>
      <c r="N7183" s="37"/>
      <c r="O7183" s="37"/>
      <c r="P7183" s="36"/>
      <c r="S7183" s="36"/>
      <c r="T7183" s="36"/>
      <c r="U7183" s="36"/>
      <c r="V7183" s="36"/>
    </row>
    <row r="7184" spans="11:22" x14ac:dyDescent="0.25">
      <c r="K7184" s="36"/>
      <c r="L7184" s="37"/>
      <c r="M7184" s="37"/>
      <c r="N7184" s="37"/>
      <c r="O7184" s="37"/>
      <c r="P7184" s="36"/>
      <c r="S7184" s="36"/>
      <c r="T7184" s="36"/>
      <c r="U7184" s="36"/>
      <c r="V7184" s="36"/>
    </row>
    <row r="7185" spans="11:22" x14ac:dyDescent="0.25">
      <c r="K7185" s="36"/>
      <c r="L7185" s="37"/>
      <c r="M7185" s="37"/>
      <c r="N7185" s="37"/>
      <c r="O7185" s="37"/>
      <c r="P7185" s="36"/>
      <c r="S7185" s="36"/>
      <c r="T7185" s="36"/>
      <c r="U7185" s="36"/>
      <c r="V7185" s="36"/>
    </row>
    <row r="7186" spans="11:22" x14ac:dyDescent="0.25">
      <c r="K7186" s="36"/>
      <c r="L7186" s="37"/>
      <c r="M7186" s="37"/>
      <c r="N7186" s="37"/>
      <c r="O7186" s="37"/>
      <c r="P7186" s="36"/>
      <c r="S7186" s="36"/>
      <c r="T7186" s="36"/>
      <c r="U7186" s="36"/>
      <c r="V7186" s="36"/>
    </row>
    <row r="7187" spans="11:22" x14ac:dyDescent="0.25">
      <c r="K7187" s="36"/>
      <c r="L7187" s="37"/>
      <c r="M7187" s="37"/>
      <c r="N7187" s="37"/>
      <c r="O7187" s="37"/>
      <c r="P7187" s="36"/>
      <c r="S7187" s="36"/>
      <c r="T7187" s="36"/>
      <c r="U7187" s="36"/>
      <c r="V7187" s="36"/>
    </row>
    <row r="7188" spans="11:22" x14ac:dyDescent="0.25">
      <c r="K7188" s="36"/>
      <c r="L7188" s="37"/>
      <c r="M7188" s="37"/>
      <c r="N7188" s="37"/>
      <c r="O7188" s="37"/>
      <c r="P7188" s="36"/>
      <c r="S7188" s="36"/>
      <c r="T7188" s="36"/>
      <c r="U7188" s="36"/>
      <c r="V7188" s="36"/>
    </row>
    <row r="7189" spans="11:22" x14ac:dyDescent="0.25">
      <c r="K7189" s="36"/>
      <c r="L7189" s="37"/>
      <c r="M7189" s="37"/>
      <c r="N7189" s="37"/>
      <c r="O7189" s="37"/>
      <c r="P7189" s="36"/>
      <c r="S7189" s="36"/>
      <c r="T7189" s="36"/>
      <c r="U7189" s="36"/>
      <c r="V7189" s="36"/>
    </row>
    <row r="7190" spans="11:22" x14ac:dyDescent="0.25">
      <c r="K7190" s="36"/>
      <c r="L7190" s="37"/>
      <c r="M7190" s="37"/>
      <c r="N7190" s="37"/>
      <c r="O7190" s="37"/>
      <c r="P7190" s="36"/>
      <c r="S7190" s="36"/>
      <c r="T7190" s="36"/>
      <c r="U7190" s="36"/>
      <c r="V7190" s="36"/>
    </row>
    <row r="7191" spans="11:22" x14ac:dyDescent="0.25">
      <c r="K7191" s="36"/>
      <c r="L7191" s="37"/>
      <c r="M7191" s="37"/>
      <c r="N7191" s="37"/>
      <c r="O7191" s="37"/>
      <c r="P7191" s="36"/>
      <c r="S7191" s="36"/>
      <c r="T7191" s="36"/>
      <c r="U7191" s="36"/>
      <c r="V7191" s="36"/>
    </row>
    <row r="7192" spans="11:22" x14ac:dyDescent="0.25">
      <c r="K7192" s="36"/>
      <c r="L7192" s="37"/>
      <c r="M7192" s="37"/>
      <c r="N7192" s="37"/>
      <c r="O7192" s="37"/>
      <c r="P7192" s="36"/>
      <c r="S7192" s="36"/>
      <c r="T7192" s="36"/>
      <c r="U7192" s="36"/>
      <c r="V7192" s="36"/>
    </row>
    <row r="7193" spans="11:22" x14ac:dyDescent="0.25">
      <c r="K7193" s="36"/>
      <c r="L7193" s="37"/>
      <c r="M7193" s="37"/>
      <c r="N7193" s="37"/>
      <c r="O7193" s="37"/>
      <c r="P7193" s="36"/>
      <c r="S7193" s="36"/>
      <c r="T7193" s="36"/>
      <c r="U7193" s="36"/>
      <c r="V7193" s="36"/>
    </row>
    <row r="7194" spans="11:22" x14ac:dyDescent="0.25">
      <c r="K7194" s="36"/>
      <c r="L7194" s="37"/>
      <c r="M7194" s="37"/>
      <c r="N7194" s="37"/>
      <c r="O7194" s="37"/>
      <c r="P7194" s="36"/>
      <c r="S7194" s="36"/>
      <c r="T7194" s="36"/>
      <c r="U7194" s="36"/>
      <c r="V7194" s="36"/>
    </row>
    <row r="7195" spans="11:22" x14ac:dyDescent="0.25">
      <c r="K7195" s="36"/>
      <c r="L7195" s="37"/>
      <c r="M7195" s="37"/>
      <c r="N7195" s="37"/>
      <c r="O7195" s="37"/>
      <c r="P7195" s="36"/>
      <c r="S7195" s="36"/>
      <c r="T7195" s="36"/>
      <c r="U7195" s="36"/>
      <c r="V7195" s="36"/>
    </row>
    <row r="7196" spans="11:22" x14ac:dyDescent="0.25">
      <c r="K7196" s="36"/>
      <c r="L7196" s="37"/>
      <c r="M7196" s="37"/>
      <c r="N7196" s="37"/>
      <c r="O7196" s="37"/>
      <c r="P7196" s="36"/>
      <c r="S7196" s="36"/>
      <c r="T7196" s="36"/>
      <c r="U7196" s="36"/>
      <c r="V7196" s="36"/>
    </row>
    <row r="7197" spans="11:22" x14ac:dyDescent="0.25">
      <c r="K7197" s="36"/>
      <c r="L7197" s="37"/>
      <c r="M7197" s="37"/>
      <c r="N7197" s="37"/>
      <c r="O7197" s="37"/>
      <c r="P7197" s="36"/>
      <c r="S7197" s="36"/>
      <c r="T7197" s="36"/>
      <c r="U7197" s="36"/>
      <c r="V7197" s="36"/>
    </row>
    <row r="7198" spans="11:22" x14ac:dyDescent="0.25">
      <c r="K7198" s="36"/>
      <c r="L7198" s="37"/>
      <c r="M7198" s="37"/>
      <c r="N7198" s="37"/>
      <c r="O7198" s="37"/>
      <c r="P7198" s="36"/>
      <c r="S7198" s="36"/>
      <c r="T7198" s="36"/>
      <c r="U7198" s="36"/>
      <c r="V7198" s="36"/>
    </row>
    <row r="7199" spans="11:22" x14ac:dyDescent="0.25">
      <c r="K7199" s="36"/>
      <c r="L7199" s="37"/>
      <c r="M7199" s="37"/>
      <c r="N7199" s="37"/>
      <c r="O7199" s="37"/>
      <c r="P7199" s="36"/>
      <c r="S7199" s="36"/>
      <c r="T7199" s="36"/>
      <c r="U7199" s="36"/>
      <c r="V7199" s="36"/>
    </row>
    <row r="7200" spans="11:22" x14ac:dyDescent="0.25">
      <c r="K7200" s="36"/>
      <c r="L7200" s="37"/>
      <c r="M7200" s="37"/>
      <c r="N7200" s="37"/>
      <c r="O7200" s="37"/>
      <c r="P7200" s="36"/>
      <c r="S7200" s="36"/>
      <c r="T7200" s="36"/>
      <c r="U7200" s="36"/>
      <c r="V7200" s="36"/>
    </row>
    <row r="7201" spans="11:22" x14ac:dyDescent="0.25">
      <c r="K7201" s="36"/>
      <c r="L7201" s="37"/>
      <c r="M7201" s="37"/>
      <c r="N7201" s="37"/>
      <c r="O7201" s="37"/>
      <c r="P7201" s="36"/>
      <c r="S7201" s="36"/>
      <c r="T7201" s="36"/>
      <c r="U7201" s="36"/>
      <c r="V7201" s="36"/>
    </row>
    <row r="7202" spans="11:22" x14ac:dyDescent="0.25">
      <c r="K7202" s="36"/>
      <c r="L7202" s="37"/>
      <c r="M7202" s="37"/>
      <c r="N7202" s="37"/>
      <c r="O7202" s="37"/>
      <c r="P7202" s="36"/>
      <c r="S7202" s="36"/>
      <c r="T7202" s="36"/>
      <c r="U7202" s="36"/>
      <c r="V7202" s="36"/>
    </row>
    <row r="7203" spans="11:22" x14ac:dyDescent="0.25">
      <c r="K7203" s="36"/>
      <c r="L7203" s="37"/>
      <c r="M7203" s="37"/>
      <c r="N7203" s="37"/>
      <c r="O7203" s="37"/>
      <c r="P7203" s="36"/>
      <c r="S7203" s="36"/>
      <c r="T7203" s="36"/>
      <c r="U7203" s="36"/>
      <c r="V7203" s="36"/>
    </row>
    <row r="7204" spans="11:22" x14ac:dyDescent="0.25">
      <c r="K7204" s="36"/>
      <c r="L7204" s="37"/>
      <c r="M7204" s="37"/>
      <c r="N7204" s="37"/>
      <c r="O7204" s="37"/>
      <c r="P7204" s="36"/>
      <c r="S7204" s="36"/>
      <c r="T7204" s="36"/>
      <c r="U7204" s="36"/>
      <c r="V7204" s="36"/>
    </row>
    <row r="7205" spans="11:22" x14ac:dyDescent="0.25">
      <c r="K7205" s="36"/>
      <c r="L7205" s="37"/>
      <c r="M7205" s="37"/>
      <c r="N7205" s="37"/>
      <c r="O7205" s="37"/>
      <c r="P7205" s="36"/>
      <c r="S7205" s="36"/>
      <c r="T7205" s="36"/>
      <c r="U7205" s="36"/>
      <c r="V7205" s="36"/>
    </row>
    <row r="7206" spans="11:22" x14ac:dyDescent="0.25">
      <c r="K7206" s="36"/>
      <c r="L7206" s="37"/>
      <c r="M7206" s="37"/>
      <c r="N7206" s="37"/>
      <c r="O7206" s="37"/>
      <c r="P7206" s="36"/>
      <c r="S7206" s="36"/>
      <c r="T7206" s="36"/>
      <c r="U7206" s="36"/>
      <c r="V7206" s="36"/>
    </row>
    <row r="7207" spans="11:22" x14ac:dyDescent="0.25">
      <c r="K7207" s="36"/>
      <c r="L7207" s="37"/>
      <c r="M7207" s="37"/>
      <c r="N7207" s="37"/>
      <c r="O7207" s="37"/>
      <c r="P7207" s="36"/>
      <c r="S7207" s="36"/>
      <c r="T7207" s="36"/>
      <c r="U7207" s="36"/>
      <c r="V7207" s="36"/>
    </row>
    <row r="7208" spans="11:22" x14ac:dyDescent="0.25">
      <c r="K7208" s="36"/>
      <c r="L7208" s="37"/>
      <c r="M7208" s="37"/>
      <c r="N7208" s="37"/>
      <c r="O7208" s="37"/>
      <c r="P7208" s="36"/>
      <c r="S7208" s="36"/>
      <c r="T7208" s="36"/>
      <c r="U7208" s="36"/>
      <c r="V7208" s="36"/>
    </row>
    <row r="7209" spans="11:22" x14ac:dyDescent="0.25">
      <c r="K7209" s="36"/>
      <c r="L7209" s="37"/>
      <c r="M7209" s="37"/>
      <c r="N7209" s="37"/>
      <c r="O7209" s="37"/>
      <c r="P7209" s="36"/>
      <c r="S7209" s="36"/>
      <c r="T7209" s="36"/>
      <c r="U7209" s="36"/>
      <c r="V7209" s="36"/>
    </row>
    <row r="7210" spans="11:22" x14ac:dyDescent="0.25">
      <c r="K7210" s="36"/>
      <c r="L7210" s="37"/>
      <c r="M7210" s="37"/>
      <c r="N7210" s="37"/>
      <c r="O7210" s="37"/>
      <c r="P7210" s="36"/>
      <c r="S7210" s="36"/>
      <c r="T7210" s="36"/>
      <c r="U7210" s="36"/>
      <c r="V7210" s="36"/>
    </row>
    <row r="7211" spans="11:22" x14ac:dyDescent="0.25">
      <c r="K7211" s="36"/>
      <c r="L7211" s="37"/>
      <c r="M7211" s="37"/>
      <c r="N7211" s="37"/>
      <c r="O7211" s="37"/>
      <c r="P7211" s="36"/>
      <c r="S7211" s="36"/>
      <c r="T7211" s="36"/>
      <c r="U7211" s="36"/>
      <c r="V7211" s="36"/>
    </row>
    <row r="7212" spans="11:22" x14ac:dyDescent="0.25">
      <c r="K7212" s="36"/>
      <c r="L7212" s="37"/>
      <c r="M7212" s="37"/>
      <c r="N7212" s="37"/>
      <c r="O7212" s="37"/>
      <c r="P7212" s="36"/>
      <c r="S7212" s="36"/>
      <c r="T7212" s="36"/>
      <c r="U7212" s="36"/>
      <c r="V7212" s="36"/>
    </row>
    <row r="7213" spans="11:22" x14ac:dyDescent="0.25">
      <c r="K7213" s="36"/>
      <c r="L7213" s="37"/>
      <c r="M7213" s="37"/>
      <c r="N7213" s="37"/>
      <c r="O7213" s="37"/>
      <c r="P7213" s="36"/>
      <c r="S7213" s="36"/>
      <c r="T7213" s="36"/>
      <c r="U7213" s="36"/>
      <c r="V7213" s="36"/>
    </row>
    <row r="7214" spans="11:22" x14ac:dyDescent="0.25">
      <c r="K7214" s="36"/>
      <c r="L7214" s="37"/>
      <c r="M7214" s="37"/>
      <c r="N7214" s="37"/>
      <c r="O7214" s="37"/>
      <c r="P7214" s="36"/>
      <c r="S7214" s="36"/>
      <c r="T7214" s="36"/>
      <c r="U7214" s="36"/>
      <c r="V7214" s="36"/>
    </row>
    <row r="7215" spans="11:22" x14ac:dyDescent="0.25">
      <c r="K7215" s="36"/>
      <c r="L7215" s="37"/>
      <c r="M7215" s="37"/>
      <c r="N7215" s="37"/>
      <c r="O7215" s="37"/>
      <c r="P7215" s="36"/>
      <c r="S7215" s="36"/>
      <c r="T7215" s="36"/>
      <c r="U7215" s="36"/>
      <c r="V7215" s="36"/>
    </row>
    <row r="7216" spans="11:22" x14ac:dyDescent="0.25">
      <c r="K7216" s="36"/>
      <c r="L7216" s="37"/>
      <c r="M7216" s="37"/>
      <c r="N7216" s="37"/>
      <c r="O7216" s="37"/>
      <c r="P7216" s="36"/>
      <c r="S7216" s="36"/>
      <c r="T7216" s="36"/>
      <c r="U7216" s="36"/>
      <c r="V7216" s="36"/>
    </row>
    <row r="7217" spans="11:22" x14ac:dyDescent="0.25">
      <c r="K7217" s="36"/>
      <c r="L7217" s="37"/>
      <c r="M7217" s="37"/>
      <c r="N7217" s="37"/>
      <c r="O7217" s="37"/>
      <c r="P7217" s="36"/>
      <c r="S7217" s="36"/>
      <c r="T7217" s="36"/>
      <c r="U7217" s="36"/>
      <c r="V7217" s="36"/>
    </row>
    <row r="7218" spans="11:22" x14ac:dyDescent="0.25">
      <c r="K7218" s="36"/>
      <c r="L7218" s="37"/>
      <c r="M7218" s="37"/>
      <c r="N7218" s="37"/>
      <c r="O7218" s="37"/>
      <c r="P7218" s="36"/>
      <c r="S7218" s="36"/>
      <c r="T7218" s="36"/>
      <c r="U7218" s="36"/>
      <c r="V7218" s="36"/>
    </row>
    <row r="7219" spans="11:22" x14ac:dyDescent="0.25">
      <c r="K7219" s="36"/>
      <c r="L7219" s="37"/>
      <c r="M7219" s="37"/>
      <c r="N7219" s="37"/>
      <c r="O7219" s="37"/>
      <c r="P7219" s="36"/>
      <c r="S7219" s="36"/>
      <c r="T7219" s="36"/>
      <c r="U7219" s="36"/>
      <c r="V7219" s="36"/>
    </row>
    <row r="7220" spans="11:22" x14ac:dyDescent="0.25">
      <c r="K7220" s="36"/>
      <c r="L7220" s="37"/>
      <c r="M7220" s="37"/>
      <c r="N7220" s="37"/>
      <c r="O7220" s="37"/>
      <c r="P7220" s="36"/>
      <c r="S7220" s="36"/>
      <c r="T7220" s="36"/>
      <c r="U7220" s="36"/>
      <c r="V7220" s="36"/>
    </row>
    <row r="7221" spans="11:22" x14ac:dyDescent="0.25">
      <c r="K7221" s="36"/>
      <c r="L7221" s="37"/>
      <c r="M7221" s="37"/>
      <c r="N7221" s="37"/>
      <c r="O7221" s="37"/>
      <c r="P7221" s="36"/>
      <c r="S7221" s="36"/>
      <c r="T7221" s="36"/>
      <c r="U7221" s="36"/>
      <c r="V7221" s="36"/>
    </row>
    <row r="7222" spans="11:22" x14ac:dyDescent="0.25">
      <c r="K7222" s="36"/>
      <c r="L7222" s="37"/>
      <c r="M7222" s="37"/>
      <c r="N7222" s="37"/>
      <c r="O7222" s="37"/>
      <c r="P7222" s="36"/>
      <c r="S7222" s="36"/>
      <c r="T7222" s="36"/>
      <c r="U7222" s="36"/>
      <c r="V7222" s="36"/>
    </row>
    <row r="7223" spans="11:22" x14ac:dyDescent="0.25">
      <c r="K7223" s="36"/>
      <c r="L7223" s="37"/>
      <c r="M7223" s="37"/>
      <c r="N7223" s="37"/>
      <c r="O7223" s="37"/>
      <c r="P7223" s="36"/>
      <c r="S7223" s="36"/>
      <c r="T7223" s="36"/>
      <c r="U7223" s="36"/>
      <c r="V7223" s="36"/>
    </row>
    <row r="7224" spans="11:22" x14ac:dyDescent="0.25">
      <c r="K7224" s="36"/>
      <c r="L7224" s="37"/>
      <c r="M7224" s="37"/>
      <c r="N7224" s="37"/>
      <c r="O7224" s="37"/>
      <c r="P7224" s="36"/>
      <c r="S7224" s="36"/>
      <c r="T7224" s="36"/>
      <c r="U7224" s="36"/>
      <c r="V7224" s="36"/>
    </row>
    <row r="7225" spans="11:22" x14ac:dyDescent="0.25">
      <c r="K7225" s="36"/>
      <c r="L7225" s="37"/>
      <c r="M7225" s="37"/>
      <c r="N7225" s="37"/>
      <c r="O7225" s="37"/>
      <c r="P7225" s="36"/>
      <c r="S7225" s="36"/>
      <c r="T7225" s="36"/>
      <c r="U7225" s="36"/>
      <c r="V7225" s="36"/>
    </row>
    <row r="7226" spans="11:22" x14ac:dyDescent="0.25">
      <c r="K7226" s="36"/>
      <c r="L7226" s="37"/>
      <c r="M7226" s="37"/>
      <c r="N7226" s="37"/>
      <c r="O7226" s="37"/>
      <c r="P7226" s="36"/>
      <c r="S7226" s="36"/>
      <c r="T7226" s="36"/>
      <c r="U7226" s="36"/>
      <c r="V7226" s="36"/>
    </row>
    <row r="7227" spans="11:22" x14ac:dyDescent="0.25">
      <c r="K7227" s="36"/>
      <c r="L7227" s="37"/>
      <c r="M7227" s="37"/>
      <c r="N7227" s="37"/>
      <c r="O7227" s="37"/>
      <c r="P7227" s="36"/>
      <c r="S7227" s="36"/>
      <c r="T7227" s="36"/>
      <c r="U7227" s="36"/>
      <c r="V7227" s="36"/>
    </row>
    <row r="7228" spans="11:22" x14ac:dyDescent="0.25">
      <c r="K7228" s="36"/>
      <c r="L7228" s="37"/>
      <c r="M7228" s="37"/>
      <c r="N7228" s="37"/>
      <c r="O7228" s="37"/>
      <c r="P7228" s="36"/>
      <c r="S7228" s="36"/>
      <c r="T7228" s="36"/>
      <c r="U7228" s="36"/>
      <c r="V7228" s="36"/>
    </row>
    <row r="7229" spans="11:22" x14ac:dyDescent="0.25">
      <c r="K7229" s="36"/>
      <c r="L7229" s="37"/>
      <c r="M7229" s="37"/>
      <c r="N7229" s="37"/>
      <c r="O7229" s="37"/>
      <c r="P7229" s="36"/>
      <c r="S7229" s="36"/>
      <c r="T7229" s="36"/>
      <c r="U7229" s="36"/>
      <c r="V7229" s="36"/>
    </row>
    <row r="7230" spans="11:22" x14ac:dyDescent="0.25">
      <c r="K7230" s="36"/>
      <c r="L7230" s="37"/>
      <c r="M7230" s="37"/>
      <c r="N7230" s="37"/>
      <c r="O7230" s="37"/>
      <c r="P7230" s="36"/>
      <c r="S7230" s="36"/>
      <c r="T7230" s="36"/>
      <c r="U7230" s="36"/>
      <c r="V7230" s="36"/>
    </row>
    <row r="7231" spans="11:22" x14ac:dyDescent="0.25">
      <c r="K7231" s="36"/>
      <c r="L7231" s="37"/>
      <c r="M7231" s="37"/>
      <c r="N7231" s="37"/>
      <c r="O7231" s="37"/>
      <c r="P7231" s="36"/>
      <c r="S7231" s="36"/>
      <c r="T7231" s="36"/>
      <c r="U7231" s="36"/>
      <c r="V7231" s="36"/>
    </row>
    <row r="7232" spans="11:22" x14ac:dyDescent="0.25">
      <c r="K7232" s="36"/>
      <c r="L7232" s="37"/>
      <c r="M7232" s="37"/>
      <c r="N7232" s="37"/>
      <c r="O7232" s="37"/>
      <c r="P7232" s="36"/>
      <c r="S7232" s="36"/>
      <c r="T7232" s="36"/>
      <c r="U7232" s="36"/>
      <c r="V7232" s="36"/>
    </row>
    <row r="7233" spans="11:22" x14ac:dyDescent="0.25">
      <c r="K7233" s="36"/>
      <c r="L7233" s="37"/>
      <c r="M7233" s="37"/>
      <c r="N7233" s="37"/>
      <c r="O7233" s="37"/>
      <c r="P7233" s="36"/>
      <c r="S7233" s="36"/>
      <c r="T7233" s="36"/>
      <c r="U7233" s="36"/>
      <c r="V7233" s="36"/>
    </row>
    <row r="7234" spans="11:22" x14ac:dyDescent="0.25">
      <c r="K7234" s="36"/>
      <c r="L7234" s="37"/>
      <c r="M7234" s="37"/>
      <c r="N7234" s="37"/>
      <c r="O7234" s="37"/>
      <c r="P7234" s="36"/>
      <c r="S7234" s="36"/>
      <c r="T7234" s="36"/>
      <c r="U7234" s="36"/>
      <c r="V7234" s="36"/>
    </row>
    <row r="7235" spans="11:22" x14ac:dyDescent="0.25">
      <c r="K7235" s="36"/>
      <c r="L7235" s="37"/>
      <c r="M7235" s="37"/>
      <c r="N7235" s="37"/>
      <c r="O7235" s="37"/>
      <c r="P7235" s="36"/>
      <c r="S7235" s="36"/>
      <c r="T7235" s="36"/>
      <c r="U7235" s="36"/>
      <c r="V7235" s="36"/>
    </row>
    <row r="7236" spans="11:22" x14ac:dyDescent="0.25">
      <c r="K7236" s="36"/>
      <c r="L7236" s="37"/>
      <c r="M7236" s="37"/>
      <c r="N7236" s="37"/>
      <c r="O7236" s="37"/>
      <c r="P7236" s="36"/>
      <c r="S7236" s="36"/>
      <c r="T7236" s="36"/>
      <c r="U7236" s="36"/>
      <c r="V7236" s="36"/>
    </row>
    <row r="7237" spans="11:22" x14ac:dyDescent="0.25">
      <c r="K7237" s="36"/>
      <c r="L7237" s="37"/>
      <c r="M7237" s="37"/>
      <c r="N7237" s="37"/>
      <c r="O7237" s="37"/>
      <c r="P7237" s="36"/>
      <c r="S7237" s="36"/>
      <c r="T7237" s="36"/>
      <c r="U7237" s="36"/>
      <c r="V7237" s="36"/>
    </row>
    <row r="7238" spans="11:22" x14ac:dyDescent="0.25">
      <c r="K7238" s="36"/>
      <c r="L7238" s="37"/>
      <c r="M7238" s="37"/>
      <c r="N7238" s="37"/>
      <c r="O7238" s="37"/>
      <c r="P7238" s="36"/>
      <c r="S7238" s="36"/>
      <c r="T7238" s="36"/>
      <c r="U7238" s="36"/>
      <c r="V7238" s="36"/>
    </row>
    <row r="7239" spans="11:22" x14ac:dyDescent="0.25">
      <c r="K7239" s="36"/>
      <c r="L7239" s="37"/>
      <c r="M7239" s="37"/>
      <c r="N7239" s="37"/>
      <c r="O7239" s="37"/>
      <c r="P7239" s="36"/>
      <c r="S7239" s="36"/>
      <c r="T7239" s="36"/>
      <c r="U7239" s="36"/>
      <c r="V7239" s="36"/>
    </row>
    <row r="7240" spans="11:22" x14ac:dyDescent="0.25">
      <c r="K7240" s="36"/>
      <c r="L7240" s="37"/>
      <c r="M7240" s="37"/>
      <c r="N7240" s="37"/>
      <c r="O7240" s="37"/>
      <c r="P7240" s="36"/>
      <c r="S7240" s="36"/>
      <c r="T7240" s="36"/>
      <c r="U7240" s="36"/>
      <c r="V7240" s="36"/>
    </row>
    <row r="7241" spans="11:22" x14ac:dyDescent="0.25">
      <c r="K7241" s="36"/>
      <c r="L7241" s="37"/>
      <c r="M7241" s="37"/>
      <c r="N7241" s="37"/>
      <c r="O7241" s="37"/>
      <c r="P7241" s="36"/>
      <c r="S7241" s="36"/>
      <c r="T7241" s="36"/>
      <c r="U7241" s="36"/>
      <c r="V7241" s="36"/>
    </row>
    <row r="7242" spans="11:22" x14ac:dyDescent="0.25">
      <c r="K7242" s="36"/>
      <c r="L7242" s="37"/>
      <c r="M7242" s="37"/>
      <c r="N7242" s="37"/>
      <c r="O7242" s="37"/>
      <c r="P7242" s="36"/>
      <c r="S7242" s="36"/>
      <c r="T7242" s="36"/>
      <c r="U7242" s="36"/>
      <c r="V7242" s="36"/>
    </row>
    <row r="7243" spans="11:22" x14ac:dyDescent="0.25">
      <c r="K7243" s="36"/>
      <c r="L7243" s="37"/>
      <c r="M7243" s="37"/>
      <c r="N7243" s="37"/>
      <c r="O7243" s="37"/>
      <c r="P7243" s="36"/>
      <c r="S7243" s="36"/>
      <c r="T7243" s="36"/>
      <c r="U7243" s="36"/>
      <c r="V7243" s="36"/>
    </row>
    <row r="7244" spans="11:22" x14ac:dyDescent="0.25">
      <c r="K7244" s="36"/>
      <c r="L7244" s="37"/>
      <c r="M7244" s="37"/>
      <c r="N7244" s="37"/>
      <c r="O7244" s="37"/>
      <c r="P7244" s="36"/>
      <c r="S7244" s="36"/>
      <c r="T7244" s="36"/>
      <c r="U7244" s="36"/>
      <c r="V7244" s="36"/>
    </row>
    <row r="7245" spans="11:22" x14ac:dyDescent="0.25">
      <c r="K7245" s="36"/>
      <c r="L7245" s="37"/>
      <c r="M7245" s="37"/>
      <c r="N7245" s="37"/>
      <c r="O7245" s="37"/>
      <c r="P7245" s="36"/>
      <c r="S7245" s="36"/>
      <c r="T7245" s="36"/>
      <c r="U7245" s="36"/>
      <c r="V7245" s="36"/>
    </row>
    <row r="7246" spans="11:22" x14ac:dyDescent="0.25">
      <c r="K7246" s="36"/>
      <c r="L7246" s="37"/>
      <c r="M7246" s="37"/>
      <c r="N7246" s="37"/>
      <c r="O7246" s="37"/>
      <c r="P7246" s="36"/>
      <c r="S7246" s="36"/>
      <c r="T7246" s="36"/>
      <c r="U7246" s="36"/>
      <c r="V7246" s="36"/>
    </row>
    <row r="7247" spans="11:22" x14ac:dyDescent="0.25">
      <c r="K7247" s="36"/>
      <c r="L7247" s="37"/>
      <c r="M7247" s="37"/>
      <c r="N7247" s="37"/>
      <c r="O7247" s="37"/>
      <c r="P7247" s="36"/>
      <c r="S7247" s="36"/>
      <c r="T7247" s="36"/>
      <c r="U7247" s="36"/>
      <c r="V7247" s="36"/>
    </row>
    <row r="7248" spans="11:22" x14ac:dyDescent="0.25">
      <c r="K7248" s="36"/>
      <c r="L7248" s="37"/>
      <c r="M7248" s="37"/>
      <c r="N7248" s="37"/>
      <c r="O7248" s="37"/>
      <c r="P7248" s="36"/>
      <c r="S7248" s="36"/>
      <c r="T7248" s="36"/>
      <c r="U7248" s="36"/>
      <c r="V7248" s="36"/>
    </row>
    <row r="7249" spans="11:22" x14ac:dyDescent="0.25">
      <c r="K7249" s="36"/>
      <c r="L7249" s="37"/>
      <c r="M7249" s="37"/>
      <c r="N7249" s="37"/>
      <c r="O7249" s="37"/>
      <c r="P7249" s="36"/>
      <c r="S7249" s="36"/>
      <c r="T7249" s="36"/>
      <c r="U7249" s="36"/>
      <c r="V7249" s="36"/>
    </row>
    <row r="7250" spans="11:22" x14ac:dyDescent="0.25">
      <c r="K7250" s="36"/>
      <c r="L7250" s="37"/>
      <c r="M7250" s="37"/>
      <c r="N7250" s="37"/>
      <c r="O7250" s="37"/>
      <c r="P7250" s="36"/>
      <c r="S7250" s="36"/>
      <c r="T7250" s="36"/>
      <c r="U7250" s="36"/>
      <c r="V7250" s="36"/>
    </row>
    <row r="7251" spans="11:22" x14ac:dyDescent="0.25">
      <c r="K7251" s="36"/>
      <c r="L7251" s="37"/>
      <c r="M7251" s="37"/>
      <c r="N7251" s="37"/>
      <c r="O7251" s="37"/>
      <c r="P7251" s="36"/>
      <c r="S7251" s="36"/>
      <c r="T7251" s="36"/>
      <c r="U7251" s="36"/>
      <c r="V7251" s="36"/>
    </row>
    <row r="7252" spans="11:22" x14ac:dyDescent="0.25">
      <c r="K7252" s="36"/>
      <c r="L7252" s="37"/>
      <c r="M7252" s="37"/>
      <c r="N7252" s="37"/>
      <c r="O7252" s="37"/>
      <c r="P7252" s="36"/>
      <c r="S7252" s="36"/>
      <c r="T7252" s="36"/>
      <c r="U7252" s="36"/>
      <c r="V7252" s="36"/>
    </row>
    <row r="7253" spans="11:22" x14ac:dyDescent="0.25">
      <c r="K7253" s="36"/>
      <c r="L7253" s="37"/>
      <c r="M7253" s="37"/>
      <c r="N7253" s="37"/>
      <c r="O7253" s="37"/>
      <c r="P7253" s="36"/>
      <c r="S7253" s="36"/>
      <c r="T7253" s="36"/>
      <c r="U7253" s="36"/>
      <c r="V7253" s="36"/>
    </row>
    <row r="7254" spans="11:22" x14ac:dyDescent="0.25">
      <c r="K7254" s="36"/>
      <c r="L7254" s="37"/>
      <c r="M7254" s="37"/>
      <c r="N7254" s="37"/>
      <c r="O7254" s="37"/>
      <c r="P7254" s="36"/>
      <c r="S7254" s="36"/>
      <c r="T7254" s="36"/>
      <c r="U7254" s="36"/>
      <c r="V7254" s="36"/>
    </row>
    <row r="7255" spans="11:22" x14ac:dyDescent="0.25">
      <c r="K7255" s="36"/>
      <c r="L7255" s="37"/>
      <c r="M7255" s="37"/>
      <c r="N7255" s="37"/>
      <c r="O7255" s="37"/>
      <c r="P7255" s="36"/>
      <c r="S7255" s="36"/>
      <c r="T7255" s="36"/>
      <c r="U7255" s="36"/>
      <c r="V7255" s="36"/>
    </row>
    <row r="7256" spans="11:22" x14ac:dyDescent="0.25">
      <c r="K7256" s="36"/>
      <c r="L7256" s="37"/>
      <c r="M7256" s="37"/>
      <c r="N7256" s="37"/>
      <c r="O7256" s="37"/>
      <c r="P7256" s="36"/>
      <c r="S7256" s="36"/>
      <c r="T7256" s="36"/>
      <c r="U7256" s="36"/>
      <c r="V7256" s="36"/>
    </row>
    <row r="7257" spans="11:22" x14ac:dyDescent="0.25">
      <c r="K7257" s="36"/>
      <c r="L7257" s="37"/>
      <c r="M7257" s="37"/>
      <c r="N7257" s="37"/>
      <c r="O7257" s="37"/>
      <c r="P7257" s="36"/>
      <c r="S7257" s="36"/>
      <c r="T7257" s="36"/>
      <c r="U7257" s="36"/>
      <c r="V7257" s="36"/>
    </row>
    <row r="7258" spans="11:22" x14ac:dyDescent="0.25">
      <c r="K7258" s="36"/>
      <c r="L7258" s="37"/>
      <c r="M7258" s="37"/>
      <c r="N7258" s="37"/>
      <c r="O7258" s="37"/>
      <c r="P7258" s="36"/>
      <c r="S7258" s="36"/>
      <c r="T7258" s="36"/>
      <c r="U7258" s="36"/>
      <c r="V7258" s="36"/>
    </row>
    <row r="7259" spans="11:22" x14ac:dyDescent="0.25">
      <c r="K7259" s="36"/>
      <c r="L7259" s="37"/>
      <c r="M7259" s="37"/>
      <c r="N7259" s="37"/>
      <c r="O7259" s="37"/>
      <c r="P7259" s="36"/>
      <c r="S7259" s="36"/>
      <c r="T7259" s="36"/>
      <c r="U7259" s="36"/>
      <c r="V7259" s="36"/>
    </row>
    <row r="7260" spans="11:22" x14ac:dyDescent="0.25">
      <c r="K7260" s="36"/>
      <c r="L7260" s="37"/>
      <c r="M7260" s="37"/>
      <c r="N7260" s="37"/>
      <c r="O7260" s="37"/>
      <c r="P7260" s="36"/>
      <c r="S7260" s="36"/>
      <c r="T7260" s="36"/>
      <c r="U7260" s="36"/>
      <c r="V7260" s="36"/>
    </row>
    <row r="7261" spans="11:22" x14ac:dyDescent="0.25">
      <c r="K7261" s="36"/>
      <c r="L7261" s="37"/>
      <c r="M7261" s="37"/>
      <c r="N7261" s="37"/>
      <c r="O7261" s="37"/>
      <c r="P7261" s="36"/>
      <c r="S7261" s="36"/>
      <c r="T7261" s="36"/>
      <c r="U7261" s="36"/>
      <c r="V7261" s="36"/>
    </row>
    <row r="7262" spans="11:22" x14ac:dyDescent="0.25">
      <c r="K7262" s="36"/>
      <c r="L7262" s="37"/>
      <c r="M7262" s="37"/>
      <c r="N7262" s="37"/>
      <c r="O7262" s="37"/>
      <c r="P7262" s="36"/>
      <c r="S7262" s="36"/>
      <c r="T7262" s="36"/>
      <c r="U7262" s="36"/>
      <c r="V7262" s="36"/>
    </row>
    <row r="7263" spans="11:22" x14ac:dyDescent="0.25">
      <c r="K7263" s="36"/>
      <c r="L7263" s="37"/>
      <c r="M7263" s="37"/>
      <c r="N7263" s="37"/>
      <c r="O7263" s="37"/>
      <c r="P7263" s="36"/>
      <c r="S7263" s="36"/>
      <c r="T7263" s="36"/>
      <c r="U7263" s="36"/>
      <c r="V7263" s="36"/>
    </row>
    <row r="7264" spans="11:22" x14ac:dyDescent="0.25">
      <c r="K7264" s="36"/>
      <c r="L7264" s="37"/>
      <c r="M7264" s="37"/>
      <c r="N7264" s="37"/>
      <c r="O7264" s="37"/>
      <c r="P7264" s="36"/>
      <c r="S7264" s="36"/>
      <c r="T7264" s="36"/>
      <c r="U7264" s="36"/>
      <c r="V7264" s="36"/>
    </row>
    <row r="7265" spans="11:22" x14ac:dyDescent="0.25">
      <c r="K7265" s="36"/>
      <c r="L7265" s="37"/>
      <c r="M7265" s="37"/>
      <c r="N7265" s="37"/>
      <c r="O7265" s="37"/>
      <c r="P7265" s="36"/>
      <c r="S7265" s="36"/>
      <c r="T7265" s="36"/>
      <c r="U7265" s="36"/>
      <c r="V7265" s="36"/>
    </row>
    <row r="7266" spans="11:22" x14ac:dyDescent="0.25">
      <c r="K7266" s="36"/>
      <c r="L7266" s="37"/>
      <c r="M7266" s="37"/>
      <c r="N7266" s="37"/>
      <c r="O7266" s="37"/>
      <c r="P7266" s="36"/>
      <c r="S7266" s="36"/>
      <c r="T7266" s="36"/>
      <c r="U7266" s="36"/>
      <c r="V7266" s="36"/>
    </row>
    <row r="7267" spans="11:22" x14ac:dyDescent="0.25">
      <c r="K7267" s="36"/>
      <c r="L7267" s="37"/>
      <c r="M7267" s="37"/>
      <c r="N7267" s="37"/>
      <c r="O7267" s="37"/>
      <c r="P7267" s="36"/>
      <c r="S7267" s="36"/>
      <c r="T7267" s="36"/>
      <c r="U7267" s="36"/>
      <c r="V7267" s="36"/>
    </row>
    <row r="7268" spans="11:22" x14ac:dyDescent="0.25">
      <c r="K7268" s="36"/>
      <c r="L7268" s="37"/>
      <c r="M7268" s="37"/>
      <c r="N7268" s="37"/>
      <c r="O7268" s="37"/>
      <c r="P7268" s="36"/>
      <c r="S7268" s="36"/>
      <c r="T7268" s="36"/>
      <c r="U7268" s="36"/>
      <c r="V7268" s="36"/>
    </row>
    <row r="7269" spans="11:22" x14ac:dyDescent="0.25">
      <c r="K7269" s="36"/>
      <c r="L7269" s="37"/>
      <c r="M7269" s="37"/>
      <c r="N7269" s="37"/>
      <c r="O7269" s="37"/>
      <c r="P7269" s="36"/>
      <c r="S7269" s="36"/>
      <c r="T7269" s="36"/>
      <c r="U7269" s="36"/>
      <c r="V7269" s="36"/>
    </row>
    <row r="7270" spans="11:22" x14ac:dyDescent="0.25">
      <c r="K7270" s="36"/>
      <c r="L7270" s="37"/>
      <c r="M7270" s="37"/>
      <c r="N7270" s="37"/>
      <c r="O7270" s="37"/>
      <c r="P7270" s="36"/>
      <c r="S7270" s="36"/>
      <c r="T7270" s="36"/>
      <c r="U7270" s="36"/>
      <c r="V7270" s="36"/>
    </row>
    <row r="7271" spans="11:22" x14ac:dyDescent="0.25">
      <c r="K7271" s="36"/>
      <c r="L7271" s="37"/>
      <c r="M7271" s="37"/>
      <c r="N7271" s="37"/>
      <c r="O7271" s="37"/>
      <c r="P7271" s="36"/>
      <c r="S7271" s="36"/>
      <c r="T7271" s="36"/>
      <c r="U7271" s="36"/>
      <c r="V7271" s="36"/>
    </row>
    <row r="7272" spans="11:22" x14ac:dyDescent="0.25">
      <c r="K7272" s="36"/>
      <c r="L7272" s="37"/>
      <c r="M7272" s="37"/>
      <c r="N7272" s="37"/>
      <c r="O7272" s="37"/>
      <c r="P7272" s="36"/>
      <c r="S7272" s="36"/>
      <c r="T7272" s="36"/>
      <c r="U7272" s="36"/>
      <c r="V7272" s="36"/>
    </row>
    <row r="7273" spans="11:22" x14ac:dyDescent="0.25">
      <c r="K7273" s="36"/>
      <c r="L7273" s="37"/>
      <c r="M7273" s="37"/>
      <c r="N7273" s="37"/>
      <c r="O7273" s="37"/>
      <c r="P7273" s="36"/>
      <c r="S7273" s="36"/>
      <c r="T7273" s="36"/>
      <c r="U7273" s="36"/>
      <c r="V7273" s="36"/>
    </row>
    <row r="7274" spans="11:22" x14ac:dyDescent="0.25">
      <c r="K7274" s="36"/>
      <c r="L7274" s="37"/>
      <c r="M7274" s="37"/>
      <c r="N7274" s="37"/>
      <c r="O7274" s="37"/>
      <c r="P7274" s="36"/>
      <c r="S7274" s="36"/>
      <c r="T7274" s="36"/>
      <c r="U7274" s="36"/>
      <c r="V7274" s="36"/>
    </row>
    <row r="7275" spans="11:22" x14ac:dyDescent="0.25">
      <c r="K7275" s="36"/>
      <c r="L7275" s="37"/>
      <c r="M7275" s="37"/>
      <c r="N7275" s="37"/>
      <c r="O7275" s="37"/>
      <c r="P7275" s="36"/>
      <c r="S7275" s="36"/>
      <c r="T7275" s="36"/>
      <c r="U7275" s="36"/>
      <c r="V7275" s="36"/>
    </row>
    <row r="7276" spans="11:22" x14ac:dyDescent="0.25">
      <c r="K7276" s="36"/>
      <c r="L7276" s="37"/>
      <c r="M7276" s="37"/>
      <c r="N7276" s="37"/>
      <c r="O7276" s="37"/>
      <c r="P7276" s="36"/>
      <c r="S7276" s="36"/>
      <c r="T7276" s="36"/>
      <c r="U7276" s="36"/>
      <c r="V7276" s="36"/>
    </row>
    <row r="7277" spans="11:22" x14ac:dyDescent="0.25">
      <c r="K7277" s="36"/>
      <c r="L7277" s="37"/>
      <c r="M7277" s="37"/>
      <c r="N7277" s="37"/>
      <c r="O7277" s="37"/>
      <c r="P7277" s="36"/>
      <c r="S7277" s="36"/>
      <c r="T7277" s="36"/>
      <c r="U7277" s="36"/>
      <c r="V7277" s="36"/>
    </row>
    <row r="7278" spans="11:22" x14ac:dyDescent="0.25">
      <c r="K7278" s="36"/>
      <c r="L7278" s="37"/>
      <c r="M7278" s="37"/>
      <c r="N7278" s="37"/>
      <c r="O7278" s="37"/>
      <c r="P7278" s="36"/>
      <c r="S7278" s="36"/>
      <c r="T7278" s="36"/>
      <c r="U7278" s="36"/>
      <c r="V7278" s="36"/>
    </row>
    <row r="7279" spans="11:22" x14ac:dyDescent="0.25">
      <c r="K7279" s="36"/>
      <c r="L7279" s="37"/>
      <c r="M7279" s="37"/>
      <c r="N7279" s="37"/>
      <c r="O7279" s="37"/>
      <c r="P7279" s="36"/>
      <c r="S7279" s="36"/>
      <c r="T7279" s="36"/>
      <c r="U7279" s="36"/>
      <c r="V7279" s="36"/>
    </row>
    <row r="7280" spans="11:22" x14ac:dyDescent="0.25">
      <c r="K7280" s="36"/>
      <c r="L7280" s="37"/>
      <c r="M7280" s="37"/>
      <c r="N7280" s="37"/>
      <c r="O7280" s="37"/>
      <c r="P7280" s="36"/>
      <c r="S7280" s="36"/>
      <c r="T7280" s="36"/>
      <c r="U7280" s="36"/>
      <c r="V7280" s="36"/>
    </row>
    <row r="7281" spans="11:22" x14ac:dyDescent="0.25">
      <c r="K7281" s="36"/>
      <c r="L7281" s="37"/>
      <c r="M7281" s="37"/>
      <c r="N7281" s="37"/>
      <c r="O7281" s="37"/>
      <c r="P7281" s="36"/>
      <c r="S7281" s="36"/>
      <c r="T7281" s="36"/>
      <c r="U7281" s="36"/>
      <c r="V7281" s="36"/>
    </row>
    <row r="7282" spans="11:22" x14ac:dyDescent="0.25">
      <c r="K7282" s="36"/>
      <c r="L7282" s="37"/>
      <c r="M7282" s="37"/>
      <c r="N7282" s="37"/>
      <c r="O7282" s="37"/>
      <c r="P7282" s="36"/>
      <c r="S7282" s="36"/>
      <c r="T7282" s="36"/>
      <c r="U7282" s="36"/>
      <c r="V7282" s="36"/>
    </row>
    <row r="7283" spans="11:22" x14ac:dyDescent="0.25">
      <c r="K7283" s="36"/>
      <c r="L7283" s="37"/>
      <c r="M7283" s="37"/>
      <c r="N7283" s="37"/>
      <c r="O7283" s="37"/>
      <c r="P7283" s="36"/>
      <c r="S7283" s="36"/>
      <c r="T7283" s="36"/>
      <c r="U7283" s="36"/>
      <c r="V7283" s="36"/>
    </row>
    <row r="7284" spans="11:22" x14ac:dyDescent="0.25">
      <c r="K7284" s="36"/>
      <c r="L7284" s="37"/>
      <c r="M7284" s="37"/>
      <c r="N7284" s="37"/>
      <c r="O7284" s="37"/>
      <c r="P7284" s="36"/>
      <c r="S7284" s="36"/>
      <c r="T7284" s="36"/>
      <c r="U7284" s="36"/>
      <c r="V7284" s="36"/>
    </row>
    <row r="7285" spans="11:22" x14ac:dyDescent="0.25">
      <c r="K7285" s="36"/>
      <c r="L7285" s="37"/>
      <c r="M7285" s="37"/>
      <c r="N7285" s="37"/>
      <c r="O7285" s="37"/>
      <c r="P7285" s="36"/>
      <c r="S7285" s="36"/>
      <c r="T7285" s="36"/>
      <c r="U7285" s="36"/>
      <c r="V7285" s="36"/>
    </row>
    <row r="7286" spans="11:22" x14ac:dyDescent="0.25">
      <c r="K7286" s="36"/>
      <c r="L7286" s="37"/>
      <c r="M7286" s="37"/>
      <c r="N7286" s="37"/>
      <c r="O7286" s="37"/>
      <c r="P7286" s="36"/>
      <c r="S7286" s="36"/>
      <c r="T7286" s="36"/>
      <c r="U7286" s="36"/>
      <c r="V7286" s="36"/>
    </row>
    <row r="7287" spans="11:22" x14ac:dyDescent="0.25">
      <c r="K7287" s="36"/>
      <c r="L7287" s="37"/>
      <c r="M7287" s="37"/>
      <c r="N7287" s="37"/>
      <c r="O7287" s="37"/>
      <c r="P7287" s="36"/>
      <c r="S7287" s="36"/>
      <c r="T7287" s="36"/>
      <c r="U7287" s="36"/>
      <c r="V7287" s="36"/>
    </row>
    <row r="7288" spans="11:22" x14ac:dyDescent="0.25">
      <c r="K7288" s="36"/>
      <c r="L7288" s="37"/>
      <c r="M7288" s="37"/>
      <c r="N7288" s="37"/>
      <c r="O7288" s="37"/>
      <c r="P7288" s="36"/>
      <c r="S7288" s="36"/>
      <c r="T7288" s="36"/>
      <c r="U7288" s="36"/>
      <c r="V7288" s="36"/>
    </row>
    <row r="7289" spans="11:22" x14ac:dyDescent="0.25">
      <c r="K7289" s="36"/>
      <c r="L7289" s="37"/>
      <c r="M7289" s="37"/>
      <c r="N7289" s="37"/>
      <c r="O7289" s="37"/>
      <c r="P7289" s="36"/>
      <c r="S7289" s="36"/>
      <c r="T7289" s="36"/>
      <c r="U7289" s="36"/>
      <c r="V7289" s="36"/>
    </row>
    <row r="7290" spans="11:22" x14ac:dyDescent="0.25">
      <c r="K7290" s="36"/>
      <c r="L7290" s="37"/>
      <c r="M7290" s="37"/>
      <c r="N7290" s="37"/>
      <c r="O7290" s="37"/>
      <c r="P7290" s="36"/>
      <c r="S7290" s="36"/>
      <c r="T7290" s="36"/>
      <c r="U7290" s="36"/>
      <c r="V7290" s="36"/>
    </row>
    <row r="7291" spans="11:22" x14ac:dyDescent="0.25">
      <c r="K7291" s="36"/>
      <c r="L7291" s="37"/>
      <c r="M7291" s="37"/>
      <c r="N7291" s="37"/>
      <c r="O7291" s="37"/>
      <c r="P7291" s="36"/>
      <c r="S7291" s="36"/>
      <c r="T7291" s="36"/>
      <c r="U7291" s="36"/>
      <c r="V7291" s="36"/>
    </row>
    <row r="7292" spans="11:22" x14ac:dyDescent="0.25">
      <c r="K7292" s="36"/>
      <c r="L7292" s="37"/>
      <c r="M7292" s="37"/>
      <c r="N7292" s="37"/>
      <c r="O7292" s="37"/>
      <c r="P7292" s="36"/>
      <c r="S7292" s="36"/>
      <c r="T7292" s="36"/>
      <c r="U7292" s="36"/>
      <c r="V7292" s="36"/>
    </row>
    <row r="7293" spans="11:22" x14ac:dyDescent="0.25">
      <c r="K7293" s="36"/>
      <c r="L7293" s="37"/>
      <c r="M7293" s="37"/>
      <c r="N7293" s="37"/>
      <c r="O7293" s="37"/>
      <c r="P7293" s="36"/>
      <c r="S7293" s="36"/>
      <c r="T7293" s="36"/>
      <c r="U7293" s="36"/>
      <c r="V7293" s="36"/>
    </row>
    <row r="7294" spans="11:22" x14ac:dyDescent="0.25">
      <c r="K7294" s="36"/>
      <c r="L7294" s="37"/>
      <c r="M7294" s="37"/>
      <c r="N7294" s="37"/>
      <c r="O7294" s="37"/>
      <c r="P7294" s="36"/>
      <c r="S7294" s="36"/>
      <c r="T7294" s="36"/>
      <c r="U7294" s="36"/>
      <c r="V7294" s="36"/>
    </row>
    <row r="7295" spans="11:22" x14ac:dyDescent="0.25">
      <c r="K7295" s="36"/>
      <c r="L7295" s="37"/>
      <c r="M7295" s="37"/>
      <c r="N7295" s="37"/>
      <c r="O7295" s="37"/>
      <c r="P7295" s="36"/>
      <c r="S7295" s="36"/>
      <c r="T7295" s="36"/>
      <c r="U7295" s="36"/>
      <c r="V7295" s="36"/>
    </row>
    <row r="7296" spans="11:22" x14ac:dyDescent="0.25">
      <c r="K7296" s="36"/>
      <c r="L7296" s="37"/>
      <c r="M7296" s="37"/>
      <c r="N7296" s="37"/>
      <c r="O7296" s="37"/>
      <c r="P7296" s="36"/>
      <c r="S7296" s="36"/>
      <c r="T7296" s="36"/>
      <c r="U7296" s="36"/>
      <c r="V7296" s="36"/>
    </row>
    <row r="7297" spans="11:22" x14ac:dyDescent="0.25">
      <c r="K7297" s="36"/>
      <c r="L7297" s="37"/>
      <c r="M7297" s="37"/>
      <c r="N7297" s="37"/>
      <c r="O7297" s="37"/>
      <c r="P7297" s="36"/>
      <c r="S7297" s="36"/>
      <c r="T7297" s="36"/>
      <c r="U7297" s="36"/>
      <c r="V7297" s="36"/>
    </row>
    <row r="7298" spans="11:22" x14ac:dyDescent="0.25">
      <c r="K7298" s="36"/>
      <c r="L7298" s="37"/>
      <c r="M7298" s="37"/>
      <c r="N7298" s="37"/>
      <c r="O7298" s="37"/>
      <c r="P7298" s="36"/>
      <c r="S7298" s="36"/>
      <c r="T7298" s="36"/>
      <c r="U7298" s="36"/>
      <c r="V7298" s="36"/>
    </row>
    <row r="7299" spans="11:22" x14ac:dyDescent="0.25">
      <c r="K7299" s="36"/>
      <c r="L7299" s="37"/>
      <c r="M7299" s="37"/>
      <c r="N7299" s="37"/>
      <c r="O7299" s="37"/>
      <c r="P7299" s="36"/>
      <c r="S7299" s="36"/>
      <c r="T7299" s="36"/>
      <c r="U7299" s="36"/>
      <c r="V7299" s="36"/>
    </row>
    <row r="7300" spans="11:22" x14ac:dyDescent="0.25">
      <c r="K7300" s="36"/>
      <c r="L7300" s="37"/>
      <c r="M7300" s="37"/>
      <c r="N7300" s="37"/>
      <c r="O7300" s="37"/>
      <c r="P7300" s="36"/>
      <c r="S7300" s="36"/>
      <c r="T7300" s="36"/>
      <c r="U7300" s="36"/>
      <c r="V7300" s="36"/>
    </row>
    <row r="7301" spans="11:22" x14ac:dyDescent="0.25">
      <c r="K7301" s="36"/>
      <c r="L7301" s="37"/>
      <c r="M7301" s="37"/>
      <c r="N7301" s="37"/>
      <c r="O7301" s="37"/>
      <c r="P7301" s="36"/>
      <c r="S7301" s="36"/>
      <c r="T7301" s="36"/>
      <c r="U7301" s="36"/>
      <c r="V7301" s="36"/>
    </row>
    <row r="7302" spans="11:22" x14ac:dyDescent="0.25">
      <c r="K7302" s="36"/>
      <c r="L7302" s="37"/>
      <c r="M7302" s="37"/>
      <c r="N7302" s="37"/>
      <c r="O7302" s="37"/>
      <c r="P7302" s="36"/>
      <c r="S7302" s="36"/>
      <c r="T7302" s="36"/>
      <c r="U7302" s="36"/>
      <c r="V7302" s="36"/>
    </row>
    <row r="7303" spans="11:22" x14ac:dyDescent="0.25">
      <c r="K7303" s="36"/>
      <c r="L7303" s="37"/>
      <c r="M7303" s="37"/>
      <c r="N7303" s="37"/>
      <c r="O7303" s="37"/>
      <c r="P7303" s="36"/>
      <c r="S7303" s="36"/>
      <c r="T7303" s="36"/>
      <c r="U7303" s="36"/>
      <c r="V7303" s="36"/>
    </row>
    <row r="7304" spans="11:22" x14ac:dyDescent="0.25">
      <c r="K7304" s="36"/>
      <c r="L7304" s="37"/>
      <c r="M7304" s="37"/>
      <c r="N7304" s="37"/>
      <c r="O7304" s="37"/>
      <c r="P7304" s="36"/>
      <c r="S7304" s="36"/>
      <c r="T7304" s="36"/>
      <c r="U7304" s="36"/>
      <c r="V7304" s="36"/>
    </row>
    <row r="7305" spans="11:22" x14ac:dyDescent="0.25">
      <c r="K7305" s="36"/>
      <c r="L7305" s="37"/>
      <c r="M7305" s="37"/>
      <c r="N7305" s="37"/>
      <c r="O7305" s="37"/>
      <c r="P7305" s="36"/>
      <c r="S7305" s="36"/>
      <c r="T7305" s="36"/>
      <c r="U7305" s="36"/>
      <c r="V7305" s="36"/>
    </row>
    <row r="7306" spans="11:22" x14ac:dyDescent="0.25">
      <c r="K7306" s="36"/>
      <c r="L7306" s="37"/>
      <c r="M7306" s="37"/>
      <c r="N7306" s="37"/>
      <c r="O7306" s="37"/>
      <c r="P7306" s="36"/>
      <c r="S7306" s="36"/>
      <c r="T7306" s="36"/>
      <c r="U7306" s="36"/>
      <c r="V7306" s="36"/>
    </row>
    <row r="7307" spans="11:22" x14ac:dyDescent="0.25">
      <c r="K7307" s="36"/>
      <c r="L7307" s="37"/>
      <c r="M7307" s="37"/>
      <c r="N7307" s="37"/>
      <c r="O7307" s="37"/>
      <c r="P7307" s="36"/>
      <c r="S7307" s="36"/>
      <c r="T7307" s="36"/>
      <c r="U7307" s="36"/>
      <c r="V7307" s="36"/>
    </row>
    <row r="7308" spans="11:22" x14ac:dyDescent="0.25">
      <c r="K7308" s="36"/>
      <c r="L7308" s="37"/>
      <c r="M7308" s="37"/>
      <c r="N7308" s="37"/>
      <c r="O7308" s="37"/>
      <c r="P7308" s="36"/>
      <c r="S7308" s="36"/>
      <c r="T7308" s="36"/>
      <c r="U7308" s="36"/>
      <c r="V7308" s="36"/>
    </row>
    <row r="7309" spans="11:22" x14ac:dyDescent="0.25">
      <c r="K7309" s="36"/>
      <c r="L7309" s="37"/>
      <c r="M7309" s="37"/>
      <c r="N7309" s="37"/>
      <c r="O7309" s="37"/>
      <c r="P7309" s="36"/>
      <c r="S7309" s="36"/>
      <c r="T7309" s="36"/>
      <c r="U7309" s="36"/>
      <c r="V7309" s="36"/>
    </row>
    <row r="7310" spans="11:22" x14ac:dyDescent="0.25">
      <c r="K7310" s="36"/>
      <c r="L7310" s="37"/>
      <c r="M7310" s="37"/>
      <c r="N7310" s="37"/>
      <c r="O7310" s="37"/>
      <c r="P7310" s="36"/>
      <c r="S7310" s="36"/>
      <c r="T7310" s="36"/>
      <c r="U7310" s="36"/>
      <c r="V7310" s="36"/>
    </row>
    <row r="7311" spans="11:22" x14ac:dyDescent="0.25">
      <c r="K7311" s="36"/>
      <c r="L7311" s="37"/>
      <c r="M7311" s="37"/>
      <c r="N7311" s="37"/>
      <c r="O7311" s="37"/>
      <c r="P7311" s="36"/>
      <c r="S7311" s="36"/>
      <c r="T7311" s="36"/>
      <c r="U7311" s="36"/>
      <c r="V7311" s="36"/>
    </row>
    <row r="7312" spans="11:22" x14ac:dyDescent="0.25">
      <c r="K7312" s="36"/>
      <c r="L7312" s="37"/>
      <c r="M7312" s="37"/>
      <c r="N7312" s="37"/>
      <c r="O7312" s="37"/>
      <c r="P7312" s="36"/>
      <c r="S7312" s="36"/>
      <c r="T7312" s="36"/>
      <c r="U7312" s="36"/>
      <c r="V7312" s="36"/>
    </row>
    <row r="7313" spans="11:22" x14ac:dyDescent="0.25">
      <c r="K7313" s="36"/>
      <c r="L7313" s="37"/>
      <c r="M7313" s="37"/>
      <c r="N7313" s="37"/>
      <c r="O7313" s="37"/>
      <c r="P7313" s="36"/>
      <c r="S7313" s="36"/>
      <c r="T7313" s="36"/>
      <c r="U7313" s="36"/>
      <c r="V7313" s="36"/>
    </row>
    <row r="7314" spans="11:22" x14ac:dyDescent="0.25">
      <c r="K7314" s="36"/>
      <c r="L7314" s="37"/>
      <c r="M7314" s="37"/>
      <c r="N7314" s="37"/>
      <c r="O7314" s="37"/>
      <c r="P7314" s="36"/>
      <c r="S7314" s="36"/>
      <c r="T7314" s="36"/>
      <c r="U7314" s="36"/>
      <c r="V7314" s="36"/>
    </row>
    <row r="7315" spans="11:22" x14ac:dyDescent="0.25">
      <c r="K7315" s="36"/>
      <c r="L7315" s="37"/>
      <c r="M7315" s="37"/>
      <c r="N7315" s="37"/>
      <c r="O7315" s="37"/>
      <c r="P7315" s="36"/>
      <c r="S7315" s="36"/>
      <c r="T7315" s="36"/>
      <c r="U7315" s="36"/>
      <c r="V7315" s="36"/>
    </row>
    <row r="7316" spans="11:22" x14ac:dyDescent="0.25">
      <c r="K7316" s="36"/>
      <c r="L7316" s="37"/>
      <c r="M7316" s="37"/>
      <c r="N7316" s="37"/>
      <c r="O7316" s="37"/>
      <c r="P7316" s="36"/>
      <c r="S7316" s="36"/>
      <c r="T7316" s="36"/>
      <c r="U7316" s="36"/>
      <c r="V7316" s="36"/>
    </row>
    <row r="7317" spans="11:22" x14ac:dyDescent="0.25">
      <c r="K7317" s="36"/>
      <c r="L7317" s="37"/>
      <c r="M7317" s="37"/>
      <c r="N7317" s="37"/>
      <c r="O7317" s="37"/>
      <c r="P7317" s="36"/>
      <c r="S7317" s="36"/>
      <c r="T7317" s="36"/>
      <c r="U7317" s="36"/>
      <c r="V7317" s="36"/>
    </row>
    <row r="7318" spans="11:22" x14ac:dyDescent="0.25">
      <c r="K7318" s="36"/>
      <c r="L7318" s="37"/>
      <c r="M7318" s="37"/>
      <c r="N7318" s="37"/>
      <c r="O7318" s="37"/>
      <c r="P7318" s="36"/>
      <c r="S7318" s="36"/>
      <c r="T7318" s="36"/>
      <c r="U7318" s="36"/>
      <c r="V7318" s="36"/>
    </row>
    <row r="7319" spans="11:22" x14ac:dyDescent="0.25">
      <c r="K7319" s="36"/>
      <c r="L7319" s="37"/>
      <c r="M7319" s="37"/>
      <c r="N7319" s="37"/>
      <c r="O7319" s="37"/>
      <c r="P7319" s="36"/>
      <c r="S7319" s="36"/>
      <c r="T7319" s="36"/>
      <c r="U7319" s="36"/>
      <c r="V7319" s="36"/>
    </row>
    <row r="7320" spans="11:22" x14ac:dyDescent="0.25">
      <c r="K7320" s="36"/>
      <c r="L7320" s="37"/>
      <c r="M7320" s="37"/>
      <c r="N7320" s="37"/>
      <c r="O7320" s="37"/>
      <c r="P7320" s="36"/>
      <c r="S7320" s="36"/>
      <c r="T7320" s="36"/>
      <c r="U7320" s="36"/>
      <c r="V7320" s="36"/>
    </row>
    <row r="7321" spans="11:22" x14ac:dyDescent="0.25">
      <c r="K7321" s="36"/>
      <c r="L7321" s="37"/>
      <c r="M7321" s="37"/>
      <c r="N7321" s="37"/>
      <c r="O7321" s="37"/>
      <c r="P7321" s="36"/>
      <c r="S7321" s="36"/>
      <c r="T7321" s="36"/>
      <c r="U7321" s="36"/>
      <c r="V7321" s="36"/>
    </row>
    <row r="7322" spans="11:22" x14ac:dyDescent="0.25">
      <c r="K7322" s="36"/>
      <c r="L7322" s="37"/>
      <c r="M7322" s="37"/>
      <c r="N7322" s="37"/>
      <c r="O7322" s="37"/>
      <c r="P7322" s="36"/>
      <c r="S7322" s="36"/>
      <c r="T7322" s="36"/>
      <c r="U7322" s="36"/>
      <c r="V7322" s="36"/>
    </row>
    <row r="7323" spans="11:22" x14ac:dyDescent="0.25">
      <c r="K7323" s="36"/>
      <c r="L7323" s="37"/>
      <c r="M7323" s="37"/>
      <c r="N7323" s="37"/>
      <c r="O7323" s="37"/>
      <c r="P7323" s="36"/>
      <c r="S7323" s="36"/>
      <c r="T7323" s="36"/>
      <c r="U7323" s="36"/>
      <c r="V7323" s="36"/>
    </row>
    <row r="7324" spans="11:22" x14ac:dyDescent="0.25">
      <c r="K7324" s="36"/>
      <c r="L7324" s="37"/>
      <c r="M7324" s="37"/>
      <c r="N7324" s="37"/>
      <c r="O7324" s="37"/>
      <c r="P7324" s="36"/>
      <c r="S7324" s="36"/>
      <c r="T7324" s="36"/>
      <c r="U7324" s="36"/>
      <c r="V7324" s="36"/>
    </row>
    <row r="7325" spans="11:22" x14ac:dyDescent="0.25">
      <c r="K7325" s="36"/>
      <c r="L7325" s="37"/>
      <c r="M7325" s="37"/>
      <c r="N7325" s="37"/>
      <c r="O7325" s="37"/>
      <c r="P7325" s="36"/>
      <c r="S7325" s="36"/>
      <c r="T7325" s="36"/>
      <c r="U7325" s="36"/>
      <c r="V7325" s="36"/>
    </row>
    <row r="7326" spans="11:22" x14ac:dyDescent="0.25">
      <c r="K7326" s="36"/>
      <c r="L7326" s="37"/>
      <c r="M7326" s="37"/>
      <c r="N7326" s="37"/>
      <c r="O7326" s="37"/>
      <c r="P7326" s="36"/>
      <c r="S7326" s="36"/>
      <c r="T7326" s="36"/>
      <c r="U7326" s="36"/>
      <c r="V7326" s="36"/>
    </row>
    <row r="7327" spans="11:22" x14ac:dyDescent="0.25">
      <c r="K7327" s="36"/>
      <c r="L7327" s="37"/>
      <c r="M7327" s="37"/>
      <c r="N7327" s="37"/>
      <c r="O7327" s="37"/>
      <c r="P7327" s="36"/>
      <c r="S7327" s="36"/>
      <c r="T7327" s="36"/>
      <c r="U7327" s="36"/>
      <c r="V7327" s="36"/>
    </row>
    <row r="7328" spans="11:22" x14ac:dyDescent="0.25">
      <c r="K7328" s="36"/>
      <c r="L7328" s="37"/>
      <c r="M7328" s="37"/>
      <c r="N7328" s="37"/>
      <c r="O7328" s="37"/>
      <c r="P7328" s="36"/>
      <c r="S7328" s="36"/>
      <c r="T7328" s="36"/>
      <c r="U7328" s="36"/>
      <c r="V7328" s="36"/>
    </row>
    <row r="7329" spans="11:22" x14ac:dyDescent="0.25">
      <c r="K7329" s="36"/>
      <c r="L7329" s="37"/>
      <c r="M7329" s="37"/>
      <c r="N7329" s="37"/>
      <c r="O7329" s="37"/>
      <c r="P7329" s="36"/>
      <c r="S7329" s="36"/>
      <c r="T7329" s="36"/>
      <c r="U7329" s="36"/>
      <c r="V7329" s="36"/>
    </row>
    <row r="7330" spans="11:22" x14ac:dyDescent="0.25">
      <c r="K7330" s="36"/>
      <c r="L7330" s="37"/>
      <c r="M7330" s="37"/>
      <c r="N7330" s="37"/>
      <c r="O7330" s="37"/>
      <c r="P7330" s="36"/>
      <c r="S7330" s="36"/>
      <c r="T7330" s="36"/>
      <c r="U7330" s="36"/>
      <c r="V7330" s="36"/>
    </row>
    <row r="7331" spans="11:22" x14ac:dyDescent="0.25">
      <c r="K7331" s="36"/>
      <c r="L7331" s="37"/>
      <c r="M7331" s="37"/>
      <c r="N7331" s="37"/>
      <c r="O7331" s="37"/>
      <c r="P7331" s="36"/>
      <c r="S7331" s="36"/>
      <c r="T7331" s="36"/>
      <c r="U7331" s="36"/>
      <c r="V7331" s="36"/>
    </row>
    <row r="7332" spans="11:22" x14ac:dyDescent="0.25">
      <c r="K7332" s="36"/>
      <c r="L7332" s="37"/>
      <c r="M7332" s="37"/>
      <c r="N7332" s="37"/>
      <c r="O7332" s="37"/>
      <c r="P7332" s="36"/>
      <c r="S7332" s="36"/>
      <c r="T7332" s="36"/>
      <c r="U7332" s="36"/>
      <c r="V7332" s="36"/>
    </row>
    <row r="7333" spans="11:22" x14ac:dyDescent="0.25">
      <c r="K7333" s="36"/>
      <c r="L7333" s="37"/>
      <c r="M7333" s="37"/>
      <c r="N7333" s="37"/>
      <c r="O7333" s="37"/>
      <c r="P7333" s="36"/>
      <c r="S7333" s="36"/>
      <c r="T7333" s="36"/>
      <c r="U7333" s="36"/>
      <c r="V7333" s="36"/>
    </row>
    <row r="7334" spans="11:22" x14ac:dyDescent="0.25">
      <c r="K7334" s="36"/>
      <c r="L7334" s="37"/>
      <c r="M7334" s="37"/>
      <c r="N7334" s="37"/>
      <c r="O7334" s="37"/>
      <c r="P7334" s="36"/>
      <c r="S7334" s="36"/>
      <c r="T7334" s="36"/>
      <c r="U7334" s="36"/>
      <c r="V7334" s="36"/>
    </row>
    <row r="7335" spans="11:22" x14ac:dyDescent="0.25">
      <c r="K7335" s="36"/>
      <c r="L7335" s="37"/>
      <c r="M7335" s="37"/>
      <c r="N7335" s="37"/>
      <c r="O7335" s="37"/>
      <c r="P7335" s="36"/>
      <c r="S7335" s="36"/>
      <c r="T7335" s="36"/>
      <c r="U7335" s="36"/>
      <c r="V7335" s="36"/>
    </row>
    <row r="7336" spans="11:22" x14ac:dyDescent="0.25">
      <c r="K7336" s="36"/>
      <c r="L7336" s="37"/>
      <c r="M7336" s="37"/>
      <c r="N7336" s="37"/>
      <c r="O7336" s="37"/>
      <c r="P7336" s="36"/>
      <c r="S7336" s="36"/>
      <c r="T7336" s="36"/>
      <c r="U7336" s="36"/>
      <c r="V7336" s="36"/>
    </row>
    <row r="7337" spans="11:22" x14ac:dyDescent="0.25">
      <c r="K7337" s="36"/>
      <c r="L7337" s="37"/>
      <c r="M7337" s="37"/>
      <c r="N7337" s="37"/>
      <c r="O7337" s="37"/>
      <c r="P7337" s="36"/>
      <c r="S7337" s="36"/>
      <c r="T7337" s="36"/>
      <c r="U7337" s="36"/>
      <c r="V7337" s="36"/>
    </row>
    <row r="7338" spans="11:22" x14ac:dyDescent="0.25">
      <c r="K7338" s="36"/>
      <c r="L7338" s="37"/>
      <c r="M7338" s="37"/>
      <c r="N7338" s="37"/>
      <c r="O7338" s="37"/>
      <c r="P7338" s="36"/>
      <c r="S7338" s="36"/>
      <c r="T7338" s="36"/>
      <c r="U7338" s="36"/>
      <c r="V7338" s="36"/>
    </row>
    <row r="7339" spans="11:22" x14ac:dyDescent="0.25">
      <c r="K7339" s="36"/>
      <c r="L7339" s="37"/>
      <c r="M7339" s="37"/>
      <c r="N7339" s="37"/>
      <c r="O7339" s="37"/>
      <c r="P7339" s="36"/>
      <c r="S7339" s="36"/>
      <c r="T7339" s="36"/>
      <c r="U7339" s="36"/>
      <c r="V7339" s="36"/>
    </row>
    <row r="7340" spans="11:22" x14ac:dyDescent="0.25">
      <c r="K7340" s="36"/>
      <c r="L7340" s="37"/>
      <c r="M7340" s="37"/>
      <c r="N7340" s="37"/>
      <c r="O7340" s="37"/>
      <c r="P7340" s="36"/>
      <c r="S7340" s="36"/>
      <c r="T7340" s="36"/>
      <c r="U7340" s="36"/>
      <c r="V7340" s="36"/>
    </row>
    <row r="7341" spans="11:22" x14ac:dyDescent="0.25">
      <c r="K7341" s="36"/>
      <c r="L7341" s="37"/>
      <c r="M7341" s="37"/>
      <c r="N7341" s="37"/>
      <c r="O7341" s="37"/>
      <c r="P7341" s="36"/>
      <c r="S7341" s="36"/>
      <c r="T7341" s="36"/>
      <c r="U7341" s="36"/>
      <c r="V7341" s="36"/>
    </row>
    <row r="7342" spans="11:22" x14ac:dyDescent="0.25">
      <c r="K7342" s="36"/>
      <c r="L7342" s="37"/>
      <c r="M7342" s="37"/>
      <c r="N7342" s="37"/>
      <c r="O7342" s="37"/>
      <c r="P7342" s="36"/>
      <c r="S7342" s="36"/>
      <c r="T7342" s="36"/>
      <c r="U7342" s="36"/>
      <c r="V7342" s="36"/>
    </row>
    <row r="7343" spans="11:22" x14ac:dyDescent="0.25">
      <c r="K7343" s="36"/>
      <c r="L7343" s="37"/>
      <c r="M7343" s="37"/>
      <c r="N7343" s="37"/>
      <c r="O7343" s="37"/>
      <c r="P7343" s="36"/>
      <c r="S7343" s="36"/>
      <c r="T7343" s="36"/>
      <c r="U7343" s="36"/>
      <c r="V7343" s="36"/>
    </row>
    <row r="7344" spans="11:22" x14ac:dyDescent="0.25">
      <c r="K7344" s="36"/>
      <c r="L7344" s="37"/>
      <c r="M7344" s="37"/>
      <c r="N7344" s="37"/>
      <c r="O7344" s="37"/>
      <c r="P7344" s="36"/>
      <c r="S7344" s="36"/>
      <c r="T7344" s="36"/>
      <c r="U7344" s="36"/>
      <c r="V7344" s="36"/>
    </row>
    <row r="7345" spans="11:22" x14ac:dyDescent="0.25">
      <c r="K7345" s="36"/>
      <c r="L7345" s="37"/>
      <c r="M7345" s="37"/>
      <c r="N7345" s="37"/>
      <c r="O7345" s="37"/>
      <c r="P7345" s="36"/>
      <c r="S7345" s="36"/>
      <c r="T7345" s="36"/>
      <c r="U7345" s="36"/>
      <c r="V7345" s="36"/>
    </row>
    <row r="7346" spans="11:22" x14ac:dyDescent="0.25">
      <c r="K7346" s="36"/>
      <c r="L7346" s="37"/>
      <c r="M7346" s="37"/>
      <c r="N7346" s="37"/>
      <c r="O7346" s="37"/>
      <c r="P7346" s="36"/>
      <c r="S7346" s="36"/>
      <c r="T7346" s="36"/>
      <c r="U7346" s="36"/>
      <c r="V7346" s="36"/>
    </row>
    <row r="7347" spans="11:22" x14ac:dyDescent="0.25">
      <c r="K7347" s="36"/>
      <c r="L7347" s="37"/>
      <c r="M7347" s="37"/>
      <c r="N7347" s="37"/>
      <c r="O7347" s="37"/>
      <c r="P7347" s="36"/>
      <c r="S7347" s="36"/>
      <c r="T7347" s="36"/>
      <c r="U7347" s="36"/>
      <c r="V7347" s="36"/>
    </row>
    <row r="7348" spans="11:22" x14ac:dyDescent="0.25">
      <c r="K7348" s="36"/>
      <c r="L7348" s="37"/>
      <c r="M7348" s="37"/>
      <c r="N7348" s="37"/>
      <c r="O7348" s="37"/>
      <c r="P7348" s="36"/>
      <c r="S7348" s="36"/>
      <c r="T7348" s="36"/>
      <c r="U7348" s="36"/>
      <c r="V7348" s="36"/>
    </row>
    <row r="7349" spans="11:22" x14ac:dyDescent="0.25">
      <c r="K7349" s="36"/>
      <c r="L7349" s="37"/>
      <c r="M7349" s="37"/>
      <c r="N7349" s="37"/>
      <c r="O7349" s="37"/>
      <c r="P7349" s="36"/>
      <c r="S7349" s="36"/>
      <c r="T7349" s="36"/>
      <c r="U7349" s="36"/>
      <c r="V7349" s="36"/>
    </row>
    <row r="7350" spans="11:22" x14ac:dyDescent="0.25">
      <c r="K7350" s="36"/>
      <c r="L7350" s="37"/>
      <c r="M7350" s="37"/>
      <c r="N7350" s="37"/>
      <c r="O7350" s="37"/>
      <c r="P7350" s="36"/>
      <c r="S7350" s="36"/>
      <c r="T7350" s="36"/>
      <c r="U7350" s="36"/>
      <c r="V7350" s="36"/>
    </row>
    <row r="7351" spans="11:22" x14ac:dyDescent="0.25">
      <c r="K7351" s="36"/>
      <c r="L7351" s="37"/>
      <c r="M7351" s="37"/>
      <c r="N7351" s="37"/>
      <c r="O7351" s="37"/>
      <c r="P7351" s="36"/>
      <c r="S7351" s="36"/>
      <c r="T7351" s="36"/>
      <c r="U7351" s="36"/>
      <c r="V7351" s="36"/>
    </row>
    <row r="7352" spans="11:22" x14ac:dyDescent="0.25">
      <c r="K7352" s="36"/>
      <c r="L7352" s="37"/>
      <c r="M7352" s="37"/>
      <c r="N7352" s="37"/>
      <c r="O7352" s="37"/>
      <c r="P7352" s="36"/>
      <c r="S7352" s="36"/>
      <c r="T7352" s="36"/>
      <c r="U7352" s="36"/>
      <c r="V7352" s="36"/>
    </row>
    <row r="7353" spans="11:22" x14ac:dyDescent="0.25">
      <c r="K7353" s="36"/>
      <c r="L7353" s="37"/>
      <c r="M7353" s="37"/>
      <c r="N7353" s="37"/>
      <c r="O7353" s="37"/>
      <c r="P7353" s="36"/>
      <c r="S7353" s="36"/>
      <c r="T7353" s="36"/>
      <c r="U7353" s="36"/>
      <c r="V7353" s="36"/>
    </row>
    <row r="7354" spans="11:22" x14ac:dyDescent="0.25">
      <c r="K7354" s="36"/>
      <c r="L7354" s="37"/>
      <c r="M7354" s="37"/>
      <c r="N7354" s="37"/>
      <c r="O7354" s="37"/>
      <c r="P7354" s="36"/>
      <c r="S7354" s="36"/>
      <c r="T7354" s="36"/>
      <c r="U7354" s="36"/>
      <c r="V7354" s="36"/>
    </row>
    <row r="7355" spans="11:22" x14ac:dyDescent="0.25">
      <c r="K7355" s="36"/>
      <c r="L7355" s="37"/>
      <c r="M7355" s="37"/>
      <c r="N7355" s="37"/>
      <c r="O7355" s="37"/>
      <c r="P7355" s="36"/>
      <c r="S7355" s="36"/>
      <c r="T7355" s="36"/>
      <c r="U7355" s="36"/>
      <c r="V7355" s="36"/>
    </row>
    <row r="7356" spans="11:22" x14ac:dyDescent="0.25">
      <c r="K7356" s="36"/>
      <c r="L7356" s="37"/>
      <c r="M7356" s="37"/>
      <c r="N7356" s="37"/>
      <c r="O7356" s="37"/>
      <c r="P7356" s="36"/>
      <c r="S7356" s="36"/>
      <c r="T7356" s="36"/>
      <c r="U7356" s="36"/>
      <c r="V7356" s="36"/>
    </row>
    <row r="7357" spans="11:22" x14ac:dyDescent="0.25">
      <c r="K7357" s="36"/>
      <c r="L7357" s="37"/>
      <c r="M7357" s="37"/>
      <c r="N7357" s="37"/>
      <c r="O7357" s="37"/>
      <c r="P7357" s="36"/>
      <c r="S7357" s="36"/>
      <c r="T7357" s="36"/>
      <c r="U7357" s="36"/>
      <c r="V7357" s="36"/>
    </row>
    <row r="7358" spans="11:22" x14ac:dyDescent="0.25">
      <c r="K7358" s="36"/>
      <c r="L7358" s="37"/>
      <c r="M7358" s="37"/>
      <c r="N7358" s="37"/>
      <c r="O7358" s="37"/>
      <c r="P7358" s="36"/>
      <c r="S7358" s="36"/>
      <c r="T7358" s="36"/>
      <c r="U7358" s="36"/>
      <c r="V7358" s="36"/>
    </row>
    <row r="7359" spans="11:22" x14ac:dyDescent="0.25">
      <c r="K7359" s="36"/>
      <c r="L7359" s="37"/>
      <c r="M7359" s="37"/>
      <c r="N7359" s="37"/>
      <c r="O7359" s="37"/>
      <c r="P7359" s="36"/>
      <c r="S7359" s="36"/>
      <c r="T7359" s="36"/>
      <c r="U7359" s="36"/>
      <c r="V7359" s="36"/>
    </row>
    <row r="7360" spans="11:22" x14ac:dyDescent="0.25">
      <c r="K7360" s="36"/>
      <c r="L7360" s="37"/>
      <c r="M7360" s="37"/>
      <c r="N7360" s="37"/>
      <c r="O7360" s="37"/>
      <c r="P7360" s="36"/>
      <c r="S7360" s="36"/>
      <c r="T7360" s="36"/>
      <c r="U7360" s="36"/>
      <c r="V7360" s="36"/>
    </row>
    <row r="7361" spans="11:22" x14ac:dyDescent="0.25">
      <c r="K7361" s="36"/>
      <c r="L7361" s="37"/>
      <c r="M7361" s="37"/>
      <c r="N7361" s="37"/>
      <c r="O7361" s="37"/>
      <c r="P7361" s="36"/>
      <c r="S7361" s="36"/>
      <c r="T7361" s="36"/>
      <c r="U7361" s="36"/>
      <c r="V7361" s="36"/>
    </row>
    <row r="7362" spans="11:22" x14ac:dyDescent="0.25">
      <c r="K7362" s="36"/>
      <c r="L7362" s="37"/>
      <c r="M7362" s="37"/>
      <c r="N7362" s="37"/>
      <c r="O7362" s="37"/>
      <c r="P7362" s="36"/>
      <c r="S7362" s="36"/>
      <c r="T7362" s="36"/>
      <c r="U7362" s="36"/>
      <c r="V7362" s="36"/>
    </row>
    <row r="7363" spans="11:22" x14ac:dyDescent="0.25">
      <c r="K7363" s="36"/>
      <c r="L7363" s="37"/>
      <c r="M7363" s="37"/>
      <c r="N7363" s="37"/>
      <c r="O7363" s="37"/>
      <c r="P7363" s="36"/>
      <c r="S7363" s="36"/>
      <c r="T7363" s="36"/>
      <c r="U7363" s="36"/>
      <c r="V7363" s="36"/>
    </row>
    <row r="7364" spans="11:22" x14ac:dyDescent="0.25">
      <c r="K7364" s="36"/>
      <c r="L7364" s="37"/>
      <c r="M7364" s="37"/>
      <c r="N7364" s="37"/>
      <c r="O7364" s="37"/>
      <c r="P7364" s="36"/>
      <c r="S7364" s="36"/>
      <c r="T7364" s="36"/>
      <c r="U7364" s="36"/>
      <c r="V7364" s="36"/>
    </row>
    <row r="7365" spans="11:22" x14ac:dyDescent="0.25">
      <c r="K7365" s="36"/>
      <c r="L7365" s="37"/>
      <c r="M7365" s="37"/>
      <c r="N7365" s="37"/>
      <c r="O7365" s="37"/>
      <c r="P7365" s="36"/>
      <c r="S7365" s="36"/>
      <c r="T7365" s="36"/>
      <c r="U7365" s="36"/>
      <c r="V7365" s="36"/>
    </row>
    <row r="7366" spans="11:22" x14ac:dyDescent="0.25">
      <c r="K7366" s="36"/>
      <c r="L7366" s="37"/>
      <c r="M7366" s="37"/>
      <c r="N7366" s="37"/>
      <c r="O7366" s="37"/>
      <c r="P7366" s="36"/>
      <c r="S7366" s="36"/>
      <c r="T7366" s="36"/>
      <c r="U7366" s="36"/>
      <c r="V7366" s="36"/>
    </row>
    <row r="7367" spans="11:22" x14ac:dyDescent="0.25">
      <c r="K7367" s="36"/>
      <c r="L7367" s="37"/>
      <c r="M7367" s="37"/>
      <c r="N7367" s="37"/>
      <c r="O7367" s="37"/>
      <c r="P7367" s="36"/>
      <c r="S7367" s="36"/>
      <c r="T7367" s="36"/>
      <c r="U7367" s="36"/>
      <c r="V7367" s="36"/>
    </row>
    <row r="7368" spans="11:22" x14ac:dyDescent="0.25">
      <c r="K7368" s="36"/>
      <c r="L7368" s="37"/>
      <c r="M7368" s="37"/>
      <c r="N7368" s="37"/>
      <c r="O7368" s="37"/>
      <c r="P7368" s="36"/>
      <c r="S7368" s="36"/>
      <c r="T7368" s="36"/>
      <c r="U7368" s="36"/>
      <c r="V7368" s="36"/>
    </row>
    <row r="7369" spans="11:22" x14ac:dyDescent="0.25">
      <c r="K7369" s="36"/>
      <c r="L7369" s="37"/>
      <c r="M7369" s="37"/>
      <c r="N7369" s="37"/>
      <c r="O7369" s="37"/>
      <c r="P7369" s="36"/>
      <c r="S7369" s="36"/>
      <c r="T7369" s="36"/>
      <c r="U7369" s="36"/>
      <c r="V7369" s="36"/>
    </row>
    <row r="7370" spans="11:22" x14ac:dyDescent="0.25">
      <c r="K7370" s="36"/>
      <c r="L7370" s="37"/>
      <c r="M7370" s="37"/>
      <c r="N7370" s="37"/>
      <c r="O7370" s="37"/>
      <c r="P7370" s="36"/>
      <c r="S7370" s="36"/>
      <c r="T7370" s="36"/>
      <c r="U7370" s="36"/>
      <c r="V7370" s="36"/>
    </row>
    <row r="7371" spans="11:22" x14ac:dyDescent="0.25">
      <c r="K7371" s="36"/>
      <c r="L7371" s="37"/>
      <c r="M7371" s="37"/>
      <c r="N7371" s="37"/>
      <c r="O7371" s="37"/>
      <c r="P7371" s="36"/>
      <c r="S7371" s="36"/>
      <c r="T7371" s="36"/>
      <c r="U7371" s="36"/>
      <c r="V7371" s="36"/>
    </row>
    <row r="7372" spans="11:22" x14ac:dyDescent="0.25">
      <c r="K7372" s="36"/>
      <c r="L7372" s="37"/>
      <c r="M7372" s="37"/>
      <c r="N7372" s="37"/>
      <c r="O7372" s="37"/>
      <c r="P7372" s="36"/>
      <c r="S7372" s="36"/>
      <c r="T7372" s="36"/>
      <c r="U7372" s="36"/>
      <c r="V7372" s="36"/>
    </row>
    <row r="7373" spans="11:22" x14ac:dyDescent="0.25">
      <c r="K7373" s="36"/>
      <c r="L7373" s="37"/>
      <c r="M7373" s="37"/>
      <c r="N7373" s="37"/>
      <c r="O7373" s="37"/>
      <c r="P7373" s="36"/>
      <c r="S7373" s="36"/>
      <c r="T7373" s="36"/>
      <c r="U7373" s="36"/>
      <c r="V7373" s="36"/>
    </row>
    <row r="7374" spans="11:22" x14ac:dyDescent="0.25">
      <c r="K7374" s="36"/>
      <c r="L7374" s="37"/>
      <c r="M7374" s="37"/>
      <c r="N7374" s="37"/>
      <c r="O7374" s="37"/>
      <c r="P7374" s="36"/>
      <c r="S7374" s="36"/>
      <c r="T7374" s="36"/>
      <c r="U7374" s="36"/>
      <c r="V7374" s="36"/>
    </row>
    <row r="7375" spans="11:22" x14ac:dyDescent="0.25">
      <c r="K7375" s="36"/>
      <c r="L7375" s="37"/>
      <c r="M7375" s="37"/>
      <c r="N7375" s="37"/>
      <c r="O7375" s="37"/>
      <c r="P7375" s="36"/>
      <c r="S7375" s="36"/>
      <c r="T7375" s="36"/>
      <c r="U7375" s="36"/>
      <c r="V7375" s="36"/>
    </row>
    <row r="7376" spans="11:22" x14ac:dyDescent="0.25">
      <c r="K7376" s="36"/>
      <c r="L7376" s="37"/>
      <c r="M7376" s="37"/>
      <c r="N7376" s="37"/>
      <c r="O7376" s="37"/>
      <c r="P7376" s="36"/>
      <c r="S7376" s="36"/>
      <c r="T7376" s="36"/>
      <c r="U7376" s="36"/>
      <c r="V7376" s="36"/>
    </row>
    <row r="7377" spans="11:22" x14ac:dyDescent="0.25">
      <c r="K7377" s="36"/>
      <c r="L7377" s="37"/>
      <c r="M7377" s="37"/>
      <c r="N7377" s="37"/>
      <c r="O7377" s="37"/>
      <c r="P7377" s="36"/>
      <c r="S7377" s="36"/>
      <c r="T7377" s="36"/>
      <c r="U7377" s="36"/>
      <c r="V7377" s="36"/>
    </row>
    <row r="7378" spans="11:22" x14ac:dyDescent="0.25">
      <c r="K7378" s="36"/>
      <c r="L7378" s="37"/>
      <c r="M7378" s="37"/>
      <c r="N7378" s="37"/>
      <c r="O7378" s="37"/>
      <c r="P7378" s="36"/>
      <c r="S7378" s="36"/>
      <c r="T7378" s="36"/>
      <c r="U7378" s="36"/>
      <c r="V7378" s="36"/>
    </row>
    <row r="7379" spans="11:22" x14ac:dyDescent="0.25">
      <c r="K7379" s="36"/>
      <c r="L7379" s="37"/>
      <c r="M7379" s="37"/>
      <c r="N7379" s="37"/>
      <c r="O7379" s="37"/>
      <c r="P7379" s="36"/>
      <c r="S7379" s="36"/>
      <c r="T7379" s="36"/>
      <c r="U7379" s="36"/>
      <c r="V7379" s="36"/>
    </row>
    <row r="7380" spans="11:22" x14ac:dyDescent="0.25">
      <c r="K7380" s="36"/>
      <c r="L7380" s="37"/>
      <c r="M7380" s="37"/>
      <c r="N7380" s="37"/>
      <c r="O7380" s="37"/>
      <c r="P7380" s="36"/>
      <c r="S7380" s="36"/>
      <c r="T7380" s="36"/>
      <c r="U7380" s="36"/>
      <c r="V7380" s="36"/>
    </row>
    <row r="7381" spans="11:22" x14ac:dyDescent="0.25">
      <c r="K7381" s="36"/>
      <c r="L7381" s="37"/>
      <c r="M7381" s="37"/>
      <c r="N7381" s="37"/>
      <c r="O7381" s="37"/>
      <c r="P7381" s="36"/>
      <c r="S7381" s="36"/>
      <c r="T7381" s="36"/>
      <c r="U7381" s="36"/>
      <c r="V7381" s="36"/>
    </row>
    <row r="7382" spans="11:22" x14ac:dyDescent="0.25">
      <c r="K7382" s="36"/>
      <c r="L7382" s="37"/>
      <c r="M7382" s="37"/>
      <c r="N7382" s="37"/>
      <c r="O7382" s="37"/>
      <c r="P7382" s="36"/>
      <c r="S7382" s="36"/>
      <c r="T7382" s="36"/>
      <c r="U7382" s="36"/>
      <c r="V7382" s="36"/>
    </row>
    <row r="7383" spans="11:22" x14ac:dyDescent="0.25">
      <c r="K7383" s="36"/>
      <c r="L7383" s="37"/>
      <c r="M7383" s="37"/>
      <c r="N7383" s="37"/>
      <c r="O7383" s="37"/>
      <c r="P7383" s="36"/>
      <c r="S7383" s="36"/>
      <c r="T7383" s="36"/>
      <c r="U7383" s="36"/>
      <c r="V7383" s="36"/>
    </row>
    <row r="7384" spans="11:22" x14ac:dyDescent="0.25">
      <c r="K7384" s="36"/>
      <c r="L7384" s="37"/>
      <c r="M7384" s="37"/>
      <c r="N7384" s="37"/>
      <c r="O7384" s="37"/>
      <c r="P7384" s="36"/>
      <c r="S7384" s="36"/>
      <c r="T7384" s="36"/>
      <c r="U7384" s="36"/>
      <c r="V7384" s="36"/>
    </row>
    <row r="7385" spans="11:22" x14ac:dyDescent="0.25">
      <c r="K7385" s="36"/>
      <c r="L7385" s="37"/>
      <c r="M7385" s="37"/>
      <c r="N7385" s="37"/>
      <c r="O7385" s="37"/>
      <c r="P7385" s="36"/>
      <c r="S7385" s="36"/>
      <c r="T7385" s="36"/>
      <c r="U7385" s="36"/>
      <c r="V7385" s="36"/>
    </row>
    <row r="7386" spans="11:22" x14ac:dyDescent="0.25">
      <c r="K7386" s="36"/>
      <c r="L7386" s="37"/>
      <c r="M7386" s="37"/>
      <c r="N7386" s="37"/>
      <c r="O7386" s="37"/>
      <c r="P7386" s="36"/>
      <c r="S7386" s="36"/>
      <c r="T7386" s="36"/>
      <c r="U7386" s="36"/>
      <c r="V7386" s="36"/>
    </row>
    <row r="7387" spans="11:22" x14ac:dyDescent="0.25">
      <c r="K7387" s="36"/>
      <c r="L7387" s="37"/>
      <c r="M7387" s="37"/>
      <c r="N7387" s="37"/>
      <c r="O7387" s="37"/>
      <c r="P7387" s="36"/>
      <c r="S7387" s="36"/>
      <c r="T7387" s="36"/>
      <c r="U7387" s="36"/>
      <c r="V7387" s="36"/>
    </row>
    <row r="7388" spans="11:22" x14ac:dyDescent="0.25">
      <c r="K7388" s="36"/>
      <c r="L7388" s="37"/>
      <c r="M7388" s="37"/>
      <c r="N7388" s="37"/>
      <c r="O7388" s="37"/>
      <c r="P7388" s="36"/>
      <c r="S7388" s="36"/>
      <c r="T7388" s="36"/>
      <c r="U7388" s="36"/>
      <c r="V7388" s="36"/>
    </row>
    <row r="7389" spans="11:22" x14ac:dyDescent="0.25">
      <c r="K7389" s="36"/>
      <c r="L7389" s="37"/>
      <c r="M7389" s="37"/>
      <c r="N7389" s="37"/>
      <c r="O7389" s="37"/>
      <c r="P7389" s="36"/>
      <c r="S7389" s="36"/>
      <c r="T7389" s="36"/>
      <c r="U7389" s="36"/>
      <c r="V7389" s="36"/>
    </row>
    <row r="7390" spans="11:22" x14ac:dyDescent="0.25">
      <c r="K7390" s="36"/>
      <c r="L7390" s="37"/>
      <c r="M7390" s="37"/>
      <c r="N7390" s="37"/>
      <c r="O7390" s="37"/>
      <c r="P7390" s="36"/>
      <c r="S7390" s="36"/>
      <c r="T7390" s="36"/>
      <c r="U7390" s="36"/>
      <c r="V7390" s="36"/>
    </row>
    <row r="7391" spans="11:22" x14ac:dyDescent="0.25">
      <c r="K7391" s="36"/>
      <c r="L7391" s="37"/>
      <c r="M7391" s="37"/>
      <c r="N7391" s="37"/>
      <c r="O7391" s="37"/>
      <c r="P7391" s="36"/>
      <c r="S7391" s="36"/>
      <c r="T7391" s="36"/>
      <c r="U7391" s="36"/>
      <c r="V7391" s="36"/>
    </row>
    <row r="7392" spans="11:22" x14ac:dyDescent="0.25">
      <c r="K7392" s="36"/>
      <c r="L7392" s="37"/>
      <c r="M7392" s="37"/>
      <c r="N7392" s="37"/>
      <c r="O7392" s="37"/>
      <c r="P7392" s="36"/>
      <c r="S7392" s="36"/>
      <c r="T7392" s="36"/>
      <c r="U7392" s="36"/>
      <c r="V7392" s="36"/>
    </row>
    <row r="7393" spans="11:22" x14ac:dyDescent="0.25">
      <c r="K7393" s="36"/>
      <c r="L7393" s="37"/>
      <c r="M7393" s="37"/>
      <c r="N7393" s="37"/>
      <c r="O7393" s="37"/>
      <c r="P7393" s="36"/>
      <c r="S7393" s="36"/>
      <c r="T7393" s="36"/>
      <c r="U7393" s="36"/>
      <c r="V7393" s="36"/>
    </row>
    <row r="7394" spans="11:22" x14ac:dyDescent="0.25">
      <c r="K7394" s="36"/>
      <c r="L7394" s="37"/>
      <c r="M7394" s="37"/>
      <c r="N7394" s="37"/>
      <c r="O7394" s="37"/>
      <c r="P7394" s="36"/>
      <c r="S7394" s="36"/>
      <c r="T7394" s="36"/>
      <c r="U7394" s="36"/>
      <c r="V7394" s="36"/>
    </row>
    <row r="7395" spans="11:22" x14ac:dyDescent="0.25">
      <c r="K7395" s="36"/>
      <c r="L7395" s="37"/>
      <c r="M7395" s="37"/>
      <c r="N7395" s="37"/>
      <c r="O7395" s="37"/>
      <c r="P7395" s="36"/>
      <c r="S7395" s="36"/>
      <c r="T7395" s="36"/>
      <c r="U7395" s="36"/>
      <c r="V7395" s="36"/>
    </row>
    <row r="7396" spans="11:22" x14ac:dyDescent="0.25">
      <c r="K7396" s="36"/>
      <c r="L7396" s="37"/>
      <c r="M7396" s="37"/>
      <c r="N7396" s="37"/>
      <c r="O7396" s="37"/>
      <c r="P7396" s="36"/>
      <c r="S7396" s="36"/>
      <c r="T7396" s="36"/>
      <c r="U7396" s="36"/>
      <c r="V7396" s="36"/>
    </row>
    <row r="7397" spans="11:22" x14ac:dyDescent="0.25">
      <c r="K7397" s="36"/>
      <c r="L7397" s="37"/>
      <c r="M7397" s="37"/>
      <c r="N7397" s="37"/>
      <c r="O7397" s="37"/>
      <c r="P7397" s="36"/>
      <c r="S7397" s="36"/>
      <c r="T7397" s="36"/>
      <c r="U7397" s="36"/>
      <c r="V7397" s="36"/>
    </row>
    <row r="7398" spans="11:22" x14ac:dyDescent="0.25">
      <c r="K7398" s="36"/>
      <c r="L7398" s="37"/>
      <c r="M7398" s="37"/>
      <c r="N7398" s="37"/>
      <c r="O7398" s="37"/>
      <c r="P7398" s="36"/>
      <c r="S7398" s="36"/>
      <c r="T7398" s="36"/>
      <c r="U7398" s="36"/>
      <c r="V7398" s="36"/>
    </row>
    <row r="7399" spans="11:22" x14ac:dyDescent="0.25">
      <c r="K7399" s="36"/>
      <c r="L7399" s="37"/>
      <c r="M7399" s="37"/>
      <c r="N7399" s="37"/>
      <c r="O7399" s="37"/>
      <c r="P7399" s="36"/>
      <c r="S7399" s="36"/>
      <c r="T7399" s="36"/>
      <c r="U7399" s="36"/>
      <c r="V7399" s="36"/>
    </row>
    <row r="7400" spans="11:22" x14ac:dyDescent="0.25">
      <c r="K7400" s="36"/>
      <c r="L7400" s="37"/>
      <c r="M7400" s="37"/>
      <c r="N7400" s="37"/>
      <c r="O7400" s="37"/>
      <c r="P7400" s="36"/>
      <c r="S7400" s="36"/>
      <c r="T7400" s="36"/>
      <c r="U7400" s="36"/>
      <c r="V7400" s="36"/>
    </row>
    <row r="7401" spans="11:22" x14ac:dyDescent="0.25">
      <c r="K7401" s="36"/>
      <c r="L7401" s="37"/>
      <c r="M7401" s="37"/>
      <c r="N7401" s="37"/>
      <c r="O7401" s="37"/>
      <c r="P7401" s="36"/>
      <c r="S7401" s="36"/>
      <c r="T7401" s="36"/>
      <c r="U7401" s="36"/>
      <c r="V7401" s="36"/>
    </row>
    <row r="7402" spans="11:22" x14ac:dyDescent="0.25">
      <c r="K7402" s="36"/>
      <c r="L7402" s="37"/>
      <c r="M7402" s="37"/>
      <c r="N7402" s="37"/>
      <c r="O7402" s="37"/>
      <c r="P7402" s="36"/>
      <c r="S7402" s="36"/>
      <c r="T7402" s="36"/>
      <c r="U7402" s="36"/>
      <c r="V7402" s="36"/>
    </row>
    <row r="7403" spans="11:22" x14ac:dyDescent="0.25">
      <c r="K7403" s="36"/>
      <c r="L7403" s="37"/>
      <c r="M7403" s="37"/>
      <c r="N7403" s="37"/>
      <c r="O7403" s="37"/>
      <c r="P7403" s="36"/>
      <c r="S7403" s="36"/>
      <c r="T7403" s="36"/>
      <c r="U7403" s="36"/>
      <c r="V7403" s="36"/>
    </row>
    <row r="7404" spans="11:22" x14ac:dyDescent="0.25">
      <c r="K7404" s="36"/>
      <c r="L7404" s="37"/>
      <c r="M7404" s="37"/>
      <c r="N7404" s="37"/>
      <c r="O7404" s="37"/>
      <c r="P7404" s="36"/>
      <c r="S7404" s="36"/>
      <c r="T7404" s="36"/>
      <c r="U7404" s="36"/>
      <c r="V7404" s="36"/>
    </row>
    <row r="7405" spans="11:22" x14ac:dyDescent="0.25">
      <c r="K7405" s="36"/>
      <c r="L7405" s="37"/>
      <c r="M7405" s="37"/>
      <c r="N7405" s="37"/>
      <c r="O7405" s="37"/>
      <c r="P7405" s="36"/>
      <c r="S7405" s="36"/>
      <c r="T7405" s="36"/>
      <c r="U7405" s="36"/>
      <c r="V7405" s="36"/>
    </row>
    <row r="7406" spans="11:22" x14ac:dyDescent="0.25">
      <c r="K7406" s="36"/>
      <c r="L7406" s="37"/>
      <c r="M7406" s="37"/>
      <c r="N7406" s="37"/>
      <c r="O7406" s="37"/>
      <c r="P7406" s="36"/>
      <c r="S7406" s="36"/>
      <c r="T7406" s="36"/>
      <c r="U7406" s="36"/>
      <c r="V7406" s="36"/>
    </row>
    <row r="7407" spans="11:22" x14ac:dyDescent="0.25">
      <c r="K7407" s="36"/>
      <c r="L7407" s="37"/>
      <c r="M7407" s="37"/>
      <c r="N7407" s="37"/>
      <c r="O7407" s="37"/>
      <c r="P7407" s="36"/>
      <c r="S7407" s="36"/>
      <c r="T7407" s="36"/>
      <c r="U7407" s="36"/>
      <c r="V7407" s="36"/>
    </row>
    <row r="7408" spans="11:22" x14ac:dyDescent="0.25">
      <c r="K7408" s="36"/>
      <c r="L7408" s="37"/>
      <c r="M7408" s="37"/>
      <c r="N7408" s="37"/>
      <c r="O7408" s="37"/>
      <c r="P7408" s="36"/>
      <c r="S7408" s="36"/>
      <c r="T7408" s="36"/>
      <c r="U7408" s="36"/>
      <c r="V7408" s="36"/>
    </row>
    <row r="7409" spans="11:22" x14ac:dyDescent="0.25">
      <c r="K7409" s="36"/>
      <c r="L7409" s="37"/>
      <c r="M7409" s="37"/>
      <c r="N7409" s="37"/>
      <c r="O7409" s="37"/>
      <c r="P7409" s="36"/>
      <c r="S7409" s="36"/>
      <c r="T7409" s="36"/>
      <c r="U7409" s="36"/>
      <c r="V7409" s="36"/>
    </row>
    <row r="7410" spans="11:22" x14ac:dyDescent="0.25">
      <c r="K7410" s="36"/>
      <c r="L7410" s="37"/>
      <c r="M7410" s="37"/>
      <c r="N7410" s="37"/>
      <c r="O7410" s="37"/>
      <c r="P7410" s="36"/>
      <c r="S7410" s="36"/>
      <c r="T7410" s="36"/>
      <c r="U7410" s="36"/>
      <c r="V7410" s="36"/>
    </row>
    <row r="7411" spans="11:22" x14ac:dyDescent="0.25">
      <c r="K7411" s="36"/>
      <c r="L7411" s="37"/>
      <c r="M7411" s="37"/>
      <c r="N7411" s="37"/>
      <c r="O7411" s="37"/>
      <c r="P7411" s="36"/>
      <c r="S7411" s="36"/>
      <c r="T7411" s="36"/>
      <c r="U7411" s="36"/>
      <c r="V7411" s="36"/>
    </row>
    <row r="7412" spans="11:22" x14ac:dyDescent="0.25">
      <c r="K7412" s="36"/>
      <c r="L7412" s="37"/>
      <c r="M7412" s="37"/>
      <c r="N7412" s="37"/>
      <c r="O7412" s="37"/>
      <c r="P7412" s="36"/>
      <c r="S7412" s="36"/>
      <c r="T7412" s="36"/>
      <c r="U7412" s="36"/>
      <c r="V7412" s="36"/>
    </row>
    <row r="7413" spans="11:22" x14ac:dyDescent="0.25">
      <c r="K7413" s="36"/>
      <c r="L7413" s="37"/>
      <c r="M7413" s="37"/>
      <c r="N7413" s="37"/>
      <c r="O7413" s="37"/>
      <c r="P7413" s="36"/>
      <c r="S7413" s="36"/>
      <c r="T7413" s="36"/>
      <c r="U7413" s="36"/>
      <c r="V7413" s="36"/>
    </row>
    <row r="7414" spans="11:22" x14ac:dyDescent="0.25">
      <c r="K7414" s="36"/>
      <c r="L7414" s="37"/>
      <c r="M7414" s="37"/>
      <c r="N7414" s="37"/>
      <c r="O7414" s="37"/>
      <c r="P7414" s="36"/>
      <c r="S7414" s="36"/>
      <c r="T7414" s="36"/>
      <c r="U7414" s="36"/>
      <c r="V7414" s="36"/>
    </row>
    <row r="7415" spans="11:22" x14ac:dyDescent="0.25">
      <c r="K7415" s="36"/>
      <c r="L7415" s="37"/>
      <c r="M7415" s="37"/>
      <c r="N7415" s="37"/>
      <c r="O7415" s="37"/>
      <c r="P7415" s="36"/>
      <c r="S7415" s="36"/>
      <c r="T7415" s="36"/>
      <c r="U7415" s="36"/>
      <c r="V7415" s="36"/>
    </row>
    <row r="7416" spans="11:22" x14ac:dyDescent="0.25">
      <c r="K7416" s="36"/>
      <c r="L7416" s="37"/>
      <c r="M7416" s="37"/>
      <c r="N7416" s="37"/>
      <c r="O7416" s="37"/>
      <c r="P7416" s="36"/>
      <c r="S7416" s="36"/>
      <c r="T7416" s="36"/>
      <c r="U7416" s="36"/>
      <c r="V7416" s="36"/>
    </row>
    <row r="7417" spans="11:22" x14ac:dyDescent="0.25">
      <c r="K7417" s="36"/>
      <c r="L7417" s="37"/>
      <c r="M7417" s="37"/>
      <c r="N7417" s="37"/>
      <c r="O7417" s="37"/>
      <c r="P7417" s="36"/>
      <c r="S7417" s="36"/>
      <c r="T7417" s="36"/>
      <c r="U7417" s="36"/>
      <c r="V7417" s="36"/>
    </row>
    <row r="7418" spans="11:22" x14ac:dyDescent="0.25">
      <c r="K7418" s="36"/>
      <c r="L7418" s="37"/>
      <c r="M7418" s="37"/>
      <c r="N7418" s="37"/>
      <c r="O7418" s="37"/>
      <c r="P7418" s="36"/>
      <c r="S7418" s="36"/>
      <c r="T7418" s="36"/>
      <c r="U7418" s="36"/>
      <c r="V7418" s="36"/>
    </row>
    <row r="7419" spans="11:22" x14ac:dyDescent="0.25">
      <c r="K7419" s="36"/>
      <c r="L7419" s="37"/>
      <c r="M7419" s="37"/>
      <c r="N7419" s="37"/>
      <c r="O7419" s="37"/>
      <c r="P7419" s="36"/>
      <c r="S7419" s="36"/>
      <c r="T7419" s="36"/>
      <c r="U7419" s="36"/>
      <c r="V7419" s="36"/>
    </row>
    <row r="7420" spans="11:22" x14ac:dyDescent="0.25">
      <c r="K7420" s="36"/>
      <c r="L7420" s="37"/>
      <c r="M7420" s="37"/>
      <c r="N7420" s="37"/>
      <c r="O7420" s="37"/>
      <c r="P7420" s="36"/>
      <c r="S7420" s="36"/>
      <c r="T7420" s="36"/>
      <c r="U7420" s="36"/>
      <c r="V7420" s="36"/>
    </row>
    <row r="7421" spans="11:22" x14ac:dyDescent="0.25">
      <c r="K7421" s="36"/>
      <c r="L7421" s="37"/>
      <c r="M7421" s="37"/>
      <c r="N7421" s="37"/>
      <c r="O7421" s="37"/>
      <c r="P7421" s="36"/>
      <c r="S7421" s="36"/>
      <c r="T7421" s="36"/>
      <c r="U7421" s="36"/>
      <c r="V7421" s="36"/>
    </row>
    <row r="7422" spans="11:22" x14ac:dyDescent="0.25">
      <c r="K7422" s="36"/>
      <c r="L7422" s="37"/>
      <c r="M7422" s="37"/>
      <c r="N7422" s="37"/>
      <c r="O7422" s="37"/>
      <c r="P7422" s="36"/>
      <c r="S7422" s="36"/>
      <c r="T7422" s="36"/>
      <c r="U7422" s="36"/>
      <c r="V7422" s="36"/>
    </row>
    <row r="7423" spans="11:22" x14ac:dyDescent="0.25">
      <c r="K7423" s="36"/>
      <c r="L7423" s="37"/>
      <c r="M7423" s="37"/>
      <c r="N7423" s="37"/>
      <c r="O7423" s="37"/>
      <c r="P7423" s="36"/>
      <c r="S7423" s="36"/>
      <c r="T7423" s="36"/>
      <c r="U7423" s="36"/>
      <c r="V7423" s="36"/>
    </row>
    <row r="7424" spans="11:22" x14ac:dyDescent="0.25">
      <c r="K7424" s="36"/>
      <c r="L7424" s="37"/>
      <c r="M7424" s="37"/>
      <c r="N7424" s="37"/>
      <c r="O7424" s="37"/>
      <c r="P7424" s="36"/>
      <c r="S7424" s="36"/>
      <c r="T7424" s="36"/>
      <c r="U7424" s="36"/>
      <c r="V7424" s="36"/>
    </row>
    <row r="7425" spans="11:22" x14ac:dyDescent="0.25">
      <c r="K7425" s="36"/>
      <c r="L7425" s="37"/>
      <c r="M7425" s="37"/>
      <c r="N7425" s="37"/>
      <c r="O7425" s="37"/>
      <c r="P7425" s="36"/>
      <c r="S7425" s="36"/>
      <c r="T7425" s="36"/>
      <c r="U7425" s="36"/>
      <c r="V7425" s="36"/>
    </row>
    <row r="7426" spans="11:22" x14ac:dyDescent="0.25">
      <c r="K7426" s="36"/>
      <c r="L7426" s="37"/>
      <c r="M7426" s="37"/>
      <c r="N7426" s="37"/>
      <c r="O7426" s="37"/>
      <c r="P7426" s="36"/>
      <c r="S7426" s="36"/>
      <c r="T7426" s="36"/>
      <c r="U7426" s="36"/>
      <c r="V7426" s="36"/>
    </row>
    <row r="7427" spans="11:22" x14ac:dyDescent="0.25">
      <c r="K7427" s="36"/>
      <c r="L7427" s="37"/>
      <c r="M7427" s="37"/>
      <c r="N7427" s="37"/>
      <c r="O7427" s="37"/>
      <c r="P7427" s="36"/>
      <c r="S7427" s="36"/>
      <c r="T7427" s="36"/>
      <c r="U7427" s="36"/>
      <c r="V7427" s="36"/>
    </row>
    <row r="7428" spans="11:22" x14ac:dyDescent="0.25">
      <c r="K7428" s="36"/>
      <c r="L7428" s="37"/>
      <c r="M7428" s="37"/>
      <c r="N7428" s="37"/>
      <c r="O7428" s="37"/>
      <c r="P7428" s="36"/>
      <c r="S7428" s="36"/>
      <c r="T7428" s="36"/>
      <c r="U7428" s="36"/>
      <c r="V7428" s="36"/>
    </row>
    <row r="7429" spans="11:22" x14ac:dyDescent="0.25">
      <c r="K7429" s="36"/>
      <c r="L7429" s="37"/>
      <c r="M7429" s="37"/>
      <c r="N7429" s="37"/>
      <c r="O7429" s="37"/>
      <c r="P7429" s="36"/>
      <c r="S7429" s="36"/>
      <c r="T7429" s="36"/>
      <c r="U7429" s="36"/>
      <c r="V7429" s="36"/>
    </row>
    <row r="7430" spans="11:22" x14ac:dyDescent="0.25">
      <c r="K7430" s="36"/>
      <c r="L7430" s="37"/>
      <c r="M7430" s="37"/>
      <c r="N7430" s="37"/>
      <c r="O7430" s="37"/>
      <c r="P7430" s="36"/>
      <c r="S7430" s="36"/>
      <c r="T7430" s="36"/>
      <c r="U7430" s="36"/>
      <c r="V7430" s="36"/>
    </row>
    <row r="7431" spans="11:22" x14ac:dyDescent="0.25">
      <c r="K7431" s="36"/>
      <c r="L7431" s="37"/>
      <c r="M7431" s="37"/>
      <c r="N7431" s="37"/>
      <c r="O7431" s="37"/>
      <c r="P7431" s="36"/>
      <c r="S7431" s="36"/>
      <c r="T7431" s="36"/>
      <c r="U7431" s="36"/>
      <c r="V7431" s="36"/>
    </row>
    <row r="7432" spans="11:22" x14ac:dyDescent="0.25">
      <c r="K7432" s="36"/>
      <c r="L7432" s="37"/>
      <c r="M7432" s="37"/>
      <c r="N7432" s="37"/>
      <c r="O7432" s="37"/>
      <c r="P7432" s="36"/>
      <c r="S7432" s="36"/>
      <c r="T7432" s="36"/>
      <c r="U7432" s="36"/>
      <c r="V7432" s="36"/>
    </row>
    <row r="7433" spans="11:22" x14ac:dyDescent="0.25">
      <c r="K7433" s="36"/>
      <c r="L7433" s="37"/>
      <c r="M7433" s="37"/>
      <c r="N7433" s="37"/>
      <c r="O7433" s="37"/>
      <c r="P7433" s="36"/>
      <c r="S7433" s="36"/>
      <c r="T7433" s="36"/>
      <c r="U7433" s="36"/>
      <c r="V7433" s="36"/>
    </row>
    <row r="7434" spans="11:22" x14ac:dyDescent="0.25">
      <c r="K7434" s="36"/>
      <c r="L7434" s="37"/>
      <c r="M7434" s="37"/>
      <c r="N7434" s="37"/>
      <c r="O7434" s="37"/>
      <c r="P7434" s="36"/>
      <c r="S7434" s="36"/>
      <c r="T7434" s="36"/>
      <c r="U7434" s="36"/>
      <c r="V7434" s="36"/>
    </row>
    <row r="7435" spans="11:22" x14ac:dyDescent="0.25">
      <c r="K7435" s="36"/>
      <c r="L7435" s="37"/>
      <c r="M7435" s="37"/>
      <c r="N7435" s="37"/>
      <c r="O7435" s="37"/>
      <c r="P7435" s="36"/>
      <c r="S7435" s="36"/>
      <c r="T7435" s="36"/>
      <c r="U7435" s="36"/>
      <c r="V7435" s="36"/>
    </row>
    <row r="7436" spans="11:22" x14ac:dyDescent="0.25">
      <c r="K7436" s="36"/>
      <c r="L7436" s="37"/>
      <c r="M7436" s="37"/>
      <c r="N7436" s="37"/>
      <c r="O7436" s="37"/>
      <c r="P7436" s="36"/>
      <c r="S7436" s="36"/>
      <c r="T7436" s="36"/>
      <c r="U7436" s="36"/>
      <c r="V7436" s="36"/>
    </row>
    <row r="7437" spans="11:22" x14ac:dyDescent="0.25">
      <c r="K7437" s="36"/>
      <c r="L7437" s="37"/>
      <c r="M7437" s="37"/>
      <c r="N7437" s="37"/>
      <c r="O7437" s="37"/>
      <c r="P7437" s="36"/>
      <c r="S7437" s="36"/>
      <c r="T7437" s="36"/>
      <c r="U7437" s="36"/>
      <c r="V7437" s="36"/>
    </row>
    <row r="7438" spans="11:22" x14ac:dyDescent="0.25">
      <c r="K7438" s="36"/>
      <c r="L7438" s="37"/>
      <c r="M7438" s="37"/>
      <c r="N7438" s="37"/>
      <c r="O7438" s="37"/>
      <c r="P7438" s="36"/>
      <c r="S7438" s="36"/>
      <c r="T7438" s="36"/>
      <c r="U7438" s="36"/>
      <c r="V7438" s="36"/>
    </row>
    <row r="7439" spans="11:22" x14ac:dyDescent="0.25">
      <c r="K7439" s="36"/>
      <c r="L7439" s="37"/>
      <c r="M7439" s="37"/>
      <c r="N7439" s="37"/>
      <c r="O7439" s="37"/>
      <c r="P7439" s="36"/>
      <c r="S7439" s="36"/>
      <c r="T7439" s="36"/>
      <c r="U7439" s="36"/>
      <c r="V7439" s="36"/>
    </row>
    <row r="7440" spans="11:22" x14ac:dyDescent="0.25">
      <c r="K7440" s="36"/>
      <c r="L7440" s="37"/>
      <c r="M7440" s="37"/>
      <c r="N7440" s="37"/>
      <c r="O7440" s="37"/>
      <c r="P7440" s="36"/>
      <c r="S7440" s="36"/>
      <c r="T7440" s="36"/>
      <c r="U7440" s="36"/>
      <c r="V7440" s="36"/>
    </row>
    <row r="7441" spans="11:22" x14ac:dyDescent="0.25">
      <c r="K7441" s="36"/>
      <c r="L7441" s="37"/>
      <c r="M7441" s="37"/>
      <c r="N7441" s="37"/>
      <c r="O7441" s="37"/>
      <c r="P7441" s="36"/>
      <c r="S7441" s="36"/>
      <c r="T7441" s="36"/>
      <c r="U7441" s="36"/>
      <c r="V7441" s="36"/>
    </row>
    <row r="7442" spans="11:22" x14ac:dyDescent="0.25">
      <c r="K7442" s="36"/>
      <c r="L7442" s="37"/>
      <c r="M7442" s="37"/>
      <c r="N7442" s="37"/>
      <c r="O7442" s="37"/>
      <c r="P7442" s="36"/>
      <c r="S7442" s="36"/>
      <c r="T7442" s="36"/>
      <c r="U7442" s="36"/>
      <c r="V7442" s="36"/>
    </row>
    <row r="7443" spans="11:22" x14ac:dyDescent="0.25">
      <c r="K7443" s="36"/>
      <c r="L7443" s="37"/>
      <c r="M7443" s="37"/>
      <c r="N7443" s="37"/>
      <c r="O7443" s="37"/>
      <c r="P7443" s="36"/>
      <c r="S7443" s="36"/>
      <c r="T7443" s="36"/>
      <c r="U7443" s="36"/>
      <c r="V7443" s="36"/>
    </row>
    <row r="7444" spans="11:22" x14ac:dyDescent="0.25">
      <c r="K7444" s="36"/>
      <c r="L7444" s="37"/>
      <c r="M7444" s="37"/>
      <c r="N7444" s="37"/>
      <c r="O7444" s="37"/>
      <c r="P7444" s="36"/>
      <c r="S7444" s="36"/>
      <c r="T7444" s="36"/>
      <c r="U7444" s="36"/>
      <c r="V7444" s="36"/>
    </row>
    <row r="7445" spans="11:22" x14ac:dyDescent="0.25">
      <c r="K7445" s="36"/>
      <c r="L7445" s="37"/>
      <c r="M7445" s="37"/>
      <c r="N7445" s="37"/>
      <c r="O7445" s="37"/>
      <c r="P7445" s="36"/>
      <c r="S7445" s="36"/>
      <c r="T7445" s="36"/>
      <c r="U7445" s="36"/>
      <c r="V7445" s="36"/>
    </row>
    <row r="7446" spans="11:22" x14ac:dyDescent="0.25">
      <c r="K7446" s="36"/>
      <c r="L7446" s="37"/>
      <c r="M7446" s="37"/>
      <c r="N7446" s="37"/>
      <c r="O7446" s="37"/>
      <c r="P7446" s="36"/>
      <c r="S7446" s="36"/>
      <c r="T7446" s="36"/>
      <c r="U7446" s="36"/>
      <c r="V7446" s="36"/>
    </row>
    <row r="7447" spans="11:22" x14ac:dyDescent="0.25">
      <c r="K7447" s="36"/>
      <c r="L7447" s="37"/>
      <c r="M7447" s="37"/>
      <c r="N7447" s="37"/>
      <c r="O7447" s="37"/>
      <c r="P7447" s="36"/>
      <c r="S7447" s="36"/>
      <c r="T7447" s="36"/>
      <c r="U7447" s="36"/>
      <c r="V7447" s="36"/>
    </row>
    <row r="7448" spans="11:22" x14ac:dyDescent="0.25">
      <c r="K7448" s="36"/>
      <c r="L7448" s="37"/>
      <c r="M7448" s="37"/>
      <c r="N7448" s="37"/>
      <c r="O7448" s="37"/>
      <c r="P7448" s="36"/>
      <c r="S7448" s="36"/>
      <c r="T7448" s="36"/>
      <c r="U7448" s="36"/>
      <c r="V7448" s="36"/>
    </row>
    <row r="7449" spans="11:22" x14ac:dyDescent="0.25">
      <c r="K7449" s="36"/>
      <c r="L7449" s="37"/>
      <c r="M7449" s="37"/>
      <c r="N7449" s="37"/>
      <c r="O7449" s="37"/>
      <c r="P7449" s="36"/>
      <c r="S7449" s="36"/>
      <c r="T7449" s="36"/>
      <c r="U7449" s="36"/>
      <c r="V7449" s="36"/>
    </row>
    <row r="7450" spans="11:22" x14ac:dyDescent="0.25">
      <c r="K7450" s="36"/>
      <c r="L7450" s="37"/>
      <c r="M7450" s="37"/>
      <c r="N7450" s="37"/>
      <c r="O7450" s="37"/>
      <c r="P7450" s="36"/>
      <c r="S7450" s="36"/>
      <c r="T7450" s="36"/>
      <c r="U7450" s="36"/>
      <c r="V7450" s="36"/>
    </row>
    <row r="7451" spans="11:22" x14ac:dyDescent="0.25">
      <c r="K7451" s="36"/>
      <c r="L7451" s="37"/>
      <c r="M7451" s="37"/>
      <c r="N7451" s="37"/>
      <c r="O7451" s="37"/>
      <c r="P7451" s="36"/>
      <c r="S7451" s="36"/>
      <c r="T7451" s="36"/>
      <c r="U7451" s="36"/>
      <c r="V7451" s="36"/>
    </row>
    <row r="7452" spans="11:22" x14ac:dyDescent="0.25">
      <c r="K7452" s="36"/>
      <c r="L7452" s="37"/>
      <c r="M7452" s="37"/>
      <c r="N7452" s="37"/>
      <c r="O7452" s="37"/>
      <c r="P7452" s="36"/>
      <c r="S7452" s="36"/>
      <c r="T7452" s="36"/>
      <c r="U7452" s="36"/>
      <c r="V7452" s="36"/>
    </row>
    <row r="7453" spans="11:22" x14ac:dyDescent="0.25">
      <c r="K7453" s="36"/>
      <c r="L7453" s="37"/>
      <c r="M7453" s="37"/>
      <c r="N7453" s="37"/>
      <c r="O7453" s="37"/>
      <c r="P7453" s="36"/>
      <c r="S7453" s="36"/>
      <c r="T7453" s="36"/>
      <c r="U7453" s="36"/>
      <c r="V7453" s="36"/>
    </row>
    <row r="7454" spans="11:22" x14ac:dyDescent="0.25">
      <c r="K7454" s="36"/>
      <c r="L7454" s="37"/>
      <c r="M7454" s="37"/>
      <c r="N7454" s="37"/>
      <c r="O7454" s="37"/>
      <c r="P7454" s="36"/>
      <c r="S7454" s="36"/>
      <c r="T7454" s="36"/>
      <c r="U7454" s="36"/>
      <c r="V7454" s="36"/>
    </row>
    <row r="7455" spans="11:22" x14ac:dyDescent="0.25">
      <c r="K7455" s="36"/>
      <c r="L7455" s="37"/>
      <c r="M7455" s="37"/>
      <c r="N7455" s="37"/>
      <c r="O7455" s="37"/>
      <c r="P7455" s="36"/>
      <c r="S7455" s="36"/>
      <c r="T7455" s="36"/>
      <c r="U7455" s="36"/>
      <c r="V7455" s="36"/>
    </row>
    <row r="7456" spans="11:22" x14ac:dyDescent="0.25">
      <c r="K7456" s="36"/>
      <c r="L7456" s="37"/>
      <c r="M7456" s="37"/>
      <c r="N7456" s="37"/>
      <c r="O7456" s="37"/>
      <c r="P7456" s="36"/>
      <c r="S7456" s="36"/>
      <c r="T7456" s="36"/>
      <c r="U7456" s="36"/>
      <c r="V7456" s="36"/>
    </row>
    <row r="7457" spans="11:22" x14ac:dyDescent="0.25">
      <c r="K7457" s="36"/>
      <c r="L7457" s="37"/>
      <c r="M7457" s="37"/>
      <c r="N7457" s="37"/>
      <c r="O7457" s="37"/>
      <c r="P7457" s="36"/>
      <c r="S7457" s="36"/>
      <c r="T7457" s="36"/>
      <c r="U7457" s="36"/>
      <c r="V7457" s="36"/>
    </row>
    <row r="7458" spans="11:22" x14ac:dyDescent="0.25">
      <c r="K7458" s="36"/>
      <c r="L7458" s="37"/>
      <c r="M7458" s="37"/>
      <c r="N7458" s="37"/>
      <c r="O7458" s="37"/>
      <c r="P7458" s="36"/>
      <c r="S7458" s="36"/>
      <c r="T7458" s="36"/>
      <c r="U7458" s="36"/>
      <c r="V7458" s="36"/>
    </row>
    <row r="7459" spans="11:22" x14ac:dyDescent="0.25">
      <c r="K7459" s="36"/>
      <c r="L7459" s="37"/>
      <c r="M7459" s="37"/>
      <c r="N7459" s="37"/>
      <c r="O7459" s="37"/>
      <c r="P7459" s="36"/>
      <c r="S7459" s="36"/>
      <c r="T7459" s="36"/>
      <c r="U7459" s="36"/>
      <c r="V7459" s="36"/>
    </row>
    <row r="7460" spans="11:22" x14ac:dyDescent="0.25">
      <c r="K7460" s="36"/>
      <c r="L7460" s="37"/>
      <c r="M7460" s="37"/>
      <c r="N7460" s="37"/>
      <c r="O7460" s="37"/>
      <c r="P7460" s="36"/>
      <c r="S7460" s="36"/>
      <c r="T7460" s="36"/>
      <c r="U7460" s="36"/>
      <c r="V7460" s="36"/>
    </row>
    <row r="7461" spans="11:22" x14ac:dyDescent="0.25">
      <c r="K7461" s="36"/>
      <c r="L7461" s="37"/>
      <c r="M7461" s="37"/>
      <c r="N7461" s="37"/>
      <c r="O7461" s="37"/>
      <c r="P7461" s="36"/>
      <c r="S7461" s="36"/>
      <c r="T7461" s="36"/>
      <c r="U7461" s="36"/>
      <c r="V7461" s="36"/>
    </row>
    <row r="7462" spans="11:22" x14ac:dyDescent="0.25">
      <c r="K7462" s="36"/>
      <c r="L7462" s="37"/>
      <c r="M7462" s="37"/>
      <c r="N7462" s="37"/>
      <c r="O7462" s="37"/>
      <c r="P7462" s="36"/>
      <c r="S7462" s="36"/>
      <c r="T7462" s="36"/>
      <c r="U7462" s="36"/>
      <c r="V7462" s="36"/>
    </row>
    <row r="7463" spans="11:22" x14ac:dyDescent="0.25">
      <c r="K7463" s="36"/>
      <c r="L7463" s="37"/>
      <c r="M7463" s="37"/>
      <c r="N7463" s="37"/>
      <c r="O7463" s="37"/>
      <c r="P7463" s="36"/>
      <c r="S7463" s="36"/>
      <c r="T7463" s="36"/>
      <c r="U7463" s="36"/>
      <c r="V7463" s="36"/>
    </row>
    <row r="7464" spans="11:22" x14ac:dyDescent="0.25">
      <c r="K7464" s="36"/>
      <c r="L7464" s="37"/>
      <c r="M7464" s="37"/>
      <c r="N7464" s="37"/>
      <c r="O7464" s="37"/>
      <c r="P7464" s="36"/>
      <c r="S7464" s="36"/>
      <c r="T7464" s="36"/>
      <c r="U7464" s="36"/>
      <c r="V7464" s="36"/>
    </row>
    <row r="7465" spans="11:22" x14ac:dyDescent="0.25">
      <c r="K7465" s="36"/>
      <c r="L7465" s="37"/>
      <c r="M7465" s="37"/>
      <c r="N7465" s="37"/>
      <c r="O7465" s="37"/>
      <c r="P7465" s="36"/>
      <c r="S7465" s="36"/>
      <c r="T7465" s="36"/>
      <c r="U7465" s="36"/>
      <c r="V7465" s="36"/>
    </row>
    <row r="7466" spans="11:22" x14ac:dyDescent="0.25">
      <c r="K7466" s="36"/>
      <c r="L7466" s="37"/>
      <c r="M7466" s="37"/>
      <c r="N7466" s="37"/>
      <c r="O7466" s="37"/>
      <c r="P7466" s="36"/>
      <c r="S7466" s="36"/>
      <c r="T7466" s="36"/>
      <c r="U7466" s="36"/>
      <c r="V7466" s="36"/>
    </row>
    <row r="7467" spans="11:22" x14ac:dyDescent="0.25">
      <c r="K7467" s="36"/>
      <c r="L7467" s="37"/>
      <c r="M7467" s="37"/>
      <c r="N7467" s="37"/>
      <c r="O7467" s="37"/>
      <c r="P7467" s="36"/>
      <c r="S7467" s="36"/>
      <c r="T7467" s="36"/>
      <c r="U7467" s="36"/>
      <c r="V7467" s="36"/>
    </row>
    <row r="7468" spans="11:22" x14ac:dyDescent="0.25">
      <c r="K7468" s="36"/>
      <c r="L7468" s="37"/>
      <c r="M7468" s="37"/>
      <c r="N7468" s="37"/>
      <c r="O7468" s="37"/>
      <c r="P7468" s="36"/>
      <c r="S7468" s="36"/>
      <c r="T7468" s="36"/>
      <c r="U7468" s="36"/>
      <c r="V7468" s="36"/>
    </row>
    <row r="7469" spans="11:22" x14ac:dyDescent="0.25">
      <c r="K7469" s="36"/>
      <c r="L7469" s="37"/>
      <c r="M7469" s="37"/>
      <c r="N7469" s="37"/>
      <c r="O7469" s="37"/>
      <c r="P7469" s="36"/>
      <c r="S7469" s="36"/>
      <c r="T7469" s="36"/>
      <c r="U7469" s="36"/>
      <c r="V7469" s="36"/>
    </row>
    <row r="7470" spans="11:22" x14ac:dyDescent="0.25">
      <c r="K7470" s="36"/>
      <c r="L7470" s="37"/>
      <c r="M7470" s="37"/>
      <c r="N7470" s="37"/>
      <c r="O7470" s="37"/>
      <c r="P7470" s="36"/>
      <c r="S7470" s="36"/>
      <c r="T7470" s="36"/>
      <c r="U7470" s="36"/>
      <c r="V7470" s="36"/>
    </row>
    <row r="7471" spans="11:22" x14ac:dyDescent="0.25">
      <c r="K7471" s="36"/>
      <c r="L7471" s="37"/>
      <c r="M7471" s="37"/>
      <c r="N7471" s="37"/>
      <c r="O7471" s="37"/>
      <c r="P7471" s="36"/>
      <c r="S7471" s="36"/>
      <c r="T7471" s="36"/>
      <c r="U7471" s="36"/>
      <c r="V7471" s="36"/>
    </row>
    <row r="7472" spans="11:22" x14ac:dyDescent="0.25">
      <c r="K7472" s="36"/>
      <c r="L7472" s="37"/>
      <c r="M7472" s="37"/>
      <c r="N7472" s="37"/>
      <c r="O7472" s="37"/>
      <c r="P7472" s="36"/>
      <c r="S7472" s="36"/>
      <c r="T7472" s="36"/>
      <c r="U7472" s="36"/>
      <c r="V7472" s="36"/>
    </row>
    <row r="7473" spans="11:22" x14ac:dyDescent="0.25">
      <c r="K7473" s="36"/>
      <c r="L7473" s="37"/>
      <c r="M7473" s="37"/>
      <c r="N7473" s="37"/>
      <c r="O7473" s="37"/>
      <c r="P7473" s="36"/>
      <c r="S7473" s="36"/>
      <c r="T7473" s="36"/>
      <c r="U7473" s="36"/>
      <c r="V7473" s="36"/>
    </row>
    <row r="7474" spans="11:22" x14ac:dyDescent="0.25">
      <c r="K7474" s="36"/>
      <c r="L7474" s="37"/>
      <c r="M7474" s="37"/>
      <c r="N7474" s="37"/>
      <c r="O7474" s="37"/>
      <c r="P7474" s="36"/>
      <c r="S7474" s="36"/>
      <c r="T7474" s="36"/>
      <c r="U7474" s="36"/>
      <c r="V7474" s="36"/>
    </row>
    <row r="7475" spans="11:22" x14ac:dyDescent="0.25">
      <c r="K7475" s="36"/>
      <c r="L7475" s="37"/>
      <c r="M7475" s="37"/>
      <c r="N7475" s="37"/>
      <c r="O7475" s="37"/>
      <c r="P7475" s="36"/>
      <c r="S7475" s="36"/>
      <c r="T7475" s="36"/>
      <c r="U7475" s="36"/>
      <c r="V7475" s="36"/>
    </row>
    <row r="7476" spans="11:22" x14ac:dyDescent="0.25">
      <c r="K7476" s="36"/>
      <c r="L7476" s="37"/>
      <c r="M7476" s="37"/>
      <c r="N7476" s="37"/>
      <c r="O7476" s="37"/>
      <c r="P7476" s="36"/>
      <c r="S7476" s="36"/>
      <c r="T7476" s="36"/>
      <c r="U7476" s="36"/>
      <c r="V7476" s="36"/>
    </row>
    <row r="7477" spans="11:22" x14ac:dyDescent="0.25">
      <c r="K7477" s="36"/>
      <c r="L7477" s="37"/>
      <c r="M7477" s="37"/>
      <c r="N7477" s="37"/>
      <c r="O7477" s="37"/>
      <c r="P7477" s="36"/>
      <c r="S7477" s="36"/>
      <c r="T7477" s="36"/>
      <c r="U7477" s="36"/>
      <c r="V7477" s="36"/>
    </row>
    <row r="7478" spans="11:22" x14ac:dyDescent="0.25">
      <c r="K7478" s="36"/>
      <c r="L7478" s="37"/>
      <c r="M7478" s="37"/>
      <c r="N7478" s="37"/>
      <c r="O7478" s="37"/>
      <c r="P7478" s="36"/>
      <c r="S7478" s="36"/>
      <c r="T7478" s="36"/>
      <c r="U7478" s="36"/>
      <c r="V7478" s="36"/>
    </row>
    <row r="7479" spans="11:22" x14ac:dyDescent="0.25">
      <c r="K7479" s="36"/>
      <c r="L7479" s="37"/>
      <c r="M7479" s="37"/>
      <c r="N7479" s="37"/>
      <c r="O7479" s="37"/>
      <c r="P7479" s="36"/>
      <c r="S7479" s="36"/>
      <c r="T7479" s="36"/>
      <c r="U7479" s="36"/>
      <c r="V7479" s="36"/>
    </row>
    <row r="7480" spans="11:22" x14ac:dyDescent="0.25">
      <c r="K7480" s="36"/>
      <c r="L7480" s="37"/>
      <c r="M7480" s="37"/>
      <c r="N7480" s="37"/>
      <c r="O7480" s="37"/>
      <c r="P7480" s="36"/>
      <c r="S7480" s="36"/>
      <c r="T7480" s="36"/>
      <c r="U7480" s="36"/>
      <c r="V7480" s="36"/>
    </row>
    <row r="7481" spans="11:22" x14ac:dyDescent="0.25">
      <c r="K7481" s="36"/>
      <c r="L7481" s="37"/>
      <c r="M7481" s="37"/>
      <c r="N7481" s="37"/>
      <c r="O7481" s="37"/>
      <c r="P7481" s="36"/>
      <c r="S7481" s="36"/>
      <c r="T7481" s="36"/>
      <c r="U7481" s="36"/>
      <c r="V7481" s="36"/>
    </row>
    <row r="7482" spans="11:22" x14ac:dyDescent="0.25">
      <c r="K7482" s="36"/>
      <c r="L7482" s="37"/>
      <c r="M7482" s="37"/>
      <c r="N7482" s="37"/>
      <c r="O7482" s="37"/>
      <c r="P7482" s="36"/>
      <c r="S7482" s="36"/>
      <c r="T7482" s="36"/>
      <c r="U7482" s="36"/>
      <c r="V7482" s="36"/>
    </row>
    <row r="7483" spans="11:22" x14ac:dyDescent="0.25">
      <c r="K7483" s="36"/>
      <c r="L7483" s="37"/>
      <c r="M7483" s="37"/>
      <c r="N7483" s="37"/>
      <c r="O7483" s="37"/>
      <c r="P7483" s="36"/>
      <c r="S7483" s="36"/>
      <c r="T7483" s="36"/>
      <c r="U7483" s="36"/>
      <c r="V7483" s="36"/>
    </row>
    <row r="7484" spans="11:22" x14ac:dyDescent="0.25">
      <c r="K7484" s="36"/>
      <c r="L7484" s="37"/>
      <c r="M7484" s="37"/>
      <c r="N7484" s="37"/>
      <c r="O7484" s="37"/>
      <c r="P7484" s="36"/>
      <c r="S7484" s="36"/>
      <c r="T7484" s="36"/>
      <c r="U7484" s="36"/>
      <c r="V7484" s="36"/>
    </row>
    <row r="7485" spans="11:22" x14ac:dyDescent="0.25">
      <c r="K7485" s="36"/>
      <c r="L7485" s="37"/>
      <c r="M7485" s="37"/>
      <c r="N7485" s="37"/>
      <c r="O7485" s="37"/>
      <c r="P7485" s="36"/>
      <c r="S7485" s="36"/>
      <c r="T7485" s="36"/>
      <c r="U7485" s="36"/>
      <c r="V7485" s="36"/>
    </row>
    <row r="7486" spans="11:22" x14ac:dyDescent="0.25">
      <c r="K7486" s="36"/>
      <c r="L7486" s="37"/>
      <c r="M7486" s="37"/>
      <c r="N7486" s="37"/>
      <c r="O7486" s="37"/>
      <c r="P7486" s="36"/>
      <c r="S7486" s="36"/>
      <c r="T7486" s="36"/>
      <c r="U7486" s="36"/>
      <c r="V7486" s="36"/>
    </row>
    <row r="7487" spans="11:22" x14ac:dyDescent="0.25">
      <c r="K7487" s="36"/>
      <c r="L7487" s="37"/>
      <c r="M7487" s="37"/>
      <c r="N7487" s="37"/>
      <c r="O7487" s="37"/>
      <c r="P7487" s="36"/>
      <c r="S7487" s="36"/>
      <c r="T7487" s="36"/>
      <c r="U7487" s="36"/>
      <c r="V7487" s="36"/>
    </row>
    <row r="7488" spans="11:22" x14ac:dyDescent="0.25">
      <c r="K7488" s="36"/>
      <c r="L7488" s="37"/>
      <c r="M7488" s="37"/>
      <c r="N7488" s="37"/>
      <c r="O7488" s="37"/>
      <c r="P7488" s="36"/>
      <c r="S7488" s="36"/>
      <c r="T7488" s="36"/>
      <c r="U7488" s="36"/>
      <c r="V7488" s="36"/>
    </row>
    <row r="7489" spans="11:22" x14ac:dyDescent="0.25">
      <c r="K7489" s="36"/>
      <c r="L7489" s="37"/>
      <c r="M7489" s="37"/>
      <c r="N7489" s="37"/>
      <c r="O7489" s="37"/>
      <c r="P7489" s="36"/>
      <c r="S7489" s="36"/>
      <c r="T7489" s="36"/>
      <c r="U7489" s="36"/>
      <c r="V7489" s="36"/>
    </row>
    <row r="7490" spans="11:22" x14ac:dyDescent="0.25">
      <c r="K7490" s="36"/>
      <c r="L7490" s="37"/>
      <c r="M7490" s="37"/>
      <c r="N7490" s="37"/>
      <c r="O7490" s="37"/>
      <c r="P7490" s="36"/>
      <c r="S7490" s="36"/>
      <c r="T7490" s="36"/>
      <c r="U7490" s="36"/>
      <c r="V7490" s="36"/>
    </row>
    <row r="7491" spans="11:22" x14ac:dyDescent="0.25">
      <c r="K7491" s="36"/>
      <c r="L7491" s="37"/>
      <c r="M7491" s="37"/>
      <c r="N7491" s="37"/>
      <c r="O7491" s="37"/>
      <c r="P7491" s="36"/>
      <c r="S7491" s="36"/>
      <c r="T7491" s="36"/>
      <c r="U7491" s="36"/>
      <c r="V7491" s="36"/>
    </row>
    <row r="7492" spans="11:22" x14ac:dyDescent="0.25">
      <c r="K7492" s="36"/>
      <c r="L7492" s="37"/>
      <c r="M7492" s="37"/>
      <c r="N7492" s="37"/>
      <c r="O7492" s="37"/>
      <c r="P7492" s="36"/>
      <c r="S7492" s="36"/>
      <c r="T7492" s="36"/>
      <c r="U7492" s="36"/>
      <c r="V7492" s="36"/>
    </row>
    <row r="7493" spans="11:22" x14ac:dyDescent="0.25">
      <c r="K7493" s="36"/>
      <c r="L7493" s="37"/>
      <c r="M7493" s="37"/>
      <c r="N7493" s="37"/>
      <c r="O7493" s="37"/>
      <c r="P7493" s="36"/>
      <c r="S7493" s="36"/>
      <c r="T7493" s="36"/>
      <c r="U7493" s="36"/>
      <c r="V7493" s="36"/>
    </row>
    <row r="7494" spans="11:22" x14ac:dyDescent="0.25">
      <c r="K7494" s="36"/>
      <c r="L7494" s="37"/>
      <c r="M7494" s="37"/>
      <c r="N7494" s="37"/>
      <c r="O7494" s="37"/>
      <c r="P7494" s="36"/>
      <c r="S7494" s="36"/>
      <c r="T7494" s="36"/>
      <c r="U7494" s="36"/>
      <c r="V7494" s="36"/>
    </row>
    <row r="7495" spans="11:22" x14ac:dyDescent="0.25">
      <c r="K7495" s="36"/>
      <c r="L7495" s="37"/>
      <c r="M7495" s="37"/>
      <c r="N7495" s="37"/>
      <c r="O7495" s="37"/>
      <c r="P7495" s="36"/>
      <c r="S7495" s="36"/>
      <c r="T7495" s="36"/>
      <c r="U7495" s="36"/>
      <c r="V7495" s="36"/>
    </row>
    <row r="7496" spans="11:22" x14ac:dyDescent="0.25">
      <c r="K7496" s="36"/>
      <c r="L7496" s="37"/>
      <c r="M7496" s="37"/>
      <c r="N7496" s="37"/>
      <c r="O7496" s="37"/>
      <c r="P7496" s="36"/>
      <c r="S7496" s="36"/>
      <c r="T7496" s="36"/>
      <c r="U7496" s="36"/>
      <c r="V7496" s="36"/>
    </row>
    <row r="7497" spans="11:22" x14ac:dyDescent="0.25">
      <c r="K7497" s="36"/>
      <c r="L7497" s="37"/>
      <c r="M7497" s="37"/>
      <c r="N7497" s="37"/>
      <c r="O7497" s="37"/>
      <c r="P7497" s="36"/>
      <c r="S7497" s="36"/>
      <c r="T7497" s="36"/>
      <c r="U7497" s="36"/>
      <c r="V7497" s="36"/>
    </row>
    <row r="7498" spans="11:22" x14ac:dyDescent="0.25">
      <c r="K7498" s="36"/>
      <c r="L7498" s="37"/>
      <c r="M7498" s="37"/>
      <c r="N7498" s="37"/>
      <c r="O7498" s="37"/>
      <c r="P7498" s="36"/>
      <c r="S7498" s="36"/>
      <c r="T7498" s="36"/>
      <c r="U7498" s="36"/>
      <c r="V7498" s="36"/>
    </row>
    <row r="7499" spans="11:22" x14ac:dyDescent="0.25">
      <c r="K7499" s="36"/>
      <c r="L7499" s="37"/>
      <c r="M7499" s="37"/>
      <c r="N7499" s="37"/>
      <c r="O7499" s="37"/>
      <c r="P7499" s="36"/>
      <c r="S7499" s="36"/>
      <c r="T7499" s="36"/>
      <c r="U7499" s="36"/>
      <c r="V7499" s="36"/>
    </row>
    <row r="7500" spans="11:22" x14ac:dyDescent="0.25">
      <c r="K7500" s="36"/>
      <c r="L7500" s="37"/>
      <c r="M7500" s="37"/>
      <c r="N7500" s="37"/>
      <c r="O7500" s="37"/>
      <c r="P7500" s="36"/>
      <c r="S7500" s="36"/>
      <c r="T7500" s="36"/>
      <c r="U7500" s="36"/>
      <c r="V7500" s="36"/>
    </row>
    <row r="7501" spans="11:22" x14ac:dyDescent="0.25">
      <c r="K7501" s="36"/>
      <c r="L7501" s="37"/>
      <c r="M7501" s="37"/>
      <c r="N7501" s="37"/>
      <c r="O7501" s="37"/>
      <c r="P7501" s="36"/>
      <c r="S7501" s="36"/>
      <c r="T7501" s="36"/>
      <c r="U7501" s="36"/>
      <c r="V7501" s="36"/>
    </row>
    <row r="7502" spans="11:22" x14ac:dyDescent="0.25">
      <c r="K7502" s="36"/>
      <c r="L7502" s="37"/>
      <c r="M7502" s="37"/>
      <c r="N7502" s="37"/>
      <c r="O7502" s="37"/>
      <c r="P7502" s="36"/>
      <c r="S7502" s="36"/>
      <c r="T7502" s="36"/>
      <c r="U7502" s="36"/>
      <c r="V7502" s="36"/>
    </row>
    <row r="7503" spans="11:22" x14ac:dyDescent="0.25">
      <c r="K7503" s="36"/>
      <c r="L7503" s="37"/>
      <c r="M7503" s="37"/>
      <c r="N7503" s="37"/>
      <c r="O7503" s="37"/>
      <c r="P7503" s="36"/>
      <c r="S7503" s="36"/>
      <c r="T7503" s="36"/>
      <c r="U7503" s="36"/>
      <c r="V7503" s="36"/>
    </row>
    <row r="7504" spans="11:22" x14ac:dyDescent="0.25">
      <c r="K7504" s="36"/>
      <c r="L7504" s="37"/>
      <c r="M7504" s="37"/>
      <c r="N7504" s="37"/>
      <c r="O7504" s="37"/>
      <c r="P7504" s="36"/>
      <c r="S7504" s="36"/>
      <c r="T7504" s="36"/>
      <c r="U7504" s="36"/>
      <c r="V7504" s="36"/>
    </row>
    <row r="7505" spans="11:22" x14ac:dyDescent="0.25">
      <c r="K7505" s="36"/>
      <c r="L7505" s="37"/>
      <c r="M7505" s="37"/>
      <c r="N7505" s="37"/>
      <c r="O7505" s="37"/>
      <c r="P7505" s="36"/>
      <c r="S7505" s="36"/>
      <c r="T7505" s="36"/>
      <c r="U7505" s="36"/>
      <c r="V7505" s="36"/>
    </row>
    <row r="7506" spans="11:22" x14ac:dyDescent="0.25">
      <c r="K7506" s="36"/>
      <c r="L7506" s="37"/>
      <c r="M7506" s="37"/>
      <c r="N7506" s="37"/>
      <c r="O7506" s="37"/>
      <c r="P7506" s="36"/>
      <c r="S7506" s="36"/>
      <c r="T7506" s="36"/>
      <c r="U7506" s="36"/>
      <c r="V7506" s="36"/>
    </row>
    <row r="7507" spans="11:22" x14ac:dyDescent="0.25">
      <c r="K7507" s="36"/>
      <c r="L7507" s="37"/>
      <c r="M7507" s="37"/>
      <c r="N7507" s="37"/>
      <c r="O7507" s="37"/>
      <c r="P7507" s="36"/>
      <c r="S7507" s="36"/>
      <c r="T7507" s="36"/>
      <c r="U7507" s="36"/>
      <c r="V7507" s="36"/>
    </row>
    <row r="7508" spans="11:22" x14ac:dyDescent="0.25">
      <c r="K7508" s="36"/>
      <c r="L7508" s="37"/>
      <c r="M7508" s="37"/>
      <c r="N7508" s="37"/>
      <c r="O7508" s="37"/>
      <c r="P7508" s="36"/>
      <c r="S7508" s="36"/>
      <c r="T7508" s="36"/>
      <c r="U7508" s="36"/>
      <c r="V7508" s="36"/>
    </row>
    <row r="7509" spans="11:22" x14ac:dyDescent="0.25">
      <c r="K7509" s="36"/>
      <c r="L7509" s="37"/>
      <c r="M7509" s="37"/>
      <c r="N7509" s="37"/>
      <c r="O7509" s="37"/>
      <c r="P7509" s="36"/>
      <c r="S7509" s="36"/>
      <c r="T7509" s="36"/>
      <c r="U7509" s="36"/>
      <c r="V7509" s="36"/>
    </row>
    <row r="7510" spans="11:22" x14ac:dyDescent="0.25">
      <c r="K7510" s="36"/>
      <c r="L7510" s="37"/>
      <c r="M7510" s="37"/>
      <c r="N7510" s="37"/>
      <c r="O7510" s="37"/>
      <c r="P7510" s="36"/>
      <c r="S7510" s="36"/>
      <c r="T7510" s="36"/>
      <c r="U7510" s="36"/>
      <c r="V7510" s="36"/>
    </row>
    <row r="7511" spans="11:22" x14ac:dyDescent="0.25">
      <c r="K7511" s="36"/>
      <c r="L7511" s="37"/>
      <c r="M7511" s="37"/>
      <c r="N7511" s="37"/>
      <c r="O7511" s="37"/>
      <c r="P7511" s="36"/>
      <c r="S7511" s="36"/>
      <c r="T7511" s="36"/>
      <c r="U7511" s="36"/>
      <c r="V7511" s="36"/>
    </row>
    <row r="7512" spans="11:22" x14ac:dyDescent="0.25">
      <c r="K7512" s="36"/>
      <c r="L7512" s="37"/>
      <c r="M7512" s="37"/>
      <c r="N7512" s="37"/>
      <c r="O7512" s="37"/>
      <c r="P7512" s="36"/>
      <c r="S7512" s="36"/>
      <c r="T7512" s="36"/>
      <c r="U7512" s="36"/>
      <c r="V7512" s="36"/>
    </row>
    <row r="7513" spans="11:22" x14ac:dyDescent="0.25">
      <c r="K7513" s="36"/>
      <c r="L7513" s="37"/>
      <c r="M7513" s="37"/>
      <c r="N7513" s="37"/>
      <c r="O7513" s="37"/>
      <c r="P7513" s="36"/>
      <c r="S7513" s="36"/>
      <c r="T7513" s="36"/>
      <c r="U7513" s="36"/>
      <c r="V7513" s="36"/>
    </row>
    <row r="7514" spans="11:22" x14ac:dyDescent="0.25">
      <c r="K7514" s="36"/>
      <c r="L7514" s="37"/>
      <c r="M7514" s="37"/>
      <c r="N7514" s="37"/>
      <c r="O7514" s="37"/>
      <c r="P7514" s="36"/>
      <c r="S7514" s="36"/>
      <c r="T7514" s="36"/>
      <c r="U7514" s="36"/>
      <c r="V7514" s="36"/>
    </row>
    <row r="7515" spans="11:22" x14ac:dyDescent="0.25">
      <c r="K7515" s="36"/>
      <c r="L7515" s="37"/>
      <c r="M7515" s="37"/>
      <c r="N7515" s="37"/>
      <c r="O7515" s="37"/>
      <c r="P7515" s="36"/>
      <c r="S7515" s="36"/>
      <c r="T7515" s="36"/>
      <c r="U7515" s="36"/>
      <c r="V7515" s="36"/>
    </row>
    <row r="7516" spans="11:22" x14ac:dyDescent="0.25">
      <c r="K7516" s="36"/>
      <c r="L7516" s="37"/>
      <c r="M7516" s="37"/>
      <c r="N7516" s="37"/>
      <c r="O7516" s="37"/>
      <c r="P7516" s="36"/>
      <c r="S7516" s="36"/>
      <c r="T7516" s="36"/>
      <c r="U7516" s="36"/>
      <c r="V7516" s="36"/>
    </row>
    <row r="7517" spans="11:22" x14ac:dyDescent="0.25">
      <c r="K7517" s="36"/>
      <c r="L7517" s="37"/>
      <c r="M7517" s="37"/>
      <c r="N7517" s="37"/>
      <c r="O7517" s="37"/>
      <c r="P7517" s="36"/>
      <c r="S7517" s="36"/>
      <c r="T7517" s="36"/>
      <c r="U7517" s="36"/>
      <c r="V7517" s="36"/>
    </row>
    <row r="7518" spans="11:22" x14ac:dyDescent="0.25">
      <c r="K7518" s="36"/>
      <c r="L7518" s="37"/>
      <c r="M7518" s="37"/>
      <c r="N7518" s="37"/>
      <c r="O7518" s="37"/>
      <c r="P7518" s="36"/>
      <c r="S7518" s="36"/>
      <c r="T7518" s="36"/>
      <c r="U7518" s="36"/>
      <c r="V7518" s="36"/>
    </row>
    <row r="7519" spans="11:22" x14ac:dyDescent="0.25">
      <c r="K7519" s="36"/>
      <c r="L7519" s="37"/>
      <c r="M7519" s="37"/>
      <c r="N7519" s="37"/>
      <c r="O7519" s="37"/>
      <c r="P7519" s="36"/>
      <c r="S7519" s="36"/>
      <c r="T7519" s="36"/>
      <c r="U7519" s="36"/>
      <c r="V7519" s="36"/>
    </row>
    <row r="7520" spans="11:22" x14ac:dyDescent="0.25">
      <c r="K7520" s="36"/>
      <c r="L7520" s="37"/>
      <c r="M7520" s="37"/>
      <c r="N7520" s="37"/>
      <c r="O7520" s="37"/>
      <c r="P7520" s="36"/>
      <c r="S7520" s="36"/>
      <c r="T7520" s="36"/>
      <c r="U7520" s="36"/>
      <c r="V7520" s="36"/>
    </row>
    <row r="7521" spans="11:22" x14ac:dyDescent="0.25">
      <c r="K7521" s="36"/>
      <c r="L7521" s="37"/>
      <c r="M7521" s="37"/>
      <c r="N7521" s="37"/>
      <c r="O7521" s="37"/>
      <c r="P7521" s="36"/>
      <c r="S7521" s="36"/>
      <c r="T7521" s="36"/>
      <c r="U7521" s="36"/>
      <c r="V7521" s="36"/>
    </row>
    <row r="7522" spans="11:22" x14ac:dyDescent="0.25">
      <c r="K7522" s="36"/>
      <c r="L7522" s="37"/>
      <c r="M7522" s="37"/>
      <c r="N7522" s="37"/>
      <c r="O7522" s="37"/>
      <c r="P7522" s="36"/>
      <c r="S7522" s="36"/>
      <c r="T7522" s="36"/>
      <c r="U7522" s="36"/>
      <c r="V7522" s="36"/>
    </row>
    <row r="7523" spans="11:22" x14ac:dyDescent="0.25">
      <c r="K7523" s="36"/>
      <c r="L7523" s="37"/>
      <c r="M7523" s="37"/>
      <c r="N7523" s="37"/>
      <c r="O7523" s="37"/>
      <c r="P7523" s="36"/>
      <c r="S7523" s="36"/>
      <c r="T7523" s="36"/>
      <c r="U7523" s="36"/>
      <c r="V7523" s="36"/>
    </row>
    <row r="7524" spans="11:22" x14ac:dyDescent="0.25">
      <c r="K7524" s="36"/>
      <c r="L7524" s="37"/>
      <c r="M7524" s="37"/>
      <c r="N7524" s="37"/>
      <c r="O7524" s="37"/>
      <c r="P7524" s="36"/>
      <c r="S7524" s="36"/>
      <c r="T7524" s="36"/>
      <c r="U7524" s="36"/>
      <c r="V7524" s="36"/>
    </row>
    <row r="7525" spans="11:22" x14ac:dyDescent="0.25">
      <c r="K7525" s="36"/>
      <c r="L7525" s="37"/>
      <c r="M7525" s="37"/>
      <c r="N7525" s="37"/>
      <c r="O7525" s="37"/>
      <c r="P7525" s="36"/>
      <c r="S7525" s="36"/>
      <c r="T7525" s="36"/>
      <c r="U7525" s="36"/>
      <c r="V7525" s="36"/>
    </row>
    <row r="7526" spans="11:22" x14ac:dyDescent="0.25">
      <c r="K7526" s="36"/>
      <c r="L7526" s="37"/>
      <c r="M7526" s="37"/>
      <c r="N7526" s="37"/>
      <c r="O7526" s="37"/>
      <c r="P7526" s="36"/>
      <c r="S7526" s="36"/>
      <c r="T7526" s="36"/>
      <c r="U7526" s="36"/>
      <c r="V7526" s="36"/>
    </row>
    <row r="7527" spans="11:22" x14ac:dyDescent="0.25">
      <c r="K7527" s="36"/>
      <c r="L7527" s="37"/>
      <c r="M7527" s="37"/>
      <c r="N7527" s="37"/>
      <c r="O7527" s="37"/>
      <c r="P7527" s="36"/>
      <c r="S7527" s="36"/>
      <c r="T7527" s="36"/>
      <c r="U7527" s="36"/>
      <c r="V7527" s="36"/>
    </row>
    <row r="7528" spans="11:22" x14ac:dyDescent="0.25">
      <c r="K7528" s="36"/>
      <c r="L7528" s="37"/>
      <c r="M7528" s="37"/>
      <c r="N7528" s="37"/>
      <c r="O7528" s="37"/>
      <c r="P7528" s="36"/>
      <c r="S7528" s="36"/>
      <c r="T7528" s="36"/>
      <c r="U7528" s="36"/>
      <c r="V7528" s="36"/>
    </row>
    <row r="7529" spans="11:22" x14ac:dyDescent="0.25">
      <c r="K7529" s="36"/>
      <c r="L7529" s="37"/>
      <c r="M7529" s="37"/>
      <c r="N7529" s="37"/>
      <c r="O7529" s="37"/>
      <c r="P7529" s="36"/>
      <c r="S7529" s="36"/>
      <c r="T7529" s="36"/>
      <c r="U7529" s="36"/>
      <c r="V7529" s="36"/>
    </row>
    <row r="7530" spans="11:22" x14ac:dyDescent="0.25">
      <c r="K7530" s="36"/>
      <c r="L7530" s="37"/>
      <c r="M7530" s="37"/>
      <c r="N7530" s="37"/>
      <c r="O7530" s="37"/>
      <c r="P7530" s="36"/>
      <c r="S7530" s="36"/>
      <c r="T7530" s="36"/>
      <c r="U7530" s="36"/>
      <c r="V7530" s="36"/>
    </row>
    <row r="7531" spans="11:22" x14ac:dyDescent="0.25">
      <c r="K7531" s="36"/>
      <c r="L7531" s="37"/>
      <c r="M7531" s="37"/>
      <c r="N7531" s="37"/>
      <c r="O7531" s="37"/>
      <c r="P7531" s="36"/>
      <c r="S7531" s="36"/>
      <c r="T7531" s="36"/>
      <c r="U7531" s="36"/>
      <c r="V7531" s="36"/>
    </row>
    <row r="7532" spans="11:22" x14ac:dyDescent="0.25">
      <c r="K7532" s="36"/>
      <c r="L7532" s="37"/>
      <c r="M7532" s="37"/>
      <c r="N7532" s="37"/>
      <c r="O7532" s="37"/>
      <c r="P7532" s="36"/>
      <c r="S7532" s="36"/>
      <c r="T7532" s="36"/>
      <c r="U7532" s="36"/>
      <c r="V7532" s="36"/>
    </row>
    <row r="7533" spans="11:22" x14ac:dyDescent="0.25">
      <c r="K7533" s="36"/>
      <c r="L7533" s="37"/>
      <c r="M7533" s="37"/>
      <c r="N7533" s="37"/>
      <c r="O7533" s="37"/>
      <c r="P7533" s="36"/>
      <c r="S7533" s="36"/>
      <c r="T7533" s="36"/>
      <c r="U7533" s="36"/>
      <c r="V7533" s="36"/>
    </row>
    <row r="7534" spans="11:22" x14ac:dyDescent="0.25">
      <c r="K7534" s="36"/>
      <c r="L7534" s="37"/>
      <c r="M7534" s="37"/>
      <c r="N7534" s="37"/>
      <c r="O7534" s="37"/>
      <c r="P7534" s="36"/>
      <c r="S7534" s="36"/>
      <c r="T7534" s="36"/>
      <c r="U7534" s="36"/>
      <c r="V7534" s="36"/>
    </row>
    <row r="7535" spans="11:22" x14ac:dyDescent="0.25">
      <c r="K7535" s="36"/>
      <c r="L7535" s="37"/>
      <c r="M7535" s="37"/>
      <c r="N7535" s="37"/>
      <c r="O7535" s="37"/>
      <c r="P7535" s="36"/>
      <c r="S7535" s="36"/>
      <c r="T7535" s="36"/>
      <c r="U7535" s="36"/>
      <c r="V7535" s="36"/>
    </row>
    <row r="7536" spans="11:22" x14ac:dyDescent="0.25">
      <c r="K7536" s="36"/>
      <c r="L7536" s="37"/>
      <c r="M7536" s="37"/>
      <c r="N7536" s="37"/>
      <c r="O7536" s="37"/>
      <c r="P7536" s="36"/>
      <c r="S7536" s="36"/>
      <c r="T7536" s="36"/>
      <c r="U7536" s="36"/>
      <c r="V7536" s="36"/>
    </row>
    <row r="7537" spans="11:22" x14ac:dyDescent="0.25">
      <c r="K7537" s="36"/>
      <c r="L7537" s="37"/>
      <c r="M7537" s="37"/>
      <c r="N7537" s="37"/>
      <c r="O7537" s="37"/>
      <c r="P7537" s="36"/>
      <c r="S7537" s="36"/>
      <c r="T7537" s="36"/>
      <c r="U7537" s="36"/>
      <c r="V7537" s="36"/>
    </row>
    <row r="7538" spans="11:22" x14ac:dyDescent="0.25">
      <c r="K7538" s="36"/>
      <c r="L7538" s="37"/>
      <c r="M7538" s="37"/>
      <c r="N7538" s="37"/>
      <c r="O7538" s="37"/>
      <c r="P7538" s="36"/>
      <c r="S7538" s="36"/>
      <c r="T7538" s="36"/>
      <c r="U7538" s="36"/>
      <c r="V7538" s="36"/>
    </row>
    <row r="7539" spans="11:22" x14ac:dyDescent="0.25">
      <c r="K7539" s="36"/>
      <c r="L7539" s="37"/>
      <c r="M7539" s="37"/>
      <c r="N7539" s="37"/>
      <c r="O7539" s="37"/>
      <c r="P7539" s="36"/>
      <c r="S7539" s="36"/>
      <c r="T7539" s="36"/>
      <c r="U7539" s="36"/>
      <c r="V7539" s="36"/>
    </row>
    <row r="7540" spans="11:22" x14ac:dyDescent="0.25">
      <c r="K7540" s="36"/>
      <c r="L7540" s="37"/>
      <c r="M7540" s="37"/>
      <c r="N7540" s="37"/>
      <c r="O7540" s="37"/>
      <c r="P7540" s="36"/>
      <c r="S7540" s="36"/>
      <c r="T7540" s="36"/>
      <c r="U7540" s="36"/>
      <c r="V7540" s="36"/>
    </row>
    <row r="7541" spans="11:22" x14ac:dyDescent="0.25">
      <c r="K7541" s="36"/>
      <c r="L7541" s="37"/>
      <c r="M7541" s="37"/>
      <c r="N7541" s="37"/>
      <c r="O7541" s="37"/>
      <c r="P7541" s="36"/>
      <c r="S7541" s="36"/>
      <c r="T7541" s="36"/>
      <c r="U7541" s="36"/>
      <c r="V7541" s="36"/>
    </row>
    <row r="7542" spans="11:22" x14ac:dyDescent="0.25">
      <c r="K7542" s="36"/>
      <c r="L7542" s="37"/>
      <c r="M7542" s="37"/>
      <c r="N7542" s="37"/>
      <c r="O7542" s="37"/>
      <c r="P7542" s="36"/>
      <c r="S7542" s="36"/>
      <c r="T7542" s="36"/>
      <c r="U7542" s="36"/>
      <c r="V7542" s="36"/>
    </row>
    <row r="7543" spans="11:22" x14ac:dyDescent="0.25">
      <c r="K7543" s="36"/>
      <c r="L7543" s="37"/>
      <c r="M7543" s="37"/>
      <c r="N7543" s="37"/>
      <c r="O7543" s="37"/>
      <c r="P7543" s="36"/>
      <c r="S7543" s="36"/>
      <c r="T7543" s="36"/>
      <c r="U7543" s="36"/>
      <c r="V7543" s="36"/>
    </row>
    <row r="7544" spans="11:22" x14ac:dyDescent="0.25">
      <c r="K7544" s="36"/>
      <c r="L7544" s="37"/>
      <c r="M7544" s="37"/>
      <c r="N7544" s="37"/>
      <c r="O7544" s="37"/>
      <c r="P7544" s="36"/>
      <c r="S7544" s="36"/>
      <c r="T7544" s="36"/>
      <c r="U7544" s="36"/>
      <c r="V7544" s="36"/>
    </row>
    <row r="7545" spans="11:22" x14ac:dyDescent="0.25">
      <c r="K7545" s="36"/>
      <c r="L7545" s="37"/>
      <c r="M7545" s="37"/>
      <c r="N7545" s="37"/>
      <c r="O7545" s="37"/>
      <c r="P7545" s="36"/>
      <c r="S7545" s="36"/>
      <c r="T7545" s="36"/>
      <c r="U7545" s="36"/>
      <c r="V7545" s="36"/>
    </row>
    <row r="7546" spans="11:22" x14ac:dyDescent="0.25">
      <c r="K7546" s="36"/>
      <c r="L7546" s="37"/>
      <c r="M7546" s="37"/>
      <c r="N7546" s="37"/>
      <c r="O7546" s="37"/>
      <c r="P7546" s="36"/>
      <c r="S7546" s="36"/>
      <c r="T7546" s="36"/>
      <c r="U7546" s="36"/>
      <c r="V7546" s="36"/>
    </row>
    <row r="7547" spans="11:22" x14ac:dyDescent="0.25">
      <c r="K7547" s="36"/>
      <c r="L7547" s="37"/>
      <c r="M7547" s="37"/>
      <c r="N7547" s="37"/>
      <c r="O7547" s="37"/>
      <c r="P7547" s="36"/>
      <c r="S7547" s="36"/>
      <c r="T7547" s="36"/>
      <c r="U7547" s="36"/>
      <c r="V7547" s="36"/>
    </row>
    <row r="7548" spans="11:22" x14ac:dyDescent="0.25">
      <c r="K7548" s="36"/>
      <c r="L7548" s="37"/>
      <c r="M7548" s="37"/>
      <c r="N7548" s="37"/>
      <c r="O7548" s="37"/>
      <c r="P7548" s="36"/>
      <c r="S7548" s="36"/>
      <c r="T7548" s="36"/>
      <c r="U7548" s="36"/>
      <c r="V7548" s="36"/>
    </row>
    <row r="7549" spans="11:22" x14ac:dyDescent="0.25">
      <c r="K7549" s="36"/>
      <c r="L7549" s="37"/>
      <c r="M7549" s="37"/>
      <c r="N7549" s="37"/>
      <c r="O7549" s="37"/>
      <c r="P7549" s="36"/>
      <c r="S7549" s="36"/>
      <c r="T7549" s="36"/>
      <c r="U7549" s="36"/>
      <c r="V7549" s="36"/>
    </row>
    <row r="7550" spans="11:22" x14ac:dyDescent="0.25">
      <c r="K7550" s="36"/>
      <c r="L7550" s="37"/>
      <c r="M7550" s="37"/>
      <c r="N7550" s="37"/>
      <c r="O7550" s="37"/>
      <c r="P7550" s="36"/>
      <c r="S7550" s="36"/>
      <c r="T7550" s="36"/>
      <c r="U7550" s="36"/>
      <c r="V7550" s="36"/>
    </row>
    <row r="7551" spans="11:22" x14ac:dyDescent="0.25">
      <c r="K7551" s="36"/>
      <c r="L7551" s="37"/>
      <c r="M7551" s="37"/>
      <c r="N7551" s="37"/>
      <c r="O7551" s="37"/>
      <c r="P7551" s="36"/>
      <c r="S7551" s="36"/>
      <c r="T7551" s="36"/>
      <c r="U7551" s="36"/>
      <c r="V7551" s="36"/>
    </row>
    <row r="7552" spans="11:22" x14ac:dyDescent="0.25">
      <c r="K7552" s="36"/>
      <c r="L7552" s="37"/>
      <c r="M7552" s="37"/>
      <c r="N7552" s="37"/>
      <c r="O7552" s="37"/>
      <c r="P7552" s="36"/>
      <c r="S7552" s="36"/>
      <c r="T7552" s="36"/>
      <c r="U7552" s="36"/>
      <c r="V7552" s="36"/>
    </row>
    <row r="7553" spans="11:22" x14ac:dyDescent="0.25">
      <c r="K7553" s="36"/>
      <c r="L7553" s="37"/>
      <c r="M7553" s="37"/>
      <c r="N7553" s="37"/>
      <c r="O7553" s="37"/>
      <c r="P7553" s="36"/>
      <c r="S7553" s="36"/>
      <c r="T7553" s="36"/>
      <c r="U7553" s="36"/>
      <c r="V7553" s="36"/>
    </row>
    <row r="7554" spans="11:22" x14ac:dyDescent="0.25">
      <c r="K7554" s="36"/>
      <c r="L7554" s="37"/>
      <c r="M7554" s="37"/>
      <c r="N7554" s="37"/>
      <c r="O7554" s="37"/>
      <c r="P7554" s="36"/>
      <c r="S7554" s="36"/>
      <c r="T7554" s="36"/>
      <c r="U7554" s="36"/>
      <c r="V7554" s="36"/>
    </row>
    <row r="7555" spans="11:22" x14ac:dyDescent="0.25">
      <c r="K7555" s="36"/>
      <c r="L7555" s="37"/>
      <c r="M7555" s="37"/>
      <c r="N7555" s="37"/>
      <c r="O7555" s="37"/>
      <c r="P7555" s="36"/>
      <c r="S7555" s="36"/>
      <c r="T7555" s="36"/>
      <c r="U7555" s="36"/>
      <c r="V7555" s="36"/>
    </row>
    <row r="7556" spans="11:22" x14ac:dyDescent="0.25">
      <c r="K7556" s="36"/>
      <c r="L7556" s="37"/>
      <c r="M7556" s="37"/>
      <c r="N7556" s="37"/>
      <c r="O7556" s="37"/>
      <c r="P7556" s="36"/>
      <c r="S7556" s="36"/>
      <c r="T7556" s="36"/>
      <c r="U7556" s="36"/>
      <c r="V7556" s="36"/>
    </row>
    <row r="7557" spans="11:22" x14ac:dyDescent="0.25">
      <c r="K7557" s="36"/>
      <c r="L7557" s="37"/>
      <c r="M7557" s="37"/>
      <c r="N7557" s="37"/>
      <c r="O7557" s="37"/>
      <c r="P7557" s="36"/>
      <c r="S7557" s="36"/>
      <c r="T7557" s="36"/>
      <c r="U7557" s="36"/>
      <c r="V7557" s="36"/>
    </row>
    <row r="7558" spans="11:22" x14ac:dyDescent="0.25">
      <c r="K7558" s="36"/>
      <c r="L7558" s="37"/>
      <c r="M7558" s="37"/>
      <c r="N7558" s="37"/>
      <c r="O7558" s="37"/>
      <c r="P7558" s="36"/>
      <c r="S7558" s="36"/>
      <c r="T7558" s="36"/>
      <c r="U7558" s="36"/>
      <c r="V7558" s="36"/>
    </row>
    <row r="7559" spans="11:22" x14ac:dyDescent="0.25">
      <c r="K7559" s="36"/>
      <c r="L7559" s="37"/>
      <c r="M7559" s="37"/>
      <c r="N7559" s="37"/>
      <c r="O7559" s="37"/>
      <c r="P7559" s="36"/>
      <c r="S7559" s="36"/>
      <c r="T7559" s="36"/>
      <c r="U7559" s="36"/>
      <c r="V7559" s="36"/>
    </row>
    <row r="7560" spans="11:22" x14ac:dyDescent="0.25">
      <c r="K7560" s="36"/>
      <c r="L7560" s="37"/>
      <c r="M7560" s="37"/>
      <c r="N7560" s="37"/>
      <c r="O7560" s="37"/>
      <c r="P7560" s="36"/>
      <c r="S7560" s="36"/>
      <c r="T7560" s="36"/>
      <c r="U7560" s="36"/>
      <c r="V7560" s="36"/>
    </row>
    <row r="7561" spans="11:22" x14ac:dyDescent="0.25">
      <c r="K7561" s="36"/>
      <c r="L7561" s="37"/>
      <c r="M7561" s="37"/>
      <c r="N7561" s="37"/>
      <c r="O7561" s="37"/>
      <c r="P7561" s="36"/>
      <c r="S7561" s="36"/>
      <c r="T7561" s="36"/>
      <c r="U7561" s="36"/>
      <c r="V7561" s="36"/>
    </row>
    <row r="7562" spans="11:22" x14ac:dyDescent="0.25">
      <c r="K7562" s="36"/>
      <c r="L7562" s="37"/>
      <c r="M7562" s="37"/>
      <c r="N7562" s="37"/>
      <c r="O7562" s="37"/>
      <c r="P7562" s="36"/>
      <c r="S7562" s="36"/>
      <c r="T7562" s="36"/>
      <c r="U7562" s="36"/>
      <c r="V7562" s="36"/>
    </row>
    <row r="7563" spans="11:22" x14ac:dyDescent="0.25">
      <c r="K7563" s="36"/>
      <c r="L7563" s="37"/>
      <c r="M7563" s="37"/>
      <c r="N7563" s="37"/>
      <c r="O7563" s="37"/>
      <c r="P7563" s="36"/>
      <c r="S7563" s="36"/>
      <c r="T7563" s="36"/>
      <c r="U7563" s="36"/>
      <c r="V7563" s="36"/>
    </row>
    <row r="7564" spans="11:22" x14ac:dyDescent="0.25">
      <c r="K7564" s="36"/>
      <c r="L7564" s="37"/>
      <c r="M7564" s="37"/>
      <c r="N7564" s="37"/>
      <c r="O7564" s="37"/>
      <c r="P7564" s="36"/>
      <c r="S7564" s="36"/>
      <c r="T7564" s="36"/>
      <c r="U7564" s="36"/>
      <c r="V7564" s="36"/>
    </row>
    <row r="7565" spans="11:22" x14ac:dyDescent="0.25">
      <c r="K7565" s="36"/>
      <c r="L7565" s="37"/>
      <c r="M7565" s="37"/>
      <c r="N7565" s="37"/>
      <c r="O7565" s="37"/>
      <c r="P7565" s="36"/>
      <c r="S7565" s="36"/>
      <c r="T7565" s="36"/>
      <c r="U7565" s="36"/>
      <c r="V7565" s="36"/>
    </row>
    <row r="7566" spans="11:22" x14ac:dyDescent="0.25">
      <c r="K7566" s="36"/>
      <c r="L7566" s="37"/>
      <c r="M7566" s="37"/>
      <c r="N7566" s="37"/>
      <c r="O7566" s="37"/>
      <c r="P7566" s="36"/>
      <c r="S7566" s="36"/>
      <c r="T7566" s="36"/>
      <c r="U7566" s="36"/>
      <c r="V7566" s="36"/>
    </row>
    <row r="7567" spans="11:22" x14ac:dyDescent="0.25">
      <c r="K7567" s="36"/>
      <c r="L7567" s="37"/>
      <c r="M7567" s="37"/>
      <c r="N7567" s="37"/>
      <c r="O7567" s="37"/>
      <c r="P7567" s="36"/>
      <c r="S7567" s="36"/>
      <c r="T7567" s="36"/>
      <c r="U7567" s="36"/>
      <c r="V7567" s="36"/>
    </row>
    <row r="7568" spans="11:22" x14ac:dyDescent="0.25">
      <c r="K7568" s="36"/>
      <c r="L7568" s="37"/>
      <c r="M7568" s="37"/>
      <c r="N7568" s="37"/>
      <c r="O7568" s="37"/>
      <c r="P7568" s="36"/>
      <c r="S7568" s="36"/>
      <c r="T7568" s="36"/>
      <c r="U7568" s="36"/>
      <c r="V7568" s="36"/>
    </row>
    <row r="7569" spans="11:22" x14ac:dyDescent="0.25">
      <c r="K7569" s="36"/>
      <c r="L7569" s="37"/>
      <c r="M7569" s="37"/>
      <c r="N7569" s="37"/>
      <c r="O7569" s="37"/>
      <c r="P7569" s="36"/>
      <c r="S7569" s="36"/>
      <c r="T7569" s="36"/>
      <c r="U7569" s="36"/>
      <c r="V7569" s="36"/>
    </row>
    <row r="7570" spans="11:22" x14ac:dyDescent="0.25">
      <c r="K7570" s="36"/>
      <c r="L7570" s="37"/>
      <c r="M7570" s="37"/>
      <c r="N7570" s="37"/>
      <c r="O7570" s="37"/>
      <c r="P7570" s="36"/>
      <c r="S7570" s="36"/>
      <c r="T7570" s="36"/>
      <c r="U7570" s="36"/>
      <c r="V7570" s="36"/>
    </row>
    <row r="7571" spans="11:22" x14ac:dyDescent="0.25">
      <c r="K7571" s="36"/>
      <c r="L7571" s="37"/>
      <c r="M7571" s="37"/>
      <c r="N7571" s="37"/>
      <c r="O7571" s="37"/>
      <c r="P7571" s="36"/>
      <c r="S7571" s="36"/>
      <c r="T7571" s="36"/>
      <c r="U7571" s="36"/>
      <c r="V7571" s="36"/>
    </row>
    <row r="7572" spans="11:22" x14ac:dyDescent="0.25">
      <c r="K7572" s="36"/>
      <c r="L7572" s="37"/>
      <c r="M7572" s="37"/>
      <c r="N7572" s="37"/>
      <c r="O7572" s="37"/>
      <c r="P7572" s="36"/>
      <c r="S7572" s="36"/>
      <c r="T7572" s="36"/>
      <c r="U7572" s="36"/>
      <c r="V7572" s="36"/>
    </row>
    <row r="7573" spans="11:22" x14ac:dyDescent="0.25">
      <c r="K7573" s="36"/>
      <c r="L7573" s="37"/>
      <c r="M7573" s="37"/>
      <c r="N7573" s="37"/>
      <c r="O7573" s="37"/>
      <c r="P7573" s="36"/>
      <c r="S7573" s="36"/>
      <c r="T7573" s="36"/>
      <c r="U7573" s="36"/>
      <c r="V7573" s="36"/>
    </row>
    <row r="7574" spans="11:22" x14ac:dyDescent="0.25">
      <c r="K7574" s="36"/>
      <c r="L7574" s="37"/>
      <c r="M7574" s="37"/>
      <c r="N7574" s="37"/>
      <c r="O7574" s="37"/>
      <c r="P7574" s="36"/>
      <c r="S7574" s="36"/>
      <c r="T7574" s="36"/>
      <c r="U7574" s="36"/>
      <c r="V7574" s="36"/>
    </row>
    <row r="7575" spans="11:22" x14ac:dyDescent="0.25">
      <c r="K7575" s="36"/>
      <c r="L7575" s="37"/>
      <c r="M7575" s="37"/>
      <c r="N7575" s="37"/>
      <c r="O7575" s="37"/>
      <c r="P7575" s="36"/>
      <c r="S7575" s="36"/>
      <c r="T7575" s="36"/>
      <c r="U7575" s="36"/>
      <c r="V7575" s="36"/>
    </row>
    <row r="7576" spans="11:22" x14ac:dyDescent="0.25">
      <c r="K7576" s="36"/>
      <c r="L7576" s="37"/>
      <c r="M7576" s="37"/>
      <c r="N7576" s="37"/>
      <c r="O7576" s="37"/>
      <c r="P7576" s="36"/>
      <c r="S7576" s="36"/>
      <c r="T7576" s="36"/>
      <c r="U7576" s="36"/>
      <c r="V7576" s="36"/>
    </row>
    <row r="7577" spans="11:22" x14ac:dyDescent="0.25">
      <c r="K7577" s="36"/>
      <c r="L7577" s="37"/>
      <c r="M7577" s="37"/>
      <c r="N7577" s="37"/>
      <c r="O7577" s="37"/>
      <c r="P7577" s="36"/>
      <c r="S7577" s="36"/>
      <c r="T7577" s="36"/>
      <c r="U7577" s="36"/>
      <c r="V7577" s="36"/>
    </row>
    <row r="7578" spans="11:22" x14ac:dyDescent="0.25">
      <c r="K7578" s="36"/>
      <c r="L7578" s="37"/>
      <c r="M7578" s="37"/>
      <c r="N7578" s="37"/>
      <c r="O7578" s="37"/>
      <c r="P7578" s="36"/>
      <c r="S7578" s="36"/>
      <c r="T7578" s="36"/>
      <c r="U7578" s="36"/>
      <c r="V7578" s="36"/>
    </row>
    <row r="7579" spans="11:22" x14ac:dyDescent="0.25">
      <c r="K7579" s="36"/>
      <c r="L7579" s="37"/>
      <c r="M7579" s="37"/>
      <c r="N7579" s="37"/>
      <c r="O7579" s="37"/>
      <c r="P7579" s="36"/>
      <c r="S7579" s="36"/>
      <c r="T7579" s="36"/>
      <c r="U7579" s="36"/>
      <c r="V7579" s="36"/>
    </row>
    <row r="7580" spans="11:22" x14ac:dyDescent="0.25">
      <c r="K7580" s="36"/>
      <c r="L7580" s="37"/>
      <c r="M7580" s="37"/>
      <c r="N7580" s="37"/>
      <c r="O7580" s="37"/>
      <c r="P7580" s="36"/>
      <c r="S7580" s="36"/>
      <c r="T7580" s="36"/>
      <c r="U7580" s="36"/>
      <c r="V7580" s="36"/>
    </row>
    <row r="7581" spans="11:22" x14ac:dyDescent="0.25">
      <c r="K7581" s="36"/>
      <c r="L7581" s="37"/>
      <c r="M7581" s="37"/>
      <c r="N7581" s="37"/>
      <c r="O7581" s="37"/>
      <c r="P7581" s="36"/>
      <c r="S7581" s="36"/>
      <c r="T7581" s="36"/>
      <c r="U7581" s="36"/>
      <c r="V7581" s="36"/>
    </row>
    <row r="7582" spans="11:22" x14ac:dyDescent="0.25">
      <c r="K7582" s="36"/>
      <c r="L7582" s="37"/>
      <c r="M7582" s="37"/>
      <c r="N7582" s="37"/>
      <c r="O7582" s="37"/>
      <c r="P7582" s="36"/>
      <c r="S7582" s="36"/>
      <c r="T7582" s="36"/>
      <c r="U7582" s="36"/>
      <c r="V7582" s="36"/>
    </row>
    <row r="7583" spans="11:22" x14ac:dyDescent="0.25">
      <c r="K7583" s="36"/>
      <c r="L7583" s="37"/>
      <c r="M7583" s="37"/>
      <c r="N7583" s="37"/>
      <c r="O7583" s="37"/>
      <c r="P7583" s="36"/>
      <c r="S7583" s="36"/>
      <c r="T7583" s="36"/>
      <c r="U7583" s="36"/>
      <c r="V7583" s="36"/>
    </row>
    <row r="7584" spans="11:22" x14ac:dyDescent="0.25">
      <c r="K7584" s="36"/>
      <c r="L7584" s="37"/>
      <c r="M7584" s="37"/>
      <c r="N7584" s="37"/>
      <c r="O7584" s="37"/>
      <c r="P7584" s="36"/>
      <c r="S7584" s="36"/>
      <c r="T7584" s="36"/>
      <c r="U7584" s="36"/>
      <c r="V7584" s="36"/>
    </row>
    <row r="7585" spans="11:22" x14ac:dyDescent="0.25">
      <c r="K7585" s="36"/>
      <c r="L7585" s="37"/>
      <c r="M7585" s="37"/>
      <c r="N7585" s="37"/>
      <c r="O7585" s="37"/>
      <c r="P7585" s="36"/>
      <c r="S7585" s="36"/>
      <c r="T7585" s="36"/>
      <c r="U7585" s="36"/>
      <c r="V7585" s="36"/>
    </row>
    <row r="7586" spans="11:22" x14ac:dyDescent="0.25">
      <c r="K7586" s="36"/>
      <c r="L7586" s="37"/>
      <c r="M7586" s="37"/>
      <c r="N7586" s="37"/>
      <c r="O7586" s="37"/>
      <c r="P7586" s="36"/>
      <c r="S7586" s="36"/>
      <c r="T7586" s="36"/>
      <c r="U7586" s="36"/>
      <c r="V7586" s="36"/>
    </row>
    <row r="7587" spans="11:22" x14ac:dyDescent="0.25">
      <c r="K7587" s="36"/>
      <c r="L7587" s="37"/>
      <c r="M7587" s="37"/>
      <c r="N7587" s="37"/>
      <c r="O7587" s="37"/>
      <c r="P7587" s="36"/>
      <c r="S7587" s="36"/>
      <c r="T7587" s="36"/>
      <c r="U7587" s="36"/>
      <c r="V7587" s="36"/>
    </row>
    <row r="7588" spans="11:22" x14ac:dyDescent="0.25">
      <c r="K7588" s="36"/>
      <c r="L7588" s="37"/>
      <c r="M7588" s="37"/>
      <c r="N7588" s="37"/>
      <c r="O7588" s="37"/>
      <c r="P7588" s="36"/>
      <c r="S7588" s="36"/>
      <c r="T7588" s="36"/>
      <c r="U7588" s="36"/>
      <c r="V7588" s="36"/>
    </row>
    <row r="7589" spans="11:22" x14ac:dyDescent="0.25">
      <c r="K7589" s="36"/>
      <c r="L7589" s="37"/>
      <c r="M7589" s="37"/>
      <c r="N7589" s="37"/>
      <c r="O7589" s="37"/>
      <c r="P7589" s="36"/>
      <c r="S7589" s="36"/>
      <c r="T7589" s="36"/>
      <c r="U7589" s="36"/>
      <c r="V7589" s="36"/>
    </row>
    <row r="7590" spans="11:22" x14ac:dyDescent="0.25">
      <c r="K7590" s="36"/>
      <c r="L7590" s="37"/>
      <c r="M7590" s="37"/>
      <c r="N7590" s="37"/>
      <c r="O7590" s="37"/>
      <c r="P7590" s="36"/>
      <c r="S7590" s="36"/>
      <c r="T7590" s="36"/>
      <c r="U7590" s="36"/>
      <c r="V7590" s="36"/>
    </row>
    <row r="7591" spans="11:22" x14ac:dyDescent="0.25">
      <c r="K7591" s="36"/>
      <c r="L7591" s="37"/>
      <c r="M7591" s="37"/>
      <c r="N7591" s="37"/>
      <c r="O7591" s="37"/>
      <c r="P7591" s="36"/>
      <c r="S7591" s="36"/>
      <c r="T7591" s="36"/>
      <c r="U7591" s="36"/>
      <c r="V7591" s="36"/>
    </row>
    <row r="7592" spans="11:22" x14ac:dyDescent="0.25">
      <c r="K7592" s="36"/>
      <c r="L7592" s="37"/>
      <c r="M7592" s="37"/>
      <c r="N7592" s="37"/>
      <c r="O7592" s="37"/>
      <c r="P7592" s="36"/>
      <c r="S7592" s="36"/>
      <c r="T7592" s="36"/>
      <c r="U7592" s="36"/>
      <c r="V7592" s="36"/>
    </row>
    <row r="7593" spans="11:22" x14ac:dyDescent="0.25">
      <c r="K7593" s="36"/>
      <c r="L7593" s="37"/>
      <c r="M7593" s="37"/>
      <c r="N7593" s="37"/>
      <c r="O7593" s="37"/>
      <c r="P7593" s="36"/>
      <c r="S7593" s="36"/>
      <c r="T7593" s="36"/>
      <c r="U7593" s="36"/>
      <c r="V7593" s="36"/>
    </row>
    <row r="7594" spans="11:22" x14ac:dyDescent="0.25">
      <c r="K7594" s="36"/>
      <c r="L7594" s="37"/>
      <c r="M7594" s="37"/>
      <c r="N7594" s="37"/>
      <c r="O7594" s="37"/>
      <c r="P7594" s="36"/>
      <c r="S7594" s="36"/>
      <c r="T7594" s="36"/>
      <c r="U7594" s="36"/>
      <c r="V7594" s="36"/>
    </row>
    <row r="7595" spans="11:22" x14ac:dyDescent="0.25">
      <c r="K7595" s="36"/>
      <c r="L7595" s="37"/>
      <c r="M7595" s="37"/>
      <c r="N7595" s="37"/>
      <c r="O7595" s="37"/>
      <c r="P7595" s="36"/>
      <c r="S7595" s="36"/>
      <c r="T7595" s="36"/>
      <c r="U7595" s="36"/>
      <c r="V7595" s="36"/>
    </row>
    <row r="7596" spans="11:22" x14ac:dyDescent="0.25">
      <c r="K7596" s="36"/>
      <c r="L7596" s="37"/>
      <c r="M7596" s="37"/>
      <c r="N7596" s="37"/>
      <c r="O7596" s="37"/>
      <c r="P7596" s="36"/>
      <c r="S7596" s="36"/>
      <c r="T7596" s="36"/>
      <c r="U7596" s="36"/>
      <c r="V7596" s="36"/>
    </row>
    <row r="7597" spans="11:22" x14ac:dyDescent="0.25">
      <c r="K7597" s="36"/>
      <c r="L7597" s="37"/>
      <c r="M7597" s="37"/>
      <c r="N7597" s="37"/>
      <c r="O7597" s="37"/>
      <c r="P7597" s="36"/>
      <c r="S7597" s="36"/>
      <c r="T7597" s="36"/>
      <c r="U7597" s="36"/>
      <c r="V7597" s="36"/>
    </row>
    <row r="7598" spans="11:22" x14ac:dyDescent="0.25">
      <c r="K7598" s="36"/>
      <c r="L7598" s="37"/>
      <c r="M7598" s="37"/>
      <c r="N7598" s="37"/>
      <c r="O7598" s="37"/>
      <c r="P7598" s="36"/>
      <c r="S7598" s="36"/>
      <c r="T7598" s="36"/>
      <c r="U7598" s="36"/>
      <c r="V7598" s="36"/>
    </row>
    <row r="7599" spans="11:22" x14ac:dyDescent="0.25">
      <c r="K7599" s="36"/>
      <c r="L7599" s="37"/>
      <c r="M7599" s="37"/>
      <c r="N7599" s="37"/>
      <c r="O7599" s="37"/>
      <c r="P7599" s="36"/>
      <c r="S7599" s="36"/>
      <c r="T7599" s="36"/>
      <c r="U7599" s="36"/>
      <c r="V7599" s="36"/>
    </row>
    <row r="7600" spans="11:22" x14ac:dyDescent="0.25">
      <c r="K7600" s="36"/>
      <c r="L7600" s="37"/>
      <c r="M7600" s="37"/>
      <c r="N7600" s="37"/>
      <c r="O7600" s="37"/>
      <c r="P7600" s="36"/>
      <c r="S7600" s="36"/>
      <c r="T7600" s="36"/>
      <c r="U7600" s="36"/>
      <c r="V7600" s="36"/>
    </row>
    <row r="7601" spans="11:22" x14ac:dyDescent="0.25">
      <c r="K7601" s="36"/>
      <c r="L7601" s="37"/>
      <c r="M7601" s="37"/>
      <c r="N7601" s="37"/>
      <c r="O7601" s="37"/>
      <c r="P7601" s="36"/>
      <c r="S7601" s="36"/>
      <c r="T7601" s="36"/>
      <c r="U7601" s="36"/>
      <c r="V7601" s="36"/>
    </row>
    <row r="7602" spans="11:22" x14ac:dyDescent="0.25">
      <c r="K7602" s="36"/>
      <c r="L7602" s="37"/>
      <c r="M7602" s="37"/>
      <c r="N7602" s="37"/>
      <c r="O7602" s="37"/>
      <c r="P7602" s="36"/>
      <c r="S7602" s="36"/>
      <c r="T7602" s="36"/>
      <c r="U7602" s="36"/>
      <c r="V7602" s="36"/>
    </row>
    <row r="7603" spans="11:22" x14ac:dyDescent="0.25">
      <c r="K7603" s="36"/>
      <c r="L7603" s="37"/>
      <c r="M7603" s="37"/>
      <c r="N7603" s="37"/>
      <c r="O7603" s="37"/>
      <c r="P7603" s="36"/>
      <c r="S7603" s="36"/>
      <c r="T7603" s="36"/>
      <c r="U7603" s="36"/>
      <c r="V7603" s="36"/>
    </row>
    <row r="7604" spans="11:22" x14ac:dyDescent="0.25">
      <c r="K7604" s="36"/>
      <c r="L7604" s="37"/>
      <c r="M7604" s="37"/>
      <c r="N7604" s="37"/>
      <c r="O7604" s="37"/>
      <c r="P7604" s="36"/>
      <c r="S7604" s="36"/>
      <c r="T7604" s="36"/>
      <c r="U7604" s="36"/>
      <c r="V7604" s="36"/>
    </row>
    <row r="7605" spans="11:22" x14ac:dyDescent="0.25">
      <c r="K7605" s="36"/>
      <c r="L7605" s="37"/>
      <c r="M7605" s="37"/>
      <c r="N7605" s="37"/>
      <c r="O7605" s="37"/>
      <c r="P7605" s="36"/>
      <c r="S7605" s="36"/>
      <c r="T7605" s="36"/>
      <c r="U7605" s="36"/>
      <c r="V7605" s="36"/>
    </row>
    <row r="7606" spans="11:22" x14ac:dyDescent="0.25">
      <c r="K7606" s="36"/>
      <c r="L7606" s="37"/>
      <c r="M7606" s="37"/>
      <c r="N7606" s="37"/>
      <c r="O7606" s="37"/>
      <c r="P7606" s="36"/>
      <c r="S7606" s="36"/>
      <c r="T7606" s="36"/>
      <c r="U7606" s="36"/>
      <c r="V7606" s="36"/>
    </row>
    <row r="7607" spans="11:22" x14ac:dyDescent="0.25">
      <c r="K7607" s="36"/>
      <c r="L7607" s="37"/>
      <c r="M7607" s="37"/>
      <c r="N7607" s="37"/>
      <c r="O7607" s="37"/>
      <c r="P7607" s="36"/>
      <c r="S7607" s="36"/>
      <c r="T7607" s="36"/>
      <c r="U7607" s="36"/>
      <c r="V7607" s="36"/>
    </row>
    <row r="7608" spans="11:22" x14ac:dyDescent="0.25">
      <c r="K7608" s="36"/>
      <c r="L7608" s="37"/>
      <c r="M7608" s="37"/>
      <c r="N7608" s="37"/>
      <c r="O7608" s="37"/>
      <c r="P7608" s="36"/>
      <c r="S7608" s="36"/>
      <c r="T7608" s="36"/>
      <c r="U7608" s="36"/>
      <c r="V7608" s="36"/>
    </row>
    <row r="7609" spans="11:22" x14ac:dyDescent="0.25">
      <c r="K7609" s="36"/>
      <c r="L7609" s="37"/>
      <c r="M7609" s="37"/>
      <c r="N7609" s="37"/>
      <c r="O7609" s="37"/>
      <c r="P7609" s="36"/>
      <c r="S7609" s="36"/>
      <c r="T7609" s="36"/>
      <c r="U7609" s="36"/>
      <c r="V7609" s="36"/>
    </row>
    <row r="7610" spans="11:22" x14ac:dyDescent="0.25">
      <c r="K7610" s="36"/>
      <c r="L7610" s="37"/>
      <c r="M7610" s="37"/>
      <c r="N7610" s="37"/>
      <c r="O7610" s="37"/>
      <c r="P7610" s="36"/>
      <c r="S7610" s="36"/>
      <c r="T7610" s="36"/>
      <c r="U7610" s="36"/>
      <c r="V7610" s="36"/>
    </row>
    <row r="7611" spans="11:22" x14ac:dyDescent="0.25">
      <c r="K7611" s="36"/>
      <c r="L7611" s="37"/>
      <c r="M7611" s="37"/>
      <c r="N7611" s="37"/>
      <c r="O7611" s="37"/>
      <c r="P7611" s="36"/>
      <c r="S7611" s="36"/>
      <c r="T7611" s="36"/>
      <c r="U7611" s="36"/>
      <c r="V7611" s="36"/>
    </row>
    <row r="7612" spans="11:22" x14ac:dyDescent="0.25">
      <c r="K7612" s="36"/>
      <c r="L7612" s="37"/>
      <c r="M7612" s="37"/>
      <c r="N7612" s="37"/>
      <c r="O7612" s="37"/>
      <c r="P7612" s="36"/>
      <c r="S7612" s="36"/>
      <c r="T7612" s="36"/>
      <c r="U7612" s="36"/>
      <c r="V7612" s="36"/>
    </row>
    <row r="7613" spans="11:22" x14ac:dyDescent="0.25">
      <c r="K7613" s="36"/>
      <c r="L7613" s="37"/>
      <c r="M7613" s="37"/>
      <c r="N7613" s="37"/>
      <c r="O7613" s="37"/>
      <c r="P7613" s="36"/>
      <c r="S7613" s="36"/>
      <c r="T7613" s="36"/>
      <c r="U7613" s="36"/>
      <c r="V7613" s="36"/>
    </row>
    <row r="7614" spans="11:22" x14ac:dyDescent="0.25">
      <c r="K7614" s="36"/>
      <c r="L7614" s="37"/>
      <c r="M7614" s="37"/>
      <c r="N7614" s="37"/>
      <c r="O7614" s="37"/>
      <c r="P7614" s="36"/>
      <c r="S7614" s="36"/>
      <c r="T7614" s="36"/>
      <c r="U7614" s="36"/>
      <c r="V7614" s="36"/>
    </row>
    <row r="7615" spans="11:22" x14ac:dyDescent="0.25">
      <c r="K7615" s="36"/>
      <c r="L7615" s="37"/>
      <c r="M7615" s="37"/>
      <c r="N7615" s="37"/>
      <c r="O7615" s="37"/>
      <c r="P7615" s="36"/>
      <c r="S7615" s="36"/>
      <c r="T7615" s="36"/>
      <c r="U7615" s="36"/>
      <c r="V7615" s="36"/>
    </row>
    <row r="7616" spans="11:22" x14ac:dyDescent="0.25">
      <c r="K7616" s="36"/>
      <c r="L7616" s="37"/>
      <c r="M7616" s="37"/>
      <c r="N7616" s="37"/>
      <c r="O7616" s="37"/>
      <c r="P7616" s="36"/>
      <c r="S7616" s="36"/>
      <c r="T7616" s="36"/>
      <c r="U7616" s="36"/>
      <c r="V7616" s="36"/>
    </row>
    <row r="7617" spans="11:22" x14ac:dyDescent="0.25">
      <c r="K7617" s="36"/>
      <c r="L7617" s="37"/>
      <c r="M7617" s="37"/>
      <c r="N7617" s="37"/>
      <c r="O7617" s="37"/>
      <c r="P7617" s="36"/>
      <c r="S7617" s="36"/>
      <c r="T7617" s="36"/>
      <c r="U7617" s="36"/>
      <c r="V7617" s="36"/>
    </row>
    <row r="7618" spans="11:22" x14ac:dyDescent="0.25">
      <c r="K7618" s="36"/>
      <c r="L7618" s="37"/>
      <c r="M7618" s="37"/>
      <c r="N7618" s="37"/>
      <c r="O7618" s="37"/>
      <c r="P7618" s="36"/>
      <c r="S7618" s="36"/>
      <c r="T7618" s="36"/>
      <c r="U7618" s="36"/>
      <c r="V7618" s="36"/>
    </row>
    <row r="7619" spans="11:22" x14ac:dyDescent="0.25">
      <c r="K7619" s="36"/>
      <c r="L7619" s="37"/>
      <c r="M7619" s="37"/>
      <c r="N7619" s="37"/>
      <c r="O7619" s="37"/>
      <c r="P7619" s="36"/>
      <c r="S7619" s="36"/>
      <c r="T7619" s="36"/>
      <c r="U7619" s="36"/>
      <c r="V7619" s="36"/>
    </row>
    <row r="7620" spans="11:22" x14ac:dyDescent="0.25">
      <c r="K7620" s="36"/>
      <c r="L7620" s="37"/>
      <c r="M7620" s="37"/>
      <c r="N7620" s="37"/>
      <c r="O7620" s="37"/>
      <c r="P7620" s="36"/>
      <c r="S7620" s="36"/>
      <c r="T7620" s="36"/>
      <c r="U7620" s="36"/>
      <c r="V7620" s="36"/>
    </row>
    <row r="7621" spans="11:22" x14ac:dyDescent="0.25">
      <c r="K7621" s="36"/>
      <c r="L7621" s="37"/>
      <c r="M7621" s="37"/>
      <c r="N7621" s="37"/>
      <c r="O7621" s="37"/>
      <c r="P7621" s="36"/>
      <c r="S7621" s="36"/>
      <c r="T7621" s="36"/>
      <c r="U7621" s="36"/>
      <c r="V7621" s="36"/>
    </row>
    <row r="7622" spans="11:22" x14ac:dyDescent="0.25">
      <c r="K7622" s="36"/>
      <c r="L7622" s="37"/>
      <c r="M7622" s="37"/>
      <c r="N7622" s="37"/>
      <c r="O7622" s="37"/>
      <c r="P7622" s="36"/>
      <c r="S7622" s="36"/>
      <c r="T7622" s="36"/>
      <c r="U7622" s="36"/>
      <c r="V7622" s="36"/>
    </row>
    <row r="7623" spans="11:22" x14ac:dyDescent="0.25">
      <c r="K7623" s="36"/>
      <c r="L7623" s="37"/>
      <c r="M7623" s="37"/>
      <c r="N7623" s="37"/>
      <c r="O7623" s="37"/>
      <c r="P7623" s="36"/>
      <c r="S7623" s="36"/>
      <c r="T7623" s="36"/>
      <c r="U7623" s="36"/>
      <c r="V7623" s="36"/>
    </row>
    <row r="7624" spans="11:22" x14ac:dyDescent="0.25">
      <c r="K7624" s="36"/>
      <c r="L7624" s="37"/>
      <c r="M7624" s="37"/>
      <c r="N7624" s="37"/>
      <c r="O7624" s="37"/>
      <c r="P7624" s="36"/>
      <c r="S7624" s="36"/>
      <c r="T7624" s="36"/>
      <c r="U7624" s="36"/>
      <c r="V7624" s="36"/>
    </row>
    <row r="7625" spans="11:22" x14ac:dyDescent="0.25">
      <c r="K7625" s="36"/>
      <c r="L7625" s="37"/>
      <c r="M7625" s="37"/>
      <c r="N7625" s="37"/>
      <c r="O7625" s="37"/>
      <c r="P7625" s="36"/>
      <c r="S7625" s="36"/>
      <c r="T7625" s="36"/>
      <c r="U7625" s="36"/>
      <c r="V7625" s="36"/>
    </row>
    <row r="7626" spans="11:22" x14ac:dyDescent="0.25">
      <c r="K7626" s="36"/>
      <c r="L7626" s="37"/>
      <c r="M7626" s="37"/>
      <c r="N7626" s="37"/>
      <c r="O7626" s="37"/>
      <c r="P7626" s="36"/>
      <c r="S7626" s="36"/>
      <c r="T7626" s="36"/>
      <c r="U7626" s="36"/>
      <c r="V7626" s="36"/>
    </row>
    <row r="7627" spans="11:22" x14ac:dyDescent="0.25">
      <c r="K7627" s="36"/>
      <c r="L7627" s="37"/>
      <c r="M7627" s="37"/>
      <c r="N7627" s="37"/>
      <c r="O7627" s="37"/>
      <c r="P7627" s="36"/>
      <c r="S7627" s="36"/>
      <c r="T7627" s="36"/>
      <c r="U7627" s="36"/>
      <c r="V7627" s="36"/>
    </row>
    <row r="7628" spans="11:22" x14ac:dyDescent="0.25">
      <c r="K7628" s="36"/>
      <c r="L7628" s="37"/>
      <c r="M7628" s="37"/>
      <c r="N7628" s="37"/>
      <c r="O7628" s="37"/>
      <c r="P7628" s="36"/>
      <c r="S7628" s="36"/>
      <c r="T7628" s="36"/>
      <c r="U7628" s="36"/>
      <c r="V7628" s="36"/>
    </row>
    <row r="7629" spans="11:22" x14ac:dyDescent="0.25">
      <c r="K7629" s="36"/>
      <c r="L7629" s="37"/>
      <c r="M7629" s="37"/>
      <c r="N7629" s="37"/>
      <c r="O7629" s="37"/>
      <c r="P7629" s="36"/>
      <c r="S7629" s="36"/>
      <c r="T7629" s="36"/>
      <c r="U7629" s="36"/>
      <c r="V7629" s="36"/>
    </row>
    <row r="7630" spans="11:22" x14ac:dyDescent="0.25">
      <c r="K7630" s="36"/>
      <c r="L7630" s="37"/>
      <c r="M7630" s="37"/>
      <c r="N7630" s="37"/>
      <c r="O7630" s="37"/>
      <c r="P7630" s="36"/>
      <c r="S7630" s="36"/>
      <c r="T7630" s="36"/>
      <c r="U7630" s="36"/>
      <c r="V7630" s="36"/>
    </row>
    <row r="7631" spans="11:22" x14ac:dyDescent="0.25">
      <c r="K7631" s="36"/>
      <c r="L7631" s="37"/>
      <c r="M7631" s="37"/>
      <c r="N7631" s="37"/>
      <c r="O7631" s="37"/>
      <c r="P7631" s="36"/>
      <c r="S7631" s="36"/>
      <c r="T7631" s="36"/>
      <c r="U7631" s="36"/>
      <c r="V7631" s="36"/>
    </row>
    <row r="7632" spans="11:22" x14ac:dyDescent="0.25">
      <c r="K7632" s="36"/>
      <c r="L7632" s="37"/>
      <c r="M7632" s="37"/>
      <c r="N7632" s="37"/>
      <c r="O7632" s="37"/>
      <c r="P7632" s="36"/>
      <c r="S7632" s="36"/>
      <c r="T7632" s="36"/>
      <c r="U7632" s="36"/>
      <c r="V7632" s="36"/>
    </row>
    <row r="7633" spans="11:22" x14ac:dyDescent="0.25">
      <c r="K7633" s="36"/>
      <c r="L7633" s="37"/>
      <c r="M7633" s="37"/>
      <c r="N7633" s="37"/>
      <c r="O7633" s="37"/>
      <c r="P7633" s="36"/>
      <c r="S7633" s="36"/>
      <c r="T7633" s="36"/>
      <c r="U7633" s="36"/>
      <c r="V7633" s="36"/>
    </row>
    <row r="7634" spans="11:22" x14ac:dyDescent="0.25">
      <c r="K7634" s="36"/>
      <c r="L7634" s="37"/>
      <c r="M7634" s="37"/>
      <c r="N7634" s="37"/>
      <c r="O7634" s="37"/>
      <c r="P7634" s="36"/>
      <c r="S7634" s="36"/>
      <c r="T7634" s="36"/>
      <c r="U7634" s="36"/>
      <c r="V7634" s="36"/>
    </row>
    <row r="7635" spans="11:22" x14ac:dyDescent="0.25">
      <c r="K7635" s="36"/>
      <c r="L7635" s="37"/>
      <c r="M7635" s="37"/>
      <c r="N7635" s="37"/>
      <c r="O7635" s="37"/>
      <c r="P7635" s="36"/>
      <c r="S7635" s="36"/>
      <c r="T7635" s="36"/>
      <c r="U7635" s="36"/>
      <c r="V7635" s="36"/>
    </row>
    <row r="7636" spans="11:22" x14ac:dyDescent="0.25">
      <c r="K7636" s="36"/>
      <c r="L7636" s="37"/>
      <c r="M7636" s="37"/>
      <c r="N7636" s="37"/>
      <c r="O7636" s="37"/>
      <c r="P7636" s="36"/>
      <c r="S7636" s="36"/>
      <c r="T7636" s="36"/>
      <c r="U7636" s="36"/>
      <c r="V7636" s="36"/>
    </row>
    <row r="7637" spans="11:22" x14ac:dyDescent="0.25">
      <c r="K7637" s="36"/>
      <c r="L7637" s="37"/>
      <c r="M7637" s="37"/>
      <c r="N7637" s="37"/>
      <c r="O7637" s="37"/>
      <c r="P7637" s="36"/>
      <c r="S7637" s="36"/>
      <c r="T7637" s="36"/>
      <c r="U7637" s="36"/>
      <c r="V7637" s="36"/>
    </row>
    <row r="7638" spans="11:22" x14ac:dyDescent="0.25">
      <c r="K7638" s="36"/>
      <c r="L7638" s="37"/>
      <c r="M7638" s="37"/>
      <c r="N7638" s="37"/>
      <c r="O7638" s="37"/>
      <c r="P7638" s="36"/>
      <c r="S7638" s="36"/>
      <c r="T7638" s="36"/>
      <c r="U7638" s="36"/>
      <c r="V7638" s="36"/>
    </row>
    <row r="7639" spans="11:22" x14ac:dyDescent="0.25">
      <c r="K7639" s="36"/>
      <c r="L7639" s="37"/>
      <c r="M7639" s="37"/>
      <c r="N7639" s="37"/>
      <c r="O7639" s="37"/>
      <c r="P7639" s="36"/>
      <c r="S7639" s="36"/>
      <c r="T7639" s="36"/>
      <c r="U7639" s="36"/>
      <c r="V7639" s="36"/>
    </row>
    <row r="7640" spans="11:22" x14ac:dyDescent="0.25">
      <c r="K7640" s="36"/>
      <c r="L7640" s="37"/>
      <c r="M7640" s="37"/>
      <c r="N7640" s="37"/>
      <c r="O7640" s="37"/>
      <c r="P7640" s="36"/>
      <c r="S7640" s="36"/>
      <c r="T7640" s="36"/>
      <c r="U7640" s="36"/>
      <c r="V7640" s="36"/>
    </row>
    <row r="7641" spans="11:22" x14ac:dyDescent="0.25">
      <c r="K7641" s="36"/>
      <c r="L7641" s="37"/>
      <c r="M7641" s="37"/>
      <c r="N7641" s="37"/>
      <c r="O7641" s="37"/>
      <c r="P7641" s="36"/>
      <c r="S7641" s="36"/>
      <c r="T7641" s="36"/>
      <c r="U7641" s="36"/>
      <c r="V7641" s="36"/>
    </row>
    <row r="7642" spans="11:22" x14ac:dyDescent="0.25">
      <c r="K7642" s="36"/>
      <c r="L7642" s="37"/>
      <c r="M7642" s="37"/>
      <c r="N7642" s="37"/>
      <c r="O7642" s="37"/>
      <c r="P7642" s="36"/>
      <c r="S7642" s="36"/>
      <c r="T7642" s="36"/>
      <c r="U7642" s="36"/>
      <c r="V7642" s="36"/>
    </row>
    <row r="7643" spans="11:22" x14ac:dyDescent="0.25">
      <c r="K7643" s="36"/>
      <c r="L7643" s="37"/>
      <c r="M7643" s="37"/>
      <c r="N7643" s="37"/>
      <c r="O7643" s="37"/>
      <c r="P7643" s="36"/>
      <c r="S7643" s="36"/>
      <c r="T7643" s="36"/>
      <c r="U7643" s="36"/>
      <c r="V7643" s="36"/>
    </row>
    <row r="7644" spans="11:22" x14ac:dyDescent="0.25">
      <c r="K7644" s="36"/>
      <c r="L7644" s="37"/>
      <c r="M7644" s="37"/>
      <c r="N7644" s="37"/>
      <c r="O7644" s="37"/>
      <c r="P7644" s="36"/>
      <c r="S7644" s="36"/>
      <c r="T7644" s="36"/>
      <c r="U7644" s="36"/>
      <c r="V7644" s="36"/>
    </row>
    <row r="7645" spans="11:22" x14ac:dyDescent="0.25">
      <c r="K7645" s="36"/>
      <c r="L7645" s="37"/>
      <c r="M7645" s="37"/>
      <c r="N7645" s="37"/>
      <c r="O7645" s="37"/>
      <c r="P7645" s="36"/>
      <c r="S7645" s="36"/>
      <c r="T7645" s="36"/>
      <c r="U7645" s="36"/>
      <c r="V7645" s="36"/>
    </row>
    <row r="7646" spans="11:22" x14ac:dyDescent="0.25">
      <c r="K7646" s="36"/>
      <c r="L7646" s="37"/>
      <c r="M7646" s="37"/>
      <c r="N7646" s="37"/>
      <c r="O7646" s="37"/>
      <c r="P7646" s="36"/>
      <c r="S7646" s="36"/>
      <c r="T7646" s="36"/>
      <c r="U7646" s="36"/>
      <c r="V7646" s="36"/>
    </row>
    <row r="7647" spans="11:22" x14ac:dyDescent="0.25">
      <c r="K7647" s="36"/>
      <c r="L7647" s="37"/>
      <c r="M7647" s="37"/>
      <c r="N7647" s="37"/>
      <c r="O7647" s="37"/>
      <c r="P7647" s="36"/>
      <c r="S7647" s="36"/>
      <c r="T7647" s="36"/>
      <c r="U7647" s="36"/>
      <c r="V7647" s="36"/>
    </row>
    <row r="7648" spans="11:22" x14ac:dyDescent="0.25">
      <c r="K7648" s="36"/>
      <c r="L7648" s="37"/>
      <c r="M7648" s="37"/>
      <c r="N7648" s="37"/>
      <c r="O7648" s="37"/>
      <c r="P7648" s="36"/>
      <c r="S7648" s="36"/>
      <c r="T7648" s="36"/>
      <c r="U7648" s="36"/>
      <c r="V7648" s="36"/>
    </row>
    <row r="7649" spans="11:22" x14ac:dyDescent="0.25">
      <c r="K7649" s="36"/>
      <c r="L7649" s="37"/>
      <c r="M7649" s="37"/>
      <c r="N7649" s="37"/>
      <c r="O7649" s="37"/>
      <c r="P7649" s="36"/>
      <c r="S7649" s="36"/>
      <c r="T7649" s="36"/>
      <c r="U7649" s="36"/>
      <c r="V7649" s="36"/>
    </row>
    <row r="7650" spans="11:22" x14ac:dyDescent="0.25">
      <c r="K7650" s="36"/>
      <c r="L7650" s="37"/>
      <c r="M7650" s="37"/>
      <c r="N7650" s="37"/>
      <c r="O7650" s="37"/>
      <c r="P7650" s="36"/>
      <c r="S7650" s="36"/>
      <c r="T7650" s="36"/>
      <c r="U7650" s="36"/>
      <c r="V7650" s="36"/>
    </row>
    <row r="7651" spans="11:22" x14ac:dyDescent="0.25">
      <c r="K7651" s="36"/>
      <c r="L7651" s="37"/>
      <c r="M7651" s="37"/>
      <c r="N7651" s="37"/>
      <c r="O7651" s="37"/>
      <c r="P7651" s="36"/>
      <c r="S7651" s="36"/>
      <c r="T7651" s="36"/>
      <c r="U7651" s="36"/>
      <c r="V7651" s="36"/>
    </row>
    <row r="7652" spans="11:22" x14ac:dyDescent="0.25">
      <c r="K7652" s="36"/>
      <c r="L7652" s="37"/>
      <c r="M7652" s="37"/>
      <c r="N7652" s="37"/>
      <c r="O7652" s="37"/>
      <c r="P7652" s="36"/>
      <c r="S7652" s="36"/>
      <c r="T7652" s="36"/>
      <c r="U7652" s="36"/>
      <c r="V7652" s="36"/>
    </row>
    <row r="7653" spans="11:22" x14ac:dyDescent="0.25">
      <c r="K7653" s="36"/>
      <c r="L7653" s="37"/>
      <c r="M7653" s="37"/>
      <c r="N7653" s="37"/>
      <c r="O7653" s="37"/>
      <c r="P7653" s="36"/>
      <c r="S7653" s="36"/>
      <c r="T7653" s="36"/>
      <c r="U7653" s="36"/>
      <c r="V7653" s="36"/>
    </row>
    <row r="7654" spans="11:22" x14ac:dyDescent="0.25">
      <c r="K7654" s="36"/>
      <c r="L7654" s="37"/>
      <c r="M7654" s="37"/>
      <c r="N7654" s="37"/>
      <c r="O7654" s="37"/>
      <c r="P7654" s="36"/>
      <c r="S7654" s="36"/>
      <c r="T7654" s="36"/>
      <c r="U7654" s="36"/>
      <c r="V7654" s="36"/>
    </row>
    <row r="7655" spans="11:22" x14ac:dyDescent="0.25">
      <c r="K7655" s="36"/>
      <c r="L7655" s="37"/>
      <c r="M7655" s="37"/>
      <c r="N7655" s="37"/>
      <c r="O7655" s="37"/>
      <c r="P7655" s="36"/>
      <c r="S7655" s="36"/>
      <c r="T7655" s="36"/>
      <c r="U7655" s="36"/>
      <c r="V7655" s="36"/>
    </row>
    <row r="7656" spans="11:22" x14ac:dyDescent="0.25">
      <c r="K7656" s="36"/>
      <c r="L7656" s="37"/>
      <c r="M7656" s="37"/>
      <c r="N7656" s="37"/>
      <c r="O7656" s="37"/>
      <c r="P7656" s="36"/>
      <c r="S7656" s="36"/>
      <c r="T7656" s="36"/>
      <c r="U7656" s="36"/>
      <c r="V7656" s="36"/>
    </row>
    <row r="7657" spans="11:22" x14ac:dyDescent="0.25">
      <c r="K7657" s="36"/>
      <c r="L7657" s="37"/>
      <c r="M7657" s="37"/>
      <c r="N7657" s="37"/>
      <c r="O7657" s="37"/>
      <c r="P7657" s="36"/>
      <c r="S7657" s="36"/>
      <c r="T7657" s="36"/>
      <c r="U7657" s="36"/>
      <c r="V7657" s="36"/>
    </row>
    <row r="7658" spans="11:22" x14ac:dyDescent="0.25">
      <c r="K7658" s="36"/>
      <c r="L7658" s="37"/>
      <c r="M7658" s="37"/>
      <c r="N7658" s="37"/>
      <c r="O7658" s="37"/>
      <c r="P7658" s="36"/>
      <c r="S7658" s="36"/>
      <c r="T7658" s="36"/>
      <c r="U7658" s="36"/>
      <c r="V7658" s="36"/>
    </row>
    <row r="7659" spans="11:22" x14ac:dyDescent="0.25">
      <c r="K7659" s="36"/>
      <c r="L7659" s="37"/>
      <c r="M7659" s="37"/>
      <c r="N7659" s="37"/>
      <c r="O7659" s="37"/>
      <c r="P7659" s="36"/>
      <c r="S7659" s="36"/>
      <c r="T7659" s="36"/>
      <c r="U7659" s="36"/>
      <c r="V7659" s="36"/>
    </row>
    <row r="7660" spans="11:22" x14ac:dyDescent="0.25">
      <c r="K7660" s="36"/>
      <c r="L7660" s="37"/>
      <c r="M7660" s="37"/>
      <c r="N7660" s="37"/>
      <c r="O7660" s="37"/>
      <c r="P7660" s="36"/>
      <c r="S7660" s="36"/>
      <c r="T7660" s="36"/>
      <c r="U7660" s="36"/>
      <c r="V7660" s="36"/>
    </row>
    <row r="7661" spans="11:22" x14ac:dyDescent="0.25">
      <c r="K7661" s="36"/>
      <c r="L7661" s="37"/>
      <c r="M7661" s="37"/>
      <c r="N7661" s="37"/>
      <c r="O7661" s="37"/>
      <c r="P7661" s="36"/>
      <c r="S7661" s="36"/>
      <c r="T7661" s="36"/>
      <c r="U7661" s="36"/>
      <c r="V7661" s="36"/>
    </row>
    <row r="7662" spans="11:22" x14ac:dyDescent="0.25">
      <c r="K7662" s="36"/>
      <c r="L7662" s="37"/>
      <c r="M7662" s="37"/>
      <c r="N7662" s="37"/>
      <c r="O7662" s="37"/>
      <c r="P7662" s="36"/>
      <c r="S7662" s="36"/>
      <c r="T7662" s="36"/>
      <c r="U7662" s="36"/>
      <c r="V7662" s="36"/>
    </row>
    <row r="7663" spans="11:22" x14ac:dyDescent="0.25">
      <c r="K7663" s="36"/>
      <c r="L7663" s="37"/>
      <c r="M7663" s="37"/>
      <c r="N7663" s="37"/>
      <c r="O7663" s="37"/>
      <c r="P7663" s="36"/>
      <c r="S7663" s="36"/>
      <c r="T7663" s="36"/>
      <c r="U7663" s="36"/>
      <c r="V7663" s="36"/>
    </row>
    <row r="7664" spans="11:22" x14ac:dyDescent="0.25">
      <c r="K7664" s="36"/>
      <c r="L7664" s="37"/>
      <c r="M7664" s="37"/>
      <c r="N7664" s="37"/>
      <c r="O7664" s="37"/>
      <c r="P7664" s="36"/>
      <c r="S7664" s="36"/>
      <c r="T7664" s="36"/>
      <c r="U7664" s="36"/>
      <c r="V7664" s="36"/>
    </row>
    <row r="7665" spans="11:22" x14ac:dyDescent="0.25">
      <c r="K7665" s="36"/>
      <c r="L7665" s="37"/>
      <c r="M7665" s="37"/>
      <c r="N7665" s="37"/>
      <c r="O7665" s="37"/>
      <c r="P7665" s="36"/>
      <c r="S7665" s="36"/>
      <c r="T7665" s="36"/>
      <c r="U7665" s="36"/>
      <c r="V7665" s="36"/>
    </row>
    <row r="7666" spans="11:22" x14ac:dyDescent="0.25">
      <c r="K7666" s="36"/>
      <c r="L7666" s="37"/>
      <c r="M7666" s="37"/>
      <c r="N7666" s="37"/>
      <c r="O7666" s="37"/>
      <c r="P7666" s="36"/>
      <c r="S7666" s="36"/>
      <c r="T7666" s="36"/>
      <c r="U7666" s="36"/>
      <c r="V7666" s="36"/>
    </row>
    <row r="7667" spans="11:22" x14ac:dyDescent="0.25">
      <c r="K7667" s="36"/>
      <c r="L7667" s="37"/>
      <c r="M7667" s="37"/>
      <c r="N7667" s="37"/>
      <c r="O7667" s="37"/>
      <c r="P7667" s="36"/>
      <c r="S7667" s="36"/>
      <c r="T7667" s="36"/>
      <c r="U7667" s="36"/>
      <c r="V7667" s="36"/>
    </row>
    <row r="7668" spans="11:22" x14ac:dyDescent="0.25">
      <c r="K7668" s="36"/>
      <c r="L7668" s="37"/>
      <c r="M7668" s="37"/>
      <c r="N7668" s="37"/>
      <c r="O7668" s="37"/>
      <c r="P7668" s="36"/>
      <c r="S7668" s="36"/>
      <c r="T7668" s="36"/>
      <c r="U7668" s="36"/>
      <c r="V7668" s="36"/>
    </row>
    <row r="7669" spans="11:22" x14ac:dyDescent="0.25">
      <c r="K7669" s="36"/>
      <c r="L7669" s="37"/>
      <c r="M7669" s="37"/>
      <c r="N7669" s="37"/>
      <c r="O7669" s="37"/>
      <c r="P7669" s="36"/>
      <c r="S7669" s="36"/>
      <c r="T7669" s="36"/>
      <c r="U7669" s="36"/>
      <c r="V7669" s="36"/>
    </row>
    <row r="7670" spans="11:22" x14ac:dyDescent="0.25">
      <c r="K7670" s="36"/>
      <c r="L7670" s="37"/>
      <c r="M7670" s="37"/>
      <c r="N7670" s="37"/>
      <c r="O7670" s="37"/>
      <c r="P7670" s="36"/>
      <c r="S7670" s="36"/>
      <c r="T7670" s="36"/>
      <c r="U7670" s="36"/>
      <c r="V7670" s="36"/>
    </row>
    <row r="7671" spans="11:22" x14ac:dyDescent="0.25">
      <c r="K7671" s="36"/>
      <c r="L7671" s="37"/>
      <c r="M7671" s="37"/>
      <c r="N7671" s="37"/>
      <c r="O7671" s="37"/>
      <c r="P7671" s="36"/>
      <c r="S7671" s="36"/>
      <c r="T7671" s="36"/>
      <c r="U7671" s="36"/>
      <c r="V7671" s="36"/>
    </row>
    <row r="7672" spans="11:22" x14ac:dyDescent="0.25">
      <c r="K7672" s="36"/>
      <c r="L7672" s="37"/>
      <c r="M7672" s="37"/>
      <c r="N7672" s="37"/>
      <c r="O7672" s="37"/>
      <c r="P7672" s="36"/>
      <c r="S7672" s="36"/>
      <c r="T7672" s="36"/>
      <c r="U7672" s="36"/>
      <c r="V7672" s="36"/>
    </row>
    <row r="7673" spans="11:22" x14ac:dyDescent="0.25">
      <c r="K7673" s="36"/>
      <c r="L7673" s="37"/>
      <c r="M7673" s="37"/>
      <c r="N7673" s="37"/>
      <c r="O7673" s="37"/>
      <c r="P7673" s="36"/>
      <c r="S7673" s="36"/>
      <c r="T7673" s="36"/>
      <c r="U7673" s="36"/>
      <c r="V7673" s="36"/>
    </row>
    <row r="7674" spans="11:22" x14ac:dyDescent="0.25">
      <c r="K7674" s="36"/>
      <c r="L7674" s="37"/>
      <c r="M7674" s="37"/>
      <c r="N7674" s="37"/>
      <c r="O7674" s="37"/>
      <c r="P7674" s="36"/>
      <c r="S7674" s="36"/>
      <c r="T7674" s="36"/>
      <c r="U7674" s="36"/>
      <c r="V7674" s="36"/>
    </row>
    <row r="7675" spans="11:22" x14ac:dyDescent="0.25">
      <c r="K7675" s="36"/>
      <c r="L7675" s="37"/>
      <c r="M7675" s="37"/>
      <c r="N7675" s="37"/>
      <c r="O7675" s="37"/>
      <c r="P7675" s="36"/>
      <c r="S7675" s="36"/>
      <c r="T7675" s="36"/>
      <c r="U7675" s="36"/>
      <c r="V7675" s="36"/>
    </row>
    <row r="7676" spans="11:22" x14ac:dyDescent="0.25">
      <c r="K7676" s="36"/>
      <c r="L7676" s="37"/>
      <c r="M7676" s="37"/>
      <c r="N7676" s="37"/>
      <c r="O7676" s="37"/>
      <c r="P7676" s="36"/>
      <c r="S7676" s="36"/>
      <c r="T7676" s="36"/>
      <c r="U7676" s="36"/>
      <c r="V7676" s="36"/>
    </row>
    <row r="7677" spans="11:22" x14ac:dyDescent="0.25">
      <c r="K7677" s="36"/>
      <c r="L7677" s="37"/>
      <c r="M7677" s="37"/>
      <c r="N7677" s="37"/>
      <c r="O7677" s="37"/>
      <c r="P7677" s="36"/>
      <c r="S7677" s="36"/>
      <c r="T7677" s="36"/>
      <c r="U7677" s="36"/>
      <c r="V7677" s="36"/>
    </row>
    <row r="7678" spans="11:22" x14ac:dyDescent="0.25">
      <c r="K7678" s="36"/>
      <c r="L7678" s="37"/>
      <c r="M7678" s="37"/>
      <c r="N7678" s="37"/>
      <c r="O7678" s="37"/>
      <c r="P7678" s="36"/>
      <c r="S7678" s="36"/>
      <c r="T7678" s="36"/>
      <c r="U7678" s="36"/>
      <c r="V7678" s="36"/>
    </row>
    <row r="7679" spans="11:22" x14ac:dyDescent="0.25">
      <c r="K7679" s="36"/>
      <c r="L7679" s="37"/>
      <c r="M7679" s="37"/>
      <c r="N7679" s="37"/>
      <c r="O7679" s="37"/>
      <c r="P7679" s="36"/>
      <c r="S7679" s="36"/>
      <c r="T7679" s="36"/>
      <c r="U7679" s="36"/>
      <c r="V7679" s="36"/>
    </row>
    <row r="7680" spans="11:22" x14ac:dyDescent="0.25">
      <c r="K7680" s="36"/>
      <c r="L7680" s="37"/>
      <c r="M7680" s="37"/>
      <c r="N7680" s="37"/>
      <c r="O7680" s="37"/>
      <c r="P7680" s="36"/>
      <c r="S7680" s="36"/>
      <c r="T7680" s="36"/>
      <c r="U7680" s="36"/>
      <c r="V7680" s="36"/>
    </row>
    <row r="7681" spans="11:22" x14ac:dyDescent="0.25">
      <c r="K7681" s="36"/>
      <c r="L7681" s="37"/>
      <c r="M7681" s="37"/>
      <c r="N7681" s="37"/>
      <c r="O7681" s="37"/>
      <c r="P7681" s="36"/>
      <c r="S7681" s="36"/>
      <c r="T7681" s="36"/>
      <c r="U7681" s="36"/>
      <c r="V7681" s="36"/>
    </row>
    <row r="7682" spans="11:22" x14ac:dyDescent="0.25">
      <c r="K7682" s="36"/>
      <c r="L7682" s="37"/>
      <c r="M7682" s="37"/>
      <c r="N7682" s="37"/>
      <c r="O7682" s="37"/>
      <c r="P7682" s="36"/>
      <c r="S7682" s="36"/>
      <c r="T7682" s="36"/>
      <c r="U7682" s="36"/>
      <c r="V7682" s="36"/>
    </row>
    <row r="7683" spans="11:22" x14ac:dyDescent="0.25">
      <c r="K7683" s="36"/>
      <c r="L7683" s="37"/>
      <c r="M7683" s="37"/>
      <c r="N7683" s="37"/>
      <c r="O7683" s="37"/>
      <c r="P7683" s="36"/>
      <c r="S7683" s="36"/>
      <c r="T7683" s="36"/>
      <c r="U7683" s="36"/>
      <c r="V7683" s="36"/>
    </row>
    <row r="7684" spans="11:22" x14ac:dyDescent="0.25">
      <c r="K7684" s="36"/>
      <c r="L7684" s="37"/>
      <c r="M7684" s="37"/>
      <c r="N7684" s="37"/>
      <c r="O7684" s="37"/>
      <c r="P7684" s="36"/>
      <c r="S7684" s="36"/>
      <c r="T7684" s="36"/>
      <c r="U7684" s="36"/>
      <c r="V7684" s="36"/>
    </row>
    <row r="7685" spans="11:22" x14ac:dyDescent="0.25">
      <c r="K7685" s="36"/>
      <c r="L7685" s="37"/>
      <c r="M7685" s="37"/>
      <c r="N7685" s="37"/>
      <c r="O7685" s="37"/>
      <c r="P7685" s="36"/>
      <c r="S7685" s="36"/>
      <c r="T7685" s="36"/>
      <c r="U7685" s="36"/>
      <c r="V7685" s="36"/>
    </row>
    <row r="7686" spans="11:22" x14ac:dyDescent="0.25">
      <c r="K7686" s="36"/>
      <c r="L7686" s="37"/>
      <c r="M7686" s="37"/>
      <c r="N7686" s="37"/>
      <c r="O7686" s="37"/>
      <c r="P7686" s="36"/>
      <c r="S7686" s="36"/>
      <c r="T7686" s="36"/>
      <c r="U7686" s="36"/>
      <c r="V7686" s="36"/>
    </row>
    <row r="7687" spans="11:22" x14ac:dyDescent="0.25">
      <c r="K7687" s="36"/>
      <c r="L7687" s="37"/>
      <c r="M7687" s="37"/>
      <c r="N7687" s="37"/>
      <c r="O7687" s="37"/>
      <c r="P7687" s="36"/>
      <c r="S7687" s="36"/>
      <c r="T7687" s="36"/>
      <c r="U7687" s="36"/>
      <c r="V7687" s="36"/>
    </row>
    <row r="7688" spans="11:22" x14ac:dyDescent="0.25">
      <c r="K7688" s="36"/>
      <c r="L7688" s="37"/>
      <c r="M7688" s="37"/>
      <c r="N7688" s="37"/>
      <c r="O7688" s="37"/>
      <c r="P7688" s="36"/>
      <c r="S7688" s="36"/>
      <c r="T7688" s="36"/>
      <c r="U7688" s="36"/>
      <c r="V7688" s="36"/>
    </row>
    <row r="7689" spans="11:22" x14ac:dyDescent="0.25">
      <c r="K7689" s="36"/>
      <c r="L7689" s="37"/>
      <c r="M7689" s="37"/>
      <c r="N7689" s="37"/>
      <c r="O7689" s="37"/>
      <c r="P7689" s="36"/>
      <c r="S7689" s="36"/>
      <c r="T7689" s="36"/>
      <c r="U7689" s="36"/>
      <c r="V7689" s="36"/>
    </row>
    <row r="7690" spans="11:22" x14ac:dyDescent="0.25">
      <c r="K7690" s="36"/>
      <c r="L7690" s="37"/>
      <c r="M7690" s="37"/>
      <c r="N7690" s="37"/>
      <c r="O7690" s="37"/>
      <c r="P7690" s="36"/>
      <c r="S7690" s="36"/>
      <c r="T7690" s="36"/>
      <c r="U7690" s="36"/>
      <c r="V7690" s="36"/>
    </row>
    <row r="7691" spans="11:22" x14ac:dyDescent="0.25">
      <c r="K7691" s="36"/>
      <c r="L7691" s="37"/>
      <c r="M7691" s="37"/>
      <c r="N7691" s="37"/>
      <c r="O7691" s="37"/>
      <c r="P7691" s="36"/>
      <c r="S7691" s="36"/>
      <c r="T7691" s="36"/>
      <c r="U7691" s="36"/>
      <c r="V7691" s="36"/>
    </row>
    <row r="7692" spans="11:22" x14ac:dyDescent="0.25">
      <c r="K7692" s="36"/>
      <c r="L7692" s="37"/>
      <c r="M7692" s="37"/>
      <c r="N7692" s="37"/>
      <c r="O7692" s="37"/>
      <c r="P7692" s="36"/>
      <c r="S7692" s="36"/>
      <c r="T7692" s="36"/>
      <c r="U7692" s="36"/>
      <c r="V7692" s="36"/>
    </row>
    <row r="7693" spans="11:22" x14ac:dyDescent="0.25">
      <c r="K7693" s="36"/>
      <c r="L7693" s="37"/>
      <c r="M7693" s="37"/>
      <c r="N7693" s="37"/>
      <c r="O7693" s="37"/>
      <c r="P7693" s="36"/>
      <c r="S7693" s="36"/>
      <c r="T7693" s="36"/>
      <c r="U7693" s="36"/>
      <c r="V7693" s="36"/>
    </row>
    <row r="7694" spans="11:22" x14ac:dyDescent="0.25">
      <c r="K7694" s="36"/>
      <c r="L7694" s="37"/>
      <c r="M7694" s="37"/>
      <c r="N7694" s="37"/>
      <c r="O7694" s="37"/>
      <c r="P7694" s="36"/>
      <c r="S7694" s="36"/>
      <c r="T7694" s="36"/>
      <c r="U7694" s="36"/>
      <c r="V7694" s="36"/>
    </row>
    <row r="7695" spans="11:22" x14ac:dyDescent="0.25">
      <c r="K7695" s="36"/>
      <c r="L7695" s="37"/>
      <c r="M7695" s="37"/>
      <c r="N7695" s="37"/>
      <c r="O7695" s="37"/>
      <c r="P7695" s="36"/>
      <c r="S7695" s="36"/>
      <c r="T7695" s="36"/>
      <c r="U7695" s="36"/>
      <c r="V7695" s="36"/>
    </row>
    <row r="7696" spans="11:22" x14ac:dyDescent="0.25">
      <c r="K7696" s="36"/>
      <c r="L7696" s="37"/>
      <c r="M7696" s="37"/>
      <c r="N7696" s="37"/>
      <c r="O7696" s="37"/>
      <c r="P7696" s="36"/>
      <c r="S7696" s="36"/>
      <c r="T7696" s="36"/>
      <c r="U7696" s="36"/>
      <c r="V7696" s="36"/>
    </row>
    <row r="7697" spans="11:22" x14ac:dyDescent="0.25">
      <c r="K7697" s="36"/>
      <c r="L7697" s="37"/>
      <c r="M7697" s="37"/>
      <c r="N7697" s="37"/>
      <c r="O7697" s="37"/>
      <c r="P7697" s="36"/>
      <c r="S7697" s="36"/>
      <c r="T7697" s="36"/>
      <c r="U7697" s="36"/>
      <c r="V7697" s="36"/>
    </row>
    <row r="7698" spans="11:22" x14ac:dyDescent="0.25">
      <c r="K7698" s="36"/>
      <c r="L7698" s="37"/>
      <c r="M7698" s="37"/>
      <c r="N7698" s="37"/>
      <c r="O7698" s="37"/>
      <c r="P7698" s="36"/>
      <c r="S7698" s="36"/>
      <c r="T7698" s="36"/>
      <c r="U7698" s="36"/>
      <c r="V7698" s="36"/>
    </row>
    <row r="7699" spans="11:22" x14ac:dyDescent="0.25">
      <c r="K7699" s="36"/>
      <c r="L7699" s="37"/>
      <c r="M7699" s="37"/>
      <c r="N7699" s="37"/>
      <c r="O7699" s="37"/>
      <c r="P7699" s="36"/>
      <c r="S7699" s="36"/>
      <c r="T7699" s="36"/>
      <c r="U7699" s="36"/>
      <c r="V7699" s="36"/>
    </row>
    <row r="7700" spans="11:22" x14ac:dyDescent="0.25">
      <c r="K7700" s="36"/>
      <c r="L7700" s="37"/>
      <c r="M7700" s="37"/>
      <c r="N7700" s="37"/>
      <c r="O7700" s="37"/>
      <c r="P7700" s="36"/>
      <c r="S7700" s="36"/>
      <c r="T7700" s="36"/>
      <c r="U7700" s="36"/>
      <c r="V7700" s="36"/>
    </row>
    <row r="7701" spans="11:22" x14ac:dyDescent="0.25">
      <c r="K7701" s="36"/>
      <c r="L7701" s="37"/>
      <c r="M7701" s="37"/>
      <c r="N7701" s="37"/>
      <c r="O7701" s="37"/>
      <c r="P7701" s="36"/>
      <c r="S7701" s="36"/>
      <c r="T7701" s="36"/>
      <c r="U7701" s="36"/>
      <c r="V7701" s="36"/>
    </row>
    <row r="7702" spans="11:22" x14ac:dyDescent="0.25">
      <c r="K7702" s="36"/>
      <c r="L7702" s="37"/>
      <c r="M7702" s="37"/>
      <c r="N7702" s="37"/>
      <c r="O7702" s="37"/>
      <c r="P7702" s="36"/>
      <c r="S7702" s="36"/>
      <c r="T7702" s="36"/>
      <c r="U7702" s="36"/>
      <c r="V7702" s="36"/>
    </row>
    <row r="7703" spans="11:22" x14ac:dyDescent="0.25">
      <c r="K7703" s="36"/>
      <c r="L7703" s="37"/>
      <c r="M7703" s="37"/>
      <c r="N7703" s="37"/>
      <c r="O7703" s="37"/>
      <c r="P7703" s="36"/>
      <c r="S7703" s="36"/>
      <c r="T7703" s="36"/>
      <c r="U7703" s="36"/>
      <c r="V7703" s="36"/>
    </row>
    <row r="7704" spans="11:22" x14ac:dyDescent="0.25">
      <c r="K7704" s="36"/>
      <c r="L7704" s="37"/>
      <c r="M7704" s="37"/>
      <c r="N7704" s="37"/>
      <c r="O7704" s="37"/>
      <c r="P7704" s="36"/>
      <c r="S7704" s="36"/>
      <c r="T7704" s="36"/>
      <c r="U7704" s="36"/>
      <c r="V7704" s="36"/>
    </row>
    <row r="7705" spans="11:22" x14ac:dyDescent="0.25">
      <c r="K7705" s="36"/>
      <c r="L7705" s="37"/>
      <c r="M7705" s="37"/>
      <c r="N7705" s="37"/>
      <c r="O7705" s="37"/>
      <c r="P7705" s="36"/>
      <c r="S7705" s="36"/>
      <c r="T7705" s="36"/>
      <c r="U7705" s="36"/>
      <c r="V7705" s="36"/>
    </row>
    <row r="7706" spans="11:22" x14ac:dyDescent="0.25">
      <c r="K7706" s="36"/>
      <c r="L7706" s="37"/>
      <c r="M7706" s="37"/>
      <c r="N7706" s="37"/>
      <c r="O7706" s="37"/>
      <c r="P7706" s="36"/>
      <c r="S7706" s="36"/>
      <c r="T7706" s="36"/>
      <c r="U7706" s="36"/>
      <c r="V7706" s="36"/>
    </row>
    <row r="7707" spans="11:22" x14ac:dyDescent="0.25">
      <c r="K7707" s="36"/>
      <c r="L7707" s="37"/>
      <c r="M7707" s="37"/>
      <c r="N7707" s="37"/>
      <c r="O7707" s="37"/>
      <c r="P7707" s="36"/>
      <c r="S7707" s="36"/>
      <c r="T7707" s="36"/>
      <c r="U7707" s="36"/>
      <c r="V7707" s="36"/>
    </row>
    <row r="7708" spans="11:22" x14ac:dyDescent="0.25">
      <c r="K7708" s="36"/>
      <c r="L7708" s="37"/>
      <c r="M7708" s="37"/>
      <c r="N7708" s="37"/>
      <c r="O7708" s="37"/>
      <c r="P7708" s="36"/>
      <c r="S7708" s="36"/>
      <c r="T7708" s="36"/>
      <c r="U7708" s="36"/>
      <c r="V7708" s="36"/>
    </row>
    <row r="7709" spans="11:22" x14ac:dyDescent="0.25">
      <c r="K7709" s="36"/>
      <c r="L7709" s="37"/>
      <c r="M7709" s="37"/>
      <c r="N7709" s="37"/>
      <c r="O7709" s="37"/>
      <c r="P7709" s="36"/>
      <c r="S7709" s="36"/>
      <c r="T7709" s="36"/>
      <c r="U7709" s="36"/>
      <c r="V7709" s="36"/>
    </row>
    <row r="7710" spans="11:22" x14ac:dyDescent="0.25">
      <c r="K7710" s="36"/>
      <c r="L7710" s="37"/>
      <c r="M7710" s="37"/>
      <c r="N7710" s="37"/>
      <c r="O7710" s="37"/>
      <c r="P7710" s="36"/>
      <c r="S7710" s="36"/>
      <c r="T7710" s="36"/>
      <c r="U7710" s="36"/>
      <c r="V7710" s="36"/>
    </row>
    <row r="7711" spans="11:22" x14ac:dyDescent="0.25">
      <c r="K7711" s="36"/>
      <c r="L7711" s="37"/>
      <c r="M7711" s="37"/>
      <c r="N7711" s="37"/>
      <c r="O7711" s="37"/>
      <c r="P7711" s="36"/>
      <c r="S7711" s="36"/>
      <c r="T7711" s="36"/>
      <c r="U7711" s="36"/>
      <c r="V7711" s="36"/>
    </row>
    <row r="7712" spans="11:22" x14ac:dyDescent="0.25">
      <c r="K7712" s="36"/>
      <c r="L7712" s="37"/>
      <c r="M7712" s="37"/>
      <c r="N7712" s="37"/>
      <c r="O7712" s="37"/>
      <c r="P7712" s="36"/>
      <c r="S7712" s="36"/>
      <c r="T7712" s="36"/>
      <c r="U7712" s="36"/>
      <c r="V7712" s="36"/>
    </row>
    <row r="7713" spans="11:22" x14ac:dyDescent="0.25">
      <c r="K7713" s="36"/>
      <c r="L7713" s="37"/>
      <c r="M7713" s="37"/>
      <c r="N7713" s="37"/>
      <c r="O7713" s="37"/>
      <c r="P7713" s="36"/>
      <c r="S7713" s="36"/>
      <c r="T7713" s="36"/>
      <c r="U7713" s="36"/>
      <c r="V7713" s="36"/>
    </row>
    <row r="7714" spans="11:22" x14ac:dyDescent="0.25">
      <c r="K7714" s="36"/>
      <c r="L7714" s="37"/>
      <c r="M7714" s="37"/>
      <c r="N7714" s="37"/>
      <c r="O7714" s="37"/>
      <c r="P7714" s="36"/>
      <c r="S7714" s="36"/>
      <c r="T7714" s="36"/>
      <c r="U7714" s="36"/>
      <c r="V7714" s="36"/>
    </row>
    <row r="7715" spans="11:22" x14ac:dyDescent="0.25">
      <c r="K7715" s="36"/>
      <c r="L7715" s="37"/>
      <c r="M7715" s="37"/>
      <c r="N7715" s="37"/>
      <c r="O7715" s="37"/>
      <c r="P7715" s="36"/>
      <c r="S7715" s="36"/>
      <c r="T7715" s="36"/>
      <c r="U7715" s="36"/>
      <c r="V7715" s="36"/>
    </row>
    <row r="7716" spans="11:22" x14ac:dyDescent="0.25">
      <c r="K7716" s="36"/>
      <c r="L7716" s="37"/>
      <c r="M7716" s="37"/>
      <c r="N7716" s="37"/>
      <c r="O7716" s="37"/>
      <c r="P7716" s="36"/>
      <c r="S7716" s="36"/>
      <c r="T7716" s="36"/>
      <c r="U7716" s="36"/>
      <c r="V7716" s="36"/>
    </row>
    <row r="7717" spans="11:22" x14ac:dyDescent="0.25">
      <c r="K7717" s="36"/>
      <c r="L7717" s="37"/>
      <c r="M7717" s="37"/>
      <c r="N7717" s="37"/>
      <c r="O7717" s="37"/>
      <c r="P7717" s="36"/>
      <c r="S7717" s="36"/>
      <c r="T7717" s="36"/>
      <c r="U7717" s="36"/>
      <c r="V7717" s="36"/>
    </row>
    <row r="7718" spans="11:22" x14ac:dyDescent="0.25">
      <c r="K7718" s="36"/>
      <c r="L7718" s="37"/>
      <c r="M7718" s="37"/>
      <c r="N7718" s="37"/>
      <c r="O7718" s="37"/>
      <c r="P7718" s="36"/>
      <c r="S7718" s="36"/>
      <c r="T7718" s="36"/>
      <c r="U7718" s="36"/>
      <c r="V7718" s="36"/>
    </row>
    <row r="7719" spans="11:22" x14ac:dyDescent="0.25">
      <c r="K7719" s="36"/>
      <c r="L7719" s="37"/>
      <c r="M7719" s="37"/>
      <c r="N7719" s="37"/>
      <c r="O7719" s="37"/>
      <c r="P7719" s="36"/>
      <c r="S7719" s="36"/>
      <c r="T7719" s="36"/>
      <c r="U7719" s="36"/>
      <c r="V7719" s="36"/>
    </row>
    <row r="7720" spans="11:22" x14ac:dyDescent="0.25">
      <c r="K7720" s="36"/>
      <c r="L7720" s="37"/>
      <c r="M7720" s="37"/>
      <c r="N7720" s="37"/>
      <c r="O7720" s="37"/>
      <c r="P7720" s="36"/>
      <c r="S7720" s="36"/>
      <c r="T7720" s="36"/>
      <c r="U7720" s="36"/>
      <c r="V7720" s="36"/>
    </row>
    <row r="7721" spans="11:22" x14ac:dyDescent="0.25">
      <c r="K7721" s="36"/>
      <c r="L7721" s="37"/>
      <c r="M7721" s="37"/>
      <c r="N7721" s="37"/>
      <c r="O7721" s="37"/>
      <c r="P7721" s="36"/>
      <c r="S7721" s="36"/>
      <c r="T7721" s="36"/>
      <c r="U7721" s="36"/>
      <c r="V7721" s="36"/>
    </row>
    <row r="7722" spans="11:22" x14ac:dyDescent="0.25">
      <c r="K7722" s="36"/>
      <c r="L7722" s="37"/>
      <c r="M7722" s="37"/>
      <c r="N7722" s="37"/>
      <c r="O7722" s="37"/>
      <c r="P7722" s="36"/>
      <c r="S7722" s="36"/>
      <c r="T7722" s="36"/>
      <c r="U7722" s="36"/>
      <c r="V7722" s="36"/>
    </row>
    <row r="7723" spans="11:22" x14ac:dyDescent="0.25">
      <c r="K7723" s="36"/>
      <c r="L7723" s="37"/>
      <c r="M7723" s="37"/>
      <c r="N7723" s="37"/>
      <c r="O7723" s="37"/>
      <c r="P7723" s="36"/>
      <c r="S7723" s="36"/>
      <c r="T7723" s="36"/>
      <c r="U7723" s="36"/>
      <c r="V7723" s="36"/>
    </row>
    <row r="7724" spans="11:22" x14ac:dyDescent="0.25">
      <c r="K7724" s="36"/>
      <c r="L7724" s="37"/>
      <c r="M7724" s="37"/>
      <c r="N7724" s="37"/>
      <c r="O7724" s="37"/>
      <c r="P7724" s="36"/>
      <c r="S7724" s="36"/>
      <c r="T7724" s="36"/>
      <c r="U7724" s="36"/>
      <c r="V7724" s="36"/>
    </row>
    <row r="7725" spans="11:22" x14ac:dyDescent="0.25">
      <c r="K7725" s="36"/>
      <c r="L7725" s="37"/>
      <c r="M7725" s="37"/>
      <c r="N7725" s="37"/>
      <c r="O7725" s="37"/>
      <c r="P7725" s="36"/>
      <c r="S7725" s="36"/>
      <c r="T7725" s="36"/>
      <c r="U7725" s="36"/>
      <c r="V7725" s="36"/>
    </row>
    <row r="7726" spans="11:22" x14ac:dyDescent="0.25">
      <c r="K7726" s="36"/>
      <c r="L7726" s="37"/>
      <c r="M7726" s="37"/>
      <c r="N7726" s="37"/>
      <c r="O7726" s="37"/>
      <c r="P7726" s="36"/>
      <c r="S7726" s="36"/>
      <c r="T7726" s="36"/>
      <c r="U7726" s="36"/>
      <c r="V7726" s="36"/>
    </row>
    <row r="7727" spans="11:22" x14ac:dyDescent="0.25">
      <c r="K7727" s="36"/>
      <c r="L7727" s="37"/>
      <c r="M7727" s="37"/>
      <c r="N7727" s="37"/>
      <c r="O7727" s="37"/>
      <c r="P7727" s="36"/>
      <c r="S7727" s="36"/>
      <c r="T7727" s="36"/>
      <c r="U7727" s="36"/>
      <c r="V7727" s="36"/>
    </row>
    <row r="7728" spans="11:22" x14ac:dyDescent="0.25">
      <c r="K7728" s="36"/>
      <c r="L7728" s="37"/>
      <c r="M7728" s="37"/>
      <c r="N7728" s="37"/>
      <c r="O7728" s="37"/>
      <c r="P7728" s="36"/>
      <c r="S7728" s="36"/>
      <c r="T7728" s="36"/>
      <c r="U7728" s="36"/>
      <c r="V7728" s="36"/>
    </row>
    <row r="7729" spans="11:22" x14ac:dyDescent="0.25">
      <c r="K7729" s="36"/>
      <c r="L7729" s="37"/>
      <c r="M7729" s="37"/>
      <c r="N7729" s="37"/>
      <c r="O7729" s="37"/>
      <c r="P7729" s="36"/>
      <c r="S7729" s="36"/>
      <c r="T7729" s="36"/>
      <c r="U7729" s="36"/>
      <c r="V7729" s="36"/>
    </row>
    <row r="7730" spans="11:22" x14ac:dyDescent="0.25">
      <c r="K7730" s="36"/>
      <c r="L7730" s="37"/>
      <c r="M7730" s="37"/>
      <c r="N7730" s="37"/>
      <c r="O7730" s="37"/>
      <c r="P7730" s="36"/>
      <c r="S7730" s="36"/>
      <c r="T7730" s="36"/>
      <c r="U7730" s="36"/>
      <c r="V7730" s="36"/>
    </row>
    <row r="7731" spans="11:22" x14ac:dyDescent="0.25">
      <c r="K7731" s="36"/>
      <c r="L7731" s="37"/>
      <c r="M7731" s="37"/>
      <c r="N7731" s="37"/>
      <c r="O7731" s="37"/>
      <c r="P7731" s="36"/>
      <c r="S7731" s="36"/>
      <c r="T7731" s="36"/>
      <c r="U7731" s="36"/>
      <c r="V7731" s="36"/>
    </row>
    <row r="7732" spans="11:22" x14ac:dyDescent="0.25">
      <c r="K7732" s="36"/>
      <c r="L7732" s="37"/>
      <c r="M7732" s="37"/>
      <c r="N7732" s="37"/>
      <c r="O7732" s="37"/>
      <c r="P7732" s="36"/>
      <c r="S7732" s="36"/>
      <c r="T7732" s="36"/>
      <c r="U7732" s="36"/>
      <c r="V7732" s="36"/>
    </row>
    <row r="7733" spans="11:22" x14ac:dyDescent="0.25">
      <c r="K7733" s="36"/>
      <c r="L7733" s="37"/>
      <c r="M7733" s="37"/>
      <c r="N7733" s="37"/>
      <c r="O7733" s="37"/>
      <c r="P7733" s="36"/>
      <c r="S7733" s="36"/>
      <c r="T7733" s="36"/>
      <c r="U7733" s="36"/>
      <c r="V7733" s="36"/>
    </row>
    <row r="7734" spans="11:22" x14ac:dyDescent="0.25">
      <c r="K7734" s="36"/>
      <c r="L7734" s="37"/>
      <c r="M7734" s="37"/>
      <c r="N7734" s="37"/>
      <c r="O7734" s="37"/>
      <c r="P7734" s="36"/>
      <c r="S7734" s="36"/>
      <c r="T7734" s="36"/>
      <c r="U7734" s="36"/>
      <c r="V7734" s="36"/>
    </row>
    <row r="7735" spans="11:22" x14ac:dyDescent="0.25">
      <c r="K7735" s="36"/>
      <c r="L7735" s="37"/>
      <c r="M7735" s="37"/>
      <c r="N7735" s="37"/>
      <c r="O7735" s="37"/>
      <c r="P7735" s="36"/>
      <c r="S7735" s="36"/>
      <c r="T7735" s="36"/>
      <c r="U7735" s="36"/>
      <c r="V7735" s="36"/>
    </row>
    <row r="7736" spans="11:22" x14ac:dyDescent="0.25">
      <c r="K7736" s="36"/>
      <c r="L7736" s="37"/>
      <c r="M7736" s="37"/>
      <c r="N7736" s="37"/>
      <c r="O7736" s="37"/>
      <c r="P7736" s="36"/>
      <c r="S7736" s="36"/>
      <c r="T7736" s="36"/>
      <c r="U7736" s="36"/>
      <c r="V7736" s="36"/>
    </row>
    <row r="7737" spans="11:22" x14ac:dyDescent="0.25">
      <c r="K7737" s="36"/>
      <c r="L7737" s="37"/>
      <c r="M7737" s="37"/>
      <c r="N7737" s="37"/>
      <c r="O7737" s="37"/>
      <c r="P7737" s="36"/>
      <c r="S7737" s="36"/>
      <c r="T7737" s="36"/>
      <c r="U7737" s="36"/>
      <c r="V7737" s="36"/>
    </row>
    <row r="7738" spans="11:22" x14ac:dyDescent="0.25">
      <c r="K7738" s="36"/>
      <c r="L7738" s="37"/>
      <c r="M7738" s="37"/>
      <c r="N7738" s="37"/>
      <c r="O7738" s="37"/>
      <c r="P7738" s="36"/>
      <c r="S7738" s="36"/>
      <c r="T7738" s="36"/>
      <c r="U7738" s="36"/>
      <c r="V7738" s="36"/>
    </row>
    <row r="7739" spans="11:22" x14ac:dyDescent="0.25">
      <c r="K7739" s="36"/>
      <c r="L7739" s="37"/>
      <c r="M7739" s="37"/>
      <c r="N7739" s="37"/>
      <c r="O7739" s="37"/>
      <c r="P7739" s="36"/>
      <c r="S7739" s="36"/>
      <c r="T7739" s="36"/>
      <c r="U7739" s="36"/>
      <c r="V7739" s="36"/>
    </row>
    <row r="7740" spans="11:22" x14ac:dyDescent="0.25">
      <c r="K7740" s="36"/>
      <c r="L7740" s="37"/>
      <c r="M7740" s="37"/>
      <c r="N7740" s="37"/>
      <c r="O7740" s="37"/>
      <c r="P7740" s="36"/>
      <c r="S7740" s="36"/>
      <c r="T7740" s="36"/>
      <c r="U7740" s="36"/>
      <c r="V7740" s="36"/>
    </row>
    <row r="7741" spans="11:22" x14ac:dyDescent="0.25">
      <c r="K7741" s="36"/>
      <c r="L7741" s="37"/>
      <c r="M7741" s="37"/>
      <c r="N7741" s="37"/>
      <c r="O7741" s="37"/>
      <c r="P7741" s="36"/>
      <c r="S7741" s="36"/>
      <c r="T7741" s="36"/>
      <c r="U7741" s="36"/>
      <c r="V7741" s="36"/>
    </row>
    <row r="7742" spans="11:22" x14ac:dyDescent="0.25">
      <c r="K7742" s="36"/>
      <c r="L7742" s="37"/>
      <c r="M7742" s="37"/>
      <c r="N7742" s="37"/>
      <c r="O7742" s="37"/>
      <c r="P7742" s="36"/>
      <c r="S7742" s="36"/>
      <c r="T7742" s="36"/>
      <c r="U7742" s="36"/>
      <c r="V7742" s="36"/>
    </row>
    <row r="7743" spans="11:22" x14ac:dyDescent="0.25">
      <c r="K7743" s="36"/>
      <c r="L7743" s="37"/>
      <c r="M7743" s="37"/>
      <c r="N7743" s="37"/>
      <c r="O7743" s="37"/>
      <c r="P7743" s="36"/>
      <c r="S7743" s="36"/>
      <c r="T7743" s="36"/>
      <c r="U7743" s="36"/>
      <c r="V7743" s="36"/>
    </row>
    <row r="7744" spans="11:22" x14ac:dyDescent="0.25">
      <c r="K7744" s="36"/>
      <c r="L7744" s="37"/>
      <c r="M7744" s="37"/>
      <c r="N7744" s="37"/>
      <c r="O7744" s="37"/>
      <c r="P7744" s="36"/>
      <c r="S7744" s="36"/>
      <c r="T7744" s="36"/>
      <c r="U7744" s="36"/>
      <c r="V7744" s="36"/>
    </row>
    <row r="7745" spans="11:22" x14ac:dyDescent="0.25">
      <c r="K7745" s="36"/>
      <c r="L7745" s="37"/>
      <c r="M7745" s="37"/>
      <c r="N7745" s="37"/>
      <c r="O7745" s="37"/>
      <c r="P7745" s="36"/>
      <c r="S7745" s="36"/>
      <c r="T7745" s="36"/>
      <c r="U7745" s="36"/>
      <c r="V7745" s="36"/>
    </row>
    <row r="7746" spans="11:22" x14ac:dyDescent="0.25">
      <c r="K7746" s="36"/>
      <c r="L7746" s="37"/>
      <c r="M7746" s="37"/>
      <c r="N7746" s="37"/>
      <c r="O7746" s="37"/>
      <c r="P7746" s="36"/>
      <c r="S7746" s="36"/>
      <c r="T7746" s="36"/>
      <c r="U7746" s="36"/>
      <c r="V7746" s="36"/>
    </row>
    <row r="7747" spans="11:22" x14ac:dyDescent="0.25">
      <c r="K7747" s="36"/>
      <c r="L7747" s="37"/>
      <c r="M7747" s="37"/>
      <c r="N7747" s="37"/>
      <c r="O7747" s="37"/>
      <c r="P7747" s="36"/>
      <c r="S7747" s="36"/>
      <c r="T7747" s="36"/>
      <c r="U7747" s="36"/>
      <c r="V7747" s="36"/>
    </row>
    <row r="7748" spans="11:22" x14ac:dyDescent="0.25">
      <c r="K7748" s="36"/>
      <c r="L7748" s="37"/>
      <c r="M7748" s="37"/>
      <c r="N7748" s="37"/>
      <c r="O7748" s="37"/>
      <c r="P7748" s="36"/>
      <c r="S7748" s="36"/>
      <c r="T7748" s="36"/>
      <c r="U7748" s="36"/>
      <c r="V7748" s="36"/>
    </row>
    <row r="7749" spans="11:22" x14ac:dyDescent="0.25">
      <c r="K7749" s="36"/>
      <c r="L7749" s="37"/>
      <c r="M7749" s="37"/>
      <c r="N7749" s="37"/>
      <c r="O7749" s="37"/>
      <c r="P7749" s="36"/>
      <c r="S7749" s="36"/>
      <c r="T7749" s="36"/>
      <c r="U7749" s="36"/>
      <c r="V7749" s="36"/>
    </row>
    <row r="7750" spans="11:22" x14ac:dyDescent="0.25">
      <c r="K7750" s="36"/>
      <c r="L7750" s="37"/>
      <c r="M7750" s="37"/>
      <c r="N7750" s="37"/>
      <c r="O7750" s="37"/>
      <c r="P7750" s="36"/>
      <c r="S7750" s="36"/>
      <c r="T7750" s="36"/>
      <c r="U7750" s="36"/>
      <c r="V7750" s="36"/>
    </row>
    <row r="7751" spans="11:22" x14ac:dyDescent="0.25">
      <c r="K7751" s="36"/>
      <c r="L7751" s="37"/>
      <c r="M7751" s="37"/>
      <c r="N7751" s="37"/>
      <c r="O7751" s="37"/>
      <c r="P7751" s="36"/>
      <c r="S7751" s="36"/>
      <c r="T7751" s="36"/>
      <c r="U7751" s="36"/>
      <c r="V7751" s="36"/>
    </row>
    <row r="7752" spans="11:22" x14ac:dyDescent="0.25">
      <c r="K7752" s="36"/>
      <c r="L7752" s="37"/>
      <c r="M7752" s="37"/>
      <c r="N7752" s="37"/>
      <c r="O7752" s="37"/>
      <c r="P7752" s="36"/>
      <c r="S7752" s="36"/>
      <c r="T7752" s="36"/>
      <c r="U7752" s="36"/>
      <c r="V7752" s="36"/>
    </row>
    <row r="7753" spans="11:22" x14ac:dyDescent="0.25">
      <c r="K7753" s="36"/>
      <c r="L7753" s="37"/>
      <c r="M7753" s="37"/>
      <c r="N7753" s="37"/>
      <c r="O7753" s="37"/>
      <c r="P7753" s="36"/>
      <c r="S7753" s="36"/>
      <c r="T7753" s="36"/>
      <c r="U7753" s="36"/>
      <c r="V7753" s="36"/>
    </row>
    <row r="7754" spans="11:22" x14ac:dyDescent="0.25">
      <c r="K7754" s="36"/>
      <c r="L7754" s="37"/>
      <c r="M7754" s="37"/>
      <c r="N7754" s="37"/>
      <c r="O7754" s="37"/>
      <c r="P7754" s="36"/>
      <c r="S7754" s="36"/>
      <c r="T7754" s="36"/>
      <c r="U7754" s="36"/>
      <c r="V7754" s="36"/>
    </row>
    <row r="7755" spans="11:22" x14ac:dyDescent="0.25">
      <c r="K7755" s="36"/>
      <c r="L7755" s="37"/>
      <c r="M7755" s="37"/>
      <c r="N7755" s="37"/>
      <c r="O7755" s="37"/>
      <c r="P7755" s="36"/>
      <c r="S7755" s="36"/>
      <c r="T7755" s="36"/>
      <c r="U7755" s="36"/>
      <c r="V7755" s="36"/>
    </row>
    <row r="7756" spans="11:22" x14ac:dyDescent="0.25">
      <c r="K7756" s="36"/>
      <c r="L7756" s="37"/>
      <c r="M7756" s="37"/>
      <c r="N7756" s="37"/>
      <c r="O7756" s="37"/>
      <c r="P7756" s="36"/>
      <c r="S7756" s="36"/>
      <c r="T7756" s="36"/>
      <c r="U7756" s="36"/>
      <c r="V7756" s="36"/>
    </row>
    <row r="7757" spans="11:22" x14ac:dyDescent="0.25">
      <c r="K7757" s="36"/>
      <c r="L7757" s="37"/>
      <c r="M7757" s="37"/>
      <c r="N7757" s="37"/>
      <c r="O7757" s="37"/>
      <c r="P7757" s="36"/>
      <c r="S7757" s="36"/>
      <c r="T7757" s="36"/>
      <c r="U7757" s="36"/>
      <c r="V7757" s="36"/>
    </row>
    <row r="7758" spans="11:22" x14ac:dyDescent="0.25">
      <c r="K7758" s="36"/>
      <c r="L7758" s="37"/>
      <c r="M7758" s="37"/>
      <c r="N7758" s="37"/>
      <c r="O7758" s="37"/>
      <c r="P7758" s="36"/>
      <c r="S7758" s="36"/>
      <c r="T7758" s="36"/>
      <c r="U7758" s="36"/>
      <c r="V7758" s="36"/>
    </row>
    <row r="7759" spans="11:22" x14ac:dyDescent="0.25">
      <c r="K7759" s="36"/>
      <c r="L7759" s="37"/>
      <c r="M7759" s="37"/>
      <c r="N7759" s="37"/>
      <c r="O7759" s="37"/>
      <c r="P7759" s="36"/>
      <c r="S7759" s="36"/>
      <c r="T7759" s="36"/>
      <c r="U7759" s="36"/>
      <c r="V7759" s="36"/>
    </row>
    <row r="7760" spans="11:22" x14ac:dyDescent="0.25">
      <c r="K7760" s="36"/>
      <c r="L7760" s="37"/>
      <c r="M7760" s="37"/>
      <c r="N7760" s="37"/>
      <c r="O7760" s="37"/>
      <c r="P7760" s="36"/>
      <c r="S7760" s="36"/>
      <c r="T7760" s="36"/>
      <c r="U7760" s="36"/>
      <c r="V7760" s="36"/>
    </row>
    <row r="7761" spans="11:22" x14ac:dyDescent="0.25">
      <c r="K7761" s="36"/>
      <c r="L7761" s="37"/>
      <c r="M7761" s="37"/>
      <c r="N7761" s="37"/>
      <c r="O7761" s="37"/>
      <c r="P7761" s="36"/>
      <c r="S7761" s="36"/>
      <c r="T7761" s="36"/>
      <c r="U7761" s="36"/>
      <c r="V7761" s="36"/>
    </row>
    <row r="7762" spans="11:22" x14ac:dyDescent="0.25">
      <c r="K7762" s="36"/>
      <c r="L7762" s="37"/>
      <c r="M7762" s="37"/>
      <c r="N7762" s="37"/>
      <c r="O7762" s="37"/>
      <c r="P7762" s="36"/>
      <c r="S7762" s="36"/>
      <c r="T7762" s="36"/>
      <c r="U7762" s="36"/>
      <c r="V7762" s="36"/>
    </row>
    <row r="7763" spans="11:22" x14ac:dyDescent="0.25">
      <c r="K7763" s="36"/>
      <c r="L7763" s="37"/>
      <c r="M7763" s="37"/>
      <c r="N7763" s="37"/>
      <c r="O7763" s="37"/>
      <c r="P7763" s="36"/>
      <c r="S7763" s="36"/>
      <c r="T7763" s="36"/>
      <c r="U7763" s="36"/>
      <c r="V7763" s="36"/>
    </row>
    <row r="7764" spans="11:22" x14ac:dyDescent="0.25">
      <c r="K7764" s="36"/>
      <c r="L7764" s="37"/>
      <c r="M7764" s="37"/>
      <c r="N7764" s="37"/>
      <c r="O7764" s="37"/>
      <c r="P7764" s="36"/>
      <c r="S7764" s="36"/>
      <c r="T7764" s="36"/>
      <c r="U7764" s="36"/>
      <c r="V7764" s="36"/>
    </row>
    <row r="7765" spans="11:22" x14ac:dyDescent="0.25">
      <c r="K7765" s="36"/>
      <c r="L7765" s="37"/>
      <c r="M7765" s="37"/>
      <c r="N7765" s="37"/>
      <c r="O7765" s="37"/>
      <c r="P7765" s="36"/>
      <c r="S7765" s="36"/>
      <c r="T7765" s="36"/>
      <c r="U7765" s="36"/>
      <c r="V7765" s="36"/>
    </row>
    <row r="7766" spans="11:22" x14ac:dyDescent="0.25">
      <c r="K7766" s="36"/>
      <c r="L7766" s="37"/>
      <c r="M7766" s="37"/>
      <c r="N7766" s="37"/>
      <c r="O7766" s="37"/>
      <c r="P7766" s="36"/>
      <c r="S7766" s="36"/>
      <c r="T7766" s="36"/>
      <c r="U7766" s="36"/>
      <c r="V7766" s="36"/>
    </row>
    <row r="7767" spans="11:22" x14ac:dyDescent="0.25">
      <c r="K7767" s="36"/>
      <c r="L7767" s="37"/>
      <c r="M7767" s="37"/>
      <c r="N7767" s="37"/>
      <c r="O7767" s="37"/>
      <c r="P7767" s="36"/>
      <c r="S7767" s="36"/>
      <c r="T7767" s="36"/>
      <c r="U7767" s="36"/>
      <c r="V7767" s="36"/>
    </row>
    <row r="7768" spans="11:22" x14ac:dyDescent="0.25">
      <c r="K7768" s="36"/>
      <c r="L7768" s="37"/>
      <c r="M7768" s="37"/>
      <c r="N7768" s="37"/>
      <c r="O7768" s="37"/>
      <c r="P7768" s="36"/>
      <c r="S7768" s="36"/>
      <c r="T7768" s="36"/>
      <c r="U7768" s="36"/>
      <c r="V7768" s="36"/>
    </row>
    <row r="7769" spans="11:22" x14ac:dyDescent="0.25">
      <c r="K7769" s="36"/>
      <c r="L7769" s="37"/>
      <c r="M7769" s="37"/>
      <c r="N7769" s="37"/>
      <c r="O7769" s="37"/>
      <c r="P7769" s="36"/>
      <c r="S7769" s="36"/>
      <c r="T7769" s="36"/>
      <c r="U7769" s="36"/>
      <c r="V7769" s="36"/>
    </row>
    <row r="7770" spans="11:22" x14ac:dyDescent="0.25">
      <c r="K7770" s="36"/>
      <c r="L7770" s="37"/>
      <c r="M7770" s="37"/>
      <c r="N7770" s="37"/>
      <c r="O7770" s="37"/>
      <c r="P7770" s="36"/>
      <c r="S7770" s="36"/>
      <c r="T7770" s="36"/>
      <c r="U7770" s="36"/>
      <c r="V7770" s="36"/>
    </row>
    <row r="7771" spans="11:22" x14ac:dyDescent="0.25">
      <c r="K7771" s="36"/>
      <c r="L7771" s="37"/>
      <c r="M7771" s="37"/>
      <c r="N7771" s="37"/>
      <c r="O7771" s="37"/>
      <c r="P7771" s="36"/>
      <c r="S7771" s="36"/>
      <c r="T7771" s="36"/>
      <c r="U7771" s="36"/>
      <c r="V7771" s="36"/>
    </row>
    <row r="7772" spans="11:22" x14ac:dyDescent="0.25">
      <c r="K7772" s="36"/>
      <c r="L7772" s="37"/>
      <c r="M7772" s="37"/>
      <c r="N7772" s="37"/>
      <c r="O7772" s="37"/>
      <c r="P7772" s="36"/>
      <c r="S7772" s="36"/>
      <c r="T7772" s="36"/>
      <c r="U7772" s="36"/>
      <c r="V7772" s="36"/>
    </row>
    <row r="7773" spans="11:22" x14ac:dyDescent="0.25">
      <c r="K7773" s="36"/>
      <c r="L7773" s="37"/>
      <c r="M7773" s="37"/>
      <c r="N7773" s="37"/>
      <c r="O7773" s="37"/>
      <c r="P7773" s="36"/>
      <c r="S7773" s="36"/>
      <c r="T7773" s="36"/>
      <c r="U7773" s="36"/>
      <c r="V7773" s="36"/>
    </row>
    <row r="7774" spans="11:22" x14ac:dyDescent="0.25">
      <c r="K7774" s="36"/>
      <c r="L7774" s="37"/>
      <c r="M7774" s="37"/>
      <c r="N7774" s="37"/>
      <c r="O7774" s="37"/>
      <c r="P7774" s="36"/>
      <c r="S7774" s="36"/>
      <c r="T7774" s="36"/>
      <c r="U7774" s="36"/>
      <c r="V7774" s="36"/>
    </row>
    <row r="7775" spans="11:22" x14ac:dyDescent="0.25">
      <c r="K7775" s="36"/>
      <c r="L7775" s="37"/>
      <c r="M7775" s="37"/>
      <c r="N7775" s="37"/>
      <c r="O7775" s="37"/>
      <c r="P7775" s="36"/>
      <c r="S7775" s="36"/>
      <c r="T7775" s="36"/>
      <c r="U7775" s="36"/>
      <c r="V7775" s="36"/>
    </row>
    <row r="7776" spans="11:22" x14ac:dyDescent="0.25">
      <c r="K7776" s="36"/>
      <c r="L7776" s="37"/>
      <c r="M7776" s="37"/>
      <c r="N7776" s="37"/>
      <c r="O7776" s="37"/>
      <c r="P7776" s="36"/>
      <c r="S7776" s="36"/>
      <c r="T7776" s="36"/>
      <c r="U7776" s="36"/>
      <c r="V7776" s="36"/>
    </row>
    <row r="7777" spans="11:22" x14ac:dyDescent="0.25">
      <c r="K7777" s="36"/>
      <c r="L7777" s="37"/>
      <c r="M7777" s="37"/>
      <c r="N7777" s="37"/>
      <c r="O7777" s="37"/>
      <c r="P7777" s="36"/>
      <c r="S7777" s="36"/>
      <c r="T7777" s="36"/>
      <c r="U7777" s="36"/>
      <c r="V7777" s="36"/>
    </row>
    <row r="7778" spans="11:22" x14ac:dyDescent="0.25">
      <c r="K7778" s="36"/>
      <c r="L7778" s="37"/>
      <c r="M7778" s="37"/>
      <c r="N7778" s="37"/>
      <c r="O7778" s="37"/>
      <c r="P7778" s="36"/>
      <c r="S7778" s="36"/>
      <c r="T7778" s="36"/>
      <c r="U7778" s="36"/>
      <c r="V7778" s="36"/>
    </row>
    <row r="7779" spans="11:22" x14ac:dyDescent="0.25">
      <c r="K7779" s="36"/>
      <c r="L7779" s="37"/>
      <c r="M7779" s="37"/>
      <c r="N7779" s="37"/>
      <c r="O7779" s="37"/>
      <c r="P7779" s="36"/>
      <c r="S7779" s="36"/>
      <c r="T7779" s="36"/>
      <c r="U7779" s="36"/>
      <c r="V7779" s="36"/>
    </row>
    <row r="7780" spans="11:22" x14ac:dyDescent="0.25">
      <c r="K7780" s="36"/>
      <c r="L7780" s="37"/>
      <c r="M7780" s="37"/>
      <c r="N7780" s="37"/>
      <c r="O7780" s="37"/>
      <c r="P7780" s="36"/>
      <c r="S7780" s="36"/>
      <c r="T7780" s="36"/>
      <c r="U7780" s="36"/>
      <c r="V7780" s="36"/>
    </row>
    <row r="7781" spans="11:22" x14ac:dyDescent="0.25">
      <c r="K7781" s="36"/>
      <c r="L7781" s="37"/>
      <c r="M7781" s="37"/>
      <c r="N7781" s="37"/>
      <c r="O7781" s="37"/>
      <c r="P7781" s="36"/>
      <c r="S7781" s="36"/>
      <c r="T7781" s="36"/>
      <c r="U7781" s="36"/>
      <c r="V7781" s="36"/>
    </row>
    <row r="7782" spans="11:22" x14ac:dyDescent="0.25">
      <c r="K7782" s="36"/>
      <c r="L7782" s="37"/>
      <c r="M7782" s="37"/>
      <c r="N7782" s="37"/>
      <c r="O7782" s="37"/>
      <c r="P7782" s="36"/>
      <c r="S7782" s="36"/>
      <c r="T7782" s="36"/>
      <c r="U7782" s="36"/>
      <c r="V7782" s="36"/>
    </row>
    <row r="7783" spans="11:22" x14ac:dyDescent="0.25">
      <c r="K7783" s="36"/>
      <c r="L7783" s="37"/>
      <c r="M7783" s="37"/>
      <c r="N7783" s="37"/>
      <c r="O7783" s="37"/>
      <c r="P7783" s="36"/>
      <c r="S7783" s="36"/>
      <c r="T7783" s="36"/>
      <c r="U7783" s="36"/>
      <c r="V7783" s="36"/>
    </row>
    <row r="7784" spans="11:22" x14ac:dyDescent="0.25">
      <c r="K7784" s="36"/>
      <c r="L7784" s="37"/>
      <c r="M7784" s="37"/>
      <c r="N7784" s="37"/>
      <c r="O7784" s="37"/>
      <c r="P7784" s="36"/>
      <c r="S7784" s="36"/>
      <c r="T7784" s="36"/>
      <c r="U7784" s="36"/>
      <c r="V7784" s="36"/>
    </row>
    <row r="7785" spans="11:22" x14ac:dyDescent="0.25">
      <c r="K7785" s="36"/>
      <c r="L7785" s="37"/>
      <c r="M7785" s="37"/>
      <c r="N7785" s="37"/>
      <c r="O7785" s="37"/>
      <c r="P7785" s="36"/>
      <c r="S7785" s="36"/>
      <c r="T7785" s="36"/>
      <c r="U7785" s="36"/>
      <c r="V7785" s="36"/>
    </row>
    <row r="7786" spans="11:22" x14ac:dyDescent="0.25">
      <c r="K7786" s="36"/>
      <c r="L7786" s="37"/>
      <c r="M7786" s="37"/>
      <c r="N7786" s="37"/>
      <c r="O7786" s="37"/>
      <c r="P7786" s="36"/>
      <c r="S7786" s="36"/>
      <c r="T7786" s="36"/>
      <c r="U7786" s="36"/>
      <c r="V7786" s="36"/>
    </row>
    <row r="7787" spans="11:22" x14ac:dyDescent="0.25">
      <c r="K7787" s="36"/>
      <c r="L7787" s="37"/>
      <c r="M7787" s="37"/>
      <c r="N7787" s="37"/>
      <c r="O7787" s="37"/>
      <c r="P7787" s="36"/>
      <c r="S7787" s="36"/>
      <c r="T7787" s="36"/>
      <c r="U7787" s="36"/>
      <c r="V7787" s="36"/>
    </row>
    <row r="7788" spans="11:22" x14ac:dyDescent="0.25">
      <c r="K7788" s="36"/>
      <c r="L7788" s="37"/>
      <c r="M7788" s="37"/>
      <c r="N7788" s="37"/>
      <c r="O7788" s="37"/>
      <c r="P7788" s="36"/>
      <c r="S7788" s="36"/>
      <c r="T7788" s="36"/>
      <c r="U7788" s="36"/>
      <c r="V7788" s="36"/>
    </row>
    <row r="7789" spans="11:22" x14ac:dyDescent="0.25">
      <c r="K7789" s="36"/>
      <c r="L7789" s="37"/>
      <c r="M7789" s="37"/>
      <c r="N7789" s="37"/>
      <c r="O7789" s="37"/>
      <c r="P7789" s="36"/>
      <c r="S7789" s="36"/>
      <c r="T7789" s="36"/>
      <c r="U7789" s="36"/>
      <c r="V7789" s="36"/>
    </row>
    <row r="7790" spans="11:22" x14ac:dyDescent="0.25">
      <c r="K7790" s="36"/>
      <c r="L7790" s="37"/>
      <c r="M7790" s="37"/>
      <c r="N7790" s="37"/>
      <c r="O7790" s="37"/>
      <c r="P7790" s="36"/>
      <c r="S7790" s="36"/>
      <c r="T7790" s="36"/>
      <c r="U7790" s="36"/>
      <c r="V7790" s="36"/>
    </row>
    <row r="7791" spans="11:22" x14ac:dyDescent="0.25">
      <c r="K7791" s="36"/>
      <c r="L7791" s="37"/>
      <c r="M7791" s="37"/>
      <c r="N7791" s="37"/>
      <c r="O7791" s="37"/>
      <c r="P7791" s="36"/>
      <c r="S7791" s="36"/>
      <c r="T7791" s="36"/>
      <c r="U7791" s="36"/>
      <c r="V7791" s="36"/>
    </row>
    <row r="7792" spans="11:22" x14ac:dyDescent="0.25">
      <c r="K7792" s="36"/>
      <c r="L7792" s="37"/>
      <c r="M7792" s="37"/>
      <c r="N7792" s="37"/>
      <c r="O7792" s="37"/>
      <c r="P7792" s="36"/>
      <c r="S7792" s="36"/>
      <c r="T7792" s="36"/>
      <c r="U7792" s="36"/>
      <c r="V7792" s="36"/>
    </row>
    <row r="7793" spans="11:22" x14ac:dyDescent="0.25">
      <c r="K7793" s="36"/>
      <c r="L7793" s="37"/>
      <c r="M7793" s="37"/>
      <c r="N7793" s="37"/>
      <c r="O7793" s="37"/>
      <c r="P7793" s="36"/>
      <c r="S7793" s="36"/>
      <c r="T7793" s="36"/>
      <c r="U7793" s="36"/>
      <c r="V7793" s="36"/>
    </row>
    <row r="7794" spans="11:22" x14ac:dyDescent="0.25">
      <c r="K7794" s="36"/>
      <c r="L7794" s="37"/>
      <c r="M7794" s="37"/>
      <c r="N7794" s="37"/>
      <c r="O7794" s="37"/>
      <c r="P7794" s="36"/>
      <c r="S7794" s="36"/>
      <c r="T7794" s="36"/>
      <c r="U7794" s="36"/>
      <c r="V7794" s="36"/>
    </row>
    <row r="7795" spans="11:22" x14ac:dyDescent="0.25">
      <c r="K7795" s="36"/>
      <c r="L7795" s="37"/>
      <c r="M7795" s="37"/>
      <c r="N7795" s="37"/>
      <c r="O7795" s="37"/>
      <c r="P7795" s="36"/>
      <c r="S7795" s="36"/>
      <c r="T7795" s="36"/>
      <c r="U7795" s="36"/>
      <c r="V7795" s="36"/>
    </row>
    <row r="7796" spans="11:22" x14ac:dyDescent="0.25">
      <c r="K7796" s="36"/>
      <c r="L7796" s="37"/>
      <c r="M7796" s="37"/>
      <c r="N7796" s="37"/>
      <c r="O7796" s="37"/>
      <c r="P7796" s="36"/>
      <c r="S7796" s="36"/>
      <c r="T7796" s="36"/>
      <c r="U7796" s="36"/>
      <c r="V7796" s="36"/>
    </row>
    <row r="7797" spans="11:22" x14ac:dyDescent="0.25">
      <c r="K7797" s="36"/>
      <c r="L7797" s="37"/>
      <c r="M7797" s="37"/>
      <c r="N7797" s="37"/>
      <c r="O7797" s="37"/>
      <c r="P7797" s="36"/>
      <c r="S7797" s="36"/>
      <c r="T7797" s="36"/>
      <c r="U7797" s="36"/>
      <c r="V7797" s="36"/>
    </row>
    <row r="7798" spans="11:22" x14ac:dyDescent="0.25">
      <c r="K7798" s="36"/>
      <c r="L7798" s="37"/>
      <c r="M7798" s="37"/>
      <c r="N7798" s="37"/>
      <c r="O7798" s="37"/>
      <c r="P7798" s="36"/>
      <c r="S7798" s="36"/>
      <c r="T7798" s="36"/>
      <c r="U7798" s="36"/>
      <c r="V7798" s="36"/>
    </row>
    <row r="7799" spans="11:22" x14ac:dyDescent="0.25">
      <c r="K7799" s="36"/>
      <c r="L7799" s="37"/>
      <c r="M7799" s="37"/>
      <c r="N7799" s="37"/>
      <c r="O7799" s="37"/>
      <c r="P7799" s="36"/>
      <c r="S7799" s="36"/>
      <c r="T7799" s="36"/>
      <c r="U7799" s="36"/>
      <c r="V7799" s="36"/>
    </row>
    <row r="7800" spans="11:22" x14ac:dyDescent="0.25">
      <c r="K7800" s="36"/>
      <c r="L7800" s="37"/>
      <c r="M7800" s="37"/>
      <c r="N7800" s="37"/>
      <c r="O7800" s="37"/>
      <c r="P7800" s="36"/>
      <c r="S7800" s="36"/>
      <c r="T7800" s="36"/>
      <c r="U7800" s="36"/>
      <c r="V7800" s="36"/>
    </row>
    <row r="7801" spans="11:22" x14ac:dyDescent="0.25">
      <c r="K7801" s="36"/>
      <c r="L7801" s="37"/>
      <c r="M7801" s="37"/>
      <c r="N7801" s="37"/>
      <c r="O7801" s="37"/>
      <c r="P7801" s="36"/>
      <c r="S7801" s="36"/>
      <c r="T7801" s="36"/>
      <c r="U7801" s="36"/>
      <c r="V7801" s="36"/>
    </row>
    <row r="7802" spans="11:22" x14ac:dyDescent="0.25">
      <c r="K7802" s="36"/>
      <c r="L7802" s="37"/>
      <c r="M7802" s="37"/>
      <c r="N7802" s="37"/>
      <c r="O7802" s="37"/>
      <c r="P7802" s="36"/>
      <c r="S7802" s="36"/>
      <c r="T7802" s="36"/>
      <c r="U7802" s="36"/>
      <c r="V7802" s="36"/>
    </row>
    <row r="7803" spans="11:22" x14ac:dyDescent="0.25">
      <c r="K7803" s="36"/>
      <c r="L7803" s="37"/>
      <c r="M7803" s="37"/>
      <c r="N7803" s="37"/>
      <c r="O7803" s="37"/>
      <c r="P7803" s="36"/>
      <c r="S7803" s="36"/>
      <c r="T7803" s="36"/>
      <c r="U7803" s="36"/>
      <c r="V7803" s="36"/>
    </row>
    <row r="7804" spans="11:22" x14ac:dyDescent="0.25">
      <c r="K7804" s="36"/>
      <c r="L7804" s="37"/>
      <c r="M7804" s="37"/>
      <c r="N7804" s="37"/>
      <c r="O7804" s="37"/>
      <c r="P7804" s="36"/>
      <c r="S7804" s="36"/>
      <c r="T7804" s="36"/>
      <c r="U7804" s="36"/>
      <c r="V7804" s="36"/>
    </row>
    <row r="7805" spans="11:22" x14ac:dyDescent="0.25">
      <c r="K7805" s="36"/>
      <c r="L7805" s="37"/>
      <c r="M7805" s="37"/>
      <c r="N7805" s="37"/>
      <c r="O7805" s="37"/>
      <c r="P7805" s="36"/>
      <c r="S7805" s="36"/>
      <c r="T7805" s="36"/>
      <c r="U7805" s="36"/>
      <c r="V7805" s="36"/>
    </row>
    <row r="7806" spans="11:22" x14ac:dyDescent="0.25">
      <c r="K7806" s="36"/>
      <c r="L7806" s="37"/>
      <c r="M7806" s="37"/>
      <c r="N7806" s="37"/>
      <c r="O7806" s="37"/>
      <c r="P7806" s="36"/>
      <c r="S7806" s="36"/>
      <c r="T7806" s="36"/>
      <c r="U7806" s="36"/>
      <c r="V7806" s="36"/>
    </row>
    <row r="7807" spans="11:22" x14ac:dyDescent="0.25">
      <c r="K7807" s="36"/>
      <c r="L7807" s="37"/>
      <c r="M7807" s="37"/>
      <c r="N7807" s="37"/>
      <c r="O7807" s="37"/>
      <c r="P7807" s="36"/>
      <c r="S7807" s="36"/>
      <c r="T7807" s="36"/>
      <c r="U7807" s="36"/>
      <c r="V7807" s="36"/>
    </row>
    <row r="7808" spans="11:22" x14ac:dyDescent="0.25">
      <c r="K7808" s="36"/>
      <c r="L7808" s="37"/>
      <c r="M7808" s="37"/>
      <c r="N7808" s="37"/>
      <c r="O7808" s="37"/>
      <c r="P7808" s="36"/>
      <c r="S7808" s="36"/>
      <c r="T7808" s="36"/>
      <c r="U7808" s="36"/>
      <c r="V7808" s="36"/>
    </row>
    <row r="7809" spans="11:22" x14ac:dyDescent="0.25">
      <c r="K7809" s="36"/>
      <c r="L7809" s="37"/>
      <c r="M7809" s="37"/>
      <c r="N7809" s="37"/>
      <c r="O7809" s="37"/>
      <c r="P7809" s="36"/>
      <c r="S7809" s="36"/>
      <c r="T7809" s="36"/>
      <c r="U7809" s="36"/>
      <c r="V7809" s="36"/>
    </row>
    <row r="7810" spans="11:22" x14ac:dyDescent="0.25">
      <c r="K7810" s="36"/>
      <c r="L7810" s="37"/>
      <c r="M7810" s="37"/>
      <c r="N7810" s="37"/>
      <c r="O7810" s="37"/>
      <c r="P7810" s="36"/>
      <c r="S7810" s="36"/>
      <c r="T7810" s="36"/>
      <c r="U7810" s="36"/>
      <c r="V7810" s="36"/>
    </row>
    <row r="7811" spans="11:22" x14ac:dyDescent="0.25">
      <c r="K7811" s="36"/>
      <c r="L7811" s="37"/>
      <c r="M7811" s="37"/>
      <c r="N7811" s="37"/>
      <c r="O7811" s="37"/>
      <c r="P7811" s="36"/>
      <c r="S7811" s="36"/>
      <c r="T7811" s="36"/>
      <c r="U7811" s="36"/>
      <c r="V7811" s="36"/>
    </row>
    <row r="7812" spans="11:22" x14ac:dyDescent="0.25">
      <c r="K7812" s="36"/>
      <c r="L7812" s="37"/>
      <c r="M7812" s="37"/>
      <c r="N7812" s="37"/>
      <c r="O7812" s="37"/>
      <c r="P7812" s="36"/>
      <c r="S7812" s="36"/>
      <c r="T7812" s="36"/>
      <c r="U7812" s="36"/>
      <c r="V7812" s="36"/>
    </row>
    <row r="7813" spans="11:22" x14ac:dyDescent="0.25">
      <c r="K7813" s="36"/>
      <c r="L7813" s="37"/>
      <c r="M7813" s="37"/>
      <c r="N7813" s="37"/>
      <c r="O7813" s="37"/>
      <c r="P7813" s="36"/>
      <c r="S7813" s="36"/>
      <c r="T7813" s="36"/>
      <c r="U7813" s="36"/>
      <c r="V7813" s="36"/>
    </row>
    <row r="7814" spans="11:22" x14ac:dyDescent="0.25">
      <c r="K7814" s="36"/>
      <c r="L7814" s="37"/>
      <c r="M7814" s="37"/>
      <c r="N7814" s="37"/>
      <c r="O7814" s="37"/>
      <c r="P7814" s="36"/>
      <c r="S7814" s="36"/>
      <c r="T7814" s="36"/>
      <c r="U7814" s="36"/>
      <c r="V7814" s="36"/>
    </row>
    <row r="7815" spans="11:22" x14ac:dyDescent="0.25">
      <c r="K7815" s="36"/>
      <c r="L7815" s="37"/>
      <c r="M7815" s="37"/>
      <c r="N7815" s="37"/>
      <c r="O7815" s="37"/>
      <c r="P7815" s="36"/>
      <c r="S7815" s="36"/>
      <c r="T7815" s="36"/>
      <c r="U7815" s="36"/>
      <c r="V7815" s="36"/>
    </row>
    <row r="7816" spans="11:22" x14ac:dyDescent="0.25">
      <c r="K7816" s="36"/>
      <c r="L7816" s="37"/>
      <c r="M7816" s="37"/>
      <c r="N7816" s="37"/>
      <c r="O7816" s="37"/>
      <c r="P7816" s="36"/>
      <c r="S7816" s="36"/>
      <c r="T7816" s="36"/>
      <c r="U7816" s="36"/>
      <c r="V7816" s="36"/>
    </row>
    <row r="7817" spans="11:22" x14ac:dyDescent="0.25">
      <c r="K7817" s="36"/>
      <c r="L7817" s="37"/>
      <c r="M7817" s="37"/>
      <c r="N7817" s="37"/>
      <c r="O7817" s="37"/>
      <c r="P7817" s="36"/>
      <c r="S7817" s="36"/>
      <c r="T7817" s="36"/>
      <c r="U7817" s="36"/>
      <c r="V7817" s="36"/>
    </row>
    <row r="7818" spans="11:22" x14ac:dyDescent="0.25">
      <c r="K7818" s="36"/>
      <c r="L7818" s="37"/>
      <c r="M7818" s="37"/>
      <c r="N7818" s="37"/>
      <c r="O7818" s="37"/>
      <c r="P7818" s="36"/>
      <c r="S7818" s="36"/>
      <c r="T7818" s="36"/>
      <c r="U7818" s="36"/>
      <c r="V7818" s="36"/>
    </row>
    <row r="7819" spans="11:22" x14ac:dyDescent="0.25">
      <c r="K7819" s="36"/>
      <c r="L7819" s="37"/>
      <c r="M7819" s="37"/>
      <c r="N7819" s="37"/>
      <c r="O7819" s="37"/>
      <c r="P7819" s="36"/>
      <c r="S7819" s="36"/>
      <c r="T7819" s="36"/>
      <c r="U7819" s="36"/>
      <c r="V7819" s="36"/>
    </row>
    <row r="7820" spans="11:22" x14ac:dyDescent="0.25">
      <c r="K7820" s="36"/>
      <c r="L7820" s="37"/>
      <c r="M7820" s="37"/>
      <c r="N7820" s="37"/>
      <c r="O7820" s="37"/>
      <c r="P7820" s="36"/>
      <c r="S7820" s="36"/>
      <c r="T7820" s="36"/>
      <c r="U7820" s="36"/>
      <c r="V7820" s="36"/>
    </row>
    <row r="7821" spans="11:22" x14ac:dyDescent="0.25">
      <c r="K7821" s="36"/>
      <c r="L7821" s="37"/>
      <c r="M7821" s="37"/>
      <c r="N7821" s="37"/>
      <c r="O7821" s="37"/>
      <c r="P7821" s="36"/>
      <c r="S7821" s="36"/>
      <c r="T7821" s="36"/>
      <c r="U7821" s="36"/>
      <c r="V7821" s="36"/>
    </row>
    <row r="7822" spans="11:22" x14ac:dyDescent="0.25">
      <c r="K7822" s="36"/>
      <c r="L7822" s="37"/>
      <c r="M7822" s="37"/>
      <c r="N7822" s="37"/>
      <c r="O7822" s="37"/>
      <c r="P7822" s="36"/>
      <c r="S7822" s="36"/>
      <c r="T7822" s="36"/>
      <c r="U7822" s="36"/>
      <c r="V7822" s="36"/>
    </row>
    <row r="7823" spans="11:22" x14ac:dyDescent="0.25">
      <c r="K7823" s="36"/>
      <c r="L7823" s="37"/>
      <c r="M7823" s="37"/>
      <c r="N7823" s="37"/>
      <c r="O7823" s="37"/>
      <c r="P7823" s="36"/>
      <c r="S7823" s="36"/>
      <c r="T7823" s="36"/>
      <c r="U7823" s="36"/>
      <c r="V7823" s="36"/>
    </row>
    <row r="7824" spans="11:22" x14ac:dyDescent="0.25">
      <c r="K7824" s="36"/>
      <c r="L7824" s="37"/>
      <c r="M7824" s="37"/>
      <c r="N7824" s="37"/>
      <c r="O7824" s="37"/>
      <c r="P7824" s="36"/>
      <c r="S7824" s="36"/>
      <c r="T7824" s="36"/>
      <c r="U7824" s="36"/>
      <c r="V7824" s="36"/>
    </row>
    <row r="7825" spans="11:22" x14ac:dyDescent="0.25">
      <c r="K7825" s="36"/>
      <c r="L7825" s="37"/>
      <c r="M7825" s="37"/>
      <c r="N7825" s="37"/>
      <c r="O7825" s="37"/>
      <c r="P7825" s="36"/>
      <c r="S7825" s="36"/>
      <c r="T7825" s="36"/>
      <c r="U7825" s="36"/>
      <c r="V7825" s="36"/>
    </row>
    <row r="7826" spans="11:22" x14ac:dyDescent="0.25">
      <c r="K7826" s="36"/>
      <c r="L7826" s="37"/>
      <c r="M7826" s="37"/>
      <c r="N7826" s="37"/>
      <c r="O7826" s="37"/>
      <c r="P7826" s="36"/>
      <c r="S7826" s="36"/>
      <c r="T7826" s="36"/>
      <c r="U7826" s="36"/>
      <c r="V7826" s="36"/>
    </row>
    <row r="7827" spans="11:22" x14ac:dyDescent="0.25">
      <c r="K7827" s="36"/>
      <c r="L7827" s="37"/>
      <c r="M7827" s="37"/>
      <c r="N7827" s="37"/>
      <c r="O7827" s="37"/>
      <c r="P7827" s="36"/>
      <c r="S7827" s="36"/>
      <c r="T7827" s="36"/>
      <c r="U7827" s="36"/>
      <c r="V7827" s="36"/>
    </row>
    <row r="7828" spans="11:22" x14ac:dyDescent="0.25">
      <c r="K7828" s="36"/>
      <c r="L7828" s="37"/>
      <c r="M7828" s="37"/>
      <c r="N7828" s="37"/>
      <c r="O7828" s="37"/>
      <c r="P7828" s="36"/>
      <c r="S7828" s="36"/>
      <c r="T7828" s="36"/>
      <c r="U7828" s="36"/>
      <c r="V7828" s="36"/>
    </row>
    <row r="7829" spans="11:22" x14ac:dyDescent="0.25">
      <c r="K7829" s="36"/>
      <c r="L7829" s="37"/>
      <c r="M7829" s="37"/>
      <c r="N7829" s="37"/>
      <c r="O7829" s="37"/>
      <c r="P7829" s="36"/>
      <c r="S7829" s="36"/>
      <c r="T7829" s="36"/>
      <c r="U7829" s="36"/>
      <c r="V7829" s="36"/>
    </row>
    <row r="7830" spans="11:22" x14ac:dyDescent="0.25">
      <c r="K7830" s="36"/>
      <c r="L7830" s="37"/>
      <c r="M7830" s="37"/>
      <c r="N7830" s="37"/>
      <c r="O7830" s="37"/>
      <c r="P7830" s="36"/>
      <c r="S7830" s="36"/>
      <c r="T7830" s="36"/>
      <c r="U7830" s="36"/>
      <c r="V7830" s="36"/>
    </row>
    <row r="7831" spans="11:22" x14ac:dyDescent="0.25">
      <c r="K7831" s="36"/>
      <c r="L7831" s="37"/>
      <c r="M7831" s="37"/>
      <c r="N7831" s="37"/>
      <c r="O7831" s="37"/>
      <c r="P7831" s="36"/>
      <c r="S7831" s="36"/>
      <c r="T7831" s="36"/>
      <c r="U7831" s="36"/>
      <c r="V7831" s="36"/>
    </row>
    <row r="7832" spans="11:22" x14ac:dyDescent="0.25">
      <c r="K7832" s="36"/>
      <c r="L7832" s="37"/>
      <c r="M7832" s="37"/>
      <c r="N7832" s="37"/>
      <c r="O7832" s="37"/>
      <c r="P7832" s="36"/>
      <c r="S7832" s="36"/>
      <c r="T7832" s="36"/>
      <c r="U7832" s="36"/>
      <c r="V7832" s="36"/>
    </row>
    <row r="7833" spans="11:22" x14ac:dyDescent="0.25">
      <c r="K7833" s="36"/>
      <c r="L7833" s="37"/>
      <c r="M7833" s="37"/>
      <c r="N7833" s="37"/>
      <c r="O7833" s="37"/>
      <c r="P7833" s="36"/>
      <c r="S7833" s="36"/>
      <c r="T7833" s="36"/>
      <c r="U7833" s="36"/>
      <c r="V7833" s="36"/>
    </row>
    <row r="7834" spans="11:22" x14ac:dyDescent="0.25">
      <c r="K7834" s="36"/>
      <c r="L7834" s="37"/>
      <c r="M7834" s="37"/>
      <c r="N7834" s="37"/>
      <c r="O7834" s="37"/>
      <c r="P7834" s="36"/>
      <c r="S7834" s="36"/>
      <c r="T7834" s="36"/>
      <c r="U7834" s="36"/>
      <c r="V7834" s="36"/>
    </row>
    <row r="7835" spans="11:22" x14ac:dyDescent="0.25">
      <c r="K7835" s="36"/>
      <c r="L7835" s="37"/>
      <c r="M7835" s="37"/>
      <c r="N7835" s="37"/>
      <c r="O7835" s="37"/>
      <c r="P7835" s="36"/>
      <c r="S7835" s="36"/>
      <c r="T7835" s="36"/>
      <c r="U7835" s="36"/>
      <c r="V7835" s="36"/>
    </row>
    <row r="7836" spans="11:22" x14ac:dyDescent="0.25">
      <c r="K7836" s="36"/>
      <c r="L7836" s="37"/>
      <c r="M7836" s="37"/>
      <c r="N7836" s="37"/>
      <c r="O7836" s="37"/>
      <c r="P7836" s="36"/>
      <c r="S7836" s="36"/>
      <c r="T7836" s="36"/>
      <c r="U7836" s="36"/>
      <c r="V7836" s="36"/>
    </row>
    <row r="7837" spans="11:22" x14ac:dyDescent="0.25">
      <c r="K7837" s="36"/>
      <c r="L7837" s="37"/>
      <c r="M7837" s="37"/>
      <c r="N7837" s="37"/>
      <c r="O7837" s="37"/>
      <c r="P7837" s="36"/>
      <c r="S7837" s="36"/>
      <c r="T7837" s="36"/>
      <c r="U7837" s="36"/>
      <c r="V7837" s="36"/>
    </row>
    <row r="7838" spans="11:22" x14ac:dyDescent="0.25">
      <c r="K7838" s="36"/>
      <c r="L7838" s="37"/>
      <c r="M7838" s="37"/>
      <c r="N7838" s="37"/>
      <c r="O7838" s="37"/>
      <c r="P7838" s="36"/>
      <c r="S7838" s="36"/>
      <c r="T7838" s="36"/>
      <c r="U7838" s="36"/>
      <c r="V7838" s="36"/>
    </row>
    <row r="7839" spans="11:22" x14ac:dyDescent="0.25">
      <c r="K7839" s="36"/>
      <c r="L7839" s="37"/>
      <c r="M7839" s="37"/>
      <c r="N7839" s="37"/>
      <c r="O7839" s="37"/>
      <c r="P7839" s="36"/>
      <c r="S7839" s="36"/>
      <c r="T7839" s="36"/>
      <c r="U7839" s="36"/>
      <c r="V7839" s="36"/>
    </row>
    <row r="7840" spans="11:22" x14ac:dyDescent="0.25">
      <c r="K7840" s="36"/>
      <c r="L7840" s="37"/>
      <c r="M7840" s="37"/>
      <c r="N7840" s="37"/>
      <c r="O7840" s="37"/>
      <c r="P7840" s="36"/>
      <c r="S7840" s="36"/>
      <c r="T7840" s="36"/>
      <c r="U7840" s="36"/>
      <c r="V7840" s="36"/>
    </row>
    <row r="7841" spans="11:22" x14ac:dyDescent="0.25">
      <c r="K7841" s="36"/>
      <c r="L7841" s="37"/>
      <c r="M7841" s="37"/>
      <c r="N7841" s="37"/>
      <c r="O7841" s="37"/>
      <c r="P7841" s="36"/>
      <c r="S7841" s="36"/>
      <c r="T7841" s="36"/>
      <c r="U7841" s="36"/>
      <c r="V7841" s="36"/>
    </row>
    <row r="7842" spans="11:22" x14ac:dyDescent="0.25">
      <c r="K7842" s="36"/>
      <c r="L7842" s="37"/>
      <c r="M7842" s="37"/>
      <c r="N7842" s="37"/>
      <c r="O7842" s="37"/>
      <c r="P7842" s="36"/>
      <c r="S7842" s="36"/>
      <c r="T7842" s="36"/>
      <c r="U7842" s="36"/>
      <c r="V7842" s="36"/>
    </row>
    <row r="7843" spans="11:22" x14ac:dyDescent="0.25">
      <c r="K7843" s="36"/>
      <c r="L7843" s="37"/>
      <c r="M7843" s="37"/>
      <c r="N7843" s="37"/>
      <c r="O7843" s="37"/>
      <c r="P7843" s="36"/>
      <c r="S7843" s="36"/>
      <c r="T7843" s="36"/>
      <c r="U7843" s="36"/>
      <c r="V7843" s="36"/>
    </row>
    <row r="7844" spans="11:22" x14ac:dyDescent="0.25">
      <c r="K7844" s="36"/>
      <c r="L7844" s="37"/>
      <c r="M7844" s="37"/>
      <c r="N7844" s="37"/>
      <c r="O7844" s="37"/>
      <c r="P7844" s="36"/>
      <c r="S7844" s="36"/>
      <c r="T7844" s="36"/>
      <c r="U7844" s="36"/>
      <c r="V7844" s="36"/>
    </row>
    <row r="7845" spans="11:22" x14ac:dyDescent="0.25">
      <c r="K7845" s="36"/>
      <c r="L7845" s="37"/>
      <c r="M7845" s="37"/>
      <c r="N7845" s="37"/>
      <c r="O7845" s="37"/>
      <c r="P7845" s="36"/>
      <c r="S7845" s="36"/>
      <c r="T7845" s="36"/>
      <c r="U7845" s="36"/>
      <c r="V7845" s="36"/>
    </row>
    <row r="7846" spans="11:22" x14ac:dyDescent="0.25">
      <c r="K7846" s="36"/>
      <c r="L7846" s="37"/>
      <c r="M7846" s="37"/>
      <c r="N7846" s="37"/>
      <c r="O7846" s="37"/>
      <c r="P7846" s="36"/>
      <c r="S7846" s="36"/>
      <c r="T7846" s="36"/>
      <c r="U7846" s="36"/>
      <c r="V7846" s="36"/>
    </row>
    <row r="7847" spans="11:22" x14ac:dyDescent="0.25">
      <c r="K7847" s="36"/>
      <c r="L7847" s="37"/>
      <c r="M7847" s="37"/>
      <c r="N7847" s="37"/>
      <c r="O7847" s="37"/>
      <c r="P7847" s="36"/>
      <c r="S7847" s="36"/>
      <c r="T7847" s="36"/>
      <c r="U7847" s="36"/>
      <c r="V7847" s="36"/>
    </row>
    <row r="7848" spans="11:22" x14ac:dyDescent="0.25">
      <c r="K7848" s="36"/>
      <c r="L7848" s="37"/>
      <c r="M7848" s="37"/>
      <c r="N7848" s="37"/>
      <c r="O7848" s="37"/>
      <c r="P7848" s="36"/>
      <c r="S7848" s="36"/>
      <c r="T7848" s="36"/>
      <c r="U7848" s="36"/>
      <c r="V7848" s="36"/>
    </row>
    <row r="7849" spans="11:22" x14ac:dyDescent="0.25">
      <c r="K7849" s="36"/>
      <c r="L7849" s="37"/>
      <c r="M7849" s="37"/>
      <c r="N7849" s="37"/>
      <c r="O7849" s="37"/>
      <c r="P7849" s="36"/>
      <c r="S7849" s="36"/>
      <c r="T7849" s="36"/>
      <c r="U7849" s="36"/>
      <c r="V7849" s="36"/>
    </row>
    <row r="7850" spans="11:22" x14ac:dyDescent="0.25">
      <c r="K7850" s="36"/>
      <c r="L7850" s="37"/>
      <c r="M7850" s="37"/>
      <c r="N7850" s="37"/>
      <c r="O7850" s="37"/>
      <c r="P7850" s="36"/>
      <c r="S7850" s="36"/>
      <c r="T7850" s="36"/>
      <c r="U7850" s="36"/>
      <c r="V7850" s="36"/>
    </row>
    <row r="7851" spans="11:22" x14ac:dyDescent="0.25">
      <c r="K7851" s="36"/>
      <c r="L7851" s="37"/>
      <c r="M7851" s="37"/>
      <c r="N7851" s="37"/>
      <c r="O7851" s="37"/>
      <c r="P7851" s="36"/>
      <c r="S7851" s="36"/>
      <c r="T7851" s="36"/>
      <c r="U7851" s="36"/>
      <c r="V7851" s="36"/>
    </row>
    <row r="7852" spans="11:22" x14ac:dyDescent="0.25">
      <c r="K7852" s="36"/>
      <c r="L7852" s="37"/>
      <c r="M7852" s="37"/>
      <c r="N7852" s="37"/>
      <c r="O7852" s="37"/>
      <c r="P7852" s="36"/>
      <c r="S7852" s="36"/>
      <c r="T7852" s="36"/>
      <c r="U7852" s="36"/>
      <c r="V7852" s="36"/>
    </row>
    <row r="7853" spans="11:22" x14ac:dyDescent="0.25">
      <c r="K7853" s="36"/>
      <c r="L7853" s="37"/>
      <c r="M7853" s="37"/>
      <c r="N7853" s="37"/>
      <c r="O7853" s="37"/>
      <c r="P7853" s="36"/>
      <c r="S7853" s="36"/>
      <c r="T7853" s="36"/>
      <c r="U7853" s="36"/>
      <c r="V7853" s="36"/>
    </row>
    <row r="7854" spans="11:22" x14ac:dyDescent="0.25">
      <c r="K7854" s="36"/>
      <c r="L7854" s="37"/>
      <c r="M7854" s="37"/>
      <c r="N7854" s="37"/>
      <c r="O7854" s="37"/>
      <c r="P7854" s="36"/>
      <c r="S7854" s="36"/>
      <c r="T7854" s="36"/>
      <c r="U7854" s="36"/>
      <c r="V7854" s="36"/>
    </row>
    <row r="7855" spans="11:22" x14ac:dyDescent="0.25">
      <c r="K7855" s="36"/>
      <c r="L7855" s="37"/>
      <c r="M7855" s="37"/>
      <c r="N7855" s="37"/>
      <c r="O7855" s="37"/>
      <c r="P7855" s="36"/>
      <c r="S7855" s="36"/>
      <c r="T7855" s="36"/>
      <c r="U7855" s="36"/>
      <c r="V7855" s="36"/>
    </row>
    <row r="7856" spans="11:22" x14ac:dyDescent="0.25">
      <c r="K7856" s="36"/>
      <c r="L7856" s="37"/>
      <c r="M7856" s="37"/>
      <c r="N7856" s="37"/>
      <c r="O7856" s="37"/>
      <c r="P7856" s="36"/>
      <c r="S7856" s="36"/>
      <c r="T7856" s="36"/>
      <c r="U7856" s="36"/>
      <c r="V7856" s="36"/>
    </row>
    <row r="7857" spans="11:22" x14ac:dyDescent="0.25">
      <c r="K7857" s="36"/>
      <c r="L7857" s="37"/>
      <c r="M7857" s="37"/>
      <c r="N7857" s="37"/>
      <c r="O7857" s="37"/>
      <c r="P7857" s="36"/>
      <c r="S7857" s="36"/>
      <c r="T7857" s="36"/>
      <c r="U7857" s="36"/>
      <c r="V7857" s="36"/>
    </row>
    <row r="7858" spans="11:22" x14ac:dyDescent="0.25">
      <c r="K7858" s="36"/>
      <c r="L7858" s="37"/>
      <c r="M7858" s="37"/>
      <c r="N7858" s="37"/>
      <c r="O7858" s="37"/>
      <c r="P7858" s="36"/>
      <c r="S7858" s="36"/>
      <c r="T7858" s="36"/>
      <c r="U7858" s="36"/>
      <c r="V7858" s="36"/>
    </row>
    <row r="7859" spans="11:22" x14ac:dyDescent="0.25">
      <c r="K7859" s="36"/>
      <c r="L7859" s="37"/>
      <c r="M7859" s="37"/>
      <c r="N7859" s="37"/>
      <c r="O7859" s="37"/>
      <c r="P7859" s="36"/>
      <c r="S7859" s="36"/>
      <c r="T7859" s="36"/>
      <c r="U7859" s="36"/>
      <c r="V7859" s="36"/>
    </row>
    <row r="7860" spans="11:22" x14ac:dyDescent="0.25">
      <c r="K7860" s="36"/>
      <c r="L7860" s="37"/>
      <c r="M7860" s="37"/>
      <c r="N7860" s="37"/>
      <c r="O7860" s="37"/>
      <c r="P7860" s="36"/>
      <c r="S7860" s="36"/>
      <c r="T7860" s="36"/>
      <c r="U7860" s="36"/>
      <c r="V7860" s="36"/>
    </row>
    <row r="7861" spans="11:22" x14ac:dyDescent="0.25">
      <c r="K7861" s="36"/>
      <c r="L7861" s="37"/>
      <c r="M7861" s="37"/>
      <c r="N7861" s="37"/>
      <c r="O7861" s="37"/>
      <c r="P7861" s="36"/>
      <c r="S7861" s="36"/>
      <c r="T7861" s="36"/>
      <c r="U7861" s="36"/>
      <c r="V7861" s="36"/>
    </row>
    <row r="7862" spans="11:22" x14ac:dyDescent="0.25">
      <c r="K7862" s="36"/>
      <c r="L7862" s="37"/>
      <c r="M7862" s="37"/>
      <c r="N7862" s="37"/>
      <c r="O7862" s="37"/>
      <c r="P7862" s="36"/>
      <c r="S7862" s="36"/>
      <c r="T7862" s="36"/>
      <c r="U7862" s="36"/>
      <c r="V7862" s="36"/>
    </row>
    <row r="7863" spans="11:22" x14ac:dyDescent="0.25">
      <c r="K7863" s="36"/>
      <c r="L7863" s="37"/>
      <c r="M7863" s="37"/>
      <c r="N7863" s="37"/>
      <c r="O7863" s="37"/>
      <c r="P7863" s="36"/>
      <c r="S7863" s="36"/>
      <c r="T7863" s="36"/>
      <c r="U7863" s="36"/>
      <c r="V7863" s="36"/>
    </row>
    <row r="7864" spans="11:22" x14ac:dyDescent="0.25">
      <c r="K7864" s="36"/>
      <c r="L7864" s="37"/>
      <c r="M7864" s="37"/>
      <c r="N7864" s="37"/>
      <c r="O7864" s="37"/>
      <c r="P7864" s="36"/>
      <c r="S7864" s="36"/>
      <c r="T7864" s="36"/>
      <c r="U7864" s="36"/>
      <c r="V7864" s="36"/>
    </row>
    <row r="7865" spans="11:22" x14ac:dyDescent="0.25">
      <c r="K7865" s="36"/>
      <c r="L7865" s="37"/>
      <c r="M7865" s="37"/>
      <c r="N7865" s="37"/>
      <c r="O7865" s="37"/>
      <c r="P7865" s="36"/>
      <c r="S7865" s="36"/>
      <c r="T7865" s="36"/>
      <c r="U7865" s="36"/>
      <c r="V7865" s="36"/>
    </row>
    <row r="7866" spans="11:22" x14ac:dyDescent="0.25">
      <c r="K7866" s="36"/>
      <c r="L7866" s="37"/>
      <c r="M7866" s="37"/>
      <c r="N7866" s="37"/>
      <c r="O7866" s="37"/>
      <c r="P7866" s="36"/>
      <c r="S7866" s="36"/>
      <c r="T7866" s="36"/>
      <c r="U7866" s="36"/>
      <c r="V7866" s="36"/>
    </row>
    <row r="7867" spans="11:22" x14ac:dyDescent="0.25">
      <c r="K7867" s="36"/>
      <c r="L7867" s="37"/>
      <c r="M7867" s="37"/>
      <c r="N7867" s="37"/>
      <c r="O7867" s="37"/>
      <c r="P7867" s="36"/>
      <c r="S7867" s="36"/>
      <c r="T7867" s="36"/>
      <c r="U7867" s="36"/>
      <c r="V7867" s="36"/>
    </row>
    <row r="7868" spans="11:22" x14ac:dyDescent="0.25">
      <c r="K7868" s="36"/>
      <c r="L7868" s="37"/>
      <c r="M7868" s="37"/>
      <c r="N7868" s="37"/>
      <c r="O7868" s="37"/>
      <c r="P7868" s="36"/>
      <c r="S7868" s="36"/>
      <c r="T7868" s="36"/>
      <c r="U7868" s="36"/>
      <c r="V7868" s="36"/>
    </row>
    <row r="7869" spans="11:22" x14ac:dyDescent="0.25">
      <c r="K7869" s="36"/>
      <c r="L7869" s="37"/>
      <c r="M7869" s="37"/>
      <c r="N7869" s="37"/>
      <c r="O7869" s="37"/>
      <c r="P7869" s="36"/>
      <c r="S7869" s="36"/>
      <c r="T7869" s="36"/>
      <c r="U7869" s="36"/>
      <c r="V7869" s="36"/>
    </row>
    <row r="7870" spans="11:22" x14ac:dyDescent="0.25">
      <c r="K7870" s="36"/>
      <c r="L7870" s="37"/>
      <c r="M7870" s="37"/>
      <c r="N7870" s="37"/>
      <c r="O7870" s="37"/>
      <c r="P7870" s="36"/>
      <c r="S7870" s="36"/>
      <c r="T7870" s="36"/>
      <c r="U7870" s="36"/>
      <c r="V7870" s="36"/>
    </row>
    <row r="7871" spans="11:22" x14ac:dyDescent="0.25">
      <c r="K7871" s="36"/>
      <c r="L7871" s="37"/>
      <c r="M7871" s="37"/>
      <c r="N7871" s="37"/>
      <c r="O7871" s="37"/>
      <c r="P7871" s="36"/>
      <c r="S7871" s="36"/>
      <c r="T7871" s="36"/>
      <c r="U7871" s="36"/>
      <c r="V7871" s="36"/>
    </row>
    <row r="7872" spans="11:22" x14ac:dyDescent="0.25">
      <c r="K7872" s="36"/>
      <c r="L7872" s="37"/>
      <c r="M7872" s="37"/>
      <c r="N7872" s="37"/>
      <c r="O7872" s="37"/>
      <c r="P7872" s="36"/>
      <c r="S7872" s="36"/>
      <c r="T7872" s="36"/>
      <c r="U7872" s="36"/>
      <c r="V7872" s="36"/>
    </row>
    <row r="7873" spans="11:22" x14ac:dyDescent="0.25">
      <c r="K7873" s="36"/>
      <c r="L7873" s="37"/>
      <c r="M7873" s="37"/>
      <c r="N7873" s="37"/>
      <c r="O7873" s="37"/>
      <c r="P7873" s="36"/>
      <c r="S7873" s="36"/>
      <c r="T7873" s="36"/>
      <c r="U7873" s="36"/>
      <c r="V7873" s="36"/>
    </row>
    <row r="7874" spans="11:22" x14ac:dyDescent="0.25">
      <c r="K7874" s="36"/>
      <c r="L7874" s="37"/>
      <c r="M7874" s="37"/>
      <c r="N7874" s="37"/>
      <c r="O7874" s="37"/>
      <c r="P7874" s="36"/>
      <c r="S7874" s="36"/>
      <c r="T7874" s="36"/>
      <c r="U7874" s="36"/>
      <c r="V7874" s="36"/>
    </row>
    <row r="7875" spans="11:22" x14ac:dyDescent="0.25">
      <c r="K7875" s="36"/>
      <c r="L7875" s="37"/>
      <c r="M7875" s="37"/>
      <c r="N7875" s="37"/>
      <c r="O7875" s="37"/>
      <c r="P7875" s="36"/>
      <c r="S7875" s="36"/>
      <c r="T7875" s="36"/>
      <c r="U7875" s="36"/>
      <c r="V7875" s="36"/>
    </row>
    <row r="7876" spans="11:22" x14ac:dyDescent="0.25">
      <c r="K7876" s="36"/>
      <c r="L7876" s="37"/>
      <c r="M7876" s="37"/>
      <c r="N7876" s="37"/>
      <c r="O7876" s="37"/>
      <c r="P7876" s="36"/>
      <c r="S7876" s="36"/>
      <c r="T7876" s="36"/>
      <c r="U7876" s="36"/>
      <c r="V7876" s="36"/>
    </row>
    <row r="7877" spans="11:22" x14ac:dyDescent="0.25">
      <c r="K7877" s="36"/>
      <c r="L7877" s="37"/>
      <c r="M7877" s="37"/>
      <c r="N7877" s="37"/>
      <c r="O7877" s="37"/>
      <c r="P7877" s="36"/>
      <c r="S7877" s="36"/>
      <c r="T7877" s="36"/>
      <c r="U7877" s="36"/>
      <c r="V7877" s="36"/>
    </row>
    <row r="7878" spans="11:22" x14ac:dyDescent="0.25">
      <c r="K7878" s="36"/>
      <c r="L7878" s="37"/>
      <c r="M7878" s="37"/>
      <c r="N7878" s="37"/>
      <c r="O7878" s="37"/>
      <c r="P7878" s="36"/>
      <c r="S7878" s="36"/>
      <c r="T7878" s="36"/>
      <c r="U7878" s="36"/>
      <c r="V7878" s="36"/>
    </row>
    <row r="7879" spans="11:22" x14ac:dyDescent="0.25">
      <c r="K7879" s="36"/>
      <c r="L7879" s="37"/>
      <c r="M7879" s="37"/>
      <c r="N7879" s="37"/>
      <c r="O7879" s="37"/>
      <c r="P7879" s="36"/>
      <c r="S7879" s="36"/>
      <c r="T7879" s="36"/>
      <c r="U7879" s="36"/>
      <c r="V7879" s="36"/>
    </row>
    <row r="7880" spans="11:22" x14ac:dyDescent="0.25">
      <c r="K7880" s="36"/>
      <c r="L7880" s="37"/>
      <c r="M7880" s="37"/>
      <c r="N7880" s="37"/>
      <c r="O7880" s="37"/>
      <c r="P7880" s="36"/>
      <c r="S7880" s="36"/>
      <c r="T7880" s="36"/>
      <c r="U7880" s="36"/>
      <c r="V7880" s="36"/>
    </row>
    <row r="7881" spans="11:22" x14ac:dyDescent="0.25">
      <c r="K7881" s="36"/>
      <c r="L7881" s="37"/>
      <c r="M7881" s="37"/>
      <c r="N7881" s="37"/>
      <c r="O7881" s="37"/>
      <c r="P7881" s="36"/>
      <c r="S7881" s="36"/>
      <c r="T7881" s="36"/>
      <c r="U7881" s="36"/>
      <c r="V7881" s="36"/>
    </row>
    <row r="7882" spans="11:22" x14ac:dyDescent="0.25">
      <c r="K7882" s="36"/>
      <c r="L7882" s="37"/>
      <c r="M7882" s="37"/>
      <c r="N7882" s="37"/>
      <c r="O7882" s="37"/>
      <c r="P7882" s="36"/>
      <c r="S7882" s="36"/>
      <c r="T7882" s="36"/>
      <c r="U7882" s="36"/>
      <c r="V7882" s="36"/>
    </row>
    <row r="7883" spans="11:22" x14ac:dyDescent="0.25">
      <c r="K7883" s="36"/>
      <c r="L7883" s="37"/>
      <c r="M7883" s="37"/>
      <c r="N7883" s="37"/>
      <c r="O7883" s="37"/>
      <c r="P7883" s="36"/>
      <c r="S7883" s="36"/>
      <c r="T7883" s="36"/>
      <c r="U7883" s="36"/>
      <c r="V7883" s="36"/>
    </row>
    <row r="7884" spans="11:22" x14ac:dyDescent="0.25">
      <c r="K7884" s="36"/>
      <c r="L7884" s="37"/>
      <c r="M7884" s="37"/>
      <c r="N7884" s="37"/>
      <c r="O7884" s="37"/>
      <c r="P7884" s="36"/>
      <c r="S7884" s="36"/>
      <c r="T7884" s="36"/>
      <c r="U7884" s="36"/>
      <c r="V7884" s="36"/>
    </row>
    <row r="7885" spans="11:22" x14ac:dyDescent="0.25">
      <c r="K7885" s="36"/>
      <c r="L7885" s="37"/>
      <c r="M7885" s="37"/>
      <c r="N7885" s="37"/>
      <c r="O7885" s="37"/>
      <c r="P7885" s="36"/>
      <c r="S7885" s="36"/>
      <c r="T7885" s="36"/>
      <c r="U7885" s="36"/>
      <c r="V7885" s="36"/>
    </row>
    <row r="7886" spans="11:22" x14ac:dyDescent="0.25">
      <c r="K7886" s="36"/>
      <c r="L7886" s="37"/>
      <c r="M7886" s="37"/>
      <c r="N7886" s="37"/>
      <c r="O7886" s="37"/>
      <c r="P7886" s="36"/>
      <c r="S7886" s="36"/>
      <c r="T7886" s="36"/>
      <c r="U7886" s="36"/>
      <c r="V7886" s="36"/>
    </row>
    <row r="7887" spans="11:22" x14ac:dyDescent="0.25">
      <c r="K7887" s="36"/>
      <c r="L7887" s="37"/>
      <c r="M7887" s="37"/>
      <c r="N7887" s="37"/>
      <c r="O7887" s="37"/>
      <c r="P7887" s="36"/>
      <c r="S7887" s="36"/>
      <c r="T7887" s="36"/>
      <c r="U7887" s="36"/>
      <c r="V7887" s="36"/>
    </row>
    <row r="7888" spans="11:22" x14ac:dyDescent="0.25">
      <c r="K7888" s="36"/>
      <c r="L7888" s="37"/>
      <c r="M7888" s="37"/>
      <c r="N7888" s="37"/>
      <c r="O7888" s="37"/>
      <c r="P7888" s="36"/>
      <c r="S7888" s="36"/>
      <c r="T7888" s="36"/>
      <c r="U7888" s="36"/>
      <c r="V7888" s="36"/>
    </row>
    <row r="7889" spans="11:22" x14ac:dyDescent="0.25">
      <c r="K7889" s="36"/>
      <c r="L7889" s="37"/>
      <c r="M7889" s="37"/>
      <c r="N7889" s="37"/>
      <c r="O7889" s="37"/>
      <c r="P7889" s="36"/>
      <c r="S7889" s="36"/>
      <c r="T7889" s="36"/>
      <c r="U7889" s="36"/>
      <c r="V7889" s="36"/>
    </row>
    <row r="7890" spans="11:22" x14ac:dyDescent="0.25">
      <c r="K7890" s="36"/>
      <c r="L7890" s="37"/>
      <c r="M7890" s="37"/>
      <c r="N7890" s="37"/>
      <c r="O7890" s="37"/>
      <c r="P7890" s="36"/>
      <c r="S7890" s="36"/>
      <c r="T7890" s="36"/>
      <c r="U7890" s="36"/>
      <c r="V7890" s="36"/>
    </row>
    <row r="7891" spans="11:22" x14ac:dyDescent="0.25">
      <c r="K7891" s="36"/>
      <c r="L7891" s="37"/>
      <c r="M7891" s="37"/>
      <c r="N7891" s="37"/>
      <c r="O7891" s="37"/>
      <c r="P7891" s="36"/>
      <c r="S7891" s="36"/>
      <c r="T7891" s="36"/>
      <c r="U7891" s="36"/>
      <c r="V7891" s="36"/>
    </row>
    <row r="7892" spans="11:22" x14ac:dyDescent="0.25">
      <c r="K7892" s="36"/>
      <c r="L7892" s="37"/>
      <c r="M7892" s="37"/>
      <c r="N7892" s="37"/>
      <c r="O7892" s="37"/>
      <c r="P7892" s="36"/>
      <c r="S7892" s="36"/>
      <c r="T7892" s="36"/>
      <c r="U7892" s="36"/>
      <c r="V7892" s="36"/>
    </row>
    <row r="7893" spans="11:22" x14ac:dyDescent="0.25">
      <c r="K7893" s="36"/>
      <c r="L7893" s="37"/>
      <c r="M7893" s="37"/>
      <c r="N7893" s="37"/>
      <c r="O7893" s="37"/>
      <c r="P7893" s="36"/>
      <c r="S7893" s="36"/>
      <c r="T7893" s="36"/>
      <c r="U7893" s="36"/>
      <c r="V7893" s="36"/>
    </row>
    <row r="7894" spans="11:22" x14ac:dyDescent="0.25">
      <c r="K7894" s="36"/>
      <c r="L7894" s="37"/>
      <c r="M7894" s="37"/>
      <c r="N7894" s="37"/>
      <c r="O7894" s="37"/>
      <c r="P7894" s="36"/>
      <c r="S7894" s="36"/>
      <c r="T7894" s="36"/>
      <c r="U7894" s="36"/>
      <c r="V7894" s="36"/>
    </row>
    <row r="7895" spans="11:22" x14ac:dyDescent="0.25">
      <c r="K7895" s="36"/>
      <c r="L7895" s="37"/>
      <c r="M7895" s="37"/>
      <c r="N7895" s="37"/>
      <c r="O7895" s="37"/>
      <c r="P7895" s="36"/>
      <c r="S7895" s="36"/>
      <c r="T7895" s="36"/>
      <c r="U7895" s="36"/>
      <c r="V7895" s="36"/>
    </row>
    <row r="7896" spans="11:22" x14ac:dyDescent="0.25">
      <c r="K7896" s="36"/>
      <c r="L7896" s="37"/>
      <c r="M7896" s="37"/>
      <c r="N7896" s="37"/>
      <c r="O7896" s="37"/>
      <c r="P7896" s="36"/>
      <c r="S7896" s="36"/>
      <c r="T7896" s="36"/>
      <c r="U7896" s="36"/>
      <c r="V7896" s="36"/>
    </row>
    <row r="7897" spans="11:22" x14ac:dyDescent="0.25">
      <c r="K7897" s="36"/>
      <c r="L7897" s="37"/>
      <c r="M7897" s="37"/>
      <c r="N7897" s="37"/>
      <c r="O7897" s="37"/>
      <c r="P7897" s="36"/>
      <c r="S7897" s="36"/>
      <c r="T7897" s="36"/>
      <c r="U7897" s="36"/>
      <c r="V7897" s="36"/>
    </row>
    <row r="7898" spans="11:22" x14ac:dyDescent="0.25">
      <c r="K7898" s="36"/>
      <c r="L7898" s="37"/>
      <c r="M7898" s="37"/>
      <c r="N7898" s="37"/>
      <c r="O7898" s="37"/>
      <c r="P7898" s="36"/>
      <c r="S7898" s="36"/>
      <c r="T7898" s="36"/>
      <c r="U7898" s="36"/>
      <c r="V7898" s="36"/>
    </row>
    <row r="7899" spans="11:22" x14ac:dyDescent="0.25">
      <c r="K7899" s="36"/>
      <c r="L7899" s="37"/>
      <c r="M7899" s="37"/>
      <c r="N7899" s="37"/>
      <c r="O7899" s="37"/>
      <c r="P7899" s="36"/>
      <c r="S7899" s="36"/>
      <c r="T7899" s="36"/>
      <c r="U7899" s="36"/>
      <c r="V7899" s="36"/>
    </row>
    <row r="7900" spans="11:22" x14ac:dyDescent="0.25">
      <c r="K7900" s="36"/>
      <c r="L7900" s="37"/>
      <c r="M7900" s="37"/>
      <c r="N7900" s="37"/>
      <c r="O7900" s="37"/>
      <c r="P7900" s="36"/>
      <c r="S7900" s="36"/>
      <c r="T7900" s="36"/>
      <c r="U7900" s="36"/>
      <c r="V7900" s="36"/>
    </row>
    <row r="7901" spans="11:22" x14ac:dyDescent="0.25">
      <c r="K7901" s="36"/>
      <c r="L7901" s="37"/>
      <c r="M7901" s="37"/>
      <c r="N7901" s="37"/>
      <c r="O7901" s="37"/>
      <c r="P7901" s="36"/>
      <c r="S7901" s="36"/>
      <c r="T7901" s="36"/>
      <c r="U7901" s="36"/>
      <c r="V7901" s="36"/>
    </row>
    <row r="7902" spans="11:22" x14ac:dyDescent="0.25">
      <c r="K7902" s="36"/>
      <c r="L7902" s="37"/>
      <c r="M7902" s="37"/>
      <c r="N7902" s="37"/>
      <c r="O7902" s="37"/>
      <c r="P7902" s="36"/>
      <c r="S7902" s="36"/>
      <c r="T7902" s="36"/>
      <c r="U7902" s="36"/>
      <c r="V7902" s="36"/>
    </row>
    <row r="7903" spans="11:22" x14ac:dyDescent="0.25">
      <c r="K7903" s="36"/>
      <c r="L7903" s="37"/>
      <c r="M7903" s="37"/>
      <c r="N7903" s="37"/>
      <c r="O7903" s="37"/>
      <c r="P7903" s="36"/>
      <c r="S7903" s="36"/>
      <c r="T7903" s="36"/>
      <c r="U7903" s="36"/>
      <c r="V7903" s="36"/>
    </row>
    <row r="7904" spans="11:22" x14ac:dyDescent="0.25">
      <c r="K7904" s="36"/>
      <c r="L7904" s="37"/>
      <c r="M7904" s="37"/>
      <c r="N7904" s="37"/>
      <c r="O7904" s="37"/>
      <c r="P7904" s="36"/>
      <c r="S7904" s="36"/>
      <c r="T7904" s="36"/>
      <c r="U7904" s="36"/>
      <c r="V7904" s="36"/>
    </row>
    <row r="7905" spans="11:22" x14ac:dyDescent="0.25">
      <c r="K7905" s="36"/>
      <c r="L7905" s="37"/>
      <c r="M7905" s="37"/>
      <c r="N7905" s="37"/>
      <c r="O7905" s="37"/>
      <c r="P7905" s="36"/>
      <c r="S7905" s="36"/>
      <c r="T7905" s="36"/>
      <c r="U7905" s="36"/>
      <c r="V7905" s="36"/>
    </row>
    <row r="7906" spans="11:22" x14ac:dyDescent="0.25">
      <c r="K7906" s="36"/>
      <c r="L7906" s="37"/>
      <c r="M7906" s="37"/>
      <c r="N7906" s="37"/>
      <c r="O7906" s="37"/>
      <c r="P7906" s="36"/>
      <c r="S7906" s="36"/>
      <c r="T7906" s="36"/>
      <c r="U7906" s="36"/>
      <c r="V7906" s="36"/>
    </row>
    <row r="7907" spans="11:22" x14ac:dyDescent="0.25">
      <c r="K7907" s="36"/>
      <c r="L7907" s="37"/>
      <c r="M7907" s="37"/>
      <c r="N7907" s="37"/>
      <c r="O7907" s="37"/>
      <c r="P7907" s="36"/>
      <c r="S7907" s="36"/>
      <c r="T7907" s="36"/>
      <c r="U7907" s="36"/>
      <c r="V7907" s="36"/>
    </row>
    <row r="7908" spans="11:22" x14ac:dyDescent="0.25">
      <c r="K7908" s="36"/>
      <c r="L7908" s="37"/>
      <c r="M7908" s="37"/>
      <c r="N7908" s="37"/>
      <c r="O7908" s="37"/>
      <c r="P7908" s="36"/>
      <c r="S7908" s="36"/>
      <c r="T7908" s="36"/>
      <c r="U7908" s="36"/>
      <c r="V7908" s="36"/>
    </row>
    <row r="7909" spans="11:22" x14ac:dyDescent="0.25">
      <c r="K7909" s="36"/>
      <c r="L7909" s="37"/>
      <c r="M7909" s="37"/>
      <c r="N7909" s="37"/>
      <c r="O7909" s="37"/>
      <c r="P7909" s="36"/>
      <c r="S7909" s="36"/>
      <c r="T7909" s="36"/>
      <c r="U7909" s="36"/>
      <c r="V7909" s="36"/>
    </row>
    <row r="7910" spans="11:22" x14ac:dyDescent="0.25">
      <c r="K7910" s="36"/>
      <c r="L7910" s="37"/>
      <c r="M7910" s="37"/>
      <c r="N7910" s="37"/>
      <c r="O7910" s="37"/>
      <c r="P7910" s="36"/>
      <c r="S7910" s="36"/>
      <c r="T7910" s="36"/>
      <c r="U7910" s="36"/>
      <c r="V7910" s="36"/>
    </row>
    <row r="7911" spans="11:22" x14ac:dyDescent="0.25">
      <c r="K7911" s="36"/>
      <c r="L7911" s="37"/>
      <c r="M7911" s="37"/>
      <c r="N7911" s="37"/>
      <c r="O7911" s="37"/>
      <c r="P7911" s="36"/>
      <c r="S7911" s="36"/>
      <c r="T7911" s="36"/>
      <c r="U7911" s="36"/>
      <c r="V7911" s="36"/>
    </row>
    <row r="7912" spans="11:22" x14ac:dyDescent="0.25">
      <c r="K7912" s="36"/>
      <c r="L7912" s="37"/>
      <c r="M7912" s="37"/>
      <c r="N7912" s="37"/>
      <c r="O7912" s="37"/>
      <c r="P7912" s="36"/>
      <c r="S7912" s="36"/>
      <c r="T7912" s="36"/>
      <c r="U7912" s="36"/>
      <c r="V7912" s="36"/>
    </row>
    <row r="7913" spans="11:22" x14ac:dyDescent="0.25">
      <c r="K7913" s="36"/>
      <c r="L7913" s="37"/>
      <c r="M7913" s="37"/>
      <c r="N7913" s="37"/>
      <c r="O7913" s="37"/>
      <c r="P7913" s="36"/>
      <c r="S7913" s="36"/>
      <c r="T7913" s="36"/>
      <c r="U7913" s="36"/>
      <c r="V7913" s="36"/>
    </row>
    <row r="7914" spans="11:22" x14ac:dyDescent="0.25">
      <c r="K7914" s="36"/>
      <c r="L7914" s="37"/>
      <c r="M7914" s="37"/>
      <c r="N7914" s="37"/>
      <c r="O7914" s="37"/>
      <c r="P7914" s="36"/>
      <c r="S7914" s="36"/>
      <c r="T7914" s="36"/>
      <c r="U7914" s="36"/>
      <c r="V7914" s="36"/>
    </row>
    <row r="7915" spans="11:22" x14ac:dyDescent="0.25">
      <c r="K7915" s="36"/>
      <c r="L7915" s="37"/>
      <c r="M7915" s="37"/>
      <c r="N7915" s="37"/>
      <c r="O7915" s="37"/>
      <c r="P7915" s="36"/>
      <c r="S7915" s="36"/>
      <c r="T7915" s="36"/>
      <c r="U7915" s="36"/>
      <c r="V7915" s="36"/>
    </row>
    <row r="7916" spans="11:22" x14ac:dyDescent="0.25">
      <c r="K7916" s="36"/>
      <c r="L7916" s="37"/>
      <c r="M7916" s="37"/>
      <c r="N7916" s="37"/>
      <c r="O7916" s="37"/>
      <c r="P7916" s="36"/>
      <c r="S7916" s="36"/>
      <c r="T7916" s="36"/>
      <c r="U7916" s="36"/>
      <c r="V7916" s="36"/>
    </row>
    <row r="7917" spans="11:22" x14ac:dyDescent="0.25">
      <c r="K7917" s="36"/>
      <c r="L7917" s="37"/>
      <c r="M7917" s="37"/>
      <c r="N7917" s="37"/>
      <c r="O7917" s="37"/>
      <c r="P7917" s="36"/>
      <c r="S7917" s="36"/>
      <c r="T7917" s="36"/>
      <c r="U7917" s="36"/>
      <c r="V7917" s="36"/>
    </row>
    <row r="7918" spans="11:22" x14ac:dyDescent="0.25">
      <c r="K7918" s="36"/>
      <c r="L7918" s="37"/>
      <c r="M7918" s="37"/>
      <c r="N7918" s="37"/>
      <c r="O7918" s="37"/>
      <c r="P7918" s="36"/>
      <c r="S7918" s="36"/>
      <c r="T7918" s="36"/>
      <c r="U7918" s="36"/>
      <c r="V7918" s="36"/>
    </row>
    <row r="7919" spans="11:22" x14ac:dyDescent="0.25">
      <c r="K7919" s="36"/>
      <c r="L7919" s="37"/>
      <c r="M7919" s="37"/>
      <c r="N7919" s="37"/>
      <c r="O7919" s="37"/>
      <c r="P7919" s="36"/>
      <c r="S7919" s="36"/>
      <c r="T7919" s="36"/>
      <c r="U7919" s="36"/>
      <c r="V7919" s="36"/>
    </row>
    <row r="7920" spans="11:22" x14ac:dyDescent="0.25">
      <c r="K7920" s="36"/>
      <c r="L7920" s="37"/>
      <c r="M7920" s="37"/>
      <c r="N7920" s="37"/>
      <c r="O7920" s="37"/>
      <c r="P7920" s="36"/>
      <c r="S7920" s="36"/>
      <c r="T7920" s="36"/>
      <c r="U7920" s="36"/>
      <c r="V7920" s="36"/>
    </row>
    <row r="7921" spans="11:22" x14ac:dyDescent="0.25">
      <c r="K7921" s="36"/>
      <c r="L7921" s="37"/>
      <c r="M7921" s="37"/>
      <c r="N7921" s="37"/>
      <c r="O7921" s="37"/>
      <c r="P7921" s="36"/>
      <c r="S7921" s="36"/>
      <c r="T7921" s="36"/>
      <c r="U7921" s="36"/>
      <c r="V7921" s="36"/>
    </row>
    <row r="7922" spans="11:22" x14ac:dyDescent="0.25">
      <c r="K7922" s="36"/>
      <c r="L7922" s="37"/>
      <c r="M7922" s="37"/>
      <c r="N7922" s="37"/>
      <c r="O7922" s="37"/>
      <c r="P7922" s="36"/>
      <c r="S7922" s="36"/>
      <c r="T7922" s="36"/>
      <c r="U7922" s="36"/>
      <c r="V7922" s="36"/>
    </row>
    <row r="7923" spans="11:22" x14ac:dyDescent="0.25">
      <c r="K7923" s="36"/>
      <c r="L7923" s="37"/>
      <c r="M7923" s="37"/>
      <c r="N7923" s="37"/>
      <c r="O7923" s="37"/>
      <c r="P7923" s="36"/>
      <c r="S7923" s="36"/>
      <c r="T7923" s="36"/>
      <c r="U7923" s="36"/>
      <c r="V7923" s="36"/>
    </row>
    <row r="7924" spans="11:22" x14ac:dyDescent="0.25">
      <c r="K7924" s="36"/>
      <c r="L7924" s="37"/>
      <c r="M7924" s="37"/>
      <c r="N7924" s="37"/>
      <c r="O7924" s="37"/>
      <c r="P7924" s="36"/>
      <c r="S7924" s="36"/>
      <c r="T7924" s="36"/>
      <c r="U7924" s="36"/>
      <c r="V7924" s="36"/>
    </row>
    <row r="7925" spans="11:22" x14ac:dyDescent="0.25">
      <c r="K7925" s="36"/>
      <c r="L7925" s="37"/>
      <c r="M7925" s="37"/>
      <c r="N7925" s="37"/>
      <c r="O7925" s="37"/>
      <c r="P7925" s="36"/>
      <c r="S7925" s="36"/>
      <c r="T7925" s="36"/>
      <c r="U7925" s="36"/>
      <c r="V7925" s="36"/>
    </row>
    <row r="7926" spans="11:22" x14ac:dyDescent="0.25">
      <c r="K7926" s="36"/>
      <c r="L7926" s="37"/>
      <c r="M7926" s="37"/>
      <c r="N7926" s="37"/>
      <c r="O7926" s="37"/>
      <c r="P7926" s="36"/>
      <c r="S7926" s="36"/>
      <c r="T7926" s="36"/>
      <c r="U7926" s="36"/>
      <c r="V7926" s="36"/>
    </row>
    <row r="7927" spans="11:22" x14ac:dyDescent="0.25">
      <c r="K7927" s="36"/>
      <c r="L7927" s="37"/>
      <c r="M7927" s="37"/>
      <c r="N7927" s="37"/>
      <c r="O7927" s="37"/>
      <c r="P7927" s="36"/>
      <c r="S7927" s="36"/>
      <c r="T7927" s="36"/>
      <c r="U7927" s="36"/>
      <c r="V7927" s="36"/>
    </row>
    <row r="7928" spans="11:22" x14ac:dyDescent="0.25">
      <c r="K7928" s="36"/>
      <c r="L7928" s="37"/>
      <c r="M7928" s="37"/>
      <c r="N7928" s="37"/>
      <c r="O7928" s="37"/>
      <c r="P7928" s="36"/>
      <c r="S7928" s="36"/>
      <c r="T7928" s="36"/>
      <c r="U7928" s="36"/>
      <c r="V7928" s="36"/>
    </row>
    <row r="7929" spans="11:22" x14ac:dyDescent="0.25">
      <c r="K7929" s="36"/>
      <c r="L7929" s="37"/>
      <c r="M7929" s="37"/>
      <c r="N7929" s="37"/>
      <c r="O7929" s="37"/>
      <c r="P7929" s="36"/>
      <c r="S7929" s="36"/>
      <c r="T7929" s="36"/>
      <c r="U7929" s="36"/>
      <c r="V7929" s="36"/>
    </row>
    <row r="7930" spans="11:22" x14ac:dyDescent="0.25">
      <c r="K7930" s="36"/>
      <c r="L7930" s="37"/>
      <c r="M7930" s="37"/>
      <c r="N7930" s="37"/>
      <c r="O7930" s="37"/>
      <c r="P7930" s="36"/>
      <c r="S7930" s="36"/>
      <c r="T7930" s="36"/>
      <c r="U7930" s="36"/>
      <c r="V7930" s="36"/>
    </row>
    <row r="7931" spans="11:22" x14ac:dyDescent="0.25">
      <c r="K7931" s="36"/>
      <c r="L7931" s="37"/>
      <c r="M7931" s="37"/>
      <c r="N7931" s="37"/>
      <c r="O7931" s="37"/>
      <c r="P7931" s="36"/>
      <c r="S7931" s="36"/>
      <c r="T7931" s="36"/>
      <c r="U7931" s="36"/>
      <c r="V7931" s="36"/>
    </row>
    <row r="7932" spans="11:22" x14ac:dyDescent="0.25">
      <c r="K7932" s="36"/>
      <c r="L7932" s="37"/>
      <c r="M7932" s="37"/>
      <c r="N7932" s="37"/>
      <c r="O7932" s="37"/>
      <c r="P7932" s="36"/>
      <c r="S7932" s="36"/>
      <c r="T7932" s="36"/>
      <c r="U7932" s="36"/>
      <c r="V7932" s="36"/>
    </row>
    <row r="7933" spans="11:22" x14ac:dyDescent="0.25">
      <c r="K7933" s="36"/>
      <c r="L7933" s="37"/>
      <c r="M7933" s="37"/>
      <c r="N7933" s="37"/>
      <c r="O7933" s="37"/>
      <c r="P7933" s="36"/>
      <c r="S7933" s="36"/>
      <c r="T7933" s="36"/>
      <c r="U7933" s="36"/>
      <c r="V7933" s="36"/>
    </row>
    <row r="7934" spans="11:22" x14ac:dyDescent="0.25">
      <c r="K7934" s="36"/>
      <c r="L7934" s="37"/>
      <c r="M7934" s="37"/>
      <c r="N7934" s="37"/>
      <c r="O7934" s="37"/>
      <c r="P7934" s="36"/>
      <c r="S7934" s="36"/>
      <c r="T7934" s="36"/>
      <c r="U7934" s="36"/>
      <c r="V7934" s="36"/>
    </row>
    <row r="7935" spans="11:22" x14ac:dyDescent="0.25">
      <c r="K7935" s="36"/>
      <c r="L7935" s="37"/>
      <c r="M7935" s="37"/>
      <c r="N7935" s="37"/>
      <c r="O7935" s="37"/>
      <c r="P7935" s="36"/>
      <c r="S7935" s="36"/>
      <c r="T7935" s="36"/>
      <c r="U7935" s="36"/>
      <c r="V7935" s="36"/>
    </row>
    <row r="7936" spans="11:22" x14ac:dyDescent="0.25">
      <c r="K7936" s="36"/>
      <c r="L7936" s="37"/>
      <c r="M7936" s="37"/>
      <c r="N7936" s="37"/>
      <c r="O7936" s="37"/>
      <c r="P7936" s="36"/>
      <c r="S7936" s="36"/>
      <c r="T7936" s="36"/>
      <c r="U7936" s="36"/>
      <c r="V7936" s="36"/>
    </row>
    <row r="7937" spans="11:22" x14ac:dyDescent="0.25">
      <c r="K7937" s="36"/>
      <c r="L7937" s="37"/>
      <c r="M7937" s="37"/>
      <c r="N7937" s="37"/>
      <c r="O7937" s="37"/>
      <c r="P7937" s="36"/>
      <c r="S7937" s="36"/>
      <c r="T7937" s="36"/>
      <c r="U7937" s="36"/>
      <c r="V7937" s="36"/>
    </row>
    <row r="7938" spans="11:22" x14ac:dyDescent="0.25">
      <c r="K7938" s="36"/>
      <c r="L7938" s="37"/>
      <c r="M7938" s="37"/>
      <c r="N7938" s="37"/>
      <c r="O7938" s="37"/>
      <c r="P7938" s="36"/>
      <c r="S7938" s="36"/>
      <c r="T7938" s="36"/>
      <c r="U7938" s="36"/>
      <c r="V7938" s="36"/>
    </row>
    <row r="7939" spans="11:22" x14ac:dyDescent="0.25">
      <c r="K7939" s="36"/>
      <c r="L7939" s="37"/>
      <c r="M7939" s="37"/>
      <c r="N7939" s="37"/>
      <c r="O7939" s="37"/>
      <c r="P7939" s="36"/>
      <c r="S7939" s="36"/>
      <c r="T7939" s="36"/>
      <c r="U7939" s="36"/>
      <c r="V7939" s="36"/>
    </row>
    <row r="7940" spans="11:22" x14ac:dyDescent="0.25">
      <c r="K7940" s="36"/>
      <c r="L7940" s="37"/>
      <c r="M7940" s="37"/>
      <c r="N7940" s="37"/>
      <c r="O7940" s="37"/>
      <c r="P7940" s="36"/>
      <c r="S7940" s="36"/>
      <c r="T7940" s="36"/>
      <c r="U7940" s="36"/>
      <c r="V7940" s="36"/>
    </row>
    <row r="7941" spans="11:22" x14ac:dyDescent="0.25">
      <c r="K7941" s="36"/>
      <c r="L7941" s="37"/>
      <c r="M7941" s="37"/>
      <c r="N7941" s="37"/>
      <c r="O7941" s="37"/>
      <c r="P7941" s="36"/>
      <c r="S7941" s="36"/>
      <c r="T7941" s="36"/>
      <c r="U7941" s="36"/>
      <c r="V7941" s="36"/>
    </row>
    <row r="7942" spans="11:22" x14ac:dyDescent="0.25">
      <c r="K7942" s="36"/>
      <c r="L7942" s="37"/>
      <c r="M7942" s="37"/>
      <c r="N7942" s="37"/>
      <c r="O7942" s="37"/>
      <c r="P7942" s="36"/>
      <c r="S7942" s="36"/>
      <c r="T7942" s="36"/>
      <c r="U7942" s="36"/>
      <c r="V7942" s="36"/>
    </row>
    <row r="7943" spans="11:22" x14ac:dyDescent="0.25">
      <c r="K7943" s="36"/>
      <c r="L7943" s="37"/>
      <c r="M7943" s="37"/>
      <c r="N7943" s="37"/>
      <c r="O7943" s="37"/>
      <c r="P7943" s="36"/>
      <c r="S7943" s="36"/>
      <c r="T7943" s="36"/>
      <c r="U7943" s="36"/>
      <c r="V7943" s="36"/>
    </row>
    <row r="7944" spans="11:22" x14ac:dyDescent="0.25">
      <c r="K7944" s="36"/>
      <c r="L7944" s="37"/>
      <c r="M7944" s="37"/>
      <c r="N7944" s="37"/>
      <c r="O7944" s="37"/>
      <c r="P7944" s="36"/>
      <c r="S7944" s="36"/>
      <c r="T7944" s="36"/>
      <c r="U7944" s="36"/>
      <c r="V7944" s="36"/>
    </row>
    <row r="7945" spans="11:22" x14ac:dyDescent="0.25">
      <c r="K7945" s="36"/>
      <c r="L7945" s="37"/>
      <c r="M7945" s="37"/>
      <c r="N7945" s="37"/>
      <c r="O7945" s="37"/>
      <c r="P7945" s="36"/>
      <c r="S7945" s="36"/>
      <c r="T7945" s="36"/>
      <c r="U7945" s="36"/>
      <c r="V7945" s="36"/>
    </row>
    <row r="7946" spans="11:22" x14ac:dyDescent="0.25">
      <c r="K7946" s="36"/>
      <c r="L7946" s="37"/>
      <c r="M7946" s="37"/>
      <c r="N7946" s="37"/>
      <c r="O7946" s="37"/>
      <c r="P7946" s="36"/>
      <c r="S7946" s="36"/>
      <c r="T7946" s="36"/>
      <c r="U7946" s="36"/>
      <c r="V7946" s="36"/>
    </row>
    <row r="7947" spans="11:22" x14ac:dyDescent="0.25">
      <c r="K7947" s="36"/>
      <c r="L7947" s="37"/>
      <c r="M7947" s="37"/>
      <c r="N7947" s="37"/>
      <c r="O7947" s="37"/>
      <c r="P7947" s="36"/>
      <c r="S7947" s="36"/>
      <c r="T7947" s="36"/>
      <c r="U7947" s="36"/>
      <c r="V7947" s="36"/>
    </row>
    <row r="7948" spans="11:22" x14ac:dyDescent="0.25">
      <c r="K7948" s="36"/>
      <c r="L7948" s="37"/>
      <c r="M7948" s="37"/>
      <c r="N7948" s="37"/>
      <c r="O7948" s="37"/>
      <c r="P7948" s="36"/>
      <c r="S7948" s="36"/>
      <c r="T7948" s="36"/>
      <c r="U7948" s="36"/>
      <c r="V7948" s="36"/>
    </row>
    <row r="7949" spans="11:22" x14ac:dyDescent="0.25">
      <c r="K7949" s="36"/>
      <c r="L7949" s="37"/>
      <c r="M7949" s="37"/>
      <c r="N7949" s="37"/>
      <c r="O7949" s="37"/>
      <c r="P7949" s="36"/>
      <c r="S7949" s="36"/>
      <c r="T7949" s="36"/>
      <c r="U7949" s="36"/>
      <c r="V7949" s="36"/>
    </row>
    <row r="7950" spans="11:22" x14ac:dyDescent="0.25">
      <c r="K7950" s="36"/>
      <c r="L7950" s="37"/>
      <c r="M7950" s="37"/>
      <c r="N7950" s="37"/>
      <c r="O7950" s="37"/>
      <c r="P7950" s="36"/>
      <c r="S7950" s="36"/>
      <c r="T7950" s="36"/>
      <c r="U7950" s="36"/>
      <c r="V7950" s="36"/>
    </row>
    <row r="7951" spans="11:22" x14ac:dyDescent="0.25">
      <c r="K7951" s="36"/>
      <c r="L7951" s="37"/>
      <c r="M7951" s="37"/>
      <c r="N7951" s="37"/>
      <c r="O7951" s="37"/>
      <c r="P7951" s="36"/>
      <c r="S7951" s="36"/>
      <c r="T7951" s="36"/>
      <c r="U7951" s="36"/>
      <c r="V7951" s="36"/>
    </row>
    <row r="7952" spans="11:22" x14ac:dyDescent="0.25">
      <c r="K7952" s="36"/>
      <c r="L7952" s="37"/>
      <c r="M7952" s="37"/>
      <c r="N7952" s="37"/>
      <c r="O7952" s="37"/>
      <c r="P7952" s="36"/>
      <c r="S7952" s="36"/>
      <c r="T7952" s="36"/>
      <c r="U7952" s="36"/>
      <c r="V7952" s="36"/>
    </row>
    <row r="7953" spans="11:22" x14ac:dyDescent="0.25">
      <c r="K7953" s="36"/>
      <c r="L7953" s="37"/>
      <c r="M7953" s="37"/>
      <c r="N7953" s="37"/>
      <c r="O7953" s="37"/>
      <c r="P7953" s="36"/>
      <c r="S7953" s="36"/>
      <c r="T7953" s="36"/>
      <c r="U7953" s="36"/>
      <c r="V7953" s="36"/>
    </row>
    <row r="7954" spans="11:22" x14ac:dyDescent="0.25">
      <c r="K7954" s="36"/>
      <c r="L7954" s="37"/>
      <c r="M7954" s="37"/>
      <c r="N7954" s="37"/>
      <c r="O7954" s="37"/>
      <c r="P7954" s="36"/>
      <c r="S7954" s="36"/>
      <c r="T7954" s="36"/>
      <c r="U7954" s="36"/>
      <c r="V7954" s="36"/>
    </row>
    <row r="7955" spans="11:22" x14ac:dyDescent="0.25">
      <c r="K7955" s="36"/>
      <c r="L7955" s="37"/>
      <c r="M7955" s="37"/>
      <c r="N7955" s="37"/>
      <c r="O7955" s="37"/>
      <c r="P7955" s="36"/>
      <c r="S7955" s="36"/>
      <c r="T7955" s="36"/>
      <c r="U7955" s="36"/>
      <c r="V7955" s="36"/>
    </row>
    <row r="7956" spans="11:22" x14ac:dyDescent="0.25">
      <c r="K7956" s="36"/>
      <c r="L7956" s="37"/>
      <c r="M7956" s="37"/>
      <c r="N7956" s="37"/>
      <c r="O7956" s="37"/>
      <c r="P7956" s="36"/>
      <c r="S7956" s="36"/>
      <c r="T7956" s="36"/>
      <c r="U7956" s="36"/>
      <c r="V7956" s="36"/>
    </row>
    <row r="7957" spans="11:22" x14ac:dyDescent="0.25">
      <c r="K7957" s="36"/>
      <c r="L7957" s="37"/>
      <c r="M7957" s="37"/>
      <c r="N7957" s="37"/>
      <c r="O7957" s="37"/>
      <c r="P7957" s="36"/>
      <c r="S7957" s="36"/>
      <c r="T7957" s="36"/>
      <c r="U7957" s="36"/>
      <c r="V7957" s="36"/>
    </row>
    <row r="7958" spans="11:22" x14ac:dyDescent="0.25">
      <c r="K7958" s="36"/>
      <c r="L7958" s="37"/>
      <c r="M7958" s="37"/>
      <c r="N7958" s="37"/>
      <c r="O7958" s="37"/>
      <c r="P7958" s="36"/>
      <c r="S7958" s="36"/>
      <c r="T7958" s="36"/>
      <c r="U7958" s="36"/>
      <c r="V7958" s="36"/>
    </row>
    <row r="7959" spans="11:22" x14ac:dyDescent="0.25">
      <c r="K7959" s="36"/>
      <c r="L7959" s="37"/>
      <c r="M7959" s="37"/>
      <c r="N7959" s="37"/>
      <c r="O7959" s="37"/>
      <c r="P7959" s="36"/>
      <c r="S7959" s="36"/>
      <c r="T7959" s="36"/>
      <c r="U7959" s="36"/>
      <c r="V7959" s="36"/>
    </row>
    <row r="7960" spans="11:22" x14ac:dyDescent="0.25">
      <c r="K7960" s="36"/>
      <c r="L7960" s="37"/>
      <c r="M7960" s="37"/>
      <c r="N7960" s="37"/>
      <c r="O7960" s="37"/>
      <c r="P7960" s="36"/>
      <c r="S7960" s="36"/>
      <c r="T7960" s="36"/>
      <c r="U7960" s="36"/>
      <c r="V7960" s="36"/>
    </row>
    <row r="7961" spans="11:22" x14ac:dyDescent="0.25">
      <c r="K7961" s="36"/>
      <c r="L7961" s="37"/>
      <c r="M7961" s="37"/>
      <c r="N7961" s="37"/>
      <c r="O7961" s="37"/>
      <c r="P7961" s="36"/>
      <c r="S7961" s="36"/>
      <c r="T7961" s="36"/>
      <c r="U7961" s="36"/>
      <c r="V7961" s="36"/>
    </row>
    <row r="7962" spans="11:22" x14ac:dyDescent="0.25">
      <c r="K7962" s="36"/>
      <c r="L7962" s="37"/>
      <c r="M7962" s="37"/>
      <c r="N7962" s="37"/>
      <c r="O7962" s="37"/>
      <c r="P7962" s="36"/>
      <c r="S7962" s="36"/>
      <c r="T7962" s="36"/>
      <c r="U7962" s="36"/>
      <c r="V7962" s="36"/>
    </row>
    <row r="7963" spans="11:22" x14ac:dyDescent="0.25">
      <c r="K7963" s="36"/>
      <c r="L7963" s="37"/>
      <c r="M7963" s="37"/>
      <c r="N7963" s="37"/>
      <c r="O7963" s="37"/>
      <c r="P7963" s="36"/>
      <c r="S7963" s="36"/>
      <c r="T7963" s="36"/>
      <c r="U7963" s="36"/>
      <c r="V7963" s="36"/>
    </row>
    <row r="7964" spans="11:22" x14ac:dyDescent="0.25">
      <c r="K7964" s="36"/>
      <c r="L7964" s="37"/>
      <c r="M7964" s="37"/>
      <c r="N7964" s="37"/>
      <c r="O7964" s="37"/>
      <c r="P7964" s="36"/>
      <c r="S7964" s="36"/>
      <c r="T7964" s="36"/>
      <c r="U7964" s="36"/>
      <c r="V7964" s="36"/>
    </row>
    <row r="7965" spans="11:22" x14ac:dyDescent="0.25">
      <c r="K7965" s="36"/>
      <c r="L7965" s="37"/>
      <c r="M7965" s="37"/>
      <c r="N7965" s="37"/>
      <c r="O7965" s="37"/>
      <c r="P7965" s="36"/>
      <c r="S7965" s="36"/>
      <c r="T7965" s="36"/>
      <c r="U7965" s="36"/>
      <c r="V7965" s="36"/>
    </row>
    <row r="7966" spans="11:22" x14ac:dyDescent="0.25">
      <c r="K7966" s="36"/>
      <c r="L7966" s="37"/>
      <c r="M7966" s="37"/>
      <c r="N7966" s="37"/>
      <c r="O7966" s="37"/>
      <c r="P7966" s="36"/>
      <c r="S7966" s="36"/>
      <c r="T7966" s="36"/>
      <c r="U7966" s="36"/>
      <c r="V7966" s="36"/>
    </row>
    <row r="7967" spans="11:22" x14ac:dyDescent="0.25">
      <c r="K7967" s="36"/>
      <c r="L7967" s="37"/>
      <c r="M7967" s="37"/>
      <c r="N7967" s="37"/>
      <c r="O7967" s="37"/>
      <c r="P7967" s="36"/>
      <c r="S7967" s="36"/>
      <c r="T7967" s="36"/>
      <c r="U7967" s="36"/>
      <c r="V7967" s="36"/>
    </row>
    <row r="7968" spans="11:22" x14ac:dyDescent="0.25">
      <c r="K7968" s="36"/>
      <c r="L7968" s="37"/>
      <c r="M7968" s="37"/>
      <c r="N7968" s="37"/>
      <c r="O7968" s="37"/>
      <c r="P7968" s="36"/>
      <c r="S7968" s="36"/>
      <c r="T7968" s="36"/>
      <c r="U7968" s="36"/>
      <c r="V7968" s="36"/>
    </row>
    <row r="7969" spans="11:22" x14ac:dyDescent="0.25">
      <c r="K7969" s="36"/>
      <c r="L7969" s="37"/>
      <c r="M7969" s="37"/>
      <c r="N7969" s="37"/>
      <c r="O7969" s="37"/>
      <c r="P7969" s="36"/>
      <c r="S7969" s="36"/>
      <c r="T7969" s="36"/>
      <c r="U7969" s="36"/>
      <c r="V7969" s="36"/>
    </row>
    <row r="7970" spans="11:22" x14ac:dyDescent="0.25">
      <c r="K7970" s="36"/>
      <c r="L7970" s="37"/>
      <c r="M7970" s="37"/>
      <c r="N7970" s="37"/>
      <c r="O7970" s="37"/>
      <c r="P7970" s="36"/>
      <c r="S7970" s="36"/>
      <c r="T7970" s="36"/>
      <c r="U7970" s="36"/>
      <c r="V7970" s="36"/>
    </row>
    <row r="7971" spans="11:22" x14ac:dyDescent="0.25">
      <c r="K7971" s="36"/>
      <c r="L7971" s="37"/>
      <c r="M7971" s="37"/>
      <c r="N7971" s="37"/>
      <c r="O7971" s="37"/>
      <c r="P7971" s="36"/>
      <c r="S7971" s="36"/>
      <c r="T7971" s="36"/>
      <c r="U7971" s="36"/>
      <c r="V7971" s="36"/>
    </row>
    <row r="7972" spans="11:22" x14ac:dyDescent="0.25">
      <c r="K7972" s="36"/>
      <c r="L7972" s="37"/>
      <c r="M7972" s="37"/>
      <c r="N7972" s="37"/>
      <c r="O7972" s="37"/>
      <c r="P7972" s="36"/>
      <c r="S7972" s="36"/>
      <c r="T7972" s="36"/>
      <c r="U7972" s="36"/>
      <c r="V7972" s="36"/>
    </row>
    <row r="7973" spans="11:22" x14ac:dyDescent="0.25">
      <c r="K7973" s="36"/>
      <c r="L7973" s="37"/>
      <c r="M7973" s="37"/>
      <c r="N7973" s="37"/>
      <c r="O7973" s="37"/>
      <c r="P7973" s="36"/>
      <c r="S7973" s="36"/>
      <c r="T7973" s="36"/>
      <c r="U7973" s="36"/>
      <c r="V7973" s="36"/>
    </row>
    <row r="7974" spans="11:22" x14ac:dyDescent="0.25">
      <c r="K7974" s="36"/>
      <c r="L7974" s="37"/>
      <c r="M7974" s="37"/>
      <c r="N7974" s="37"/>
      <c r="O7974" s="37"/>
      <c r="P7974" s="36"/>
      <c r="S7974" s="36"/>
      <c r="T7974" s="36"/>
      <c r="U7974" s="36"/>
      <c r="V7974" s="36"/>
    </row>
    <row r="7975" spans="11:22" x14ac:dyDescent="0.25">
      <c r="K7975" s="36"/>
      <c r="L7975" s="37"/>
      <c r="M7975" s="37"/>
      <c r="N7975" s="37"/>
      <c r="O7975" s="37"/>
      <c r="P7975" s="36"/>
      <c r="S7975" s="36"/>
      <c r="T7975" s="36"/>
      <c r="U7975" s="36"/>
      <c r="V7975" s="36"/>
    </row>
    <row r="7976" spans="11:22" x14ac:dyDescent="0.25">
      <c r="K7976" s="36"/>
      <c r="L7976" s="37"/>
      <c r="M7976" s="37"/>
      <c r="N7976" s="37"/>
      <c r="O7976" s="37"/>
      <c r="P7976" s="36"/>
      <c r="S7976" s="36"/>
      <c r="T7976" s="36"/>
      <c r="U7976" s="36"/>
      <c r="V7976" s="36"/>
    </row>
    <row r="7977" spans="11:22" x14ac:dyDescent="0.25">
      <c r="K7977" s="36"/>
      <c r="L7977" s="37"/>
      <c r="M7977" s="37"/>
      <c r="N7977" s="37"/>
      <c r="O7977" s="37"/>
      <c r="P7977" s="36"/>
      <c r="S7977" s="36"/>
      <c r="T7977" s="36"/>
      <c r="U7977" s="36"/>
      <c r="V7977" s="36"/>
    </row>
    <row r="7978" spans="11:22" x14ac:dyDescent="0.25">
      <c r="K7978" s="36"/>
      <c r="L7978" s="37"/>
      <c r="M7978" s="37"/>
      <c r="N7978" s="37"/>
      <c r="O7978" s="37"/>
      <c r="P7978" s="36"/>
      <c r="S7978" s="36"/>
      <c r="T7978" s="36"/>
      <c r="U7978" s="36"/>
      <c r="V7978" s="36"/>
    </row>
    <row r="7979" spans="11:22" x14ac:dyDescent="0.25">
      <c r="K7979" s="36"/>
      <c r="L7979" s="37"/>
      <c r="M7979" s="37"/>
      <c r="N7979" s="37"/>
      <c r="O7979" s="37"/>
      <c r="P7979" s="36"/>
      <c r="S7979" s="36"/>
      <c r="T7979" s="36"/>
      <c r="U7979" s="36"/>
      <c r="V7979" s="36"/>
    </row>
    <row r="7980" spans="11:22" x14ac:dyDescent="0.25">
      <c r="K7980" s="36"/>
      <c r="L7980" s="37"/>
      <c r="M7980" s="37"/>
      <c r="N7980" s="37"/>
      <c r="O7980" s="37"/>
      <c r="P7980" s="36"/>
      <c r="S7980" s="36"/>
      <c r="T7980" s="36"/>
      <c r="U7980" s="36"/>
      <c r="V7980" s="36"/>
    </row>
    <row r="7981" spans="11:22" x14ac:dyDescent="0.25">
      <c r="K7981" s="36"/>
      <c r="L7981" s="37"/>
      <c r="M7981" s="37"/>
      <c r="N7981" s="37"/>
      <c r="O7981" s="37"/>
      <c r="P7981" s="36"/>
      <c r="S7981" s="36"/>
      <c r="T7981" s="36"/>
      <c r="U7981" s="36"/>
      <c r="V7981" s="36"/>
    </row>
    <row r="7982" spans="11:22" x14ac:dyDescent="0.25">
      <c r="K7982" s="36"/>
      <c r="L7982" s="37"/>
      <c r="M7982" s="37"/>
      <c r="N7982" s="37"/>
      <c r="O7982" s="37"/>
      <c r="P7982" s="36"/>
      <c r="S7982" s="36"/>
      <c r="T7982" s="36"/>
      <c r="U7982" s="36"/>
      <c r="V7982" s="36"/>
    </row>
    <row r="7983" spans="11:22" x14ac:dyDescent="0.25">
      <c r="K7983" s="36"/>
      <c r="L7983" s="37"/>
      <c r="M7983" s="37"/>
      <c r="N7983" s="37"/>
      <c r="O7983" s="37"/>
      <c r="P7983" s="36"/>
      <c r="S7983" s="36"/>
      <c r="T7983" s="36"/>
      <c r="U7983" s="36"/>
      <c r="V7983" s="36"/>
    </row>
    <row r="7984" spans="11:22" x14ac:dyDescent="0.25">
      <c r="K7984" s="36"/>
      <c r="L7984" s="37"/>
      <c r="M7984" s="37"/>
      <c r="N7984" s="37"/>
      <c r="O7984" s="37"/>
      <c r="P7984" s="36"/>
      <c r="S7984" s="36"/>
      <c r="T7984" s="36"/>
      <c r="U7984" s="36"/>
      <c r="V7984" s="36"/>
    </row>
    <row r="7985" spans="11:22" x14ac:dyDescent="0.25">
      <c r="K7985" s="36"/>
      <c r="L7985" s="37"/>
      <c r="M7985" s="37"/>
      <c r="N7985" s="37"/>
      <c r="O7985" s="37"/>
      <c r="P7985" s="36"/>
      <c r="S7985" s="36"/>
      <c r="T7985" s="36"/>
      <c r="U7985" s="36"/>
      <c r="V7985" s="36"/>
    </row>
    <row r="7986" spans="11:22" x14ac:dyDescent="0.25">
      <c r="K7986" s="36"/>
      <c r="L7986" s="37"/>
      <c r="M7986" s="37"/>
      <c r="N7986" s="37"/>
      <c r="O7986" s="37"/>
      <c r="P7986" s="36"/>
      <c r="S7986" s="36"/>
      <c r="T7986" s="36"/>
      <c r="U7986" s="36"/>
      <c r="V7986" s="36"/>
    </row>
    <row r="7987" spans="11:22" x14ac:dyDescent="0.25">
      <c r="K7987" s="36"/>
      <c r="L7987" s="37"/>
      <c r="M7987" s="37"/>
      <c r="N7987" s="37"/>
      <c r="O7987" s="37"/>
      <c r="P7987" s="36"/>
      <c r="S7987" s="36"/>
      <c r="T7987" s="36"/>
      <c r="U7987" s="36"/>
      <c r="V7987" s="36"/>
    </row>
    <row r="7988" spans="11:22" x14ac:dyDescent="0.25">
      <c r="K7988" s="36"/>
      <c r="L7988" s="37"/>
      <c r="M7988" s="37"/>
      <c r="N7988" s="37"/>
      <c r="O7988" s="37"/>
      <c r="P7988" s="36"/>
      <c r="S7988" s="36"/>
      <c r="T7988" s="36"/>
      <c r="U7988" s="36"/>
      <c r="V7988" s="36"/>
    </row>
    <row r="7989" spans="11:22" x14ac:dyDescent="0.25">
      <c r="K7989" s="36"/>
      <c r="L7989" s="37"/>
      <c r="M7989" s="37"/>
      <c r="N7989" s="37"/>
      <c r="O7989" s="37"/>
      <c r="P7989" s="36"/>
      <c r="S7989" s="36"/>
      <c r="T7989" s="36"/>
      <c r="U7989" s="36"/>
      <c r="V7989" s="36"/>
    </row>
    <row r="7990" spans="11:22" x14ac:dyDescent="0.25">
      <c r="K7990" s="36"/>
      <c r="L7990" s="37"/>
      <c r="M7990" s="37"/>
      <c r="N7990" s="37"/>
      <c r="O7990" s="37"/>
      <c r="P7990" s="36"/>
      <c r="S7990" s="36"/>
      <c r="T7990" s="36"/>
      <c r="U7990" s="36"/>
      <c r="V7990" s="36"/>
    </row>
    <row r="7991" spans="11:22" x14ac:dyDescent="0.25">
      <c r="K7991" s="36"/>
      <c r="L7991" s="37"/>
      <c r="M7991" s="37"/>
      <c r="N7991" s="37"/>
      <c r="O7991" s="37"/>
      <c r="P7991" s="36"/>
      <c r="S7991" s="36"/>
      <c r="T7991" s="36"/>
      <c r="U7991" s="36"/>
      <c r="V7991" s="36"/>
    </row>
    <row r="7992" spans="11:22" x14ac:dyDescent="0.25">
      <c r="K7992" s="36"/>
      <c r="L7992" s="37"/>
      <c r="M7992" s="37"/>
      <c r="N7992" s="37"/>
      <c r="O7992" s="37"/>
      <c r="P7992" s="36"/>
      <c r="S7992" s="36"/>
      <c r="T7992" s="36"/>
      <c r="U7992" s="36"/>
      <c r="V7992" s="36"/>
    </row>
    <row r="7993" spans="11:22" x14ac:dyDescent="0.25">
      <c r="K7993" s="36"/>
      <c r="L7993" s="37"/>
      <c r="M7993" s="37"/>
      <c r="N7993" s="37"/>
      <c r="O7993" s="37"/>
      <c r="P7993" s="36"/>
      <c r="S7993" s="36"/>
      <c r="T7993" s="36"/>
      <c r="U7993" s="36"/>
      <c r="V7993" s="36"/>
    </row>
    <row r="7994" spans="11:22" x14ac:dyDescent="0.25">
      <c r="K7994" s="36"/>
      <c r="L7994" s="37"/>
      <c r="M7994" s="37"/>
      <c r="N7994" s="37"/>
      <c r="O7994" s="37"/>
      <c r="P7994" s="36"/>
      <c r="S7994" s="36"/>
      <c r="T7994" s="36"/>
      <c r="U7994" s="36"/>
      <c r="V7994" s="36"/>
    </row>
    <row r="7995" spans="11:22" x14ac:dyDescent="0.25">
      <c r="K7995" s="36"/>
      <c r="L7995" s="37"/>
      <c r="M7995" s="37"/>
      <c r="N7995" s="37"/>
      <c r="O7995" s="37"/>
      <c r="P7995" s="36"/>
      <c r="S7995" s="36"/>
      <c r="T7995" s="36"/>
      <c r="U7995" s="36"/>
      <c r="V7995" s="36"/>
    </row>
    <row r="7996" spans="11:22" x14ac:dyDescent="0.25">
      <c r="K7996" s="36"/>
      <c r="L7996" s="37"/>
      <c r="M7996" s="37"/>
      <c r="N7996" s="37"/>
      <c r="O7996" s="37"/>
      <c r="P7996" s="36"/>
      <c r="S7996" s="36"/>
      <c r="T7996" s="36"/>
      <c r="U7996" s="36"/>
      <c r="V7996" s="36"/>
    </row>
    <row r="7997" spans="11:22" x14ac:dyDescent="0.25">
      <c r="K7997" s="36"/>
      <c r="L7997" s="37"/>
      <c r="M7997" s="37"/>
      <c r="N7997" s="37"/>
      <c r="O7997" s="37"/>
      <c r="P7997" s="36"/>
      <c r="S7997" s="36"/>
      <c r="T7997" s="36"/>
      <c r="U7997" s="36"/>
      <c r="V7997" s="36"/>
    </row>
    <row r="7998" spans="11:22" x14ac:dyDescent="0.25">
      <c r="K7998" s="36"/>
      <c r="L7998" s="37"/>
      <c r="M7998" s="37"/>
      <c r="N7998" s="37"/>
      <c r="O7998" s="37"/>
      <c r="P7998" s="36"/>
      <c r="S7998" s="36"/>
      <c r="T7998" s="36"/>
      <c r="U7998" s="36"/>
      <c r="V7998" s="36"/>
    </row>
    <row r="7999" spans="11:22" x14ac:dyDescent="0.25">
      <c r="K7999" s="36"/>
      <c r="L7999" s="37"/>
      <c r="M7999" s="37"/>
      <c r="N7999" s="37"/>
      <c r="O7999" s="37"/>
      <c r="P7999" s="36"/>
      <c r="S7999" s="36"/>
      <c r="T7999" s="36"/>
      <c r="U7999" s="36"/>
      <c r="V7999" s="36"/>
    </row>
    <row r="8000" spans="11:22" x14ac:dyDescent="0.25">
      <c r="K8000" s="36"/>
      <c r="L8000" s="37"/>
      <c r="M8000" s="37"/>
      <c r="N8000" s="37"/>
      <c r="O8000" s="37"/>
      <c r="P8000" s="36"/>
      <c r="S8000" s="36"/>
      <c r="T8000" s="36"/>
      <c r="U8000" s="36"/>
      <c r="V8000" s="36"/>
    </row>
    <row r="8001" spans="11:22" x14ac:dyDescent="0.25">
      <c r="K8001" s="36"/>
      <c r="L8001" s="37"/>
      <c r="M8001" s="37"/>
      <c r="N8001" s="37"/>
      <c r="O8001" s="37"/>
      <c r="P8001" s="36"/>
      <c r="S8001" s="36"/>
      <c r="T8001" s="36"/>
      <c r="U8001" s="36"/>
      <c r="V8001" s="36"/>
    </row>
    <row r="8002" spans="11:22" x14ac:dyDescent="0.25">
      <c r="K8002" s="36"/>
      <c r="L8002" s="37"/>
      <c r="M8002" s="37"/>
      <c r="N8002" s="37"/>
      <c r="O8002" s="37"/>
      <c r="P8002" s="36"/>
      <c r="S8002" s="36"/>
      <c r="T8002" s="36"/>
      <c r="U8002" s="36"/>
      <c r="V8002" s="36"/>
    </row>
    <row r="8003" spans="11:22" x14ac:dyDescent="0.25">
      <c r="K8003" s="36"/>
      <c r="L8003" s="37"/>
      <c r="M8003" s="37"/>
      <c r="N8003" s="37"/>
      <c r="O8003" s="37"/>
      <c r="P8003" s="36"/>
      <c r="S8003" s="36"/>
      <c r="T8003" s="36"/>
      <c r="U8003" s="36"/>
      <c r="V8003" s="36"/>
    </row>
    <row r="8004" spans="11:22" x14ac:dyDescent="0.25">
      <c r="K8004" s="36"/>
      <c r="L8004" s="37"/>
      <c r="M8004" s="37"/>
      <c r="N8004" s="37"/>
      <c r="O8004" s="37"/>
      <c r="P8004" s="36"/>
      <c r="S8004" s="36"/>
      <c r="T8004" s="36"/>
      <c r="U8004" s="36"/>
      <c r="V8004" s="36"/>
    </row>
    <row r="8005" spans="11:22" x14ac:dyDescent="0.25">
      <c r="K8005" s="36"/>
      <c r="L8005" s="37"/>
      <c r="M8005" s="37"/>
      <c r="N8005" s="37"/>
      <c r="O8005" s="37"/>
      <c r="P8005" s="36"/>
      <c r="S8005" s="36"/>
      <c r="T8005" s="36"/>
      <c r="U8005" s="36"/>
      <c r="V8005" s="36"/>
    </row>
    <row r="8006" spans="11:22" x14ac:dyDescent="0.25">
      <c r="K8006" s="36"/>
      <c r="L8006" s="37"/>
      <c r="M8006" s="37"/>
      <c r="N8006" s="37"/>
      <c r="O8006" s="37"/>
      <c r="P8006" s="36"/>
      <c r="S8006" s="36"/>
      <c r="T8006" s="36"/>
      <c r="U8006" s="36"/>
      <c r="V8006" s="36"/>
    </row>
    <row r="8007" spans="11:22" x14ac:dyDescent="0.25">
      <c r="K8007" s="36"/>
      <c r="L8007" s="37"/>
      <c r="M8007" s="37"/>
      <c r="N8007" s="37"/>
      <c r="O8007" s="37"/>
      <c r="P8007" s="36"/>
      <c r="S8007" s="36"/>
      <c r="T8007" s="36"/>
      <c r="U8007" s="36"/>
      <c r="V8007" s="36"/>
    </row>
    <row r="8008" spans="11:22" x14ac:dyDescent="0.25">
      <c r="K8008" s="36"/>
      <c r="L8008" s="37"/>
      <c r="M8008" s="37"/>
      <c r="N8008" s="37"/>
      <c r="O8008" s="37"/>
      <c r="P8008" s="36"/>
      <c r="S8008" s="36"/>
      <c r="T8008" s="36"/>
      <c r="U8008" s="36"/>
      <c r="V8008" s="36"/>
    </row>
    <row r="8009" spans="11:22" x14ac:dyDescent="0.25">
      <c r="K8009" s="36"/>
      <c r="L8009" s="37"/>
      <c r="M8009" s="37"/>
      <c r="N8009" s="37"/>
      <c r="O8009" s="37"/>
      <c r="P8009" s="36"/>
      <c r="S8009" s="36"/>
      <c r="T8009" s="36"/>
      <c r="U8009" s="36"/>
      <c r="V8009" s="36"/>
    </row>
    <row r="8010" spans="11:22" x14ac:dyDescent="0.25">
      <c r="K8010" s="36"/>
      <c r="L8010" s="37"/>
      <c r="M8010" s="37"/>
      <c r="N8010" s="37"/>
      <c r="O8010" s="37"/>
      <c r="P8010" s="36"/>
      <c r="S8010" s="36"/>
      <c r="T8010" s="36"/>
      <c r="U8010" s="36"/>
      <c r="V8010" s="36"/>
    </row>
    <row r="8011" spans="11:22" x14ac:dyDescent="0.25">
      <c r="K8011" s="36"/>
      <c r="L8011" s="37"/>
      <c r="M8011" s="37"/>
      <c r="N8011" s="37"/>
      <c r="O8011" s="37"/>
      <c r="P8011" s="36"/>
      <c r="S8011" s="36"/>
      <c r="T8011" s="36"/>
      <c r="U8011" s="36"/>
      <c r="V8011" s="36"/>
    </row>
    <row r="8012" spans="11:22" x14ac:dyDescent="0.25">
      <c r="K8012" s="36"/>
      <c r="L8012" s="37"/>
      <c r="M8012" s="37"/>
      <c r="N8012" s="37"/>
      <c r="O8012" s="37"/>
      <c r="P8012" s="36"/>
      <c r="S8012" s="36"/>
      <c r="T8012" s="36"/>
      <c r="U8012" s="36"/>
      <c r="V8012" s="36"/>
    </row>
    <row r="8013" spans="11:22" x14ac:dyDescent="0.25">
      <c r="K8013" s="36"/>
      <c r="L8013" s="37"/>
      <c r="M8013" s="37"/>
      <c r="N8013" s="37"/>
      <c r="O8013" s="37"/>
      <c r="P8013" s="36"/>
      <c r="S8013" s="36"/>
      <c r="T8013" s="36"/>
      <c r="U8013" s="36"/>
      <c r="V8013" s="36"/>
    </row>
    <row r="8014" spans="11:22" x14ac:dyDescent="0.25">
      <c r="K8014" s="36"/>
      <c r="L8014" s="37"/>
      <c r="M8014" s="37"/>
      <c r="N8014" s="37"/>
      <c r="O8014" s="37"/>
      <c r="P8014" s="36"/>
      <c r="S8014" s="36"/>
      <c r="T8014" s="36"/>
      <c r="U8014" s="36"/>
      <c r="V8014" s="36"/>
    </row>
    <row r="8015" spans="11:22" x14ac:dyDescent="0.25">
      <c r="K8015" s="36"/>
      <c r="L8015" s="37"/>
      <c r="M8015" s="37"/>
      <c r="N8015" s="37"/>
      <c r="O8015" s="37"/>
      <c r="P8015" s="36"/>
      <c r="S8015" s="36"/>
      <c r="T8015" s="36"/>
      <c r="U8015" s="36"/>
      <c r="V8015" s="36"/>
    </row>
    <row r="8016" spans="11:22" x14ac:dyDescent="0.25">
      <c r="K8016" s="36"/>
      <c r="L8016" s="37"/>
      <c r="M8016" s="37"/>
      <c r="N8016" s="37"/>
      <c r="O8016" s="37"/>
      <c r="P8016" s="36"/>
      <c r="S8016" s="36"/>
      <c r="T8016" s="36"/>
      <c r="U8016" s="36"/>
      <c r="V8016" s="36"/>
    </row>
    <row r="8017" spans="11:22" x14ac:dyDescent="0.25">
      <c r="K8017" s="36"/>
      <c r="L8017" s="37"/>
      <c r="M8017" s="37"/>
      <c r="N8017" s="37"/>
      <c r="O8017" s="37"/>
      <c r="P8017" s="36"/>
      <c r="S8017" s="36"/>
      <c r="T8017" s="36"/>
      <c r="U8017" s="36"/>
      <c r="V8017" s="36"/>
    </row>
    <row r="8018" spans="11:22" x14ac:dyDescent="0.25">
      <c r="K8018" s="36"/>
      <c r="L8018" s="37"/>
      <c r="M8018" s="37"/>
      <c r="N8018" s="37"/>
      <c r="O8018" s="37"/>
      <c r="P8018" s="36"/>
      <c r="S8018" s="36"/>
      <c r="T8018" s="36"/>
      <c r="U8018" s="36"/>
      <c r="V8018" s="36"/>
    </row>
    <row r="8019" spans="11:22" x14ac:dyDescent="0.25">
      <c r="K8019" s="36"/>
      <c r="L8019" s="37"/>
      <c r="M8019" s="37"/>
      <c r="N8019" s="37"/>
      <c r="O8019" s="37"/>
      <c r="P8019" s="36"/>
      <c r="S8019" s="36"/>
      <c r="T8019" s="36"/>
      <c r="U8019" s="36"/>
      <c r="V8019" s="36"/>
    </row>
    <row r="8020" spans="11:22" x14ac:dyDescent="0.25">
      <c r="K8020" s="36"/>
      <c r="L8020" s="37"/>
      <c r="M8020" s="37"/>
      <c r="N8020" s="37"/>
      <c r="O8020" s="37"/>
      <c r="P8020" s="36"/>
      <c r="S8020" s="36"/>
      <c r="T8020" s="36"/>
      <c r="U8020" s="36"/>
      <c r="V8020" s="36"/>
    </row>
    <row r="8021" spans="11:22" x14ac:dyDescent="0.25">
      <c r="K8021" s="36"/>
      <c r="L8021" s="37"/>
      <c r="M8021" s="37"/>
      <c r="N8021" s="37"/>
      <c r="O8021" s="37"/>
      <c r="P8021" s="36"/>
      <c r="S8021" s="36"/>
      <c r="T8021" s="36"/>
      <c r="U8021" s="36"/>
      <c r="V8021" s="36"/>
    </row>
    <row r="8022" spans="11:22" x14ac:dyDescent="0.25">
      <c r="K8022" s="36"/>
      <c r="L8022" s="37"/>
      <c r="M8022" s="37"/>
      <c r="N8022" s="37"/>
      <c r="O8022" s="37"/>
      <c r="P8022" s="36"/>
      <c r="S8022" s="36"/>
      <c r="T8022" s="36"/>
      <c r="U8022" s="36"/>
      <c r="V8022" s="36"/>
    </row>
    <row r="8023" spans="11:22" x14ac:dyDescent="0.25">
      <c r="K8023" s="36"/>
      <c r="L8023" s="37"/>
      <c r="M8023" s="37"/>
      <c r="N8023" s="37"/>
      <c r="O8023" s="37"/>
      <c r="P8023" s="36"/>
      <c r="S8023" s="36"/>
      <c r="T8023" s="36"/>
      <c r="U8023" s="36"/>
      <c r="V8023" s="36"/>
    </row>
    <row r="8024" spans="11:22" x14ac:dyDescent="0.25">
      <c r="K8024" s="36"/>
      <c r="L8024" s="37"/>
      <c r="M8024" s="37"/>
      <c r="N8024" s="37"/>
      <c r="O8024" s="37"/>
      <c r="P8024" s="36"/>
      <c r="S8024" s="36"/>
      <c r="T8024" s="36"/>
      <c r="U8024" s="36"/>
      <c r="V8024" s="36"/>
    </row>
    <row r="8025" spans="11:22" x14ac:dyDescent="0.25">
      <c r="K8025" s="36"/>
      <c r="L8025" s="37"/>
      <c r="M8025" s="37"/>
      <c r="N8025" s="37"/>
      <c r="O8025" s="37"/>
      <c r="P8025" s="36"/>
      <c r="S8025" s="36"/>
      <c r="T8025" s="36"/>
      <c r="U8025" s="36"/>
      <c r="V8025" s="36"/>
    </row>
    <row r="8026" spans="11:22" x14ac:dyDescent="0.25">
      <c r="K8026" s="36"/>
      <c r="L8026" s="37"/>
      <c r="M8026" s="37"/>
      <c r="N8026" s="37"/>
      <c r="O8026" s="37"/>
      <c r="P8026" s="36"/>
      <c r="S8026" s="36"/>
      <c r="T8026" s="36"/>
      <c r="U8026" s="36"/>
      <c r="V8026" s="36"/>
    </row>
    <row r="8027" spans="11:22" x14ac:dyDescent="0.25">
      <c r="K8027" s="36"/>
      <c r="L8027" s="37"/>
      <c r="M8027" s="37"/>
      <c r="N8027" s="37"/>
      <c r="O8027" s="37"/>
      <c r="P8027" s="36"/>
      <c r="S8027" s="36"/>
      <c r="T8027" s="36"/>
      <c r="U8027" s="36"/>
      <c r="V8027" s="36"/>
    </row>
    <row r="8028" spans="11:22" x14ac:dyDescent="0.25">
      <c r="K8028" s="36"/>
      <c r="L8028" s="37"/>
      <c r="M8028" s="37"/>
      <c r="N8028" s="37"/>
      <c r="O8028" s="37"/>
      <c r="P8028" s="36"/>
      <c r="S8028" s="36"/>
      <c r="T8028" s="36"/>
      <c r="U8028" s="36"/>
      <c r="V8028" s="36"/>
    </row>
    <row r="8029" spans="11:22" x14ac:dyDescent="0.25">
      <c r="K8029" s="36"/>
      <c r="L8029" s="37"/>
      <c r="M8029" s="37"/>
      <c r="N8029" s="37"/>
      <c r="O8029" s="37"/>
      <c r="P8029" s="36"/>
      <c r="S8029" s="36"/>
      <c r="T8029" s="36"/>
      <c r="U8029" s="36"/>
      <c r="V8029" s="36"/>
    </row>
    <row r="8030" spans="11:22" x14ac:dyDescent="0.25">
      <c r="K8030" s="36"/>
      <c r="L8030" s="37"/>
      <c r="M8030" s="37"/>
      <c r="N8030" s="37"/>
      <c r="O8030" s="37"/>
      <c r="P8030" s="36"/>
      <c r="S8030" s="36"/>
      <c r="T8030" s="36"/>
      <c r="U8030" s="36"/>
      <c r="V8030" s="36"/>
    </row>
    <row r="8031" spans="11:22" x14ac:dyDescent="0.25">
      <c r="K8031" s="36"/>
      <c r="L8031" s="37"/>
      <c r="M8031" s="37"/>
      <c r="N8031" s="37"/>
      <c r="O8031" s="37"/>
      <c r="P8031" s="36"/>
      <c r="S8031" s="36"/>
      <c r="T8031" s="36"/>
      <c r="U8031" s="36"/>
      <c r="V8031" s="36"/>
    </row>
    <row r="8032" spans="11:22" x14ac:dyDescent="0.25">
      <c r="K8032" s="36"/>
      <c r="L8032" s="37"/>
      <c r="M8032" s="37"/>
      <c r="N8032" s="37"/>
      <c r="O8032" s="37"/>
      <c r="P8032" s="36"/>
      <c r="S8032" s="36"/>
      <c r="T8032" s="36"/>
      <c r="U8032" s="36"/>
      <c r="V8032" s="36"/>
    </row>
    <row r="8033" spans="11:22" x14ac:dyDescent="0.25">
      <c r="K8033" s="36"/>
      <c r="L8033" s="37"/>
      <c r="M8033" s="37"/>
      <c r="N8033" s="37"/>
      <c r="O8033" s="37"/>
      <c r="P8033" s="36"/>
      <c r="S8033" s="36"/>
      <c r="T8033" s="36"/>
      <c r="U8033" s="36"/>
      <c r="V8033" s="36"/>
    </row>
    <row r="8034" spans="11:22" x14ac:dyDescent="0.25">
      <c r="K8034" s="36"/>
      <c r="L8034" s="37"/>
      <c r="M8034" s="37"/>
      <c r="N8034" s="37"/>
      <c r="O8034" s="37"/>
      <c r="P8034" s="36"/>
      <c r="S8034" s="36"/>
      <c r="T8034" s="36"/>
      <c r="U8034" s="36"/>
      <c r="V8034" s="36"/>
    </row>
    <row r="8035" spans="11:22" x14ac:dyDescent="0.25">
      <c r="K8035" s="36"/>
      <c r="L8035" s="37"/>
      <c r="M8035" s="37"/>
      <c r="N8035" s="37"/>
      <c r="O8035" s="37"/>
      <c r="P8035" s="36"/>
      <c r="S8035" s="36"/>
      <c r="T8035" s="36"/>
      <c r="U8035" s="36"/>
      <c r="V8035" s="36"/>
    </row>
    <row r="8036" spans="11:22" x14ac:dyDescent="0.25">
      <c r="K8036" s="36"/>
      <c r="L8036" s="37"/>
      <c r="M8036" s="37"/>
      <c r="N8036" s="37"/>
      <c r="O8036" s="37"/>
      <c r="P8036" s="36"/>
      <c r="S8036" s="36"/>
      <c r="T8036" s="36"/>
      <c r="U8036" s="36"/>
      <c r="V8036" s="36"/>
    </row>
    <row r="8037" spans="11:22" x14ac:dyDescent="0.25">
      <c r="K8037" s="36"/>
      <c r="L8037" s="37"/>
      <c r="M8037" s="37"/>
      <c r="N8037" s="37"/>
      <c r="O8037" s="37"/>
      <c r="P8037" s="36"/>
      <c r="S8037" s="36"/>
      <c r="T8037" s="36"/>
      <c r="U8037" s="36"/>
      <c r="V8037" s="36"/>
    </row>
    <row r="8038" spans="11:22" x14ac:dyDescent="0.25">
      <c r="K8038" s="36"/>
      <c r="L8038" s="37"/>
      <c r="M8038" s="37"/>
      <c r="N8038" s="37"/>
      <c r="O8038" s="37"/>
      <c r="P8038" s="36"/>
      <c r="S8038" s="36"/>
      <c r="T8038" s="36"/>
      <c r="U8038" s="36"/>
      <c r="V8038" s="36"/>
    </row>
    <row r="8039" spans="11:22" x14ac:dyDescent="0.25">
      <c r="K8039" s="36"/>
      <c r="L8039" s="37"/>
      <c r="M8039" s="37"/>
      <c r="N8039" s="37"/>
      <c r="O8039" s="37"/>
      <c r="P8039" s="36"/>
      <c r="S8039" s="36"/>
      <c r="T8039" s="36"/>
      <c r="U8039" s="36"/>
      <c r="V8039" s="36"/>
    </row>
    <row r="8040" spans="11:22" x14ac:dyDescent="0.25">
      <c r="K8040" s="36"/>
      <c r="L8040" s="37"/>
      <c r="M8040" s="37"/>
      <c r="N8040" s="37"/>
      <c r="O8040" s="37"/>
      <c r="P8040" s="36"/>
      <c r="S8040" s="36"/>
      <c r="T8040" s="36"/>
      <c r="U8040" s="36"/>
      <c r="V8040" s="36"/>
    </row>
    <row r="8041" spans="11:22" x14ac:dyDescent="0.25">
      <c r="K8041" s="36"/>
      <c r="L8041" s="37"/>
      <c r="M8041" s="37"/>
      <c r="N8041" s="37"/>
      <c r="O8041" s="37"/>
      <c r="P8041" s="36"/>
      <c r="S8041" s="36"/>
      <c r="T8041" s="36"/>
      <c r="U8041" s="36"/>
      <c r="V8041" s="36"/>
    </row>
    <row r="8042" spans="11:22" x14ac:dyDescent="0.25">
      <c r="K8042" s="36"/>
      <c r="L8042" s="37"/>
      <c r="M8042" s="37"/>
      <c r="N8042" s="37"/>
      <c r="O8042" s="37"/>
      <c r="P8042" s="36"/>
      <c r="S8042" s="36"/>
      <c r="T8042" s="36"/>
      <c r="U8042" s="36"/>
      <c r="V8042" s="36"/>
    </row>
    <row r="8043" spans="11:22" x14ac:dyDescent="0.25">
      <c r="K8043" s="36"/>
      <c r="L8043" s="37"/>
      <c r="M8043" s="37"/>
      <c r="N8043" s="37"/>
      <c r="O8043" s="37"/>
      <c r="P8043" s="36"/>
      <c r="S8043" s="36"/>
      <c r="T8043" s="36"/>
      <c r="U8043" s="36"/>
      <c r="V8043" s="36"/>
    </row>
    <row r="8044" spans="11:22" x14ac:dyDescent="0.25">
      <c r="K8044" s="36"/>
      <c r="L8044" s="37"/>
      <c r="M8044" s="37"/>
      <c r="N8044" s="37"/>
      <c r="O8044" s="37"/>
      <c r="P8044" s="36"/>
      <c r="S8044" s="36"/>
      <c r="T8044" s="36"/>
      <c r="U8044" s="36"/>
      <c r="V8044" s="36"/>
    </row>
    <row r="8045" spans="11:22" x14ac:dyDescent="0.25">
      <c r="K8045" s="36"/>
      <c r="L8045" s="37"/>
      <c r="M8045" s="37"/>
      <c r="N8045" s="37"/>
      <c r="O8045" s="37"/>
      <c r="P8045" s="36"/>
      <c r="S8045" s="36"/>
      <c r="T8045" s="36"/>
      <c r="U8045" s="36"/>
      <c r="V8045" s="36"/>
    </row>
    <row r="8046" spans="11:22" x14ac:dyDescent="0.25">
      <c r="K8046" s="36"/>
      <c r="L8046" s="37"/>
      <c r="M8046" s="37"/>
      <c r="N8046" s="37"/>
      <c r="O8046" s="37"/>
      <c r="P8046" s="36"/>
      <c r="S8046" s="36"/>
      <c r="T8046" s="36"/>
      <c r="U8046" s="36"/>
      <c r="V8046" s="36"/>
    </row>
    <row r="8047" spans="11:22" x14ac:dyDescent="0.25">
      <c r="K8047" s="36"/>
      <c r="L8047" s="37"/>
      <c r="M8047" s="37"/>
      <c r="N8047" s="37"/>
      <c r="O8047" s="37"/>
      <c r="P8047" s="36"/>
      <c r="S8047" s="36"/>
      <c r="T8047" s="36"/>
      <c r="U8047" s="36"/>
      <c r="V8047" s="36"/>
    </row>
    <row r="8048" spans="11:22" x14ac:dyDescent="0.25">
      <c r="K8048" s="36"/>
      <c r="L8048" s="37"/>
      <c r="M8048" s="37"/>
      <c r="N8048" s="37"/>
      <c r="O8048" s="37"/>
      <c r="P8048" s="36"/>
      <c r="S8048" s="36"/>
      <c r="T8048" s="36"/>
      <c r="U8048" s="36"/>
      <c r="V8048" s="36"/>
    </row>
    <row r="8049" spans="11:22" x14ac:dyDescent="0.25">
      <c r="K8049" s="36"/>
      <c r="L8049" s="37"/>
      <c r="M8049" s="37"/>
      <c r="N8049" s="37"/>
      <c r="O8049" s="37"/>
      <c r="P8049" s="36"/>
      <c r="S8049" s="36"/>
      <c r="T8049" s="36"/>
      <c r="U8049" s="36"/>
      <c r="V8049" s="36"/>
    </row>
    <row r="8050" spans="11:22" x14ac:dyDescent="0.25">
      <c r="K8050" s="36"/>
      <c r="L8050" s="37"/>
      <c r="M8050" s="37"/>
      <c r="N8050" s="37"/>
      <c r="O8050" s="37"/>
      <c r="P8050" s="36"/>
      <c r="S8050" s="36"/>
      <c r="T8050" s="36"/>
      <c r="U8050" s="36"/>
      <c r="V8050" s="36"/>
    </row>
    <row r="8051" spans="11:22" x14ac:dyDescent="0.25">
      <c r="K8051" s="36"/>
      <c r="L8051" s="37"/>
      <c r="M8051" s="37"/>
      <c r="N8051" s="37"/>
      <c r="O8051" s="37"/>
      <c r="P8051" s="36"/>
      <c r="S8051" s="36"/>
      <c r="T8051" s="36"/>
      <c r="U8051" s="36"/>
      <c r="V8051" s="36"/>
    </row>
    <row r="8052" spans="11:22" x14ac:dyDescent="0.25">
      <c r="K8052" s="36"/>
      <c r="L8052" s="37"/>
      <c r="M8052" s="37"/>
      <c r="N8052" s="37"/>
      <c r="O8052" s="37"/>
      <c r="P8052" s="36"/>
      <c r="S8052" s="36"/>
      <c r="T8052" s="36"/>
      <c r="U8052" s="36"/>
      <c r="V8052" s="36"/>
    </row>
    <row r="8053" spans="11:22" x14ac:dyDescent="0.25">
      <c r="K8053" s="36"/>
      <c r="L8053" s="37"/>
      <c r="M8053" s="37"/>
      <c r="N8053" s="37"/>
      <c r="O8053" s="37"/>
      <c r="P8053" s="36"/>
      <c r="S8053" s="36"/>
      <c r="T8053" s="36"/>
      <c r="U8053" s="36"/>
      <c r="V8053" s="36"/>
    </row>
    <row r="8054" spans="11:22" x14ac:dyDescent="0.25">
      <c r="K8054" s="36"/>
      <c r="L8054" s="37"/>
      <c r="M8054" s="37"/>
      <c r="N8054" s="37"/>
      <c r="O8054" s="37"/>
      <c r="P8054" s="36"/>
      <c r="S8054" s="36"/>
      <c r="T8054" s="36"/>
      <c r="U8054" s="36"/>
      <c r="V8054" s="36"/>
    </row>
    <row r="8055" spans="11:22" x14ac:dyDescent="0.25">
      <c r="K8055" s="36"/>
      <c r="L8055" s="37"/>
      <c r="M8055" s="37"/>
      <c r="N8055" s="37"/>
      <c r="O8055" s="37"/>
      <c r="P8055" s="36"/>
      <c r="S8055" s="36"/>
      <c r="T8055" s="36"/>
      <c r="U8055" s="36"/>
      <c r="V8055" s="36"/>
    </row>
    <row r="8056" spans="11:22" x14ac:dyDescent="0.25">
      <c r="K8056" s="36"/>
      <c r="L8056" s="37"/>
      <c r="M8056" s="37"/>
      <c r="N8056" s="37"/>
      <c r="O8056" s="37"/>
      <c r="P8056" s="36"/>
      <c r="S8056" s="36"/>
      <c r="T8056" s="36"/>
      <c r="U8056" s="36"/>
      <c r="V8056" s="36"/>
    </row>
    <row r="8057" spans="11:22" x14ac:dyDescent="0.25">
      <c r="K8057" s="36"/>
      <c r="L8057" s="37"/>
      <c r="M8057" s="37"/>
      <c r="N8057" s="37"/>
      <c r="O8057" s="37"/>
      <c r="P8057" s="36"/>
      <c r="S8057" s="36"/>
      <c r="T8057" s="36"/>
      <c r="U8057" s="36"/>
      <c r="V8057" s="36"/>
    </row>
    <row r="8058" spans="11:22" x14ac:dyDescent="0.25">
      <c r="K8058" s="36"/>
      <c r="L8058" s="37"/>
      <c r="M8058" s="37"/>
      <c r="N8058" s="37"/>
      <c r="O8058" s="37"/>
      <c r="P8058" s="36"/>
      <c r="S8058" s="36"/>
      <c r="T8058" s="36"/>
      <c r="U8058" s="36"/>
      <c r="V8058" s="36"/>
    </row>
    <row r="8059" spans="11:22" x14ac:dyDescent="0.25">
      <c r="K8059" s="36"/>
      <c r="L8059" s="37"/>
      <c r="M8059" s="37"/>
      <c r="N8059" s="37"/>
      <c r="O8059" s="37"/>
      <c r="P8059" s="36"/>
      <c r="S8059" s="36"/>
      <c r="T8059" s="36"/>
      <c r="U8059" s="36"/>
      <c r="V8059" s="36"/>
    </row>
    <row r="8060" spans="11:22" x14ac:dyDescent="0.25">
      <c r="K8060" s="36"/>
      <c r="L8060" s="37"/>
      <c r="M8060" s="37"/>
      <c r="N8060" s="37"/>
      <c r="O8060" s="37"/>
      <c r="P8060" s="36"/>
      <c r="S8060" s="36"/>
      <c r="T8060" s="36"/>
      <c r="U8060" s="36"/>
      <c r="V8060" s="36"/>
    </row>
    <row r="8061" spans="11:22" x14ac:dyDescent="0.25">
      <c r="K8061" s="36"/>
      <c r="L8061" s="37"/>
      <c r="M8061" s="37"/>
      <c r="N8061" s="37"/>
      <c r="O8061" s="37"/>
      <c r="P8061" s="36"/>
      <c r="S8061" s="36"/>
      <c r="T8061" s="36"/>
      <c r="U8061" s="36"/>
      <c r="V8061" s="36"/>
    </row>
    <row r="8062" spans="11:22" x14ac:dyDescent="0.25">
      <c r="K8062" s="36"/>
      <c r="L8062" s="37"/>
      <c r="M8062" s="37"/>
      <c r="N8062" s="37"/>
      <c r="O8062" s="37"/>
      <c r="P8062" s="36"/>
      <c r="S8062" s="36"/>
      <c r="T8062" s="36"/>
      <c r="U8062" s="36"/>
      <c r="V8062" s="36"/>
    </row>
    <row r="8063" spans="11:22" x14ac:dyDescent="0.25">
      <c r="K8063" s="36"/>
      <c r="L8063" s="37"/>
      <c r="M8063" s="37"/>
      <c r="N8063" s="37"/>
      <c r="O8063" s="37"/>
      <c r="P8063" s="36"/>
      <c r="S8063" s="36"/>
      <c r="T8063" s="36"/>
      <c r="U8063" s="36"/>
      <c r="V8063" s="36"/>
    </row>
    <row r="8064" spans="11:22" x14ac:dyDescent="0.25">
      <c r="K8064" s="36"/>
      <c r="L8064" s="37"/>
      <c r="M8064" s="37"/>
      <c r="N8064" s="37"/>
      <c r="O8064" s="37"/>
      <c r="P8064" s="36"/>
      <c r="S8064" s="36"/>
      <c r="T8064" s="36"/>
      <c r="U8064" s="36"/>
      <c r="V8064" s="36"/>
    </row>
    <row r="8065" spans="11:22" x14ac:dyDescent="0.25">
      <c r="K8065" s="36"/>
      <c r="L8065" s="37"/>
      <c r="M8065" s="37"/>
      <c r="N8065" s="37"/>
      <c r="O8065" s="37"/>
      <c r="P8065" s="36"/>
      <c r="S8065" s="36"/>
      <c r="T8065" s="36"/>
      <c r="U8065" s="36"/>
      <c r="V8065" s="36"/>
    </row>
    <row r="8066" spans="11:22" x14ac:dyDescent="0.25">
      <c r="K8066" s="36"/>
      <c r="L8066" s="37"/>
      <c r="M8066" s="37"/>
      <c r="N8066" s="37"/>
      <c r="O8066" s="37"/>
      <c r="P8066" s="36"/>
      <c r="S8066" s="36"/>
      <c r="T8066" s="36"/>
      <c r="U8066" s="36"/>
      <c r="V8066" s="36"/>
    </row>
    <row r="8067" spans="11:22" x14ac:dyDescent="0.25">
      <c r="K8067" s="36"/>
      <c r="L8067" s="37"/>
      <c r="M8067" s="37"/>
      <c r="N8067" s="37"/>
      <c r="O8067" s="37"/>
      <c r="P8067" s="36"/>
      <c r="S8067" s="36"/>
      <c r="T8067" s="36"/>
      <c r="U8067" s="36"/>
      <c r="V8067" s="36"/>
    </row>
    <row r="8068" spans="11:22" x14ac:dyDescent="0.25">
      <c r="K8068" s="36"/>
      <c r="L8068" s="37"/>
      <c r="M8068" s="37"/>
      <c r="N8068" s="37"/>
      <c r="O8068" s="37"/>
      <c r="P8068" s="36"/>
      <c r="S8068" s="36"/>
      <c r="T8068" s="36"/>
      <c r="U8068" s="36"/>
      <c r="V8068" s="36"/>
    </row>
    <row r="8069" spans="11:22" x14ac:dyDescent="0.25">
      <c r="K8069" s="36"/>
      <c r="L8069" s="37"/>
      <c r="M8069" s="37"/>
      <c r="N8069" s="37"/>
      <c r="O8069" s="37"/>
      <c r="P8069" s="36"/>
      <c r="S8069" s="36"/>
      <c r="T8069" s="36"/>
      <c r="U8069" s="36"/>
      <c r="V8069" s="36"/>
    </row>
    <row r="8070" spans="11:22" x14ac:dyDescent="0.25">
      <c r="K8070" s="36"/>
      <c r="L8070" s="37"/>
      <c r="M8070" s="37"/>
      <c r="N8070" s="37"/>
      <c r="O8070" s="37"/>
      <c r="P8070" s="36"/>
      <c r="S8070" s="36"/>
      <c r="T8070" s="36"/>
      <c r="U8070" s="36"/>
      <c r="V8070" s="36"/>
    </row>
    <row r="8071" spans="11:22" x14ac:dyDescent="0.25">
      <c r="K8071" s="36"/>
      <c r="L8071" s="37"/>
      <c r="M8071" s="37"/>
      <c r="N8071" s="37"/>
      <c r="O8071" s="37"/>
      <c r="P8071" s="36"/>
      <c r="S8071" s="36"/>
      <c r="T8071" s="36"/>
      <c r="U8071" s="36"/>
      <c r="V8071" s="36"/>
    </row>
    <row r="8072" spans="11:22" x14ac:dyDescent="0.25">
      <c r="K8072" s="36"/>
      <c r="L8072" s="37"/>
      <c r="M8072" s="37"/>
      <c r="N8072" s="37"/>
      <c r="O8072" s="37"/>
      <c r="P8072" s="36"/>
      <c r="S8072" s="36"/>
      <c r="T8072" s="36"/>
      <c r="U8072" s="36"/>
      <c r="V8072" s="36"/>
    </row>
    <row r="8073" spans="11:22" x14ac:dyDescent="0.25">
      <c r="K8073" s="36"/>
      <c r="L8073" s="37"/>
      <c r="M8073" s="37"/>
      <c r="N8073" s="37"/>
      <c r="O8073" s="37"/>
      <c r="P8073" s="36"/>
      <c r="S8073" s="36"/>
      <c r="T8073" s="36"/>
      <c r="U8073" s="36"/>
      <c r="V8073" s="36"/>
    </row>
    <row r="8074" spans="11:22" x14ac:dyDescent="0.25">
      <c r="K8074" s="36"/>
      <c r="L8074" s="37"/>
      <c r="M8074" s="37"/>
      <c r="N8074" s="37"/>
      <c r="O8074" s="37"/>
      <c r="P8074" s="36"/>
      <c r="S8074" s="36"/>
      <c r="T8074" s="36"/>
      <c r="U8074" s="36"/>
      <c r="V8074" s="36"/>
    </row>
    <row r="8075" spans="11:22" x14ac:dyDescent="0.25">
      <c r="K8075" s="36"/>
      <c r="L8075" s="37"/>
      <c r="M8075" s="37"/>
      <c r="N8075" s="37"/>
      <c r="O8075" s="37"/>
      <c r="P8075" s="36"/>
      <c r="S8075" s="36"/>
      <c r="T8075" s="36"/>
      <c r="U8075" s="36"/>
      <c r="V8075" s="36"/>
    </row>
    <row r="8076" spans="11:22" x14ac:dyDescent="0.25">
      <c r="K8076" s="36"/>
      <c r="L8076" s="37"/>
      <c r="M8076" s="37"/>
      <c r="N8076" s="37"/>
      <c r="O8076" s="37"/>
      <c r="P8076" s="36"/>
      <c r="S8076" s="36"/>
      <c r="T8076" s="36"/>
      <c r="U8076" s="36"/>
      <c r="V8076" s="36"/>
    </row>
    <row r="8077" spans="11:22" x14ac:dyDescent="0.25">
      <c r="K8077" s="36"/>
      <c r="L8077" s="37"/>
      <c r="M8077" s="37"/>
      <c r="N8077" s="37"/>
      <c r="O8077" s="37"/>
      <c r="P8077" s="36"/>
      <c r="S8077" s="36"/>
      <c r="T8077" s="36"/>
      <c r="U8077" s="36"/>
      <c r="V8077" s="36"/>
    </row>
    <row r="8078" spans="11:22" x14ac:dyDescent="0.25">
      <c r="K8078" s="36"/>
      <c r="L8078" s="37"/>
      <c r="M8078" s="37"/>
      <c r="N8078" s="37"/>
      <c r="O8078" s="37"/>
      <c r="P8078" s="36"/>
      <c r="S8078" s="36"/>
      <c r="T8078" s="36"/>
      <c r="U8078" s="36"/>
      <c r="V8078" s="36"/>
    </row>
    <row r="8079" spans="11:22" x14ac:dyDescent="0.25">
      <c r="K8079" s="36"/>
      <c r="L8079" s="37"/>
      <c r="M8079" s="37"/>
      <c r="N8079" s="37"/>
      <c r="O8079" s="37"/>
      <c r="P8079" s="36"/>
      <c r="S8079" s="36"/>
      <c r="T8079" s="36"/>
      <c r="U8079" s="36"/>
      <c r="V8079" s="36"/>
    </row>
    <row r="8080" spans="11:22" x14ac:dyDescent="0.25">
      <c r="K8080" s="36"/>
      <c r="L8080" s="37"/>
      <c r="M8080" s="37"/>
      <c r="N8080" s="37"/>
      <c r="O8080" s="37"/>
      <c r="P8080" s="36"/>
      <c r="S8080" s="36"/>
      <c r="T8080" s="36"/>
      <c r="U8080" s="36"/>
      <c r="V8080" s="36"/>
    </row>
    <row r="8081" spans="11:22" x14ac:dyDescent="0.25">
      <c r="K8081" s="36"/>
      <c r="L8081" s="37"/>
      <c r="M8081" s="37"/>
      <c r="N8081" s="37"/>
      <c r="O8081" s="37"/>
      <c r="P8081" s="36"/>
      <c r="S8081" s="36"/>
      <c r="T8081" s="36"/>
      <c r="U8081" s="36"/>
      <c r="V8081" s="36"/>
    </row>
    <row r="8082" spans="11:22" x14ac:dyDescent="0.25">
      <c r="K8082" s="36"/>
      <c r="L8082" s="37"/>
      <c r="M8082" s="37"/>
      <c r="N8082" s="37"/>
      <c r="O8082" s="37"/>
      <c r="P8082" s="36"/>
      <c r="S8082" s="36"/>
      <c r="T8082" s="36"/>
      <c r="U8082" s="36"/>
      <c r="V8082" s="36"/>
    </row>
    <row r="8083" spans="11:22" x14ac:dyDescent="0.25">
      <c r="K8083" s="36"/>
      <c r="L8083" s="37"/>
      <c r="M8083" s="37"/>
      <c r="N8083" s="37"/>
      <c r="O8083" s="37"/>
      <c r="P8083" s="36"/>
      <c r="S8083" s="36"/>
      <c r="T8083" s="36"/>
      <c r="U8083" s="36"/>
      <c r="V8083" s="36"/>
    </row>
    <row r="8084" spans="11:22" x14ac:dyDescent="0.25">
      <c r="K8084" s="36"/>
      <c r="L8084" s="37"/>
      <c r="M8084" s="37"/>
      <c r="N8084" s="37"/>
      <c r="O8084" s="37"/>
      <c r="P8084" s="36"/>
      <c r="S8084" s="36"/>
      <c r="T8084" s="36"/>
      <c r="U8084" s="36"/>
      <c r="V8084" s="36"/>
    </row>
    <row r="8085" spans="11:22" x14ac:dyDescent="0.25">
      <c r="K8085" s="36"/>
      <c r="L8085" s="37"/>
      <c r="M8085" s="37"/>
      <c r="N8085" s="37"/>
      <c r="O8085" s="37"/>
      <c r="P8085" s="36"/>
      <c r="S8085" s="36"/>
      <c r="T8085" s="36"/>
      <c r="U8085" s="36"/>
      <c r="V8085" s="36"/>
    </row>
    <row r="8086" spans="11:22" x14ac:dyDescent="0.25">
      <c r="K8086" s="36"/>
      <c r="L8086" s="37"/>
      <c r="M8086" s="37"/>
      <c r="N8086" s="37"/>
      <c r="O8086" s="37"/>
      <c r="P8086" s="36"/>
      <c r="S8086" s="36"/>
      <c r="T8086" s="36"/>
      <c r="U8086" s="36"/>
      <c r="V8086" s="36"/>
    </row>
    <row r="8087" spans="11:22" x14ac:dyDescent="0.25">
      <c r="K8087" s="36"/>
      <c r="L8087" s="37"/>
      <c r="M8087" s="37"/>
      <c r="N8087" s="37"/>
      <c r="O8087" s="37"/>
      <c r="P8087" s="36"/>
      <c r="S8087" s="36"/>
      <c r="T8087" s="36"/>
      <c r="U8087" s="36"/>
      <c r="V8087" s="36"/>
    </row>
    <row r="8088" spans="11:22" x14ac:dyDescent="0.25">
      <c r="K8088" s="36"/>
      <c r="L8088" s="37"/>
      <c r="M8088" s="37"/>
      <c r="N8088" s="37"/>
      <c r="O8088" s="37"/>
      <c r="P8088" s="36"/>
      <c r="S8088" s="36"/>
      <c r="T8088" s="36"/>
      <c r="U8088" s="36"/>
      <c r="V8088" s="36"/>
    </row>
    <row r="8089" spans="11:22" x14ac:dyDescent="0.25">
      <c r="K8089" s="36"/>
      <c r="L8089" s="37"/>
      <c r="M8089" s="37"/>
      <c r="N8089" s="37"/>
      <c r="O8089" s="37"/>
      <c r="P8089" s="36"/>
      <c r="S8089" s="36"/>
      <c r="T8089" s="36"/>
      <c r="U8089" s="36"/>
      <c r="V8089" s="36"/>
    </row>
    <row r="8090" spans="11:22" x14ac:dyDescent="0.25">
      <c r="K8090" s="36"/>
      <c r="L8090" s="37"/>
      <c r="M8090" s="37"/>
      <c r="N8090" s="37"/>
      <c r="O8090" s="37"/>
      <c r="P8090" s="36"/>
      <c r="S8090" s="36"/>
      <c r="T8090" s="36"/>
      <c r="U8090" s="36"/>
      <c r="V8090" s="36"/>
    </row>
    <row r="8091" spans="11:22" x14ac:dyDescent="0.25">
      <c r="K8091" s="36"/>
      <c r="L8091" s="37"/>
      <c r="M8091" s="37"/>
      <c r="N8091" s="37"/>
      <c r="O8091" s="37"/>
      <c r="P8091" s="36"/>
      <c r="S8091" s="36"/>
      <c r="T8091" s="36"/>
      <c r="U8091" s="36"/>
      <c r="V8091" s="36"/>
    </row>
    <row r="8092" spans="11:22" x14ac:dyDescent="0.25">
      <c r="K8092" s="36"/>
      <c r="L8092" s="37"/>
      <c r="M8092" s="37"/>
      <c r="N8092" s="37"/>
      <c r="O8092" s="37"/>
      <c r="P8092" s="36"/>
      <c r="S8092" s="36"/>
      <c r="T8092" s="36"/>
      <c r="U8092" s="36"/>
      <c r="V8092" s="36"/>
    </row>
    <row r="8093" spans="11:22" x14ac:dyDescent="0.25">
      <c r="K8093" s="36"/>
      <c r="L8093" s="37"/>
      <c r="M8093" s="37"/>
      <c r="N8093" s="37"/>
      <c r="O8093" s="37"/>
      <c r="P8093" s="36"/>
      <c r="S8093" s="36"/>
      <c r="T8093" s="36"/>
      <c r="U8093" s="36"/>
      <c r="V8093" s="36"/>
    </row>
    <row r="8094" spans="11:22" x14ac:dyDescent="0.25">
      <c r="K8094" s="36"/>
      <c r="L8094" s="37"/>
      <c r="M8094" s="37"/>
      <c r="N8094" s="37"/>
      <c r="O8094" s="37"/>
      <c r="P8094" s="36"/>
      <c r="S8094" s="36"/>
      <c r="T8094" s="36"/>
      <c r="U8094" s="36"/>
      <c r="V8094" s="36"/>
    </row>
    <row r="8095" spans="11:22" x14ac:dyDescent="0.25">
      <c r="K8095" s="36"/>
      <c r="L8095" s="37"/>
      <c r="M8095" s="37"/>
      <c r="N8095" s="37"/>
      <c r="O8095" s="37"/>
      <c r="P8095" s="36"/>
      <c r="S8095" s="36"/>
      <c r="T8095" s="36"/>
      <c r="U8095" s="36"/>
      <c r="V8095" s="36"/>
    </row>
    <row r="8096" spans="11:22" x14ac:dyDescent="0.25">
      <c r="K8096" s="36"/>
      <c r="L8096" s="37"/>
      <c r="M8096" s="37"/>
      <c r="N8096" s="37"/>
      <c r="O8096" s="37"/>
      <c r="P8096" s="36"/>
      <c r="S8096" s="36"/>
      <c r="T8096" s="36"/>
      <c r="U8096" s="36"/>
      <c r="V8096" s="36"/>
    </row>
    <row r="8097" spans="11:22" x14ac:dyDescent="0.25">
      <c r="K8097" s="36"/>
      <c r="L8097" s="37"/>
      <c r="M8097" s="37"/>
      <c r="N8097" s="37"/>
      <c r="O8097" s="37"/>
      <c r="P8097" s="36"/>
      <c r="S8097" s="36"/>
      <c r="T8097" s="36"/>
      <c r="U8097" s="36"/>
      <c r="V8097" s="36"/>
    </row>
    <row r="8098" spans="11:22" x14ac:dyDescent="0.25">
      <c r="K8098" s="36"/>
      <c r="L8098" s="37"/>
      <c r="M8098" s="37"/>
      <c r="N8098" s="37"/>
      <c r="O8098" s="37"/>
      <c r="P8098" s="36"/>
      <c r="S8098" s="36"/>
      <c r="T8098" s="36"/>
      <c r="U8098" s="36"/>
      <c r="V8098" s="36"/>
    </row>
    <row r="8099" spans="11:22" x14ac:dyDescent="0.25">
      <c r="K8099" s="36"/>
      <c r="L8099" s="37"/>
      <c r="M8099" s="37"/>
      <c r="N8099" s="37"/>
      <c r="O8099" s="37"/>
      <c r="P8099" s="36"/>
      <c r="S8099" s="36"/>
      <c r="T8099" s="36"/>
      <c r="U8099" s="36"/>
      <c r="V8099" s="36"/>
    </row>
    <row r="8100" spans="11:22" x14ac:dyDescent="0.25">
      <c r="K8100" s="36"/>
      <c r="L8100" s="37"/>
      <c r="M8100" s="37"/>
      <c r="N8100" s="37"/>
      <c r="O8100" s="37"/>
      <c r="P8100" s="36"/>
      <c r="S8100" s="36"/>
      <c r="T8100" s="36"/>
      <c r="U8100" s="36"/>
      <c r="V8100" s="36"/>
    </row>
    <row r="8101" spans="11:22" x14ac:dyDescent="0.25">
      <c r="K8101" s="36"/>
      <c r="L8101" s="37"/>
      <c r="M8101" s="37"/>
      <c r="N8101" s="37"/>
      <c r="O8101" s="37"/>
      <c r="P8101" s="36"/>
      <c r="S8101" s="36"/>
      <c r="T8101" s="36"/>
      <c r="U8101" s="36"/>
      <c r="V8101" s="36"/>
    </row>
    <row r="8102" spans="11:22" x14ac:dyDescent="0.25">
      <c r="K8102" s="36"/>
      <c r="L8102" s="37"/>
      <c r="M8102" s="37"/>
      <c r="N8102" s="37"/>
      <c r="O8102" s="37"/>
      <c r="P8102" s="36"/>
      <c r="S8102" s="36"/>
      <c r="T8102" s="36"/>
      <c r="U8102" s="36"/>
      <c r="V8102" s="36"/>
    </row>
    <row r="8103" spans="11:22" x14ac:dyDescent="0.25">
      <c r="K8103" s="36"/>
      <c r="L8103" s="37"/>
      <c r="M8103" s="37"/>
      <c r="N8103" s="37"/>
      <c r="O8103" s="37"/>
      <c r="P8103" s="36"/>
      <c r="S8103" s="36"/>
      <c r="T8103" s="36"/>
      <c r="U8103" s="36"/>
      <c r="V8103" s="36"/>
    </row>
    <row r="8104" spans="11:22" x14ac:dyDescent="0.25">
      <c r="K8104" s="36"/>
      <c r="L8104" s="37"/>
      <c r="M8104" s="37"/>
      <c r="N8104" s="37"/>
      <c r="O8104" s="37"/>
      <c r="P8104" s="36"/>
      <c r="S8104" s="36"/>
      <c r="T8104" s="36"/>
      <c r="U8104" s="36"/>
      <c r="V8104" s="36"/>
    </row>
    <row r="8105" spans="11:22" x14ac:dyDescent="0.25">
      <c r="K8105" s="36"/>
      <c r="L8105" s="37"/>
      <c r="M8105" s="37"/>
      <c r="N8105" s="37"/>
      <c r="O8105" s="37"/>
      <c r="P8105" s="36"/>
      <c r="S8105" s="36"/>
      <c r="T8105" s="36"/>
      <c r="U8105" s="36"/>
      <c r="V8105" s="36"/>
    </row>
    <row r="8106" spans="11:22" x14ac:dyDescent="0.25">
      <c r="K8106" s="36"/>
      <c r="L8106" s="37"/>
      <c r="M8106" s="37"/>
      <c r="N8106" s="37"/>
      <c r="O8106" s="37"/>
      <c r="P8106" s="36"/>
      <c r="S8106" s="36"/>
      <c r="T8106" s="36"/>
      <c r="U8106" s="36"/>
      <c r="V8106" s="36"/>
    </row>
    <row r="8107" spans="11:22" x14ac:dyDescent="0.25">
      <c r="K8107" s="36"/>
      <c r="L8107" s="37"/>
      <c r="M8107" s="37"/>
      <c r="N8107" s="37"/>
      <c r="O8107" s="37"/>
      <c r="P8107" s="36"/>
      <c r="S8107" s="36"/>
      <c r="T8107" s="36"/>
      <c r="U8107" s="36"/>
      <c r="V8107" s="36"/>
    </row>
    <row r="8108" spans="11:22" x14ac:dyDescent="0.25">
      <c r="K8108" s="36"/>
      <c r="L8108" s="37"/>
      <c r="M8108" s="37"/>
      <c r="N8108" s="37"/>
      <c r="O8108" s="37"/>
      <c r="P8108" s="36"/>
      <c r="S8108" s="36"/>
      <c r="T8108" s="36"/>
      <c r="U8108" s="36"/>
      <c r="V8108" s="36"/>
    </row>
    <row r="8109" spans="11:22" x14ac:dyDescent="0.25">
      <c r="K8109" s="36"/>
      <c r="L8109" s="37"/>
      <c r="M8109" s="37"/>
      <c r="N8109" s="37"/>
      <c r="O8109" s="37"/>
      <c r="P8109" s="36"/>
      <c r="S8109" s="36"/>
      <c r="T8109" s="36"/>
      <c r="U8109" s="36"/>
      <c r="V8109" s="36"/>
    </row>
    <row r="8110" spans="11:22" x14ac:dyDescent="0.25">
      <c r="K8110" s="36"/>
      <c r="L8110" s="37"/>
      <c r="M8110" s="37"/>
      <c r="N8110" s="37"/>
      <c r="O8110" s="37"/>
      <c r="P8110" s="36"/>
      <c r="S8110" s="36"/>
      <c r="T8110" s="36"/>
      <c r="U8110" s="36"/>
      <c r="V8110" s="36"/>
    </row>
    <row r="8111" spans="11:22" x14ac:dyDescent="0.25">
      <c r="K8111" s="36"/>
      <c r="L8111" s="37"/>
      <c r="M8111" s="37"/>
      <c r="N8111" s="37"/>
      <c r="O8111" s="37"/>
      <c r="P8111" s="36"/>
      <c r="S8111" s="36"/>
      <c r="T8111" s="36"/>
      <c r="U8111" s="36"/>
      <c r="V8111" s="36"/>
    </row>
    <row r="8112" spans="11:22" x14ac:dyDescent="0.25">
      <c r="K8112" s="36"/>
      <c r="L8112" s="37"/>
      <c r="M8112" s="37"/>
      <c r="N8112" s="37"/>
      <c r="O8112" s="37"/>
      <c r="P8112" s="36"/>
      <c r="S8112" s="36"/>
      <c r="T8112" s="36"/>
      <c r="U8112" s="36"/>
      <c r="V8112" s="36"/>
    </row>
    <row r="8113" spans="11:22" x14ac:dyDescent="0.25">
      <c r="K8113" s="36"/>
      <c r="L8113" s="37"/>
      <c r="M8113" s="37"/>
      <c r="N8113" s="37"/>
      <c r="O8113" s="37"/>
      <c r="P8113" s="36"/>
      <c r="S8113" s="36"/>
      <c r="T8113" s="36"/>
      <c r="U8113" s="36"/>
      <c r="V8113" s="36"/>
    </row>
    <row r="8114" spans="11:22" x14ac:dyDescent="0.25">
      <c r="K8114" s="36"/>
      <c r="L8114" s="37"/>
      <c r="M8114" s="37"/>
      <c r="N8114" s="37"/>
      <c r="O8114" s="37"/>
      <c r="P8114" s="36"/>
      <c r="S8114" s="36"/>
      <c r="T8114" s="36"/>
      <c r="U8114" s="36"/>
      <c r="V8114" s="36"/>
    </row>
    <row r="8115" spans="11:22" x14ac:dyDescent="0.25">
      <c r="K8115" s="36"/>
      <c r="L8115" s="37"/>
      <c r="M8115" s="37"/>
      <c r="N8115" s="37"/>
      <c r="O8115" s="37"/>
      <c r="P8115" s="36"/>
      <c r="S8115" s="36"/>
      <c r="T8115" s="36"/>
      <c r="U8115" s="36"/>
      <c r="V8115" s="36"/>
    </row>
    <row r="8116" spans="11:22" x14ac:dyDescent="0.25">
      <c r="K8116" s="36"/>
      <c r="L8116" s="37"/>
      <c r="M8116" s="37"/>
      <c r="N8116" s="37"/>
      <c r="O8116" s="37"/>
      <c r="P8116" s="36"/>
      <c r="S8116" s="36"/>
      <c r="T8116" s="36"/>
      <c r="U8116" s="36"/>
      <c r="V8116" s="36"/>
    </row>
    <row r="8117" spans="11:22" x14ac:dyDescent="0.25">
      <c r="K8117" s="36"/>
      <c r="L8117" s="37"/>
      <c r="M8117" s="37"/>
      <c r="N8117" s="37"/>
      <c r="O8117" s="37"/>
      <c r="P8117" s="36"/>
      <c r="S8117" s="36"/>
      <c r="T8117" s="36"/>
      <c r="U8117" s="36"/>
      <c r="V8117" s="36"/>
    </row>
    <row r="8118" spans="11:22" x14ac:dyDescent="0.25">
      <c r="K8118" s="36"/>
      <c r="L8118" s="37"/>
      <c r="M8118" s="37"/>
      <c r="N8118" s="37"/>
      <c r="O8118" s="37"/>
      <c r="P8118" s="36"/>
      <c r="S8118" s="36"/>
      <c r="T8118" s="36"/>
      <c r="U8118" s="36"/>
      <c r="V8118" s="36"/>
    </row>
    <row r="8119" spans="11:22" x14ac:dyDescent="0.25">
      <c r="K8119" s="36"/>
      <c r="L8119" s="37"/>
      <c r="M8119" s="37"/>
      <c r="N8119" s="37"/>
      <c r="O8119" s="37"/>
      <c r="P8119" s="36"/>
      <c r="S8119" s="36"/>
      <c r="T8119" s="36"/>
      <c r="U8119" s="36"/>
      <c r="V8119" s="36"/>
    </row>
    <row r="8120" spans="11:22" x14ac:dyDescent="0.25">
      <c r="K8120" s="36"/>
      <c r="L8120" s="37"/>
      <c r="M8120" s="37"/>
      <c r="N8120" s="37"/>
      <c r="O8120" s="37"/>
      <c r="P8120" s="36"/>
      <c r="S8120" s="36"/>
      <c r="T8120" s="36"/>
      <c r="U8120" s="36"/>
      <c r="V8120" s="36"/>
    </row>
    <row r="8121" spans="11:22" x14ac:dyDescent="0.25">
      <c r="K8121" s="36"/>
      <c r="L8121" s="37"/>
      <c r="M8121" s="37"/>
      <c r="N8121" s="37"/>
      <c r="O8121" s="37"/>
      <c r="P8121" s="36"/>
      <c r="S8121" s="36"/>
      <c r="T8121" s="36"/>
      <c r="U8121" s="36"/>
      <c r="V8121" s="36"/>
    </row>
    <row r="8122" spans="11:22" x14ac:dyDescent="0.25">
      <c r="K8122" s="36"/>
      <c r="L8122" s="37"/>
      <c r="M8122" s="37"/>
      <c r="N8122" s="37"/>
      <c r="O8122" s="37"/>
      <c r="P8122" s="36"/>
      <c r="S8122" s="36"/>
      <c r="T8122" s="36"/>
      <c r="U8122" s="36"/>
      <c r="V8122" s="36"/>
    </row>
    <row r="8123" spans="11:22" x14ac:dyDescent="0.25">
      <c r="K8123" s="36"/>
      <c r="L8123" s="37"/>
      <c r="M8123" s="37"/>
      <c r="N8123" s="37"/>
      <c r="O8123" s="37"/>
      <c r="P8123" s="36"/>
      <c r="S8123" s="36"/>
      <c r="T8123" s="36"/>
      <c r="U8123" s="36"/>
      <c r="V8123" s="36"/>
    </row>
    <row r="8124" spans="11:22" x14ac:dyDescent="0.25">
      <c r="K8124" s="36"/>
      <c r="L8124" s="37"/>
      <c r="M8124" s="37"/>
      <c r="N8124" s="37"/>
      <c r="O8124" s="37"/>
      <c r="P8124" s="36"/>
      <c r="S8124" s="36"/>
      <c r="T8124" s="36"/>
      <c r="U8124" s="36"/>
      <c r="V8124" s="36"/>
    </row>
    <row r="8125" spans="11:22" x14ac:dyDescent="0.25">
      <c r="K8125" s="36"/>
      <c r="L8125" s="37"/>
      <c r="M8125" s="37"/>
      <c r="N8125" s="37"/>
      <c r="O8125" s="37"/>
      <c r="P8125" s="36"/>
      <c r="S8125" s="36"/>
      <c r="T8125" s="36"/>
      <c r="U8125" s="36"/>
      <c r="V8125" s="36"/>
    </row>
    <row r="8126" spans="11:22" x14ac:dyDescent="0.25">
      <c r="K8126" s="36"/>
      <c r="L8126" s="37"/>
      <c r="M8126" s="37"/>
      <c r="N8126" s="37"/>
      <c r="O8126" s="37"/>
      <c r="P8126" s="36"/>
      <c r="S8126" s="36"/>
      <c r="T8126" s="36"/>
      <c r="U8126" s="36"/>
      <c r="V8126" s="36"/>
    </row>
    <row r="8127" spans="11:22" x14ac:dyDescent="0.25">
      <c r="K8127" s="36"/>
      <c r="L8127" s="37"/>
      <c r="M8127" s="37"/>
      <c r="N8127" s="37"/>
      <c r="O8127" s="37"/>
      <c r="P8127" s="36"/>
      <c r="S8127" s="36"/>
      <c r="T8127" s="36"/>
      <c r="U8127" s="36"/>
      <c r="V8127" s="36"/>
    </row>
    <row r="8128" spans="11:22" x14ac:dyDescent="0.25">
      <c r="K8128" s="36"/>
      <c r="L8128" s="37"/>
      <c r="M8128" s="37"/>
      <c r="N8128" s="37"/>
      <c r="O8128" s="37"/>
      <c r="P8128" s="36"/>
      <c r="S8128" s="36"/>
      <c r="T8128" s="36"/>
      <c r="U8128" s="36"/>
      <c r="V8128" s="36"/>
    </row>
    <row r="8129" spans="11:22" x14ac:dyDescent="0.25">
      <c r="K8129" s="36"/>
      <c r="L8129" s="37"/>
      <c r="M8129" s="37"/>
      <c r="N8129" s="37"/>
      <c r="O8129" s="37"/>
      <c r="P8129" s="36"/>
      <c r="S8129" s="36"/>
      <c r="T8129" s="36"/>
      <c r="U8129" s="36"/>
      <c r="V8129" s="36"/>
    </row>
    <row r="8130" spans="11:22" x14ac:dyDescent="0.25">
      <c r="K8130" s="36"/>
      <c r="L8130" s="37"/>
      <c r="M8130" s="37"/>
      <c r="N8130" s="37"/>
      <c r="O8130" s="37"/>
      <c r="P8130" s="36"/>
      <c r="S8130" s="36"/>
      <c r="T8130" s="36"/>
      <c r="U8130" s="36"/>
      <c r="V8130" s="36"/>
    </row>
    <row r="8131" spans="11:22" x14ac:dyDescent="0.25">
      <c r="K8131" s="36"/>
      <c r="L8131" s="37"/>
      <c r="M8131" s="37"/>
      <c r="N8131" s="37"/>
      <c r="O8131" s="37"/>
      <c r="P8131" s="36"/>
      <c r="S8131" s="36"/>
      <c r="T8131" s="36"/>
      <c r="U8131" s="36"/>
      <c r="V8131" s="36"/>
    </row>
    <row r="8132" spans="11:22" x14ac:dyDescent="0.25">
      <c r="K8132" s="36"/>
      <c r="L8132" s="37"/>
      <c r="M8132" s="37"/>
      <c r="N8132" s="37"/>
      <c r="O8132" s="37"/>
      <c r="P8132" s="36"/>
      <c r="S8132" s="36"/>
      <c r="T8132" s="36"/>
      <c r="U8132" s="36"/>
      <c r="V8132" s="36"/>
    </row>
    <row r="8133" spans="11:22" x14ac:dyDescent="0.25">
      <c r="K8133" s="36"/>
      <c r="L8133" s="37"/>
      <c r="M8133" s="37"/>
      <c r="N8133" s="37"/>
      <c r="O8133" s="37"/>
      <c r="P8133" s="36"/>
      <c r="S8133" s="36"/>
      <c r="T8133" s="36"/>
      <c r="U8133" s="36"/>
      <c r="V8133" s="36"/>
    </row>
    <row r="8134" spans="11:22" x14ac:dyDescent="0.25">
      <c r="K8134" s="36"/>
      <c r="L8134" s="37"/>
      <c r="M8134" s="37"/>
      <c r="N8134" s="37"/>
      <c r="O8134" s="37"/>
      <c r="P8134" s="36"/>
      <c r="S8134" s="36"/>
      <c r="T8134" s="36"/>
      <c r="U8134" s="36"/>
      <c r="V8134" s="36"/>
    </row>
    <row r="8135" spans="11:22" x14ac:dyDescent="0.25">
      <c r="K8135" s="36"/>
      <c r="L8135" s="37"/>
      <c r="M8135" s="37"/>
      <c r="N8135" s="37"/>
      <c r="O8135" s="37"/>
      <c r="P8135" s="36"/>
      <c r="S8135" s="36"/>
      <c r="T8135" s="36"/>
      <c r="U8135" s="36"/>
      <c r="V8135" s="36"/>
    </row>
    <row r="8136" spans="11:22" x14ac:dyDescent="0.25">
      <c r="K8136" s="36"/>
      <c r="L8136" s="37"/>
      <c r="M8136" s="37"/>
      <c r="N8136" s="37"/>
      <c r="O8136" s="37"/>
      <c r="P8136" s="36"/>
      <c r="S8136" s="36"/>
      <c r="T8136" s="36"/>
      <c r="U8136" s="36"/>
      <c r="V8136" s="36"/>
    </row>
    <row r="8137" spans="11:22" x14ac:dyDescent="0.25">
      <c r="K8137" s="36"/>
      <c r="L8137" s="37"/>
      <c r="M8137" s="37"/>
      <c r="N8137" s="37"/>
      <c r="O8137" s="37"/>
      <c r="P8137" s="36"/>
      <c r="S8137" s="36"/>
      <c r="T8137" s="36"/>
      <c r="U8137" s="36"/>
      <c r="V8137" s="36"/>
    </row>
    <row r="8138" spans="11:22" x14ac:dyDescent="0.25">
      <c r="K8138" s="36"/>
      <c r="L8138" s="37"/>
      <c r="M8138" s="37"/>
      <c r="N8138" s="37"/>
      <c r="O8138" s="37"/>
      <c r="P8138" s="36"/>
      <c r="S8138" s="36"/>
      <c r="T8138" s="36"/>
      <c r="U8138" s="36"/>
      <c r="V8138" s="36"/>
    </row>
    <row r="8139" spans="11:22" x14ac:dyDescent="0.25">
      <c r="K8139" s="36"/>
      <c r="L8139" s="37"/>
      <c r="M8139" s="37"/>
      <c r="N8139" s="37"/>
      <c r="O8139" s="37"/>
      <c r="P8139" s="36"/>
      <c r="S8139" s="36"/>
      <c r="T8139" s="36"/>
      <c r="U8139" s="36"/>
      <c r="V8139" s="36"/>
    </row>
    <row r="8140" spans="11:22" x14ac:dyDescent="0.25">
      <c r="K8140" s="36"/>
      <c r="L8140" s="37"/>
      <c r="M8140" s="37"/>
      <c r="N8140" s="37"/>
      <c r="O8140" s="37"/>
      <c r="P8140" s="36"/>
      <c r="S8140" s="36"/>
      <c r="T8140" s="36"/>
      <c r="U8140" s="36"/>
      <c r="V8140" s="36"/>
    </row>
    <row r="8141" spans="11:22" x14ac:dyDescent="0.25">
      <c r="K8141" s="36"/>
      <c r="L8141" s="37"/>
      <c r="M8141" s="37"/>
      <c r="N8141" s="37"/>
      <c r="O8141" s="37"/>
      <c r="P8141" s="36"/>
      <c r="S8141" s="36"/>
      <c r="T8141" s="36"/>
      <c r="U8141" s="36"/>
      <c r="V8141" s="36"/>
    </row>
    <row r="8142" spans="11:22" x14ac:dyDescent="0.25">
      <c r="K8142" s="36"/>
      <c r="L8142" s="37"/>
      <c r="M8142" s="37"/>
      <c r="N8142" s="37"/>
      <c r="O8142" s="37"/>
      <c r="P8142" s="36"/>
      <c r="S8142" s="36"/>
      <c r="T8142" s="36"/>
      <c r="U8142" s="36"/>
      <c r="V8142" s="36"/>
    </row>
    <row r="8143" spans="11:22" x14ac:dyDescent="0.25">
      <c r="K8143" s="36"/>
      <c r="L8143" s="37"/>
      <c r="M8143" s="37"/>
      <c r="N8143" s="37"/>
      <c r="O8143" s="37"/>
      <c r="P8143" s="36"/>
      <c r="S8143" s="36"/>
      <c r="T8143" s="36"/>
      <c r="U8143" s="36"/>
      <c r="V8143" s="36"/>
    </row>
    <row r="8144" spans="11:22" x14ac:dyDescent="0.25">
      <c r="K8144" s="36"/>
      <c r="L8144" s="37"/>
      <c r="M8144" s="37"/>
      <c r="N8144" s="37"/>
      <c r="O8144" s="37"/>
      <c r="P8144" s="36"/>
      <c r="S8144" s="36"/>
      <c r="T8144" s="36"/>
      <c r="U8144" s="36"/>
      <c r="V8144" s="36"/>
    </row>
    <row r="8145" spans="11:22" x14ac:dyDescent="0.25">
      <c r="K8145" s="36"/>
      <c r="L8145" s="37"/>
      <c r="M8145" s="37"/>
      <c r="N8145" s="37"/>
      <c r="O8145" s="37"/>
      <c r="P8145" s="36"/>
      <c r="S8145" s="36"/>
      <c r="T8145" s="36"/>
      <c r="U8145" s="36"/>
      <c r="V8145" s="36"/>
    </row>
    <row r="8146" spans="11:22" x14ac:dyDescent="0.25">
      <c r="K8146" s="36"/>
      <c r="L8146" s="37"/>
      <c r="M8146" s="37"/>
      <c r="N8146" s="37"/>
      <c r="O8146" s="37"/>
      <c r="P8146" s="36"/>
      <c r="S8146" s="36"/>
      <c r="T8146" s="36"/>
      <c r="U8146" s="36"/>
      <c r="V8146" s="36"/>
    </row>
    <row r="8147" spans="11:22" x14ac:dyDescent="0.25">
      <c r="K8147" s="36"/>
      <c r="L8147" s="37"/>
      <c r="M8147" s="37"/>
      <c r="N8147" s="37"/>
      <c r="O8147" s="37"/>
      <c r="P8147" s="36"/>
      <c r="S8147" s="36"/>
      <c r="T8147" s="36"/>
      <c r="U8147" s="36"/>
      <c r="V8147" s="36"/>
    </row>
    <row r="8148" spans="11:22" x14ac:dyDescent="0.25">
      <c r="K8148" s="36"/>
      <c r="L8148" s="37"/>
      <c r="M8148" s="37"/>
      <c r="N8148" s="37"/>
      <c r="O8148" s="37"/>
      <c r="P8148" s="36"/>
      <c r="S8148" s="36"/>
      <c r="T8148" s="36"/>
      <c r="U8148" s="36"/>
      <c r="V8148" s="36"/>
    </row>
    <row r="8149" spans="11:22" x14ac:dyDescent="0.25">
      <c r="K8149" s="36"/>
      <c r="L8149" s="37"/>
      <c r="M8149" s="37"/>
      <c r="N8149" s="37"/>
      <c r="O8149" s="37"/>
      <c r="P8149" s="36"/>
      <c r="S8149" s="36"/>
      <c r="T8149" s="36"/>
      <c r="U8149" s="36"/>
      <c r="V8149" s="36"/>
    </row>
    <row r="8150" spans="11:22" x14ac:dyDescent="0.25">
      <c r="K8150" s="36"/>
      <c r="L8150" s="37"/>
      <c r="M8150" s="37"/>
      <c r="N8150" s="37"/>
      <c r="O8150" s="37"/>
      <c r="P8150" s="36"/>
      <c r="S8150" s="36"/>
      <c r="T8150" s="36"/>
      <c r="U8150" s="36"/>
      <c r="V8150" s="36"/>
    </row>
    <row r="8151" spans="11:22" x14ac:dyDescent="0.25">
      <c r="K8151" s="36"/>
      <c r="L8151" s="37"/>
      <c r="M8151" s="37"/>
      <c r="N8151" s="37"/>
      <c r="O8151" s="37"/>
      <c r="P8151" s="36"/>
      <c r="S8151" s="36"/>
      <c r="T8151" s="36"/>
      <c r="U8151" s="36"/>
      <c r="V8151" s="36"/>
    </row>
    <row r="8152" spans="11:22" x14ac:dyDescent="0.25">
      <c r="K8152" s="36"/>
      <c r="L8152" s="37"/>
      <c r="M8152" s="37"/>
      <c r="N8152" s="37"/>
      <c r="O8152" s="37"/>
      <c r="P8152" s="36"/>
      <c r="S8152" s="36"/>
      <c r="T8152" s="36"/>
      <c r="U8152" s="36"/>
      <c r="V8152" s="36"/>
    </row>
    <row r="8153" spans="11:22" x14ac:dyDescent="0.25">
      <c r="K8153" s="36"/>
      <c r="L8153" s="37"/>
      <c r="M8153" s="37"/>
      <c r="N8153" s="37"/>
      <c r="O8153" s="37"/>
      <c r="P8153" s="36"/>
      <c r="S8153" s="36"/>
      <c r="T8153" s="36"/>
      <c r="U8153" s="36"/>
      <c r="V8153" s="36"/>
    </row>
    <row r="8154" spans="11:22" x14ac:dyDescent="0.25">
      <c r="K8154" s="36"/>
      <c r="L8154" s="37"/>
      <c r="M8154" s="37"/>
      <c r="N8154" s="37"/>
      <c r="O8154" s="37"/>
      <c r="P8154" s="36"/>
      <c r="S8154" s="36"/>
      <c r="T8154" s="36"/>
      <c r="U8154" s="36"/>
      <c r="V8154" s="36"/>
    </row>
    <row r="8155" spans="11:22" x14ac:dyDescent="0.25">
      <c r="K8155" s="36"/>
      <c r="L8155" s="37"/>
      <c r="M8155" s="37"/>
      <c r="N8155" s="37"/>
      <c r="O8155" s="37"/>
      <c r="P8155" s="36"/>
      <c r="S8155" s="36"/>
      <c r="T8155" s="36"/>
      <c r="U8155" s="36"/>
      <c r="V8155" s="36"/>
    </row>
    <row r="8156" spans="11:22" x14ac:dyDescent="0.25">
      <c r="K8156" s="36"/>
      <c r="L8156" s="37"/>
      <c r="M8156" s="37"/>
      <c r="N8156" s="37"/>
      <c r="O8156" s="37"/>
      <c r="P8156" s="36"/>
      <c r="S8156" s="36"/>
      <c r="T8156" s="36"/>
      <c r="U8156" s="36"/>
      <c r="V8156" s="36"/>
    </row>
    <row r="8157" spans="11:22" x14ac:dyDescent="0.25">
      <c r="K8157" s="36"/>
      <c r="L8157" s="37"/>
      <c r="M8157" s="37"/>
      <c r="N8157" s="37"/>
      <c r="O8157" s="37"/>
      <c r="P8157" s="36"/>
      <c r="S8157" s="36"/>
      <c r="T8157" s="36"/>
      <c r="U8157" s="36"/>
      <c r="V8157" s="36"/>
    </row>
    <row r="8158" spans="11:22" x14ac:dyDescent="0.25">
      <c r="K8158" s="36"/>
      <c r="L8158" s="37"/>
      <c r="M8158" s="37"/>
      <c r="N8158" s="37"/>
      <c r="O8158" s="37"/>
      <c r="P8158" s="36"/>
      <c r="S8158" s="36"/>
      <c r="T8158" s="36"/>
      <c r="U8158" s="36"/>
      <c r="V8158" s="36"/>
    </row>
    <row r="8159" spans="11:22" x14ac:dyDescent="0.25">
      <c r="K8159" s="36"/>
      <c r="L8159" s="37"/>
      <c r="M8159" s="37"/>
      <c r="N8159" s="37"/>
      <c r="O8159" s="37"/>
      <c r="P8159" s="36"/>
      <c r="S8159" s="36"/>
      <c r="T8159" s="36"/>
      <c r="U8159" s="36"/>
      <c r="V8159" s="36"/>
    </row>
    <row r="8160" spans="11:22" x14ac:dyDescent="0.25">
      <c r="K8160" s="36"/>
      <c r="L8160" s="37"/>
      <c r="M8160" s="37"/>
      <c r="N8160" s="37"/>
      <c r="O8160" s="37"/>
      <c r="P8160" s="36"/>
      <c r="S8160" s="36"/>
      <c r="T8160" s="36"/>
      <c r="U8160" s="36"/>
      <c r="V8160" s="36"/>
    </row>
    <row r="8161" spans="11:22" x14ac:dyDescent="0.25">
      <c r="K8161" s="36"/>
      <c r="L8161" s="37"/>
      <c r="M8161" s="37"/>
      <c r="N8161" s="37"/>
      <c r="O8161" s="37"/>
      <c r="P8161" s="36"/>
      <c r="S8161" s="36"/>
      <c r="T8161" s="36"/>
      <c r="U8161" s="36"/>
      <c r="V8161" s="36"/>
    </row>
    <row r="8162" spans="11:22" x14ac:dyDescent="0.25">
      <c r="K8162" s="36"/>
      <c r="L8162" s="37"/>
      <c r="M8162" s="37"/>
      <c r="N8162" s="37"/>
      <c r="O8162" s="37"/>
      <c r="P8162" s="36"/>
      <c r="S8162" s="36"/>
      <c r="T8162" s="36"/>
      <c r="U8162" s="36"/>
      <c r="V8162" s="36"/>
    </row>
    <row r="8163" spans="11:22" x14ac:dyDescent="0.25">
      <c r="K8163" s="36"/>
      <c r="L8163" s="37"/>
      <c r="M8163" s="37"/>
      <c r="N8163" s="37"/>
      <c r="O8163" s="37"/>
      <c r="P8163" s="36"/>
      <c r="S8163" s="36"/>
      <c r="T8163" s="36"/>
      <c r="U8163" s="36"/>
      <c r="V8163" s="36"/>
    </row>
    <row r="8164" spans="11:22" x14ac:dyDescent="0.25">
      <c r="K8164" s="36"/>
      <c r="L8164" s="37"/>
      <c r="M8164" s="37"/>
      <c r="N8164" s="37"/>
      <c r="O8164" s="37"/>
      <c r="P8164" s="36"/>
      <c r="S8164" s="36"/>
      <c r="T8164" s="36"/>
      <c r="U8164" s="36"/>
      <c r="V8164" s="36"/>
    </row>
    <row r="8165" spans="11:22" x14ac:dyDescent="0.25">
      <c r="K8165" s="36"/>
      <c r="L8165" s="37"/>
      <c r="M8165" s="37"/>
      <c r="N8165" s="37"/>
      <c r="O8165" s="37"/>
      <c r="P8165" s="36"/>
      <c r="S8165" s="36"/>
      <c r="T8165" s="36"/>
      <c r="U8165" s="36"/>
      <c r="V8165" s="36"/>
    </row>
    <row r="8166" spans="11:22" x14ac:dyDescent="0.25">
      <c r="K8166" s="36"/>
      <c r="L8166" s="37"/>
      <c r="M8166" s="37"/>
      <c r="N8166" s="37"/>
      <c r="O8166" s="37"/>
      <c r="P8166" s="36"/>
      <c r="S8166" s="36"/>
      <c r="T8166" s="36"/>
      <c r="U8166" s="36"/>
      <c r="V8166" s="36"/>
    </row>
    <row r="8167" spans="11:22" x14ac:dyDescent="0.25">
      <c r="K8167" s="36"/>
      <c r="L8167" s="37"/>
      <c r="M8167" s="37"/>
      <c r="N8167" s="37"/>
      <c r="O8167" s="37"/>
      <c r="P8167" s="36"/>
      <c r="S8167" s="36"/>
      <c r="T8167" s="36"/>
      <c r="U8167" s="36"/>
      <c r="V8167" s="36"/>
    </row>
    <row r="8168" spans="11:22" x14ac:dyDescent="0.25">
      <c r="K8168" s="36"/>
      <c r="L8168" s="37"/>
      <c r="M8168" s="37"/>
      <c r="N8168" s="37"/>
      <c r="O8168" s="37"/>
      <c r="P8168" s="36"/>
      <c r="S8168" s="36"/>
      <c r="T8168" s="36"/>
      <c r="U8168" s="36"/>
      <c r="V8168" s="36"/>
    </row>
    <row r="8169" spans="11:22" x14ac:dyDescent="0.25">
      <c r="K8169" s="36"/>
      <c r="L8169" s="37"/>
      <c r="M8169" s="37"/>
      <c r="N8169" s="37"/>
      <c r="O8169" s="37"/>
      <c r="P8169" s="36"/>
      <c r="S8169" s="36"/>
      <c r="T8169" s="36"/>
      <c r="U8169" s="36"/>
      <c r="V8169" s="36"/>
    </row>
    <row r="8170" spans="11:22" x14ac:dyDescent="0.25">
      <c r="K8170" s="36"/>
      <c r="L8170" s="37"/>
      <c r="M8170" s="37"/>
      <c r="N8170" s="37"/>
      <c r="O8170" s="37"/>
      <c r="P8170" s="36"/>
      <c r="S8170" s="36"/>
      <c r="T8170" s="36"/>
      <c r="U8170" s="36"/>
      <c r="V8170" s="36"/>
    </row>
    <row r="8171" spans="11:22" x14ac:dyDescent="0.25">
      <c r="K8171" s="36"/>
      <c r="L8171" s="37"/>
      <c r="M8171" s="37"/>
      <c r="N8171" s="37"/>
      <c r="O8171" s="37"/>
      <c r="P8171" s="36"/>
      <c r="S8171" s="36"/>
      <c r="T8171" s="36"/>
      <c r="U8171" s="36"/>
      <c r="V8171" s="36"/>
    </row>
    <row r="8172" spans="11:22" x14ac:dyDescent="0.25">
      <c r="K8172" s="36"/>
      <c r="L8172" s="37"/>
      <c r="M8172" s="37"/>
      <c r="N8172" s="37"/>
      <c r="O8172" s="37"/>
      <c r="P8172" s="36"/>
      <c r="S8172" s="36"/>
      <c r="T8172" s="36"/>
      <c r="U8172" s="36"/>
      <c r="V8172" s="36"/>
    </row>
    <row r="8173" spans="11:22" x14ac:dyDescent="0.25">
      <c r="K8173" s="36"/>
      <c r="L8173" s="37"/>
      <c r="M8173" s="37"/>
      <c r="N8173" s="37"/>
      <c r="O8173" s="37"/>
      <c r="P8173" s="36"/>
      <c r="S8173" s="36"/>
      <c r="T8173" s="36"/>
      <c r="U8173" s="36"/>
      <c r="V8173" s="36"/>
    </row>
    <row r="8174" spans="11:22" x14ac:dyDescent="0.25">
      <c r="K8174" s="36"/>
      <c r="L8174" s="37"/>
      <c r="M8174" s="37"/>
      <c r="N8174" s="37"/>
      <c r="O8174" s="37"/>
      <c r="P8174" s="36"/>
      <c r="S8174" s="36"/>
      <c r="T8174" s="36"/>
      <c r="U8174" s="36"/>
      <c r="V8174" s="36"/>
    </row>
    <row r="8175" spans="11:22" x14ac:dyDescent="0.25">
      <c r="K8175" s="36"/>
      <c r="L8175" s="37"/>
      <c r="M8175" s="37"/>
      <c r="N8175" s="37"/>
      <c r="O8175" s="37"/>
      <c r="P8175" s="36"/>
      <c r="S8175" s="36"/>
      <c r="T8175" s="36"/>
      <c r="U8175" s="36"/>
      <c r="V8175" s="36"/>
    </row>
    <row r="8176" spans="11:22" x14ac:dyDescent="0.25">
      <c r="K8176" s="36"/>
      <c r="L8176" s="37"/>
      <c r="M8176" s="37"/>
      <c r="N8176" s="37"/>
      <c r="O8176" s="37"/>
      <c r="P8176" s="36"/>
      <c r="S8176" s="36"/>
      <c r="T8176" s="36"/>
      <c r="U8176" s="36"/>
      <c r="V8176" s="36"/>
    </row>
    <row r="8177" spans="11:22" x14ac:dyDescent="0.25">
      <c r="K8177" s="36"/>
      <c r="L8177" s="37"/>
      <c r="M8177" s="37"/>
      <c r="N8177" s="37"/>
      <c r="O8177" s="37"/>
      <c r="P8177" s="36"/>
      <c r="S8177" s="36"/>
      <c r="T8177" s="36"/>
      <c r="U8177" s="36"/>
      <c r="V8177" s="36"/>
    </row>
    <row r="8178" spans="11:22" x14ac:dyDescent="0.25">
      <c r="K8178" s="36"/>
      <c r="L8178" s="37"/>
      <c r="M8178" s="37"/>
      <c r="N8178" s="37"/>
      <c r="O8178" s="37"/>
      <c r="P8178" s="36"/>
      <c r="S8178" s="36"/>
      <c r="T8178" s="36"/>
      <c r="U8178" s="36"/>
      <c r="V8178" s="36"/>
    </row>
    <row r="8179" spans="11:22" x14ac:dyDescent="0.25">
      <c r="K8179" s="36"/>
      <c r="L8179" s="37"/>
      <c r="M8179" s="37"/>
      <c r="N8179" s="37"/>
      <c r="O8179" s="37"/>
      <c r="P8179" s="36"/>
      <c r="S8179" s="36"/>
      <c r="T8179" s="36"/>
      <c r="U8179" s="36"/>
      <c r="V8179" s="36"/>
    </row>
    <row r="8180" spans="11:22" x14ac:dyDescent="0.25">
      <c r="K8180" s="36"/>
      <c r="L8180" s="37"/>
      <c r="M8180" s="37"/>
      <c r="N8180" s="37"/>
      <c r="O8180" s="37"/>
      <c r="P8180" s="36"/>
      <c r="S8180" s="36"/>
      <c r="T8180" s="36"/>
      <c r="U8180" s="36"/>
      <c r="V8180" s="36"/>
    </row>
    <row r="8181" spans="11:22" x14ac:dyDescent="0.25">
      <c r="K8181" s="36"/>
      <c r="L8181" s="37"/>
      <c r="M8181" s="37"/>
      <c r="N8181" s="37"/>
      <c r="O8181" s="37"/>
      <c r="P8181" s="36"/>
      <c r="S8181" s="36"/>
      <c r="T8181" s="36"/>
      <c r="U8181" s="36"/>
      <c r="V8181" s="36"/>
    </row>
    <row r="8182" spans="11:22" x14ac:dyDescent="0.25">
      <c r="K8182" s="36"/>
      <c r="L8182" s="37"/>
      <c r="M8182" s="37"/>
      <c r="N8182" s="37"/>
      <c r="O8182" s="37"/>
      <c r="P8182" s="36"/>
      <c r="S8182" s="36"/>
      <c r="T8182" s="36"/>
      <c r="U8182" s="36"/>
      <c r="V8182" s="36"/>
    </row>
    <row r="8183" spans="11:22" x14ac:dyDescent="0.25">
      <c r="K8183" s="36"/>
      <c r="L8183" s="37"/>
      <c r="M8183" s="37"/>
      <c r="N8183" s="37"/>
      <c r="O8183" s="37"/>
      <c r="P8183" s="36"/>
      <c r="S8183" s="36"/>
      <c r="T8183" s="36"/>
      <c r="U8183" s="36"/>
      <c r="V8183" s="36"/>
    </row>
    <row r="8184" spans="11:22" x14ac:dyDescent="0.25">
      <c r="K8184" s="36"/>
      <c r="L8184" s="37"/>
      <c r="M8184" s="37"/>
      <c r="N8184" s="37"/>
      <c r="O8184" s="37"/>
      <c r="P8184" s="36"/>
      <c r="S8184" s="36"/>
      <c r="T8184" s="36"/>
      <c r="U8184" s="36"/>
      <c r="V8184" s="36"/>
    </row>
    <row r="8185" spans="11:22" x14ac:dyDescent="0.25">
      <c r="K8185" s="36"/>
      <c r="L8185" s="37"/>
      <c r="M8185" s="37"/>
      <c r="N8185" s="37"/>
      <c r="O8185" s="37"/>
      <c r="P8185" s="36"/>
      <c r="S8185" s="36"/>
      <c r="T8185" s="36"/>
      <c r="U8185" s="36"/>
      <c r="V8185" s="36"/>
    </row>
    <row r="8186" spans="11:22" x14ac:dyDescent="0.25">
      <c r="K8186" s="36"/>
      <c r="L8186" s="37"/>
      <c r="M8186" s="37"/>
      <c r="N8186" s="37"/>
      <c r="O8186" s="37"/>
      <c r="P8186" s="36"/>
      <c r="S8186" s="36"/>
      <c r="T8186" s="36"/>
      <c r="U8186" s="36"/>
      <c r="V8186" s="36"/>
    </row>
    <row r="8187" spans="11:22" x14ac:dyDescent="0.25">
      <c r="K8187" s="36"/>
      <c r="L8187" s="37"/>
      <c r="M8187" s="37"/>
      <c r="N8187" s="37"/>
      <c r="O8187" s="37"/>
      <c r="P8187" s="36"/>
      <c r="S8187" s="36"/>
      <c r="T8187" s="36"/>
      <c r="U8187" s="36"/>
      <c r="V8187" s="36"/>
    </row>
    <row r="8188" spans="11:22" x14ac:dyDescent="0.25">
      <c r="K8188" s="36"/>
      <c r="L8188" s="37"/>
      <c r="M8188" s="37"/>
      <c r="N8188" s="37"/>
      <c r="O8188" s="37"/>
      <c r="P8188" s="36"/>
      <c r="S8188" s="36"/>
      <c r="T8188" s="36"/>
      <c r="U8188" s="36"/>
      <c r="V8188" s="36"/>
    </row>
    <row r="8189" spans="11:22" x14ac:dyDescent="0.25">
      <c r="K8189" s="36"/>
      <c r="L8189" s="37"/>
      <c r="M8189" s="37"/>
      <c r="N8189" s="37"/>
      <c r="O8189" s="37"/>
      <c r="P8189" s="36"/>
      <c r="S8189" s="36"/>
      <c r="T8189" s="36"/>
      <c r="U8189" s="36"/>
      <c r="V8189" s="36"/>
    </row>
    <row r="8190" spans="11:22" x14ac:dyDescent="0.25">
      <c r="K8190" s="36"/>
      <c r="L8190" s="37"/>
      <c r="M8190" s="37"/>
      <c r="N8190" s="37"/>
      <c r="O8190" s="37"/>
      <c r="P8190" s="36"/>
      <c r="S8190" s="36"/>
      <c r="T8190" s="36"/>
      <c r="U8190" s="36"/>
      <c r="V8190" s="36"/>
    </row>
    <row r="8191" spans="11:22" x14ac:dyDescent="0.25">
      <c r="K8191" s="36"/>
      <c r="L8191" s="37"/>
      <c r="M8191" s="37"/>
      <c r="N8191" s="37"/>
      <c r="O8191" s="37"/>
      <c r="P8191" s="36"/>
      <c r="S8191" s="36"/>
      <c r="T8191" s="36"/>
      <c r="U8191" s="36"/>
      <c r="V8191" s="36"/>
    </row>
    <row r="8192" spans="11:22" x14ac:dyDescent="0.25">
      <c r="K8192" s="36"/>
      <c r="L8192" s="37"/>
      <c r="M8192" s="37"/>
      <c r="N8192" s="37"/>
      <c r="O8192" s="37"/>
      <c r="P8192" s="36"/>
      <c r="S8192" s="36"/>
      <c r="T8192" s="36"/>
      <c r="U8192" s="36"/>
      <c r="V8192" s="36"/>
    </row>
    <row r="8193" spans="11:22" x14ac:dyDescent="0.25">
      <c r="K8193" s="36"/>
      <c r="L8193" s="37"/>
      <c r="M8193" s="37"/>
      <c r="N8193" s="37"/>
      <c r="O8193" s="37"/>
      <c r="P8193" s="36"/>
      <c r="S8193" s="36"/>
      <c r="T8193" s="36"/>
      <c r="U8193" s="36"/>
      <c r="V8193" s="36"/>
    </row>
    <row r="8194" spans="11:22" x14ac:dyDescent="0.25">
      <c r="K8194" s="36"/>
      <c r="L8194" s="37"/>
      <c r="M8194" s="37"/>
      <c r="N8194" s="37"/>
      <c r="O8194" s="37"/>
      <c r="P8194" s="36"/>
      <c r="S8194" s="36"/>
      <c r="T8194" s="36"/>
      <c r="U8194" s="36"/>
      <c r="V8194" s="36"/>
    </row>
    <row r="8195" spans="11:22" x14ac:dyDescent="0.25">
      <c r="K8195" s="36"/>
      <c r="L8195" s="37"/>
      <c r="M8195" s="37"/>
      <c r="N8195" s="37"/>
      <c r="O8195" s="37"/>
      <c r="P8195" s="36"/>
      <c r="S8195" s="36"/>
      <c r="T8195" s="36"/>
      <c r="U8195" s="36"/>
      <c r="V8195" s="36"/>
    </row>
    <row r="8196" spans="11:22" x14ac:dyDescent="0.25">
      <c r="K8196" s="36"/>
      <c r="L8196" s="37"/>
      <c r="M8196" s="37"/>
      <c r="N8196" s="37"/>
      <c r="O8196" s="37"/>
      <c r="P8196" s="36"/>
      <c r="S8196" s="36"/>
      <c r="T8196" s="36"/>
      <c r="U8196" s="36"/>
      <c r="V8196" s="36"/>
    </row>
    <row r="8197" spans="11:22" x14ac:dyDescent="0.25">
      <c r="K8197" s="36"/>
      <c r="L8197" s="37"/>
      <c r="M8197" s="37"/>
      <c r="N8197" s="37"/>
      <c r="O8197" s="37"/>
      <c r="P8197" s="36"/>
      <c r="S8197" s="36"/>
      <c r="T8197" s="36"/>
      <c r="U8197" s="36"/>
      <c r="V8197" s="36"/>
    </row>
    <row r="8198" spans="11:22" x14ac:dyDescent="0.25">
      <c r="K8198" s="36"/>
      <c r="L8198" s="37"/>
      <c r="M8198" s="37"/>
      <c r="N8198" s="37"/>
      <c r="O8198" s="37"/>
      <c r="P8198" s="36"/>
      <c r="S8198" s="36"/>
      <c r="T8198" s="36"/>
      <c r="U8198" s="36"/>
      <c r="V8198" s="36"/>
    </row>
    <row r="8199" spans="11:22" x14ac:dyDescent="0.25">
      <c r="K8199" s="36"/>
      <c r="L8199" s="37"/>
      <c r="M8199" s="37"/>
      <c r="N8199" s="37"/>
      <c r="O8199" s="37"/>
      <c r="P8199" s="36"/>
      <c r="S8199" s="36"/>
      <c r="T8199" s="36"/>
      <c r="U8199" s="36"/>
      <c r="V8199" s="36"/>
    </row>
    <row r="8200" spans="11:22" x14ac:dyDescent="0.25">
      <c r="K8200" s="36"/>
      <c r="L8200" s="37"/>
      <c r="M8200" s="37"/>
      <c r="N8200" s="37"/>
      <c r="O8200" s="37"/>
      <c r="P8200" s="36"/>
      <c r="S8200" s="36"/>
      <c r="T8200" s="36"/>
      <c r="U8200" s="36"/>
      <c r="V8200" s="36"/>
    </row>
    <row r="8201" spans="11:22" x14ac:dyDescent="0.25">
      <c r="K8201" s="36"/>
      <c r="L8201" s="37"/>
      <c r="M8201" s="37"/>
      <c r="N8201" s="37"/>
      <c r="O8201" s="37"/>
      <c r="P8201" s="36"/>
      <c r="S8201" s="36"/>
      <c r="T8201" s="36"/>
      <c r="U8201" s="36"/>
      <c r="V8201" s="36"/>
    </row>
    <row r="8202" spans="11:22" x14ac:dyDescent="0.25">
      <c r="K8202" s="36"/>
      <c r="L8202" s="37"/>
      <c r="M8202" s="37"/>
      <c r="N8202" s="37"/>
      <c r="O8202" s="37"/>
      <c r="P8202" s="36"/>
      <c r="S8202" s="36"/>
      <c r="T8202" s="36"/>
      <c r="U8202" s="36"/>
      <c r="V8202" s="36"/>
    </row>
    <row r="8203" spans="11:22" x14ac:dyDescent="0.25">
      <c r="K8203" s="36"/>
      <c r="L8203" s="37"/>
      <c r="M8203" s="37"/>
      <c r="N8203" s="37"/>
      <c r="O8203" s="37"/>
      <c r="P8203" s="36"/>
      <c r="S8203" s="36"/>
      <c r="T8203" s="36"/>
      <c r="U8203" s="36"/>
      <c r="V8203" s="36"/>
    </row>
    <row r="8204" spans="11:22" x14ac:dyDescent="0.25">
      <c r="K8204" s="36"/>
      <c r="L8204" s="37"/>
      <c r="M8204" s="37"/>
      <c r="N8204" s="37"/>
      <c r="O8204" s="37"/>
      <c r="P8204" s="36"/>
      <c r="S8204" s="36"/>
      <c r="T8204" s="36"/>
      <c r="U8204" s="36"/>
      <c r="V8204" s="36"/>
    </row>
    <row r="8205" spans="11:22" x14ac:dyDescent="0.25">
      <c r="K8205" s="36"/>
      <c r="L8205" s="37"/>
      <c r="M8205" s="37"/>
      <c r="N8205" s="37"/>
      <c r="O8205" s="37"/>
      <c r="P8205" s="36"/>
      <c r="S8205" s="36"/>
      <c r="T8205" s="36"/>
      <c r="U8205" s="36"/>
      <c r="V8205" s="36"/>
    </row>
    <row r="8206" spans="11:22" x14ac:dyDescent="0.25">
      <c r="K8206" s="36"/>
      <c r="L8206" s="37"/>
      <c r="M8206" s="37"/>
      <c r="N8206" s="37"/>
      <c r="O8206" s="37"/>
      <c r="P8206" s="36"/>
      <c r="S8206" s="36"/>
      <c r="T8206" s="36"/>
      <c r="U8206" s="36"/>
      <c r="V8206" s="36"/>
    </row>
    <row r="8207" spans="11:22" x14ac:dyDescent="0.25">
      <c r="K8207" s="36"/>
      <c r="L8207" s="37"/>
      <c r="M8207" s="37"/>
      <c r="N8207" s="37"/>
      <c r="O8207" s="37"/>
      <c r="P8207" s="36"/>
      <c r="S8207" s="36"/>
      <c r="T8207" s="36"/>
      <c r="U8207" s="36"/>
      <c r="V8207" s="36"/>
    </row>
    <row r="8208" spans="11:22" x14ac:dyDescent="0.25">
      <c r="K8208" s="36"/>
      <c r="L8208" s="37"/>
      <c r="M8208" s="37"/>
      <c r="N8208" s="37"/>
      <c r="O8208" s="37"/>
      <c r="P8208" s="36"/>
      <c r="S8208" s="36"/>
      <c r="T8208" s="36"/>
      <c r="U8208" s="36"/>
      <c r="V8208" s="36"/>
    </row>
    <row r="8209" spans="11:22" x14ac:dyDescent="0.25">
      <c r="K8209" s="36"/>
      <c r="L8209" s="37"/>
      <c r="M8209" s="37"/>
      <c r="N8209" s="37"/>
      <c r="O8209" s="37"/>
      <c r="P8209" s="36"/>
      <c r="S8209" s="36"/>
      <c r="T8209" s="36"/>
      <c r="U8209" s="36"/>
      <c r="V8209" s="36"/>
    </row>
    <row r="8210" spans="11:22" x14ac:dyDescent="0.25">
      <c r="K8210" s="36"/>
      <c r="L8210" s="37"/>
      <c r="M8210" s="37"/>
      <c r="N8210" s="37"/>
      <c r="O8210" s="37"/>
      <c r="P8210" s="36"/>
      <c r="S8210" s="36"/>
      <c r="T8210" s="36"/>
      <c r="U8210" s="36"/>
      <c r="V8210" s="36"/>
    </row>
    <row r="8211" spans="11:22" x14ac:dyDescent="0.25">
      <c r="K8211" s="36"/>
      <c r="L8211" s="37"/>
      <c r="M8211" s="37"/>
      <c r="N8211" s="37"/>
      <c r="O8211" s="37"/>
      <c r="P8211" s="36"/>
      <c r="S8211" s="36"/>
      <c r="T8211" s="36"/>
      <c r="U8211" s="36"/>
      <c r="V8211" s="36"/>
    </row>
    <row r="8212" spans="11:22" x14ac:dyDescent="0.25">
      <c r="K8212" s="36"/>
      <c r="L8212" s="37"/>
      <c r="M8212" s="37"/>
      <c r="N8212" s="37"/>
      <c r="O8212" s="37"/>
      <c r="P8212" s="36"/>
      <c r="S8212" s="36"/>
      <c r="T8212" s="36"/>
      <c r="U8212" s="36"/>
      <c r="V8212" s="36"/>
    </row>
    <row r="8213" spans="11:22" x14ac:dyDescent="0.25">
      <c r="K8213" s="36"/>
      <c r="L8213" s="37"/>
      <c r="M8213" s="37"/>
      <c r="N8213" s="37"/>
      <c r="O8213" s="37"/>
      <c r="P8213" s="36"/>
      <c r="S8213" s="36"/>
      <c r="T8213" s="36"/>
      <c r="U8213" s="36"/>
      <c r="V8213" s="36"/>
    </row>
    <row r="8214" spans="11:22" x14ac:dyDescent="0.25">
      <c r="K8214" s="36"/>
      <c r="L8214" s="37"/>
      <c r="M8214" s="37"/>
      <c r="N8214" s="37"/>
      <c r="O8214" s="37"/>
      <c r="P8214" s="36"/>
      <c r="S8214" s="36"/>
      <c r="T8214" s="36"/>
      <c r="U8214" s="36"/>
      <c r="V8214" s="36"/>
    </row>
    <row r="8215" spans="11:22" x14ac:dyDescent="0.25">
      <c r="K8215" s="36"/>
      <c r="L8215" s="37"/>
      <c r="M8215" s="37"/>
      <c r="N8215" s="37"/>
      <c r="O8215" s="37"/>
      <c r="P8215" s="36"/>
      <c r="S8215" s="36"/>
      <c r="T8215" s="36"/>
      <c r="U8215" s="36"/>
      <c r="V8215" s="36"/>
    </row>
    <row r="8216" spans="11:22" x14ac:dyDescent="0.25">
      <c r="K8216" s="36"/>
      <c r="L8216" s="37"/>
      <c r="M8216" s="37"/>
      <c r="N8216" s="37"/>
      <c r="O8216" s="37"/>
      <c r="P8216" s="36"/>
      <c r="S8216" s="36"/>
      <c r="T8216" s="36"/>
      <c r="U8216" s="36"/>
      <c r="V8216" s="36"/>
    </row>
    <row r="8217" spans="11:22" x14ac:dyDescent="0.25">
      <c r="K8217" s="36"/>
      <c r="L8217" s="37"/>
      <c r="M8217" s="37"/>
      <c r="N8217" s="37"/>
      <c r="O8217" s="37"/>
      <c r="P8217" s="36"/>
      <c r="S8217" s="36"/>
      <c r="T8217" s="36"/>
      <c r="U8217" s="36"/>
      <c r="V8217" s="36"/>
    </row>
    <row r="8218" spans="11:22" x14ac:dyDescent="0.25">
      <c r="K8218" s="36"/>
      <c r="L8218" s="37"/>
      <c r="M8218" s="37"/>
      <c r="N8218" s="37"/>
      <c r="O8218" s="37"/>
      <c r="P8218" s="36"/>
      <c r="S8218" s="36"/>
      <c r="T8218" s="36"/>
      <c r="U8218" s="36"/>
      <c r="V8218" s="36"/>
    </row>
    <row r="8219" spans="11:22" x14ac:dyDescent="0.25">
      <c r="K8219" s="36"/>
      <c r="L8219" s="37"/>
      <c r="M8219" s="37"/>
      <c r="N8219" s="37"/>
      <c r="O8219" s="37"/>
      <c r="P8219" s="36"/>
      <c r="S8219" s="36"/>
      <c r="T8219" s="36"/>
      <c r="U8219" s="36"/>
      <c r="V8219" s="36"/>
    </row>
    <row r="8220" spans="11:22" x14ac:dyDescent="0.25">
      <c r="K8220" s="36"/>
      <c r="L8220" s="37"/>
      <c r="M8220" s="37"/>
      <c r="N8220" s="37"/>
      <c r="O8220" s="37"/>
      <c r="P8220" s="36"/>
      <c r="S8220" s="36"/>
      <c r="T8220" s="36"/>
      <c r="U8220" s="36"/>
      <c r="V8220" s="36"/>
    </row>
    <row r="8221" spans="11:22" x14ac:dyDescent="0.25">
      <c r="K8221" s="36"/>
      <c r="L8221" s="37"/>
      <c r="M8221" s="37"/>
      <c r="N8221" s="37"/>
      <c r="O8221" s="37"/>
      <c r="P8221" s="36"/>
      <c r="S8221" s="36"/>
      <c r="T8221" s="36"/>
      <c r="U8221" s="36"/>
      <c r="V8221" s="36"/>
    </row>
    <row r="8222" spans="11:22" x14ac:dyDescent="0.25">
      <c r="K8222" s="36"/>
      <c r="L8222" s="37"/>
      <c r="M8222" s="37"/>
      <c r="N8222" s="37"/>
      <c r="O8222" s="37"/>
      <c r="P8222" s="36"/>
      <c r="S8222" s="36"/>
      <c r="T8222" s="36"/>
      <c r="U8222" s="36"/>
      <c r="V8222" s="36"/>
    </row>
    <row r="8223" spans="11:22" x14ac:dyDescent="0.25">
      <c r="K8223" s="36"/>
      <c r="L8223" s="37"/>
      <c r="M8223" s="37"/>
      <c r="N8223" s="37"/>
      <c r="O8223" s="37"/>
      <c r="P8223" s="36"/>
      <c r="S8223" s="36"/>
      <c r="T8223" s="36"/>
      <c r="U8223" s="36"/>
      <c r="V8223" s="36"/>
    </row>
    <row r="8224" spans="11:22" x14ac:dyDescent="0.25">
      <c r="K8224" s="36"/>
      <c r="L8224" s="37"/>
      <c r="M8224" s="37"/>
      <c r="N8224" s="37"/>
      <c r="O8224" s="37"/>
      <c r="P8224" s="36"/>
      <c r="S8224" s="36"/>
      <c r="T8224" s="36"/>
      <c r="U8224" s="36"/>
      <c r="V8224" s="36"/>
    </row>
    <row r="8225" spans="11:22" x14ac:dyDescent="0.25">
      <c r="K8225" s="36"/>
      <c r="L8225" s="37"/>
      <c r="M8225" s="37"/>
      <c r="N8225" s="37"/>
      <c r="O8225" s="37"/>
      <c r="P8225" s="36"/>
      <c r="S8225" s="36"/>
      <c r="T8225" s="36"/>
      <c r="U8225" s="36"/>
      <c r="V8225" s="36"/>
    </row>
    <row r="8226" spans="11:22" x14ac:dyDescent="0.25">
      <c r="K8226" s="36"/>
      <c r="L8226" s="37"/>
      <c r="M8226" s="37"/>
      <c r="N8226" s="37"/>
      <c r="O8226" s="37"/>
      <c r="P8226" s="36"/>
      <c r="S8226" s="36"/>
      <c r="T8226" s="36"/>
      <c r="U8226" s="36"/>
      <c r="V8226" s="36"/>
    </row>
    <row r="8227" spans="11:22" x14ac:dyDescent="0.25">
      <c r="K8227" s="36"/>
      <c r="L8227" s="37"/>
      <c r="M8227" s="37"/>
      <c r="N8227" s="37"/>
      <c r="O8227" s="37"/>
      <c r="P8227" s="36"/>
      <c r="S8227" s="36"/>
      <c r="T8227" s="36"/>
      <c r="U8227" s="36"/>
      <c r="V8227" s="36"/>
    </row>
    <row r="8228" spans="11:22" x14ac:dyDescent="0.25">
      <c r="K8228" s="36"/>
      <c r="L8228" s="37"/>
      <c r="M8228" s="37"/>
      <c r="N8228" s="37"/>
      <c r="O8228" s="37"/>
      <c r="P8228" s="36"/>
      <c r="S8228" s="36"/>
      <c r="T8228" s="36"/>
      <c r="U8228" s="36"/>
      <c r="V8228" s="36"/>
    </row>
    <row r="8229" spans="11:22" x14ac:dyDescent="0.25">
      <c r="K8229" s="36"/>
      <c r="L8229" s="37"/>
      <c r="M8229" s="37"/>
      <c r="N8229" s="37"/>
      <c r="O8229" s="37"/>
      <c r="P8229" s="36"/>
      <c r="S8229" s="36"/>
      <c r="T8229" s="36"/>
      <c r="U8229" s="36"/>
      <c r="V8229" s="36"/>
    </row>
    <row r="8230" spans="11:22" x14ac:dyDescent="0.25">
      <c r="K8230" s="36"/>
      <c r="L8230" s="37"/>
      <c r="M8230" s="37"/>
      <c r="N8230" s="37"/>
      <c r="O8230" s="37"/>
      <c r="P8230" s="36"/>
      <c r="S8230" s="36"/>
      <c r="T8230" s="36"/>
      <c r="U8230" s="36"/>
      <c r="V8230" s="36"/>
    </row>
    <row r="8231" spans="11:22" x14ac:dyDescent="0.25">
      <c r="K8231" s="36"/>
      <c r="L8231" s="37"/>
      <c r="M8231" s="37"/>
      <c r="N8231" s="37"/>
      <c r="O8231" s="37"/>
      <c r="P8231" s="36"/>
      <c r="S8231" s="36"/>
      <c r="T8231" s="36"/>
      <c r="U8231" s="36"/>
      <c r="V8231" s="36"/>
    </row>
    <row r="8232" spans="11:22" x14ac:dyDescent="0.25">
      <c r="K8232" s="36"/>
      <c r="L8232" s="37"/>
      <c r="M8232" s="37"/>
      <c r="N8232" s="37"/>
      <c r="O8232" s="37"/>
      <c r="P8232" s="36"/>
      <c r="S8232" s="36"/>
      <c r="T8232" s="36"/>
      <c r="U8232" s="36"/>
      <c r="V8232" s="36"/>
    </row>
    <row r="8233" spans="11:22" x14ac:dyDescent="0.25">
      <c r="K8233" s="36"/>
      <c r="L8233" s="37"/>
      <c r="M8233" s="37"/>
      <c r="N8233" s="37"/>
      <c r="O8233" s="37"/>
      <c r="P8233" s="36"/>
      <c r="S8233" s="36"/>
      <c r="T8233" s="36"/>
      <c r="U8233" s="36"/>
      <c r="V8233" s="36"/>
    </row>
    <row r="8234" spans="11:22" x14ac:dyDescent="0.25">
      <c r="K8234" s="36"/>
      <c r="L8234" s="37"/>
      <c r="M8234" s="37"/>
      <c r="N8234" s="37"/>
      <c r="O8234" s="37"/>
      <c r="P8234" s="36"/>
      <c r="S8234" s="36"/>
      <c r="T8234" s="36"/>
      <c r="U8234" s="36"/>
      <c r="V8234" s="36"/>
    </row>
    <row r="8235" spans="11:22" x14ac:dyDescent="0.25">
      <c r="K8235" s="36"/>
      <c r="L8235" s="37"/>
      <c r="M8235" s="37"/>
      <c r="N8235" s="37"/>
      <c r="O8235" s="37"/>
      <c r="P8235" s="36"/>
      <c r="S8235" s="36"/>
      <c r="T8235" s="36"/>
      <c r="U8235" s="36"/>
      <c r="V8235" s="36"/>
    </row>
    <row r="8236" spans="11:22" x14ac:dyDescent="0.25">
      <c r="K8236" s="36"/>
      <c r="L8236" s="37"/>
      <c r="M8236" s="37"/>
      <c r="N8236" s="37"/>
      <c r="O8236" s="37"/>
      <c r="P8236" s="36"/>
      <c r="S8236" s="36"/>
      <c r="T8236" s="36"/>
      <c r="U8236" s="36"/>
      <c r="V8236" s="36"/>
    </row>
    <row r="8237" spans="11:22" x14ac:dyDescent="0.25">
      <c r="K8237" s="36"/>
      <c r="L8237" s="37"/>
      <c r="M8237" s="37"/>
      <c r="N8237" s="37"/>
      <c r="O8237" s="37"/>
      <c r="P8237" s="36"/>
      <c r="S8237" s="36"/>
      <c r="T8237" s="36"/>
      <c r="U8237" s="36"/>
      <c r="V8237" s="36"/>
    </row>
    <row r="8238" spans="11:22" x14ac:dyDescent="0.25">
      <c r="K8238" s="36"/>
      <c r="L8238" s="37"/>
      <c r="M8238" s="37"/>
      <c r="N8238" s="37"/>
      <c r="O8238" s="37"/>
      <c r="P8238" s="36"/>
      <c r="S8238" s="36"/>
      <c r="T8238" s="36"/>
      <c r="U8238" s="36"/>
      <c r="V8238" s="36"/>
    </row>
    <row r="8239" spans="11:22" x14ac:dyDescent="0.25">
      <c r="K8239" s="36"/>
      <c r="L8239" s="37"/>
      <c r="M8239" s="37"/>
      <c r="N8239" s="37"/>
      <c r="O8239" s="37"/>
      <c r="P8239" s="36"/>
      <c r="S8239" s="36"/>
      <c r="T8239" s="36"/>
      <c r="U8239" s="36"/>
      <c r="V8239" s="36"/>
    </row>
    <row r="8240" spans="11:22" x14ac:dyDescent="0.25">
      <c r="K8240" s="36"/>
      <c r="L8240" s="37"/>
      <c r="M8240" s="37"/>
      <c r="N8240" s="37"/>
      <c r="O8240" s="37"/>
      <c r="P8240" s="36"/>
      <c r="S8240" s="36"/>
      <c r="T8240" s="36"/>
      <c r="U8240" s="36"/>
      <c r="V8240" s="36"/>
    </row>
    <row r="8241" spans="11:22" x14ac:dyDescent="0.25">
      <c r="K8241" s="36"/>
      <c r="L8241" s="37"/>
      <c r="M8241" s="37"/>
      <c r="N8241" s="37"/>
      <c r="O8241" s="37"/>
      <c r="P8241" s="36"/>
      <c r="S8241" s="36"/>
      <c r="T8241" s="36"/>
      <c r="U8241" s="36"/>
      <c r="V8241" s="36"/>
    </row>
    <row r="8242" spans="11:22" x14ac:dyDescent="0.25">
      <c r="K8242" s="36"/>
      <c r="L8242" s="37"/>
      <c r="M8242" s="37"/>
      <c r="N8242" s="37"/>
      <c r="O8242" s="37"/>
      <c r="P8242" s="36"/>
      <c r="S8242" s="36"/>
      <c r="T8242" s="36"/>
      <c r="U8242" s="36"/>
      <c r="V8242" s="36"/>
    </row>
    <row r="8243" spans="11:22" x14ac:dyDescent="0.25">
      <c r="K8243" s="36"/>
      <c r="L8243" s="37"/>
      <c r="M8243" s="37"/>
      <c r="N8243" s="37"/>
      <c r="O8243" s="37"/>
      <c r="P8243" s="36"/>
      <c r="S8243" s="36"/>
      <c r="T8243" s="36"/>
      <c r="U8243" s="36"/>
      <c r="V8243" s="36"/>
    </row>
    <row r="8244" spans="11:22" x14ac:dyDescent="0.25">
      <c r="K8244" s="36"/>
      <c r="L8244" s="37"/>
      <c r="M8244" s="37"/>
      <c r="N8244" s="37"/>
      <c r="O8244" s="37"/>
      <c r="P8244" s="36"/>
      <c r="S8244" s="36"/>
      <c r="T8244" s="36"/>
      <c r="U8244" s="36"/>
      <c r="V8244" s="36"/>
    </row>
    <row r="8245" spans="11:22" x14ac:dyDescent="0.25">
      <c r="K8245" s="36"/>
      <c r="L8245" s="37"/>
      <c r="M8245" s="37"/>
      <c r="N8245" s="37"/>
      <c r="O8245" s="37"/>
      <c r="P8245" s="36"/>
      <c r="S8245" s="36"/>
      <c r="T8245" s="36"/>
      <c r="U8245" s="36"/>
      <c r="V8245" s="36"/>
    </row>
    <row r="8246" spans="11:22" x14ac:dyDescent="0.25">
      <c r="K8246" s="36"/>
      <c r="L8246" s="37"/>
      <c r="M8246" s="37"/>
      <c r="N8246" s="37"/>
      <c r="O8246" s="37"/>
      <c r="P8246" s="36"/>
      <c r="S8246" s="36"/>
      <c r="T8246" s="36"/>
      <c r="U8246" s="36"/>
      <c r="V8246" s="36"/>
    </row>
    <row r="8247" spans="11:22" x14ac:dyDescent="0.25">
      <c r="K8247" s="36"/>
      <c r="L8247" s="37"/>
      <c r="M8247" s="37"/>
      <c r="N8247" s="37"/>
      <c r="O8247" s="37"/>
      <c r="P8247" s="36"/>
      <c r="S8247" s="36"/>
      <c r="T8247" s="36"/>
      <c r="U8247" s="36"/>
      <c r="V8247" s="36"/>
    </row>
    <row r="8248" spans="11:22" x14ac:dyDescent="0.25">
      <c r="K8248" s="36"/>
      <c r="L8248" s="37"/>
      <c r="M8248" s="37"/>
      <c r="N8248" s="37"/>
      <c r="O8248" s="37"/>
      <c r="P8248" s="36"/>
      <c r="S8248" s="36"/>
      <c r="T8248" s="36"/>
      <c r="U8248" s="36"/>
      <c r="V8248" s="36"/>
    </row>
    <row r="8249" spans="11:22" x14ac:dyDescent="0.25">
      <c r="K8249" s="36"/>
      <c r="L8249" s="37"/>
      <c r="M8249" s="37"/>
      <c r="N8249" s="37"/>
      <c r="O8249" s="37"/>
      <c r="P8249" s="36"/>
      <c r="S8249" s="36"/>
      <c r="T8249" s="36"/>
      <c r="U8249" s="36"/>
      <c r="V8249" s="36"/>
    </row>
    <row r="8250" spans="11:22" x14ac:dyDescent="0.25">
      <c r="K8250" s="36"/>
      <c r="L8250" s="37"/>
      <c r="M8250" s="37"/>
      <c r="N8250" s="37"/>
      <c r="O8250" s="37"/>
      <c r="P8250" s="36"/>
      <c r="S8250" s="36"/>
      <c r="T8250" s="36"/>
      <c r="U8250" s="36"/>
      <c r="V8250" s="36"/>
    </row>
    <row r="8251" spans="11:22" x14ac:dyDescent="0.25">
      <c r="K8251" s="36"/>
      <c r="L8251" s="37"/>
      <c r="M8251" s="37"/>
      <c r="N8251" s="37"/>
      <c r="O8251" s="37"/>
      <c r="P8251" s="36"/>
      <c r="S8251" s="36"/>
      <c r="T8251" s="36"/>
      <c r="U8251" s="36"/>
      <c r="V8251" s="36"/>
    </row>
    <row r="8252" spans="11:22" x14ac:dyDescent="0.25">
      <c r="K8252" s="36"/>
      <c r="L8252" s="37"/>
      <c r="M8252" s="37"/>
      <c r="N8252" s="37"/>
      <c r="O8252" s="37"/>
      <c r="P8252" s="36"/>
      <c r="S8252" s="36"/>
      <c r="T8252" s="36"/>
      <c r="U8252" s="36"/>
      <c r="V8252" s="36"/>
    </row>
    <row r="8253" spans="11:22" x14ac:dyDescent="0.25">
      <c r="K8253" s="36"/>
      <c r="L8253" s="37"/>
      <c r="M8253" s="37"/>
      <c r="N8253" s="37"/>
      <c r="O8253" s="37"/>
      <c r="P8253" s="36"/>
      <c r="S8253" s="36"/>
      <c r="T8253" s="36"/>
      <c r="U8253" s="36"/>
      <c r="V8253" s="36"/>
    </row>
    <row r="8254" spans="11:22" x14ac:dyDescent="0.25">
      <c r="K8254" s="36"/>
      <c r="L8254" s="37"/>
      <c r="M8254" s="37"/>
      <c r="N8254" s="37"/>
      <c r="O8254" s="37"/>
      <c r="P8254" s="36"/>
      <c r="S8254" s="36"/>
      <c r="T8254" s="36"/>
      <c r="U8254" s="36"/>
      <c r="V8254" s="36"/>
    </row>
    <row r="8255" spans="11:22" x14ac:dyDescent="0.25">
      <c r="K8255" s="36"/>
      <c r="L8255" s="37"/>
      <c r="M8255" s="37"/>
      <c r="N8255" s="37"/>
      <c r="O8255" s="37"/>
      <c r="P8255" s="36"/>
      <c r="S8255" s="36"/>
      <c r="T8255" s="36"/>
      <c r="U8255" s="36"/>
      <c r="V8255" s="36"/>
    </row>
    <row r="8256" spans="11:22" x14ac:dyDescent="0.25">
      <c r="K8256" s="36"/>
      <c r="L8256" s="37"/>
      <c r="M8256" s="37"/>
      <c r="N8256" s="37"/>
      <c r="O8256" s="37"/>
      <c r="P8256" s="36"/>
      <c r="S8256" s="36"/>
      <c r="T8256" s="36"/>
      <c r="U8256" s="36"/>
      <c r="V8256" s="36"/>
    </row>
    <row r="8257" spans="11:22" x14ac:dyDescent="0.25">
      <c r="K8257" s="36"/>
      <c r="L8257" s="37"/>
      <c r="M8257" s="37"/>
      <c r="N8257" s="37"/>
      <c r="O8257" s="37"/>
      <c r="P8257" s="36"/>
      <c r="S8257" s="36"/>
      <c r="T8257" s="36"/>
      <c r="U8257" s="36"/>
      <c r="V8257" s="36"/>
    </row>
    <row r="8258" spans="11:22" x14ac:dyDescent="0.25">
      <c r="K8258" s="36"/>
      <c r="L8258" s="37"/>
      <c r="M8258" s="37"/>
      <c r="N8258" s="37"/>
      <c r="O8258" s="37"/>
      <c r="P8258" s="36"/>
      <c r="S8258" s="36"/>
      <c r="T8258" s="36"/>
      <c r="U8258" s="36"/>
      <c r="V8258" s="36"/>
    </row>
    <row r="8259" spans="11:22" x14ac:dyDescent="0.25">
      <c r="K8259" s="36"/>
      <c r="L8259" s="37"/>
      <c r="M8259" s="37"/>
      <c r="N8259" s="37"/>
      <c r="O8259" s="37"/>
      <c r="P8259" s="36"/>
      <c r="S8259" s="36"/>
      <c r="T8259" s="36"/>
      <c r="U8259" s="36"/>
      <c r="V8259" s="36"/>
    </row>
    <row r="8260" spans="11:22" x14ac:dyDescent="0.25">
      <c r="K8260" s="36"/>
      <c r="L8260" s="37"/>
      <c r="M8260" s="37"/>
      <c r="N8260" s="37"/>
      <c r="O8260" s="37"/>
      <c r="P8260" s="36"/>
      <c r="S8260" s="36"/>
      <c r="T8260" s="36"/>
      <c r="U8260" s="36"/>
      <c r="V8260" s="36"/>
    </row>
    <row r="8261" spans="11:22" x14ac:dyDescent="0.25">
      <c r="K8261" s="36"/>
      <c r="L8261" s="37"/>
      <c r="M8261" s="37"/>
      <c r="N8261" s="37"/>
      <c r="O8261" s="37"/>
      <c r="P8261" s="36"/>
      <c r="S8261" s="36"/>
      <c r="T8261" s="36"/>
      <c r="U8261" s="36"/>
      <c r="V8261" s="36"/>
    </row>
    <row r="8262" spans="11:22" x14ac:dyDescent="0.25">
      <c r="K8262" s="36"/>
      <c r="L8262" s="37"/>
      <c r="M8262" s="37"/>
      <c r="N8262" s="37"/>
      <c r="O8262" s="37"/>
      <c r="P8262" s="36"/>
      <c r="S8262" s="36"/>
      <c r="T8262" s="36"/>
      <c r="U8262" s="36"/>
      <c r="V8262" s="36"/>
    </row>
    <row r="8263" spans="11:22" x14ac:dyDescent="0.25">
      <c r="K8263" s="36"/>
      <c r="L8263" s="37"/>
      <c r="M8263" s="37"/>
      <c r="N8263" s="37"/>
      <c r="O8263" s="37"/>
      <c r="P8263" s="36"/>
      <c r="S8263" s="36"/>
      <c r="T8263" s="36"/>
      <c r="U8263" s="36"/>
      <c r="V8263" s="36"/>
    </row>
    <row r="8264" spans="11:22" x14ac:dyDescent="0.25">
      <c r="K8264" s="36"/>
      <c r="L8264" s="37"/>
      <c r="M8264" s="37"/>
      <c r="N8264" s="37"/>
      <c r="O8264" s="37"/>
      <c r="P8264" s="36"/>
      <c r="S8264" s="36"/>
      <c r="T8264" s="36"/>
      <c r="U8264" s="36"/>
      <c r="V8264" s="36"/>
    </row>
    <row r="8265" spans="11:22" x14ac:dyDescent="0.25">
      <c r="K8265" s="36"/>
      <c r="L8265" s="37"/>
      <c r="M8265" s="37"/>
      <c r="N8265" s="37"/>
      <c r="O8265" s="37"/>
      <c r="P8265" s="36"/>
      <c r="S8265" s="36"/>
      <c r="T8265" s="36"/>
      <c r="U8265" s="36"/>
      <c r="V8265" s="36"/>
    </row>
    <row r="8266" spans="11:22" x14ac:dyDescent="0.25">
      <c r="K8266" s="36"/>
      <c r="L8266" s="37"/>
      <c r="M8266" s="37"/>
      <c r="N8266" s="37"/>
      <c r="O8266" s="37"/>
      <c r="P8266" s="36"/>
      <c r="S8266" s="36"/>
      <c r="T8266" s="36"/>
      <c r="U8266" s="36"/>
      <c r="V8266" s="36"/>
    </row>
    <row r="8267" spans="11:22" x14ac:dyDescent="0.25">
      <c r="K8267" s="36"/>
      <c r="L8267" s="37"/>
      <c r="M8267" s="37"/>
      <c r="N8267" s="37"/>
      <c r="O8267" s="37"/>
      <c r="P8267" s="36"/>
      <c r="S8267" s="36"/>
      <c r="T8267" s="36"/>
      <c r="U8267" s="36"/>
      <c r="V8267" s="36"/>
    </row>
    <row r="8268" spans="11:22" x14ac:dyDescent="0.25">
      <c r="K8268" s="36"/>
      <c r="L8268" s="37"/>
      <c r="M8268" s="37"/>
      <c r="N8268" s="37"/>
      <c r="O8268" s="37"/>
      <c r="P8268" s="36"/>
      <c r="S8268" s="36"/>
      <c r="T8268" s="36"/>
      <c r="U8268" s="36"/>
      <c r="V8268" s="36"/>
    </row>
    <row r="8269" spans="11:22" x14ac:dyDescent="0.25">
      <c r="K8269" s="36"/>
      <c r="L8269" s="37"/>
      <c r="M8269" s="37"/>
      <c r="N8269" s="37"/>
      <c r="O8269" s="37"/>
      <c r="P8269" s="36"/>
      <c r="S8269" s="36"/>
      <c r="T8269" s="36"/>
      <c r="U8269" s="36"/>
      <c r="V8269" s="36"/>
    </row>
    <row r="8270" spans="11:22" x14ac:dyDescent="0.25">
      <c r="K8270" s="36"/>
      <c r="L8270" s="37"/>
      <c r="M8270" s="37"/>
      <c r="N8270" s="37"/>
      <c r="O8270" s="37"/>
      <c r="P8270" s="36"/>
      <c r="S8270" s="36"/>
      <c r="T8270" s="36"/>
      <c r="U8270" s="36"/>
      <c r="V8270" s="36"/>
    </row>
    <row r="8271" spans="11:22" x14ac:dyDescent="0.25">
      <c r="K8271" s="36"/>
      <c r="L8271" s="37"/>
      <c r="M8271" s="37"/>
      <c r="N8271" s="37"/>
      <c r="O8271" s="37"/>
      <c r="P8271" s="36"/>
      <c r="S8271" s="36"/>
      <c r="T8271" s="36"/>
      <c r="U8271" s="36"/>
      <c r="V8271" s="36"/>
    </row>
    <row r="8272" spans="11:22" x14ac:dyDescent="0.25">
      <c r="K8272" s="36"/>
      <c r="L8272" s="37"/>
      <c r="M8272" s="37"/>
      <c r="N8272" s="37"/>
      <c r="O8272" s="37"/>
      <c r="P8272" s="36"/>
      <c r="S8272" s="36"/>
      <c r="T8272" s="36"/>
      <c r="U8272" s="36"/>
      <c r="V8272" s="36"/>
    </row>
    <row r="8273" spans="11:22" x14ac:dyDescent="0.25">
      <c r="K8273" s="36"/>
      <c r="L8273" s="37"/>
      <c r="M8273" s="37"/>
      <c r="N8273" s="37"/>
      <c r="O8273" s="37"/>
      <c r="P8273" s="36"/>
      <c r="S8273" s="36"/>
      <c r="T8273" s="36"/>
      <c r="U8273" s="36"/>
      <c r="V8273" s="36"/>
    </row>
    <row r="8274" spans="11:22" x14ac:dyDescent="0.25">
      <c r="K8274" s="36"/>
      <c r="L8274" s="37"/>
      <c r="M8274" s="37"/>
      <c r="N8274" s="37"/>
      <c r="O8274" s="37"/>
      <c r="P8274" s="36"/>
      <c r="S8274" s="36"/>
      <c r="T8274" s="36"/>
      <c r="U8274" s="36"/>
      <c r="V8274" s="36"/>
    </row>
    <row r="8275" spans="11:22" x14ac:dyDescent="0.25">
      <c r="K8275" s="36"/>
      <c r="L8275" s="37"/>
      <c r="M8275" s="37"/>
      <c r="N8275" s="37"/>
      <c r="O8275" s="37"/>
      <c r="P8275" s="36"/>
      <c r="S8275" s="36"/>
      <c r="T8275" s="36"/>
      <c r="U8275" s="36"/>
      <c r="V8275" s="36"/>
    </row>
    <row r="8276" spans="11:22" x14ac:dyDescent="0.25">
      <c r="K8276" s="36"/>
      <c r="L8276" s="37"/>
      <c r="M8276" s="37"/>
      <c r="N8276" s="37"/>
      <c r="O8276" s="37"/>
      <c r="P8276" s="36"/>
      <c r="S8276" s="36"/>
      <c r="T8276" s="36"/>
      <c r="U8276" s="36"/>
      <c r="V8276" s="36"/>
    </row>
    <row r="8277" spans="11:22" x14ac:dyDescent="0.25">
      <c r="K8277" s="36"/>
      <c r="L8277" s="37"/>
      <c r="M8277" s="37"/>
      <c r="N8277" s="37"/>
      <c r="O8277" s="37"/>
      <c r="P8277" s="36"/>
      <c r="S8277" s="36"/>
      <c r="T8277" s="36"/>
      <c r="U8277" s="36"/>
      <c r="V8277" s="36"/>
    </row>
    <row r="8278" spans="11:22" x14ac:dyDescent="0.25">
      <c r="K8278" s="36"/>
      <c r="L8278" s="37"/>
      <c r="M8278" s="37"/>
      <c r="N8278" s="37"/>
      <c r="O8278" s="37"/>
      <c r="P8278" s="36"/>
      <c r="S8278" s="36"/>
      <c r="T8278" s="36"/>
      <c r="U8278" s="36"/>
      <c r="V8278" s="36"/>
    </row>
    <row r="8279" spans="11:22" x14ac:dyDescent="0.25">
      <c r="K8279" s="36"/>
      <c r="L8279" s="37"/>
      <c r="M8279" s="37"/>
      <c r="N8279" s="37"/>
      <c r="O8279" s="37"/>
      <c r="P8279" s="36"/>
      <c r="S8279" s="36"/>
      <c r="T8279" s="36"/>
      <c r="U8279" s="36"/>
      <c r="V8279" s="36"/>
    </row>
    <row r="8280" spans="11:22" x14ac:dyDescent="0.25">
      <c r="K8280" s="36"/>
      <c r="L8280" s="37"/>
      <c r="M8280" s="37"/>
      <c r="N8280" s="37"/>
      <c r="O8280" s="37"/>
      <c r="P8280" s="36"/>
      <c r="S8280" s="36"/>
      <c r="T8280" s="36"/>
      <c r="U8280" s="36"/>
      <c r="V8280" s="36"/>
    </row>
    <row r="8281" spans="11:22" x14ac:dyDescent="0.25">
      <c r="K8281" s="36"/>
      <c r="L8281" s="37"/>
      <c r="M8281" s="37"/>
      <c r="N8281" s="37"/>
      <c r="O8281" s="37"/>
      <c r="P8281" s="36"/>
      <c r="S8281" s="36"/>
      <c r="T8281" s="36"/>
      <c r="U8281" s="36"/>
      <c r="V8281" s="36"/>
    </row>
    <row r="8282" spans="11:22" x14ac:dyDescent="0.25">
      <c r="K8282" s="36"/>
      <c r="L8282" s="37"/>
      <c r="M8282" s="37"/>
      <c r="N8282" s="37"/>
      <c r="O8282" s="37"/>
      <c r="P8282" s="36"/>
      <c r="S8282" s="36"/>
      <c r="T8282" s="36"/>
      <c r="U8282" s="36"/>
      <c r="V8282" s="36"/>
    </row>
    <row r="8283" spans="11:22" x14ac:dyDescent="0.25">
      <c r="K8283" s="36"/>
      <c r="L8283" s="37"/>
      <c r="M8283" s="37"/>
      <c r="N8283" s="37"/>
      <c r="O8283" s="37"/>
      <c r="P8283" s="36"/>
      <c r="S8283" s="36"/>
      <c r="T8283" s="36"/>
      <c r="U8283" s="36"/>
      <c r="V8283" s="36"/>
    </row>
    <row r="8284" spans="11:22" x14ac:dyDescent="0.25">
      <c r="K8284" s="36"/>
      <c r="L8284" s="37"/>
      <c r="M8284" s="37"/>
      <c r="N8284" s="37"/>
      <c r="O8284" s="37"/>
      <c r="P8284" s="36"/>
      <c r="S8284" s="36"/>
      <c r="T8284" s="36"/>
      <c r="U8284" s="36"/>
      <c r="V8284" s="36"/>
    </row>
    <row r="8285" spans="11:22" x14ac:dyDescent="0.25">
      <c r="K8285" s="36"/>
      <c r="L8285" s="37"/>
      <c r="M8285" s="37"/>
      <c r="N8285" s="37"/>
      <c r="O8285" s="37"/>
      <c r="P8285" s="36"/>
      <c r="S8285" s="36"/>
      <c r="T8285" s="36"/>
      <c r="U8285" s="36"/>
      <c r="V8285" s="36"/>
    </row>
    <row r="8286" spans="11:22" x14ac:dyDescent="0.25">
      <c r="K8286" s="36"/>
      <c r="L8286" s="37"/>
      <c r="M8286" s="37"/>
      <c r="N8286" s="37"/>
      <c r="O8286" s="37"/>
      <c r="P8286" s="36"/>
      <c r="S8286" s="36"/>
      <c r="T8286" s="36"/>
      <c r="U8286" s="36"/>
      <c r="V8286" s="36"/>
    </row>
    <row r="8287" spans="11:22" x14ac:dyDescent="0.25">
      <c r="K8287" s="36"/>
      <c r="L8287" s="37"/>
      <c r="M8287" s="37"/>
      <c r="N8287" s="37"/>
      <c r="O8287" s="37"/>
      <c r="P8287" s="36"/>
      <c r="S8287" s="36"/>
      <c r="T8287" s="36"/>
      <c r="U8287" s="36"/>
      <c r="V8287" s="36"/>
    </row>
    <row r="8288" spans="11:22" x14ac:dyDescent="0.25">
      <c r="K8288" s="36"/>
      <c r="L8288" s="37"/>
      <c r="M8288" s="37"/>
      <c r="N8288" s="37"/>
      <c r="O8288" s="37"/>
      <c r="P8288" s="36"/>
      <c r="S8288" s="36"/>
      <c r="T8288" s="36"/>
      <c r="U8288" s="36"/>
      <c r="V8288" s="36"/>
    </row>
    <row r="8289" spans="11:22" x14ac:dyDescent="0.25">
      <c r="K8289" s="36"/>
      <c r="L8289" s="37"/>
      <c r="M8289" s="37"/>
      <c r="N8289" s="37"/>
      <c r="O8289" s="37"/>
      <c r="P8289" s="36"/>
      <c r="S8289" s="36"/>
      <c r="T8289" s="36"/>
      <c r="U8289" s="36"/>
      <c r="V8289" s="36"/>
    </row>
    <row r="8290" spans="11:22" x14ac:dyDescent="0.25">
      <c r="K8290" s="36"/>
      <c r="L8290" s="37"/>
      <c r="M8290" s="37"/>
      <c r="N8290" s="37"/>
      <c r="O8290" s="37"/>
      <c r="P8290" s="36"/>
      <c r="S8290" s="36"/>
      <c r="T8290" s="36"/>
      <c r="U8290" s="36"/>
      <c r="V8290" s="36"/>
    </row>
    <row r="8291" spans="11:22" x14ac:dyDescent="0.25">
      <c r="K8291" s="36"/>
      <c r="L8291" s="37"/>
      <c r="M8291" s="37"/>
      <c r="N8291" s="37"/>
      <c r="O8291" s="37"/>
      <c r="P8291" s="36"/>
      <c r="S8291" s="36"/>
      <c r="T8291" s="36"/>
      <c r="U8291" s="36"/>
      <c r="V8291" s="36"/>
    </row>
    <row r="8292" spans="11:22" x14ac:dyDescent="0.25">
      <c r="K8292" s="36"/>
      <c r="L8292" s="37"/>
      <c r="M8292" s="37"/>
      <c r="N8292" s="37"/>
      <c r="O8292" s="37"/>
      <c r="P8292" s="36"/>
      <c r="S8292" s="36"/>
      <c r="T8292" s="36"/>
      <c r="U8292" s="36"/>
      <c r="V8292" s="36"/>
    </row>
    <row r="8293" spans="11:22" x14ac:dyDescent="0.25">
      <c r="K8293" s="36"/>
      <c r="L8293" s="37"/>
      <c r="M8293" s="37"/>
      <c r="N8293" s="37"/>
      <c r="O8293" s="37"/>
      <c r="P8293" s="36"/>
      <c r="S8293" s="36"/>
      <c r="T8293" s="36"/>
      <c r="U8293" s="36"/>
      <c r="V8293" s="36"/>
    </row>
    <row r="8294" spans="11:22" x14ac:dyDescent="0.25">
      <c r="K8294" s="36"/>
      <c r="L8294" s="37"/>
      <c r="M8294" s="37"/>
      <c r="N8294" s="37"/>
      <c r="O8294" s="37"/>
      <c r="P8294" s="36"/>
      <c r="S8294" s="36"/>
      <c r="T8294" s="36"/>
      <c r="U8294" s="36"/>
      <c r="V8294" s="36"/>
    </row>
    <row r="8295" spans="11:22" x14ac:dyDescent="0.25">
      <c r="K8295" s="36"/>
      <c r="L8295" s="37"/>
      <c r="M8295" s="37"/>
      <c r="N8295" s="37"/>
      <c r="O8295" s="37"/>
      <c r="P8295" s="36"/>
      <c r="S8295" s="36"/>
      <c r="T8295" s="36"/>
      <c r="U8295" s="36"/>
      <c r="V8295" s="36"/>
    </row>
    <row r="8296" spans="11:22" x14ac:dyDescent="0.25">
      <c r="K8296" s="36"/>
      <c r="L8296" s="37"/>
      <c r="M8296" s="37"/>
      <c r="N8296" s="37"/>
      <c r="O8296" s="37"/>
      <c r="P8296" s="36"/>
      <c r="S8296" s="36"/>
      <c r="T8296" s="36"/>
      <c r="U8296" s="36"/>
      <c r="V8296" s="36"/>
    </row>
    <row r="8297" spans="11:22" x14ac:dyDescent="0.25">
      <c r="K8297" s="36"/>
      <c r="L8297" s="37"/>
      <c r="M8297" s="37"/>
      <c r="N8297" s="37"/>
      <c r="O8297" s="37"/>
      <c r="P8297" s="36"/>
      <c r="S8297" s="36"/>
      <c r="T8297" s="36"/>
      <c r="U8297" s="36"/>
      <c r="V8297" s="36"/>
    </row>
    <row r="8298" spans="11:22" x14ac:dyDescent="0.25">
      <c r="K8298" s="36"/>
      <c r="L8298" s="37"/>
      <c r="M8298" s="37"/>
      <c r="N8298" s="37"/>
      <c r="O8298" s="37"/>
      <c r="P8298" s="36"/>
      <c r="S8298" s="36"/>
      <c r="T8298" s="36"/>
      <c r="U8298" s="36"/>
      <c r="V8298" s="36"/>
    </row>
    <row r="8299" spans="11:22" x14ac:dyDescent="0.25">
      <c r="K8299" s="36"/>
      <c r="L8299" s="37"/>
      <c r="M8299" s="37"/>
      <c r="N8299" s="37"/>
      <c r="O8299" s="37"/>
      <c r="P8299" s="36"/>
      <c r="S8299" s="36"/>
      <c r="T8299" s="36"/>
      <c r="U8299" s="36"/>
      <c r="V8299" s="36"/>
    </row>
    <row r="8300" spans="11:22" x14ac:dyDescent="0.25">
      <c r="K8300" s="36"/>
      <c r="L8300" s="37"/>
      <c r="M8300" s="37"/>
      <c r="N8300" s="37"/>
      <c r="O8300" s="37"/>
      <c r="P8300" s="36"/>
      <c r="S8300" s="36"/>
      <c r="T8300" s="36"/>
      <c r="U8300" s="36"/>
      <c r="V8300" s="36"/>
    </row>
    <row r="8301" spans="11:22" x14ac:dyDescent="0.25">
      <c r="K8301" s="36"/>
      <c r="L8301" s="37"/>
      <c r="M8301" s="37"/>
      <c r="N8301" s="37"/>
      <c r="O8301" s="37"/>
      <c r="P8301" s="36"/>
      <c r="S8301" s="36"/>
      <c r="T8301" s="36"/>
      <c r="U8301" s="36"/>
      <c r="V8301" s="36"/>
    </row>
    <row r="8302" spans="11:22" x14ac:dyDescent="0.25">
      <c r="K8302" s="36"/>
      <c r="L8302" s="37"/>
      <c r="M8302" s="37"/>
      <c r="N8302" s="37"/>
      <c r="O8302" s="37"/>
      <c r="P8302" s="36"/>
      <c r="S8302" s="36"/>
      <c r="T8302" s="36"/>
      <c r="U8302" s="36"/>
      <c r="V8302" s="36"/>
    </row>
    <row r="8303" spans="11:22" x14ac:dyDescent="0.25">
      <c r="K8303" s="36"/>
      <c r="L8303" s="37"/>
      <c r="M8303" s="37"/>
      <c r="N8303" s="37"/>
      <c r="O8303" s="37"/>
      <c r="P8303" s="36"/>
      <c r="S8303" s="36"/>
      <c r="T8303" s="36"/>
      <c r="U8303" s="36"/>
      <c r="V8303" s="36"/>
    </row>
    <row r="8304" spans="11:22" x14ac:dyDescent="0.25">
      <c r="K8304" s="36"/>
      <c r="L8304" s="37"/>
      <c r="M8304" s="37"/>
      <c r="N8304" s="37"/>
      <c r="O8304" s="37"/>
      <c r="P8304" s="36"/>
      <c r="S8304" s="36"/>
      <c r="T8304" s="36"/>
      <c r="U8304" s="36"/>
      <c r="V8304" s="36"/>
    </row>
    <row r="8305" spans="11:22" x14ac:dyDescent="0.25">
      <c r="K8305" s="36"/>
      <c r="L8305" s="37"/>
      <c r="M8305" s="37"/>
      <c r="N8305" s="37"/>
      <c r="O8305" s="37"/>
      <c r="P8305" s="36"/>
      <c r="S8305" s="36"/>
      <c r="T8305" s="36"/>
      <c r="U8305" s="36"/>
      <c r="V8305" s="36"/>
    </row>
    <row r="8306" spans="11:22" x14ac:dyDescent="0.25">
      <c r="K8306" s="36"/>
      <c r="L8306" s="37"/>
      <c r="M8306" s="37"/>
      <c r="N8306" s="37"/>
      <c r="O8306" s="37"/>
      <c r="P8306" s="36"/>
      <c r="S8306" s="36"/>
      <c r="T8306" s="36"/>
      <c r="U8306" s="36"/>
      <c r="V8306" s="36"/>
    </row>
    <row r="8307" spans="11:22" x14ac:dyDescent="0.25">
      <c r="K8307" s="36"/>
      <c r="L8307" s="37"/>
      <c r="M8307" s="37"/>
      <c r="N8307" s="37"/>
      <c r="O8307" s="37"/>
      <c r="P8307" s="36"/>
      <c r="S8307" s="36"/>
      <c r="T8307" s="36"/>
      <c r="U8307" s="36"/>
      <c r="V8307" s="36"/>
    </row>
    <row r="8308" spans="11:22" x14ac:dyDescent="0.25">
      <c r="K8308" s="36"/>
      <c r="L8308" s="37"/>
      <c r="M8308" s="37"/>
      <c r="N8308" s="37"/>
      <c r="O8308" s="37"/>
      <c r="P8308" s="36"/>
      <c r="S8308" s="36"/>
      <c r="T8308" s="36"/>
      <c r="U8308" s="36"/>
      <c r="V8308" s="36"/>
    </row>
    <row r="8309" spans="11:22" x14ac:dyDescent="0.25">
      <c r="K8309" s="36"/>
      <c r="L8309" s="37"/>
      <c r="M8309" s="37"/>
      <c r="N8309" s="37"/>
      <c r="O8309" s="37"/>
      <c r="P8309" s="36"/>
      <c r="S8309" s="36"/>
      <c r="T8309" s="36"/>
      <c r="U8309" s="36"/>
      <c r="V8309" s="36"/>
    </row>
    <row r="8310" spans="11:22" x14ac:dyDescent="0.25">
      <c r="K8310" s="36"/>
      <c r="L8310" s="37"/>
      <c r="M8310" s="37"/>
      <c r="N8310" s="37"/>
      <c r="O8310" s="37"/>
      <c r="P8310" s="36"/>
      <c r="S8310" s="36"/>
      <c r="T8310" s="36"/>
      <c r="U8310" s="36"/>
      <c r="V8310" s="36"/>
    </row>
    <row r="8311" spans="11:22" x14ac:dyDescent="0.25">
      <c r="K8311" s="36"/>
      <c r="L8311" s="37"/>
      <c r="M8311" s="37"/>
      <c r="N8311" s="37"/>
      <c r="O8311" s="37"/>
      <c r="P8311" s="36"/>
      <c r="S8311" s="36"/>
      <c r="T8311" s="36"/>
      <c r="U8311" s="36"/>
      <c r="V8311" s="36"/>
    </row>
    <row r="8312" spans="11:22" x14ac:dyDescent="0.25">
      <c r="K8312" s="36"/>
      <c r="L8312" s="37"/>
      <c r="M8312" s="37"/>
      <c r="N8312" s="37"/>
      <c r="O8312" s="37"/>
      <c r="P8312" s="36"/>
      <c r="S8312" s="36"/>
      <c r="T8312" s="36"/>
      <c r="U8312" s="36"/>
      <c r="V8312" s="36"/>
    </row>
    <row r="8313" spans="11:22" x14ac:dyDescent="0.25">
      <c r="K8313" s="36"/>
      <c r="L8313" s="37"/>
      <c r="M8313" s="37"/>
      <c r="N8313" s="37"/>
      <c r="O8313" s="37"/>
      <c r="P8313" s="36"/>
      <c r="S8313" s="36"/>
      <c r="T8313" s="36"/>
      <c r="U8313" s="36"/>
      <c r="V8313" s="36"/>
    </row>
    <row r="8314" spans="11:22" x14ac:dyDescent="0.25">
      <c r="K8314" s="36"/>
      <c r="L8314" s="37"/>
      <c r="M8314" s="37"/>
      <c r="N8314" s="37"/>
      <c r="O8314" s="37"/>
      <c r="P8314" s="36"/>
      <c r="S8314" s="36"/>
      <c r="T8314" s="36"/>
      <c r="U8314" s="36"/>
      <c r="V8314" s="36"/>
    </row>
    <row r="8315" spans="11:22" x14ac:dyDescent="0.25">
      <c r="K8315" s="36"/>
      <c r="L8315" s="37"/>
      <c r="M8315" s="37"/>
      <c r="N8315" s="37"/>
      <c r="O8315" s="37"/>
      <c r="P8315" s="36"/>
      <c r="S8315" s="36"/>
      <c r="T8315" s="36"/>
      <c r="U8315" s="36"/>
      <c r="V8315" s="36"/>
    </row>
    <row r="8316" spans="11:22" x14ac:dyDescent="0.25">
      <c r="K8316" s="36"/>
      <c r="L8316" s="37"/>
      <c r="M8316" s="37"/>
      <c r="N8316" s="37"/>
      <c r="O8316" s="37"/>
      <c r="P8316" s="36"/>
      <c r="S8316" s="36"/>
      <c r="T8316" s="36"/>
      <c r="U8316" s="36"/>
      <c r="V8316" s="36"/>
    </row>
    <row r="8317" spans="11:22" x14ac:dyDescent="0.25">
      <c r="K8317" s="36"/>
      <c r="L8317" s="37"/>
      <c r="M8317" s="37"/>
      <c r="N8317" s="37"/>
      <c r="O8317" s="37"/>
      <c r="P8317" s="36"/>
      <c r="S8317" s="36"/>
      <c r="T8317" s="36"/>
      <c r="U8317" s="36"/>
      <c r="V8317" s="36"/>
    </row>
    <row r="8318" spans="11:22" x14ac:dyDescent="0.25">
      <c r="K8318" s="36"/>
      <c r="L8318" s="37"/>
      <c r="M8318" s="37"/>
      <c r="N8318" s="37"/>
      <c r="O8318" s="37"/>
      <c r="P8318" s="36"/>
      <c r="S8318" s="36"/>
      <c r="T8318" s="36"/>
      <c r="U8318" s="36"/>
      <c r="V8318" s="36"/>
    </row>
    <row r="8319" spans="11:22" x14ac:dyDescent="0.25">
      <c r="K8319" s="36"/>
      <c r="L8319" s="37"/>
      <c r="M8319" s="37"/>
      <c r="N8319" s="37"/>
      <c r="O8319" s="37"/>
      <c r="P8319" s="36"/>
      <c r="S8319" s="36"/>
      <c r="T8319" s="36"/>
      <c r="U8319" s="36"/>
      <c r="V8319" s="36"/>
    </row>
    <row r="8320" spans="11:22" x14ac:dyDescent="0.25">
      <c r="K8320" s="36"/>
      <c r="L8320" s="37"/>
      <c r="M8320" s="37"/>
      <c r="N8320" s="37"/>
      <c r="O8320" s="37"/>
      <c r="P8320" s="36"/>
      <c r="S8320" s="36"/>
      <c r="T8320" s="36"/>
      <c r="U8320" s="36"/>
      <c r="V8320" s="36"/>
    </row>
    <row r="8321" spans="11:22" x14ac:dyDescent="0.25">
      <c r="K8321" s="36"/>
      <c r="L8321" s="37"/>
      <c r="M8321" s="37"/>
      <c r="N8321" s="37"/>
      <c r="O8321" s="37"/>
      <c r="P8321" s="36"/>
      <c r="S8321" s="36"/>
      <c r="T8321" s="36"/>
      <c r="U8321" s="36"/>
      <c r="V8321" s="36"/>
    </row>
    <row r="8322" spans="11:22" x14ac:dyDescent="0.25">
      <c r="K8322" s="36"/>
      <c r="L8322" s="37"/>
      <c r="M8322" s="37"/>
      <c r="N8322" s="37"/>
      <c r="O8322" s="37"/>
      <c r="P8322" s="36"/>
      <c r="S8322" s="36"/>
      <c r="T8322" s="36"/>
      <c r="U8322" s="36"/>
      <c r="V8322" s="36"/>
    </row>
    <row r="8323" spans="11:22" x14ac:dyDescent="0.25">
      <c r="K8323" s="36"/>
      <c r="L8323" s="37"/>
      <c r="M8323" s="37"/>
      <c r="N8323" s="37"/>
      <c r="O8323" s="37"/>
      <c r="P8323" s="36"/>
      <c r="S8323" s="36"/>
      <c r="T8323" s="36"/>
      <c r="U8323" s="36"/>
      <c r="V8323" s="36"/>
    </row>
    <row r="8324" spans="11:22" x14ac:dyDescent="0.25">
      <c r="K8324" s="36"/>
      <c r="L8324" s="37"/>
      <c r="M8324" s="37"/>
      <c r="N8324" s="37"/>
      <c r="O8324" s="37"/>
      <c r="P8324" s="36"/>
      <c r="S8324" s="36"/>
      <c r="T8324" s="36"/>
      <c r="U8324" s="36"/>
      <c r="V8324" s="36"/>
    </row>
    <row r="8325" spans="11:22" x14ac:dyDescent="0.25">
      <c r="K8325" s="36"/>
      <c r="L8325" s="37"/>
      <c r="M8325" s="37"/>
      <c r="N8325" s="37"/>
      <c r="O8325" s="37"/>
      <c r="P8325" s="36"/>
      <c r="S8325" s="36"/>
      <c r="T8325" s="36"/>
      <c r="U8325" s="36"/>
      <c r="V8325" s="36"/>
    </row>
    <row r="8326" spans="11:22" x14ac:dyDescent="0.25">
      <c r="K8326" s="36"/>
      <c r="L8326" s="37"/>
      <c r="M8326" s="37"/>
      <c r="N8326" s="37"/>
      <c r="O8326" s="37"/>
      <c r="P8326" s="36"/>
      <c r="S8326" s="36"/>
      <c r="T8326" s="36"/>
      <c r="U8326" s="36"/>
      <c r="V8326" s="36"/>
    </row>
    <row r="8327" spans="11:22" x14ac:dyDescent="0.25">
      <c r="K8327" s="36"/>
      <c r="L8327" s="37"/>
      <c r="M8327" s="37"/>
      <c r="N8327" s="37"/>
      <c r="O8327" s="37"/>
      <c r="P8327" s="36"/>
      <c r="S8327" s="36"/>
      <c r="T8327" s="36"/>
      <c r="U8327" s="36"/>
      <c r="V8327" s="36"/>
    </row>
    <row r="8328" spans="11:22" x14ac:dyDescent="0.25">
      <c r="K8328" s="36"/>
      <c r="L8328" s="37"/>
      <c r="M8328" s="37"/>
      <c r="N8328" s="37"/>
      <c r="O8328" s="37"/>
      <c r="P8328" s="36"/>
      <c r="S8328" s="36"/>
      <c r="T8328" s="36"/>
      <c r="U8328" s="36"/>
      <c r="V8328" s="36"/>
    </row>
    <row r="8329" spans="11:22" x14ac:dyDescent="0.25">
      <c r="K8329" s="36"/>
      <c r="L8329" s="37"/>
      <c r="M8329" s="37"/>
      <c r="N8329" s="37"/>
      <c r="O8329" s="37"/>
      <c r="P8329" s="36"/>
      <c r="S8329" s="36"/>
      <c r="T8329" s="36"/>
      <c r="U8329" s="36"/>
      <c r="V8329" s="36"/>
    </row>
    <row r="8330" spans="11:22" x14ac:dyDescent="0.25">
      <c r="K8330" s="36"/>
      <c r="L8330" s="37"/>
      <c r="M8330" s="37"/>
      <c r="N8330" s="37"/>
      <c r="O8330" s="37"/>
      <c r="P8330" s="36"/>
      <c r="S8330" s="36"/>
      <c r="T8330" s="36"/>
      <c r="U8330" s="36"/>
      <c r="V8330" s="36"/>
    </row>
    <row r="8331" spans="11:22" x14ac:dyDescent="0.25">
      <c r="K8331" s="36"/>
      <c r="L8331" s="37"/>
      <c r="M8331" s="37"/>
      <c r="N8331" s="37"/>
      <c r="O8331" s="37"/>
      <c r="P8331" s="36"/>
      <c r="S8331" s="36"/>
      <c r="T8331" s="36"/>
      <c r="U8331" s="36"/>
      <c r="V8331" s="36"/>
    </row>
    <row r="8332" spans="11:22" x14ac:dyDescent="0.25">
      <c r="K8332" s="36"/>
      <c r="L8332" s="37"/>
      <c r="M8332" s="37"/>
      <c r="N8332" s="37"/>
      <c r="O8332" s="37"/>
      <c r="P8332" s="36"/>
      <c r="S8332" s="36"/>
      <c r="T8332" s="36"/>
      <c r="U8332" s="36"/>
      <c r="V8332" s="36"/>
    </row>
    <row r="8333" spans="11:22" x14ac:dyDescent="0.25">
      <c r="K8333" s="36"/>
      <c r="L8333" s="37"/>
      <c r="M8333" s="37"/>
      <c r="N8333" s="37"/>
      <c r="O8333" s="37"/>
      <c r="P8333" s="36"/>
      <c r="S8333" s="36"/>
      <c r="T8333" s="36"/>
      <c r="U8333" s="36"/>
      <c r="V8333" s="36"/>
    </row>
    <row r="8334" spans="11:22" x14ac:dyDescent="0.25">
      <c r="K8334" s="36"/>
      <c r="L8334" s="37"/>
      <c r="M8334" s="37"/>
      <c r="N8334" s="37"/>
      <c r="O8334" s="37"/>
      <c r="P8334" s="36"/>
      <c r="S8334" s="36"/>
      <c r="T8334" s="36"/>
      <c r="U8334" s="36"/>
      <c r="V8334" s="36"/>
    </row>
    <row r="8335" spans="11:22" x14ac:dyDescent="0.25">
      <c r="K8335" s="36"/>
      <c r="L8335" s="37"/>
      <c r="M8335" s="37"/>
      <c r="N8335" s="37"/>
      <c r="O8335" s="37"/>
      <c r="P8335" s="36"/>
      <c r="S8335" s="36"/>
      <c r="T8335" s="36"/>
      <c r="U8335" s="36"/>
      <c r="V8335" s="36"/>
    </row>
    <row r="8336" spans="11:22" x14ac:dyDescent="0.25">
      <c r="K8336" s="36"/>
      <c r="L8336" s="37"/>
      <c r="M8336" s="37"/>
      <c r="N8336" s="37"/>
      <c r="O8336" s="37"/>
      <c r="P8336" s="36"/>
      <c r="S8336" s="36"/>
      <c r="T8336" s="36"/>
      <c r="U8336" s="36"/>
      <c r="V8336" s="36"/>
    </row>
    <row r="8337" spans="11:22" x14ac:dyDescent="0.25">
      <c r="K8337" s="36"/>
      <c r="L8337" s="37"/>
      <c r="M8337" s="37"/>
      <c r="N8337" s="37"/>
      <c r="O8337" s="37"/>
      <c r="P8337" s="36"/>
      <c r="S8337" s="36"/>
      <c r="T8337" s="36"/>
      <c r="U8337" s="36"/>
      <c r="V8337" s="36"/>
    </row>
    <row r="8338" spans="11:22" x14ac:dyDescent="0.25">
      <c r="K8338" s="36"/>
      <c r="L8338" s="37"/>
      <c r="M8338" s="37"/>
      <c r="N8338" s="37"/>
      <c r="O8338" s="37"/>
      <c r="P8338" s="36"/>
      <c r="S8338" s="36"/>
      <c r="T8338" s="36"/>
      <c r="U8338" s="36"/>
      <c r="V8338" s="36"/>
    </row>
    <row r="8339" spans="11:22" x14ac:dyDescent="0.25">
      <c r="K8339" s="36"/>
      <c r="L8339" s="37"/>
      <c r="M8339" s="37"/>
      <c r="N8339" s="37"/>
      <c r="O8339" s="37"/>
      <c r="P8339" s="36"/>
      <c r="S8339" s="36"/>
      <c r="T8339" s="36"/>
      <c r="U8339" s="36"/>
      <c r="V8339" s="36"/>
    </row>
    <row r="8340" spans="11:22" x14ac:dyDescent="0.25">
      <c r="K8340" s="36"/>
      <c r="L8340" s="37"/>
      <c r="M8340" s="37"/>
      <c r="N8340" s="37"/>
      <c r="O8340" s="37"/>
      <c r="P8340" s="36"/>
      <c r="S8340" s="36"/>
      <c r="T8340" s="36"/>
      <c r="U8340" s="36"/>
      <c r="V8340" s="36"/>
    </row>
    <row r="8341" spans="11:22" x14ac:dyDescent="0.25">
      <c r="K8341" s="36"/>
      <c r="L8341" s="37"/>
      <c r="M8341" s="37"/>
      <c r="N8341" s="37"/>
      <c r="O8341" s="37"/>
      <c r="P8341" s="36"/>
      <c r="S8341" s="36"/>
      <c r="T8341" s="36"/>
      <c r="U8341" s="36"/>
      <c r="V8341" s="36"/>
    </row>
    <row r="8342" spans="11:22" x14ac:dyDescent="0.25">
      <c r="K8342" s="36"/>
      <c r="L8342" s="37"/>
      <c r="M8342" s="37"/>
      <c r="N8342" s="37"/>
      <c r="O8342" s="37"/>
      <c r="P8342" s="36"/>
      <c r="S8342" s="36"/>
      <c r="T8342" s="36"/>
      <c r="U8342" s="36"/>
      <c r="V8342" s="36"/>
    </row>
    <row r="8343" spans="11:22" x14ac:dyDescent="0.25">
      <c r="K8343" s="36"/>
      <c r="L8343" s="37"/>
      <c r="M8343" s="37"/>
      <c r="N8343" s="37"/>
      <c r="O8343" s="37"/>
      <c r="P8343" s="36"/>
      <c r="S8343" s="36"/>
      <c r="T8343" s="36"/>
      <c r="U8343" s="36"/>
      <c r="V8343" s="36"/>
    </row>
    <row r="8344" spans="11:22" x14ac:dyDescent="0.25">
      <c r="K8344" s="36"/>
      <c r="L8344" s="37"/>
      <c r="M8344" s="37"/>
      <c r="N8344" s="37"/>
      <c r="O8344" s="37"/>
      <c r="P8344" s="36"/>
      <c r="S8344" s="36"/>
      <c r="T8344" s="36"/>
      <c r="U8344" s="36"/>
      <c r="V8344" s="36"/>
    </row>
    <row r="8345" spans="11:22" x14ac:dyDescent="0.25">
      <c r="K8345" s="36"/>
      <c r="L8345" s="37"/>
      <c r="M8345" s="37"/>
      <c r="N8345" s="37"/>
      <c r="O8345" s="37"/>
      <c r="P8345" s="36"/>
      <c r="S8345" s="36"/>
      <c r="T8345" s="36"/>
      <c r="U8345" s="36"/>
      <c r="V8345" s="36"/>
    </row>
    <row r="8346" spans="11:22" x14ac:dyDescent="0.25">
      <c r="K8346" s="36"/>
      <c r="L8346" s="37"/>
      <c r="M8346" s="37"/>
      <c r="N8346" s="37"/>
      <c r="O8346" s="37"/>
      <c r="P8346" s="36"/>
      <c r="S8346" s="36"/>
      <c r="T8346" s="36"/>
      <c r="U8346" s="36"/>
      <c r="V8346" s="36"/>
    </row>
    <row r="8347" spans="11:22" x14ac:dyDescent="0.25">
      <c r="K8347" s="36"/>
      <c r="L8347" s="37"/>
      <c r="M8347" s="37"/>
      <c r="N8347" s="37"/>
      <c r="O8347" s="37"/>
      <c r="P8347" s="36"/>
      <c r="S8347" s="36"/>
      <c r="T8347" s="36"/>
      <c r="U8347" s="36"/>
      <c r="V8347" s="36"/>
    </row>
    <row r="8348" spans="11:22" x14ac:dyDescent="0.25">
      <c r="K8348" s="36"/>
      <c r="L8348" s="37"/>
      <c r="M8348" s="37"/>
      <c r="N8348" s="37"/>
      <c r="O8348" s="37"/>
      <c r="P8348" s="36"/>
      <c r="S8348" s="36"/>
      <c r="T8348" s="36"/>
      <c r="U8348" s="36"/>
      <c r="V8348" s="36"/>
    </row>
    <row r="8349" spans="11:22" x14ac:dyDescent="0.25">
      <c r="K8349" s="36"/>
      <c r="L8349" s="37"/>
      <c r="M8349" s="37"/>
      <c r="N8349" s="37"/>
      <c r="O8349" s="37"/>
      <c r="P8349" s="36"/>
      <c r="S8349" s="36"/>
      <c r="T8349" s="36"/>
      <c r="U8349" s="36"/>
      <c r="V8349" s="36"/>
    </row>
    <row r="8350" spans="11:22" x14ac:dyDescent="0.25">
      <c r="K8350" s="36"/>
      <c r="L8350" s="37"/>
      <c r="M8350" s="37"/>
      <c r="N8350" s="37"/>
      <c r="O8350" s="37"/>
      <c r="P8350" s="36"/>
      <c r="S8350" s="36"/>
      <c r="T8350" s="36"/>
      <c r="U8350" s="36"/>
      <c r="V8350" s="36"/>
    </row>
    <row r="8351" spans="11:22" x14ac:dyDescent="0.25">
      <c r="K8351" s="36"/>
      <c r="L8351" s="37"/>
      <c r="M8351" s="37"/>
      <c r="N8351" s="37"/>
      <c r="O8351" s="37"/>
      <c r="P8351" s="36"/>
      <c r="S8351" s="36"/>
      <c r="T8351" s="36"/>
      <c r="U8351" s="36"/>
      <c r="V8351" s="36"/>
    </row>
    <row r="8352" spans="11:22" x14ac:dyDescent="0.25">
      <c r="K8352" s="36"/>
      <c r="L8352" s="37"/>
      <c r="M8352" s="37"/>
      <c r="N8352" s="37"/>
      <c r="O8352" s="37"/>
      <c r="P8352" s="36"/>
      <c r="S8352" s="36"/>
      <c r="T8352" s="36"/>
      <c r="U8352" s="36"/>
      <c r="V8352" s="36"/>
    </row>
    <row r="8353" spans="11:22" x14ac:dyDescent="0.25">
      <c r="K8353" s="36"/>
      <c r="L8353" s="37"/>
      <c r="M8353" s="37"/>
      <c r="N8353" s="37"/>
      <c r="O8353" s="37"/>
      <c r="P8353" s="36"/>
      <c r="S8353" s="36"/>
      <c r="T8353" s="36"/>
      <c r="U8353" s="36"/>
      <c r="V8353" s="36"/>
    </row>
    <row r="8354" spans="11:22" x14ac:dyDescent="0.25">
      <c r="K8354" s="36"/>
      <c r="L8354" s="37"/>
      <c r="M8354" s="37"/>
      <c r="N8354" s="37"/>
      <c r="O8354" s="37"/>
      <c r="P8354" s="36"/>
      <c r="S8354" s="36"/>
      <c r="T8354" s="36"/>
      <c r="U8354" s="36"/>
      <c r="V8354" s="36"/>
    </row>
    <row r="8355" spans="11:22" x14ac:dyDescent="0.25">
      <c r="K8355" s="36"/>
      <c r="L8355" s="37"/>
      <c r="M8355" s="37"/>
      <c r="N8355" s="37"/>
      <c r="O8355" s="37"/>
      <c r="P8355" s="36"/>
      <c r="S8355" s="36"/>
      <c r="T8355" s="36"/>
      <c r="U8355" s="36"/>
      <c r="V8355" s="36"/>
    </row>
    <row r="8356" spans="11:22" x14ac:dyDescent="0.25">
      <c r="K8356" s="36"/>
      <c r="L8356" s="37"/>
      <c r="M8356" s="37"/>
      <c r="N8356" s="37"/>
      <c r="O8356" s="37"/>
      <c r="P8356" s="36"/>
      <c r="S8356" s="36"/>
      <c r="T8356" s="36"/>
      <c r="U8356" s="36"/>
      <c r="V8356" s="36"/>
    </row>
    <row r="8357" spans="11:22" x14ac:dyDescent="0.25">
      <c r="K8357" s="36"/>
      <c r="L8357" s="37"/>
      <c r="M8357" s="37"/>
      <c r="N8357" s="37"/>
      <c r="O8357" s="37"/>
      <c r="P8357" s="36"/>
      <c r="S8357" s="36"/>
      <c r="T8357" s="36"/>
      <c r="U8357" s="36"/>
      <c r="V8357" s="36"/>
    </row>
    <row r="8358" spans="11:22" x14ac:dyDescent="0.25">
      <c r="K8358" s="36"/>
      <c r="L8358" s="37"/>
      <c r="M8358" s="37"/>
      <c r="N8358" s="37"/>
      <c r="O8358" s="37"/>
      <c r="P8358" s="36"/>
      <c r="S8358" s="36"/>
      <c r="T8358" s="36"/>
      <c r="U8358" s="36"/>
      <c r="V8358" s="36"/>
    </row>
    <row r="8359" spans="11:22" x14ac:dyDescent="0.25">
      <c r="K8359" s="36"/>
      <c r="L8359" s="37"/>
      <c r="M8359" s="37"/>
      <c r="N8359" s="37"/>
      <c r="O8359" s="37"/>
      <c r="P8359" s="36"/>
      <c r="S8359" s="36"/>
      <c r="T8359" s="36"/>
      <c r="U8359" s="36"/>
      <c r="V8359" s="36"/>
    </row>
    <row r="8360" spans="11:22" x14ac:dyDescent="0.25">
      <c r="K8360" s="36"/>
      <c r="L8360" s="37"/>
      <c r="M8360" s="37"/>
      <c r="N8360" s="37"/>
      <c r="O8360" s="37"/>
      <c r="P8360" s="36"/>
      <c r="S8360" s="36"/>
      <c r="T8360" s="36"/>
      <c r="U8360" s="36"/>
      <c r="V8360" s="36"/>
    </row>
    <row r="8361" spans="11:22" x14ac:dyDescent="0.25">
      <c r="K8361" s="36"/>
      <c r="L8361" s="37"/>
      <c r="M8361" s="37"/>
      <c r="N8361" s="37"/>
      <c r="O8361" s="37"/>
      <c r="P8361" s="36"/>
      <c r="S8361" s="36"/>
      <c r="T8361" s="36"/>
      <c r="U8361" s="36"/>
      <c r="V8361" s="36"/>
    </row>
    <row r="8362" spans="11:22" x14ac:dyDescent="0.25">
      <c r="K8362" s="36"/>
      <c r="L8362" s="37"/>
      <c r="M8362" s="37"/>
      <c r="N8362" s="37"/>
      <c r="O8362" s="37"/>
      <c r="P8362" s="36"/>
      <c r="S8362" s="36"/>
      <c r="T8362" s="36"/>
      <c r="U8362" s="36"/>
      <c r="V8362" s="36"/>
    </row>
    <row r="8363" spans="11:22" x14ac:dyDescent="0.25">
      <c r="K8363" s="36"/>
      <c r="L8363" s="37"/>
      <c r="M8363" s="37"/>
      <c r="N8363" s="37"/>
      <c r="O8363" s="37"/>
      <c r="P8363" s="36"/>
      <c r="S8363" s="36"/>
      <c r="T8363" s="36"/>
      <c r="U8363" s="36"/>
      <c r="V8363" s="36"/>
    </row>
    <row r="8364" spans="11:22" x14ac:dyDescent="0.25">
      <c r="K8364" s="36"/>
      <c r="L8364" s="37"/>
      <c r="M8364" s="37"/>
      <c r="N8364" s="37"/>
      <c r="O8364" s="37"/>
      <c r="P8364" s="36"/>
      <c r="S8364" s="36"/>
      <c r="T8364" s="36"/>
      <c r="U8364" s="36"/>
      <c r="V8364" s="36"/>
    </row>
    <row r="8365" spans="11:22" x14ac:dyDescent="0.25">
      <c r="K8365" s="36"/>
      <c r="L8365" s="37"/>
      <c r="M8365" s="37"/>
      <c r="N8365" s="37"/>
      <c r="O8365" s="37"/>
      <c r="P8365" s="36"/>
      <c r="S8365" s="36"/>
      <c r="T8365" s="36"/>
      <c r="U8365" s="36"/>
      <c r="V8365" s="36"/>
    </row>
    <row r="8366" spans="11:22" x14ac:dyDescent="0.25">
      <c r="K8366" s="36"/>
      <c r="L8366" s="37"/>
      <c r="M8366" s="37"/>
      <c r="N8366" s="37"/>
      <c r="O8366" s="37"/>
      <c r="P8366" s="36"/>
      <c r="S8366" s="36"/>
      <c r="T8366" s="36"/>
      <c r="U8366" s="36"/>
      <c r="V8366" s="36"/>
    </row>
    <row r="8367" spans="11:22" x14ac:dyDescent="0.25">
      <c r="K8367" s="36"/>
      <c r="L8367" s="37"/>
      <c r="M8367" s="37"/>
      <c r="N8367" s="37"/>
      <c r="O8367" s="37"/>
      <c r="P8367" s="36"/>
      <c r="S8367" s="36"/>
      <c r="T8367" s="36"/>
      <c r="U8367" s="36"/>
      <c r="V8367" s="36"/>
    </row>
    <row r="8368" spans="11:22" x14ac:dyDescent="0.25">
      <c r="K8368" s="36"/>
      <c r="L8368" s="37"/>
      <c r="M8368" s="37"/>
      <c r="N8368" s="37"/>
      <c r="O8368" s="37"/>
      <c r="P8368" s="36"/>
      <c r="S8368" s="36"/>
      <c r="T8368" s="36"/>
      <c r="U8368" s="36"/>
      <c r="V8368" s="36"/>
    </row>
    <row r="8369" spans="11:22" x14ac:dyDescent="0.25">
      <c r="K8369" s="36"/>
      <c r="L8369" s="37"/>
      <c r="M8369" s="37"/>
      <c r="N8369" s="37"/>
      <c r="O8369" s="37"/>
      <c r="P8369" s="36"/>
      <c r="S8369" s="36"/>
      <c r="T8369" s="36"/>
      <c r="U8369" s="36"/>
      <c r="V8369" s="36"/>
    </row>
    <row r="8370" spans="11:22" x14ac:dyDescent="0.25">
      <c r="K8370" s="36"/>
      <c r="L8370" s="37"/>
      <c r="M8370" s="37"/>
      <c r="N8370" s="37"/>
      <c r="O8370" s="37"/>
      <c r="P8370" s="36"/>
      <c r="S8370" s="36"/>
      <c r="T8370" s="36"/>
      <c r="U8370" s="36"/>
      <c r="V8370" s="36"/>
    </row>
    <row r="8371" spans="11:22" x14ac:dyDescent="0.25">
      <c r="K8371" s="36"/>
      <c r="L8371" s="37"/>
      <c r="M8371" s="37"/>
      <c r="N8371" s="37"/>
      <c r="O8371" s="37"/>
      <c r="P8371" s="36"/>
      <c r="S8371" s="36"/>
      <c r="T8371" s="36"/>
      <c r="U8371" s="36"/>
      <c r="V8371" s="36"/>
    </row>
    <row r="8372" spans="11:22" x14ac:dyDescent="0.25">
      <c r="K8372" s="36"/>
      <c r="L8372" s="37"/>
      <c r="M8372" s="37"/>
      <c r="N8372" s="37"/>
      <c r="O8372" s="37"/>
      <c r="P8372" s="36"/>
      <c r="S8372" s="36"/>
      <c r="T8372" s="36"/>
      <c r="U8372" s="36"/>
      <c r="V8372" s="36"/>
    </row>
    <row r="8373" spans="11:22" x14ac:dyDescent="0.25">
      <c r="K8373" s="36"/>
      <c r="L8373" s="37"/>
      <c r="M8373" s="37"/>
      <c r="N8373" s="37"/>
      <c r="O8373" s="37"/>
      <c r="P8373" s="36"/>
      <c r="S8373" s="36"/>
      <c r="T8373" s="36"/>
      <c r="U8373" s="36"/>
      <c r="V8373" s="36"/>
    </row>
    <row r="8374" spans="11:22" x14ac:dyDescent="0.25">
      <c r="K8374" s="36"/>
      <c r="L8374" s="37"/>
      <c r="M8374" s="37"/>
      <c r="N8374" s="37"/>
      <c r="O8374" s="37"/>
      <c r="P8374" s="36"/>
      <c r="S8374" s="36"/>
      <c r="T8374" s="36"/>
      <c r="U8374" s="36"/>
      <c r="V8374" s="36"/>
    </row>
    <row r="8375" spans="11:22" x14ac:dyDescent="0.25">
      <c r="K8375" s="36"/>
      <c r="L8375" s="37"/>
      <c r="M8375" s="37"/>
      <c r="N8375" s="37"/>
      <c r="O8375" s="37"/>
      <c r="P8375" s="36"/>
      <c r="S8375" s="36"/>
      <c r="T8375" s="36"/>
      <c r="U8375" s="36"/>
      <c r="V8375" s="36"/>
    </row>
    <row r="8376" spans="11:22" x14ac:dyDescent="0.25">
      <c r="K8376" s="36"/>
      <c r="L8376" s="37"/>
      <c r="M8376" s="37"/>
      <c r="N8376" s="37"/>
      <c r="O8376" s="37"/>
      <c r="P8376" s="36"/>
      <c r="S8376" s="36"/>
      <c r="T8376" s="36"/>
      <c r="U8376" s="36"/>
      <c r="V8376" s="36"/>
    </row>
    <row r="8377" spans="11:22" x14ac:dyDescent="0.25">
      <c r="K8377" s="36"/>
      <c r="L8377" s="37"/>
      <c r="M8377" s="37"/>
      <c r="N8377" s="37"/>
      <c r="O8377" s="37"/>
      <c r="P8377" s="36"/>
      <c r="S8377" s="36"/>
      <c r="T8377" s="36"/>
      <c r="U8377" s="36"/>
      <c r="V8377" s="36"/>
    </row>
    <row r="8378" spans="11:22" x14ac:dyDescent="0.25">
      <c r="K8378" s="36"/>
      <c r="L8378" s="37"/>
      <c r="M8378" s="37"/>
      <c r="N8378" s="37"/>
      <c r="O8378" s="37"/>
      <c r="P8378" s="36"/>
      <c r="S8378" s="36"/>
      <c r="T8378" s="36"/>
      <c r="U8378" s="36"/>
      <c r="V8378" s="36"/>
    </row>
    <row r="8379" spans="11:22" x14ac:dyDescent="0.25">
      <c r="K8379" s="36"/>
      <c r="L8379" s="37"/>
      <c r="M8379" s="37"/>
      <c r="N8379" s="37"/>
      <c r="O8379" s="37"/>
      <c r="P8379" s="36"/>
      <c r="S8379" s="36"/>
      <c r="T8379" s="36"/>
      <c r="U8379" s="36"/>
      <c r="V8379" s="36"/>
    </row>
    <row r="8380" spans="11:22" x14ac:dyDescent="0.25">
      <c r="K8380" s="36"/>
      <c r="L8380" s="37"/>
      <c r="M8380" s="37"/>
      <c r="N8380" s="37"/>
      <c r="O8380" s="37"/>
      <c r="P8380" s="36"/>
      <c r="S8380" s="36"/>
      <c r="T8380" s="36"/>
      <c r="U8380" s="36"/>
      <c r="V8380" s="36"/>
    </row>
    <row r="8381" spans="11:22" x14ac:dyDescent="0.25">
      <c r="K8381" s="36"/>
      <c r="L8381" s="37"/>
      <c r="M8381" s="37"/>
      <c r="N8381" s="37"/>
      <c r="O8381" s="37"/>
      <c r="P8381" s="36"/>
      <c r="S8381" s="36"/>
      <c r="T8381" s="36"/>
      <c r="U8381" s="36"/>
      <c r="V8381" s="36"/>
    </row>
    <row r="8382" spans="11:22" x14ac:dyDescent="0.25">
      <c r="K8382" s="36"/>
      <c r="L8382" s="37"/>
      <c r="M8382" s="37"/>
      <c r="N8382" s="37"/>
      <c r="O8382" s="37"/>
      <c r="P8382" s="36"/>
      <c r="S8382" s="36"/>
      <c r="T8382" s="36"/>
      <c r="U8382" s="36"/>
      <c r="V8382" s="36"/>
    </row>
    <row r="8383" spans="11:22" x14ac:dyDescent="0.25">
      <c r="K8383" s="36"/>
      <c r="L8383" s="37"/>
      <c r="M8383" s="37"/>
      <c r="N8383" s="37"/>
      <c r="O8383" s="37"/>
      <c r="P8383" s="36"/>
      <c r="S8383" s="36"/>
      <c r="T8383" s="36"/>
      <c r="U8383" s="36"/>
      <c r="V8383" s="36"/>
    </row>
    <row r="8384" spans="11:22" x14ac:dyDescent="0.25">
      <c r="K8384" s="36"/>
      <c r="L8384" s="37"/>
      <c r="M8384" s="37"/>
      <c r="N8384" s="37"/>
      <c r="O8384" s="37"/>
      <c r="P8384" s="36"/>
      <c r="S8384" s="36"/>
      <c r="T8384" s="36"/>
      <c r="U8384" s="36"/>
      <c r="V8384" s="36"/>
    </row>
    <row r="8385" spans="11:22" x14ac:dyDescent="0.25">
      <c r="K8385" s="36"/>
      <c r="L8385" s="37"/>
      <c r="M8385" s="37"/>
      <c r="N8385" s="37"/>
      <c r="O8385" s="37"/>
      <c r="P8385" s="36"/>
      <c r="S8385" s="36"/>
      <c r="T8385" s="36"/>
      <c r="U8385" s="36"/>
      <c r="V8385" s="36"/>
    </row>
    <row r="8386" spans="11:22" x14ac:dyDescent="0.25">
      <c r="K8386" s="36"/>
      <c r="L8386" s="37"/>
      <c r="M8386" s="37"/>
      <c r="N8386" s="37"/>
      <c r="O8386" s="37"/>
      <c r="P8386" s="36"/>
      <c r="S8386" s="36"/>
      <c r="T8386" s="36"/>
      <c r="U8386" s="36"/>
      <c r="V8386" s="36"/>
    </row>
    <row r="8387" spans="11:22" x14ac:dyDescent="0.25">
      <c r="K8387" s="36"/>
      <c r="L8387" s="37"/>
      <c r="M8387" s="37"/>
      <c r="N8387" s="37"/>
      <c r="O8387" s="37"/>
      <c r="P8387" s="36"/>
      <c r="S8387" s="36"/>
      <c r="T8387" s="36"/>
      <c r="U8387" s="36"/>
      <c r="V8387" s="36"/>
    </row>
    <row r="8388" spans="11:22" x14ac:dyDescent="0.25">
      <c r="K8388" s="36"/>
      <c r="L8388" s="37"/>
      <c r="M8388" s="37"/>
      <c r="N8388" s="37"/>
      <c r="O8388" s="37"/>
      <c r="P8388" s="36"/>
      <c r="S8388" s="36"/>
      <c r="T8388" s="36"/>
      <c r="U8388" s="36"/>
      <c r="V8388" s="36"/>
    </row>
    <row r="8389" spans="11:22" x14ac:dyDescent="0.25">
      <c r="K8389" s="36"/>
      <c r="L8389" s="37"/>
      <c r="M8389" s="37"/>
      <c r="N8389" s="37"/>
      <c r="O8389" s="37"/>
      <c r="P8389" s="36"/>
      <c r="S8389" s="36"/>
      <c r="T8389" s="36"/>
      <c r="U8389" s="36"/>
      <c r="V8389" s="36"/>
    </row>
    <row r="8390" spans="11:22" x14ac:dyDescent="0.25">
      <c r="K8390" s="36"/>
      <c r="L8390" s="37"/>
      <c r="M8390" s="37"/>
      <c r="N8390" s="37"/>
      <c r="O8390" s="37"/>
      <c r="P8390" s="36"/>
      <c r="S8390" s="36"/>
      <c r="T8390" s="36"/>
      <c r="U8390" s="36"/>
      <c r="V8390" s="36"/>
    </row>
    <row r="8391" spans="11:22" x14ac:dyDescent="0.25">
      <c r="K8391" s="36"/>
      <c r="L8391" s="37"/>
      <c r="M8391" s="37"/>
      <c r="N8391" s="37"/>
      <c r="O8391" s="37"/>
      <c r="P8391" s="36"/>
      <c r="S8391" s="36"/>
      <c r="T8391" s="36"/>
      <c r="U8391" s="36"/>
      <c r="V8391" s="36"/>
    </row>
    <row r="8392" spans="11:22" x14ac:dyDescent="0.25">
      <c r="K8392" s="36"/>
      <c r="L8392" s="37"/>
      <c r="M8392" s="37"/>
      <c r="N8392" s="37"/>
      <c r="O8392" s="37"/>
      <c r="P8392" s="36"/>
      <c r="S8392" s="36"/>
      <c r="T8392" s="36"/>
      <c r="U8392" s="36"/>
      <c r="V8392" s="36"/>
    </row>
    <row r="8393" spans="11:22" x14ac:dyDescent="0.25">
      <c r="K8393" s="36"/>
      <c r="L8393" s="37"/>
      <c r="M8393" s="37"/>
      <c r="N8393" s="37"/>
      <c r="O8393" s="37"/>
      <c r="P8393" s="36"/>
      <c r="S8393" s="36"/>
      <c r="T8393" s="36"/>
      <c r="U8393" s="36"/>
      <c r="V8393" s="36"/>
    </row>
    <row r="8394" spans="11:22" x14ac:dyDescent="0.25">
      <c r="K8394" s="36"/>
      <c r="L8394" s="37"/>
      <c r="M8394" s="37"/>
      <c r="N8394" s="37"/>
      <c r="O8394" s="37"/>
      <c r="P8394" s="36"/>
      <c r="S8394" s="36"/>
      <c r="T8394" s="36"/>
      <c r="U8394" s="36"/>
      <c r="V8394" s="36"/>
    </row>
    <row r="8395" spans="11:22" x14ac:dyDescent="0.25">
      <c r="K8395" s="36"/>
      <c r="L8395" s="37"/>
      <c r="M8395" s="37"/>
      <c r="N8395" s="37"/>
      <c r="O8395" s="37"/>
      <c r="P8395" s="36"/>
      <c r="S8395" s="36"/>
      <c r="T8395" s="36"/>
      <c r="U8395" s="36"/>
      <c r="V8395" s="36"/>
    </row>
    <row r="8396" spans="11:22" x14ac:dyDescent="0.25">
      <c r="K8396" s="36"/>
      <c r="L8396" s="37"/>
      <c r="M8396" s="37"/>
      <c r="N8396" s="37"/>
      <c r="O8396" s="37"/>
      <c r="P8396" s="36"/>
      <c r="S8396" s="36"/>
      <c r="T8396" s="36"/>
      <c r="U8396" s="36"/>
      <c r="V8396" s="36"/>
    </row>
    <row r="8397" spans="11:22" x14ac:dyDescent="0.25">
      <c r="K8397" s="36"/>
      <c r="L8397" s="37"/>
      <c r="M8397" s="37"/>
      <c r="N8397" s="37"/>
      <c r="O8397" s="37"/>
      <c r="P8397" s="36"/>
      <c r="S8397" s="36"/>
      <c r="T8397" s="36"/>
      <c r="U8397" s="36"/>
      <c r="V8397" s="36"/>
    </row>
    <row r="8398" spans="11:22" x14ac:dyDescent="0.25">
      <c r="K8398" s="36"/>
      <c r="L8398" s="37"/>
      <c r="M8398" s="37"/>
      <c r="N8398" s="37"/>
      <c r="O8398" s="37"/>
      <c r="P8398" s="36"/>
      <c r="S8398" s="36"/>
      <c r="T8398" s="36"/>
      <c r="U8398" s="36"/>
      <c r="V8398" s="36"/>
    </row>
    <row r="8399" spans="11:22" x14ac:dyDescent="0.25">
      <c r="K8399" s="36"/>
      <c r="L8399" s="37"/>
      <c r="M8399" s="37"/>
      <c r="N8399" s="37"/>
      <c r="O8399" s="37"/>
      <c r="P8399" s="36"/>
      <c r="S8399" s="36"/>
      <c r="T8399" s="36"/>
      <c r="U8399" s="36"/>
      <c r="V8399" s="36"/>
    </row>
    <row r="8400" spans="11:22" x14ac:dyDescent="0.25">
      <c r="K8400" s="36"/>
      <c r="L8400" s="37"/>
      <c r="M8400" s="37"/>
      <c r="N8400" s="37"/>
      <c r="O8400" s="37"/>
      <c r="P8400" s="36"/>
      <c r="S8400" s="36"/>
      <c r="T8400" s="36"/>
      <c r="U8400" s="36"/>
      <c r="V8400" s="36"/>
    </row>
    <row r="8401" spans="11:22" x14ac:dyDescent="0.25">
      <c r="K8401" s="36"/>
      <c r="L8401" s="37"/>
      <c r="M8401" s="37"/>
      <c r="N8401" s="37"/>
      <c r="O8401" s="37"/>
      <c r="P8401" s="36"/>
      <c r="S8401" s="36"/>
      <c r="T8401" s="36"/>
      <c r="U8401" s="36"/>
      <c r="V8401" s="36"/>
    </row>
    <row r="8402" spans="11:22" x14ac:dyDescent="0.25">
      <c r="K8402" s="36"/>
      <c r="L8402" s="37"/>
      <c r="M8402" s="37"/>
      <c r="N8402" s="37"/>
      <c r="O8402" s="37"/>
      <c r="P8402" s="36"/>
      <c r="S8402" s="36"/>
      <c r="T8402" s="36"/>
      <c r="U8402" s="36"/>
      <c r="V8402" s="36"/>
    </row>
    <row r="8403" spans="11:22" x14ac:dyDescent="0.25">
      <c r="K8403" s="36"/>
      <c r="L8403" s="37"/>
      <c r="M8403" s="37"/>
      <c r="N8403" s="37"/>
      <c r="O8403" s="37"/>
      <c r="P8403" s="36"/>
      <c r="S8403" s="36"/>
      <c r="T8403" s="36"/>
      <c r="U8403" s="36"/>
      <c r="V8403" s="36"/>
    </row>
    <row r="8404" spans="11:22" x14ac:dyDescent="0.25">
      <c r="K8404" s="36"/>
      <c r="L8404" s="37"/>
      <c r="M8404" s="37"/>
      <c r="N8404" s="37"/>
      <c r="O8404" s="37"/>
      <c r="P8404" s="36"/>
      <c r="S8404" s="36"/>
      <c r="T8404" s="36"/>
      <c r="U8404" s="36"/>
      <c r="V8404" s="36"/>
    </row>
    <row r="8405" spans="11:22" x14ac:dyDescent="0.25">
      <c r="K8405" s="36"/>
      <c r="L8405" s="37"/>
      <c r="M8405" s="37"/>
      <c r="N8405" s="37"/>
      <c r="O8405" s="37"/>
      <c r="P8405" s="36"/>
      <c r="S8405" s="36"/>
      <c r="T8405" s="36"/>
      <c r="U8405" s="36"/>
      <c r="V8405" s="36"/>
    </row>
    <row r="8406" spans="11:22" x14ac:dyDescent="0.25">
      <c r="K8406" s="36"/>
      <c r="L8406" s="37"/>
      <c r="M8406" s="37"/>
      <c r="N8406" s="37"/>
      <c r="O8406" s="37"/>
      <c r="P8406" s="36"/>
      <c r="S8406" s="36"/>
      <c r="T8406" s="36"/>
      <c r="U8406" s="36"/>
      <c r="V8406" s="36"/>
    </row>
    <row r="8407" spans="11:22" x14ac:dyDescent="0.25">
      <c r="K8407" s="36"/>
      <c r="L8407" s="37"/>
      <c r="M8407" s="37"/>
      <c r="N8407" s="37"/>
      <c r="O8407" s="37"/>
      <c r="P8407" s="36"/>
      <c r="S8407" s="36"/>
      <c r="T8407" s="36"/>
      <c r="U8407" s="36"/>
      <c r="V8407" s="36"/>
    </row>
    <row r="8408" spans="11:22" x14ac:dyDescent="0.25">
      <c r="K8408" s="36"/>
      <c r="L8408" s="37"/>
      <c r="M8408" s="37"/>
      <c r="N8408" s="37"/>
      <c r="O8408" s="37"/>
      <c r="P8408" s="36"/>
      <c r="S8408" s="36"/>
      <c r="T8408" s="36"/>
      <c r="U8408" s="36"/>
      <c r="V8408" s="36"/>
    </row>
    <row r="8409" spans="11:22" x14ac:dyDescent="0.25">
      <c r="K8409" s="36"/>
      <c r="L8409" s="37"/>
      <c r="M8409" s="37"/>
      <c r="N8409" s="37"/>
      <c r="O8409" s="37"/>
      <c r="P8409" s="36"/>
      <c r="S8409" s="36"/>
      <c r="T8409" s="36"/>
      <c r="U8409" s="36"/>
      <c r="V8409" s="36"/>
    </row>
    <row r="8410" spans="11:22" x14ac:dyDescent="0.25">
      <c r="K8410" s="36"/>
      <c r="L8410" s="37"/>
      <c r="M8410" s="37"/>
      <c r="N8410" s="37"/>
      <c r="O8410" s="37"/>
      <c r="P8410" s="36"/>
      <c r="S8410" s="36"/>
      <c r="T8410" s="36"/>
      <c r="U8410" s="36"/>
      <c r="V8410" s="36"/>
    </row>
    <row r="8411" spans="11:22" x14ac:dyDescent="0.25">
      <c r="K8411" s="36"/>
      <c r="L8411" s="37"/>
      <c r="M8411" s="37"/>
      <c r="N8411" s="37"/>
      <c r="O8411" s="37"/>
      <c r="P8411" s="36"/>
      <c r="S8411" s="36"/>
      <c r="T8411" s="36"/>
      <c r="U8411" s="36"/>
      <c r="V8411" s="36"/>
    </row>
    <row r="8412" spans="11:22" x14ac:dyDescent="0.25">
      <c r="K8412" s="36"/>
      <c r="L8412" s="37"/>
      <c r="M8412" s="37"/>
      <c r="N8412" s="37"/>
      <c r="O8412" s="37"/>
      <c r="P8412" s="36"/>
      <c r="S8412" s="36"/>
      <c r="T8412" s="36"/>
      <c r="U8412" s="36"/>
      <c r="V8412" s="36"/>
    </row>
    <row r="8413" spans="11:22" x14ac:dyDescent="0.25">
      <c r="K8413" s="36"/>
      <c r="L8413" s="37"/>
      <c r="M8413" s="37"/>
      <c r="N8413" s="37"/>
      <c r="O8413" s="37"/>
      <c r="P8413" s="36"/>
      <c r="S8413" s="36"/>
      <c r="T8413" s="36"/>
      <c r="U8413" s="36"/>
      <c r="V8413" s="36"/>
    </row>
    <row r="8414" spans="11:22" x14ac:dyDescent="0.25">
      <c r="K8414" s="36"/>
      <c r="L8414" s="37"/>
      <c r="M8414" s="37"/>
      <c r="N8414" s="37"/>
      <c r="O8414" s="37"/>
      <c r="P8414" s="36"/>
      <c r="S8414" s="36"/>
      <c r="T8414" s="36"/>
      <c r="U8414" s="36"/>
      <c r="V8414" s="36"/>
    </row>
    <row r="8415" spans="11:22" x14ac:dyDescent="0.25">
      <c r="K8415" s="36"/>
      <c r="L8415" s="37"/>
      <c r="M8415" s="37"/>
      <c r="N8415" s="37"/>
      <c r="O8415" s="37"/>
      <c r="P8415" s="36"/>
      <c r="S8415" s="36"/>
      <c r="T8415" s="36"/>
      <c r="U8415" s="36"/>
      <c r="V8415" s="36"/>
    </row>
    <row r="8416" spans="11:22" x14ac:dyDescent="0.25">
      <c r="K8416" s="36"/>
      <c r="L8416" s="37"/>
      <c r="M8416" s="37"/>
      <c r="N8416" s="37"/>
      <c r="O8416" s="37"/>
      <c r="P8416" s="36"/>
      <c r="S8416" s="36"/>
      <c r="T8416" s="36"/>
      <c r="U8416" s="36"/>
      <c r="V8416" s="36"/>
    </row>
    <row r="8417" spans="11:22" x14ac:dyDescent="0.25">
      <c r="K8417" s="36"/>
      <c r="L8417" s="37"/>
      <c r="M8417" s="37"/>
      <c r="N8417" s="37"/>
      <c r="O8417" s="37"/>
      <c r="P8417" s="36"/>
      <c r="S8417" s="36"/>
      <c r="T8417" s="36"/>
      <c r="U8417" s="36"/>
      <c r="V8417" s="36"/>
    </row>
    <row r="8418" spans="11:22" x14ac:dyDescent="0.25">
      <c r="K8418" s="36"/>
      <c r="L8418" s="37"/>
      <c r="M8418" s="37"/>
      <c r="N8418" s="37"/>
      <c r="O8418" s="37"/>
      <c r="P8418" s="36"/>
      <c r="S8418" s="36"/>
      <c r="T8418" s="36"/>
      <c r="U8418" s="36"/>
      <c r="V8418" s="36"/>
    </row>
    <row r="8419" spans="11:22" x14ac:dyDescent="0.25">
      <c r="K8419" s="36"/>
      <c r="L8419" s="37"/>
      <c r="M8419" s="37"/>
      <c r="N8419" s="37"/>
      <c r="O8419" s="37"/>
      <c r="P8419" s="36"/>
      <c r="S8419" s="36"/>
      <c r="T8419" s="36"/>
      <c r="U8419" s="36"/>
      <c r="V8419" s="36"/>
    </row>
    <row r="8420" spans="11:22" x14ac:dyDescent="0.25">
      <c r="K8420" s="36"/>
      <c r="L8420" s="37"/>
      <c r="M8420" s="37"/>
      <c r="N8420" s="37"/>
      <c r="O8420" s="37"/>
      <c r="P8420" s="36"/>
      <c r="S8420" s="36"/>
      <c r="T8420" s="36"/>
      <c r="U8420" s="36"/>
      <c r="V8420" s="36"/>
    </row>
    <row r="8421" spans="11:22" x14ac:dyDescent="0.25">
      <c r="K8421" s="36"/>
      <c r="L8421" s="37"/>
      <c r="M8421" s="37"/>
      <c r="N8421" s="37"/>
      <c r="O8421" s="37"/>
      <c r="P8421" s="36"/>
      <c r="S8421" s="36"/>
      <c r="T8421" s="36"/>
      <c r="U8421" s="36"/>
      <c r="V8421" s="36"/>
    </row>
    <row r="8422" spans="11:22" x14ac:dyDescent="0.25">
      <c r="K8422" s="36"/>
      <c r="L8422" s="37"/>
      <c r="M8422" s="37"/>
      <c r="N8422" s="37"/>
      <c r="O8422" s="37"/>
      <c r="P8422" s="36"/>
      <c r="S8422" s="36"/>
      <c r="T8422" s="36"/>
      <c r="U8422" s="36"/>
      <c r="V8422" s="36"/>
    </row>
    <row r="8423" spans="11:22" x14ac:dyDescent="0.25">
      <c r="K8423" s="36"/>
      <c r="L8423" s="37"/>
      <c r="M8423" s="37"/>
      <c r="N8423" s="37"/>
      <c r="O8423" s="37"/>
      <c r="P8423" s="36"/>
      <c r="S8423" s="36"/>
      <c r="T8423" s="36"/>
      <c r="U8423" s="36"/>
      <c r="V8423" s="36"/>
    </row>
    <row r="8424" spans="11:22" x14ac:dyDescent="0.25">
      <c r="K8424" s="36"/>
      <c r="L8424" s="37"/>
      <c r="M8424" s="37"/>
      <c r="N8424" s="37"/>
      <c r="O8424" s="37"/>
      <c r="P8424" s="36"/>
      <c r="S8424" s="36"/>
      <c r="T8424" s="36"/>
      <c r="U8424" s="36"/>
      <c r="V8424" s="36"/>
    </row>
    <row r="8425" spans="11:22" x14ac:dyDescent="0.25">
      <c r="K8425" s="36"/>
      <c r="L8425" s="37"/>
      <c r="M8425" s="37"/>
      <c r="N8425" s="37"/>
      <c r="O8425" s="37"/>
      <c r="P8425" s="36"/>
      <c r="S8425" s="36"/>
      <c r="T8425" s="36"/>
      <c r="U8425" s="36"/>
      <c r="V8425" s="36"/>
    </row>
    <row r="8426" spans="11:22" x14ac:dyDescent="0.25">
      <c r="K8426" s="36"/>
      <c r="L8426" s="37"/>
      <c r="M8426" s="37"/>
      <c r="N8426" s="37"/>
      <c r="O8426" s="37"/>
      <c r="P8426" s="36"/>
      <c r="S8426" s="36"/>
      <c r="T8426" s="36"/>
      <c r="U8426" s="36"/>
      <c r="V8426" s="36"/>
    </row>
    <row r="8427" spans="11:22" x14ac:dyDescent="0.25">
      <c r="K8427" s="36"/>
      <c r="L8427" s="37"/>
      <c r="M8427" s="37"/>
      <c r="N8427" s="37"/>
      <c r="O8427" s="37"/>
      <c r="P8427" s="36"/>
      <c r="S8427" s="36"/>
      <c r="T8427" s="36"/>
      <c r="U8427" s="36"/>
      <c r="V8427" s="36"/>
    </row>
    <row r="8428" spans="11:22" x14ac:dyDescent="0.25">
      <c r="K8428" s="36"/>
      <c r="L8428" s="37"/>
      <c r="M8428" s="37"/>
      <c r="N8428" s="37"/>
      <c r="O8428" s="37"/>
      <c r="P8428" s="36"/>
      <c r="S8428" s="36"/>
      <c r="T8428" s="36"/>
      <c r="U8428" s="36"/>
      <c r="V8428" s="36"/>
    </row>
    <row r="8429" spans="11:22" x14ac:dyDescent="0.25">
      <c r="K8429" s="36"/>
      <c r="L8429" s="37"/>
      <c r="M8429" s="37"/>
      <c r="N8429" s="37"/>
      <c r="O8429" s="37"/>
      <c r="P8429" s="36"/>
      <c r="S8429" s="36"/>
      <c r="T8429" s="36"/>
      <c r="U8429" s="36"/>
      <c r="V8429" s="36"/>
    </row>
    <row r="8430" spans="11:22" x14ac:dyDescent="0.25">
      <c r="K8430" s="36"/>
      <c r="L8430" s="37"/>
      <c r="M8430" s="37"/>
      <c r="N8430" s="37"/>
      <c r="O8430" s="37"/>
      <c r="P8430" s="36"/>
      <c r="S8430" s="36"/>
      <c r="T8430" s="36"/>
      <c r="U8430" s="36"/>
      <c r="V8430" s="36"/>
    </row>
    <row r="8431" spans="11:22" x14ac:dyDescent="0.25">
      <c r="K8431" s="36"/>
      <c r="L8431" s="37"/>
      <c r="M8431" s="37"/>
      <c r="N8431" s="37"/>
      <c r="O8431" s="37"/>
      <c r="P8431" s="36"/>
      <c r="S8431" s="36"/>
      <c r="T8431" s="36"/>
      <c r="U8431" s="36"/>
      <c r="V8431" s="36"/>
    </row>
    <row r="8432" spans="11:22" x14ac:dyDescent="0.25">
      <c r="K8432" s="36"/>
      <c r="L8432" s="37"/>
      <c r="M8432" s="37"/>
      <c r="N8432" s="37"/>
      <c r="O8432" s="37"/>
      <c r="P8432" s="36"/>
      <c r="S8432" s="36"/>
      <c r="T8432" s="36"/>
      <c r="U8432" s="36"/>
      <c r="V8432" s="36"/>
    </row>
    <row r="8433" spans="11:22" x14ac:dyDescent="0.25">
      <c r="K8433" s="36"/>
      <c r="L8433" s="37"/>
      <c r="M8433" s="37"/>
      <c r="N8433" s="37"/>
      <c r="O8433" s="37"/>
      <c r="P8433" s="36"/>
      <c r="S8433" s="36"/>
      <c r="T8433" s="36"/>
      <c r="U8433" s="36"/>
      <c r="V8433" s="36"/>
    </row>
    <row r="8434" spans="11:22" x14ac:dyDescent="0.25">
      <c r="K8434" s="36"/>
      <c r="L8434" s="37"/>
      <c r="M8434" s="37"/>
      <c r="N8434" s="37"/>
      <c r="O8434" s="37"/>
      <c r="P8434" s="36"/>
      <c r="S8434" s="36"/>
      <c r="T8434" s="36"/>
      <c r="U8434" s="36"/>
      <c r="V8434" s="36"/>
    </row>
    <row r="8435" spans="11:22" x14ac:dyDescent="0.25">
      <c r="K8435" s="36"/>
      <c r="L8435" s="37"/>
      <c r="M8435" s="37"/>
      <c r="N8435" s="37"/>
      <c r="O8435" s="37"/>
      <c r="P8435" s="36"/>
      <c r="S8435" s="36"/>
      <c r="T8435" s="36"/>
      <c r="U8435" s="36"/>
      <c r="V8435" s="36"/>
    </row>
    <row r="8436" spans="11:22" x14ac:dyDescent="0.25">
      <c r="K8436" s="36"/>
      <c r="L8436" s="37"/>
      <c r="M8436" s="37"/>
      <c r="N8436" s="37"/>
      <c r="O8436" s="37"/>
      <c r="P8436" s="36"/>
      <c r="S8436" s="36"/>
      <c r="T8436" s="36"/>
      <c r="U8436" s="36"/>
      <c r="V8436" s="36"/>
    </row>
    <row r="8437" spans="11:22" x14ac:dyDescent="0.25">
      <c r="K8437" s="36"/>
      <c r="L8437" s="37"/>
      <c r="M8437" s="37"/>
      <c r="N8437" s="37"/>
      <c r="O8437" s="37"/>
      <c r="P8437" s="36"/>
      <c r="S8437" s="36"/>
      <c r="T8437" s="36"/>
      <c r="U8437" s="36"/>
      <c r="V8437" s="36"/>
    </row>
    <row r="8438" spans="11:22" x14ac:dyDescent="0.25">
      <c r="K8438" s="36"/>
      <c r="L8438" s="37"/>
      <c r="M8438" s="37"/>
      <c r="N8438" s="37"/>
      <c r="O8438" s="37"/>
      <c r="P8438" s="36"/>
      <c r="S8438" s="36"/>
      <c r="T8438" s="36"/>
      <c r="U8438" s="36"/>
      <c r="V8438" s="36"/>
    </row>
    <row r="8439" spans="11:22" x14ac:dyDescent="0.25">
      <c r="K8439" s="36"/>
      <c r="L8439" s="37"/>
      <c r="M8439" s="37"/>
      <c r="N8439" s="37"/>
      <c r="O8439" s="37"/>
      <c r="P8439" s="36"/>
      <c r="S8439" s="36"/>
      <c r="T8439" s="36"/>
      <c r="U8439" s="36"/>
      <c r="V8439" s="36"/>
    </row>
    <row r="8440" spans="11:22" x14ac:dyDescent="0.25">
      <c r="K8440" s="36"/>
      <c r="L8440" s="37"/>
      <c r="M8440" s="37"/>
      <c r="N8440" s="37"/>
      <c r="O8440" s="37"/>
      <c r="P8440" s="36"/>
      <c r="S8440" s="36"/>
      <c r="T8440" s="36"/>
      <c r="U8440" s="36"/>
      <c r="V8440" s="36"/>
    </row>
    <row r="8441" spans="11:22" x14ac:dyDescent="0.25">
      <c r="K8441" s="36"/>
      <c r="L8441" s="37"/>
      <c r="M8441" s="37"/>
      <c r="N8441" s="37"/>
      <c r="O8441" s="37"/>
      <c r="P8441" s="36"/>
      <c r="S8441" s="36"/>
      <c r="T8441" s="36"/>
      <c r="U8441" s="36"/>
      <c r="V8441" s="36"/>
    </row>
    <row r="8442" spans="11:22" x14ac:dyDescent="0.25">
      <c r="K8442" s="36"/>
      <c r="L8442" s="37"/>
      <c r="M8442" s="37"/>
      <c r="N8442" s="37"/>
      <c r="O8442" s="37"/>
      <c r="P8442" s="36"/>
      <c r="S8442" s="36"/>
      <c r="T8442" s="36"/>
      <c r="U8442" s="36"/>
      <c r="V8442" s="36"/>
    </row>
    <row r="8443" spans="11:22" x14ac:dyDescent="0.25">
      <c r="K8443" s="36"/>
      <c r="L8443" s="37"/>
      <c r="M8443" s="37"/>
      <c r="N8443" s="37"/>
      <c r="O8443" s="37"/>
      <c r="P8443" s="36"/>
      <c r="S8443" s="36"/>
      <c r="T8443" s="36"/>
      <c r="U8443" s="36"/>
      <c r="V8443" s="36"/>
    </row>
    <row r="8444" spans="11:22" x14ac:dyDescent="0.25">
      <c r="K8444" s="36"/>
      <c r="L8444" s="37"/>
      <c r="M8444" s="37"/>
      <c r="N8444" s="37"/>
      <c r="O8444" s="37"/>
      <c r="P8444" s="36"/>
      <c r="S8444" s="36"/>
      <c r="T8444" s="36"/>
      <c r="U8444" s="36"/>
      <c r="V8444" s="36"/>
    </row>
    <row r="8445" spans="11:22" x14ac:dyDescent="0.25">
      <c r="K8445" s="36"/>
      <c r="L8445" s="37"/>
      <c r="M8445" s="37"/>
      <c r="N8445" s="37"/>
      <c r="O8445" s="37"/>
      <c r="P8445" s="36"/>
      <c r="S8445" s="36"/>
      <c r="T8445" s="36"/>
      <c r="U8445" s="36"/>
      <c r="V8445" s="36"/>
    </row>
    <row r="8446" spans="11:22" x14ac:dyDescent="0.25">
      <c r="K8446" s="36"/>
      <c r="L8446" s="37"/>
      <c r="M8446" s="37"/>
      <c r="N8446" s="37"/>
      <c r="O8446" s="37"/>
      <c r="P8446" s="36"/>
      <c r="S8446" s="36"/>
      <c r="T8446" s="36"/>
      <c r="U8446" s="36"/>
      <c r="V8446" s="36"/>
    </row>
    <row r="8447" spans="11:22" x14ac:dyDescent="0.25">
      <c r="K8447" s="36"/>
      <c r="L8447" s="37"/>
      <c r="M8447" s="37"/>
      <c r="N8447" s="37"/>
      <c r="O8447" s="37"/>
      <c r="P8447" s="36"/>
      <c r="S8447" s="36"/>
      <c r="T8447" s="36"/>
      <c r="U8447" s="36"/>
      <c r="V8447" s="36"/>
    </row>
    <row r="8448" spans="11:22" x14ac:dyDescent="0.25">
      <c r="K8448" s="36"/>
      <c r="L8448" s="37"/>
      <c r="M8448" s="37"/>
      <c r="N8448" s="37"/>
      <c r="O8448" s="37"/>
      <c r="P8448" s="36"/>
      <c r="S8448" s="36"/>
      <c r="T8448" s="36"/>
      <c r="U8448" s="36"/>
      <c r="V8448" s="36"/>
    </row>
    <row r="8449" spans="11:22" x14ac:dyDescent="0.25">
      <c r="K8449" s="36"/>
      <c r="L8449" s="37"/>
      <c r="M8449" s="37"/>
      <c r="N8449" s="37"/>
      <c r="O8449" s="37"/>
      <c r="P8449" s="36"/>
      <c r="S8449" s="36"/>
      <c r="T8449" s="36"/>
      <c r="U8449" s="36"/>
      <c r="V8449" s="36"/>
    </row>
    <row r="8450" spans="11:22" x14ac:dyDescent="0.25">
      <c r="K8450" s="36"/>
      <c r="L8450" s="37"/>
      <c r="M8450" s="37"/>
      <c r="N8450" s="37"/>
      <c r="O8450" s="37"/>
      <c r="P8450" s="36"/>
      <c r="S8450" s="36"/>
      <c r="T8450" s="36"/>
      <c r="U8450" s="36"/>
      <c r="V8450" s="36"/>
    </row>
    <row r="8451" spans="11:22" x14ac:dyDescent="0.25">
      <c r="K8451" s="36"/>
      <c r="L8451" s="37"/>
      <c r="M8451" s="37"/>
      <c r="N8451" s="37"/>
      <c r="O8451" s="37"/>
      <c r="P8451" s="36"/>
      <c r="S8451" s="36"/>
      <c r="T8451" s="36"/>
      <c r="U8451" s="36"/>
      <c r="V8451" s="36"/>
    </row>
    <row r="8452" spans="11:22" x14ac:dyDescent="0.25">
      <c r="K8452" s="36"/>
      <c r="L8452" s="37"/>
      <c r="M8452" s="37"/>
      <c r="N8452" s="37"/>
      <c r="O8452" s="37"/>
      <c r="P8452" s="36"/>
      <c r="S8452" s="36"/>
      <c r="T8452" s="36"/>
      <c r="U8452" s="36"/>
      <c r="V8452" s="36"/>
    </row>
    <row r="8453" spans="11:22" x14ac:dyDescent="0.25">
      <c r="K8453" s="36"/>
      <c r="L8453" s="37"/>
      <c r="M8453" s="37"/>
      <c r="N8453" s="37"/>
      <c r="O8453" s="37"/>
      <c r="P8453" s="36"/>
      <c r="S8453" s="36"/>
      <c r="T8453" s="36"/>
      <c r="U8453" s="36"/>
      <c r="V8453" s="36"/>
    </row>
    <row r="8454" spans="11:22" x14ac:dyDescent="0.25">
      <c r="K8454" s="36"/>
      <c r="L8454" s="37"/>
      <c r="M8454" s="37"/>
      <c r="N8454" s="37"/>
      <c r="O8454" s="37"/>
      <c r="P8454" s="36"/>
      <c r="S8454" s="36"/>
      <c r="T8454" s="36"/>
      <c r="U8454" s="36"/>
      <c r="V8454" s="36"/>
    </row>
    <row r="8455" spans="11:22" x14ac:dyDescent="0.25">
      <c r="K8455" s="36"/>
      <c r="L8455" s="37"/>
      <c r="M8455" s="37"/>
      <c r="N8455" s="37"/>
      <c r="O8455" s="37"/>
      <c r="P8455" s="36"/>
      <c r="S8455" s="36"/>
      <c r="T8455" s="36"/>
      <c r="U8455" s="36"/>
      <c r="V8455" s="36"/>
    </row>
    <row r="8456" spans="11:22" x14ac:dyDescent="0.25">
      <c r="K8456" s="36"/>
      <c r="L8456" s="37"/>
      <c r="M8456" s="37"/>
      <c r="N8456" s="37"/>
      <c r="O8456" s="37"/>
      <c r="P8456" s="36"/>
      <c r="S8456" s="36"/>
      <c r="T8456" s="36"/>
      <c r="U8456" s="36"/>
      <c r="V8456" s="36"/>
    </row>
    <row r="8457" spans="11:22" x14ac:dyDescent="0.25">
      <c r="K8457" s="36"/>
      <c r="L8457" s="37"/>
      <c r="M8457" s="37"/>
      <c r="N8457" s="37"/>
      <c r="O8457" s="37"/>
      <c r="P8457" s="36"/>
      <c r="S8457" s="36"/>
      <c r="T8457" s="36"/>
      <c r="U8457" s="36"/>
      <c r="V8457" s="36"/>
    </row>
    <row r="8458" spans="11:22" x14ac:dyDescent="0.25">
      <c r="K8458" s="36"/>
      <c r="L8458" s="37"/>
      <c r="M8458" s="37"/>
      <c r="N8458" s="37"/>
      <c r="O8458" s="37"/>
      <c r="P8458" s="36"/>
      <c r="S8458" s="36"/>
      <c r="T8458" s="36"/>
      <c r="U8458" s="36"/>
      <c r="V8458" s="36"/>
    </row>
    <row r="8459" spans="11:22" x14ac:dyDescent="0.25">
      <c r="K8459" s="36"/>
      <c r="L8459" s="37"/>
      <c r="M8459" s="37"/>
      <c r="N8459" s="37"/>
      <c r="O8459" s="37"/>
      <c r="P8459" s="36"/>
      <c r="S8459" s="36"/>
      <c r="T8459" s="36"/>
      <c r="U8459" s="36"/>
      <c r="V8459" s="36"/>
    </row>
    <row r="8460" spans="11:22" x14ac:dyDescent="0.25">
      <c r="K8460" s="36"/>
      <c r="L8460" s="37"/>
      <c r="M8460" s="37"/>
      <c r="N8460" s="37"/>
      <c r="O8460" s="37"/>
      <c r="P8460" s="36"/>
      <c r="S8460" s="36"/>
      <c r="T8460" s="36"/>
      <c r="U8460" s="36"/>
      <c r="V8460" s="36"/>
    </row>
    <row r="8461" spans="11:22" x14ac:dyDescent="0.25">
      <c r="K8461" s="36"/>
      <c r="L8461" s="37"/>
      <c r="M8461" s="37"/>
      <c r="N8461" s="37"/>
      <c r="O8461" s="37"/>
      <c r="P8461" s="36"/>
      <c r="S8461" s="36"/>
      <c r="T8461" s="36"/>
      <c r="U8461" s="36"/>
      <c r="V8461" s="36"/>
    </row>
    <row r="8462" spans="11:22" x14ac:dyDescent="0.25">
      <c r="K8462" s="36"/>
      <c r="L8462" s="37"/>
      <c r="M8462" s="37"/>
      <c r="N8462" s="37"/>
      <c r="O8462" s="37"/>
      <c r="P8462" s="36"/>
      <c r="S8462" s="36"/>
      <c r="T8462" s="36"/>
      <c r="U8462" s="36"/>
      <c r="V8462" s="36"/>
    </row>
    <row r="8463" spans="11:22" x14ac:dyDescent="0.25">
      <c r="K8463" s="36"/>
      <c r="L8463" s="37"/>
      <c r="M8463" s="37"/>
      <c r="N8463" s="37"/>
      <c r="O8463" s="37"/>
      <c r="P8463" s="36"/>
      <c r="S8463" s="36"/>
      <c r="T8463" s="36"/>
      <c r="U8463" s="36"/>
      <c r="V8463" s="36"/>
    </row>
    <row r="8464" spans="11:22" x14ac:dyDescent="0.25">
      <c r="K8464" s="36"/>
      <c r="L8464" s="37"/>
      <c r="M8464" s="37"/>
      <c r="N8464" s="37"/>
      <c r="O8464" s="37"/>
      <c r="P8464" s="36"/>
      <c r="S8464" s="36"/>
      <c r="T8464" s="36"/>
      <c r="U8464" s="36"/>
      <c r="V8464" s="36"/>
    </row>
    <row r="8465" spans="11:22" x14ac:dyDescent="0.25">
      <c r="K8465" s="36"/>
      <c r="L8465" s="37"/>
      <c r="M8465" s="37"/>
      <c r="N8465" s="37"/>
      <c r="O8465" s="37"/>
      <c r="P8465" s="36"/>
      <c r="S8465" s="36"/>
      <c r="T8465" s="36"/>
      <c r="U8465" s="36"/>
      <c r="V8465" s="36"/>
    </row>
    <row r="8466" spans="11:22" x14ac:dyDescent="0.25">
      <c r="K8466" s="36"/>
      <c r="L8466" s="37"/>
      <c r="M8466" s="37"/>
      <c r="N8466" s="37"/>
      <c r="O8466" s="37"/>
      <c r="P8466" s="36"/>
      <c r="S8466" s="36"/>
      <c r="T8466" s="36"/>
      <c r="U8466" s="36"/>
      <c r="V8466" s="36"/>
    </row>
    <row r="8467" spans="11:22" x14ac:dyDescent="0.25">
      <c r="K8467" s="36"/>
      <c r="L8467" s="37"/>
      <c r="M8467" s="37"/>
      <c r="N8467" s="37"/>
      <c r="O8467" s="37"/>
      <c r="P8467" s="36"/>
      <c r="S8467" s="36"/>
      <c r="T8467" s="36"/>
      <c r="U8467" s="36"/>
      <c r="V8467" s="36"/>
    </row>
    <row r="8468" spans="11:22" x14ac:dyDescent="0.25">
      <c r="K8468" s="36"/>
      <c r="L8468" s="37"/>
      <c r="M8468" s="37"/>
      <c r="N8468" s="37"/>
      <c r="O8468" s="37"/>
      <c r="P8468" s="36"/>
      <c r="S8468" s="36"/>
      <c r="T8468" s="36"/>
      <c r="U8468" s="36"/>
      <c r="V8468" s="36"/>
    </row>
    <row r="8469" spans="11:22" x14ac:dyDescent="0.25">
      <c r="K8469" s="36"/>
      <c r="L8469" s="37"/>
      <c r="M8469" s="37"/>
      <c r="N8469" s="37"/>
      <c r="O8469" s="37"/>
      <c r="P8469" s="36"/>
      <c r="S8469" s="36"/>
      <c r="T8469" s="36"/>
      <c r="U8469" s="36"/>
      <c r="V8469" s="36"/>
    </row>
    <row r="8470" spans="11:22" x14ac:dyDescent="0.25">
      <c r="K8470" s="36"/>
      <c r="L8470" s="37"/>
      <c r="M8470" s="37"/>
      <c r="N8470" s="37"/>
      <c r="O8470" s="37"/>
      <c r="P8470" s="36"/>
      <c r="S8470" s="36"/>
      <c r="T8470" s="36"/>
      <c r="U8470" s="36"/>
      <c r="V8470" s="36"/>
    </row>
    <row r="8471" spans="11:22" x14ac:dyDescent="0.25">
      <c r="K8471" s="36"/>
      <c r="L8471" s="37"/>
      <c r="M8471" s="37"/>
      <c r="N8471" s="37"/>
      <c r="O8471" s="37"/>
      <c r="P8471" s="36"/>
      <c r="S8471" s="36"/>
      <c r="T8471" s="36"/>
      <c r="U8471" s="36"/>
      <c r="V8471" s="36"/>
    </row>
    <row r="8472" spans="11:22" x14ac:dyDescent="0.25">
      <c r="K8472" s="36"/>
      <c r="L8472" s="37"/>
      <c r="M8472" s="37"/>
      <c r="N8472" s="37"/>
      <c r="O8472" s="37"/>
      <c r="P8472" s="36"/>
      <c r="S8472" s="36"/>
      <c r="T8472" s="36"/>
      <c r="U8472" s="36"/>
      <c r="V8472" s="36"/>
    </row>
    <row r="8473" spans="11:22" x14ac:dyDescent="0.25">
      <c r="K8473" s="36"/>
      <c r="L8473" s="37"/>
      <c r="M8473" s="37"/>
      <c r="N8473" s="37"/>
      <c r="O8473" s="37"/>
      <c r="P8473" s="36"/>
      <c r="S8473" s="36"/>
      <c r="T8473" s="36"/>
      <c r="U8473" s="36"/>
      <c r="V8473" s="36"/>
    </row>
    <row r="8474" spans="11:22" x14ac:dyDescent="0.25">
      <c r="K8474" s="36"/>
      <c r="L8474" s="37"/>
      <c r="M8474" s="37"/>
      <c r="N8474" s="37"/>
      <c r="O8474" s="37"/>
      <c r="P8474" s="36"/>
      <c r="S8474" s="36"/>
      <c r="T8474" s="36"/>
      <c r="U8474" s="36"/>
      <c r="V8474" s="36"/>
    </row>
    <row r="8475" spans="11:22" x14ac:dyDescent="0.25">
      <c r="K8475" s="36"/>
      <c r="L8475" s="37"/>
      <c r="M8475" s="37"/>
      <c r="N8475" s="37"/>
      <c r="O8475" s="37"/>
      <c r="P8475" s="36"/>
      <c r="S8475" s="36"/>
      <c r="T8475" s="36"/>
      <c r="U8475" s="36"/>
      <c r="V8475" s="36"/>
    </row>
    <row r="8476" spans="11:22" x14ac:dyDescent="0.25">
      <c r="K8476" s="36"/>
      <c r="L8476" s="37"/>
      <c r="M8476" s="37"/>
      <c r="N8476" s="37"/>
      <c r="O8476" s="37"/>
      <c r="P8476" s="36"/>
      <c r="S8476" s="36"/>
      <c r="T8476" s="36"/>
      <c r="U8476" s="36"/>
      <c r="V8476" s="36"/>
    </row>
    <row r="8477" spans="11:22" x14ac:dyDescent="0.25">
      <c r="K8477" s="36"/>
      <c r="L8477" s="37"/>
      <c r="M8477" s="37"/>
      <c r="N8477" s="37"/>
      <c r="O8477" s="37"/>
      <c r="P8477" s="36"/>
      <c r="S8477" s="36"/>
      <c r="T8477" s="36"/>
      <c r="U8477" s="36"/>
      <c r="V8477" s="36"/>
    </row>
    <row r="8478" spans="11:22" x14ac:dyDescent="0.25">
      <c r="K8478" s="36"/>
      <c r="L8478" s="37"/>
      <c r="M8478" s="37"/>
      <c r="N8478" s="37"/>
      <c r="O8478" s="37"/>
      <c r="P8478" s="36"/>
      <c r="S8478" s="36"/>
      <c r="T8478" s="36"/>
      <c r="U8478" s="36"/>
      <c r="V8478" s="36"/>
    </row>
    <row r="8479" spans="11:22" x14ac:dyDescent="0.25">
      <c r="K8479" s="36"/>
      <c r="L8479" s="37"/>
      <c r="M8479" s="37"/>
      <c r="N8479" s="37"/>
      <c r="O8479" s="37"/>
      <c r="P8479" s="36"/>
      <c r="S8479" s="36"/>
      <c r="T8479" s="36"/>
      <c r="U8479" s="36"/>
      <c r="V8479" s="36"/>
    </row>
    <row r="8480" spans="11:22" x14ac:dyDescent="0.25">
      <c r="K8480" s="36"/>
      <c r="L8480" s="37"/>
      <c r="M8480" s="37"/>
      <c r="N8480" s="37"/>
      <c r="O8480" s="37"/>
      <c r="P8480" s="36"/>
      <c r="S8480" s="36"/>
      <c r="T8480" s="36"/>
      <c r="U8480" s="36"/>
      <c r="V8480" s="36"/>
    </row>
    <row r="8481" spans="11:22" x14ac:dyDescent="0.25">
      <c r="K8481" s="36"/>
      <c r="L8481" s="37"/>
      <c r="M8481" s="37"/>
      <c r="N8481" s="37"/>
      <c r="O8481" s="37"/>
      <c r="P8481" s="36"/>
      <c r="S8481" s="36"/>
      <c r="T8481" s="36"/>
      <c r="U8481" s="36"/>
      <c r="V8481" s="36"/>
    </row>
    <row r="8482" spans="11:22" x14ac:dyDescent="0.25">
      <c r="K8482" s="36"/>
      <c r="L8482" s="37"/>
      <c r="M8482" s="37"/>
      <c r="N8482" s="37"/>
      <c r="O8482" s="37"/>
      <c r="P8482" s="36"/>
      <c r="S8482" s="36"/>
      <c r="T8482" s="36"/>
      <c r="U8482" s="36"/>
      <c r="V8482" s="36"/>
    </row>
    <row r="8483" spans="11:22" x14ac:dyDescent="0.25">
      <c r="K8483" s="36"/>
      <c r="L8483" s="37"/>
      <c r="M8483" s="37"/>
      <c r="N8483" s="37"/>
      <c r="O8483" s="37"/>
      <c r="P8483" s="36"/>
      <c r="S8483" s="36"/>
      <c r="T8483" s="36"/>
      <c r="U8483" s="36"/>
      <c r="V8483" s="36"/>
    </row>
    <row r="8484" spans="11:22" x14ac:dyDescent="0.25">
      <c r="K8484" s="36"/>
      <c r="L8484" s="37"/>
      <c r="M8484" s="37"/>
      <c r="N8484" s="37"/>
      <c r="O8484" s="37"/>
      <c r="P8484" s="36"/>
      <c r="S8484" s="36"/>
      <c r="T8484" s="36"/>
      <c r="U8484" s="36"/>
      <c r="V8484" s="36"/>
    </row>
    <row r="8485" spans="11:22" x14ac:dyDescent="0.25">
      <c r="K8485" s="36"/>
      <c r="L8485" s="37"/>
      <c r="M8485" s="37"/>
      <c r="N8485" s="37"/>
      <c r="O8485" s="37"/>
      <c r="P8485" s="36"/>
      <c r="S8485" s="36"/>
      <c r="T8485" s="36"/>
      <c r="U8485" s="36"/>
      <c r="V8485" s="36"/>
    </row>
    <row r="8486" spans="11:22" x14ac:dyDescent="0.25">
      <c r="K8486" s="36"/>
      <c r="L8486" s="37"/>
      <c r="M8486" s="37"/>
      <c r="N8486" s="37"/>
      <c r="O8486" s="37"/>
      <c r="P8486" s="36"/>
      <c r="S8486" s="36"/>
      <c r="T8486" s="36"/>
      <c r="U8486" s="36"/>
      <c r="V8486" s="36"/>
    </row>
    <row r="8487" spans="11:22" x14ac:dyDescent="0.25">
      <c r="K8487" s="36"/>
      <c r="L8487" s="37"/>
      <c r="M8487" s="37"/>
      <c r="N8487" s="37"/>
      <c r="O8487" s="37"/>
      <c r="P8487" s="36"/>
      <c r="S8487" s="36"/>
      <c r="T8487" s="36"/>
      <c r="U8487" s="36"/>
      <c r="V8487" s="36"/>
    </row>
    <row r="8488" spans="11:22" x14ac:dyDescent="0.25">
      <c r="K8488" s="36"/>
      <c r="L8488" s="37"/>
      <c r="M8488" s="37"/>
      <c r="N8488" s="37"/>
      <c r="O8488" s="37"/>
      <c r="P8488" s="36"/>
      <c r="S8488" s="36"/>
      <c r="T8488" s="36"/>
      <c r="U8488" s="36"/>
      <c r="V8488" s="36"/>
    </row>
    <row r="8489" spans="11:22" x14ac:dyDescent="0.25">
      <c r="K8489" s="36"/>
      <c r="L8489" s="37"/>
      <c r="M8489" s="37"/>
      <c r="N8489" s="37"/>
      <c r="O8489" s="37"/>
      <c r="P8489" s="36"/>
      <c r="S8489" s="36"/>
      <c r="T8489" s="36"/>
      <c r="U8489" s="36"/>
      <c r="V8489" s="36"/>
    </row>
    <row r="8490" spans="11:22" x14ac:dyDescent="0.25">
      <c r="K8490" s="36"/>
      <c r="L8490" s="37"/>
      <c r="M8490" s="37"/>
      <c r="N8490" s="37"/>
      <c r="O8490" s="37"/>
      <c r="P8490" s="36"/>
      <c r="S8490" s="36"/>
      <c r="T8490" s="36"/>
      <c r="U8490" s="36"/>
      <c r="V8490" s="36"/>
    </row>
    <row r="8491" spans="11:22" x14ac:dyDescent="0.25">
      <c r="K8491" s="36"/>
      <c r="L8491" s="37"/>
      <c r="M8491" s="37"/>
      <c r="N8491" s="37"/>
      <c r="O8491" s="37"/>
      <c r="P8491" s="36"/>
      <c r="S8491" s="36"/>
      <c r="T8491" s="36"/>
      <c r="U8491" s="36"/>
      <c r="V8491" s="36"/>
    </row>
    <row r="8492" spans="11:22" x14ac:dyDescent="0.25">
      <c r="K8492" s="36"/>
      <c r="L8492" s="37"/>
      <c r="M8492" s="37"/>
      <c r="N8492" s="37"/>
      <c r="O8492" s="37"/>
      <c r="P8492" s="36"/>
      <c r="S8492" s="36"/>
      <c r="T8492" s="36"/>
      <c r="U8492" s="36"/>
      <c r="V8492" s="36"/>
    </row>
    <row r="8493" spans="11:22" x14ac:dyDescent="0.25">
      <c r="K8493" s="36"/>
      <c r="L8493" s="37"/>
      <c r="M8493" s="37"/>
      <c r="N8493" s="37"/>
      <c r="O8493" s="37"/>
      <c r="P8493" s="36"/>
      <c r="S8493" s="36"/>
      <c r="T8493" s="36"/>
      <c r="U8493" s="36"/>
      <c r="V8493" s="36"/>
    </row>
    <row r="8494" spans="11:22" x14ac:dyDescent="0.25">
      <c r="K8494" s="36"/>
      <c r="L8494" s="37"/>
      <c r="M8494" s="37"/>
      <c r="N8494" s="37"/>
      <c r="O8494" s="37"/>
      <c r="P8494" s="36"/>
      <c r="S8494" s="36"/>
      <c r="T8494" s="36"/>
      <c r="U8494" s="36"/>
      <c r="V8494" s="36"/>
    </row>
    <row r="8495" spans="11:22" x14ac:dyDescent="0.25">
      <c r="K8495" s="36"/>
      <c r="L8495" s="37"/>
      <c r="M8495" s="37"/>
      <c r="N8495" s="37"/>
      <c r="O8495" s="37"/>
      <c r="P8495" s="36"/>
      <c r="S8495" s="36"/>
      <c r="T8495" s="36"/>
      <c r="U8495" s="36"/>
      <c r="V8495" s="36"/>
    </row>
    <row r="8496" spans="11:22" x14ac:dyDescent="0.25">
      <c r="K8496" s="36"/>
      <c r="L8496" s="37"/>
      <c r="M8496" s="37"/>
      <c r="N8496" s="37"/>
      <c r="O8496" s="37"/>
      <c r="P8496" s="36"/>
      <c r="S8496" s="36"/>
      <c r="T8496" s="36"/>
      <c r="U8496" s="36"/>
      <c r="V8496" s="36"/>
    </row>
    <row r="8497" spans="11:22" x14ac:dyDescent="0.25">
      <c r="K8497" s="36"/>
      <c r="L8497" s="37"/>
      <c r="M8497" s="37"/>
      <c r="N8497" s="37"/>
      <c r="O8497" s="37"/>
      <c r="P8497" s="36"/>
      <c r="S8497" s="36"/>
      <c r="T8497" s="36"/>
      <c r="U8497" s="36"/>
      <c r="V8497" s="36"/>
    </row>
    <row r="8498" spans="11:22" x14ac:dyDescent="0.25">
      <c r="K8498" s="36"/>
      <c r="L8498" s="37"/>
      <c r="M8498" s="37"/>
      <c r="N8498" s="37"/>
      <c r="O8498" s="37"/>
      <c r="P8498" s="36"/>
      <c r="S8498" s="36"/>
      <c r="T8498" s="36"/>
      <c r="U8498" s="36"/>
      <c r="V8498" s="36"/>
    </row>
    <row r="8499" spans="11:22" x14ac:dyDescent="0.25">
      <c r="K8499" s="36"/>
      <c r="L8499" s="37"/>
      <c r="M8499" s="37"/>
      <c r="N8499" s="37"/>
      <c r="O8499" s="37"/>
      <c r="P8499" s="36"/>
      <c r="S8499" s="36"/>
      <c r="T8499" s="36"/>
      <c r="U8499" s="36"/>
      <c r="V8499" s="36"/>
    </row>
    <row r="8500" spans="11:22" x14ac:dyDescent="0.25">
      <c r="K8500" s="36"/>
      <c r="L8500" s="37"/>
      <c r="M8500" s="37"/>
      <c r="N8500" s="37"/>
      <c r="O8500" s="37"/>
      <c r="P8500" s="36"/>
      <c r="S8500" s="36"/>
      <c r="T8500" s="36"/>
      <c r="U8500" s="36"/>
      <c r="V8500" s="36"/>
    </row>
    <row r="8501" spans="11:22" x14ac:dyDescent="0.25">
      <c r="K8501" s="36"/>
      <c r="L8501" s="37"/>
      <c r="M8501" s="37"/>
      <c r="N8501" s="37"/>
      <c r="O8501" s="37"/>
      <c r="P8501" s="36"/>
      <c r="S8501" s="36"/>
      <c r="T8501" s="36"/>
      <c r="U8501" s="36"/>
      <c r="V8501" s="36"/>
    </row>
    <row r="8502" spans="11:22" x14ac:dyDescent="0.25">
      <c r="K8502" s="36"/>
      <c r="L8502" s="37"/>
      <c r="M8502" s="37"/>
      <c r="N8502" s="37"/>
      <c r="O8502" s="37"/>
      <c r="P8502" s="36"/>
      <c r="S8502" s="36"/>
      <c r="T8502" s="36"/>
      <c r="U8502" s="36"/>
      <c r="V8502" s="36"/>
    </row>
    <row r="8503" spans="11:22" x14ac:dyDescent="0.25">
      <c r="K8503" s="36"/>
      <c r="L8503" s="37"/>
      <c r="M8503" s="37"/>
      <c r="N8503" s="37"/>
      <c r="O8503" s="37"/>
      <c r="P8503" s="36"/>
      <c r="S8503" s="36"/>
      <c r="T8503" s="36"/>
      <c r="U8503" s="36"/>
      <c r="V8503" s="36"/>
    </row>
    <row r="8504" spans="11:22" x14ac:dyDescent="0.25">
      <c r="K8504" s="36"/>
      <c r="L8504" s="37"/>
      <c r="M8504" s="37"/>
      <c r="N8504" s="37"/>
      <c r="O8504" s="37"/>
      <c r="P8504" s="36"/>
      <c r="S8504" s="36"/>
      <c r="T8504" s="36"/>
      <c r="U8504" s="36"/>
      <c r="V8504" s="36"/>
    </row>
    <row r="8505" spans="11:22" x14ac:dyDescent="0.25">
      <c r="K8505" s="36"/>
      <c r="L8505" s="37"/>
      <c r="M8505" s="37"/>
      <c r="N8505" s="37"/>
      <c r="O8505" s="37"/>
      <c r="P8505" s="36"/>
      <c r="S8505" s="36"/>
      <c r="T8505" s="36"/>
      <c r="U8505" s="36"/>
      <c r="V8505" s="36"/>
    </row>
    <row r="8506" spans="11:22" x14ac:dyDescent="0.25">
      <c r="K8506" s="36"/>
      <c r="L8506" s="37"/>
      <c r="M8506" s="37"/>
      <c r="N8506" s="37"/>
      <c r="O8506" s="37"/>
      <c r="P8506" s="36"/>
      <c r="S8506" s="36"/>
      <c r="T8506" s="36"/>
      <c r="U8506" s="36"/>
      <c r="V8506" s="36"/>
    </row>
    <row r="8507" spans="11:22" x14ac:dyDescent="0.25">
      <c r="K8507" s="36"/>
      <c r="L8507" s="37"/>
      <c r="M8507" s="37"/>
      <c r="N8507" s="37"/>
      <c r="O8507" s="37"/>
      <c r="P8507" s="36"/>
      <c r="S8507" s="36"/>
      <c r="T8507" s="36"/>
      <c r="U8507" s="36"/>
      <c r="V8507" s="36"/>
    </row>
    <row r="8508" spans="11:22" x14ac:dyDescent="0.25">
      <c r="K8508" s="36"/>
      <c r="L8508" s="37"/>
      <c r="M8508" s="37"/>
      <c r="N8508" s="37"/>
      <c r="O8508" s="37"/>
      <c r="P8508" s="36"/>
      <c r="S8508" s="36"/>
      <c r="T8508" s="36"/>
      <c r="U8508" s="36"/>
      <c r="V8508" s="36"/>
    </row>
    <row r="8509" spans="11:22" x14ac:dyDescent="0.25">
      <c r="K8509" s="36"/>
      <c r="L8509" s="37"/>
      <c r="M8509" s="37"/>
      <c r="N8509" s="37"/>
      <c r="O8509" s="37"/>
      <c r="P8509" s="36"/>
      <c r="S8509" s="36"/>
      <c r="T8509" s="36"/>
      <c r="U8509" s="36"/>
      <c r="V8509" s="36"/>
    </row>
    <row r="8510" spans="11:22" x14ac:dyDescent="0.25">
      <c r="K8510" s="36"/>
      <c r="L8510" s="37"/>
      <c r="M8510" s="37"/>
      <c r="N8510" s="37"/>
      <c r="O8510" s="37"/>
      <c r="P8510" s="36"/>
      <c r="S8510" s="36"/>
      <c r="T8510" s="36"/>
      <c r="U8510" s="36"/>
      <c r="V8510" s="36"/>
    </row>
    <row r="8511" spans="11:22" x14ac:dyDescent="0.25">
      <c r="K8511" s="36"/>
      <c r="L8511" s="37"/>
      <c r="M8511" s="37"/>
      <c r="N8511" s="37"/>
      <c r="O8511" s="37"/>
      <c r="P8511" s="36"/>
      <c r="S8511" s="36"/>
      <c r="T8511" s="36"/>
      <c r="U8511" s="36"/>
      <c r="V8511" s="36"/>
    </row>
    <row r="8512" spans="11:22" x14ac:dyDescent="0.25">
      <c r="K8512" s="36"/>
      <c r="L8512" s="37"/>
      <c r="M8512" s="37"/>
      <c r="N8512" s="37"/>
      <c r="O8512" s="37"/>
      <c r="P8512" s="36"/>
      <c r="S8512" s="36"/>
      <c r="T8512" s="36"/>
      <c r="U8512" s="36"/>
      <c r="V8512" s="36"/>
    </row>
    <row r="8513" spans="11:22" x14ac:dyDescent="0.25">
      <c r="K8513" s="36"/>
      <c r="L8513" s="37"/>
      <c r="M8513" s="37"/>
      <c r="N8513" s="37"/>
      <c r="O8513" s="37"/>
      <c r="P8513" s="36"/>
      <c r="S8513" s="36"/>
      <c r="T8513" s="36"/>
      <c r="U8513" s="36"/>
      <c r="V8513" s="36"/>
    </row>
    <row r="8514" spans="11:22" x14ac:dyDescent="0.25">
      <c r="K8514" s="36"/>
      <c r="L8514" s="37"/>
      <c r="M8514" s="37"/>
      <c r="N8514" s="37"/>
      <c r="O8514" s="37"/>
      <c r="P8514" s="36"/>
      <c r="S8514" s="36"/>
      <c r="T8514" s="36"/>
      <c r="U8514" s="36"/>
      <c r="V8514" s="36"/>
    </row>
    <row r="8515" spans="11:22" x14ac:dyDescent="0.25">
      <c r="K8515" s="36"/>
      <c r="L8515" s="37"/>
      <c r="M8515" s="37"/>
      <c r="N8515" s="37"/>
      <c r="O8515" s="37"/>
      <c r="P8515" s="36"/>
      <c r="S8515" s="36"/>
      <c r="T8515" s="36"/>
      <c r="U8515" s="36"/>
      <c r="V8515" s="36"/>
    </row>
    <row r="8516" spans="11:22" x14ac:dyDescent="0.25">
      <c r="K8516" s="36"/>
      <c r="L8516" s="37"/>
      <c r="M8516" s="37"/>
      <c r="N8516" s="37"/>
      <c r="O8516" s="37"/>
      <c r="P8516" s="36"/>
      <c r="S8516" s="36"/>
      <c r="T8516" s="36"/>
      <c r="U8516" s="36"/>
      <c r="V8516" s="36"/>
    </row>
    <row r="8517" spans="11:22" x14ac:dyDescent="0.25">
      <c r="K8517" s="36"/>
      <c r="L8517" s="37"/>
      <c r="M8517" s="37"/>
      <c r="N8517" s="37"/>
      <c r="O8517" s="37"/>
      <c r="P8517" s="36"/>
      <c r="S8517" s="36"/>
      <c r="T8517" s="36"/>
      <c r="U8517" s="36"/>
      <c r="V8517" s="36"/>
    </row>
    <row r="8518" spans="11:22" x14ac:dyDescent="0.25">
      <c r="K8518" s="36"/>
      <c r="L8518" s="37"/>
      <c r="M8518" s="37"/>
      <c r="N8518" s="37"/>
      <c r="O8518" s="37"/>
      <c r="P8518" s="36"/>
      <c r="S8518" s="36"/>
      <c r="T8518" s="36"/>
      <c r="U8518" s="36"/>
      <c r="V8518" s="36"/>
    </row>
    <row r="8519" spans="11:22" x14ac:dyDescent="0.25">
      <c r="K8519" s="36"/>
      <c r="L8519" s="37"/>
      <c r="M8519" s="37"/>
      <c r="N8519" s="37"/>
      <c r="O8519" s="37"/>
      <c r="P8519" s="36"/>
      <c r="S8519" s="36"/>
      <c r="T8519" s="36"/>
      <c r="U8519" s="36"/>
      <c r="V8519" s="36"/>
    </row>
    <row r="8520" spans="11:22" x14ac:dyDescent="0.25">
      <c r="K8520" s="36"/>
      <c r="L8520" s="37"/>
      <c r="M8520" s="37"/>
      <c r="N8520" s="37"/>
      <c r="O8520" s="37"/>
      <c r="P8520" s="36"/>
      <c r="S8520" s="36"/>
      <c r="T8520" s="36"/>
      <c r="U8520" s="36"/>
      <c r="V8520" s="36"/>
    </row>
    <row r="8521" spans="11:22" x14ac:dyDescent="0.25">
      <c r="K8521" s="36"/>
      <c r="L8521" s="37"/>
      <c r="M8521" s="37"/>
      <c r="N8521" s="37"/>
      <c r="O8521" s="37"/>
      <c r="P8521" s="36"/>
      <c r="S8521" s="36"/>
      <c r="T8521" s="36"/>
      <c r="U8521" s="36"/>
      <c r="V8521" s="36"/>
    </row>
    <row r="8522" spans="11:22" x14ac:dyDescent="0.25">
      <c r="K8522" s="36"/>
      <c r="L8522" s="37"/>
      <c r="M8522" s="37"/>
      <c r="N8522" s="37"/>
      <c r="O8522" s="37"/>
      <c r="P8522" s="36"/>
      <c r="S8522" s="36"/>
      <c r="T8522" s="36"/>
      <c r="U8522" s="36"/>
      <c r="V8522" s="36"/>
    </row>
    <row r="8523" spans="11:22" x14ac:dyDescent="0.25">
      <c r="K8523" s="36"/>
      <c r="L8523" s="37"/>
      <c r="M8523" s="37"/>
      <c r="N8523" s="37"/>
      <c r="O8523" s="37"/>
      <c r="P8523" s="36"/>
      <c r="S8523" s="36"/>
      <c r="T8523" s="36"/>
      <c r="U8523" s="36"/>
      <c r="V8523" s="36"/>
    </row>
    <row r="8524" spans="11:22" x14ac:dyDescent="0.25">
      <c r="K8524" s="36"/>
      <c r="L8524" s="37"/>
      <c r="M8524" s="37"/>
      <c r="N8524" s="37"/>
      <c r="O8524" s="37"/>
      <c r="P8524" s="36"/>
      <c r="S8524" s="36"/>
      <c r="T8524" s="36"/>
      <c r="U8524" s="36"/>
      <c r="V8524" s="36"/>
    </row>
    <row r="8525" spans="11:22" x14ac:dyDescent="0.25">
      <c r="K8525" s="36"/>
      <c r="L8525" s="37"/>
      <c r="M8525" s="37"/>
      <c r="N8525" s="37"/>
      <c r="O8525" s="37"/>
      <c r="P8525" s="36"/>
      <c r="S8525" s="36"/>
      <c r="T8525" s="36"/>
      <c r="U8525" s="36"/>
      <c r="V8525" s="36"/>
    </row>
    <row r="8526" spans="11:22" x14ac:dyDescent="0.25">
      <c r="K8526" s="36"/>
      <c r="L8526" s="37"/>
      <c r="M8526" s="37"/>
      <c r="N8526" s="37"/>
      <c r="O8526" s="37"/>
      <c r="P8526" s="36"/>
      <c r="S8526" s="36"/>
      <c r="T8526" s="36"/>
      <c r="U8526" s="36"/>
      <c r="V8526" s="36"/>
    </row>
    <row r="8527" spans="11:22" x14ac:dyDescent="0.25">
      <c r="K8527" s="36"/>
      <c r="L8527" s="37"/>
      <c r="M8527" s="37"/>
      <c r="N8527" s="37"/>
      <c r="O8527" s="37"/>
      <c r="P8527" s="36"/>
      <c r="S8527" s="36"/>
      <c r="T8527" s="36"/>
      <c r="U8527" s="36"/>
      <c r="V8527" s="36"/>
    </row>
    <row r="8528" spans="11:22" x14ac:dyDescent="0.25">
      <c r="K8528" s="36"/>
      <c r="L8528" s="37"/>
      <c r="M8528" s="37"/>
      <c r="N8528" s="37"/>
      <c r="O8528" s="37"/>
      <c r="P8528" s="36"/>
      <c r="S8528" s="36"/>
      <c r="T8528" s="36"/>
      <c r="U8528" s="36"/>
      <c r="V8528" s="36"/>
    </row>
    <row r="8529" spans="11:22" x14ac:dyDescent="0.25">
      <c r="K8529" s="36"/>
      <c r="L8529" s="37"/>
      <c r="M8529" s="37"/>
      <c r="N8529" s="37"/>
      <c r="O8529" s="37"/>
      <c r="P8529" s="36"/>
      <c r="S8529" s="36"/>
      <c r="T8529" s="36"/>
      <c r="U8529" s="36"/>
      <c r="V8529" s="36"/>
    </row>
    <row r="8530" spans="11:22" x14ac:dyDescent="0.25">
      <c r="K8530" s="36"/>
      <c r="L8530" s="37"/>
      <c r="M8530" s="37"/>
      <c r="N8530" s="37"/>
      <c r="O8530" s="37"/>
      <c r="P8530" s="36"/>
      <c r="S8530" s="36"/>
      <c r="T8530" s="36"/>
      <c r="U8530" s="36"/>
      <c r="V8530" s="36"/>
    </row>
    <row r="8531" spans="11:22" x14ac:dyDescent="0.25">
      <c r="K8531" s="36"/>
      <c r="L8531" s="37"/>
      <c r="M8531" s="37"/>
      <c r="N8531" s="37"/>
      <c r="O8531" s="37"/>
      <c r="P8531" s="36"/>
      <c r="S8531" s="36"/>
      <c r="T8531" s="36"/>
      <c r="U8531" s="36"/>
      <c r="V8531" s="36"/>
    </row>
    <row r="8532" spans="11:22" x14ac:dyDescent="0.25">
      <c r="K8532" s="36"/>
      <c r="L8532" s="37"/>
      <c r="M8532" s="37"/>
      <c r="N8532" s="37"/>
      <c r="O8532" s="37"/>
      <c r="P8532" s="36"/>
      <c r="S8532" s="36"/>
      <c r="T8532" s="36"/>
      <c r="U8532" s="36"/>
      <c r="V8532" s="36"/>
    </row>
    <row r="8533" spans="11:22" x14ac:dyDescent="0.25">
      <c r="K8533" s="36"/>
      <c r="L8533" s="37"/>
      <c r="M8533" s="37"/>
      <c r="N8533" s="37"/>
      <c r="O8533" s="37"/>
      <c r="P8533" s="36"/>
      <c r="S8533" s="36"/>
      <c r="T8533" s="36"/>
      <c r="U8533" s="36"/>
      <c r="V8533" s="36"/>
    </row>
    <row r="8534" spans="11:22" x14ac:dyDescent="0.25">
      <c r="K8534" s="36"/>
      <c r="L8534" s="37"/>
      <c r="M8534" s="37"/>
      <c r="N8534" s="37"/>
      <c r="O8534" s="37"/>
      <c r="P8534" s="36"/>
      <c r="S8534" s="36"/>
      <c r="T8534" s="36"/>
      <c r="U8534" s="36"/>
      <c r="V8534" s="36"/>
    </row>
    <row r="8535" spans="11:22" x14ac:dyDescent="0.25">
      <c r="K8535" s="36"/>
      <c r="L8535" s="37"/>
      <c r="M8535" s="37"/>
      <c r="N8535" s="37"/>
      <c r="O8535" s="37"/>
      <c r="P8535" s="36"/>
      <c r="S8535" s="36"/>
      <c r="T8535" s="36"/>
      <c r="U8535" s="36"/>
      <c r="V8535" s="36"/>
    </row>
    <row r="8536" spans="11:22" x14ac:dyDescent="0.25">
      <c r="K8536" s="36"/>
      <c r="L8536" s="37"/>
      <c r="M8536" s="37"/>
      <c r="N8536" s="37"/>
      <c r="O8536" s="37"/>
      <c r="P8536" s="36"/>
      <c r="S8536" s="36"/>
      <c r="T8536" s="36"/>
      <c r="U8536" s="36"/>
      <c r="V8536" s="36"/>
    </row>
    <row r="8537" spans="11:22" x14ac:dyDescent="0.25">
      <c r="K8537" s="36"/>
      <c r="L8537" s="37"/>
      <c r="M8537" s="37"/>
      <c r="N8537" s="37"/>
      <c r="O8537" s="37"/>
      <c r="P8537" s="36"/>
      <c r="S8537" s="36"/>
      <c r="T8537" s="36"/>
      <c r="U8537" s="36"/>
      <c r="V8537" s="36"/>
    </row>
    <row r="8538" spans="11:22" x14ac:dyDescent="0.25">
      <c r="K8538" s="36"/>
      <c r="L8538" s="37"/>
      <c r="M8538" s="37"/>
      <c r="N8538" s="37"/>
      <c r="O8538" s="37"/>
      <c r="P8538" s="36"/>
      <c r="S8538" s="36"/>
      <c r="T8538" s="36"/>
      <c r="U8538" s="36"/>
      <c r="V8538" s="36"/>
    </row>
    <row r="8539" spans="11:22" x14ac:dyDescent="0.25">
      <c r="K8539" s="36"/>
      <c r="L8539" s="37"/>
      <c r="M8539" s="37"/>
      <c r="N8539" s="37"/>
      <c r="O8539" s="37"/>
      <c r="P8539" s="36"/>
      <c r="S8539" s="36"/>
      <c r="T8539" s="36"/>
      <c r="U8539" s="36"/>
      <c r="V8539" s="36"/>
    </row>
    <row r="8540" spans="11:22" x14ac:dyDescent="0.25">
      <c r="K8540" s="36"/>
      <c r="L8540" s="37"/>
      <c r="M8540" s="37"/>
      <c r="N8540" s="37"/>
      <c r="O8540" s="37"/>
      <c r="P8540" s="36"/>
      <c r="S8540" s="36"/>
      <c r="T8540" s="36"/>
      <c r="U8540" s="36"/>
      <c r="V8540" s="36"/>
    </row>
    <row r="8541" spans="11:22" x14ac:dyDescent="0.25">
      <c r="K8541" s="36"/>
      <c r="L8541" s="37"/>
      <c r="M8541" s="37"/>
      <c r="N8541" s="37"/>
      <c r="O8541" s="37"/>
      <c r="P8541" s="36"/>
      <c r="S8541" s="36"/>
      <c r="T8541" s="36"/>
      <c r="U8541" s="36"/>
      <c r="V8541" s="36"/>
    </row>
    <row r="8542" spans="11:22" x14ac:dyDescent="0.25">
      <c r="K8542" s="36"/>
      <c r="L8542" s="37"/>
      <c r="M8542" s="37"/>
      <c r="N8542" s="37"/>
      <c r="O8542" s="37"/>
      <c r="P8542" s="36"/>
      <c r="S8542" s="36"/>
      <c r="T8542" s="36"/>
      <c r="U8542" s="36"/>
      <c r="V8542" s="36"/>
    </row>
    <row r="8543" spans="11:22" x14ac:dyDescent="0.25">
      <c r="K8543" s="36"/>
      <c r="L8543" s="37"/>
      <c r="M8543" s="37"/>
      <c r="N8543" s="37"/>
      <c r="O8543" s="37"/>
      <c r="P8543" s="36"/>
      <c r="S8543" s="36"/>
      <c r="T8543" s="36"/>
      <c r="U8543" s="36"/>
      <c r="V8543" s="36"/>
    </row>
    <row r="8544" spans="11:22" x14ac:dyDescent="0.25">
      <c r="K8544" s="36"/>
      <c r="L8544" s="37"/>
      <c r="M8544" s="37"/>
      <c r="N8544" s="37"/>
      <c r="O8544" s="37"/>
      <c r="P8544" s="36"/>
      <c r="S8544" s="36"/>
      <c r="T8544" s="36"/>
      <c r="U8544" s="36"/>
      <c r="V8544" s="36"/>
    </row>
    <row r="8545" spans="11:22" x14ac:dyDescent="0.25">
      <c r="K8545" s="36"/>
      <c r="L8545" s="37"/>
      <c r="M8545" s="37"/>
      <c r="N8545" s="37"/>
      <c r="O8545" s="37"/>
      <c r="P8545" s="36"/>
      <c r="S8545" s="36"/>
      <c r="T8545" s="36"/>
      <c r="U8545" s="36"/>
      <c r="V8545" s="36"/>
    </row>
    <row r="8546" spans="11:22" x14ac:dyDescent="0.25">
      <c r="K8546" s="36"/>
      <c r="L8546" s="37"/>
      <c r="M8546" s="37"/>
      <c r="N8546" s="37"/>
      <c r="O8546" s="37"/>
      <c r="P8546" s="36"/>
      <c r="S8546" s="36"/>
      <c r="T8546" s="36"/>
      <c r="U8546" s="36"/>
      <c r="V8546" s="36"/>
    </row>
    <row r="8547" spans="11:22" x14ac:dyDescent="0.25">
      <c r="K8547" s="36"/>
      <c r="L8547" s="37"/>
      <c r="M8547" s="37"/>
      <c r="N8547" s="37"/>
      <c r="O8547" s="37"/>
      <c r="P8547" s="36"/>
      <c r="S8547" s="36"/>
      <c r="T8547" s="36"/>
      <c r="U8547" s="36"/>
      <c r="V8547" s="36"/>
    </row>
    <row r="8548" spans="11:22" x14ac:dyDescent="0.25">
      <c r="K8548" s="36"/>
      <c r="L8548" s="37"/>
      <c r="M8548" s="37"/>
      <c r="N8548" s="37"/>
      <c r="O8548" s="37"/>
      <c r="P8548" s="36"/>
      <c r="S8548" s="36"/>
      <c r="T8548" s="36"/>
      <c r="U8548" s="36"/>
      <c r="V8548" s="36"/>
    </row>
    <row r="8549" spans="11:22" x14ac:dyDescent="0.25">
      <c r="K8549" s="36"/>
      <c r="L8549" s="37"/>
      <c r="M8549" s="37"/>
      <c r="N8549" s="37"/>
      <c r="O8549" s="37"/>
      <c r="P8549" s="36"/>
      <c r="S8549" s="36"/>
      <c r="T8549" s="36"/>
      <c r="U8549" s="36"/>
      <c r="V8549" s="36"/>
    </row>
    <row r="8550" spans="11:22" x14ac:dyDescent="0.25">
      <c r="K8550" s="36"/>
      <c r="L8550" s="37"/>
      <c r="M8550" s="37"/>
      <c r="N8550" s="37"/>
      <c r="O8550" s="37"/>
      <c r="P8550" s="36"/>
      <c r="S8550" s="36"/>
      <c r="T8550" s="36"/>
      <c r="U8550" s="36"/>
      <c r="V8550" s="36"/>
    </row>
    <row r="8551" spans="11:22" x14ac:dyDescent="0.25">
      <c r="K8551" s="36"/>
      <c r="L8551" s="37"/>
      <c r="M8551" s="37"/>
      <c r="N8551" s="37"/>
      <c r="O8551" s="37"/>
      <c r="P8551" s="36"/>
      <c r="S8551" s="36"/>
      <c r="T8551" s="36"/>
      <c r="U8551" s="36"/>
      <c r="V8551" s="36"/>
    </row>
    <row r="8552" spans="11:22" x14ac:dyDescent="0.25">
      <c r="K8552" s="36"/>
      <c r="L8552" s="37"/>
      <c r="M8552" s="37"/>
      <c r="N8552" s="37"/>
      <c r="O8552" s="37"/>
      <c r="P8552" s="36"/>
      <c r="S8552" s="36"/>
      <c r="T8552" s="36"/>
      <c r="U8552" s="36"/>
      <c r="V8552" s="36"/>
    </row>
    <row r="8553" spans="11:22" x14ac:dyDescent="0.25">
      <c r="K8553" s="36"/>
      <c r="L8553" s="37"/>
      <c r="M8553" s="37"/>
      <c r="N8553" s="37"/>
      <c r="O8553" s="37"/>
      <c r="P8553" s="36"/>
      <c r="S8553" s="36"/>
      <c r="T8553" s="36"/>
      <c r="U8553" s="36"/>
      <c r="V8553" s="36"/>
    </row>
    <row r="8554" spans="11:22" x14ac:dyDescent="0.25">
      <c r="K8554" s="36"/>
      <c r="L8554" s="37"/>
      <c r="M8554" s="37"/>
      <c r="N8554" s="37"/>
      <c r="O8554" s="37"/>
      <c r="P8554" s="36"/>
      <c r="S8554" s="36"/>
      <c r="T8554" s="36"/>
      <c r="U8554" s="36"/>
      <c r="V8554" s="36"/>
    </row>
    <row r="8555" spans="11:22" x14ac:dyDescent="0.25">
      <c r="K8555" s="36"/>
      <c r="L8555" s="37"/>
      <c r="M8555" s="37"/>
      <c r="N8555" s="37"/>
      <c r="O8555" s="37"/>
      <c r="P8555" s="36"/>
      <c r="S8555" s="36"/>
      <c r="T8555" s="36"/>
      <c r="U8555" s="36"/>
      <c r="V8555" s="36"/>
    </row>
    <row r="8556" spans="11:22" x14ac:dyDescent="0.25">
      <c r="K8556" s="36"/>
      <c r="L8556" s="37"/>
      <c r="M8556" s="37"/>
      <c r="N8556" s="37"/>
      <c r="O8556" s="37"/>
      <c r="P8556" s="36"/>
      <c r="S8556" s="36"/>
      <c r="T8556" s="36"/>
      <c r="U8556" s="36"/>
      <c r="V8556" s="36"/>
    </row>
    <row r="8557" spans="11:22" x14ac:dyDescent="0.25">
      <c r="K8557" s="36"/>
      <c r="L8557" s="37"/>
      <c r="M8557" s="37"/>
      <c r="N8557" s="37"/>
      <c r="O8557" s="37"/>
      <c r="P8557" s="36"/>
      <c r="S8557" s="36"/>
      <c r="T8557" s="36"/>
      <c r="U8557" s="36"/>
      <c r="V8557" s="36"/>
    </row>
    <row r="8558" spans="11:22" x14ac:dyDescent="0.25">
      <c r="K8558" s="36"/>
      <c r="L8558" s="37"/>
      <c r="M8558" s="37"/>
      <c r="N8558" s="37"/>
      <c r="O8558" s="37"/>
      <c r="P8558" s="36"/>
      <c r="S8558" s="36"/>
      <c r="T8558" s="36"/>
      <c r="U8558" s="36"/>
      <c r="V8558" s="36"/>
    </row>
    <row r="8559" spans="11:22" x14ac:dyDescent="0.25">
      <c r="K8559" s="36"/>
      <c r="L8559" s="37"/>
      <c r="M8559" s="37"/>
      <c r="N8559" s="37"/>
      <c r="O8559" s="37"/>
      <c r="P8559" s="36"/>
      <c r="S8559" s="36"/>
      <c r="T8559" s="36"/>
      <c r="U8559" s="36"/>
      <c r="V8559" s="36"/>
    </row>
    <row r="8560" spans="11:22" x14ac:dyDescent="0.25">
      <c r="K8560" s="36"/>
      <c r="L8560" s="37"/>
      <c r="M8560" s="37"/>
      <c r="N8560" s="37"/>
      <c r="O8560" s="37"/>
      <c r="P8560" s="36"/>
      <c r="S8560" s="36"/>
      <c r="T8560" s="36"/>
      <c r="U8560" s="36"/>
      <c r="V8560" s="36"/>
    </row>
    <row r="8561" spans="11:22" x14ac:dyDescent="0.25">
      <c r="K8561" s="36"/>
      <c r="L8561" s="37"/>
      <c r="M8561" s="37"/>
      <c r="N8561" s="37"/>
      <c r="O8561" s="37"/>
      <c r="P8561" s="36"/>
      <c r="S8561" s="36"/>
      <c r="T8561" s="36"/>
      <c r="U8561" s="36"/>
      <c r="V8561" s="36"/>
    </row>
    <row r="8562" spans="11:22" x14ac:dyDescent="0.25">
      <c r="K8562" s="36"/>
      <c r="L8562" s="37"/>
      <c r="M8562" s="37"/>
      <c r="N8562" s="37"/>
      <c r="O8562" s="37"/>
      <c r="P8562" s="36"/>
      <c r="S8562" s="36"/>
      <c r="T8562" s="36"/>
      <c r="U8562" s="36"/>
      <c r="V8562" s="36"/>
    </row>
    <row r="8563" spans="11:22" x14ac:dyDescent="0.25">
      <c r="K8563" s="36"/>
      <c r="L8563" s="37"/>
      <c r="M8563" s="37"/>
      <c r="N8563" s="37"/>
      <c r="O8563" s="37"/>
      <c r="P8563" s="36"/>
      <c r="S8563" s="36"/>
      <c r="T8563" s="36"/>
      <c r="U8563" s="36"/>
      <c r="V8563" s="36"/>
    </row>
    <row r="8564" spans="11:22" x14ac:dyDescent="0.25">
      <c r="K8564" s="36"/>
      <c r="L8564" s="37"/>
      <c r="M8564" s="37"/>
      <c r="N8564" s="37"/>
      <c r="O8564" s="37"/>
      <c r="P8564" s="36"/>
      <c r="S8564" s="36"/>
      <c r="T8564" s="36"/>
      <c r="U8564" s="36"/>
      <c r="V8564" s="36"/>
    </row>
    <row r="8565" spans="11:22" x14ac:dyDescent="0.25">
      <c r="K8565" s="36"/>
      <c r="L8565" s="37"/>
      <c r="M8565" s="37"/>
      <c r="N8565" s="37"/>
      <c r="O8565" s="37"/>
      <c r="P8565" s="36"/>
      <c r="S8565" s="36"/>
      <c r="T8565" s="36"/>
      <c r="U8565" s="36"/>
      <c r="V8565" s="36"/>
    </row>
    <row r="8566" spans="11:22" x14ac:dyDescent="0.25">
      <c r="K8566" s="36"/>
      <c r="L8566" s="37"/>
      <c r="M8566" s="37"/>
      <c r="N8566" s="37"/>
      <c r="O8566" s="37"/>
      <c r="P8566" s="36"/>
      <c r="S8566" s="36"/>
      <c r="T8566" s="36"/>
      <c r="U8566" s="36"/>
      <c r="V8566" s="36"/>
    </row>
    <row r="8567" spans="11:22" x14ac:dyDescent="0.25">
      <c r="K8567" s="36"/>
      <c r="L8567" s="37"/>
      <c r="M8567" s="37"/>
      <c r="N8567" s="37"/>
      <c r="O8567" s="37"/>
      <c r="P8567" s="36"/>
      <c r="S8567" s="36"/>
      <c r="T8567" s="36"/>
      <c r="U8567" s="36"/>
      <c r="V8567" s="36"/>
    </row>
    <row r="8568" spans="11:22" x14ac:dyDescent="0.25">
      <c r="K8568" s="36"/>
      <c r="L8568" s="37"/>
      <c r="M8568" s="37"/>
      <c r="N8568" s="37"/>
      <c r="O8568" s="37"/>
      <c r="P8568" s="36"/>
      <c r="S8568" s="36"/>
      <c r="T8568" s="36"/>
      <c r="U8568" s="36"/>
      <c r="V8568" s="36"/>
    </row>
    <row r="8569" spans="11:22" x14ac:dyDescent="0.25">
      <c r="K8569" s="36"/>
      <c r="L8569" s="37"/>
      <c r="M8569" s="37"/>
      <c r="N8569" s="37"/>
      <c r="O8569" s="37"/>
      <c r="P8569" s="36"/>
      <c r="S8569" s="36"/>
      <c r="T8569" s="36"/>
      <c r="U8569" s="36"/>
      <c r="V8569" s="36"/>
    </row>
    <row r="8570" spans="11:22" x14ac:dyDescent="0.25">
      <c r="K8570" s="36"/>
      <c r="L8570" s="37"/>
      <c r="M8570" s="37"/>
      <c r="N8570" s="37"/>
      <c r="O8570" s="37"/>
      <c r="P8570" s="36"/>
      <c r="S8570" s="36"/>
      <c r="T8570" s="36"/>
      <c r="U8570" s="36"/>
      <c r="V8570" s="36"/>
    </row>
    <row r="8571" spans="11:22" x14ac:dyDescent="0.25">
      <c r="K8571" s="36"/>
      <c r="L8571" s="37"/>
      <c r="M8571" s="37"/>
      <c r="N8571" s="37"/>
      <c r="O8571" s="37"/>
      <c r="P8571" s="36"/>
      <c r="S8571" s="36"/>
      <c r="T8571" s="36"/>
      <c r="U8571" s="36"/>
      <c r="V8571" s="36"/>
    </row>
    <row r="8572" spans="11:22" x14ac:dyDescent="0.25">
      <c r="K8572" s="36"/>
      <c r="L8572" s="37"/>
      <c r="M8572" s="37"/>
      <c r="N8572" s="37"/>
      <c r="O8572" s="37"/>
      <c r="P8572" s="36"/>
      <c r="S8572" s="36"/>
      <c r="T8572" s="36"/>
      <c r="U8572" s="36"/>
      <c r="V8572" s="36"/>
    </row>
    <row r="8573" spans="11:22" x14ac:dyDescent="0.25">
      <c r="K8573" s="36"/>
      <c r="L8573" s="37"/>
      <c r="M8573" s="37"/>
      <c r="N8573" s="37"/>
      <c r="O8573" s="37"/>
      <c r="P8573" s="36"/>
      <c r="S8573" s="36"/>
      <c r="T8573" s="36"/>
      <c r="U8573" s="36"/>
      <c r="V8573" s="36"/>
    </row>
    <row r="8574" spans="11:22" x14ac:dyDescent="0.25">
      <c r="K8574" s="36"/>
      <c r="L8574" s="37"/>
      <c r="M8574" s="37"/>
      <c r="N8574" s="37"/>
      <c r="O8574" s="37"/>
      <c r="P8574" s="36"/>
      <c r="S8574" s="36"/>
      <c r="T8574" s="36"/>
      <c r="U8574" s="36"/>
      <c r="V8574" s="36"/>
    </row>
    <row r="8575" spans="11:22" x14ac:dyDescent="0.25">
      <c r="K8575" s="36"/>
      <c r="L8575" s="37"/>
      <c r="M8575" s="37"/>
      <c r="N8575" s="37"/>
      <c r="O8575" s="37"/>
      <c r="P8575" s="36"/>
      <c r="S8575" s="36"/>
      <c r="T8575" s="36"/>
      <c r="U8575" s="36"/>
      <c r="V8575" s="36"/>
    </row>
    <row r="8576" spans="11:22" x14ac:dyDescent="0.25">
      <c r="K8576" s="36"/>
      <c r="L8576" s="37"/>
      <c r="M8576" s="37"/>
      <c r="N8576" s="37"/>
      <c r="O8576" s="37"/>
      <c r="P8576" s="36"/>
      <c r="S8576" s="36"/>
      <c r="T8576" s="36"/>
      <c r="U8576" s="36"/>
      <c r="V8576" s="36"/>
    </row>
    <row r="8577" spans="11:22" x14ac:dyDescent="0.25">
      <c r="K8577" s="36"/>
      <c r="L8577" s="37"/>
      <c r="M8577" s="37"/>
      <c r="N8577" s="37"/>
      <c r="O8577" s="37"/>
      <c r="P8577" s="36"/>
      <c r="S8577" s="36"/>
      <c r="T8577" s="36"/>
      <c r="U8577" s="36"/>
      <c r="V8577" s="36"/>
    </row>
    <row r="8578" spans="11:22" x14ac:dyDescent="0.25">
      <c r="K8578" s="36"/>
      <c r="L8578" s="37"/>
      <c r="M8578" s="37"/>
      <c r="N8578" s="37"/>
      <c r="O8578" s="37"/>
      <c r="P8578" s="36"/>
      <c r="S8578" s="36"/>
      <c r="T8578" s="36"/>
      <c r="U8578" s="36"/>
      <c r="V8578" s="36"/>
    </row>
    <row r="8579" spans="11:22" x14ac:dyDescent="0.25">
      <c r="K8579" s="36"/>
      <c r="L8579" s="37"/>
      <c r="M8579" s="37"/>
      <c r="N8579" s="37"/>
      <c r="O8579" s="37"/>
      <c r="P8579" s="36"/>
      <c r="S8579" s="36"/>
      <c r="T8579" s="36"/>
      <c r="U8579" s="36"/>
      <c r="V8579" s="36"/>
    </row>
    <row r="8580" spans="11:22" x14ac:dyDescent="0.25">
      <c r="K8580" s="36"/>
      <c r="L8580" s="37"/>
      <c r="M8580" s="37"/>
      <c r="N8580" s="37"/>
      <c r="O8580" s="37"/>
      <c r="P8580" s="36"/>
      <c r="S8580" s="36"/>
      <c r="T8580" s="36"/>
      <c r="U8580" s="36"/>
      <c r="V8580" s="36"/>
    </row>
    <row r="8581" spans="11:22" x14ac:dyDescent="0.25">
      <c r="K8581" s="36"/>
      <c r="L8581" s="37"/>
      <c r="M8581" s="37"/>
      <c r="N8581" s="37"/>
      <c r="O8581" s="37"/>
      <c r="P8581" s="36"/>
      <c r="S8581" s="36"/>
      <c r="T8581" s="36"/>
      <c r="U8581" s="36"/>
      <c r="V8581" s="36"/>
    </row>
    <row r="8582" spans="11:22" x14ac:dyDescent="0.25">
      <c r="K8582" s="36"/>
      <c r="L8582" s="37"/>
      <c r="M8582" s="37"/>
      <c r="N8582" s="37"/>
      <c r="O8582" s="37"/>
      <c r="P8582" s="36"/>
      <c r="S8582" s="36"/>
      <c r="T8582" s="36"/>
      <c r="U8582" s="36"/>
      <c r="V8582" s="36"/>
    </row>
    <row r="8583" spans="11:22" x14ac:dyDescent="0.25">
      <c r="K8583" s="36"/>
      <c r="L8583" s="37"/>
      <c r="M8583" s="37"/>
      <c r="N8583" s="37"/>
      <c r="O8583" s="37"/>
      <c r="P8583" s="36"/>
      <c r="S8583" s="36"/>
      <c r="T8583" s="36"/>
      <c r="U8583" s="36"/>
      <c r="V8583" s="36"/>
    </row>
    <row r="8584" spans="11:22" x14ac:dyDescent="0.25">
      <c r="K8584" s="36"/>
      <c r="L8584" s="37"/>
      <c r="M8584" s="37"/>
      <c r="N8584" s="37"/>
      <c r="O8584" s="37"/>
      <c r="P8584" s="36"/>
      <c r="S8584" s="36"/>
      <c r="T8584" s="36"/>
      <c r="U8584" s="36"/>
      <c r="V8584" s="36"/>
    </row>
    <row r="8585" spans="11:22" x14ac:dyDescent="0.25">
      <c r="K8585" s="36"/>
      <c r="L8585" s="37"/>
      <c r="M8585" s="37"/>
      <c r="N8585" s="37"/>
      <c r="O8585" s="37"/>
      <c r="P8585" s="36"/>
      <c r="S8585" s="36"/>
      <c r="T8585" s="36"/>
      <c r="U8585" s="36"/>
      <c r="V8585" s="36"/>
    </row>
    <row r="8586" spans="11:22" x14ac:dyDescent="0.25">
      <c r="K8586" s="36"/>
      <c r="L8586" s="37"/>
      <c r="M8586" s="37"/>
      <c r="N8586" s="37"/>
      <c r="O8586" s="37"/>
      <c r="P8586" s="36"/>
      <c r="S8586" s="36"/>
      <c r="T8586" s="36"/>
      <c r="U8586" s="36"/>
      <c r="V8586" s="36"/>
    </row>
    <row r="8587" spans="11:22" x14ac:dyDescent="0.25">
      <c r="K8587" s="36"/>
      <c r="L8587" s="37"/>
      <c r="M8587" s="37"/>
      <c r="N8587" s="37"/>
      <c r="O8587" s="37"/>
      <c r="P8587" s="36"/>
      <c r="S8587" s="36"/>
      <c r="T8587" s="36"/>
      <c r="U8587" s="36"/>
      <c r="V8587" s="36"/>
    </row>
    <row r="8588" spans="11:22" x14ac:dyDescent="0.25">
      <c r="K8588" s="36"/>
      <c r="L8588" s="37"/>
      <c r="M8588" s="37"/>
      <c r="N8588" s="37"/>
      <c r="O8588" s="37"/>
      <c r="P8588" s="36"/>
      <c r="S8588" s="36"/>
      <c r="T8588" s="36"/>
      <c r="U8588" s="36"/>
      <c r="V8588" s="36"/>
    </row>
    <row r="8589" spans="11:22" x14ac:dyDescent="0.25">
      <c r="K8589" s="36"/>
      <c r="L8589" s="37"/>
      <c r="M8589" s="37"/>
      <c r="N8589" s="37"/>
      <c r="O8589" s="37"/>
      <c r="P8589" s="36"/>
      <c r="S8589" s="36"/>
      <c r="T8589" s="36"/>
      <c r="U8589" s="36"/>
      <c r="V8589" s="36"/>
    </row>
    <row r="8590" spans="11:22" x14ac:dyDescent="0.25">
      <c r="K8590" s="36"/>
      <c r="L8590" s="37"/>
      <c r="M8590" s="37"/>
      <c r="N8590" s="37"/>
      <c r="O8590" s="37"/>
      <c r="P8590" s="36"/>
      <c r="S8590" s="36"/>
      <c r="T8590" s="36"/>
      <c r="U8590" s="36"/>
      <c r="V8590" s="36"/>
    </row>
    <row r="8591" spans="11:22" x14ac:dyDescent="0.25">
      <c r="K8591" s="36"/>
      <c r="L8591" s="37"/>
      <c r="M8591" s="37"/>
      <c r="N8591" s="37"/>
      <c r="O8591" s="37"/>
      <c r="P8591" s="36"/>
      <c r="S8591" s="36"/>
      <c r="T8591" s="36"/>
      <c r="U8591" s="36"/>
      <c r="V8591" s="36"/>
    </row>
    <row r="8592" spans="11:22" x14ac:dyDescent="0.25">
      <c r="K8592" s="36"/>
      <c r="L8592" s="37"/>
      <c r="M8592" s="37"/>
      <c r="N8592" s="37"/>
      <c r="O8592" s="37"/>
      <c r="P8592" s="36"/>
      <c r="S8592" s="36"/>
      <c r="T8592" s="36"/>
      <c r="U8592" s="36"/>
      <c r="V8592" s="36"/>
    </row>
    <row r="8593" spans="11:22" x14ac:dyDescent="0.25">
      <c r="K8593" s="36"/>
      <c r="L8593" s="37"/>
      <c r="M8593" s="37"/>
      <c r="N8593" s="37"/>
      <c r="O8593" s="37"/>
      <c r="P8593" s="36"/>
      <c r="S8593" s="36"/>
      <c r="T8593" s="36"/>
      <c r="U8593" s="36"/>
      <c r="V8593" s="36"/>
    </row>
    <row r="8594" spans="11:22" x14ac:dyDescent="0.25">
      <c r="K8594" s="36"/>
      <c r="L8594" s="37"/>
      <c r="M8594" s="37"/>
      <c r="N8594" s="37"/>
      <c r="O8594" s="37"/>
      <c r="P8594" s="36"/>
      <c r="S8594" s="36"/>
      <c r="T8594" s="36"/>
      <c r="U8594" s="36"/>
      <c r="V8594" s="36"/>
    </row>
    <row r="8595" spans="11:22" x14ac:dyDescent="0.25">
      <c r="K8595" s="36"/>
      <c r="L8595" s="37"/>
      <c r="M8595" s="37"/>
      <c r="N8595" s="37"/>
      <c r="O8595" s="37"/>
      <c r="P8595" s="36"/>
      <c r="S8595" s="36"/>
      <c r="T8595" s="36"/>
      <c r="U8595" s="36"/>
      <c r="V8595" s="36"/>
    </row>
    <row r="8596" spans="11:22" x14ac:dyDescent="0.25">
      <c r="K8596" s="36"/>
      <c r="L8596" s="37"/>
      <c r="M8596" s="37"/>
      <c r="N8596" s="37"/>
      <c r="O8596" s="37"/>
      <c r="P8596" s="36"/>
      <c r="S8596" s="36"/>
      <c r="T8596" s="36"/>
      <c r="U8596" s="36"/>
      <c r="V8596" s="36"/>
    </row>
    <row r="8597" spans="11:22" x14ac:dyDescent="0.25">
      <c r="K8597" s="36"/>
      <c r="L8597" s="37"/>
      <c r="M8597" s="37"/>
      <c r="N8597" s="37"/>
      <c r="O8597" s="37"/>
      <c r="P8597" s="36"/>
      <c r="S8597" s="36"/>
      <c r="T8597" s="36"/>
      <c r="U8597" s="36"/>
      <c r="V8597" s="36"/>
    </row>
    <row r="8598" spans="11:22" x14ac:dyDescent="0.25">
      <c r="K8598" s="36"/>
      <c r="L8598" s="37"/>
      <c r="M8598" s="37"/>
      <c r="N8598" s="37"/>
      <c r="O8598" s="37"/>
      <c r="P8598" s="36"/>
      <c r="S8598" s="36"/>
      <c r="T8598" s="36"/>
      <c r="U8598" s="36"/>
      <c r="V8598" s="36"/>
    </row>
    <row r="8599" spans="11:22" x14ac:dyDescent="0.25">
      <c r="K8599" s="36"/>
      <c r="L8599" s="37"/>
      <c r="M8599" s="37"/>
      <c r="N8599" s="37"/>
      <c r="O8599" s="37"/>
      <c r="P8599" s="36"/>
      <c r="S8599" s="36"/>
      <c r="T8599" s="36"/>
      <c r="U8599" s="36"/>
      <c r="V8599" s="36"/>
    </row>
    <row r="8600" spans="11:22" x14ac:dyDescent="0.25">
      <c r="K8600" s="36"/>
      <c r="L8600" s="37"/>
      <c r="M8600" s="37"/>
      <c r="N8600" s="37"/>
      <c r="O8600" s="37"/>
      <c r="P8600" s="36"/>
      <c r="S8600" s="36"/>
      <c r="T8600" s="36"/>
      <c r="U8600" s="36"/>
      <c r="V8600" s="36"/>
    </row>
    <row r="8601" spans="11:22" x14ac:dyDescent="0.25">
      <c r="K8601" s="36"/>
      <c r="L8601" s="37"/>
      <c r="M8601" s="37"/>
      <c r="N8601" s="37"/>
      <c r="O8601" s="37"/>
      <c r="P8601" s="36"/>
      <c r="S8601" s="36"/>
      <c r="T8601" s="36"/>
      <c r="U8601" s="36"/>
      <c r="V8601" s="36"/>
    </row>
    <row r="8602" spans="11:22" x14ac:dyDescent="0.25">
      <c r="K8602" s="36"/>
      <c r="L8602" s="37"/>
      <c r="M8602" s="37"/>
      <c r="N8602" s="37"/>
      <c r="O8602" s="37"/>
      <c r="P8602" s="36"/>
      <c r="S8602" s="36"/>
      <c r="T8602" s="36"/>
      <c r="U8602" s="36"/>
      <c r="V8602" s="36"/>
    </row>
    <row r="8603" spans="11:22" x14ac:dyDescent="0.25">
      <c r="K8603" s="36"/>
      <c r="L8603" s="37"/>
      <c r="M8603" s="37"/>
      <c r="N8603" s="37"/>
      <c r="O8603" s="37"/>
      <c r="P8603" s="36"/>
      <c r="S8603" s="36"/>
      <c r="T8603" s="36"/>
      <c r="U8603" s="36"/>
      <c r="V8603" s="36"/>
    </row>
    <row r="8604" spans="11:22" x14ac:dyDescent="0.25">
      <c r="K8604" s="36"/>
      <c r="L8604" s="37"/>
      <c r="M8604" s="37"/>
      <c r="N8604" s="37"/>
      <c r="O8604" s="37"/>
      <c r="P8604" s="36"/>
      <c r="S8604" s="36"/>
      <c r="T8604" s="36"/>
      <c r="U8604" s="36"/>
      <c r="V8604" s="36"/>
    </row>
    <row r="8605" spans="11:22" x14ac:dyDescent="0.25">
      <c r="K8605" s="36"/>
      <c r="L8605" s="37"/>
      <c r="M8605" s="37"/>
      <c r="N8605" s="37"/>
      <c r="O8605" s="37"/>
      <c r="P8605" s="36"/>
      <c r="S8605" s="36"/>
      <c r="T8605" s="36"/>
      <c r="U8605" s="36"/>
      <c r="V8605" s="36"/>
    </row>
    <row r="8606" spans="11:22" x14ac:dyDescent="0.25">
      <c r="K8606" s="36"/>
      <c r="L8606" s="37"/>
      <c r="M8606" s="37"/>
      <c r="N8606" s="37"/>
      <c r="O8606" s="37"/>
      <c r="P8606" s="36"/>
      <c r="S8606" s="36"/>
      <c r="T8606" s="36"/>
      <c r="U8606" s="36"/>
      <c r="V8606" s="36"/>
    </row>
    <row r="8607" spans="11:22" x14ac:dyDescent="0.25">
      <c r="K8607" s="36"/>
      <c r="L8607" s="37"/>
      <c r="M8607" s="37"/>
      <c r="N8607" s="37"/>
      <c r="O8607" s="37"/>
      <c r="P8607" s="36"/>
      <c r="S8607" s="36"/>
      <c r="T8607" s="36"/>
      <c r="U8607" s="36"/>
      <c r="V8607" s="36"/>
    </row>
    <row r="8608" spans="11:22" x14ac:dyDescent="0.25">
      <c r="K8608" s="36"/>
      <c r="L8608" s="37"/>
      <c r="M8608" s="37"/>
      <c r="N8608" s="37"/>
      <c r="O8608" s="37"/>
      <c r="P8608" s="36"/>
      <c r="S8608" s="36"/>
      <c r="T8608" s="36"/>
      <c r="U8608" s="36"/>
      <c r="V8608" s="36"/>
    </row>
    <row r="8609" spans="11:22" x14ac:dyDescent="0.25">
      <c r="K8609" s="36"/>
      <c r="L8609" s="37"/>
      <c r="M8609" s="37"/>
      <c r="N8609" s="37"/>
      <c r="O8609" s="37"/>
      <c r="P8609" s="36"/>
      <c r="S8609" s="36"/>
      <c r="T8609" s="36"/>
      <c r="U8609" s="36"/>
      <c r="V8609" s="36"/>
    </row>
    <row r="8610" spans="11:22" x14ac:dyDescent="0.25">
      <c r="K8610" s="36"/>
      <c r="L8610" s="37"/>
      <c r="M8610" s="37"/>
      <c r="N8610" s="37"/>
      <c r="O8610" s="37"/>
      <c r="P8610" s="36"/>
      <c r="S8610" s="36"/>
      <c r="T8610" s="36"/>
      <c r="U8610" s="36"/>
      <c r="V8610" s="36"/>
    </row>
    <row r="8611" spans="11:22" x14ac:dyDescent="0.25">
      <c r="K8611" s="36"/>
      <c r="L8611" s="37"/>
      <c r="M8611" s="37"/>
      <c r="N8611" s="37"/>
      <c r="O8611" s="37"/>
      <c r="P8611" s="36"/>
      <c r="S8611" s="36"/>
      <c r="T8611" s="36"/>
      <c r="U8611" s="36"/>
      <c r="V8611" s="36"/>
    </row>
    <row r="8612" spans="11:22" x14ac:dyDescent="0.25">
      <c r="K8612" s="36"/>
      <c r="L8612" s="37"/>
      <c r="M8612" s="37"/>
      <c r="N8612" s="37"/>
      <c r="O8612" s="37"/>
      <c r="P8612" s="36"/>
      <c r="S8612" s="36"/>
      <c r="T8612" s="36"/>
      <c r="U8612" s="36"/>
      <c r="V8612" s="36"/>
    </row>
    <row r="8613" spans="11:22" x14ac:dyDescent="0.25">
      <c r="K8613" s="36"/>
      <c r="L8613" s="37"/>
      <c r="M8613" s="37"/>
      <c r="N8613" s="37"/>
      <c r="O8613" s="37"/>
      <c r="P8613" s="36"/>
      <c r="S8613" s="36"/>
      <c r="T8613" s="36"/>
      <c r="U8613" s="36"/>
      <c r="V8613" s="36"/>
    </row>
    <row r="8614" spans="11:22" x14ac:dyDescent="0.25">
      <c r="K8614" s="36"/>
      <c r="L8614" s="37"/>
      <c r="M8614" s="37"/>
      <c r="N8614" s="37"/>
      <c r="O8614" s="37"/>
      <c r="P8614" s="36"/>
      <c r="S8614" s="36"/>
      <c r="T8614" s="36"/>
      <c r="U8614" s="36"/>
      <c r="V8614" s="36"/>
    </row>
    <row r="8615" spans="11:22" x14ac:dyDescent="0.25">
      <c r="K8615" s="36"/>
      <c r="L8615" s="37"/>
      <c r="M8615" s="37"/>
      <c r="N8615" s="37"/>
      <c r="O8615" s="37"/>
      <c r="P8615" s="36"/>
      <c r="S8615" s="36"/>
      <c r="T8615" s="36"/>
      <c r="U8615" s="36"/>
      <c r="V8615" s="36"/>
    </row>
    <row r="8616" spans="11:22" x14ac:dyDescent="0.25">
      <c r="K8616" s="36"/>
      <c r="L8616" s="37"/>
      <c r="M8616" s="37"/>
      <c r="N8616" s="37"/>
      <c r="O8616" s="37"/>
      <c r="P8616" s="36"/>
      <c r="S8616" s="36"/>
      <c r="T8616" s="36"/>
      <c r="U8616" s="36"/>
      <c r="V8616" s="36"/>
    </row>
    <row r="8617" spans="11:22" x14ac:dyDescent="0.25">
      <c r="K8617" s="36"/>
      <c r="L8617" s="37"/>
      <c r="M8617" s="37"/>
      <c r="N8617" s="37"/>
      <c r="O8617" s="37"/>
      <c r="P8617" s="36"/>
      <c r="S8617" s="36"/>
      <c r="T8617" s="36"/>
      <c r="U8617" s="36"/>
      <c r="V8617" s="36"/>
    </row>
    <row r="8618" spans="11:22" x14ac:dyDescent="0.25">
      <c r="K8618" s="36"/>
      <c r="L8618" s="37"/>
      <c r="M8618" s="37"/>
      <c r="N8618" s="37"/>
      <c r="O8618" s="37"/>
      <c r="P8618" s="36"/>
      <c r="S8618" s="36"/>
      <c r="T8618" s="36"/>
      <c r="U8618" s="36"/>
      <c r="V8618" s="36"/>
    </row>
    <row r="8619" spans="11:22" x14ac:dyDescent="0.25">
      <c r="K8619" s="36"/>
      <c r="L8619" s="37"/>
      <c r="M8619" s="37"/>
      <c r="N8619" s="37"/>
      <c r="O8619" s="37"/>
      <c r="P8619" s="36"/>
      <c r="S8619" s="36"/>
      <c r="T8619" s="36"/>
      <c r="U8619" s="36"/>
      <c r="V8619" s="36"/>
    </row>
    <row r="8620" spans="11:22" x14ac:dyDescent="0.25">
      <c r="K8620" s="36"/>
      <c r="L8620" s="37"/>
      <c r="M8620" s="37"/>
      <c r="N8620" s="37"/>
      <c r="O8620" s="37"/>
      <c r="P8620" s="36"/>
      <c r="S8620" s="36"/>
      <c r="T8620" s="36"/>
      <c r="U8620" s="36"/>
      <c r="V8620" s="36"/>
    </row>
    <row r="8621" spans="11:22" x14ac:dyDescent="0.25">
      <c r="K8621" s="36"/>
      <c r="L8621" s="37"/>
      <c r="M8621" s="37"/>
      <c r="N8621" s="37"/>
      <c r="O8621" s="37"/>
      <c r="P8621" s="36"/>
      <c r="S8621" s="36"/>
      <c r="T8621" s="36"/>
      <c r="U8621" s="36"/>
      <c r="V8621" s="36"/>
    </row>
    <row r="8622" spans="11:22" x14ac:dyDescent="0.25">
      <c r="K8622" s="36"/>
      <c r="L8622" s="37"/>
      <c r="M8622" s="37"/>
      <c r="N8622" s="37"/>
      <c r="O8622" s="37"/>
      <c r="P8622" s="36"/>
      <c r="S8622" s="36"/>
      <c r="T8622" s="36"/>
      <c r="U8622" s="36"/>
      <c r="V8622" s="36"/>
    </row>
    <row r="8623" spans="11:22" x14ac:dyDescent="0.25">
      <c r="K8623" s="36"/>
      <c r="L8623" s="37"/>
      <c r="M8623" s="37"/>
      <c r="N8623" s="37"/>
      <c r="O8623" s="37"/>
      <c r="P8623" s="36"/>
      <c r="S8623" s="36"/>
      <c r="T8623" s="36"/>
      <c r="U8623" s="36"/>
      <c r="V8623" s="36"/>
    </row>
    <row r="8624" spans="11:22" x14ac:dyDescent="0.25">
      <c r="K8624" s="36"/>
      <c r="L8624" s="37"/>
      <c r="M8624" s="37"/>
      <c r="N8624" s="37"/>
      <c r="O8624" s="37"/>
      <c r="P8624" s="36"/>
      <c r="S8624" s="36"/>
      <c r="T8624" s="36"/>
      <c r="U8624" s="36"/>
      <c r="V8624" s="36"/>
    </row>
    <row r="8625" spans="11:22" x14ac:dyDescent="0.25">
      <c r="K8625" s="36"/>
      <c r="L8625" s="37"/>
      <c r="M8625" s="37"/>
      <c r="N8625" s="37"/>
      <c r="O8625" s="37"/>
      <c r="P8625" s="36"/>
      <c r="S8625" s="36"/>
      <c r="T8625" s="36"/>
      <c r="U8625" s="36"/>
      <c r="V8625" s="36"/>
    </row>
    <row r="8626" spans="11:22" x14ac:dyDescent="0.25">
      <c r="K8626" s="36"/>
      <c r="L8626" s="37"/>
      <c r="M8626" s="37"/>
      <c r="N8626" s="37"/>
      <c r="O8626" s="37"/>
      <c r="P8626" s="36"/>
      <c r="S8626" s="36"/>
      <c r="T8626" s="36"/>
      <c r="U8626" s="36"/>
      <c r="V8626" s="36"/>
    </row>
    <row r="8627" spans="11:22" x14ac:dyDescent="0.25">
      <c r="K8627" s="36"/>
      <c r="L8627" s="37"/>
      <c r="M8627" s="37"/>
      <c r="N8627" s="37"/>
      <c r="O8627" s="37"/>
      <c r="P8627" s="36"/>
      <c r="S8627" s="36"/>
      <c r="T8627" s="36"/>
      <c r="U8627" s="36"/>
      <c r="V8627" s="36"/>
    </row>
    <row r="8628" spans="11:22" x14ac:dyDescent="0.25">
      <c r="K8628" s="36"/>
      <c r="L8628" s="37"/>
      <c r="M8628" s="37"/>
      <c r="N8628" s="37"/>
      <c r="O8628" s="37"/>
      <c r="P8628" s="36"/>
      <c r="S8628" s="36"/>
      <c r="T8628" s="36"/>
      <c r="U8628" s="36"/>
      <c r="V8628" s="36"/>
    </row>
    <row r="8629" spans="11:22" x14ac:dyDescent="0.25">
      <c r="K8629" s="36"/>
      <c r="L8629" s="37"/>
      <c r="M8629" s="37"/>
      <c r="N8629" s="37"/>
      <c r="O8629" s="37"/>
      <c r="P8629" s="36"/>
      <c r="S8629" s="36"/>
      <c r="T8629" s="36"/>
      <c r="U8629" s="36"/>
      <c r="V8629" s="36"/>
    </row>
    <row r="8630" spans="11:22" x14ac:dyDescent="0.25">
      <c r="K8630" s="36"/>
      <c r="L8630" s="37"/>
      <c r="M8630" s="37"/>
      <c r="N8630" s="37"/>
      <c r="O8630" s="37"/>
      <c r="P8630" s="36"/>
      <c r="S8630" s="36"/>
      <c r="T8630" s="36"/>
      <c r="U8630" s="36"/>
      <c r="V8630" s="36"/>
    </row>
    <row r="8631" spans="11:22" x14ac:dyDescent="0.25">
      <c r="K8631" s="36"/>
      <c r="L8631" s="37"/>
      <c r="M8631" s="37"/>
      <c r="N8631" s="37"/>
      <c r="O8631" s="37"/>
      <c r="P8631" s="36"/>
      <c r="S8631" s="36"/>
      <c r="T8631" s="36"/>
      <c r="U8631" s="36"/>
      <c r="V8631" s="36"/>
    </row>
    <row r="8632" spans="11:22" x14ac:dyDescent="0.25">
      <c r="K8632" s="36"/>
      <c r="L8632" s="37"/>
      <c r="M8632" s="37"/>
      <c r="N8632" s="37"/>
      <c r="O8632" s="37"/>
      <c r="P8632" s="36"/>
      <c r="S8632" s="36"/>
      <c r="T8632" s="36"/>
      <c r="U8632" s="36"/>
      <c r="V8632" s="36"/>
    </row>
    <row r="8633" spans="11:22" x14ac:dyDescent="0.25">
      <c r="K8633" s="36"/>
      <c r="L8633" s="37"/>
      <c r="M8633" s="37"/>
      <c r="N8633" s="37"/>
      <c r="O8633" s="37"/>
      <c r="P8633" s="36"/>
      <c r="S8633" s="36"/>
      <c r="T8633" s="36"/>
      <c r="U8633" s="36"/>
      <c r="V8633" s="36"/>
    </row>
    <row r="8634" spans="11:22" x14ac:dyDescent="0.25">
      <c r="K8634" s="36"/>
      <c r="L8634" s="37"/>
      <c r="M8634" s="37"/>
      <c r="N8634" s="37"/>
      <c r="O8634" s="37"/>
      <c r="P8634" s="36"/>
      <c r="S8634" s="36"/>
      <c r="T8634" s="36"/>
      <c r="U8634" s="36"/>
      <c r="V8634" s="36"/>
    </row>
    <row r="8635" spans="11:22" x14ac:dyDescent="0.25">
      <c r="K8635" s="36"/>
      <c r="L8635" s="37"/>
      <c r="M8635" s="37"/>
      <c r="N8635" s="37"/>
      <c r="O8635" s="37"/>
      <c r="P8635" s="36"/>
      <c r="S8635" s="36"/>
      <c r="T8635" s="36"/>
      <c r="U8635" s="36"/>
      <c r="V8635" s="36"/>
    </row>
    <row r="8636" spans="11:22" x14ac:dyDescent="0.25">
      <c r="K8636" s="36"/>
      <c r="L8636" s="37"/>
      <c r="M8636" s="37"/>
      <c r="N8636" s="37"/>
      <c r="O8636" s="37"/>
      <c r="P8636" s="36"/>
      <c r="S8636" s="36"/>
      <c r="T8636" s="36"/>
      <c r="U8636" s="36"/>
      <c r="V8636" s="36"/>
    </row>
    <row r="8637" spans="11:22" x14ac:dyDescent="0.25">
      <c r="K8637" s="36"/>
      <c r="L8637" s="37"/>
      <c r="M8637" s="37"/>
      <c r="N8637" s="37"/>
      <c r="O8637" s="37"/>
      <c r="P8637" s="36"/>
      <c r="S8637" s="36"/>
      <c r="T8637" s="36"/>
      <c r="U8637" s="36"/>
      <c r="V8637" s="36"/>
    </row>
    <row r="8638" spans="11:22" x14ac:dyDescent="0.25">
      <c r="K8638" s="36"/>
      <c r="L8638" s="37"/>
      <c r="M8638" s="37"/>
      <c r="N8638" s="37"/>
      <c r="O8638" s="37"/>
      <c r="P8638" s="36"/>
      <c r="S8638" s="36"/>
      <c r="T8638" s="36"/>
      <c r="U8638" s="36"/>
      <c r="V8638" s="36"/>
    </row>
    <row r="8639" spans="11:22" x14ac:dyDescent="0.25">
      <c r="K8639" s="36"/>
      <c r="L8639" s="37"/>
      <c r="M8639" s="37"/>
      <c r="N8639" s="37"/>
      <c r="O8639" s="37"/>
      <c r="P8639" s="36"/>
      <c r="S8639" s="36"/>
      <c r="T8639" s="36"/>
      <c r="U8639" s="36"/>
      <c r="V8639" s="36"/>
    </row>
    <row r="8640" spans="11:22" x14ac:dyDescent="0.25">
      <c r="K8640" s="36"/>
      <c r="L8640" s="37"/>
      <c r="M8640" s="37"/>
      <c r="N8640" s="37"/>
      <c r="O8640" s="37"/>
      <c r="P8640" s="36"/>
      <c r="S8640" s="36"/>
      <c r="T8640" s="36"/>
      <c r="U8640" s="36"/>
      <c r="V8640" s="36"/>
    </row>
    <row r="8641" spans="11:22" x14ac:dyDescent="0.25">
      <c r="K8641" s="36"/>
      <c r="L8641" s="37"/>
      <c r="M8641" s="37"/>
      <c r="N8641" s="37"/>
      <c r="O8641" s="37"/>
      <c r="P8641" s="36"/>
      <c r="S8641" s="36"/>
      <c r="T8641" s="36"/>
      <c r="U8641" s="36"/>
      <c r="V8641" s="36"/>
    </row>
    <row r="8642" spans="11:22" x14ac:dyDescent="0.25">
      <c r="K8642" s="36"/>
      <c r="L8642" s="37"/>
      <c r="M8642" s="37"/>
      <c r="N8642" s="37"/>
      <c r="O8642" s="37"/>
      <c r="P8642" s="36"/>
      <c r="S8642" s="36"/>
      <c r="T8642" s="36"/>
      <c r="U8642" s="36"/>
      <c r="V8642" s="36"/>
    </row>
    <row r="8643" spans="11:22" x14ac:dyDescent="0.25">
      <c r="K8643" s="36"/>
      <c r="L8643" s="37"/>
      <c r="M8643" s="37"/>
      <c r="N8643" s="37"/>
      <c r="O8643" s="37"/>
      <c r="P8643" s="36"/>
      <c r="S8643" s="36"/>
      <c r="T8643" s="36"/>
      <c r="U8643" s="36"/>
      <c r="V8643" s="36"/>
    </row>
    <row r="8644" spans="11:22" x14ac:dyDescent="0.25">
      <c r="K8644" s="36"/>
      <c r="L8644" s="37"/>
      <c r="M8644" s="37"/>
      <c r="N8644" s="37"/>
      <c r="O8644" s="37"/>
      <c r="P8644" s="36"/>
      <c r="S8644" s="36"/>
      <c r="T8644" s="36"/>
      <c r="U8644" s="36"/>
      <c r="V8644" s="36"/>
    </row>
    <row r="8645" spans="11:22" x14ac:dyDescent="0.25">
      <c r="K8645" s="36"/>
      <c r="L8645" s="37"/>
      <c r="M8645" s="37"/>
      <c r="N8645" s="37"/>
      <c r="O8645" s="37"/>
      <c r="P8645" s="36"/>
      <c r="S8645" s="36"/>
      <c r="T8645" s="36"/>
      <c r="U8645" s="36"/>
      <c r="V8645" s="36"/>
    </row>
    <row r="8646" spans="11:22" x14ac:dyDescent="0.25">
      <c r="K8646" s="36"/>
      <c r="L8646" s="37"/>
      <c r="M8646" s="37"/>
      <c r="N8646" s="37"/>
      <c r="O8646" s="37"/>
      <c r="P8646" s="36"/>
      <c r="S8646" s="36"/>
      <c r="T8646" s="36"/>
      <c r="U8646" s="36"/>
      <c r="V8646" s="36"/>
    </row>
    <row r="8647" spans="11:22" x14ac:dyDescent="0.25">
      <c r="K8647" s="36"/>
      <c r="L8647" s="37"/>
      <c r="M8647" s="37"/>
      <c r="N8647" s="37"/>
      <c r="O8647" s="37"/>
      <c r="P8647" s="36"/>
      <c r="S8647" s="36"/>
      <c r="T8647" s="36"/>
      <c r="U8647" s="36"/>
      <c r="V8647" s="36"/>
    </row>
    <row r="8648" spans="11:22" x14ac:dyDescent="0.25">
      <c r="K8648" s="36"/>
      <c r="L8648" s="37"/>
      <c r="M8648" s="37"/>
      <c r="N8648" s="37"/>
      <c r="O8648" s="37"/>
      <c r="P8648" s="36"/>
      <c r="S8648" s="36"/>
      <c r="T8648" s="36"/>
      <c r="U8648" s="36"/>
      <c r="V8648" s="36"/>
    </row>
    <row r="8649" spans="11:22" x14ac:dyDescent="0.25">
      <c r="K8649" s="36"/>
      <c r="L8649" s="37"/>
      <c r="M8649" s="37"/>
      <c r="N8649" s="37"/>
      <c r="O8649" s="37"/>
      <c r="P8649" s="36"/>
      <c r="S8649" s="36"/>
      <c r="T8649" s="36"/>
      <c r="U8649" s="36"/>
      <c r="V8649" s="36"/>
    </row>
    <row r="8650" spans="11:22" x14ac:dyDescent="0.25">
      <c r="K8650" s="36"/>
      <c r="L8650" s="37"/>
      <c r="M8650" s="37"/>
      <c r="N8650" s="37"/>
      <c r="O8650" s="37"/>
      <c r="P8650" s="36"/>
      <c r="S8650" s="36"/>
      <c r="T8650" s="36"/>
      <c r="U8650" s="36"/>
      <c r="V8650" s="36"/>
    </row>
    <row r="8651" spans="11:22" x14ac:dyDescent="0.25">
      <c r="K8651" s="36"/>
      <c r="L8651" s="37"/>
      <c r="M8651" s="37"/>
      <c r="N8651" s="37"/>
      <c r="O8651" s="37"/>
      <c r="P8651" s="36"/>
      <c r="S8651" s="36"/>
      <c r="T8651" s="36"/>
      <c r="U8651" s="36"/>
      <c r="V8651" s="36"/>
    </row>
    <row r="8652" spans="11:22" x14ac:dyDescent="0.25">
      <c r="K8652" s="36"/>
      <c r="L8652" s="37"/>
      <c r="M8652" s="37"/>
      <c r="N8652" s="37"/>
      <c r="O8652" s="37"/>
      <c r="P8652" s="36"/>
      <c r="S8652" s="36"/>
      <c r="T8652" s="36"/>
      <c r="U8652" s="36"/>
      <c r="V8652" s="36"/>
    </row>
    <row r="8653" spans="11:22" x14ac:dyDescent="0.25">
      <c r="K8653" s="36"/>
      <c r="L8653" s="37"/>
      <c r="M8653" s="37"/>
      <c r="N8653" s="37"/>
      <c r="O8653" s="37"/>
      <c r="P8653" s="36"/>
      <c r="S8653" s="36"/>
      <c r="T8653" s="36"/>
      <c r="U8653" s="36"/>
      <c r="V8653" s="36"/>
    </row>
    <row r="8654" spans="11:22" x14ac:dyDescent="0.25">
      <c r="K8654" s="36"/>
      <c r="L8654" s="37"/>
      <c r="M8654" s="37"/>
      <c r="N8654" s="37"/>
      <c r="O8654" s="37"/>
      <c r="P8654" s="36"/>
      <c r="S8654" s="36"/>
      <c r="T8654" s="36"/>
      <c r="U8654" s="36"/>
      <c r="V8654" s="36"/>
    </row>
    <row r="8655" spans="11:22" x14ac:dyDescent="0.25">
      <c r="K8655" s="36"/>
      <c r="L8655" s="37"/>
      <c r="M8655" s="37"/>
      <c r="N8655" s="37"/>
      <c r="O8655" s="37"/>
      <c r="P8655" s="36"/>
      <c r="S8655" s="36"/>
      <c r="T8655" s="36"/>
      <c r="U8655" s="36"/>
      <c r="V8655" s="36"/>
    </row>
    <row r="8656" spans="11:22" x14ac:dyDescent="0.25">
      <c r="K8656" s="36"/>
      <c r="L8656" s="37"/>
      <c r="M8656" s="37"/>
      <c r="N8656" s="37"/>
      <c r="O8656" s="37"/>
      <c r="P8656" s="36"/>
      <c r="S8656" s="36"/>
      <c r="T8656" s="36"/>
      <c r="U8656" s="36"/>
      <c r="V8656" s="36"/>
    </row>
    <row r="8657" spans="11:22" x14ac:dyDescent="0.25">
      <c r="K8657" s="36"/>
      <c r="L8657" s="37"/>
      <c r="M8657" s="37"/>
      <c r="N8657" s="37"/>
      <c r="O8657" s="37"/>
      <c r="P8657" s="36"/>
      <c r="S8657" s="36"/>
      <c r="T8657" s="36"/>
      <c r="U8657" s="36"/>
      <c r="V8657" s="36"/>
    </row>
    <row r="8658" spans="11:22" x14ac:dyDescent="0.25">
      <c r="K8658" s="36"/>
      <c r="L8658" s="37"/>
      <c r="M8658" s="37"/>
      <c r="N8658" s="37"/>
      <c r="O8658" s="37"/>
      <c r="P8658" s="36"/>
      <c r="S8658" s="36"/>
      <c r="T8658" s="36"/>
      <c r="U8658" s="36"/>
      <c r="V8658" s="36"/>
    </row>
    <row r="8659" spans="11:22" x14ac:dyDescent="0.25">
      <c r="K8659" s="36"/>
      <c r="L8659" s="37"/>
      <c r="M8659" s="37"/>
      <c r="N8659" s="37"/>
      <c r="O8659" s="37"/>
      <c r="P8659" s="36"/>
      <c r="S8659" s="36"/>
      <c r="T8659" s="36"/>
      <c r="U8659" s="36"/>
      <c r="V8659" s="36"/>
    </row>
    <row r="8660" spans="11:22" x14ac:dyDescent="0.25">
      <c r="K8660" s="36"/>
      <c r="L8660" s="37"/>
      <c r="M8660" s="37"/>
      <c r="N8660" s="37"/>
      <c r="O8660" s="37"/>
      <c r="P8660" s="36"/>
      <c r="S8660" s="36"/>
      <c r="T8660" s="36"/>
      <c r="U8660" s="36"/>
      <c r="V8660" s="36"/>
    </row>
    <row r="8661" spans="11:22" x14ac:dyDescent="0.25">
      <c r="K8661" s="36"/>
      <c r="L8661" s="37"/>
      <c r="M8661" s="37"/>
      <c r="N8661" s="37"/>
      <c r="O8661" s="37"/>
      <c r="P8661" s="36"/>
      <c r="S8661" s="36"/>
      <c r="T8661" s="36"/>
      <c r="U8661" s="36"/>
      <c r="V8661" s="36"/>
    </row>
    <row r="8662" spans="11:22" x14ac:dyDescent="0.25">
      <c r="K8662" s="36"/>
      <c r="L8662" s="37"/>
      <c r="M8662" s="37"/>
      <c r="N8662" s="37"/>
      <c r="O8662" s="37"/>
      <c r="P8662" s="36"/>
      <c r="S8662" s="36"/>
      <c r="T8662" s="36"/>
      <c r="U8662" s="36"/>
      <c r="V8662" s="36"/>
    </row>
    <row r="8663" spans="11:22" x14ac:dyDescent="0.25">
      <c r="K8663" s="36"/>
      <c r="L8663" s="37"/>
      <c r="M8663" s="37"/>
      <c r="N8663" s="37"/>
      <c r="O8663" s="37"/>
      <c r="P8663" s="36"/>
      <c r="S8663" s="36"/>
      <c r="T8663" s="36"/>
      <c r="U8663" s="36"/>
      <c r="V8663" s="36"/>
    </row>
    <row r="8664" spans="11:22" x14ac:dyDescent="0.25">
      <c r="K8664" s="36"/>
      <c r="L8664" s="37"/>
      <c r="M8664" s="37"/>
      <c r="N8664" s="37"/>
      <c r="O8664" s="37"/>
      <c r="P8664" s="36"/>
      <c r="S8664" s="36"/>
      <c r="T8664" s="36"/>
      <c r="U8664" s="36"/>
      <c r="V8664" s="36"/>
    </row>
    <row r="8665" spans="11:22" x14ac:dyDescent="0.25">
      <c r="K8665" s="36"/>
      <c r="L8665" s="37"/>
      <c r="M8665" s="37"/>
      <c r="N8665" s="37"/>
      <c r="O8665" s="37"/>
      <c r="P8665" s="36"/>
      <c r="S8665" s="36"/>
      <c r="T8665" s="36"/>
      <c r="U8665" s="36"/>
      <c r="V8665" s="36"/>
    </row>
    <row r="8666" spans="11:22" x14ac:dyDescent="0.25">
      <c r="K8666" s="36"/>
      <c r="L8666" s="37"/>
      <c r="M8666" s="37"/>
      <c r="N8666" s="37"/>
      <c r="O8666" s="37"/>
      <c r="P8666" s="36"/>
      <c r="S8666" s="36"/>
      <c r="T8666" s="36"/>
      <c r="U8666" s="36"/>
      <c r="V8666" s="36"/>
    </row>
    <row r="8667" spans="11:22" x14ac:dyDescent="0.25">
      <c r="K8667" s="36"/>
      <c r="L8667" s="37"/>
      <c r="M8667" s="37"/>
      <c r="N8667" s="37"/>
      <c r="O8667" s="37"/>
      <c r="P8667" s="36"/>
      <c r="S8667" s="36"/>
      <c r="T8667" s="36"/>
      <c r="U8667" s="36"/>
      <c r="V8667" s="36"/>
    </row>
    <row r="8668" spans="11:22" x14ac:dyDescent="0.25">
      <c r="K8668" s="36"/>
      <c r="L8668" s="37"/>
      <c r="M8668" s="37"/>
      <c r="N8668" s="37"/>
      <c r="O8668" s="37"/>
      <c r="P8668" s="36"/>
      <c r="S8668" s="36"/>
      <c r="T8668" s="36"/>
      <c r="U8668" s="36"/>
      <c r="V8668" s="36"/>
    </row>
    <row r="8669" spans="11:22" x14ac:dyDescent="0.25">
      <c r="K8669" s="36"/>
      <c r="L8669" s="37"/>
      <c r="M8669" s="37"/>
      <c r="N8669" s="37"/>
      <c r="O8669" s="37"/>
      <c r="P8669" s="36"/>
      <c r="S8669" s="36"/>
      <c r="T8669" s="36"/>
      <c r="U8669" s="36"/>
      <c r="V8669" s="36"/>
    </row>
    <row r="8670" spans="11:22" x14ac:dyDescent="0.25">
      <c r="K8670" s="36"/>
      <c r="L8670" s="37"/>
      <c r="M8670" s="37"/>
      <c r="N8670" s="37"/>
      <c r="O8670" s="37"/>
      <c r="P8670" s="36"/>
      <c r="S8670" s="36"/>
      <c r="T8670" s="36"/>
      <c r="U8670" s="36"/>
      <c r="V8670" s="36"/>
    </row>
    <row r="8671" spans="11:22" x14ac:dyDescent="0.25">
      <c r="K8671" s="36"/>
      <c r="L8671" s="37"/>
      <c r="M8671" s="37"/>
      <c r="N8671" s="37"/>
      <c r="O8671" s="37"/>
      <c r="P8671" s="36"/>
      <c r="S8671" s="36"/>
      <c r="T8671" s="36"/>
      <c r="U8671" s="36"/>
      <c r="V8671" s="36"/>
    </row>
    <row r="8672" spans="11:22" x14ac:dyDescent="0.25">
      <c r="K8672" s="36"/>
      <c r="L8672" s="37"/>
      <c r="M8672" s="37"/>
      <c r="N8672" s="37"/>
      <c r="O8672" s="37"/>
      <c r="P8672" s="36"/>
      <c r="S8672" s="36"/>
      <c r="T8672" s="36"/>
      <c r="U8672" s="36"/>
      <c r="V8672" s="36"/>
    </row>
    <row r="8673" spans="11:22" x14ac:dyDescent="0.25">
      <c r="K8673" s="36"/>
      <c r="L8673" s="37"/>
      <c r="M8673" s="37"/>
      <c r="N8673" s="37"/>
      <c r="O8673" s="37"/>
      <c r="P8673" s="36"/>
      <c r="S8673" s="36"/>
      <c r="T8673" s="36"/>
      <c r="U8673" s="36"/>
      <c r="V8673" s="36"/>
    </row>
    <row r="8674" spans="11:22" x14ac:dyDescent="0.25">
      <c r="K8674" s="36"/>
      <c r="L8674" s="37"/>
      <c r="M8674" s="37"/>
      <c r="N8674" s="37"/>
      <c r="O8674" s="37"/>
      <c r="P8674" s="36"/>
      <c r="S8674" s="36"/>
      <c r="T8674" s="36"/>
      <c r="U8674" s="36"/>
      <c r="V8674" s="36"/>
    </row>
    <row r="8675" spans="11:22" x14ac:dyDescent="0.25">
      <c r="K8675" s="36"/>
      <c r="L8675" s="37"/>
      <c r="M8675" s="37"/>
      <c r="N8675" s="37"/>
      <c r="O8675" s="37"/>
      <c r="P8675" s="36"/>
      <c r="S8675" s="36"/>
      <c r="T8675" s="36"/>
      <c r="U8675" s="36"/>
      <c r="V8675" s="36"/>
    </row>
    <row r="8676" spans="11:22" x14ac:dyDescent="0.25">
      <c r="K8676" s="36"/>
      <c r="L8676" s="37"/>
      <c r="M8676" s="37"/>
      <c r="N8676" s="37"/>
      <c r="O8676" s="37"/>
      <c r="P8676" s="36"/>
      <c r="S8676" s="36"/>
      <c r="T8676" s="36"/>
      <c r="U8676" s="36"/>
      <c r="V8676" s="36"/>
    </row>
    <row r="8677" spans="11:22" x14ac:dyDescent="0.25">
      <c r="K8677" s="36"/>
      <c r="L8677" s="37"/>
      <c r="M8677" s="37"/>
      <c r="N8677" s="37"/>
      <c r="O8677" s="37"/>
      <c r="P8677" s="36"/>
      <c r="S8677" s="36"/>
      <c r="T8677" s="36"/>
      <c r="U8677" s="36"/>
      <c r="V8677" s="36"/>
    </row>
    <row r="8678" spans="11:22" x14ac:dyDescent="0.25">
      <c r="K8678" s="36"/>
      <c r="L8678" s="37"/>
      <c r="M8678" s="37"/>
      <c r="N8678" s="37"/>
      <c r="O8678" s="37"/>
      <c r="P8678" s="36"/>
      <c r="S8678" s="36"/>
      <c r="T8678" s="36"/>
      <c r="U8678" s="36"/>
      <c r="V8678" s="36"/>
    </row>
    <row r="8679" spans="11:22" x14ac:dyDescent="0.25">
      <c r="K8679" s="36"/>
      <c r="L8679" s="37"/>
      <c r="M8679" s="37"/>
      <c r="N8679" s="37"/>
      <c r="O8679" s="37"/>
      <c r="P8679" s="36"/>
      <c r="S8679" s="36"/>
      <c r="T8679" s="36"/>
      <c r="U8679" s="36"/>
      <c r="V8679" s="36"/>
    </row>
    <row r="8680" spans="11:22" x14ac:dyDescent="0.25">
      <c r="K8680" s="36"/>
      <c r="L8680" s="37"/>
      <c r="M8680" s="37"/>
      <c r="N8680" s="37"/>
      <c r="O8680" s="37"/>
      <c r="P8680" s="36"/>
      <c r="S8680" s="36"/>
      <c r="T8680" s="36"/>
      <c r="U8680" s="36"/>
      <c r="V8680" s="36"/>
    </row>
    <row r="8681" spans="11:22" x14ac:dyDescent="0.25">
      <c r="K8681" s="36"/>
      <c r="L8681" s="37"/>
      <c r="M8681" s="37"/>
      <c r="N8681" s="37"/>
      <c r="O8681" s="37"/>
      <c r="P8681" s="36"/>
      <c r="S8681" s="36"/>
      <c r="T8681" s="36"/>
      <c r="U8681" s="36"/>
      <c r="V8681" s="36"/>
    </row>
    <row r="8682" spans="11:22" x14ac:dyDescent="0.25">
      <c r="K8682" s="36"/>
      <c r="L8682" s="37"/>
      <c r="M8682" s="37"/>
      <c r="N8682" s="37"/>
      <c r="O8682" s="37"/>
      <c r="P8682" s="36"/>
      <c r="S8682" s="36"/>
      <c r="T8682" s="36"/>
      <c r="U8682" s="36"/>
      <c r="V8682" s="36"/>
    </row>
    <row r="8683" spans="11:22" x14ac:dyDescent="0.25">
      <c r="K8683" s="36"/>
      <c r="L8683" s="37"/>
      <c r="M8683" s="37"/>
      <c r="N8683" s="37"/>
      <c r="O8683" s="37"/>
      <c r="P8683" s="36"/>
      <c r="S8683" s="36"/>
      <c r="T8683" s="36"/>
      <c r="U8683" s="36"/>
      <c r="V8683" s="36"/>
    </row>
    <row r="8684" spans="11:22" x14ac:dyDescent="0.25">
      <c r="K8684" s="36"/>
      <c r="L8684" s="37"/>
      <c r="M8684" s="37"/>
      <c r="N8684" s="37"/>
      <c r="O8684" s="37"/>
      <c r="P8684" s="36"/>
      <c r="S8684" s="36"/>
      <c r="T8684" s="36"/>
      <c r="U8684" s="36"/>
      <c r="V8684" s="36"/>
    </row>
    <row r="8685" spans="11:22" x14ac:dyDescent="0.25">
      <c r="K8685" s="36"/>
      <c r="L8685" s="37"/>
      <c r="M8685" s="37"/>
      <c r="N8685" s="37"/>
      <c r="O8685" s="37"/>
      <c r="P8685" s="36"/>
      <c r="S8685" s="36"/>
      <c r="T8685" s="36"/>
      <c r="U8685" s="36"/>
      <c r="V8685" s="36"/>
    </row>
    <row r="8686" spans="11:22" x14ac:dyDescent="0.25">
      <c r="K8686" s="36"/>
      <c r="L8686" s="37"/>
      <c r="M8686" s="37"/>
      <c r="N8686" s="37"/>
      <c r="O8686" s="37"/>
      <c r="P8686" s="36"/>
      <c r="S8686" s="36"/>
      <c r="T8686" s="36"/>
      <c r="U8686" s="36"/>
      <c r="V8686" s="36"/>
    </row>
    <row r="8687" spans="11:22" x14ac:dyDescent="0.25">
      <c r="K8687" s="36"/>
      <c r="L8687" s="37"/>
      <c r="M8687" s="37"/>
      <c r="N8687" s="37"/>
      <c r="O8687" s="37"/>
      <c r="P8687" s="36"/>
      <c r="S8687" s="36"/>
      <c r="T8687" s="36"/>
      <c r="U8687" s="36"/>
      <c r="V8687" s="36"/>
    </row>
    <row r="8688" spans="11:22" x14ac:dyDescent="0.25">
      <c r="K8688" s="36"/>
      <c r="L8688" s="37"/>
      <c r="M8688" s="37"/>
      <c r="N8688" s="37"/>
      <c r="O8688" s="37"/>
      <c r="P8688" s="36"/>
      <c r="S8688" s="36"/>
      <c r="T8688" s="36"/>
      <c r="U8688" s="36"/>
      <c r="V8688" s="36"/>
    </row>
    <row r="8689" spans="11:22" x14ac:dyDescent="0.25">
      <c r="K8689" s="36"/>
      <c r="L8689" s="37"/>
      <c r="M8689" s="37"/>
      <c r="N8689" s="37"/>
      <c r="O8689" s="37"/>
      <c r="P8689" s="36"/>
      <c r="S8689" s="36"/>
      <c r="T8689" s="36"/>
      <c r="U8689" s="36"/>
      <c r="V8689" s="36"/>
    </row>
    <row r="8690" spans="11:22" x14ac:dyDescent="0.25">
      <c r="K8690" s="36"/>
      <c r="L8690" s="37"/>
      <c r="M8690" s="37"/>
      <c r="N8690" s="37"/>
      <c r="O8690" s="37"/>
      <c r="P8690" s="36"/>
      <c r="S8690" s="36"/>
      <c r="T8690" s="36"/>
      <c r="U8690" s="36"/>
      <c r="V8690" s="36"/>
    </row>
    <row r="8691" spans="11:22" x14ac:dyDescent="0.25">
      <c r="K8691" s="36"/>
      <c r="L8691" s="37"/>
      <c r="M8691" s="37"/>
      <c r="N8691" s="37"/>
      <c r="O8691" s="37"/>
      <c r="P8691" s="36"/>
      <c r="S8691" s="36"/>
      <c r="T8691" s="36"/>
      <c r="U8691" s="36"/>
      <c r="V8691" s="36"/>
    </row>
    <row r="8692" spans="11:22" x14ac:dyDescent="0.25">
      <c r="K8692" s="36"/>
      <c r="L8692" s="37"/>
      <c r="M8692" s="37"/>
      <c r="N8692" s="37"/>
      <c r="O8692" s="37"/>
      <c r="P8692" s="36"/>
      <c r="S8692" s="36"/>
      <c r="T8692" s="36"/>
      <c r="U8692" s="36"/>
      <c r="V8692" s="36"/>
    </row>
    <row r="8693" spans="11:22" x14ac:dyDescent="0.25">
      <c r="K8693" s="36"/>
      <c r="L8693" s="37"/>
      <c r="M8693" s="37"/>
      <c r="N8693" s="37"/>
      <c r="O8693" s="37"/>
      <c r="P8693" s="36"/>
      <c r="S8693" s="36"/>
      <c r="T8693" s="36"/>
      <c r="U8693" s="36"/>
      <c r="V8693" s="36"/>
    </row>
    <row r="8694" spans="11:22" x14ac:dyDescent="0.25">
      <c r="K8694" s="36"/>
      <c r="L8694" s="37"/>
      <c r="M8694" s="37"/>
      <c r="N8694" s="37"/>
      <c r="O8694" s="37"/>
      <c r="P8694" s="36"/>
      <c r="S8694" s="36"/>
      <c r="T8694" s="36"/>
      <c r="U8694" s="36"/>
      <c r="V8694" s="36"/>
    </row>
    <row r="8695" spans="11:22" x14ac:dyDescent="0.25">
      <c r="K8695" s="36"/>
      <c r="L8695" s="37"/>
      <c r="M8695" s="37"/>
      <c r="N8695" s="37"/>
      <c r="O8695" s="37"/>
      <c r="P8695" s="36"/>
      <c r="S8695" s="36"/>
      <c r="T8695" s="36"/>
      <c r="U8695" s="36"/>
      <c r="V8695" s="36"/>
    </row>
    <row r="8696" spans="11:22" x14ac:dyDescent="0.25">
      <c r="K8696" s="36"/>
      <c r="L8696" s="37"/>
      <c r="M8696" s="37"/>
      <c r="N8696" s="37"/>
      <c r="O8696" s="37"/>
      <c r="P8696" s="36"/>
      <c r="S8696" s="36"/>
      <c r="T8696" s="36"/>
      <c r="U8696" s="36"/>
      <c r="V8696" s="36"/>
    </row>
    <row r="8697" spans="11:22" x14ac:dyDescent="0.25">
      <c r="K8697" s="36"/>
      <c r="L8697" s="37"/>
      <c r="M8697" s="37"/>
      <c r="N8697" s="37"/>
      <c r="O8697" s="37"/>
      <c r="P8697" s="36"/>
      <c r="S8697" s="36"/>
      <c r="T8697" s="36"/>
      <c r="U8697" s="36"/>
      <c r="V8697" s="36"/>
    </row>
    <row r="8698" spans="11:22" x14ac:dyDescent="0.25">
      <c r="K8698" s="36"/>
      <c r="L8698" s="37"/>
      <c r="M8698" s="37"/>
      <c r="N8698" s="37"/>
      <c r="O8698" s="37"/>
      <c r="P8698" s="36"/>
      <c r="S8698" s="36"/>
      <c r="T8698" s="36"/>
      <c r="U8698" s="36"/>
      <c r="V8698" s="36"/>
    </row>
    <row r="8699" spans="11:22" x14ac:dyDescent="0.25">
      <c r="K8699" s="36"/>
      <c r="L8699" s="37"/>
      <c r="M8699" s="37"/>
      <c r="N8699" s="37"/>
      <c r="O8699" s="37"/>
      <c r="P8699" s="36"/>
      <c r="S8699" s="36"/>
      <c r="T8699" s="36"/>
      <c r="U8699" s="36"/>
      <c r="V8699" s="36"/>
    </row>
    <row r="8700" spans="11:22" x14ac:dyDescent="0.25">
      <c r="K8700" s="36"/>
      <c r="L8700" s="37"/>
      <c r="M8700" s="37"/>
      <c r="N8700" s="37"/>
      <c r="O8700" s="37"/>
      <c r="P8700" s="36"/>
      <c r="S8700" s="36"/>
      <c r="T8700" s="36"/>
      <c r="U8700" s="36"/>
      <c r="V8700" s="36"/>
    </row>
    <row r="8701" spans="11:22" x14ac:dyDescent="0.25">
      <c r="K8701" s="36"/>
      <c r="L8701" s="37"/>
      <c r="M8701" s="37"/>
      <c r="N8701" s="37"/>
      <c r="O8701" s="37"/>
      <c r="P8701" s="36"/>
      <c r="S8701" s="36"/>
      <c r="T8701" s="36"/>
      <c r="U8701" s="36"/>
      <c r="V8701" s="36"/>
    </row>
    <row r="8702" spans="11:22" x14ac:dyDescent="0.25">
      <c r="K8702" s="36"/>
      <c r="L8702" s="37"/>
      <c r="M8702" s="37"/>
      <c r="N8702" s="37"/>
      <c r="O8702" s="37"/>
      <c r="P8702" s="36"/>
      <c r="S8702" s="36"/>
      <c r="T8702" s="36"/>
      <c r="U8702" s="36"/>
      <c r="V8702" s="36"/>
    </row>
    <row r="8703" spans="11:22" x14ac:dyDescent="0.25">
      <c r="K8703" s="36"/>
      <c r="L8703" s="37"/>
      <c r="M8703" s="37"/>
      <c r="N8703" s="37"/>
      <c r="O8703" s="37"/>
      <c r="P8703" s="36"/>
      <c r="S8703" s="36"/>
      <c r="T8703" s="36"/>
      <c r="U8703" s="36"/>
      <c r="V8703" s="36"/>
    </row>
    <row r="8704" spans="11:22" x14ac:dyDescent="0.25">
      <c r="K8704" s="36"/>
      <c r="L8704" s="37"/>
      <c r="M8704" s="37"/>
      <c r="N8704" s="37"/>
      <c r="O8704" s="37"/>
      <c r="P8704" s="36"/>
      <c r="S8704" s="36"/>
      <c r="T8704" s="36"/>
      <c r="U8704" s="36"/>
      <c r="V8704" s="36"/>
    </row>
    <row r="8705" spans="11:22" x14ac:dyDescent="0.25">
      <c r="K8705" s="36"/>
      <c r="L8705" s="37"/>
      <c r="M8705" s="37"/>
      <c r="N8705" s="37"/>
      <c r="O8705" s="37"/>
      <c r="P8705" s="36"/>
      <c r="S8705" s="36"/>
      <c r="T8705" s="36"/>
      <c r="U8705" s="36"/>
      <c r="V8705" s="36"/>
    </row>
    <row r="8706" spans="11:22" x14ac:dyDescent="0.25">
      <c r="K8706" s="36"/>
      <c r="L8706" s="37"/>
      <c r="M8706" s="37"/>
      <c r="N8706" s="37"/>
      <c r="O8706" s="37"/>
      <c r="P8706" s="36"/>
      <c r="S8706" s="36"/>
      <c r="T8706" s="36"/>
      <c r="U8706" s="36"/>
      <c r="V8706" s="36"/>
    </row>
    <row r="8707" spans="11:22" x14ac:dyDescent="0.25">
      <c r="K8707" s="36"/>
      <c r="L8707" s="37"/>
      <c r="M8707" s="37"/>
      <c r="N8707" s="37"/>
      <c r="O8707" s="37"/>
      <c r="P8707" s="36"/>
      <c r="S8707" s="36"/>
      <c r="T8707" s="36"/>
      <c r="U8707" s="36"/>
      <c r="V8707" s="36"/>
    </row>
    <row r="8708" spans="11:22" x14ac:dyDescent="0.25">
      <c r="K8708" s="36"/>
      <c r="L8708" s="37"/>
      <c r="M8708" s="37"/>
      <c r="N8708" s="37"/>
      <c r="O8708" s="37"/>
      <c r="P8708" s="36"/>
      <c r="S8708" s="36"/>
      <c r="T8708" s="36"/>
      <c r="U8708" s="36"/>
      <c r="V8708" s="36"/>
    </row>
    <row r="8709" spans="11:22" x14ac:dyDescent="0.25">
      <c r="K8709" s="36"/>
      <c r="L8709" s="37"/>
      <c r="M8709" s="37"/>
      <c r="N8709" s="37"/>
      <c r="O8709" s="37"/>
      <c r="P8709" s="36"/>
      <c r="S8709" s="36"/>
      <c r="T8709" s="36"/>
      <c r="U8709" s="36"/>
      <c r="V8709" s="36"/>
    </row>
    <row r="8710" spans="11:22" x14ac:dyDescent="0.25">
      <c r="K8710" s="36"/>
      <c r="L8710" s="37"/>
      <c r="M8710" s="37"/>
      <c r="N8710" s="37"/>
      <c r="O8710" s="37"/>
      <c r="P8710" s="36"/>
      <c r="S8710" s="36"/>
      <c r="T8710" s="36"/>
      <c r="U8710" s="36"/>
      <c r="V8710" s="36"/>
    </row>
    <row r="8711" spans="11:22" x14ac:dyDescent="0.25">
      <c r="K8711" s="36"/>
      <c r="L8711" s="37"/>
      <c r="M8711" s="37"/>
      <c r="N8711" s="37"/>
      <c r="O8711" s="37"/>
      <c r="P8711" s="36"/>
      <c r="S8711" s="36"/>
      <c r="T8711" s="36"/>
      <c r="U8711" s="36"/>
      <c r="V8711" s="36"/>
    </row>
    <row r="8712" spans="11:22" x14ac:dyDescent="0.25">
      <c r="K8712" s="36"/>
      <c r="L8712" s="37"/>
      <c r="M8712" s="37"/>
      <c r="N8712" s="37"/>
      <c r="O8712" s="37"/>
      <c r="P8712" s="36"/>
      <c r="S8712" s="36"/>
      <c r="T8712" s="36"/>
      <c r="U8712" s="36"/>
      <c r="V8712" s="36"/>
    </row>
    <row r="8713" spans="11:22" x14ac:dyDescent="0.25">
      <c r="K8713" s="36"/>
      <c r="L8713" s="37"/>
      <c r="M8713" s="37"/>
      <c r="N8713" s="37"/>
      <c r="O8713" s="37"/>
      <c r="P8713" s="36"/>
      <c r="S8713" s="36"/>
      <c r="T8713" s="36"/>
      <c r="U8713" s="36"/>
      <c r="V8713" s="36"/>
    </row>
    <row r="8714" spans="11:22" x14ac:dyDescent="0.25">
      <c r="K8714" s="36"/>
      <c r="L8714" s="37"/>
      <c r="M8714" s="37"/>
      <c r="N8714" s="37"/>
      <c r="O8714" s="37"/>
      <c r="P8714" s="36"/>
      <c r="S8714" s="36"/>
      <c r="T8714" s="36"/>
      <c r="U8714" s="36"/>
      <c r="V8714" s="36"/>
    </row>
    <row r="8715" spans="11:22" x14ac:dyDescent="0.25">
      <c r="K8715" s="36"/>
      <c r="L8715" s="37"/>
      <c r="M8715" s="37"/>
      <c r="N8715" s="37"/>
      <c r="O8715" s="37"/>
      <c r="P8715" s="36"/>
      <c r="S8715" s="36"/>
      <c r="T8715" s="36"/>
      <c r="U8715" s="36"/>
      <c r="V8715" s="36"/>
    </row>
    <row r="8716" spans="11:22" x14ac:dyDescent="0.25">
      <c r="K8716" s="36"/>
      <c r="L8716" s="37"/>
      <c r="M8716" s="37"/>
      <c r="N8716" s="37"/>
      <c r="O8716" s="37"/>
      <c r="P8716" s="36"/>
      <c r="S8716" s="36"/>
      <c r="T8716" s="36"/>
      <c r="U8716" s="36"/>
      <c r="V8716" s="36"/>
    </row>
    <row r="8717" spans="11:22" x14ac:dyDescent="0.25">
      <c r="K8717" s="36"/>
      <c r="L8717" s="37"/>
      <c r="M8717" s="37"/>
      <c r="N8717" s="37"/>
      <c r="O8717" s="37"/>
      <c r="P8717" s="36"/>
      <c r="S8717" s="36"/>
      <c r="T8717" s="36"/>
      <c r="U8717" s="36"/>
      <c r="V8717" s="36"/>
    </row>
    <row r="8718" spans="11:22" x14ac:dyDescent="0.25">
      <c r="K8718" s="36"/>
      <c r="L8718" s="37"/>
      <c r="M8718" s="37"/>
      <c r="N8718" s="37"/>
      <c r="O8718" s="37"/>
      <c r="P8718" s="36"/>
      <c r="S8718" s="36"/>
      <c r="T8718" s="36"/>
      <c r="U8718" s="36"/>
      <c r="V8718" s="36"/>
    </row>
    <row r="8719" spans="11:22" x14ac:dyDescent="0.25">
      <c r="K8719" s="36"/>
      <c r="L8719" s="37"/>
      <c r="M8719" s="37"/>
      <c r="N8719" s="37"/>
      <c r="O8719" s="37"/>
      <c r="P8719" s="36"/>
      <c r="S8719" s="36"/>
      <c r="T8719" s="36"/>
      <c r="U8719" s="36"/>
      <c r="V8719" s="36"/>
    </row>
    <row r="8720" spans="11:22" x14ac:dyDescent="0.25">
      <c r="K8720" s="36"/>
      <c r="L8720" s="37"/>
      <c r="M8720" s="37"/>
      <c r="N8720" s="37"/>
      <c r="O8720" s="37"/>
      <c r="P8720" s="36"/>
      <c r="S8720" s="36"/>
      <c r="T8720" s="36"/>
      <c r="U8720" s="36"/>
      <c r="V8720" s="36"/>
    </row>
    <row r="8721" spans="11:22" x14ac:dyDescent="0.25">
      <c r="K8721" s="36"/>
      <c r="L8721" s="37"/>
      <c r="M8721" s="37"/>
      <c r="N8721" s="37"/>
      <c r="O8721" s="37"/>
      <c r="P8721" s="36"/>
      <c r="S8721" s="36"/>
      <c r="T8721" s="36"/>
      <c r="U8721" s="36"/>
      <c r="V8721" s="36"/>
    </row>
    <row r="8722" spans="11:22" x14ac:dyDescent="0.25">
      <c r="K8722" s="36"/>
      <c r="L8722" s="37"/>
      <c r="M8722" s="37"/>
      <c r="N8722" s="37"/>
      <c r="O8722" s="37"/>
      <c r="P8722" s="36"/>
      <c r="S8722" s="36"/>
      <c r="T8722" s="36"/>
      <c r="U8722" s="36"/>
      <c r="V8722" s="36"/>
    </row>
    <row r="8723" spans="11:22" x14ac:dyDescent="0.25">
      <c r="K8723" s="36"/>
      <c r="L8723" s="37"/>
      <c r="M8723" s="37"/>
      <c r="N8723" s="37"/>
      <c r="O8723" s="37"/>
      <c r="P8723" s="36"/>
      <c r="S8723" s="36"/>
      <c r="T8723" s="36"/>
      <c r="U8723" s="36"/>
      <c r="V8723" s="36"/>
    </row>
    <row r="8724" spans="11:22" x14ac:dyDescent="0.25">
      <c r="K8724" s="36"/>
      <c r="L8724" s="37"/>
      <c r="M8724" s="37"/>
      <c r="N8724" s="37"/>
      <c r="O8724" s="37"/>
      <c r="P8724" s="36"/>
      <c r="S8724" s="36"/>
      <c r="T8724" s="36"/>
      <c r="U8724" s="36"/>
      <c r="V8724" s="36"/>
    </row>
    <row r="8725" spans="11:22" x14ac:dyDescent="0.25">
      <c r="K8725" s="36"/>
      <c r="L8725" s="37"/>
      <c r="M8725" s="37"/>
      <c r="N8725" s="37"/>
      <c r="O8725" s="37"/>
      <c r="P8725" s="36"/>
      <c r="S8725" s="36"/>
      <c r="T8725" s="36"/>
      <c r="U8725" s="36"/>
      <c r="V8725" s="36"/>
    </row>
    <row r="8726" spans="11:22" x14ac:dyDescent="0.25">
      <c r="K8726" s="36"/>
      <c r="L8726" s="37"/>
      <c r="M8726" s="37"/>
      <c r="N8726" s="37"/>
      <c r="O8726" s="37"/>
      <c r="P8726" s="36"/>
      <c r="S8726" s="36"/>
      <c r="T8726" s="36"/>
      <c r="U8726" s="36"/>
      <c r="V8726" s="36"/>
    </row>
    <row r="8727" spans="11:22" x14ac:dyDescent="0.25">
      <c r="K8727" s="36"/>
      <c r="L8727" s="37"/>
      <c r="M8727" s="37"/>
      <c r="N8727" s="37"/>
      <c r="O8727" s="37"/>
      <c r="P8727" s="36"/>
      <c r="S8727" s="36"/>
      <c r="T8727" s="36"/>
      <c r="U8727" s="36"/>
      <c r="V8727" s="36"/>
    </row>
    <row r="8728" spans="11:22" x14ac:dyDescent="0.25">
      <c r="K8728" s="36"/>
      <c r="L8728" s="37"/>
      <c r="M8728" s="37"/>
      <c r="N8728" s="37"/>
      <c r="O8728" s="37"/>
      <c r="P8728" s="36"/>
      <c r="S8728" s="36"/>
      <c r="T8728" s="36"/>
      <c r="U8728" s="36"/>
      <c r="V8728" s="36"/>
    </row>
    <row r="8729" spans="11:22" x14ac:dyDescent="0.25">
      <c r="K8729" s="36"/>
      <c r="L8729" s="37"/>
      <c r="M8729" s="37"/>
      <c r="N8729" s="37"/>
      <c r="O8729" s="37"/>
      <c r="P8729" s="36"/>
      <c r="S8729" s="36"/>
      <c r="T8729" s="36"/>
      <c r="U8729" s="36"/>
      <c r="V8729" s="36"/>
    </row>
    <row r="8730" spans="11:22" x14ac:dyDescent="0.25">
      <c r="K8730" s="36"/>
      <c r="L8730" s="37"/>
      <c r="M8730" s="37"/>
      <c r="N8730" s="37"/>
      <c r="O8730" s="37"/>
      <c r="P8730" s="36"/>
      <c r="S8730" s="36"/>
      <c r="T8730" s="36"/>
      <c r="U8730" s="36"/>
      <c r="V8730" s="36"/>
    </row>
    <row r="8731" spans="11:22" x14ac:dyDescent="0.25">
      <c r="K8731" s="36"/>
      <c r="L8731" s="37"/>
      <c r="M8731" s="37"/>
      <c r="N8731" s="37"/>
      <c r="O8731" s="37"/>
      <c r="P8731" s="36"/>
      <c r="S8731" s="36"/>
      <c r="T8731" s="36"/>
      <c r="U8731" s="36"/>
      <c r="V8731" s="36"/>
    </row>
    <row r="8732" spans="11:22" x14ac:dyDescent="0.25">
      <c r="K8732" s="36"/>
      <c r="L8732" s="37"/>
      <c r="M8732" s="37"/>
      <c r="N8732" s="37"/>
      <c r="O8732" s="37"/>
      <c r="P8732" s="36"/>
      <c r="S8732" s="36"/>
      <c r="T8732" s="36"/>
      <c r="U8732" s="36"/>
      <c r="V8732" s="36"/>
    </row>
    <row r="8733" spans="11:22" x14ac:dyDescent="0.25">
      <c r="K8733" s="36"/>
      <c r="L8733" s="37"/>
      <c r="M8733" s="37"/>
      <c r="N8733" s="37"/>
      <c r="O8733" s="37"/>
      <c r="P8733" s="36"/>
      <c r="S8733" s="36"/>
      <c r="T8733" s="36"/>
      <c r="U8733" s="36"/>
      <c r="V8733" s="36"/>
    </row>
    <row r="8734" spans="11:22" x14ac:dyDescent="0.25">
      <c r="K8734" s="36"/>
      <c r="L8734" s="37"/>
      <c r="M8734" s="37"/>
      <c r="N8734" s="37"/>
      <c r="O8734" s="37"/>
      <c r="P8734" s="36"/>
      <c r="S8734" s="36"/>
      <c r="T8734" s="36"/>
      <c r="U8734" s="36"/>
      <c r="V8734" s="36"/>
    </row>
    <row r="8735" spans="11:22" x14ac:dyDescent="0.25">
      <c r="K8735" s="36"/>
      <c r="L8735" s="37"/>
      <c r="M8735" s="37"/>
      <c r="N8735" s="37"/>
      <c r="O8735" s="37"/>
      <c r="P8735" s="36"/>
      <c r="S8735" s="36"/>
      <c r="T8735" s="36"/>
      <c r="U8735" s="36"/>
      <c r="V8735" s="36"/>
    </row>
    <row r="8736" spans="11:22" x14ac:dyDescent="0.25">
      <c r="K8736" s="36"/>
      <c r="L8736" s="37"/>
      <c r="M8736" s="37"/>
      <c r="N8736" s="37"/>
      <c r="O8736" s="37"/>
      <c r="P8736" s="36"/>
      <c r="S8736" s="36"/>
      <c r="T8736" s="36"/>
      <c r="U8736" s="36"/>
      <c r="V8736" s="36"/>
    </row>
    <row r="8737" spans="11:22" x14ac:dyDescent="0.25">
      <c r="K8737" s="36"/>
      <c r="L8737" s="37"/>
      <c r="M8737" s="37"/>
      <c r="N8737" s="37"/>
      <c r="O8737" s="37"/>
      <c r="P8737" s="36"/>
      <c r="S8737" s="36"/>
      <c r="T8737" s="36"/>
      <c r="U8737" s="36"/>
      <c r="V8737" s="36"/>
    </row>
    <row r="8738" spans="11:22" x14ac:dyDescent="0.25">
      <c r="K8738" s="36"/>
      <c r="L8738" s="37"/>
      <c r="M8738" s="37"/>
      <c r="N8738" s="37"/>
      <c r="O8738" s="37"/>
      <c r="P8738" s="36"/>
      <c r="S8738" s="36"/>
      <c r="T8738" s="36"/>
      <c r="U8738" s="36"/>
      <c r="V8738" s="36"/>
    </row>
    <row r="8739" spans="11:22" x14ac:dyDescent="0.25">
      <c r="K8739" s="36"/>
      <c r="L8739" s="37"/>
      <c r="M8739" s="37"/>
      <c r="N8739" s="37"/>
      <c r="O8739" s="37"/>
      <c r="P8739" s="36"/>
      <c r="S8739" s="36"/>
      <c r="T8739" s="36"/>
      <c r="U8739" s="36"/>
      <c r="V8739" s="36"/>
    </row>
    <row r="8740" spans="11:22" x14ac:dyDescent="0.25">
      <c r="K8740" s="36"/>
      <c r="L8740" s="37"/>
      <c r="M8740" s="37"/>
      <c r="N8740" s="37"/>
      <c r="O8740" s="37"/>
      <c r="P8740" s="36"/>
      <c r="S8740" s="36"/>
      <c r="T8740" s="36"/>
      <c r="U8740" s="36"/>
      <c r="V8740" s="36"/>
    </row>
    <row r="8741" spans="11:22" x14ac:dyDescent="0.25">
      <c r="K8741" s="36"/>
      <c r="L8741" s="37"/>
      <c r="M8741" s="37"/>
      <c r="N8741" s="37"/>
      <c r="O8741" s="37"/>
      <c r="P8741" s="36"/>
      <c r="S8741" s="36"/>
      <c r="T8741" s="36"/>
      <c r="U8741" s="36"/>
      <c r="V8741" s="36"/>
    </row>
    <row r="8742" spans="11:22" x14ac:dyDescent="0.25">
      <c r="K8742" s="36"/>
      <c r="L8742" s="37"/>
      <c r="M8742" s="37"/>
      <c r="N8742" s="37"/>
      <c r="O8742" s="37"/>
      <c r="P8742" s="36"/>
      <c r="S8742" s="36"/>
      <c r="T8742" s="36"/>
      <c r="U8742" s="36"/>
      <c r="V8742" s="36"/>
    </row>
    <row r="8743" spans="11:22" x14ac:dyDescent="0.25">
      <c r="K8743" s="36"/>
      <c r="L8743" s="37"/>
      <c r="M8743" s="37"/>
      <c r="N8743" s="37"/>
      <c r="O8743" s="37"/>
      <c r="P8743" s="36"/>
      <c r="S8743" s="36"/>
      <c r="T8743" s="36"/>
      <c r="U8743" s="36"/>
      <c r="V8743" s="36"/>
    </row>
    <row r="8744" spans="11:22" x14ac:dyDescent="0.25">
      <c r="K8744" s="36"/>
      <c r="L8744" s="37"/>
      <c r="M8744" s="37"/>
      <c r="N8744" s="37"/>
      <c r="O8744" s="37"/>
      <c r="P8744" s="36"/>
      <c r="S8744" s="36"/>
      <c r="T8744" s="36"/>
      <c r="U8744" s="36"/>
      <c r="V8744" s="36"/>
    </row>
    <row r="8745" spans="11:22" x14ac:dyDescent="0.25">
      <c r="K8745" s="36"/>
      <c r="L8745" s="37"/>
      <c r="M8745" s="37"/>
      <c r="N8745" s="37"/>
      <c r="O8745" s="37"/>
      <c r="P8745" s="36"/>
      <c r="S8745" s="36"/>
      <c r="T8745" s="36"/>
      <c r="U8745" s="36"/>
      <c r="V8745" s="36"/>
    </row>
    <row r="8746" spans="11:22" x14ac:dyDescent="0.25">
      <c r="K8746" s="36"/>
      <c r="L8746" s="37"/>
      <c r="M8746" s="37"/>
      <c r="N8746" s="37"/>
      <c r="O8746" s="37"/>
      <c r="P8746" s="36"/>
      <c r="S8746" s="36"/>
      <c r="T8746" s="36"/>
      <c r="U8746" s="36"/>
      <c r="V8746" s="36"/>
    </row>
    <row r="8747" spans="11:22" x14ac:dyDescent="0.25">
      <c r="K8747" s="36"/>
      <c r="L8747" s="37"/>
      <c r="M8747" s="37"/>
      <c r="N8747" s="37"/>
      <c r="O8747" s="37"/>
      <c r="P8747" s="36"/>
      <c r="S8747" s="36"/>
      <c r="T8747" s="36"/>
      <c r="U8747" s="36"/>
      <c r="V8747" s="36"/>
    </row>
    <row r="8748" spans="11:22" x14ac:dyDescent="0.25">
      <c r="K8748" s="36"/>
      <c r="L8748" s="37"/>
      <c r="M8748" s="37"/>
      <c r="N8748" s="37"/>
      <c r="O8748" s="37"/>
      <c r="P8748" s="36"/>
      <c r="S8748" s="36"/>
      <c r="T8748" s="36"/>
      <c r="U8748" s="36"/>
      <c r="V8748" s="36"/>
    </row>
    <row r="8749" spans="11:22" x14ac:dyDescent="0.25">
      <c r="K8749" s="36"/>
      <c r="L8749" s="37"/>
      <c r="M8749" s="37"/>
      <c r="N8749" s="37"/>
      <c r="O8749" s="37"/>
      <c r="P8749" s="36"/>
      <c r="S8749" s="36"/>
      <c r="T8749" s="36"/>
      <c r="U8749" s="36"/>
      <c r="V8749" s="36"/>
    </row>
    <row r="8750" spans="11:22" x14ac:dyDescent="0.25">
      <c r="K8750" s="36"/>
      <c r="L8750" s="37"/>
      <c r="M8750" s="37"/>
      <c r="N8750" s="37"/>
      <c r="O8750" s="37"/>
      <c r="P8750" s="36"/>
      <c r="S8750" s="36"/>
      <c r="T8750" s="36"/>
      <c r="U8750" s="36"/>
      <c r="V8750" s="36"/>
    </row>
    <row r="8751" spans="11:22" x14ac:dyDescent="0.25">
      <c r="K8751" s="36"/>
      <c r="L8751" s="37"/>
      <c r="M8751" s="37"/>
      <c r="N8751" s="37"/>
      <c r="O8751" s="37"/>
      <c r="P8751" s="36"/>
      <c r="S8751" s="36"/>
      <c r="T8751" s="36"/>
      <c r="U8751" s="36"/>
      <c r="V8751" s="36"/>
    </row>
    <row r="8752" spans="11:22" x14ac:dyDescent="0.25">
      <c r="K8752" s="36"/>
      <c r="L8752" s="37"/>
      <c r="M8752" s="37"/>
      <c r="N8752" s="37"/>
      <c r="O8752" s="37"/>
      <c r="P8752" s="36"/>
      <c r="S8752" s="36"/>
      <c r="T8752" s="36"/>
      <c r="U8752" s="36"/>
      <c r="V8752" s="36"/>
    </row>
    <row r="8753" spans="11:22" x14ac:dyDescent="0.25">
      <c r="K8753" s="36"/>
      <c r="L8753" s="37"/>
      <c r="M8753" s="37"/>
      <c r="N8753" s="37"/>
      <c r="O8753" s="37"/>
      <c r="P8753" s="36"/>
      <c r="S8753" s="36"/>
      <c r="T8753" s="36"/>
      <c r="U8753" s="36"/>
      <c r="V8753" s="36"/>
    </row>
    <row r="8754" spans="11:22" x14ac:dyDescent="0.25">
      <c r="K8754" s="36"/>
      <c r="L8754" s="37"/>
      <c r="M8754" s="37"/>
      <c r="N8754" s="37"/>
      <c r="O8754" s="37"/>
      <c r="P8754" s="36"/>
      <c r="S8754" s="36"/>
      <c r="T8754" s="36"/>
      <c r="U8754" s="36"/>
      <c r="V8754" s="36"/>
    </row>
    <row r="8755" spans="11:22" x14ac:dyDescent="0.25">
      <c r="K8755" s="36"/>
      <c r="L8755" s="37"/>
      <c r="M8755" s="37"/>
      <c r="N8755" s="37"/>
      <c r="O8755" s="37"/>
      <c r="P8755" s="36"/>
      <c r="S8755" s="36"/>
      <c r="T8755" s="36"/>
      <c r="U8755" s="36"/>
      <c r="V8755" s="36"/>
    </row>
    <row r="8756" spans="11:22" x14ac:dyDescent="0.25">
      <c r="K8756" s="36"/>
      <c r="L8756" s="37"/>
      <c r="M8756" s="37"/>
      <c r="N8756" s="37"/>
      <c r="O8756" s="37"/>
      <c r="P8756" s="36"/>
      <c r="S8756" s="36"/>
      <c r="T8756" s="36"/>
      <c r="U8756" s="36"/>
      <c r="V8756" s="36"/>
    </row>
    <row r="8757" spans="11:22" x14ac:dyDescent="0.25">
      <c r="K8757" s="36"/>
      <c r="L8757" s="37"/>
      <c r="M8757" s="37"/>
      <c r="N8757" s="37"/>
      <c r="O8757" s="37"/>
      <c r="P8757" s="36"/>
      <c r="S8757" s="36"/>
      <c r="T8757" s="36"/>
      <c r="U8757" s="36"/>
      <c r="V8757" s="36"/>
    </row>
    <row r="8758" spans="11:22" x14ac:dyDescent="0.25">
      <c r="K8758" s="36"/>
      <c r="L8758" s="37"/>
      <c r="M8758" s="37"/>
      <c r="N8758" s="37"/>
      <c r="O8758" s="37"/>
      <c r="P8758" s="36"/>
      <c r="S8758" s="36"/>
      <c r="T8758" s="36"/>
      <c r="U8758" s="36"/>
      <c r="V8758" s="36"/>
    </row>
    <row r="8759" spans="11:22" x14ac:dyDescent="0.25">
      <c r="K8759" s="36"/>
      <c r="L8759" s="37"/>
      <c r="M8759" s="37"/>
      <c r="N8759" s="37"/>
      <c r="O8759" s="37"/>
      <c r="P8759" s="36"/>
      <c r="S8759" s="36"/>
      <c r="T8759" s="36"/>
      <c r="U8759" s="36"/>
      <c r="V8759" s="36"/>
    </row>
    <row r="8760" spans="11:22" x14ac:dyDescent="0.25">
      <c r="K8760" s="36"/>
      <c r="L8760" s="37"/>
      <c r="M8760" s="37"/>
      <c r="N8760" s="37"/>
      <c r="O8760" s="37"/>
      <c r="P8760" s="36"/>
      <c r="S8760" s="36"/>
      <c r="T8760" s="36"/>
      <c r="U8760" s="36"/>
      <c r="V8760" s="36"/>
    </row>
    <row r="8761" spans="11:22" x14ac:dyDescent="0.25">
      <c r="K8761" s="36"/>
      <c r="L8761" s="37"/>
      <c r="M8761" s="37"/>
      <c r="N8761" s="37"/>
      <c r="O8761" s="37"/>
      <c r="P8761" s="36"/>
      <c r="S8761" s="36"/>
      <c r="T8761" s="36"/>
      <c r="U8761" s="36"/>
      <c r="V8761" s="36"/>
    </row>
    <row r="8762" spans="11:22" x14ac:dyDescent="0.25">
      <c r="K8762" s="36"/>
      <c r="L8762" s="37"/>
      <c r="M8762" s="37"/>
      <c r="N8762" s="37"/>
      <c r="O8762" s="37"/>
      <c r="P8762" s="36"/>
      <c r="S8762" s="36"/>
      <c r="T8762" s="36"/>
      <c r="U8762" s="36"/>
      <c r="V8762" s="36"/>
    </row>
    <row r="8763" spans="11:22" x14ac:dyDescent="0.25">
      <c r="K8763" s="36"/>
      <c r="L8763" s="37"/>
      <c r="M8763" s="37"/>
      <c r="N8763" s="37"/>
      <c r="O8763" s="37"/>
      <c r="P8763" s="36"/>
      <c r="S8763" s="36"/>
      <c r="T8763" s="36"/>
      <c r="U8763" s="36"/>
      <c r="V8763" s="36"/>
    </row>
    <row r="8764" spans="11:22" x14ac:dyDescent="0.25">
      <c r="K8764" s="36"/>
      <c r="L8764" s="37"/>
      <c r="M8764" s="37"/>
      <c r="N8764" s="37"/>
      <c r="O8764" s="37"/>
      <c r="P8764" s="36"/>
      <c r="S8764" s="36"/>
      <c r="T8764" s="36"/>
      <c r="U8764" s="36"/>
      <c r="V8764" s="36"/>
    </row>
    <row r="8765" spans="11:22" x14ac:dyDescent="0.25">
      <c r="K8765" s="36"/>
      <c r="L8765" s="37"/>
      <c r="M8765" s="37"/>
      <c r="N8765" s="37"/>
      <c r="O8765" s="37"/>
      <c r="P8765" s="36"/>
      <c r="S8765" s="36"/>
      <c r="T8765" s="36"/>
      <c r="U8765" s="36"/>
      <c r="V8765" s="36"/>
    </row>
    <row r="8766" spans="11:22" x14ac:dyDescent="0.25">
      <c r="K8766" s="36"/>
      <c r="L8766" s="37"/>
      <c r="M8766" s="37"/>
      <c r="N8766" s="37"/>
      <c r="O8766" s="37"/>
      <c r="P8766" s="36"/>
      <c r="S8766" s="36"/>
      <c r="T8766" s="36"/>
      <c r="U8766" s="36"/>
      <c r="V8766" s="36"/>
    </row>
    <row r="8767" spans="11:22" x14ac:dyDescent="0.25">
      <c r="K8767" s="36"/>
      <c r="L8767" s="37"/>
      <c r="M8767" s="37"/>
      <c r="N8767" s="37"/>
      <c r="O8767" s="37"/>
      <c r="P8767" s="36"/>
      <c r="S8767" s="36"/>
      <c r="T8767" s="36"/>
      <c r="U8767" s="36"/>
      <c r="V8767" s="36"/>
    </row>
    <row r="8768" spans="11:22" x14ac:dyDescent="0.25">
      <c r="K8768" s="36"/>
      <c r="L8768" s="37"/>
      <c r="M8768" s="37"/>
      <c r="N8768" s="37"/>
      <c r="O8768" s="37"/>
      <c r="P8768" s="36"/>
      <c r="S8768" s="36"/>
      <c r="T8768" s="36"/>
      <c r="U8768" s="36"/>
      <c r="V8768" s="36"/>
    </row>
    <row r="8769" spans="11:22" x14ac:dyDescent="0.25">
      <c r="K8769" s="36"/>
      <c r="L8769" s="37"/>
      <c r="M8769" s="37"/>
      <c r="N8769" s="37"/>
      <c r="O8769" s="37"/>
      <c r="P8769" s="36"/>
      <c r="S8769" s="36"/>
      <c r="T8769" s="36"/>
      <c r="U8769" s="36"/>
      <c r="V8769" s="36"/>
    </row>
    <row r="8770" spans="11:22" x14ac:dyDescent="0.25">
      <c r="K8770" s="36"/>
      <c r="L8770" s="37"/>
      <c r="M8770" s="37"/>
      <c r="N8770" s="37"/>
      <c r="O8770" s="37"/>
      <c r="P8770" s="36"/>
      <c r="S8770" s="36"/>
      <c r="T8770" s="36"/>
      <c r="U8770" s="36"/>
      <c r="V8770" s="36"/>
    </row>
    <row r="8771" spans="11:22" x14ac:dyDescent="0.25">
      <c r="K8771" s="36"/>
      <c r="L8771" s="37"/>
      <c r="M8771" s="37"/>
      <c r="N8771" s="37"/>
      <c r="O8771" s="37"/>
      <c r="P8771" s="36"/>
      <c r="S8771" s="36"/>
      <c r="T8771" s="36"/>
      <c r="U8771" s="36"/>
      <c r="V8771" s="36"/>
    </row>
    <row r="8772" spans="11:22" x14ac:dyDescent="0.25">
      <c r="K8772" s="36"/>
      <c r="L8772" s="37"/>
      <c r="M8772" s="37"/>
      <c r="N8772" s="37"/>
      <c r="O8772" s="37"/>
      <c r="P8772" s="36"/>
      <c r="S8772" s="36"/>
      <c r="T8772" s="36"/>
      <c r="U8772" s="36"/>
      <c r="V8772" s="36"/>
    </row>
    <row r="8773" spans="11:22" x14ac:dyDescent="0.25">
      <c r="K8773" s="36"/>
      <c r="L8773" s="37"/>
      <c r="M8773" s="37"/>
      <c r="N8773" s="37"/>
      <c r="O8773" s="37"/>
      <c r="P8773" s="36"/>
      <c r="S8773" s="36"/>
      <c r="T8773" s="36"/>
      <c r="U8773" s="36"/>
      <c r="V8773" s="36"/>
    </row>
    <row r="8774" spans="11:22" x14ac:dyDescent="0.25">
      <c r="K8774" s="36"/>
      <c r="L8774" s="37"/>
      <c r="M8774" s="37"/>
      <c r="N8774" s="37"/>
      <c r="O8774" s="37"/>
      <c r="P8774" s="36"/>
      <c r="S8774" s="36"/>
      <c r="T8774" s="36"/>
      <c r="U8774" s="36"/>
      <c r="V8774" s="36"/>
    </row>
    <row r="8775" spans="11:22" x14ac:dyDescent="0.25">
      <c r="K8775" s="36"/>
      <c r="L8775" s="37"/>
      <c r="M8775" s="37"/>
      <c r="N8775" s="37"/>
      <c r="O8775" s="37"/>
      <c r="P8775" s="36"/>
      <c r="S8775" s="36"/>
      <c r="T8775" s="36"/>
      <c r="U8775" s="36"/>
      <c r="V8775" s="36"/>
    </row>
    <row r="8776" spans="11:22" x14ac:dyDescent="0.25">
      <c r="K8776" s="36"/>
      <c r="L8776" s="37"/>
      <c r="M8776" s="37"/>
      <c r="N8776" s="37"/>
      <c r="O8776" s="37"/>
      <c r="P8776" s="36"/>
      <c r="S8776" s="36"/>
      <c r="T8776" s="36"/>
      <c r="U8776" s="36"/>
      <c r="V8776" s="36"/>
    </row>
    <row r="8777" spans="11:22" x14ac:dyDescent="0.25">
      <c r="K8777" s="36"/>
      <c r="L8777" s="37"/>
      <c r="M8777" s="37"/>
      <c r="N8777" s="37"/>
      <c r="O8777" s="37"/>
      <c r="P8777" s="36"/>
      <c r="S8777" s="36"/>
      <c r="T8777" s="36"/>
      <c r="U8777" s="36"/>
      <c r="V8777" s="36"/>
    </row>
    <row r="8778" spans="11:22" x14ac:dyDescent="0.25">
      <c r="K8778" s="36"/>
      <c r="L8778" s="37"/>
      <c r="M8778" s="37"/>
      <c r="N8778" s="37"/>
      <c r="O8778" s="37"/>
      <c r="P8778" s="36"/>
      <c r="S8778" s="36"/>
      <c r="T8778" s="36"/>
      <c r="U8778" s="36"/>
      <c r="V8778" s="36"/>
    </row>
    <row r="8779" spans="11:22" x14ac:dyDescent="0.25">
      <c r="K8779" s="36"/>
      <c r="L8779" s="37"/>
      <c r="M8779" s="37"/>
      <c r="N8779" s="37"/>
      <c r="O8779" s="37"/>
      <c r="P8779" s="36"/>
      <c r="S8779" s="36"/>
      <c r="T8779" s="36"/>
      <c r="U8779" s="36"/>
      <c r="V8779" s="36"/>
    </row>
    <row r="8780" spans="11:22" x14ac:dyDescent="0.25">
      <c r="K8780" s="36"/>
      <c r="L8780" s="37"/>
      <c r="M8780" s="37"/>
      <c r="N8780" s="37"/>
      <c r="O8780" s="37"/>
      <c r="P8780" s="36"/>
      <c r="S8780" s="36"/>
      <c r="T8780" s="36"/>
      <c r="U8780" s="36"/>
      <c r="V8780" s="36"/>
    </row>
    <row r="8781" spans="11:22" x14ac:dyDescent="0.25">
      <c r="K8781" s="36"/>
      <c r="L8781" s="37"/>
      <c r="M8781" s="37"/>
      <c r="N8781" s="37"/>
      <c r="O8781" s="37"/>
      <c r="P8781" s="36"/>
      <c r="S8781" s="36"/>
      <c r="T8781" s="36"/>
      <c r="U8781" s="36"/>
      <c r="V8781" s="36"/>
    </row>
    <row r="8782" spans="11:22" x14ac:dyDescent="0.25">
      <c r="K8782" s="36"/>
      <c r="L8782" s="37"/>
      <c r="M8782" s="37"/>
      <c r="N8782" s="37"/>
      <c r="O8782" s="37"/>
      <c r="P8782" s="36"/>
      <c r="S8782" s="36"/>
      <c r="T8782" s="36"/>
      <c r="U8782" s="36"/>
      <c r="V8782" s="36"/>
    </row>
    <row r="8783" spans="11:22" x14ac:dyDescent="0.25">
      <c r="K8783" s="36"/>
      <c r="L8783" s="37"/>
      <c r="M8783" s="37"/>
      <c r="N8783" s="37"/>
      <c r="O8783" s="37"/>
      <c r="P8783" s="36"/>
      <c r="S8783" s="36"/>
      <c r="T8783" s="36"/>
      <c r="U8783" s="36"/>
      <c r="V8783" s="36"/>
    </row>
    <row r="8784" spans="11:22" x14ac:dyDescent="0.25">
      <c r="K8784" s="36"/>
      <c r="L8784" s="37"/>
      <c r="M8784" s="37"/>
      <c r="N8784" s="37"/>
      <c r="O8784" s="37"/>
      <c r="P8784" s="36"/>
      <c r="S8784" s="36"/>
      <c r="T8784" s="36"/>
      <c r="U8784" s="36"/>
      <c r="V8784" s="36"/>
    </row>
    <row r="8785" spans="11:22" x14ac:dyDescent="0.25">
      <c r="K8785" s="36"/>
      <c r="L8785" s="37"/>
      <c r="M8785" s="37"/>
      <c r="N8785" s="37"/>
      <c r="O8785" s="37"/>
      <c r="P8785" s="36"/>
      <c r="S8785" s="36"/>
      <c r="T8785" s="36"/>
      <c r="U8785" s="36"/>
      <c r="V8785" s="36"/>
    </row>
    <row r="8786" spans="11:22" x14ac:dyDescent="0.25">
      <c r="K8786" s="36"/>
      <c r="L8786" s="37"/>
      <c r="M8786" s="37"/>
      <c r="N8786" s="37"/>
      <c r="O8786" s="37"/>
      <c r="P8786" s="36"/>
      <c r="S8786" s="36"/>
      <c r="T8786" s="36"/>
      <c r="U8786" s="36"/>
      <c r="V8786" s="36"/>
    </row>
    <row r="8787" spans="11:22" x14ac:dyDescent="0.25">
      <c r="K8787" s="36"/>
      <c r="L8787" s="37"/>
      <c r="M8787" s="37"/>
      <c r="N8787" s="37"/>
      <c r="O8787" s="37"/>
      <c r="P8787" s="36"/>
      <c r="S8787" s="36"/>
      <c r="T8787" s="36"/>
      <c r="U8787" s="36"/>
      <c r="V8787" s="36"/>
    </row>
    <row r="8788" spans="11:22" x14ac:dyDescent="0.25">
      <c r="K8788" s="36"/>
      <c r="L8788" s="37"/>
      <c r="M8788" s="37"/>
      <c r="N8788" s="37"/>
      <c r="O8788" s="37"/>
      <c r="P8788" s="36"/>
      <c r="S8788" s="36"/>
      <c r="T8788" s="36"/>
      <c r="U8788" s="36"/>
      <c r="V8788" s="36"/>
    </row>
    <row r="8789" spans="11:22" x14ac:dyDescent="0.25">
      <c r="K8789" s="36"/>
      <c r="L8789" s="37"/>
      <c r="M8789" s="37"/>
      <c r="N8789" s="37"/>
      <c r="O8789" s="37"/>
      <c r="P8789" s="36"/>
      <c r="S8789" s="36"/>
      <c r="T8789" s="36"/>
      <c r="U8789" s="36"/>
      <c r="V8789" s="36"/>
    </row>
    <row r="8790" spans="11:22" x14ac:dyDescent="0.25">
      <c r="K8790" s="36"/>
      <c r="L8790" s="37"/>
      <c r="M8790" s="37"/>
      <c r="N8790" s="37"/>
      <c r="O8790" s="37"/>
      <c r="P8790" s="36"/>
      <c r="S8790" s="36"/>
      <c r="T8790" s="36"/>
      <c r="U8790" s="36"/>
      <c r="V8790" s="36"/>
    </row>
    <row r="8791" spans="11:22" x14ac:dyDescent="0.25">
      <c r="K8791" s="36"/>
      <c r="L8791" s="37"/>
      <c r="M8791" s="37"/>
      <c r="N8791" s="37"/>
      <c r="O8791" s="37"/>
      <c r="P8791" s="36"/>
      <c r="S8791" s="36"/>
      <c r="T8791" s="36"/>
      <c r="U8791" s="36"/>
      <c r="V8791" s="36"/>
    </row>
    <row r="8792" spans="11:22" x14ac:dyDescent="0.25">
      <c r="K8792" s="36"/>
      <c r="L8792" s="37"/>
      <c r="M8792" s="37"/>
      <c r="N8792" s="37"/>
      <c r="O8792" s="37"/>
      <c r="P8792" s="36"/>
      <c r="S8792" s="36"/>
      <c r="T8792" s="36"/>
      <c r="U8792" s="36"/>
      <c r="V8792" s="36"/>
    </row>
    <row r="8793" spans="11:22" x14ac:dyDescent="0.25">
      <c r="K8793" s="36"/>
      <c r="L8793" s="37"/>
      <c r="M8793" s="37"/>
      <c r="N8793" s="37"/>
      <c r="O8793" s="37"/>
      <c r="P8793" s="36"/>
      <c r="S8793" s="36"/>
      <c r="T8793" s="36"/>
      <c r="U8793" s="36"/>
      <c r="V8793" s="36"/>
    </row>
    <row r="8794" spans="11:22" x14ac:dyDescent="0.25">
      <c r="K8794" s="36"/>
      <c r="L8794" s="37"/>
      <c r="M8794" s="37"/>
      <c r="N8794" s="37"/>
      <c r="O8794" s="37"/>
      <c r="P8794" s="36"/>
      <c r="S8794" s="36"/>
      <c r="T8794" s="36"/>
      <c r="U8794" s="36"/>
      <c r="V8794" s="36"/>
    </row>
    <row r="8795" spans="11:22" x14ac:dyDescent="0.25">
      <c r="K8795" s="36"/>
      <c r="L8795" s="37"/>
      <c r="M8795" s="37"/>
      <c r="N8795" s="37"/>
      <c r="O8795" s="37"/>
      <c r="P8795" s="36"/>
      <c r="S8795" s="36"/>
      <c r="T8795" s="36"/>
      <c r="U8795" s="36"/>
      <c r="V8795" s="36"/>
    </row>
    <row r="8796" spans="11:22" x14ac:dyDescent="0.25">
      <c r="K8796" s="36"/>
      <c r="L8796" s="37"/>
      <c r="M8796" s="37"/>
      <c r="N8796" s="37"/>
      <c r="O8796" s="37"/>
      <c r="P8796" s="36"/>
      <c r="S8796" s="36"/>
      <c r="T8796" s="36"/>
      <c r="U8796" s="36"/>
      <c r="V8796" s="36"/>
    </row>
    <row r="8797" spans="11:22" x14ac:dyDescent="0.25">
      <c r="K8797" s="36"/>
      <c r="L8797" s="37"/>
      <c r="M8797" s="37"/>
      <c r="N8797" s="37"/>
      <c r="O8797" s="37"/>
      <c r="P8797" s="36"/>
      <c r="S8797" s="36"/>
      <c r="T8797" s="36"/>
      <c r="U8797" s="36"/>
      <c r="V8797" s="36"/>
    </row>
    <row r="8798" spans="11:22" x14ac:dyDescent="0.25">
      <c r="K8798" s="36"/>
      <c r="L8798" s="37"/>
      <c r="M8798" s="37"/>
      <c r="N8798" s="37"/>
      <c r="O8798" s="37"/>
      <c r="P8798" s="36"/>
      <c r="S8798" s="36"/>
      <c r="T8798" s="36"/>
      <c r="U8798" s="36"/>
      <c r="V8798" s="36"/>
    </row>
    <row r="8799" spans="11:22" x14ac:dyDescent="0.25">
      <c r="K8799" s="36"/>
      <c r="L8799" s="37"/>
      <c r="M8799" s="37"/>
      <c r="N8799" s="37"/>
      <c r="O8799" s="37"/>
      <c r="P8799" s="36"/>
      <c r="S8799" s="36"/>
      <c r="T8799" s="36"/>
      <c r="U8799" s="36"/>
      <c r="V8799" s="36"/>
    </row>
    <row r="8800" spans="11:22" x14ac:dyDescent="0.25">
      <c r="K8800" s="36"/>
      <c r="L8800" s="37"/>
      <c r="M8800" s="37"/>
      <c r="N8800" s="37"/>
      <c r="O8800" s="37"/>
      <c r="P8800" s="36"/>
      <c r="S8800" s="36"/>
      <c r="T8800" s="36"/>
      <c r="U8800" s="36"/>
      <c r="V8800" s="36"/>
    </row>
    <row r="8801" spans="11:22" x14ac:dyDescent="0.25">
      <c r="K8801" s="36"/>
      <c r="L8801" s="37"/>
      <c r="M8801" s="37"/>
      <c r="N8801" s="37"/>
      <c r="O8801" s="37"/>
      <c r="P8801" s="36"/>
      <c r="S8801" s="36"/>
      <c r="T8801" s="36"/>
      <c r="U8801" s="36"/>
      <c r="V8801" s="36"/>
    </row>
    <row r="8802" spans="11:22" x14ac:dyDescent="0.25">
      <c r="K8802" s="36"/>
      <c r="L8802" s="37"/>
      <c r="M8802" s="37"/>
      <c r="N8802" s="37"/>
      <c r="O8802" s="37"/>
      <c r="P8802" s="36"/>
      <c r="S8802" s="36"/>
      <c r="T8802" s="36"/>
      <c r="U8802" s="36"/>
      <c r="V8802" s="36"/>
    </row>
    <row r="8803" spans="11:22" x14ac:dyDescent="0.25">
      <c r="K8803" s="36"/>
      <c r="L8803" s="37"/>
      <c r="M8803" s="37"/>
      <c r="N8803" s="37"/>
      <c r="O8803" s="37"/>
      <c r="P8803" s="36"/>
      <c r="S8803" s="36"/>
      <c r="T8803" s="36"/>
      <c r="U8803" s="36"/>
      <c r="V8803" s="36"/>
    </row>
    <row r="8804" spans="11:22" x14ac:dyDescent="0.25">
      <c r="K8804" s="36"/>
      <c r="L8804" s="37"/>
      <c r="M8804" s="37"/>
      <c r="N8804" s="37"/>
      <c r="O8804" s="37"/>
      <c r="P8804" s="36"/>
      <c r="S8804" s="36"/>
      <c r="T8804" s="36"/>
      <c r="U8804" s="36"/>
      <c r="V8804" s="36"/>
    </row>
    <row r="8805" spans="11:22" x14ac:dyDescent="0.25">
      <c r="K8805" s="36"/>
      <c r="L8805" s="37"/>
      <c r="M8805" s="37"/>
      <c r="N8805" s="37"/>
      <c r="O8805" s="37"/>
      <c r="P8805" s="36"/>
      <c r="S8805" s="36"/>
      <c r="T8805" s="36"/>
      <c r="U8805" s="36"/>
      <c r="V8805" s="36"/>
    </row>
    <row r="8806" spans="11:22" x14ac:dyDescent="0.25">
      <c r="K8806" s="36"/>
      <c r="L8806" s="37"/>
      <c r="M8806" s="37"/>
      <c r="N8806" s="37"/>
      <c r="O8806" s="37"/>
      <c r="P8806" s="36"/>
      <c r="S8806" s="36"/>
      <c r="T8806" s="36"/>
      <c r="U8806" s="36"/>
      <c r="V8806" s="36"/>
    </row>
    <row r="8807" spans="11:22" x14ac:dyDescent="0.25">
      <c r="K8807" s="36"/>
      <c r="L8807" s="37"/>
      <c r="M8807" s="37"/>
      <c r="N8807" s="37"/>
      <c r="O8807" s="37"/>
      <c r="P8807" s="36"/>
      <c r="S8807" s="36"/>
      <c r="T8807" s="36"/>
      <c r="U8807" s="36"/>
      <c r="V8807" s="36"/>
    </row>
    <row r="8808" spans="11:22" x14ac:dyDescent="0.25">
      <c r="K8808" s="36"/>
      <c r="L8808" s="37"/>
      <c r="M8808" s="37"/>
      <c r="N8808" s="37"/>
      <c r="O8808" s="37"/>
      <c r="P8808" s="36"/>
      <c r="S8808" s="36"/>
      <c r="T8808" s="36"/>
      <c r="U8808" s="36"/>
      <c r="V8808" s="36"/>
    </row>
    <row r="8809" spans="11:22" x14ac:dyDescent="0.25">
      <c r="K8809" s="36"/>
      <c r="L8809" s="37"/>
      <c r="M8809" s="37"/>
      <c r="N8809" s="37"/>
      <c r="O8809" s="37"/>
      <c r="P8809" s="36"/>
      <c r="S8809" s="36"/>
      <c r="T8809" s="36"/>
      <c r="U8809" s="36"/>
      <c r="V8809" s="36"/>
    </row>
    <row r="8810" spans="11:22" x14ac:dyDescent="0.25">
      <c r="K8810" s="36"/>
      <c r="L8810" s="37"/>
      <c r="M8810" s="37"/>
      <c r="N8810" s="37"/>
      <c r="O8810" s="37"/>
      <c r="P8810" s="36"/>
      <c r="S8810" s="36"/>
      <c r="T8810" s="36"/>
      <c r="U8810" s="36"/>
      <c r="V8810" s="36"/>
    </row>
    <row r="8811" spans="11:22" x14ac:dyDescent="0.25">
      <c r="K8811" s="36"/>
      <c r="L8811" s="37"/>
      <c r="M8811" s="37"/>
      <c r="N8811" s="37"/>
      <c r="O8811" s="37"/>
      <c r="P8811" s="36"/>
      <c r="S8811" s="36"/>
      <c r="T8811" s="36"/>
      <c r="U8811" s="36"/>
      <c r="V8811" s="36"/>
    </row>
    <row r="8812" spans="11:22" x14ac:dyDescent="0.25">
      <c r="K8812" s="36"/>
      <c r="L8812" s="37"/>
      <c r="M8812" s="37"/>
      <c r="N8812" s="37"/>
      <c r="O8812" s="37"/>
      <c r="P8812" s="36"/>
      <c r="S8812" s="36"/>
      <c r="T8812" s="36"/>
      <c r="U8812" s="36"/>
      <c r="V8812" s="36"/>
    </row>
    <row r="8813" spans="11:22" x14ac:dyDescent="0.25">
      <c r="K8813" s="36"/>
      <c r="L8813" s="37"/>
      <c r="M8813" s="37"/>
      <c r="N8813" s="37"/>
      <c r="O8813" s="37"/>
      <c r="P8813" s="36"/>
      <c r="S8813" s="36"/>
      <c r="T8813" s="36"/>
      <c r="U8813" s="36"/>
      <c r="V8813" s="36"/>
    </row>
    <row r="8814" spans="11:22" x14ac:dyDescent="0.25">
      <c r="K8814" s="36"/>
      <c r="L8814" s="37"/>
      <c r="M8814" s="37"/>
      <c r="N8814" s="37"/>
      <c r="O8814" s="37"/>
      <c r="P8814" s="36"/>
      <c r="S8814" s="36"/>
      <c r="T8814" s="36"/>
      <c r="U8814" s="36"/>
      <c r="V8814" s="36"/>
    </row>
    <row r="8815" spans="11:22" x14ac:dyDescent="0.25">
      <c r="K8815" s="36"/>
      <c r="L8815" s="37"/>
      <c r="M8815" s="37"/>
      <c r="N8815" s="37"/>
      <c r="O8815" s="37"/>
      <c r="P8815" s="36"/>
      <c r="S8815" s="36"/>
      <c r="T8815" s="36"/>
      <c r="U8815" s="36"/>
      <c r="V8815" s="36"/>
    </row>
    <row r="8816" spans="11:22" x14ac:dyDescent="0.25">
      <c r="K8816" s="36"/>
      <c r="L8816" s="37"/>
      <c r="M8816" s="37"/>
      <c r="N8816" s="37"/>
      <c r="O8816" s="37"/>
      <c r="P8816" s="36"/>
      <c r="S8816" s="36"/>
      <c r="T8816" s="36"/>
      <c r="U8816" s="36"/>
      <c r="V8816" s="36"/>
    </row>
    <row r="8817" spans="11:22" x14ac:dyDescent="0.25">
      <c r="K8817" s="36"/>
      <c r="L8817" s="37"/>
      <c r="M8817" s="37"/>
      <c r="N8817" s="37"/>
      <c r="O8817" s="37"/>
      <c r="P8817" s="36"/>
      <c r="S8817" s="36"/>
      <c r="T8817" s="36"/>
      <c r="U8817" s="36"/>
      <c r="V8817" s="36"/>
    </row>
    <row r="8818" spans="11:22" x14ac:dyDescent="0.25">
      <c r="K8818" s="36"/>
      <c r="L8818" s="37"/>
      <c r="M8818" s="37"/>
      <c r="N8818" s="37"/>
      <c r="O8818" s="37"/>
      <c r="P8818" s="36"/>
      <c r="S8818" s="36"/>
      <c r="T8818" s="36"/>
      <c r="U8818" s="36"/>
      <c r="V8818" s="36"/>
    </row>
    <row r="8819" spans="11:22" x14ac:dyDescent="0.25">
      <c r="K8819" s="36"/>
      <c r="L8819" s="37"/>
      <c r="M8819" s="37"/>
      <c r="N8819" s="37"/>
      <c r="O8819" s="37"/>
      <c r="P8819" s="36"/>
      <c r="S8819" s="36"/>
      <c r="T8819" s="36"/>
      <c r="U8819" s="36"/>
      <c r="V8819" s="36"/>
    </row>
    <row r="8820" spans="11:22" x14ac:dyDescent="0.25">
      <c r="K8820" s="36"/>
      <c r="L8820" s="37"/>
      <c r="M8820" s="37"/>
      <c r="N8820" s="37"/>
      <c r="O8820" s="37"/>
      <c r="P8820" s="36"/>
      <c r="S8820" s="36"/>
      <c r="T8820" s="36"/>
      <c r="U8820" s="36"/>
      <c r="V8820" s="36"/>
    </row>
    <row r="8821" spans="11:22" x14ac:dyDescent="0.25">
      <c r="K8821" s="36"/>
      <c r="L8821" s="37"/>
      <c r="M8821" s="37"/>
      <c r="N8821" s="37"/>
      <c r="O8821" s="37"/>
      <c r="P8821" s="36"/>
      <c r="S8821" s="36"/>
      <c r="T8821" s="36"/>
      <c r="U8821" s="36"/>
      <c r="V8821" s="36"/>
    </row>
    <row r="8822" spans="11:22" x14ac:dyDescent="0.25">
      <c r="K8822" s="36"/>
      <c r="L8822" s="37"/>
      <c r="M8822" s="37"/>
      <c r="N8822" s="37"/>
      <c r="O8822" s="37"/>
      <c r="P8822" s="36"/>
      <c r="S8822" s="36"/>
      <c r="T8822" s="36"/>
      <c r="U8822" s="36"/>
      <c r="V8822" s="36"/>
    </row>
    <row r="8823" spans="11:22" x14ac:dyDescent="0.25">
      <c r="K8823" s="36"/>
      <c r="L8823" s="37"/>
      <c r="M8823" s="37"/>
      <c r="N8823" s="37"/>
      <c r="O8823" s="37"/>
      <c r="P8823" s="36"/>
      <c r="S8823" s="36"/>
      <c r="T8823" s="36"/>
      <c r="U8823" s="36"/>
      <c r="V8823" s="36"/>
    </row>
    <row r="8824" spans="11:22" x14ac:dyDescent="0.25">
      <c r="K8824" s="36"/>
      <c r="L8824" s="37"/>
      <c r="M8824" s="37"/>
      <c r="N8824" s="37"/>
      <c r="O8824" s="37"/>
      <c r="P8824" s="36"/>
      <c r="S8824" s="36"/>
      <c r="T8824" s="36"/>
      <c r="U8824" s="36"/>
      <c r="V8824" s="36"/>
    </row>
    <row r="8825" spans="11:22" x14ac:dyDescent="0.25">
      <c r="K8825" s="36"/>
      <c r="L8825" s="37"/>
      <c r="M8825" s="37"/>
      <c r="N8825" s="37"/>
      <c r="O8825" s="37"/>
      <c r="P8825" s="36"/>
      <c r="S8825" s="36"/>
      <c r="T8825" s="36"/>
      <c r="U8825" s="36"/>
      <c r="V8825" s="36"/>
    </row>
    <row r="8826" spans="11:22" x14ac:dyDescent="0.25">
      <c r="K8826" s="36"/>
      <c r="L8826" s="37"/>
      <c r="M8826" s="37"/>
      <c r="N8826" s="37"/>
      <c r="O8826" s="37"/>
      <c r="P8826" s="36"/>
      <c r="S8826" s="36"/>
      <c r="T8826" s="36"/>
      <c r="U8826" s="36"/>
      <c r="V8826" s="36"/>
    </row>
    <row r="8827" spans="11:22" x14ac:dyDescent="0.25">
      <c r="K8827" s="36"/>
      <c r="L8827" s="37"/>
      <c r="M8827" s="37"/>
      <c r="N8827" s="37"/>
      <c r="O8827" s="37"/>
      <c r="P8827" s="36"/>
      <c r="S8827" s="36"/>
      <c r="T8827" s="36"/>
      <c r="U8827" s="36"/>
      <c r="V8827" s="36"/>
    </row>
    <row r="8828" spans="11:22" x14ac:dyDescent="0.25">
      <c r="K8828" s="36"/>
      <c r="L8828" s="37"/>
      <c r="M8828" s="37"/>
      <c r="N8828" s="37"/>
      <c r="O8828" s="37"/>
      <c r="P8828" s="36"/>
      <c r="S8828" s="36"/>
      <c r="T8828" s="36"/>
      <c r="U8828" s="36"/>
      <c r="V8828" s="36"/>
    </row>
    <row r="8829" spans="11:22" x14ac:dyDescent="0.25">
      <c r="K8829" s="36"/>
      <c r="L8829" s="37"/>
      <c r="M8829" s="37"/>
      <c r="N8829" s="37"/>
      <c r="O8829" s="37"/>
      <c r="P8829" s="36"/>
      <c r="S8829" s="36"/>
      <c r="T8829" s="36"/>
      <c r="U8829" s="36"/>
      <c r="V8829" s="36"/>
    </row>
    <row r="8830" spans="11:22" x14ac:dyDescent="0.25">
      <c r="K8830" s="36"/>
      <c r="L8830" s="37"/>
      <c r="M8830" s="37"/>
      <c r="N8830" s="37"/>
      <c r="O8830" s="37"/>
      <c r="P8830" s="36"/>
      <c r="S8830" s="36"/>
      <c r="T8830" s="36"/>
      <c r="U8830" s="36"/>
      <c r="V8830" s="36"/>
    </row>
    <row r="8831" spans="11:22" x14ac:dyDescent="0.25">
      <c r="K8831" s="36"/>
      <c r="L8831" s="37"/>
      <c r="M8831" s="37"/>
      <c r="N8831" s="37"/>
      <c r="O8831" s="37"/>
      <c r="P8831" s="36"/>
      <c r="S8831" s="36"/>
      <c r="T8831" s="36"/>
      <c r="U8831" s="36"/>
      <c r="V8831" s="36"/>
    </row>
    <row r="8832" spans="11:22" x14ac:dyDescent="0.25">
      <c r="K8832" s="36"/>
      <c r="L8832" s="37"/>
      <c r="M8832" s="37"/>
      <c r="N8832" s="37"/>
      <c r="O8832" s="37"/>
      <c r="P8832" s="36"/>
      <c r="S8832" s="36"/>
      <c r="T8832" s="36"/>
      <c r="U8832" s="36"/>
      <c r="V8832" s="36"/>
    </row>
    <row r="8833" spans="11:22" x14ac:dyDescent="0.25">
      <c r="K8833" s="36"/>
      <c r="L8833" s="37"/>
      <c r="M8833" s="37"/>
      <c r="N8833" s="37"/>
      <c r="O8833" s="37"/>
      <c r="P8833" s="36"/>
      <c r="S8833" s="36"/>
      <c r="T8833" s="36"/>
      <c r="U8833" s="36"/>
      <c r="V8833" s="36"/>
    </row>
    <row r="8834" spans="11:22" x14ac:dyDescent="0.25">
      <c r="K8834" s="36"/>
      <c r="L8834" s="37"/>
      <c r="M8834" s="37"/>
      <c r="N8834" s="37"/>
      <c r="O8834" s="37"/>
      <c r="P8834" s="36"/>
      <c r="S8834" s="36"/>
      <c r="T8834" s="36"/>
      <c r="U8834" s="36"/>
      <c r="V8834" s="36"/>
    </row>
    <row r="8835" spans="11:22" x14ac:dyDescent="0.25">
      <c r="K8835" s="36"/>
      <c r="L8835" s="37"/>
      <c r="M8835" s="37"/>
      <c r="N8835" s="37"/>
      <c r="O8835" s="37"/>
      <c r="P8835" s="36"/>
      <c r="S8835" s="36"/>
      <c r="T8835" s="36"/>
      <c r="U8835" s="36"/>
      <c r="V8835" s="36"/>
    </row>
    <row r="8836" spans="11:22" x14ac:dyDescent="0.25">
      <c r="K8836" s="36"/>
      <c r="L8836" s="37"/>
      <c r="M8836" s="37"/>
      <c r="N8836" s="37"/>
      <c r="O8836" s="37"/>
      <c r="P8836" s="36"/>
      <c r="S8836" s="36"/>
      <c r="T8836" s="36"/>
      <c r="U8836" s="36"/>
      <c r="V8836" s="36"/>
    </row>
    <row r="8837" spans="11:22" x14ac:dyDescent="0.25">
      <c r="K8837" s="36"/>
      <c r="L8837" s="37"/>
      <c r="M8837" s="37"/>
      <c r="N8837" s="37"/>
      <c r="O8837" s="37"/>
      <c r="P8837" s="36"/>
      <c r="S8837" s="36"/>
      <c r="T8837" s="36"/>
      <c r="U8837" s="36"/>
      <c r="V8837" s="36"/>
    </row>
    <row r="8838" spans="11:22" x14ac:dyDescent="0.25">
      <c r="K8838" s="36"/>
      <c r="L8838" s="37"/>
      <c r="M8838" s="37"/>
      <c r="N8838" s="37"/>
      <c r="O8838" s="37"/>
      <c r="P8838" s="36"/>
      <c r="S8838" s="36"/>
      <c r="T8838" s="36"/>
      <c r="U8838" s="36"/>
      <c r="V8838" s="36"/>
    </row>
    <row r="8839" spans="11:22" x14ac:dyDescent="0.25">
      <c r="K8839" s="36"/>
      <c r="L8839" s="37"/>
      <c r="M8839" s="37"/>
      <c r="N8839" s="37"/>
      <c r="O8839" s="37"/>
      <c r="P8839" s="36"/>
      <c r="S8839" s="36"/>
      <c r="T8839" s="36"/>
      <c r="U8839" s="36"/>
      <c r="V8839" s="36"/>
    </row>
    <row r="8840" spans="11:22" x14ac:dyDescent="0.25">
      <c r="K8840" s="36"/>
      <c r="L8840" s="37"/>
      <c r="M8840" s="37"/>
      <c r="N8840" s="37"/>
      <c r="O8840" s="37"/>
      <c r="P8840" s="36"/>
      <c r="S8840" s="36"/>
      <c r="T8840" s="36"/>
      <c r="U8840" s="36"/>
      <c r="V8840" s="36"/>
    </row>
    <row r="8841" spans="11:22" x14ac:dyDescent="0.25">
      <c r="K8841" s="36"/>
      <c r="L8841" s="37"/>
      <c r="M8841" s="37"/>
      <c r="N8841" s="37"/>
      <c r="O8841" s="37"/>
      <c r="P8841" s="36"/>
      <c r="S8841" s="36"/>
      <c r="T8841" s="36"/>
      <c r="U8841" s="36"/>
      <c r="V8841" s="36"/>
    </row>
    <row r="8842" spans="11:22" x14ac:dyDescent="0.25">
      <c r="K8842" s="36"/>
      <c r="L8842" s="37"/>
      <c r="M8842" s="37"/>
      <c r="N8842" s="37"/>
      <c r="O8842" s="37"/>
      <c r="P8842" s="36"/>
      <c r="S8842" s="36"/>
      <c r="T8842" s="36"/>
      <c r="U8842" s="36"/>
      <c r="V8842" s="36"/>
    </row>
    <row r="8843" spans="11:22" x14ac:dyDescent="0.25">
      <c r="K8843" s="36"/>
      <c r="L8843" s="37"/>
      <c r="M8843" s="37"/>
      <c r="N8843" s="37"/>
      <c r="O8843" s="37"/>
      <c r="P8843" s="36"/>
      <c r="S8843" s="36"/>
      <c r="T8843" s="36"/>
      <c r="U8843" s="36"/>
      <c r="V8843" s="36"/>
    </row>
    <row r="8844" spans="11:22" x14ac:dyDescent="0.25">
      <c r="K8844" s="36"/>
      <c r="L8844" s="37"/>
      <c r="M8844" s="37"/>
      <c r="N8844" s="37"/>
      <c r="O8844" s="37"/>
      <c r="P8844" s="36"/>
      <c r="S8844" s="36"/>
      <c r="T8844" s="36"/>
      <c r="U8844" s="36"/>
      <c r="V8844" s="36"/>
    </row>
    <row r="8845" spans="11:22" x14ac:dyDescent="0.25">
      <c r="K8845" s="36"/>
      <c r="L8845" s="37"/>
      <c r="M8845" s="37"/>
      <c r="N8845" s="37"/>
      <c r="O8845" s="37"/>
      <c r="P8845" s="36"/>
      <c r="S8845" s="36"/>
      <c r="T8845" s="36"/>
      <c r="U8845" s="36"/>
      <c r="V8845" s="36"/>
    </row>
    <row r="8846" spans="11:22" x14ac:dyDescent="0.25">
      <c r="K8846" s="36"/>
      <c r="L8846" s="37"/>
      <c r="M8846" s="37"/>
      <c r="N8846" s="37"/>
      <c r="O8846" s="37"/>
      <c r="P8846" s="36"/>
      <c r="S8846" s="36"/>
      <c r="T8846" s="36"/>
      <c r="U8846" s="36"/>
      <c r="V8846" s="36"/>
    </row>
    <row r="8847" spans="11:22" x14ac:dyDescent="0.25">
      <c r="K8847" s="36"/>
      <c r="L8847" s="37"/>
      <c r="M8847" s="37"/>
      <c r="N8847" s="37"/>
      <c r="O8847" s="37"/>
      <c r="P8847" s="36"/>
      <c r="S8847" s="36"/>
      <c r="T8847" s="36"/>
      <c r="U8847" s="36"/>
      <c r="V8847" s="36"/>
    </row>
    <row r="8848" spans="11:22" x14ac:dyDescent="0.25">
      <c r="K8848" s="36"/>
      <c r="L8848" s="37"/>
      <c r="M8848" s="37"/>
      <c r="N8848" s="37"/>
      <c r="O8848" s="37"/>
      <c r="P8848" s="36"/>
      <c r="S8848" s="36"/>
      <c r="T8848" s="36"/>
      <c r="U8848" s="36"/>
      <c r="V8848" s="36"/>
    </row>
    <row r="8849" spans="11:22" x14ac:dyDescent="0.25">
      <c r="K8849" s="36"/>
      <c r="L8849" s="37"/>
      <c r="M8849" s="37"/>
      <c r="N8849" s="37"/>
      <c r="O8849" s="37"/>
      <c r="P8849" s="36"/>
      <c r="S8849" s="36"/>
      <c r="T8849" s="36"/>
      <c r="U8849" s="36"/>
      <c r="V8849" s="36"/>
    </row>
    <row r="8850" spans="11:22" x14ac:dyDescent="0.25">
      <c r="K8850" s="36"/>
      <c r="L8850" s="37"/>
      <c r="M8850" s="37"/>
      <c r="N8850" s="37"/>
      <c r="O8850" s="37"/>
      <c r="P8850" s="36"/>
      <c r="S8850" s="36"/>
      <c r="T8850" s="36"/>
      <c r="U8850" s="36"/>
      <c r="V8850" s="36"/>
    </row>
    <row r="8851" spans="11:22" x14ac:dyDescent="0.25">
      <c r="K8851" s="36"/>
      <c r="L8851" s="37"/>
      <c r="M8851" s="37"/>
      <c r="N8851" s="37"/>
      <c r="O8851" s="37"/>
      <c r="P8851" s="36"/>
      <c r="S8851" s="36"/>
      <c r="T8851" s="36"/>
      <c r="U8851" s="36"/>
      <c r="V8851" s="36"/>
    </row>
    <row r="8852" spans="11:22" x14ac:dyDescent="0.25">
      <c r="K8852" s="36"/>
      <c r="L8852" s="37"/>
      <c r="M8852" s="37"/>
      <c r="N8852" s="37"/>
      <c r="O8852" s="37"/>
      <c r="P8852" s="36"/>
      <c r="S8852" s="36"/>
      <c r="T8852" s="36"/>
      <c r="U8852" s="36"/>
      <c r="V8852" s="36"/>
    </row>
    <row r="8853" spans="11:22" x14ac:dyDescent="0.25">
      <c r="K8853" s="36"/>
      <c r="L8853" s="37"/>
      <c r="M8853" s="37"/>
      <c r="N8853" s="37"/>
      <c r="O8853" s="37"/>
      <c r="P8853" s="36"/>
      <c r="S8853" s="36"/>
      <c r="T8853" s="36"/>
      <c r="U8853" s="36"/>
      <c r="V8853" s="36"/>
    </row>
    <row r="8854" spans="11:22" x14ac:dyDescent="0.25">
      <c r="K8854" s="36"/>
      <c r="L8854" s="37"/>
      <c r="M8854" s="37"/>
      <c r="N8854" s="37"/>
      <c r="O8854" s="37"/>
      <c r="P8854" s="36"/>
      <c r="S8854" s="36"/>
      <c r="T8854" s="36"/>
      <c r="U8854" s="36"/>
      <c r="V8854" s="36"/>
    </row>
    <row r="8855" spans="11:22" x14ac:dyDescent="0.25">
      <c r="K8855" s="36"/>
      <c r="L8855" s="37"/>
      <c r="M8855" s="37"/>
      <c r="N8855" s="37"/>
      <c r="O8855" s="37"/>
      <c r="P8855" s="36"/>
      <c r="S8855" s="36"/>
      <c r="T8855" s="36"/>
      <c r="U8855" s="36"/>
      <c r="V8855" s="36"/>
    </row>
    <row r="8856" spans="11:22" x14ac:dyDescent="0.25">
      <c r="K8856" s="36"/>
      <c r="L8856" s="37"/>
      <c r="M8856" s="37"/>
      <c r="N8856" s="37"/>
      <c r="O8856" s="37"/>
      <c r="P8856" s="36"/>
      <c r="S8856" s="36"/>
      <c r="T8856" s="36"/>
      <c r="U8856" s="36"/>
      <c r="V8856" s="36"/>
    </row>
    <row r="8857" spans="11:22" x14ac:dyDescent="0.25">
      <c r="K8857" s="36"/>
      <c r="L8857" s="37"/>
      <c r="M8857" s="37"/>
      <c r="N8857" s="37"/>
      <c r="O8857" s="37"/>
      <c r="P8857" s="36"/>
      <c r="S8857" s="36"/>
      <c r="T8857" s="36"/>
      <c r="U8857" s="36"/>
      <c r="V8857" s="36"/>
    </row>
    <row r="8858" spans="11:22" x14ac:dyDescent="0.25">
      <c r="K8858" s="36"/>
      <c r="L8858" s="37"/>
      <c r="M8858" s="37"/>
      <c r="N8858" s="37"/>
      <c r="O8858" s="37"/>
      <c r="P8858" s="36"/>
      <c r="S8858" s="36"/>
      <c r="T8858" s="36"/>
      <c r="U8858" s="36"/>
      <c r="V8858" s="36"/>
    </row>
    <row r="8859" spans="11:22" x14ac:dyDescent="0.25">
      <c r="K8859" s="36"/>
      <c r="L8859" s="37"/>
      <c r="M8859" s="37"/>
      <c r="N8859" s="37"/>
      <c r="O8859" s="37"/>
      <c r="P8859" s="36"/>
      <c r="S8859" s="36"/>
      <c r="T8859" s="36"/>
      <c r="U8859" s="36"/>
      <c r="V8859" s="36"/>
    </row>
    <row r="8860" spans="11:22" x14ac:dyDescent="0.25">
      <c r="K8860" s="36"/>
      <c r="L8860" s="37"/>
      <c r="M8860" s="37"/>
      <c r="N8860" s="37"/>
      <c r="O8860" s="37"/>
      <c r="P8860" s="36"/>
      <c r="S8860" s="36"/>
      <c r="T8860" s="36"/>
      <c r="U8860" s="36"/>
      <c r="V8860" s="36"/>
    </row>
    <row r="8861" spans="11:22" x14ac:dyDescent="0.25">
      <c r="K8861" s="36"/>
      <c r="L8861" s="37"/>
      <c r="M8861" s="37"/>
      <c r="N8861" s="37"/>
      <c r="O8861" s="37"/>
      <c r="P8861" s="36"/>
      <c r="S8861" s="36"/>
      <c r="T8861" s="36"/>
      <c r="U8861" s="36"/>
      <c r="V8861" s="36"/>
    </row>
    <row r="8862" spans="11:22" x14ac:dyDescent="0.25">
      <c r="K8862" s="36"/>
      <c r="L8862" s="37"/>
      <c r="M8862" s="37"/>
      <c r="N8862" s="37"/>
      <c r="O8862" s="37"/>
      <c r="P8862" s="36"/>
      <c r="S8862" s="36"/>
      <c r="T8862" s="36"/>
      <c r="U8862" s="36"/>
      <c r="V8862" s="36"/>
    </row>
    <row r="8863" spans="11:22" x14ac:dyDescent="0.25">
      <c r="K8863" s="36"/>
      <c r="L8863" s="37"/>
      <c r="M8863" s="37"/>
      <c r="N8863" s="37"/>
      <c r="O8863" s="37"/>
      <c r="P8863" s="36"/>
      <c r="S8863" s="36"/>
      <c r="T8863" s="36"/>
      <c r="U8863" s="36"/>
      <c r="V8863" s="36"/>
    </row>
    <row r="8864" spans="11:22" x14ac:dyDescent="0.25">
      <c r="K8864" s="36"/>
      <c r="L8864" s="37"/>
      <c r="M8864" s="37"/>
      <c r="N8864" s="37"/>
      <c r="O8864" s="37"/>
      <c r="P8864" s="36"/>
      <c r="S8864" s="36"/>
      <c r="T8864" s="36"/>
      <c r="U8864" s="36"/>
      <c r="V8864" s="36"/>
    </row>
    <row r="8865" spans="11:22" x14ac:dyDescent="0.25">
      <c r="K8865" s="36"/>
      <c r="L8865" s="37"/>
      <c r="M8865" s="37"/>
      <c r="N8865" s="37"/>
      <c r="O8865" s="37"/>
      <c r="P8865" s="36"/>
      <c r="S8865" s="36"/>
      <c r="T8865" s="36"/>
      <c r="U8865" s="36"/>
      <c r="V8865" s="36"/>
    </row>
    <row r="8866" spans="11:22" x14ac:dyDescent="0.25">
      <c r="K8866" s="36"/>
      <c r="L8866" s="37"/>
      <c r="M8866" s="37"/>
      <c r="N8866" s="37"/>
      <c r="O8866" s="37"/>
      <c r="P8866" s="36"/>
      <c r="S8866" s="36"/>
      <c r="T8866" s="36"/>
      <c r="U8866" s="36"/>
      <c r="V8866" s="36"/>
    </row>
    <row r="8867" spans="11:22" x14ac:dyDescent="0.25">
      <c r="K8867" s="36"/>
      <c r="L8867" s="37"/>
      <c r="M8867" s="37"/>
      <c r="N8867" s="37"/>
      <c r="O8867" s="37"/>
      <c r="P8867" s="36"/>
      <c r="S8867" s="36"/>
      <c r="T8867" s="36"/>
      <c r="U8867" s="36"/>
      <c r="V8867" s="36"/>
    </row>
    <row r="8868" spans="11:22" x14ac:dyDescent="0.25">
      <c r="K8868" s="36"/>
      <c r="L8868" s="37"/>
      <c r="M8868" s="37"/>
      <c r="N8868" s="37"/>
      <c r="O8868" s="37"/>
      <c r="P8868" s="36"/>
      <c r="S8868" s="36"/>
      <c r="T8868" s="36"/>
      <c r="U8868" s="36"/>
      <c r="V8868" s="36"/>
    </row>
    <row r="8869" spans="11:22" x14ac:dyDescent="0.25">
      <c r="K8869" s="36"/>
      <c r="L8869" s="37"/>
      <c r="M8869" s="37"/>
      <c r="N8869" s="37"/>
      <c r="O8869" s="37"/>
      <c r="P8869" s="36"/>
      <c r="S8869" s="36"/>
      <c r="T8869" s="36"/>
      <c r="U8869" s="36"/>
      <c r="V8869" s="36"/>
    </row>
    <row r="8870" spans="11:22" x14ac:dyDescent="0.25">
      <c r="K8870" s="36"/>
      <c r="L8870" s="37"/>
      <c r="M8870" s="37"/>
      <c r="N8870" s="37"/>
      <c r="O8870" s="37"/>
      <c r="P8870" s="36"/>
      <c r="S8870" s="36"/>
      <c r="T8870" s="36"/>
      <c r="U8870" s="36"/>
      <c r="V8870" s="36"/>
    </row>
    <row r="8871" spans="11:22" x14ac:dyDescent="0.25">
      <c r="K8871" s="36"/>
      <c r="L8871" s="37"/>
      <c r="M8871" s="37"/>
      <c r="N8871" s="37"/>
      <c r="O8871" s="37"/>
      <c r="P8871" s="36"/>
      <c r="S8871" s="36"/>
      <c r="T8871" s="36"/>
      <c r="U8871" s="36"/>
      <c r="V8871" s="36"/>
    </row>
    <row r="8872" spans="11:22" x14ac:dyDescent="0.25">
      <c r="K8872" s="36"/>
      <c r="L8872" s="37"/>
      <c r="M8872" s="37"/>
      <c r="N8872" s="37"/>
      <c r="O8872" s="37"/>
      <c r="P8872" s="36"/>
      <c r="S8872" s="36"/>
      <c r="T8872" s="36"/>
      <c r="U8872" s="36"/>
      <c r="V8872" s="36"/>
    </row>
    <row r="8873" spans="11:22" x14ac:dyDescent="0.25">
      <c r="K8873" s="36"/>
      <c r="L8873" s="37"/>
      <c r="M8873" s="37"/>
      <c r="N8873" s="37"/>
      <c r="O8873" s="37"/>
      <c r="P8873" s="36"/>
      <c r="S8873" s="36"/>
      <c r="T8873" s="36"/>
      <c r="U8873" s="36"/>
      <c r="V8873" s="36"/>
    </row>
    <row r="8874" spans="11:22" x14ac:dyDescent="0.25">
      <c r="K8874" s="36"/>
      <c r="L8874" s="37"/>
      <c r="M8874" s="37"/>
      <c r="N8874" s="37"/>
      <c r="O8874" s="37"/>
      <c r="P8874" s="36"/>
      <c r="S8874" s="36"/>
      <c r="T8874" s="36"/>
      <c r="U8874" s="36"/>
      <c r="V8874" s="36"/>
    </row>
    <row r="8875" spans="11:22" x14ac:dyDescent="0.25">
      <c r="K8875" s="36"/>
      <c r="L8875" s="37"/>
      <c r="M8875" s="37"/>
      <c r="N8875" s="37"/>
      <c r="O8875" s="37"/>
      <c r="P8875" s="36"/>
      <c r="S8875" s="36"/>
      <c r="T8875" s="36"/>
      <c r="U8875" s="36"/>
      <c r="V8875" s="36"/>
    </row>
    <row r="8876" spans="11:22" x14ac:dyDescent="0.25">
      <c r="K8876" s="36"/>
      <c r="L8876" s="37"/>
      <c r="M8876" s="37"/>
      <c r="N8876" s="37"/>
      <c r="O8876" s="37"/>
      <c r="P8876" s="36"/>
      <c r="S8876" s="36"/>
      <c r="T8876" s="36"/>
      <c r="U8876" s="36"/>
      <c r="V8876" s="36"/>
    </row>
    <row r="8877" spans="11:22" x14ac:dyDescent="0.25">
      <c r="K8877" s="36"/>
      <c r="L8877" s="37"/>
      <c r="M8877" s="37"/>
      <c r="N8877" s="37"/>
      <c r="O8877" s="37"/>
      <c r="P8877" s="36"/>
      <c r="S8877" s="36"/>
      <c r="T8877" s="36"/>
      <c r="U8877" s="36"/>
      <c r="V8877" s="36"/>
    </row>
    <row r="8878" spans="11:22" x14ac:dyDescent="0.25">
      <c r="K8878" s="36"/>
      <c r="L8878" s="37"/>
      <c r="M8878" s="37"/>
      <c r="N8878" s="37"/>
      <c r="O8878" s="37"/>
      <c r="P8878" s="36"/>
      <c r="S8878" s="36"/>
      <c r="T8878" s="36"/>
      <c r="U8878" s="36"/>
      <c r="V8878" s="36"/>
    </row>
    <row r="8879" spans="11:22" x14ac:dyDescent="0.25">
      <c r="K8879" s="36"/>
      <c r="L8879" s="37"/>
      <c r="M8879" s="37"/>
      <c r="N8879" s="37"/>
      <c r="O8879" s="37"/>
      <c r="P8879" s="36"/>
      <c r="S8879" s="36"/>
      <c r="T8879" s="36"/>
      <c r="U8879" s="36"/>
      <c r="V8879" s="36"/>
    </row>
    <row r="8880" spans="11:22" x14ac:dyDescent="0.25">
      <c r="K8880" s="36"/>
      <c r="L8880" s="37"/>
      <c r="M8880" s="37"/>
      <c r="N8880" s="37"/>
      <c r="O8880" s="37"/>
      <c r="P8880" s="36"/>
      <c r="S8880" s="36"/>
      <c r="T8880" s="36"/>
      <c r="U8880" s="36"/>
      <c r="V8880" s="36"/>
    </row>
    <row r="8881" spans="11:22" x14ac:dyDescent="0.25">
      <c r="K8881" s="36"/>
      <c r="L8881" s="37"/>
      <c r="M8881" s="37"/>
      <c r="N8881" s="37"/>
      <c r="O8881" s="37"/>
      <c r="P8881" s="36"/>
      <c r="S8881" s="36"/>
      <c r="T8881" s="36"/>
      <c r="U8881" s="36"/>
      <c r="V8881" s="36"/>
    </row>
    <row r="8882" spans="11:22" x14ac:dyDescent="0.25">
      <c r="K8882" s="36"/>
      <c r="L8882" s="37"/>
      <c r="M8882" s="37"/>
      <c r="N8882" s="37"/>
      <c r="O8882" s="37"/>
      <c r="P8882" s="36"/>
      <c r="S8882" s="36"/>
      <c r="T8882" s="36"/>
      <c r="U8882" s="36"/>
      <c r="V8882" s="36"/>
    </row>
    <row r="8883" spans="11:22" x14ac:dyDescent="0.25">
      <c r="K8883" s="36"/>
      <c r="L8883" s="37"/>
      <c r="M8883" s="37"/>
      <c r="N8883" s="37"/>
      <c r="O8883" s="37"/>
      <c r="P8883" s="36"/>
      <c r="S8883" s="36"/>
      <c r="T8883" s="36"/>
      <c r="U8883" s="36"/>
      <c r="V8883" s="36"/>
    </row>
    <row r="8884" spans="11:22" x14ac:dyDescent="0.25">
      <c r="K8884" s="36"/>
      <c r="L8884" s="37"/>
      <c r="M8884" s="37"/>
      <c r="N8884" s="37"/>
      <c r="O8884" s="37"/>
      <c r="P8884" s="36"/>
      <c r="S8884" s="36"/>
      <c r="T8884" s="36"/>
      <c r="U8884" s="36"/>
      <c r="V8884" s="36"/>
    </row>
    <row r="8885" spans="11:22" x14ac:dyDescent="0.25">
      <c r="K8885" s="36"/>
      <c r="L8885" s="37"/>
      <c r="M8885" s="37"/>
      <c r="N8885" s="37"/>
      <c r="O8885" s="37"/>
      <c r="P8885" s="36"/>
      <c r="S8885" s="36"/>
      <c r="T8885" s="36"/>
      <c r="U8885" s="36"/>
      <c r="V8885" s="36"/>
    </row>
    <row r="8886" spans="11:22" x14ac:dyDescent="0.25">
      <c r="K8886" s="36"/>
      <c r="L8886" s="37"/>
      <c r="M8886" s="37"/>
      <c r="N8886" s="37"/>
      <c r="O8886" s="37"/>
      <c r="P8886" s="36"/>
      <c r="S8886" s="36"/>
      <c r="T8886" s="36"/>
      <c r="U8886" s="36"/>
      <c r="V8886" s="36"/>
    </row>
    <row r="8887" spans="11:22" x14ac:dyDescent="0.25">
      <c r="K8887" s="36"/>
      <c r="L8887" s="37"/>
      <c r="M8887" s="37"/>
      <c r="N8887" s="37"/>
      <c r="O8887" s="37"/>
      <c r="P8887" s="36"/>
      <c r="S8887" s="36"/>
      <c r="T8887" s="36"/>
      <c r="U8887" s="36"/>
      <c r="V8887" s="36"/>
    </row>
    <row r="8888" spans="11:22" x14ac:dyDescent="0.25">
      <c r="K8888" s="36"/>
      <c r="L8888" s="37"/>
      <c r="M8888" s="37"/>
      <c r="N8888" s="37"/>
      <c r="O8888" s="37"/>
      <c r="P8888" s="36"/>
      <c r="S8888" s="36"/>
      <c r="T8888" s="36"/>
      <c r="U8888" s="36"/>
      <c r="V8888" s="36"/>
    </row>
    <row r="8889" spans="11:22" x14ac:dyDescent="0.25">
      <c r="K8889" s="36"/>
      <c r="L8889" s="37"/>
      <c r="M8889" s="37"/>
      <c r="N8889" s="37"/>
      <c r="O8889" s="37"/>
      <c r="P8889" s="36"/>
      <c r="S8889" s="36"/>
      <c r="T8889" s="36"/>
      <c r="U8889" s="36"/>
      <c r="V8889" s="36"/>
    </row>
    <row r="8890" spans="11:22" x14ac:dyDescent="0.25">
      <c r="K8890" s="36"/>
      <c r="L8890" s="37"/>
      <c r="M8890" s="37"/>
      <c r="N8890" s="37"/>
      <c r="O8890" s="37"/>
      <c r="P8890" s="36"/>
      <c r="S8890" s="36"/>
      <c r="T8890" s="36"/>
      <c r="U8890" s="36"/>
      <c r="V8890" s="36"/>
    </row>
    <row r="8891" spans="11:22" x14ac:dyDescent="0.25">
      <c r="K8891" s="36"/>
      <c r="L8891" s="37"/>
      <c r="M8891" s="37"/>
      <c r="N8891" s="37"/>
      <c r="O8891" s="37"/>
      <c r="P8891" s="36"/>
      <c r="S8891" s="36"/>
      <c r="T8891" s="36"/>
      <c r="U8891" s="36"/>
      <c r="V8891" s="36"/>
    </row>
    <row r="8892" spans="11:22" x14ac:dyDescent="0.25">
      <c r="K8892" s="36"/>
      <c r="L8892" s="37"/>
      <c r="M8892" s="37"/>
      <c r="N8892" s="37"/>
      <c r="O8892" s="37"/>
      <c r="P8892" s="36"/>
      <c r="S8892" s="36"/>
      <c r="T8892" s="36"/>
      <c r="U8892" s="36"/>
      <c r="V8892" s="36"/>
    </row>
    <row r="8893" spans="11:22" x14ac:dyDescent="0.25">
      <c r="K8893" s="36"/>
      <c r="L8893" s="37"/>
      <c r="M8893" s="37"/>
      <c r="N8893" s="37"/>
      <c r="O8893" s="37"/>
      <c r="P8893" s="36"/>
      <c r="S8893" s="36"/>
      <c r="T8893" s="36"/>
      <c r="U8893" s="36"/>
      <c r="V8893" s="36"/>
    </row>
    <row r="8894" spans="11:22" x14ac:dyDescent="0.25">
      <c r="K8894" s="36"/>
      <c r="L8894" s="37"/>
      <c r="M8894" s="37"/>
      <c r="N8894" s="37"/>
      <c r="O8894" s="37"/>
      <c r="P8894" s="36"/>
      <c r="S8894" s="36"/>
      <c r="T8894" s="36"/>
      <c r="U8894" s="36"/>
      <c r="V8894" s="36"/>
    </row>
    <row r="8895" spans="11:22" x14ac:dyDescent="0.25">
      <c r="K8895" s="36"/>
      <c r="L8895" s="37"/>
      <c r="M8895" s="37"/>
      <c r="N8895" s="37"/>
      <c r="O8895" s="37"/>
      <c r="P8895" s="36"/>
      <c r="S8895" s="36"/>
      <c r="T8895" s="36"/>
      <c r="U8895" s="36"/>
      <c r="V8895" s="36"/>
    </row>
    <row r="8896" spans="11:22" x14ac:dyDescent="0.25">
      <c r="K8896" s="36"/>
      <c r="L8896" s="37"/>
      <c r="M8896" s="37"/>
      <c r="N8896" s="37"/>
      <c r="O8896" s="37"/>
      <c r="P8896" s="36"/>
      <c r="S8896" s="36"/>
      <c r="T8896" s="36"/>
      <c r="U8896" s="36"/>
      <c r="V8896" s="36"/>
    </row>
    <row r="8897" spans="11:22" x14ac:dyDescent="0.25">
      <c r="K8897" s="36"/>
      <c r="L8897" s="37"/>
      <c r="M8897" s="37"/>
      <c r="N8897" s="37"/>
      <c r="O8897" s="37"/>
      <c r="P8897" s="36"/>
      <c r="S8897" s="36"/>
      <c r="T8897" s="36"/>
      <c r="U8897" s="36"/>
      <c r="V8897" s="36"/>
    </row>
    <row r="8898" spans="11:22" x14ac:dyDescent="0.25">
      <c r="K8898" s="36"/>
      <c r="L8898" s="37"/>
      <c r="M8898" s="37"/>
      <c r="N8898" s="37"/>
      <c r="O8898" s="37"/>
      <c r="P8898" s="36"/>
      <c r="S8898" s="36"/>
      <c r="T8898" s="36"/>
      <c r="U8898" s="36"/>
      <c r="V8898" s="36"/>
    </row>
    <row r="8899" spans="11:22" x14ac:dyDescent="0.25">
      <c r="K8899" s="36"/>
      <c r="L8899" s="37"/>
      <c r="M8899" s="37"/>
      <c r="N8899" s="37"/>
      <c r="O8899" s="37"/>
      <c r="P8899" s="36"/>
      <c r="S8899" s="36"/>
      <c r="T8899" s="36"/>
      <c r="U8899" s="36"/>
      <c r="V8899" s="36"/>
    </row>
    <row r="8900" spans="11:22" x14ac:dyDescent="0.25">
      <c r="K8900" s="36"/>
      <c r="L8900" s="37"/>
      <c r="M8900" s="37"/>
      <c r="N8900" s="37"/>
      <c r="O8900" s="37"/>
      <c r="P8900" s="36"/>
      <c r="S8900" s="36"/>
      <c r="T8900" s="36"/>
      <c r="U8900" s="36"/>
      <c r="V8900" s="36"/>
    </row>
    <row r="8901" spans="11:22" x14ac:dyDescent="0.25">
      <c r="K8901" s="36"/>
      <c r="L8901" s="37"/>
      <c r="M8901" s="37"/>
      <c r="N8901" s="37"/>
      <c r="O8901" s="37"/>
      <c r="P8901" s="36"/>
      <c r="S8901" s="36"/>
      <c r="T8901" s="36"/>
      <c r="U8901" s="36"/>
      <c r="V8901" s="36"/>
    </row>
    <row r="8902" spans="11:22" x14ac:dyDescent="0.25">
      <c r="K8902" s="36"/>
      <c r="L8902" s="37"/>
      <c r="M8902" s="37"/>
      <c r="N8902" s="37"/>
      <c r="O8902" s="37"/>
      <c r="P8902" s="36"/>
      <c r="S8902" s="36"/>
      <c r="T8902" s="36"/>
      <c r="U8902" s="36"/>
      <c r="V8902" s="36"/>
    </row>
    <row r="8903" spans="11:22" x14ac:dyDescent="0.25">
      <c r="K8903" s="36"/>
      <c r="L8903" s="37"/>
      <c r="M8903" s="37"/>
      <c r="N8903" s="37"/>
      <c r="O8903" s="37"/>
      <c r="P8903" s="36"/>
      <c r="S8903" s="36"/>
      <c r="T8903" s="36"/>
      <c r="U8903" s="36"/>
      <c r="V8903" s="36"/>
    </row>
    <row r="8904" spans="11:22" x14ac:dyDescent="0.25">
      <c r="K8904" s="36"/>
      <c r="L8904" s="37"/>
      <c r="M8904" s="37"/>
      <c r="N8904" s="37"/>
      <c r="O8904" s="37"/>
      <c r="P8904" s="36"/>
      <c r="S8904" s="36"/>
      <c r="T8904" s="36"/>
      <c r="U8904" s="36"/>
      <c r="V8904" s="36"/>
    </row>
    <row r="8905" spans="11:22" x14ac:dyDescent="0.25">
      <c r="K8905" s="36"/>
      <c r="L8905" s="37"/>
      <c r="M8905" s="37"/>
      <c r="N8905" s="37"/>
      <c r="O8905" s="37"/>
      <c r="P8905" s="36"/>
      <c r="S8905" s="36"/>
      <c r="T8905" s="36"/>
      <c r="U8905" s="36"/>
      <c r="V8905" s="36"/>
    </row>
    <row r="8906" spans="11:22" x14ac:dyDescent="0.25">
      <c r="K8906" s="36"/>
      <c r="L8906" s="37"/>
      <c r="M8906" s="37"/>
      <c r="N8906" s="37"/>
      <c r="O8906" s="37"/>
      <c r="P8906" s="36"/>
      <c r="S8906" s="36"/>
      <c r="T8906" s="36"/>
      <c r="U8906" s="36"/>
      <c r="V8906" s="36"/>
    </row>
    <row r="8907" spans="11:22" x14ac:dyDescent="0.25">
      <c r="K8907" s="36"/>
      <c r="L8907" s="37"/>
      <c r="M8907" s="37"/>
      <c r="N8907" s="37"/>
      <c r="O8907" s="37"/>
      <c r="P8907" s="36"/>
      <c r="S8907" s="36"/>
      <c r="T8907" s="36"/>
      <c r="U8907" s="36"/>
      <c r="V8907" s="36"/>
    </row>
    <row r="8908" spans="11:22" x14ac:dyDescent="0.25">
      <c r="K8908" s="36"/>
      <c r="L8908" s="37"/>
      <c r="M8908" s="37"/>
      <c r="N8908" s="37"/>
      <c r="O8908" s="37"/>
      <c r="P8908" s="36"/>
      <c r="S8908" s="36"/>
      <c r="T8908" s="36"/>
      <c r="U8908" s="36"/>
      <c r="V8908" s="36"/>
    </row>
    <row r="8909" spans="11:22" x14ac:dyDescent="0.25">
      <c r="K8909" s="36"/>
      <c r="L8909" s="37"/>
      <c r="M8909" s="37"/>
      <c r="N8909" s="37"/>
      <c r="O8909" s="37"/>
      <c r="P8909" s="36"/>
      <c r="S8909" s="36"/>
      <c r="T8909" s="36"/>
      <c r="U8909" s="36"/>
      <c r="V8909" s="36"/>
    </row>
    <row r="8910" spans="11:22" x14ac:dyDescent="0.25">
      <c r="K8910" s="36"/>
      <c r="L8910" s="37"/>
      <c r="M8910" s="37"/>
      <c r="N8910" s="37"/>
      <c r="O8910" s="37"/>
      <c r="P8910" s="36"/>
      <c r="S8910" s="36"/>
      <c r="T8910" s="36"/>
      <c r="U8910" s="36"/>
      <c r="V8910" s="36"/>
    </row>
    <row r="8911" spans="11:22" x14ac:dyDescent="0.25">
      <c r="K8911" s="36"/>
      <c r="L8911" s="37"/>
      <c r="M8911" s="37"/>
      <c r="N8911" s="37"/>
      <c r="O8911" s="37"/>
      <c r="P8911" s="36"/>
      <c r="S8911" s="36"/>
      <c r="T8911" s="36"/>
      <c r="U8911" s="36"/>
      <c r="V8911" s="36"/>
    </row>
    <row r="8912" spans="11:22" x14ac:dyDescent="0.25">
      <c r="K8912" s="36"/>
      <c r="L8912" s="37"/>
      <c r="M8912" s="37"/>
      <c r="N8912" s="37"/>
      <c r="O8912" s="37"/>
      <c r="P8912" s="36"/>
      <c r="S8912" s="36"/>
      <c r="T8912" s="36"/>
      <c r="U8912" s="36"/>
      <c r="V8912" s="36"/>
    </row>
    <row r="8913" spans="11:22" x14ac:dyDescent="0.25">
      <c r="K8913" s="36"/>
      <c r="L8913" s="37"/>
      <c r="M8913" s="37"/>
      <c r="N8913" s="37"/>
      <c r="O8913" s="37"/>
      <c r="P8913" s="36"/>
      <c r="S8913" s="36"/>
      <c r="T8913" s="36"/>
      <c r="U8913" s="36"/>
      <c r="V8913" s="36"/>
    </row>
    <row r="8914" spans="11:22" x14ac:dyDescent="0.25">
      <c r="K8914" s="36"/>
      <c r="L8914" s="37"/>
      <c r="M8914" s="37"/>
      <c r="N8914" s="37"/>
      <c r="O8914" s="37"/>
      <c r="P8914" s="36"/>
      <c r="S8914" s="36"/>
      <c r="T8914" s="36"/>
      <c r="U8914" s="36"/>
      <c r="V8914" s="36"/>
    </row>
    <row r="8915" spans="11:22" x14ac:dyDescent="0.25">
      <c r="K8915" s="36"/>
      <c r="L8915" s="37"/>
      <c r="M8915" s="37"/>
      <c r="N8915" s="37"/>
      <c r="O8915" s="37"/>
      <c r="P8915" s="36"/>
      <c r="S8915" s="36"/>
      <c r="T8915" s="36"/>
      <c r="U8915" s="36"/>
      <c r="V8915" s="36"/>
    </row>
    <row r="8916" spans="11:22" x14ac:dyDescent="0.25">
      <c r="K8916" s="36"/>
      <c r="L8916" s="37"/>
      <c r="M8916" s="37"/>
      <c r="N8916" s="37"/>
      <c r="O8916" s="37"/>
      <c r="P8916" s="36"/>
      <c r="S8916" s="36"/>
      <c r="T8916" s="36"/>
      <c r="U8916" s="36"/>
      <c r="V8916" s="36"/>
    </row>
    <row r="8917" spans="11:22" x14ac:dyDescent="0.25">
      <c r="K8917" s="36"/>
      <c r="L8917" s="37"/>
      <c r="M8917" s="37"/>
      <c r="N8917" s="37"/>
      <c r="O8917" s="37"/>
      <c r="P8917" s="36"/>
      <c r="S8917" s="36"/>
      <c r="T8917" s="36"/>
      <c r="U8917" s="36"/>
      <c r="V8917" s="36"/>
    </row>
    <row r="8918" spans="11:22" x14ac:dyDescent="0.25">
      <c r="K8918" s="36"/>
      <c r="L8918" s="37"/>
      <c r="M8918" s="37"/>
      <c r="N8918" s="37"/>
      <c r="O8918" s="37"/>
      <c r="P8918" s="36"/>
      <c r="S8918" s="36"/>
      <c r="T8918" s="36"/>
      <c r="U8918" s="36"/>
      <c r="V8918" s="36"/>
    </row>
    <row r="8919" spans="11:22" x14ac:dyDescent="0.25">
      <c r="K8919" s="36"/>
      <c r="L8919" s="37"/>
      <c r="M8919" s="37"/>
      <c r="N8919" s="37"/>
      <c r="O8919" s="37"/>
      <c r="P8919" s="36"/>
      <c r="S8919" s="36"/>
      <c r="T8919" s="36"/>
      <c r="U8919" s="36"/>
      <c r="V8919" s="36"/>
    </row>
    <row r="8920" spans="11:22" x14ac:dyDescent="0.25">
      <c r="K8920" s="36"/>
      <c r="L8920" s="37"/>
      <c r="M8920" s="37"/>
      <c r="N8920" s="37"/>
      <c r="O8920" s="37"/>
      <c r="P8920" s="36"/>
      <c r="S8920" s="36"/>
      <c r="T8920" s="36"/>
      <c r="U8920" s="36"/>
      <c r="V8920" s="36"/>
    </row>
    <row r="8921" spans="11:22" x14ac:dyDescent="0.25">
      <c r="K8921" s="36"/>
      <c r="L8921" s="37"/>
      <c r="M8921" s="37"/>
      <c r="N8921" s="37"/>
      <c r="O8921" s="37"/>
      <c r="P8921" s="36"/>
      <c r="S8921" s="36"/>
      <c r="T8921" s="36"/>
      <c r="U8921" s="36"/>
      <c r="V8921" s="36"/>
    </row>
    <row r="8922" spans="11:22" x14ac:dyDescent="0.25">
      <c r="K8922" s="36"/>
      <c r="L8922" s="37"/>
      <c r="M8922" s="37"/>
      <c r="N8922" s="37"/>
      <c r="O8922" s="37"/>
      <c r="P8922" s="36"/>
      <c r="S8922" s="36"/>
      <c r="T8922" s="36"/>
      <c r="U8922" s="36"/>
      <c r="V8922" s="36"/>
    </row>
    <row r="8923" spans="11:22" x14ac:dyDescent="0.25">
      <c r="K8923" s="36"/>
      <c r="L8923" s="37"/>
      <c r="M8923" s="37"/>
      <c r="N8923" s="37"/>
      <c r="O8923" s="37"/>
      <c r="P8923" s="36"/>
      <c r="S8923" s="36"/>
      <c r="T8923" s="36"/>
      <c r="U8923" s="36"/>
      <c r="V8923" s="36"/>
    </row>
    <row r="8924" spans="11:22" x14ac:dyDescent="0.25">
      <c r="K8924" s="36"/>
      <c r="L8924" s="37"/>
      <c r="M8924" s="37"/>
      <c r="N8924" s="37"/>
      <c r="O8924" s="37"/>
      <c r="P8924" s="36"/>
      <c r="S8924" s="36"/>
      <c r="T8924" s="36"/>
      <c r="U8924" s="36"/>
      <c r="V8924" s="36"/>
    </row>
    <row r="8925" spans="11:22" x14ac:dyDescent="0.25">
      <c r="K8925" s="36"/>
      <c r="L8925" s="37"/>
      <c r="M8925" s="37"/>
      <c r="N8925" s="37"/>
      <c r="O8925" s="37"/>
      <c r="P8925" s="36"/>
      <c r="S8925" s="36"/>
      <c r="T8925" s="36"/>
      <c r="U8925" s="36"/>
      <c r="V8925" s="36"/>
    </row>
    <row r="8926" spans="11:22" x14ac:dyDescent="0.25">
      <c r="K8926" s="36"/>
      <c r="L8926" s="37"/>
      <c r="M8926" s="37"/>
      <c r="N8926" s="37"/>
      <c r="O8926" s="37"/>
      <c r="P8926" s="36"/>
      <c r="S8926" s="36"/>
      <c r="T8926" s="36"/>
      <c r="U8926" s="36"/>
      <c r="V8926" s="36"/>
    </row>
    <row r="8927" spans="11:22" x14ac:dyDescent="0.25">
      <c r="K8927" s="36"/>
      <c r="L8927" s="37"/>
      <c r="M8927" s="37"/>
      <c r="N8927" s="37"/>
      <c r="O8927" s="37"/>
      <c r="P8927" s="36"/>
      <c r="S8927" s="36"/>
      <c r="T8927" s="36"/>
      <c r="U8927" s="36"/>
      <c r="V8927" s="36"/>
    </row>
    <row r="8928" spans="11:22" x14ac:dyDescent="0.25">
      <c r="K8928" s="36"/>
      <c r="L8928" s="37"/>
      <c r="M8928" s="37"/>
      <c r="N8928" s="37"/>
      <c r="O8928" s="37"/>
      <c r="P8928" s="36"/>
      <c r="S8928" s="36"/>
      <c r="T8928" s="36"/>
      <c r="U8928" s="36"/>
      <c r="V8928" s="36"/>
    </row>
    <row r="8929" spans="11:22" x14ac:dyDescent="0.25">
      <c r="K8929" s="36"/>
      <c r="L8929" s="37"/>
      <c r="M8929" s="37"/>
      <c r="N8929" s="37"/>
      <c r="O8929" s="37"/>
      <c r="P8929" s="36"/>
      <c r="S8929" s="36"/>
      <c r="T8929" s="36"/>
      <c r="U8929" s="36"/>
      <c r="V8929" s="36"/>
    </row>
    <row r="8930" spans="11:22" x14ac:dyDescent="0.25">
      <c r="K8930" s="36"/>
      <c r="L8930" s="37"/>
      <c r="M8930" s="37"/>
      <c r="N8930" s="37"/>
      <c r="O8930" s="37"/>
      <c r="P8930" s="36"/>
      <c r="S8930" s="36"/>
      <c r="T8930" s="36"/>
      <c r="U8930" s="36"/>
      <c r="V8930" s="36"/>
    </row>
    <row r="8931" spans="11:22" x14ac:dyDescent="0.25">
      <c r="K8931" s="36"/>
      <c r="L8931" s="37"/>
      <c r="M8931" s="37"/>
      <c r="N8931" s="37"/>
      <c r="O8931" s="37"/>
      <c r="P8931" s="36"/>
      <c r="S8931" s="36"/>
      <c r="T8931" s="36"/>
      <c r="U8931" s="36"/>
      <c r="V8931" s="36"/>
    </row>
    <row r="8932" spans="11:22" x14ac:dyDescent="0.25">
      <c r="K8932" s="36"/>
      <c r="L8932" s="37"/>
      <c r="M8932" s="37"/>
      <c r="N8932" s="37"/>
      <c r="O8932" s="37"/>
      <c r="P8932" s="36"/>
      <c r="S8932" s="36"/>
      <c r="T8932" s="36"/>
      <c r="U8932" s="36"/>
      <c r="V8932" s="36"/>
    </row>
    <row r="8933" spans="11:22" x14ac:dyDescent="0.25">
      <c r="K8933" s="36"/>
      <c r="L8933" s="37"/>
      <c r="M8933" s="37"/>
      <c r="N8933" s="37"/>
      <c r="O8933" s="37"/>
      <c r="P8933" s="36"/>
      <c r="S8933" s="36"/>
      <c r="T8933" s="36"/>
      <c r="U8933" s="36"/>
      <c r="V8933" s="36"/>
    </row>
    <row r="8934" spans="11:22" x14ac:dyDescent="0.25">
      <c r="K8934" s="36"/>
      <c r="L8934" s="37"/>
      <c r="M8934" s="37"/>
      <c r="N8934" s="37"/>
      <c r="O8934" s="37"/>
      <c r="P8934" s="36"/>
      <c r="S8934" s="36"/>
      <c r="T8934" s="36"/>
      <c r="U8934" s="36"/>
      <c r="V8934" s="36"/>
    </row>
    <row r="8935" spans="11:22" x14ac:dyDescent="0.25">
      <c r="K8935" s="36"/>
      <c r="L8935" s="37"/>
      <c r="M8935" s="37"/>
      <c r="N8935" s="37"/>
      <c r="O8935" s="37"/>
      <c r="P8935" s="36"/>
      <c r="S8935" s="36"/>
      <c r="T8935" s="36"/>
      <c r="U8935" s="36"/>
      <c r="V8935" s="36"/>
    </row>
    <row r="8936" spans="11:22" x14ac:dyDescent="0.25">
      <c r="K8936" s="36"/>
      <c r="L8936" s="37"/>
      <c r="M8936" s="37"/>
      <c r="N8936" s="37"/>
      <c r="O8936" s="37"/>
      <c r="P8936" s="36"/>
      <c r="S8936" s="36"/>
      <c r="T8936" s="36"/>
      <c r="U8936" s="36"/>
      <c r="V8936" s="36"/>
    </row>
    <row r="8937" spans="11:22" x14ac:dyDescent="0.25">
      <c r="K8937" s="36"/>
      <c r="L8937" s="37"/>
      <c r="M8937" s="37"/>
      <c r="N8937" s="37"/>
      <c r="O8937" s="37"/>
      <c r="P8937" s="36"/>
      <c r="S8937" s="36"/>
      <c r="T8937" s="36"/>
      <c r="U8937" s="36"/>
      <c r="V8937" s="36"/>
    </row>
    <row r="8938" spans="11:22" x14ac:dyDescent="0.25">
      <c r="K8938" s="36"/>
      <c r="L8938" s="37"/>
      <c r="M8938" s="37"/>
      <c r="N8938" s="37"/>
      <c r="O8938" s="37"/>
      <c r="P8938" s="36"/>
      <c r="S8938" s="36"/>
      <c r="T8938" s="36"/>
      <c r="U8938" s="36"/>
      <c r="V8938" s="36"/>
    </row>
    <row r="8939" spans="11:22" x14ac:dyDescent="0.25">
      <c r="K8939" s="36"/>
      <c r="L8939" s="37"/>
      <c r="M8939" s="37"/>
      <c r="N8939" s="37"/>
      <c r="O8939" s="37"/>
      <c r="P8939" s="36"/>
      <c r="S8939" s="36"/>
      <c r="T8939" s="36"/>
      <c r="U8939" s="36"/>
      <c r="V8939" s="36"/>
    </row>
    <row r="8940" spans="11:22" x14ac:dyDescent="0.25">
      <c r="K8940" s="36"/>
      <c r="L8940" s="37"/>
      <c r="M8940" s="37"/>
      <c r="N8940" s="37"/>
      <c r="O8940" s="37"/>
      <c r="P8940" s="36"/>
      <c r="S8940" s="36"/>
      <c r="T8940" s="36"/>
      <c r="U8940" s="36"/>
      <c r="V8940" s="36"/>
    </row>
    <row r="8941" spans="11:22" x14ac:dyDescent="0.25">
      <c r="K8941" s="36"/>
      <c r="L8941" s="37"/>
      <c r="M8941" s="37"/>
      <c r="N8941" s="37"/>
      <c r="O8941" s="37"/>
      <c r="P8941" s="36"/>
      <c r="S8941" s="36"/>
      <c r="T8941" s="36"/>
      <c r="U8941" s="36"/>
      <c r="V8941" s="36"/>
    </row>
    <row r="8942" spans="11:22" x14ac:dyDescent="0.25">
      <c r="K8942" s="36"/>
      <c r="L8942" s="37"/>
      <c r="M8942" s="37"/>
      <c r="N8942" s="37"/>
      <c r="O8942" s="37"/>
      <c r="P8942" s="36"/>
      <c r="S8942" s="36"/>
      <c r="T8942" s="36"/>
      <c r="U8942" s="36"/>
      <c r="V8942" s="36"/>
    </row>
    <row r="8943" spans="11:22" x14ac:dyDescent="0.25">
      <c r="K8943" s="36"/>
      <c r="L8943" s="37"/>
      <c r="M8943" s="37"/>
      <c r="N8943" s="37"/>
      <c r="O8943" s="37"/>
      <c r="P8943" s="36"/>
      <c r="S8943" s="36"/>
      <c r="T8943" s="36"/>
      <c r="U8943" s="36"/>
      <c r="V8943" s="36"/>
    </row>
    <row r="8944" spans="11:22" x14ac:dyDescent="0.25">
      <c r="K8944" s="36"/>
      <c r="L8944" s="37"/>
      <c r="M8944" s="37"/>
      <c r="N8944" s="37"/>
      <c r="O8944" s="37"/>
      <c r="P8944" s="36"/>
      <c r="S8944" s="36"/>
      <c r="T8944" s="36"/>
      <c r="U8944" s="36"/>
      <c r="V8944" s="36"/>
    </row>
    <row r="8945" spans="11:22" x14ac:dyDescent="0.25">
      <c r="K8945" s="36"/>
      <c r="L8945" s="37"/>
      <c r="M8945" s="37"/>
      <c r="N8945" s="37"/>
      <c r="O8945" s="37"/>
      <c r="P8945" s="36"/>
      <c r="S8945" s="36"/>
      <c r="T8945" s="36"/>
      <c r="U8945" s="36"/>
      <c r="V8945" s="36"/>
    </row>
    <row r="8946" spans="11:22" x14ac:dyDescent="0.25">
      <c r="K8946" s="36"/>
      <c r="L8946" s="37"/>
      <c r="M8946" s="37"/>
      <c r="N8946" s="37"/>
      <c r="O8946" s="37"/>
      <c r="P8946" s="36"/>
      <c r="S8946" s="36"/>
      <c r="T8946" s="36"/>
      <c r="U8946" s="36"/>
      <c r="V8946" s="36"/>
    </row>
    <row r="8947" spans="11:22" x14ac:dyDescent="0.25">
      <c r="K8947" s="36"/>
      <c r="L8947" s="37"/>
      <c r="M8947" s="37"/>
      <c r="N8947" s="37"/>
      <c r="O8947" s="37"/>
      <c r="P8947" s="36"/>
      <c r="S8947" s="36"/>
      <c r="T8947" s="36"/>
      <c r="U8947" s="36"/>
      <c r="V8947" s="36"/>
    </row>
    <row r="8948" spans="11:22" x14ac:dyDescent="0.25">
      <c r="K8948" s="36"/>
      <c r="L8948" s="37"/>
      <c r="M8948" s="37"/>
      <c r="N8948" s="37"/>
      <c r="O8948" s="37"/>
      <c r="P8948" s="36"/>
      <c r="S8948" s="36"/>
      <c r="T8948" s="36"/>
      <c r="U8948" s="36"/>
      <c r="V8948" s="36"/>
    </row>
    <row r="8949" spans="11:22" x14ac:dyDescent="0.25">
      <c r="K8949" s="36"/>
      <c r="L8949" s="37"/>
      <c r="M8949" s="37"/>
      <c r="N8949" s="37"/>
      <c r="O8949" s="37"/>
      <c r="P8949" s="36"/>
      <c r="S8949" s="36"/>
      <c r="T8949" s="36"/>
      <c r="U8949" s="36"/>
      <c r="V8949" s="36"/>
    </row>
    <row r="8950" spans="11:22" x14ac:dyDescent="0.25">
      <c r="K8950" s="36"/>
      <c r="L8950" s="37"/>
      <c r="M8950" s="37"/>
      <c r="N8950" s="37"/>
      <c r="O8950" s="37"/>
      <c r="P8950" s="36"/>
      <c r="S8950" s="36"/>
      <c r="T8950" s="36"/>
      <c r="U8950" s="36"/>
      <c r="V8950" s="36"/>
    </row>
    <row r="8951" spans="11:22" x14ac:dyDescent="0.25">
      <c r="K8951" s="36"/>
      <c r="L8951" s="37"/>
      <c r="M8951" s="37"/>
      <c r="N8951" s="37"/>
      <c r="O8951" s="37"/>
      <c r="P8951" s="36"/>
      <c r="S8951" s="36"/>
      <c r="T8951" s="36"/>
      <c r="U8951" s="36"/>
      <c r="V8951" s="36"/>
    </row>
    <row r="8952" spans="11:22" x14ac:dyDescent="0.25">
      <c r="K8952" s="36"/>
      <c r="L8952" s="37"/>
      <c r="M8952" s="37"/>
      <c r="N8952" s="37"/>
      <c r="O8952" s="37"/>
      <c r="P8952" s="36"/>
      <c r="S8952" s="36"/>
      <c r="T8952" s="36"/>
      <c r="U8952" s="36"/>
      <c r="V8952" s="36"/>
    </row>
    <row r="8953" spans="11:22" x14ac:dyDescent="0.25">
      <c r="K8953" s="36"/>
      <c r="L8953" s="37"/>
      <c r="M8953" s="37"/>
      <c r="N8953" s="37"/>
      <c r="O8953" s="37"/>
      <c r="P8953" s="36"/>
      <c r="S8953" s="36"/>
      <c r="T8953" s="36"/>
      <c r="U8953" s="36"/>
      <c r="V8953" s="36"/>
    </row>
    <row r="8954" spans="11:22" x14ac:dyDescent="0.25">
      <c r="K8954" s="36"/>
      <c r="L8954" s="37"/>
      <c r="M8954" s="37"/>
      <c r="N8954" s="37"/>
      <c r="O8954" s="37"/>
      <c r="P8954" s="36"/>
      <c r="S8954" s="36"/>
      <c r="T8954" s="36"/>
      <c r="U8954" s="36"/>
      <c r="V8954" s="36"/>
    </row>
    <row r="8955" spans="11:22" x14ac:dyDescent="0.25">
      <c r="K8955" s="36"/>
      <c r="L8955" s="37"/>
      <c r="M8955" s="37"/>
      <c r="N8955" s="37"/>
      <c r="O8955" s="37"/>
      <c r="P8955" s="36"/>
      <c r="S8955" s="36"/>
      <c r="T8955" s="36"/>
      <c r="U8955" s="36"/>
      <c r="V8955" s="36"/>
    </row>
    <row r="8956" spans="11:22" x14ac:dyDescent="0.25">
      <c r="K8956" s="36"/>
      <c r="L8956" s="37"/>
      <c r="M8956" s="37"/>
      <c r="N8956" s="37"/>
      <c r="O8956" s="37"/>
      <c r="P8956" s="36"/>
      <c r="S8956" s="36"/>
      <c r="T8956" s="36"/>
      <c r="U8956" s="36"/>
      <c r="V8956" s="36"/>
    </row>
    <row r="8957" spans="11:22" x14ac:dyDescent="0.25">
      <c r="K8957" s="36"/>
      <c r="L8957" s="37"/>
      <c r="M8957" s="37"/>
      <c r="N8957" s="37"/>
      <c r="O8957" s="37"/>
      <c r="P8957" s="36"/>
      <c r="S8957" s="36"/>
      <c r="T8957" s="36"/>
      <c r="U8957" s="36"/>
      <c r="V8957" s="36"/>
    </row>
    <row r="8958" spans="11:22" x14ac:dyDescent="0.25">
      <c r="K8958" s="36"/>
      <c r="L8958" s="37"/>
      <c r="M8958" s="37"/>
      <c r="N8958" s="37"/>
      <c r="O8958" s="37"/>
      <c r="P8958" s="36"/>
      <c r="S8958" s="36"/>
      <c r="T8958" s="36"/>
      <c r="U8958" s="36"/>
      <c r="V8958" s="36"/>
    </row>
    <row r="8959" spans="11:22" x14ac:dyDescent="0.25">
      <c r="K8959" s="36"/>
      <c r="L8959" s="37"/>
      <c r="M8959" s="37"/>
      <c r="N8959" s="37"/>
      <c r="O8959" s="37"/>
      <c r="P8959" s="36"/>
      <c r="S8959" s="36"/>
      <c r="T8959" s="36"/>
      <c r="U8959" s="36"/>
      <c r="V8959" s="36"/>
    </row>
    <row r="8960" spans="11:22" x14ac:dyDescent="0.25">
      <c r="K8960" s="36"/>
      <c r="L8960" s="37"/>
      <c r="M8960" s="37"/>
      <c r="N8960" s="37"/>
      <c r="O8960" s="37"/>
      <c r="P8960" s="36"/>
      <c r="S8960" s="36"/>
      <c r="T8960" s="36"/>
      <c r="U8960" s="36"/>
      <c r="V8960" s="36"/>
    </row>
    <row r="8961" spans="11:22" x14ac:dyDescent="0.25">
      <c r="K8961" s="36"/>
      <c r="L8961" s="37"/>
      <c r="M8961" s="37"/>
      <c r="N8961" s="37"/>
      <c r="O8961" s="37"/>
      <c r="P8961" s="36"/>
      <c r="S8961" s="36"/>
      <c r="T8961" s="36"/>
      <c r="U8961" s="36"/>
      <c r="V8961" s="36"/>
    </row>
    <row r="8962" spans="11:22" x14ac:dyDescent="0.25">
      <c r="K8962" s="36"/>
      <c r="L8962" s="37"/>
      <c r="M8962" s="37"/>
      <c r="N8962" s="37"/>
      <c r="O8962" s="37"/>
      <c r="P8962" s="36"/>
      <c r="S8962" s="36"/>
      <c r="T8962" s="36"/>
      <c r="U8962" s="36"/>
      <c r="V8962" s="36"/>
    </row>
    <row r="8963" spans="11:22" x14ac:dyDescent="0.25">
      <c r="K8963" s="36"/>
      <c r="L8963" s="37"/>
      <c r="M8963" s="37"/>
      <c r="N8963" s="37"/>
      <c r="O8963" s="37"/>
      <c r="P8963" s="36"/>
      <c r="S8963" s="36"/>
      <c r="T8963" s="36"/>
      <c r="U8963" s="36"/>
      <c r="V8963" s="36"/>
    </row>
    <row r="8964" spans="11:22" x14ac:dyDescent="0.25">
      <c r="K8964" s="36"/>
      <c r="L8964" s="37"/>
      <c r="M8964" s="37"/>
      <c r="N8964" s="37"/>
      <c r="O8964" s="37"/>
      <c r="P8964" s="36"/>
      <c r="S8964" s="36"/>
      <c r="T8964" s="36"/>
      <c r="U8964" s="36"/>
      <c r="V8964" s="36"/>
    </row>
    <row r="8965" spans="11:22" x14ac:dyDescent="0.25">
      <c r="K8965" s="36"/>
      <c r="L8965" s="37"/>
      <c r="M8965" s="37"/>
      <c r="N8965" s="37"/>
      <c r="O8965" s="37"/>
      <c r="P8965" s="36"/>
      <c r="S8965" s="36"/>
      <c r="T8965" s="36"/>
      <c r="U8965" s="36"/>
      <c r="V8965" s="36"/>
    </row>
    <row r="8966" spans="11:22" x14ac:dyDescent="0.25">
      <c r="K8966" s="36"/>
      <c r="L8966" s="37"/>
      <c r="M8966" s="37"/>
      <c r="N8966" s="37"/>
      <c r="O8966" s="37"/>
      <c r="P8966" s="36"/>
      <c r="S8966" s="36"/>
      <c r="T8966" s="36"/>
      <c r="U8966" s="36"/>
      <c r="V8966" s="36"/>
    </row>
    <row r="8967" spans="11:22" x14ac:dyDescent="0.25">
      <c r="K8967" s="36"/>
      <c r="L8967" s="37"/>
      <c r="M8967" s="37"/>
      <c r="N8967" s="37"/>
      <c r="O8967" s="37"/>
      <c r="P8967" s="36"/>
      <c r="S8967" s="36"/>
      <c r="T8967" s="36"/>
      <c r="U8967" s="36"/>
      <c r="V8967" s="36"/>
    </row>
    <row r="8968" spans="11:22" x14ac:dyDescent="0.25">
      <c r="K8968" s="36"/>
      <c r="L8968" s="37"/>
      <c r="M8968" s="37"/>
      <c r="N8968" s="37"/>
      <c r="O8968" s="37"/>
      <c r="P8968" s="36"/>
      <c r="S8968" s="36"/>
      <c r="T8968" s="36"/>
      <c r="U8968" s="36"/>
      <c r="V8968" s="36"/>
    </row>
    <row r="8969" spans="11:22" x14ac:dyDescent="0.25">
      <c r="K8969" s="36"/>
      <c r="L8969" s="37"/>
      <c r="M8969" s="37"/>
      <c r="N8969" s="37"/>
      <c r="O8969" s="37"/>
      <c r="P8969" s="36"/>
      <c r="S8969" s="36"/>
      <c r="T8969" s="36"/>
      <c r="U8969" s="36"/>
      <c r="V8969" s="36"/>
    </row>
    <row r="8970" spans="11:22" x14ac:dyDescent="0.25">
      <c r="K8970" s="36"/>
      <c r="L8970" s="37"/>
      <c r="M8970" s="37"/>
      <c r="N8970" s="37"/>
      <c r="O8970" s="37"/>
      <c r="P8970" s="36"/>
      <c r="S8970" s="36"/>
      <c r="T8970" s="36"/>
      <c r="U8970" s="36"/>
      <c r="V8970" s="36"/>
    </row>
    <row r="8971" spans="11:22" x14ac:dyDescent="0.25">
      <c r="K8971" s="36"/>
      <c r="L8971" s="37"/>
      <c r="M8971" s="37"/>
      <c r="N8971" s="37"/>
      <c r="O8971" s="37"/>
      <c r="P8971" s="36"/>
      <c r="S8971" s="36"/>
      <c r="T8971" s="36"/>
      <c r="U8971" s="36"/>
      <c r="V8971" s="36"/>
    </row>
    <row r="8972" spans="11:22" x14ac:dyDescent="0.25">
      <c r="K8972" s="36"/>
      <c r="L8972" s="37"/>
      <c r="M8972" s="37"/>
      <c r="N8972" s="37"/>
      <c r="O8972" s="37"/>
      <c r="P8972" s="36"/>
      <c r="S8972" s="36"/>
      <c r="T8972" s="36"/>
      <c r="U8972" s="36"/>
      <c r="V8972" s="36"/>
    </row>
    <row r="8973" spans="11:22" x14ac:dyDescent="0.25">
      <c r="K8973" s="36"/>
      <c r="L8973" s="37"/>
      <c r="M8973" s="37"/>
      <c r="N8973" s="37"/>
      <c r="O8973" s="37"/>
      <c r="P8973" s="36"/>
      <c r="S8973" s="36"/>
      <c r="T8973" s="36"/>
      <c r="U8973" s="36"/>
      <c r="V8973" s="36"/>
    </row>
    <row r="8974" spans="11:22" x14ac:dyDescent="0.25">
      <c r="K8974" s="36"/>
      <c r="L8974" s="37"/>
      <c r="M8974" s="37"/>
      <c r="N8974" s="37"/>
      <c r="O8974" s="37"/>
      <c r="P8974" s="36"/>
      <c r="S8974" s="36"/>
      <c r="T8974" s="36"/>
      <c r="U8974" s="36"/>
      <c r="V8974" s="36"/>
    </row>
    <row r="8975" spans="11:22" x14ac:dyDescent="0.25">
      <c r="K8975" s="36"/>
      <c r="L8975" s="37"/>
      <c r="M8975" s="37"/>
      <c r="N8975" s="37"/>
      <c r="O8975" s="37"/>
      <c r="P8975" s="36"/>
      <c r="S8975" s="36"/>
      <c r="T8975" s="36"/>
      <c r="U8975" s="36"/>
      <c r="V8975" s="36"/>
    </row>
    <row r="8976" spans="11:22" x14ac:dyDescent="0.25">
      <c r="K8976" s="36"/>
      <c r="L8976" s="37"/>
      <c r="M8976" s="37"/>
      <c r="N8976" s="37"/>
      <c r="O8976" s="37"/>
      <c r="P8976" s="36"/>
      <c r="S8976" s="36"/>
      <c r="T8976" s="36"/>
      <c r="U8976" s="36"/>
      <c r="V8976" s="36"/>
    </row>
    <row r="8977" spans="11:22" x14ac:dyDescent="0.25">
      <c r="K8977" s="36"/>
      <c r="L8977" s="37"/>
      <c r="M8977" s="37"/>
      <c r="N8977" s="37"/>
      <c r="O8977" s="37"/>
      <c r="P8977" s="36"/>
      <c r="S8977" s="36"/>
      <c r="T8977" s="36"/>
      <c r="U8977" s="36"/>
      <c r="V8977" s="36"/>
    </row>
    <row r="8978" spans="11:22" x14ac:dyDescent="0.25">
      <c r="K8978" s="36"/>
      <c r="L8978" s="37"/>
      <c r="M8978" s="37"/>
      <c r="N8978" s="37"/>
      <c r="O8978" s="37"/>
      <c r="P8978" s="36"/>
      <c r="S8978" s="36"/>
      <c r="T8978" s="36"/>
      <c r="U8978" s="36"/>
      <c r="V8978" s="36"/>
    </row>
    <row r="8979" spans="11:22" x14ac:dyDescent="0.25">
      <c r="K8979" s="36"/>
      <c r="L8979" s="37"/>
      <c r="M8979" s="37"/>
      <c r="N8979" s="37"/>
      <c r="O8979" s="37"/>
      <c r="P8979" s="36"/>
      <c r="S8979" s="36"/>
      <c r="T8979" s="36"/>
      <c r="U8979" s="36"/>
      <c r="V8979" s="36"/>
    </row>
    <row r="8980" spans="11:22" x14ac:dyDescent="0.25">
      <c r="K8980" s="36"/>
      <c r="L8980" s="37"/>
      <c r="M8980" s="37"/>
      <c r="N8980" s="37"/>
      <c r="O8980" s="37"/>
      <c r="P8980" s="36"/>
      <c r="S8980" s="36"/>
      <c r="T8980" s="36"/>
      <c r="U8980" s="36"/>
      <c r="V8980" s="36"/>
    </row>
    <row r="8981" spans="11:22" x14ac:dyDescent="0.25">
      <c r="K8981" s="36"/>
      <c r="L8981" s="37"/>
      <c r="M8981" s="37"/>
      <c r="N8981" s="37"/>
      <c r="O8981" s="37"/>
      <c r="P8981" s="36"/>
      <c r="S8981" s="36"/>
      <c r="T8981" s="36"/>
      <c r="U8981" s="36"/>
      <c r="V8981" s="36"/>
    </row>
    <row r="8982" spans="11:22" x14ac:dyDescent="0.25">
      <c r="K8982" s="36"/>
      <c r="L8982" s="37"/>
      <c r="M8982" s="37"/>
      <c r="N8982" s="37"/>
      <c r="O8982" s="37"/>
      <c r="P8982" s="36"/>
      <c r="S8982" s="36"/>
      <c r="T8982" s="36"/>
      <c r="U8982" s="36"/>
      <c r="V8982" s="36"/>
    </row>
    <row r="8983" spans="11:22" x14ac:dyDescent="0.25">
      <c r="K8983" s="36"/>
      <c r="L8983" s="37"/>
      <c r="M8983" s="37"/>
      <c r="N8983" s="37"/>
      <c r="O8983" s="37"/>
      <c r="P8983" s="36"/>
      <c r="S8983" s="36"/>
      <c r="T8983" s="36"/>
      <c r="U8983" s="36"/>
      <c r="V8983" s="36"/>
    </row>
    <row r="8984" spans="11:22" x14ac:dyDescent="0.25">
      <c r="K8984" s="36"/>
      <c r="L8984" s="37"/>
      <c r="M8984" s="37"/>
      <c r="N8984" s="37"/>
      <c r="O8984" s="37"/>
      <c r="P8984" s="36"/>
      <c r="S8984" s="36"/>
      <c r="T8984" s="36"/>
      <c r="U8984" s="36"/>
      <c r="V8984" s="36"/>
    </row>
    <row r="8985" spans="11:22" x14ac:dyDescent="0.25">
      <c r="K8985" s="36"/>
      <c r="L8985" s="37"/>
      <c r="M8985" s="37"/>
      <c r="N8985" s="37"/>
      <c r="O8985" s="37"/>
      <c r="P8985" s="36"/>
      <c r="S8985" s="36"/>
      <c r="T8985" s="36"/>
      <c r="U8985" s="36"/>
      <c r="V8985" s="36"/>
    </row>
    <row r="8986" spans="11:22" x14ac:dyDescent="0.25">
      <c r="K8986" s="36"/>
      <c r="L8986" s="37"/>
      <c r="M8986" s="37"/>
      <c r="N8986" s="37"/>
      <c r="O8986" s="37"/>
      <c r="P8986" s="36"/>
      <c r="S8986" s="36"/>
      <c r="T8986" s="36"/>
      <c r="U8986" s="36"/>
      <c r="V8986" s="36"/>
    </row>
    <row r="8987" spans="11:22" x14ac:dyDescent="0.25">
      <c r="K8987" s="36"/>
      <c r="L8987" s="37"/>
      <c r="M8987" s="37"/>
      <c r="N8987" s="37"/>
      <c r="O8987" s="37"/>
      <c r="P8987" s="36"/>
      <c r="S8987" s="36"/>
      <c r="T8987" s="36"/>
      <c r="U8987" s="36"/>
      <c r="V8987" s="36"/>
    </row>
    <row r="8988" spans="11:22" x14ac:dyDescent="0.25">
      <c r="K8988" s="36"/>
      <c r="L8988" s="37"/>
      <c r="M8988" s="37"/>
      <c r="N8988" s="37"/>
      <c r="O8988" s="37"/>
      <c r="P8988" s="36"/>
      <c r="S8988" s="36"/>
      <c r="T8988" s="36"/>
      <c r="U8988" s="36"/>
      <c r="V8988" s="36"/>
    </row>
    <row r="8989" spans="11:22" x14ac:dyDescent="0.25">
      <c r="K8989" s="36"/>
      <c r="L8989" s="37"/>
      <c r="M8989" s="37"/>
      <c r="N8989" s="37"/>
      <c r="O8989" s="37"/>
      <c r="P8989" s="36"/>
      <c r="S8989" s="36"/>
      <c r="T8989" s="36"/>
      <c r="U8989" s="36"/>
      <c r="V8989" s="36"/>
    </row>
    <row r="8990" spans="11:22" x14ac:dyDescent="0.25">
      <c r="K8990" s="36"/>
      <c r="L8990" s="37"/>
      <c r="M8990" s="37"/>
      <c r="N8990" s="37"/>
      <c r="O8990" s="37"/>
      <c r="P8990" s="36"/>
      <c r="S8990" s="36"/>
      <c r="T8990" s="36"/>
      <c r="U8990" s="36"/>
      <c r="V8990" s="36"/>
    </row>
    <row r="8991" spans="11:22" x14ac:dyDescent="0.25">
      <c r="K8991" s="36"/>
      <c r="L8991" s="37"/>
      <c r="M8991" s="37"/>
      <c r="N8991" s="37"/>
      <c r="O8991" s="37"/>
      <c r="P8991" s="36"/>
      <c r="S8991" s="36"/>
      <c r="T8991" s="36"/>
      <c r="U8991" s="36"/>
      <c r="V8991" s="36"/>
    </row>
    <row r="8992" spans="11:22" x14ac:dyDescent="0.25">
      <c r="K8992" s="36"/>
      <c r="L8992" s="37"/>
      <c r="M8992" s="37"/>
      <c r="N8992" s="37"/>
      <c r="O8992" s="37"/>
      <c r="P8992" s="36"/>
      <c r="S8992" s="36"/>
      <c r="T8992" s="36"/>
      <c r="U8992" s="36"/>
      <c r="V8992" s="36"/>
    </row>
    <row r="8993" spans="11:22" x14ac:dyDescent="0.25">
      <c r="K8993" s="36"/>
      <c r="L8993" s="37"/>
      <c r="M8993" s="37"/>
      <c r="N8993" s="37"/>
      <c r="O8993" s="37"/>
      <c r="P8993" s="36"/>
      <c r="S8993" s="36"/>
      <c r="T8993" s="36"/>
      <c r="U8993" s="36"/>
      <c r="V8993" s="36"/>
    </row>
    <row r="8994" spans="11:22" x14ac:dyDescent="0.25">
      <c r="K8994" s="36"/>
      <c r="L8994" s="37"/>
      <c r="M8994" s="37"/>
      <c r="N8994" s="37"/>
      <c r="O8994" s="37"/>
      <c r="P8994" s="36"/>
      <c r="S8994" s="36"/>
      <c r="T8994" s="36"/>
      <c r="U8994" s="36"/>
      <c r="V8994" s="36"/>
    </row>
    <row r="8995" spans="11:22" x14ac:dyDescent="0.25">
      <c r="K8995" s="36"/>
      <c r="L8995" s="37"/>
      <c r="M8995" s="37"/>
      <c r="N8995" s="37"/>
      <c r="O8995" s="37"/>
      <c r="P8995" s="36"/>
      <c r="S8995" s="36"/>
      <c r="T8995" s="36"/>
      <c r="U8995" s="36"/>
      <c r="V8995" s="36"/>
    </row>
    <row r="8996" spans="11:22" x14ac:dyDescent="0.25">
      <c r="K8996" s="36"/>
      <c r="L8996" s="37"/>
      <c r="M8996" s="37"/>
      <c r="N8996" s="37"/>
      <c r="O8996" s="37"/>
      <c r="P8996" s="36"/>
      <c r="S8996" s="36"/>
      <c r="T8996" s="36"/>
      <c r="U8996" s="36"/>
      <c r="V8996" s="36"/>
    </row>
    <row r="8997" spans="11:22" x14ac:dyDescent="0.25">
      <c r="K8997" s="36"/>
      <c r="L8997" s="37"/>
      <c r="M8997" s="37"/>
      <c r="N8997" s="37"/>
      <c r="O8997" s="37"/>
      <c r="P8997" s="36"/>
      <c r="S8997" s="36"/>
      <c r="T8997" s="36"/>
      <c r="U8997" s="36"/>
      <c r="V8997" s="36"/>
    </row>
    <row r="8998" spans="11:22" x14ac:dyDescent="0.25">
      <c r="K8998" s="36"/>
      <c r="L8998" s="37"/>
      <c r="M8998" s="37"/>
      <c r="N8998" s="37"/>
      <c r="O8998" s="37"/>
      <c r="P8998" s="36"/>
      <c r="S8998" s="36"/>
      <c r="T8998" s="36"/>
      <c r="U8998" s="36"/>
      <c r="V8998" s="36"/>
    </row>
    <row r="8999" spans="11:22" x14ac:dyDescent="0.25">
      <c r="K8999" s="36"/>
      <c r="L8999" s="37"/>
      <c r="M8999" s="37"/>
      <c r="N8999" s="37"/>
      <c r="O8999" s="37"/>
      <c r="P8999" s="36"/>
      <c r="S8999" s="36"/>
      <c r="T8999" s="36"/>
      <c r="U8999" s="36"/>
      <c r="V8999" s="36"/>
    </row>
    <row r="9000" spans="11:22" x14ac:dyDescent="0.25">
      <c r="K9000" s="36"/>
      <c r="L9000" s="37"/>
      <c r="M9000" s="37"/>
      <c r="N9000" s="37"/>
      <c r="O9000" s="37"/>
      <c r="P9000" s="36"/>
      <c r="S9000" s="36"/>
      <c r="T9000" s="36"/>
      <c r="U9000" s="36"/>
      <c r="V9000" s="36"/>
    </row>
    <row r="9001" spans="11:22" x14ac:dyDescent="0.25">
      <c r="K9001" s="36"/>
      <c r="L9001" s="37"/>
      <c r="M9001" s="37"/>
      <c r="N9001" s="37"/>
      <c r="O9001" s="37"/>
      <c r="P9001" s="36"/>
      <c r="S9001" s="36"/>
      <c r="T9001" s="36"/>
      <c r="U9001" s="36"/>
      <c r="V9001" s="36"/>
    </row>
    <row r="9002" spans="11:22" x14ac:dyDescent="0.25">
      <c r="K9002" s="36"/>
      <c r="L9002" s="37"/>
      <c r="M9002" s="37"/>
      <c r="N9002" s="37"/>
      <c r="O9002" s="37"/>
      <c r="P9002" s="36"/>
      <c r="S9002" s="36"/>
      <c r="T9002" s="36"/>
      <c r="U9002" s="36"/>
      <c r="V9002" s="36"/>
    </row>
    <row r="9003" spans="11:22" x14ac:dyDescent="0.25">
      <c r="K9003" s="36"/>
      <c r="L9003" s="37"/>
      <c r="M9003" s="37"/>
      <c r="N9003" s="37"/>
      <c r="O9003" s="37"/>
      <c r="P9003" s="36"/>
      <c r="S9003" s="36"/>
      <c r="T9003" s="36"/>
      <c r="U9003" s="36"/>
      <c r="V9003" s="36"/>
    </row>
    <row r="9004" spans="11:22" x14ac:dyDescent="0.25">
      <c r="K9004" s="36"/>
      <c r="L9004" s="37"/>
      <c r="M9004" s="37"/>
      <c r="N9004" s="37"/>
      <c r="O9004" s="37"/>
      <c r="P9004" s="36"/>
      <c r="S9004" s="36"/>
      <c r="T9004" s="36"/>
      <c r="U9004" s="36"/>
      <c r="V9004" s="36"/>
    </row>
    <row r="9005" spans="11:22" x14ac:dyDescent="0.25">
      <c r="K9005" s="36"/>
      <c r="L9005" s="37"/>
      <c r="M9005" s="37"/>
      <c r="N9005" s="37"/>
      <c r="O9005" s="37"/>
      <c r="P9005" s="36"/>
      <c r="S9005" s="36"/>
      <c r="T9005" s="36"/>
      <c r="U9005" s="36"/>
      <c r="V9005" s="36"/>
    </row>
    <row r="9006" spans="11:22" x14ac:dyDescent="0.25">
      <c r="K9006" s="36"/>
      <c r="L9006" s="37"/>
      <c r="M9006" s="37"/>
      <c r="N9006" s="37"/>
      <c r="O9006" s="37"/>
      <c r="P9006" s="36"/>
      <c r="S9006" s="36"/>
      <c r="T9006" s="36"/>
      <c r="U9006" s="36"/>
      <c r="V9006" s="36"/>
    </row>
    <row r="9007" spans="11:22" x14ac:dyDescent="0.25">
      <c r="K9007" s="36"/>
      <c r="L9007" s="37"/>
      <c r="M9007" s="37"/>
      <c r="N9007" s="37"/>
      <c r="O9007" s="37"/>
      <c r="P9007" s="36"/>
      <c r="S9007" s="36"/>
      <c r="T9007" s="36"/>
      <c r="U9007" s="36"/>
      <c r="V9007" s="36"/>
    </row>
    <row r="9008" spans="11:22" x14ac:dyDescent="0.25">
      <c r="K9008" s="36"/>
      <c r="L9008" s="37"/>
      <c r="M9008" s="37"/>
      <c r="N9008" s="37"/>
      <c r="O9008" s="37"/>
      <c r="P9008" s="36"/>
      <c r="S9008" s="36"/>
      <c r="T9008" s="36"/>
      <c r="U9008" s="36"/>
      <c r="V9008" s="36"/>
    </row>
    <row r="9009" spans="11:22" x14ac:dyDescent="0.25">
      <c r="K9009" s="36"/>
      <c r="L9009" s="37"/>
      <c r="M9009" s="37"/>
      <c r="N9009" s="37"/>
      <c r="O9009" s="37"/>
      <c r="P9009" s="36"/>
      <c r="S9009" s="36"/>
      <c r="T9009" s="36"/>
      <c r="U9009" s="36"/>
      <c r="V9009" s="36"/>
    </row>
    <row r="9010" spans="11:22" x14ac:dyDescent="0.25">
      <c r="K9010" s="36"/>
      <c r="L9010" s="37"/>
      <c r="M9010" s="37"/>
      <c r="N9010" s="37"/>
      <c r="O9010" s="37"/>
      <c r="P9010" s="36"/>
      <c r="S9010" s="36"/>
      <c r="T9010" s="36"/>
      <c r="U9010" s="36"/>
      <c r="V9010" s="36"/>
    </row>
    <row r="9011" spans="11:22" x14ac:dyDescent="0.25">
      <c r="K9011" s="36"/>
      <c r="L9011" s="37"/>
      <c r="M9011" s="37"/>
      <c r="N9011" s="37"/>
      <c r="O9011" s="37"/>
      <c r="P9011" s="36"/>
      <c r="S9011" s="36"/>
      <c r="T9011" s="36"/>
      <c r="U9011" s="36"/>
      <c r="V9011" s="36"/>
    </row>
    <row r="9012" spans="11:22" x14ac:dyDescent="0.25">
      <c r="K9012" s="36"/>
      <c r="L9012" s="37"/>
      <c r="M9012" s="37"/>
      <c r="N9012" s="37"/>
      <c r="O9012" s="37"/>
      <c r="P9012" s="36"/>
      <c r="S9012" s="36"/>
      <c r="T9012" s="36"/>
      <c r="U9012" s="36"/>
      <c r="V9012" s="36"/>
    </row>
    <row r="9013" spans="11:22" x14ac:dyDescent="0.25">
      <c r="K9013" s="36"/>
      <c r="L9013" s="37"/>
      <c r="M9013" s="37"/>
      <c r="N9013" s="37"/>
      <c r="O9013" s="37"/>
      <c r="P9013" s="36"/>
      <c r="S9013" s="36"/>
      <c r="T9013" s="36"/>
      <c r="U9013" s="36"/>
      <c r="V9013" s="36"/>
    </row>
    <row r="9014" spans="11:22" x14ac:dyDescent="0.25">
      <c r="K9014" s="36"/>
      <c r="L9014" s="37"/>
      <c r="M9014" s="37"/>
      <c r="N9014" s="37"/>
      <c r="O9014" s="37"/>
      <c r="P9014" s="36"/>
      <c r="S9014" s="36"/>
      <c r="T9014" s="36"/>
      <c r="U9014" s="36"/>
      <c r="V9014" s="36"/>
    </row>
    <row r="9015" spans="11:22" x14ac:dyDescent="0.25">
      <c r="K9015" s="36"/>
      <c r="L9015" s="37"/>
      <c r="M9015" s="37"/>
      <c r="N9015" s="37"/>
      <c r="O9015" s="37"/>
      <c r="P9015" s="36"/>
      <c r="S9015" s="36"/>
      <c r="T9015" s="36"/>
      <c r="U9015" s="36"/>
      <c r="V9015" s="36"/>
    </row>
    <row r="9016" spans="11:22" x14ac:dyDescent="0.25">
      <c r="K9016" s="36"/>
      <c r="L9016" s="37"/>
      <c r="M9016" s="37"/>
      <c r="N9016" s="37"/>
      <c r="O9016" s="37"/>
      <c r="P9016" s="36"/>
      <c r="S9016" s="36"/>
      <c r="T9016" s="36"/>
      <c r="U9016" s="36"/>
      <c r="V9016" s="36"/>
    </row>
    <row r="9017" spans="11:22" x14ac:dyDescent="0.25">
      <c r="K9017" s="36"/>
      <c r="L9017" s="37"/>
      <c r="M9017" s="37"/>
      <c r="N9017" s="37"/>
      <c r="O9017" s="37"/>
      <c r="P9017" s="36"/>
      <c r="S9017" s="36"/>
      <c r="T9017" s="36"/>
      <c r="U9017" s="36"/>
      <c r="V9017" s="36"/>
    </row>
    <row r="9018" spans="11:22" x14ac:dyDescent="0.25">
      <c r="K9018" s="36"/>
      <c r="L9018" s="37"/>
      <c r="M9018" s="37"/>
      <c r="N9018" s="37"/>
      <c r="O9018" s="37"/>
      <c r="P9018" s="36"/>
      <c r="S9018" s="36"/>
      <c r="T9018" s="36"/>
      <c r="U9018" s="36"/>
      <c r="V9018" s="36"/>
    </row>
    <row r="9019" spans="11:22" x14ac:dyDescent="0.25">
      <c r="K9019" s="36"/>
      <c r="L9019" s="37"/>
      <c r="M9019" s="37"/>
      <c r="N9019" s="37"/>
      <c r="O9019" s="37"/>
      <c r="P9019" s="36"/>
      <c r="S9019" s="36"/>
      <c r="T9019" s="36"/>
      <c r="U9019" s="36"/>
      <c r="V9019" s="36"/>
    </row>
    <row r="9020" spans="11:22" x14ac:dyDescent="0.25">
      <c r="K9020" s="36"/>
      <c r="L9020" s="37"/>
      <c r="M9020" s="37"/>
      <c r="N9020" s="37"/>
      <c r="O9020" s="37"/>
      <c r="P9020" s="36"/>
      <c r="S9020" s="36"/>
      <c r="T9020" s="36"/>
      <c r="U9020" s="36"/>
      <c r="V9020" s="36"/>
    </row>
    <row r="9021" spans="11:22" x14ac:dyDescent="0.25">
      <c r="K9021" s="36"/>
      <c r="L9021" s="37"/>
      <c r="M9021" s="37"/>
      <c r="N9021" s="37"/>
      <c r="O9021" s="37"/>
      <c r="P9021" s="36"/>
      <c r="S9021" s="36"/>
      <c r="T9021" s="36"/>
      <c r="U9021" s="36"/>
      <c r="V9021" s="36"/>
    </row>
    <row r="9022" spans="11:22" x14ac:dyDescent="0.25">
      <c r="K9022" s="36"/>
      <c r="L9022" s="37"/>
      <c r="M9022" s="37"/>
      <c r="N9022" s="37"/>
      <c r="O9022" s="37"/>
      <c r="P9022" s="36"/>
      <c r="S9022" s="36"/>
      <c r="T9022" s="36"/>
      <c r="U9022" s="36"/>
      <c r="V9022" s="36"/>
    </row>
    <row r="9023" spans="11:22" x14ac:dyDescent="0.25">
      <c r="K9023" s="36"/>
      <c r="L9023" s="37"/>
      <c r="M9023" s="37"/>
      <c r="N9023" s="37"/>
      <c r="O9023" s="37"/>
      <c r="P9023" s="36"/>
      <c r="S9023" s="36"/>
      <c r="T9023" s="36"/>
      <c r="U9023" s="36"/>
      <c r="V9023" s="36"/>
    </row>
    <row r="9024" spans="11:22" x14ac:dyDescent="0.25">
      <c r="K9024" s="36"/>
      <c r="L9024" s="37"/>
      <c r="M9024" s="37"/>
      <c r="N9024" s="37"/>
      <c r="O9024" s="37"/>
      <c r="P9024" s="36"/>
      <c r="S9024" s="36"/>
      <c r="T9024" s="36"/>
      <c r="U9024" s="36"/>
      <c r="V9024" s="36"/>
    </row>
    <row r="9025" spans="11:22" x14ac:dyDescent="0.25">
      <c r="K9025" s="36"/>
      <c r="L9025" s="37"/>
      <c r="M9025" s="37"/>
      <c r="N9025" s="37"/>
      <c r="O9025" s="37"/>
      <c r="P9025" s="36"/>
      <c r="S9025" s="36"/>
      <c r="T9025" s="36"/>
      <c r="U9025" s="36"/>
      <c r="V9025" s="36"/>
    </row>
    <row r="9026" spans="11:22" x14ac:dyDescent="0.25">
      <c r="K9026" s="36"/>
      <c r="L9026" s="37"/>
      <c r="M9026" s="37"/>
      <c r="N9026" s="37"/>
      <c r="O9026" s="37"/>
      <c r="P9026" s="36"/>
      <c r="S9026" s="36"/>
      <c r="T9026" s="36"/>
      <c r="U9026" s="36"/>
      <c r="V9026" s="36"/>
    </row>
    <row r="9027" spans="11:22" x14ac:dyDescent="0.25">
      <c r="K9027" s="36"/>
      <c r="L9027" s="37"/>
      <c r="M9027" s="37"/>
      <c r="N9027" s="37"/>
      <c r="O9027" s="37"/>
      <c r="P9027" s="36"/>
      <c r="S9027" s="36"/>
      <c r="T9027" s="36"/>
      <c r="U9027" s="36"/>
      <c r="V9027" s="36"/>
    </row>
    <row r="9028" spans="11:22" x14ac:dyDescent="0.25">
      <c r="K9028" s="36"/>
      <c r="L9028" s="37"/>
      <c r="M9028" s="37"/>
      <c r="N9028" s="37"/>
      <c r="O9028" s="37"/>
      <c r="P9028" s="36"/>
      <c r="S9028" s="36"/>
      <c r="T9028" s="36"/>
      <c r="U9028" s="36"/>
      <c r="V9028" s="36"/>
    </row>
    <row r="9029" spans="11:22" x14ac:dyDescent="0.25">
      <c r="K9029" s="36"/>
      <c r="L9029" s="37"/>
      <c r="M9029" s="37"/>
      <c r="N9029" s="37"/>
      <c r="O9029" s="37"/>
      <c r="P9029" s="36"/>
      <c r="S9029" s="36"/>
      <c r="T9029" s="36"/>
      <c r="U9029" s="36"/>
      <c r="V9029" s="36"/>
    </row>
    <row r="9030" spans="11:22" x14ac:dyDescent="0.25">
      <c r="K9030" s="36"/>
      <c r="L9030" s="37"/>
      <c r="M9030" s="37"/>
      <c r="N9030" s="37"/>
      <c r="O9030" s="37"/>
      <c r="P9030" s="36"/>
      <c r="S9030" s="36"/>
      <c r="T9030" s="36"/>
      <c r="U9030" s="36"/>
      <c r="V9030" s="36"/>
    </row>
    <row r="9031" spans="11:22" x14ac:dyDescent="0.25">
      <c r="K9031" s="36"/>
      <c r="L9031" s="37"/>
      <c r="M9031" s="37"/>
      <c r="N9031" s="37"/>
      <c r="O9031" s="37"/>
      <c r="P9031" s="36"/>
      <c r="S9031" s="36"/>
      <c r="T9031" s="36"/>
      <c r="U9031" s="36"/>
      <c r="V9031" s="36"/>
    </row>
    <row r="9032" spans="11:22" x14ac:dyDescent="0.25">
      <c r="K9032" s="36"/>
      <c r="L9032" s="37"/>
      <c r="M9032" s="37"/>
      <c r="N9032" s="37"/>
      <c r="O9032" s="37"/>
      <c r="P9032" s="36"/>
      <c r="S9032" s="36"/>
      <c r="T9032" s="36"/>
      <c r="U9032" s="36"/>
      <c r="V9032" s="36"/>
    </row>
    <row r="9033" spans="11:22" x14ac:dyDescent="0.25">
      <c r="K9033" s="36"/>
      <c r="L9033" s="37"/>
      <c r="M9033" s="37"/>
      <c r="N9033" s="37"/>
      <c r="O9033" s="37"/>
      <c r="P9033" s="36"/>
      <c r="S9033" s="36"/>
      <c r="T9033" s="36"/>
      <c r="U9033" s="36"/>
      <c r="V9033" s="36"/>
    </row>
    <row r="9034" spans="11:22" x14ac:dyDescent="0.25">
      <c r="K9034" s="36"/>
      <c r="L9034" s="37"/>
      <c r="M9034" s="37"/>
      <c r="N9034" s="37"/>
      <c r="O9034" s="37"/>
      <c r="P9034" s="36"/>
      <c r="S9034" s="36"/>
      <c r="T9034" s="36"/>
      <c r="U9034" s="36"/>
      <c r="V9034" s="36"/>
    </row>
    <row r="9035" spans="11:22" x14ac:dyDescent="0.25">
      <c r="K9035" s="36"/>
      <c r="L9035" s="37"/>
      <c r="M9035" s="37"/>
      <c r="N9035" s="37"/>
      <c r="O9035" s="37"/>
      <c r="P9035" s="36"/>
      <c r="S9035" s="36"/>
      <c r="T9035" s="36"/>
      <c r="U9035" s="36"/>
      <c r="V9035" s="36"/>
    </row>
    <row r="9036" spans="11:22" x14ac:dyDescent="0.25">
      <c r="K9036" s="36"/>
      <c r="L9036" s="37"/>
      <c r="M9036" s="37"/>
      <c r="N9036" s="37"/>
      <c r="O9036" s="37"/>
      <c r="P9036" s="36"/>
      <c r="S9036" s="36"/>
      <c r="T9036" s="36"/>
      <c r="U9036" s="36"/>
      <c r="V9036" s="36"/>
    </row>
    <row r="9037" spans="11:22" x14ac:dyDescent="0.25">
      <c r="K9037" s="36"/>
      <c r="L9037" s="37"/>
      <c r="M9037" s="37"/>
      <c r="N9037" s="37"/>
      <c r="O9037" s="37"/>
      <c r="P9037" s="36"/>
      <c r="S9037" s="36"/>
      <c r="T9037" s="36"/>
      <c r="U9037" s="36"/>
      <c r="V9037" s="36"/>
    </row>
    <row r="9038" spans="11:22" x14ac:dyDescent="0.25">
      <c r="K9038" s="36"/>
      <c r="L9038" s="37"/>
      <c r="M9038" s="37"/>
      <c r="N9038" s="37"/>
      <c r="O9038" s="37"/>
      <c r="P9038" s="36"/>
      <c r="S9038" s="36"/>
      <c r="T9038" s="36"/>
      <c r="U9038" s="36"/>
      <c r="V9038" s="36"/>
    </row>
    <row r="9039" spans="11:22" x14ac:dyDescent="0.25">
      <c r="K9039" s="36"/>
      <c r="L9039" s="37"/>
      <c r="M9039" s="37"/>
      <c r="N9039" s="37"/>
      <c r="O9039" s="37"/>
      <c r="P9039" s="36"/>
      <c r="S9039" s="36"/>
      <c r="T9039" s="36"/>
      <c r="U9039" s="36"/>
      <c r="V9039" s="36"/>
    </row>
    <row r="9040" spans="11:22" x14ac:dyDescent="0.25">
      <c r="K9040" s="36"/>
      <c r="L9040" s="37"/>
      <c r="M9040" s="37"/>
      <c r="N9040" s="37"/>
      <c r="O9040" s="37"/>
      <c r="P9040" s="36"/>
      <c r="S9040" s="36"/>
      <c r="T9040" s="36"/>
      <c r="U9040" s="36"/>
      <c r="V9040" s="36"/>
    </row>
    <row r="9041" spans="11:22" x14ac:dyDescent="0.25">
      <c r="K9041" s="36"/>
      <c r="L9041" s="37"/>
      <c r="M9041" s="37"/>
      <c r="N9041" s="37"/>
      <c r="O9041" s="37"/>
      <c r="P9041" s="36"/>
      <c r="S9041" s="36"/>
      <c r="T9041" s="36"/>
      <c r="U9041" s="36"/>
      <c r="V9041" s="36"/>
    </row>
    <row r="9042" spans="11:22" x14ac:dyDescent="0.25">
      <c r="K9042" s="36"/>
      <c r="L9042" s="37"/>
      <c r="M9042" s="37"/>
      <c r="N9042" s="37"/>
      <c r="O9042" s="37"/>
      <c r="P9042" s="36"/>
      <c r="S9042" s="36"/>
      <c r="T9042" s="36"/>
      <c r="U9042" s="36"/>
      <c r="V9042" s="36"/>
    </row>
    <row r="9043" spans="11:22" x14ac:dyDescent="0.25">
      <c r="K9043" s="36"/>
      <c r="L9043" s="37"/>
      <c r="M9043" s="37"/>
      <c r="N9043" s="37"/>
      <c r="O9043" s="37"/>
      <c r="P9043" s="36"/>
      <c r="S9043" s="36"/>
      <c r="T9043" s="36"/>
      <c r="U9043" s="36"/>
      <c r="V9043" s="36"/>
    </row>
    <row r="9044" spans="11:22" x14ac:dyDescent="0.25">
      <c r="K9044" s="36"/>
      <c r="L9044" s="37"/>
      <c r="M9044" s="37"/>
      <c r="N9044" s="37"/>
      <c r="O9044" s="37"/>
      <c r="P9044" s="36"/>
      <c r="S9044" s="36"/>
      <c r="T9044" s="36"/>
      <c r="U9044" s="36"/>
      <c r="V9044" s="36"/>
    </row>
    <row r="9045" spans="11:22" x14ac:dyDescent="0.25">
      <c r="K9045" s="36"/>
      <c r="L9045" s="37"/>
      <c r="M9045" s="37"/>
      <c r="N9045" s="37"/>
      <c r="O9045" s="37"/>
      <c r="P9045" s="36"/>
      <c r="S9045" s="36"/>
      <c r="T9045" s="36"/>
      <c r="U9045" s="36"/>
      <c r="V9045" s="36"/>
    </row>
    <row r="9046" spans="11:22" x14ac:dyDescent="0.25">
      <c r="K9046" s="36"/>
      <c r="L9046" s="37"/>
      <c r="M9046" s="37"/>
      <c r="N9046" s="37"/>
      <c r="O9046" s="37"/>
      <c r="P9046" s="36"/>
      <c r="S9046" s="36"/>
      <c r="T9046" s="36"/>
      <c r="U9046" s="36"/>
      <c r="V9046" s="36"/>
    </row>
    <row r="9047" spans="11:22" x14ac:dyDescent="0.25">
      <c r="K9047" s="36"/>
      <c r="L9047" s="37"/>
      <c r="M9047" s="37"/>
      <c r="N9047" s="37"/>
      <c r="O9047" s="37"/>
      <c r="P9047" s="36"/>
      <c r="S9047" s="36"/>
      <c r="T9047" s="36"/>
      <c r="U9047" s="36"/>
      <c r="V9047" s="36"/>
    </row>
    <row r="9048" spans="11:22" x14ac:dyDescent="0.25">
      <c r="K9048" s="36"/>
      <c r="L9048" s="37"/>
      <c r="M9048" s="37"/>
      <c r="N9048" s="37"/>
      <c r="O9048" s="37"/>
      <c r="P9048" s="36"/>
      <c r="S9048" s="36"/>
      <c r="T9048" s="36"/>
      <c r="U9048" s="36"/>
      <c r="V9048" s="36"/>
    </row>
    <row r="9049" spans="11:22" x14ac:dyDescent="0.25">
      <c r="K9049" s="36"/>
      <c r="L9049" s="37"/>
      <c r="M9049" s="37"/>
      <c r="N9049" s="37"/>
      <c r="O9049" s="37"/>
      <c r="P9049" s="36"/>
      <c r="S9049" s="36"/>
      <c r="T9049" s="36"/>
      <c r="U9049" s="36"/>
      <c r="V9049" s="36"/>
    </row>
    <row r="9050" spans="11:22" x14ac:dyDescent="0.25">
      <c r="K9050" s="36"/>
      <c r="L9050" s="37"/>
      <c r="M9050" s="37"/>
      <c r="N9050" s="37"/>
      <c r="O9050" s="37"/>
      <c r="P9050" s="36"/>
      <c r="S9050" s="36"/>
      <c r="T9050" s="36"/>
      <c r="U9050" s="36"/>
      <c r="V9050" s="36"/>
    </row>
    <row r="9051" spans="11:22" x14ac:dyDescent="0.25">
      <c r="K9051" s="36"/>
      <c r="L9051" s="37"/>
      <c r="M9051" s="37"/>
      <c r="N9051" s="37"/>
      <c r="O9051" s="37"/>
      <c r="P9051" s="36"/>
      <c r="S9051" s="36"/>
      <c r="T9051" s="36"/>
      <c r="U9051" s="36"/>
      <c r="V9051" s="36"/>
    </row>
    <row r="9052" spans="11:22" x14ac:dyDescent="0.25">
      <c r="K9052" s="36"/>
      <c r="L9052" s="37"/>
      <c r="M9052" s="37"/>
      <c r="N9052" s="37"/>
      <c r="O9052" s="37"/>
      <c r="P9052" s="36"/>
      <c r="S9052" s="36"/>
      <c r="T9052" s="36"/>
      <c r="U9052" s="36"/>
      <c r="V9052" s="36"/>
    </row>
    <row r="9053" spans="11:22" x14ac:dyDescent="0.25">
      <c r="K9053" s="36"/>
      <c r="L9053" s="37"/>
      <c r="M9053" s="37"/>
      <c r="N9053" s="37"/>
      <c r="O9053" s="37"/>
      <c r="P9053" s="36"/>
      <c r="S9053" s="36"/>
      <c r="T9053" s="36"/>
      <c r="U9053" s="36"/>
      <c r="V9053" s="36"/>
    </row>
    <row r="9054" spans="11:22" x14ac:dyDescent="0.25">
      <c r="K9054" s="36"/>
      <c r="L9054" s="37"/>
      <c r="M9054" s="37"/>
      <c r="N9054" s="37"/>
      <c r="O9054" s="37"/>
      <c r="P9054" s="36"/>
      <c r="S9054" s="36"/>
      <c r="T9054" s="36"/>
      <c r="U9054" s="36"/>
      <c r="V9054" s="36"/>
    </row>
    <row r="9055" spans="11:22" x14ac:dyDescent="0.25">
      <c r="K9055" s="36"/>
      <c r="L9055" s="37"/>
      <c r="M9055" s="37"/>
      <c r="N9055" s="37"/>
      <c r="O9055" s="37"/>
      <c r="P9055" s="36"/>
      <c r="S9055" s="36"/>
      <c r="T9055" s="36"/>
      <c r="U9055" s="36"/>
      <c r="V9055" s="36"/>
    </row>
    <row r="9056" spans="11:22" x14ac:dyDescent="0.25">
      <c r="K9056" s="36"/>
      <c r="L9056" s="37"/>
      <c r="M9056" s="37"/>
      <c r="N9056" s="37"/>
      <c r="O9056" s="37"/>
      <c r="P9056" s="36"/>
      <c r="S9056" s="36"/>
      <c r="T9056" s="36"/>
      <c r="U9056" s="36"/>
      <c r="V9056" s="36"/>
    </row>
    <row r="9057" spans="11:22" x14ac:dyDescent="0.25">
      <c r="K9057" s="36"/>
      <c r="L9057" s="37"/>
      <c r="M9057" s="37"/>
      <c r="N9057" s="37"/>
      <c r="O9057" s="37"/>
      <c r="P9057" s="36"/>
      <c r="S9057" s="36"/>
      <c r="T9057" s="36"/>
      <c r="U9057" s="36"/>
      <c r="V9057" s="36"/>
    </row>
    <row r="9058" spans="11:22" x14ac:dyDescent="0.25">
      <c r="K9058" s="36"/>
      <c r="L9058" s="37"/>
      <c r="M9058" s="37"/>
      <c r="N9058" s="37"/>
      <c r="O9058" s="37"/>
      <c r="P9058" s="36"/>
      <c r="S9058" s="36"/>
      <c r="T9058" s="36"/>
      <c r="U9058" s="36"/>
      <c r="V9058" s="36"/>
    </row>
    <row r="9059" spans="11:22" x14ac:dyDescent="0.25">
      <c r="K9059" s="36"/>
      <c r="L9059" s="37"/>
      <c r="M9059" s="37"/>
      <c r="N9059" s="37"/>
      <c r="O9059" s="37"/>
      <c r="P9059" s="36"/>
      <c r="S9059" s="36"/>
      <c r="T9059" s="36"/>
      <c r="U9059" s="36"/>
      <c r="V9059" s="36"/>
    </row>
    <row r="9060" spans="11:22" x14ac:dyDescent="0.25">
      <c r="K9060" s="36"/>
      <c r="L9060" s="37"/>
      <c r="M9060" s="37"/>
      <c r="N9060" s="37"/>
      <c r="O9060" s="37"/>
      <c r="P9060" s="36"/>
      <c r="S9060" s="36"/>
      <c r="T9060" s="36"/>
      <c r="U9060" s="36"/>
      <c r="V9060" s="36"/>
    </row>
    <row r="9061" spans="11:22" x14ac:dyDescent="0.25">
      <c r="K9061" s="36"/>
      <c r="L9061" s="37"/>
      <c r="M9061" s="37"/>
      <c r="N9061" s="37"/>
      <c r="O9061" s="37"/>
      <c r="P9061" s="36"/>
      <c r="S9061" s="36"/>
      <c r="T9061" s="36"/>
      <c r="U9061" s="36"/>
      <c r="V9061" s="36"/>
    </row>
    <row r="9062" spans="11:22" x14ac:dyDescent="0.25">
      <c r="K9062" s="36"/>
      <c r="L9062" s="37"/>
      <c r="M9062" s="37"/>
      <c r="N9062" s="37"/>
      <c r="O9062" s="37"/>
      <c r="P9062" s="36"/>
      <c r="S9062" s="36"/>
      <c r="T9062" s="36"/>
      <c r="U9062" s="36"/>
      <c r="V9062" s="36"/>
    </row>
    <row r="9063" spans="11:22" x14ac:dyDescent="0.25">
      <c r="K9063" s="36"/>
      <c r="L9063" s="37"/>
      <c r="M9063" s="37"/>
      <c r="N9063" s="37"/>
      <c r="O9063" s="37"/>
      <c r="P9063" s="36"/>
      <c r="S9063" s="36"/>
      <c r="T9063" s="36"/>
      <c r="U9063" s="36"/>
      <c r="V9063" s="36"/>
    </row>
    <row r="9064" spans="11:22" x14ac:dyDescent="0.25">
      <c r="K9064" s="36"/>
      <c r="L9064" s="37"/>
      <c r="M9064" s="37"/>
      <c r="N9064" s="37"/>
      <c r="O9064" s="37"/>
      <c r="P9064" s="36"/>
      <c r="S9064" s="36"/>
      <c r="T9064" s="36"/>
      <c r="U9064" s="36"/>
      <c r="V9064" s="36"/>
    </row>
    <row r="9065" spans="11:22" x14ac:dyDescent="0.25">
      <c r="K9065" s="36"/>
      <c r="L9065" s="37"/>
      <c r="M9065" s="37"/>
      <c r="N9065" s="37"/>
      <c r="O9065" s="37"/>
      <c r="P9065" s="36"/>
      <c r="S9065" s="36"/>
      <c r="T9065" s="36"/>
      <c r="U9065" s="36"/>
      <c r="V9065" s="36"/>
    </row>
    <row r="9066" spans="11:22" x14ac:dyDescent="0.25">
      <c r="K9066" s="36"/>
      <c r="L9066" s="37"/>
      <c r="M9066" s="37"/>
      <c r="N9066" s="37"/>
      <c r="O9066" s="37"/>
      <c r="P9066" s="36"/>
      <c r="S9066" s="36"/>
      <c r="T9066" s="36"/>
      <c r="U9066" s="36"/>
      <c r="V9066" s="36"/>
    </row>
    <row r="9067" spans="11:22" x14ac:dyDescent="0.25">
      <c r="K9067" s="36"/>
      <c r="L9067" s="37"/>
      <c r="M9067" s="37"/>
      <c r="N9067" s="37"/>
      <c r="O9067" s="37"/>
      <c r="P9067" s="36"/>
      <c r="S9067" s="36"/>
      <c r="T9067" s="36"/>
      <c r="U9067" s="36"/>
      <c r="V9067" s="36"/>
    </row>
    <row r="9068" spans="11:22" x14ac:dyDescent="0.25">
      <c r="K9068" s="36"/>
      <c r="L9068" s="37"/>
      <c r="M9068" s="37"/>
      <c r="N9068" s="37"/>
      <c r="O9068" s="37"/>
      <c r="P9068" s="36"/>
      <c r="S9068" s="36"/>
      <c r="T9068" s="36"/>
      <c r="U9068" s="36"/>
      <c r="V9068" s="36"/>
    </row>
    <row r="9069" spans="11:22" x14ac:dyDescent="0.25">
      <c r="K9069" s="36"/>
      <c r="L9069" s="37"/>
      <c r="M9069" s="37"/>
      <c r="N9069" s="37"/>
      <c r="O9069" s="37"/>
      <c r="P9069" s="36"/>
      <c r="S9069" s="36"/>
      <c r="T9069" s="36"/>
      <c r="U9069" s="36"/>
      <c r="V9069" s="36"/>
    </row>
    <row r="9070" spans="11:22" x14ac:dyDescent="0.25">
      <c r="K9070" s="36"/>
      <c r="L9070" s="37"/>
      <c r="M9070" s="37"/>
      <c r="N9070" s="37"/>
      <c r="O9070" s="37"/>
      <c r="P9070" s="36"/>
      <c r="S9070" s="36"/>
      <c r="T9070" s="36"/>
      <c r="U9070" s="36"/>
      <c r="V9070" s="36"/>
    </row>
    <row r="9071" spans="11:22" x14ac:dyDescent="0.25">
      <c r="K9071" s="36"/>
      <c r="L9071" s="37"/>
      <c r="M9071" s="37"/>
      <c r="N9071" s="37"/>
      <c r="O9071" s="37"/>
      <c r="P9071" s="36"/>
      <c r="S9071" s="36"/>
      <c r="T9071" s="36"/>
      <c r="U9071" s="36"/>
      <c r="V9071" s="36"/>
    </row>
    <row r="9072" spans="11:22" x14ac:dyDescent="0.25">
      <c r="K9072" s="36"/>
      <c r="L9072" s="37"/>
      <c r="M9072" s="37"/>
      <c r="N9072" s="37"/>
      <c r="O9072" s="37"/>
      <c r="P9072" s="36"/>
      <c r="S9072" s="36"/>
      <c r="T9072" s="36"/>
      <c r="U9072" s="36"/>
      <c r="V9072" s="36"/>
    </row>
    <row r="9073" spans="11:22" x14ac:dyDescent="0.25">
      <c r="K9073" s="36"/>
      <c r="L9073" s="37"/>
      <c r="M9073" s="37"/>
      <c r="N9073" s="37"/>
      <c r="O9073" s="37"/>
      <c r="P9073" s="36"/>
      <c r="S9073" s="36"/>
      <c r="T9073" s="36"/>
      <c r="U9073" s="36"/>
      <c r="V9073" s="36"/>
    </row>
    <row r="9074" spans="11:22" x14ac:dyDescent="0.25">
      <c r="K9074" s="36"/>
      <c r="L9074" s="37"/>
      <c r="M9074" s="37"/>
      <c r="N9074" s="37"/>
      <c r="O9074" s="37"/>
      <c r="P9074" s="36"/>
      <c r="S9074" s="36"/>
      <c r="T9074" s="36"/>
      <c r="U9074" s="36"/>
      <c r="V9074" s="36"/>
    </row>
    <row r="9075" spans="11:22" x14ac:dyDescent="0.25">
      <c r="K9075" s="36"/>
      <c r="L9075" s="37"/>
      <c r="M9075" s="37"/>
      <c r="N9075" s="37"/>
      <c r="O9075" s="37"/>
      <c r="P9075" s="36"/>
      <c r="S9075" s="36"/>
      <c r="T9075" s="36"/>
      <c r="U9075" s="36"/>
      <c r="V9075" s="36"/>
    </row>
    <row r="9076" spans="11:22" x14ac:dyDescent="0.25">
      <c r="K9076" s="36"/>
      <c r="L9076" s="37"/>
      <c r="M9076" s="37"/>
      <c r="N9076" s="37"/>
      <c r="O9076" s="37"/>
      <c r="P9076" s="36"/>
      <c r="S9076" s="36"/>
      <c r="T9076" s="36"/>
      <c r="U9076" s="36"/>
      <c r="V9076" s="36"/>
    </row>
    <row r="9077" spans="11:22" x14ac:dyDescent="0.25">
      <c r="K9077" s="36"/>
      <c r="L9077" s="37"/>
      <c r="M9077" s="37"/>
      <c r="N9077" s="37"/>
      <c r="O9077" s="37"/>
      <c r="P9077" s="36"/>
      <c r="S9077" s="36"/>
      <c r="T9077" s="36"/>
      <c r="U9077" s="36"/>
      <c r="V9077" s="36"/>
    </row>
    <row r="9078" spans="11:22" x14ac:dyDescent="0.25">
      <c r="K9078" s="36"/>
      <c r="L9078" s="37"/>
      <c r="M9078" s="37"/>
      <c r="N9078" s="37"/>
      <c r="O9078" s="37"/>
      <c r="P9078" s="36"/>
      <c r="S9078" s="36"/>
      <c r="T9078" s="36"/>
      <c r="U9078" s="36"/>
      <c r="V9078" s="36"/>
    </row>
    <row r="9079" spans="11:22" x14ac:dyDescent="0.25">
      <c r="K9079" s="36"/>
      <c r="L9079" s="37"/>
      <c r="M9079" s="37"/>
      <c r="N9079" s="37"/>
      <c r="O9079" s="37"/>
      <c r="P9079" s="36"/>
      <c r="S9079" s="36"/>
      <c r="T9079" s="36"/>
      <c r="U9079" s="36"/>
      <c r="V9079" s="36"/>
    </row>
    <row r="9080" spans="11:22" x14ac:dyDescent="0.25">
      <c r="K9080" s="36"/>
      <c r="L9080" s="37"/>
      <c r="M9080" s="37"/>
      <c r="N9080" s="37"/>
      <c r="O9080" s="37"/>
      <c r="P9080" s="36"/>
      <c r="S9080" s="36"/>
      <c r="T9080" s="36"/>
      <c r="U9080" s="36"/>
      <c r="V9080" s="36"/>
    </row>
    <row r="9081" spans="11:22" x14ac:dyDescent="0.25">
      <c r="K9081" s="36"/>
      <c r="L9081" s="37"/>
      <c r="M9081" s="37"/>
      <c r="N9081" s="37"/>
      <c r="O9081" s="37"/>
      <c r="P9081" s="36"/>
      <c r="S9081" s="36"/>
      <c r="T9081" s="36"/>
      <c r="U9081" s="36"/>
      <c r="V9081" s="36"/>
    </row>
    <row r="9082" spans="11:22" x14ac:dyDescent="0.25">
      <c r="K9082" s="36"/>
      <c r="L9082" s="37"/>
      <c r="M9082" s="37"/>
      <c r="N9082" s="37"/>
      <c r="O9082" s="37"/>
      <c r="P9082" s="36"/>
      <c r="S9082" s="36"/>
      <c r="T9082" s="36"/>
      <c r="U9082" s="36"/>
      <c r="V9082" s="36"/>
    </row>
    <row r="9083" spans="11:22" x14ac:dyDescent="0.25">
      <c r="K9083" s="36"/>
      <c r="L9083" s="37"/>
      <c r="M9083" s="37"/>
      <c r="N9083" s="37"/>
      <c r="O9083" s="37"/>
      <c r="P9083" s="36"/>
      <c r="S9083" s="36"/>
      <c r="T9083" s="36"/>
      <c r="U9083" s="36"/>
      <c r="V9083" s="36"/>
    </row>
    <row r="9084" spans="11:22" x14ac:dyDescent="0.25">
      <c r="K9084" s="36"/>
      <c r="L9084" s="37"/>
      <c r="M9084" s="37"/>
      <c r="N9084" s="37"/>
      <c r="O9084" s="37"/>
      <c r="P9084" s="36"/>
      <c r="S9084" s="36"/>
      <c r="T9084" s="36"/>
      <c r="U9084" s="36"/>
      <c r="V9084" s="36"/>
    </row>
    <row r="9085" spans="11:22" x14ac:dyDescent="0.25">
      <c r="K9085" s="36"/>
      <c r="L9085" s="37"/>
      <c r="M9085" s="37"/>
      <c r="N9085" s="37"/>
      <c r="O9085" s="37"/>
      <c r="P9085" s="36"/>
      <c r="S9085" s="36"/>
      <c r="T9085" s="36"/>
      <c r="U9085" s="36"/>
      <c r="V9085" s="36"/>
    </row>
    <row r="9086" spans="11:22" x14ac:dyDescent="0.25">
      <c r="K9086" s="36"/>
      <c r="L9086" s="37"/>
      <c r="M9086" s="37"/>
      <c r="N9086" s="37"/>
      <c r="O9086" s="37"/>
      <c r="P9086" s="36"/>
      <c r="S9086" s="36"/>
      <c r="T9086" s="36"/>
      <c r="U9086" s="36"/>
      <c r="V9086" s="36"/>
    </row>
    <row r="9087" spans="11:22" x14ac:dyDescent="0.25">
      <c r="K9087" s="36"/>
      <c r="L9087" s="37"/>
      <c r="M9087" s="37"/>
      <c r="N9087" s="37"/>
      <c r="O9087" s="37"/>
      <c r="P9087" s="36"/>
      <c r="S9087" s="36"/>
      <c r="T9087" s="36"/>
      <c r="U9087" s="36"/>
      <c r="V9087" s="36"/>
    </row>
    <row r="9088" spans="11:22" x14ac:dyDescent="0.25">
      <c r="K9088" s="36"/>
      <c r="L9088" s="37"/>
      <c r="M9088" s="37"/>
      <c r="N9088" s="37"/>
      <c r="O9088" s="37"/>
      <c r="P9088" s="36"/>
      <c r="S9088" s="36"/>
      <c r="T9088" s="36"/>
      <c r="U9088" s="36"/>
      <c r="V9088" s="36"/>
    </row>
    <row r="9089" spans="11:22" x14ac:dyDescent="0.25">
      <c r="K9089" s="36"/>
      <c r="L9089" s="37"/>
      <c r="M9089" s="37"/>
      <c r="N9089" s="37"/>
      <c r="O9089" s="37"/>
      <c r="P9089" s="36"/>
      <c r="S9089" s="36"/>
      <c r="T9089" s="36"/>
      <c r="U9089" s="36"/>
      <c r="V9089" s="36"/>
    </row>
    <row r="9090" spans="11:22" x14ac:dyDescent="0.25">
      <c r="K9090" s="36"/>
      <c r="L9090" s="37"/>
      <c r="M9090" s="37"/>
      <c r="N9090" s="37"/>
      <c r="O9090" s="37"/>
      <c r="P9090" s="36"/>
      <c r="S9090" s="36"/>
      <c r="T9090" s="36"/>
      <c r="U9090" s="36"/>
      <c r="V9090" s="36"/>
    </row>
    <row r="9091" spans="11:22" x14ac:dyDescent="0.25">
      <c r="K9091" s="36"/>
      <c r="L9091" s="37"/>
      <c r="M9091" s="37"/>
      <c r="N9091" s="37"/>
      <c r="O9091" s="37"/>
      <c r="P9091" s="36"/>
      <c r="S9091" s="36"/>
      <c r="T9091" s="36"/>
      <c r="U9091" s="36"/>
      <c r="V9091" s="36"/>
    </row>
    <row r="9092" spans="11:22" x14ac:dyDescent="0.25">
      <c r="K9092" s="36"/>
      <c r="L9092" s="37"/>
      <c r="M9092" s="37"/>
      <c r="N9092" s="37"/>
      <c r="O9092" s="37"/>
      <c r="P9092" s="36"/>
      <c r="S9092" s="36"/>
      <c r="T9092" s="36"/>
      <c r="U9092" s="36"/>
      <c r="V9092" s="36"/>
    </row>
    <row r="9093" spans="11:22" x14ac:dyDescent="0.25">
      <c r="K9093" s="36"/>
      <c r="L9093" s="37"/>
      <c r="M9093" s="37"/>
      <c r="N9093" s="37"/>
      <c r="O9093" s="37"/>
      <c r="P9093" s="36"/>
      <c r="S9093" s="36"/>
      <c r="T9093" s="36"/>
      <c r="U9093" s="36"/>
      <c r="V9093" s="36"/>
    </row>
    <row r="9094" spans="11:22" x14ac:dyDescent="0.25">
      <c r="K9094" s="36"/>
      <c r="L9094" s="37"/>
      <c r="M9094" s="37"/>
      <c r="N9094" s="37"/>
      <c r="O9094" s="37"/>
      <c r="P9094" s="36"/>
      <c r="S9094" s="36"/>
      <c r="T9094" s="36"/>
      <c r="U9094" s="36"/>
      <c r="V9094" s="36"/>
    </row>
    <row r="9095" spans="11:22" x14ac:dyDescent="0.25">
      <c r="K9095" s="36"/>
      <c r="L9095" s="37"/>
      <c r="M9095" s="37"/>
      <c r="N9095" s="37"/>
      <c r="O9095" s="37"/>
      <c r="P9095" s="36"/>
      <c r="S9095" s="36"/>
      <c r="T9095" s="36"/>
      <c r="U9095" s="36"/>
      <c r="V9095" s="36"/>
    </row>
    <row r="9096" spans="11:22" x14ac:dyDescent="0.25">
      <c r="K9096" s="36"/>
      <c r="L9096" s="37"/>
      <c r="M9096" s="37"/>
      <c r="N9096" s="37"/>
      <c r="O9096" s="37"/>
      <c r="P9096" s="36"/>
      <c r="S9096" s="36"/>
      <c r="T9096" s="36"/>
      <c r="U9096" s="36"/>
      <c r="V9096" s="36"/>
    </row>
    <row r="9097" spans="11:22" x14ac:dyDescent="0.25">
      <c r="K9097" s="36"/>
      <c r="L9097" s="37"/>
      <c r="M9097" s="37"/>
      <c r="N9097" s="37"/>
      <c r="O9097" s="37"/>
      <c r="P9097" s="36"/>
      <c r="S9097" s="36"/>
      <c r="T9097" s="36"/>
      <c r="U9097" s="36"/>
      <c r="V9097" s="36"/>
    </row>
    <row r="9098" spans="11:22" x14ac:dyDescent="0.25">
      <c r="K9098" s="36"/>
      <c r="L9098" s="37"/>
      <c r="M9098" s="37"/>
      <c r="N9098" s="37"/>
      <c r="O9098" s="37"/>
      <c r="P9098" s="36"/>
      <c r="S9098" s="36"/>
      <c r="T9098" s="36"/>
      <c r="U9098" s="36"/>
      <c r="V9098" s="36"/>
    </row>
    <row r="9099" spans="11:22" x14ac:dyDescent="0.25">
      <c r="K9099" s="36"/>
      <c r="L9099" s="37"/>
      <c r="M9099" s="37"/>
      <c r="N9099" s="37"/>
      <c r="O9099" s="37"/>
      <c r="P9099" s="36"/>
      <c r="S9099" s="36"/>
      <c r="T9099" s="36"/>
      <c r="U9099" s="36"/>
      <c r="V9099" s="36"/>
    </row>
    <row r="9100" spans="11:22" x14ac:dyDescent="0.25">
      <c r="K9100" s="36"/>
      <c r="L9100" s="37"/>
      <c r="M9100" s="37"/>
      <c r="N9100" s="37"/>
      <c r="O9100" s="37"/>
      <c r="P9100" s="36"/>
      <c r="S9100" s="36"/>
      <c r="T9100" s="36"/>
      <c r="U9100" s="36"/>
      <c r="V9100" s="36"/>
    </row>
    <row r="9101" spans="11:22" x14ac:dyDescent="0.25">
      <c r="K9101" s="36"/>
      <c r="L9101" s="37"/>
      <c r="M9101" s="37"/>
      <c r="N9101" s="37"/>
      <c r="O9101" s="37"/>
      <c r="P9101" s="36"/>
      <c r="S9101" s="36"/>
      <c r="T9101" s="36"/>
      <c r="U9101" s="36"/>
      <c r="V9101" s="36"/>
    </row>
    <row r="9102" spans="11:22" x14ac:dyDescent="0.25">
      <c r="K9102" s="36"/>
      <c r="L9102" s="37"/>
      <c r="M9102" s="37"/>
      <c r="N9102" s="37"/>
      <c r="O9102" s="37"/>
      <c r="P9102" s="36"/>
      <c r="S9102" s="36"/>
      <c r="T9102" s="36"/>
      <c r="U9102" s="36"/>
      <c r="V9102" s="36"/>
    </row>
    <row r="9103" spans="11:22" x14ac:dyDescent="0.25">
      <c r="K9103" s="36"/>
      <c r="L9103" s="37"/>
      <c r="M9103" s="37"/>
      <c r="N9103" s="37"/>
      <c r="O9103" s="37"/>
      <c r="P9103" s="36"/>
      <c r="S9103" s="36"/>
      <c r="T9103" s="36"/>
      <c r="U9103" s="36"/>
      <c r="V9103" s="36"/>
    </row>
    <row r="9104" spans="11:22" x14ac:dyDescent="0.25">
      <c r="K9104" s="36"/>
      <c r="L9104" s="37"/>
      <c r="M9104" s="37"/>
      <c r="N9104" s="37"/>
      <c r="O9104" s="37"/>
      <c r="P9104" s="36"/>
      <c r="S9104" s="36"/>
      <c r="T9104" s="36"/>
      <c r="U9104" s="36"/>
      <c r="V9104" s="36"/>
    </row>
    <row r="9105" spans="11:22" x14ac:dyDescent="0.25">
      <c r="K9105" s="36"/>
      <c r="L9105" s="37"/>
      <c r="M9105" s="37"/>
      <c r="N9105" s="37"/>
      <c r="O9105" s="37"/>
      <c r="P9105" s="36"/>
      <c r="S9105" s="36"/>
      <c r="T9105" s="36"/>
      <c r="U9105" s="36"/>
      <c r="V9105" s="36"/>
    </row>
    <row r="9106" spans="11:22" x14ac:dyDescent="0.25">
      <c r="K9106" s="36"/>
      <c r="L9106" s="37"/>
      <c r="M9106" s="37"/>
      <c r="N9106" s="37"/>
      <c r="O9106" s="37"/>
      <c r="P9106" s="36"/>
      <c r="S9106" s="36"/>
      <c r="T9106" s="36"/>
      <c r="U9106" s="36"/>
      <c r="V9106" s="36"/>
    </row>
    <row r="9107" spans="11:22" x14ac:dyDescent="0.25">
      <c r="K9107" s="36"/>
      <c r="L9107" s="37"/>
      <c r="M9107" s="37"/>
      <c r="N9107" s="37"/>
      <c r="O9107" s="37"/>
      <c r="P9107" s="36"/>
      <c r="S9107" s="36"/>
      <c r="T9107" s="36"/>
      <c r="U9107" s="36"/>
      <c r="V9107" s="36"/>
    </row>
    <row r="9108" spans="11:22" x14ac:dyDescent="0.25">
      <c r="K9108" s="36"/>
      <c r="L9108" s="37"/>
      <c r="M9108" s="37"/>
      <c r="N9108" s="37"/>
      <c r="O9108" s="37"/>
      <c r="P9108" s="36"/>
      <c r="S9108" s="36"/>
      <c r="T9108" s="36"/>
      <c r="U9108" s="36"/>
      <c r="V9108" s="36"/>
    </row>
    <row r="9109" spans="11:22" x14ac:dyDescent="0.25">
      <c r="K9109" s="36"/>
      <c r="L9109" s="37"/>
      <c r="M9109" s="37"/>
      <c r="N9109" s="37"/>
      <c r="O9109" s="37"/>
      <c r="P9109" s="36"/>
      <c r="S9109" s="36"/>
      <c r="T9109" s="36"/>
      <c r="U9109" s="36"/>
      <c r="V9109" s="36"/>
    </row>
    <row r="9110" spans="11:22" x14ac:dyDescent="0.25">
      <c r="K9110" s="36"/>
      <c r="L9110" s="37"/>
      <c r="M9110" s="37"/>
      <c r="N9110" s="37"/>
      <c r="O9110" s="37"/>
      <c r="P9110" s="36"/>
      <c r="S9110" s="36"/>
      <c r="T9110" s="36"/>
      <c r="U9110" s="36"/>
      <c r="V9110" s="36"/>
    </row>
    <row r="9111" spans="11:22" x14ac:dyDescent="0.25">
      <c r="K9111" s="36"/>
      <c r="L9111" s="37"/>
      <c r="M9111" s="37"/>
      <c r="N9111" s="37"/>
      <c r="O9111" s="37"/>
      <c r="P9111" s="36"/>
      <c r="S9111" s="36"/>
      <c r="T9111" s="36"/>
      <c r="U9111" s="36"/>
      <c r="V9111" s="36"/>
    </row>
    <row r="9112" spans="11:22" x14ac:dyDescent="0.25">
      <c r="K9112" s="36"/>
      <c r="L9112" s="37"/>
      <c r="M9112" s="37"/>
      <c r="N9112" s="37"/>
      <c r="O9112" s="37"/>
      <c r="P9112" s="36"/>
      <c r="S9112" s="36"/>
      <c r="T9112" s="36"/>
      <c r="U9112" s="36"/>
      <c r="V9112" s="36"/>
    </row>
    <row r="9113" spans="11:22" x14ac:dyDescent="0.25">
      <c r="K9113" s="36"/>
      <c r="L9113" s="37"/>
      <c r="M9113" s="37"/>
      <c r="N9113" s="37"/>
      <c r="O9113" s="37"/>
      <c r="P9113" s="36"/>
      <c r="S9113" s="36"/>
      <c r="T9113" s="36"/>
      <c r="U9113" s="36"/>
      <c r="V9113" s="36"/>
    </row>
    <row r="9114" spans="11:22" x14ac:dyDescent="0.25">
      <c r="K9114" s="36"/>
      <c r="L9114" s="37"/>
      <c r="M9114" s="37"/>
      <c r="N9114" s="37"/>
      <c r="O9114" s="37"/>
      <c r="P9114" s="36"/>
      <c r="S9114" s="36"/>
      <c r="T9114" s="36"/>
      <c r="U9114" s="36"/>
      <c r="V9114" s="36"/>
    </row>
    <row r="9115" spans="11:22" x14ac:dyDescent="0.25">
      <c r="K9115" s="36"/>
      <c r="L9115" s="37"/>
      <c r="M9115" s="37"/>
      <c r="N9115" s="37"/>
      <c r="O9115" s="37"/>
      <c r="P9115" s="36"/>
      <c r="S9115" s="36"/>
      <c r="T9115" s="36"/>
      <c r="U9115" s="36"/>
      <c r="V9115" s="36"/>
    </row>
    <row r="9116" spans="11:22" x14ac:dyDescent="0.25">
      <c r="K9116" s="36"/>
      <c r="L9116" s="37"/>
      <c r="M9116" s="37"/>
      <c r="N9116" s="37"/>
      <c r="O9116" s="37"/>
      <c r="P9116" s="36"/>
      <c r="S9116" s="36"/>
      <c r="T9116" s="36"/>
      <c r="U9116" s="36"/>
      <c r="V9116" s="36"/>
    </row>
    <row r="9117" spans="11:22" x14ac:dyDescent="0.25">
      <c r="K9117" s="36"/>
      <c r="L9117" s="37"/>
      <c r="M9117" s="37"/>
      <c r="N9117" s="37"/>
      <c r="O9117" s="37"/>
      <c r="P9117" s="36"/>
      <c r="S9117" s="36"/>
      <c r="T9117" s="36"/>
      <c r="U9117" s="36"/>
      <c r="V9117" s="36"/>
    </row>
    <row r="9118" spans="11:22" x14ac:dyDescent="0.25">
      <c r="K9118" s="36"/>
      <c r="L9118" s="37"/>
      <c r="M9118" s="37"/>
      <c r="N9118" s="37"/>
      <c r="O9118" s="37"/>
      <c r="P9118" s="36"/>
      <c r="S9118" s="36"/>
      <c r="T9118" s="36"/>
      <c r="U9118" s="36"/>
      <c r="V9118" s="36"/>
    </row>
    <row r="9119" spans="11:22" x14ac:dyDescent="0.25">
      <c r="K9119" s="36"/>
      <c r="L9119" s="37"/>
      <c r="M9119" s="37"/>
      <c r="N9119" s="37"/>
      <c r="O9119" s="37"/>
      <c r="P9119" s="36"/>
      <c r="S9119" s="36"/>
      <c r="T9119" s="36"/>
      <c r="U9119" s="36"/>
      <c r="V9119" s="36"/>
    </row>
    <row r="9120" spans="11:22" x14ac:dyDescent="0.25">
      <c r="K9120" s="36"/>
      <c r="L9120" s="37"/>
      <c r="M9120" s="37"/>
      <c r="N9120" s="37"/>
      <c r="O9120" s="37"/>
      <c r="P9120" s="36"/>
      <c r="S9120" s="36"/>
      <c r="T9120" s="36"/>
      <c r="U9120" s="36"/>
      <c r="V9120" s="36"/>
    </row>
    <row r="9121" spans="11:22" x14ac:dyDescent="0.25">
      <c r="K9121" s="36"/>
      <c r="L9121" s="37"/>
      <c r="M9121" s="37"/>
      <c r="N9121" s="37"/>
      <c r="O9121" s="37"/>
      <c r="P9121" s="36"/>
      <c r="S9121" s="36"/>
      <c r="T9121" s="36"/>
      <c r="U9121" s="36"/>
      <c r="V9121" s="36"/>
    </row>
    <row r="9122" spans="11:22" x14ac:dyDescent="0.25">
      <c r="K9122" s="36"/>
      <c r="L9122" s="37"/>
      <c r="M9122" s="37"/>
      <c r="N9122" s="37"/>
      <c r="O9122" s="37"/>
      <c r="P9122" s="36"/>
      <c r="S9122" s="36"/>
      <c r="T9122" s="36"/>
      <c r="U9122" s="36"/>
      <c r="V9122" s="36"/>
    </row>
    <row r="9123" spans="11:22" x14ac:dyDescent="0.25">
      <c r="K9123" s="36"/>
      <c r="L9123" s="37"/>
      <c r="M9123" s="37"/>
      <c r="N9123" s="37"/>
      <c r="O9123" s="37"/>
      <c r="P9123" s="36"/>
      <c r="S9123" s="36"/>
      <c r="T9123" s="36"/>
      <c r="U9123" s="36"/>
      <c r="V9123" s="36"/>
    </row>
    <row r="9124" spans="11:22" x14ac:dyDescent="0.25">
      <c r="K9124" s="36"/>
      <c r="L9124" s="37"/>
      <c r="M9124" s="37"/>
      <c r="N9124" s="37"/>
      <c r="O9124" s="37"/>
      <c r="P9124" s="36"/>
      <c r="S9124" s="36"/>
      <c r="T9124" s="36"/>
      <c r="U9124" s="36"/>
      <c r="V9124" s="36"/>
    </row>
    <row r="9125" spans="11:22" x14ac:dyDescent="0.25">
      <c r="K9125" s="36"/>
      <c r="L9125" s="37"/>
      <c r="M9125" s="37"/>
      <c r="N9125" s="37"/>
      <c r="O9125" s="37"/>
      <c r="P9125" s="36"/>
      <c r="S9125" s="36"/>
      <c r="T9125" s="36"/>
      <c r="U9125" s="36"/>
      <c r="V9125" s="36"/>
    </row>
    <row r="9126" spans="11:22" x14ac:dyDescent="0.25">
      <c r="K9126" s="36"/>
      <c r="L9126" s="37"/>
      <c r="M9126" s="37"/>
      <c r="N9126" s="37"/>
      <c r="O9126" s="37"/>
      <c r="P9126" s="36"/>
      <c r="S9126" s="36"/>
      <c r="T9126" s="36"/>
      <c r="U9126" s="36"/>
      <c r="V9126" s="36"/>
    </row>
    <row r="9127" spans="11:22" x14ac:dyDescent="0.25">
      <c r="K9127" s="36"/>
      <c r="L9127" s="37"/>
      <c r="M9127" s="37"/>
      <c r="N9127" s="37"/>
      <c r="O9127" s="37"/>
      <c r="P9127" s="36"/>
      <c r="S9127" s="36"/>
      <c r="T9127" s="36"/>
      <c r="U9127" s="36"/>
      <c r="V9127" s="36"/>
    </row>
    <row r="9128" spans="11:22" x14ac:dyDescent="0.25">
      <c r="K9128" s="36"/>
      <c r="L9128" s="37"/>
      <c r="M9128" s="37"/>
      <c r="N9128" s="37"/>
      <c r="O9128" s="37"/>
      <c r="P9128" s="36"/>
      <c r="S9128" s="36"/>
      <c r="T9128" s="36"/>
      <c r="U9128" s="36"/>
      <c r="V9128" s="36"/>
    </row>
    <row r="9129" spans="11:22" x14ac:dyDescent="0.25">
      <c r="K9129" s="36"/>
      <c r="L9129" s="37"/>
      <c r="M9129" s="37"/>
      <c r="N9129" s="37"/>
      <c r="O9129" s="37"/>
      <c r="P9129" s="36"/>
      <c r="S9129" s="36"/>
      <c r="T9129" s="36"/>
      <c r="U9129" s="36"/>
      <c r="V9129" s="36"/>
    </row>
    <row r="9130" spans="11:22" x14ac:dyDescent="0.25">
      <c r="K9130" s="36"/>
      <c r="L9130" s="37"/>
      <c r="M9130" s="37"/>
      <c r="N9130" s="37"/>
      <c r="O9130" s="37"/>
      <c r="P9130" s="36"/>
      <c r="S9130" s="36"/>
      <c r="T9130" s="36"/>
      <c r="U9130" s="36"/>
      <c r="V9130" s="36"/>
    </row>
    <row r="9131" spans="11:22" x14ac:dyDescent="0.25">
      <c r="K9131" s="36"/>
      <c r="L9131" s="37"/>
      <c r="M9131" s="37"/>
      <c r="N9131" s="37"/>
      <c r="O9131" s="37"/>
      <c r="P9131" s="36"/>
      <c r="S9131" s="36"/>
      <c r="T9131" s="36"/>
      <c r="U9131" s="36"/>
      <c r="V9131" s="36"/>
    </row>
    <row r="9132" spans="11:22" x14ac:dyDescent="0.25">
      <c r="K9132" s="36"/>
      <c r="L9132" s="37"/>
      <c r="M9132" s="37"/>
      <c r="N9132" s="37"/>
      <c r="O9132" s="37"/>
      <c r="P9132" s="36"/>
      <c r="S9132" s="36"/>
      <c r="T9132" s="36"/>
      <c r="U9132" s="36"/>
      <c r="V9132" s="36"/>
    </row>
    <row r="9133" spans="11:22" x14ac:dyDescent="0.25">
      <c r="K9133" s="36"/>
      <c r="L9133" s="37"/>
      <c r="M9133" s="37"/>
      <c r="N9133" s="37"/>
      <c r="O9133" s="37"/>
      <c r="P9133" s="36"/>
      <c r="S9133" s="36"/>
      <c r="T9133" s="36"/>
      <c r="U9133" s="36"/>
      <c r="V9133" s="36"/>
    </row>
    <row r="9134" spans="11:22" x14ac:dyDescent="0.25">
      <c r="K9134" s="36"/>
      <c r="L9134" s="37"/>
      <c r="M9134" s="37"/>
      <c r="N9134" s="37"/>
      <c r="O9134" s="37"/>
      <c r="P9134" s="36"/>
      <c r="S9134" s="36"/>
      <c r="T9134" s="36"/>
      <c r="U9134" s="36"/>
      <c r="V9134" s="36"/>
    </row>
    <row r="9135" spans="11:22" x14ac:dyDescent="0.25">
      <c r="K9135" s="36"/>
      <c r="L9135" s="37"/>
      <c r="M9135" s="37"/>
      <c r="N9135" s="37"/>
      <c r="O9135" s="37"/>
      <c r="P9135" s="36"/>
      <c r="S9135" s="36"/>
      <c r="T9135" s="36"/>
      <c r="U9135" s="36"/>
      <c r="V9135" s="36"/>
    </row>
    <row r="9136" spans="11:22" x14ac:dyDescent="0.25">
      <c r="K9136" s="36"/>
      <c r="L9136" s="37"/>
      <c r="M9136" s="37"/>
      <c r="N9136" s="37"/>
      <c r="O9136" s="37"/>
      <c r="P9136" s="36"/>
      <c r="S9136" s="36"/>
      <c r="T9136" s="36"/>
      <c r="U9136" s="36"/>
      <c r="V9136" s="36"/>
    </row>
    <row r="9137" spans="11:22" x14ac:dyDescent="0.25">
      <c r="K9137" s="36"/>
      <c r="L9137" s="37"/>
      <c r="M9137" s="37"/>
      <c r="N9137" s="37"/>
      <c r="O9137" s="37"/>
      <c r="P9137" s="36"/>
      <c r="S9137" s="36"/>
      <c r="T9137" s="36"/>
      <c r="U9137" s="36"/>
      <c r="V9137" s="36"/>
    </row>
    <row r="9138" spans="11:22" x14ac:dyDescent="0.25">
      <c r="K9138" s="36"/>
      <c r="L9138" s="37"/>
      <c r="M9138" s="37"/>
      <c r="N9138" s="37"/>
      <c r="O9138" s="37"/>
      <c r="P9138" s="36"/>
      <c r="S9138" s="36"/>
      <c r="T9138" s="36"/>
      <c r="U9138" s="36"/>
      <c r="V9138" s="36"/>
    </row>
    <row r="9139" spans="11:22" x14ac:dyDescent="0.25">
      <c r="K9139" s="36"/>
      <c r="L9139" s="37"/>
      <c r="M9139" s="37"/>
      <c r="N9139" s="37"/>
      <c r="O9139" s="37"/>
      <c r="P9139" s="36"/>
      <c r="S9139" s="36"/>
      <c r="T9139" s="36"/>
      <c r="U9139" s="36"/>
      <c r="V9139" s="36"/>
    </row>
    <row r="9140" spans="11:22" x14ac:dyDescent="0.25">
      <c r="K9140" s="36"/>
      <c r="L9140" s="37"/>
      <c r="M9140" s="37"/>
      <c r="N9140" s="37"/>
      <c r="O9140" s="37"/>
      <c r="P9140" s="36"/>
      <c r="S9140" s="36"/>
      <c r="T9140" s="36"/>
      <c r="U9140" s="36"/>
      <c r="V9140" s="36"/>
    </row>
    <row r="9141" spans="11:22" x14ac:dyDescent="0.25">
      <c r="K9141" s="36"/>
      <c r="L9141" s="37"/>
      <c r="M9141" s="37"/>
      <c r="N9141" s="37"/>
      <c r="O9141" s="37"/>
      <c r="P9141" s="36"/>
      <c r="S9141" s="36"/>
      <c r="T9141" s="36"/>
      <c r="U9141" s="36"/>
      <c r="V9141" s="36"/>
    </row>
    <row r="9142" spans="11:22" x14ac:dyDescent="0.25">
      <c r="K9142" s="36"/>
      <c r="L9142" s="37"/>
      <c r="M9142" s="37"/>
      <c r="N9142" s="37"/>
      <c r="O9142" s="37"/>
      <c r="P9142" s="36"/>
      <c r="S9142" s="36"/>
      <c r="T9142" s="36"/>
      <c r="U9142" s="36"/>
      <c r="V9142" s="36"/>
    </row>
    <row r="9143" spans="11:22" x14ac:dyDescent="0.25">
      <c r="K9143" s="36"/>
      <c r="L9143" s="37"/>
      <c r="M9143" s="37"/>
      <c r="N9143" s="37"/>
      <c r="O9143" s="37"/>
      <c r="P9143" s="36"/>
      <c r="S9143" s="36"/>
      <c r="T9143" s="36"/>
      <c r="U9143" s="36"/>
      <c r="V9143" s="36"/>
    </row>
    <row r="9144" spans="11:22" x14ac:dyDescent="0.25">
      <c r="K9144" s="36"/>
      <c r="L9144" s="37"/>
      <c r="M9144" s="37"/>
      <c r="N9144" s="37"/>
      <c r="O9144" s="37"/>
      <c r="P9144" s="36"/>
      <c r="S9144" s="36"/>
      <c r="T9144" s="36"/>
      <c r="U9144" s="36"/>
      <c r="V9144" s="36"/>
    </row>
    <row r="9145" spans="11:22" x14ac:dyDescent="0.25">
      <c r="K9145" s="36"/>
      <c r="L9145" s="37"/>
      <c r="M9145" s="37"/>
      <c r="N9145" s="37"/>
      <c r="O9145" s="37"/>
      <c r="P9145" s="36"/>
      <c r="S9145" s="36"/>
      <c r="T9145" s="36"/>
      <c r="U9145" s="36"/>
      <c r="V9145" s="36"/>
    </row>
    <row r="9146" spans="11:22" x14ac:dyDescent="0.25">
      <c r="K9146" s="36"/>
      <c r="L9146" s="37"/>
      <c r="M9146" s="37"/>
      <c r="N9146" s="37"/>
      <c r="O9146" s="37"/>
      <c r="P9146" s="36"/>
      <c r="S9146" s="36"/>
      <c r="T9146" s="36"/>
      <c r="U9146" s="36"/>
      <c r="V9146" s="36"/>
    </row>
    <row r="9147" spans="11:22" x14ac:dyDescent="0.25">
      <c r="K9147" s="36"/>
      <c r="L9147" s="37"/>
      <c r="M9147" s="37"/>
      <c r="N9147" s="37"/>
      <c r="O9147" s="37"/>
      <c r="P9147" s="36"/>
      <c r="S9147" s="36"/>
      <c r="T9147" s="36"/>
      <c r="U9147" s="36"/>
      <c r="V9147" s="36"/>
    </row>
    <row r="9148" spans="11:22" x14ac:dyDescent="0.25">
      <c r="K9148" s="36"/>
      <c r="L9148" s="37"/>
      <c r="M9148" s="37"/>
      <c r="N9148" s="37"/>
      <c r="O9148" s="37"/>
      <c r="P9148" s="36"/>
      <c r="S9148" s="36"/>
      <c r="T9148" s="36"/>
      <c r="U9148" s="36"/>
      <c r="V9148" s="36"/>
    </row>
    <row r="9149" spans="11:22" x14ac:dyDescent="0.25">
      <c r="K9149" s="36"/>
      <c r="L9149" s="37"/>
      <c r="M9149" s="37"/>
      <c r="N9149" s="37"/>
      <c r="O9149" s="37"/>
      <c r="P9149" s="36"/>
      <c r="S9149" s="36"/>
      <c r="T9149" s="36"/>
      <c r="U9149" s="36"/>
      <c r="V9149" s="36"/>
    </row>
    <row r="9150" spans="11:22" x14ac:dyDescent="0.25">
      <c r="K9150" s="36"/>
      <c r="L9150" s="37"/>
      <c r="M9150" s="37"/>
      <c r="N9150" s="37"/>
      <c r="O9150" s="37"/>
      <c r="P9150" s="36"/>
      <c r="S9150" s="36"/>
      <c r="T9150" s="36"/>
      <c r="U9150" s="36"/>
      <c r="V9150" s="36"/>
    </row>
    <row r="9151" spans="11:22" x14ac:dyDescent="0.25">
      <c r="K9151" s="36"/>
      <c r="L9151" s="37"/>
      <c r="M9151" s="37"/>
      <c r="N9151" s="37"/>
      <c r="O9151" s="37"/>
      <c r="P9151" s="36"/>
      <c r="S9151" s="36"/>
      <c r="T9151" s="36"/>
      <c r="U9151" s="36"/>
      <c r="V9151" s="36"/>
    </row>
    <row r="9152" spans="11:22" x14ac:dyDescent="0.25">
      <c r="K9152" s="36"/>
      <c r="L9152" s="37"/>
      <c r="M9152" s="37"/>
      <c r="N9152" s="37"/>
      <c r="O9152" s="37"/>
      <c r="P9152" s="36"/>
      <c r="S9152" s="36"/>
      <c r="T9152" s="36"/>
      <c r="U9152" s="36"/>
      <c r="V9152" s="36"/>
    </row>
    <row r="9153" spans="11:22" x14ac:dyDescent="0.25">
      <c r="K9153" s="36"/>
      <c r="L9153" s="37"/>
      <c r="M9153" s="37"/>
      <c r="N9153" s="37"/>
      <c r="O9153" s="37"/>
      <c r="P9153" s="36"/>
      <c r="S9153" s="36"/>
      <c r="T9153" s="36"/>
      <c r="U9153" s="36"/>
      <c r="V9153" s="36"/>
    </row>
    <row r="9154" spans="11:22" x14ac:dyDescent="0.25">
      <c r="K9154" s="36"/>
      <c r="L9154" s="37"/>
      <c r="M9154" s="37"/>
      <c r="N9154" s="37"/>
      <c r="O9154" s="37"/>
      <c r="P9154" s="36"/>
      <c r="S9154" s="36"/>
      <c r="T9154" s="36"/>
      <c r="U9154" s="36"/>
      <c r="V9154" s="36"/>
    </row>
    <row r="9155" spans="11:22" x14ac:dyDescent="0.25">
      <c r="K9155" s="36"/>
      <c r="L9155" s="37"/>
      <c r="M9155" s="37"/>
      <c r="N9155" s="37"/>
      <c r="O9155" s="37"/>
      <c r="P9155" s="36"/>
      <c r="S9155" s="36"/>
      <c r="T9155" s="36"/>
      <c r="U9155" s="36"/>
      <c r="V9155" s="36"/>
    </row>
    <row r="9156" spans="11:22" x14ac:dyDescent="0.25">
      <c r="K9156" s="36"/>
      <c r="L9156" s="37"/>
      <c r="M9156" s="37"/>
      <c r="N9156" s="37"/>
      <c r="O9156" s="37"/>
      <c r="P9156" s="36"/>
      <c r="S9156" s="36"/>
      <c r="T9156" s="36"/>
      <c r="U9156" s="36"/>
      <c r="V9156" s="36"/>
    </row>
    <row r="9157" spans="11:22" x14ac:dyDescent="0.25">
      <c r="K9157" s="36"/>
      <c r="L9157" s="37"/>
      <c r="M9157" s="37"/>
      <c r="N9157" s="37"/>
      <c r="O9157" s="37"/>
      <c r="P9157" s="36"/>
      <c r="S9157" s="36"/>
      <c r="T9157" s="36"/>
      <c r="U9157" s="36"/>
      <c r="V9157" s="36"/>
    </row>
    <row r="9158" spans="11:22" x14ac:dyDescent="0.25">
      <c r="K9158" s="36"/>
      <c r="L9158" s="37"/>
      <c r="M9158" s="37"/>
      <c r="N9158" s="37"/>
      <c r="O9158" s="37"/>
      <c r="P9158" s="36"/>
      <c r="S9158" s="36"/>
      <c r="T9158" s="36"/>
      <c r="U9158" s="36"/>
      <c r="V9158" s="36"/>
    </row>
    <row r="9159" spans="11:22" x14ac:dyDescent="0.25">
      <c r="K9159" s="36"/>
      <c r="L9159" s="37"/>
      <c r="M9159" s="37"/>
      <c r="N9159" s="37"/>
      <c r="O9159" s="37"/>
      <c r="P9159" s="36"/>
      <c r="S9159" s="36"/>
      <c r="T9159" s="36"/>
      <c r="U9159" s="36"/>
      <c r="V9159" s="36"/>
    </row>
    <row r="9160" spans="11:22" x14ac:dyDescent="0.25">
      <c r="K9160" s="36"/>
      <c r="L9160" s="37"/>
      <c r="M9160" s="37"/>
      <c r="N9160" s="37"/>
      <c r="O9160" s="37"/>
      <c r="P9160" s="36"/>
      <c r="S9160" s="36"/>
      <c r="T9160" s="36"/>
      <c r="U9160" s="36"/>
      <c r="V9160" s="36"/>
    </row>
    <row r="9161" spans="11:22" x14ac:dyDescent="0.25">
      <c r="K9161" s="36"/>
      <c r="L9161" s="37"/>
      <c r="M9161" s="37"/>
      <c r="N9161" s="37"/>
      <c r="O9161" s="37"/>
      <c r="P9161" s="36"/>
      <c r="S9161" s="36"/>
      <c r="T9161" s="36"/>
      <c r="U9161" s="36"/>
      <c r="V9161" s="36"/>
    </row>
    <row r="9162" spans="11:22" x14ac:dyDescent="0.25">
      <c r="K9162" s="36"/>
      <c r="L9162" s="37"/>
      <c r="M9162" s="37"/>
      <c r="N9162" s="37"/>
      <c r="O9162" s="37"/>
      <c r="P9162" s="36"/>
      <c r="S9162" s="36"/>
      <c r="T9162" s="36"/>
      <c r="U9162" s="36"/>
      <c r="V9162" s="36"/>
    </row>
    <row r="9163" spans="11:22" x14ac:dyDescent="0.25">
      <c r="K9163" s="36"/>
      <c r="L9163" s="37"/>
      <c r="M9163" s="37"/>
      <c r="N9163" s="37"/>
      <c r="O9163" s="37"/>
      <c r="P9163" s="36"/>
      <c r="S9163" s="36"/>
      <c r="T9163" s="36"/>
      <c r="U9163" s="36"/>
      <c r="V9163" s="36"/>
    </row>
    <row r="9164" spans="11:22" x14ac:dyDescent="0.25">
      <c r="K9164" s="36"/>
      <c r="L9164" s="37"/>
      <c r="M9164" s="37"/>
      <c r="N9164" s="37"/>
      <c r="O9164" s="37"/>
      <c r="P9164" s="36"/>
      <c r="S9164" s="36"/>
      <c r="T9164" s="36"/>
      <c r="U9164" s="36"/>
      <c r="V9164" s="36"/>
    </row>
    <row r="9165" spans="11:22" x14ac:dyDescent="0.25">
      <c r="K9165" s="36"/>
      <c r="L9165" s="37"/>
      <c r="M9165" s="37"/>
      <c r="N9165" s="37"/>
      <c r="O9165" s="37"/>
      <c r="P9165" s="36"/>
      <c r="S9165" s="36"/>
      <c r="T9165" s="36"/>
      <c r="U9165" s="36"/>
      <c r="V9165" s="36"/>
    </row>
    <row r="9166" spans="11:22" x14ac:dyDescent="0.25">
      <c r="K9166" s="36"/>
      <c r="L9166" s="37"/>
      <c r="M9166" s="37"/>
      <c r="N9166" s="37"/>
      <c r="O9166" s="37"/>
      <c r="P9166" s="36"/>
      <c r="S9166" s="36"/>
      <c r="T9166" s="36"/>
      <c r="U9166" s="36"/>
      <c r="V9166" s="36"/>
    </row>
    <row r="9167" spans="11:22" x14ac:dyDescent="0.25">
      <c r="K9167" s="36"/>
      <c r="L9167" s="37"/>
      <c r="M9167" s="37"/>
      <c r="N9167" s="37"/>
      <c r="O9167" s="37"/>
      <c r="P9167" s="36"/>
      <c r="S9167" s="36"/>
      <c r="T9167" s="36"/>
      <c r="U9167" s="36"/>
      <c r="V9167" s="36"/>
    </row>
    <row r="9168" spans="11:22" x14ac:dyDescent="0.25">
      <c r="K9168" s="36"/>
      <c r="L9168" s="37"/>
      <c r="M9168" s="37"/>
      <c r="N9168" s="37"/>
      <c r="O9168" s="37"/>
      <c r="P9168" s="36"/>
      <c r="S9168" s="36"/>
      <c r="T9168" s="36"/>
      <c r="U9168" s="36"/>
      <c r="V9168" s="36"/>
    </row>
    <row r="9169" spans="11:22" x14ac:dyDescent="0.25">
      <c r="K9169" s="36"/>
      <c r="L9169" s="37"/>
      <c r="M9169" s="37"/>
      <c r="N9169" s="37"/>
      <c r="O9169" s="37"/>
      <c r="P9169" s="36"/>
      <c r="S9169" s="36"/>
      <c r="T9169" s="36"/>
      <c r="U9169" s="36"/>
      <c r="V9169" s="36"/>
    </row>
    <row r="9170" spans="11:22" x14ac:dyDescent="0.25">
      <c r="K9170" s="36"/>
      <c r="L9170" s="37"/>
      <c r="M9170" s="37"/>
      <c r="N9170" s="37"/>
      <c r="O9170" s="37"/>
      <c r="P9170" s="36"/>
      <c r="S9170" s="36"/>
      <c r="T9170" s="36"/>
      <c r="U9170" s="36"/>
      <c r="V9170" s="36"/>
    </row>
    <row r="9171" spans="11:22" x14ac:dyDescent="0.25">
      <c r="K9171" s="36"/>
      <c r="L9171" s="37"/>
      <c r="M9171" s="37"/>
      <c r="N9171" s="37"/>
      <c r="O9171" s="37"/>
      <c r="P9171" s="36"/>
      <c r="S9171" s="36"/>
      <c r="T9171" s="36"/>
      <c r="U9171" s="36"/>
      <c r="V9171" s="36"/>
    </row>
    <row r="9172" spans="11:22" x14ac:dyDescent="0.25">
      <c r="K9172" s="36"/>
      <c r="L9172" s="37"/>
      <c r="M9172" s="37"/>
      <c r="N9172" s="37"/>
      <c r="O9172" s="37"/>
      <c r="P9172" s="36"/>
      <c r="S9172" s="36"/>
      <c r="T9172" s="36"/>
      <c r="U9172" s="36"/>
      <c r="V9172" s="36"/>
    </row>
    <row r="9173" spans="11:22" x14ac:dyDescent="0.25">
      <c r="K9173" s="36"/>
      <c r="L9173" s="37"/>
      <c r="M9173" s="37"/>
      <c r="N9173" s="37"/>
      <c r="O9173" s="37"/>
      <c r="P9173" s="36"/>
      <c r="S9173" s="36"/>
      <c r="T9173" s="36"/>
      <c r="U9173" s="36"/>
      <c r="V9173" s="36"/>
    </row>
    <row r="9174" spans="11:22" x14ac:dyDescent="0.25">
      <c r="K9174" s="36"/>
      <c r="L9174" s="37"/>
      <c r="M9174" s="37"/>
      <c r="N9174" s="37"/>
      <c r="O9174" s="37"/>
      <c r="P9174" s="36"/>
      <c r="S9174" s="36"/>
      <c r="T9174" s="36"/>
      <c r="U9174" s="36"/>
      <c r="V9174" s="36"/>
    </row>
    <row r="9175" spans="11:22" x14ac:dyDescent="0.25">
      <c r="K9175" s="36"/>
      <c r="L9175" s="37"/>
      <c r="M9175" s="37"/>
      <c r="N9175" s="37"/>
      <c r="O9175" s="37"/>
      <c r="P9175" s="36"/>
      <c r="S9175" s="36"/>
      <c r="T9175" s="36"/>
      <c r="U9175" s="36"/>
      <c r="V9175" s="36"/>
    </row>
    <row r="9176" spans="11:22" x14ac:dyDescent="0.25">
      <c r="K9176" s="36"/>
      <c r="L9176" s="37"/>
      <c r="M9176" s="37"/>
      <c r="N9176" s="37"/>
      <c r="O9176" s="37"/>
      <c r="P9176" s="36"/>
      <c r="S9176" s="36"/>
      <c r="T9176" s="36"/>
      <c r="U9176" s="36"/>
      <c r="V9176" s="36"/>
    </row>
    <row r="9177" spans="11:22" x14ac:dyDescent="0.25">
      <c r="K9177" s="36"/>
      <c r="L9177" s="37"/>
      <c r="M9177" s="37"/>
      <c r="N9177" s="37"/>
      <c r="O9177" s="37"/>
      <c r="P9177" s="36"/>
      <c r="S9177" s="36"/>
      <c r="T9177" s="36"/>
      <c r="U9177" s="36"/>
      <c r="V9177" s="36"/>
    </row>
    <row r="9178" spans="11:22" x14ac:dyDescent="0.25">
      <c r="K9178" s="36"/>
      <c r="L9178" s="37"/>
      <c r="M9178" s="37"/>
      <c r="N9178" s="37"/>
      <c r="O9178" s="37"/>
      <c r="P9178" s="36"/>
      <c r="S9178" s="36"/>
      <c r="T9178" s="36"/>
      <c r="U9178" s="36"/>
      <c r="V9178" s="36"/>
    </row>
    <row r="9179" spans="11:22" x14ac:dyDescent="0.25">
      <c r="K9179" s="36"/>
      <c r="L9179" s="37"/>
      <c r="M9179" s="37"/>
      <c r="N9179" s="37"/>
      <c r="O9179" s="37"/>
      <c r="P9179" s="36"/>
      <c r="S9179" s="36"/>
      <c r="T9179" s="36"/>
      <c r="U9179" s="36"/>
      <c r="V9179" s="36"/>
    </row>
    <row r="9180" spans="11:22" x14ac:dyDescent="0.25">
      <c r="K9180" s="36"/>
      <c r="L9180" s="37"/>
      <c r="M9180" s="37"/>
      <c r="N9180" s="37"/>
      <c r="O9180" s="37"/>
      <c r="P9180" s="36"/>
      <c r="S9180" s="36"/>
      <c r="T9180" s="36"/>
      <c r="U9180" s="36"/>
      <c r="V9180" s="36"/>
    </row>
    <row r="9181" spans="11:22" x14ac:dyDescent="0.25">
      <c r="K9181" s="36"/>
      <c r="L9181" s="37"/>
      <c r="M9181" s="37"/>
      <c r="N9181" s="37"/>
      <c r="O9181" s="37"/>
      <c r="P9181" s="36"/>
      <c r="S9181" s="36"/>
      <c r="T9181" s="36"/>
      <c r="U9181" s="36"/>
      <c r="V9181" s="36"/>
    </row>
    <row r="9182" spans="11:22" x14ac:dyDescent="0.25">
      <c r="K9182" s="36"/>
      <c r="L9182" s="37"/>
      <c r="M9182" s="37"/>
      <c r="N9182" s="37"/>
      <c r="O9182" s="37"/>
      <c r="P9182" s="36"/>
      <c r="S9182" s="36"/>
      <c r="T9182" s="36"/>
      <c r="U9182" s="36"/>
      <c r="V9182" s="36"/>
    </row>
    <row r="9183" spans="11:22" x14ac:dyDescent="0.25">
      <c r="K9183" s="36"/>
      <c r="L9183" s="37"/>
      <c r="M9183" s="37"/>
      <c r="N9183" s="37"/>
      <c r="O9183" s="37"/>
      <c r="P9183" s="36"/>
      <c r="S9183" s="36"/>
      <c r="T9183" s="36"/>
      <c r="U9183" s="36"/>
      <c r="V9183" s="36"/>
    </row>
    <row r="9184" spans="11:22" x14ac:dyDescent="0.25">
      <c r="K9184" s="36"/>
      <c r="L9184" s="37"/>
      <c r="M9184" s="37"/>
      <c r="N9184" s="37"/>
      <c r="O9184" s="37"/>
      <c r="P9184" s="36"/>
      <c r="S9184" s="36"/>
      <c r="T9184" s="36"/>
      <c r="U9184" s="36"/>
      <c r="V9184" s="36"/>
    </row>
    <row r="9185" spans="11:22" x14ac:dyDescent="0.25">
      <c r="K9185" s="36"/>
      <c r="L9185" s="37"/>
      <c r="M9185" s="37"/>
      <c r="N9185" s="37"/>
      <c r="O9185" s="37"/>
      <c r="P9185" s="36"/>
      <c r="S9185" s="36"/>
      <c r="T9185" s="36"/>
      <c r="U9185" s="36"/>
      <c r="V9185" s="36"/>
    </row>
    <row r="9186" spans="11:22" x14ac:dyDescent="0.25">
      <c r="K9186" s="36"/>
      <c r="L9186" s="37"/>
      <c r="M9186" s="37"/>
      <c r="N9186" s="37"/>
      <c r="O9186" s="37"/>
      <c r="P9186" s="36"/>
      <c r="S9186" s="36"/>
      <c r="T9186" s="36"/>
      <c r="U9186" s="36"/>
      <c r="V9186" s="36"/>
    </row>
    <row r="9187" spans="11:22" x14ac:dyDescent="0.25">
      <c r="K9187" s="36"/>
      <c r="L9187" s="37"/>
      <c r="M9187" s="37"/>
      <c r="N9187" s="37"/>
      <c r="O9187" s="37"/>
      <c r="P9187" s="36"/>
      <c r="S9187" s="36"/>
      <c r="T9187" s="36"/>
      <c r="U9187" s="36"/>
      <c r="V9187" s="36"/>
    </row>
    <row r="9188" spans="11:22" x14ac:dyDescent="0.25">
      <c r="K9188" s="36"/>
      <c r="L9188" s="37"/>
      <c r="M9188" s="37"/>
      <c r="N9188" s="37"/>
      <c r="O9188" s="37"/>
      <c r="P9188" s="36"/>
      <c r="S9188" s="36"/>
      <c r="T9188" s="36"/>
      <c r="U9188" s="36"/>
      <c r="V9188" s="36"/>
    </row>
    <row r="9189" spans="11:22" x14ac:dyDescent="0.25">
      <c r="K9189" s="36"/>
      <c r="L9189" s="37"/>
      <c r="M9189" s="37"/>
      <c r="N9189" s="37"/>
      <c r="O9189" s="37"/>
      <c r="P9189" s="36"/>
      <c r="S9189" s="36"/>
      <c r="T9189" s="36"/>
      <c r="U9189" s="36"/>
      <c r="V9189" s="36"/>
    </row>
    <row r="9190" spans="11:22" x14ac:dyDescent="0.25">
      <c r="K9190" s="36"/>
      <c r="L9190" s="37"/>
      <c r="M9190" s="37"/>
      <c r="N9190" s="37"/>
      <c r="O9190" s="37"/>
      <c r="P9190" s="36"/>
      <c r="S9190" s="36"/>
      <c r="T9190" s="36"/>
      <c r="U9190" s="36"/>
      <c r="V9190" s="36"/>
    </row>
    <row r="9191" spans="11:22" x14ac:dyDescent="0.25">
      <c r="K9191" s="36"/>
      <c r="L9191" s="37"/>
      <c r="M9191" s="37"/>
      <c r="N9191" s="37"/>
      <c r="O9191" s="37"/>
      <c r="P9191" s="36"/>
      <c r="S9191" s="36"/>
      <c r="T9191" s="36"/>
      <c r="U9191" s="36"/>
      <c r="V9191" s="36"/>
    </row>
    <row r="9192" spans="11:22" x14ac:dyDescent="0.25">
      <c r="K9192" s="36"/>
      <c r="L9192" s="37"/>
      <c r="M9192" s="37"/>
      <c r="N9192" s="37"/>
      <c r="O9192" s="37"/>
      <c r="P9192" s="36"/>
      <c r="S9192" s="36"/>
      <c r="T9192" s="36"/>
      <c r="U9192" s="36"/>
      <c r="V9192" s="36"/>
    </row>
    <row r="9193" spans="11:22" x14ac:dyDescent="0.25">
      <c r="K9193" s="36"/>
      <c r="L9193" s="37"/>
      <c r="M9193" s="37"/>
      <c r="N9193" s="37"/>
      <c r="O9193" s="37"/>
      <c r="P9193" s="36"/>
      <c r="S9193" s="36"/>
      <c r="T9193" s="36"/>
      <c r="U9193" s="36"/>
      <c r="V9193" s="36"/>
    </row>
    <row r="9194" spans="11:22" x14ac:dyDescent="0.25">
      <c r="K9194" s="36"/>
      <c r="L9194" s="37"/>
      <c r="M9194" s="37"/>
      <c r="N9194" s="37"/>
      <c r="O9194" s="37"/>
      <c r="P9194" s="36"/>
      <c r="S9194" s="36"/>
      <c r="T9194" s="36"/>
      <c r="U9194" s="36"/>
      <c r="V9194" s="36"/>
    </row>
    <row r="9195" spans="11:22" x14ac:dyDescent="0.25">
      <c r="K9195" s="36"/>
      <c r="L9195" s="37"/>
      <c r="M9195" s="37"/>
      <c r="N9195" s="37"/>
      <c r="O9195" s="37"/>
      <c r="P9195" s="36"/>
      <c r="S9195" s="36"/>
      <c r="T9195" s="36"/>
      <c r="U9195" s="36"/>
      <c r="V9195" s="36"/>
    </row>
    <row r="9196" spans="11:22" x14ac:dyDescent="0.25">
      <c r="K9196" s="36"/>
      <c r="L9196" s="37"/>
      <c r="M9196" s="37"/>
      <c r="N9196" s="37"/>
      <c r="O9196" s="37"/>
      <c r="P9196" s="36"/>
      <c r="S9196" s="36"/>
      <c r="T9196" s="36"/>
      <c r="U9196" s="36"/>
      <c r="V9196" s="36"/>
    </row>
    <row r="9197" spans="11:22" x14ac:dyDescent="0.25">
      <c r="K9197" s="36"/>
      <c r="L9197" s="37"/>
      <c r="M9197" s="37"/>
      <c r="N9197" s="37"/>
      <c r="O9197" s="37"/>
      <c r="P9197" s="36"/>
      <c r="S9197" s="36"/>
      <c r="T9197" s="36"/>
      <c r="U9197" s="36"/>
      <c r="V9197" s="36"/>
    </row>
    <row r="9198" spans="11:22" x14ac:dyDescent="0.25">
      <c r="K9198" s="36"/>
      <c r="L9198" s="37"/>
      <c r="M9198" s="37"/>
      <c r="N9198" s="37"/>
      <c r="O9198" s="37"/>
      <c r="P9198" s="36"/>
      <c r="S9198" s="36"/>
      <c r="T9198" s="36"/>
      <c r="U9198" s="36"/>
      <c r="V9198" s="36"/>
    </row>
    <row r="9199" spans="11:22" x14ac:dyDescent="0.25">
      <c r="K9199" s="36"/>
      <c r="L9199" s="37"/>
      <c r="M9199" s="37"/>
      <c r="N9199" s="37"/>
      <c r="O9199" s="37"/>
      <c r="P9199" s="36"/>
      <c r="S9199" s="36"/>
      <c r="T9199" s="36"/>
      <c r="U9199" s="36"/>
      <c r="V9199" s="36"/>
    </row>
    <row r="9200" spans="11:22" x14ac:dyDescent="0.25">
      <c r="K9200" s="36"/>
      <c r="L9200" s="37"/>
      <c r="M9200" s="37"/>
      <c r="N9200" s="37"/>
      <c r="O9200" s="37"/>
      <c r="P9200" s="36"/>
      <c r="S9200" s="36"/>
      <c r="T9200" s="36"/>
      <c r="U9200" s="36"/>
      <c r="V9200" s="36"/>
    </row>
    <row r="9201" spans="11:22" x14ac:dyDescent="0.25">
      <c r="K9201" s="36"/>
      <c r="L9201" s="37"/>
      <c r="M9201" s="37"/>
      <c r="N9201" s="37"/>
      <c r="O9201" s="37"/>
      <c r="P9201" s="36"/>
      <c r="S9201" s="36"/>
      <c r="T9201" s="36"/>
      <c r="U9201" s="36"/>
      <c r="V9201" s="36"/>
    </row>
    <row r="9202" spans="11:22" x14ac:dyDescent="0.25">
      <c r="K9202" s="36"/>
      <c r="L9202" s="37"/>
      <c r="M9202" s="37"/>
      <c r="N9202" s="37"/>
      <c r="O9202" s="37"/>
      <c r="P9202" s="36"/>
      <c r="S9202" s="36"/>
      <c r="T9202" s="36"/>
      <c r="U9202" s="36"/>
      <c r="V9202" s="36"/>
    </row>
    <row r="9203" spans="11:22" x14ac:dyDescent="0.25">
      <c r="K9203" s="36"/>
      <c r="L9203" s="37"/>
      <c r="M9203" s="37"/>
      <c r="N9203" s="37"/>
      <c r="O9203" s="37"/>
      <c r="P9203" s="36"/>
      <c r="S9203" s="36"/>
      <c r="T9203" s="36"/>
      <c r="U9203" s="36"/>
      <c r="V9203" s="36"/>
    </row>
    <row r="9204" spans="11:22" x14ac:dyDescent="0.25">
      <c r="K9204" s="36"/>
      <c r="L9204" s="37"/>
      <c r="M9204" s="37"/>
      <c r="N9204" s="37"/>
      <c r="O9204" s="37"/>
      <c r="P9204" s="36"/>
      <c r="S9204" s="36"/>
      <c r="T9204" s="36"/>
      <c r="U9204" s="36"/>
      <c r="V9204" s="36"/>
    </row>
    <row r="9205" spans="11:22" x14ac:dyDescent="0.25">
      <c r="K9205" s="36"/>
      <c r="L9205" s="37"/>
      <c r="M9205" s="37"/>
      <c r="N9205" s="37"/>
      <c r="O9205" s="37"/>
      <c r="P9205" s="36"/>
      <c r="S9205" s="36"/>
      <c r="T9205" s="36"/>
      <c r="U9205" s="36"/>
      <c r="V9205" s="36"/>
    </row>
    <row r="9206" spans="11:22" x14ac:dyDescent="0.25">
      <c r="K9206" s="36"/>
      <c r="L9206" s="37"/>
      <c r="M9206" s="37"/>
      <c r="N9206" s="37"/>
      <c r="O9206" s="37"/>
      <c r="P9206" s="36"/>
      <c r="S9206" s="36"/>
      <c r="T9206" s="36"/>
      <c r="U9206" s="36"/>
      <c r="V9206" s="36"/>
    </row>
    <row r="9207" spans="11:22" x14ac:dyDescent="0.25">
      <c r="K9207" s="36"/>
      <c r="L9207" s="37"/>
      <c r="M9207" s="37"/>
      <c r="N9207" s="37"/>
      <c r="O9207" s="37"/>
      <c r="P9207" s="36"/>
      <c r="S9207" s="36"/>
      <c r="T9207" s="36"/>
      <c r="U9207" s="36"/>
      <c r="V9207" s="36"/>
    </row>
    <row r="9208" spans="11:22" x14ac:dyDescent="0.25">
      <c r="K9208" s="36"/>
      <c r="L9208" s="37"/>
      <c r="M9208" s="37"/>
      <c r="N9208" s="37"/>
      <c r="O9208" s="37"/>
      <c r="P9208" s="36"/>
      <c r="S9208" s="36"/>
      <c r="T9208" s="36"/>
      <c r="U9208" s="36"/>
      <c r="V9208" s="36"/>
    </row>
    <row r="9209" spans="11:22" x14ac:dyDescent="0.25">
      <c r="K9209" s="36"/>
      <c r="L9209" s="37"/>
      <c r="M9209" s="37"/>
      <c r="N9209" s="37"/>
      <c r="O9209" s="37"/>
      <c r="P9209" s="36"/>
      <c r="S9209" s="36"/>
      <c r="T9209" s="36"/>
      <c r="U9209" s="36"/>
      <c r="V9209" s="36"/>
    </row>
    <row r="9210" spans="11:22" x14ac:dyDescent="0.25">
      <c r="K9210" s="36"/>
      <c r="L9210" s="37"/>
      <c r="M9210" s="37"/>
      <c r="N9210" s="37"/>
      <c r="O9210" s="37"/>
      <c r="P9210" s="36"/>
      <c r="S9210" s="36"/>
      <c r="T9210" s="36"/>
      <c r="U9210" s="36"/>
      <c r="V9210" s="36"/>
    </row>
    <row r="9211" spans="11:22" x14ac:dyDescent="0.25">
      <c r="K9211" s="36"/>
      <c r="L9211" s="37"/>
      <c r="M9211" s="37"/>
      <c r="N9211" s="37"/>
      <c r="O9211" s="37"/>
      <c r="P9211" s="36"/>
      <c r="S9211" s="36"/>
      <c r="T9211" s="36"/>
      <c r="U9211" s="36"/>
      <c r="V9211" s="36"/>
    </row>
    <row r="9212" spans="11:22" x14ac:dyDescent="0.25">
      <c r="K9212" s="36"/>
      <c r="L9212" s="37"/>
      <c r="M9212" s="37"/>
      <c r="N9212" s="37"/>
      <c r="O9212" s="37"/>
      <c r="P9212" s="36"/>
      <c r="S9212" s="36"/>
      <c r="T9212" s="36"/>
      <c r="U9212" s="36"/>
      <c r="V9212" s="36"/>
    </row>
    <row r="9213" spans="11:22" x14ac:dyDescent="0.25">
      <c r="K9213" s="36"/>
      <c r="L9213" s="37"/>
      <c r="M9213" s="37"/>
      <c r="N9213" s="37"/>
      <c r="O9213" s="37"/>
      <c r="P9213" s="36"/>
      <c r="S9213" s="36"/>
      <c r="T9213" s="36"/>
      <c r="U9213" s="36"/>
      <c r="V9213" s="36"/>
    </row>
    <row r="9214" spans="11:22" x14ac:dyDescent="0.25">
      <c r="K9214" s="36"/>
      <c r="L9214" s="37"/>
      <c r="M9214" s="37"/>
      <c r="N9214" s="37"/>
      <c r="O9214" s="37"/>
      <c r="P9214" s="36"/>
      <c r="S9214" s="36"/>
      <c r="T9214" s="36"/>
      <c r="U9214" s="36"/>
      <c r="V9214" s="36"/>
    </row>
    <row r="9215" spans="11:22" x14ac:dyDescent="0.25">
      <c r="K9215" s="36"/>
      <c r="L9215" s="37"/>
      <c r="M9215" s="37"/>
      <c r="N9215" s="37"/>
      <c r="O9215" s="37"/>
      <c r="P9215" s="36"/>
      <c r="S9215" s="36"/>
      <c r="T9215" s="36"/>
      <c r="U9215" s="36"/>
      <c r="V9215" s="36"/>
    </row>
    <row r="9216" spans="11:22" x14ac:dyDescent="0.25">
      <c r="K9216" s="36"/>
      <c r="L9216" s="37"/>
      <c r="M9216" s="37"/>
      <c r="N9216" s="37"/>
      <c r="O9216" s="37"/>
      <c r="P9216" s="36"/>
      <c r="S9216" s="36"/>
      <c r="T9216" s="36"/>
      <c r="U9216" s="36"/>
      <c r="V9216" s="36"/>
    </row>
    <row r="9217" spans="11:22" x14ac:dyDescent="0.25">
      <c r="K9217" s="36"/>
      <c r="L9217" s="37"/>
      <c r="M9217" s="37"/>
      <c r="N9217" s="37"/>
      <c r="O9217" s="37"/>
      <c r="P9217" s="36"/>
      <c r="S9217" s="36"/>
      <c r="T9217" s="36"/>
      <c r="U9217" s="36"/>
      <c r="V9217" s="36"/>
    </row>
    <row r="9218" spans="11:22" x14ac:dyDescent="0.25">
      <c r="K9218" s="36"/>
      <c r="L9218" s="37"/>
      <c r="M9218" s="37"/>
      <c r="N9218" s="37"/>
      <c r="O9218" s="37"/>
      <c r="P9218" s="36"/>
      <c r="S9218" s="36"/>
      <c r="T9218" s="36"/>
      <c r="U9218" s="36"/>
      <c r="V9218" s="36"/>
    </row>
    <row r="9219" spans="11:22" x14ac:dyDescent="0.25">
      <c r="K9219" s="36"/>
      <c r="L9219" s="37"/>
      <c r="M9219" s="37"/>
      <c r="N9219" s="37"/>
      <c r="O9219" s="37"/>
      <c r="P9219" s="36"/>
      <c r="S9219" s="36"/>
      <c r="T9219" s="36"/>
      <c r="U9219" s="36"/>
      <c r="V9219" s="36"/>
    </row>
    <row r="9220" spans="11:22" x14ac:dyDescent="0.25">
      <c r="K9220" s="36"/>
      <c r="L9220" s="37"/>
      <c r="M9220" s="37"/>
      <c r="N9220" s="37"/>
      <c r="O9220" s="37"/>
      <c r="P9220" s="36"/>
      <c r="S9220" s="36"/>
      <c r="T9220" s="36"/>
      <c r="U9220" s="36"/>
      <c r="V9220" s="36"/>
    </row>
    <row r="9221" spans="11:22" x14ac:dyDescent="0.25">
      <c r="K9221" s="36"/>
      <c r="L9221" s="37"/>
      <c r="M9221" s="37"/>
      <c r="N9221" s="37"/>
      <c r="O9221" s="37"/>
      <c r="P9221" s="36"/>
      <c r="S9221" s="36"/>
      <c r="T9221" s="36"/>
      <c r="U9221" s="36"/>
      <c r="V9221" s="36"/>
    </row>
    <row r="9222" spans="11:22" x14ac:dyDescent="0.25">
      <c r="K9222" s="36"/>
      <c r="L9222" s="37"/>
      <c r="M9222" s="37"/>
      <c r="N9222" s="37"/>
      <c r="O9222" s="37"/>
      <c r="P9222" s="36"/>
      <c r="S9222" s="36"/>
      <c r="T9222" s="36"/>
      <c r="U9222" s="36"/>
      <c r="V9222" s="36"/>
    </row>
    <row r="9223" spans="11:22" x14ac:dyDescent="0.25">
      <c r="K9223" s="36"/>
      <c r="L9223" s="37"/>
      <c r="M9223" s="37"/>
      <c r="N9223" s="37"/>
      <c r="O9223" s="37"/>
      <c r="P9223" s="36"/>
      <c r="S9223" s="36"/>
      <c r="T9223" s="36"/>
      <c r="U9223" s="36"/>
      <c r="V9223" s="36"/>
    </row>
    <row r="9224" spans="11:22" x14ac:dyDescent="0.25">
      <c r="K9224" s="36"/>
      <c r="L9224" s="37"/>
      <c r="M9224" s="37"/>
      <c r="N9224" s="37"/>
      <c r="O9224" s="37"/>
      <c r="P9224" s="36"/>
      <c r="S9224" s="36"/>
      <c r="T9224" s="36"/>
      <c r="U9224" s="36"/>
      <c r="V9224" s="36"/>
    </row>
    <row r="9225" spans="11:22" x14ac:dyDescent="0.25">
      <c r="K9225" s="36"/>
      <c r="L9225" s="37"/>
      <c r="M9225" s="37"/>
      <c r="N9225" s="37"/>
      <c r="O9225" s="37"/>
      <c r="P9225" s="36"/>
      <c r="S9225" s="36"/>
      <c r="T9225" s="36"/>
      <c r="U9225" s="36"/>
      <c r="V9225" s="36"/>
    </row>
    <row r="9226" spans="11:22" x14ac:dyDescent="0.25">
      <c r="K9226" s="36"/>
      <c r="L9226" s="37"/>
      <c r="M9226" s="37"/>
      <c r="N9226" s="37"/>
      <c r="O9226" s="37"/>
      <c r="P9226" s="36"/>
      <c r="S9226" s="36"/>
      <c r="T9226" s="36"/>
      <c r="U9226" s="36"/>
      <c r="V9226" s="36"/>
    </row>
    <row r="9227" spans="11:22" x14ac:dyDescent="0.25">
      <c r="K9227" s="36"/>
      <c r="L9227" s="37"/>
      <c r="M9227" s="37"/>
      <c r="N9227" s="37"/>
      <c r="O9227" s="37"/>
      <c r="P9227" s="36"/>
      <c r="S9227" s="36"/>
      <c r="T9227" s="36"/>
      <c r="U9227" s="36"/>
      <c r="V9227" s="36"/>
    </row>
    <row r="9228" spans="11:22" x14ac:dyDescent="0.25">
      <c r="K9228" s="36"/>
      <c r="L9228" s="37"/>
      <c r="M9228" s="37"/>
      <c r="N9228" s="37"/>
      <c r="O9228" s="37"/>
      <c r="P9228" s="36"/>
      <c r="S9228" s="36"/>
      <c r="T9228" s="36"/>
      <c r="U9228" s="36"/>
      <c r="V9228" s="36"/>
    </row>
    <row r="9229" spans="11:22" x14ac:dyDescent="0.25">
      <c r="K9229" s="36"/>
      <c r="L9229" s="37"/>
      <c r="M9229" s="37"/>
      <c r="N9229" s="37"/>
      <c r="O9229" s="37"/>
      <c r="P9229" s="36"/>
      <c r="S9229" s="36"/>
      <c r="T9229" s="36"/>
      <c r="U9229" s="36"/>
      <c r="V9229" s="36"/>
    </row>
    <row r="9230" spans="11:22" x14ac:dyDescent="0.25">
      <c r="K9230" s="36"/>
      <c r="L9230" s="37"/>
      <c r="M9230" s="37"/>
      <c r="N9230" s="37"/>
      <c r="O9230" s="37"/>
      <c r="P9230" s="36"/>
      <c r="S9230" s="36"/>
      <c r="T9230" s="36"/>
      <c r="U9230" s="36"/>
      <c r="V9230" s="36"/>
    </row>
    <row r="9231" spans="11:22" x14ac:dyDescent="0.25">
      <c r="K9231" s="36"/>
      <c r="L9231" s="37"/>
      <c r="M9231" s="37"/>
      <c r="N9231" s="37"/>
      <c r="O9231" s="37"/>
      <c r="P9231" s="36"/>
      <c r="S9231" s="36"/>
      <c r="T9231" s="36"/>
      <c r="U9231" s="36"/>
      <c r="V9231" s="36"/>
    </row>
    <row r="9232" spans="11:22" x14ac:dyDescent="0.25">
      <c r="K9232" s="36"/>
      <c r="L9232" s="37"/>
      <c r="M9232" s="37"/>
      <c r="N9232" s="37"/>
      <c r="O9232" s="37"/>
      <c r="P9232" s="36"/>
      <c r="S9232" s="36"/>
      <c r="T9232" s="36"/>
      <c r="U9232" s="36"/>
      <c r="V9232" s="36"/>
    </row>
    <row r="9233" spans="11:22" x14ac:dyDescent="0.25">
      <c r="K9233" s="36"/>
      <c r="L9233" s="37"/>
      <c r="M9233" s="37"/>
      <c r="N9233" s="37"/>
      <c r="O9233" s="37"/>
      <c r="P9233" s="36"/>
      <c r="S9233" s="36"/>
      <c r="T9233" s="36"/>
      <c r="U9233" s="36"/>
      <c r="V9233" s="36"/>
    </row>
    <row r="9234" spans="11:22" x14ac:dyDescent="0.25">
      <c r="K9234" s="36"/>
      <c r="L9234" s="37"/>
      <c r="M9234" s="37"/>
      <c r="N9234" s="37"/>
      <c r="O9234" s="37"/>
      <c r="P9234" s="36"/>
      <c r="S9234" s="36"/>
      <c r="T9234" s="36"/>
      <c r="U9234" s="36"/>
      <c r="V9234" s="36"/>
    </row>
    <row r="9235" spans="11:22" x14ac:dyDescent="0.25">
      <c r="K9235" s="36"/>
      <c r="L9235" s="37"/>
      <c r="M9235" s="37"/>
      <c r="N9235" s="37"/>
      <c r="O9235" s="37"/>
      <c r="P9235" s="36"/>
      <c r="S9235" s="36"/>
      <c r="T9235" s="36"/>
      <c r="U9235" s="36"/>
      <c r="V9235" s="36"/>
    </row>
    <row r="9236" spans="11:22" x14ac:dyDescent="0.25">
      <c r="K9236" s="36"/>
      <c r="L9236" s="37"/>
      <c r="M9236" s="37"/>
      <c r="N9236" s="37"/>
      <c r="O9236" s="37"/>
      <c r="P9236" s="36"/>
      <c r="S9236" s="36"/>
      <c r="T9236" s="36"/>
      <c r="U9236" s="36"/>
      <c r="V9236" s="36"/>
    </row>
    <row r="9237" spans="11:22" x14ac:dyDescent="0.25">
      <c r="K9237" s="36"/>
      <c r="L9237" s="37"/>
      <c r="M9237" s="37"/>
      <c r="N9237" s="37"/>
      <c r="O9237" s="37"/>
      <c r="P9237" s="36"/>
      <c r="S9237" s="36"/>
      <c r="T9237" s="36"/>
      <c r="U9237" s="36"/>
      <c r="V9237" s="36"/>
    </row>
    <row r="9238" spans="11:22" x14ac:dyDescent="0.25">
      <c r="K9238" s="36"/>
      <c r="L9238" s="37"/>
      <c r="M9238" s="37"/>
      <c r="N9238" s="37"/>
      <c r="O9238" s="37"/>
      <c r="P9238" s="36"/>
      <c r="S9238" s="36"/>
      <c r="T9238" s="36"/>
      <c r="U9238" s="36"/>
      <c r="V9238" s="36"/>
    </row>
    <row r="9239" spans="11:22" x14ac:dyDescent="0.25">
      <c r="K9239" s="36"/>
      <c r="L9239" s="37"/>
      <c r="M9239" s="37"/>
      <c r="N9239" s="37"/>
      <c r="O9239" s="37"/>
      <c r="P9239" s="36"/>
      <c r="S9239" s="36"/>
      <c r="T9239" s="36"/>
      <c r="U9239" s="36"/>
      <c r="V9239" s="36"/>
    </row>
    <row r="9240" spans="11:22" x14ac:dyDescent="0.25">
      <c r="K9240" s="36"/>
      <c r="L9240" s="37"/>
      <c r="M9240" s="37"/>
      <c r="N9240" s="37"/>
      <c r="O9240" s="37"/>
      <c r="P9240" s="36"/>
      <c r="S9240" s="36"/>
      <c r="T9240" s="36"/>
      <c r="U9240" s="36"/>
      <c r="V9240" s="36"/>
    </row>
    <row r="9241" spans="11:22" x14ac:dyDescent="0.25">
      <c r="K9241" s="36"/>
      <c r="L9241" s="37"/>
      <c r="M9241" s="37"/>
      <c r="N9241" s="37"/>
      <c r="O9241" s="37"/>
      <c r="P9241" s="36"/>
      <c r="S9241" s="36"/>
      <c r="T9241" s="36"/>
      <c r="U9241" s="36"/>
      <c r="V9241" s="36"/>
    </row>
    <row r="9242" spans="11:22" x14ac:dyDescent="0.25">
      <c r="K9242" s="36"/>
      <c r="L9242" s="37"/>
      <c r="M9242" s="37"/>
      <c r="N9242" s="37"/>
      <c r="O9242" s="37"/>
      <c r="P9242" s="36"/>
      <c r="S9242" s="36"/>
      <c r="T9242" s="36"/>
      <c r="U9242" s="36"/>
      <c r="V9242" s="36"/>
    </row>
    <row r="9243" spans="11:22" x14ac:dyDescent="0.25">
      <c r="K9243" s="36"/>
      <c r="L9243" s="37"/>
      <c r="M9243" s="37"/>
      <c r="N9243" s="37"/>
      <c r="O9243" s="37"/>
      <c r="P9243" s="36"/>
      <c r="S9243" s="36"/>
      <c r="T9243" s="36"/>
      <c r="U9243" s="36"/>
      <c r="V9243" s="36"/>
    </row>
    <row r="9244" spans="11:22" x14ac:dyDescent="0.25">
      <c r="K9244" s="36"/>
      <c r="L9244" s="37"/>
      <c r="M9244" s="37"/>
      <c r="N9244" s="37"/>
      <c r="O9244" s="37"/>
      <c r="P9244" s="36"/>
      <c r="S9244" s="36"/>
      <c r="T9244" s="36"/>
      <c r="U9244" s="36"/>
      <c r="V9244" s="36"/>
    </row>
    <row r="9245" spans="11:22" x14ac:dyDescent="0.25">
      <c r="K9245" s="36"/>
      <c r="L9245" s="37"/>
      <c r="M9245" s="37"/>
      <c r="N9245" s="37"/>
      <c r="O9245" s="37"/>
      <c r="P9245" s="36"/>
      <c r="S9245" s="36"/>
      <c r="T9245" s="36"/>
      <c r="U9245" s="36"/>
      <c r="V9245" s="36"/>
    </row>
    <row r="9246" spans="11:22" x14ac:dyDescent="0.25">
      <c r="K9246" s="36"/>
      <c r="L9246" s="37"/>
      <c r="M9246" s="37"/>
      <c r="N9246" s="37"/>
      <c r="O9246" s="37"/>
      <c r="P9246" s="36"/>
      <c r="S9246" s="36"/>
      <c r="T9246" s="36"/>
      <c r="U9246" s="36"/>
      <c r="V9246" s="36"/>
    </row>
    <row r="9247" spans="11:22" x14ac:dyDescent="0.25">
      <c r="K9247" s="36"/>
      <c r="L9247" s="37"/>
      <c r="M9247" s="37"/>
      <c r="N9247" s="37"/>
      <c r="O9247" s="37"/>
      <c r="P9247" s="36"/>
      <c r="S9247" s="36"/>
      <c r="T9247" s="36"/>
      <c r="U9247" s="36"/>
      <c r="V9247" s="36"/>
    </row>
    <row r="9248" spans="11:22" x14ac:dyDescent="0.25">
      <c r="K9248" s="36"/>
      <c r="L9248" s="37"/>
      <c r="M9248" s="37"/>
      <c r="N9248" s="37"/>
      <c r="O9248" s="37"/>
      <c r="P9248" s="36"/>
      <c r="S9248" s="36"/>
      <c r="T9248" s="36"/>
      <c r="U9248" s="36"/>
      <c r="V9248" s="36"/>
    </row>
    <row r="9249" spans="11:22" x14ac:dyDescent="0.25">
      <c r="K9249" s="36"/>
      <c r="L9249" s="37"/>
      <c r="M9249" s="37"/>
      <c r="N9249" s="37"/>
      <c r="O9249" s="37"/>
      <c r="P9249" s="36"/>
      <c r="S9249" s="36"/>
      <c r="T9249" s="36"/>
      <c r="U9249" s="36"/>
      <c r="V9249" s="36"/>
    </row>
    <row r="9250" spans="11:22" x14ac:dyDescent="0.25">
      <c r="K9250" s="36"/>
      <c r="L9250" s="37"/>
      <c r="M9250" s="37"/>
      <c r="N9250" s="37"/>
      <c r="O9250" s="37"/>
      <c r="P9250" s="36"/>
      <c r="S9250" s="36"/>
      <c r="T9250" s="36"/>
      <c r="U9250" s="36"/>
      <c r="V9250" s="36"/>
    </row>
    <row r="9251" spans="11:22" x14ac:dyDescent="0.25">
      <c r="K9251" s="36"/>
      <c r="L9251" s="37"/>
      <c r="M9251" s="37"/>
      <c r="N9251" s="37"/>
      <c r="O9251" s="37"/>
      <c r="P9251" s="36"/>
      <c r="S9251" s="36"/>
      <c r="T9251" s="36"/>
      <c r="U9251" s="36"/>
      <c r="V9251" s="36"/>
    </row>
    <row r="9252" spans="11:22" x14ac:dyDescent="0.25">
      <c r="K9252" s="36"/>
      <c r="L9252" s="37"/>
      <c r="M9252" s="37"/>
      <c r="N9252" s="37"/>
      <c r="O9252" s="37"/>
      <c r="P9252" s="36"/>
      <c r="S9252" s="36"/>
      <c r="T9252" s="36"/>
      <c r="U9252" s="36"/>
      <c r="V9252" s="36"/>
    </row>
    <row r="9253" spans="11:22" x14ac:dyDescent="0.25">
      <c r="K9253" s="36"/>
      <c r="L9253" s="37"/>
      <c r="M9253" s="37"/>
      <c r="N9253" s="37"/>
      <c r="O9253" s="37"/>
      <c r="P9253" s="36"/>
      <c r="S9253" s="36"/>
      <c r="T9253" s="36"/>
      <c r="U9253" s="36"/>
      <c r="V9253" s="36"/>
    </row>
    <row r="9254" spans="11:22" x14ac:dyDescent="0.25">
      <c r="K9254" s="36"/>
      <c r="L9254" s="37"/>
      <c r="M9254" s="37"/>
      <c r="N9254" s="37"/>
      <c r="O9254" s="37"/>
      <c r="P9254" s="36"/>
      <c r="S9254" s="36"/>
      <c r="T9254" s="36"/>
      <c r="U9254" s="36"/>
      <c r="V9254" s="36"/>
    </row>
    <row r="9255" spans="11:22" x14ac:dyDescent="0.25">
      <c r="K9255" s="36"/>
      <c r="L9255" s="37"/>
      <c r="M9255" s="37"/>
      <c r="N9255" s="37"/>
      <c r="O9255" s="37"/>
      <c r="P9255" s="36"/>
      <c r="S9255" s="36"/>
      <c r="T9255" s="36"/>
      <c r="U9255" s="36"/>
      <c r="V9255" s="36"/>
    </row>
    <row r="9256" spans="11:22" x14ac:dyDescent="0.25">
      <c r="K9256" s="36"/>
      <c r="L9256" s="37"/>
      <c r="M9256" s="37"/>
      <c r="N9256" s="37"/>
      <c r="O9256" s="37"/>
      <c r="P9256" s="36"/>
      <c r="S9256" s="36"/>
      <c r="T9256" s="36"/>
      <c r="U9256" s="36"/>
      <c r="V9256" s="36"/>
    </row>
    <row r="9257" spans="11:22" x14ac:dyDescent="0.25">
      <c r="K9257" s="36"/>
      <c r="L9257" s="37"/>
      <c r="M9257" s="37"/>
      <c r="N9257" s="37"/>
      <c r="O9257" s="37"/>
      <c r="P9257" s="36"/>
      <c r="S9257" s="36"/>
      <c r="T9257" s="36"/>
      <c r="U9257" s="36"/>
      <c r="V9257" s="36"/>
    </row>
    <row r="9258" spans="11:22" x14ac:dyDescent="0.25">
      <c r="K9258" s="36"/>
      <c r="L9258" s="37"/>
      <c r="M9258" s="37"/>
      <c r="N9258" s="37"/>
      <c r="O9258" s="37"/>
      <c r="P9258" s="36"/>
      <c r="S9258" s="36"/>
      <c r="T9258" s="36"/>
      <c r="U9258" s="36"/>
      <c r="V9258" s="36"/>
    </row>
    <row r="9259" spans="11:22" x14ac:dyDescent="0.25">
      <c r="K9259" s="36"/>
      <c r="L9259" s="37"/>
      <c r="M9259" s="37"/>
      <c r="N9259" s="37"/>
      <c r="O9259" s="37"/>
      <c r="P9259" s="36"/>
      <c r="S9259" s="36"/>
      <c r="T9259" s="36"/>
      <c r="U9259" s="36"/>
      <c r="V9259" s="36"/>
    </row>
    <row r="9260" spans="11:22" x14ac:dyDescent="0.25">
      <c r="K9260" s="36"/>
      <c r="L9260" s="37"/>
      <c r="M9260" s="37"/>
      <c r="N9260" s="37"/>
      <c r="O9260" s="37"/>
      <c r="P9260" s="36"/>
      <c r="S9260" s="36"/>
      <c r="T9260" s="36"/>
      <c r="U9260" s="36"/>
      <c r="V9260" s="36"/>
    </row>
    <row r="9261" spans="11:22" x14ac:dyDescent="0.25">
      <c r="K9261" s="36"/>
      <c r="L9261" s="37"/>
      <c r="M9261" s="37"/>
      <c r="N9261" s="37"/>
      <c r="O9261" s="37"/>
      <c r="P9261" s="36"/>
      <c r="S9261" s="36"/>
      <c r="T9261" s="36"/>
      <c r="U9261" s="36"/>
      <c r="V9261" s="36"/>
    </row>
    <row r="9262" spans="11:22" x14ac:dyDescent="0.25">
      <c r="K9262" s="36"/>
      <c r="L9262" s="37"/>
      <c r="M9262" s="37"/>
      <c r="N9262" s="37"/>
      <c r="O9262" s="37"/>
      <c r="P9262" s="36"/>
      <c r="S9262" s="36"/>
      <c r="T9262" s="36"/>
      <c r="U9262" s="36"/>
      <c r="V9262" s="36"/>
    </row>
    <row r="9263" spans="11:22" x14ac:dyDescent="0.25">
      <c r="K9263" s="36"/>
      <c r="L9263" s="37"/>
      <c r="M9263" s="37"/>
      <c r="N9263" s="37"/>
      <c r="O9263" s="37"/>
      <c r="P9263" s="36"/>
      <c r="S9263" s="36"/>
      <c r="T9263" s="36"/>
      <c r="U9263" s="36"/>
      <c r="V9263" s="36"/>
    </row>
    <row r="9264" spans="11:22" x14ac:dyDescent="0.25">
      <c r="K9264" s="36"/>
      <c r="L9264" s="37"/>
      <c r="M9264" s="37"/>
      <c r="N9264" s="37"/>
      <c r="O9264" s="37"/>
      <c r="P9264" s="36"/>
      <c r="S9264" s="36"/>
      <c r="T9264" s="36"/>
      <c r="U9264" s="36"/>
      <c r="V9264" s="36"/>
    </row>
    <row r="9265" spans="11:22" x14ac:dyDescent="0.25">
      <c r="K9265" s="36"/>
      <c r="L9265" s="37"/>
      <c r="M9265" s="37"/>
      <c r="N9265" s="37"/>
      <c r="O9265" s="37"/>
      <c r="P9265" s="36"/>
      <c r="S9265" s="36"/>
      <c r="T9265" s="36"/>
      <c r="U9265" s="36"/>
      <c r="V9265" s="36"/>
    </row>
    <row r="9266" spans="11:22" x14ac:dyDescent="0.25">
      <c r="K9266" s="36"/>
      <c r="L9266" s="37"/>
      <c r="M9266" s="37"/>
      <c r="N9266" s="37"/>
      <c r="O9266" s="37"/>
      <c r="P9266" s="36"/>
      <c r="S9266" s="36"/>
      <c r="T9266" s="36"/>
      <c r="U9266" s="36"/>
      <c r="V9266" s="36"/>
    </row>
    <row r="9267" spans="11:22" x14ac:dyDescent="0.25">
      <c r="K9267" s="36"/>
      <c r="L9267" s="37"/>
      <c r="M9267" s="37"/>
      <c r="N9267" s="37"/>
      <c r="O9267" s="37"/>
      <c r="P9267" s="36"/>
      <c r="S9267" s="36"/>
      <c r="T9267" s="36"/>
      <c r="U9267" s="36"/>
      <c r="V9267" s="36"/>
    </row>
    <row r="9268" spans="11:22" x14ac:dyDescent="0.25">
      <c r="K9268" s="36"/>
      <c r="L9268" s="37"/>
      <c r="M9268" s="37"/>
      <c r="N9268" s="37"/>
      <c r="O9268" s="37"/>
      <c r="P9268" s="36"/>
      <c r="S9268" s="36"/>
      <c r="T9268" s="36"/>
      <c r="U9268" s="36"/>
      <c r="V9268" s="36"/>
    </row>
    <row r="9269" spans="11:22" x14ac:dyDescent="0.25">
      <c r="K9269" s="36"/>
      <c r="L9269" s="37"/>
      <c r="M9269" s="37"/>
      <c r="N9269" s="37"/>
      <c r="O9269" s="37"/>
      <c r="P9269" s="36"/>
      <c r="S9269" s="36"/>
      <c r="T9269" s="36"/>
      <c r="U9269" s="36"/>
      <c r="V9269" s="36"/>
    </row>
    <row r="9270" spans="11:22" x14ac:dyDescent="0.25">
      <c r="K9270" s="36"/>
      <c r="L9270" s="37"/>
      <c r="M9270" s="37"/>
      <c r="N9270" s="37"/>
      <c r="O9270" s="37"/>
      <c r="P9270" s="36"/>
      <c r="S9270" s="36"/>
      <c r="T9270" s="36"/>
      <c r="U9270" s="36"/>
      <c r="V9270" s="36"/>
    </row>
    <row r="9271" spans="11:22" x14ac:dyDescent="0.25">
      <c r="K9271" s="36"/>
      <c r="L9271" s="37"/>
      <c r="M9271" s="37"/>
      <c r="N9271" s="37"/>
      <c r="O9271" s="37"/>
      <c r="P9271" s="36"/>
      <c r="S9271" s="36"/>
      <c r="T9271" s="36"/>
      <c r="U9271" s="36"/>
      <c r="V9271" s="36"/>
    </row>
    <row r="9272" spans="11:22" x14ac:dyDescent="0.25">
      <c r="K9272" s="36"/>
      <c r="L9272" s="37"/>
      <c r="M9272" s="37"/>
      <c r="N9272" s="37"/>
      <c r="O9272" s="37"/>
      <c r="P9272" s="36"/>
      <c r="S9272" s="36"/>
      <c r="T9272" s="36"/>
      <c r="U9272" s="36"/>
      <c r="V9272" s="36"/>
    </row>
    <row r="9273" spans="11:22" x14ac:dyDescent="0.25">
      <c r="K9273" s="36"/>
      <c r="L9273" s="37"/>
      <c r="M9273" s="37"/>
      <c r="N9273" s="37"/>
      <c r="O9273" s="37"/>
      <c r="P9273" s="36"/>
      <c r="S9273" s="36"/>
      <c r="T9273" s="36"/>
      <c r="U9273" s="36"/>
      <c r="V9273" s="36"/>
    </row>
    <row r="9274" spans="11:22" x14ac:dyDescent="0.25">
      <c r="K9274" s="36"/>
      <c r="L9274" s="37"/>
      <c r="M9274" s="37"/>
      <c r="N9274" s="37"/>
      <c r="O9274" s="37"/>
      <c r="P9274" s="36"/>
      <c r="S9274" s="36"/>
      <c r="T9274" s="36"/>
      <c r="U9274" s="36"/>
      <c r="V9274" s="36"/>
    </row>
    <row r="9275" spans="11:22" x14ac:dyDescent="0.25">
      <c r="K9275" s="36"/>
      <c r="L9275" s="37"/>
      <c r="M9275" s="37"/>
      <c r="N9275" s="37"/>
      <c r="O9275" s="37"/>
      <c r="P9275" s="36"/>
      <c r="S9275" s="36"/>
      <c r="T9275" s="36"/>
      <c r="U9275" s="36"/>
      <c r="V9275" s="36"/>
    </row>
    <row r="9276" spans="11:22" x14ac:dyDescent="0.25">
      <c r="K9276" s="36"/>
      <c r="L9276" s="37"/>
      <c r="M9276" s="37"/>
      <c r="N9276" s="37"/>
      <c r="O9276" s="37"/>
      <c r="P9276" s="36"/>
      <c r="S9276" s="36"/>
      <c r="T9276" s="36"/>
      <c r="U9276" s="36"/>
      <c r="V9276" s="36"/>
    </row>
    <row r="9277" spans="11:22" x14ac:dyDescent="0.25">
      <c r="K9277" s="36"/>
      <c r="L9277" s="37"/>
      <c r="M9277" s="37"/>
      <c r="N9277" s="37"/>
      <c r="O9277" s="37"/>
      <c r="P9277" s="36"/>
      <c r="S9277" s="36"/>
      <c r="T9277" s="36"/>
      <c r="U9277" s="36"/>
      <c r="V9277" s="36"/>
    </row>
    <row r="9278" spans="11:22" x14ac:dyDescent="0.25">
      <c r="K9278" s="36"/>
      <c r="L9278" s="37"/>
      <c r="M9278" s="37"/>
      <c r="N9278" s="37"/>
      <c r="O9278" s="37"/>
      <c r="P9278" s="36"/>
      <c r="S9278" s="36"/>
      <c r="T9278" s="36"/>
      <c r="U9278" s="36"/>
      <c r="V9278" s="36"/>
    </row>
    <row r="9279" spans="11:22" x14ac:dyDescent="0.25">
      <c r="K9279" s="36"/>
      <c r="L9279" s="37"/>
      <c r="M9279" s="37"/>
      <c r="N9279" s="37"/>
      <c r="O9279" s="37"/>
      <c r="P9279" s="36"/>
      <c r="S9279" s="36"/>
      <c r="T9279" s="36"/>
      <c r="U9279" s="36"/>
      <c r="V9279" s="36"/>
    </row>
    <row r="9280" spans="11:22" x14ac:dyDescent="0.25">
      <c r="K9280" s="36"/>
      <c r="L9280" s="37"/>
      <c r="M9280" s="37"/>
      <c r="N9280" s="37"/>
      <c r="O9280" s="37"/>
      <c r="P9280" s="36"/>
      <c r="S9280" s="36"/>
      <c r="T9280" s="36"/>
      <c r="U9280" s="36"/>
      <c r="V9280" s="36"/>
    </row>
    <row r="9281" spans="11:22" x14ac:dyDescent="0.25">
      <c r="K9281" s="36"/>
      <c r="L9281" s="37"/>
      <c r="M9281" s="37"/>
      <c r="N9281" s="37"/>
      <c r="O9281" s="37"/>
      <c r="P9281" s="36"/>
      <c r="S9281" s="36"/>
      <c r="T9281" s="36"/>
      <c r="U9281" s="36"/>
      <c r="V9281" s="36"/>
    </row>
    <row r="9282" spans="11:22" x14ac:dyDescent="0.25">
      <c r="K9282" s="36"/>
      <c r="L9282" s="37"/>
      <c r="M9282" s="37"/>
      <c r="N9282" s="37"/>
      <c r="O9282" s="37"/>
      <c r="P9282" s="36"/>
      <c r="S9282" s="36"/>
      <c r="T9282" s="36"/>
      <c r="U9282" s="36"/>
      <c r="V9282" s="36"/>
    </row>
    <row r="9283" spans="11:22" x14ac:dyDescent="0.25">
      <c r="K9283" s="36"/>
      <c r="L9283" s="37"/>
      <c r="M9283" s="37"/>
      <c r="N9283" s="37"/>
      <c r="O9283" s="37"/>
      <c r="P9283" s="36"/>
      <c r="S9283" s="36"/>
      <c r="T9283" s="36"/>
      <c r="U9283" s="36"/>
      <c r="V9283" s="36"/>
    </row>
    <row r="9284" spans="11:22" x14ac:dyDescent="0.25">
      <c r="K9284" s="36"/>
      <c r="L9284" s="37"/>
      <c r="M9284" s="37"/>
      <c r="N9284" s="37"/>
      <c r="O9284" s="37"/>
      <c r="P9284" s="36"/>
      <c r="S9284" s="36"/>
      <c r="T9284" s="36"/>
      <c r="U9284" s="36"/>
      <c r="V9284" s="36"/>
    </row>
    <row r="9285" spans="11:22" x14ac:dyDescent="0.25">
      <c r="K9285" s="36"/>
      <c r="L9285" s="37"/>
      <c r="M9285" s="37"/>
      <c r="N9285" s="37"/>
      <c r="O9285" s="37"/>
      <c r="P9285" s="36"/>
      <c r="S9285" s="36"/>
      <c r="T9285" s="36"/>
      <c r="U9285" s="36"/>
      <c r="V9285" s="36"/>
    </row>
    <row r="9286" spans="11:22" x14ac:dyDescent="0.25">
      <c r="K9286" s="36"/>
      <c r="L9286" s="37"/>
      <c r="M9286" s="37"/>
      <c r="N9286" s="37"/>
      <c r="O9286" s="37"/>
      <c r="P9286" s="36"/>
      <c r="S9286" s="36"/>
      <c r="T9286" s="36"/>
      <c r="U9286" s="36"/>
      <c r="V9286" s="36"/>
    </row>
    <row r="9287" spans="11:22" x14ac:dyDescent="0.25">
      <c r="K9287" s="36"/>
      <c r="L9287" s="37"/>
      <c r="M9287" s="37"/>
      <c r="N9287" s="37"/>
      <c r="O9287" s="37"/>
      <c r="P9287" s="36"/>
      <c r="S9287" s="36"/>
      <c r="T9287" s="36"/>
      <c r="U9287" s="36"/>
      <c r="V9287" s="36"/>
    </row>
    <row r="9288" spans="11:22" x14ac:dyDescent="0.25">
      <c r="K9288" s="36"/>
      <c r="L9288" s="37"/>
      <c r="M9288" s="37"/>
      <c r="N9288" s="37"/>
      <c r="O9288" s="37"/>
      <c r="P9288" s="36"/>
      <c r="S9288" s="36"/>
      <c r="T9288" s="36"/>
      <c r="U9288" s="36"/>
      <c r="V9288" s="36"/>
    </row>
    <row r="9289" spans="11:22" x14ac:dyDescent="0.25">
      <c r="K9289" s="36"/>
      <c r="L9289" s="37"/>
      <c r="M9289" s="37"/>
      <c r="N9289" s="37"/>
      <c r="O9289" s="37"/>
      <c r="P9289" s="36"/>
      <c r="S9289" s="36"/>
      <c r="T9289" s="36"/>
      <c r="U9289" s="36"/>
      <c r="V9289" s="36"/>
    </row>
    <row r="9290" spans="11:22" x14ac:dyDescent="0.25">
      <c r="K9290" s="36"/>
      <c r="L9290" s="37"/>
      <c r="M9290" s="37"/>
      <c r="N9290" s="37"/>
      <c r="O9290" s="37"/>
      <c r="P9290" s="36"/>
      <c r="S9290" s="36"/>
      <c r="T9290" s="36"/>
      <c r="U9290" s="36"/>
      <c r="V9290" s="36"/>
    </row>
    <row r="9291" spans="11:22" x14ac:dyDescent="0.25">
      <c r="K9291" s="36"/>
      <c r="L9291" s="37"/>
      <c r="M9291" s="37"/>
      <c r="N9291" s="37"/>
      <c r="O9291" s="37"/>
      <c r="P9291" s="36"/>
      <c r="S9291" s="36"/>
      <c r="T9291" s="36"/>
      <c r="U9291" s="36"/>
      <c r="V9291" s="36"/>
    </row>
    <row r="9292" spans="11:22" x14ac:dyDescent="0.25">
      <c r="K9292" s="36"/>
      <c r="L9292" s="37"/>
      <c r="M9292" s="37"/>
      <c r="N9292" s="37"/>
      <c r="O9292" s="37"/>
      <c r="P9292" s="36"/>
      <c r="S9292" s="36"/>
      <c r="T9292" s="36"/>
      <c r="U9292" s="36"/>
      <c r="V9292" s="36"/>
    </row>
    <row r="9293" spans="11:22" x14ac:dyDescent="0.25">
      <c r="K9293" s="36"/>
      <c r="L9293" s="37"/>
      <c r="M9293" s="37"/>
      <c r="N9293" s="37"/>
      <c r="O9293" s="37"/>
      <c r="P9293" s="36"/>
      <c r="S9293" s="36"/>
      <c r="T9293" s="36"/>
      <c r="U9293" s="36"/>
      <c r="V9293" s="36"/>
    </row>
    <row r="9294" spans="11:22" x14ac:dyDescent="0.25">
      <c r="K9294" s="36"/>
      <c r="L9294" s="37"/>
      <c r="M9294" s="37"/>
      <c r="N9294" s="37"/>
      <c r="O9294" s="37"/>
      <c r="P9294" s="36"/>
      <c r="S9294" s="36"/>
      <c r="T9294" s="36"/>
      <c r="U9294" s="36"/>
      <c r="V9294" s="36"/>
    </row>
    <row r="9295" spans="11:22" x14ac:dyDescent="0.25">
      <c r="K9295" s="36"/>
      <c r="L9295" s="37"/>
      <c r="M9295" s="37"/>
      <c r="N9295" s="37"/>
      <c r="O9295" s="37"/>
      <c r="P9295" s="36"/>
      <c r="S9295" s="36"/>
      <c r="T9295" s="36"/>
      <c r="U9295" s="36"/>
      <c r="V9295" s="36"/>
    </row>
    <row r="9296" spans="11:22" x14ac:dyDescent="0.25">
      <c r="K9296" s="36"/>
      <c r="L9296" s="37"/>
      <c r="M9296" s="37"/>
      <c r="N9296" s="37"/>
      <c r="O9296" s="37"/>
      <c r="P9296" s="36"/>
      <c r="S9296" s="36"/>
      <c r="T9296" s="36"/>
      <c r="U9296" s="36"/>
      <c r="V9296" s="36"/>
    </row>
    <row r="9297" spans="11:22" x14ac:dyDescent="0.25">
      <c r="K9297" s="36"/>
      <c r="L9297" s="37"/>
      <c r="M9297" s="37"/>
      <c r="N9297" s="37"/>
      <c r="O9297" s="37"/>
      <c r="P9297" s="36"/>
      <c r="S9297" s="36"/>
      <c r="T9297" s="36"/>
      <c r="U9297" s="36"/>
      <c r="V9297" s="36"/>
    </row>
    <row r="9298" spans="11:22" x14ac:dyDescent="0.25">
      <c r="K9298" s="36"/>
      <c r="L9298" s="37"/>
      <c r="M9298" s="37"/>
      <c r="N9298" s="37"/>
      <c r="O9298" s="37"/>
      <c r="P9298" s="36"/>
      <c r="S9298" s="36"/>
      <c r="T9298" s="36"/>
      <c r="U9298" s="36"/>
      <c r="V9298" s="36"/>
    </row>
    <row r="9299" spans="11:22" x14ac:dyDescent="0.25">
      <c r="K9299" s="36"/>
      <c r="L9299" s="37"/>
      <c r="M9299" s="37"/>
      <c r="N9299" s="37"/>
      <c r="O9299" s="37"/>
      <c r="P9299" s="36"/>
      <c r="S9299" s="36"/>
      <c r="T9299" s="36"/>
      <c r="U9299" s="36"/>
      <c r="V9299" s="36"/>
    </row>
    <row r="9300" spans="11:22" x14ac:dyDescent="0.25">
      <c r="K9300" s="36"/>
      <c r="L9300" s="37"/>
      <c r="M9300" s="37"/>
      <c r="N9300" s="37"/>
      <c r="O9300" s="37"/>
      <c r="P9300" s="36"/>
      <c r="S9300" s="36"/>
      <c r="T9300" s="36"/>
      <c r="U9300" s="36"/>
      <c r="V9300" s="36"/>
    </row>
    <row r="9301" spans="11:22" x14ac:dyDescent="0.25">
      <c r="K9301" s="36"/>
      <c r="L9301" s="37"/>
      <c r="M9301" s="37"/>
      <c r="N9301" s="37"/>
      <c r="O9301" s="37"/>
      <c r="P9301" s="36"/>
      <c r="S9301" s="36"/>
      <c r="T9301" s="36"/>
      <c r="U9301" s="36"/>
      <c r="V9301" s="36"/>
    </row>
    <row r="9302" spans="11:22" x14ac:dyDescent="0.25">
      <c r="K9302" s="36"/>
      <c r="L9302" s="37"/>
      <c r="M9302" s="37"/>
      <c r="N9302" s="37"/>
      <c r="O9302" s="37"/>
      <c r="P9302" s="36"/>
      <c r="S9302" s="36"/>
      <c r="T9302" s="36"/>
      <c r="U9302" s="36"/>
      <c r="V9302" s="36"/>
    </row>
    <row r="9303" spans="11:22" x14ac:dyDescent="0.25">
      <c r="K9303" s="36"/>
      <c r="L9303" s="37"/>
      <c r="M9303" s="37"/>
      <c r="N9303" s="37"/>
      <c r="O9303" s="37"/>
      <c r="P9303" s="36"/>
      <c r="S9303" s="36"/>
      <c r="T9303" s="36"/>
      <c r="U9303" s="36"/>
      <c r="V9303" s="36"/>
    </row>
    <row r="9304" spans="11:22" x14ac:dyDescent="0.25">
      <c r="K9304" s="36"/>
      <c r="L9304" s="37"/>
      <c r="M9304" s="37"/>
      <c r="N9304" s="37"/>
      <c r="O9304" s="37"/>
      <c r="P9304" s="36"/>
      <c r="S9304" s="36"/>
      <c r="T9304" s="36"/>
      <c r="U9304" s="36"/>
      <c r="V9304" s="36"/>
    </row>
    <row r="9305" spans="11:22" x14ac:dyDescent="0.25">
      <c r="K9305" s="36"/>
      <c r="L9305" s="37"/>
      <c r="M9305" s="37"/>
      <c r="N9305" s="37"/>
      <c r="O9305" s="37"/>
      <c r="P9305" s="36"/>
      <c r="S9305" s="36"/>
      <c r="T9305" s="36"/>
      <c r="U9305" s="36"/>
      <c r="V9305" s="36"/>
    </row>
    <row r="9306" spans="11:22" x14ac:dyDescent="0.25">
      <c r="K9306" s="36"/>
      <c r="L9306" s="37"/>
      <c r="M9306" s="37"/>
      <c r="N9306" s="37"/>
      <c r="O9306" s="37"/>
      <c r="P9306" s="36"/>
      <c r="S9306" s="36"/>
      <c r="T9306" s="36"/>
      <c r="U9306" s="36"/>
      <c r="V9306" s="36"/>
    </row>
    <row r="9307" spans="11:22" x14ac:dyDescent="0.25">
      <c r="K9307" s="36"/>
      <c r="L9307" s="37"/>
      <c r="M9307" s="37"/>
      <c r="N9307" s="37"/>
      <c r="O9307" s="37"/>
      <c r="P9307" s="36"/>
      <c r="S9307" s="36"/>
      <c r="T9307" s="36"/>
      <c r="U9307" s="36"/>
      <c r="V9307" s="36"/>
    </row>
    <row r="9308" spans="11:22" x14ac:dyDescent="0.25">
      <c r="K9308" s="36"/>
      <c r="L9308" s="37"/>
      <c r="M9308" s="37"/>
      <c r="N9308" s="37"/>
      <c r="O9308" s="37"/>
      <c r="P9308" s="36"/>
      <c r="S9308" s="36"/>
      <c r="T9308" s="36"/>
      <c r="U9308" s="36"/>
      <c r="V9308" s="36"/>
    </row>
    <row r="9309" spans="11:22" x14ac:dyDescent="0.25">
      <c r="K9309" s="36"/>
      <c r="L9309" s="37"/>
      <c r="M9309" s="37"/>
      <c r="N9309" s="37"/>
      <c r="O9309" s="37"/>
      <c r="P9309" s="36"/>
      <c r="S9309" s="36"/>
      <c r="T9309" s="36"/>
      <c r="U9309" s="36"/>
      <c r="V9309" s="36"/>
    </row>
    <row r="9310" spans="11:22" x14ac:dyDescent="0.25">
      <c r="K9310" s="36"/>
      <c r="L9310" s="37"/>
      <c r="M9310" s="37"/>
      <c r="N9310" s="37"/>
      <c r="O9310" s="37"/>
      <c r="P9310" s="36"/>
      <c r="S9310" s="36"/>
      <c r="T9310" s="36"/>
      <c r="U9310" s="36"/>
      <c r="V9310" s="36"/>
    </row>
    <row r="9311" spans="11:22" x14ac:dyDescent="0.25">
      <c r="K9311" s="36"/>
      <c r="L9311" s="37"/>
      <c r="M9311" s="37"/>
      <c r="N9311" s="37"/>
      <c r="O9311" s="37"/>
      <c r="P9311" s="36"/>
      <c r="S9311" s="36"/>
      <c r="T9311" s="36"/>
      <c r="U9311" s="36"/>
      <c r="V9311" s="36"/>
    </row>
    <row r="9312" spans="11:22" x14ac:dyDescent="0.25">
      <c r="K9312" s="36"/>
      <c r="L9312" s="37"/>
      <c r="M9312" s="37"/>
      <c r="N9312" s="37"/>
      <c r="O9312" s="37"/>
      <c r="P9312" s="36"/>
      <c r="S9312" s="36"/>
      <c r="T9312" s="36"/>
      <c r="U9312" s="36"/>
      <c r="V9312" s="36"/>
    </row>
    <row r="9313" spans="11:22" x14ac:dyDescent="0.25">
      <c r="K9313" s="36"/>
      <c r="L9313" s="37"/>
      <c r="M9313" s="37"/>
      <c r="N9313" s="37"/>
      <c r="O9313" s="37"/>
      <c r="P9313" s="36"/>
      <c r="S9313" s="36"/>
      <c r="T9313" s="36"/>
      <c r="U9313" s="36"/>
      <c r="V9313" s="36"/>
    </row>
    <row r="9314" spans="11:22" x14ac:dyDescent="0.25">
      <c r="K9314" s="36"/>
      <c r="L9314" s="37"/>
      <c r="M9314" s="37"/>
      <c r="N9314" s="37"/>
      <c r="O9314" s="37"/>
      <c r="P9314" s="36"/>
      <c r="S9314" s="36"/>
      <c r="T9314" s="36"/>
      <c r="U9314" s="36"/>
      <c r="V9314" s="36"/>
    </row>
    <row r="9315" spans="11:22" x14ac:dyDescent="0.25">
      <c r="K9315" s="36"/>
      <c r="L9315" s="37"/>
      <c r="M9315" s="37"/>
      <c r="N9315" s="37"/>
      <c r="O9315" s="37"/>
      <c r="P9315" s="36"/>
      <c r="S9315" s="36"/>
      <c r="T9315" s="36"/>
      <c r="U9315" s="36"/>
      <c r="V9315" s="36"/>
    </row>
    <row r="9316" spans="11:22" x14ac:dyDescent="0.25">
      <c r="K9316" s="36"/>
      <c r="L9316" s="37"/>
      <c r="M9316" s="37"/>
      <c r="N9316" s="37"/>
      <c r="O9316" s="37"/>
      <c r="P9316" s="36"/>
      <c r="S9316" s="36"/>
      <c r="T9316" s="36"/>
      <c r="U9316" s="36"/>
      <c r="V9316" s="36"/>
    </row>
    <row r="9317" spans="11:22" x14ac:dyDescent="0.25">
      <c r="K9317" s="36"/>
      <c r="L9317" s="37"/>
      <c r="M9317" s="37"/>
      <c r="N9317" s="37"/>
      <c r="O9317" s="37"/>
      <c r="P9317" s="36"/>
      <c r="S9317" s="36"/>
      <c r="T9317" s="36"/>
      <c r="U9317" s="36"/>
      <c r="V9317" s="36"/>
    </row>
    <row r="9318" spans="11:22" x14ac:dyDescent="0.25">
      <c r="K9318" s="36"/>
      <c r="L9318" s="37"/>
      <c r="M9318" s="37"/>
      <c r="N9318" s="37"/>
      <c r="O9318" s="37"/>
      <c r="P9318" s="36"/>
      <c r="S9318" s="36"/>
      <c r="T9318" s="36"/>
      <c r="U9318" s="36"/>
      <c r="V9318" s="36"/>
    </row>
    <row r="9319" spans="11:22" x14ac:dyDescent="0.25">
      <c r="K9319" s="36"/>
      <c r="L9319" s="37"/>
      <c r="M9319" s="37"/>
      <c r="N9319" s="37"/>
      <c r="O9319" s="37"/>
      <c r="P9319" s="36"/>
      <c r="S9319" s="36"/>
      <c r="T9319" s="36"/>
      <c r="U9319" s="36"/>
      <c r="V9319" s="36"/>
    </row>
    <row r="9320" spans="11:22" x14ac:dyDescent="0.25">
      <c r="K9320" s="36"/>
      <c r="L9320" s="37"/>
      <c r="M9320" s="37"/>
      <c r="N9320" s="37"/>
      <c r="O9320" s="37"/>
      <c r="P9320" s="36"/>
      <c r="S9320" s="36"/>
      <c r="T9320" s="36"/>
      <c r="U9320" s="36"/>
      <c r="V9320" s="36"/>
    </row>
    <row r="9321" spans="11:22" x14ac:dyDescent="0.25">
      <c r="K9321" s="36"/>
      <c r="L9321" s="37"/>
      <c r="M9321" s="37"/>
      <c r="N9321" s="37"/>
      <c r="O9321" s="37"/>
      <c r="P9321" s="36"/>
      <c r="S9321" s="36"/>
      <c r="T9321" s="36"/>
      <c r="U9321" s="36"/>
      <c r="V9321" s="36"/>
    </row>
    <row r="9322" spans="11:22" x14ac:dyDescent="0.25">
      <c r="K9322" s="36"/>
      <c r="L9322" s="37"/>
      <c r="M9322" s="37"/>
      <c r="N9322" s="37"/>
      <c r="O9322" s="37"/>
      <c r="P9322" s="36"/>
      <c r="S9322" s="36"/>
      <c r="T9322" s="36"/>
      <c r="U9322" s="36"/>
      <c r="V9322" s="36"/>
    </row>
    <row r="9323" spans="11:22" x14ac:dyDescent="0.25">
      <c r="K9323" s="36"/>
      <c r="L9323" s="37"/>
      <c r="M9323" s="37"/>
      <c r="N9323" s="37"/>
      <c r="O9323" s="37"/>
      <c r="P9323" s="36"/>
      <c r="S9323" s="36"/>
      <c r="T9323" s="36"/>
      <c r="U9323" s="36"/>
      <c r="V9323" s="36"/>
    </row>
    <row r="9324" spans="11:22" x14ac:dyDescent="0.25">
      <c r="K9324" s="36"/>
      <c r="L9324" s="37"/>
      <c r="M9324" s="37"/>
      <c r="N9324" s="37"/>
      <c r="O9324" s="37"/>
      <c r="P9324" s="36"/>
      <c r="S9324" s="36"/>
      <c r="T9324" s="36"/>
      <c r="U9324" s="36"/>
      <c r="V9324" s="36"/>
    </row>
    <row r="9325" spans="11:22" x14ac:dyDescent="0.25">
      <c r="K9325" s="36"/>
      <c r="L9325" s="37"/>
      <c r="M9325" s="37"/>
      <c r="N9325" s="37"/>
      <c r="O9325" s="37"/>
      <c r="P9325" s="36"/>
      <c r="S9325" s="36"/>
      <c r="T9325" s="36"/>
      <c r="U9325" s="36"/>
      <c r="V9325" s="36"/>
    </row>
    <row r="9326" spans="11:22" x14ac:dyDescent="0.25">
      <c r="K9326" s="36"/>
      <c r="L9326" s="37"/>
      <c r="M9326" s="37"/>
      <c r="N9326" s="37"/>
      <c r="O9326" s="37"/>
      <c r="P9326" s="36"/>
      <c r="S9326" s="36"/>
      <c r="T9326" s="36"/>
      <c r="U9326" s="36"/>
      <c r="V9326" s="36"/>
    </row>
    <row r="9327" spans="11:22" x14ac:dyDescent="0.25">
      <c r="K9327" s="36"/>
      <c r="L9327" s="37"/>
      <c r="M9327" s="37"/>
      <c r="N9327" s="37"/>
      <c r="O9327" s="37"/>
      <c r="P9327" s="36"/>
      <c r="S9327" s="36"/>
      <c r="T9327" s="36"/>
      <c r="U9327" s="36"/>
      <c r="V9327" s="36"/>
    </row>
    <row r="9328" spans="11:22" x14ac:dyDescent="0.25">
      <c r="K9328" s="36"/>
      <c r="L9328" s="37"/>
      <c r="M9328" s="37"/>
      <c r="N9328" s="37"/>
      <c r="O9328" s="37"/>
      <c r="P9328" s="36"/>
      <c r="S9328" s="36"/>
      <c r="T9328" s="36"/>
      <c r="U9328" s="36"/>
      <c r="V9328" s="36"/>
    </row>
    <row r="9329" spans="11:22" x14ac:dyDescent="0.25">
      <c r="K9329" s="36"/>
      <c r="L9329" s="37"/>
      <c r="M9329" s="37"/>
      <c r="N9329" s="37"/>
      <c r="O9329" s="37"/>
      <c r="P9329" s="36"/>
      <c r="S9329" s="36"/>
      <c r="T9329" s="36"/>
      <c r="U9329" s="36"/>
      <c r="V9329" s="36"/>
    </row>
    <row r="9330" spans="11:22" x14ac:dyDescent="0.25">
      <c r="K9330" s="36"/>
      <c r="L9330" s="37"/>
      <c r="M9330" s="37"/>
      <c r="N9330" s="37"/>
      <c r="O9330" s="37"/>
      <c r="P9330" s="36"/>
      <c r="S9330" s="36"/>
      <c r="T9330" s="36"/>
      <c r="U9330" s="36"/>
      <c r="V9330" s="36"/>
    </row>
    <row r="9331" spans="11:22" x14ac:dyDescent="0.25">
      <c r="K9331" s="36"/>
      <c r="L9331" s="37"/>
      <c r="M9331" s="37"/>
      <c r="N9331" s="37"/>
      <c r="O9331" s="37"/>
      <c r="P9331" s="36"/>
      <c r="S9331" s="36"/>
      <c r="T9331" s="36"/>
      <c r="U9331" s="36"/>
      <c r="V9331" s="36"/>
    </row>
    <row r="9332" spans="11:22" x14ac:dyDescent="0.25">
      <c r="K9332" s="36"/>
      <c r="L9332" s="37"/>
      <c r="M9332" s="37"/>
      <c r="N9332" s="37"/>
      <c r="O9332" s="37"/>
      <c r="P9332" s="36"/>
      <c r="S9332" s="36"/>
      <c r="T9332" s="36"/>
      <c r="U9332" s="36"/>
      <c r="V9332" s="36"/>
    </row>
    <row r="9333" spans="11:22" x14ac:dyDescent="0.25">
      <c r="K9333" s="36"/>
      <c r="L9333" s="37"/>
      <c r="M9333" s="37"/>
      <c r="N9333" s="37"/>
      <c r="O9333" s="37"/>
      <c r="P9333" s="36"/>
      <c r="S9333" s="36"/>
      <c r="T9333" s="36"/>
      <c r="U9333" s="36"/>
      <c r="V9333" s="36"/>
    </row>
    <row r="9334" spans="11:22" x14ac:dyDescent="0.25">
      <c r="K9334" s="36"/>
      <c r="L9334" s="37"/>
      <c r="M9334" s="37"/>
      <c r="N9334" s="37"/>
      <c r="O9334" s="37"/>
      <c r="P9334" s="36"/>
      <c r="S9334" s="36"/>
      <c r="T9334" s="36"/>
      <c r="U9334" s="36"/>
      <c r="V9334" s="36"/>
    </row>
    <row r="9335" spans="11:22" x14ac:dyDescent="0.25">
      <c r="K9335" s="36"/>
      <c r="L9335" s="37"/>
      <c r="M9335" s="37"/>
      <c r="N9335" s="37"/>
      <c r="O9335" s="37"/>
      <c r="P9335" s="36"/>
      <c r="S9335" s="36"/>
      <c r="T9335" s="36"/>
      <c r="U9335" s="36"/>
      <c r="V9335" s="36"/>
    </row>
    <row r="9336" spans="11:22" x14ac:dyDescent="0.25">
      <c r="K9336" s="36"/>
      <c r="L9336" s="37"/>
      <c r="M9336" s="37"/>
      <c r="N9336" s="37"/>
      <c r="O9336" s="37"/>
      <c r="P9336" s="36"/>
      <c r="S9336" s="36"/>
      <c r="T9336" s="36"/>
      <c r="U9336" s="36"/>
      <c r="V9336" s="36"/>
    </row>
    <row r="9337" spans="11:22" x14ac:dyDescent="0.25">
      <c r="K9337" s="36"/>
      <c r="L9337" s="37"/>
      <c r="M9337" s="37"/>
      <c r="N9337" s="37"/>
      <c r="O9337" s="37"/>
      <c r="P9337" s="36"/>
      <c r="S9337" s="36"/>
      <c r="T9337" s="36"/>
      <c r="U9337" s="36"/>
      <c r="V9337" s="36"/>
    </row>
    <row r="9338" spans="11:22" x14ac:dyDescent="0.25">
      <c r="K9338" s="36"/>
      <c r="L9338" s="37"/>
      <c r="M9338" s="37"/>
      <c r="N9338" s="37"/>
      <c r="O9338" s="37"/>
      <c r="P9338" s="36"/>
      <c r="S9338" s="36"/>
      <c r="T9338" s="36"/>
      <c r="U9338" s="36"/>
      <c r="V9338" s="36"/>
    </row>
    <row r="9339" spans="11:22" x14ac:dyDescent="0.25">
      <c r="K9339" s="36"/>
      <c r="L9339" s="37"/>
      <c r="M9339" s="37"/>
      <c r="N9339" s="37"/>
      <c r="O9339" s="37"/>
      <c r="P9339" s="36"/>
      <c r="S9339" s="36"/>
      <c r="T9339" s="36"/>
      <c r="U9339" s="36"/>
      <c r="V9339" s="36"/>
    </row>
    <row r="9340" spans="11:22" x14ac:dyDescent="0.25">
      <c r="K9340" s="36"/>
      <c r="L9340" s="37"/>
      <c r="M9340" s="37"/>
      <c r="N9340" s="37"/>
      <c r="O9340" s="37"/>
      <c r="P9340" s="36"/>
      <c r="S9340" s="36"/>
      <c r="T9340" s="36"/>
      <c r="U9340" s="36"/>
      <c r="V9340" s="36"/>
    </row>
    <row r="9341" spans="11:22" x14ac:dyDescent="0.25">
      <c r="K9341" s="36"/>
      <c r="L9341" s="37"/>
      <c r="M9341" s="37"/>
      <c r="N9341" s="37"/>
      <c r="O9341" s="37"/>
      <c r="P9341" s="36"/>
      <c r="S9341" s="36"/>
      <c r="T9341" s="36"/>
      <c r="U9341" s="36"/>
      <c r="V9341" s="36"/>
    </row>
    <row r="9342" spans="11:22" x14ac:dyDescent="0.25">
      <c r="K9342" s="36"/>
      <c r="L9342" s="37"/>
      <c r="M9342" s="37"/>
      <c r="N9342" s="37"/>
      <c r="O9342" s="37"/>
      <c r="P9342" s="36"/>
      <c r="S9342" s="36"/>
      <c r="T9342" s="36"/>
      <c r="U9342" s="36"/>
      <c r="V9342" s="36"/>
    </row>
    <row r="9343" spans="11:22" x14ac:dyDescent="0.25">
      <c r="K9343" s="36"/>
      <c r="L9343" s="37"/>
      <c r="M9343" s="37"/>
      <c r="N9343" s="37"/>
      <c r="O9343" s="37"/>
      <c r="P9343" s="36"/>
      <c r="S9343" s="36"/>
      <c r="T9343" s="36"/>
      <c r="U9343" s="36"/>
      <c r="V9343" s="36"/>
    </row>
    <row r="9344" spans="11:22" x14ac:dyDescent="0.25">
      <c r="K9344" s="36"/>
      <c r="L9344" s="37"/>
      <c r="M9344" s="37"/>
      <c r="N9344" s="37"/>
      <c r="O9344" s="37"/>
      <c r="P9344" s="36"/>
      <c r="S9344" s="36"/>
      <c r="T9344" s="36"/>
      <c r="U9344" s="36"/>
      <c r="V9344" s="36"/>
    </row>
    <row r="9345" spans="11:22" x14ac:dyDescent="0.25">
      <c r="K9345" s="36"/>
      <c r="L9345" s="37"/>
      <c r="M9345" s="37"/>
      <c r="N9345" s="37"/>
      <c r="O9345" s="37"/>
      <c r="P9345" s="36"/>
      <c r="S9345" s="36"/>
      <c r="T9345" s="36"/>
      <c r="U9345" s="36"/>
      <c r="V9345" s="36"/>
    </row>
    <row r="9346" spans="11:22" x14ac:dyDescent="0.25">
      <c r="K9346" s="36"/>
      <c r="L9346" s="37"/>
      <c r="M9346" s="37"/>
      <c r="N9346" s="37"/>
      <c r="O9346" s="37"/>
      <c r="P9346" s="36"/>
      <c r="S9346" s="36"/>
      <c r="T9346" s="36"/>
      <c r="U9346" s="36"/>
      <c r="V9346" s="36"/>
    </row>
    <row r="9347" spans="11:22" x14ac:dyDescent="0.25">
      <c r="K9347" s="36"/>
      <c r="L9347" s="37"/>
      <c r="M9347" s="37"/>
      <c r="N9347" s="37"/>
      <c r="O9347" s="37"/>
      <c r="P9347" s="36"/>
      <c r="S9347" s="36"/>
      <c r="T9347" s="36"/>
      <c r="U9347" s="36"/>
      <c r="V9347" s="36"/>
    </row>
    <row r="9348" spans="11:22" x14ac:dyDescent="0.25">
      <c r="K9348" s="36"/>
      <c r="L9348" s="37"/>
      <c r="M9348" s="37"/>
      <c r="N9348" s="37"/>
      <c r="O9348" s="37"/>
      <c r="P9348" s="36"/>
      <c r="S9348" s="36"/>
      <c r="T9348" s="36"/>
      <c r="U9348" s="36"/>
      <c r="V9348" s="36"/>
    </row>
    <row r="9349" spans="11:22" x14ac:dyDescent="0.25">
      <c r="K9349" s="36"/>
      <c r="L9349" s="37"/>
      <c r="M9349" s="37"/>
      <c r="N9349" s="37"/>
      <c r="O9349" s="37"/>
      <c r="P9349" s="36"/>
      <c r="S9349" s="36"/>
      <c r="T9349" s="36"/>
      <c r="U9349" s="36"/>
      <c r="V9349" s="36"/>
    </row>
    <row r="9350" spans="11:22" x14ac:dyDescent="0.25">
      <c r="K9350" s="36"/>
      <c r="L9350" s="37"/>
      <c r="M9350" s="37"/>
      <c r="N9350" s="37"/>
      <c r="O9350" s="37"/>
      <c r="P9350" s="36"/>
      <c r="S9350" s="36"/>
      <c r="T9350" s="36"/>
      <c r="U9350" s="36"/>
      <c r="V9350" s="36"/>
    </row>
    <row r="9351" spans="11:22" x14ac:dyDescent="0.25">
      <c r="K9351" s="36"/>
      <c r="L9351" s="37"/>
      <c r="M9351" s="37"/>
      <c r="N9351" s="37"/>
      <c r="O9351" s="37"/>
      <c r="P9351" s="36"/>
      <c r="S9351" s="36"/>
      <c r="T9351" s="36"/>
      <c r="U9351" s="36"/>
      <c r="V9351" s="36"/>
    </row>
    <row r="9352" spans="11:22" x14ac:dyDescent="0.25">
      <c r="K9352" s="36"/>
      <c r="L9352" s="37"/>
      <c r="M9352" s="37"/>
      <c r="N9352" s="37"/>
      <c r="O9352" s="37"/>
      <c r="P9352" s="36"/>
      <c r="S9352" s="36"/>
      <c r="T9352" s="36"/>
      <c r="U9352" s="36"/>
      <c r="V9352" s="36"/>
    </row>
    <row r="9353" spans="11:22" x14ac:dyDescent="0.25">
      <c r="K9353" s="36"/>
      <c r="L9353" s="37"/>
      <c r="M9353" s="37"/>
      <c r="N9353" s="37"/>
      <c r="O9353" s="37"/>
      <c r="P9353" s="36"/>
      <c r="S9353" s="36"/>
      <c r="T9353" s="36"/>
      <c r="U9353" s="36"/>
      <c r="V9353" s="36"/>
    </row>
    <row r="9354" spans="11:22" x14ac:dyDescent="0.25">
      <c r="K9354" s="36"/>
      <c r="L9354" s="37"/>
      <c r="M9354" s="37"/>
      <c r="N9354" s="37"/>
      <c r="O9354" s="37"/>
      <c r="P9354" s="36"/>
      <c r="S9354" s="36"/>
      <c r="T9354" s="36"/>
      <c r="U9354" s="36"/>
      <c r="V9354" s="36"/>
    </row>
    <row r="9355" spans="11:22" x14ac:dyDescent="0.25">
      <c r="K9355" s="36"/>
      <c r="L9355" s="37"/>
      <c r="M9355" s="37"/>
      <c r="N9355" s="37"/>
      <c r="O9355" s="37"/>
      <c r="P9355" s="36"/>
      <c r="S9355" s="36"/>
      <c r="T9355" s="36"/>
      <c r="U9355" s="36"/>
      <c r="V9355" s="36"/>
    </row>
    <row r="9356" spans="11:22" x14ac:dyDescent="0.25">
      <c r="K9356" s="36"/>
      <c r="L9356" s="37"/>
      <c r="M9356" s="37"/>
      <c r="N9356" s="37"/>
      <c r="O9356" s="37"/>
      <c r="P9356" s="36"/>
      <c r="S9356" s="36"/>
      <c r="T9356" s="36"/>
      <c r="U9356" s="36"/>
      <c r="V9356" s="36"/>
    </row>
    <row r="9357" spans="11:22" x14ac:dyDescent="0.25">
      <c r="K9357" s="36"/>
      <c r="L9357" s="37"/>
      <c r="M9357" s="37"/>
      <c r="N9357" s="37"/>
      <c r="O9357" s="37"/>
      <c r="P9357" s="36"/>
      <c r="S9357" s="36"/>
      <c r="T9357" s="36"/>
      <c r="U9357" s="36"/>
      <c r="V9357" s="36"/>
    </row>
    <row r="9358" spans="11:22" x14ac:dyDescent="0.25">
      <c r="K9358" s="36"/>
      <c r="L9358" s="37"/>
      <c r="M9358" s="37"/>
      <c r="N9358" s="37"/>
      <c r="O9358" s="37"/>
      <c r="P9358" s="36"/>
      <c r="S9358" s="36"/>
      <c r="T9358" s="36"/>
      <c r="U9358" s="36"/>
      <c r="V9358" s="36"/>
    </row>
    <row r="9359" spans="11:22" x14ac:dyDescent="0.25">
      <c r="K9359" s="36"/>
      <c r="L9359" s="37"/>
      <c r="M9359" s="37"/>
      <c r="N9359" s="37"/>
      <c r="O9359" s="37"/>
      <c r="P9359" s="36"/>
      <c r="S9359" s="36"/>
      <c r="T9359" s="36"/>
      <c r="U9359" s="36"/>
      <c r="V9359" s="36"/>
    </row>
    <row r="9360" spans="11:22" x14ac:dyDescent="0.25">
      <c r="K9360" s="36"/>
      <c r="L9360" s="37"/>
      <c r="M9360" s="37"/>
      <c r="N9360" s="37"/>
      <c r="O9360" s="37"/>
      <c r="P9360" s="36"/>
      <c r="S9360" s="36"/>
      <c r="T9360" s="36"/>
      <c r="U9360" s="36"/>
      <c r="V9360" s="36"/>
    </row>
    <row r="9361" spans="11:22" x14ac:dyDescent="0.25">
      <c r="K9361" s="36"/>
      <c r="L9361" s="37"/>
      <c r="M9361" s="37"/>
      <c r="N9361" s="37"/>
      <c r="O9361" s="37"/>
      <c r="P9361" s="36"/>
      <c r="S9361" s="36"/>
      <c r="T9361" s="36"/>
      <c r="U9361" s="36"/>
      <c r="V9361" s="36"/>
    </row>
    <row r="9362" spans="11:22" x14ac:dyDescent="0.25">
      <c r="K9362" s="36"/>
      <c r="L9362" s="37"/>
      <c r="M9362" s="37"/>
      <c r="N9362" s="37"/>
      <c r="O9362" s="37"/>
      <c r="P9362" s="36"/>
      <c r="S9362" s="36"/>
      <c r="T9362" s="36"/>
      <c r="U9362" s="36"/>
      <c r="V9362" s="36"/>
    </row>
    <row r="9363" spans="11:22" x14ac:dyDescent="0.25">
      <c r="K9363" s="36"/>
      <c r="L9363" s="37"/>
      <c r="M9363" s="37"/>
      <c r="N9363" s="37"/>
      <c r="O9363" s="37"/>
      <c r="P9363" s="36"/>
      <c r="S9363" s="36"/>
      <c r="T9363" s="36"/>
      <c r="U9363" s="36"/>
      <c r="V9363" s="36"/>
    </row>
    <row r="9364" spans="11:22" x14ac:dyDescent="0.25">
      <c r="K9364" s="36"/>
      <c r="L9364" s="37"/>
      <c r="M9364" s="37"/>
      <c r="N9364" s="37"/>
      <c r="O9364" s="37"/>
      <c r="P9364" s="36"/>
      <c r="S9364" s="36"/>
      <c r="T9364" s="36"/>
      <c r="U9364" s="36"/>
      <c r="V9364" s="36"/>
    </row>
    <row r="9365" spans="11:22" x14ac:dyDescent="0.25">
      <c r="K9365" s="36"/>
      <c r="L9365" s="37"/>
      <c r="M9365" s="37"/>
      <c r="N9365" s="37"/>
      <c r="O9365" s="37"/>
      <c r="P9365" s="36"/>
      <c r="S9365" s="36"/>
      <c r="T9365" s="36"/>
      <c r="U9365" s="36"/>
      <c r="V9365" s="36"/>
    </row>
    <row r="9366" spans="11:22" x14ac:dyDescent="0.25">
      <c r="K9366" s="36"/>
      <c r="L9366" s="37"/>
      <c r="M9366" s="37"/>
      <c r="N9366" s="37"/>
      <c r="O9366" s="37"/>
      <c r="P9366" s="36"/>
      <c r="S9366" s="36"/>
      <c r="T9366" s="36"/>
      <c r="U9366" s="36"/>
      <c r="V9366" s="36"/>
    </row>
    <row r="9367" spans="11:22" x14ac:dyDescent="0.25">
      <c r="K9367" s="36"/>
      <c r="L9367" s="37"/>
      <c r="M9367" s="37"/>
      <c r="N9367" s="37"/>
      <c r="O9367" s="37"/>
      <c r="P9367" s="36"/>
      <c r="S9367" s="36"/>
      <c r="T9367" s="36"/>
      <c r="U9367" s="36"/>
      <c r="V9367" s="36"/>
    </row>
    <row r="9368" spans="11:22" x14ac:dyDescent="0.25">
      <c r="K9368" s="36"/>
      <c r="L9368" s="37"/>
      <c r="M9368" s="37"/>
      <c r="N9368" s="37"/>
      <c r="O9368" s="37"/>
      <c r="P9368" s="36"/>
      <c r="S9368" s="36"/>
      <c r="T9368" s="36"/>
      <c r="U9368" s="36"/>
      <c r="V9368" s="36"/>
    </row>
    <row r="9369" spans="11:22" x14ac:dyDescent="0.25">
      <c r="K9369" s="36"/>
      <c r="L9369" s="37"/>
      <c r="M9369" s="37"/>
      <c r="N9369" s="37"/>
      <c r="O9369" s="37"/>
      <c r="P9369" s="36"/>
      <c r="S9369" s="36"/>
      <c r="T9369" s="36"/>
      <c r="U9369" s="36"/>
      <c r="V9369" s="36"/>
    </row>
    <row r="9370" spans="11:22" x14ac:dyDescent="0.25">
      <c r="K9370" s="36"/>
      <c r="L9370" s="37"/>
      <c r="M9370" s="37"/>
      <c r="N9370" s="37"/>
      <c r="O9370" s="37"/>
      <c r="P9370" s="36"/>
      <c r="S9370" s="36"/>
      <c r="T9370" s="36"/>
      <c r="U9370" s="36"/>
      <c r="V9370" s="36"/>
    </row>
    <row r="9371" spans="11:22" x14ac:dyDescent="0.25">
      <c r="K9371" s="36"/>
      <c r="L9371" s="37"/>
      <c r="M9371" s="37"/>
      <c r="N9371" s="37"/>
      <c r="O9371" s="37"/>
      <c r="P9371" s="36"/>
      <c r="S9371" s="36"/>
      <c r="T9371" s="36"/>
      <c r="U9371" s="36"/>
      <c r="V9371" s="36"/>
    </row>
    <row r="9372" spans="11:22" x14ac:dyDescent="0.25">
      <c r="K9372" s="36"/>
      <c r="L9372" s="37"/>
      <c r="M9372" s="37"/>
      <c r="N9372" s="37"/>
      <c r="O9372" s="37"/>
      <c r="P9372" s="36"/>
      <c r="S9372" s="36"/>
      <c r="T9372" s="36"/>
      <c r="U9372" s="36"/>
      <c r="V9372" s="36"/>
    </row>
    <row r="9373" spans="11:22" x14ac:dyDescent="0.25">
      <c r="K9373" s="36"/>
      <c r="L9373" s="37"/>
      <c r="M9373" s="37"/>
      <c r="N9373" s="37"/>
      <c r="O9373" s="37"/>
      <c r="P9373" s="36"/>
      <c r="S9373" s="36"/>
      <c r="T9373" s="36"/>
      <c r="U9373" s="36"/>
      <c r="V9373" s="36"/>
    </row>
    <row r="9374" spans="11:22" x14ac:dyDescent="0.25">
      <c r="K9374" s="36"/>
      <c r="L9374" s="37"/>
      <c r="M9374" s="37"/>
      <c r="N9374" s="37"/>
      <c r="O9374" s="37"/>
      <c r="P9374" s="36"/>
      <c r="S9374" s="36"/>
      <c r="T9374" s="36"/>
      <c r="U9374" s="36"/>
      <c r="V9374" s="36"/>
    </row>
    <row r="9375" spans="11:22" x14ac:dyDescent="0.25">
      <c r="K9375" s="36"/>
      <c r="L9375" s="37"/>
      <c r="M9375" s="37"/>
      <c r="N9375" s="37"/>
      <c r="O9375" s="37"/>
      <c r="P9375" s="36"/>
      <c r="S9375" s="36"/>
      <c r="T9375" s="36"/>
      <c r="U9375" s="36"/>
      <c r="V9375" s="36"/>
    </row>
    <row r="9376" spans="11:22" x14ac:dyDescent="0.25">
      <c r="K9376" s="36"/>
      <c r="L9376" s="37"/>
      <c r="M9376" s="37"/>
      <c r="N9376" s="37"/>
      <c r="O9376" s="37"/>
      <c r="P9376" s="36"/>
      <c r="S9376" s="36"/>
      <c r="T9376" s="36"/>
      <c r="U9376" s="36"/>
      <c r="V9376" s="36"/>
    </row>
    <row r="9377" spans="11:22" x14ac:dyDescent="0.25">
      <c r="K9377" s="36"/>
      <c r="L9377" s="37"/>
      <c r="M9377" s="37"/>
      <c r="N9377" s="37"/>
      <c r="O9377" s="37"/>
      <c r="P9377" s="36"/>
      <c r="S9377" s="36"/>
      <c r="T9377" s="36"/>
      <c r="U9377" s="36"/>
      <c r="V9377" s="36"/>
    </row>
    <row r="9378" spans="11:22" x14ac:dyDescent="0.25">
      <c r="K9378" s="36"/>
      <c r="L9378" s="37"/>
      <c r="M9378" s="37"/>
      <c r="N9378" s="37"/>
      <c r="O9378" s="37"/>
      <c r="P9378" s="36"/>
      <c r="S9378" s="36"/>
      <c r="T9378" s="36"/>
      <c r="U9378" s="36"/>
      <c r="V9378" s="36"/>
    </row>
    <row r="9379" spans="11:22" x14ac:dyDescent="0.25">
      <c r="K9379" s="36"/>
      <c r="L9379" s="37"/>
      <c r="M9379" s="37"/>
      <c r="N9379" s="37"/>
      <c r="O9379" s="37"/>
      <c r="P9379" s="36"/>
      <c r="S9379" s="36"/>
      <c r="T9379" s="36"/>
      <c r="U9379" s="36"/>
      <c r="V9379" s="36"/>
    </row>
    <row r="9380" spans="11:22" x14ac:dyDescent="0.25">
      <c r="K9380" s="36"/>
      <c r="L9380" s="37"/>
      <c r="M9380" s="37"/>
      <c r="N9380" s="37"/>
      <c r="O9380" s="37"/>
      <c r="P9380" s="36"/>
      <c r="S9380" s="36"/>
      <c r="T9380" s="36"/>
      <c r="U9380" s="36"/>
      <c r="V9380" s="36"/>
    </row>
    <row r="9381" spans="11:22" x14ac:dyDescent="0.25">
      <c r="K9381" s="36"/>
      <c r="L9381" s="37"/>
      <c r="M9381" s="37"/>
      <c r="N9381" s="37"/>
      <c r="O9381" s="37"/>
      <c r="P9381" s="36"/>
      <c r="S9381" s="36"/>
      <c r="T9381" s="36"/>
      <c r="U9381" s="36"/>
      <c r="V9381" s="36"/>
    </row>
    <row r="9382" spans="11:22" x14ac:dyDescent="0.25">
      <c r="K9382" s="36"/>
      <c r="L9382" s="37"/>
      <c r="M9382" s="37"/>
      <c r="N9382" s="37"/>
      <c r="O9382" s="37"/>
      <c r="P9382" s="36"/>
      <c r="S9382" s="36"/>
      <c r="T9382" s="36"/>
      <c r="U9382" s="36"/>
      <c r="V9382" s="36"/>
    </row>
    <row r="9383" spans="11:22" x14ac:dyDescent="0.25">
      <c r="K9383" s="36"/>
      <c r="L9383" s="37"/>
      <c r="M9383" s="37"/>
      <c r="N9383" s="37"/>
      <c r="O9383" s="37"/>
      <c r="P9383" s="36"/>
      <c r="S9383" s="36"/>
      <c r="T9383" s="36"/>
      <c r="U9383" s="36"/>
      <c r="V9383" s="36"/>
    </row>
    <row r="9384" spans="11:22" x14ac:dyDescent="0.25">
      <c r="K9384" s="36"/>
      <c r="L9384" s="37"/>
      <c r="M9384" s="37"/>
      <c r="N9384" s="37"/>
      <c r="O9384" s="37"/>
      <c r="P9384" s="36"/>
      <c r="S9384" s="36"/>
      <c r="T9384" s="36"/>
      <c r="U9384" s="36"/>
      <c r="V9384" s="36"/>
    </row>
    <row r="9385" spans="11:22" x14ac:dyDescent="0.25">
      <c r="K9385" s="36"/>
      <c r="L9385" s="37"/>
      <c r="M9385" s="37"/>
      <c r="N9385" s="37"/>
      <c r="O9385" s="37"/>
      <c r="P9385" s="36"/>
      <c r="S9385" s="36"/>
      <c r="T9385" s="36"/>
      <c r="U9385" s="36"/>
      <c r="V9385" s="36"/>
    </row>
    <row r="9386" spans="11:22" x14ac:dyDescent="0.25">
      <c r="K9386" s="36"/>
      <c r="L9386" s="37"/>
      <c r="M9386" s="37"/>
      <c r="N9386" s="37"/>
      <c r="O9386" s="37"/>
      <c r="P9386" s="36"/>
      <c r="S9386" s="36"/>
      <c r="T9386" s="36"/>
      <c r="U9386" s="36"/>
      <c r="V9386" s="36"/>
    </row>
    <row r="9387" spans="11:22" x14ac:dyDescent="0.25">
      <c r="K9387" s="36"/>
      <c r="L9387" s="37"/>
      <c r="M9387" s="37"/>
      <c r="N9387" s="37"/>
      <c r="O9387" s="37"/>
      <c r="P9387" s="36"/>
      <c r="S9387" s="36"/>
      <c r="T9387" s="36"/>
      <c r="U9387" s="36"/>
      <c r="V9387" s="36"/>
    </row>
    <row r="9388" spans="11:22" x14ac:dyDescent="0.25">
      <c r="K9388" s="36"/>
      <c r="L9388" s="37"/>
      <c r="M9388" s="37"/>
      <c r="N9388" s="37"/>
      <c r="O9388" s="37"/>
      <c r="P9388" s="36"/>
      <c r="S9388" s="36"/>
      <c r="T9388" s="36"/>
      <c r="U9388" s="36"/>
      <c r="V9388" s="36"/>
    </row>
    <row r="9389" spans="11:22" x14ac:dyDescent="0.25">
      <c r="K9389" s="36"/>
      <c r="L9389" s="37"/>
      <c r="M9389" s="37"/>
      <c r="N9389" s="37"/>
      <c r="O9389" s="37"/>
      <c r="P9389" s="36"/>
      <c r="S9389" s="36"/>
      <c r="T9389" s="36"/>
      <c r="U9389" s="36"/>
      <c r="V9389" s="36"/>
    </row>
    <row r="9390" spans="11:22" x14ac:dyDescent="0.25">
      <c r="K9390" s="36"/>
      <c r="L9390" s="37"/>
      <c r="M9390" s="37"/>
      <c r="N9390" s="37"/>
      <c r="O9390" s="37"/>
      <c r="P9390" s="36"/>
      <c r="S9390" s="36"/>
      <c r="T9390" s="36"/>
      <c r="U9390" s="36"/>
      <c r="V9390" s="36"/>
    </row>
    <row r="9391" spans="11:22" x14ac:dyDescent="0.25">
      <c r="K9391" s="36"/>
      <c r="L9391" s="37"/>
      <c r="M9391" s="37"/>
      <c r="N9391" s="37"/>
      <c r="O9391" s="37"/>
      <c r="P9391" s="36"/>
      <c r="S9391" s="36"/>
      <c r="T9391" s="36"/>
      <c r="U9391" s="36"/>
      <c r="V9391" s="36"/>
    </row>
    <row r="9392" spans="11:22" x14ac:dyDescent="0.25">
      <c r="K9392" s="36"/>
      <c r="L9392" s="37"/>
      <c r="M9392" s="37"/>
      <c r="N9392" s="37"/>
      <c r="O9392" s="37"/>
      <c r="P9392" s="36"/>
      <c r="S9392" s="36"/>
      <c r="T9392" s="36"/>
      <c r="U9392" s="36"/>
      <c r="V9392" s="36"/>
    </row>
    <row r="9393" spans="11:22" x14ac:dyDescent="0.25">
      <c r="K9393" s="36"/>
      <c r="L9393" s="37"/>
      <c r="M9393" s="37"/>
      <c r="N9393" s="37"/>
      <c r="O9393" s="37"/>
      <c r="P9393" s="36"/>
      <c r="S9393" s="36"/>
      <c r="T9393" s="36"/>
      <c r="U9393" s="36"/>
      <c r="V9393" s="36"/>
    </row>
    <row r="9394" spans="11:22" x14ac:dyDescent="0.25">
      <c r="K9394" s="36"/>
      <c r="L9394" s="37"/>
      <c r="M9394" s="37"/>
      <c r="N9394" s="37"/>
      <c r="O9394" s="37"/>
      <c r="P9394" s="36"/>
      <c r="S9394" s="36"/>
      <c r="T9394" s="36"/>
      <c r="U9394" s="36"/>
      <c r="V9394" s="36"/>
    </row>
    <row r="9395" spans="11:22" x14ac:dyDescent="0.25">
      <c r="K9395" s="36"/>
      <c r="L9395" s="37"/>
      <c r="M9395" s="37"/>
      <c r="N9395" s="37"/>
      <c r="O9395" s="37"/>
      <c r="P9395" s="36"/>
      <c r="S9395" s="36"/>
      <c r="T9395" s="36"/>
      <c r="U9395" s="36"/>
      <c r="V9395" s="36"/>
    </row>
    <row r="9396" spans="11:22" x14ac:dyDescent="0.25">
      <c r="K9396" s="36"/>
      <c r="L9396" s="37"/>
      <c r="M9396" s="37"/>
      <c r="N9396" s="37"/>
      <c r="O9396" s="37"/>
      <c r="P9396" s="36"/>
      <c r="S9396" s="36"/>
      <c r="T9396" s="36"/>
      <c r="U9396" s="36"/>
      <c r="V9396" s="36"/>
    </row>
    <row r="9397" spans="11:22" x14ac:dyDescent="0.25">
      <c r="K9397" s="36"/>
      <c r="L9397" s="37"/>
      <c r="M9397" s="37"/>
      <c r="N9397" s="37"/>
      <c r="O9397" s="37"/>
      <c r="P9397" s="36"/>
      <c r="S9397" s="36"/>
      <c r="T9397" s="36"/>
      <c r="U9397" s="36"/>
      <c r="V9397" s="36"/>
    </row>
    <row r="9398" spans="11:22" x14ac:dyDescent="0.25">
      <c r="K9398" s="36"/>
      <c r="L9398" s="37"/>
      <c r="M9398" s="37"/>
      <c r="N9398" s="37"/>
      <c r="O9398" s="37"/>
      <c r="P9398" s="36"/>
      <c r="S9398" s="36"/>
      <c r="T9398" s="36"/>
      <c r="U9398" s="36"/>
      <c r="V9398" s="36"/>
    </row>
    <row r="9399" spans="11:22" x14ac:dyDescent="0.25">
      <c r="K9399" s="36"/>
      <c r="L9399" s="37"/>
      <c r="M9399" s="37"/>
      <c r="N9399" s="37"/>
      <c r="O9399" s="37"/>
      <c r="P9399" s="36"/>
      <c r="S9399" s="36"/>
      <c r="T9399" s="36"/>
      <c r="U9399" s="36"/>
      <c r="V9399" s="36"/>
    </row>
    <row r="9400" spans="11:22" x14ac:dyDescent="0.25">
      <c r="K9400" s="36"/>
      <c r="L9400" s="37"/>
      <c r="M9400" s="37"/>
      <c r="N9400" s="37"/>
      <c r="O9400" s="37"/>
      <c r="P9400" s="36"/>
      <c r="S9400" s="36"/>
      <c r="T9400" s="36"/>
      <c r="U9400" s="36"/>
      <c r="V9400" s="36"/>
    </row>
    <row r="9401" spans="11:22" x14ac:dyDescent="0.25">
      <c r="K9401" s="36"/>
      <c r="L9401" s="37"/>
      <c r="M9401" s="37"/>
      <c r="N9401" s="37"/>
      <c r="O9401" s="37"/>
      <c r="P9401" s="36"/>
      <c r="S9401" s="36"/>
      <c r="T9401" s="36"/>
      <c r="U9401" s="36"/>
      <c r="V9401" s="36"/>
    </row>
    <row r="9402" spans="11:22" x14ac:dyDescent="0.25">
      <c r="K9402" s="36"/>
      <c r="L9402" s="37"/>
      <c r="M9402" s="37"/>
      <c r="N9402" s="37"/>
      <c r="O9402" s="37"/>
      <c r="P9402" s="36"/>
      <c r="S9402" s="36"/>
      <c r="T9402" s="36"/>
      <c r="U9402" s="36"/>
      <c r="V9402" s="36"/>
    </row>
    <row r="9403" spans="11:22" x14ac:dyDescent="0.25">
      <c r="K9403" s="36"/>
      <c r="L9403" s="37"/>
      <c r="M9403" s="37"/>
      <c r="N9403" s="37"/>
      <c r="O9403" s="37"/>
      <c r="P9403" s="36"/>
      <c r="S9403" s="36"/>
      <c r="T9403" s="36"/>
      <c r="U9403" s="36"/>
      <c r="V9403" s="36"/>
    </row>
    <row r="9404" spans="11:22" x14ac:dyDescent="0.25">
      <c r="K9404" s="36"/>
      <c r="L9404" s="37"/>
      <c r="M9404" s="37"/>
      <c r="N9404" s="37"/>
      <c r="O9404" s="37"/>
      <c r="P9404" s="36"/>
      <c r="S9404" s="36"/>
      <c r="T9404" s="36"/>
      <c r="U9404" s="36"/>
      <c r="V9404" s="36"/>
    </row>
    <row r="9405" spans="11:22" x14ac:dyDescent="0.25">
      <c r="K9405" s="36"/>
      <c r="L9405" s="37"/>
      <c r="M9405" s="37"/>
      <c r="N9405" s="37"/>
      <c r="O9405" s="37"/>
      <c r="P9405" s="36"/>
      <c r="S9405" s="36"/>
      <c r="T9405" s="36"/>
      <c r="U9405" s="36"/>
      <c r="V9405" s="36"/>
    </row>
    <row r="9406" spans="11:22" x14ac:dyDescent="0.25">
      <c r="K9406" s="36"/>
      <c r="L9406" s="37"/>
      <c r="M9406" s="37"/>
      <c r="N9406" s="37"/>
      <c r="O9406" s="37"/>
      <c r="P9406" s="36"/>
      <c r="S9406" s="36"/>
      <c r="T9406" s="36"/>
      <c r="U9406" s="36"/>
      <c r="V9406" s="36"/>
    </row>
    <row r="9407" spans="11:22" x14ac:dyDescent="0.25">
      <c r="K9407" s="36"/>
      <c r="L9407" s="37"/>
      <c r="M9407" s="37"/>
      <c r="N9407" s="37"/>
      <c r="O9407" s="37"/>
      <c r="P9407" s="36"/>
      <c r="S9407" s="36"/>
      <c r="T9407" s="36"/>
      <c r="U9407" s="36"/>
      <c r="V9407" s="36"/>
    </row>
    <row r="9408" spans="11:22" x14ac:dyDescent="0.25">
      <c r="K9408" s="36"/>
      <c r="L9408" s="37"/>
      <c r="M9408" s="37"/>
      <c r="N9408" s="37"/>
      <c r="O9408" s="37"/>
      <c r="P9408" s="36"/>
      <c r="S9408" s="36"/>
      <c r="T9408" s="36"/>
      <c r="U9408" s="36"/>
      <c r="V9408" s="36"/>
    </row>
    <row r="9409" spans="11:22" x14ac:dyDescent="0.25">
      <c r="K9409" s="36"/>
      <c r="L9409" s="37"/>
      <c r="M9409" s="37"/>
      <c r="N9409" s="37"/>
      <c r="O9409" s="37"/>
      <c r="P9409" s="36"/>
      <c r="S9409" s="36"/>
      <c r="T9409" s="36"/>
      <c r="U9409" s="36"/>
      <c r="V9409" s="36"/>
    </row>
    <row r="9410" spans="11:22" x14ac:dyDescent="0.25">
      <c r="K9410" s="36"/>
      <c r="L9410" s="37"/>
      <c r="M9410" s="37"/>
      <c r="N9410" s="37"/>
      <c r="O9410" s="37"/>
      <c r="P9410" s="36"/>
      <c r="S9410" s="36"/>
      <c r="T9410" s="36"/>
      <c r="U9410" s="36"/>
      <c r="V9410" s="36"/>
    </row>
    <row r="9411" spans="11:22" x14ac:dyDescent="0.25">
      <c r="K9411" s="36"/>
      <c r="L9411" s="37"/>
      <c r="M9411" s="37"/>
      <c r="N9411" s="37"/>
      <c r="O9411" s="37"/>
      <c r="P9411" s="36"/>
      <c r="S9411" s="36"/>
      <c r="T9411" s="36"/>
      <c r="U9411" s="36"/>
      <c r="V9411" s="36"/>
    </row>
    <row r="9412" spans="11:22" x14ac:dyDescent="0.25">
      <c r="K9412" s="36"/>
      <c r="L9412" s="37"/>
      <c r="M9412" s="37"/>
      <c r="N9412" s="37"/>
      <c r="O9412" s="37"/>
      <c r="P9412" s="36"/>
      <c r="S9412" s="36"/>
      <c r="T9412" s="36"/>
      <c r="U9412" s="36"/>
      <c r="V9412" s="36"/>
    </row>
    <row r="9413" spans="11:22" x14ac:dyDescent="0.25">
      <c r="K9413" s="36"/>
      <c r="L9413" s="37"/>
      <c r="M9413" s="37"/>
      <c r="N9413" s="37"/>
      <c r="O9413" s="37"/>
      <c r="P9413" s="36"/>
      <c r="S9413" s="36"/>
      <c r="T9413" s="36"/>
      <c r="U9413" s="36"/>
      <c r="V9413" s="36"/>
    </row>
    <row r="9414" spans="11:22" x14ac:dyDescent="0.25">
      <c r="K9414" s="36"/>
      <c r="L9414" s="37"/>
      <c r="M9414" s="37"/>
      <c r="N9414" s="37"/>
      <c r="O9414" s="37"/>
      <c r="P9414" s="36"/>
      <c r="S9414" s="36"/>
      <c r="T9414" s="36"/>
      <c r="U9414" s="36"/>
      <c r="V9414" s="36"/>
    </row>
    <row r="9415" spans="11:22" x14ac:dyDescent="0.25">
      <c r="K9415" s="36"/>
      <c r="L9415" s="37"/>
      <c r="M9415" s="37"/>
      <c r="N9415" s="37"/>
      <c r="O9415" s="37"/>
      <c r="P9415" s="36"/>
      <c r="S9415" s="36"/>
      <c r="T9415" s="36"/>
      <c r="U9415" s="36"/>
      <c r="V9415" s="36"/>
    </row>
    <row r="9416" spans="11:22" x14ac:dyDescent="0.25">
      <c r="K9416" s="36"/>
      <c r="L9416" s="37"/>
      <c r="M9416" s="37"/>
      <c r="N9416" s="37"/>
      <c r="O9416" s="37"/>
      <c r="P9416" s="36"/>
      <c r="S9416" s="36"/>
      <c r="T9416" s="36"/>
      <c r="U9416" s="36"/>
      <c r="V9416" s="36"/>
    </row>
    <row r="9417" spans="11:22" x14ac:dyDescent="0.25">
      <c r="K9417" s="36"/>
      <c r="L9417" s="37"/>
      <c r="M9417" s="37"/>
      <c r="N9417" s="37"/>
      <c r="O9417" s="37"/>
      <c r="P9417" s="36"/>
      <c r="S9417" s="36"/>
      <c r="T9417" s="36"/>
      <c r="U9417" s="36"/>
      <c r="V9417" s="36"/>
    </row>
    <row r="9418" spans="11:22" x14ac:dyDescent="0.25">
      <c r="K9418" s="36"/>
      <c r="L9418" s="37"/>
      <c r="M9418" s="37"/>
      <c r="N9418" s="37"/>
      <c r="O9418" s="37"/>
      <c r="P9418" s="36"/>
      <c r="S9418" s="36"/>
      <c r="T9418" s="36"/>
      <c r="U9418" s="36"/>
      <c r="V9418" s="36"/>
    </row>
    <row r="9419" spans="11:22" x14ac:dyDescent="0.25">
      <c r="K9419" s="36"/>
      <c r="L9419" s="37"/>
      <c r="M9419" s="37"/>
      <c r="N9419" s="37"/>
      <c r="O9419" s="37"/>
      <c r="P9419" s="36"/>
      <c r="S9419" s="36"/>
      <c r="T9419" s="36"/>
      <c r="U9419" s="36"/>
      <c r="V9419" s="36"/>
    </row>
    <row r="9420" spans="11:22" x14ac:dyDescent="0.25">
      <c r="K9420" s="36"/>
      <c r="L9420" s="37"/>
      <c r="M9420" s="37"/>
      <c r="N9420" s="37"/>
      <c r="O9420" s="37"/>
      <c r="P9420" s="36"/>
      <c r="S9420" s="36"/>
      <c r="T9420" s="36"/>
      <c r="U9420" s="36"/>
      <c r="V9420" s="36"/>
    </row>
    <row r="9421" spans="11:22" x14ac:dyDescent="0.25">
      <c r="K9421" s="36"/>
      <c r="L9421" s="37"/>
      <c r="M9421" s="37"/>
      <c r="N9421" s="37"/>
      <c r="O9421" s="37"/>
      <c r="P9421" s="36"/>
      <c r="S9421" s="36"/>
      <c r="T9421" s="36"/>
      <c r="U9421" s="36"/>
      <c r="V9421" s="36"/>
    </row>
    <row r="9422" spans="11:22" x14ac:dyDescent="0.25">
      <c r="K9422" s="36"/>
      <c r="L9422" s="37"/>
      <c r="M9422" s="37"/>
      <c r="N9422" s="37"/>
      <c r="O9422" s="37"/>
      <c r="P9422" s="36"/>
      <c r="S9422" s="36"/>
      <c r="T9422" s="36"/>
      <c r="U9422" s="36"/>
      <c r="V9422" s="36"/>
    </row>
    <row r="9423" spans="11:22" x14ac:dyDescent="0.25">
      <c r="K9423" s="36"/>
      <c r="L9423" s="37"/>
      <c r="M9423" s="37"/>
      <c r="N9423" s="37"/>
      <c r="O9423" s="37"/>
      <c r="P9423" s="36"/>
      <c r="S9423" s="36"/>
      <c r="T9423" s="36"/>
      <c r="U9423" s="36"/>
      <c r="V9423" s="36"/>
    </row>
    <row r="9424" spans="11:22" x14ac:dyDescent="0.25">
      <c r="K9424" s="36"/>
      <c r="L9424" s="37"/>
      <c r="M9424" s="37"/>
      <c r="N9424" s="37"/>
      <c r="O9424" s="37"/>
      <c r="P9424" s="36"/>
      <c r="S9424" s="36"/>
      <c r="T9424" s="36"/>
      <c r="U9424" s="36"/>
      <c r="V9424" s="36"/>
    </row>
    <row r="9425" spans="11:22" x14ac:dyDescent="0.25">
      <c r="K9425" s="36"/>
      <c r="L9425" s="37"/>
      <c r="M9425" s="37"/>
      <c r="N9425" s="37"/>
      <c r="O9425" s="37"/>
      <c r="P9425" s="36"/>
      <c r="S9425" s="36"/>
      <c r="T9425" s="36"/>
      <c r="U9425" s="36"/>
      <c r="V9425" s="36"/>
    </row>
    <row r="9426" spans="11:22" x14ac:dyDescent="0.25">
      <c r="K9426" s="36"/>
      <c r="L9426" s="37"/>
      <c r="M9426" s="37"/>
      <c r="N9426" s="37"/>
      <c r="O9426" s="37"/>
      <c r="P9426" s="36"/>
      <c r="S9426" s="36"/>
      <c r="T9426" s="36"/>
      <c r="U9426" s="36"/>
      <c r="V9426" s="36"/>
    </row>
    <row r="9427" spans="11:22" x14ac:dyDescent="0.25">
      <c r="K9427" s="36"/>
      <c r="L9427" s="37"/>
      <c r="M9427" s="37"/>
      <c r="N9427" s="37"/>
      <c r="O9427" s="37"/>
      <c r="P9427" s="36"/>
      <c r="S9427" s="36"/>
      <c r="T9427" s="36"/>
      <c r="U9427" s="36"/>
      <c r="V9427" s="36"/>
    </row>
    <row r="9428" spans="11:22" x14ac:dyDescent="0.25">
      <c r="K9428" s="36"/>
      <c r="L9428" s="37"/>
      <c r="M9428" s="37"/>
      <c r="N9428" s="37"/>
      <c r="O9428" s="37"/>
      <c r="P9428" s="36"/>
      <c r="S9428" s="36"/>
      <c r="T9428" s="36"/>
      <c r="U9428" s="36"/>
      <c r="V9428" s="36"/>
    </row>
    <row r="9429" spans="11:22" x14ac:dyDescent="0.25">
      <c r="K9429" s="36"/>
      <c r="L9429" s="37"/>
      <c r="M9429" s="37"/>
      <c r="N9429" s="37"/>
      <c r="O9429" s="37"/>
      <c r="P9429" s="36"/>
      <c r="S9429" s="36"/>
      <c r="T9429" s="36"/>
      <c r="U9429" s="36"/>
      <c r="V9429" s="36"/>
    </row>
    <row r="9430" spans="11:22" x14ac:dyDescent="0.25">
      <c r="K9430" s="36"/>
      <c r="L9430" s="37"/>
      <c r="M9430" s="37"/>
      <c r="N9430" s="37"/>
      <c r="O9430" s="37"/>
      <c r="P9430" s="36"/>
      <c r="S9430" s="36"/>
      <c r="T9430" s="36"/>
      <c r="U9430" s="36"/>
      <c r="V9430" s="36"/>
    </row>
    <row r="9431" spans="11:22" x14ac:dyDescent="0.25">
      <c r="K9431" s="36"/>
      <c r="L9431" s="37"/>
      <c r="M9431" s="37"/>
      <c r="N9431" s="37"/>
      <c r="O9431" s="37"/>
      <c r="P9431" s="36"/>
      <c r="S9431" s="36"/>
      <c r="T9431" s="36"/>
      <c r="U9431" s="36"/>
      <c r="V9431" s="36"/>
    </row>
    <row r="9432" spans="11:22" x14ac:dyDescent="0.25">
      <c r="K9432" s="36"/>
      <c r="L9432" s="37"/>
      <c r="M9432" s="37"/>
      <c r="N9432" s="37"/>
      <c r="O9432" s="37"/>
      <c r="P9432" s="36"/>
      <c r="S9432" s="36"/>
      <c r="T9432" s="36"/>
      <c r="U9432" s="36"/>
      <c r="V9432" s="36"/>
    </row>
    <row r="9433" spans="11:22" x14ac:dyDescent="0.25">
      <c r="K9433" s="36"/>
      <c r="L9433" s="37"/>
      <c r="M9433" s="37"/>
      <c r="N9433" s="37"/>
      <c r="O9433" s="37"/>
      <c r="P9433" s="36"/>
      <c r="S9433" s="36"/>
      <c r="T9433" s="36"/>
      <c r="U9433" s="36"/>
      <c r="V9433" s="36"/>
    </row>
    <row r="9434" spans="11:22" x14ac:dyDescent="0.25">
      <c r="K9434" s="36"/>
      <c r="L9434" s="37"/>
      <c r="M9434" s="37"/>
      <c r="N9434" s="37"/>
      <c r="O9434" s="37"/>
      <c r="P9434" s="36"/>
      <c r="S9434" s="36"/>
      <c r="T9434" s="36"/>
      <c r="U9434" s="36"/>
      <c r="V9434" s="36"/>
    </row>
    <row r="9435" spans="11:22" x14ac:dyDescent="0.25">
      <c r="K9435" s="36"/>
      <c r="L9435" s="37"/>
      <c r="M9435" s="37"/>
      <c r="N9435" s="37"/>
      <c r="O9435" s="37"/>
      <c r="P9435" s="36"/>
      <c r="S9435" s="36"/>
      <c r="T9435" s="36"/>
      <c r="U9435" s="36"/>
      <c r="V9435" s="36"/>
    </row>
    <row r="9436" spans="11:22" x14ac:dyDescent="0.25">
      <c r="K9436" s="36"/>
      <c r="L9436" s="37"/>
      <c r="M9436" s="37"/>
      <c r="N9436" s="37"/>
      <c r="O9436" s="37"/>
      <c r="P9436" s="36"/>
      <c r="S9436" s="36"/>
      <c r="T9436" s="36"/>
      <c r="U9436" s="36"/>
      <c r="V9436" s="36"/>
    </row>
    <row r="9437" spans="11:22" x14ac:dyDescent="0.25">
      <c r="K9437" s="36"/>
      <c r="L9437" s="37"/>
      <c r="M9437" s="37"/>
      <c r="N9437" s="37"/>
      <c r="O9437" s="37"/>
      <c r="P9437" s="36"/>
      <c r="S9437" s="36"/>
      <c r="T9437" s="36"/>
      <c r="U9437" s="36"/>
      <c r="V9437" s="36"/>
    </row>
    <row r="9438" spans="11:22" x14ac:dyDescent="0.25">
      <c r="K9438" s="36"/>
      <c r="L9438" s="37"/>
      <c r="M9438" s="37"/>
      <c r="N9438" s="37"/>
      <c r="O9438" s="37"/>
      <c r="P9438" s="36"/>
      <c r="S9438" s="36"/>
      <c r="T9438" s="36"/>
      <c r="U9438" s="36"/>
      <c r="V9438" s="36"/>
    </row>
    <row r="9439" spans="11:22" x14ac:dyDescent="0.25">
      <c r="K9439" s="36"/>
      <c r="L9439" s="37"/>
      <c r="M9439" s="37"/>
      <c r="N9439" s="37"/>
      <c r="O9439" s="37"/>
      <c r="P9439" s="36"/>
      <c r="S9439" s="36"/>
      <c r="T9439" s="36"/>
      <c r="U9439" s="36"/>
      <c r="V9439" s="36"/>
    </row>
    <row r="9440" spans="11:22" x14ac:dyDescent="0.25">
      <c r="K9440" s="36"/>
      <c r="L9440" s="37"/>
      <c r="M9440" s="37"/>
      <c r="N9440" s="37"/>
      <c r="O9440" s="37"/>
      <c r="P9440" s="36"/>
      <c r="S9440" s="36"/>
      <c r="T9440" s="36"/>
      <c r="U9440" s="36"/>
      <c r="V9440" s="36"/>
    </row>
    <row r="9441" spans="11:22" x14ac:dyDescent="0.25">
      <c r="K9441" s="36"/>
      <c r="L9441" s="37"/>
      <c r="M9441" s="37"/>
      <c r="N9441" s="37"/>
      <c r="O9441" s="37"/>
      <c r="P9441" s="36"/>
      <c r="S9441" s="36"/>
      <c r="T9441" s="36"/>
      <c r="U9441" s="36"/>
      <c r="V9441" s="36"/>
    </row>
    <row r="9442" spans="11:22" x14ac:dyDescent="0.25">
      <c r="K9442" s="36"/>
      <c r="L9442" s="37"/>
      <c r="M9442" s="37"/>
      <c r="N9442" s="37"/>
      <c r="O9442" s="37"/>
      <c r="P9442" s="36"/>
      <c r="S9442" s="36"/>
      <c r="T9442" s="36"/>
      <c r="U9442" s="36"/>
      <c r="V9442" s="36"/>
    </row>
    <row r="9443" spans="11:22" x14ac:dyDescent="0.25">
      <c r="K9443" s="36"/>
      <c r="L9443" s="37"/>
      <c r="M9443" s="37"/>
      <c r="N9443" s="37"/>
      <c r="O9443" s="37"/>
      <c r="P9443" s="36"/>
      <c r="S9443" s="36"/>
      <c r="T9443" s="36"/>
      <c r="U9443" s="36"/>
      <c r="V9443" s="36"/>
    </row>
    <row r="9444" spans="11:22" x14ac:dyDescent="0.25">
      <c r="K9444" s="36"/>
      <c r="L9444" s="37"/>
      <c r="M9444" s="37"/>
      <c r="N9444" s="37"/>
      <c r="O9444" s="37"/>
      <c r="P9444" s="36"/>
      <c r="S9444" s="36"/>
      <c r="T9444" s="36"/>
      <c r="U9444" s="36"/>
      <c r="V9444" s="36"/>
    </row>
    <row r="9445" spans="11:22" x14ac:dyDescent="0.25">
      <c r="K9445" s="36"/>
      <c r="L9445" s="37"/>
      <c r="M9445" s="37"/>
      <c r="N9445" s="37"/>
      <c r="O9445" s="37"/>
      <c r="P9445" s="36"/>
      <c r="S9445" s="36"/>
      <c r="T9445" s="36"/>
      <c r="U9445" s="36"/>
      <c r="V9445" s="36"/>
    </row>
    <row r="9446" spans="11:22" x14ac:dyDescent="0.25">
      <c r="K9446" s="36"/>
      <c r="L9446" s="37"/>
      <c r="M9446" s="37"/>
      <c r="N9446" s="37"/>
      <c r="O9446" s="37"/>
      <c r="P9446" s="36"/>
      <c r="S9446" s="36"/>
      <c r="T9446" s="36"/>
      <c r="U9446" s="36"/>
      <c r="V9446" s="36"/>
    </row>
    <row r="9447" spans="11:22" x14ac:dyDescent="0.25">
      <c r="K9447" s="36"/>
      <c r="L9447" s="37"/>
      <c r="M9447" s="37"/>
      <c r="N9447" s="37"/>
      <c r="O9447" s="37"/>
      <c r="P9447" s="36"/>
      <c r="S9447" s="36"/>
      <c r="T9447" s="36"/>
      <c r="U9447" s="36"/>
      <c r="V9447" s="36"/>
    </row>
    <row r="9448" spans="11:22" x14ac:dyDescent="0.25">
      <c r="K9448" s="36"/>
      <c r="L9448" s="37"/>
      <c r="M9448" s="37"/>
      <c r="N9448" s="37"/>
      <c r="O9448" s="37"/>
      <c r="P9448" s="36"/>
      <c r="S9448" s="36"/>
      <c r="T9448" s="36"/>
      <c r="U9448" s="36"/>
      <c r="V9448" s="36"/>
    </row>
    <row r="9449" spans="11:22" x14ac:dyDescent="0.25">
      <c r="K9449" s="36"/>
      <c r="L9449" s="37"/>
      <c r="M9449" s="37"/>
      <c r="N9449" s="37"/>
      <c r="O9449" s="37"/>
      <c r="P9449" s="36"/>
      <c r="S9449" s="36"/>
      <c r="T9449" s="36"/>
      <c r="U9449" s="36"/>
      <c r="V9449" s="36"/>
    </row>
    <row r="9450" spans="11:22" x14ac:dyDescent="0.25">
      <c r="K9450" s="36"/>
      <c r="L9450" s="37"/>
      <c r="M9450" s="37"/>
      <c r="N9450" s="37"/>
      <c r="O9450" s="37"/>
      <c r="P9450" s="36"/>
      <c r="S9450" s="36"/>
      <c r="T9450" s="36"/>
      <c r="U9450" s="36"/>
      <c r="V9450" s="36"/>
    </row>
    <row r="9451" spans="11:22" x14ac:dyDescent="0.25">
      <c r="K9451" s="36"/>
      <c r="L9451" s="37"/>
      <c r="M9451" s="37"/>
      <c r="N9451" s="37"/>
      <c r="O9451" s="37"/>
      <c r="P9451" s="36"/>
      <c r="S9451" s="36"/>
      <c r="T9451" s="36"/>
      <c r="U9451" s="36"/>
      <c r="V9451" s="36"/>
    </row>
    <row r="9452" spans="11:22" x14ac:dyDescent="0.25">
      <c r="K9452" s="36"/>
      <c r="L9452" s="37"/>
      <c r="M9452" s="37"/>
      <c r="N9452" s="37"/>
      <c r="O9452" s="37"/>
      <c r="P9452" s="36"/>
      <c r="S9452" s="36"/>
      <c r="T9452" s="36"/>
      <c r="U9452" s="36"/>
      <c r="V9452" s="36"/>
    </row>
    <row r="9453" spans="11:22" x14ac:dyDescent="0.25">
      <c r="K9453" s="36"/>
      <c r="L9453" s="37"/>
      <c r="M9453" s="37"/>
      <c r="N9453" s="37"/>
      <c r="O9453" s="37"/>
      <c r="P9453" s="36"/>
      <c r="S9453" s="36"/>
      <c r="T9453" s="36"/>
      <c r="U9453" s="36"/>
      <c r="V9453" s="36"/>
    </row>
    <row r="9454" spans="11:22" x14ac:dyDescent="0.25">
      <c r="K9454" s="36"/>
      <c r="L9454" s="37"/>
      <c r="M9454" s="37"/>
      <c r="N9454" s="37"/>
      <c r="O9454" s="37"/>
      <c r="P9454" s="36"/>
      <c r="S9454" s="36"/>
      <c r="T9454" s="36"/>
      <c r="U9454" s="36"/>
      <c r="V9454" s="36"/>
    </row>
    <row r="9455" spans="11:22" x14ac:dyDescent="0.25">
      <c r="K9455" s="36"/>
      <c r="L9455" s="37"/>
      <c r="M9455" s="37"/>
      <c r="N9455" s="37"/>
      <c r="O9455" s="37"/>
      <c r="P9455" s="36"/>
      <c r="S9455" s="36"/>
      <c r="T9455" s="36"/>
      <c r="U9455" s="36"/>
      <c r="V9455" s="36"/>
    </row>
    <row r="9456" spans="11:22" x14ac:dyDescent="0.25">
      <c r="K9456" s="36"/>
      <c r="L9456" s="37"/>
      <c r="M9456" s="37"/>
      <c r="N9456" s="37"/>
      <c r="O9456" s="37"/>
      <c r="P9456" s="36"/>
      <c r="S9456" s="36"/>
      <c r="T9456" s="36"/>
      <c r="U9456" s="36"/>
      <c r="V9456" s="36"/>
    </row>
    <row r="9457" spans="11:22" x14ac:dyDescent="0.25">
      <c r="K9457" s="36"/>
      <c r="L9457" s="37"/>
      <c r="M9457" s="37"/>
      <c r="N9457" s="37"/>
      <c r="O9457" s="37"/>
      <c r="P9457" s="36"/>
      <c r="S9457" s="36"/>
      <c r="T9457" s="36"/>
      <c r="U9457" s="36"/>
      <c r="V9457" s="36"/>
    </row>
    <row r="9458" spans="11:22" x14ac:dyDescent="0.25">
      <c r="K9458" s="36"/>
      <c r="L9458" s="37"/>
      <c r="M9458" s="37"/>
      <c r="N9458" s="37"/>
      <c r="O9458" s="37"/>
      <c r="P9458" s="36"/>
      <c r="S9458" s="36"/>
      <c r="T9458" s="36"/>
      <c r="U9458" s="36"/>
      <c r="V9458" s="36"/>
    </row>
    <row r="9459" spans="11:22" x14ac:dyDescent="0.25">
      <c r="K9459" s="36"/>
      <c r="L9459" s="37"/>
      <c r="M9459" s="37"/>
      <c r="N9459" s="37"/>
      <c r="O9459" s="37"/>
      <c r="P9459" s="36"/>
      <c r="S9459" s="36"/>
      <c r="T9459" s="36"/>
      <c r="U9459" s="36"/>
      <c r="V9459" s="36"/>
    </row>
    <row r="9460" spans="11:22" x14ac:dyDescent="0.25">
      <c r="K9460" s="36"/>
      <c r="L9460" s="37"/>
      <c r="M9460" s="37"/>
      <c r="N9460" s="37"/>
      <c r="O9460" s="37"/>
      <c r="P9460" s="36"/>
      <c r="S9460" s="36"/>
      <c r="T9460" s="36"/>
      <c r="U9460" s="36"/>
      <c r="V9460" s="36"/>
    </row>
    <row r="9461" spans="11:22" x14ac:dyDescent="0.25">
      <c r="K9461" s="36"/>
      <c r="L9461" s="37"/>
      <c r="M9461" s="37"/>
      <c r="N9461" s="37"/>
      <c r="O9461" s="37"/>
      <c r="P9461" s="36"/>
      <c r="S9461" s="36"/>
      <c r="T9461" s="36"/>
      <c r="U9461" s="36"/>
      <c r="V9461" s="36"/>
    </row>
    <row r="9462" spans="11:22" x14ac:dyDescent="0.25">
      <c r="K9462" s="36"/>
      <c r="L9462" s="37"/>
      <c r="M9462" s="37"/>
      <c r="N9462" s="37"/>
      <c r="O9462" s="37"/>
      <c r="P9462" s="36"/>
      <c r="S9462" s="36"/>
      <c r="T9462" s="36"/>
      <c r="U9462" s="36"/>
      <c r="V9462" s="36"/>
    </row>
    <row r="9463" spans="11:22" x14ac:dyDescent="0.25">
      <c r="K9463" s="36"/>
      <c r="L9463" s="37"/>
      <c r="M9463" s="37"/>
      <c r="N9463" s="37"/>
      <c r="O9463" s="37"/>
      <c r="P9463" s="36"/>
      <c r="S9463" s="36"/>
      <c r="T9463" s="36"/>
      <c r="U9463" s="36"/>
      <c r="V9463" s="36"/>
    </row>
    <row r="9464" spans="11:22" x14ac:dyDescent="0.25">
      <c r="K9464" s="36"/>
      <c r="L9464" s="37"/>
      <c r="M9464" s="37"/>
      <c r="N9464" s="37"/>
      <c r="O9464" s="37"/>
      <c r="P9464" s="36"/>
      <c r="S9464" s="36"/>
      <c r="T9464" s="36"/>
      <c r="U9464" s="36"/>
      <c r="V9464" s="36"/>
    </row>
    <row r="9465" spans="11:22" x14ac:dyDescent="0.25">
      <c r="K9465" s="36"/>
      <c r="L9465" s="37"/>
      <c r="M9465" s="37"/>
      <c r="N9465" s="37"/>
      <c r="O9465" s="37"/>
      <c r="P9465" s="36"/>
      <c r="S9465" s="36"/>
      <c r="T9465" s="36"/>
      <c r="U9465" s="36"/>
      <c r="V9465" s="36"/>
    </row>
    <row r="9466" spans="11:22" x14ac:dyDescent="0.25">
      <c r="K9466" s="36"/>
      <c r="L9466" s="37"/>
      <c r="M9466" s="37"/>
      <c r="N9466" s="37"/>
      <c r="O9466" s="37"/>
      <c r="P9466" s="36"/>
      <c r="S9466" s="36"/>
      <c r="T9466" s="36"/>
      <c r="U9466" s="36"/>
      <c r="V9466" s="36"/>
    </row>
    <row r="9467" spans="11:22" x14ac:dyDescent="0.25">
      <c r="K9467" s="36"/>
      <c r="L9467" s="37"/>
      <c r="M9467" s="37"/>
      <c r="N9467" s="37"/>
      <c r="O9467" s="37"/>
      <c r="P9467" s="36"/>
      <c r="S9467" s="36"/>
      <c r="T9467" s="36"/>
      <c r="U9467" s="36"/>
      <c r="V9467" s="36"/>
    </row>
    <row r="9468" spans="11:22" x14ac:dyDescent="0.25">
      <c r="K9468" s="36"/>
      <c r="L9468" s="37"/>
      <c r="M9468" s="37"/>
      <c r="N9468" s="37"/>
      <c r="O9468" s="37"/>
      <c r="P9468" s="36"/>
      <c r="S9468" s="36"/>
      <c r="T9468" s="36"/>
      <c r="U9468" s="36"/>
      <c r="V9468" s="36"/>
    </row>
    <row r="9469" spans="11:22" x14ac:dyDescent="0.25">
      <c r="K9469" s="36"/>
      <c r="L9469" s="37"/>
      <c r="M9469" s="37"/>
      <c r="N9469" s="37"/>
      <c r="O9469" s="37"/>
      <c r="P9469" s="36"/>
      <c r="S9469" s="36"/>
      <c r="T9469" s="36"/>
      <c r="U9469" s="36"/>
      <c r="V9469" s="36"/>
    </row>
    <row r="9470" spans="11:22" x14ac:dyDescent="0.25">
      <c r="K9470" s="36"/>
      <c r="L9470" s="37"/>
      <c r="M9470" s="37"/>
      <c r="N9470" s="37"/>
      <c r="O9470" s="37"/>
      <c r="P9470" s="36"/>
      <c r="S9470" s="36"/>
      <c r="T9470" s="36"/>
      <c r="U9470" s="36"/>
      <c r="V9470" s="36"/>
    </row>
    <row r="9471" spans="11:22" x14ac:dyDescent="0.25">
      <c r="K9471" s="36"/>
      <c r="L9471" s="37"/>
      <c r="M9471" s="37"/>
      <c r="N9471" s="37"/>
      <c r="O9471" s="37"/>
      <c r="P9471" s="36"/>
      <c r="S9471" s="36"/>
      <c r="T9471" s="36"/>
      <c r="U9471" s="36"/>
      <c r="V9471" s="36"/>
    </row>
    <row r="9472" spans="11:22" x14ac:dyDescent="0.25">
      <c r="K9472" s="36"/>
      <c r="L9472" s="37"/>
      <c r="M9472" s="37"/>
      <c r="N9472" s="37"/>
      <c r="O9472" s="37"/>
      <c r="P9472" s="36"/>
      <c r="S9472" s="36"/>
      <c r="T9472" s="36"/>
      <c r="U9472" s="36"/>
      <c r="V9472" s="36"/>
    </row>
    <row r="9473" spans="11:22" x14ac:dyDescent="0.25">
      <c r="K9473" s="36"/>
      <c r="L9473" s="37"/>
      <c r="M9473" s="37"/>
      <c r="N9473" s="37"/>
      <c r="O9473" s="37"/>
      <c r="P9473" s="36"/>
      <c r="S9473" s="36"/>
      <c r="T9473" s="36"/>
      <c r="U9473" s="36"/>
      <c r="V9473" s="36"/>
    </row>
    <row r="9474" spans="11:22" x14ac:dyDescent="0.25">
      <c r="K9474" s="36"/>
      <c r="L9474" s="37"/>
      <c r="M9474" s="37"/>
      <c r="N9474" s="37"/>
      <c r="O9474" s="37"/>
      <c r="P9474" s="36"/>
      <c r="S9474" s="36"/>
      <c r="T9474" s="36"/>
      <c r="U9474" s="36"/>
      <c r="V9474" s="36"/>
    </row>
    <row r="9475" spans="11:22" x14ac:dyDescent="0.25">
      <c r="K9475" s="36"/>
      <c r="L9475" s="37"/>
      <c r="M9475" s="37"/>
      <c r="N9475" s="37"/>
      <c r="O9475" s="37"/>
      <c r="P9475" s="36"/>
      <c r="S9475" s="36"/>
      <c r="T9475" s="36"/>
      <c r="U9475" s="36"/>
      <c r="V9475" s="36"/>
    </row>
    <row r="9476" spans="11:22" x14ac:dyDescent="0.25">
      <c r="K9476" s="36"/>
      <c r="L9476" s="37"/>
      <c r="M9476" s="37"/>
      <c r="N9476" s="37"/>
      <c r="O9476" s="37"/>
      <c r="P9476" s="36"/>
      <c r="S9476" s="36"/>
      <c r="T9476" s="36"/>
      <c r="U9476" s="36"/>
      <c r="V9476" s="36"/>
    </row>
    <row r="9477" spans="11:22" x14ac:dyDescent="0.25">
      <c r="K9477" s="36"/>
      <c r="L9477" s="37"/>
      <c r="M9477" s="37"/>
      <c r="N9477" s="37"/>
      <c r="O9477" s="37"/>
      <c r="P9477" s="36"/>
      <c r="S9477" s="36"/>
      <c r="T9477" s="36"/>
      <c r="U9477" s="36"/>
      <c r="V9477" s="36"/>
    </row>
    <row r="9478" spans="11:22" x14ac:dyDescent="0.25">
      <c r="K9478" s="36"/>
      <c r="L9478" s="37"/>
      <c r="M9478" s="37"/>
      <c r="N9478" s="37"/>
      <c r="O9478" s="37"/>
      <c r="P9478" s="36"/>
      <c r="S9478" s="36"/>
      <c r="T9478" s="36"/>
      <c r="U9478" s="36"/>
      <c r="V9478" s="36"/>
    </row>
    <row r="9479" spans="11:22" x14ac:dyDescent="0.25">
      <c r="K9479" s="36"/>
      <c r="L9479" s="37"/>
      <c r="M9479" s="37"/>
      <c r="N9479" s="37"/>
      <c r="O9479" s="37"/>
      <c r="P9479" s="36"/>
      <c r="S9479" s="36"/>
      <c r="T9479" s="36"/>
      <c r="U9479" s="36"/>
      <c r="V9479" s="36"/>
    </row>
    <row r="9480" spans="11:22" x14ac:dyDescent="0.25">
      <c r="K9480" s="36"/>
      <c r="L9480" s="37"/>
      <c r="M9480" s="37"/>
      <c r="N9480" s="37"/>
      <c r="O9480" s="37"/>
      <c r="P9480" s="36"/>
      <c r="S9480" s="36"/>
      <c r="T9480" s="36"/>
      <c r="U9480" s="36"/>
      <c r="V9480" s="36"/>
    </row>
    <row r="9481" spans="11:22" x14ac:dyDescent="0.25">
      <c r="K9481" s="36"/>
      <c r="L9481" s="37"/>
      <c r="M9481" s="37"/>
      <c r="N9481" s="37"/>
      <c r="O9481" s="37"/>
      <c r="P9481" s="36"/>
      <c r="S9481" s="36"/>
      <c r="T9481" s="36"/>
      <c r="U9481" s="36"/>
      <c r="V9481" s="36"/>
    </row>
    <row r="9482" spans="11:22" x14ac:dyDescent="0.25">
      <c r="K9482" s="36"/>
      <c r="L9482" s="37"/>
      <c r="M9482" s="37"/>
      <c r="N9482" s="37"/>
      <c r="O9482" s="37"/>
      <c r="P9482" s="36"/>
      <c r="S9482" s="36"/>
      <c r="T9482" s="36"/>
      <c r="U9482" s="36"/>
      <c r="V9482" s="36"/>
    </row>
    <row r="9483" spans="11:22" x14ac:dyDescent="0.25">
      <c r="K9483" s="36"/>
      <c r="L9483" s="37"/>
      <c r="M9483" s="37"/>
      <c r="N9483" s="37"/>
      <c r="O9483" s="37"/>
      <c r="P9483" s="36"/>
      <c r="S9483" s="36"/>
      <c r="T9483" s="36"/>
      <c r="U9483" s="36"/>
      <c r="V9483" s="36"/>
    </row>
    <row r="9484" spans="11:22" x14ac:dyDescent="0.25">
      <c r="K9484" s="36"/>
      <c r="L9484" s="37"/>
      <c r="M9484" s="37"/>
      <c r="N9484" s="37"/>
      <c r="O9484" s="37"/>
      <c r="P9484" s="36"/>
      <c r="S9484" s="36"/>
      <c r="T9484" s="36"/>
      <c r="U9484" s="36"/>
      <c r="V9484" s="36"/>
    </row>
    <row r="9485" spans="11:22" x14ac:dyDescent="0.25">
      <c r="K9485" s="36"/>
      <c r="L9485" s="37"/>
      <c r="M9485" s="37"/>
      <c r="N9485" s="37"/>
      <c r="O9485" s="37"/>
      <c r="P9485" s="36"/>
      <c r="S9485" s="36"/>
      <c r="T9485" s="36"/>
      <c r="U9485" s="36"/>
      <c r="V9485" s="36"/>
    </row>
    <row r="9486" spans="11:22" x14ac:dyDescent="0.25">
      <c r="K9486" s="36"/>
      <c r="L9486" s="37"/>
      <c r="M9486" s="37"/>
      <c r="N9486" s="37"/>
      <c r="O9486" s="37"/>
      <c r="P9486" s="36"/>
      <c r="S9486" s="36"/>
      <c r="T9486" s="36"/>
      <c r="U9486" s="36"/>
      <c r="V9486" s="36"/>
    </row>
    <row r="9487" spans="11:22" x14ac:dyDescent="0.25">
      <c r="K9487" s="36"/>
      <c r="L9487" s="37"/>
      <c r="M9487" s="37"/>
      <c r="N9487" s="37"/>
      <c r="O9487" s="37"/>
      <c r="P9487" s="36"/>
      <c r="S9487" s="36"/>
      <c r="T9487" s="36"/>
      <c r="U9487" s="36"/>
      <c r="V9487" s="36"/>
    </row>
    <row r="9488" spans="11:22" x14ac:dyDescent="0.25">
      <c r="K9488" s="36"/>
      <c r="L9488" s="37"/>
      <c r="M9488" s="37"/>
      <c r="N9488" s="37"/>
      <c r="O9488" s="37"/>
      <c r="P9488" s="36"/>
      <c r="S9488" s="36"/>
      <c r="T9488" s="36"/>
      <c r="U9488" s="36"/>
      <c r="V9488" s="36"/>
    </row>
    <row r="9489" spans="11:22" x14ac:dyDescent="0.25">
      <c r="K9489" s="36"/>
      <c r="L9489" s="37"/>
      <c r="M9489" s="37"/>
      <c r="N9489" s="37"/>
      <c r="O9489" s="37"/>
      <c r="P9489" s="36"/>
      <c r="S9489" s="36"/>
      <c r="T9489" s="36"/>
      <c r="U9489" s="36"/>
      <c r="V9489" s="36"/>
    </row>
    <row r="9490" spans="11:22" x14ac:dyDescent="0.25">
      <c r="K9490" s="36"/>
      <c r="L9490" s="37"/>
      <c r="M9490" s="37"/>
      <c r="N9490" s="37"/>
      <c r="O9490" s="37"/>
      <c r="P9490" s="36"/>
      <c r="S9490" s="36"/>
      <c r="T9490" s="36"/>
      <c r="U9490" s="36"/>
      <c r="V9490" s="36"/>
    </row>
    <row r="9491" spans="11:22" x14ac:dyDescent="0.25">
      <c r="K9491" s="36"/>
      <c r="L9491" s="37"/>
      <c r="M9491" s="37"/>
      <c r="N9491" s="37"/>
      <c r="O9491" s="37"/>
      <c r="P9491" s="36"/>
      <c r="S9491" s="36"/>
      <c r="T9491" s="36"/>
      <c r="U9491" s="36"/>
      <c r="V9491" s="36"/>
    </row>
    <row r="9492" spans="11:22" x14ac:dyDescent="0.25">
      <c r="K9492" s="36"/>
      <c r="L9492" s="37"/>
      <c r="M9492" s="37"/>
      <c r="N9492" s="37"/>
      <c r="O9492" s="37"/>
      <c r="P9492" s="36"/>
      <c r="S9492" s="36"/>
      <c r="T9492" s="36"/>
      <c r="U9492" s="36"/>
      <c r="V9492" s="36"/>
    </row>
    <row r="9493" spans="11:22" x14ac:dyDescent="0.25">
      <c r="K9493" s="36"/>
      <c r="L9493" s="37"/>
      <c r="M9493" s="37"/>
      <c r="N9493" s="37"/>
      <c r="O9493" s="37"/>
      <c r="P9493" s="36"/>
      <c r="S9493" s="36"/>
      <c r="T9493" s="36"/>
      <c r="U9493" s="36"/>
      <c r="V9493" s="36"/>
    </row>
    <row r="9494" spans="11:22" x14ac:dyDescent="0.25">
      <c r="K9494" s="36"/>
      <c r="L9494" s="37"/>
      <c r="M9494" s="37"/>
      <c r="N9494" s="37"/>
      <c r="O9494" s="37"/>
      <c r="P9494" s="36"/>
      <c r="S9494" s="36"/>
      <c r="T9494" s="36"/>
      <c r="U9494" s="36"/>
      <c r="V9494" s="36"/>
    </row>
    <row r="9495" spans="11:22" x14ac:dyDescent="0.25">
      <c r="K9495" s="36"/>
      <c r="L9495" s="37"/>
      <c r="M9495" s="37"/>
      <c r="N9495" s="37"/>
      <c r="O9495" s="37"/>
      <c r="P9495" s="36"/>
      <c r="S9495" s="36"/>
      <c r="T9495" s="36"/>
      <c r="U9495" s="36"/>
      <c r="V9495" s="36"/>
    </row>
    <row r="9496" spans="11:22" x14ac:dyDescent="0.25">
      <c r="K9496" s="36"/>
      <c r="L9496" s="37"/>
      <c r="M9496" s="37"/>
      <c r="N9496" s="37"/>
      <c r="O9496" s="37"/>
      <c r="P9496" s="36"/>
      <c r="S9496" s="36"/>
      <c r="T9496" s="36"/>
      <c r="U9496" s="36"/>
      <c r="V9496" s="36"/>
    </row>
    <row r="9497" spans="11:22" x14ac:dyDescent="0.25">
      <c r="K9497" s="36"/>
      <c r="L9497" s="37"/>
      <c r="M9497" s="37"/>
      <c r="N9497" s="37"/>
      <c r="O9497" s="37"/>
      <c r="P9497" s="36"/>
      <c r="S9497" s="36"/>
      <c r="T9497" s="36"/>
      <c r="U9497" s="36"/>
      <c r="V9497" s="36"/>
    </row>
    <row r="9498" spans="11:22" x14ac:dyDescent="0.25">
      <c r="K9498" s="36"/>
      <c r="L9498" s="37"/>
      <c r="M9498" s="37"/>
      <c r="N9498" s="37"/>
      <c r="O9498" s="37"/>
      <c r="P9498" s="36"/>
      <c r="S9498" s="36"/>
      <c r="T9498" s="36"/>
      <c r="U9498" s="36"/>
      <c r="V9498" s="36"/>
    </row>
    <row r="9499" spans="11:22" x14ac:dyDescent="0.25">
      <c r="K9499" s="36"/>
      <c r="L9499" s="37"/>
      <c r="M9499" s="37"/>
      <c r="N9499" s="37"/>
      <c r="O9499" s="37"/>
      <c r="P9499" s="36"/>
      <c r="S9499" s="36"/>
      <c r="T9499" s="36"/>
      <c r="U9499" s="36"/>
      <c r="V9499" s="36"/>
    </row>
    <row r="9500" spans="11:22" x14ac:dyDescent="0.25">
      <c r="K9500" s="36"/>
      <c r="L9500" s="37"/>
      <c r="M9500" s="37"/>
      <c r="N9500" s="37"/>
      <c r="O9500" s="37"/>
      <c r="P9500" s="36"/>
      <c r="S9500" s="36"/>
      <c r="T9500" s="36"/>
      <c r="U9500" s="36"/>
      <c r="V9500" s="36"/>
    </row>
    <row r="9501" spans="11:22" x14ac:dyDescent="0.25">
      <c r="K9501" s="36"/>
      <c r="L9501" s="37"/>
      <c r="M9501" s="37"/>
      <c r="N9501" s="37"/>
      <c r="O9501" s="37"/>
      <c r="P9501" s="36"/>
      <c r="S9501" s="36"/>
      <c r="T9501" s="36"/>
      <c r="U9501" s="36"/>
      <c r="V9501" s="36"/>
    </row>
    <row r="9502" spans="11:22" x14ac:dyDescent="0.25">
      <c r="K9502" s="36"/>
      <c r="L9502" s="37"/>
      <c r="M9502" s="37"/>
      <c r="N9502" s="37"/>
      <c r="O9502" s="37"/>
      <c r="P9502" s="36"/>
      <c r="S9502" s="36"/>
      <c r="T9502" s="36"/>
      <c r="U9502" s="36"/>
      <c r="V9502" s="36"/>
    </row>
    <row r="9503" spans="11:22" x14ac:dyDescent="0.25">
      <c r="K9503" s="36"/>
      <c r="L9503" s="37"/>
      <c r="M9503" s="37"/>
      <c r="N9503" s="37"/>
      <c r="O9503" s="37"/>
      <c r="P9503" s="36"/>
      <c r="S9503" s="36"/>
      <c r="T9503" s="36"/>
      <c r="U9503" s="36"/>
      <c r="V9503" s="36"/>
    </row>
    <row r="9504" spans="11:22" x14ac:dyDescent="0.25">
      <c r="K9504" s="36"/>
      <c r="L9504" s="37"/>
      <c r="M9504" s="37"/>
      <c r="N9504" s="37"/>
      <c r="O9504" s="37"/>
      <c r="P9504" s="36"/>
      <c r="S9504" s="36"/>
      <c r="T9504" s="36"/>
      <c r="U9504" s="36"/>
      <c r="V9504" s="36"/>
    </row>
    <row r="9505" spans="11:22" x14ac:dyDescent="0.25">
      <c r="K9505" s="36"/>
      <c r="L9505" s="37"/>
      <c r="M9505" s="37"/>
      <c r="N9505" s="37"/>
      <c r="O9505" s="37"/>
      <c r="P9505" s="36"/>
      <c r="S9505" s="36"/>
      <c r="T9505" s="36"/>
      <c r="U9505" s="36"/>
      <c r="V9505" s="36"/>
    </row>
    <row r="9506" spans="11:22" x14ac:dyDescent="0.25">
      <c r="K9506" s="36"/>
      <c r="L9506" s="37"/>
      <c r="M9506" s="37"/>
      <c r="N9506" s="37"/>
      <c r="O9506" s="37"/>
      <c r="P9506" s="36"/>
      <c r="S9506" s="36"/>
      <c r="T9506" s="36"/>
      <c r="U9506" s="36"/>
      <c r="V9506" s="36"/>
    </row>
    <row r="9507" spans="11:22" x14ac:dyDescent="0.25">
      <c r="K9507" s="36"/>
      <c r="L9507" s="37"/>
      <c r="M9507" s="37"/>
      <c r="N9507" s="37"/>
      <c r="O9507" s="37"/>
      <c r="P9507" s="36"/>
      <c r="S9507" s="36"/>
      <c r="T9507" s="36"/>
      <c r="U9507" s="36"/>
      <c r="V9507" s="36"/>
    </row>
    <row r="9508" spans="11:22" x14ac:dyDescent="0.25">
      <c r="K9508" s="36"/>
      <c r="L9508" s="37"/>
      <c r="M9508" s="37"/>
      <c r="N9508" s="37"/>
      <c r="O9508" s="37"/>
      <c r="P9508" s="36"/>
      <c r="S9508" s="36"/>
      <c r="T9508" s="36"/>
      <c r="U9508" s="36"/>
      <c r="V9508" s="36"/>
    </row>
    <row r="9509" spans="11:22" x14ac:dyDescent="0.25">
      <c r="K9509" s="36"/>
      <c r="L9509" s="37"/>
      <c r="M9509" s="37"/>
      <c r="N9509" s="37"/>
      <c r="O9509" s="37"/>
      <c r="P9509" s="36"/>
      <c r="S9509" s="36"/>
      <c r="T9509" s="36"/>
      <c r="U9509" s="36"/>
      <c r="V9509" s="36"/>
    </row>
    <row r="9510" spans="11:22" x14ac:dyDescent="0.25">
      <c r="K9510" s="36"/>
      <c r="L9510" s="37"/>
      <c r="M9510" s="37"/>
      <c r="N9510" s="37"/>
      <c r="O9510" s="37"/>
      <c r="P9510" s="36"/>
      <c r="S9510" s="36"/>
      <c r="T9510" s="36"/>
      <c r="U9510" s="36"/>
      <c r="V9510" s="36"/>
    </row>
    <row r="9511" spans="11:22" x14ac:dyDescent="0.25">
      <c r="K9511" s="36"/>
      <c r="L9511" s="37"/>
      <c r="M9511" s="37"/>
      <c r="N9511" s="37"/>
      <c r="O9511" s="37"/>
      <c r="P9511" s="36"/>
      <c r="S9511" s="36"/>
      <c r="T9511" s="36"/>
      <c r="U9511" s="36"/>
      <c r="V9511" s="36"/>
    </row>
    <row r="9512" spans="11:22" x14ac:dyDescent="0.25">
      <c r="K9512" s="36"/>
      <c r="L9512" s="37"/>
      <c r="M9512" s="37"/>
      <c r="N9512" s="37"/>
      <c r="O9512" s="37"/>
      <c r="P9512" s="36"/>
      <c r="S9512" s="36"/>
      <c r="T9512" s="36"/>
      <c r="U9512" s="36"/>
      <c r="V9512" s="36"/>
    </row>
    <row r="9513" spans="11:22" x14ac:dyDescent="0.25">
      <c r="K9513" s="36"/>
      <c r="L9513" s="37"/>
      <c r="M9513" s="37"/>
      <c r="N9513" s="37"/>
      <c r="O9513" s="37"/>
      <c r="P9513" s="36"/>
      <c r="S9513" s="36"/>
      <c r="T9513" s="36"/>
      <c r="U9513" s="36"/>
      <c r="V9513" s="36"/>
    </row>
    <row r="9514" spans="11:22" x14ac:dyDescent="0.25">
      <c r="K9514" s="36"/>
      <c r="L9514" s="37"/>
      <c r="M9514" s="37"/>
      <c r="N9514" s="37"/>
      <c r="O9514" s="37"/>
      <c r="P9514" s="36"/>
      <c r="S9514" s="36"/>
      <c r="T9514" s="36"/>
      <c r="U9514" s="36"/>
      <c r="V9514" s="36"/>
    </row>
    <row r="9515" spans="11:22" x14ac:dyDescent="0.25">
      <c r="K9515" s="36"/>
      <c r="L9515" s="37"/>
      <c r="M9515" s="37"/>
      <c r="N9515" s="37"/>
      <c r="O9515" s="37"/>
      <c r="P9515" s="36"/>
      <c r="S9515" s="36"/>
      <c r="T9515" s="36"/>
      <c r="U9515" s="36"/>
      <c r="V9515" s="36"/>
    </row>
    <row r="9516" spans="11:22" x14ac:dyDescent="0.25">
      <c r="K9516" s="36"/>
      <c r="L9516" s="37"/>
      <c r="M9516" s="37"/>
      <c r="N9516" s="37"/>
      <c r="O9516" s="37"/>
      <c r="P9516" s="36"/>
      <c r="S9516" s="36"/>
      <c r="T9516" s="36"/>
      <c r="U9516" s="36"/>
      <c r="V9516" s="36"/>
    </row>
    <row r="9517" spans="11:22" x14ac:dyDescent="0.25">
      <c r="K9517" s="36"/>
      <c r="L9517" s="37"/>
      <c r="M9517" s="37"/>
      <c r="N9517" s="37"/>
      <c r="O9517" s="37"/>
      <c r="P9517" s="36"/>
      <c r="S9517" s="36"/>
      <c r="T9517" s="36"/>
      <c r="U9517" s="36"/>
      <c r="V9517" s="36"/>
    </row>
    <row r="9518" spans="11:22" x14ac:dyDescent="0.25">
      <c r="K9518" s="36"/>
      <c r="L9518" s="37"/>
      <c r="M9518" s="37"/>
      <c r="N9518" s="37"/>
      <c r="O9518" s="37"/>
      <c r="P9518" s="36"/>
      <c r="S9518" s="36"/>
      <c r="T9518" s="36"/>
      <c r="U9518" s="36"/>
      <c r="V9518" s="36"/>
    </row>
    <row r="9519" spans="11:22" x14ac:dyDescent="0.25">
      <c r="K9519" s="36"/>
      <c r="L9519" s="37"/>
      <c r="M9519" s="37"/>
      <c r="N9519" s="37"/>
      <c r="O9519" s="37"/>
      <c r="P9519" s="36"/>
      <c r="S9519" s="36"/>
      <c r="T9519" s="36"/>
      <c r="U9519" s="36"/>
      <c r="V9519" s="36"/>
    </row>
    <row r="9520" spans="11:22" x14ac:dyDescent="0.25">
      <c r="K9520" s="36"/>
      <c r="L9520" s="37"/>
      <c r="M9520" s="37"/>
      <c r="N9520" s="37"/>
      <c r="O9520" s="37"/>
      <c r="P9520" s="36"/>
      <c r="S9520" s="36"/>
      <c r="T9520" s="36"/>
      <c r="U9520" s="36"/>
      <c r="V9520" s="36"/>
    </row>
    <row r="9521" spans="11:22" x14ac:dyDescent="0.25">
      <c r="K9521" s="36"/>
      <c r="L9521" s="37"/>
      <c r="M9521" s="37"/>
      <c r="N9521" s="37"/>
      <c r="O9521" s="37"/>
      <c r="P9521" s="36"/>
      <c r="S9521" s="36"/>
      <c r="T9521" s="36"/>
      <c r="U9521" s="36"/>
      <c r="V9521" s="36"/>
    </row>
    <row r="9522" spans="11:22" x14ac:dyDescent="0.25">
      <c r="K9522" s="36"/>
      <c r="L9522" s="37"/>
      <c r="M9522" s="37"/>
      <c r="N9522" s="37"/>
      <c r="O9522" s="37"/>
      <c r="P9522" s="36"/>
      <c r="S9522" s="36"/>
      <c r="T9522" s="36"/>
      <c r="U9522" s="36"/>
      <c r="V9522" s="36"/>
    </row>
    <row r="9523" spans="11:22" x14ac:dyDescent="0.25">
      <c r="K9523" s="36"/>
      <c r="L9523" s="37"/>
      <c r="M9523" s="37"/>
      <c r="N9523" s="37"/>
      <c r="O9523" s="37"/>
      <c r="P9523" s="36"/>
      <c r="S9523" s="36"/>
      <c r="T9523" s="36"/>
      <c r="U9523" s="36"/>
      <c r="V9523" s="36"/>
    </row>
    <row r="9524" spans="11:22" x14ac:dyDescent="0.25">
      <c r="K9524" s="36"/>
      <c r="L9524" s="37"/>
      <c r="M9524" s="37"/>
      <c r="N9524" s="37"/>
      <c r="O9524" s="37"/>
      <c r="P9524" s="36"/>
      <c r="S9524" s="36"/>
      <c r="T9524" s="36"/>
      <c r="U9524" s="36"/>
      <c r="V9524" s="36"/>
    </row>
    <row r="9525" spans="11:22" x14ac:dyDescent="0.25">
      <c r="K9525" s="36"/>
      <c r="L9525" s="37"/>
      <c r="M9525" s="37"/>
      <c r="N9525" s="37"/>
      <c r="O9525" s="37"/>
      <c r="P9525" s="36"/>
      <c r="S9525" s="36"/>
      <c r="T9525" s="36"/>
      <c r="U9525" s="36"/>
      <c r="V9525" s="36"/>
    </row>
    <row r="9526" spans="11:22" x14ac:dyDescent="0.25">
      <c r="K9526" s="36"/>
      <c r="L9526" s="37"/>
      <c r="M9526" s="37"/>
      <c r="N9526" s="37"/>
      <c r="O9526" s="37"/>
      <c r="P9526" s="36"/>
      <c r="S9526" s="36"/>
      <c r="T9526" s="36"/>
      <c r="U9526" s="36"/>
      <c r="V9526" s="36"/>
    </row>
    <row r="9527" spans="11:22" x14ac:dyDescent="0.25">
      <c r="K9527" s="36"/>
      <c r="L9527" s="37"/>
      <c r="M9527" s="37"/>
      <c r="N9527" s="37"/>
      <c r="O9527" s="37"/>
      <c r="P9527" s="36"/>
      <c r="S9527" s="36"/>
      <c r="T9527" s="36"/>
      <c r="U9527" s="36"/>
      <c r="V9527" s="36"/>
    </row>
    <row r="9528" spans="11:22" x14ac:dyDescent="0.25">
      <c r="K9528" s="36"/>
      <c r="L9528" s="37"/>
      <c r="M9528" s="37"/>
      <c r="N9528" s="37"/>
      <c r="O9528" s="37"/>
      <c r="P9528" s="36"/>
      <c r="S9528" s="36"/>
      <c r="T9528" s="36"/>
      <c r="U9528" s="36"/>
      <c r="V9528" s="36"/>
    </row>
    <row r="9529" spans="11:22" x14ac:dyDescent="0.25">
      <c r="K9529" s="36"/>
      <c r="L9529" s="37"/>
      <c r="M9529" s="37"/>
      <c r="N9529" s="37"/>
      <c r="O9529" s="37"/>
      <c r="P9529" s="36"/>
      <c r="S9529" s="36"/>
      <c r="T9529" s="36"/>
      <c r="U9529" s="36"/>
      <c r="V9529" s="36"/>
    </row>
    <row r="9530" spans="11:22" x14ac:dyDescent="0.25">
      <c r="K9530" s="36"/>
      <c r="L9530" s="37"/>
      <c r="M9530" s="37"/>
      <c r="N9530" s="37"/>
      <c r="O9530" s="37"/>
      <c r="P9530" s="36"/>
      <c r="S9530" s="36"/>
      <c r="T9530" s="36"/>
      <c r="U9530" s="36"/>
      <c r="V9530" s="36"/>
    </row>
    <row r="9531" spans="11:22" x14ac:dyDescent="0.25">
      <c r="K9531" s="36"/>
      <c r="L9531" s="37"/>
      <c r="M9531" s="37"/>
      <c r="N9531" s="37"/>
      <c r="O9531" s="37"/>
      <c r="P9531" s="36"/>
      <c r="S9531" s="36"/>
      <c r="T9531" s="36"/>
      <c r="U9531" s="36"/>
      <c r="V9531" s="36"/>
    </row>
    <row r="9532" spans="11:22" x14ac:dyDescent="0.25">
      <c r="K9532" s="36"/>
      <c r="L9532" s="37"/>
      <c r="M9532" s="37"/>
      <c r="N9532" s="37"/>
      <c r="O9532" s="37"/>
      <c r="P9532" s="36"/>
      <c r="S9532" s="36"/>
      <c r="T9532" s="36"/>
      <c r="U9532" s="36"/>
      <c r="V9532" s="36"/>
    </row>
    <row r="9533" spans="11:22" x14ac:dyDescent="0.25">
      <c r="K9533" s="36"/>
      <c r="L9533" s="37"/>
      <c r="M9533" s="37"/>
      <c r="N9533" s="37"/>
      <c r="O9533" s="37"/>
      <c r="P9533" s="36"/>
      <c r="S9533" s="36"/>
      <c r="T9533" s="36"/>
      <c r="U9533" s="36"/>
      <c r="V9533" s="36"/>
    </row>
    <row r="9534" spans="11:22" x14ac:dyDescent="0.25">
      <c r="K9534" s="36"/>
      <c r="L9534" s="37"/>
      <c r="M9534" s="37"/>
      <c r="N9534" s="37"/>
      <c r="O9534" s="37"/>
      <c r="P9534" s="36"/>
      <c r="S9534" s="36"/>
      <c r="T9534" s="36"/>
      <c r="U9534" s="36"/>
      <c r="V9534" s="36"/>
    </row>
    <row r="9535" spans="11:22" x14ac:dyDescent="0.25">
      <c r="K9535" s="36"/>
      <c r="L9535" s="37"/>
      <c r="M9535" s="37"/>
      <c r="N9535" s="37"/>
      <c r="O9535" s="37"/>
      <c r="P9535" s="36"/>
      <c r="S9535" s="36"/>
      <c r="T9535" s="36"/>
      <c r="U9535" s="36"/>
      <c r="V9535" s="36"/>
    </row>
    <row r="9536" spans="11:22" x14ac:dyDescent="0.25">
      <c r="K9536" s="36"/>
      <c r="L9536" s="37"/>
      <c r="M9536" s="37"/>
      <c r="N9536" s="37"/>
      <c r="O9536" s="37"/>
      <c r="P9536" s="36"/>
      <c r="S9536" s="36"/>
      <c r="T9536" s="36"/>
      <c r="U9536" s="36"/>
      <c r="V9536" s="36"/>
    </row>
    <row r="9537" spans="11:22" x14ac:dyDescent="0.25">
      <c r="K9537" s="36"/>
      <c r="L9537" s="37"/>
      <c r="M9537" s="37"/>
      <c r="N9537" s="37"/>
      <c r="O9537" s="37"/>
      <c r="P9537" s="36"/>
      <c r="S9537" s="36"/>
      <c r="T9537" s="36"/>
      <c r="U9537" s="36"/>
      <c r="V9537" s="36"/>
    </row>
    <row r="9538" spans="11:22" x14ac:dyDescent="0.25">
      <c r="K9538" s="36"/>
      <c r="L9538" s="37"/>
      <c r="M9538" s="37"/>
      <c r="N9538" s="37"/>
      <c r="O9538" s="37"/>
      <c r="P9538" s="36"/>
      <c r="S9538" s="36"/>
      <c r="T9538" s="36"/>
      <c r="U9538" s="36"/>
      <c r="V9538" s="36"/>
    </row>
    <row r="9539" spans="11:22" x14ac:dyDescent="0.25">
      <c r="K9539" s="36"/>
      <c r="L9539" s="37"/>
      <c r="M9539" s="37"/>
      <c r="N9539" s="37"/>
      <c r="O9539" s="37"/>
      <c r="P9539" s="36"/>
      <c r="S9539" s="36"/>
      <c r="T9539" s="36"/>
      <c r="U9539" s="36"/>
      <c r="V9539" s="36"/>
    </row>
    <row r="9540" spans="11:22" x14ac:dyDescent="0.25">
      <c r="K9540" s="36"/>
      <c r="L9540" s="37"/>
      <c r="M9540" s="37"/>
      <c r="N9540" s="37"/>
      <c r="O9540" s="37"/>
      <c r="P9540" s="36"/>
      <c r="S9540" s="36"/>
      <c r="T9540" s="36"/>
      <c r="U9540" s="36"/>
      <c r="V9540" s="36"/>
    </row>
    <row r="9541" spans="11:22" x14ac:dyDescent="0.25">
      <c r="K9541" s="36"/>
      <c r="L9541" s="37"/>
      <c r="M9541" s="37"/>
      <c r="N9541" s="37"/>
      <c r="O9541" s="37"/>
      <c r="P9541" s="36"/>
      <c r="S9541" s="36"/>
      <c r="T9541" s="36"/>
      <c r="U9541" s="36"/>
      <c r="V9541" s="36"/>
    </row>
    <row r="9542" spans="11:22" x14ac:dyDescent="0.25">
      <c r="K9542" s="36"/>
      <c r="L9542" s="37"/>
      <c r="M9542" s="37"/>
      <c r="N9542" s="37"/>
      <c r="O9542" s="37"/>
      <c r="P9542" s="36"/>
      <c r="S9542" s="36"/>
      <c r="T9542" s="36"/>
      <c r="U9542" s="36"/>
      <c r="V9542" s="36"/>
    </row>
    <row r="9543" spans="11:22" x14ac:dyDescent="0.25">
      <c r="K9543" s="36"/>
      <c r="L9543" s="37"/>
      <c r="M9543" s="37"/>
      <c r="N9543" s="37"/>
      <c r="O9543" s="37"/>
      <c r="P9543" s="36"/>
      <c r="S9543" s="36"/>
      <c r="T9543" s="36"/>
      <c r="U9543" s="36"/>
      <c r="V9543" s="36"/>
    </row>
    <row r="9544" spans="11:22" x14ac:dyDescent="0.25">
      <c r="K9544" s="36"/>
      <c r="L9544" s="37"/>
      <c r="M9544" s="37"/>
      <c r="N9544" s="37"/>
      <c r="O9544" s="37"/>
      <c r="P9544" s="36"/>
      <c r="S9544" s="36"/>
      <c r="T9544" s="36"/>
      <c r="U9544" s="36"/>
      <c r="V9544" s="36"/>
    </row>
    <row r="9545" spans="11:22" x14ac:dyDescent="0.25">
      <c r="K9545" s="36"/>
      <c r="L9545" s="37"/>
      <c r="M9545" s="37"/>
      <c r="N9545" s="37"/>
      <c r="O9545" s="37"/>
      <c r="P9545" s="36"/>
      <c r="S9545" s="36"/>
      <c r="T9545" s="36"/>
      <c r="U9545" s="36"/>
      <c r="V9545" s="36"/>
    </row>
    <row r="9546" spans="11:22" x14ac:dyDescent="0.25">
      <c r="K9546" s="36"/>
      <c r="L9546" s="37"/>
      <c r="M9546" s="37"/>
      <c r="N9546" s="37"/>
      <c r="O9546" s="37"/>
      <c r="P9546" s="36"/>
      <c r="S9546" s="36"/>
      <c r="T9546" s="36"/>
      <c r="U9546" s="36"/>
      <c r="V9546" s="36"/>
    </row>
    <row r="9547" spans="11:22" x14ac:dyDescent="0.25">
      <c r="K9547" s="36"/>
      <c r="L9547" s="37"/>
      <c r="M9547" s="37"/>
      <c r="N9547" s="37"/>
      <c r="O9547" s="37"/>
      <c r="P9547" s="36"/>
      <c r="S9547" s="36"/>
      <c r="T9547" s="36"/>
      <c r="U9547" s="36"/>
      <c r="V9547" s="36"/>
    </row>
    <row r="9548" spans="11:22" x14ac:dyDescent="0.25">
      <c r="K9548" s="36"/>
      <c r="L9548" s="37"/>
      <c r="M9548" s="37"/>
      <c r="N9548" s="37"/>
      <c r="O9548" s="37"/>
      <c r="P9548" s="36"/>
      <c r="S9548" s="36"/>
      <c r="T9548" s="36"/>
      <c r="U9548" s="36"/>
      <c r="V9548" s="36"/>
    </row>
    <row r="9549" spans="11:22" x14ac:dyDescent="0.25">
      <c r="K9549" s="36"/>
      <c r="L9549" s="37"/>
      <c r="M9549" s="37"/>
      <c r="N9549" s="37"/>
      <c r="O9549" s="37"/>
      <c r="P9549" s="36"/>
      <c r="S9549" s="36"/>
      <c r="T9549" s="36"/>
      <c r="U9549" s="36"/>
      <c r="V9549" s="36"/>
    </row>
    <row r="9550" spans="11:22" x14ac:dyDescent="0.25">
      <c r="K9550" s="36"/>
      <c r="L9550" s="37"/>
      <c r="M9550" s="37"/>
      <c r="N9550" s="37"/>
      <c r="O9550" s="37"/>
      <c r="P9550" s="36"/>
      <c r="S9550" s="36"/>
      <c r="T9550" s="36"/>
      <c r="U9550" s="36"/>
      <c r="V9550" s="36"/>
    </row>
    <row r="9551" spans="11:22" x14ac:dyDescent="0.25">
      <c r="K9551" s="36"/>
      <c r="L9551" s="37"/>
      <c r="M9551" s="37"/>
      <c r="N9551" s="37"/>
      <c r="O9551" s="37"/>
      <c r="P9551" s="36"/>
      <c r="S9551" s="36"/>
      <c r="T9551" s="36"/>
      <c r="U9551" s="36"/>
      <c r="V9551" s="36"/>
    </row>
    <row r="9552" spans="11:22" x14ac:dyDescent="0.25">
      <c r="K9552" s="36"/>
      <c r="L9552" s="37"/>
      <c r="M9552" s="37"/>
      <c r="N9552" s="37"/>
      <c r="O9552" s="37"/>
      <c r="P9552" s="36"/>
      <c r="S9552" s="36"/>
      <c r="T9552" s="36"/>
      <c r="U9552" s="36"/>
      <c r="V9552" s="36"/>
    </row>
    <row r="9553" spans="11:22" x14ac:dyDescent="0.25">
      <c r="K9553" s="36"/>
      <c r="L9553" s="37"/>
      <c r="M9553" s="37"/>
      <c r="N9553" s="37"/>
      <c r="O9553" s="37"/>
      <c r="P9553" s="36"/>
      <c r="S9553" s="36"/>
      <c r="T9553" s="36"/>
      <c r="U9553" s="36"/>
      <c r="V9553" s="36"/>
    </row>
    <row r="9554" spans="11:22" x14ac:dyDescent="0.25">
      <c r="K9554" s="36"/>
      <c r="L9554" s="37"/>
      <c r="M9554" s="37"/>
      <c r="N9554" s="37"/>
      <c r="O9554" s="37"/>
      <c r="P9554" s="36"/>
      <c r="S9554" s="36"/>
      <c r="T9554" s="36"/>
      <c r="U9554" s="36"/>
      <c r="V9554" s="36"/>
    </row>
    <row r="9555" spans="11:22" x14ac:dyDescent="0.25">
      <c r="K9555" s="36"/>
      <c r="L9555" s="37"/>
      <c r="M9555" s="37"/>
      <c r="N9555" s="37"/>
      <c r="O9555" s="37"/>
      <c r="P9555" s="36"/>
      <c r="S9555" s="36"/>
      <c r="T9555" s="36"/>
      <c r="U9555" s="36"/>
      <c r="V9555" s="36"/>
    </row>
    <row r="9556" spans="11:22" x14ac:dyDescent="0.25">
      <c r="K9556" s="36"/>
      <c r="L9556" s="37"/>
      <c r="M9556" s="37"/>
      <c r="N9556" s="37"/>
      <c r="O9556" s="37"/>
      <c r="P9556" s="36"/>
      <c r="S9556" s="36"/>
      <c r="T9556" s="36"/>
      <c r="U9556" s="36"/>
      <c r="V9556" s="36"/>
    </row>
    <row r="9557" spans="11:22" x14ac:dyDescent="0.25">
      <c r="K9557" s="36"/>
      <c r="L9557" s="37"/>
      <c r="M9557" s="37"/>
      <c r="N9557" s="37"/>
      <c r="O9557" s="37"/>
      <c r="P9557" s="36"/>
      <c r="S9557" s="36"/>
      <c r="T9557" s="36"/>
      <c r="U9557" s="36"/>
      <c r="V9557" s="36"/>
    </row>
    <row r="9558" spans="11:22" x14ac:dyDescent="0.25">
      <c r="K9558" s="36"/>
      <c r="L9558" s="37"/>
      <c r="M9558" s="37"/>
      <c r="N9558" s="37"/>
      <c r="O9558" s="37"/>
      <c r="P9558" s="36"/>
      <c r="S9558" s="36"/>
      <c r="T9558" s="36"/>
      <c r="U9558" s="36"/>
      <c r="V9558" s="36"/>
    </row>
    <row r="9559" spans="11:22" x14ac:dyDescent="0.25">
      <c r="K9559" s="36"/>
      <c r="L9559" s="37"/>
      <c r="M9559" s="37"/>
      <c r="N9559" s="37"/>
      <c r="O9559" s="37"/>
      <c r="P9559" s="36"/>
      <c r="S9559" s="36"/>
      <c r="T9559" s="36"/>
      <c r="U9559" s="36"/>
      <c r="V9559" s="36"/>
    </row>
    <row r="9560" spans="11:22" x14ac:dyDescent="0.25">
      <c r="K9560" s="36"/>
      <c r="L9560" s="37"/>
      <c r="M9560" s="37"/>
      <c r="N9560" s="37"/>
      <c r="O9560" s="37"/>
      <c r="P9560" s="36"/>
      <c r="S9560" s="36"/>
      <c r="T9560" s="36"/>
      <c r="U9560" s="36"/>
      <c r="V9560" s="36"/>
    </row>
    <row r="9561" spans="11:22" x14ac:dyDescent="0.25">
      <c r="K9561" s="36"/>
      <c r="L9561" s="37"/>
      <c r="M9561" s="37"/>
      <c r="N9561" s="37"/>
      <c r="O9561" s="37"/>
      <c r="P9561" s="36"/>
      <c r="S9561" s="36"/>
      <c r="T9561" s="36"/>
      <c r="U9561" s="36"/>
      <c r="V9561" s="36"/>
    </row>
    <row r="9562" spans="11:22" x14ac:dyDescent="0.25">
      <c r="K9562" s="36"/>
      <c r="L9562" s="37"/>
      <c r="M9562" s="37"/>
      <c r="N9562" s="37"/>
      <c r="O9562" s="37"/>
      <c r="P9562" s="36"/>
      <c r="S9562" s="36"/>
      <c r="T9562" s="36"/>
      <c r="U9562" s="36"/>
      <c r="V9562" s="36"/>
    </row>
    <row r="9563" spans="11:22" x14ac:dyDescent="0.25">
      <c r="K9563" s="36"/>
      <c r="L9563" s="37"/>
      <c r="M9563" s="37"/>
      <c r="N9563" s="37"/>
      <c r="O9563" s="37"/>
      <c r="P9563" s="36"/>
      <c r="S9563" s="36"/>
      <c r="T9563" s="36"/>
      <c r="U9563" s="36"/>
      <c r="V9563" s="36"/>
    </row>
    <row r="9564" spans="11:22" x14ac:dyDescent="0.25">
      <c r="K9564" s="36"/>
      <c r="L9564" s="37"/>
      <c r="M9564" s="37"/>
      <c r="N9564" s="37"/>
      <c r="O9564" s="37"/>
      <c r="P9564" s="36"/>
      <c r="S9564" s="36"/>
      <c r="T9564" s="36"/>
      <c r="U9564" s="36"/>
      <c r="V9564" s="36"/>
    </row>
    <row r="9565" spans="11:22" x14ac:dyDescent="0.25">
      <c r="K9565" s="36"/>
      <c r="L9565" s="37"/>
      <c r="M9565" s="37"/>
      <c r="N9565" s="37"/>
      <c r="O9565" s="37"/>
      <c r="P9565" s="36"/>
      <c r="S9565" s="36"/>
      <c r="T9565" s="36"/>
      <c r="U9565" s="36"/>
      <c r="V9565" s="36"/>
    </row>
    <row r="9566" spans="11:22" x14ac:dyDescent="0.25">
      <c r="K9566" s="36"/>
      <c r="L9566" s="37"/>
      <c r="M9566" s="37"/>
      <c r="N9566" s="37"/>
      <c r="O9566" s="37"/>
      <c r="P9566" s="36"/>
      <c r="S9566" s="36"/>
      <c r="T9566" s="36"/>
      <c r="U9566" s="36"/>
      <c r="V9566" s="36"/>
    </row>
    <row r="9567" spans="11:22" x14ac:dyDescent="0.25">
      <c r="K9567" s="36"/>
      <c r="L9567" s="37"/>
      <c r="M9567" s="37"/>
      <c r="N9567" s="37"/>
      <c r="O9567" s="37"/>
      <c r="P9567" s="36"/>
      <c r="S9567" s="36"/>
      <c r="T9567" s="36"/>
      <c r="U9567" s="36"/>
      <c r="V9567" s="36"/>
    </row>
    <row r="9568" spans="11:22" x14ac:dyDescent="0.25">
      <c r="K9568" s="36"/>
      <c r="L9568" s="37"/>
      <c r="M9568" s="37"/>
      <c r="N9568" s="37"/>
      <c r="O9568" s="37"/>
      <c r="P9568" s="36"/>
      <c r="S9568" s="36"/>
      <c r="T9568" s="36"/>
      <c r="U9568" s="36"/>
      <c r="V9568" s="36"/>
    </row>
    <row r="9569" spans="11:22" x14ac:dyDescent="0.25">
      <c r="K9569" s="36"/>
      <c r="L9569" s="37"/>
      <c r="M9569" s="37"/>
      <c r="N9569" s="37"/>
      <c r="O9569" s="37"/>
      <c r="P9569" s="36"/>
      <c r="S9569" s="36"/>
      <c r="T9569" s="36"/>
      <c r="U9569" s="36"/>
      <c r="V9569" s="36"/>
    </row>
    <row r="9570" spans="11:22" x14ac:dyDescent="0.25">
      <c r="K9570" s="36"/>
      <c r="L9570" s="37"/>
      <c r="M9570" s="37"/>
      <c r="N9570" s="37"/>
      <c r="O9570" s="37"/>
      <c r="P9570" s="36"/>
      <c r="S9570" s="36"/>
      <c r="T9570" s="36"/>
      <c r="U9570" s="36"/>
      <c r="V9570" s="36"/>
    </row>
    <row r="9571" spans="11:22" x14ac:dyDescent="0.25">
      <c r="K9571" s="36"/>
      <c r="L9571" s="37"/>
      <c r="M9571" s="37"/>
      <c r="N9571" s="37"/>
      <c r="O9571" s="37"/>
      <c r="P9571" s="36"/>
      <c r="S9571" s="36"/>
      <c r="T9571" s="36"/>
      <c r="U9571" s="36"/>
      <c r="V9571" s="36"/>
    </row>
    <row r="9572" spans="11:22" x14ac:dyDescent="0.25">
      <c r="K9572" s="36"/>
      <c r="L9572" s="37"/>
      <c r="M9572" s="37"/>
      <c r="N9572" s="37"/>
      <c r="O9572" s="37"/>
      <c r="P9572" s="36"/>
      <c r="S9572" s="36"/>
      <c r="T9572" s="36"/>
      <c r="U9572" s="36"/>
      <c r="V9572" s="36"/>
    </row>
    <row r="9573" spans="11:22" x14ac:dyDescent="0.25">
      <c r="K9573" s="36"/>
      <c r="L9573" s="37"/>
      <c r="M9573" s="37"/>
      <c r="N9573" s="37"/>
      <c r="O9573" s="37"/>
      <c r="P9573" s="36"/>
      <c r="S9573" s="36"/>
      <c r="T9573" s="36"/>
      <c r="U9573" s="36"/>
      <c r="V9573" s="36"/>
    </row>
    <row r="9574" spans="11:22" x14ac:dyDescent="0.25">
      <c r="K9574" s="36"/>
      <c r="L9574" s="37"/>
      <c r="M9574" s="37"/>
      <c r="N9574" s="37"/>
      <c r="O9574" s="37"/>
      <c r="P9574" s="36"/>
      <c r="S9574" s="36"/>
      <c r="T9574" s="36"/>
      <c r="U9574" s="36"/>
      <c r="V9574" s="36"/>
    </row>
    <row r="9575" spans="11:22" x14ac:dyDescent="0.25">
      <c r="K9575" s="36"/>
      <c r="L9575" s="37"/>
      <c r="M9575" s="37"/>
      <c r="N9575" s="37"/>
      <c r="O9575" s="37"/>
      <c r="P9575" s="36"/>
      <c r="S9575" s="36"/>
      <c r="T9575" s="36"/>
      <c r="U9575" s="36"/>
      <c r="V9575" s="36"/>
    </row>
    <row r="9576" spans="11:22" x14ac:dyDescent="0.25">
      <c r="K9576" s="36"/>
      <c r="L9576" s="37"/>
      <c r="M9576" s="37"/>
      <c r="N9576" s="37"/>
      <c r="O9576" s="37"/>
      <c r="P9576" s="36"/>
      <c r="S9576" s="36"/>
      <c r="T9576" s="36"/>
      <c r="U9576" s="36"/>
      <c r="V9576" s="36"/>
    </row>
    <row r="9577" spans="11:22" x14ac:dyDescent="0.25">
      <c r="K9577" s="36"/>
      <c r="L9577" s="37"/>
      <c r="M9577" s="37"/>
      <c r="N9577" s="37"/>
      <c r="O9577" s="37"/>
      <c r="P9577" s="36"/>
      <c r="S9577" s="36"/>
      <c r="T9577" s="36"/>
      <c r="U9577" s="36"/>
      <c r="V9577" s="36"/>
    </row>
    <row r="9578" spans="11:22" x14ac:dyDescent="0.25">
      <c r="K9578" s="36"/>
      <c r="L9578" s="37"/>
      <c r="M9578" s="37"/>
      <c r="N9578" s="37"/>
      <c r="O9578" s="37"/>
      <c r="P9578" s="36"/>
      <c r="S9578" s="36"/>
      <c r="T9578" s="36"/>
      <c r="U9578" s="36"/>
      <c r="V9578" s="36"/>
    </row>
    <row r="9579" spans="11:22" x14ac:dyDescent="0.25">
      <c r="K9579" s="36"/>
      <c r="L9579" s="37"/>
      <c r="M9579" s="37"/>
      <c r="N9579" s="37"/>
      <c r="O9579" s="37"/>
      <c r="P9579" s="36"/>
      <c r="S9579" s="36"/>
      <c r="T9579" s="36"/>
      <c r="U9579" s="36"/>
      <c r="V9579" s="36"/>
    </row>
    <row r="9580" spans="11:22" x14ac:dyDescent="0.25">
      <c r="K9580" s="36"/>
      <c r="L9580" s="37"/>
      <c r="M9580" s="37"/>
      <c r="N9580" s="37"/>
      <c r="O9580" s="37"/>
      <c r="P9580" s="36"/>
      <c r="S9580" s="36"/>
      <c r="T9580" s="36"/>
      <c r="U9580" s="36"/>
      <c r="V9580" s="36"/>
    </row>
    <row r="9581" spans="11:22" x14ac:dyDescent="0.25">
      <c r="K9581" s="36"/>
      <c r="L9581" s="37"/>
      <c r="M9581" s="37"/>
      <c r="N9581" s="37"/>
      <c r="O9581" s="37"/>
      <c r="P9581" s="36"/>
      <c r="S9581" s="36"/>
      <c r="T9581" s="36"/>
      <c r="U9581" s="36"/>
      <c r="V9581" s="36"/>
    </row>
    <row r="9582" spans="11:22" x14ac:dyDescent="0.25">
      <c r="K9582" s="36"/>
      <c r="L9582" s="37"/>
      <c r="M9582" s="37"/>
      <c r="N9582" s="37"/>
      <c r="O9582" s="37"/>
      <c r="P9582" s="36"/>
      <c r="S9582" s="36"/>
      <c r="T9582" s="36"/>
      <c r="U9582" s="36"/>
      <c r="V9582" s="36"/>
    </row>
    <row r="9583" spans="11:22" x14ac:dyDescent="0.25">
      <c r="K9583" s="36"/>
      <c r="L9583" s="37"/>
      <c r="M9583" s="37"/>
      <c r="N9583" s="37"/>
      <c r="O9583" s="37"/>
      <c r="P9583" s="36"/>
      <c r="S9583" s="36"/>
      <c r="T9583" s="36"/>
      <c r="U9583" s="36"/>
      <c r="V9583" s="36"/>
    </row>
    <row r="9584" spans="11:22" x14ac:dyDescent="0.25">
      <c r="K9584" s="36"/>
      <c r="L9584" s="37"/>
      <c r="M9584" s="37"/>
      <c r="N9584" s="37"/>
      <c r="O9584" s="37"/>
      <c r="P9584" s="36"/>
      <c r="S9584" s="36"/>
      <c r="T9584" s="36"/>
      <c r="U9584" s="36"/>
      <c r="V9584" s="36"/>
    </row>
    <row r="9585" spans="11:22" x14ac:dyDescent="0.25">
      <c r="K9585" s="36"/>
      <c r="L9585" s="37"/>
      <c r="M9585" s="37"/>
      <c r="N9585" s="37"/>
      <c r="O9585" s="37"/>
      <c r="P9585" s="36"/>
      <c r="S9585" s="36"/>
      <c r="T9585" s="36"/>
      <c r="U9585" s="36"/>
      <c r="V9585" s="36"/>
    </row>
    <row r="9586" spans="11:22" x14ac:dyDescent="0.25">
      <c r="K9586" s="36"/>
      <c r="L9586" s="37"/>
      <c r="M9586" s="37"/>
      <c r="N9586" s="37"/>
      <c r="O9586" s="37"/>
      <c r="P9586" s="36"/>
      <c r="S9586" s="36"/>
      <c r="T9586" s="36"/>
      <c r="U9586" s="36"/>
      <c r="V9586" s="36"/>
    </row>
    <row r="9587" spans="11:22" x14ac:dyDescent="0.25">
      <c r="K9587" s="36"/>
      <c r="L9587" s="37"/>
      <c r="M9587" s="37"/>
      <c r="N9587" s="37"/>
      <c r="O9587" s="37"/>
      <c r="P9587" s="36"/>
      <c r="S9587" s="36"/>
      <c r="T9587" s="36"/>
      <c r="U9587" s="36"/>
      <c r="V9587" s="36"/>
    </row>
    <row r="9588" spans="11:22" x14ac:dyDescent="0.25">
      <c r="K9588" s="36"/>
      <c r="L9588" s="37"/>
      <c r="M9588" s="37"/>
      <c r="N9588" s="37"/>
      <c r="O9588" s="37"/>
      <c r="P9588" s="36"/>
      <c r="S9588" s="36"/>
      <c r="T9588" s="36"/>
      <c r="U9588" s="36"/>
      <c r="V9588" s="36"/>
    </row>
    <row r="9589" spans="11:22" x14ac:dyDescent="0.25">
      <c r="K9589" s="36"/>
      <c r="L9589" s="37"/>
      <c r="M9589" s="37"/>
      <c r="N9589" s="37"/>
      <c r="O9589" s="37"/>
      <c r="P9589" s="36"/>
      <c r="S9589" s="36"/>
      <c r="T9589" s="36"/>
      <c r="U9589" s="36"/>
      <c r="V9589" s="36"/>
    </row>
    <row r="9590" spans="11:22" x14ac:dyDescent="0.25">
      <c r="K9590" s="36"/>
      <c r="L9590" s="37"/>
      <c r="M9590" s="37"/>
      <c r="N9590" s="37"/>
      <c r="O9590" s="37"/>
      <c r="P9590" s="36"/>
      <c r="S9590" s="36"/>
      <c r="T9590" s="36"/>
      <c r="U9590" s="36"/>
      <c r="V9590" s="36"/>
    </row>
    <row r="9591" spans="11:22" x14ac:dyDescent="0.25">
      <c r="K9591" s="36"/>
      <c r="L9591" s="37"/>
      <c r="M9591" s="37"/>
      <c r="N9591" s="37"/>
      <c r="O9591" s="37"/>
      <c r="P9591" s="36"/>
      <c r="S9591" s="36"/>
      <c r="T9591" s="36"/>
      <c r="U9591" s="36"/>
      <c r="V9591" s="36"/>
    </row>
    <row r="9592" spans="11:22" x14ac:dyDescent="0.25">
      <c r="K9592" s="36"/>
      <c r="L9592" s="37"/>
      <c r="M9592" s="37"/>
      <c r="N9592" s="37"/>
      <c r="O9592" s="37"/>
      <c r="P9592" s="36"/>
      <c r="S9592" s="36"/>
      <c r="T9592" s="36"/>
      <c r="U9592" s="36"/>
      <c r="V9592" s="36"/>
    </row>
    <row r="9593" spans="11:22" x14ac:dyDescent="0.25">
      <c r="K9593" s="36"/>
      <c r="L9593" s="37"/>
      <c r="M9593" s="37"/>
      <c r="N9593" s="37"/>
      <c r="O9593" s="37"/>
      <c r="P9593" s="36"/>
      <c r="S9593" s="36"/>
      <c r="T9593" s="36"/>
      <c r="U9593" s="36"/>
      <c r="V9593" s="36"/>
    </row>
    <row r="9594" spans="11:22" x14ac:dyDescent="0.25">
      <c r="K9594" s="36"/>
      <c r="L9594" s="37"/>
      <c r="M9594" s="37"/>
      <c r="N9594" s="37"/>
      <c r="O9594" s="37"/>
      <c r="P9594" s="36"/>
      <c r="S9594" s="36"/>
      <c r="T9594" s="36"/>
      <c r="U9594" s="36"/>
      <c r="V9594" s="36"/>
    </row>
    <row r="9595" spans="11:22" x14ac:dyDescent="0.25">
      <c r="K9595" s="36"/>
      <c r="L9595" s="37"/>
      <c r="M9595" s="37"/>
      <c r="N9595" s="37"/>
      <c r="O9595" s="37"/>
      <c r="P9595" s="36"/>
      <c r="S9595" s="36"/>
      <c r="T9595" s="36"/>
      <c r="U9595" s="36"/>
      <c r="V9595" s="36"/>
    </row>
    <row r="9596" spans="11:22" x14ac:dyDescent="0.25">
      <c r="K9596" s="36"/>
      <c r="L9596" s="37"/>
      <c r="M9596" s="37"/>
      <c r="N9596" s="37"/>
      <c r="O9596" s="37"/>
      <c r="P9596" s="36"/>
      <c r="S9596" s="36"/>
      <c r="T9596" s="36"/>
      <c r="U9596" s="36"/>
      <c r="V9596" s="36"/>
    </row>
    <row r="9597" spans="11:22" x14ac:dyDescent="0.25">
      <c r="K9597" s="36"/>
      <c r="L9597" s="37"/>
      <c r="M9597" s="37"/>
      <c r="N9597" s="37"/>
      <c r="O9597" s="37"/>
      <c r="P9597" s="36"/>
      <c r="S9597" s="36"/>
      <c r="T9597" s="36"/>
      <c r="U9597" s="36"/>
      <c r="V9597" s="36"/>
    </row>
    <row r="9598" spans="11:22" x14ac:dyDescent="0.25">
      <c r="K9598" s="36"/>
      <c r="L9598" s="37"/>
      <c r="M9598" s="37"/>
      <c r="N9598" s="37"/>
      <c r="O9598" s="37"/>
      <c r="P9598" s="36"/>
      <c r="S9598" s="36"/>
      <c r="T9598" s="36"/>
      <c r="U9598" s="36"/>
      <c r="V9598" s="36"/>
    </row>
    <row r="9599" spans="11:22" x14ac:dyDescent="0.25">
      <c r="K9599" s="36"/>
      <c r="L9599" s="37"/>
      <c r="M9599" s="37"/>
      <c r="N9599" s="37"/>
      <c r="O9599" s="37"/>
      <c r="P9599" s="36"/>
      <c r="S9599" s="36"/>
      <c r="T9599" s="36"/>
      <c r="U9599" s="36"/>
      <c r="V9599" s="36"/>
    </row>
    <row r="9600" spans="11:22" x14ac:dyDescent="0.25">
      <c r="K9600" s="36"/>
      <c r="L9600" s="37"/>
      <c r="M9600" s="37"/>
      <c r="N9600" s="37"/>
      <c r="O9600" s="37"/>
      <c r="P9600" s="36"/>
      <c r="S9600" s="36"/>
      <c r="T9600" s="36"/>
      <c r="U9600" s="36"/>
      <c r="V9600" s="36"/>
    </row>
    <row r="9601" spans="11:22" x14ac:dyDescent="0.25">
      <c r="K9601" s="36"/>
      <c r="L9601" s="37"/>
      <c r="M9601" s="37"/>
      <c r="N9601" s="37"/>
      <c r="O9601" s="37"/>
      <c r="P9601" s="36"/>
      <c r="S9601" s="36"/>
      <c r="T9601" s="36"/>
      <c r="U9601" s="36"/>
      <c r="V9601" s="36"/>
    </row>
    <row r="9602" spans="11:22" x14ac:dyDescent="0.25">
      <c r="K9602" s="36"/>
      <c r="L9602" s="37"/>
      <c r="M9602" s="37"/>
      <c r="N9602" s="37"/>
      <c r="O9602" s="37"/>
      <c r="P9602" s="36"/>
      <c r="S9602" s="36"/>
      <c r="T9602" s="36"/>
      <c r="U9602" s="36"/>
      <c r="V9602" s="36"/>
    </row>
    <row r="9603" spans="11:22" x14ac:dyDescent="0.25">
      <c r="K9603" s="36"/>
      <c r="L9603" s="37"/>
      <c r="M9603" s="37"/>
      <c r="N9603" s="37"/>
      <c r="O9603" s="37"/>
      <c r="P9603" s="36"/>
      <c r="S9603" s="36"/>
      <c r="T9603" s="36"/>
      <c r="U9603" s="36"/>
      <c r="V9603" s="36"/>
    </row>
    <row r="9604" spans="11:22" x14ac:dyDescent="0.25">
      <c r="K9604" s="36"/>
      <c r="L9604" s="37"/>
      <c r="M9604" s="37"/>
      <c r="N9604" s="37"/>
      <c r="O9604" s="37"/>
      <c r="P9604" s="36"/>
      <c r="S9604" s="36"/>
      <c r="T9604" s="36"/>
      <c r="U9604" s="36"/>
      <c r="V9604" s="36"/>
    </row>
    <row r="9605" spans="11:22" x14ac:dyDescent="0.25">
      <c r="K9605" s="36"/>
      <c r="L9605" s="37"/>
      <c r="M9605" s="37"/>
      <c r="N9605" s="37"/>
      <c r="O9605" s="37"/>
      <c r="P9605" s="36"/>
      <c r="S9605" s="36"/>
      <c r="T9605" s="36"/>
      <c r="U9605" s="36"/>
      <c r="V9605" s="36"/>
    </row>
    <row r="9606" spans="11:22" x14ac:dyDescent="0.25">
      <c r="K9606" s="36"/>
      <c r="L9606" s="37"/>
      <c r="M9606" s="37"/>
      <c r="N9606" s="37"/>
      <c r="O9606" s="37"/>
      <c r="P9606" s="36"/>
      <c r="S9606" s="36"/>
      <c r="T9606" s="36"/>
      <c r="U9606" s="36"/>
      <c r="V9606" s="36"/>
    </row>
    <row r="9607" spans="11:22" x14ac:dyDescent="0.25">
      <c r="K9607" s="36"/>
      <c r="L9607" s="37"/>
      <c r="M9607" s="37"/>
      <c r="N9607" s="37"/>
      <c r="O9607" s="37"/>
      <c r="P9607" s="36"/>
      <c r="S9607" s="36"/>
      <c r="T9607" s="36"/>
      <c r="U9607" s="36"/>
      <c r="V9607" s="36"/>
    </row>
    <row r="9608" spans="11:22" x14ac:dyDescent="0.25">
      <c r="K9608" s="36"/>
      <c r="L9608" s="37"/>
      <c r="M9608" s="37"/>
      <c r="N9608" s="37"/>
      <c r="O9608" s="37"/>
      <c r="P9608" s="36"/>
      <c r="S9608" s="36"/>
      <c r="T9608" s="36"/>
      <c r="U9608" s="36"/>
      <c r="V9608" s="36"/>
    </row>
    <row r="9609" spans="11:22" x14ac:dyDescent="0.25">
      <c r="K9609" s="36"/>
      <c r="L9609" s="37"/>
      <c r="M9609" s="37"/>
      <c r="N9609" s="37"/>
      <c r="O9609" s="37"/>
      <c r="P9609" s="36"/>
      <c r="S9609" s="36"/>
      <c r="T9609" s="36"/>
      <c r="U9609" s="36"/>
      <c r="V9609" s="36"/>
    </row>
    <row r="9610" spans="11:22" x14ac:dyDescent="0.25">
      <c r="K9610" s="36"/>
      <c r="L9610" s="37"/>
      <c r="M9610" s="37"/>
      <c r="N9610" s="37"/>
      <c r="O9610" s="37"/>
      <c r="P9610" s="36"/>
      <c r="S9610" s="36"/>
      <c r="T9610" s="36"/>
      <c r="U9610" s="36"/>
      <c r="V9610" s="36"/>
    </row>
    <row r="9611" spans="11:22" x14ac:dyDescent="0.25">
      <c r="K9611" s="36"/>
      <c r="L9611" s="37"/>
      <c r="M9611" s="37"/>
      <c r="N9611" s="37"/>
      <c r="O9611" s="37"/>
      <c r="P9611" s="36"/>
      <c r="S9611" s="36"/>
      <c r="T9611" s="36"/>
      <c r="U9611" s="36"/>
      <c r="V9611" s="36"/>
    </row>
    <row r="9612" spans="11:22" x14ac:dyDescent="0.25">
      <c r="K9612" s="36"/>
      <c r="L9612" s="37"/>
      <c r="M9612" s="37"/>
      <c r="N9612" s="37"/>
      <c r="O9612" s="37"/>
      <c r="P9612" s="36"/>
      <c r="S9612" s="36"/>
      <c r="T9612" s="36"/>
      <c r="U9612" s="36"/>
      <c r="V9612" s="36"/>
    </row>
    <row r="9613" spans="11:22" x14ac:dyDescent="0.25">
      <c r="K9613" s="36"/>
      <c r="L9613" s="37"/>
      <c r="M9613" s="37"/>
      <c r="N9613" s="37"/>
      <c r="O9613" s="37"/>
      <c r="P9613" s="36"/>
      <c r="S9613" s="36"/>
      <c r="T9613" s="36"/>
      <c r="U9613" s="36"/>
      <c r="V9613" s="36"/>
    </row>
    <row r="9614" spans="11:22" x14ac:dyDescent="0.25">
      <c r="K9614" s="36"/>
      <c r="L9614" s="37"/>
      <c r="M9614" s="37"/>
      <c r="N9614" s="37"/>
      <c r="O9614" s="37"/>
      <c r="P9614" s="36"/>
      <c r="S9614" s="36"/>
      <c r="T9614" s="36"/>
      <c r="U9614" s="36"/>
      <c r="V9614" s="36"/>
    </row>
    <row r="9615" spans="11:22" x14ac:dyDescent="0.25">
      <c r="K9615" s="36"/>
      <c r="L9615" s="37"/>
      <c r="M9615" s="37"/>
      <c r="N9615" s="37"/>
      <c r="O9615" s="37"/>
      <c r="P9615" s="36"/>
      <c r="S9615" s="36"/>
      <c r="T9615" s="36"/>
      <c r="U9615" s="36"/>
      <c r="V9615" s="36"/>
    </row>
    <row r="9616" spans="11:22" x14ac:dyDescent="0.25">
      <c r="K9616" s="36"/>
      <c r="L9616" s="37"/>
      <c r="M9616" s="37"/>
      <c r="N9616" s="37"/>
      <c r="O9616" s="37"/>
      <c r="P9616" s="36"/>
      <c r="S9616" s="36"/>
      <c r="T9616" s="36"/>
      <c r="U9616" s="36"/>
      <c r="V9616" s="36"/>
    </row>
    <row r="9617" spans="11:22" x14ac:dyDescent="0.25">
      <c r="K9617" s="36"/>
      <c r="L9617" s="37"/>
      <c r="M9617" s="37"/>
      <c r="N9617" s="37"/>
      <c r="O9617" s="37"/>
      <c r="P9617" s="36"/>
      <c r="S9617" s="36"/>
      <c r="T9617" s="36"/>
      <c r="U9617" s="36"/>
      <c r="V9617" s="36"/>
    </row>
    <row r="9618" spans="11:22" x14ac:dyDescent="0.25">
      <c r="K9618" s="36"/>
      <c r="L9618" s="37"/>
      <c r="M9618" s="37"/>
      <c r="N9618" s="37"/>
      <c r="O9618" s="37"/>
      <c r="P9618" s="36"/>
      <c r="S9618" s="36"/>
      <c r="T9618" s="36"/>
      <c r="U9618" s="36"/>
      <c r="V9618" s="36"/>
    </row>
    <row r="9619" spans="11:22" x14ac:dyDescent="0.25">
      <c r="K9619" s="36"/>
      <c r="L9619" s="37"/>
      <c r="M9619" s="37"/>
      <c r="N9619" s="37"/>
      <c r="O9619" s="37"/>
      <c r="P9619" s="36"/>
      <c r="S9619" s="36"/>
      <c r="T9619" s="36"/>
      <c r="U9619" s="36"/>
      <c r="V9619" s="36"/>
    </row>
    <row r="9620" spans="11:22" x14ac:dyDescent="0.25">
      <c r="K9620" s="36"/>
      <c r="L9620" s="37"/>
      <c r="M9620" s="37"/>
      <c r="N9620" s="37"/>
      <c r="O9620" s="37"/>
      <c r="P9620" s="36"/>
      <c r="S9620" s="36"/>
      <c r="T9620" s="36"/>
      <c r="U9620" s="36"/>
      <c r="V9620" s="36"/>
    </row>
    <row r="9621" spans="11:22" x14ac:dyDescent="0.25">
      <c r="K9621" s="36"/>
      <c r="L9621" s="37"/>
      <c r="M9621" s="37"/>
      <c r="N9621" s="37"/>
      <c r="O9621" s="37"/>
      <c r="P9621" s="36"/>
      <c r="S9621" s="36"/>
      <c r="T9621" s="36"/>
      <c r="U9621" s="36"/>
      <c r="V9621" s="36"/>
    </row>
    <row r="9622" spans="11:22" x14ac:dyDescent="0.25">
      <c r="K9622" s="36"/>
      <c r="L9622" s="37"/>
      <c r="M9622" s="37"/>
      <c r="N9622" s="37"/>
      <c r="O9622" s="37"/>
      <c r="P9622" s="36"/>
      <c r="S9622" s="36"/>
      <c r="T9622" s="36"/>
      <c r="U9622" s="36"/>
      <c r="V9622" s="36"/>
    </row>
    <row r="9623" spans="11:22" x14ac:dyDescent="0.25">
      <c r="K9623" s="36"/>
      <c r="L9623" s="37"/>
      <c r="M9623" s="37"/>
      <c r="N9623" s="37"/>
      <c r="O9623" s="37"/>
      <c r="P9623" s="36"/>
      <c r="S9623" s="36"/>
      <c r="T9623" s="36"/>
      <c r="U9623" s="36"/>
      <c r="V9623" s="36"/>
    </row>
    <row r="9624" spans="11:22" x14ac:dyDescent="0.25">
      <c r="K9624" s="36"/>
      <c r="L9624" s="37"/>
      <c r="M9624" s="37"/>
      <c r="N9624" s="37"/>
      <c r="O9624" s="37"/>
      <c r="P9624" s="36"/>
      <c r="S9624" s="36"/>
      <c r="T9624" s="36"/>
      <c r="U9624" s="36"/>
      <c r="V9624" s="36"/>
    </row>
    <row r="9625" spans="11:22" x14ac:dyDescent="0.25">
      <c r="K9625" s="36"/>
      <c r="L9625" s="37"/>
      <c r="M9625" s="37"/>
      <c r="N9625" s="37"/>
      <c r="O9625" s="37"/>
      <c r="P9625" s="36"/>
      <c r="S9625" s="36"/>
      <c r="T9625" s="36"/>
      <c r="U9625" s="36"/>
      <c r="V9625" s="36"/>
    </row>
    <row r="9626" spans="11:22" x14ac:dyDescent="0.25">
      <c r="K9626" s="36"/>
      <c r="L9626" s="37"/>
      <c r="M9626" s="37"/>
      <c r="N9626" s="37"/>
      <c r="O9626" s="37"/>
      <c r="P9626" s="36"/>
      <c r="S9626" s="36"/>
      <c r="T9626" s="36"/>
      <c r="U9626" s="36"/>
      <c r="V9626" s="36"/>
    </row>
    <row r="9627" spans="11:22" x14ac:dyDescent="0.25">
      <c r="K9627" s="36"/>
      <c r="L9627" s="37"/>
      <c r="M9627" s="37"/>
      <c r="N9627" s="37"/>
      <c r="O9627" s="37"/>
      <c r="P9627" s="36"/>
      <c r="S9627" s="36"/>
      <c r="T9627" s="36"/>
      <c r="U9627" s="36"/>
      <c r="V9627" s="36"/>
    </row>
    <row r="9628" spans="11:22" x14ac:dyDescent="0.25">
      <c r="K9628" s="36"/>
      <c r="L9628" s="37"/>
      <c r="M9628" s="37"/>
      <c r="N9628" s="37"/>
      <c r="O9628" s="37"/>
      <c r="P9628" s="36"/>
      <c r="S9628" s="36"/>
      <c r="T9628" s="36"/>
      <c r="U9628" s="36"/>
      <c r="V9628" s="36"/>
    </row>
    <row r="9629" spans="11:22" x14ac:dyDescent="0.25">
      <c r="K9629" s="36"/>
      <c r="L9629" s="37"/>
      <c r="M9629" s="37"/>
      <c r="N9629" s="37"/>
      <c r="O9629" s="37"/>
      <c r="P9629" s="36"/>
      <c r="S9629" s="36"/>
      <c r="T9629" s="36"/>
      <c r="U9629" s="36"/>
      <c r="V9629" s="36"/>
    </row>
    <row r="9630" spans="11:22" x14ac:dyDescent="0.25">
      <c r="K9630" s="36"/>
      <c r="L9630" s="37"/>
      <c r="M9630" s="37"/>
      <c r="N9630" s="37"/>
      <c r="O9630" s="37"/>
      <c r="P9630" s="36"/>
      <c r="S9630" s="36"/>
      <c r="T9630" s="36"/>
      <c r="U9630" s="36"/>
      <c r="V9630" s="36"/>
    </row>
    <row r="9631" spans="11:22" x14ac:dyDescent="0.25">
      <c r="K9631" s="36"/>
      <c r="L9631" s="37"/>
      <c r="M9631" s="37"/>
      <c r="N9631" s="37"/>
      <c r="O9631" s="37"/>
      <c r="P9631" s="36"/>
      <c r="S9631" s="36"/>
      <c r="T9631" s="36"/>
      <c r="U9631" s="36"/>
      <c r="V9631" s="36"/>
    </row>
    <row r="9632" spans="11:22" x14ac:dyDescent="0.25">
      <c r="K9632" s="36"/>
      <c r="L9632" s="37"/>
      <c r="M9632" s="37"/>
      <c r="N9632" s="37"/>
      <c r="O9632" s="37"/>
      <c r="P9632" s="36"/>
      <c r="S9632" s="36"/>
      <c r="T9632" s="36"/>
      <c r="U9632" s="36"/>
      <c r="V9632" s="36"/>
    </row>
    <row r="9633" spans="11:22" x14ac:dyDescent="0.25">
      <c r="K9633" s="36"/>
      <c r="L9633" s="37"/>
      <c r="M9633" s="37"/>
      <c r="N9633" s="37"/>
      <c r="O9633" s="37"/>
      <c r="P9633" s="36"/>
      <c r="S9633" s="36"/>
      <c r="T9633" s="36"/>
      <c r="U9633" s="36"/>
      <c r="V9633" s="36"/>
    </row>
    <row r="9634" spans="11:22" x14ac:dyDescent="0.25">
      <c r="K9634" s="36"/>
      <c r="L9634" s="37"/>
      <c r="M9634" s="37"/>
      <c r="N9634" s="37"/>
      <c r="O9634" s="37"/>
      <c r="P9634" s="36"/>
      <c r="S9634" s="36"/>
      <c r="T9634" s="36"/>
      <c r="U9634" s="36"/>
      <c r="V9634" s="36"/>
    </row>
    <row r="9635" spans="11:22" x14ac:dyDescent="0.25">
      <c r="K9635" s="36"/>
      <c r="L9635" s="37"/>
      <c r="M9635" s="37"/>
      <c r="N9635" s="37"/>
      <c r="O9635" s="37"/>
      <c r="P9635" s="36"/>
      <c r="S9635" s="36"/>
      <c r="T9635" s="36"/>
      <c r="U9635" s="36"/>
      <c r="V9635" s="36"/>
    </row>
    <row r="9636" spans="11:22" x14ac:dyDescent="0.25">
      <c r="K9636" s="36"/>
      <c r="L9636" s="37"/>
      <c r="M9636" s="37"/>
      <c r="N9636" s="37"/>
      <c r="O9636" s="37"/>
      <c r="P9636" s="36"/>
      <c r="S9636" s="36"/>
      <c r="T9636" s="36"/>
      <c r="U9636" s="36"/>
      <c r="V9636" s="36"/>
    </row>
    <row r="9637" spans="11:22" x14ac:dyDescent="0.25">
      <c r="K9637" s="36"/>
      <c r="L9637" s="37"/>
      <c r="M9637" s="37"/>
      <c r="N9637" s="37"/>
      <c r="O9637" s="37"/>
      <c r="P9637" s="36"/>
      <c r="S9637" s="36"/>
      <c r="T9637" s="36"/>
      <c r="U9637" s="36"/>
      <c r="V9637" s="36"/>
    </row>
    <row r="9638" spans="11:22" x14ac:dyDescent="0.25">
      <c r="K9638" s="36"/>
      <c r="L9638" s="37"/>
      <c r="M9638" s="37"/>
      <c r="N9638" s="37"/>
      <c r="O9638" s="37"/>
      <c r="P9638" s="36"/>
      <c r="S9638" s="36"/>
      <c r="T9638" s="36"/>
      <c r="U9638" s="36"/>
      <c r="V9638" s="36"/>
    </row>
    <row r="9639" spans="11:22" x14ac:dyDescent="0.25">
      <c r="K9639" s="36"/>
      <c r="L9639" s="37"/>
      <c r="M9639" s="37"/>
      <c r="N9639" s="37"/>
      <c r="O9639" s="37"/>
      <c r="P9639" s="36"/>
      <c r="S9639" s="36"/>
      <c r="T9639" s="36"/>
      <c r="U9639" s="36"/>
      <c r="V9639" s="36"/>
    </row>
    <row r="9640" spans="11:22" x14ac:dyDescent="0.25">
      <c r="K9640" s="36"/>
      <c r="L9640" s="37"/>
      <c r="M9640" s="37"/>
      <c r="N9640" s="37"/>
      <c r="O9640" s="37"/>
      <c r="P9640" s="36"/>
      <c r="S9640" s="36"/>
      <c r="T9640" s="36"/>
      <c r="U9640" s="36"/>
      <c r="V9640" s="36"/>
    </row>
    <row r="9641" spans="11:22" x14ac:dyDescent="0.25">
      <c r="K9641" s="36"/>
      <c r="L9641" s="37"/>
      <c r="M9641" s="37"/>
      <c r="N9641" s="37"/>
      <c r="O9641" s="37"/>
      <c r="P9641" s="36"/>
      <c r="S9641" s="36"/>
      <c r="T9641" s="36"/>
      <c r="U9641" s="36"/>
      <c r="V9641" s="36"/>
    </row>
    <row r="9642" spans="11:22" x14ac:dyDescent="0.25">
      <c r="K9642" s="36"/>
      <c r="L9642" s="37"/>
      <c r="M9642" s="37"/>
      <c r="N9642" s="37"/>
      <c r="O9642" s="37"/>
      <c r="P9642" s="36"/>
      <c r="S9642" s="36"/>
      <c r="T9642" s="36"/>
      <c r="U9642" s="36"/>
      <c r="V9642" s="36"/>
    </row>
    <row r="9643" spans="11:22" x14ac:dyDescent="0.25">
      <c r="K9643" s="36"/>
      <c r="L9643" s="37"/>
      <c r="M9643" s="37"/>
      <c r="N9643" s="37"/>
      <c r="O9643" s="37"/>
      <c r="P9643" s="36"/>
      <c r="S9643" s="36"/>
      <c r="T9643" s="36"/>
      <c r="U9643" s="36"/>
      <c r="V9643" s="36"/>
    </row>
    <row r="9644" spans="11:22" x14ac:dyDescent="0.25">
      <c r="K9644" s="36"/>
      <c r="L9644" s="37"/>
      <c r="M9644" s="37"/>
      <c r="N9644" s="37"/>
      <c r="O9644" s="37"/>
      <c r="P9644" s="36"/>
      <c r="S9644" s="36"/>
      <c r="T9644" s="36"/>
      <c r="U9644" s="36"/>
      <c r="V9644" s="36"/>
    </row>
    <row r="9645" spans="11:22" x14ac:dyDescent="0.25">
      <c r="K9645" s="36"/>
      <c r="L9645" s="37"/>
      <c r="M9645" s="37"/>
      <c r="N9645" s="37"/>
      <c r="O9645" s="37"/>
      <c r="P9645" s="36"/>
      <c r="S9645" s="36"/>
      <c r="T9645" s="36"/>
      <c r="U9645" s="36"/>
      <c r="V9645" s="36"/>
    </row>
    <row r="9646" spans="11:22" x14ac:dyDescent="0.25">
      <c r="K9646" s="36"/>
      <c r="L9646" s="37"/>
      <c r="M9646" s="37"/>
      <c r="N9646" s="37"/>
      <c r="O9646" s="37"/>
      <c r="P9646" s="36"/>
      <c r="S9646" s="36"/>
      <c r="T9646" s="36"/>
      <c r="U9646" s="36"/>
      <c r="V9646" s="36"/>
    </row>
    <row r="9647" spans="11:22" x14ac:dyDescent="0.25">
      <c r="K9647" s="36"/>
      <c r="L9647" s="37"/>
      <c r="M9647" s="37"/>
      <c r="N9647" s="37"/>
      <c r="O9647" s="37"/>
      <c r="P9647" s="36"/>
      <c r="S9647" s="36"/>
      <c r="T9647" s="36"/>
      <c r="U9647" s="36"/>
      <c r="V9647" s="36"/>
    </row>
    <row r="9648" spans="11:22" x14ac:dyDescent="0.25">
      <c r="K9648" s="36"/>
      <c r="L9648" s="37"/>
      <c r="M9648" s="37"/>
      <c r="N9648" s="37"/>
      <c r="O9648" s="37"/>
      <c r="P9648" s="36"/>
      <c r="S9648" s="36"/>
      <c r="T9648" s="36"/>
      <c r="U9648" s="36"/>
      <c r="V9648" s="36"/>
    </row>
    <row r="9649" spans="11:22" x14ac:dyDescent="0.25">
      <c r="K9649" s="36"/>
      <c r="L9649" s="37"/>
      <c r="M9649" s="37"/>
      <c r="N9649" s="37"/>
      <c r="O9649" s="37"/>
      <c r="P9649" s="36"/>
      <c r="S9649" s="36"/>
      <c r="T9649" s="36"/>
      <c r="U9649" s="36"/>
      <c r="V9649" s="36"/>
    </row>
    <row r="9650" spans="11:22" x14ac:dyDescent="0.25">
      <c r="K9650" s="36"/>
      <c r="L9650" s="37"/>
      <c r="M9650" s="37"/>
      <c r="N9650" s="37"/>
      <c r="O9650" s="37"/>
      <c r="P9650" s="36"/>
      <c r="S9650" s="36"/>
      <c r="T9650" s="36"/>
      <c r="U9650" s="36"/>
      <c r="V9650" s="36"/>
    </row>
    <row r="9651" spans="11:22" x14ac:dyDescent="0.25">
      <c r="K9651" s="36"/>
      <c r="L9651" s="37"/>
      <c r="M9651" s="37"/>
      <c r="N9651" s="37"/>
      <c r="O9651" s="37"/>
      <c r="P9651" s="36"/>
      <c r="S9651" s="36"/>
      <c r="T9651" s="36"/>
      <c r="U9651" s="36"/>
      <c r="V9651" s="36"/>
    </row>
    <row r="9652" spans="11:22" x14ac:dyDescent="0.25">
      <c r="K9652" s="36"/>
      <c r="L9652" s="37"/>
      <c r="M9652" s="37"/>
      <c r="N9652" s="37"/>
      <c r="O9652" s="37"/>
      <c r="P9652" s="36"/>
      <c r="S9652" s="36"/>
      <c r="T9652" s="36"/>
      <c r="U9652" s="36"/>
      <c r="V9652" s="36"/>
    </row>
    <row r="9653" spans="11:22" x14ac:dyDescent="0.25">
      <c r="K9653" s="36"/>
      <c r="L9653" s="37"/>
      <c r="M9653" s="37"/>
      <c r="N9653" s="37"/>
      <c r="O9653" s="37"/>
      <c r="P9653" s="36"/>
      <c r="S9653" s="36"/>
      <c r="T9653" s="36"/>
      <c r="U9653" s="36"/>
      <c r="V9653" s="36"/>
    </row>
    <row r="9654" spans="11:22" x14ac:dyDescent="0.25">
      <c r="K9654" s="36"/>
      <c r="L9654" s="37"/>
      <c r="M9654" s="37"/>
      <c r="N9654" s="37"/>
      <c r="O9654" s="37"/>
      <c r="P9654" s="36"/>
      <c r="S9654" s="36"/>
      <c r="T9654" s="36"/>
      <c r="U9654" s="36"/>
      <c r="V9654" s="36"/>
    </row>
    <row r="9655" spans="11:22" x14ac:dyDescent="0.25">
      <c r="K9655" s="36"/>
      <c r="L9655" s="37"/>
      <c r="M9655" s="37"/>
      <c r="N9655" s="37"/>
      <c r="O9655" s="37"/>
      <c r="P9655" s="36"/>
      <c r="S9655" s="36"/>
      <c r="T9655" s="36"/>
      <c r="U9655" s="36"/>
      <c r="V9655" s="36"/>
    </row>
    <row r="9656" spans="11:22" x14ac:dyDescent="0.25">
      <c r="K9656" s="36"/>
      <c r="L9656" s="37"/>
      <c r="M9656" s="37"/>
      <c r="N9656" s="37"/>
      <c r="O9656" s="37"/>
      <c r="P9656" s="36"/>
      <c r="S9656" s="36"/>
      <c r="T9656" s="36"/>
      <c r="U9656" s="36"/>
      <c r="V9656" s="36"/>
    </row>
    <row r="9657" spans="11:22" x14ac:dyDescent="0.25">
      <c r="K9657" s="36"/>
      <c r="L9657" s="37"/>
      <c r="M9657" s="37"/>
      <c r="N9657" s="37"/>
      <c r="O9657" s="37"/>
      <c r="P9657" s="36"/>
      <c r="S9657" s="36"/>
      <c r="T9657" s="36"/>
      <c r="U9657" s="36"/>
      <c r="V9657" s="36"/>
    </row>
    <row r="9658" spans="11:22" x14ac:dyDescent="0.25">
      <c r="K9658" s="36"/>
      <c r="L9658" s="37"/>
      <c r="M9658" s="37"/>
      <c r="N9658" s="37"/>
      <c r="O9658" s="37"/>
      <c r="P9658" s="36"/>
      <c r="S9658" s="36"/>
      <c r="T9658" s="36"/>
      <c r="U9658" s="36"/>
      <c r="V9658" s="36"/>
    </row>
    <row r="9659" spans="11:22" x14ac:dyDescent="0.25">
      <c r="K9659" s="36"/>
      <c r="L9659" s="37"/>
      <c r="M9659" s="37"/>
      <c r="N9659" s="37"/>
      <c r="O9659" s="37"/>
      <c r="P9659" s="36"/>
      <c r="S9659" s="36"/>
      <c r="T9659" s="36"/>
      <c r="U9659" s="36"/>
      <c r="V9659" s="36"/>
    </row>
    <row r="9660" spans="11:22" x14ac:dyDescent="0.25">
      <c r="K9660" s="36"/>
      <c r="L9660" s="37"/>
      <c r="M9660" s="37"/>
      <c r="N9660" s="37"/>
      <c r="O9660" s="37"/>
      <c r="P9660" s="36"/>
      <c r="S9660" s="36"/>
      <c r="T9660" s="36"/>
      <c r="U9660" s="36"/>
      <c r="V9660" s="36"/>
    </row>
    <row r="9661" spans="11:22" x14ac:dyDescent="0.25">
      <c r="K9661" s="36"/>
      <c r="L9661" s="37"/>
      <c r="M9661" s="37"/>
      <c r="N9661" s="37"/>
      <c r="O9661" s="37"/>
      <c r="P9661" s="36"/>
      <c r="S9661" s="36"/>
      <c r="T9661" s="36"/>
      <c r="U9661" s="36"/>
      <c r="V9661" s="36"/>
    </row>
    <row r="9662" spans="11:22" x14ac:dyDescent="0.25">
      <c r="K9662" s="36"/>
      <c r="L9662" s="37"/>
      <c r="M9662" s="37"/>
      <c r="N9662" s="37"/>
      <c r="O9662" s="37"/>
      <c r="P9662" s="36"/>
      <c r="S9662" s="36"/>
      <c r="T9662" s="36"/>
      <c r="U9662" s="36"/>
      <c r="V9662" s="36"/>
    </row>
    <row r="9663" spans="11:22" x14ac:dyDescent="0.25">
      <c r="K9663" s="36"/>
      <c r="L9663" s="37"/>
      <c r="M9663" s="37"/>
      <c r="N9663" s="37"/>
      <c r="O9663" s="37"/>
      <c r="P9663" s="36"/>
      <c r="S9663" s="36"/>
      <c r="T9663" s="36"/>
      <c r="U9663" s="36"/>
      <c r="V9663" s="36"/>
    </row>
    <row r="9664" spans="11:22" x14ac:dyDescent="0.25">
      <c r="K9664" s="36"/>
      <c r="L9664" s="37"/>
      <c r="M9664" s="37"/>
      <c r="N9664" s="37"/>
      <c r="O9664" s="37"/>
      <c r="P9664" s="36"/>
      <c r="S9664" s="36"/>
      <c r="T9664" s="36"/>
      <c r="U9664" s="36"/>
      <c r="V9664" s="36"/>
    </row>
    <row r="9665" spans="11:22" x14ac:dyDescent="0.25">
      <c r="K9665" s="36"/>
      <c r="L9665" s="37"/>
      <c r="M9665" s="37"/>
      <c r="N9665" s="37"/>
      <c r="O9665" s="37"/>
      <c r="P9665" s="36"/>
      <c r="S9665" s="36"/>
      <c r="T9665" s="36"/>
      <c r="U9665" s="36"/>
      <c r="V9665" s="36"/>
    </row>
    <row r="9666" spans="11:22" x14ac:dyDescent="0.25">
      <c r="K9666" s="36"/>
      <c r="L9666" s="37"/>
      <c r="M9666" s="37"/>
      <c r="N9666" s="37"/>
      <c r="O9666" s="37"/>
      <c r="P9666" s="36"/>
      <c r="S9666" s="36"/>
      <c r="T9666" s="36"/>
      <c r="U9666" s="36"/>
      <c r="V9666" s="36"/>
    </row>
    <row r="9667" spans="11:22" x14ac:dyDescent="0.25">
      <c r="K9667" s="36"/>
      <c r="L9667" s="37"/>
      <c r="M9667" s="37"/>
      <c r="N9667" s="37"/>
      <c r="O9667" s="37"/>
      <c r="P9667" s="36"/>
      <c r="S9667" s="36"/>
      <c r="T9667" s="36"/>
      <c r="U9667" s="36"/>
      <c r="V9667" s="36"/>
    </row>
    <row r="9668" spans="11:22" x14ac:dyDescent="0.25">
      <c r="K9668" s="36"/>
      <c r="L9668" s="37"/>
      <c r="M9668" s="37"/>
      <c r="N9668" s="37"/>
      <c r="O9668" s="37"/>
      <c r="P9668" s="36"/>
      <c r="S9668" s="36"/>
      <c r="T9668" s="36"/>
      <c r="U9668" s="36"/>
      <c r="V9668" s="36"/>
    </row>
    <row r="9669" spans="11:22" x14ac:dyDescent="0.25">
      <c r="K9669" s="36"/>
      <c r="L9669" s="37"/>
      <c r="M9669" s="37"/>
      <c r="N9669" s="37"/>
      <c r="O9669" s="37"/>
      <c r="P9669" s="36"/>
      <c r="S9669" s="36"/>
      <c r="T9669" s="36"/>
      <c r="U9669" s="36"/>
      <c r="V9669" s="36"/>
    </row>
    <row r="9670" spans="11:22" x14ac:dyDescent="0.25">
      <c r="K9670" s="36"/>
      <c r="L9670" s="37"/>
      <c r="M9670" s="37"/>
      <c r="N9670" s="37"/>
      <c r="O9670" s="37"/>
      <c r="P9670" s="36"/>
      <c r="S9670" s="36"/>
      <c r="T9670" s="36"/>
      <c r="U9670" s="36"/>
      <c r="V9670" s="36"/>
    </row>
    <row r="9671" spans="11:22" x14ac:dyDescent="0.25">
      <c r="K9671" s="36"/>
      <c r="L9671" s="37"/>
      <c r="M9671" s="37"/>
      <c r="N9671" s="37"/>
      <c r="O9671" s="37"/>
      <c r="P9671" s="36"/>
      <c r="S9671" s="36"/>
      <c r="T9671" s="36"/>
      <c r="U9671" s="36"/>
      <c r="V9671" s="36"/>
    </row>
    <row r="9672" spans="11:22" x14ac:dyDescent="0.25">
      <c r="K9672" s="36"/>
      <c r="L9672" s="37"/>
      <c r="M9672" s="37"/>
      <c r="N9672" s="37"/>
      <c r="O9672" s="37"/>
      <c r="P9672" s="36"/>
      <c r="S9672" s="36"/>
      <c r="T9672" s="36"/>
      <c r="U9672" s="36"/>
      <c r="V9672" s="36"/>
    </row>
    <row r="9673" spans="11:22" x14ac:dyDescent="0.25">
      <c r="K9673" s="36"/>
      <c r="L9673" s="37"/>
      <c r="M9673" s="37"/>
      <c r="N9673" s="37"/>
      <c r="O9673" s="37"/>
      <c r="P9673" s="36"/>
      <c r="S9673" s="36"/>
      <c r="T9673" s="36"/>
      <c r="U9673" s="36"/>
      <c r="V9673" s="36"/>
    </row>
    <row r="9674" spans="11:22" x14ac:dyDescent="0.25">
      <c r="K9674" s="36"/>
      <c r="L9674" s="37"/>
      <c r="M9674" s="37"/>
      <c r="N9674" s="37"/>
      <c r="O9674" s="37"/>
      <c r="P9674" s="36"/>
      <c r="S9674" s="36"/>
      <c r="T9674" s="36"/>
      <c r="U9674" s="36"/>
      <c r="V9674" s="36"/>
    </row>
    <row r="9675" spans="11:22" x14ac:dyDescent="0.25">
      <c r="K9675" s="36"/>
      <c r="L9675" s="37"/>
      <c r="M9675" s="37"/>
      <c r="N9675" s="37"/>
      <c r="O9675" s="37"/>
      <c r="P9675" s="36"/>
      <c r="S9675" s="36"/>
      <c r="T9675" s="36"/>
      <c r="U9675" s="36"/>
      <c r="V9675" s="36"/>
    </row>
    <row r="9676" spans="11:22" x14ac:dyDescent="0.25">
      <c r="K9676" s="36"/>
      <c r="L9676" s="37"/>
      <c r="M9676" s="37"/>
      <c r="N9676" s="37"/>
      <c r="O9676" s="37"/>
      <c r="P9676" s="36"/>
      <c r="S9676" s="36"/>
      <c r="T9676" s="36"/>
      <c r="U9676" s="36"/>
      <c r="V9676" s="36"/>
    </row>
    <row r="9677" spans="11:22" x14ac:dyDescent="0.25">
      <c r="K9677" s="36"/>
      <c r="L9677" s="37"/>
      <c r="M9677" s="37"/>
      <c r="N9677" s="37"/>
      <c r="O9677" s="37"/>
      <c r="P9677" s="36"/>
      <c r="S9677" s="36"/>
      <c r="T9677" s="36"/>
      <c r="U9677" s="36"/>
      <c r="V9677" s="36"/>
    </row>
    <row r="9678" spans="11:22" x14ac:dyDescent="0.25">
      <c r="K9678" s="36"/>
      <c r="L9678" s="37"/>
      <c r="M9678" s="37"/>
      <c r="N9678" s="37"/>
      <c r="O9678" s="37"/>
      <c r="P9678" s="36"/>
      <c r="S9678" s="36"/>
      <c r="T9678" s="36"/>
      <c r="U9678" s="36"/>
      <c r="V9678" s="36"/>
    </row>
    <row r="9679" spans="11:22" x14ac:dyDescent="0.25">
      <c r="K9679" s="36"/>
      <c r="L9679" s="37"/>
      <c r="M9679" s="37"/>
      <c r="N9679" s="37"/>
      <c r="O9679" s="37"/>
      <c r="P9679" s="36"/>
      <c r="S9679" s="36"/>
      <c r="T9679" s="36"/>
      <c r="U9679" s="36"/>
      <c r="V9679" s="36"/>
    </row>
    <row r="9680" spans="11:22" x14ac:dyDescent="0.25">
      <c r="K9680" s="36"/>
      <c r="L9680" s="37"/>
      <c r="M9680" s="37"/>
      <c r="N9680" s="37"/>
      <c r="O9680" s="37"/>
      <c r="P9680" s="36"/>
      <c r="S9680" s="36"/>
      <c r="T9680" s="36"/>
      <c r="U9680" s="36"/>
      <c r="V9680" s="36"/>
    </row>
    <row r="9681" spans="11:22" x14ac:dyDescent="0.25">
      <c r="K9681" s="36"/>
      <c r="L9681" s="37"/>
      <c r="M9681" s="37"/>
      <c r="N9681" s="37"/>
      <c r="O9681" s="37"/>
      <c r="P9681" s="36"/>
      <c r="S9681" s="36"/>
      <c r="T9681" s="36"/>
      <c r="U9681" s="36"/>
      <c r="V9681" s="36"/>
    </row>
    <row r="9682" spans="11:22" x14ac:dyDescent="0.25">
      <c r="K9682" s="36"/>
      <c r="L9682" s="37"/>
      <c r="M9682" s="37"/>
      <c r="N9682" s="37"/>
      <c r="O9682" s="37"/>
      <c r="P9682" s="36"/>
      <c r="S9682" s="36"/>
      <c r="T9682" s="36"/>
      <c r="U9682" s="36"/>
      <c r="V9682" s="36"/>
    </row>
    <row r="9683" spans="11:22" x14ac:dyDescent="0.25">
      <c r="K9683" s="36"/>
      <c r="L9683" s="37"/>
      <c r="M9683" s="37"/>
      <c r="N9683" s="37"/>
      <c r="O9683" s="37"/>
      <c r="P9683" s="36"/>
      <c r="S9683" s="36"/>
      <c r="T9683" s="36"/>
      <c r="U9683" s="36"/>
      <c r="V9683" s="36"/>
    </row>
    <row r="9684" spans="11:22" x14ac:dyDescent="0.25">
      <c r="K9684" s="36"/>
      <c r="L9684" s="37"/>
      <c r="M9684" s="37"/>
      <c r="N9684" s="37"/>
      <c r="O9684" s="37"/>
      <c r="P9684" s="36"/>
      <c r="S9684" s="36"/>
      <c r="T9684" s="36"/>
      <c r="U9684" s="36"/>
      <c r="V9684" s="36"/>
    </row>
    <row r="9685" spans="11:22" x14ac:dyDescent="0.25">
      <c r="K9685" s="36"/>
      <c r="L9685" s="37"/>
      <c r="M9685" s="37"/>
      <c r="N9685" s="37"/>
      <c r="O9685" s="37"/>
      <c r="P9685" s="36"/>
      <c r="S9685" s="36"/>
      <c r="T9685" s="36"/>
      <c r="U9685" s="36"/>
      <c r="V9685" s="36"/>
    </row>
    <row r="9686" spans="11:22" x14ac:dyDescent="0.25">
      <c r="K9686" s="36"/>
      <c r="L9686" s="37"/>
      <c r="M9686" s="37"/>
      <c r="N9686" s="37"/>
      <c r="O9686" s="37"/>
      <c r="P9686" s="36"/>
      <c r="S9686" s="36"/>
      <c r="T9686" s="36"/>
      <c r="U9686" s="36"/>
      <c r="V9686" s="36"/>
    </row>
    <row r="9687" spans="11:22" x14ac:dyDescent="0.25">
      <c r="K9687" s="36"/>
      <c r="L9687" s="37"/>
      <c r="M9687" s="37"/>
      <c r="N9687" s="37"/>
      <c r="O9687" s="37"/>
      <c r="P9687" s="36"/>
      <c r="S9687" s="36"/>
      <c r="T9687" s="36"/>
      <c r="U9687" s="36"/>
      <c r="V9687" s="36"/>
    </row>
    <row r="9688" spans="11:22" x14ac:dyDescent="0.25">
      <c r="K9688" s="36"/>
      <c r="L9688" s="37"/>
      <c r="M9688" s="37"/>
      <c r="N9688" s="37"/>
      <c r="O9688" s="37"/>
      <c r="P9688" s="36"/>
      <c r="S9688" s="36"/>
      <c r="T9688" s="36"/>
      <c r="U9688" s="36"/>
      <c r="V9688" s="36"/>
    </row>
    <row r="9689" spans="11:22" x14ac:dyDescent="0.25">
      <c r="K9689" s="36"/>
      <c r="L9689" s="37"/>
      <c r="M9689" s="37"/>
      <c r="N9689" s="37"/>
      <c r="O9689" s="37"/>
      <c r="P9689" s="36"/>
      <c r="S9689" s="36"/>
      <c r="T9689" s="36"/>
      <c r="U9689" s="36"/>
      <c r="V9689" s="36"/>
    </row>
    <row r="9690" spans="11:22" x14ac:dyDescent="0.25">
      <c r="K9690" s="36"/>
      <c r="L9690" s="37"/>
      <c r="M9690" s="37"/>
      <c r="N9690" s="37"/>
      <c r="O9690" s="37"/>
      <c r="P9690" s="36"/>
      <c r="S9690" s="36"/>
      <c r="T9690" s="36"/>
      <c r="U9690" s="36"/>
      <c r="V9690" s="36"/>
    </row>
    <row r="9691" spans="11:22" x14ac:dyDescent="0.25">
      <c r="K9691" s="36"/>
      <c r="L9691" s="37"/>
      <c r="M9691" s="37"/>
      <c r="N9691" s="37"/>
      <c r="O9691" s="37"/>
      <c r="P9691" s="36"/>
      <c r="S9691" s="36"/>
      <c r="T9691" s="36"/>
      <c r="U9691" s="36"/>
      <c r="V9691" s="36"/>
    </row>
    <row r="9692" spans="11:22" x14ac:dyDescent="0.25">
      <c r="K9692" s="36"/>
      <c r="L9692" s="37"/>
      <c r="M9692" s="37"/>
      <c r="N9692" s="37"/>
      <c r="O9692" s="37"/>
      <c r="P9692" s="36"/>
      <c r="S9692" s="36"/>
      <c r="T9692" s="36"/>
      <c r="U9692" s="36"/>
      <c r="V9692" s="36"/>
    </row>
    <row r="9693" spans="11:22" x14ac:dyDescent="0.25">
      <c r="K9693" s="36"/>
      <c r="L9693" s="37"/>
      <c r="M9693" s="37"/>
      <c r="N9693" s="37"/>
      <c r="O9693" s="37"/>
      <c r="P9693" s="36"/>
      <c r="S9693" s="36"/>
      <c r="T9693" s="36"/>
      <c r="U9693" s="36"/>
      <c r="V9693" s="36"/>
    </row>
    <row r="9694" spans="11:22" x14ac:dyDescent="0.25">
      <c r="K9694" s="36"/>
      <c r="L9694" s="37"/>
      <c r="M9694" s="37"/>
      <c r="N9694" s="37"/>
      <c r="O9694" s="37"/>
      <c r="P9694" s="36"/>
      <c r="S9694" s="36"/>
      <c r="T9694" s="36"/>
      <c r="U9694" s="36"/>
      <c r="V9694" s="36"/>
    </row>
    <row r="9695" spans="11:22" x14ac:dyDescent="0.25">
      <c r="K9695" s="36"/>
      <c r="L9695" s="37"/>
      <c r="M9695" s="37"/>
      <c r="N9695" s="37"/>
      <c r="O9695" s="37"/>
      <c r="P9695" s="36"/>
      <c r="S9695" s="36"/>
      <c r="T9695" s="36"/>
      <c r="U9695" s="36"/>
      <c r="V9695" s="36"/>
    </row>
    <row r="9696" spans="11:22" x14ac:dyDescent="0.25">
      <c r="K9696" s="36"/>
      <c r="L9696" s="37"/>
      <c r="M9696" s="37"/>
      <c r="N9696" s="37"/>
      <c r="O9696" s="37"/>
      <c r="P9696" s="36"/>
      <c r="S9696" s="36"/>
      <c r="T9696" s="36"/>
      <c r="U9696" s="36"/>
      <c r="V9696" s="36"/>
    </row>
    <row r="9697" spans="11:22" x14ac:dyDescent="0.25">
      <c r="K9697" s="36"/>
      <c r="L9697" s="37"/>
      <c r="M9697" s="37"/>
      <c r="N9697" s="37"/>
      <c r="O9697" s="37"/>
      <c r="P9697" s="36"/>
      <c r="S9697" s="36"/>
      <c r="T9697" s="36"/>
      <c r="U9697" s="36"/>
      <c r="V9697" s="36"/>
    </row>
    <row r="9698" spans="11:22" x14ac:dyDescent="0.25">
      <c r="K9698" s="36"/>
      <c r="L9698" s="37"/>
      <c r="M9698" s="37"/>
      <c r="N9698" s="37"/>
      <c r="O9698" s="37"/>
      <c r="P9698" s="36"/>
      <c r="S9698" s="36"/>
      <c r="T9698" s="36"/>
      <c r="U9698" s="36"/>
      <c r="V9698" s="36"/>
    </row>
    <row r="9699" spans="11:22" x14ac:dyDescent="0.25">
      <c r="K9699" s="36"/>
      <c r="L9699" s="37"/>
      <c r="M9699" s="37"/>
      <c r="N9699" s="37"/>
      <c r="O9699" s="37"/>
      <c r="P9699" s="36"/>
      <c r="S9699" s="36"/>
      <c r="T9699" s="36"/>
      <c r="U9699" s="36"/>
      <c r="V9699" s="36"/>
    </row>
    <row r="9700" spans="11:22" x14ac:dyDescent="0.25">
      <c r="K9700" s="36"/>
      <c r="L9700" s="37"/>
      <c r="M9700" s="37"/>
      <c r="N9700" s="37"/>
      <c r="O9700" s="37"/>
      <c r="P9700" s="36"/>
      <c r="S9700" s="36"/>
      <c r="T9700" s="36"/>
      <c r="U9700" s="36"/>
      <c r="V9700" s="36"/>
    </row>
    <row r="9701" spans="11:22" x14ac:dyDescent="0.25">
      <c r="K9701" s="36"/>
      <c r="L9701" s="37"/>
      <c r="M9701" s="37"/>
      <c r="N9701" s="37"/>
      <c r="O9701" s="37"/>
      <c r="P9701" s="36"/>
      <c r="S9701" s="36"/>
      <c r="T9701" s="36"/>
      <c r="U9701" s="36"/>
      <c r="V9701" s="36"/>
    </row>
    <row r="9702" spans="11:22" x14ac:dyDescent="0.25">
      <c r="K9702" s="36"/>
      <c r="L9702" s="37"/>
      <c r="M9702" s="37"/>
      <c r="N9702" s="37"/>
      <c r="O9702" s="37"/>
      <c r="P9702" s="36"/>
      <c r="S9702" s="36"/>
      <c r="T9702" s="36"/>
      <c r="U9702" s="36"/>
      <c r="V9702" s="36"/>
    </row>
    <row r="9703" spans="11:22" x14ac:dyDescent="0.25">
      <c r="K9703" s="36"/>
      <c r="L9703" s="37"/>
      <c r="M9703" s="37"/>
      <c r="N9703" s="37"/>
      <c r="O9703" s="37"/>
      <c r="P9703" s="36"/>
      <c r="S9703" s="36"/>
      <c r="T9703" s="36"/>
      <c r="U9703" s="36"/>
      <c r="V9703" s="36"/>
    </row>
    <row r="9704" spans="11:22" x14ac:dyDescent="0.25">
      <c r="K9704" s="36"/>
      <c r="L9704" s="37"/>
      <c r="M9704" s="37"/>
      <c r="N9704" s="37"/>
      <c r="O9704" s="37"/>
      <c r="P9704" s="36"/>
      <c r="S9704" s="36"/>
      <c r="T9704" s="36"/>
      <c r="U9704" s="36"/>
      <c r="V9704" s="36"/>
    </row>
    <row r="9705" spans="11:22" x14ac:dyDescent="0.25">
      <c r="K9705" s="36"/>
      <c r="L9705" s="37"/>
      <c r="M9705" s="37"/>
      <c r="N9705" s="37"/>
      <c r="O9705" s="37"/>
      <c r="P9705" s="36"/>
      <c r="S9705" s="36"/>
      <c r="T9705" s="36"/>
      <c r="U9705" s="36"/>
      <c r="V9705" s="36"/>
    </row>
    <row r="9706" spans="11:22" x14ac:dyDescent="0.25">
      <c r="K9706" s="36"/>
      <c r="L9706" s="37"/>
      <c r="M9706" s="37"/>
      <c r="N9706" s="37"/>
      <c r="O9706" s="37"/>
      <c r="P9706" s="36"/>
      <c r="S9706" s="36"/>
      <c r="T9706" s="36"/>
      <c r="U9706" s="36"/>
      <c r="V9706" s="36"/>
    </row>
    <row r="9707" spans="11:22" x14ac:dyDescent="0.25">
      <c r="K9707" s="36"/>
      <c r="L9707" s="37"/>
      <c r="M9707" s="37"/>
      <c r="N9707" s="37"/>
      <c r="O9707" s="37"/>
      <c r="P9707" s="36"/>
      <c r="S9707" s="36"/>
      <c r="T9707" s="36"/>
      <c r="U9707" s="36"/>
      <c r="V9707" s="36"/>
    </row>
    <row r="9708" spans="11:22" x14ac:dyDescent="0.25">
      <c r="K9708" s="36"/>
      <c r="L9708" s="37"/>
      <c r="M9708" s="37"/>
      <c r="N9708" s="37"/>
      <c r="O9708" s="37"/>
      <c r="P9708" s="36"/>
      <c r="S9708" s="36"/>
      <c r="T9708" s="36"/>
      <c r="U9708" s="36"/>
      <c r="V9708" s="36"/>
    </row>
    <row r="9709" spans="11:22" x14ac:dyDescent="0.25">
      <c r="K9709" s="36"/>
      <c r="L9709" s="37"/>
      <c r="M9709" s="37"/>
      <c r="N9709" s="37"/>
      <c r="O9709" s="37"/>
      <c r="P9709" s="36"/>
      <c r="S9709" s="36"/>
      <c r="T9709" s="36"/>
      <c r="U9709" s="36"/>
      <c r="V9709" s="36"/>
    </row>
    <row r="9710" spans="11:22" x14ac:dyDescent="0.25">
      <c r="K9710" s="36"/>
      <c r="L9710" s="37"/>
      <c r="M9710" s="37"/>
      <c r="N9710" s="37"/>
      <c r="O9710" s="37"/>
      <c r="P9710" s="36"/>
      <c r="S9710" s="36"/>
      <c r="T9710" s="36"/>
      <c r="U9710" s="36"/>
      <c r="V9710" s="36"/>
    </row>
    <row r="9711" spans="11:22" x14ac:dyDescent="0.25">
      <c r="K9711" s="36"/>
      <c r="L9711" s="37"/>
      <c r="M9711" s="37"/>
      <c r="N9711" s="37"/>
      <c r="O9711" s="37"/>
      <c r="P9711" s="36"/>
      <c r="S9711" s="36"/>
      <c r="T9711" s="36"/>
      <c r="U9711" s="36"/>
      <c r="V9711" s="36"/>
    </row>
    <row r="9712" spans="11:22" x14ac:dyDescent="0.25">
      <c r="K9712" s="36"/>
      <c r="L9712" s="37"/>
      <c r="M9712" s="37"/>
      <c r="N9712" s="37"/>
      <c r="O9712" s="37"/>
      <c r="P9712" s="36"/>
      <c r="S9712" s="36"/>
      <c r="T9712" s="36"/>
      <c r="U9712" s="36"/>
      <c r="V9712" s="36"/>
    </row>
    <row r="9713" spans="11:22" x14ac:dyDescent="0.25">
      <c r="K9713" s="36"/>
      <c r="L9713" s="37"/>
      <c r="M9713" s="37"/>
      <c r="N9713" s="37"/>
      <c r="O9713" s="37"/>
      <c r="P9713" s="36"/>
      <c r="S9713" s="36"/>
      <c r="T9713" s="36"/>
      <c r="U9713" s="36"/>
      <c r="V9713" s="36"/>
    </row>
    <row r="9714" spans="11:22" x14ac:dyDescent="0.25">
      <c r="K9714" s="36"/>
      <c r="L9714" s="37"/>
      <c r="M9714" s="37"/>
      <c r="N9714" s="37"/>
      <c r="O9714" s="37"/>
      <c r="P9714" s="36"/>
      <c r="S9714" s="36"/>
      <c r="T9714" s="36"/>
      <c r="U9714" s="36"/>
      <c r="V9714" s="36"/>
    </row>
    <row r="9715" spans="11:22" x14ac:dyDescent="0.25">
      <c r="K9715" s="36"/>
      <c r="L9715" s="37"/>
      <c r="M9715" s="37"/>
      <c r="N9715" s="37"/>
      <c r="O9715" s="37"/>
      <c r="P9715" s="36"/>
      <c r="S9715" s="36"/>
      <c r="T9715" s="36"/>
      <c r="U9715" s="36"/>
      <c r="V9715" s="36"/>
    </row>
    <row r="9716" spans="11:22" x14ac:dyDescent="0.25">
      <c r="K9716" s="36"/>
      <c r="L9716" s="37"/>
      <c r="M9716" s="37"/>
      <c r="N9716" s="37"/>
      <c r="O9716" s="37"/>
      <c r="P9716" s="36"/>
      <c r="S9716" s="36"/>
      <c r="T9716" s="36"/>
      <c r="U9716" s="36"/>
      <c r="V9716" s="36"/>
    </row>
    <row r="9717" spans="11:22" x14ac:dyDescent="0.25">
      <c r="K9717" s="36"/>
      <c r="L9717" s="37"/>
      <c r="M9717" s="37"/>
      <c r="N9717" s="37"/>
      <c r="O9717" s="37"/>
      <c r="P9717" s="36"/>
      <c r="S9717" s="36"/>
      <c r="T9717" s="36"/>
      <c r="U9717" s="36"/>
      <c r="V9717" s="36"/>
    </row>
    <row r="9718" spans="11:22" x14ac:dyDescent="0.25">
      <c r="K9718" s="36"/>
      <c r="L9718" s="37"/>
      <c r="M9718" s="37"/>
      <c r="N9718" s="37"/>
      <c r="O9718" s="37"/>
      <c r="P9718" s="36"/>
      <c r="S9718" s="36"/>
      <c r="T9718" s="36"/>
      <c r="U9718" s="36"/>
      <c r="V9718" s="36"/>
    </row>
    <row r="9719" spans="11:22" x14ac:dyDescent="0.25">
      <c r="K9719" s="36"/>
      <c r="L9719" s="37"/>
      <c r="M9719" s="37"/>
      <c r="N9719" s="37"/>
      <c r="O9719" s="37"/>
      <c r="P9719" s="36"/>
      <c r="S9719" s="36"/>
      <c r="T9719" s="36"/>
      <c r="U9719" s="36"/>
      <c r="V9719" s="36"/>
    </row>
    <row r="9720" spans="11:22" x14ac:dyDescent="0.25">
      <c r="K9720" s="36"/>
      <c r="L9720" s="37"/>
      <c r="M9720" s="37"/>
      <c r="N9720" s="37"/>
      <c r="O9720" s="37"/>
      <c r="P9720" s="36"/>
      <c r="S9720" s="36"/>
      <c r="T9720" s="36"/>
      <c r="U9720" s="36"/>
      <c r="V9720" s="36"/>
    </row>
    <row r="9721" spans="11:22" x14ac:dyDescent="0.25">
      <c r="K9721" s="36"/>
      <c r="L9721" s="37"/>
      <c r="M9721" s="37"/>
      <c r="N9721" s="37"/>
      <c r="O9721" s="37"/>
      <c r="P9721" s="36"/>
      <c r="S9721" s="36"/>
      <c r="T9721" s="36"/>
      <c r="U9721" s="36"/>
      <c r="V9721" s="36"/>
    </row>
    <row r="9722" spans="11:22" x14ac:dyDescent="0.25">
      <c r="K9722" s="36"/>
      <c r="L9722" s="37"/>
      <c r="M9722" s="37"/>
      <c r="N9722" s="37"/>
      <c r="O9722" s="37"/>
      <c r="P9722" s="36"/>
      <c r="S9722" s="36"/>
      <c r="T9722" s="36"/>
      <c r="U9722" s="36"/>
      <c r="V9722" s="36"/>
    </row>
    <row r="9723" spans="11:22" x14ac:dyDescent="0.25">
      <c r="K9723" s="36"/>
      <c r="L9723" s="37"/>
      <c r="M9723" s="37"/>
      <c r="N9723" s="37"/>
      <c r="O9723" s="37"/>
      <c r="P9723" s="36"/>
      <c r="S9723" s="36"/>
      <c r="T9723" s="36"/>
      <c r="U9723" s="36"/>
      <c r="V9723" s="36"/>
    </row>
    <row r="9724" spans="11:22" x14ac:dyDescent="0.25">
      <c r="K9724" s="36"/>
      <c r="L9724" s="37"/>
      <c r="M9724" s="37"/>
      <c r="N9724" s="37"/>
      <c r="O9724" s="37"/>
      <c r="P9724" s="36"/>
      <c r="S9724" s="36"/>
      <c r="T9724" s="36"/>
      <c r="U9724" s="36"/>
      <c r="V9724" s="36"/>
    </row>
    <row r="9725" spans="11:22" x14ac:dyDescent="0.25">
      <c r="K9725" s="36"/>
      <c r="L9725" s="37"/>
      <c r="M9725" s="37"/>
      <c r="N9725" s="37"/>
      <c r="O9725" s="37"/>
      <c r="P9725" s="36"/>
      <c r="S9725" s="36"/>
      <c r="T9725" s="36"/>
      <c r="U9725" s="36"/>
      <c r="V9725" s="36"/>
    </row>
    <row r="9726" spans="11:22" x14ac:dyDescent="0.25">
      <c r="K9726" s="36"/>
      <c r="L9726" s="37"/>
      <c r="M9726" s="37"/>
      <c r="N9726" s="37"/>
      <c r="O9726" s="37"/>
      <c r="P9726" s="36"/>
      <c r="S9726" s="36"/>
      <c r="T9726" s="36"/>
      <c r="U9726" s="36"/>
      <c r="V9726" s="36"/>
    </row>
    <row r="9727" spans="11:22" x14ac:dyDescent="0.25">
      <c r="K9727" s="36"/>
      <c r="L9727" s="37"/>
      <c r="M9727" s="37"/>
      <c r="N9727" s="37"/>
      <c r="O9727" s="37"/>
      <c r="P9727" s="36"/>
      <c r="S9727" s="36"/>
      <c r="T9727" s="36"/>
      <c r="U9727" s="36"/>
      <c r="V9727" s="36"/>
    </row>
    <row r="9728" spans="11:22" x14ac:dyDescent="0.25">
      <c r="K9728" s="36"/>
      <c r="L9728" s="37"/>
      <c r="M9728" s="37"/>
      <c r="N9728" s="37"/>
      <c r="O9728" s="37"/>
      <c r="P9728" s="36"/>
      <c r="S9728" s="36"/>
      <c r="T9728" s="36"/>
      <c r="U9728" s="36"/>
      <c r="V9728" s="36"/>
    </row>
    <row r="9729" spans="11:22" x14ac:dyDescent="0.25">
      <c r="K9729" s="36"/>
      <c r="L9729" s="37"/>
      <c r="M9729" s="37"/>
      <c r="N9729" s="37"/>
      <c r="O9729" s="37"/>
      <c r="P9729" s="36"/>
      <c r="S9729" s="36"/>
      <c r="T9729" s="36"/>
      <c r="U9729" s="36"/>
      <c r="V9729" s="36"/>
    </row>
    <row r="9730" spans="11:22" x14ac:dyDescent="0.25">
      <c r="K9730" s="36"/>
      <c r="L9730" s="37"/>
      <c r="M9730" s="37"/>
      <c r="N9730" s="37"/>
      <c r="O9730" s="37"/>
      <c r="P9730" s="36"/>
      <c r="S9730" s="36"/>
      <c r="T9730" s="36"/>
      <c r="U9730" s="36"/>
      <c r="V9730" s="36"/>
    </row>
    <row r="9731" spans="11:22" x14ac:dyDescent="0.25">
      <c r="K9731" s="36"/>
      <c r="L9731" s="37"/>
      <c r="M9731" s="37"/>
      <c r="N9731" s="37"/>
      <c r="O9731" s="37"/>
      <c r="P9731" s="36"/>
      <c r="S9731" s="36"/>
      <c r="T9731" s="36"/>
      <c r="U9731" s="36"/>
      <c r="V9731" s="36"/>
    </row>
    <row r="9732" spans="11:22" x14ac:dyDescent="0.25">
      <c r="K9732" s="36"/>
      <c r="L9732" s="37"/>
      <c r="M9732" s="37"/>
      <c r="N9732" s="37"/>
      <c r="O9732" s="37"/>
      <c r="P9732" s="36"/>
      <c r="S9732" s="36"/>
      <c r="T9732" s="36"/>
      <c r="U9732" s="36"/>
      <c r="V9732" s="36"/>
    </row>
    <row r="9733" spans="11:22" x14ac:dyDescent="0.25">
      <c r="K9733" s="36"/>
      <c r="L9733" s="37"/>
      <c r="M9733" s="37"/>
      <c r="N9733" s="37"/>
      <c r="O9733" s="37"/>
      <c r="P9733" s="36"/>
      <c r="S9733" s="36"/>
      <c r="T9733" s="36"/>
      <c r="U9733" s="36"/>
      <c r="V9733" s="36"/>
    </row>
    <row r="9734" spans="11:22" x14ac:dyDescent="0.25">
      <c r="K9734" s="36"/>
      <c r="L9734" s="37"/>
      <c r="M9734" s="37"/>
      <c r="N9734" s="37"/>
      <c r="O9734" s="37"/>
      <c r="P9734" s="36"/>
      <c r="S9734" s="36"/>
      <c r="T9734" s="36"/>
      <c r="U9734" s="36"/>
      <c r="V9734" s="36"/>
    </row>
    <row r="9735" spans="11:22" x14ac:dyDescent="0.25">
      <c r="K9735" s="36"/>
      <c r="L9735" s="37"/>
      <c r="M9735" s="37"/>
      <c r="N9735" s="37"/>
      <c r="O9735" s="37"/>
      <c r="P9735" s="36"/>
      <c r="S9735" s="36"/>
      <c r="T9735" s="36"/>
      <c r="U9735" s="36"/>
      <c r="V9735" s="36"/>
    </row>
    <row r="9736" spans="11:22" x14ac:dyDescent="0.25">
      <c r="K9736" s="36"/>
      <c r="L9736" s="37"/>
      <c r="M9736" s="37"/>
      <c r="N9736" s="37"/>
      <c r="O9736" s="37"/>
      <c r="P9736" s="36"/>
      <c r="S9736" s="36"/>
      <c r="T9736" s="36"/>
      <c r="U9736" s="36"/>
      <c r="V9736" s="36"/>
    </row>
    <row r="9737" spans="11:22" x14ac:dyDescent="0.25">
      <c r="K9737" s="36"/>
      <c r="L9737" s="37"/>
      <c r="M9737" s="37"/>
      <c r="N9737" s="37"/>
      <c r="O9737" s="37"/>
      <c r="P9737" s="36"/>
      <c r="S9737" s="36"/>
      <c r="T9737" s="36"/>
      <c r="U9737" s="36"/>
      <c r="V9737" s="36"/>
    </row>
    <row r="9738" spans="11:22" x14ac:dyDescent="0.25">
      <c r="K9738" s="36"/>
      <c r="L9738" s="37"/>
      <c r="M9738" s="37"/>
      <c r="N9738" s="37"/>
      <c r="O9738" s="37"/>
      <c r="P9738" s="36"/>
      <c r="S9738" s="36"/>
      <c r="T9738" s="36"/>
      <c r="U9738" s="36"/>
      <c r="V9738" s="36"/>
    </row>
    <row r="9739" spans="11:22" x14ac:dyDescent="0.25">
      <c r="K9739" s="36"/>
      <c r="L9739" s="37"/>
      <c r="M9739" s="37"/>
      <c r="N9739" s="37"/>
      <c r="O9739" s="37"/>
      <c r="P9739" s="36"/>
      <c r="S9739" s="36"/>
      <c r="T9739" s="36"/>
      <c r="U9739" s="36"/>
      <c r="V9739" s="36"/>
    </row>
    <row r="9740" spans="11:22" x14ac:dyDescent="0.25">
      <c r="K9740" s="36"/>
      <c r="L9740" s="37"/>
      <c r="M9740" s="37"/>
      <c r="N9740" s="37"/>
      <c r="O9740" s="37"/>
      <c r="P9740" s="36"/>
      <c r="S9740" s="36"/>
      <c r="T9740" s="36"/>
      <c r="U9740" s="36"/>
      <c r="V9740" s="36"/>
    </row>
    <row r="9741" spans="11:22" x14ac:dyDescent="0.25">
      <c r="K9741" s="36"/>
      <c r="L9741" s="37"/>
      <c r="M9741" s="37"/>
      <c r="N9741" s="37"/>
      <c r="O9741" s="37"/>
      <c r="P9741" s="36"/>
      <c r="S9741" s="36"/>
      <c r="T9741" s="36"/>
      <c r="U9741" s="36"/>
      <c r="V9741" s="36"/>
    </row>
    <row r="9742" spans="11:22" x14ac:dyDescent="0.25">
      <c r="K9742" s="36"/>
      <c r="L9742" s="37"/>
      <c r="M9742" s="37"/>
      <c r="N9742" s="37"/>
      <c r="O9742" s="37"/>
      <c r="P9742" s="36"/>
      <c r="S9742" s="36"/>
      <c r="T9742" s="36"/>
      <c r="U9742" s="36"/>
      <c r="V9742" s="36"/>
    </row>
    <row r="9743" spans="11:22" x14ac:dyDescent="0.25">
      <c r="K9743" s="36"/>
      <c r="L9743" s="37"/>
      <c r="M9743" s="37"/>
      <c r="N9743" s="37"/>
      <c r="O9743" s="37"/>
      <c r="P9743" s="36"/>
      <c r="S9743" s="36"/>
      <c r="T9743" s="36"/>
      <c r="U9743" s="36"/>
      <c r="V9743" s="36"/>
    </row>
    <row r="9744" spans="11:22" x14ac:dyDescent="0.25">
      <c r="K9744" s="36"/>
      <c r="L9744" s="37"/>
      <c r="M9744" s="37"/>
      <c r="N9744" s="37"/>
      <c r="O9744" s="37"/>
      <c r="P9744" s="36"/>
      <c r="S9744" s="36"/>
      <c r="T9744" s="36"/>
      <c r="U9744" s="36"/>
      <c r="V9744" s="36"/>
    </row>
    <row r="9745" spans="11:22" x14ac:dyDescent="0.25">
      <c r="K9745" s="36"/>
      <c r="L9745" s="37"/>
      <c r="M9745" s="37"/>
      <c r="N9745" s="37"/>
      <c r="O9745" s="37"/>
      <c r="P9745" s="36"/>
      <c r="S9745" s="36"/>
      <c r="T9745" s="36"/>
      <c r="U9745" s="36"/>
      <c r="V9745" s="36"/>
    </row>
    <row r="9746" spans="11:22" x14ac:dyDescent="0.25">
      <c r="K9746" s="36"/>
      <c r="L9746" s="37"/>
      <c r="M9746" s="37"/>
      <c r="N9746" s="37"/>
      <c r="O9746" s="37"/>
      <c r="P9746" s="36"/>
      <c r="S9746" s="36"/>
      <c r="T9746" s="36"/>
      <c r="U9746" s="36"/>
      <c r="V9746" s="36"/>
    </row>
    <row r="9747" spans="11:22" x14ac:dyDescent="0.25">
      <c r="K9747" s="36"/>
      <c r="L9747" s="37"/>
      <c r="M9747" s="37"/>
      <c r="N9747" s="37"/>
      <c r="O9747" s="37"/>
      <c r="P9747" s="36"/>
      <c r="S9747" s="36"/>
      <c r="T9747" s="36"/>
      <c r="U9747" s="36"/>
      <c r="V9747" s="36"/>
    </row>
    <row r="9748" spans="11:22" x14ac:dyDescent="0.25">
      <c r="K9748" s="36"/>
      <c r="L9748" s="37"/>
      <c r="M9748" s="37"/>
      <c r="N9748" s="37"/>
      <c r="O9748" s="37"/>
      <c r="P9748" s="36"/>
      <c r="S9748" s="36"/>
      <c r="T9748" s="36"/>
      <c r="U9748" s="36"/>
      <c r="V9748" s="36"/>
    </row>
    <row r="9749" spans="11:22" x14ac:dyDescent="0.25">
      <c r="K9749" s="36"/>
      <c r="L9749" s="37"/>
      <c r="M9749" s="37"/>
      <c r="N9749" s="37"/>
      <c r="O9749" s="37"/>
      <c r="P9749" s="36"/>
      <c r="S9749" s="36"/>
      <c r="T9749" s="36"/>
      <c r="U9749" s="36"/>
      <c r="V9749" s="36"/>
    </row>
    <row r="9750" spans="11:22" x14ac:dyDescent="0.25">
      <c r="K9750" s="36"/>
      <c r="L9750" s="37"/>
      <c r="M9750" s="37"/>
      <c r="N9750" s="37"/>
      <c r="O9750" s="37"/>
      <c r="P9750" s="36"/>
      <c r="S9750" s="36"/>
      <c r="T9750" s="36"/>
      <c r="U9750" s="36"/>
      <c r="V9750" s="36"/>
    </row>
    <row r="9751" spans="11:22" x14ac:dyDescent="0.25">
      <c r="K9751" s="36"/>
      <c r="L9751" s="37"/>
      <c r="M9751" s="37"/>
      <c r="N9751" s="37"/>
      <c r="O9751" s="37"/>
      <c r="P9751" s="36"/>
      <c r="S9751" s="36"/>
      <c r="T9751" s="36"/>
      <c r="U9751" s="36"/>
      <c r="V9751" s="36"/>
    </row>
    <row r="9752" spans="11:22" x14ac:dyDescent="0.25">
      <c r="K9752" s="36"/>
      <c r="L9752" s="37"/>
      <c r="M9752" s="37"/>
      <c r="N9752" s="37"/>
      <c r="O9752" s="37"/>
      <c r="P9752" s="36"/>
      <c r="S9752" s="36"/>
      <c r="T9752" s="36"/>
      <c r="U9752" s="36"/>
      <c r="V9752" s="36"/>
    </row>
    <row r="9753" spans="11:22" x14ac:dyDescent="0.25">
      <c r="K9753" s="36"/>
      <c r="L9753" s="37"/>
      <c r="M9753" s="37"/>
      <c r="N9753" s="37"/>
      <c r="O9753" s="37"/>
      <c r="P9753" s="36"/>
      <c r="S9753" s="36"/>
      <c r="T9753" s="36"/>
      <c r="U9753" s="36"/>
      <c r="V9753" s="36"/>
    </row>
    <row r="9754" spans="11:22" x14ac:dyDescent="0.25">
      <c r="K9754" s="36"/>
      <c r="L9754" s="37"/>
      <c r="M9754" s="37"/>
      <c r="N9754" s="37"/>
      <c r="O9754" s="37"/>
      <c r="P9754" s="36"/>
      <c r="S9754" s="36"/>
      <c r="T9754" s="36"/>
      <c r="U9754" s="36"/>
      <c r="V9754" s="36"/>
    </row>
    <row r="9755" spans="11:22" x14ac:dyDescent="0.25">
      <c r="K9755" s="36"/>
      <c r="L9755" s="37"/>
      <c r="M9755" s="37"/>
      <c r="N9755" s="37"/>
      <c r="O9755" s="37"/>
      <c r="P9755" s="36"/>
      <c r="S9755" s="36"/>
      <c r="T9755" s="36"/>
      <c r="U9755" s="36"/>
      <c r="V9755" s="36"/>
    </row>
    <row r="9756" spans="11:22" x14ac:dyDescent="0.25">
      <c r="K9756" s="36"/>
      <c r="L9756" s="37"/>
      <c r="M9756" s="37"/>
      <c r="N9756" s="37"/>
      <c r="O9756" s="37"/>
      <c r="P9756" s="36"/>
      <c r="S9756" s="36"/>
      <c r="T9756" s="36"/>
      <c r="U9756" s="36"/>
      <c r="V9756" s="36"/>
    </row>
    <row r="9757" spans="11:22" x14ac:dyDescent="0.25">
      <c r="K9757" s="36"/>
      <c r="L9757" s="37"/>
      <c r="M9757" s="37"/>
      <c r="N9757" s="37"/>
      <c r="O9757" s="37"/>
      <c r="P9757" s="36"/>
      <c r="S9757" s="36"/>
      <c r="T9757" s="36"/>
      <c r="U9757" s="36"/>
      <c r="V9757" s="36"/>
    </row>
    <row r="9758" spans="11:22" x14ac:dyDescent="0.25">
      <c r="K9758" s="36"/>
      <c r="L9758" s="37"/>
      <c r="M9758" s="37"/>
      <c r="N9758" s="37"/>
      <c r="O9758" s="37"/>
      <c r="P9758" s="36"/>
      <c r="S9758" s="36"/>
      <c r="T9758" s="36"/>
      <c r="U9758" s="36"/>
      <c r="V9758" s="36"/>
    </row>
    <row r="9759" spans="11:22" x14ac:dyDescent="0.25">
      <c r="K9759" s="36"/>
      <c r="L9759" s="37"/>
      <c r="M9759" s="37"/>
      <c r="N9759" s="37"/>
      <c r="O9759" s="37"/>
      <c r="P9759" s="36"/>
      <c r="S9759" s="36"/>
      <c r="T9759" s="36"/>
      <c r="U9759" s="36"/>
      <c r="V9759" s="36"/>
    </row>
    <row r="9760" spans="11:22" x14ac:dyDescent="0.25">
      <c r="K9760" s="36"/>
      <c r="L9760" s="37"/>
      <c r="M9760" s="37"/>
      <c r="N9760" s="37"/>
      <c r="O9760" s="37"/>
      <c r="P9760" s="36"/>
      <c r="S9760" s="36"/>
      <c r="T9760" s="36"/>
      <c r="U9760" s="36"/>
      <c r="V9760" s="36"/>
    </row>
    <row r="9761" spans="11:22" x14ac:dyDescent="0.25">
      <c r="K9761" s="36"/>
      <c r="L9761" s="37"/>
      <c r="M9761" s="37"/>
      <c r="N9761" s="37"/>
      <c r="O9761" s="37"/>
      <c r="P9761" s="36"/>
      <c r="S9761" s="36"/>
      <c r="T9761" s="36"/>
      <c r="U9761" s="36"/>
      <c r="V9761" s="36"/>
    </row>
    <row r="9762" spans="11:22" x14ac:dyDescent="0.25">
      <c r="K9762" s="36"/>
      <c r="L9762" s="37"/>
      <c r="M9762" s="37"/>
      <c r="N9762" s="37"/>
      <c r="O9762" s="37"/>
      <c r="P9762" s="36"/>
      <c r="S9762" s="36"/>
      <c r="T9762" s="36"/>
      <c r="U9762" s="36"/>
      <c r="V9762" s="36"/>
    </row>
    <row r="9763" spans="11:22" x14ac:dyDescent="0.25">
      <c r="K9763" s="36"/>
      <c r="L9763" s="37"/>
      <c r="M9763" s="37"/>
      <c r="N9763" s="37"/>
      <c r="O9763" s="37"/>
      <c r="P9763" s="36"/>
      <c r="S9763" s="36"/>
      <c r="T9763" s="36"/>
      <c r="U9763" s="36"/>
      <c r="V9763" s="36"/>
    </row>
    <row r="9764" spans="11:22" x14ac:dyDescent="0.25">
      <c r="K9764" s="36"/>
      <c r="L9764" s="37"/>
      <c r="M9764" s="37"/>
      <c r="N9764" s="37"/>
      <c r="O9764" s="37"/>
      <c r="P9764" s="36"/>
      <c r="S9764" s="36"/>
      <c r="T9764" s="36"/>
      <c r="U9764" s="36"/>
      <c r="V9764" s="36"/>
    </row>
    <row r="9765" spans="11:22" x14ac:dyDescent="0.25">
      <c r="K9765" s="36"/>
      <c r="L9765" s="37"/>
      <c r="M9765" s="37"/>
      <c r="N9765" s="37"/>
      <c r="O9765" s="37"/>
      <c r="P9765" s="36"/>
      <c r="S9765" s="36"/>
      <c r="T9765" s="36"/>
      <c r="U9765" s="36"/>
      <c r="V9765" s="36"/>
    </row>
    <row r="9766" spans="11:22" x14ac:dyDescent="0.25">
      <c r="K9766" s="36"/>
      <c r="L9766" s="37"/>
      <c r="M9766" s="37"/>
      <c r="N9766" s="37"/>
      <c r="O9766" s="37"/>
      <c r="P9766" s="36"/>
      <c r="S9766" s="36"/>
      <c r="T9766" s="36"/>
      <c r="U9766" s="36"/>
      <c r="V9766" s="36"/>
    </row>
    <row r="9767" spans="11:22" x14ac:dyDescent="0.25">
      <c r="K9767" s="36"/>
      <c r="L9767" s="37"/>
      <c r="M9767" s="37"/>
      <c r="N9767" s="37"/>
      <c r="O9767" s="37"/>
      <c r="P9767" s="36"/>
      <c r="S9767" s="36"/>
      <c r="T9767" s="36"/>
      <c r="U9767" s="36"/>
      <c r="V9767" s="36"/>
    </row>
    <row r="9768" spans="11:22" x14ac:dyDescent="0.25">
      <c r="K9768" s="36"/>
      <c r="L9768" s="37"/>
      <c r="M9768" s="37"/>
      <c r="N9768" s="37"/>
      <c r="O9768" s="37"/>
      <c r="P9768" s="36"/>
      <c r="S9768" s="36"/>
      <c r="T9768" s="36"/>
      <c r="U9768" s="36"/>
      <c r="V9768" s="36"/>
    </row>
    <row r="9769" spans="11:22" x14ac:dyDescent="0.25">
      <c r="K9769" s="36"/>
      <c r="L9769" s="37"/>
      <c r="M9769" s="37"/>
      <c r="N9769" s="37"/>
      <c r="O9769" s="37"/>
      <c r="P9769" s="36"/>
      <c r="S9769" s="36"/>
      <c r="T9769" s="36"/>
      <c r="U9769" s="36"/>
      <c r="V9769" s="36"/>
    </row>
    <row r="9770" spans="11:22" x14ac:dyDescent="0.25">
      <c r="K9770" s="36"/>
      <c r="L9770" s="37"/>
      <c r="M9770" s="37"/>
      <c r="N9770" s="37"/>
      <c r="O9770" s="37"/>
      <c r="P9770" s="36"/>
      <c r="S9770" s="36"/>
      <c r="T9770" s="36"/>
      <c r="U9770" s="36"/>
      <c r="V9770" s="36"/>
    </row>
    <row r="9771" spans="11:22" x14ac:dyDescent="0.25">
      <c r="K9771" s="36"/>
      <c r="L9771" s="37"/>
      <c r="M9771" s="37"/>
      <c r="N9771" s="37"/>
      <c r="O9771" s="37"/>
      <c r="P9771" s="36"/>
      <c r="S9771" s="36"/>
      <c r="T9771" s="36"/>
      <c r="U9771" s="36"/>
      <c r="V9771" s="36"/>
    </row>
    <row r="9772" spans="11:22" x14ac:dyDescent="0.25">
      <c r="K9772" s="36"/>
      <c r="L9772" s="37"/>
      <c r="M9772" s="37"/>
      <c r="N9772" s="37"/>
      <c r="O9772" s="37"/>
      <c r="P9772" s="36"/>
      <c r="S9772" s="36"/>
      <c r="T9772" s="36"/>
      <c r="U9772" s="36"/>
      <c r="V9772" s="36"/>
    </row>
    <row r="9773" spans="11:22" x14ac:dyDescent="0.25">
      <c r="K9773" s="36"/>
      <c r="L9773" s="37"/>
      <c r="M9773" s="37"/>
      <c r="N9773" s="37"/>
      <c r="O9773" s="37"/>
      <c r="P9773" s="36"/>
      <c r="S9773" s="36"/>
      <c r="T9773" s="36"/>
      <c r="U9773" s="36"/>
      <c r="V9773" s="36"/>
    </row>
    <row r="9774" spans="11:22" x14ac:dyDescent="0.25">
      <c r="K9774" s="36"/>
      <c r="L9774" s="37"/>
      <c r="M9774" s="37"/>
      <c r="N9774" s="37"/>
      <c r="O9774" s="37"/>
      <c r="P9774" s="36"/>
      <c r="S9774" s="36"/>
      <c r="T9774" s="36"/>
      <c r="U9774" s="36"/>
      <c r="V9774" s="36"/>
    </row>
    <row r="9775" spans="11:22" x14ac:dyDescent="0.25">
      <c r="K9775" s="36"/>
      <c r="L9775" s="37"/>
      <c r="M9775" s="37"/>
      <c r="N9775" s="37"/>
      <c r="O9775" s="37"/>
      <c r="P9775" s="36"/>
      <c r="S9775" s="36"/>
      <c r="T9775" s="36"/>
      <c r="U9775" s="36"/>
      <c r="V9775" s="36"/>
    </row>
    <row r="9776" spans="11:22" x14ac:dyDescent="0.25">
      <c r="K9776" s="36"/>
      <c r="L9776" s="37"/>
      <c r="M9776" s="37"/>
      <c r="N9776" s="37"/>
      <c r="O9776" s="37"/>
      <c r="P9776" s="36"/>
      <c r="S9776" s="36"/>
      <c r="T9776" s="36"/>
      <c r="U9776" s="36"/>
      <c r="V9776" s="36"/>
    </row>
    <row r="9777" spans="11:22" x14ac:dyDescent="0.25">
      <c r="K9777" s="36"/>
      <c r="L9777" s="37"/>
      <c r="M9777" s="37"/>
      <c r="N9777" s="37"/>
      <c r="O9777" s="37"/>
      <c r="P9777" s="36"/>
      <c r="S9777" s="36"/>
      <c r="T9777" s="36"/>
      <c r="U9777" s="36"/>
      <c r="V9777" s="36"/>
    </row>
    <row r="9778" spans="11:22" x14ac:dyDescent="0.25">
      <c r="K9778" s="36"/>
      <c r="L9778" s="37"/>
      <c r="M9778" s="37"/>
      <c r="N9778" s="37"/>
      <c r="O9778" s="37"/>
      <c r="P9778" s="36"/>
      <c r="S9778" s="36"/>
      <c r="T9778" s="36"/>
      <c r="U9778" s="36"/>
      <c r="V9778" s="36"/>
    </row>
    <row r="9779" spans="11:22" x14ac:dyDescent="0.25">
      <c r="K9779" s="36"/>
      <c r="L9779" s="37"/>
      <c r="M9779" s="37"/>
      <c r="N9779" s="37"/>
      <c r="O9779" s="37"/>
      <c r="P9779" s="36"/>
      <c r="S9779" s="36"/>
      <c r="T9779" s="36"/>
      <c r="U9779" s="36"/>
      <c r="V9779" s="36"/>
    </row>
    <row r="9780" spans="11:22" x14ac:dyDescent="0.25">
      <c r="K9780" s="36"/>
      <c r="L9780" s="37"/>
      <c r="M9780" s="37"/>
      <c r="N9780" s="37"/>
      <c r="O9780" s="37"/>
      <c r="P9780" s="36"/>
      <c r="S9780" s="36"/>
      <c r="T9780" s="36"/>
      <c r="U9780" s="36"/>
      <c r="V9780" s="36"/>
    </row>
    <row r="9781" spans="11:22" x14ac:dyDescent="0.25">
      <c r="K9781" s="36"/>
      <c r="L9781" s="37"/>
      <c r="M9781" s="37"/>
      <c r="N9781" s="37"/>
      <c r="O9781" s="37"/>
      <c r="P9781" s="36"/>
      <c r="S9781" s="36"/>
      <c r="T9781" s="36"/>
      <c r="U9781" s="36"/>
      <c r="V9781" s="36"/>
    </row>
    <row r="9782" spans="11:22" x14ac:dyDescent="0.25">
      <c r="K9782" s="36"/>
      <c r="L9782" s="37"/>
      <c r="M9782" s="37"/>
      <c r="N9782" s="37"/>
      <c r="O9782" s="37"/>
      <c r="P9782" s="36"/>
      <c r="S9782" s="36"/>
      <c r="T9782" s="36"/>
      <c r="U9782" s="36"/>
      <c r="V9782" s="36"/>
    </row>
    <row r="9783" spans="11:22" x14ac:dyDescent="0.25">
      <c r="K9783" s="36"/>
      <c r="L9783" s="37"/>
      <c r="M9783" s="37"/>
      <c r="N9783" s="37"/>
      <c r="O9783" s="37"/>
      <c r="P9783" s="36"/>
      <c r="S9783" s="36"/>
      <c r="T9783" s="36"/>
      <c r="U9783" s="36"/>
      <c r="V9783" s="36"/>
    </row>
    <row r="9784" spans="11:22" x14ac:dyDescent="0.25">
      <c r="K9784" s="36"/>
      <c r="L9784" s="37"/>
      <c r="M9784" s="37"/>
      <c r="N9784" s="37"/>
      <c r="O9784" s="37"/>
      <c r="P9784" s="36"/>
      <c r="S9784" s="36"/>
      <c r="T9784" s="36"/>
      <c r="U9784" s="36"/>
      <c r="V9784" s="36"/>
    </row>
    <row r="9785" spans="11:22" x14ac:dyDescent="0.25">
      <c r="K9785" s="36"/>
      <c r="L9785" s="37"/>
      <c r="M9785" s="37"/>
      <c r="N9785" s="37"/>
      <c r="O9785" s="37"/>
      <c r="P9785" s="36"/>
      <c r="S9785" s="36"/>
      <c r="T9785" s="36"/>
      <c r="U9785" s="36"/>
      <c r="V9785" s="36"/>
    </row>
    <row r="9786" spans="11:22" x14ac:dyDescent="0.25">
      <c r="K9786" s="36"/>
      <c r="L9786" s="37"/>
      <c r="M9786" s="37"/>
      <c r="N9786" s="37"/>
      <c r="O9786" s="37"/>
      <c r="P9786" s="36"/>
      <c r="S9786" s="36"/>
      <c r="T9786" s="36"/>
      <c r="U9786" s="36"/>
      <c r="V9786" s="36"/>
    </row>
    <row r="9787" spans="11:22" x14ac:dyDescent="0.25">
      <c r="K9787" s="36"/>
      <c r="L9787" s="37"/>
      <c r="M9787" s="37"/>
      <c r="N9787" s="37"/>
      <c r="O9787" s="37"/>
      <c r="P9787" s="36"/>
      <c r="S9787" s="36"/>
      <c r="T9787" s="36"/>
      <c r="U9787" s="36"/>
      <c r="V9787" s="36"/>
    </row>
    <row r="9788" spans="11:22" x14ac:dyDescent="0.25">
      <c r="K9788" s="36"/>
      <c r="L9788" s="37"/>
      <c r="M9788" s="37"/>
      <c r="N9788" s="37"/>
      <c r="O9788" s="37"/>
      <c r="P9788" s="36"/>
      <c r="S9788" s="36"/>
      <c r="T9788" s="36"/>
      <c r="U9788" s="36"/>
      <c r="V9788" s="36"/>
    </row>
    <row r="9789" spans="11:22" x14ac:dyDescent="0.25">
      <c r="K9789" s="36"/>
      <c r="L9789" s="37"/>
      <c r="M9789" s="37"/>
      <c r="N9789" s="37"/>
      <c r="O9789" s="37"/>
      <c r="P9789" s="36"/>
      <c r="S9789" s="36"/>
      <c r="T9789" s="36"/>
      <c r="U9789" s="36"/>
      <c r="V9789" s="36"/>
    </row>
    <row r="9790" spans="11:22" x14ac:dyDescent="0.25">
      <c r="K9790" s="36"/>
      <c r="L9790" s="37"/>
      <c r="M9790" s="37"/>
      <c r="N9790" s="37"/>
      <c r="O9790" s="37"/>
      <c r="P9790" s="36"/>
      <c r="S9790" s="36"/>
      <c r="T9790" s="36"/>
      <c r="U9790" s="36"/>
      <c r="V9790" s="36"/>
    </row>
    <row r="9791" spans="11:22" x14ac:dyDescent="0.25">
      <c r="K9791" s="36"/>
      <c r="L9791" s="37"/>
      <c r="M9791" s="37"/>
      <c r="N9791" s="37"/>
      <c r="O9791" s="37"/>
      <c r="P9791" s="36"/>
      <c r="S9791" s="36"/>
      <c r="T9791" s="36"/>
      <c r="U9791" s="36"/>
      <c r="V9791" s="36"/>
    </row>
    <row r="9792" spans="11:22" x14ac:dyDescent="0.25">
      <c r="K9792" s="36"/>
      <c r="L9792" s="37"/>
      <c r="M9792" s="37"/>
      <c r="N9792" s="37"/>
      <c r="O9792" s="37"/>
      <c r="P9792" s="36"/>
      <c r="S9792" s="36"/>
      <c r="T9792" s="36"/>
      <c r="U9792" s="36"/>
      <c r="V9792" s="36"/>
    </row>
    <row r="9793" spans="11:22" x14ac:dyDescent="0.25">
      <c r="K9793" s="36"/>
      <c r="L9793" s="37"/>
      <c r="M9793" s="37"/>
      <c r="N9793" s="37"/>
      <c r="O9793" s="37"/>
      <c r="P9793" s="36"/>
      <c r="S9793" s="36"/>
      <c r="T9793" s="36"/>
      <c r="U9793" s="36"/>
      <c r="V9793" s="36"/>
    </row>
    <row r="9794" spans="11:22" x14ac:dyDescent="0.25">
      <c r="K9794" s="36"/>
      <c r="L9794" s="37"/>
      <c r="M9794" s="37"/>
      <c r="N9794" s="37"/>
      <c r="O9794" s="37"/>
      <c r="P9794" s="36"/>
      <c r="S9794" s="36"/>
      <c r="T9794" s="36"/>
      <c r="U9794" s="36"/>
      <c r="V9794" s="36"/>
    </row>
    <row r="9795" spans="11:22" x14ac:dyDescent="0.25">
      <c r="K9795" s="36"/>
      <c r="L9795" s="37"/>
      <c r="M9795" s="37"/>
      <c r="N9795" s="37"/>
      <c r="O9795" s="37"/>
      <c r="P9795" s="36"/>
      <c r="S9795" s="36"/>
      <c r="T9795" s="36"/>
      <c r="U9795" s="36"/>
      <c r="V9795" s="36"/>
    </row>
    <row r="9796" spans="11:22" x14ac:dyDescent="0.25">
      <c r="K9796" s="36"/>
      <c r="L9796" s="37"/>
      <c r="M9796" s="37"/>
      <c r="N9796" s="37"/>
      <c r="O9796" s="37"/>
      <c r="P9796" s="36"/>
      <c r="S9796" s="36"/>
      <c r="T9796" s="36"/>
      <c r="U9796" s="36"/>
      <c r="V9796" s="36"/>
    </row>
    <row r="9797" spans="11:22" x14ac:dyDescent="0.25">
      <c r="K9797" s="36"/>
      <c r="L9797" s="37"/>
      <c r="M9797" s="37"/>
      <c r="N9797" s="37"/>
      <c r="O9797" s="37"/>
      <c r="P9797" s="36"/>
      <c r="S9797" s="36"/>
      <c r="T9797" s="36"/>
      <c r="U9797" s="36"/>
      <c r="V9797" s="36"/>
    </row>
    <row r="9798" spans="11:22" x14ac:dyDescent="0.25">
      <c r="K9798" s="36"/>
      <c r="L9798" s="37"/>
      <c r="M9798" s="37"/>
      <c r="N9798" s="37"/>
      <c r="O9798" s="37"/>
      <c r="P9798" s="36"/>
      <c r="S9798" s="36"/>
      <c r="T9798" s="36"/>
      <c r="U9798" s="36"/>
      <c r="V9798" s="36"/>
    </row>
    <row r="9799" spans="11:22" x14ac:dyDescent="0.25">
      <c r="K9799" s="36"/>
      <c r="L9799" s="37"/>
      <c r="M9799" s="37"/>
      <c r="N9799" s="37"/>
      <c r="O9799" s="37"/>
      <c r="P9799" s="36"/>
      <c r="S9799" s="36"/>
      <c r="T9799" s="36"/>
      <c r="U9799" s="36"/>
      <c r="V9799" s="36"/>
    </row>
    <row r="9800" spans="11:22" x14ac:dyDescent="0.25">
      <c r="K9800" s="36"/>
      <c r="L9800" s="37"/>
      <c r="M9800" s="37"/>
      <c r="N9800" s="37"/>
      <c r="O9800" s="37"/>
      <c r="P9800" s="36"/>
      <c r="S9800" s="36"/>
      <c r="T9800" s="36"/>
      <c r="U9800" s="36"/>
      <c r="V9800" s="36"/>
    </row>
    <row r="9801" spans="11:22" x14ac:dyDescent="0.25">
      <c r="K9801" s="36"/>
      <c r="L9801" s="37"/>
      <c r="M9801" s="37"/>
      <c r="N9801" s="37"/>
      <c r="O9801" s="37"/>
      <c r="P9801" s="36"/>
      <c r="S9801" s="36"/>
      <c r="T9801" s="36"/>
      <c r="U9801" s="36"/>
      <c r="V9801" s="36"/>
    </row>
    <row r="9802" spans="11:22" x14ac:dyDescent="0.25">
      <c r="K9802" s="36"/>
      <c r="L9802" s="37"/>
      <c r="M9802" s="37"/>
      <c r="N9802" s="37"/>
      <c r="O9802" s="37"/>
      <c r="P9802" s="36"/>
      <c r="S9802" s="36"/>
      <c r="T9802" s="36"/>
      <c r="U9802" s="36"/>
      <c r="V9802" s="36"/>
    </row>
    <row r="9803" spans="11:22" x14ac:dyDescent="0.25">
      <c r="K9803" s="36"/>
      <c r="L9803" s="37"/>
      <c r="M9803" s="37"/>
      <c r="N9803" s="37"/>
      <c r="O9803" s="37"/>
      <c r="P9803" s="36"/>
      <c r="S9803" s="36"/>
      <c r="T9803" s="36"/>
      <c r="U9803" s="36"/>
      <c r="V9803" s="36"/>
    </row>
    <row r="9804" spans="11:22" x14ac:dyDescent="0.25">
      <c r="K9804" s="36"/>
      <c r="L9804" s="37"/>
      <c r="M9804" s="37"/>
      <c r="N9804" s="37"/>
      <c r="O9804" s="37"/>
      <c r="P9804" s="36"/>
      <c r="S9804" s="36"/>
      <c r="T9804" s="36"/>
      <c r="U9804" s="36"/>
      <c r="V9804" s="36"/>
    </row>
    <row r="9805" spans="11:22" x14ac:dyDescent="0.25">
      <c r="K9805" s="36"/>
      <c r="L9805" s="37"/>
      <c r="M9805" s="37"/>
      <c r="N9805" s="37"/>
      <c r="O9805" s="37"/>
      <c r="P9805" s="36"/>
      <c r="S9805" s="36"/>
      <c r="T9805" s="36"/>
      <c r="U9805" s="36"/>
      <c r="V9805" s="36"/>
    </row>
    <row r="9806" spans="11:22" x14ac:dyDescent="0.25">
      <c r="K9806" s="36"/>
      <c r="L9806" s="37"/>
      <c r="M9806" s="37"/>
      <c r="N9806" s="37"/>
      <c r="O9806" s="37"/>
      <c r="P9806" s="36"/>
      <c r="S9806" s="36"/>
      <c r="T9806" s="36"/>
      <c r="U9806" s="36"/>
      <c r="V9806" s="36"/>
    </row>
    <row r="9807" spans="11:22" x14ac:dyDescent="0.25">
      <c r="K9807" s="36"/>
      <c r="L9807" s="37"/>
      <c r="M9807" s="37"/>
      <c r="N9807" s="37"/>
      <c r="O9807" s="37"/>
      <c r="P9807" s="36"/>
      <c r="S9807" s="36"/>
      <c r="T9807" s="36"/>
      <c r="U9807" s="36"/>
      <c r="V9807" s="36"/>
    </row>
    <row r="9808" spans="11:22" x14ac:dyDescent="0.25">
      <c r="K9808" s="36"/>
      <c r="L9808" s="37"/>
      <c r="M9808" s="37"/>
      <c r="N9808" s="37"/>
      <c r="O9808" s="37"/>
      <c r="P9808" s="36"/>
      <c r="S9808" s="36"/>
      <c r="T9808" s="36"/>
      <c r="U9808" s="36"/>
      <c r="V9808" s="36"/>
    </row>
    <row r="9809" spans="11:22" x14ac:dyDescent="0.25">
      <c r="K9809" s="36"/>
      <c r="L9809" s="37"/>
      <c r="M9809" s="37"/>
      <c r="N9809" s="37"/>
      <c r="O9809" s="37"/>
      <c r="P9809" s="36"/>
      <c r="S9809" s="36"/>
      <c r="T9809" s="36"/>
      <c r="U9809" s="36"/>
      <c r="V9809" s="36"/>
    </row>
    <row r="9810" spans="11:22" x14ac:dyDescent="0.25">
      <c r="K9810" s="36"/>
      <c r="L9810" s="37"/>
      <c r="M9810" s="37"/>
      <c r="N9810" s="37"/>
      <c r="O9810" s="37"/>
      <c r="P9810" s="36"/>
      <c r="S9810" s="36"/>
      <c r="T9810" s="36"/>
      <c r="U9810" s="36"/>
      <c r="V9810" s="36"/>
    </row>
    <row r="9811" spans="11:22" x14ac:dyDescent="0.25">
      <c r="K9811" s="36"/>
      <c r="L9811" s="37"/>
      <c r="M9811" s="37"/>
      <c r="N9811" s="37"/>
      <c r="O9811" s="37"/>
      <c r="P9811" s="36"/>
      <c r="S9811" s="36"/>
      <c r="T9811" s="36"/>
      <c r="U9811" s="36"/>
      <c r="V9811" s="36"/>
    </row>
    <row r="9812" spans="11:22" x14ac:dyDescent="0.25">
      <c r="K9812" s="36"/>
      <c r="L9812" s="37"/>
      <c r="M9812" s="37"/>
      <c r="N9812" s="37"/>
      <c r="O9812" s="37"/>
      <c r="P9812" s="36"/>
      <c r="S9812" s="36"/>
      <c r="T9812" s="36"/>
      <c r="U9812" s="36"/>
      <c r="V9812" s="36"/>
    </row>
    <row r="9813" spans="11:22" x14ac:dyDescent="0.25">
      <c r="K9813" s="36"/>
      <c r="L9813" s="37"/>
      <c r="M9813" s="37"/>
      <c r="N9813" s="37"/>
      <c r="O9813" s="37"/>
      <c r="P9813" s="36"/>
      <c r="S9813" s="36"/>
      <c r="T9813" s="36"/>
      <c r="U9813" s="36"/>
      <c r="V9813" s="36"/>
    </row>
    <row r="9814" spans="11:22" x14ac:dyDescent="0.25">
      <c r="K9814" s="36"/>
      <c r="L9814" s="37"/>
      <c r="M9814" s="37"/>
      <c r="N9814" s="37"/>
      <c r="O9814" s="37"/>
      <c r="P9814" s="36"/>
      <c r="S9814" s="36"/>
      <c r="T9814" s="36"/>
      <c r="U9814" s="36"/>
      <c r="V9814" s="36"/>
    </row>
    <row r="9815" spans="11:22" x14ac:dyDescent="0.25">
      <c r="K9815" s="36"/>
      <c r="L9815" s="37"/>
      <c r="M9815" s="37"/>
      <c r="N9815" s="37"/>
      <c r="O9815" s="37"/>
      <c r="P9815" s="36"/>
      <c r="S9815" s="36"/>
      <c r="T9815" s="36"/>
      <c r="U9815" s="36"/>
      <c r="V9815" s="36"/>
    </row>
    <row r="9816" spans="11:22" x14ac:dyDescent="0.25">
      <c r="K9816" s="36"/>
      <c r="L9816" s="37"/>
      <c r="M9816" s="37"/>
      <c r="N9816" s="37"/>
      <c r="O9816" s="37"/>
      <c r="P9816" s="36"/>
      <c r="S9816" s="36"/>
      <c r="T9816" s="36"/>
      <c r="U9816" s="36"/>
      <c r="V9816" s="36"/>
    </row>
    <row r="9817" spans="11:22" x14ac:dyDescent="0.25">
      <c r="K9817" s="36"/>
      <c r="L9817" s="37"/>
      <c r="M9817" s="37"/>
      <c r="N9817" s="37"/>
      <c r="O9817" s="37"/>
      <c r="P9817" s="36"/>
      <c r="S9817" s="36"/>
      <c r="T9817" s="36"/>
      <c r="U9817" s="36"/>
      <c r="V9817" s="36"/>
    </row>
    <row r="9818" spans="11:22" x14ac:dyDescent="0.25">
      <c r="K9818" s="36"/>
      <c r="L9818" s="37"/>
      <c r="M9818" s="37"/>
      <c r="N9818" s="37"/>
      <c r="O9818" s="37"/>
      <c r="P9818" s="36"/>
      <c r="S9818" s="36"/>
      <c r="T9818" s="36"/>
      <c r="U9818" s="36"/>
      <c r="V9818" s="36"/>
    </row>
    <row r="9819" spans="11:22" x14ac:dyDescent="0.25">
      <c r="K9819" s="36"/>
      <c r="L9819" s="37"/>
      <c r="M9819" s="37"/>
      <c r="N9819" s="37"/>
      <c r="O9819" s="37"/>
      <c r="P9819" s="36"/>
      <c r="S9819" s="36"/>
      <c r="T9819" s="36"/>
      <c r="U9819" s="36"/>
      <c r="V9819" s="36"/>
    </row>
    <row r="9820" spans="11:22" x14ac:dyDescent="0.25">
      <c r="K9820" s="36"/>
      <c r="L9820" s="37"/>
      <c r="M9820" s="37"/>
      <c r="N9820" s="37"/>
      <c r="O9820" s="37"/>
      <c r="P9820" s="36"/>
      <c r="S9820" s="36"/>
      <c r="T9820" s="36"/>
      <c r="U9820" s="36"/>
      <c r="V9820" s="36"/>
    </row>
    <row r="9821" spans="11:22" x14ac:dyDescent="0.25">
      <c r="K9821" s="36"/>
      <c r="L9821" s="37"/>
      <c r="M9821" s="37"/>
      <c r="N9821" s="37"/>
      <c r="O9821" s="37"/>
      <c r="P9821" s="36"/>
      <c r="S9821" s="36"/>
      <c r="T9821" s="36"/>
      <c r="U9821" s="36"/>
      <c r="V9821" s="36"/>
    </row>
    <row r="9822" spans="11:22" x14ac:dyDescent="0.25">
      <c r="K9822" s="36"/>
      <c r="L9822" s="37"/>
      <c r="M9822" s="37"/>
      <c r="N9822" s="37"/>
      <c r="O9822" s="37"/>
      <c r="P9822" s="36"/>
      <c r="S9822" s="36"/>
      <c r="T9822" s="36"/>
      <c r="U9822" s="36"/>
      <c r="V9822" s="36"/>
    </row>
    <row r="9823" spans="11:22" x14ac:dyDescent="0.25">
      <c r="K9823" s="36"/>
      <c r="L9823" s="37"/>
      <c r="M9823" s="37"/>
      <c r="N9823" s="37"/>
      <c r="O9823" s="37"/>
      <c r="P9823" s="36"/>
      <c r="S9823" s="36"/>
      <c r="T9823" s="36"/>
      <c r="U9823" s="36"/>
      <c r="V9823" s="36"/>
    </row>
    <row r="9824" spans="11:22" x14ac:dyDescent="0.25">
      <c r="K9824" s="36"/>
      <c r="L9824" s="37"/>
      <c r="M9824" s="37"/>
      <c r="N9824" s="37"/>
      <c r="O9824" s="37"/>
      <c r="P9824" s="36"/>
      <c r="S9824" s="36"/>
      <c r="T9824" s="36"/>
      <c r="U9824" s="36"/>
      <c r="V9824" s="36"/>
    </row>
    <row r="9825" spans="11:22" x14ac:dyDescent="0.25">
      <c r="K9825" s="36"/>
      <c r="L9825" s="37"/>
      <c r="M9825" s="37"/>
      <c r="N9825" s="37"/>
      <c r="O9825" s="37"/>
      <c r="P9825" s="36"/>
      <c r="S9825" s="36"/>
      <c r="T9825" s="36"/>
      <c r="U9825" s="36"/>
      <c r="V9825" s="36"/>
    </row>
    <row r="9826" spans="11:22" x14ac:dyDescent="0.25">
      <c r="K9826" s="36"/>
      <c r="L9826" s="37"/>
      <c r="M9826" s="37"/>
      <c r="N9826" s="37"/>
      <c r="O9826" s="37"/>
      <c r="P9826" s="36"/>
      <c r="S9826" s="36"/>
      <c r="T9826" s="36"/>
      <c r="U9826" s="36"/>
      <c r="V9826" s="36"/>
    </row>
    <row r="9827" spans="11:22" x14ac:dyDescent="0.25">
      <c r="K9827" s="36"/>
      <c r="L9827" s="37"/>
      <c r="M9827" s="37"/>
      <c r="N9827" s="37"/>
      <c r="O9827" s="37"/>
      <c r="P9827" s="36"/>
      <c r="S9827" s="36"/>
      <c r="T9827" s="36"/>
      <c r="U9827" s="36"/>
      <c r="V9827" s="36"/>
    </row>
    <row r="9828" spans="11:22" x14ac:dyDescent="0.25">
      <c r="K9828" s="36"/>
      <c r="L9828" s="37"/>
      <c r="M9828" s="37"/>
      <c r="N9828" s="37"/>
      <c r="O9828" s="37"/>
      <c r="P9828" s="36"/>
      <c r="S9828" s="36"/>
      <c r="T9828" s="36"/>
      <c r="U9828" s="36"/>
      <c r="V9828" s="36"/>
    </row>
    <row r="9829" spans="11:22" x14ac:dyDescent="0.25">
      <c r="K9829" s="36"/>
      <c r="L9829" s="37"/>
      <c r="M9829" s="37"/>
      <c r="N9829" s="37"/>
      <c r="O9829" s="37"/>
      <c r="P9829" s="36"/>
      <c r="S9829" s="36"/>
      <c r="T9829" s="36"/>
      <c r="U9829" s="36"/>
      <c r="V9829" s="36"/>
    </row>
    <row r="9830" spans="11:22" x14ac:dyDescent="0.25">
      <c r="K9830" s="36"/>
      <c r="L9830" s="37"/>
      <c r="M9830" s="37"/>
      <c r="N9830" s="37"/>
      <c r="O9830" s="37"/>
      <c r="P9830" s="36"/>
      <c r="S9830" s="36"/>
      <c r="T9830" s="36"/>
      <c r="U9830" s="36"/>
      <c r="V9830" s="36"/>
    </row>
    <row r="9831" spans="11:22" x14ac:dyDescent="0.25">
      <c r="K9831" s="36"/>
      <c r="L9831" s="37"/>
      <c r="M9831" s="37"/>
      <c r="N9831" s="37"/>
      <c r="O9831" s="37"/>
      <c r="P9831" s="36"/>
      <c r="S9831" s="36"/>
      <c r="T9831" s="36"/>
      <c r="U9831" s="36"/>
      <c r="V9831" s="36"/>
    </row>
    <row r="9832" spans="11:22" x14ac:dyDescent="0.25">
      <c r="K9832" s="36"/>
      <c r="L9832" s="37"/>
      <c r="M9832" s="37"/>
      <c r="N9832" s="37"/>
      <c r="O9832" s="37"/>
      <c r="P9832" s="36"/>
      <c r="S9832" s="36"/>
      <c r="T9832" s="36"/>
      <c r="U9832" s="36"/>
      <c r="V9832" s="36"/>
    </row>
    <row r="9833" spans="11:22" x14ac:dyDescent="0.25">
      <c r="K9833" s="36"/>
      <c r="L9833" s="37"/>
      <c r="M9833" s="37"/>
      <c r="N9833" s="37"/>
      <c r="O9833" s="37"/>
      <c r="P9833" s="36"/>
      <c r="S9833" s="36"/>
      <c r="T9833" s="36"/>
      <c r="U9833" s="36"/>
      <c r="V9833" s="36"/>
    </row>
    <row r="9834" spans="11:22" x14ac:dyDescent="0.25">
      <c r="K9834" s="36"/>
      <c r="L9834" s="37"/>
      <c r="M9834" s="37"/>
      <c r="N9834" s="37"/>
      <c r="O9834" s="37"/>
      <c r="P9834" s="36"/>
      <c r="S9834" s="36"/>
      <c r="T9834" s="36"/>
      <c r="U9834" s="36"/>
      <c r="V9834" s="36"/>
    </row>
    <row r="9835" spans="11:22" x14ac:dyDescent="0.25">
      <c r="K9835" s="36"/>
      <c r="L9835" s="37"/>
      <c r="M9835" s="37"/>
      <c r="N9835" s="37"/>
      <c r="O9835" s="37"/>
      <c r="P9835" s="36"/>
      <c r="S9835" s="36"/>
      <c r="T9835" s="36"/>
      <c r="U9835" s="36"/>
      <c r="V9835" s="36"/>
    </row>
    <row r="9836" spans="11:22" x14ac:dyDescent="0.25">
      <c r="K9836" s="36"/>
      <c r="L9836" s="37"/>
      <c r="M9836" s="37"/>
      <c r="N9836" s="37"/>
      <c r="O9836" s="37"/>
      <c r="P9836" s="36"/>
      <c r="S9836" s="36"/>
      <c r="T9836" s="36"/>
      <c r="U9836" s="36"/>
      <c r="V9836" s="36"/>
    </row>
    <row r="9837" spans="11:22" x14ac:dyDescent="0.25">
      <c r="K9837" s="36"/>
      <c r="L9837" s="37"/>
      <c r="M9837" s="37"/>
      <c r="N9837" s="37"/>
      <c r="O9837" s="37"/>
      <c r="P9837" s="36"/>
      <c r="S9837" s="36"/>
      <c r="T9837" s="36"/>
      <c r="U9837" s="36"/>
      <c r="V9837" s="36"/>
    </row>
    <row r="9838" spans="11:22" x14ac:dyDescent="0.25">
      <c r="K9838" s="36"/>
      <c r="L9838" s="37"/>
      <c r="M9838" s="37"/>
      <c r="N9838" s="37"/>
      <c r="O9838" s="37"/>
      <c r="P9838" s="36"/>
      <c r="S9838" s="36"/>
      <c r="T9838" s="36"/>
      <c r="U9838" s="36"/>
      <c r="V9838" s="36"/>
    </row>
    <row r="9839" spans="11:22" x14ac:dyDescent="0.25">
      <c r="K9839" s="36"/>
      <c r="L9839" s="37"/>
      <c r="M9839" s="37"/>
      <c r="N9839" s="37"/>
      <c r="O9839" s="37"/>
      <c r="P9839" s="36"/>
      <c r="S9839" s="36"/>
      <c r="T9839" s="36"/>
      <c r="U9839" s="36"/>
      <c r="V9839" s="36"/>
    </row>
    <row r="9840" spans="11:22" x14ac:dyDescent="0.25">
      <c r="K9840" s="36"/>
      <c r="L9840" s="37"/>
      <c r="M9840" s="37"/>
      <c r="N9840" s="37"/>
      <c r="O9840" s="37"/>
      <c r="P9840" s="36"/>
      <c r="S9840" s="36"/>
      <c r="T9840" s="36"/>
      <c r="U9840" s="36"/>
      <c r="V9840" s="36"/>
    </row>
    <row r="9841" spans="11:22" x14ac:dyDescent="0.25">
      <c r="K9841" s="36"/>
      <c r="L9841" s="37"/>
      <c r="M9841" s="37"/>
      <c r="N9841" s="37"/>
      <c r="O9841" s="37"/>
      <c r="P9841" s="36"/>
      <c r="S9841" s="36"/>
      <c r="T9841" s="36"/>
      <c r="U9841" s="36"/>
      <c r="V9841" s="36"/>
    </row>
    <row r="9842" spans="11:22" x14ac:dyDescent="0.25">
      <c r="K9842" s="36"/>
      <c r="L9842" s="37"/>
      <c r="M9842" s="37"/>
      <c r="N9842" s="37"/>
      <c r="O9842" s="37"/>
      <c r="P9842" s="36"/>
      <c r="S9842" s="36"/>
      <c r="T9842" s="36"/>
      <c r="U9842" s="36"/>
      <c r="V9842" s="36"/>
    </row>
    <row r="9843" spans="11:22" x14ac:dyDescent="0.25">
      <c r="K9843" s="36"/>
      <c r="L9843" s="37"/>
      <c r="M9843" s="37"/>
      <c r="N9843" s="37"/>
      <c r="O9843" s="37"/>
      <c r="P9843" s="36"/>
      <c r="S9843" s="36"/>
      <c r="T9843" s="36"/>
      <c r="U9843" s="36"/>
      <c r="V9843" s="36"/>
    </row>
    <row r="9844" spans="11:22" x14ac:dyDescent="0.25">
      <c r="K9844" s="36"/>
      <c r="L9844" s="37"/>
      <c r="M9844" s="37"/>
      <c r="N9844" s="37"/>
      <c r="O9844" s="37"/>
      <c r="P9844" s="36"/>
      <c r="S9844" s="36"/>
      <c r="T9844" s="36"/>
      <c r="U9844" s="36"/>
      <c r="V9844" s="36"/>
    </row>
    <row r="9845" spans="11:22" x14ac:dyDescent="0.25">
      <c r="K9845" s="36"/>
      <c r="L9845" s="37"/>
      <c r="M9845" s="37"/>
      <c r="N9845" s="37"/>
      <c r="O9845" s="37"/>
      <c r="P9845" s="36"/>
      <c r="S9845" s="36"/>
      <c r="T9845" s="36"/>
      <c r="U9845" s="36"/>
      <c r="V9845" s="36"/>
    </row>
    <row r="9846" spans="11:22" x14ac:dyDescent="0.25">
      <c r="K9846" s="36"/>
      <c r="L9846" s="37"/>
      <c r="M9846" s="37"/>
      <c r="N9846" s="37"/>
      <c r="O9846" s="37"/>
      <c r="P9846" s="36"/>
      <c r="S9846" s="36"/>
      <c r="T9846" s="36"/>
      <c r="U9846" s="36"/>
      <c r="V9846" s="36"/>
    </row>
    <row r="9847" spans="11:22" x14ac:dyDescent="0.25">
      <c r="K9847" s="36"/>
      <c r="L9847" s="37"/>
      <c r="M9847" s="37"/>
      <c r="N9847" s="37"/>
      <c r="O9847" s="37"/>
      <c r="P9847" s="36"/>
      <c r="S9847" s="36"/>
      <c r="T9847" s="36"/>
      <c r="U9847" s="36"/>
      <c r="V9847" s="36"/>
    </row>
    <row r="9848" spans="11:22" x14ac:dyDescent="0.25">
      <c r="K9848" s="36"/>
      <c r="L9848" s="37"/>
      <c r="M9848" s="37"/>
      <c r="N9848" s="37"/>
      <c r="O9848" s="37"/>
      <c r="P9848" s="36"/>
      <c r="S9848" s="36"/>
      <c r="T9848" s="36"/>
      <c r="U9848" s="36"/>
      <c r="V9848" s="36"/>
    </row>
    <row r="9849" spans="11:22" x14ac:dyDescent="0.25">
      <c r="K9849" s="36"/>
      <c r="L9849" s="37"/>
      <c r="M9849" s="37"/>
      <c r="N9849" s="37"/>
      <c r="O9849" s="37"/>
      <c r="P9849" s="36"/>
      <c r="S9849" s="36"/>
      <c r="T9849" s="36"/>
      <c r="U9849" s="36"/>
      <c r="V9849" s="36"/>
    </row>
    <row r="9850" spans="11:22" x14ac:dyDescent="0.25">
      <c r="K9850" s="36"/>
      <c r="L9850" s="37"/>
      <c r="M9850" s="37"/>
      <c r="N9850" s="37"/>
      <c r="O9850" s="37"/>
      <c r="P9850" s="36"/>
      <c r="S9850" s="36"/>
      <c r="T9850" s="36"/>
      <c r="U9850" s="36"/>
      <c r="V9850" s="36"/>
    </row>
    <row r="9851" spans="11:22" x14ac:dyDescent="0.25">
      <c r="K9851" s="36"/>
      <c r="L9851" s="37"/>
      <c r="M9851" s="37"/>
      <c r="N9851" s="37"/>
      <c r="O9851" s="37"/>
      <c r="P9851" s="36"/>
      <c r="S9851" s="36"/>
      <c r="T9851" s="36"/>
      <c r="U9851" s="36"/>
      <c r="V9851" s="36"/>
    </row>
    <row r="9852" spans="11:22" x14ac:dyDescent="0.25">
      <c r="K9852" s="36"/>
      <c r="L9852" s="37"/>
      <c r="M9852" s="37"/>
      <c r="N9852" s="37"/>
      <c r="O9852" s="37"/>
      <c r="P9852" s="36"/>
      <c r="S9852" s="36"/>
      <c r="T9852" s="36"/>
      <c r="U9852" s="36"/>
      <c r="V9852" s="36"/>
    </row>
    <row r="9853" spans="11:22" x14ac:dyDescent="0.25">
      <c r="K9853" s="36"/>
      <c r="L9853" s="37"/>
      <c r="M9853" s="37"/>
      <c r="N9853" s="37"/>
      <c r="O9853" s="37"/>
      <c r="P9853" s="36"/>
      <c r="S9853" s="36"/>
      <c r="T9853" s="36"/>
      <c r="U9853" s="36"/>
      <c r="V9853" s="36"/>
    </row>
    <row r="9854" spans="11:22" x14ac:dyDescent="0.25">
      <c r="K9854" s="36"/>
      <c r="L9854" s="37"/>
      <c r="M9854" s="37"/>
      <c r="N9854" s="37"/>
      <c r="O9854" s="37"/>
      <c r="P9854" s="36"/>
      <c r="S9854" s="36"/>
      <c r="T9854" s="36"/>
      <c r="U9854" s="36"/>
      <c r="V9854" s="36"/>
    </row>
    <row r="9855" spans="11:22" x14ac:dyDescent="0.25">
      <c r="K9855" s="36"/>
      <c r="L9855" s="37"/>
      <c r="M9855" s="37"/>
      <c r="N9855" s="37"/>
      <c r="O9855" s="37"/>
      <c r="P9855" s="36"/>
      <c r="S9855" s="36"/>
      <c r="T9855" s="36"/>
      <c r="U9855" s="36"/>
      <c r="V9855" s="36"/>
    </row>
    <row r="9856" spans="11:22" x14ac:dyDescent="0.25">
      <c r="K9856" s="36"/>
      <c r="L9856" s="37"/>
      <c r="M9856" s="37"/>
      <c r="N9856" s="37"/>
      <c r="O9856" s="37"/>
      <c r="P9856" s="36"/>
      <c r="S9856" s="36"/>
      <c r="T9856" s="36"/>
      <c r="U9856" s="36"/>
      <c r="V9856" s="36"/>
    </row>
    <row r="9857" spans="11:22" x14ac:dyDescent="0.25">
      <c r="K9857" s="36"/>
      <c r="L9857" s="37"/>
      <c r="M9857" s="37"/>
      <c r="N9857" s="37"/>
      <c r="O9857" s="37"/>
      <c r="P9857" s="36"/>
      <c r="S9857" s="36"/>
      <c r="T9857" s="36"/>
      <c r="U9857" s="36"/>
      <c r="V9857" s="36"/>
    </row>
    <row r="9858" spans="11:22" x14ac:dyDescent="0.25">
      <c r="K9858" s="36"/>
      <c r="L9858" s="37"/>
      <c r="M9858" s="37"/>
      <c r="N9858" s="37"/>
      <c r="O9858" s="37"/>
      <c r="P9858" s="36"/>
      <c r="S9858" s="36"/>
      <c r="T9858" s="36"/>
      <c r="U9858" s="36"/>
      <c r="V9858" s="36"/>
    </row>
    <row r="9859" spans="11:22" x14ac:dyDescent="0.25">
      <c r="K9859" s="36"/>
      <c r="L9859" s="37"/>
      <c r="M9859" s="37"/>
      <c r="N9859" s="37"/>
      <c r="O9859" s="37"/>
      <c r="P9859" s="36"/>
      <c r="S9859" s="36"/>
      <c r="T9859" s="36"/>
      <c r="U9859" s="36"/>
      <c r="V9859" s="36"/>
    </row>
    <row r="9860" spans="11:22" x14ac:dyDescent="0.25">
      <c r="K9860" s="36"/>
      <c r="L9860" s="37"/>
      <c r="M9860" s="37"/>
      <c r="N9860" s="37"/>
      <c r="O9860" s="37"/>
      <c r="P9860" s="36"/>
      <c r="S9860" s="36"/>
      <c r="T9860" s="36"/>
      <c r="U9860" s="36"/>
      <c r="V9860" s="36"/>
    </row>
    <row r="9861" spans="11:22" x14ac:dyDescent="0.25">
      <c r="K9861" s="36"/>
      <c r="L9861" s="37"/>
      <c r="M9861" s="37"/>
      <c r="N9861" s="37"/>
      <c r="O9861" s="37"/>
      <c r="P9861" s="36"/>
      <c r="S9861" s="36"/>
      <c r="T9861" s="36"/>
      <c r="U9861" s="36"/>
      <c r="V9861" s="36"/>
    </row>
    <row r="9862" spans="11:22" x14ac:dyDescent="0.25">
      <c r="K9862" s="36"/>
      <c r="L9862" s="37"/>
      <c r="M9862" s="37"/>
      <c r="N9862" s="37"/>
      <c r="O9862" s="37"/>
      <c r="P9862" s="36"/>
      <c r="S9862" s="36"/>
      <c r="T9862" s="36"/>
      <c r="U9862" s="36"/>
      <c r="V9862" s="36"/>
    </row>
    <row r="9863" spans="11:22" x14ac:dyDescent="0.25">
      <c r="K9863" s="36"/>
      <c r="L9863" s="37"/>
      <c r="M9863" s="37"/>
      <c r="N9863" s="37"/>
      <c r="O9863" s="37"/>
      <c r="P9863" s="36"/>
      <c r="S9863" s="36"/>
      <c r="T9863" s="36"/>
      <c r="U9863" s="36"/>
      <c r="V9863" s="36"/>
    </row>
    <row r="9864" spans="11:22" x14ac:dyDescent="0.25">
      <c r="K9864" s="36"/>
      <c r="L9864" s="37"/>
      <c r="M9864" s="37"/>
      <c r="N9864" s="37"/>
      <c r="O9864" s="37"/>
      <c r="P9864" s="36"/>
      <c r="S9864" s="36"/>
      <c r="T9864" s="36"/>
      <c r="U9864" s="36"/>
      <c r="V9864" s="36"/>
    </row>
    <row r="9865" spans="11:22" x14ac:dyDescent="0.25">
      <c r="K9865" s="36"/>
      <c r="L9865" s="37"/>
      <c r="M9865" s="37"/>
      <c r="N9865" s="37"/>
      <c r="O9865" s="37"/>
      <c r="P9865" s="36"/>
      <c r="S9865" s="36"/>
      <c r="T9865" s="36"/>
      <c r="U9865" s="36"/>
      <c r="V9865" s="36"/>
    </row>
    <row r="9866" spans="11:22" x14ac:dyDescent="0.25">
      <c r="K9866" s="36"/>
      <c r="L9866" s="37"/>
      <c r="M9866" s="37"/>
      <c r="N9866" s="37"/>
      <c r="O9866" s="37"/>
      <c r="P9866" s="36"/>
      <c r="S9866" s="36"/>
      <c r="T9866" s="36"/>
      <c r="U9866" s="36"/>
      <c r="V9866" s="36"/>
    </row>
    <row r="9867" spans="11:22" x14ac:dyDescent="0.25">
      <c r="K9867" s="36"/>
      <c r="L9867" s="37"/>
      <c r="M9867" s="37"/>
      <c r="N9867" s="37"/>
      <c r="O9867" s="37"/>
      <c r="P9867" s="36"/>
      <c r="S9867" s="36"/>
      <c r="T9867" s="36"/>
      <c r="U9867" s="36"/>
      <c r="V9867" s="36"/>
    </row>
    <row r="9868" spans="11:22" x14ac:dyDescent="0.25">
      <c r="K9868" s="36"/>
      <c r="L9868" s="37"/>
      <c r="M9868" s="37"/>
      <c r="N9868" s="37"/>
      <c r="O9868" s="37"/>
      <c r="P9868" s="36"/>
      <c r="S9868" s="36"/>
      <c r="T9868" s="36"/>
      <c r="U9868" s="36"/>
      <c r="V9868" s="36"/>
    </row>
    <row r="9869" spans="11:22" x14ac:dyDescent="0.25">
      <c r="K9869" s="36"/>
      <c r="L9869" s="37"/>
      <c r="M9869" s="37"/>
      <c r="N9869" s="37"/>
      <c r="O9869" s="37"/>
      <c r="P9869" s="36"/>
      <c r="S9869" s="36"/>
      <c r="T9869" s="36"/>
      <c r="U9869" s="36"/>
      <c r="V9869" s="36"/>
    </row>
    <row r="9870" spans="11:22" x14ac:dyDescent="0.25">
      <c r="K9870" s="36"/>
      <c r="L9870" s="37"/>
      <c r="M9870" s="37"/>
      <c r="N9870" s="37"/>
      <c r="O9870" s="37"/>
      <c r="P9870" s="36"/>
      <c r="S9870" s="36"/>
      <c r="T9870" s="36"/>
      <c r="U9870" s="36"/>
      <c r="V9870" s="36"/>
    </row>
    <row r="9871" spans="11:22" x14ac:dyDescent="0.25">
      <c r="K9871" s="36"/>
      <c r="L9871" s="37"/>
      <c r="M9871" s="37"/>
      <c r="N9871" s="37"/>
      <c r="O9871" s="37"/>
      <c r="P9871" s="36"/>
      <c r="S9871" s="36"/>
      <c r="T9871" s="36"/>
      <c r="U9871" s="36"/>
      <c r="V9871" s="36"/>
    </row>
    <row r="9872" spans="11:22" x14ac:dyDescent="0.25">
      <c r="K9872" s="36"/>
      <c r="L9872" s="37"/>
      <c r="M9872" s="37"/>
      <c r="N9872" s="37"/>
      <c r="O9872" s="37"/>
      <c r="P9872" s="36"/>
      <c r="S9872" s="36"/>
      <c r="T9872" s="36"/>
      <c r="U9872" s="36"/>
      <c r="V9872" s="36"/>
    </row>
    <row r="9873" spans="11:22" x14ac:dyDescent="0.25">
      <c r="K9873" s="36"/>
      <c r="L9873" s="37"/>
      <c r="M9873" s="37"/>
      <c r="N9873" s="37"/>
      <c r="O9873" s="37"/>
      <c r="P9873" s="36"/>
      <c r="S9873" s="36"/>
      <c r="T9873" s="36"/>
      <c r="U9873" s="36"/>
      <c r="V9873" s="36"/>
    </row>
    <row r="9874" spans="11:22" x14ac:dyDescent="0.25">
      <c r="K9874" s="36"/>
      <c r="L9874" s="37"/>
      <c r="M9874" s="37"/>
      <c r="N9874" s="37"/>
      <c r="O9874" s="37"/>
      <c r="P9874" s="36"/>
      <c r="S9874" s="36"/>
      <c r="T9874" s="36"/>
      <c r="U9874" s="36"/>
      <c r="V9874" s="36"/>
    </row>
    <row r="9875" spans="11:22" x14ac:dyDescent="0.25">
      <c r="K9875" s="36"/>
      <c r="L9875" s="37"/>
      <c r="M9875" s="37"/>
      <c r="N9875" s="37"/>
      <c r="O9875" s="37"/>
      <c r="P9875" s="36"/>
      <c r="S9875" s="36"/>
      <c r="T9875" s="36"/>
      <c r="U9875" s="36"/>
      <c r="V9875" s="36"/>
    </row>
    <row r="9876" spans="11:22" x14ac:dyDescent="0.25">
      <c r="K9876" s="36"/>
      <c r="L9876" s="37"/>
      <c r="M9876" s="37"/>
      <c r="N9876" s="37"/>
      <c r="O9876" s="37"/>
      <c r="P9876" s="36"/>
      <c r="S9876" s="36"/>
      <c r="T9876" s="36"/>
      <c r="U9876" s="36"/>
      <c r="V9876" s="36"/>
    </row>
    <row r="9877" spans="11:22" x14ac:dyDescent="0.25">
      <c r="K9877" s="36"/>
      <c r="L9877" s="37"/>
      <c r="M9877" s="37"/>
      <c r="N9877" s="37"/>
      <c r="O9877" s="37"/>
      <c r="P9877" s="36"/>
      <c r="S9877" s="36"/>
      <c r="T9877" s="36"/>
      <c r="U9877" s="36"/>
      <c r="V9877" s="36"/>
    </row>
    <row r="9878" spans="11:22" x14ac:dyDescent="0.25">
      <c r="K9878" s="36"/>
      <c r="L9878" s="37"/>
      <c r="M9878" s="37"/>
      <c r="N9878" s="37"/>
      <c r="O9878" s="37"/>
      <c r="P9878" s="36"/>
      <c r="S9878" s="36"/>
      <c r="T9878" s="36"/>
      <c r="U9878" s="36"/>
      <c r="V9878" s="36"/>
    </row>
    <row r="9879" spans="11:22" x14ac:dyDescent="0.25">
      <c r="K9879" s="36"/>
      <c r="L9879" s="37"/>
      <c r="M9879" s="37"/>
      <c r="N9879" s="37"/>
      <c r="O9879" s="37"/>
      <c r="P9879" s="36"/>
      <c r="S9879" s="36"/>
      <c r="T9879" s="36"/>
      <c r="U9879" s="36"/>
      <c r="V9879" s="36"/>
    </row>
    <row r="9880" spans="11:22" x14ac:dyDescent="0.25">
      <c r="K9880" s="36"/>
      <c r="L9880" s="37"/>
      <c r="M9880" s="37"/>
      <c r="N9880" s="37"/>
      <c r="O9880" s="37"/>
      <c r="P9880" s="36"/>
      <c r="S9880" s="36"/>
      <c r="T9880" s="36"/>
      <c r="U9880" s="36"/>
      <c r="V9880" s="36"/>
    </row>
    <row r="9881" spans="11:22" x14ac:dyDescent="0.25">
      <c r="K9881" s="36"/>
      <c r="L9881" s="37"/>
      <c r="M9881" s="37"/>
      <c r="N9881" s="37"/>
      <c r="O9881" s="37"/>
      <c r="P9881" s="36"/>
      <c r="S9881" s="36"/>
      <c r="T9881" s="36"/>
      <c r="U9881" s="36"/>
      <c r="V9881" s="36"/>
    </row>
    <row r="9882" spans="11:22" x14ac:dyDescent="0.25">
      <c r="K9882" s="36"/>
      <c r="L9882" s="37"/>
      <c r="M9882" s="37"/>
      <c r="N9882" s="37"/>
      <c r="O9882" s="37"/>
      <c r="P9882" s="36"/>
      <c r="S9882" s="36"/>
      <c r="T9882" s="36"/>
      <c r="U9882" s="36"/>
      <c r="V9882" s="36"/>
    </row>
    <row r="9883" spans="11:22" x14ac:dyDescent="0.25">
      <c r="K9883" s="36"/>
      <c r="L9883" s="37"/>
      <c r="M9883" s="37"/>
      <c r="N9883" s="37"/>
      <c r="O9883" s="37"/>
      <c r="P9883" s="36"/>
      <c r="S9883" s="36"/>
      <c r="T9883" s="36"/>
      <c r="U9883" s="36"/>
      <c r="V9883" s="36"/>
    </row>
    <row r="9884" spans="11:22" x14ac:dyDescent="0.25">
      <c r="K9884" s="36"/>
      <c r="L9884" s="37"/>
      <c r="M9884" s="37"/>
      <c r="N9884" s="37"/>
      <c r="O9884" s="37"/>
      <c r="P9884" s="36"/>
      <c r="S9884" s="36"/>
      <c r="T9884" s="36"/>
      <c r="U9884" s="36"/>
      <c r="V9884" s="36"/>
    </row>
    <row r="9885" spans="11:22" x14ac:dyDescent="0.25">
      <c r="K9885" s="36"/>
      <c r="L9885" s="37"/>
      <c r="M9885" s="37"/>
      <c r="N9885" s="37"/>
      <c r="O9885" s="37"/>
      <c r="P9885" s="36"/>
      <c r="S9885" s="36"/>
      <c r="T9885" s="36"/>
      <c r="U9885" s="36"/>
      <c r="V9885" s="36"/>
    </row>
    <row r="9886" spans="11:22" x14ac:dyDescent="0.25">
      <c r="K9886" s="36"/>
      <c r="L9886" s="37"/>
      <c r="M9886" s="37"/>
      <c r="N9886" s="37"/>
      <c r="O9886" s="37"/>
      <c r="P9886" s="36"/>
      <c r="S9886" s="36"/>
      <c r="T9886" s="36"/>
      <c r="U9886" s="36"/>
      <c r="V9886" s="36"/>
    </row>
    <row r="9887" spans="11:22" x14ac:dyDescent="0.25">
      <c r="K9887" s="36"/>
      <c r="L9887" s="37"/>
      <c r="M9887" s="37"/>
      <c r="N9887" s="37"/>
      <c r="O9887" s="37"/>
      <c r="P9887" s="36"/>
      <c r="S9887" s="36"/>
      <c r="T9887" s="36"/>
      <c r="U9887" s="36"/>
      <c r="V9887" s="36"/>
    </row>
    <row r="9888" spans="11:22" x14ac:dyDescent="0.25">
      <c r="K9888" s="36"/>
      <c r="L9888" s="37"/>
      <c r="M9888" s="37"/>
      <c r="N9888" s="37"/>
      <c r="O9888" s="37"/>
      <c r="P9888" s="36"/>
      <c r="S9888" s="36"/>
      <c r="T9888" s="36"/>
      <c r="U9888" s="36"/>
      <c r="V9888" s="36"/>
    </row>
    <row r="9889" spans="11:22" x14ac:dyDescent="0.25">
      <c r="K9889" s="36"/>
      <c r="L9889" s="37"/>
      <c r="M9889" s="37"/>
      <c r="N9889" s="37"/>
      <c r="O9889" s="37"/>
      <c r="P9889" s="36"/>
      <c r="S9889" s="36"/>
      <c r="T9889" s="36"/>
      <c r="U9889" s="36"/>
      <c r="V9889" s="36"/>
    </row>
    <row r="9890" spans="11:22" x14ac:dyDescent="0.25">
      <c r="K9890" s="36"/>
      <c r="L9890" s="37"/>
      <c r="M9890" s="37"/>
      <c r="N9890" s="37"/>
      <c r="O9890" s="37"/>
      <c r="P9890" s="36"/>
      <c r="S9890" s="36"/>
      <c r="T9890" s="36"/>
      <c r="U9890" s="36"/>
      <c r="V9890" s="36"/>
    </row>
    <row r="9891" spans="11:22" x14ac:dyDescent="0.25">
      <c r="K9891" s="36"/>
      <c r="L9891" s="37"/>
      <c r="M9891" s="37"/>
      <c r="N9891" s="37"/>
      <c r="O9891" s="37"/>
      <c r="P9891" s="36"/>
      <c r="S9891" s="36"/>
      <c r="T9891" s="36"/>
      <c r="U9891" s="36"/>
      <c r="V9891" s="36"/>
    </row>
    <row r="9892" spans="11:22" x14ac:dyDescent="0.25">
      <c r="K9892" s="36"/>
      <c r="L9892" s="37"/>
      <c r="M9892" s="37"/>
      <c r="N9892" s="37"/>
      <c r="O9892" s="37"/>
      <c r="P9892" s="36"/>
      <c r="S9892" s="36"/>
      <c r="T9892" s="36"/>
      <c r="U9892" s="36"/>
      <c r="V9892" s="36"/>
    </row>
    <row r="9893" spans="11:22" x14ac:dyDescent="0.25">
      <c r="K9893" s="36"/>
      <c r="L9893" s="37"/>
      <c r="M9893" s="37"/>
      <c r="N9893" s="37"/>
      <c r="O9893" s="37"/>
      <c r="P9893" s="36"/>
      <c r="S9893" s="36"/>
      <c r="T9893" s="36"/>
      <c r="U9893" s="36"/>
      <c r="V9893" s="36"/>
    </row>
    <row r="9894" spans="11:22" x14ac:dyDescent="0.25">
      <c r="K9894" s="36"/>
      <c r="L9894" s="37"/>
      <c r="M9894" s="37"/>
      <c r="N9894" s="37"/>
      <c r="O9894" s="37"/>
      <c r="P9894" s="36"/>
      <c r="S9894" s="36"/>
      <c r="T9894" s="36"/>
      <c r="U9894" s="36"/>
      <c r="V9894" s="36"/>
    </row>
    <row r="9895" spans="11:22" x14ac:dyDescent="0.25">
      <c r="K9895" s="36"/>
      <c r="L9895" s="37"/>
      <c r="M9895" s="37"/>
      <c r="N9895" s="37"/>
      <c r="O9895" s="37"/>
      <c r="P9895" s="36"/>
      <c r="S9895" s="36"/>
      <c r="T9895" s="36"/>
      <c r="U9895" s="36"/>
      <c r="V9895" s="36"/>
    </row>
    <row r="9896" spans="11:22" x14ac:dyDescent="0.25">
      <c r="K9896" s="36"/>
      <c r="L9896" s="37"/>
      <c r="M9896" s="37"/>
      <c r="N9896" s="37"/>
      <c r="O9896" s="37"/>
      <c r="P9896" s="36"/>
      <c r="S9896" s="36"/>
      <c r="T9896" s="36"/>
      <c r="U9896" s="36"/>
      <c r="V9896" s="36"/>
    </row>
    <row r="9897" spans="11:22" x14ac:dyDescent="0.25">
      <c r="K9897" s="36"/>
      <c r="L9897" s="37"/>
      <c r="M9897" s="37"/>
      <c r="N9897" s="37"/>
      <c r="O9897" s="37"/>
      <c r="P9897" s="36"/>
      <c r="S9897" s="36"/>
      <c r="T9897" s="36"/>
      <c r="U9897" s="36"/>
      <c r="V9897" s="36"/>
    </row>
    <row r="9898" spans="11:22" x14ac:dyDescent="0.25">
      <c r="K9898" s="36"/>
      <c r="L9898" s="37"/>
      <c r="M9898" s="37"/>
      <c r="N9898" s="37"/>
      <c r="O9898" s="37"/>
      <c r="P9898" s="36"/>
      <c r="S9898" s="36"/>
      <c r="T9898" s="36"/>
      <c r="U9898" s="36"/>
      <c r="V9898" s="36"/>
    </row>
    <row r="9899" spans="11:22" x14ac:dyDescent="0.25">
      <c r="K9899" s="36"/>
      <c r="L9899" s="37"/>
      <c r="M9899" s="37"/>
      <c r="N9899" s="37"/>
      <c r="O9899" s="37"/>
      <c r="P9899" s="36"/>
      <c r="S9899" s="36"/>
      <c r="T9899" s="36"/>
      <c r="U9899" s="36"/>
      <c r="V9899" s="36"/>
    </row>
    <row r="9900" spans="11:22" x14ac:dyDescent="0.25">
      <c r="K9900" s="36"/>
      <c r="L9900" s="37"/>
      <c r="M9900" s="37"/>
      <c r="N9900" s="37"/>
      <c r="O9900" s="37"/>
      <c r="P9900" s="36"/>
      <c r="S9900" s="36"/>
      <c r="T9900" s="36"/>
      <c r="U9900" s="36"/>
      <c r="V9900" s="36"/>
    </row>
    <row r="9901" spans="11:22" x14ac:dyDescent="0.25">
      <c r="K9901" s="36"/>
      <c r="L9901" s="37"/>
      <c r="M9901" s="37"/>
      <c r="N9901" s="37"/>
      <c r="O9901" s="37"/>
      <c r="P9901" s="36"/>
      <c r="S9901" s="36"/>
      <c r="T9901" s="36"/>
      <c r="U9901" s="36"/>
      <c r="V9901" s="36"/>
    </row>
    <row r="9902" spans="11:22" x14ac:dyDescent="0.25">
      <c r="K9902" s="36"/>
      <c r="L9902" s="37"/>
      <c r="M9902" s="37"/>
      <c r="N9902" s="37"/>
      <c r="O9902" s="37"/>
      <c r="P9902" s="36"/>
      <c r="S9902" s="36"/>
      <c r="T9902" s="36"/>
      <c r="U9902" s="36"/>
      <c r="V9902" s="36"/>
    </row>
    <row r="9903" spans="11:22" x14ac:dyDescent="0.25">
      <c r="K9903" s="36"/>
      <c r="L9903" s="37"/>
      <c r="M9903" s="37"/>
      <c r="N9903" s="37"/>
      <c r="O9903" s="37"/>
      <c r="P9903" s="36"/>
      <c r="S9903" s="36"/>
      <c r="T9903" s="36"/>
      <c r="U9903" s="36"/>
      <c r="V9903" s="36"/>
    </row>
    <row r="9904" spans="11:22" x14ac:dyDescent="0.25">
      <c r="K9904" s="36"/>
      <c r="L9904" s="37"/>
      <c r="M9904" s="37"/>
      <c r="N9904" s="37"/>
      <c r="O9904" s="37"/>
      <c r="P9904" s="36"/>
      <c r="S9904" s="36"/>
      <c r="T9904" s="36"/>
      <c r="U9904" s="36"/>
      <c r="V9904" s="36"/>
    </row>
    <row r="9905" spans="11:22" x14ac:dyDescent="0.25">
      <c r="K9905" s="36"/>
      <c r="L9905" s="37"/>
      <c r="M9905" s="37"/>
      <c r="N9905" s="37"/>
      <c r="O9905" s="37"/>
      <c r="P9905" s="36"/>
      <c r="S9905" s="36"/>
      <c r="T9905" s="36"/>
      <c r="U9905" s="36"/>
      <c r="V9905" s="36"/>
    </row>
    <row r="9906" spans="11:22" x14ac:dyDescent="0.25">
      <c r="K9906" s="36"/>
      <c r="L9906" s="37"/>
      <c r="M9906" s="37"/>
      <c r="N9906" s="37"/>
      <c r="O9906" s="37"/>
      <c r="P9906" s="36"/>
      <c r="S9906" s="36"/>
      <c r="T9906" s="36"/>
      <c r="U9906" s="36"/>
      <c r="V9906" s="36"/>
    </row>
    <row r="9907" spans="11:22" x14ac:dyDescent="0.25">
      <c r="K9907" s="36"/>
      <c r="L9907" s="37"/>
      <c r="M9907" s="37"/>
      <c r="N9907" s="37"/>
      <c r="O9907" s="37"/>
      <c r="P9907" s="36"/>
      <c r="S9907" s="36"/>
      <c r="T9907" s="36"/>
      <c r="U9907" s="36"/>
      <c r="V9907" s="36"/>
    </row>
    <row r="9908" spans="11:22" x14ac:dyDescent="0.25">
      <c r="K9908" s="36"/>
      <c r="L9908" s="37"/>
      <c r="M9908" s="37"/>
      <c r="N9908" s="37"/>
      <c r="O9908" s="37"/>
      <c r="P9908" s="36"/>
      <c r="S9908" s="36"/>
      <c r="T9908" s="36"/>
      <c r="U9908" s="36"/>
      <c r="V9908" s="36"/>
    </row>
    <row r="9909" spans="11:22" x14ac:dyDescent="0.25">
      <c r="K9909" s="36"/>
      <c r="L9909" s="37"/>
      <c r="M9909" s="37"/>
      <c r="N9909" s="37"/>
      <c r="O9909" s="37"/>
      <c r="P9909" s="36"/>
      <c r="S9909" s="36"/>
      <c r="T9909" s="36"/>
      <c r="U9909" s="36"/>
      <c r="V9909" s="36"/>
    </row>
    <row r="9910" spans="11:22" x14ac:dyDescent="0.25">
      <c r="K9910" s="36"/>
      <c r="L9910" s="37"/>
      <c r="M9910" s="37"/>
      <c r="N9910" s="37"/>
      <c r="O9910" s="37"/>
      <c r="P9910" s="36"/>
      <c r="S9910" s="36"/>
      <c r="T9910" s="36"/>
      <c r="U9910" s="36"/>
      <c r="V9910" s="36"/>
    </row>
    <row r="9911" spans="11:22" x14ac:dyDescent="0.25">
      <c r="K9911" s="36"/>
      <c r="L9911" s="37"/>
      <c r="M9911" s="37"/>
      <c r="N9911" s="37"/>
      <c r="O9911" s="37"/>
      <c r="P9911" s="36"/>
      <c r="S9911" s="36"/>
      <c r="T9911" s="36"/>
      <c r="U9911" s="36"/>
      <c r="V9911" s="36"/>
    </row>
    <row r="9912" spans="11:22" x14ac:dyDescent="0.25">
      <c r="K9912" s="36"/>
      <c r="L9912" s="37"/>
      <c r="M9912" s="37"/>
      <c r="N9912" s="37"/>
      <c r="O9912" s="37"/>
      <c r="P9912" s="36"/>
      <c r="S9912" s="36"/>
      <c r="T9912" s="36"/>
      <c r="U9912" s="36"/>
      <c r="V9912" s="36"/>
    </row>
    <row r="9913" spans="11:22" x14ac:dyDescent="0.25">
      <c r="K9913" s="36"/>
      <c r="L9913" s="37"/>
      <c r="M9913" s="37"/>
      <c r="N9913" s="37"/>
      <c r="O9913" s="37"/>
      <c r="P9913" s="36"/>
      <c r="S9913" s="36"/>
      <c r="T9913" s="36"/>
      <c r="U9913" s="36"/>
      <c r="V9913" s="36"/>
    </row>
    <row r="9914" spans="11:22" x14ac:dyDescent="0.25">
      <c r="K9914" s="36"/>
      <c r="L9914" s="37"/>
      <c r="M9914" s="37"/>
      <c r="N9914" s="37"/>
      <c r="O9914" s="37"/>
      <c r="P9914" s="36"/>
      <c r="S9914" s="36"/>
      <c r="T9914" s="36"/>
      <c r="U9914" s="36"/>
      <c r="V9914" s="36"/>
    </row>
    <row r="9915" spans="11:22" x14ac:dyDescent="0.25">
      <c r="K9915" s="36"/>
      <c r="L9915" s="37"/>
      <c r="M9915" s="37"/>
      <c r="N9915" s="37"/>
      <c r="O9915" s="37"/>
      <c r="P9915" s="36"/>
      <c r="S9915" s="36"/>
      <c r="T9915" s="36"/>
      <c r="U9915" s="36"/>
      <c r="V9915" s="36"/>
    </row>
    <row r="9916" spans="11:22" x14ac:dyDescent="0.25">
      <c r="K9916" s="36"/>
      <c r="L9916" s="37"/>
      <c r="M9916" s="37"/>
      <c r="N9916" s="37"/>
      <c r="O9916" s="37"/>
      <c r="P9916" s="36"/>
      <c r="S9916" s="36"/>
      <c r="T9916" s="36"/>
      <c r="U9916" s="36"/>
      <c r="V9916" s="36"/>
    </row>
    <row r="9917" spans="11:22" x14ac:dyDescent="0.25">
      <c r="K9917" s="36"/>
      <c r="L9917" s="37"/>
      <c r="M9917" s="37"/>
      <c r="N9917" s="37"/>
      <c r="O9917" s="37"/>
      <c r="P9917" s="36"/>
      <c r="S9917" s="36"/>
      <c r="T9917" s="36"/>
      <c r="U9917" s="36"/>
      <c r="V9917" s="36"/>
    </row>
    <row r="9918" spans="11:22" x14ac:dyDescent="0.25">
      <c r="K9918" s="36"/>
      <c r="L9918" s="37"/>
      <c r="M9918" s="37"/>
      <c r="N9918" s="37"/>
      <c r="O9918" s="37"/>
      <c r="P9918" s="36"/>
      <c r="S9918" s="36"/>
      <c r="T9918" s="36"/>
      <c r="U9918" s="36"/>
      <c r="V9918" s="36"/>
    </row>
    <row r="9919" spans="11:22" x14ac:dyDescent="0.25">
      <c r="K9919" s="36"/>
      <c r="L9919" s="37"/>
      <c r="M9919" s="37"/>
      <c r="N9919" s="37"/>
      <c r="O9919" s="37"/>
      <c r="P9919" s="36"/>
      <c r="S9919" s="36"/>
      <c r="T9919" s="36"/>
      <c r="U9919" s="36"/>
      <c r="V9919" s="36"/>
    </row>
    <row r="9920" spans="11:22" x14ac:dyDescent="0.25">
      <c r="K9920" s="36"/>
      <c r="L9920" s="37"/>
      <c r="M9920" s="37"/>
      <c r="N9920" s="37"/>
      <c r="O9920" s="37"/>
      <c r="P9920" s="36"/>
      <c r="S9920" s="36"/>
      <c r="T9920" s="36"/>
      <c r="U9920" s="36"/>
      <c r="V9920" s="36"/>
    </row>
    <row r="9921" spans="11:22" x14ac:dyDescent="0.25">
      <c r="K9921" s="36"/>
      <c r="L9921" s="37"/>
      <c r="M9921" s="37"/>
      <c r="N9921" s="37"/>
      <c r="O9921" s="37"/>
      <c r="P9921" s="36"/>
      <c r="S9921" s="36"/>
      <c r="T9921" s="36"/>
      <c r="U9921" s="36"/>
      <c r="V9921" s="36"/>
    </row>
    <row r="9922" spans="11:22" x14ac:dyDescent="0.25">
      <c r="K9922" s="36"/>
      <c r="L9922" s="37"/>
      <c r="M9922" s="37"/>
      <c r="N9922" s="37"/>
      <c r="O9922" s="37"/>
      <c r="P9922" s="36"/>
      <c r="S9922" s="36"/>
      <c r="T9922" s="36"/>
      <c r="U9922" s="36"/>
      <c r="V9922" s="36"/>
    </row>
    <row r="9923" spans="11:22" x14ac:dyDescent="0.25">
      <c r="K9923" s="36"/>
      <c r="L9923" s="37"/>
      <c r="M9923" s="37"/>
      <c r="N9923" s="37"/>
      <c r="O9923" s="37"/>
      <c r="P9923" s="36"/>
      <c r="S9923" s="36"/>
      <c r="T9923" s="36"/>
      <c r="U9923" s="36"/>
      <c r="V9923" s="36"/>
    </row>
    <row r="9924" spans="11:22" x14ac:dyDescent="0.25">
      <c r="K9924" s="36"/>
      <c r="L9924" s="37"/>
      <c r="M9924" s="37"/>
      <c r="N9924" s="37"/>
      <c r="O9924" s="37"/>
      <c r="P9924" s="36"/>
      <c r="S9924" s="36"/>
      <c r="T9924" s="36"/>
      <c r="U9924" s="36"/>
      <c r="V9924" s="36"/>
    </row>
    <row r="9925" spans="11:22" x14ac:dyDescent="0.25">
      <c r="K9925" s="36"/>
      <c r="L9925" s="37"/>
      <c r="M9925" s="37"/>
      <c r="N9925" s="37"/>
      <c r="O9925" s="37"/>
      <c r="P9925" s="36"/>
      <c r="S9925" s="36"/>
      <c r="T9925" s="36"/>
      <c r="U9925" s="36"/>
      <c r="V9925" s="36"/>
    </row>
    <row r="9926" spans="11:22" x14ac:dyDescent="0.25">
      <c r="K9926" s="36"/>
      <c r="L9926" s="37"/>
      <c r="M9926" s="37"/>
      <c r="N9926" s="37"/>
      <c r="O9926" s="37"/>
      <c r="P9926" s="36"/>
      <c r="S9926" s="36"/>
      <c r="T9926" s="36"/>
      <c r="U9926" s="36"/>
      <c r="V9926" s="36"/>
    </row>
    <row r="9927" spans="11:22" x14ac:dyDescent="0.25">
      <c r="K9927" s="36"/>
      <c r="L9927" s="37"/>
      <c r="M9927" s="37"/>
      <c r="N9927" s="37"/>
      <c r="O9927" s="37"/>
      <c r="P9927" s="36"/>
      <c r="S9927" s="36"/>
      <c r="T9927" s="36"/>
      <c r="U9927" s="36"/>
      <c r="V9927" s="36"/>
    </row>
    <row r="9928" spans="11:22" x14ac:dyDescent="0.25">
      <c r="K9928" s="36"/>
      <c r="L9928" s="37"/>
      <c r="M9928" s="37"/>
      <c r="N9928" s="37"/>
      <c r="O9928" s="37"/>
      <c r="P9928" s="36"/>
      <c r="S9928" s="36"/>
      <c r="T9928" s="36"/>
      <c r="U9928" s="36"/>
      <c r="V9928" s="36"/>
    </row>
    <row r="9929" spans="11:22" x14ac:dyDescent="0.25">
      <c r="K9929" s="36"/>
      <c r="L9929" s="37"/>
      <c r="M9929" s="37"/>
      <c r="N9929" s="37"/>
      <c r="O9929" s="37"/>
      <c r="P9929" s="36"/>
      <c r="S9929" s="36"/>
      <c r="T9929" s="36"/>
      <c r="U9929" s="36"/>
      <c r="V9929" s="36"/>
    </row>
    <row r="9930" spans="11:22" x14ac:dyDescent="0.25">
      <c r="K9930" s="36"/>
      <c r="L9930" s="37"/>
      <c r="M9930" s="37"/>
      <c r="N9930" s="37"/>
      <c r="O9930" s="37"/>
      <c r="P9930" s="36"/>
      <c r="S9930" s="36"/>
      <c r="T9930" s="36"/>
      <c r="U9930" s="36"/>
      <c r="V9930" s="36"/>
    </row>
    <row r="9931" spans="11:22" x14ac:dyDescent="0.25">
      <c r="K9931" s="36"/>
      <c r="L9931" s="37"/>
      <c r="M9931" s="37"/>
      <c r="N9931" s="37"/>
      <c r="O9931" s="37"/>
      <c r="P9931" s="36"/>
      <c r="S9931" s="36"/>
      <c r="T9931" s="36"/>
      <c r="U9931" s="36"/>
      <c r="V9931" s="36"/>
    </row>
    <row r="9932" spans="11:22" x14ac:dyDescent="0.25">
      <c r="K9932" s="36"/>
      <c r="L9932" s="37"/>
      <c r="M9932" s="37"/>
      <c r="N9932" s="37"/>
      <c r="O9932" s="37"/>
      <c r="P9932" s="36"/>
      <c r="S9932" s="36"/>
      <c r="T9932" s="36"/>
      <c r="U9932" s="36"/>
      <c r="V9932" s="36"/>
    </row>
    <row r="9933" spans="11:22" x14ac:dyDescent="0.25">
      <c r="K9933" s="36"/>
      <c r="L9933" s="37"/>
      <c r="M9933" s="37"/>
      <c r="N9933" s="37"/>
      <c r="O9933" s="37"/>
      <c r="P9933" s="36"/>
      <c r="S9933" s="36"/>
      <c r="T9933" s="36"/>
      <c r="U9933" s="36"/>
      <c r="V9933" s="36"/>
    </row>
    <row r="9934" spans="11:22" x14ac:dyDescent="0.25">
      <c r="K9934" s="36"/>
      <c r="L9934" s="37"/>
      <c r="M9934" s="37"/>
      <c r="N9934" s="37"/>
      <c r="O9934" s="37"/>
      <c r="P9934" s="36"/>
      <c r="S9934" s="36"/>
      <c r="T9934" s="36"/>
      <c r="U9934" s="36"/>
      <c r="V9934" s="36"/>
    </row>
    <row r="9935" spans="11:22" x14ac:dyDescent="0.25">
      <c r="K9935" s="36"/>
      <c r="L9935" s="37"/>
      <c r="M9935" s="37"/>
      <c r="N9935" s="37"/>
      <c r="O9935" s="37"/>
      <c r="P9935" s="36"/>
      <c r="S9935" s="36"/>
      <c r="T9935" s="36"/>
      <c r="U9935" s="36"/>
      <c r="V9935" s="36"/>
    </row>
    <row r="9936" spans="11:22" x14ac:dyDescent="0.25">
      <c r="K9936" s="36"/>
      <c r="L9936" s="37"/>
      <c r="M9936" s="37"/>
      <c r="N9936" s="37"/>
      <c r="O9936" s="37"/>
      <c r="P9936" s="36"/>
      <c r="S9936" s="36"/>
      <c r="T9936" s="36"/>
      <c r="U9936" s="36"/>
      <c r="V9936" s="36"/>
    </row>
    <row r="9937" spans="11:22" x14ac:dyDescent="0.25">
      <c r="K9937" s="36"/>
      <c r="L9937" s="37"/>
      <c r="M9937" s="37"/>
      <c r="N9937" s="37"/>
      <c r="O9937" s="37"/>
      <c r="P9937" s="36"/>
      <c r="S9937" s="36"/>
      <c r="T9937" s="36"/>
      <c r="U9937" s="36"/>
      <c r="V9937" s="36"/>
    </row>
    <row r="9938" spans="11:22" x14ac:dyDescent="0.25">
      <c r="K9938" s="36"/>
      <c r="L9938" s="37"/>
      <c r="M9938" s="37"/>
      <c r="N9938" s="37"/>
      <c r="O9938" s="37"/>
      <c r="P9938" s="36"/>
      <c r="S9938" s="36"/>
      <c r="T9938" s="36"/>
      <c r="U9938" s="36"/>
      <c r="V9938" s="36"/>
    </row>
    <row r="9939" spans="11:22" x14ac:dyDescent="0.25">
      <c r="K9939" s="36"/>
      <c r="L9939" s="37"/>
      <c r="M9939" s="37"/>
      <c r="N9939" s="37"/>
      <c r="O9939" s="37"/>
      <c r="P9939" s="36"/>
      <c r="S9939" s="36"/>
      <c r="T9939" s="36"/>
      <c r="U9939" s="36"/>
      <c r="V9939" s="36"/>
    </row>
    <row r="9940" spans="11:22" x14ac:dyDescent="0.25">
      <c r="K9940" s="36"/>
      <c r="L9940" s="37"/>
      <c r="M9940" s="37"/>
      <c r="N9940" s="37"/>
      <c r="O9940" s="37"/>
      <c r="P9940" s="36"/>
      <c r="S9940" s="36"/>
      <c r="T9940" s="36"/>
      <c r="U9940" s="36"/>
      <c r="V9940" s="36"/>
    </row>
    <row r="9941" spans="11:22" x14ac:dyDescent="0.25">
      <c r="K9941" s="36"/>
      <c r="L9941" s="37"/>
      <c r="M9941" s="37"/>
      <c r="N9941" s="37"/>
      <c r="O9941" s="37"/>
      <c r="P9941" s="36"/>
      <c r="S9941" s="36"/>
      <c r="T9941" s="36"/>
      <c r="U9941" s="36"/>
      <c r="V9941" s="36"/>
    </row>
    <row r="9942" spans="11:22" x14ac:dyDescent="0.25">
      <c r="K9942" s="36"/>
      <c r="L9942" s="37"/>
      <c r="M9942" s="37"/>
      <c r="N9942" s="37"/>
      <c r="O9942" s="37"/>
      <c r="P9942" s="36"/>
      <c r="S9942" s="36"/>
      <c r="T9942" s="36"/>
      <c r="U9942" s="36"/>
      <c r="V9942" s="36"/>
    </row>
    <row r="9943" spans="11:22" x14ac:dyDescent="0.25">
      <c r="K9943" s="36"/>
      <c r="L9943" s="37"/>
      <c r="M9943" s="37"/>
      <c r="N9943" s="37"/>
      <c r="O9943" s="37"/>
      <c r="P9943" s="36"/>
      <c r="S9943" s="36"/>
      <c r="T9943" s="36"/>
      <c r="U9943" s="36"/>
      <c r="V9943" s="36"/>
    </row>
    <row r="9944" spans="11:22" x14ac:dyDescent="0.25">
      <c r="K9944" s="36"/>
      <c r="L9944" s="37"/>
      <c r="M9944" s="37"/>
      <c r="N9944" s="37"/>
      <c r="O9944" s="37"/>
      <c r="P9944" s="36"/>
      <c r="S9944" s="36"/>
      <c r="T9944" s="36"/>
      <c r="U9944" s="36"/>
      <c r="V9944" s="36"/>
    </row>
    <row r="9945" spans="11:22" x14ac:dyDescent="0.25">
      <c r="K9945" s="36"/>
      <c r="L9945" s="37"/>
      <c r="M9945" s="37"/>
      <c r="N9945" s="37"/>
      <c r="O9945" s="37"/>
      <c r="P9945" s="36"/>
      <c r="S9945" s="36"/>
      <c r="T9945" s="36"/>
      <c r="U9945" s="36"/>
      <c r="V9945" s="36"/>
    </row>
    <row r="9946" spans="11:22" x14ac:dyDescent="0.25">
      <c r="K9946" s="36"/>
      <c r="L9946" s="37"/>
      <c r="M9946" s="37"/>
      <c r="N9946" s="37"/>
      <c r="O9946" s="37"/>
      <c r="P9946" s="36"/>
      <c r="S9946" s="36"/>
      <c r="T9946" s="36"/>
      <c r="U9946" s="36"/>
      <c r="V9946" s="36"/>
    </row>
    <row r="9947" spans="11:22" x14ac:dyDescent="0.25">
      <c r="K9947" s="36"/>
      <c r="L9947" s="37"/>
      <c r="M9947" s="37"/>
      <c r="N9947" s="37"/>
      <c r="O9947" s="37"/>
      <c r="P9947" s="36"/>
      <c r="S9947" s="36"/>
      <c r="T9947" s="36"/>
      <c r="U9947" s="36"/>
      <c r="V9947" s="36"/>
    </row>
    <row r="9948" spans="11:22" x14ac:dyDescent="0.25">
      <c r="K9948" s="36"/>
      <c r="L9948" s="37"/>
      <c r="M9948" s="37"/>
      <c r="N9948" s="37"/>
      <c r="O9948" s="37"/>
      <c r="P9948" s="36"/>
      <c r="S9948" s="36"/>
      <c r="T9948" s="36"/>
      <c r="U9948" s="36"/>
      <c r="V9948" s="36"/>
    </row>
    <row r="9949" spans="11:22" x14ac:dyDescent="0.25">
      <c r="K9949" s="36"/>
      <c r="L9949" s="37"/>
      <c r="M9949" s="37"/>
      <c r="N9949" s="37"/>
      <c r="O9949" s="37"/>
      <c r="P9949" s="36"/>
      <c r="S9949" s="36"/>
      <c r="T9949" s="36"/>
      <c r="U9949" s="36"/>
      <c r="V9949" s="36"/>
    </row>
    <row r="9950" spans="11:22" x14ac:dyDescent="0.25">
      <c r="K9950" s="36"/>
      <c r="L9950" s="37"/>
      <c r="M9950" s="37"/>
      <c r="N9950" s="37"/>
      <c r="O9950" s="37"/>
      <c r="P9950" s="36"/>
      <c r="S9950" s="36"/>
      <c r="T9950" s="36"/>
      <c r="U9950" s="36"/>
      <c r="V9950" s="36"/>
    </row>
    <row r="9951" spans="11:22" x14ac:dyDescent="0.25">
      <c r="K9951" s="36"/>
      <c r="L9951" s="37"/>
      <c r="M9951" s="37"/>
      <c r="N9951" s="37"/>
      <c r="O9951" s="37"/>
      <c r="P9951" s="36"/>
      <c r="S9951" s="36"/>
      <c r="T9951" s="36"/>
      <c r="U9951" s="36"/>
      <c r="V9951" s="36"/>
    </row>
    <row r="9952" spans="11:22" x14ac:dyDescent="0.25">
      <c r="K9952" s="36"/>
      <c r="L9952" s="37"/>
      <c r="M9952" s="37"/>
      <c r="N9952" s="37"/>
      <c r="O9952" s="37"/>
      <c r="P9952" s="36"/>
      <c r="S9952" s="36"/>
      <c r="T9952" s="36"/>
      <c r="U9952" s="36"/>
      <c r="V9952" s="36"/>
    </row>
    <row r="9953" spans="11:22" x14ac:dyDescent="0.25">
      <c r="K9953" s="36"/>
      <c r="L9953" s="37"/>
      <c r="M9953" s="37"/>
      <c r="N9953" s="37"/>
      <c r="O9953" s="37"/>
      <c r="P9953" s="36"/>
      <c r="S9953" s="36"/>
      <c r="T9953" s="36"/>
      <c r="U9953" s="36"/>
      <c r="V9953" s="36"/>
    </row>
    <row r="9954" spans="11:22" x14ac:dyDescent="0.25">
      <c r="K9954" s="36"/>
      <c r="L9954" s="37"/>
      <c r="M9954" s="37"/>
      <c r="N9954" s="37"/>
      <c r="O9954" s="37"/>
      <c r="P9954" s="36"/>
      <c r="S9954" s="36"/>
      <c r="T9954" s="36"/>
      <c r="U9954" s="36"/>
      <c r="V9954" s="36"/>
    </row>
    <row r="9955" spans="11:22" x14ac:dyDescent="0.25">
      <c r="K9955" s="36"/>
      <c r="L9955" s="37"/>
      <c r="M9955" s="37"/>
      <c r="N9955" s="37"/>
      <c r="O9955" s="37"/>
      <c r="P9955" s="36"/>
      <c r="S9955" s="36"/>
      <c r="T9955" s="36"/>
      <c r="U9955" s="36"/>
      <c r="V9955" s="36"/>
    </row>
    <row r="9956" spans="11:22" x14ac:dyDescent="0.25">
      <c r="K9956" s="36"/>
      <c r="L9956" s="37"/>
      <c r="M9956" s="37"/>
      <c r="N9956" s="37"/>
      <c r="O9956" s="37"/>
      <c r="P9956" s="36"/>
      <c r="S9956" s="36"/>
      <c r="T9956" s="36"/>
      <c r="U9956" s="36"/>
      <c r="V9956" s="36"/>
    </row>
    <row r="9957" spans="11:22" x14ac:dyDescent="0.25">
      <c r="K9957" s="36"/>
      <c r="L9957" s="37"/>
      <c r="M9957" s="37"/>
      <c r="N9957" s="37"/>
      <c r="O9957" s="37"/>
      <c r="P9957" s="36"/>
      <c r="S9957" s="36"/>
      <c r="T9957" s="36"/>
      <c r="U9957" s="36"/>
      <c r="V9957" s="36"/>
    </row>
    <row r="9958" spans="11:22" x14ac:dyDescent="0.25">
      <c r="K9958" s="36"/>
      <c r="L9958" s="37"/>
      <c r="M9958" s="37"/>
      <c r="N9958" s="37"/>
      <c r="O9958" s="37"/>
      <c r="P9958" s="36"/>
      <c r="S9958" s="36"/>
      <c r="T9958" s="36"/>
      <c r="U9958" s="36"/>
      <c r="V9958" s="36"/>
    </row>
    <row r="9959" spans="11:22" x14ac:dyDescent="0.25">
      <c r="K9959" s="36"/>
      <c r="L9959" s="37"/>
      <c r="M9959" s="37"/>
      <c r="N9959" s="37"/>
      <c r="O9959" s="37"/>
      <c r="P9959" s="36"/>
      <c r="S9959" s="36"/>
      <c r="T9959" s="36"/>
      <c r="U9959" s="36"/>
      <c r="V9959" s="36"/>
    </row>
    <row r="9960" spans="11:22" x14ac:dyDescent="0.25">
      <c r="K9960" s="36"/>
      <c r="L9960" s="37"/>
      <c r="M9960" s="37"/>
      <c r="N9960" s="37"/>
      <c r="O9960" s="37"/>
      <c r="P9960" s="36"/>
      <c r="S9960" s="36"/>
      <c r="T9960" s="36"/>
      <c r="U9960" s="36"/>
      <c r="V9960" s="36"/>
    </row>
    <row r="9961" spans="11:22" x14ac:dyDescent="0.25">
      <c r="K9961" s="36"/>
      <c r="L9961" s="37"/>
      <c r="M9961" s="37"/>
      <c r="N9961" s="37"/>
      <c r="O9961" s="37"/>
      <c r="P9961" s="36"/>
      <c r="S9961" s="36"/>
      <c r="T9961" s="36"/>
      <c r="U9961" s="36"/>
      <c r="V9961" s="36"/>
    </row>
    <row r="9962" spans="11:22" x14ac:dyDescent="0.25">
      <c r="K9962" s="36"/>
      <c r="L9962" s="37"/>
      <c r="M9962" s="37"/>
      <c r="N9962" s="37"/>
      <c r="O9962" s="37"/>
      <c r="P9962" s="36"/>
      <c r="S9962" s="36"/>
      <c r="T9962" s="36"/>
      <c r="U9962" s="36"/>
      <c r="V9962" s="36"/>
    </row>
    <row r="9963" spans="11:22" x14ac:dyDescent="0.25">
      <c r="K9963" s="36"/>
      <c r="L9963" s="37"/>
      <c r="M9963" s="37"/>
      <c r="N9963" s="37"/>
      <c r="O9963" s="37"/>
      <c r="P9963" s="36"/>
      <c r="S9963" s="36"/>
      <c r="T9963" s="36"/>
      <c r="U9963" s="36"/>
      <c r="V9963" s="36"/>
    </row>
    <row r="9964" spans="11:22" x14ac:dyDescent="0.25">
      <c r="K9964" s="36"/>
      <c r="L9964" s="37"/>
      <c r="M9964" s="37"/>
      <c r="N9964" s="37"/>
      <c r="O9964" s="37"/>
      <c r="P9964" s="36"/>
      <c r="S9964" s="36"/>
      <c r="T9964" s="36"/>
      <c r="U9964" s="36"/>
      <c r="V9964" s="36"/>
    </row>
    <row r="9965" spans="11:22" x14ac:dyDescent="0.25">
      <c r="K9965" s="36"/>
      <c r="L9965" s="37"/>
      <c r="M9965" s="37"/>
      <c r="N9965" s="37"/>
      <c r="O9965" s="37"/>
      <c r="P9965" s="36"/>
      <c r="S9965" s="36"/>
      <c r="T9965" s="36"/>
      <c r="U9965" s="36"/>
      <c r="V9965" s="36"/>
    </row>
    <row r="9966" spans="11:22" x14ac:dyDescent="0.25">
      <c r="K9966" s="36"/>
      <c r="L9966" s="37"/>
      <c r="M9966" s="37"/>
      <c r="N9966" s="37"/>
      <c r="O9966" s="37"/>
      <c r="P9966" s="36"/>
      <c r="S9966" s="36"/>
      <c r="T9966" s="36"/>
      <c r="U9966" s="36"/>
      <c r="V9966" s="36"/>
    </row>
    <row r="9967" spans="11:22" x14ac:dyDescent="0.25">
      <c r="K9967" s="36"/>
      <c r="L9967" s="37"/>
      <c r="M9967" s="37"/>
      <c r="N9967" s="37"/>
      <c r="O9967" s="37"/>
      <c r="P9967" s="36"/>
      <c r="S9967" s="36"/>
      <c r="T9967" s="36"/>
      <c r="U9967" s="36"/>
      <c r="V9967" s="36"/>
    </row>
    <row r="9968" spans="11:22" x14ac:dyDescent="0.25">
      <c r="K9968" s="36"/>
      <c r="L9968" s="37"/>
      <c r="M9968" s="37"/>
      <c r="N9968" s="37"/>
      <c r="O9968" s="37"/>
      <c r="P9968" s="36"/>
      <c r="S9968" s="36"/>
      <c r="T9968" s="36"/>
      <c r="U9968" s="36"/>
      <c r="V9968" s="36"/>
    </row>
    <row r="9969" spans="11:22" x14ac:dyDescent="0.25">
      <c r="K9969" s="36"/>
      <c r="L9969" s="37"/>
      <c r="M9969" s="37"/>
      <c r="N9969" s="37"/>
      <c r="O9969" s="37"/>
      <c r="P9969" s="36"/>
      <c r="S9969" s="36"/>
      <c r="T9969" s="36"/>
      <c r="U9969" s="36"/>
      <c r="V9969" s="36"/>
    </row>
    <row r="9970" spans="11:22" x14ac:dyDescent="0.25">
      <c r="K9970" s="36"/>
      <c r="L9970" s="37"/>
      <c r="M9970" s="37"/>
      <c r="N9970" s="37"/>
      <c r="O9970" s="37"/>
      <c r="P9970" s="36"/>
      <c r="S9970" s="36"/>
      <c r="T9970" s="36"/>
      <c r="U9970" s="36"/>
      <c r="V9970" s="36"/>
    </row>
    <row r="9971" spans="11:22" x14ac:dyDescent="0.25">
      <c r="K9971" s="36"/>
      <c r="L9971" s="37"/>
      <c r="M9971" s="37"/>
      <c r="N9971" s="37"/>
      <c r="O9971" s="37"/>
      <c r="P9971" s="36"/>
      <c r="S9971" s="36"/>
      <c r="T9971" s="36"/>
      <c r="U9971" s="36"/>
      <c r="V9971" s="36"/>
    </row>
    <row r="9972" spans="11:22" x14ac:dyDescent="0.25">
      <c r="K9972" s="36"/>
      <c r="L9972" s="37"/>
      <c r="M9972" s="37"/>
      <c r="N9972" s="37"/>
      <c r="O9972" s="37"/>
      <c r="P9972" s="36"/>
      <c r="S9972" s="36"/>
      <c r="T9972" s="36"/>
      <c r="U9972" s="36"/>
      <c r="V9972" s="36"/>
    </row>
    <row r="9973" spans="11:22" x14ac:dyDescent="0.25">
      <c r="K9973" s="36"/>
      <c r="L9973" s="37"/>
      <c r="M9973" s="37"/>
      <c r="N9973" s="37"/>
      <c r="O9973" s="37"/>
      <c r="P9973" s="36"/>
      <c r="S9973" s="36"/>
      <c r="T9973" s="36"/>
      <c r="U9973" s="36"/>
      <c r="V9973" s="36"/>
    </row>
    <row r="9974" spans="11:22" x14ac:dyDescent="0.25">
      <c r="K9974" s="36"/>
      <c r="L9974" s="37"/>
      <c r="M9974" s="37"/>
      <c r="N9974" s="37"/>
      <c r="O9974" s="37"/>
      <c r="P9974" s="36"/>
      <c r="S9974" s="36"/>
      <c r="T9974" s="36"/>
      <c r="U9974" s="36"/>
      <c r="V9974" s="36"/>
    </row>
    <row r="9975" spans="11:22" x14ac:dyDescent="0.25">
      <c r="K9975" s="36"/>
      <c r="L9975" s="37"/>
      <c r="M9975" s="37"/>
      <c r="N9975" s="37"/>
      <c r="O9975" s="37"/>
      <c r="P9975" s="36"/>
      <c r="S9975" s="36"/>
      <c r="T9975" s="36"/>
      <c r="U9975" s="36"/>
      <c r="V9975" s="36"/>
    </row>
    <row r="9976" spans="11:22" x14ac:dyDescent="0.25">
      <c r="K9976" s="36"/>
      <c r="L9976" s="37"/>
      <c r="M9976" s="37"/>
      <c r="N9976" s="37"/>
      <c r="O9976" s="37"/>
      <c r="P9976" s="36"/>
      <c r="S9976" s="36"/>
      <c r="T9976" s="36"/>
      <c r="U9976" s="36"/>
      <c r="V9976" s="36"/>
    </row>
    <row r="9977" spans="11:22" x14ac:dyDescent="0.25">
      <c r="K9977" s="36"/>
      <c r="L9977" s="37"/>
      <c r="M9977" s="37"/>
      <c r="N9977" s="37"/>
      <c r="O9977" s="37"/>
      <c r="P9977" s="36"/>
      <c r="S9977" s="36"/>
      <c r="T9977" s="36"/>
      <c r="U9977" s="36"/>
      <c r="V9977" s="36"/>
    </row>
    <row r="9978" spans="11:22" x14ac:dyDescent="0.25">
      <c r="K9978" s="36"/>
      <c r="L9978" s="37"/>
      <c r="M9978" s="37"/>
      <c r="N9978" s="37"/>
      <c r="O9978" s="37"/>
      <c r="P9978" s="36"/>
      <c r="S9978" s="36"/>
      <c r="T9978" s="36"/>
      <c r="U9978" s="36"/>
      <c r="V9978" s="36"/>
    </row>
    <row r="9979" spans="11:22" x14ac:dyDescent="0.25">
      <c r="K9979" s="36"/>
      <c r="L9979" s="37"/>
      <c r="M9979" s="37"/>
      <c r="N9979" s="37"/>
      <c r="O9979" s="37"/>
      <c r="P9979" s="36"/>
      <c r="S9979" s="36"/>
      <c r="T9979" s="36"/>
      <c r="U9979" s="36"/>
      <c r="V9979" s="36"/>
    </row>
    <row r="9980" spans="11:22" x14ac:dyDescent="0.25">
      <c r="K9980" s="36"/>
      <c r="L9980" s="37"/>
      <c r="M9980" s="37"/>
      <c r="N9980" s="37"/>
      <c r="O9980" s="37"/>
      <c r="P9980" s="36"/>
      <c r="S9980" s="36"/>
      <c r="T9980" s="36"/>
      <c r="U9980" s="36"/>
      <c r="V9980" s="36"/>
    </row>
    <row r="9981" spans="11:22" x14ac:dyDescent="0.25">
      <c r="K9981" s="36"/>
      <c r="L9981" s="37"/>
      <c r="M9981" s="37"/>
      <c r="N9981" s="37"/>
      <c r="O9981" s="37"/>
      <c r="P9981" s="36"/>
      <c r="S9981" s="36"/>
      <c r="T9981" s="36"/>
      <c r="U9981" s="36"/>
      <c r="V9981" s="36"/>
    </row>
    <row r="9982" spans="11:22" x14ac:dyDescent="0.25">
      <c r="K9982" s="36"/>
      <c r="L9982" s="37"/>
      <c r="M9982" s="37"/>
      <c r="N9982" s="37"/>
      <c r="O9982" s="37"/>
      <c r="P9982" s="36"/>
      <c r="S9982" s="36"/>
      <c r="T9982" s="36"/>
      <c r="U9982" s="36"/>
      <c r="V9982" s="36"/>
    </row>
    <row r="9983" spans="11:22" x14ac:dyDescent="0.25">
      <c r="K9983" s="36"/>
      <c r="L9983" s="37"/>
      <c r="M9983" s="37"/>
      <c r="N9983" s="37"/>
      <c r="O9983" s="37"/>
      <c r="P9983" s="36"/>
      <c r="S9983" s="36"/>
      <c r="T9983" s="36"/>
      <c r="U9983" s="36"/>
      <c r="V9983" s="36"/>
    </row>
    <row r="9984" spans="11:22" x14ac:dyDescent="0.25">
      <c r="K9984" s="36"/>
      <c r="L9984" s="37"/>
      <c r="M9984" s="37"/>
      <c r="N9984" s="37"/>
      <c r="O9984" s="37"/>
      <c r="P9984" s="36"/>
      <c r="S9984" s="36"/>
      <c r="T9984" s="36"/>
      <c r="U9984" s="36"/>
      <c r="V9984" s="36"/>
    </row>
    <row r="9985" spans="11:22" x14ac:dyDescent="0.25">
      <c r="K9985" s="36"/>
      <c r="L9985" s="37"/>
      <c r="M9985" s="37"/>
      <c r="N9985" s="37"/>
      <c r="O9985" s="37"/>
      <c r="P9985" s="36"/>
      <c r="S9985" s="36"/>
      <c r="T9985" s="36"/>
      <c r="U9985" s="36"/>
      <c r="V9985" s="36"/>
    </row>
    <row r="9986" spans="11:22" x14ac:dyDescent="0.25">
      <c r="K9986" s="36"/>
      <c r="L9986" s="37"/>
      <c r="M9986" s="37"/>
      <c r="N9986" s="37"/>
      <c r="O9986" s="37"/>
      <c r="P9986" s="36"/>
      <c r="S9986" s="36"/>
      <c r="T9986" s="36"/>
      <c r="U9986" s="36"/>
      <c r="V9986" s="36"/>
    </row>
    <row r="9987" spans="11:22" x14ac:dyDescent="0.25">
      <c r="K9987" s="36"/>
      <c r="L9987" s="37"/>
      <c r="M9987" s="37"/>
      <c r="N9987" s="37"/>
      <c r="O9987" s="37"/>
      <c r="P9987" s="36"/>
      <c r="S9987" s="36"/>
      <c r="T9987" s="36"/>
      <c r="U9987" s="36"/>
      <c r="V9987" s="36"/>
    </row>
    <row r="9988" spans="11:22" x14ac:dyDescent="0.25">
      <c r="K9988" s="36"/>
      <c r="L9988" s="37"/>
      <c r="M9988" s="37"/>
      <c r="N9988" s="37"/>
      <c r="O9988" s="37"/>
      <c r="P9988" s="36"/>
      <c r="S9988" s="36"/>
      <c r="T9988" s="36"/>
      <c r="U9988" s="36"/>
      <c r="V9988" s="36"/>
    </row>
    <row r="9989" spans="11:22" x14ac:dyDescent="0.25">
      <c r="K9989" s="36"/>
      <c r="L9989" s="37"/>
      <c r="M9989" s="37"/>
      <c r="N9989" s="37"/>
      <c r="O9989" s="37"/>
      <c r="P9989" s="36"/>
      <c r="S9989" s="36"/>
      <c r="T9989" s="36"/>
      <c r="U9989" s="36"/>
      <c r="V9989" s="36"/>
    </row>
    <row r="9990" spans="11:22" x14ac:dyDescent="0.25">
      <c r="K9990" s="36"/>
      <c r="L9990" s="37"/>
      <c r="M9990" s="37"/>
      <c r="N9990" s="37"/>
      <c r="O9990" s="37"/>
      <c r="P9990" s="36"/>
      <c r="S9990" s="36"/>
      <c r="T9990" s="36"/>
      <c r="U9990" s="36"/>
      <c r="V9990" s="36"/>
    </row>
    <row r="9991" spans="11:22" x14ac:dyDescent="0.25">
      <c r="K9991" s="36"/>
      <c r="L9991" s="37"/>
      <c r="M9991" s="37"/>
      <c r="N9991" s="37"/>
      <c r="O9991" s="37"/>
      <c r="P9991" s="36"/>
      <c r="S9991" s="36"/>
      <c r="T9991" s="36"/>
      <c r="U9991" s="36"/>
      <c r="V9991" s="36"/>
    </row>
    <row r="9992" spans="11:22" x14ac:dyDescent="0.25">
      <c r="K9992" s="36"/>
      <c r="L9992" s="37"/>
      <c r="M9992" s="37"/>
      <c r="N9992" s="37"/>
      <c r="O9992" s="37"/>
      <c r="P9992" s="36"/>
      <c r="S9992" s="36"/>
      <c r="T9992" s="36"/>
      <c r="U9992" s="36"/>
      <c r="V9992" s="36"/>
    </row>
    <row r="9993" spans="11:22" x14ac:dyDescent="0.25">
      <c r="K9993" s="36"/>
      <c r="L9993" s="37"/>
      <c r="M9993" s="37"/>
      <c r="N9993" s="37"/>
      <c r="O9993" s="37"/>
      <c r="P9993" s="36"/>
      <c r="S9993" s="36"/>
      <c r="T9993" s="36"/>
      <c r="U9993" s="36"/>
      <c r="V9993" s="36"/>
    </row>
    <row r="9994" spans="11:22" x14ac:dyDescent="0.25">
      <c r="K9994" s="36"/>
      <c r="L9994" s="37"/>
      <c r="M9994" s="37"/>
      <c r="N9994" s="37"/>
      <c r="O9994" s="37"/>
      <c r="P9994" s="36"/>
      <c r="S9994" s="36"/>
      <c r="T9994" s="36"/>
      <c r="U9994" s="36"/>
      <c r="V9994" s="36"/>
    </row>
    <row r="9995" spans="11:22" x14ac:dyDescent="0.25">
      <c r="K9995" s="36"/>
      <c r="L9995" s="37"/>
      <c r="M9995" s="37"/>
      <c r="N9995" s="37"/>
      <c r="O9995" s="37"/>
      <c r="P9995" s="36"/>
      <c r="S9995" s="36"/>
      <c r="T9995" s="36"/>
      <c r="U9995" s="36"/>
      <c r="V9995" s="36"/>
    </row>
    <row r="9996" spans="11:22" x14ac:dyDescent="0.25">
      <c r="K9996" s="36"/>
      <c r="L9996" s="37"/>
      <c r="M9996" s="37"/>
      <c r="N9996" s="37"/>
      <c r="O9996" s="37"/>
      <c r="P9996" s="36"/>
      <c r="S9996" s="36"/>
      <c r="T9996" s="36"/>
      <c r="U9996" s="36"/>
      <c r="V9996" s="36"/>
    </row>
    <row r="9997" spans="11:22" x14ac:dyDescent="0.25">
      <c r="K9997" s="36"/>
      <c r="L9997" s="37"/>
      <c r="M9997" s="37"/>
      <c r="N9997" s="37"/>
      <c r="O9997" s="37"/>
      <c r="P9997" s="36"/>
      <c r="S9997" s="36"/>
      <c r="T9997" s="36"/>
      <c r="U9997" s="36"/>
      <c r="V9997" s="36"/>
    </row>
    <row r="9998" spans="11:22" x14ac:dyDescent="0.25">
      <c r="K9998" s="36"/>
      <c r="L9998" s="37"/>
      <c r="M9998" s="37"/>
      <c r="N9998" s="37"/>
      <c r="O9998" s="37"/>
      <c r="P9998" s="36"/>
      <c r="S9998" s="36"/>
      <c r="T9998" s="36"/>
      <c r="U9998" s="36"/>
      <c r="V9998" s="36"/>
    </row>
    <row r="9999" spans="11:22" x14ac:dyDescent="0.25">
      <c r="K9999" s="36"/>
      <c r="L9999" s="37"/>
      <c r="M9999" s="37"/>
      <c r="N9999" s="37"/>
      <c r="O9999" s="37"/>
      <c r="P9999" s="36"/>
      <c r="S9999" s="36"/>
      <c r="T9999" s="36"/>
      <c r="U9999" s="36"/>
      <c r="V9999" s="36"/>
    </row>
    <row r="10000" spans="11:22" x14ac:dyDescent="0.25">
      <c r="K10000" s="36"/>
      <c r="L10000" s="37"/>
      <c r="M10000" s="37"/>
      <c r="N10000" s="37"/>
      <c r="O10000" s="37"/>
      <c r="P10000" s="36"/>
      <c r="S10000" s="36"/>
      <c r="T10000" s="36"/>
      <c r="U10000" s="36"/>
      <c r="V10000" s="36"/>
    </row>
    <row r="10001" spans="11:22" x14ac:dyDescent="0.25">
      <c r="K10001" s="36"/>
      <c r="L10001" s="37"/>
      <c r="M10001" s="37"/>
      <c r="N10001" s="37"/>
      <c r="O10001" s="37"/>
      <c r="P10001" s="36"/>
      <c r="S10001" s="36"/>
      <c r="T10001" s="36"/>
      <c r="U10001" s="36"/>
      <c r="V10001" s="36"/>
    </row>
    <row r="10002" spans="11:22" x14ac:dyDescent="0.25">
      <c r="K10002" s="36"/>
      <c r="L10002" s="37"/>
      <c r="M10002" s="37"/>
      <c r="N10002" s="37"/>
      <c r="O10002" s="37"/>
      <c r="P10002" s="36"/>
      <c r="S10002" s="36"/>
      <c r="T10002" s="36"/>
      <c r="U10002" s="36"/>
      <c r="V10002" s="36"/>
    </row>
    <row r="10003" spans="11:22" x14ac:dyDescent="0.25">
      <c r="K10003" s="36"/>
      <c r="L10003" s="37"/>
      <c r="M10003" s="37"/>
      <c r="N10003" s="37"/>
      <c r="O10003" s="37"/>
      <c r="P10003" s="36"/>
      <c r="S10003" s="36"/>
      <c r="T10003" s="36"/>
      <c r="U10003" s="36"/>
      <c r="V10003" s="36"/>
    </row>
    <row r="10004" spans="11:22" x14ac:dyDescent="0.25">
      <c r="K10004" s="36"/>
      <c r="L10004" s="37"/>
      <c r="M10004" s="37"/>
      <c r="N10004" s="37"/>
      <c r="O10004" s="37"/>
      <c r="P10004" s="36"/>
      <c r="S10004" s="36"/>
      <c r="T10004" s="36"/>
      <c r="U10004" s="36"/>
      <c r="V10004" s="36"/>
    </row>
    <row r="10005" spans="11:22" x14ac:dyDescent="0.25">
      <c r="K10005" s="36"/>
      <c r="L10005" s="37"/>
      <c r="M10005" s="37"/>
      <c r="N10005" s="37"/>
      <c r="O10005" s="37"/>
      <c r="P10005" s="36"/>
      <c r="S10005" s="36"/>
      <c r="T10005" s="36"/>
      <c r="U10005" s="36"/>
      <c r="V10005" s="36"/>
    </row>
    <row r="10006" spans="11:22" x14ac:dyDescent="0.25">
      <c r="K10006" s="36"/>
      <c r="L10006" s="37"/>
      <c r="M10006" s="37"/>
      <c r="N10006" s="37"/>
      <c r="O10006" s="37"/>
      <c r="P10006" s="36"/>
      <c r="S10006" s="36"/>
      <c r="T10006" s="36"/>
      <c r="U10006" s="36"/>
      <c r="V10006" s="36"/>
    </row>
    <row r="10007" spans="11:22" x14ac:dyDescent="0.25">
      <c r="K10007" s="36"/>
      <c r="L10007" s="37"/>
      <c r="M10007" s="37"/>
      <c r="N10007" s="37"/>
      <c r="O10007" s="37"/>
      <c r="P10007" s="36"/>
      <c r="S10007" s="36"/>
      <c r="T10007" s="36"/>
      <c r="U10007" s="36"/>
      <c r="V10007" s="36"/>
    </row>
    <row r="10008" spans="11:22" x14ac:dyDescent="0.25">
      <c r="K10008" s="36"/>
      <c r="L10008" s="37"/>
      <c r="M10008" s="37"/>
      <c r="N10008" s="37"/>
      <c r="O10008" s="37"/>
      <c r="P10008" s="36"/>
      <c r="S10008" s="36"/>
      <c r="T10008" s="36"/>
      <c r="U10008" s="36"/>
      <c r="V10008" s="36"/>
    </row>
    <row r="10009" spans="11:22" x14ac:dyDescent="0.25">
      <c r="K10009" s="36"/>
      <c r="L10009" s="37"/>
      <c r="M10009" s="37"/>
      <c r="N10009" s="37"/>
      <c r="O10009" s="37"/>
      <c r="P10009" s="36"/>
      <c r="S10009" s="36"/>
      <c r="T10009" s="36"/>
      <c r="U10009" s="36"/>
      <c r="V10009" s="36"/>
    </row>
    <row r="10010" spans="11:22" x14ac:dyDescent="0.25">
      <c r="K10010" s="36"/>
      <c r="L10010" s="37"/>
      <c r="M10010" s="37"/>
      <c r="N10010" s="37"/>
      <c r="O10010" s="37"/>
      <c r="P10010" s="36"/>
      <c r="S10010" s="36"/>
      <c r="T10010" s="36"/>
      <c r="U10010" s="36"/>
      <c r="V10010" s="36"/>
    </row>
    <row r="10011" spans="11:22" x14ac:dyDescent="0.25">
      <c r="K10011" s="36"/>
      <c r="L10011" s="37"/>
      <c r="M10011" s="37"/>
      <c r="N10011" s="37"/>
      <c r="O10011" s="37"/>
      <c r="P10011" s="36"/>
      <c r="S10011" s="36"/>
      <c r="T10011" s="36"/>
      <c r="U10011" s="36"/>
      <c r="V10011" s="36"/>
    </row>
    <row r="10012" spans="11:22" x14ac:dyDescent="0.25">
      <c r="K10012" s="36"/>
      <c r="L10012" s="37"/>
      <c r="M10012" s="37"/>
      <c r="N10012" s="37"/>
      <c r="O10012" s="37"/>
      <c r="P10012" s="36"/>
      <c r="S10012" s="36"/>
      <c r="T10012" s="36"/>
      <c r="U10012" s="36"/>
      <c r="V10012" s="36"/>
    </row>
    <row r="10013" spans="11:22" x14ac:dyDescent="0.25">
      <c r="K10013" s="36"/>
      <c r="L10013" s="37"/>
      <c r="M10013" s="37"/>
      <c r="N10013" s="37"/>
      <c r="O10013" s="37"/>
      <c r="P10013" s="36"/>
      <c r="S10013" s="36"/>
      <c r="T10013" s="36"/>
      <c r="U10013" s="36"/>
      <c r="V10013" s="36"/>
    </row>
    <row r="10014" spans="11:22" x14ac:dyDescent="0.25">
      <c r="K10014" s="36"/>
      <c r="L10014" s="37"/>
      <c r="M10014" s="37"/>
      <c r="N10014" s="37"/>
      <c r="O10014" s="37"/>
      <c r="P10014" s="36"/>
      <c r="S10014" s="36"/>
      <c r="T10014" s="36"/>
      <c r="U10014" s="36"/>
      <c r="V10014" s="36"/>
    </row>
    <row r="10015" spans="11:22" x14ac:dyDescent="0.25">
      <c r="K10015" s="36"/>
      <c r="L10015" s="37"/>
      <c r="M10015" s="37"/>
      <c r="N10015" s="37"/>
      <c r="O10015" s="37"/>
      <c r="P10015" s="36"/>
      <c r="S10015" s="36"/>
      <c r="T10015" s="36"/>
      <c r="U10015" s="36"/>
      <c r="V10015" s="36"/>
    </row>
    <row r="10016" spans="11:22" x14ac:dyDescent="0.25">
      <c r="K10016" s="36"/>
      <c r="L10016" s="37"/>
      <c r="M10016" s="37"/>
      <c r="N10016" s="37"/>
      <c r="O10016" s="37"/>
      <c r="P10016" s="36"/>
      <c r="S10016" s="36"/>
      <c r="T10016" s="36"/>
      <c r="U10016" s="36"/>
      <c r="V10016" s="36"/>
    </row>
    <row r="10017" spans="11:22" x14ac:dyDescent="0.25">
      <c r="K10017" s="36"/>
      <c r="L10017" s="37"/>
      <c r="M10017" s="37"/>
      <c r="N10017" s="37"/>
      <c r="O10017" s="37"/>
      <c r="P10017" s="36"/>
      <c r="S10017" s="36"/>
      <c r="T10017" s="36"/>
      <c r="U10017" s="36"/>
      <c r="V10017" s="36"/>
    </row>
    <row r="10018" spans="11:22" x14ac:dyDescent="0.25">
      <c r="K10018" s="36"/>
      <c r="L10018" s="37"/>
      <c r="M10018" s="37"/>
      <c r="N10018" s="37"/>
      <c r="O10018" s="37"/>
      <c r="P10018" s="36"/>
      <c r="S10018" s="36"/>
      <c r="T10018" s="36"/>
      <c r="U10018" s="36"/>
      <c r="V10018" s="36"/>
    </row>
    <row r="10019" spans="11:22" x14ac:dyDescent="0.25">
      <c r="K10019" s="36"/>
      <c r="L10019" s="37"/>
      <c r="M10019" s="37"/>
      <c r="N10019" s="37"/>
      <c r="O10019" s="37"/>
      <c r="P10019" s="36"/>
      <c r="S10019" s="36"/>
      <c r="T10019" s="36"/>
      <c r="U10019" s="36"/>
      <c r="V10019" s="36"/>
    </row>
    <row r="10020" spans="11:22" x14ac:dyDescent="0.25">
      <c r="K10020" s="36"/>
      <c r="L10020" s="37"/>
      <c r="M10020" s="37"/>
      <c r="N10020" s="37"/>
      <c r="O10020" s="37"/>
      <c r="P10020" s="36"/>
      <c r="S10020" s="36"/>
      <c r="T10020" s="36"/>
      <c r="U10020" s="36"/>
      <c r="V10020" s="36"/>
    </row>
    <row r="10021" spans="11:22" x14ac:dyDescent="0.25">
      <c r="K10021" s="36"/>
      <c r="L10021" s="37"/>
      <c r="M10021" s="37"/>
      <c r="N10021" s="37"/>
      <c r="O10021" s="37"/>
      <c r="P10021" s="36"/>
      <c r="S10021" s="36"/>
      <c r="T10021" s="36"/>
      <c r="U10021" s="36"/>
      <c r="V10021" s="36"/>
    </row>
    <row r="10022" spans="11:22" x14ac:dyDescent="0.25">
      <c r="K10022" s="36"/>
      <c r="L10022" s="37"/>
      <c r="M10022" s="37"/>
      <c r="N10022" s="37"/>
      <c r="O10022" s="37"/>
      <c r="P10022" s="36"/>
      <c r="S10022" s="36"/>
      <c r="T10022" s="36"/>
      <c r="U10022" s="36"/>
      <c r="V10022" s="36"/>
    </row>
    <row r="10023" spans="11:22" x14ac:dyDescent="0.25">
      <c r="K10023" s="36"/>
      <c r="L10023" s="37"/>
      <c r="M10023" s="37"/>
      <c r="N10023" s="37"/>
      <c r="O10023" s="37"/>
      <c r="P10023" s="36"/>
      <c r="S10023" s="36"/>
      <c r="T10023" s="36"/>
      <c r="U10023" s="36"/>
      <c r="V10023" s="36"/>
    </row>
    <row r="10024" spans="11:22" x14ac:dyDescent="0.25">
      <c r="K10024" s="36"/>
      <c r="L10024" s="37"/>
      <c r="M10024" s="37"/>
      <c r="N10024" s="37"/>
      <c r="O10024" s="37"/>
      <c r="P10024" s="36"/>
      <c r="S10024" s="36"/>
      <c r="T10024" s="36"/>
      <c r="U10024" s="36"/>
      <c r="V10024" s="36"/>
    </row>
    <row r="10025" spans="11:22" x14ac:dyDescent="0.25">
      <c r="K10025" s="36"/>
      <c r="L10025" s="37"/>
      <c r="M10025" s="37"/>
      <c r="N10025" s="37"/>
      <c r="O10025" s="37"/>
      <c r="P10025" s="36"/>
      <c r="S10025" s="36"/>
      <c r="T10025" s="36"/>
      <c r="U10025" s="36"/>
      <c r="V10025" s="36"/>
    </row>
    <row r="10026" spans="11:22" x14ac:dyDescent="0.25">
      <c r="K10026" s="36"/>
      <c r="L10026" s="37"/>
      <c r="M10026" s="37"/>
      <c r="N10026" s="37"/>
      <c r="O10026" s="37"/>
      <c r="P10026" s="36"/>
      <c r="S10026" s="36"/>
      <c r="T10026" s="36"/>
      <c r="U10026" s="36"/>
      <c r="V10026" s="36"/>
    </row>
    <row r="10027" spans="11:22" x14ac:dyDescent="0.25">
      <c r="K10027" s="36"/>
      <c r="L10027" s="37"/>
      <c r="M10027" s="37"/>
      <c r="N10027" s="37"/>
      <c r="O10027" s="37"/>
      <c r="P10027" s="36"/>
      <c r="S10027" s="36"/>
      <c r="T10027" s="36"/>
      <c r="U10027" s="36"/>
      <c r="V10027" s="36"/>
    </row>
    <row r="10028" spans="11:22" x14ac:dyDescent="0.25">
      <c r="K10028" s="36"/>
      <c r="L10028" s="37"/>
      <c r="M10028" s="37"/>
      <c r="N10028" s="37"/>
      <c r="O10028" s="37"/>
      <c r="P10028" s="36"/>
      <c r="S10028" s="36"/>
      <c r="T10028" s="36"/>
      <c r="U10028" s="36"/>
      <c r="V10028" s="36"/>
    </row>
    <row r="10029" spans="11:22" x14ac:dyDescent="0.25">
      <c r="K10029" s="36"/>
      <c r="L10029" s="37"/>
      <c r="M10029" s="37"/>
      <c r="N10029" s="37"/>
      <c r="O10029" s="37"/>
      <c r="P10029" s="36"/>
      <c r="S10029" s="36"/>
      <c r="T10029" s="36"/>
      <c r="U10029" s="36"/>
      <c r="V10029" s="36"/>
    </row>
    <row r="10030" spans="11:22" x14ac:dyDescent="0.25">
      <c r="K10030" s="36"/>
      <c r="L10030" s="37"/>
      <c r="M10030" s="37"/>
      <c r="N10030" s="37"/>
      <c r="O10030" s="37"/>
      <c r="P10030" s="36"/>
      <c r="S10030" s="36"/>
      <c r="T10030" s="36"/>
      <c r="U10030" s="36"/>
      <c r="V10030" s="36"/>
    </row>
    <row r="10031" spans="11:22" x14ac:dyDescent="0.25">
      <c r="K10031" s="36"/>
      <c r="L10031" s="37"/>
      <c r="M10031" s="37"/>
      <c r="N10031" s="37"/>
      <c r="O10031" s="37"/>
      <c r="P10031" s="36"/>
      <c r="S10031" s="36"/>
      <c r="T10031" s="36"/>
      <c r="U10031" s="36"/>
      <c r="V10031" s="36"/>
    </row>
    <row r="10032" spans="11:22" x14ac:dyDescent="0.25">
      <c r="K10032" s="36"/>
      <c r="L10032" s="37"/>
      <c r="M10032" s="37"/>
      <c r="N10032" s="37"/>
      <c r="O10032" s="37"/>
      <c r="P10032" s="36"/>
      <c r="S10032" s="36"/>
      <c r="T10032" s="36"/>
      <c r="U10032" s="36"/>
      <c r="V10032" s="36"/>
    </row>
    <row r="10033" spans="11:22" x14ac:dyDescent="0.25">
      <c r="K10033" s="36"/>
      <c r="L10033" s="37"/>
      <c r="M10033" s="37"/>
      <c r="N10033" s="37"/>
      <c r="O10033" s="37"/>
      <c r="P10033" s="36"/>
      <c r="S10033" s="36"/>
      <c r="T10033" s="36"/>
      <c r="U10033" s="36"/>
      <c r="V10033" s="36"/>
    </row>
    <row r="10034" spans="11:22" x14ac:dyDescent="0.25">
      <c r="K10034" s="36"/>
      <c r="L10034" s="37"/>
      <c r="M10034" s="37"/>
      <c r="N10034" s="37"/>
      <c r="O10034" s="37"/>
      <c r="P10034" s="36"/>
      <c r="S10034" s="36"/>
      <c r="T10034" s="36"/>
      <c r="U10034" s="36"/>
      <c r="V10034" s="36"/>
    </row>
    <row r="10035" spans="11:22" x14ac:dyDescent="0.25">
      <c r="K10035" s="36"/>
      <c r="L10035" s="37"/>
      <c r="M10035" s="37"/>
      <c r="N10035" s="37"/>
      <c r="O10035" s="37"/>
      <c r="P10035" s="36"/>
      <c r="S10035" s="36"/>
      <c r="T10035" s="36"/>
      <c r="U10035" s="36"/>
      <c r="V10035" s="36"/>
    </row>
    <row r="10036" spans="11:22" x14ac:dyDescent="0.25">
      <c r="K10036" s="36"/>
      <c r="L10036" s="37"/>
      <c r="M10036" s="37"/>
      <c r="N10036" s="37"/>
      <c r="O10036" s="37"/>
      <c r="P10036" s="36"/>
      <c r="S10036" s="36"/>
      <c r="T10036" s="36"/>
      <c r="U10036" s="36"/>
      <c r="V10036" s="36"/>
    </row>
    <row r="10037" spans="11:22" x14ac:dyDescent="0.25">
      <c r="K10037" s="36"/>
      <c r="L10037" s="37"/>
      <c r="M10037" s="37"/>
      <c r="N10037" s="37"/>
      <c r="O10037" s="37"/>
      <c r="P10037" s="36"/>
      <c r="S10037" s="36"/>
      <c r="T10037" s="36"/>
      <c r="U10037" s="36"/>
      <c r="V10037" s="36"/>
    </row>
    <row r="10038" spans="11:22" x14ac:dyDescent="0.25">
      <c r="K10038" s="36"/>
      <c r="L10038" s="37"/>
      <c r="M10038" s="37"/>
      <c r="N10038" s="37"/>
      <c r="O10038" s="37"/>
      <c r="P10038" s="36"/>
      <c r="S10038" s="36"/>
      <c r="T10038" s="36"/>
      <c r="U10038" s="36"/>
      <c r="V10038" s="36"/>
    </row>
    <row r="10039" spans="11:22" x14ac:dyDescent="0.25">
      <c r="K10039" s="36"/>
      <c r="L10039" s="37"/>
      <c r="M10039" s="37"/>
      <c r="N10039" s="37"/>
      <c r="O10039" s="37"/>
      <c r="P10039" s="36"/>
      <c r="S10039" s="36"/>
      <c r="T10039" s="36"/>
      <c r="U10039" s="36"/>
      <c r="V10039" s="36"/>
    </row>
    <row r="10040" spans="11:22" x14ac:dyDescent="0.25">
      <c r="K10040" s="36"/>
      <c r="L10040" s="37"/>
      <c r="M10040" s="37"/>
      <c r="N10040" s="37"/>
      <c r="O10040" s="37"/>
      <c r="P10040" s="36"/>
      <c r="S10040" s="36"/>
      <c r="T10040" s="36"/>
      <c r="U10040" s="36"/>
      <c r="V10040" s="36"/>
    </row>
    <row r="10041" spans="11:22" x14ac:dyDescent="0.25">
      <c r="K10041" s="36"/>
      <c r="L10041" s="37"/>
      <c r="M10041" s="37"/>
      <c r="N10041" s="37"/>
      <c r="O10041" s="37"/>
      <c r="P10041" s="36"/>
      <c r="S10041" s="36"/>
      <c r="T10041" s="36"/>
      <c r="U10041" s="36"/>
      <c r="V10041" s="36"/>
    </row>
    <row r="10042" spans="11:22" x14ac:dyDescent="0.25">
      <c r="K10042" s="36"/>
      <c r="L10042" s="37"/>
      <c r="M10042" s="37"/>
      <c r="N10042" s="37"/>
      <c r="O10042" s="37"/>
      <c r="P10042" s="36"/>
      <c r="S10042" s="36"/>
      <c r="T10042" s="36"/>
      <c r="U10042" s="36"/>
      <c r="V10042" s="36"/>
    </row>
    <row r="10043" spans="11:22" x14ac:dyDescent="0.25">
      <c r="K10043" s="36"/>
      <c r="L10043" s="37"/>
      <c r="M10043" s="37"/>
      <c r="N10043" s="37"/>
      <c r="O10043" s="37"/>
      <c r="P10043" s="36"/>
      <c r="S10043" s="36"/>
      <c r="T10043" s="36"/>
      <c r="U10043" s="36"/>
      <c r="V10043" s="36"/>
    </row>
    <row r="10044" spans="11:22" x14ac:dyDescent="0.25">
      <c r="K10044" s="36"/>
      <c r="L10044" s="37"/>
      <c r="M10044" s="37"/>
      <c r="N10044" s="37"/>
      <c r="O10044" s="37"/>
      <c r="P10044" s="36"/>
      <c r="S10044" s="36"/>
      <c r="T10044" s="36"/>
      <c r="U10044" s="36"/>
      <c r="V10044" s="36"/>
    </row>
    <row r="10045" spans="11:22" x14ac:dyDescent="0.25">
      <c r="K10045" s="36"/>
      <c r="L10045" s="37"/>
      <c r="M10045" s="37"/>
      <c r="N10045" s="37"/>
      <c r="O10045" s="37"/>
      <c r="P10045" s="36"/>
      <c r="S10045" s="36"/>
      <c r="T10045" s="36"/>
      <c r="U10045" s="36"/>
      <c r="V10045" s="36"/>
    </row>
    <row r="10046" spans="11:22" x14ac:dyDescent="0.25">
      <c r="K10046" s="36"/>
      <c r="L10046" s="37"/>
      <c r="M10046" s="37"/>
      <c r="N10046" s="37"/>
      <c r="O10046" s="37"/>
      <c r="P10046" s="36"/>
      <c r="S10046" s="36"/>
      <c r="T10046" s="36"/>
      <c r="U10046" s="36"/>
      <c r="V10046" s="36"/>
    </row>
    <row r="10047" spans="11:22" x14ac:dyDescent="0.25">
      <c r="K10047" s="36"/>
      <c r="L10047" s="37"/>
      <c r="M10047" s="37"/>
      <c r="N10047" s="37"/>
      <c r="O10047" s="37"/>
      <c r="P10047" s="36"/>
      <c r="S10047" s="36"/>
      <c r="T10047" s="36"/>
      <c r="U10047" s="36"/>
      <c r="V10047" s="36"/>
    </row>
    <row r="10048" spans="11:22" x14ac:dyDescent="0.25">
      <c r="K10048" s="36"/>
      <c r="L10048" s="37"/>
      <c r="M10048" s="37"/>
      <c r="N10048" s="37"/>
      <c r="O10048" s="37"/>
      <c r="P10048" s="36"/>
      <c r="S10048" s="36"/>
      <c r="T10048" s="36"/>
      <c r="U10048" s="36"/>
      <c r="V10048" s="36"/>
    </row>
    <row r="10049" spans="11:22" x14ac:dyDescent="0.25">
      <c r="K10049" s="36"/>
      <c r="L10049" s="37"/>
      <c r="M10049" s="37"/>
      <c r="N10049" s="37"/>
      <c r="O10049" s="37"/>
      <c r="P10049" s="36"/>
      <c r="S10049" s="36"/>
      <c r="T10049" s="36"/>
      <c r="U10049" s="36"/>
      <c r="V10049" s="36"/>
    </row>
    <row r="10050" spans="11:22" x14ac:dyDescent="0.25">
      <c r="K10050" s="36"/>
      <c r="L10050" s="37"/>
      <c r="M10050" s="37"/>
      <c r="N10050" s="37"/>
      <c r="O10050" s="37"/>
      <c r="P10050" s="36"/>
      <c r="S10050" s="36"/>
      <c r="T10050" s="36"/>
      <c r="U10050" s="36"/>
      <c r="V10050" s="36"/>
    </row>
    <row r="10051" spans="11:22" x14ac:dyDescent="0.25">
      <c r="K10051" s="36"/>
      <c r="L10051" s="37"/>
      <c r="M10051" s="37"/>
      <c r="N10051" s="37"/>
      <c r="O10051" s="37"/>
      <c r="P10051" s="36"/>
      <c r="S10051" s="36"/>
      <c r="T10051" s="36"/>
      <c r="U10051" s="36"/>
      <c r="V10051" s="36"/>
    </row>
    <row r="10052" spans="11:22" x14ac:dyDescent="0.25">
      <c r="K10052" s="36"/>
      <c r="L10052" s="37"/>
      <c r="M10052" s="37"/>
      <c r="N10052" s="37"/>
      <c r="O10052" s="37"/>
      <c r="P10052" s="36"/>
      <c r="S10052" s="36"/>
      <c r="T10052" s="36"/>
      <c r="U10052" s="36"/>
      <c r="V10052" s="36"/>
    </row>
    <row r="10053" spans="11:22" x14ac:dyDescent="0.25">
      <c r="K10053" s="36"/>
      <c r="L10053" s="37"/>
      <c r="M10053" s="37"/>
      <c r="N10053" s="37"/>
      <c r="O10053" s="37"/>
      <c r="P10053" s="36"/>
      <c r="S10053" s="36"/>
      <c r="T10053" s="36"/>
      <c r="U10053" s="36"/>
      <c r="V10053" s="36"/>
    </row>
    <row r="10054" spans="11:22" x14ac:dyDescent="0.25">
      <c r="K10054" s="36"/>
      <c r="L10054" s="37"/>
      <c r="M10054" s="37"/>
      <c r="N10054" s="37"/>
      <c r="O10054" s="37"/>
      <c r="P10054" s="36"/>
      <c r="S10054" s="36"/>
      <c r="T10054" s="36"/>
      <c r="U10054" s="36"/>
      <c r="V10054" s="36"/>
    </row>
    <row r="10055" spans="11:22" x14ac:dyDescent="0.25">
      <c r="K10055" s="36"/>
      <c r="L10055" s="37"/>
      <c r="M10055" s="37"/>
      <c r="N10055" s="37"/>
      <c r="O10055" s="37"/>
      <c r="P10055" s="36"/>
      <c r="S10055" s="36"/>
      <c r="T10055" s="36"/>
      <c r="U10055" s="36"/>
      <c r="V10055" s="36"/>
    </row>
    <row r="10056" spans="11:22" x14ac:dyDescent="0.25">
      <c r="K10056" s="36"/>
      <c r="L10056" s="37"/>
      <c r="M10056" s="37"/>
      <c r="N10056" s="37"/>
      <c r="O10056" s="37"/>
      <c r="P10056" s="36"/>
      <c r="S10056" s="36"/>
      <c r="T10056" s="36"/>
      <c r="U10056" s="36"/>
      <c r="V10056" s="36"/>
    </row>
    <row r="10057" spans="11:22" x14ac:dyDescent="0.25">
      <c r="K10057" s="36"/>
      <c r="L10057" s="37"/>
      <c r="M10057" s="37"/>
      <c r="N10057" s="37"/>
      <c r="O10057" s="37"/>
      <c r="P10057" s="36"/>
      <c r="S10057" s="36"/>
      <c r="T10057" s="36"/>
      <c r="U10057" s="36"/>
      <c r="V10057" s="36"/>
    </row>
    <row r="10058" spans="11:22" x14ac:dyDescent="0.25">
      <c r="K10058" s="36"/>
      <c r="L10058" s="37"/>
      <c r="M10058" s="37"/>
      <c r="N10058" s="37"/>
      <c r="O10058" s="37"/>
      <c r="P10058" s="36"/>
      <c r="S10058" s="36"/>
      <c r="T10058" s="36"/>
      <c r="U10058" s="36"/>
      <c r="V10058" s="36"/>
    </row>
    <row r="10059" spans="11:22" x14ac:dyDescent="0.25">
      <c r="K10059" s="36"/>
      <c r="L10059" s="37"/>
      <c r="M10059" s="37"/>
      <c r="N10059" s="37"/>
      <c r="O10059" s="37"/>
      <c r="P10059" s="36"/>
      <c r="S10059" s="36"/>
      <c r="T10059" s="36"/>
      <c r="U10059" s="36"/>
      <c r="V10059" s="36"/>
    </row>
    <row r="10060" spans="11:22" x14ac:dyDescent="0.25">
      <c r="K10060" s="36"/>
      <c r="L10060" s="37"/>
      <c r="M10060" s="37"/>
      <c r="N10060" s="37"/>
      <c r="O10060" s="37"/>
      <c r="P10060" s="36"/>
      <c r="S10060" s="36"/>
      <c r="T10060" s="36"/>
      <c r="U10060" s="36"/>
      <c r="V10060" s="36"/>
    </row>
    <row r="10061" spans="11:22" x14ac:dyDescent="0.25">
      <c r="K10061" s="36"/>
      <c r="L10061" s="37"/>
      <c r="M10061" s="37"/>
      <c r="N10061" s="37"/>
      <c r="O10061" s="37"/>
      <c r="P10061" s="36"/>
      <c r="S10061" s="36"/>
      <c r="T10061" s="36"/>
      <c r="U10061" s="36"/>
      <c r="V10061" s="36"/>
    </row>
    <row r="10062" spans="11:22" x14ac:dyDescent="0.25">
      <c r="K10062" s="36"/>
      <c r="L10062" s="37"/>
      <c r="M10062" s="37"/>
      <c r="N10062" s="37"/>
      <c r="O10062" s="37"/>
      <c r="P10062" s="36"/>
      <c r="S10062" s="36"/>
      <c r="T10062" s="36"/>
      <c r="U10062" s="36"/>
      <c r="V10062" s="36"/>
    </row>
    <row r="10063" spans="11:22" x14ac:dyDescent="0.25">
      <c r="K10063" s="36"/>
      <c r="L10063" s="37"/>
      <c r="M10063" s="37"/>
      <c r="N10063" s="37"/>
      <c r="O10063" s="37"/>
      <c r="P10063" s="36"/>
      <c r="S10063" s="36"/>
      <c r="T10063" s="36"/>
      <c r="U10063" s="36"/>
      <c r="V10063" s="36"/>
    </row>
    <row r="10064" spans="11:22" x14ac:dyDescent="0.25">
      <c r="K10064" s="36"/>
      <c r="L10064" s="37"/>
      <c r="M10064" s="37"/>
      <c r="N10064" s="37"/>
      <c r="O10064" s="37"/>
      <c r="P10064" s="36"/>
      <c r="S10064" s="36"/>
      <c r="T10064" s="36"/>
      <c r="U10064" s="36"/>
      <c r="V10064" s="36"/>
    </row>
    <row r="10065" spans="11:22" x14ac:dyDescent="0.25">
      <c r="K10065" s="36"/>
      <c r="L10065" s="37"/>
      <c r="M10065" s="37"/>
      <c r="N10065" s="37"/>
      <c r="O10065" s="37"/>
      <c r="P10065" s="36"/>
      <c r="S10065" s="36"/>
      <c r="T10065" s="36"/>
      <c r="U10065" s="36"/>
      <c r="V10065" s="36"/>
    </row>
    <row r="10066" spans="11:22" x14ac:dyDescent="0.25">
      <c r="K10066" s="36"/>
      <c r="L10066" s="37"/>
      <c r="M10066" s="37"/>
      <c r="N10066" s="37"/>
      <c r="O10066" s="37"/>
      <c r="P10066" s="36"/>
      <c r="S10066" s="36"/>
      <c r="T10066" s="36"/>
      <c r="U10066" s="36"/>
      <c r="V10066" s="36"/>
    </row>
    <row r="10067" spans="11:22" x14ac:dyDescent="0.25">
      <c r="K10067" s="36"/>
      <c r="L10067" s="37"/>
      <c r="M10067" s="37"/>
      <c r="N10067" s="37"/>
      <c r="O10067" s="37"/>
      <c r="P10067" s="36"/>
      <c r="S10067" s="36"/>
      <c r="T10067" s="36"/>
      <c r="U10067" s="36"/>
      <c r="V10067" s="36"/>
    </row>
    <row r="10068" spans="11:22" x14ac:dyDescent="0.25">
      <c r="K10068" s="36"/>
      <c r="L10068" s="37"/>
      <c r="M10068" s="37"/>
      <c r="N10068" s="37"/>
      <c r="O10068" s="37"/>
      <c r="P10068" s="36"/>
      <c r="S10068" s="36"/>
      <c r="T10068" s="36"/>
      <c r="U10068" s="36"/>
      <c r="V10068" s="36"/>
    </row>
    <row r="10069" spans="11:22" x14ac:dyDescent="0.25">
      <c r="K10069" s="36"/>
      <c r="L10069" s="37"/>
      <c r="M10069" s="37"/>
      <c r="N10069" s="37"/>
      <c r="O10069" s="37"/>
      <c r="P10069" s="36"/>
      <c r="S10069" s="36"/>
      <c r="T10069" s="36"/>
      <c r="U10069" s="36"/>
      <c r="V10069" s="36"/>
    </row>
    <row r="10070" spans="11:22" x14ac:dyDescent="0.25">
      <c r="K10070" s="36"/>
      <c r="L10070" s="37"/>
      <c r="M10070" s="37"/>
      <c r="N10070" s="37"/>
      <c r="O10070" s="37"/>
      <c r="P10070" s="36"/>
      <c r="S10070" s="36"/>
      <c r="T10070" s="36"/>
      <c r="U10070" s="36"/>
      <c r="V10070" s="36"/>
    </row>
    <row r="10071" spans="11:22" x14ac:dyDescent="0.25">
      <c r="K10071" s="36"/>
      <c r="L10071" s="37"/>
      <c r="M10071" s="37"/>
      <c r="N10071" s="37"/>
      <c r="O10071" s="37"/>
      <c r="P10071" s="36"/>
      <c r="S10071" s="36"/>
      <c r="T10071" s="36"/>
      <c r="U10071" s="36"/>
      <c r="V10071" s="36"/>
    </row>
    <row r="10072" spans="11:22" x14ac:dyDescent="0.25">
      <c r="K10072" s="36"/>
      <c r="L10072" s="37"/>
      <c r="M10072" s="37"/>
      <c r="N10072" s="37"/>
      <c r="O10072" s="37"/>
      <c r="P10072" s="36"/>
      <c r="S10072" s="36"/>
      <c r="T10072" s="36"/>
      <c r="U10072" s="36"/>
      <c r="V10072" s="36"/>
    </row>
    <row r="10073" spans="11:22" x14ac:dyDescent="0.25">
      <c r="K10073" s="36"/>
      <c r="L10073" s="37"/>
      <c r="M10073" s="37"/>
      <c r="N10073" s="37"/>
      <c r="O10073" s="37"/>
      <c r="P10073" s="36"/>
      <c r="S10073" s="36"/>
      <c r="T10073" s="36"/>
      <c r="U10073" s="36"/>
      <c r="V10073" s="36"/>
    </row>
    <row r="10074" spans="11:22" x14ac:dyDescent="0.25">
      <c r="K10074" s="36"/>
      <c r="L10074" s="37"/>
      <c r="M10074" s="37"/>
      <c r="N10074" s="37"/>
      <c r="O10074" s="37"/>
      <c r="P10074" s="36"/>
      <c r="S10074" s="36"/>
      <c r="T10074" s="36"/>
      <c r="U10074" s="36"/>
      <c r="V10074" s="36"/>
    </row>
    <row r="10075" spans="11:22" x14ac:dyDescent="0.25">
      <c r="K10075" s="36"/>
      <c r="L10075" s="37"/>
      <c r="M10075" s="37"/>
      <c r="N10075" s="37"/>
      <c r="O10075" s="37"/>
      <c r="P10075" s="36"/>
      <c r="S10075" s="36"/>
      <c r="T10075" s="36"/>
      <c r="U10075" s="36"/>
      <c r="V10075" s="36"/>
    </row>
    <row r="10076" spans="11:22" x14ac:dyDescent="0.25">
      <c r="K10076" s="36"/>
      <c r="L10076" s="37"/>
      <c r="M10076" s="37"/>
      <c r="N10076" s="37"/>
      <c r="O10076" s="37"/>
      <c r="P10076" s="36"/>
      <c r="S10076" s="36"/>
      <c r="T10076" s="36"/>
      <c r="U10076" s="36"/>
      <c r="V10076" s="36"/>
    </row>
    <row r="10077" spans="11:22" x14ac:dyDescent="0.25">
      <c r="K10077" s="36"/>
      <c r="L10077" s="37"/>
      <c r="M10077" s="37"/>
      <c r="N10077" s="37"/>
      <c r="O10077" s="37"/>
      <c r="P10077" s="36"/>
      <c r="S10077" s="36"/>
      <c r="T10077" s="36"/>
      <c r="U10077" s="36"/>
      <c r="V10077" s="36"/>
    </row>
    <row r="10078" spans="11:22" x14ac:dyDescent="0.25">
      <c r="K10078" s="36"/>
      <c r="L10078" s="37"/>
      <c r="M10078" s="37"/>
      <c r="N10078" s="37"/>
      <c r="O10078" s="37"/>
      <c r="P10078" s="36"/>
      <c r="S10078" s="36"/>
      <c r="T10078" s="36"/>
      <c r="U10078" s="36"/>
      <c r="V10078" s="36"/>
    </row>
    <row r="10079" spans="11:22" x14ac:dyDescent="0.25">
      <c r="K10079" s="36"/>
      <c r="L10079" s="37"/>
      <c r="M10079" s="37"/>
      <c r="N10079" s="37"/>
      <c r="O10079" s="37"/>
      <c r="P10079" s="36"/>
      <c r="S10079" s="36"/>
      <c r="T10079" s="36"/>
      <c r="U10079" s="36"/>
      <c r="V10079" s="36"/>
    </row>
    <row r="10080" spans="11:22" x14ac:dyDescent="0.25">
      <c r="K10080" s="36"/>
      <c r="L10080" s="37"/>
      <c r="M10080" s="37"/>
      <c r="N10080" s="37"/>
      <c r="O10080" s="37"/>
      <c r="P10080" s="36"/>
      <c r="S10080" s="36"/>
      <c r="T10080" s="36"/>
      <c r="U10080" s="36"/>
      <c r="V10080" s="36"/>
    </row>
    <row r="10081" spans="11:22" x14ac:dyDescent="0.25">
      <c r="K10081" s="36"/>
      <c r="L10081" s="37"/>
      <c r="M10081" s="37"/>
      <c r="N10081" s="37"/>
      <c r="O10081" s="37"/>
      <c r="P10081" s="36"/>
      <c r="S10081" s="36"/>
      <c r="T10081" s="36"/>
      <c r="U10081" s="36"/>
      <c r="V10081" s="36"/>
    </row>
    <row r="10082" spans="11:22" x14ac:dyDescent="0.25">
      <c r="K10082" s="36"/>
      <c r="L10082" s="37"/>
      <c r="M10082" s="37"/>
      <c r="N10082" s="37"/>
      <c r="O10082" s="37"/>
      <c r="P10082" s="36"/>
      <c r="S10082" s="36"/>
      <c r="T10082" s="36"/>
      <c r="U10082" s="36"/>
      <c r="V10082" s="36"/>
    </row>
    <row r="10083" spans="11:22" x14ac:dyDescent="0.25">
      <c r="K10083" s="36"/>
      <c r="L10083" s="37"/>
      <c r="M10083" s="37"/>
      <c r="N10083" s="37"/>
      <c r="O10083" s="37"/>
      <c r="P10083" s="36"/>
      <c r="S10083" s="36"/>
      <c r="T10083" s="36"/>
      <c r="U10083" s="36"/>
      <c r="V10083" s="36"/>
    </row>
    <row r="10084" spans="11:22" x14ac:dyDescent="0.25">
      <c r="K10084" s="36"/>
      <c r="L10084" s="37"/>
      <c r="M10084" s="37"/>
      <c r="N10084" s="37"/>
      <c r="O10084" s="37"/>
      <c r="P10084" s="36"/>
      <c r="S10084" s="36"/>
      <c r="T10084" s="36"/>
      <c r="U10084" s="36"/>
      <c r="V10084" s="36"/>
    </row>
    <row r="10085" spans="11:22" x14ac:dyDescent="0.25">
      <c r="K10085" s="36"/>
      <c r="L10085" s="37"/>
      <c r="M10085" s="37"/>
      <c r="N10085" s="37"/>
      <c r="O10085" s="37"/>
      <c r="P10085" s="36"/>
      <c r="S10085" s="36"/>
      <c r="T10085" s="36"/>
      <c r="U10085" s="36"/>
      <c r="V10085" s="36"/>
    </row>
    <row r="10086" spans="11:22" x14ac:dyDescent="0.25">
      <c r="K10086" s="36"/>
      <c r="L10086" s="37"/>
      <c r="M10086" s="37"/>
      <c r="N10086" s="37"/>
      <c r="O10086" s="37"/>
      <c r="P10086" s="36"/>
      <c r="S10086" s="36"/>
      <c r="T10086" s="36"/>
      <c r="U10086" s="36"/>
      <c r="V10086" s="36"/>
    </row>
    <row r="10087" spans="11:22" x14ac:dyDescent="0.25">
      <c r="K10087" s="36"/>
      <c r="L10087" s="37"/>
      <c r="M10087" s="37"/>
      <c r="N10087" s="37"/>
      <c r="O10087" s="37"/>
      <c r="P10087" s="36"/>
      <c r="S10087" s="36"/>
      <c r="T10087" s="36"/>
      <c r="U10087" s="36"/>
      <c r="V10087" s="36"/>
    </row>
    <row r="10088" spans="11:22" x14ac:dyDescent="0.25">
      <c r="K10088" s="36"/>
      <c r="L10088" s="37"/>
      <c r="M10088" s="37"/>
      <c r="N10088" s="37"/>
      <c r="O10088" s="37"/>
      <c r="P10088" s="36"/>
      <c r="S10088" s="36"/>
      <c r="T10088" s="36"/>
      <c r="U10088" s="36"/>
      <c r="V10088" s="36"/>
    </row>
    <row r="10089" spans="11:22" x14ac:dyDescent="0.25">
      <c r="K10089" s="36"/>
      <c r="L10089" s="37"/>
      <c r="M10089" s="37"/>
      <c r="N10089" s="37"/>
      <c r="O10089" s="37"/>
      <c r="P10089" s="36"/>
      <c r="S10089" s="36"/>
      <c r="T10089" s="36"/>
      <c r="U10089" s="36"/>
      <c r="V10089" s="36"/>
    </row>
    <row r="10090" spans="11:22" x14ac:dyDescent="0.25">
      <c r="K10090" s="36"/>
      <c r="L10090" s="37"/>
      <c r="M10090" s="37"/>
      <c r="N10090" s="37"/>
      <c r="O10090" s="37"/>
      <c r="P10090" s="36"/>
      <c r="S10090" s="36"/>
      <c r="T10090" s="36"/>
      <c r="U10090" s="36"/>
      <c r="V10090" s="36"/>
    </row>
    <row r="10091" spans="11:22" x14ac:dyDescent="0.25">
      <c r="K10091" s="36"/>
      <c r="L10091" s="37"/>
      <c r="M10091" s="37"/>
      <c r="N10091" s="37"/>
      <c r="O10091" s="37"/>
      <c r="P10091" s="36"/>
      <c r="S10091" s="36"/>
      <c r="T10091" s="36"/>
      <c r="U10091" s="36"/>
      <c r="V10091" s="36"/>
    </row>
    <row r="10092" spans="11:22" x14ac:dyDescent="0.25">
      <c r="K10092" s="36"/>
      <c r="L10092" s="37"/>
      <c r="M10092" s="37"/>
      <c r="N10092" s="37"/>
      <c r="O10092" s="37"/>
      <c r="P10092" s="36"/>
      <c r="S10092" s="36"/>
      <c r="T10092" s="36"/>
      <c r="U10092" s="36"/>
      <c r="V10092" s="36"/>
    </row>
    <row r="10093" spans="11:22" x14ac:dyDescent="0.25">
      <c r="K10093" s="36"/>
      <c r="L10093" s="37"/>
      <c r="M10093" s="37"/>
      <c r="N10093" s="37"/>
      <c r="O10093" s="37"/>
      <c r="P10093" s="36"/>
      <c r="S10093" s="36"/>
      <c r="T10093" s="36"/>
      <c r="U10093" s="36"/>
      <c r="V10093" s="36"/>
    </row>
    <row r="10094" spans="11:22" x14ac:dyDescent="0.25">
      <c r="K10094" s="36"/>
      <c r="L10094" s="37"/>
      <c r="M10094" s="37"/>
      <c r="N10094" s="37"/>
      <c r="O10094" s="37"/>
      <c r="P10094" s="36"/>
      <c r="S10094" s="36"/>
      <c r="T10094" s="36"/>
      <c r="U10094" s="36"/>
      <c r="V10094" s="36"/>
    </row>
    <row r="10095" spans="11:22" x14ac:dyDescent="0.25">
      <c r="K10095" s="36"/>
      <c r="L10095" s="37"/>
      <c r="M10095" s="37"/>
      <c r="N10095" s="37"/>
      <c r="O10095" s="37"/>
      <c r="P10095" s="36"/>
      <c r="S10095" s="36"/>
      <c r="T10095" s="36"/>
      <c r="U10095" s="36"/>
      <c r="V10095" s="36"/>
    </row>
    <row r="10096" spans="11:22" x14ac:dyDescent="0.25">
      <c r="K10096" s="36"/>
      <c r="L10096" s="37"/>
      <c r="M10096" s="37"/>
      <c r="N10096" s="37"/>
      <c r="O10096" s="37"/>
      <c r="P10096" s="36"/>
      <c r="S10096" s="36"/>
      <c r="T10096" s="36"/>
      <c r="U10096" s="36"/>
      <c r="V10096" s="36"/>
    </row>
    <row r="10097" spans="11:22" x14ac:dyDescent="0.25">
      <c r="K10097" s="36"/>
      <c r="L10097" s="37"/>
      <c r="M10097" s="37"/>
      <c r="N10097" s="37"/>
      <c r="O10097" s="37"/>
      <c r="P10097" s="36"/>
      <c r="S10097" s="36"/>
      <c r="T10097" s="36"/>
      <c r="U10097" s="36"/>
      <c r="V10097" s="36"/>
    </row>
    <row r="10098" spans="11:22" x14ac:dyDescent="0.25">
      <c r="K10098" s="36"/>
      <c r="L10098" s="37"/>
      <c r="M10098" s="37"/>
      <c r="N10098" s="37"/>
      <c r="O10098" s="37"/>
      <c r="P10098" s="36"/>
      <c r="S10098" s="36"/>
      <c r="T10098" s="36"/>
      <c r="U10098" s="36"/>
      <c r="V10098" s="36"/>
    </row>
    <row r="10099" spans="11:22" x14ac:dyDescent="0.25">
      <c r="K10099" s="36"/>
      <c r="L10099" s="37"/>
      <c r="M10099" s="37"/>
      <c r="N10099" s="37"/>
      <c r="O10099" s="37"/>
      <c r="P10099" s="36"/>
      <c r="S10099" s="36"/>
      <c r="T10099" s="36"/>
      <c r="U10099" s="36"/>
      <c r="V10099" s="36"/>
    </row>
    <row r="10100" spans="11:22" x14ac:dyDescent="0.25">
      <c r="K10100" s="36"/>
      <c r="L10100" s="37"/>
      <c r="M10100" s="37"/>
      <c r="N10100" s="37"/>
      <c r="O10100" s="37"/>
      <c r="P10100" s="36"/>
      <c r="S10100" s="36"/>
      <c r="T10100" s="36"/>
      <c r="U10100" s="36"/>
      <c r="V10100" s="36"/>
    </row>
    <row r="10101" spans="11:22" x14ac:dyDescent="0.25">
      <c r="K10101" s="36"/>
      <c r="L10101" s="37"/>
      <c r="M10101" s="37"/>
      <c r="N10101" s="37"/>
      <c r="O10101" s="37"/>
      <c r="P10101" s="36"/>
      <c r="S10101" s="36"/>
      <c r="T10101" s="36"/>
      <c r="U10101" s="36"/>
      <c r="V10101" s="36"/>
    </row>
    <row r="10102" spans="11:22" x14ac:dyDescent="0.25">
      <c r="K10102" s="36"/>
      <c r="L10102" s="37"/>
      <c r="M10102" s="37"/>
      <c r="N10102" s="37"/>
      <c r="O10102" s="37"/>
      <c r="P10102" s="36"/>
      <c r="S10102" s="36"/>
      <c r="T10102" s="36"/>
      <c r="U10102" s="36"/>
      <c r="V10102" s="36"/>
    </row>
    <row r="10103" spans="11:22" x14ac:dyDescent="0.25">
      <c r="K10103" s="36"/>
      <c r="L10103" s="37"/>
      <c r="M10103" s="37"/>
      <c r="N10103" s="37"/>
      <c r="O10103" s="37"/>
      <c r="P10103" s="36"/>
      <c r="S10103" s="36"/>
      <c r="T10103" s="36"/>
      <c r="U10103" s="36"/>
      <c r="V10103" s="36"/>
    </row>
    <row r="10104" spans="11:22" x14ac:dyDescent="0.25">
      <c r="K10104" s="36"/>
      <c r="L10104" s="37"/>
      <c r="M10104" s="37"/>
      <c r="N10104" s="37"/>
      <c r="O10104" s="37"/>
      <c r="P10104" s="36"/>
      <c r="S10104" s="36"/>
      <c r="T10104" s="36"/>
      <c r="U10104" s="36"/>
      <c r="V10104" s="36"/>
    </row>
    <row r="10105" spans="11:22" x14ac:dyDescent="0.25">
      <c r="K10105" s="36"/>
      <c r="L10105" s="37"/>
      <c r="M10105" s="37"/>
      <c r="N10105" s="37"/>
      <c r="O10105" s="37"/>
      <c r="P10105" s="36"/>
      <c r="S10105" s="36"/>
      <c r="T10105" s="36"/>
      <c r="U10105" s="36"/>
      <c r="V10105" s="36"/>
    </row>
    <row r="10106" spans="11:22" x14ac:dyDescent="0.25">
      <c r="K10106" s="36"/>
      <c r="L10106" s="37"/>
      <c r="M10106" s="37"/>
      <c r="N10106" s="37"/>
      <c r="O10106" s="37"/>
      <c r="P10106" s="36"/>
      <c r="S10106" s="36"/>
      <c r="T10106" s="36"/>
      <c r="U10106" s="36"/>
      <c r="V10106" s="36"/>
    </row>
    <row r="10107" spans="11:22" x14ac:dyDescent="0.25">
      <c r="K10107" s="36"/>
      <c r="L10107" s="37"/>
      <c r="M10107" s="37"/>
      <c r="N10107" s="37"/>
      <c r="O10107" s="37"/>
      <c r="P10107" s="36"/>
      <c r="S10107" s="36"/>
      <c r="T10107" s="36"/>
      <c r="U10107" s="36"/>
      <c r="V10107" s="36"/>
    </row>
    <row r="10108" spans="11:22" x14ac:dyDescent="0.25">
      <c r="K10108" s="36"/>
      <c r="L10108" s="37"/>
      <c r="M10108" s="37"/>
      <c r="N10108" s="37"/>
      <c r="O10108" s="37"/>
      <c r="P10108" s="36"/>
      <c r="S10108" s="36"/>
      <c r="T10108" s="36"/>
      <c r="U10108" s="36"/>
      <c r="V10108" s="36"/>
    </row>
    <row r="10109" spans="11:22" x14ac:dyDescent="0.25">
      <c r="K10109" s="36"/>
      <c r="L10109" s="37"/>
      <c r="M10109" s="37"/>
      <c r="N10109" s="37"/>
      <c r="O10109" s="37"/>
      <c r="P10109" s="36"/>
      <c r="S10109" s="36"/>
      <c r="T10109" s="36"/>
      <c r="U10109" s="36"/>
      <c r="V10109" s="36"/>
    </row>
    <row r="10110" spans="11:22" x14ac:dyDescent="0.25">
      <c r="K10110" s="36"/>
      <c r="L10110" s="37"/>
      <c r="M10110" s="37"/>
      <c r="N10110" s="37"/>
      <c r="O10110" s="37"/>
      <c r="P10110" s="36"/>
      <c r="S10110" s="36"/>
      <c r="T10110" s="36"/>
      <c r="U10110" s="36"/>
      <c r="V10110" s="36"/>
    </row>
    <row r="10111" spans="11:22" x14ac:dyDescent="0.25">
      <c r="K10111" s="36"/>
      <c r="L10111" s="37"/>
      <c r="M10111" s="37"/>
      <c r="N10111" s="37"/>
      <c r="O10111" s="37"/>
      <c r="P10111" s="36"/>
      <c r="S10111" s="36"/>
      <c r="T10111" s="36"/>
      <c r="U10111" s="36"/>
      <c r="V10111" s="36"/>
    </row>
    <row r="10112" spans="11:22" x14ac:dyDescent="0.25">
      <c r="K10112" s="36"/>
      <c r="L10112" s="37"/>
      <c r="M10112" s="37"/>
      <c r="N10112" s="37"/>
      <c r="O10112" s="37"/>
      <c r="P10112" s="36"/>
      <c r="S10112" s="36"/>
      <c r="T10112" s="36"/>
      <c r="U10112" s="36"/>
      <c r="V10112" s="36"/>
    </row>
    <row r="10113" spans="11:22" x14ac:dyDescent="0.25">
      <c r="K10113" s="36"/>
      <c r="L10113" s="37"/>
      <c r="M10113" s="37"/>
      <c r="N10113" s="37"/>
      <c r="O10113" s="37"/>
      <c r="P10113" s="36"/>
      <c r="S10113" s="36"/>
      <c r="T10113" s="36"/>
      <c r="U10113" s="36"/>
      <c r="V10113" s="36"/>
    </row>
    <row r="10114" spans="11:22" x14ac:dyDescent="0.25">
      <c r="K10114" s="36"/>
      <c r="L10114" s="37"/>
      <c r="M10114" s="37"/>
      <c r="N10114" s="37"/>
      <c r="O10114" s="37"/>
      <c r="P10114" s="36"/>
      <c r="S10114" s="36"/>
      <c r="T10114" s="36"/>
      <c r="U10114" s="36"/>
      <c r="V10114" s="36"/>
    </row>
    <row r="10115" spans="11:22" x14ac:dyDescent="0.25">
      <c r="K10115" s="36"/>
      <c r="L10115" s="37"/>
      <c r="M10115" s="37"/>
      <c r="N10115" s="37"/>
      <c r="O10115" s="37"/>
      <c r="P10115" s="36"/>
      <c r="S10115" s="36"/>
      <c r="T10115" s="36"/>
      <c r="U10115" s="36"/>
      <c r="V10115" s="36"/>
    </row>
    <row r="10116" spans="11:22" x14ac:dyDescent="0.25">
      <c r="K10116" s="36"/>
      <c r="L10116" s="37"/>
      <c r="M10116" s="37"/>
      <c r="N10116" s="37"/>
      <c r="O10116" s="37"/>
      <c r="P10116" s="36"/>
      <c r="S10116" s="36"/>
      <c r="T10116" s="36"/>
      <c r="U10116" s="36"/>
      <c r="V10116" s="36"/>
    </row>
    <row r="10117" spans="11:22" x14ac:dyDescent="0.25">
      <c r="K10117" s="36"/>
      <c r="L10117" s="37"/>
      <c r="M10117" s="37"/>
      <c r="N10117" s="37"/>
      <c r="O10117" s="37"/>
      <c r="P10117" s="36"/>
      <c r="S10117" s="36"/>
      <c r="T10117" s="36"/>
      <c r="U10117" s="36"/>
      <c r="V10117" s="36"/>
    </row>
    <row r="10118" spans="11:22" x14ac:dyDescent="0.25">
      <c r="K10118" s="36"/>
      <c r="L10118" s="37"/>
      <c r="M10118" s="37"/>
      <c r="N10118" s="37"/>
      <c r="O10118" s="37"/>
      <c r="P10118" s="36"/>
      <c r="S10118" s="36"/>
      <c r="T10118" s="36"/>
      <c r="U10118" s="36"/>
      <c r="V10118" s="36"/>
    </row>
    <row r="10119" spans="11:22" x14ac:dyDescent="0.25">
      <c r="K10119" s="36"/>
      <c r="L10119" s="37"/>
      <c r="M10119" s="37"/>
      <c r="N10119" s="37"/>
      <c r="O10119" s="37"/>
      <c r="P10119" s="36"/>
      <c r="S10119" s="36"/>
      <c r="T10119" s="36"/>
      <c r="U10119" s="36"/>
      <c r="V10119" s="36"/>
    </row>
    <row r="10120" spans="11:22" x14ac:dyDescent="0.25">
      <c r="K10120" s="36"/>
      <c r="L10120" s="37"/>
      <c r="M10120" s="37"/>
      <c r="N10120" s="37"/>
      <c r="O10120" s="37"/>
      <c r="P10120" s="36"/>
      <c r="S10120" s="36"/>
      <c r="T10120" s="36"/>
      <c r="U10120" s="36"/>
      <c r="V10120" s="36"/>
    </row>
    <row r="10121" spans="11:22" x14ac:dyDescent="0.25">
      <c r="K10121" s="36"/>
      <c r="L10121" s="37"/>
      <c r="M10121" s="37"/>
      <c r="N10121" s="37"/>
      <c r="O10121" s="37"/>
      <c r="P10121" s="36"/>
      <c r="S10121" s="36"/>
      <c r="T10121" s="36"/>
      <c r="U10121" s="36"/>
      <c r="V10121" s="36"/>
    </row>
    <row r="10122" spans="11:22" x14ac:dyDescent="0.25">
      <c r="K10122" s="36"/>
      <c r="L10122" s="37"/>
      <c r="M10122" s="37"/>
      <c r="N10122" s="37"/>
      <c r="O10122" s="37"/>
      <c r="P10122" s="36"/>
      <c r="S10122" s="36"/>
      <c r="T10122" s="36"/>
      <c r="U10122" s="36"/>
      <c r="V10122" s="36"/>
    </row>
    <row r="10123" spans="11:22" x14ac:dyDescent="0.25">
      <c r="K10123" s="36"/>
      <c r="L10123" s="37"/>
      <c r="M10123" s="37"/>
      <c r="N10123" s="37"/>
      <c r="O10123" s="37"/>
      <c r="P10123" s="36"/>
      <c r="S10123" s="36"/>
      <c r="T10123" s="36"/>
      <c r="U10123" s="36"/>
      <c r="V10123" s="36"/>
    </row>
    <row r="10124" spans="11:22" x14ac:dyDescent="0.25">
      <c r="K10124" s="36"/>
      <c r="L10124" s="37"/>
      <c r="M10124" s="37"/>
      <c r="N10124" s="37"/>
      <c r="O10124" s="37"/>
      <c r="P10124" s="36"/>
      <c r="S10124" s="36"/>
      <c r="T10124" s="36"/>
      <c r="U10124" s="36"/>
      <c r="V10124" s="36"/>
    </row>
    <row r="10125" spans="11:22" x14ac:dyDescent="0.25">
      <c r="K10125" s="36"/>
      <c r="L10125" s="37"/>
      <c r="M10125" s="37"/>
      <c r="N10125" s="37"/>
      <c r="O10125" s="37"/>
      <c r="P10125" s="36"/>
      <c r="S10125" s="36"/>
      <c r="T10125" s="36"/>
      <c r="U10125" s="36"/>
      <c r="V10125" s="36"/>
    </row>
    <row r="10126" spans="11:22" x14ac:dyDescent="0.25">
      <c r="K10126" s="36"/>
      <c r="L10126" s="37"/>
      <c r="M10126" s="37"/>
      <c r="N10126" s="37"/>
      <c r="O10126" s="37"/>
      <c r="P10126" s="36"/>
      <c r="S10126" s="36"/>
      <c r="T10126" s="36"/>
      <c r="U10126" s="36"/>
      <c r="V10126" s="36"/>
    </row>
    <row r="10127" spans="11:22" x14ac:dyDescent="0.25">
      <c r="K10127" s="36"/>
      <c r="L10127" s="37"/>
      <c r="M10127" s="37"/>
      <c r="N10127" s="37"/>
      <c r="O10127" s="37"/>
      <c r="P10127" s="36"/>
      <c r="S10127" s="36"/>
      <c r="T10127" s="36"/>
      <c r="U10127" s="36"/>
      <c r="V10127" s="36"/>
    </row>
    <row r="10128" spans="11:22" x14ac:dyDescent="0.25">
      <c r="K10128" s="36"/>
      <c r="L10128" s="37"/>
      <c r="M10128" s="37"/>
      <c r="N10128" s="37"/>
      <c r="O10128" s="37"/>
      <c r="P10128" s="36"/>
      <c r="S10128" s="36"/>
      <c r="T10128" s="36"/>
      <c r="U10128" s="36"/>
      <c r="V10128" s="36"/>
    </row>
    <row r="10129" spans="11:22" x14ac:dyDescent="0.25">
      <c r="K10129" s="36"/>
      <c r="L10129" s="37"/>
      <c r="M10129" s="37"/>
      <c r="N10129" s="37"/>
      <c r="O10129" s="37"/>
      <c r="P10129" s="36"/>
      <c r="S10129" s="36"/>
      <c r="T10129" s="36"/>
      <c r="U10129" s="36"/>
      <c r="V10129" s="36"/>
    </row>
    <row r="10130" spans="11:22" x14ac:dyDescent="0.25">
      <c r="K10130" s="36"/>
      <c r="L10130" s="37"/>
      <c r="M10130" s="37"/>
      <c r="N10130" s="37"/>
      <c r="O10130" s="37"/>
      <c r="P10130" s="36"/>
      <c r="S10130" s="36"/>
      <c r="T10130" s="36"/>
      <c r="U10130" s="36"/>
      <c r="V10130" s="36"/>
    </row>
    <row r="10131" spans="11:22" x14ac:dyDescent="0.25">
      <c r="K10131" s="36"/>
      <c r="L10131" s="37"/>
      <c r="M10131" s="37"/>
      <c r="N10131" s="37"/>
      <c r="O10131" s="37"/>
      <c r="P10131" s="36"/>
      <c r="S10131" s="36"/>
      <c r="T10131" s="36"/>
      <c r="U10131" s="36"/>
      <c r="V10131" s="36"/>
    </row>
    <row r="10132" spans="11:22" x14ac:dyDescent="0.25">
      <c r="K10132" s="36"/>
      <c r="L10132" s="37"/>
      <c r="M10132" s="37"/>
      <c r="N10132" s="37"/>
      <c r="O10132" s="37"/>
      <c r="P10132" s="36"/>
      <c r="S10132" s="36"/>
      <c r="T10132" s="36"/>
      <c r="U10132" s="36"/>
      <c r="V10132" s="36"/>
    </row>
    <row r="10133" spans="11:22" x14ac:dyDescent="0.25">
      <c r="K10133" s="36"/>
      <c r="L10133" s="37"/>
      <c r="M10133" s="37"/>
      <c r="N10133" s="37"/>
      <c r="O10133" s="37"/>
      <c r="P10133" s="36"/>
      <c r="S10133" s="36"/>
      <c r="T10133" s="36"/>
      <c r="U10133" s="36"/>
      <c r="V10133" s="36"/>
    </row>
    <row r="10134" spans="11:22" x14ac:dyDescent="0.25">
      <c r="K10134" s="36"/>
      <c r="L10134" s="37"/>
      <c r="M10134" s="37"/>
      <c r="N10134" s="37"/>
      <c r="O10134" s="37"/>
      <c r="P10134" s="36"/>
      <c r="S10134" s="36"/>
      <c r="T10134" s="36"/>
      <c r="U10134" s="36"/>
      <c r="V10134" s="36"/>
    </row>
    <row r="10135" spans="11:22" x14ac:dyDescent="0.25">
      <c r="K10135" s="36"/>
      <c r="L10135" s="37"/>
      <c r="M10135" s="37"/>
      <c r="N10135" s="37"/>
      <c r="O10135" s="37"/>
      <c r="P10135" s="36"/>
      <c r="S10135" s="36"/>
      <c r="T10135" s="36"/>
      <c r="U10135" s="36"/>
      <c r="V10135" s="36"/>
    </row>
    <row r="10136" spans="11:22" x14ac:dyDescent="0.25">
      <c r="K10136" s="36"/>
      <c r="L10136" s="37"/>
      <c r="M10136" s="37"/>
      <c r="N10136" s="37"/>
      <c r="O10136" s="37"/>
      <c r="P10136" s="36"/>
      <c r="S10136" s="36"/>
      <c r="T10136" s="36"/>
      <c r="U10136" s="36"/>
      <c r="V10136" s="36"/>
    </row>
    <row r="10137" spans="11:22" x14ac:dyDescent="0.25">
      <c r="K10137" s="36"/>
      <c r="L10137" s="37"/>
      <c r="M10137" s="37"/>
      <c r="N10137" s="37"/>
      <c r="O10137" s="37"/>
      <c r="P10137" s="36"/>
      <c r="S10137" s="36"/>
      <c r="T10137" s="36"/>
      <c r="U10137" s="36"/>
      <c r="V10137" s="36"/>
    </row>
    <row r="10138" spans="11:22" x14ac:dyDescent="0.25">
      <c r="K10138" s="36"/>
      <c r="L10138" s="37"/>
      <c r="M10138" s="37"/>
      <c r="N10138" s="37"/>
      <c r="O10138" s="37"/>
      <c r="P10138" s="36"/>
      <c r="S10138" s="36"/>
      <c r="T10138" s="36"/>
      <c r="U10138" s="36"/>
      <c r="V10138" s="36"/>
    </row>
    <row r="10139" spans="11:22" x14ac:dyDescent="0.25">
      <c r="K10139" s="36"/>
      <c r="L10139" s="37"/>
      <c r="M10139" s="37"/>
      <c r="N10139" s="37"/>
      <c r="O10139" s="37"/>
      <c r="P10139" s="36"/>
      <c r="S10139" s="36"/>
      <c r="T10139" s="36"/>
      <c r="U10139" s="36"/>
      <c r="V10139" s="36"/>
    </row>
    <row r="10140" spans="11:22" x14ac:dyDescent="0.25">
      <c r="K10140" s="36"/>
      <c r="L10140" s="37"/>
      <c r="M10140" s="37"/>
      <c r="N10140" s="37"/>
      <c r="O10140" s="37"/>
      <c r="P10140" s="36"/>
      <c r="S10140" s="36"/>
      <c r="T10140" s="36"/>
      <c r="U10140" s="36"/>
      <c r="V10140" s="36"/>
    </row>
    <row r="10141" spans="11:22" x14ac:dyDescent="0.25">
      <c r="K10141" s="36"/>
      <c r="L10141" s="37"/>
      <c r="M10141" s="37"/>
      <c r="N10141" s="37"/>
      <c r="O10141" s="37"/>
      <c r="P10141" s="36"/>
      <c r="S10141" s="36"/>
      <c r="T10141" s="36"/>
      <c r="U10141" s="36"/>
      <c r="V10141" s="36"/>
    </row>
    <row r="10142" spans="11:22" x14ac:dyDescent="0.25">
      <c r="K10142" s="36"/>
      <c r="L10142" s="37"/>
      <c r="M10142" s="37"/>
      <c r="N10142" s="37"/>
      <c r="O10142" s="37"/>
      <c r="P10142" s="36"/>
      <c r="S10142" s="36"/>
      <c r="T10142" s="36"/>
      <c r="U10142" s="36"/>
      <c r="V10142" s="36"/>
    </row>
    <row r="10143" spans="11:22" x14ac:dyDescent="0.25">
      <c r="K10143" s="36"/>
      <c r="L10143" s="37"/>
      <c r="M10143" s="37"/>
      <c r="N10143" s="37"/>
      <c r="O10143" s="37"/>
      <c r="P10143" s="36"/>
      <c r="S10143" s="36"/>
      <c r="T10143" s="36"/>
      <c r="U10143" s="36"/>
      <c r="V10143" s="36"/>
    </row>
    <row r="10144" spans="11:22" x14ac:dyDescent="0.25">
      <c r="K10144" s="36"/>
      <c r="L10144" s="37"/>
      <c r="M10144" s="37"/>
      <c r="N10144" s="37"/>
      <c r="O10144" s="37"/>
      <c r="P10144" s="36"/>
      <c r="S10144" s="36"/>
      <c r="T10144" s="36"/>
      <c r="U10144" s="36"/>
      <c r="V10144" s="36"/>
    </row>
    <row r="10145" spans="11:22" x14ac:dyDescent="0.25">
      <c r="K10145" s="36"/>
      <c r="L10145" s="37"/>
      <c r="M10145" s="37"/>
      <c r="N10145" s="37"/>
      <c r="O10145" s="37"/>
      <c r="P10145" s="36"/>
      <c r="S10145" s="36"/>
      <c r="T10145" s="36"/>
      <c r="U10145" s="36"/>
      <c r="V10145" s="36"/>
    </row>
    <row r="10146" spans="11:22" x14ac:dyDescent="0.25">
      <c r="K10146" s="36"/>
      <c r="L10146" s="37"/>
      <c r="M10146" s="37"/>
      <c r="N10146" s="37"/>
      <c r="O10146" s="37"/>
      <c r="P10146" s="36"/>
      <c r="S10146" s="36"/>
      <c r="T10146" s="36"/>
      <c r="U10146" s="36"/>
      <c r="V10146" s="36"/>
    </row>
    <row r="10147" spans="11:22" x14ac:dyDescent="0.25">
      <c r="K10147" s="36"/>
      <c r="L10147" s="37"/>
      <c r="M10147" s="37"/>
      <c r="N10147" s="37"/>
      <c r="O10147" s="37"/>
      <c r="P10147" s="36"/>
      <c r="S10147" s="36"/>
      <c r="T10147" s="36"/>
      <c r="U10147" s="36"/>
      <c r="V10147" s="36"/>
    </row>
    <row r="10148" spans="11:22" x14ac:dyDescent="0.25">
      <c r="K10148" s="36"/>
      <c r="L10148" s="37"/>
      <c r="M10148" s="37"/>
      <c r="N10148" s="37"/>
      <c r="O10148" s="37"/>
      <c r="P10148" s="36"/>
      <c r="S10148" s="36"/>
      <c r="T10148" s="36"/>
      <c r="U10148" s="36"/>
      <c r="V10148" s="36"/>
    </row>
    <row r="10149" spans="11:22" x14ac:dyDescent="0.25">
      <c r="K10149" s="36"/>
      <c r="L10149" s="37"/>
      <c r="M10149" s="37"/>
      <c r="N10149" s="37"/>
      <c r="O10149" s="37"/>
      <c r="P10149" s="36"/>
      <c r="S10149" s="36"/>
      <c r="T10149" s="36"/>
      <c r="U10149" s="36"/>
      <c r="V10149" s="36"/>
    </row>
    <row r="10150" spans="11:22" x14ac:dyDescent="0.25">
      <c r="K10150" s="36"/>
      <c r="L10150" s="37"/>
      <c r="M10150" s="37"/>
      <c r="N10150" s="37"/>
      <c r="O10150" s="37"/>
      <c r="P10150" s="36"/>
      <c r="S10150" s="36"/>
      <c r="T10150" s="36"/>
      <c r="U10150" s="36"/>
      <c r="V10150" s="36"/>
    </row>
    <row r="10151" spans="11:22" x14ac:dyDescent="0.25">
      <c r="K10151" s="36"/>
      <c r="L10151" s="37"/>
      <c r="M10151" s="37"/>
      <c r="N10151" s="37"/>
      <c r="O10151" s="37"/>
      <c r="P10151" s="36"/>
      <c r="S10151" s="36"/>
      <c r="T10151" s="36"/>
      <c r="U10151" s="36"/>
      <c r="V10151" s="36"/>
    </row>
    <row r="10152" spans="11:22" x14ac:dyDescent="0.25">
      <c r="K10152" s="36"/>
      <c r="L10152" s="37"/>
      <c r="M10152" s="37"/>
      <c r="N10152" s="37"/>
      <c r="O10152" s="37"/>
      <c r="P10152" s="36"/>
      <c r="S10152" s="36"/>
      <c r="T10152" s="36"/>
      <c r="U10152" s="36"/>
      <c r="V10152" s="36"/>
    </row>
    <row r="10153" spans="11:22" x14ac:dyDescent="0.25">
      <c r="K10153" s="36"/>
      <c r="L10153" s="37"/>
      <c r="M10153" s="37"/>
      <c r="N10153" s="37"/>
      <c r="O10153" s="37"/>
      <c r="P10153" s="36"/>
      <c r="S10153" s="36"/>
      <c r="T10153" s="36"/>
      <c r="U10153" s="36"/>
      <c r="V10153" s="36"/>
    </row>
    <row r="10154" spans="11:22" x14ac:dyDescent="0.25">
      <c r="K10154" s="36"/>
      <c r="L10154" s="37"/>
      <c r="M10154" s="37"/>
      <c r="N10154" s="37"/>
      <c r="O10154" s="37"/>
      <c r="P10154" s="36"/>
      <c r="S10154" s="36"/>
      <c r="T10154" s="36"/>
      <c r="U10154" s="36"/>
      <c r="V10154" s="36"/>
    </row>
    <row r="10155" spans="11:22" x14ac:dyDescent="0.25">
      <c r="K10155" s="36"/>
      <c r="L10155" s="37"/>
      <c r="M10155" s="37"/>
      <c r="N10155" s="37"/>
      <c r="O10155" s="37"/>
      <c r="P10155" s="36"/>
      <c r="S10155" s="36"/>
      <c r="T10155" s="36"/>
      <c r="U10155" s="36"/>
      <c r="V10155" s="36"/>
    </row>
    <row r="10156" spans="11:22" x14ac:dyDescent="0.25">
      <c r="K10156" s="36"/>
      <c r="L10156" s="37"/>
      <c r="M10156" s="37"/>
      <c r="N10156" s="37"/>
      <c r="O10156" s="37"/>
      <c r="P10156" s="36"/>
      <c r="S10156" s="36"/>
      <c r="T10156" s="36"/>
      <c r="U10156" s="36"/>
      <c r="V10156" s="36"/>
    </row>
    <row r="10157" spans="11:22" x14ac:dyDescent="0.25">
      <c r="K10157" s="36"/>
      <c r="L10157" s="37"/>
      <c r="M10157" s="37"/>
      <c r="N10157" s="37"/>
      <c r="O10157" s="37"/>
      <c r="P10157" s="36"/>
      <c r="S10157" s="36"/>
      <c r="T10157" s="36"/>
      <c r="U10157" s="36"/>
      <c r="V10157" s="36"/>
    </row>
    <row r="10158" spans="11:22" x14ac:dyDescent="0.25">
      <c r="K10158" s="36"/>
      <c r="L10158" s="37"/>
      <c r="M10158" s="37"/>
      <c r="N10158" s="37"/>
      <c r="O10158" s="37"/>
      <c r="P10158" s="36"/>
      <c r="S10158" s="36"/>
      <c r="T10158" s="36"/>
      <c r="U10158" s="36"/>
      <c r="V10158" s="36"/>
    </row>
    <row r="10159" spans="11:22" x14ac:dyDescent="0.25">
      <c r="K10159" s="36"/>
      <c r="L10159" s="37"/>
      <c r="M10159" s="37"/>
      <c r="N10159" s="37"/>
      <c r="O10159" s="37"/>
      <c r="P10159" s="36"/>
      <c r="S10159" s="36"/>
      <c r="T10159" s="36"/>
      <c r="U10159" s="36"/>
      <c r="V10159" s="36"/>
    </row>
    <row r="10160" spans="11:22" x14ac:dyDescent="0.25">
      <c r="K10160" s="36"/>
      <c r="L10160" s="37"/>
      <c r="M10160" s="37"/>
      <c r="N10160" s="37"/>
      <c r="O10160" s="37"/>
      <c r="P10160" s="36"/>
      <c r="S10160" s="36"/>
      <c r="T10160" s="36"/>
      <c r="U10160" s="36"/>
      <c r="V10160" s="36"/>
    </row>
    <row r="10161" spans="11:22" x14ac:dyDescent="0.25">
      <c r="K10161" s="36"/>
      <c r="L10161" s="37"/>
      <c r="M10161" s="37"/>
      <c r="N10161" s="37"/>
      <c r="O10161" s="37"/>
      <c r="P10161" s="36"/>
      <c r="S10161" s="36"/>
      <c r="T10161" s="36"/>
      <c r="U10161" s="36"/>
      <c r="V10161" s="36"/>
    </row>
    <row r="10162" spans="11:22" x14ac:dyDescent="0.25">
      <c r="K10162" s="36"/>
      <c r="L10162" s="37"/>
      <c r="M10162" s="37"/>
      <c r="N10162" s="37"/>
      <c r="O10162" s="37"/>
      <c r="P10162" s="36"/>
      <c r="S10162" s="36"/>
      <c r="T10162" s="36"/>
      <c r="U10162" s="36"/>
      <c r="V10162" s="36"/>
    </row>
    <row r="10163" spans="11:22" x14ac:dyDescent="0.25">
      <c r="K10163" s="36"/>
      <c r="L10163" s="37"/>
      <c r="M10163" s="37"/>
      <c r="N10163" s="37"/>
      <c r="O10163" s="37"/>
      <c r="P10163" s="36"/>
      <c r="S10163" s="36"/>
      <c r="T10163" s="36"/>
      <c r="U10163" s="36"/>
      <c r="V10163" s="36"/>
    </row>
    <row r="10164" spans="11:22" x14ac:dyDescent="0.25">
      <c r="K10164" s="36"/>
      <c r="L10164" s="37"/>
      <c r="M10164" s="37"/>
      <c r="N10164" s="37"/>
      <c r="O10164" s="37"/>
      <c r="P10164" s="36"/>
      <c r="S10164" s="36"/>
      <c r="T10164" s="36"/>
      <c r="U10164" s="36"/>
      <c r="V10164" s="36"/>
    </row>
    <row r="10165" spans="11:22" x14ac:dyDescent="0.25">
      <c r="K10165" s="36"/>
      <c r="L10165" s="37"/>
      <c r="M10165" s="37"/>
      <c r="N10165" s="37"/>
      <c r="O10165" s="37"/>
      <c r="P10165" s="36"/>
      <c r="S10165" s="36"/>
      <c r="T10165" s="36"/>
      <c r="U10165" s="36"/>
      <c r="V10165" s="36"/>
    </row>
    <row r="10166" spans="11:22" x14ac:dyDescent="0.25">
      <c r="K10166" s="36"/>
      <c r="L10166" s="37"/>
      <c r="M10166" s="37"/>
      <c r="N10166" s="37"/>
      <c r="O10166" s="37"/>
      <c r="P10166" s="36"/>
      <c r="S10166" s="36"/>
      <c r="T10166" s="36"/>
      <c r="U10166" s="36"/>
      <c r="V10166" s="36"/>
    </row>
    <row r="10167" spans="11:22" x14ac:dyDescent="0.25">
      <c r="K10167" s="36"/>
      <c r="L10167" s="37"/>
      <c r="M10167" s="37"/>
      <c r="N10167" s="37"/>
      <c r="O10167" s="37"/>
      <c r="P10167" s="36"/>
      <c r="S10167" s="36"/>
      <c r="T10167" s="36"/>
      <c r="U10167" s="36"/>
      <c r="V10167" s="36"/>
    </row>
    <row r="10168" spans="11:22" x14ac:dyDescent="0.25">
      <c r="K10168" s="36"/>
      <c r="L10168" s="37"/>
      <c r="M10168" s="37"/>
      <c r="N10168" s="37"/>
      <c r="O10168" s="37"/>
      <c r="P10168" s="36"/>
      <c r="S10168" s="36"/>
      <c r="T10168" s="36"/>
      <c r="U10168" s="36"/>
      <c r="V10168" s="36"/>
    </row>
    <row r="10169" spans="11:22" x14ac:dyDescent="0.25">
      <c r="K10169" s="36"/>
      <c r="L10169" s="37"/>
      <c r="M10169" s="37"/>
      <c r="N10169" s="37"/>
      <c r="O10169" s="37"/>
      <c r="P10169" s="36"/>
      <c r="S10169" s="36"/>
      <c r="T10169" s="36"/>
      <c r="U10169" s="36"/>
      <c r="V10169" s="36"/>
    </row>
    <row r="10170" spans="11:22" x14ac:dyDescent="0.25">
      <c r="K10170" s="36"/>
      <c r="L10170" s="37"/>
      <c r="M10170" s="37"/>
      <c r="N10170" s="37"/>
      <c r="O10170" s="37"/>
      <c r="P10170" s="36"/>
      <c r="S10170" s="36"/>
      <c r="T10170" s="36"/>
      <c r="U10170" s="36"/>
      <c r="V10170" s="36"/>
    </row>
    <row r="10171" spans="11:22" x14ac:dyDescent="0.25">
      <c r="K10171" s="36"/>
      <c r="L10171" s="37"/>
      <c r="M10171" s="37"/>
      <c r="N10171" s="37"/>
      <c r="O10171" s="37"/>
      <c r="P10171" s="36"/>
      <c r="S10171" s="36"/>
      <c r="T10171" s="36"/>
      <c r="U10171" s="36"/>
      <c r="V10171" s="36"/>
    </row>
    <row r="10172" spans="11:22" x14ac:dyDescent="0.25">
      <c r="K10172" s="36"/>
      <c r="L10172" s="37"/>
      <c r="M10172" s="37"/>
      <c r="N10172" s="37"/>
      <c r="O10172" s="37"/>
      <c r="P10172" s="36"/>
      <c r="S10172" s="36"/>
      <c r="T10172" s="36"/>
      <c r="U10172" s="36"/>
      <c r="V10172" s="36"/>
    </row>
    <row r="10173" spans="11:22" x14ac:dyDescent="0.25">
      <c r="K10173" s="36"/>
      <c r="L10173" s="37"/>
      <c r="M10173" s="37"/>
      <c r="N10173" s="37"/>
      <c r="O10173" s="37"/>
      <c r="P10173" s="36"/>
      <c r="S10173" s="36"/>
      <c r="T10173" s="36"/>
      <c r="U10173" s="36"/>
      <c r="V10173" s="36"/>
    </row>
    <row r="10174" spans="11:22" x14ac:dyDescent="0.25">
      <c r="K10174" s="36"/>
      <c r="L10174" s="37"/>
      <c r="M10174" s="37"/>
      <c r="N10174" s="37"/>
      <c r="O10174" s="37"/>
      <c r="P10174" s="36"/>
      <c r="S10174" s="36"/>
      <c r="T10174" s="36"/>
      <c r="U10174" s="36"/>
      <c r="V10174" s="36"/>
    </row>
    <row r="10175" spans="11:22" x14ac:dyDescent="0.25">
      <c r="K10175" s="36"/>
      <c r="L10175" s="37"/>
      <c r="M10175" s="37"/>
      <c r="N10175" s="37"/>
      <c r="O10175" s="37"/>
      <c r="P10175" s="36"/>
      <c r="S10175" s="36"/>
      <c r="T10175" s="36"/>
      <c r="U10175" s="36"/>
      <c r="V10175" s="36"/>
    </row>
    <row r="10176" spans="11:22" x14ac:dyDescent="0.25">
      <c r="K10176" s="36"/>
      <c r="L10176" s="37"/>
      <c r="M10176" s="37"/>
      <c r="N10176" s="37"/>
      <c r="O10176" s="37"/>
      <c r="P10176" s="36"/>
      <c r="S10176" s="36"/>
      <c r="T10176" s="36"/>
      <c r="U10176" s="36"/>
      <c r="V10176" s="36"/>
    </row>
    <row r="10177" spans="11:22" x14ac:dyDescent="0.25">
      <c r="K10177" s="36"/>
      <c r="L10177" s="37"/>
      <c r="M10177" s="37"/>
      <c r="N10177" s="37"/>
      <c r="O10177" s="37"/>
      <c r="P10177" s="36"/>
      <c r="S10177" s="36"/>
      <c r="T10177" s="36"/>
      <c r="U10177" s="36"/>
      <c r="V10177" s="36"/>
    </row>
    <row r="10178" spans="11:22" x14ac:dyDescent="0.25">
      <c r="K10178" s="36"/>
      <c r="L10178" s="37"/>
      <c r="M10178" s="37"/>
      <c r="N10178" s="37"/>
      <c r="O10178" s="37"/>
      <c r="P10178" s="36"/>
      <c r="S10178" s="36"/>
      <c r="T10178" s="36"/>
      <c r="U10178" s="36"/>
      <c r="V10178" s="36"/>
    </row>
    <row r="10179" spans="11:22" x14ac:dyDescent="0.25">
      <c r="K10179" s="36"/>
      <c r="L10179" s="37"/>
      <c r="M10179" s="37"/>
      <c r="N10179" s="37"/>
      <c r="O10179" s="37"/>
      <c r="P10179" s="36"/>
      <c r="S10179" s="36"/>
      <c r="T10179" s="36"/>
      <c r="U10179" s="36"/>
      <c r="V10179" s="36"/>
    </row>
    <row r="10180" spans="11:22" x14ac:dyDescent="0.25">
      <c r="K10180" s="36"/>
      <c r="L10180" s="37"/>
      <c r="M10180" s="37"/>
      <c r="N10180" s="37"/>
      <c r="O10180" s="37"/>
      <c r="P10180" s="36"/>
      <c r="S10180" s="36"/>
      <c r="T10180" s="36"/>
      <c r="U10180" s="36"/>
      <c r="V10180" s="36"/>
    </row>
    <row r="10181" spans="11:22" x14ac:dyDescent="0.25">
      <c r="K10181" s="36"/>
      <c r="L10181" s="37"/>
      <c r="M10181" s="37"/>
      <c r="N10181" s="37"/>
      <c r="O10181" s="37"/>
      <c r="P10181" s="36"/>
      <c r="S10181" s="36"/>
      <c r="T10181" s="36"/>
      <c r="U10181" s="36"/>
      <c r="V10181" s="36"/>
    </row>
    <row r="10182" spans="11:22" x14ac:dyDescent="0.25">
      <c r="K10182" s="36"/>
      <c r="L10182" s="37"/>
      <c r="M10182" s="37"/>
      <c r="N10182" s="37"/>
      <c r="O10182" s="37"/>
      <c r="P10182" s="36"/>
      <c r="S10182" s="36"/>
      <c r="T10182" s="36"/>
      <c r="U10182" s="36"/>
      <c r="V10182" s="36"/>
    </row>
    <row r="10183" spans="11:22" x14ac:dyDescent="0.25">
      <c r="K10183" s="36"/>
      <c r="L10183" s="37"/>
      <c r="M10183" s="37"/>
      <c r="N10183" s="37"/>
      <c r="O10183" s="37"/>
      <c r="P10183" s="36"/>
      <c r="S10183" s="36"/>
      <c r="T10183" s="36"/>
      <c r="U10183" s="36"/>
      <c r="V10183" s="36"/>
    </row>
    <row r="10184" spans="11:22" x14ac:dyDescent="0.25">
      <c r="K10184" s="36"/>
      <c r="L10184" s="37"/>
      <c r="M10184" s="37"/>
      <c r="N10184" s="37"/>
      <c r="O10184" s="37"/>
      <c r="P10184" s="36"/>
      <c r="S10184" s="36"/>
      <c r="T10184" s="36"/>
      <c r="U10184" s="36"/>
      <c r="V10184" s="36"/>
    </row>
    <row r="10185" spans="11:22" x14ac:dyDescent="0.25">
      <c r="K10185" s="36"/>
      <c r="L10185" s="37"/>
      <c r="M10185" s="37"/>
      <c r="N10185" s="37"/>
      <c r="O10185" s="37"/>
      <c r="P10185" s="36"/>
      <c r="S10185" s="36"/>
      <c r="T10185" s="36"/>
      <c r="U10185" s="36"/>
      <c r="V10185" s="36"/>
    </row>
    <row r="10186" spans="11:22" x14ac:dyDescent="0.25">
      <c r="K10186" s="36"/>
      <c r="L10186" s="37"/>
      <c r="M10186" s="37"/>
      <c r="N10186" s="37"/>
      <c r="O10186" s="37"/>
      <c r="P10186" s="36"/>
      <c r="S10186" s="36"/>
      <c r="T10186" s="36"/>
      <c r="U10186" s="36"/>
      <c r="V10186" s="36"/>
    </row>
    <row r="10187" spans="11:22" x14ac:dyDescent="0.25">
      <c r="K10187" s="36"/>
      <c r="L10187" s="37"/>
      <c r="M10187" s="37"/>
      <c r="N10187" s="37"/>
      <c r="O10187" s="37"/>
      <c r="P10187" s="36"/>
      <c r="S10187" s="36"/>
      <c r="T10187" s="36"/>
      <c r="U10187" s="36"/>
      <c r="V10187" s="36"/>
    </row>
    <row r="10188" spans="11:22" x14ac:dyDescent="0.25">
      <c r="K10188" s="36"/>
      <c r="L10188" s="37"/>
      <c r="M10188" s="37"/>
      <c r="N10188" s="37"/>
      <c r="O10188" s="37"/>
      <c r="P10188" s="36"/>
      <c r="S10188" s="36"/>
      <c r="T10188" s="36"/>
      <c r="U10188" s="36"/>
      <c r="V10188" s="36"/>
    </row>
    <row r="10189" spans="11:22" x14ac:dyDescent="0.25">
      <c r="K10189" s="36"/>
      <c r="L10189" s="37"/>
      <c r="M10189" s="37"/>
      <c r="N10189" s="37"/>
      <c r="O10189" s="37"/>
      <c r="P10189" s="36"/>
      <c r="S10189" s="36"/>
      <c r="T10189" s="36"/>
      <c r="U10189" s="36"/>
      <c r="V10189" s="36"/>
    </row>
    <row r="10190" spans="11:22" x14ac:dyDescent="0.25">
      <c r="K10190" s="36"/>
      <c r="L10190" s="37"/>
      <c r="M10190" s="37"/>
      <c r="N10190" s="37"/>
      <c r="O10190" s="37"/>
      <c r="P10190" s="36"/>
      <c r="S10190" s="36"/>
      <c r="T10190" s="36"/>
      <c r="U10190" s="36"/>
      <c r="V10190" s="36"/>
    </row>
    <row r="10191" spans="11:22" x14ac:dyDescent="0.25">
      <c r="K10191" s="36"/>
      <c r="L10191" s="37"/>
      <c r="M10191" s="37"/>
      <c r="N10191" s="37"/>
      <c r="O10191" s="37"/>
      <c r="P10191" s="36"/>
      <c r="S10191" s="36"/>
      <c r="T10191" s="36"/>
      <c r="U10191" s="36"/>
      <c r="V10191" s="36"/>
    </row>
    <row r="10192" spans="11:22" x14ac:dyDescent="0.25">
      <c r="K10192" s="36"/>
      <c r="L10192" s="37"/>
      <c r="M10192" s="37"/>
      <c r="N10192" s="37"/>
      <c r="O10192" s="37"/>
      <c r="P10192" s="36"/>
      <c r="S10192" s="36"/>
      <c r="T10192" s="36"/>
      <c r="U10192" s="36"/>
      <c r="V10192" s="36"/>
    </row>
    <row r="10193" spans="11:22" x14ac:dyDescent="0.25">
      <c r="K10193" s="36"/>
      <c r="L10193" s="37"/>
      <c r="M10193" s="37"/>
      <c r="N10193" s="37"/>
      <c r="O10193" s="37"/>
      <c r="P10193" s="36"/>
      <c r="S10193" s="36"/>
      <c r="T10193" s="36"/>
      <c r="U10193" s="36"/>
      <c r="V10193" s="36"/>
    </row>
    <row r="10194" spans="11:22" x14ac:dyDescent="0.25">
      <c r="K10194" s="36"/>
      <c r="L10194" s="37"/>
      <c r="M10194" s="37"/>
      <c r="N10194" s="37"/>
      <c r="O10194" s="37"/>
      <c r="P10194" s="36"/>
      <c r="S10194" s="36"/>
      <c r="T10194" s="36"/>
      <c r="U10194" s="36"/>
      <c r="V10194" s="36"/>
    </row>
    <row r="10195" spans="11:22" x14ac:dyDescent="0.25">
      <c r="K10195" s="36"/>
      <c r="L10195" s="37"/>
      <c r="M10195" s="37"/>
      <c r="N10195" s="37"/>
      <c r="O10195" s="37"/>
      <c r="P10195" s="36"/>
      <c r="S10195" s="36"/>
      <c r="T10195" s="36"/>
      <c r="U10195" s="36"/>
      <c r="V10195" s="36"/>
    </row>
    <row r="10196" spans="11:22" x14ac:dyDescent="0.25">
      <c r="K10196" s="36"/>
      <c r="L10196" s="37"/>
      <c r="M10196" s="37"/>
      <c r="N10196" s="37"/>
      <c r="O10196" s="37"/>
      <c r="P10196" s="36"/>
      <c r="S10196" s="36"/>
      <c r="T10196" s="36"/>
      <c r="U10196" s="36"/>
      <c r="V10196" s="36"/>
    </row>
    <row r="10197" spans="11:22" x14ac:dyDescent="0.25">
      <c r="K10197" s="36"/>
      <c r="L10197" s="37"/>
      <c r="M10197" s="37"/>
      <c r="N10197" s="37"/>
      <c r="O10197" s="37"/>
      <c r="P10197" s="36"/>
      <c r="S10197" s="36"/>
      <c r="T10197" s="36"/>
      <c r="U10197" s="36"/>
      <c r="V10197" s="36"/>
    </row>
    <row r="10198" spans="11:22" x14ac:dyDescent="0.25">
      <c r="K10198" s="36"/>
      <c r="L10198" s="37"/>
      <c r="M10198" s="37"/>
      <c r="N10198" s="37"/>
      <c r="O10198" s="37"/>
      <c r="P10198" s="36"/>
      <c r="S10198" s="36"/>
      <c r="T10198" s="36"/>
      <c r="U10198" s="36"/>
      <c r="V10198" s="36"/>
    </row>
    <row r="10199" spans="11:22" x14ac:dyDescent="0.25">
      <c r="K10199" s="36"/>
      <c r="L10199" s="37"/>
      <c r="M10199" s="37"/>
      <c r="N10199" s="37"/>
      <c r="O10199" s="37"/>
      <c r="P10199" s="36"/>
      <c r="S10199" s="36"/>
      <c r="T10199" s="36"/>
      <c r="U10199" s="36"/>
      <c r="V10199" s="36"/>
    </row>
    <row r="10200" spans="11:22" x14ac:dyDescent="0.25">
      <c r="K10200" s="36"/>
      <c r="L10200" s="37"/>
      <c r="M10200" s="37"/>
      <c r="N10200" s="37"/>
      <c r="O10200" s="37"/>
      <c r="P10200" s="36"/>
      <c r="S10200" s="36"/>
      <c r="T10200" s="36"/>
      <c r="U10200" s="36"/>
      <c r="V10200" s="36"/>
    </row>
    <row r="10201" spans="11:22" x14ac:dyDescent="0.25">
      <c r="K10201" s="36"/>
      <c r="L10201" s="37"/>
      <c r="M10201" s="37"/>
      <c r="N10201" s="37"/>
      <c r="O10201" s="37"/>
      <c r="P10201" s="36"/>
      <c r="S10201" s="36"/>
      <c r="T10201" s="36"/>
      <c r="U10201" s="36"/>
      <c r="V10201" s="36"/>
    </row>
    <row r="10202" spans="11:22" x14ac:dyDescent="0.25">
      <c r="K10202" s="36"/>
      <c r="L10202" s="37"/>
      <c r="M10202" s="37"/>
      <c r="N10202" s="37"/>
      <c r="O10202" s="37"/>
      <c r="P10202" s="36"/>
      <c r="S10202" s="36"/>
      <c r="T10202" s="36"/>
      <c r="U10202" s="36"/>
      <c r="V10202" s="36"/>
    </row>
    <row r="10203" spans="11:22" x14ac:dyDescent="0.25">
      <c r="K10203" s="36"/>
      <c r="L10203" s="37"/>
      <c r="M10203" s="37"/>
      <c r="N10203" s="37"/>
      <c r="O10203" s="37"/>
      <c r="P10203" s="36"/>
      <c r="S10203" s="36"/>
      <c r="T10203" s="36"/>
      <c r="U10203" s="36"/>
      <c r="V10203" s="36"/>
    </row>
    <row r="10204" spans="11:22" x14ac:dyDescent="0.25">
      <c r="K10204" s="36"/>
      <c r="L10204" s="37"/>
      <c r="M10204" s="37"/>
      <c r="N10204" s="37"/>
      <c r="O10204" s="37"/>
      <c r="P10204" s="36"/>
      <c r="S10204" s="36"/>
      <c r="T10204" s="36"/>
      <c r="U10204" s="36"/>
      <c r="V10204" s="36"/>
    </row>
    <row r="10205" spans="11:22" x14ac:dyDescent="0.25">
      <c r="K10205" s="36"/>
      <c r="L10205" s="37"/>
      <c r="M10205" s="37"/>
      <c r="N10205" s="37"/>
      <c r="O10205" s="37"/>
      <c r="P10205" s="36"/>
      <c r="S10205" s="36"/>
      <c r="T10205" s="36"/>
      <c r="U10205" s="36"/>
      <c r="V10205" s="36"/>
    </row>
    <row r="10206" spans="11:22" x14ac:dyDescent="0.25">
      <c r="K10206" s="36"/>
      <c r="L10206" s="37"/>
      <c r="M10206" s="37"/>
      <c r="N10206" s="37"/>
      <c r="O10206" s="37"/>
      <c r="P10206" s="36"/>
      <c r="S10206" s="36"/>
      <c r="T10206" s="36"/>
      <c r="U10206" s="36"/>
      <c r="V10206" s="36"/>
    </row>
    <row r="10207" spans="11:22" x14ac:dyDescent="0.25">
      <c r="K10207" s="36"/>
      <c r="L10207" s="37"/>
      <c r="M10207" s="37"/>
      <c r="N10207" s="37"/>
      <c r="O10207" s="37"/>
      <c r="P10207" s="36"/>
      <c r="S10207" s="36"/>
      <c r="T10207" s="36"/>
      <c r="U10207" s="36"/>
      <c r="V10207" s="36"/>
    </row>
    <row r="10208" spans="11:22" x14ac:dyDescent="0.25">
      <c r="K10208" s="36"/>
      <c r="L10208" s="37"/>
      <c r="M10208" s="37"/>
      <c r="N10208" s="37"/>
      <c r="O10208" s="37"/>
      <c r="P10208" s="36"/>
      <c r="S10208" s="36"/>
      <c r="T10208" s="36"/>
      <c r="U10208" s="36"/>
      <c r="V10208" s="36"/>
    </row>
    <row r="10209" spans="11:22" x14ac:dyDescent="0.25">
      <c r="K10209" s="36"/>
      <c r="L10209" s="37"/>
      <c r="M10209" s="37"/>
      <c r="N10209" s="37"/>
      <c r="O10209" s="37"/>
      <c r="P10209" s="36"/>
      <c r="S10209" s="36"/>
      <c r="T10209" s="36"/>
      <c r="U10209" s="36"/>
      <c r="V10209" s="36"/>
    </row>
    <row r="10210" spans="11:22" x14ac:dyDescent="0.25">
      <c r="K10210" s="36"/>
      <c r="L10210" s="37"/>
      <c r="M10210" s="37"/>
      <c r="N10210" s="37"/>
      <c r="O10210" s="37"/>
      <c r="P10210" s="36"/>
      <c r="S10210" s="36"/>
      <c r="T10210" s="36"/>
      <c r="U10210" s="36"/>
      <c r="V10210" s="36"/>
    </row>
    <row r="10211" spans="11:22" x14ac:dyDescent="0.25">
      <c r="K10211" s="36"/>
      <c r="L10211" s="37"/>
      <c r="M10211" s="37"/>
      <c r="N10211" s="37"/>
      <c r="O10211" s="37"/>
      <c r="P10211" s="36"/>
      <c r="S10211" s="36"/>
      <c r="T10211" s="36"/>
      <c r="U10211" s="36"/>
      <c r="V10211" s="36"/>
    </row>
    <row r="10212" spans="11:22" x14ac:dyDescent="0.25">
      <c r="K10212" s="36"/>
      <c r="L10212" s="37"/>
      <c r="M10212" s="37"/>
      <c r="N10212" s="37"/>
      <c r="O10212" s="37"/>
      <c r="P10212" s="36"/>
      <c r="S10212" s="36"/>
      <c r="T10212" s="36"/>
      <c r="U10212" s="36"/>
      <c r="V10212" s="36"/>
    </row>
    <row r="10213" spans="11:22" x14ac:dyDescent="0.25">
      <c r="K10213" s="36"/>
      <c r="L10213" s="37"/>
      <c r="M10213" s="37"/>
      <c r="N10213" s="37"/>
      <c r="O10213" s="37"/>
      <c r="P10213" s="36"/>
      <c r="S10213" s="36"/>
      <c r="T10213" s="36"/>
      <c r="U10213" s="36"/>
      <c r="V10213" s="36"/>
    </row>
    <row r="10214" spans="11:22" x14ac:dyDescent="0.25">
      <c r="K10214" s="36"/>
      <c r="L10214" s="37"/>
      <c r="M10214" s="37"/>
      <c r="N10214" s="37"/>
      <c r="O10214" s="37"/>
      <c r="P10214" s="36"/>
      <c r="S10214" s="36"/>
      <c r="T10214" s="36"/>
      <c r="U10214" s="36"/>
      <c r="V10214" s="36"/>
    </row>
    <row r="10215" spans="11:22" x14ac:dyDescent="0.25">
      <c r="K10215" s="36"/>
      <c r="L10215" s="37"/>
      <c r="M10215" s="37"/>
      <c r="N10215" s="37"/>
      <c r="O10215" s="37"/>
      <c r="P10215" s="36"/>
      <c r="S10215" s="36"/>
      <c r="T10215" s="36"/>
      <c r="U10215" s="36"/>
      <c r="V10215" s="36"/>
    </row>
    <row r="10216" spans="11:22" x14ac:dyDescent="0.25">
      <c r="K10216" s="36"/>
      <c r="L10216" s="37"/>
      <c r="M10216" s="37"/>
      <c r="N10216" s="37"/>
      <c r="O10216" s="37"/>
      <c r="P10216" s="36"/>
      <c r="S10216" s="36"/>
      <c r="T10216" s="36"/>
      <c r="U10216" s="36"/>
      <c r="V10216" s="36"/>
    </row>
    <row r="10217" spans="11:22" x14ac:dyDescent="0.25">
      <c r="K10217" s="36"/>
      <c r="L10217" s="37"/>
      <c r="M10217" s="37"/>
      <c r="N10217" s="37"/>
      <c r="O10217" s="37"/>
      <c r="P10217" s="36"/>
      <c r="S10217" s="36"/>
      <c r="T10217" s="36"/>
      <c r="U10217" s="36"/>
      <c r="V10217" s="36"/>
    </row>
    <row r="10218" spans="11:22" x14ac:dyDescent="0.25">
      <c r="K10218" s="36"/>
      <c r="L10218" s="37"/>
      <c r="M10218" s="37"/>
      <c r="N10218" s="37"/>
      <c r="O10218" s="37"/>
      <c r="P10218" s="36"/>
      <c r="S10218" s="36"/>
      <c r="T10218" s="36"/>
      <c r="U10218" s="36"/>
      <c r="V10218" s="36"/>
    </row>
    <row r="10219" spans="11:22" x14ac:dyDescent="0.25">
      <c r="K10219" s="36"/>
      <c r="L10219" s="37"/>
      <c r="M10219" s="37"/>
      <c r="N10219" s="37"/>
      <c r="O10219" s="37"/>
      <c r="P10219" s="36"/>
      <c r="S10219" s="36"/>
      <c r="T10219" s="36"/>
      <c r="U10219" s="36"/>
      <c r="V10219" s="36"/>
    </row>
    <row r="10220" spans="11:22" x14ac:dyDescent="0.25">
      <c r="K10220" s="36"/>
      <c r="L10220" s="37"/>
      <c r="M10220" s="37"/>
      <c r="N10220" s="37"/>
      <c r="O10220" s="37"/>
      <c r="P10220" s="36"/>
      <c r="S10220" s="36"/>
      <c r="T10220" s="36"/>
      <c r="U10220" s="36"/>
      <c r="V10220" s="36"/>
    </row>
    <row r="10221" spans="11:22" x14ac:dyDescent="0.25">
      <c r="K10221" s="36"/>
      <c r="L10221" s="37"/>
      <c r="M10221" s="37"/>
      <c r="N10221" s="37"/>
      <c r="O10221" s="37"/>
      <c r="P10221" s="36"/>
      <c r="S10221" s="36"/>
      <c r="T10221" s="36"/>
      <c r="U10221" s="36"/>
      <c r="V10221" s="36"/>
    </row>
    <row r="10222" spans="11:22" x14ac:dyDescent="0.25">
      <c r="K10222" s="36"/>
      <c r="L10222" s="37"/>
      <c r="M10222" s="37"/>
      <c r="N10222" s="37"/>
      <c r="O10222" s="37"/>
      <c r="P10222" s="36"/>
      <c r="S10222" s="36"/>
      <c r="T10222" s="36"/>
      <c r="U10222" s="36"/>
      <c r="V10222" s="36"/>
    </row>
    <row r="10223" spans="11:22" x14ac:dyDescent="0.25">
      <c r="K10223" s="36"/>
      <c r="L10223" s="37"/>
      <c r="M10223" s="37"/>
      <c r="N10223" s="37"/>
      <c r="O10223" s="37"/>
      <c r="P10223" s="36"/>
      <c r="S10223" s="36"/>
      <c r="T10223" s="36"/>
      <c r="U10223" s="36"/>
      <c r="V10223" s="36"/>
    </row>
    <row r="10224" spans="11:22" x14ac:dyDescent="0.25">
      <c r="K10224" s="36"/>
      <c r="L10224" s="37"/>
      <c r="M10224" s="37"/>
      <c r="N10224" s="37"/>
      <c r="O10224" s="37"/>
      <c r="P10224" s="36"/>
      <c r="S10224" s="36"/>
      <c r="T10224" s="36"/>
      <c r="U10224" s="36"/>
      <c r="V10224" s="36"/>
    </row>
    <row r="10225" spans="11:22" x14ac:dyDescent="0.25">
      <c r="K10225" s="36"/>
      <c r="L10225" s="37"/>
      <c r="M10225" s="37"/>
      <c r="N10225" s="37"/>
      <c r="O10225" s="37"/>
      <c r="P10225" s="36"/>
      <c r="S10225" s="36"/>
      <c r="T10225" s="36"/>
      <c r="U10225" s="36"/>
      <c r="V10225" s="36"/>
    </row>
    <row r="10226" spans="11:22" x14ac:dyDescent="0.25">
      <c r="K10226" s="36"/>
      <c r="L10226" s="37"/>
      <c r="M10226" s="37"/>
      <c r="N10226" s="37"/>
      <c r="O10226" s="37"/>
      <c r="P10226" s="36"/>
      <c r="S10226" s="36"/>
      <c r="T10226" s="36"/>
      <c r="U10226" s="36"/>
      <c r="V10226" s="36"/>
    </row>
    <row r="10227" spans="11:22" x14ac:dyDescent="0.25">
      <c r="K10227" s="36"/>
      <c r="L10227" s="37"/>
      <c r="M10227" s="37"/>
      <c r="N10227" s="37"/>
      <c r="O10227" s="37"/>
      <c r="P10227" s="36"/>
      <c r="S10227" s="36"/>
      <c r="T10227" s="36"/>
      <c r="U10227" s="36"/>
      <c r="V10227" s="36"/>
    </row>
    <row r="10228" spans="11:22" x14ac:dyDescent="0.25">
      <c r="K10228" s="36"/>
      <c r="L10228" s="37"/>
      <c r="M10228" s="37"/>
      <c r="N10228" s="37"/>
      <c r="O10228" s="37"/>
      <c r="P10228" s="36"/>
      <c r="S10228" s="36"/>
      <c r="T10228" s="36"/>
      <c r="U10228" s="36"/>
      <c r="V10228" s="36"/>
    </row>
    <row r="10229" spans="11:22" x14ac:dyDescent="0.25">
      <c r="K10229" s="36"/>
      <c r="L10229" s="37"/>
      <c r="M10229" s="37"/>
      <c r="N10229" s="37"/>
      <c r="O10229" s="37"/>
      <c r="P10229" s="36"/>
      <c r="S10229" s="36"/>
      <c r="T10229" s="36"/>
      <c r="U10229" s="36"/>
      <c r="V10229" s="36"/>
    </row>
    <row r="10230" spans="11:22" x14ac:dyDescent="0.25">
      <c r="K10230" s="36"/>
      <c r="L10230" s="37"/>
      <c r="M10230" s="37"/>
      <c r="N10230" s="37"/>
      <c r="O10230" s="37"/>
      <c r="P10230" s="36"/>
      <c r="S10230" s="36"/>
      <c r="T10230" s="36"/>
      <c r="U10230" s="36"/>
      <c r="V10230" s="36"/>
    </row>
    <row r="10231" spans="11:22" x14ac:dyDescent="0.25">
      <c r="K10231" s="36"/>
      <c r="L10231" s="37"/>
      <c r="M10231" s="37"/>
      <c r="N10231" s="37"/>
      <c r="O10231" s="37"/>
      <c r="P10231" s="36"/>
      <c r="S10231" s="36"/>
      <c r="T10231" s="36"/>
      <c r="U10231" s="36"/>
      <c r="V10231" s="36"/>
    </row>
    <row r="10232" spans="11:22" x14ac:dyDescent="0.25">
      <c r="K10232" s="36"/>
      <c r="L10232" s="37"/>
      <c r="M10232" s="37"/>
      <c r="N10232" s="37"/>
      <c r="O10232" s="37"/>
      <c r="P10232" s="36"/>
      <c r="S10232" s="36"/>
      <c r="T10232" s="36"/>
      <c r="U10232" s="36"/>
      <c r="V10232" s="36"/>
    </row>
    <row r="10233" spans="11:22" x14ac:dyDescent="0.25">
      <c r="K10233" s="36"/>
      <c r="L10233" s="37"/>
      <c r="M10233" s="37"/>
      <c r="N10233" s="37"/>
      <c r="O10233" s="37"/>
      <c r="P10233" s="36"/>
      <c r="S10233" s="36"/>
      <c r="T10233" s="36"/>
      <c r="U10233" s="36"/>
      <c r="V10233" s="36"/>
    </row>
    <row r="10234" spans="11:22" x14ac:dyDescent="0.25">
      <c r="K10234" s="36"/>
      <c r="L10234" s="37"/>
      <c r="M10234" s="37"/>
      <c r="N10234" s="37"/>
      <c r="O10234" s="37"/>
      <c r="P10234" s="36"/>
      <c r="S10234" s="36"/>
      <c r="T10234" s="36"/>
      <c r="U10234" s="36"/>
      <c r="V10234" s="36"/>
    </row>
    <row r="10235" spans="11:22" x14ac:dyDescent="0.25">
      <c r="K10235" s="36"/>
      <c r="L10235" s="37"/>
      <c r="M10235" s="37"/>
      <c r="N10235" s="37"/>
      <c r="O10235" s="37"/>
      <c r="P10235" s="36"/>
      <c r="S10235" s="36"/>
      <c r="T10235" s="36"/>
      <c r="U10235" s="36"/>
      <c r="V10235" s="36"/>
    </row>
    <row r="10236" spans="11:22" x14ac:dyDescent="0.25">
      <c r="K10236" s="36"/>
      <c r="L10236" s="37"/>
      <c r="M10236" s="37"/>
      <c r="N10236" s="37"/>
      <c r="O10236" s="37"/>
      <c r="P10236" s="36"/>
      <c r="S10236" s="36"/>
      <c r="T10236" s="36"/>
      <c r="U10236" s="36"/>
      <c r="V10236" s="36"/>
    </row>
    <row r="10237" spans="11:22" x14ac:dyDescent="0.25">
      <c r="K10237" s="36"/>
      <c r="L10237" s="37"/>
      <c r="M10237" s="37"/>
      <c r="N10237" s="37"/>
      <c r="O10237" s="37"/>
      <c r="P10237" s="36"/>
      <c r="S10237" s="36"/>
      <c r="T10237" s="36"/>
      <c r="U10237" s="36"/>
      <c r="V10237" s="36"/>
    </row>
    <row r="10238" spans="11:22" x14ac:dyDescent="0.25">
      <c r="K10238" s="36"/>
      <c r="L10238" s="37"/>
      <c r="M10238" s="37"/>
      <c r="N10238" s="37"/>
      <c r="O10238" s="37"/>
      <c r="P10238" s="36"/>
      <c r="S10238" s="36"/>
      <c r="T10238" s="36"/>
      <c r="U10238" s="36"/>
      <c r="V10238" s="36"/>
    </row>
    <row r="10239" spans="11:22" x14ac:dyDescent="0.25">
      <c r="K10239" s="36"/>
      <c r="L10239" s="37"/>
      <c r="M10239" s="37"/>
      <c r="N10239" s="37"/>
      <c r="O10239" s="37"/>
      <c r="P10239" s="36"/>
      <c r="S10239" s="36"/>
      <c r="T10239" s="36"/>
      <c r="U10239" s="36"/>
      <c r="V10239" s="36"/>
    </row>
    <row r="10240" spans="11:22" x14ac:dyDescent="0.25">
      <c r="K10240" s="36"/>
      <c r="L10240" s="37"/>
      <c r="M10240" s="37"/>
      <c r="N10240" s="37"/>
      <c r="O10240" s="37"/>
      <c r="P10240" s="36"/>
      <c r="S10240" s="36"/>
      <c r="T10240" s="36"/>
      <c r="U10240" s="36"/>
      <c r="V10240" s="36"/>
    </row>
    <row r="10241" spans="11:22" x14ac:dyDescent="0.25">
      <c r="K10241" s="36"/>
      <c r="L10241" s="37"/>
      <c r="M10241" s="37"/>
      <c r="N10241" s="37"/>
      <c r="O10241" s="37"/>
      <c r="P10241" s="36"/>
      <c r="S10241" s="36"/>
      <c r="T10241" s="36"/>
      <c r="U10241" s="36"/>
      <c r="V10241" s="36"/>
    </row>
    <row r="10242" spans="11:22" x14ac:dyDescent="0.25">
      <c r="K10242" s="36"/>
      <c r="L10242" s="37"/>
      <c r="M10242" s="37"/>
      <c r="N10242" s="37"/>
      <c r="O10242" s="37"/>
      <c r="P10242" s="36"/>
      <c r="S10242" s="36"/>
      <c r="T10242" s="36"/>
      <c r="U10242" s="36"/>
      <c r="V10242" s="36"/>
    </row>
    <row r="10243" spans="11:22" x14ac:dyDescent="0.25">
      <c r="K10243" s="36"/>
      <c r="L10243" s="37"/>
      <c r="M10243" s="37"/>
      <c r="N10243" s="37"/>
      <c r="O10243" s="37"/>
      <c r="P10243" s="36"/>
      <c r="S10243" s="36"/>
      <c r="T10243" s="36"/>
      <c r="U10243" s="36"/>
      <c r="V10243" s="36"/>
    </row>
    <row r="10244" spans="11:22" x14ac:dyDescent="0.25">
      <c r="K10244" s="36"/>
      <c r="L10244" s="37"/>
      <c r="M10244" s="37"/>
      <c r="N10244" s="37"/>
      <c r="O10244" s="37"/>
      <c r="P10244" s="36"/>
      <c r="S10244" s="36"/>
      <c r="T10244" s="36"/>
      <c r="U10244" s="36"/>
      <c r="V10244" s="36"/>
    </row>
    <row r="10245" spans="11:22" x14ac:dyDescent="0.25">
      <c r="K10245" s="36"/>
      <c r="L10245" s="37"/>
      <c r="M10245" s="37"/>
      <c r="N10245" s="37"/>
      <c r="O10245" s="37"/>
      <c r="P10245" s="36"/>
      <c r="S10245" s="36"/>
      <c r="T10245" s="36"/>
      <c r="U10245" s="36"/>
      <c r="V10245" s="36"/>
    </row>
    <row r="10246" spans="11:22" x14ac:dyDescent="0.25">
      <c r="K10246" s="36"/>
      <c r="L10246" s="37"/>
      <c r="M10246" s="37"/>
      <c r="N10246" s="37"/>
      <c r="O10246" s="37"/>
      <c r="P10246" s="36"/>
      <c r="S10246" s="36"/>
      <c r="T10246" s="36"/>
      <c r="U10246" s="36"/>
      <c r="V10246" s="36"/>
    </row>
    <row r="10247" spans="11:22" x14ac:dyDescent="0.25">
      <c r="K10247" s="36"/>
      <c r="L10247" s="37"/>
      <c r="M10247" s="37"/>
      <c r="N10247" s="37"/>
      <c r="O10247" s="37"/>
      <c r="P10247" s="36"/>
      <c r="S10247" s="36"/>
      <c r="T10247" s="36"/>
      <c r="U10247" s="36"/>
      <c r="V10247" s="36"/>
    </row>
    <row r="10248" spans="11:22" x14ac:dyDescent="0.25">
      <c r="K10248" s="36"/>
      <c r="L10248" s="37"/>
      <c r="M10248" s="37"/>
      <c r="N10248" s="37"/>
      <c r="O10248" s="37"/>
      <c r="P10248" s="36"/>
      <c r="S10248" s="36"/>
      <c r="T10248" s="36"/>
      <c r="U10248" s="36"/>
      <c r="V10248" s="36"/>
    </row>
    <row r="10249" spans="11:22" x14ac:dyDescent="0.25">
      <c r="K10249" s="36"/>
      <c r="L10249" s="37"/>
      <c r="M10249" s="37"/>
      <c r="N10249" s="37"/>
      <c r="O10249" s="37"/>
      <c r="P10249" s="36"/>
      <c r="S10249" s="36"/>
      <c r="T10249" s="36"/>
      <c r="U10249" s="36"/>
      <c r="V10249" s="36"/>
    </row>
    <row r="10250" spans="11:22" x14ac:dyDescent="0.25">
      <c r="K10250" s="36"/>
      <c r="L10250" s="37"/>
      <c r="M10250" s="37"/>
      <c r="N10250" s="37"/>
      <c r="O10250" s="37"/>
      <c r="P10250" s="36"/>
      <c r="S10250" s="36"/>
      <c r="T10250" s="36"/>
      <c r="U10250" s="36"/>
      <c r="V10250" s="36"/>
    </row>
    <row r="10251" spans="11:22" x14ac:dyDescent="0.25">
      <c r="K10251" s="36"/>
      <c r="L10251" s="37"/>
      <c r="M10251" s="37"/>
      <c r="N10251" s="37"/>
      <c r="O10251" s="37"/>
      <c r="P10251" s="36"/>
      <c r="S10251" s="36"/>
      <c r="T10251" s="36"/>
      <c r="U10251" s="36"/>
      <c r="V10251" s="36"/>
    </row>
    <row r="10252" spans="11:22" x14ac:dyDescent="0.25">
      <c r="K10252" s="36"/>
      <c r="L10252" s="37"/>
      <c r="M10252" s="37"/>
      <c r="N10252" s="37"/>
      <c r="O10252" s="37"/>
      <c r="P10252" s="36"/>
      <c r="S10252" s="36"/>
      <c r="T10252" s="36"/>
      <c r="U10252" s="36"/>
      <c r="V10252" s="36"/>
    </row>
    <row r="10253" spans="11:22" x14ac:dyDescent="0.25">
      <c r="K10253" s="36"/>
      <c r="L10253" s="37"/>
      <c r="M10253" s="37"/>
      <c r="N10253" s="37"/>
      <c r="O10253" s="37"/>
      <c r="P10253" s="36"/>
      <c r="S10253" s="36"/>
      <c r="T10253" s="36"/>
      <c r="U10253" s="36"/>
      <c r="V10253" s="36"/>
    </row>
    <row r="10254" spans="11:22" x14ac:dyDescent="0.25">
      <c r="K10254" s="36"/>
      <c r="L10254" s="37"/>
      <c r="M10254" s="37"/>
      <c r="N10254" s="37"/>
      <c r="O10254" s="37"/>
      <c r="P10254" s="36"/>
      <c r="S10254" s="36"/>
      <c r="T10254" s="36"/>
      <c r="U10254" s="36"/>
      <c r="V10254" s="36"/>
    </row>
    <row r="10255" spans="11:22" x14ac:dyDescent="0.25">
      <c r="K10255" s="36"/>
      <c r="L10255" s="37"/>
      <c r="M10255" s="37"/>
      <c r="N10255" s="37"/>
      <c r="O10255" s="37"/>
      <c r="P10255" s="36"/>
      <c r="S10255" s="36"/>
      <c r="T10255" s="36"/>
      <c r="U10255" s="36"/>
      <c r="V10255" s="36"/>
    </row>
    <row r="10256" spans="11:22" x14ac:dyDescent="0.25">
      <c r="K10256" s="36"/>
      <c r="L10256" s="37"/>
      <c r="M10256" s="37"/>
      <c r="N10256" s="37"/>
      <c r="O10256" s="37"/>
      <c r="P10256" s="36"/>
      <c r="S10256" s="36"/>
      <c r="T10256" s="36"/>
      <c r="U10256" s="36"/>
      <c r="V10256" s="36"/>
    </row>
    <row r="10257" spans="11:22" x14ac:dyDescent="0.25">
      <c r="K10257" s="36"/>
      <c r="L10257" s="37"/>
      <c r="M10257" s="37"/>
      <c r="N10257" s="37"/>
      <c r="O10257" s="37"/>
      <c r="P10257" s="36"/>
      <c r="S10257" s="36"/>
      <c r="T10257" s="36"/>
      <c r="U10257" s="36"/>
      <c r="V10257" s="36"/>
    </row>
    <row r="10258" spans="11:22" x14ac:dyDescent="0.25">
      <c r="K10258" s="36"/>
      <c r="L10258" s="37"/>
      <c r="M10258" s="37"/>
      <c r="N10258" s="37"/>
      <c r="O10258" s="37"/>
      <c r="P10258" s="36"/>
      <c r="S10258" s="36"/>
      <c r="T10258" s="36"/>
      <c r="U10258" s="36"/>
      <c r="V10258" s="36"/>
    </row>
    <row r="10259" spans="11:22" x14ac:dyDescent="0.25">
      <c r="K10259" s="36"/>
      <c r="L10259" s="37"/>
      <c r="M10259" s="37"/>
      <c r="N10259" s="37"/>
      <c r="O10259" s="37"/>
      <c r="P10259" s="36"/>
      <c r="S10259" s="36"/>
      <c r="T10259" s="36"/>
      <c r="U10259" s="36"/>
      <c r="V10259" s="36"/>
    </row>
    <row r="10260" spans="11:22" x14ac:dyDescent="0.25">
      <c r="K10260" s="36"/>
      <c r="L10260" s="37"/>
      <c r="M10260" s="37"/>
      <c r="N10260" s="37"/>
      <c r="O10260" s="37"/>
      <c r="P10260" s="36"/>
      <c r="S10260" s="36"/>
      <c r="T10260" s="36"/>
      <c r="U10260" s="36"/>
      <c r="V10260" s="36"/>
    </row>
    <row r="10261" spans="11:22" x14ac:dyDescent="0.25">
      <c r="K10261" s="36"/>
      <c r="L10261" s="37"/>
      <c r="M10261" s="37"/>
      <c r="N10261" s="37"/>
      <c r="O10261" s="37"/>
      <c r="P10261" s="36"/>
      <c r="S10261" s="36"/>
      <c r="T10261" s="36"/>
      <c r="U10261" s="36"/>
      <c r="V10261" s="36"/>
    </row>
    <row r="10262" spans="11:22" x14ac:dyDescent="0.25">
      <c r="K10262" s="36"/>
      <c r="L10262" s="37"/>
      <c r="M10262" s="37"/>
      <c r="N10262" s="37"/>
      <c r="O10262" s="37"/>
      <c r="P10262" s="36"/>
      <c r="S10262" s="36"/>
      <c r="T10262" s="36"/>
      <c r="U10262" s="36"/>
      <c r="V10262" s="36"/>
    </row>
    <row r="10263" spans="11:22" x14ac:dyDescent="0.25">
      <c r="K10263" s="36"/>
      <c r="L10263" s="37"/>
      <c r="M10263" s="37"/>
      <c r="N10263" s="37"/>
      <c r="O10263" s="37"/>
      <c r="P10263" s="36"/>
      <c r="S10263" s="36"/>
      <c r="T10263" s="36"/>
      <c r="U10263" s="36"/>
      <c r="V10263" s="36"/>
    </row>
    <row r="10264" spans="11:22" x14ac:dyDescent="0.25">
      <c r="K10264" s="36"/>
      <c r="L10264" s="37"/>
      <c r="M10264" s="37"/>
      <c r="N10264" s="37"/>
      <c r="O10264" s="37"/>
      <c r="P10264" s="36"/>
      <c r="S10264" s="36"/>
      <c r="T10264" s="36"/>
      <c r="U10264" s="36"/>
      <c r="V10264" s="36"/>
    </row>
    <row r="10265" spans="11:22" x14ac:dyDescent="0.25">
      <c r="K10265" s="36"/>
      <c r="L10265" s="37"/>
      <c r="M10265" s="37"/>
      <c r="N10265" s="37"/>
      <c r="O10265" s="37"/>
      <c r="P10265" s="36"/>
      <c r="S10265" s="36"/>
      <c r="T10265" s="36"/>
      <c r="U10265" s="36"/>
      <c r="V10265" s="36"/>
    </row>
    <row r="10266" spans="11:22" x14ac:dyDescent="0.25">
      <c r="K10266" s="36"/>
      <c r="L10266" s="37"/>
      <c r="M10266" s="37"/>
      <c r="N10266" s="37"/>
      <c r="O10266" s="37"/>
      <c r="P10266" s="36"/>
      <c r="S10266" s="36"/>
      <c r="T10266" s="36"/>
      <c r="U10266" s="36"/>
      <c r="V10266" s="36"/>
    </row>
    <row r="10267" spans="11:22" x14ac:dyDescent="0.25">
      <c r="K10267" s="36"/>
      <c r="L10267" s="37"/>
      <c r="M10267" s="37"/>
      <c r="N10267" s="37"/>
      <c r="O10267" s="37"/>
      <c r="P10267" s="36"/>
      <c r="S10267" s="36"/>
      <c r="T10267" s="36"/>
      <c r="U10267" s="36"/>
      <c r="V10267" s="36"/>
    </row>
    <row r="10268" spans="11:22" x14ac:dyDescent="0.25">
      <c r="K10268" s="36"/>
      <c r="L10268" s="37"/>
      <c r="M10268" s="37"/>
      <c r="N10268" s="37"/>
      <c r="O10268" s="37"/>
      <c r="P10268" s="36"/>
      <c r="S10268" s="36"/>
      <c r="T10268" s="36"/>
      <c r="U10268" s="36"/>
      <c r="V10268" s="36"/>
    </row>
    <row r="10269" spans="11:22" x14ac:dyDescent="0.25">
      <c r="K10269" s="36"/>
      <c r="L10269" s="37"/>
      <c r="M10269" s="37"/>
      <c r="N10269" s="37"/>
      <c r="O10269" s="37"/>
      <c r="P10269" s="36"/>
      <c r="S10269" s="36"/>
      <c r="T10269" s="36"/>
      <c r="U10269" s="36"/>
      <c r="V10269" s="36"/>
    </row>
    <row r="10270" spans="11:22" x14ac:dyDescent="0.25">
      <c r="K10270" s="36"/>
      <c r="L10270" s="37"/>
      <c r="M10270" s="37"/>
      <c r="N10270" s="37"/>
      <c r="O10270" s="37"/>
      <c r="P10270" s="36"/>
      <c r="S10270" s="36"/>
      <c r="T10270" s="36"/>
      <c r="U10270" s="36"/>
      <c r="V10270" s="36"/>
    </row>
    <row r="10271" spans="11:22" x14ac:dyDescent="0.25">
      <c r="K10271" s="36"/>
      <c r="L10271" s="37"/>
      <c r="M10271" s="37"/>
      <c r="N10271" s="37"/>
      <c r="O10271" s="37"/>
      <c r="P10271" s="36"/>
      <c r="S10271" s="36"/>
      <c r="T10271" s="36"/>
      <c r="U10271" s="36"/>
      <c r="V10271" s="36"/>
    </row>
    <row r="10272" spans="11:22" x14ac:dyDescent="0.25">
      <c r="K10272" s="36"/>
      <c r="L10272" s="37"/>
      <c r="M10272" s="37"/>
      <c r="N10272" s="37"/>
      <c r="O10272" s="37"/>
      <c r="P10272" s="36"/>
      <c r="S10272" s="36"/>
      <c r="T10272" s="36"/>
      <c r="U10272" s="36"/>
      <c r="V10272" s="36"/>
    </row>
    <row r="10273" spans="11:22" x14ac:dyDescent="0.25">
      <c r="K10273" s="36"/>
      <c r="L10273" s="37"/>
      <c r="M10273" s="37"/>
      <c r="N10273" s="37"/>
      <c r="O10273" s="37"/>
      <c r="P10273" s="36"/>
      <c r="S10273" s="36"/>
      <c r="T10273" s="36"/>
      <c r="U10273" s="36"/>
      <c r="V10273" s="36"/>
    </row>
    <row r="10274" spans="11:22" x14ac:dyDescent="0.25">
      <c r="K10274" s="36"/>
      <c r="L10274" s="37"/>
      <c r="M10274" s="37"/>
      <c r="N10274" s="37"/>
      <c r="O10274" s="37"/>
      <c r="P10274" s="36"/>
      <c r="S10274" s="36"/>
      <c r="T10274" s="36"/>
      <c r="U10274" s="36"/>
      <c r="V10274" s="36"/>
    </row>
    <row r="10275" spans="11:22" x14ac:dyDescent="0.25">
      <c r="K10275" s="36"/>
      <c r="L10275" s="37"/>
      <c r="M10275" s="37"/>
      <c r="N10275" s="37"/>
      <c r="O10275" s="37"/>
      <c r="P10275" s="36"/>
      <c r="S10275" s="36"/>
      <c r="T10275" s="36"/>
      <c r="U10275" s="36"/>
      <c r="V10275" s="36"/>
    </row>
    <row r="10276" spans="11:22" x14ac:dyDescent="0.25">
      <c r="K10276" s="36"/>
      <c r="L10276" s="37"/>
      <c r="M10276" s="37"/>
      <c r="N10276" s="37"/>
      <c r="O10276" s="37"/>
      <c r="P10276" s="36"/>
      <c r="S10276" s="36"/>
      <c r="T10276" s="36"/>
      <c r="U10276" s="36"/>
      <c r="V10276" s="36"/>
    </row>
    <row r="10277" spans="11:22" x14ac:dyDescent="0.25">
      <c r="K10277" s="36"/>
      <c r="L10277" s="37"/>
      <c r="M10277" s="37"/>
      <c r="N10277" s="37"/>
      <c r="O10277" s="37"/>
      <c r="P10277" s="36"/>
      <c r="S10277" s="36"/>
      <c r="T10277" s="36"/>
      <c r="U10277" s="36"/>
      <c r="V10277" s="36"/>
    </row>
    <row r="10278" spans="11:22" x14ac:dyDescent="0.25">
      <c r="K10278" s="36"/>
      <c r="L10278" s="37"/>
      <c r="M10278" s="37"/>
      <c r="N10278" s="37"/>
      <c r="O10278" s="37"/>
      <c r="P10278" s="36"/>
      <c r="S10278" s="36"/>
      <c r="T10278" s="36"/>
      <c r="U10278" s="36"/>
      <c r="V10278" s="36"/>
    </row>
    <row r="10279" spans="11:22" x14ac:dyDescent="0.25">
      <c r="K10279" s="36"/>
      <c r="L10279" s="37"/>
      <c r="M10279" s="37"/>
      <c r="N10279" s="37"/>
      <c r="O10279" s="37"/>
      <c r="P10279" s="36"/>
      <c r="S10279" s="36"/>
      <c r="T10279" s="36"/>
      <c r="U10279" s="36"/>
      <c r="V10279" s="36"/>
    </row>
    <row r="10280" spans="11:22" x14ac:dyDescent="0.25">
      <c r="K10280" s="36"/>
      <c r="L10280" s="37"/>
      <c r="M10280" s="37"/>
      <c r="N10280" s="37"/>
      <c r="O10280" s="37"/>
      <c r="P10280" s="36"/>
      <c r="S10280" s="36"/>
      <c r="T10280" s="36"/>
      <c r="U10280" s="36"/>
      <c r="V10280" s="36"/>
    </row>
    <row r="10281" spans="11:22" x14ac:dyDescent="0.25">
      <c r="K10281" s="36"/>
      <c r="L10281" s="37"/>
      <c r="M10281" s="37"/>
      <c r="N10281" s="37"/>
      <c r="O10281" s="37"/>
      <c r="P10281" s="36"/>
      <c r="S10281" s="36"/>
      <c r="T10281" s="36"/>
      <c r="U10281" s="36"/>
      <c r="V10281" s="36"/>
    </row>
    <row r="10282" spans="11:22" x14ac:dyDescent="0.25">
      <c r="K10282" s="36"/>
      <c r="L10282" s="37"/>
      <c r="M10282" s="37"/>
      <c r="N10282" s="37"/>
      <c r="O10282" s="37"/>
      <c r="P10282" s="36"/>
      <c r="S10282" s="36"/>
      <c r="T10282" s="36"/>
      <c r="U10282" s="36"/>
      <c r="V10282" s="36"/>
    </row>
    <row r="10283" spans="11:22" x14ac:dyDescent="0.25">
      <c r="K10283" s="36"/>
      <c r="L10283" s="37"/>
      <c r="M10283" s="37"/>
      <c r="N10283" s="37"/>
      <c r="O10283" s="37"/>
      <c r="P10283" s="36"/>
      <c r="S10283" s="36"/>
      <c r="T10283" s="36"/>
      <c r="U10283" s="36"/>
      <c r="V10283" s="36"/>
    </row>
    <row r="10284" spans="11:22" x14ac:dyDescent="0.25">
      <c r="K10284" s="36"/>
      <c r="L10284" s="37"/>
      <c r="M10284" s="37"/>
      <c r="N10284" s="37"/>
      <c r="O10284" s="37"/>
      <c r="P10284" s="36"/>
      <c r="S10284" s="36"/>
      <c r="T10284" s="36"/>
      <c r="U10284" s="36"/>
      <c r="V10284" s="36"/>
    </row>
    <row r="10285" spans="11:22" x14ac:dyDescent="0.25">
      <c r="K10285" s="36"/>
      <c r="L10285" s="37"/>
      <c r="M10285" s="37"/>
      <c r="N10285" s="37"/>
      <c r="O10285" s="37"/>
      <c r="P10285" s="36"/>
      <c r="S10285" s="36"/>
      <c r="T10285" s="36"/>
      <c r="U10285" s="36"/>
      <c r="V10285" s="36"/>
    </row>
    <row r="10286" spans="11:22" x14ac:dyDescent="0.25">
      <c r="K10286" s="36"/>
      <c r="L10286" s="37"/>
      <c r="M10286" s="37"/>
      <c r="N10286" s="37"/>
      <c r="O10286" s="37"/>
      <c r="P10286" s="36"/>
      <c r="S10286" s="36"/>
      <c r="T10286" s="36"/>
      <c r="U10286" s="36"/>
      <c r="V10286" s="36"/>
    </row>
    <row r="10287" spans="11:22" x14ac:dyDescent="0.25">
      <c r="K10287" s="36"/>
      <c r="L10287" s="37"/>
      <c r="M10287" s="37"/>
      <c r="N10287" s="37"/>
      <c r="O10287" s="37"/>
      <c r="P10287" s="36"/>
      <c r="S10287" s="36"/>
      <c r="T10287" s="36"/>
      <c r="U10287" s="36"/>
      <c r="V10287" s="36"/>
    </row>
    <row r="10288" spans="11:22" x14ac:dyDescent="0.25">
      <c r="K10288" s="36"/>
      <c r="L10288" s="37"/>
      <c r="M10288" s="37"/>
      <c r="N10288" s="37"/>
      <c r="O10288" s="37"/>
      <c r="P10288" s="36"/>
      <c r="S10288" s="36"/>
      <c r="T10288" s="36"/>
      <c r="U10288" s="36"/>
      <c r="V10288" s="36"/>
    </row>
    <row r="10289" spans="11:22" x14ac:dyDescent="0.25">
      <c r="K10289" s="36"/>
      <c r="L10289" s="37"/>
      <c r="M10289" s="37"/>
      <c r="N10289" s="37"/>
      <c r="O10289" s="37"/>
      <c r="P10289" s="36"/>
      <c r="S10289" s="36"/>
      <c r="T10289" s="36"/>
      <c r="U10289" s="36"/>
      <c r="V10289" s="36"/>
    </row>
    <row r="10290" spans="11:22" x14ac:dyDescent="0.25">
      <c r="K10290" s="36"/>
      <c r="L10290" s="37"/>
      <c r="M10290" s="37"/>
      <c r="N10290" s="37"/>
      <c r="O10290" s="37"/>
      <c r="P10290" s="36"/>
      <c r="S10290" s="36"/>
      <c r="T10290" s="36"/>
      <c r="U10290" s="36"/>
      <c r="V10290" s="36"/>
    </row>
    <row r="10291" spans="11:22" x14ac:dyDescent="0.25">
      <c r="K10291" s="36"/>
      <c r="L10291" s="37"/>
      <c r="M10291" s="37"/>
      <c r="N10291" s="37"/>
      <c r="O10291" s="37"/>
      <c r="P10291" s="36"/>
      <c r="S10291" s="36"/>
      <c r="T10291" s="36"/>
      <c r="U10291" s="36"/>
      <c r="V10291" s="36"/>
    </row>
    <row r="10292" spans="11:22" x14ac:dyDescent="0.25">
      <c r="K10292" s="36"/>
      <c r="L10292" s="37"/>
      <c r="M10292" s="37"/>
      <c r="N10292" s="37"/>
      <c r="O10292" s="37"/>
      <c r="P10292" s="36"/>
      <c r="S10292" s="36"/>
      <c r="T10292" s="36"/>
      <c r="U10292" s="36"/>
      <c r="V10292" s="36"/>
    </row>
    <row r="10293" spans="11:22" x14ac:dyDescent="0.25">
      <c r="K10293" s="36"/>
      <c r="L10293" s="37"/>
      <c r="M10293" s="37"/>
      <c r="N10293" s="37"/>
      <c r="O10293" s="37"/>
      <c r="P10293" s="36"/>
      <c r="S10293" s="36"/>
      <c r="T10293" s="36"/>
      <c r="U10293" s="36"/>
      <c r="V10293" s="36"/>
    </row>
    <row r="10294" spans="11:22" x14ac:dyDescent="0.25">
      <c r="K10294" s="36"/>
      <c r="L10294" s="37"/>
      <c r="M10294" s="37"/>
      <c r="N10294" s="37"/>
      <c r="O10294" s="37"/>
      <c r="P10294" s="36"/>
      <c r="S10294" s="36"/>
      <c r="T10294" s="36"/>
      <c r="U10294" s="36"/>
      <c r="V10294" s="36"/>
    </row>
    <row r="10295" spans="11:22" x14ac:dyDescent="0.25">
      <c r="K10295" s="36"/>
      <c r="L10295" s="37"/>
      <c r="M10295" s="37"/>
      <c r="N10295" s="37"/>
      <c r="O10295" s="37"/>
      <c r="P10295" s="36"/>
      <c r="S10295" s="36"/>
      <c r="T10295" s="36"/>
      <c r="U10295" s="36"/>
      <c r="V10295" s="36"/>
    </row>
    <row r="10296" spans="11:22" x14ac:dyDescent="0.25">
      <c r="K10296" s="36"/>
      <c r="L10296" s="37"/>
      <c r="M10296" s="37"/>
      <c r="N10296" s="37"/>
      <c r="O10296" s="37"/>
      <c r="P10296" s="36"/>
      <c r="S10296" s="36"/>
      <c r="T10296" s="36"/>
      <c r="U10296" s="36"/>
      <c r="V10296" s="36"/>
    </row>
    <row r="10297" spans="11:22" x14ac:dyDescent="0.25">
      <c r="K10297" s="36"/>
      <c r="L10297" s="37"/>
      <c r="M10297" s="37"/>
      <c r="N10297" s="37"/>
      <c r="O10297" s="37"/>
      <c r="P10297" s="36"/>
      <c r="S10297" s="36"/>
      <c r="T10297" s="36"/>
      <c r="U10297" s="36"/>
      <c r="V10297" s="36"/>
    </row>
    <row r="10298" spans="11:22" x14ac:dyDescent="0.25">
      <c r="K10298" s="36"/>
      <c r="L10298" s="37"/>
      <c r="M10298" s="37"/>
      <c r="N10298" s="37"/>
      <c r="O10298" s="37"/>
      <c r="P10298" s="36"/>
      <c r="S10298" s="36"/>
      <c r="T10298" s="36"/>
      <c r="U10298" s="36"/>
      <c r="V10298" s="36"/>
    </row>
    <row r="10299" spans="11:22" x14ac:dyDescent="0.25">
      <c r="K10299" s="36"/>
      <c r="L10299" s="37"/>
      <c r="M10299" s="37"/>
      <c r="N10299" s="37"/>
      <c r="O10299" s="37"/>
      <c r="P10299" s="36"/>
      <c r="S10299" s="36"/>
      <c r="T10299" s="36"/>
      <c r="U10299" s="36"/>
      <c r="V10299" s="36"/>
    </row>
    <row r="10300" spans="11:22" x14ac:dyDescent="0.25">
      <c r="K10300" s="36"/>
      <c r="L10300" s="37"/>
      <c r="M10300" s="37"/>
      <c r="N10300" s="37"/>
      <c r="O10300" s="37"/>
      <c r="P10300" s="36"/>
      <c r="S10300" s="36"/>
      <c r="T10300" s="36"/>
      <c r="U10300" s="36"/>
      <c r="V10300" s="36"/>
    </row>
    <row r="10301" spans="11:22" x14ac:dyDescent="0.25">
      <c r="K10301" s="36"/>
      <c r="L10301" s="37"/>
      <c r="M10301" s="37"/>
      <c r="N10301" s="37"/>
      <c r="O10301" s="37"/>
      <c r="P10301" s="36"/>
      <c r="S10301" s="36"/>
      <c r="T10301" s="36"/>
      <c r="U10301" s="36"/>
      <c r="V10301" s="36"/>
    </row>
    <row r="10302" spans="11:22" x14ac:dyDescent="0.25">
      <c r="K10302" s="36"/>
      <c r="L10302" s="37"/>
      <c r="M10302" s="37"/>
      <c r="N10302" s="37"/>
      <c r="O10302" s="37"/>
      <c r="P10302" s="36"/>
      <c r="S10302" s="36"/>
      <c r="T10302" s="36"/>
      <c r="U10302" s="36"/>
      <c r="V10302" s="36"/>
    </row>
    <row r="10303" spans="11:22" x14ac:dyDescent="0.25">
      <c r="K10303" s="36"/>
      <c r="L10303" s="37"/>
      <c r="M10303" s="37"/>
      <c r="N10303" s="37"/>
      <c r="O10303" s="37"/>
      <c r="P10303" s="36"/>
      <c r="S10303" s="36"/>
      <c r="T10303" s="36"/>
      <c r="U10303" s="36"/>
      <c r="V10303" s="36"/>
    </row>
    <row r="10304" spans="11:22" x14ac:dyDescent="0.25">
      <c r="K10304" s="36"/>
      <c r="L10304" s="37"/>
      <c r="M10304" s="37"/>
      <c r="N10304" s="37"/>
      <c r="O10304" s="37"/>
      <c r="P10304" s="36"/>
      <c r="S10304" s="36"/>
      <c r="T10304" s="36"/>
      <c r="U10304" s="36"/>
      <c r="V10304" s="36"/>
    </row>
    <row r="10305" spans="11:22" x14ac:dyDescent="0.25">
      <c r="K10305" s="36"/>
      <c r="L10305" s="37"/>
      <c r="M10305" s="37"/>
      <c r="N10305" s="37"/>
      <c r="O10305" s="37"/>
      <c r="P10305" s="36"/>
      <c r="S10305" s="36"/>
      <c r="T10305" s="36"/>
      <c r="U10305" s="36"/>
      <c r="V10305" s="36"/>
    </row>
    <row r="10306" spans="11:22" x14ac:dyDescent="0.25">
      <c r="K10306" s="36"/>
      <c r="L10306" s="37"/>
      <c r="M10306" s="37"/>
      <c r="N10306" s="37"/>
      <c r="O10306" s="37"/>
      <c r="P10306" s="36"/>
      <c r="S10306" s="36"/>
      <c r="T10306" s="36"/>
      <c r="U10306" s="36"/>
      <c r="V10306" s="36"/>
    </row>
    <row r="10307" spans="11:22" x14ac:dyDescent="0.25">
      <c r="K10307" s="36"/>
      <c r="L10307" s="37"/>
      <c r="M10307" s="37"/>
      <c r="N10307" s="37"/>
      <c r="O10307" s="37"/>
      <c r="P10307" s="36"/>
      <c r="S10307" s="36"/>
      <c r="T10307" s="36"/>
      <c r="U10307" s="36"/>
      <c r="V10307" s="36"/>
    </row>
    <row r="10308" spans="11:22" x14ac:dyDescent="0.25">
      <c r="K10308" s="36"/>
      <c r="L10308" s="37"/>
      <c r="M10308" s="37"/>
      <c r="N10308" s="37"/>
      <c r="O10308" s="37"/>
      <c r="P10308" s="36"/>
      <c r="S10308" s="36"/>
      <c r="T10308" s="36"/>
      <c r="U10308" s="36"/>
      <c r="V10308" s="36"/>
    </row>
    <row r="10309" spans="11:22" x14ac:dyDescent="0.25">
      <c r="K10309" s="36"/>
      <c r="L10309" s="37"/>
      <c r="M10309" s="37"/>
      <c r="N10309" s="37"/>
      <c r="O10309" s="37"/>
      <c r="P10309" s="36"/>
      <c r="S10309" s="36"/>
      <c r="T10309" s="36"/>
      <c r="U10309" s="36"/>
      <c r="V10309" s="36"/>
    </row>
    <row r="10310" spans="11:22" x14ac:dyDescent="0.25">
      <c r="K10310" s="36"/>
      <c r="L10310" s="37"/>
      <c r="M10310" s="37"/>
      <c r="N10310" s="37"/>
      <c r="O10310" s="37"/>
      <c r="P10310" s="36"/>
      <c r="S10310" s="36"/>
      <c r="T10310" s="36"/>
      <c r="U10310" s="36"/>
      <c r="V10310" s="36"/>
    </row>
    <row r="10311" spans="11:22" x14ac:dyDescent="0.25">
      <c r="K10311" s="36"/>
      <c r="L10311" s="37"/>
      <c r="M10311" s="37"/>
      <c r="N10311" s="37"/>
      <c r="O10311" s="37"/>
      <c r="P10311" s="36"/>
      <c r="S10311" s="36"/>
      <c r="T10311" s="36"/>
      <c r="U10311" s="36"/>
      <c r="V10311" s="36"/>
    </row>
    <row r="10312" spans="11:22" x14ac:dyDescent="0.25">
      <c r="K10312" s="36"/>
      <c r="L10312" s="37"/>
      <c r="M10312" s="37"/>
      <c r="N10312" s="37"/>
      <c r="O10312" s="37"/>
      <c r="P10312" s="36"/>
      <c r="S10312" s="36"/>
      <c r="T10312" s="36"/>
      <c r="U10312" s="36"/>
      <c r="V10312" s="36"/>
    </row>
    <row r="10313" spans="11:22" x14ac:dyDescent="0.25">
      <c r="K10313" s="36"/>
      <c r="L10313" s="37"/>
      <c r="M10313" s="37"/>
      <c r="N10313" s="37"/>
      <c r="O10313" s="37"/>
      <c r="P10313" s="36"/>
      <c r="S10313" s="36"/>
      <c r="T10313" s="36"/>
      <c r="U10313" s="36"/>
      <c r="V10313" s="36"/>
    </row>
    <row r="10314" spans="11:22" x14ac:dyDescent="0.25">
      <c r="K10314" s="36"/>
      <c r="L10314" s="37"/>
      <c r="M10314" s="37"/>
      <c r="N10314" s="37"/>
      <c r="O10314" s="37"/>
      <c r="P10314" s="36"/>
      <c r="S10314" s="36"/>
      <c r="T10314" s="36"/>
      <c r="U10314" s="36"/>
      <c r="V10314" s="36"/>
    </row>
    <row r="10315" spans="11:22" x14ac:dyDescent="0.25">
      <c r="K10315" s="36"/>
      <c r="L10315" s="37"/>
      <c r="M10315" s="37"/>
      <c r="N10315" s="37"/>
      <c r="O10315" s="37"/>
      <c r="P10315" s="36"/>
      <c r="S10315" s="36"/>
      <c r="T10315" s="36"/>
      <c r="U10315" s="36"/>
      <c r="V10315" s="36"/>
    </row>
    <row r="10316" spans="11:22" x14ac:dyDescent="0.25">
      <c r="K10316" s="36"/>
      <c r="L10316" s="37"/>
      <c r="M10316" s="37"/>
      <c r="N10316" s="37"/>
      <c r="O10316" s="37"/>
      <c r="P10316" s="36"/>
      <c r="S10316" s="36"/>
      <c r="T10316" s="36"/>
      <c r="U10316" s="36"/>
      <c r="V10316" s="36"/>
    </row>
    <row r="10317" spans="11:22" x14ac:dyDescent="0.25">
      <c r="K10317" s="36"/>
      <c r="L10317" s="37"/>
      <c r="M10317" s="37"/>
      <c r="N10317" s="37"/>
      <c r="O10317" s="37"/>
      <c r="P10317" s="36"/>
      <c r="S10317" s="36"/>
      <c r="T10317" s="36"/>
      <c r="U10317" s="36"/>
      <c r="V10317" s="36"/>
    </row>
    <row r="10318" spans="11:22" x14ac:dyDescent="0.25">
      <c r="K10318" s="36"/>
      <c r="L10318" s="37"/>
      <c r="M10318" s="37"/>
      <c r="N10318" s="37"/>
      <c r="O10318" s="37"/>
      <c r="P10318" s="36"/>
      <c r="S10318" s="36"/>
      <c r="T10318" s="36"/>
      <c r="U10318" s="36"/>
      <c r="V10318" s="36"/>
    </row>
    <row r="10319" spans="11:22" x14ac:dyDescent="0.25">
      <c r="K10319" s="36"/>
      <c r="L10319" s="37"/>
      <c r="M10319" s="37"/>
      <c r="N10319" s="37"/>
      <c r="O10319" s="37"/>
      <c r="P10319" s="36"/>
      <c r="S10319" s="36"/>
      <c r="T10319" s="36"/>
      <c r="U10319" s="36"/>
      <c r="V10319" s="36"/>
    </row>
    <row r="10320" spans="11:22" x14ac:dyDescent="0.25">
      <c r="K10320" s="36"/>
      <c r="L10320" s="37"/>
      <c r="M10320" s="37"/>
      <c r="N10320" s="37"/>
      <c r="O10320" s="37"/>
      <c r="P10320" s="36"/>
      <c r="S10320" s="36"/>
      <c r="T10320" s="36"/>
      <c r="U10320" s="36"/>
      <c r="V10320" s="36"/>
    </row>
    <row r="10321" spans="11:22" x14ac:dyDescent="0.25">
      <c r="K10321" s="36"/>
      <c r="L10321" s="37"/>
      <c r="M10321" s="37"/>
      <c r="N10321" s="37"/>
      <c r="O10321" s="37"/>
      <c r="P10321" s="36"/>
      <c r="S10321" s="36"/>
      <c r="T10321" s="36"/>
      <c r="U10321" s="36"/>
      <c r="V10321" s="36"/>
    </row>
    <row r="10322" spans="11:22" x14ac:dyDescent="0.25">
      <c r="K10322" s="36"/>
      <c r="L10322" s="37"/>
      <c r="M10322" s="37"/>
      <c r="N10322" s="37"/>
      <c r="O10322" s="37"/>
      <c r="P10322" s="36"/>
      <c r="S10322" s="36"/>
      <c r="T10322" s="36"/>
      <c r="U10322" s="36"/>
      <c r="V10322" s="36"/>
    </row>
    <row r="10323" spans="11:22" x14ac:dyDescent="0.25">
      <c r="K10323" s="36"/>
      <c r="L10323" s="37"/>
      <c r="M10323" s="37"/>
      <c r="N10323" s="37"/>
      <c r="O10323" s="37"/>
      <c r="P10323" s="36"/>
      <c r="S10323" s="36"/>
      <c r="T10323" s="36"/>
      <c r="U10323" s="36"/>
      <c r="V10323" s="36"/>
    </row>
    <row r="10324" spans="11:22" x14ac:dyDescent="0.25">
      <c r="K10324" s="36"/>
      <c r="L10324" s="37"/>
      <c r="M10324" s="37"/>
      <c r="N10324" s="37"/>
      <c r="O10324" s="37"/>
      <c r="P10324" s="36"/>
      <c r="S10324" s="36"/>
      <c r="T10324" s="36"/>
      <c r="U10324" s="36"/>
      <c r="V10324" s="36"/>
    </row>
    <row r="10325" spans="11:22" x14ac:dyDescent="0.25">
      <c r="K10325" s="36"/>
      <c r="L10325" s="37"/>
      <c r="M10325" s="37"/>
      <c r="N10325" s="37"/>
      <c r="O10325" s="37"/>
      <c r="P10325" s="36"/>
      <c r="S10325" s="36"/>
      <c r="T10325" s="36"/>
      <c r="U10325" s="36"/>
      <c r="V10325" s="36"/>
    </row>
    <row r="10326" spans="11:22" x14ac:dyDescent="0.25">
      <c r="K10326" s="36"/>
      <c r="L10326" s="37"/>
      <c r="M10326" s="37"/>
      <c r="N10326" s="37"/>
      <c r="O10326" s="37"/>
      <c r="P10326" s="36"/>
      <c r="S10326" s="36"/>
      <c r="T10326" s="36"/>
      <c r="U10326" s="36"/>
      <c r="V10326" s="36"/>
    </row>
    <row r="10327" spans="11:22" x14ac:dyDescent="0.25">
      <c r="K10327" s="36"/>
      <c r="L10327" s="37"/>
      <c r="M10327" s="37"/>
      <c r="N10327" s="37"/>
      <c r="O10327" s="37"/>
      <c r="P10327" s="36"/>
      <c r="S10327" s="36"/>
      <c r="T10327" s="36"/>
      <c r="U10327" s="36"/>
      <c r="V10327" s="36"/>
    </row>
    <row r="10328" spans="11:22" x14ac:dyDescent="0.25">
      <c r="K10328" s="36"/>
      <c r="L10328" s="37"/>
      <c r="M10328" s="37"/>
      <c r="N10328" s="37"/>
      <c r="O10328" s="37"/>
      <c r="P10328" s="36"/>
      <c r="S10328" s="36"/>
      <c r="T10328" s="36"/>
      <c r="U10328" s="36"/>
      <c r="V10328" s="36"/>
    </row>
    <row r="10329" spans="11:22" x14ac:dyDescent="0.25">
      <c r="K10329" s="36"/>
      <c r="L10329" s="37"/>
      <c r="M10329" s="37"/>
      <c r="N10329" s="37"/>
      <c r="O10329" s="37"/>
      <c r="P10329" s="36"/>
      <c r="S10329" s="36"/>
      <c r="T10329" s="36"/>
      <c r="U10329" s="36"/>
      <c r="V10329" s="36"/>
    </row>
    <row r="10330" spans="11:22" x14ac:dyDescent="0.25">
      <c r="K10330" s="36"/>
      <c r="L10330" s="37"/>
      <c r="M10330" s="37"/>
      <c r="N10330" s="37"/>
      <c r="O10330" s="37"/>
      <c r="P10330" s="36"/>
      <c r="S10330" s="36"/>
      <c r="T10330" s="36"/>
      <c r="U10330" s="36"/>
      <c r="V10330" s="36"/>
    </row>
    <row r="10331" spans="11:22" x14ac:dyDescent="0.25">
      <c r="K10331" s="36"/>
      <c r="L10331" s="37"/>
      <c r="M10331" s="37"/>
      <c r="N10331" s="37"/>
      <c r="O10331" s="37"/>
      <c r="P10331" s="36"/>
      <c r="S10331" s="36"/>
      <c r="T10331" s="36"/>
      <c r="U10331" s="36"/>
      <c r="V10331" s="36"/>
    </row>
    <row r="10332" spans="11:22" x14ac:dyDescent="0.25">
      <c r="K10332" s="36"/>
      <c r="L10332" s="37"/>
      <c r="M10332" s="37"/>
      <c r="N10332" s="37"/>
      <c r="O10332" s="37"/>
      <c r="P10332" s="36"/>
      <c r="S10332" s="36"/>
      <c r="T10332" s="36"/>
      <c r="U10332" s="36"/>
      <c r="V10332" s="36"/>
    </row>
    <row r="10333" spans="11:22" x14ac:dyDescent="0.25">
      <c r="K10333" s="36"/>
      <c r="L10333" s="37"/>
      <c r="M10333" s="37"/>
      <c r="N10333" s="37"/>
      <c r="O10333" s="37"/>
      <c r="P10333" s="36"/>
      <c r="S10333" s="36"/>
      <c r="T10333" s="36"/>
      <c r="U10333" s="36"/>
      <c r="V10333" s="36"/>
    </row>
    <row r="10334" spans="11:22" x14ac:dyDescent="0.25">
      <c r="K10334" s="36"/>
      <c r="L10334" s="37"/>
      <c r="M10334" s="37"/>
      <c r="N10334" s="37"/>
      <c r="O10334" s="37"/>
      <c r="P10334" s="36"/>
      <c r="S10334" s="36"/>
      <c r="T10334" s="36"/>
      <c r="U10334" s="36"/>
      <c r="V10334" s="36"/>
    </row>
    <row r="10335" spans="11:22" x14ac:dyDescent="0.25">
      <c r="K10335" s="36"/>
      <c r="L10335" s="37"/>
      <c r="M10335" s="37"/>
      <c r="N10335" s="37"/>
      <c r="O10335" s="37"/>
      <c r="P10335" s="36"/>
      <c r="S10335" s="36"/>
      <c r="T10335" s="36"/>
      <c r="U10335" s="36"/>
      <c r="V10335" s="36"/>
    </row>
    <row r="10336" spans="11:22" x14ac:dyDescent="0.25">
      <c r="K10336" s="36"/>
      <c r="L10336" s="37"/>
      <c r="M10336" s="37"/>
      <c r="N10336" s="37"/>
      <c r="O10336" s="37"/>
      <c r="P10336" s="36"/>
      <c r="S10336" s="36"/>
      <c r="T10336" s="36"/>
      <c r="U10336" s="36"/>
      <c r="V10336" s="36"/>
    </row>
    <row r="10337" spans="11:22" x14ac:dyDescent="0.25">
      <c r="K10337" s="36"/>
      <c r="L10337" s="37"/>
      <c r="M10337" s="37"/>
      <c r="N10337" s="37"/>
      <c r="O10337" s="37"/>
      <c r="P10337" s="36"/>
      <c r="S10337" s="36"/>
      <c r="T10337" s="36"/>
      <c r="U10337" s="36"/>
      <c r="V10337" s="36"/>
    </row>
    <row r="10338" spans="11:22" x14ac:dyDescent="0.25">
      <c r="K10338" s="36"/>
      <c r="L10338" s="37"/>
      <c r="M10338" s="37"/>
      <c r="N10338" s="37"/>
      <c r="O10338" s="37"/>
      <c r="P10338" s="36"/>
      <c r="S10338" s="36"/>
      <c r="T10338" s="36"/>
      <c r="U10338" s="36"/>
      <c r="V10338" s="36"/>
    </row>
    <row r="10339" spans="11:22" x14ac:dyDescent="0.25">
      <c r="K10339" s="36"/>
      <c r="L10339" s="37"/>
      <c r="M10339" s="37"/>
      <c r="N10339" s="37"/>
      <c r="O10339" s="37"/>
      <c r="P10339" s="36"/>
      <c r="S10339" s="36"/>
      <c r="T10339" s="36"/>
      <c r="U10339" s="36"/>
      <c r="V10339" s="36"/>
    </row>
    <row r="10340" spans="11:22" x14ac:dyDescent="0.25">
      <c r="K10340" s="36"/>
      <c r="L10340" s="37"/>
      <c r="M10340" s="37"/>
      <c r="N10340" s="37"/>
      <c r="O10340" s="37"/>
      <c r="P10340" s="36"/>
      <c r="S10340" s="36"/>
      <c r="T10340" s="36"/>
      <c r="U10340" s="36"/>
      <c r="V10340" s="36"/>
    </row>
    <row r="10341" spans="11:22" x14ac:dyDescent="0.25">
      <c r="K10341" s="36"/>
      <c r="L10341" s="37"/>
      <c r="M10341" s="37"/>
      <c r="N10341" s="37"/>
      <c r="O10341" s="37"/>
      <c r="P10341" s="36"/>
      <c r="S10341" s="36"/>
      <c r="T10341" s="36"/>
      <c r="U10341" s="36"/>
      <c r="V10341" s="36"/>
    </row>
    <row r="10342" spans="11:22" x14ac:dyDescent="0.25">
      <c r="K10342" s="36"/>
      <c r="L10342" s="37"/>
      <c r="M10342" s="37"/>
      <c r="N10342" s="37"/>
      <c r="O10342" s="37"/>
      <c r="P10342" s="36"/>
      <c r="S10342" s="36"/>
      <c r="T10342" s="36"/>
      <c r="U10342" s="36"/>
      <c r="V10342" s="36"/>
    </row>
    <row r="10343" spans="11:22" x14ac:dyDescent="0.25">
      <c r="K10343" s="36"/>
      <c r="L10343" s="37"/>
      <c r="M10343" s="37"/>
      <c r="N10343" s="37"/>
      <c r="O10343" s="37"/>
      <c r="P10343" s="36"/>
      <c r="S10343" s="36"/>
      <c r="T10343" s="36"/>
      <c r="U10343" s="36"/>
      <c r="V10343" s="36"/>
    </row>
    <row r="10344" spans="11:22" x14ac:dyDescent="0.25">
      <c r="K10344" s="36"/>
      <c r="L10344" s="37"/>
      <c r="M10344" s="37"/>
      <c r="N10344" s="37"/>
      <c r="O10344" s="37"/>
      <c r="P10344" s="36"/>
      <c r="S10344" s="36"/>
      <c r="T10344" s="36"/>
      <c r="U10344" s="36"/>
      <c r="V10344" s="36"/>
    </row>
    <row r="10345" spans="11:22" x14ac:dyDescent="0.25">
      <c r="K10345" s="36"/>
      <c r="L10345" s="37"/>
      <c r="M10345" s="37"/>
      <c r="N10345" s="37"/>
      <c r="O10345" s="37"/>
      <c r="P10345" s="36"/>
      <c r="S10345" s="36"/>
      <c r="T10345" s="36"/>
      <c r="U10345" s="36"/>
      <c r="V10345" s="36"/>
    </row>
    <row r="10346" spans="11:22" x14ac:dyDescent="0.25">
      <c r="K10346" s="36"/>
      <c r="L10346" s="37"/>
      <c r="M10346" s="37"/>
      <c r="N10346" s="37"/>
      <c r="O10346" s="37"/>
      <c r="P10346" s="36"/>
      <c r="S10346" s="36"/>
      <c r="T10346" s="36"/>
      <c r="U10346" s="36"/>
      <c r="V10346" s="36"/>
    </row>
    <row r="10347" spans="11:22" x14ac:dyDescent="0.25">
      <c r="K10347" s="36"/>
      <c r="L10347" s="37"/>
      <c r="M10347" s="37"/>
      <c r="N10347" s="37"/>
      <c r="O10347" s="37"/>
      <c r="P10347" s="36"/>
      <c r="S10347" s="36"/>
      <c r="T10347" s="36"/>
      <c r="U10347" s="36"/>
      <c r="V10347" s="36"/>
    </row>
    <row r="10348" spans="11:22" x14ac:dyDescent="0.25">
      <c r="K10348" s="36"/>
      <c r="L10348" s="37"/>
      <c r="M10348" s="37"/>
      <c r="N10348" s="37"/>
      <c r="O10348" s="37"/>
      <c r="P10348" s="36"/>
      <c r="S10348" s="36"/>
      <c r="T10348" s="36"/>
      <c r="U10348" s="36"/>
      <c r="V10348" s="36"/>
    </row>
    <row r="10349" spans="11:22" x14ac:dyDescent="0.25">
      <c r="K10349" s="36"/>
      <c r="L10349" s="37"/>
      <c r="M10349" s="37"/>
      <c r="N10349" s="37"/>
      <c r="O10349" s="37"/>
      <c r="P10349" s="36"/>
      <c r="S10349" s="36"/>
      <c r="T10349" s="36"/>
      <c r="U10349" s="36"/>
      <c r="V10349" s="36"/>
    </row>
    <row r="10350" spans="11:22" x14ac:dyDescent="0.25">
      <c r="K10350" s="36"/>
      <c r="L10350" s="37"/>
      <c r="M10350" s="37"/>
      <c r="N10350" s="37"/>
      <c r="O10350" s="37"/>
      <c r="P10350" s="36"/>
      <c r="S10350" s="36"/>
      <c r="T10350" s="36"/>
      <c r="U10350" s="36"/>
      <c r="V10350" s="36"/>
    </row>
    <row r="10351" spans="11:22" x14ac:dyDescent="0.25">
      <c r="K10351" s="36"/>
      <c r="L10351" s="37"/>
      <c r="M10351" s="37"/>
      <c r="N10351" s="37"/>
      <c r="O10351" s="37"/>
      <c r="P10351" s="36"/>
      <c r="S10351" s="36"/>
      <c r="T10351" s="36"/>
      <c r="U10351" s="36"/>
      <c r="V10351" s="36"/>
    </row>
    <row r="10352" spans="11:22" x14ac:dyDescent="0.25">
      <c r="K10352" s="36"/>
      <c r="L10352" s="37"/>
      <c r="M10352" s="37"/>
      <c r="N10352" s="37"/>
      <c r="O10352" s="37"/>
      <c r="P10352" s="36"/>
      <c r="S10352" s="36"/>
      <c r="T10352" s="36"/>
      <c r="U10352" s="36"/>
      <c r="V10352" s="36"/>
    </row>
    <row r="10353" spans="11:22" x14ac:dyDescent="0.25">
      <c r="K10353" s="36"/>
      <c r="L10353" s="37"/>
      <c r="M10353" s="37"/>
      <c r="N10353" s="37"/>
      <c r="O10353" s="37"/>
      <c r="P10353" s="36"/>
      <c r="S10353" s="36"/>
      <c r="T10353" s="36"/>
      <c r="U10353" s="36"/>
      <c r="V10353" s="36"/>
    </row>
    <row r="10354" spans="11:22" x14ac:dyDescent="0.25">
      <c r="K10354" s="36"/>
      <c r="L10354" s="37"/>
      <c r="M10354" s="37"/>
      <c r="N10354" s="37"/>
      <c r="O10354" s="37"/>
      <c r="P10354" s="36"/>
      <c r="S10354" s="36"/>
      <c r="T10354" s="36"/>
      <c r="U10354" s="36"/>
      <c r="V10354" s="36"/>
    </row>
    <row r="10355" spans="11:22" x14ac:dyDescent="0.25">
      <c r="K10355" s="36"/>
      <c r="L10355" s="37"/>
      <c r="M10355" s="37"/>
      <c r="N10355" s="37"/>
      <c r="O10355" s="37"/>
      <c r="P10355" s="36"/>
      <c r="S10355" s="36"/>
      <c r="T10355" s="36"/>
      <c r="U10355" s="36"/>
      <c r="V10355" s="36"/>
    </row>
    <row r="10356" spans="11:22" x14ac:dyDescent="0.25">
      <c r="K10356" s="36"/>
      <c r="L10356" s="37"/>
      <c r="M10356" s="37"/>
      <c r="N10356" s="37"/>
      <c r="O10356" s="37"/>
      <c r="P10356" s="36"/>
      <c r="S10356" s="36"/>
      <c r="T10356" s="36"/>
      <c r="U10356" s="36"/>
      <c r="V10356" s="36"/>
    </row>
    <row r="10357" spans="11:22" x14ac:dyDescent="0.25">
      <c r="K10357" s="36"/>
      <c r="L10357" s="37"/>
      <c r="M10357" s="37"/>
      <c r="N10357" s="37"/>
      <c r="O10357" s="37"/>
      <c r="P10357" s="36"/>
      <c r="S10357" s="36"/>
      <c r="T10357" s="36"/>
      <c r="U10357" s="36"/>
      <c r="V10357" s="36"/>
    </row>
    <row r="10358" spans="11:22" x14ac:dyDescent="0.25">
      <c r="K10358" s="36"/>
      <c r="L10358" s="37"/>
      <c r="M10358" s="37"/>
      <c r="N10358" s="37"/>
      <c r="O10358" s="37"/>
      <c r="P10358" s="36"/>
      <c r="S10358" s="36"/>
      <c r="T10358" s="36"/>
      <c r="U10358" s="36"/>
      <c r="V10358" s="36"/>
    </row>
    <row r="10359" spans="11:22" x14ac:dyDescent="0.25">
      <c r="K10359" s="36"/>
      <c r="L10359" s="37"/>
      <c r="M10359" s="37"/>
      <c r="N10359" s="37"/>
      <c r="O10359" s="37"/>
      <c r="P10359" s="36"/>
      <c r="S10359" s="36"/>
      <c r="T10359" s="36"/>
      <c r="U10359" s="36"/>
      <c r="V10359" s="36"/>
    </row>
    <row r="10360" spans="11:22" x14ac:dyDescent="0.25">
      <c r="K10360" s="36"/>
      <c r="L10360" s="37"/>
      <c r="M10360" s="37"/>
      <c r="N10360" s="37"/>
      <c r="O10360" s="37"/>
      <c r="P10360" s="36"/>
      <c r="S10360" s="36"/>
      <c r="T10360" s="36"/>
      <c r="U10360" s="36"/>
      <c r="V10360" s="36"/>
    </row>
    <row r="10361" spans="11:22" x14ac:dyDescent="0.25">
      <c r="K10361" s="36"/>
      <c r="L10361" s="37"/>
      <c r="M10361" s="37"/>
      <c r="N10361" s="37"/>
      <c r="O10361" s="37"/>
      <c r="P10361" s="36"/>
      <c r="S10361" s="36"/>
      <c r="T10361" s="36"/>
      <c r="U10361" s="36"/>
      <c r="V10361" s="36"/>
    </row>
    <row r="10362" spans="11:22" x14ac:dyDescent="0.25">
      <c r="K10362" s="36"/>
      <c r="L10362" s="37"/>
      <c r="M10362" s="37"/>
      <c r="N10362" s="37"/>
      <c r="O10362" s="37"/>
      <c r="P10362" s="36"/>
      <c r="S10362" s="36"/>
      <c r="T10362" s="36"/>
      <c r="U10362" s="36"/>
      <c r="V10362" s="36"/>
    </row>
    <row r="10363" spans="11:22" x14ac:dyDescent="0.25">
      <c r="K10363" s="36"/>
      <c r="L10363" s="37"/>
      <c r="M10363" s="37"/>
      <c r="N10363" s="37"/>
      <c r="O10363" s="37"/>
      <c r="P10363" s="36"/>
      <c r="S10363" s="36"/>
      <c r="T10363" s="36"/>
      <c r="U10363" s="36"/>
      <c r="V10363" s="36"/>
    </row>
    <row r="10364" spans="11:22" x14ac:dyDescent="0.25">
      <c r="K10364" s="36"/>
      <c r="L10364" s="37"/>
      <c r="M10364" s="37"/>
      <c r="N10364" s="37"/>
      <c r="O10364" s="37"/>
      <c r="P10364" s="36"/>
      <c r="S10364" s="36"/>
      <c r="T10364" s="36"/>
      <c r="U10364" s="36"/>
      <c r="V10364" s="36"/>
    </row>
    <row r="10365" spans="11:22" x14ac:dyDescent="0.25">
      <c r="K10365" s="36"/>
      <c r="L10365" s="37"/>
      <c r="M10365" s="37"/>
      <c r="N10365" s="37"/>
      <c r="O10365" s="37"/>
      <c r="P10365" s="36"/>
      <c r="S10365" s="36"/>
      <c r="T10365" s="36"/>
      <c r="U10365" s="36"/>
      <c r="V10365" s="36"/>
    </row>
    <row r="10366" spans="11:22" x14ac:dyDescent="0.25">
      <c r="K10366" s="36"/>
      <c r="L10366" s="37"/>
      <c r="M10366" s="37"/>
      <c r="N10366" s="37"/>
      <c r="O10366" s="37"/>
      <c r="P10366" s="36"/>
      <c r="S10366" s="36"/>
      <c r="T10366" s="36"/>
      <c r="U10366" s="36"/>
      <c r="V10366" s="36"/>
    </row>
    <row r="10367" spans="11:22" x14ac:dyDescent="0.25">
      <c r="K10367" s="36"/>
      <c r="L10367" s="37"/>
      <c r="M10367" s="37"/>
      <c r="N10367" s="37"/>
      <c r="O10367" s="37"/>
      <c r="P10367" s="36"/>
      <c r="S10367" s="36"/>
      <c r="T10367" s="36"/>
      <c r="U10367" s="36"/>
      <c r="V10367" s="36"/>
    </row>
    <row r="10368" spans="11:22" x14ac:dyDescent="0.25">
      <c r="K10368" s="36"/>
      <c r="L10368" s="37"/>
      <c r="M10368" s="37"/>
      <c r="N10368" s="37"/>
      <c r="O10368" s="37"/>
      <c r="P10368" s="36"/>
      <c r="S10368" s="36"/>
      <c r="T10368" s="36"/>
      <c r="U10368" s="36"/>
      <c r="V10368" s="36"/>
    </row>
    <row r="10369" spans="11:22" x14ac:dyDescent="0.25">
      <c r="K10369" s="36"/>
      <c r="L10369" s="37"/>
      <c r="M10369" s="37"/>
      <c r="N10369" s="37"/>
      <c r="O10369" s="37"/>
      <c r="P10369" s="36"/>
      <c r="S10369" s="36"/>
      <c r="T10369" s="36"/>
      <c r="U10369" s="36"/>
      <c r="V10369" s="36"/>
    </row>
    <row r="10370" spans="11:22" x14ac:dyDescent="0.25">
      <c r="K10370" s="36"/>
      <c r="L10370" s="37"/>
      <c r="M10370" s="37"/>
      <c r="N10370" s="37"/>
      <c r="O10370" s="37"/>
      <c r="P10370" s="36"/>
      <c r="S10370" s="36"/>
      <c r="T10370" s="36"/>
      <c r="U10370" s="36"/>
      <c r="V10370" s="36"/>
    </row>
    <row r="10371" spans="11:22" x14ac:dyDescent="0.25">
      <c r="K10371" s="36"/>
      <c r="L10371" s="37"/>
      <c r="M10371" s="37"/>
      <c r="N10371" s="37"/>
      <c r="O10371" s="37"/>
      <c r="P10371" s="36"/>
      <c r="S10371" s="36"/>
      <c r="T10371" s="36"/>
      <c r="U10371" s="36"/>
      <c r="V10371" s="36"/>
    </row>
    <row r="10372" spans="11:22" x14ac:dyDescent="0.25">
      <c r="K10372" s="36"/>
      <c r="L10372" s="37"/>
      <c r="M10372" s="37"/>
      <c r="N10372" s="37"/>
      <c r="O10372" s="37"/>
      <c r="P10372" s="36"/>
      <c r="S10372" s="36"/>
      <c r="T10372" s="36"/>
      <c r="U10372" s="36"/>
      <c r="V10372" s="36"/>
    </row>
    <row r="10373" spans="11:22" x14ac:dyDescent="0.25">
      <c r="K10373" s="36"/>
      <c r="L10373" s="37"/>
      <c r="M10373" s="37"/>
      <c r="N10373" s="37"/>
      <c r="O10373" s="37"/>
      <c r="P10373" s="36"/>
      <c r="S10373" s="36"/>
      <c r="T10373" s="36"/>
      <c r="U10373" s="36"/>
      <c r="V10373" s="36"/>
    </row>
    <row r="10374" spans="11:22" x14ac:dyDescent="0.25">
      <c r="K10374" s="36"/>
      <c r="L10374" s="37"/>
      <c r="M10374" s="37"/>
      <c r="N10374" s="37"/>
      <c r="O10374" s="37"/>
      <c r="P10374" s="36"/>
      <c r="S10374" s="36"/>
      <c r="T10374" s="36"/>
      <c r="U10374" s="36"/>
      <c r="V10374" s="36"/>
    </row>
    <row r="10375" spans="11:22" x14ac:dyDescent="0.25">
      <c r="K10375" s="36"/>
      <c r="L10375" s="37"/>
      <c r="M10375" s="37"/>
      <c r="N10375" s="37"/>
      <c r="O10375" s="37"/>
      <c r="P10375" s="36"/>
      <c r="S10375" s="36"/>
      <c r="T10375" s="36"/>
      <c r="U10375" s="36"/>
      <c r="V10375" s="36"/>
    </row>
    <row r="10376" spans="11:22" x14ac:dyDescent="0.25">
      <c r="K10376" s="36"/>
      <c r="L10376" s="37"/>
      <c r="M10376" s="37"/>
      <c r="N10376" s="37"/>
      <c r="O10376" s="37"/>
      <c r="P10376" s="36"/>
      <c r="S10376" s="36"/>
      <c r="T10376" s="36"/>
      <c r="U10376" s="36"/>
      <c r="V10376" s="36"/>
    </row>
    <row r="10377" spans="11:22" x14ac:dyDescent="0.25">
      <c r="K10377" s="36"/>
      <c r="L10377" s="37"/>
      <c r="M10377" s="37"/>
      <c r="N10377" s="37"/>
      <c r="O10377" s="37"/>
      <c r="P10377" s="36"/>
      <c r="S10377" s="36"/>
      <c r="T10377" s="36"/>
      <c r="U10377" s="36"/>
      <c r="V10377" s="36"/>
    </row>
    <row r="10378" spans="11:22" x14ac:dyDescent="0.25">
      <c r="K10378" s="36"/>
      <c r="L10378" s="37"/>
      <c r="M10378" s="37"/>
      <c r="N10378" s="37"/>
      <c r="O10378" s="37"/>
      <c r="P10378" s="36"/>
      <c r="S10378" s="36"/>
      <c r="T10378" s="36"/>
      <c r="U10378" s="36"/>
      <c r="V10378" s="36"/>
    </row>
    <row r="10379" spans="11:22" x14ac:dyDescent="0.25">
      <c r="K10379" s="36"/>
      <c r="L10379" s="37"/>
      <c r="M10379" s="37"/>
      <c r="N10379" s="37"/>
      <c r="O10379" s="37"/>
      <c r="P10379" s="36"/>
      <c r="S10379" s="36"/>
      <c r="T10379" s="36"/>
      <c r="U10379" s="36"/>
      <c r="V10379" s="36"/>
    </row>
    <row r="10380" spans="11:22" x14ac:dyDescent="0.25">
      <c r="K10380" s="36"/>
      <c r="L10380" s="37"/>
      <c r="M10380" s="37"/>
      <c r="N10380" s="37"/>
      <c r="O10380" s="37"/>
      <c r="P10380" s="36"/>
      <c r="S10380" s="36"/>
      <c r="T10380" s="36"/>
      <c r="U10380" s="36"/>
      <c r="V10380" s="36"/>
    </row>
    <row r="10381" spans="11:22" x14ac:dyDescent="0.25">
      <c r="K10381" s="36"/>
      <c r="L10381" s="37"/>
      <c r="M10381" s="37"/>
      <c r="N10381" s="37"/>
      <c r="O10381" s="37"/>
      <c r="P10381" s="36"/>
      <c r="S10381" s="36"/>
      <c r="T10381" s="36"/>
      <c r="U10381" s="36"/>
      <c r="V10381" s="36"/>
    </row>
    <row r="10382" spans="11:22" x14ac:dyDescent="0.25">
      <c r="K10382" s="36"/>
      <c r="L10382" s="37"/>
      <c r="M10382" s="37"/>
      <c r="N10382" s="37"/>
      <c r="O10382" s="37"/>
      <c r="P10382" s="36"/>
      <c r="S10382" s="36"/>
      <c r="T10382" s="36"/>
      <c r="U10382" s="36"/>
      <c r="V10382" s="36"/>
    </row>
    <row r="10383" spans="11:22" x14ac:dyDescent="0.25">
      <c r="K10383" s="36"/>
      <c r="L10383" s="37"/>
      <c r="M10383" s="37"/>
      <c r="N10383" s="37"/>
      <c r="O10383" s="37"/>
      <c r="P10383" s="36"/>
      <c r="S10383" s="36"/>
      <c r="T10383" s="36"/>
      <c r="U10383" s="36"/>
      <c r="V10383" s="36"/>
    </row>
    <row r="10384" spans="11:22" x14ac:dyDescent="0.25">
      <c r="K10384" s="36"/>
      <c r="L10384" s="37"/>
      <c r="M10384" s="37"/>
      <c r="N10384" s="37"/>
      <c r="O10384" s="37"/>
      <c r="P10384" s="36"/>
      <c r="S10384" s="36"/>
      <c r="T10384" s="36"/>
      <c r="U10384" s="36"/>
      <c r="V10384" s="36"/>
    </row>
    <row r="10385" spans="11:22" x14ac:dyDescent="0.25">
      <c r="K10385" s="36"/>
      <c r="L10385" s="37"/>
      <c r="M10385" s="37"/>
      <c r="N10385" s="37"/>
      <c r="O10385" s="37"/>
      <c r="P10385" s="36"/>
      <c r="S10385" s="36"/>
      <c r="T10385" s="36"/>
      <c r="U10385" s="36"/>
      <c r="V10385" s="36"/>
    </row>
    <row r="10386" spans="11:22" x14ac:dyDescent="0.25">
      <c r="K10386" s="36"/>
      <c r="L10386" s="37"/>
      <c r="M10386" s="37"/>
      <c r="N10386" s="37"/>
      <c r="O10386" s="37"/>
      <c r="P10386" s="36"/>
      <c r="S10386" s="36"/>
      <c r="T10386" s="36"/>
      <c r="U10386" s="36"/>
      <c r="V10386" s="36"/>
    </row>
    <row r="10387" spans="11:22" x14ac:dyDescent="0.25">
      <c r="K10387" s="36"/>
      <c r="L10387" s="37"/>
      <c r="M10387" s="37"/>
      <c r="N10387" s="37"/>
      <c r="O10387" s="37"/>
      <c r="P10387" s="36"/>
      <c r="S10387" s="36"/>
      <c r="T10387" s="36"/>
      <c r="U10387" s="36"/>
      <c r="V10387" s="36"/>
    </row>
    <row r="10388" spans="11:22" x14ac:dyDescent="0.25">
      <c r="K10388" s="36"/>
      <c r="L10388" s="37"/>
      <c r="M10388" s="37"/>
      <c r="N10388" s="37"/>
      <c r="O10388" s="37"/>
      <c r="P10388" s="36"/>
      <c r="S10388" s="36"/>
      <c r="T10388" s="36"/>
      <c r="U10388" s="36"/>
      <c r="V10388" s="36"/>
    </row>
    <row r="10389" spans="11:22" x14ac:dyDescent="0.25">
      <c r="K10389" s="36"/>
      <c r="L10389" s="37"/>
      <c r="M10389" s="37"/>
      <c r="N10389" s="37"/>
      <c r="O10389" s="37"/>
      <c r="P10389" s="36"/>
      <c r="S10389" s="36"/>
      <c r="T10389" s="36"/>
      <c r="U10389" s="36"/>
      <c r="V10389" s="36"/>
    </row>
    <row r="10390" spans="11:22" x14ac:dyDescent="0.25">
      <c r="K10390" s="36"/>
      <c r="L10390" s="37"/>
      <c r="M10390" s="37"/>
      <c r="N10390" s="37"/>
      <c r="O10390" s="37"/>
      <c r="P10390" s="36"/>
      <c r="S10390" s="36"/>
      <c r="T10390" s="36"/>
      <c r="U10390" s="36"/>
      <c r="V10390" s="36"/>
    </row>
    <row r="10391" spans="11:22" x14ac:dyDescent="0.25">
      <c r="K10391" s="36"/>
      <c r="L10391" s="37"/>
      <c r="M10391" s="37"/>
      <c r="N10391" s="37"/>
      <c r="O10391" s="37"/>
      <c r="P10391" s="36"/>
      <c r="S10391" s="36"/>
      <c r="T10391" s="36"/>
      <c r="U10391" s="36"/>
      <c r="V10391" s="36"/>
    </row>
    <row r="10392" spans="11:22" x14ac:dyDescent="0.25">
      <c r="K10392" s="36"/>
      <c r="L10392" s="37"/>
      <c r="M10392" s="37"/>
      <c r="N10392" s="37"/>
      <c r="O10392" s="37"/>
      <c r="P10392" s="36"/>
      <c r="S10392" s="36"/>
      <c r="T10392" s="36"/>
      <c r="U10392" s="36"/>
      <c r="V10392" s="36"/>
    </row>
    <row r="10393" spans="11:22" x14ac:dyDescent="0.25">
      <c r="K10393" s="36"/>
      <c r="L10393" s="37"/>
      <c r="M10393" s="37"/>
      <c r="N10393" s="37"/>
      <c r="O10393" s="37"/>
      <c r="P10393" s="36"/>
      <c r="S10393" s="36"/>
      <c r="T10393" s="36"/>
      <c r="U10393" s="36"/>
      <c r="V10393" s="36"/>
    </row>
    <row r="10394" spans="11:22" x14ac:dyDescent="0.25">
      <c r="K10394" s="36"/>
      <c r="L10394" s="37"/>
      <c r="M10394" s="37"/>
      <c r="N10394" s="37"/>
      <c r="O10394" s="37"/>
      <c r="P10394" s="36"/>
      <c r="S10394" s="36"/>
      <c r="T10394" s="36"/>
      <c r="U10394" s="36"/>
      <c r="V10394" s="36"/>
    </row>
    <row r="10395" spans="11:22" x14ac:dyDescent="0.25">
      <c r="K10395" s="36"/>
      <c r="L10395" s="37"/>
      <c r="M10395" s="37"/>
      <c r="N10395" s="37"/>
      <c r="O10395" s="37"/>
      <c r="P10395" s="36"/>
      <c r="S10395" s="36"/>
      <c r="T10395" s="36"/>
      <c r="U10395" s="36"/>
      <c r="V10395" s="36"/>
    </row>
    <row r="10396" spans="11:22" x14ac:dyDescent="0.25">
      <c r="K10396" s="36"/>
      <c r="L10396" s="37"/>
      <c r="M10396" s="37"/>
      <c r="N10396" s="37"/>
      <c r="O10396" s="37"/>
      <c r="P10396" s="36"/>
      <c r="S10396" s="36"/>
      <c r="T10396" s="36"/>
      <c r="U10396" s="36"/>
      <c r="V10396" s="36"/>
    </row>
    <row r="10397" spans="11:22" x14ac:dyDescent="0.25">
      <c r="K10397" s="36"/>
      <c r="L10397" s="37"/>
      <c r="M10397" s="37"/>
      <c r="N10397" s="37"/>
      <c r="O10397" s="37"/>
      <c r="P10397" s="36"/>
      <c r="S10397" s="36"/>
      <c r="T10397" s="36"/>
      <c r="U10397" s="36"/>
      <c r="V10397" s="36"/>
    </row>
    <row r="10398" spans="11:22" x14ac:dyDescent="0.25">
      <c r="K10398" s="36"/>
      <c r="L10398" s="37"/>
      <c r="M10398" s="37"/>
      <c r="N10398" s="37"/>
      <c r="O10398" s="37"/>
      <c r="P10398" s="36"/>
      <c r="S10398" s="36"/>
      <c r="T10398" s="36"/>
      <c r="U10398" s="36"/>
      <c r="V10398" s="36"/>
    </row>
    <row r="10399" spans="11:22" x14ac:dyDescent="0.25">
      <c r="K10399" s="36"/>
      <c r="L10399" s="37"/>
      <c r="M10399" s="37"/>
      <c r="N10399" s="37"/>
      <c r="O10399" s="37"/>
      <c r="P10399" s="36"/>
      <c r="S10399" s="36"/>
      <c r="T10399" s="36"/>
      <c r="U10399" s="36"/>
      <c r="V10399" s="36"/>
    </row>
    <row r="10400" spans="11:22" x14ac:dyDescent="0.25">
      <c r="K10400" s="36"/>
      <c r="L10400" s="37"/>
      <c r="M10400" s="37"/>
      <c r="N10400" s="37"/>
      <c r="O10400" s="37"/>
      <c r="P10400" s="36"/>
      <c r="S10400" s="36"/>
      <c r="T10400" s="36"/>
      <c r="U10400" s="36"/>
      <c r="V10400" s="36"/>
    </row>
    <row r="10401" spans="11:22" x14ac:dyDescent="0.25">
      <c r="K10401" s="36"/>
      <c r="L10401" s="37"/>
      <c r="M10401" s="37"/>
      <c r="N10401" s="37"/>
      <c r="O10401" s="37"/>
      <c r="P10401" s="36"/>
      <c r="S10401" s="36"/>
      <c r="T10401" s="36"/>
      <c r="U10401" s="36"/>
      <c r="V10401" s="36"/>
    </row>
    <row r="10402" spans="11:22" x14ac:dyDescent="0.25">
      <c r="K10402" s="36"/>
      <c r="L10402" s="37"/>
      <c r="M10402" s="37"/>
      <c r="N10402" s="37"/>
      <c r="O10402" s="37"/>
      <c r="P10402" s="36"/>
      <c r="S10402" s="36"/>
      <c r="T10402" s="36"/>
      <c r="U10402" s="36"/>
      <c r="V10402" s="36"/>
    </row>
    <row r="10403" spans="11:22" x14ac:dyDescent="0.25">
      <c r="K10403" s="36"/>
      <c r="L10403" s="37"/>
      <c r="M10403" s="37"/>
      <c r="N10403" s="37"/>
      <c r="O10403" s="37"/>
      <c r="P10403" s="36"/>
      <c r="S10403" s="36"/>
      <c r="T10403" s="36"/>
      <c r="U10403" s="36"/>
      <c r="V10403" s="36"/>
    </row>
    <row r="10404" spans="11:22" x14ac:dyDescent="0.25">
      <c r="K10404" s="36"/>
      <c r="L10404" s="37"/>
      <c r="M10404" s="37"/>
      <c r="N10404" s="37"/>
      <c r="O10404" s="37"/>
      <c r="P10404" s="36"/>
      <c r="S10404" s="36"/>
      <c r="T10404" s="36"/>
      <c r="U10404" s="36"/>
      <c r="V10404" s="36"/>
    </row>
    <row r="10405" spans="11:22" x14ac:dyDescent="0.25">
      <c r="K10405" s="36"/>
      <c r="L10405" s="37"/>
      <c r="M10405" s="37"/>
      <c r="N10405" s="37"/>
      <c r="O10405" s="37"/>
      <c r="P10405" s="36"/>
      <c r="S10405" s="36"/>
      <c r="T10405" s="36"/>
      <c r="U10405" s="36"/>
      <c r="V10405" s="36"/>
    </row>
    <row r="10406" spans="11:22" x14ac:dyDescent="0.25">
      <c r="K10406" s="36"/>
      <c r="L10406" s="37"/>
      <c r="M10406" s="37"/>
      <c r="N10406" s="37"/>
      <c r="O10406" s="37"/>
      <c r="P10406" s="36"/>
      <c r="S10406" s="36"/>
      <c r="T10406" s="36"/>
      <c r="U10406" s="36"/>
      <c r="V10406" s="36"/>
    </row>
    <row r="10407" spans="11:22" x14ac:dyDescent="0.25">
      <c r="K10407" s="36"/>
      <c r="L10407" s="37"/>
      <c r="M10407" s="37"/>
      <c r="N10407" s="37"/>
      <c r="O10407" s="37"/>
      <c r="P10407" s="36"/>
      <c r="S10407" s="36"/>
      <c r="T10407" s="36"/>
      <c r="U10407" s="36"/>
      <c r="V10407" s="36"/>
    </row>
    <row r="10408" spans="11:22" x14ac:dyDescent="0.25">
      <c r="K10408" s="36"/>
      <c r="L10408" s="37"/>
      <c r="M10408" s="37"/>
      <c r="N10408" s="37"/>
      <c r="O10408" s="37"/>
      <c r="P10408" s="36"/>
      <c r="S10408" s="36"/>
      <c r="T10408" s="36"/>
      <c r="U10408" s="36"/>
      <c r="V10408" s="36"/>
    </row>
    <row r="10409" spans="11:22" x14ac:dyDescent="0.25">
      <c r="K10409" s="36"/>
      <c r="L10409" s="37"/>
      <c r="M10409" s="37"/>
      <c r="N10409" s="37"/>
      <c r="O10409" s="37"/>
      <c r="P10409" s="36"/>
      <c r="S10409" s="36"/>
      <c r="T10409" s="36"/>
      <c r="U10409" s="36"/>
      <c r="V10409" s="36"/>
    </row>
    <row r="10410" spans="11:22" x14ac:dyDescent="0.25">
      <c r="K10410" s="36"/>
      <c r="L10410" s="37"/>
      <c r="M10410" s="37"/>
      <c r="N10410" s="37"/>
      <c r="O10410" s="37"/>
      <c r="P10410" s="36"/>
      <c r="S10410" s="36"/>
      <c r="T10410" s="36"/>
      <c r="U10410" s="36"/>
      <c r="V10410" s="36"/>
    </row>
    <row r="10411" spans="11:22" x14ac:dyDescent="0.25">
      <c r="K10411" s="36"/>
      <c r="L10411" s="37"/>
      <c r="M10411" s="37"/>
      <c r="N10411" s="37"/>
      <c r="O10411" s="37"/>
      <c r="P10411" s="36"/>
      <c r="S10411" s="36"/>
      <c r="T10411" s="36"/>
      <c r="U10411" s="36"/>
      <c r="V10411" s="36"/>
    </row>
    <row r="10412" spans="11:22" x14ac:dyDescent="0.25">
      <c r="K10412" s="36"/>
      <c r="L10412" s="37"/>
      <c r="M10412" s="37"/>
      <c r="N10412" s="37"/>
      <c r="O10412" s="37"/>
      <c r="P10412" s="36"/>
      <c r="S10412" s="36"/>
      <c r="T10412" s="36"/>
      <c r="U10412" s="36"/>
      <c r="V10412" s="36"/>
    </row>
    <row r="10413" spans="11:22" x14ac:dyDescent="0.25">
      <c r="K10413" s="36"/>
      <c r="L10413" s="37"/>
      <c r="M10413" s="37"/>
      <c r="N10413" s="37"/>
      <c r="O10413" s="37"/>
      <c r="P10413" s="36"/>
      <c r="S10413" s="36"/>
      <c r="T10413" s="36"/>
      <c r="U10413" s="36"/>
      <c r="V10413" s="36"/>
    </row>
    <row r="10414" spans="11:22" x14ac:dyDescent="0.25">
      <c r="K10414" s="36"/>
      <c r="L10414" s="37"/>
      <c r="M10414" s="37"/>
      <c r="N10414" s="37"/>
      <c r="O10414" s="37"/>
      <c r="P10414" s="36"/>
      <c r="S10414" s="36"/>
      <c r="T10414" s="36"/>
      <c r="U10414" s="36"/>
      <c r="V10414" s="36"/>
    </row>
    <row r="10415" spans="11:22" x14ac:dyDescent="0.25">
      <c r="K10415" s="36"/>
      <c r="L10415" s="37"/>
      <c r="M10415" s="37"/>
      <c r="N10415" s="37"/>
      <c r="O10415" s="37"/>
      <c r="P10415" s="36"/>
      <c r="S10415" s="36"/>
      <c r="T10415" s="36"/>
      <c r="U10415" s="36"/>
      <c r="V10415" s="36"/>
    </row>
    <row r="10416" spans="11:22" x14ac:dyDescent="0.25">
      <c r="K10416" s="36"/>
      <c r="L10416" s="37"/>
      <c r="M10416" s="37"/>
      <c r="N10416" s="37"/>
      <c r="O10416" s="37"/>
      <c r="P10416" s="36"/>
      <c r="S10416" s="36"/>
      <c r="T10416" s="36"/>
      <c r="U10416" s="36"/>
      <c r="V10416" s="36"/>
    </row>
    <row r="10417" spans="11:22" x14ac:dyDescent="0.25">
      <c r="K10417" s="36"/>
      <c r="L10417" s="37"/>
      <c r="M10417" s="37"/>
      <c r="N10417" s="37"/>
      <c r="O10417" s="37"/>
      <c r="P10417" s="36"/>
      <c r="S10417" s="36"/>
      <c r="T10417" s="36"/>
      <c r="U10417" s="36"/>
      <c r="V10417" s="36"/>
    </row>
    <row r="10418" spans="11:22" x14ac:dyDescent="0.25">
      <c r="K10418" s="36"/>
      <c r="L10418" s="37"/>
      <c r="M10418" s="37"/>
      <c r="N10418" s="37"/>
      <c r="O10418" s="37"/>
      <c r="P10418" s="36"/>
      <c r="S10418" s="36"/>
      <c r="T10418" s="36"/>
      <c r="U10418" s="36"/>
      <c r="V10418" s="36"/>
    </row>
    <row r="10419" spans="11:22" x14ac:dyDescent="0.25">
      <c r="K10419" s="36"/>
      <c r="L10419" s="37"/>
      <c r="M10419" s="37"/>
      <c r="N10419" s="37"/>
      <c r="O10419" s="37"/>
      <c r="P10419" s="36"/>
      <c r="S10419" s="36"/>
      <c r="T10419" s="36"/>
      <c r="U10419" s="36"/>
      <c r="V10419" s="36"/>
    </row>
    <row r="10420" spans="11:22" x14ac:dyDescent="0.25">
      <c r="K10420" s="36"/>
      <c r="L10420" s="37"/>
      <c r="M10420" s="37"/>
      <c r="N10420" s="37"/>
      <c r="O10420" s="37"/>
      <c r="P10420" s="36"/>
      <c r="S10420" s="36"/>
      <c r="T10420" s="36"/>
      <c r="U10420" s="36"/>
      <c r="V10420" s="36"/>
    </row>
    <row r="10421" spans="11:22" x14ac:dyDescent="0.25">
      <c r="K10421" s="36"/>
      <c r="L10421" s="37"/>
      <c r="M10421" s="37"/>
      <c r="N10421" s="37"/>
      <c r="O10421" s="37"/>
      <c r="P10421" s="36"/>
      <c r="S10421" s="36"/>
      <c r="T10421" s="36"/>
      <c r="U10421" s="36"/>
      <c r="V10421" s="36"/>
    </row>
    <row r="10422" spans="11:22" x14ac:dyDescent="0.25">
      <c r="K10422" s="36"/>
      <c r="L10422" s="37"/>
      <c r="M10422" s="37"/>
      <c r="N10422" s="37"/>
      <c r="O10422" s="37"/>
      <c r="P10422" s="36"/>
      <c r="S10422" s="36"/>
      <c r="T10422" s="36"/>
      <c r="U10422" s="36"/>
      <c r="V10422" s="36"/>
    </row>
    <row r="10423" spans="11:22" x14ac:dyDescent="0.25">
      <c r="K10423" s="36"/>
      <c r="L10423" s="37"/>
      <c r="M10423" s="37"/>
      <c r="N10423" s="37"/>
      <c r="O10423" s="37"/>
      <c r="P10423" s="36"/>
      <c r="S10423" s="36"/>
      <c r="T10423" s="36"/>
      <c r="U10423" s="36"/>
      <c r="V10423" s="36"/>
    </row>
    <row r="10424" spans="11:22" x14ac:dyDescent="0.25">
      <c r="K10424" s="36"/>
      <c r="L10424" s="37"/>
      <c r="M10424" s="37"/>
      <c r="N10424" s="37"/>
      <c r="O10424" s="37"/>
      <c r="P10424" s="36"/>
      <c r="S10424" s="36"/>
      <c r="T10424" s="36"/>
      <c r="U10424" s="36"/>
      <c r="V10424" s="36"/>
    </row>
    <row r="10425" spans="11:22" x14ac:dyDescent="0.25">
      <c r="K10425" s="36"/>
      <c r="L10425" s="37"/>
      <c r="M10425" s="37"/>
      <c r="N10425" s="37"/>
      <c r="O10425" s="37"/>
      <c r="P10425" s="36"/>
      <c r="S10425" s="36"/>
      <c r="T10425" s="36"/>
      <c r="U10425" s="36"/>
      <c r="V10425" s="36"/>
    </row>
    <row r="10426" spans="11:22" x14ac:dyDescent="0.25">
      <c r="K10426" s="36"/>
      <c r="L10426" s="37"/>
      <c r="M10426" s="37"/>
      <c r="N10426" s="37"/>
      <c r="O10426" s="37"/>
      <c r="P10426" s="36"/>
      <c r="S10426" s="36"/>
      <c r="T10426" s="36"/>
      <c r="U10426" s="36"/>
      <c r="V10426" s="36"/>
    </row>
    <row r="10427" spans="11:22" x14ac:dyDescent="0.25">
      <c r="K10427" s="36"/>
      <c r="L10427" s="37"/>
      <c r="M10427" s="37"/>
      <c r="N10427" s="37"/>
      <c r="O10427" s="37"/>
      <c r="P10427" s="36"/>
      <c r="S10427" s="36"/>
      <c r="T10427" s="36"/>
      <c r="U10427" s="36"/>
      <c r="V10427" s="36"/>
    </row>
    <row r="10428" spans="11:22" x14ac:dyDescent="0.25">
      <c r="K10428" s="36"/>
      <c r="L10428" s="37"/>
      <c r="M10428" s="37"/>
      <c r="N10428" s="37"/>
      <c r="O10428" s="37"/>
      <c r="P10428" s="36"/>
      <c r="S10428" s="36"/>
      <c r="T10428" s="36"/>
      <c r="U10428" s="36"/>
      <c r="V10428" s="36"/>
    </row>
    <row r="10429" spans="11:22" x14ac:dyDescent="0.25">
      <c r="K10429" s="36"/>
      <c r="L10429" s="37"/>
      <c r="M10429" s="37"/>
      <c r="N10429" s="37"/>
      <c r="O10429" s="37"/>
      <c r="P10429" s="36"/>
      <c r="S10429" s="36"/>
      <c r="T10429" s="36"/>
      <c r="U10429" s="36"/>
      <c r="V10429" s="36"/>
    </row>
    <row r="10430" spans="11:22" x14ac:dyDescent="0.25">
      <c r="K10430" s="36"/>
      <c r="L10430" s="37"/>
      <c r="M10430" s="37"/>
      <c r="N10430" s="37"/>
      <c r="O10430" s="37"/>
      <c r="P10430" s="36"/>
      <c r="S10430" s="36"/>
      <c r="T10430" s="36"/>
      <c r="U10430" s="36"/>
      <c r="V10430" s="36"/>
    </row>
    <row r="10431" spans="11:22" x14ac:dyDescent="0.25">
      <c r="K10431" s="36"/>
      <c r="L10431" s="37"/>
      <c r="M10431" s="37"/>
      <c r="N10431" s="37"/>
      <c r="O10431" s="37"/>
      <c r="P10431" s="36"/>
      <c r="S10431" s="36"/>
      <c r="T10431" s="36"/>
      <c r="U10431" s="36"/>
      <c r="V10431" s="36"/>
    </row>
    <row r="10432" spans="11:22" x14ac:dyDescent="0.25">
      <c r="K10432" s="36"/>
      <c r="L10432" s="37"/>
      <c r="M10432" s="37"/>
      <c r="N10432" s="37"/>
      <c r="O10432" s="37"/>
      <c r="P10432" s="36"/>
      <c r="S10432" s="36"/>
      <c r="T10432" s="36"/>
      <c r="U10432" s="36"/>
      <c r="V10432" s="36"/>
    </row>
    <row r="10433" spans="11:22" x14ac:dyDescent="0.25">
      <c r="K10433" s="36"/>
      <c r="L10433" s="37"/>
      <c r="M10433" s="37"/>
      <c r="N10433" s="37"/>
      <c r="O10433" s="37"/>
      <c r="P10433" s="36"/>
      <c r="S10433" s="36"/>
      <c r="T10433" s="36"/>
      <c r="U10433" s="36"/>
      <c r="V10433" s="36"/>
    </row>
    <row r="10434" spans="11:22" x14ac:dyDescent="0.25">
      <c r="K10434" s="36"/>
      <c r="L10434" s="37"/>
      <c r="M10434" s="37"/>
      <c r="N10434" s="37"/>
      <c r="O10434" s="37"/>
      <c r="P10434" s="36"/>
      <c r="S10434" s="36"/>
      <c r="T10434" s="36"/>
      <c r="U10434" s="36"/>
      <c r="V10434" s="36"/>
    </row>
    <row r="10435" spans="11:22" x14ac:dyDescent="0.25">
      <c r="K10435" s="36"/>
      <c r="L10435" s="37"/>
      <c r="M10435" s="37"/>
      <c r="N10435" s="37"/>
      <c r="O10435" s="37"/>
      <c r="P10435" s="36"/>
      <c r="S10435" s="36"/>
      <c r="T10435" s="36"/>
      <c r="U10435" s="36"/>
      <c r="V10435" s="36"/>
    </row>
    <row r="10436" spans="11:22" x14ac:dyDescent="0.25">
      <c r="K10436" s="36"/>
      <c r="L10436" s="37"/>
      <c r="M10436" s="37"/>
      <c r="N10436" s="37"/>
      <c r="O10436" s="37"/>
      <c r="P10436" s="36"/>
      <c r="S10436" s="36"/>
      <c r="T10436" s="36"/>
      <c r="U10436" s="36"/>
      <c r="V10436" s="36"/>
    </row>
    <row r="10437" spans="11:22" x14ac:dyDescent="0.25">
      <c r="K10437" s="36"/>
      <c r="L10437" s="37"/>
      <c r="M10437" s="37"/>
      <c r="N10437" s="37"/>
      <c r="O10437" s="37"/>
      <c r="P10437" s="36"/>
      <c r="S10437" s="36"/>
      <c r="T10437" s="36"/>
      <c r="U10437" s="36"/>
      <c r="V10437" s="36"/>
    </row>
    <row r="10438" spans="11:22" x14ac:dyDescent="0.25">
      <c r="K10438" s="36"/>
      <c r="L10438" s="37"/>
      <c r="M10438" s="37"/>
      <c r="N10438" s="37"/>
      <c r="O10438" s="37"/>
      <c r="P10438" s="36"/>
      <c r="S10438" s="36"/>
      <c r="T10438" s="36"/>
      <c r="U10438" s="36"/>
      <c r="V10438" s="36"/>
    </row>
    <row r="10439" spans="11:22" x14ac:dyDescent="0.25">
      <c r="K10439" s="36"/>
      <c r="L10439" s="37"/>
      <c r="M10439" s="37"/>
      <c r="N10439" s="37"/>
      <c r="O10439" s="37"/>
      <c r="P10439" s="36"/>
      <c r="S10439" s="36"/>
      <c r="T10439" s="36"/>
      <c r="U10439" s="36"/>
      <c r="V10439" s="36"/>
    </row>
    <row r="10440" spans="11:22" x14ac:dyDescent="0.25">
      <c r="K10440" s="36"/>
      <c r="L10440" s="37"/>
      <c r="M10440" s="37"/>
      <c r="N10440" s="37"/>
      <c r="O10440" s="37"/>
      <c r="P10440" s="36"/>
      <c r="S10440" s="36"/>
      <c r="T10440" s="36"/>
      <c r="U10440" s="36"/>
      <c r="V10440" s="36"/>
    </row>
    <row r="10441" spans="11:22" x14ac:dyDescent="0.25">
      <c r="K10441" s="36"/>
      <c r="L10441" s="37"/>
      <c r="M10441" s="37"/>
      <c r="N10441" s="37"/>
      <c r="O10441" s="37"/>
      <c r="P10441" s="36"/>
      <c r="S10441" s="36"/>
      <c r="T10441" s="36"/>
      <c r="U10441" s="36"/>
      <c r="V10441" s="36"/>
    </row>
    <row r="10442" spans="11:22" x14ac:dyDescent="0.25">
      <c r="K10442" s="36"/>
      <c r="L10442" s="37"/>
      <c r="M10442" s="37"/>
      <c r="N10442" s="37"/>
      <c r="O10442" s="37"/>
      <c r="P10442" s="36"/>
      <c r="S10442" s="36"/>
      <c r="T10442" s="36"/>
      <c r="U10442" s="36"/>
      <c r="V10442" s="36"/>
    </row>
    <row r="10443" spans="11:22" x14ac:dyDescent="0.25">
      <c r="K10443" s="36"/>
      <c r="L10443" s="37"/>
      <c r="M10443" s="37"/>
      <c r="N10443" s="37"/>
      <c r="O10443" s="37"/>
      <c r="P10443" s="36"/>
      <c r="S10443" s="36"/>
      <c r="T10443" s="36"/>
      <c r="U10443" s="36"/>
      <c r="V10443" s="36"/>
    </row>
    <row r="10444" spans="11:22" x14ac:dyDescent="0.25">
      <c r="K10444" s="36"/>
      <c r="L10444" s="37"/>
      <c r="M10444" s="37"/>
      <c r="N10444" s="37"/>
      <c r="O10444" s="37"/>
      <c r="P10444" s="36"/>
      <c r="S10444" s="36"/>
      <c r="T10444" s="36"/>
      <c r="U10444" s="36"/>
      <c r="V10444" s="36"/>
    </row>
    <row r="10445" spans="11:22" x14ac:dyDescent="0.25">
      <c r="K10445" s="36"/>
      <c r="L10445" s="37"/>
      <c r="M10445" s="37"/>
      <c r="N10445" s="37"/>
      <c r="O10445" s="37"/>
      <c r="P10445" s="36"/>
      <c r="S10445" s="36"/>
      <c r="T10445" s="36"/>
      <c r="U10445" s="36"/>
      <c r="V10445" s="36"/>
    </row>
    <row r="10446" spans="11:22" x14ac:dyDescent="0.25">
      <c r="K10446" s="36"/>
      <c r="L10446" s="37"/>
      <c r="M10446" s="37"/>
      <c r="N10446" s="37"/>
      <c r="O10446" s="37"/>
      <c r="P10446" s="36"/>
      <c r="S10446" s="36"/>
      <c r="T10446" s="36"/>
      <c r="U10446" s="36"/>
      <c r="V10446" s="36"/>
    </row>
    <row r="10447" spans="11:22" x14ac:dyDescent="0.25">
      <c r="K10447" s="36"/>
      <c r="L10447" s="37"/>
      <c r="M10447" s="37"/>
      <c r="N10447" s="37"/>
      <c r="O10447" s="37"/>
      <c r="P10447" s="36"/>
      <c r="S10447" s="36"/>
      <c r="T10447" s="36"/>
      <c r="U10447" s="36"/>
      <c r="V10447" s="36"/>
    </row>
    <row r="10448" spans="11:22" x14ac:dyDescent="0.25">
      <c r="K10448" s="36"/>
      <c r="L10448" s="37"/>
      <c r="M10448" s="37"/>
      <c r="N10448" s="37"/>
      <c r="O10448" s="37"/>
      <c r="P10448" s="36"/>
      <c r="S10448" s="36"/>
      <c r="T10448" s="36"/>
      <c r="U10448" s="36"/>
      <c r="V10448" s="36"/>
    </row>
    <row r="10449" spans="11:22" x14ac:dyDescent="0.25">
      <c r="K10449" s="36"/>
      <c r="L10449" s="37"/>
      <c r="M10449" s="37"/>
      <c r="N10449" s="37"/>
      <c r="O10449" s="37"/>
      <c r="P10449" s="36"/>
      <c r="S10449" s="36"/>
      <c r="T10449" s="36"/>
      <c r="U10449" s="36"/>
      <c r="V10449" s="36"/>
    </row>
    <row r="10450" spans="11:22" x14ac:dyDescent="0.25">
      <c r="K10450" s="36"/>
      <c r="L10450" s="37"/>
      <c r="M10450" s="37"/>
      <c r="N10450" s="37"/>
      <c r="O10450" s="37"/>
      <c r="P10450" s="36"/>
      <c r="S10450" s="36"/>
      <c r="T10450" s="36"/>
      <c r="U10450" s="36"/>
      <c r="V10450" s="36"/>
    </row>
    <row r="10451" spans="11:22" x14ac:dyDescent="0.25">
      <c r="K10451" s="36"/>
      <c r="L10451" s="37"/>
      <c r="M10451" s="37"/>
      <c r="N10451" s="37"/>
      <c r="O10451" s="37"/>
      <c r="P10451" s="36"/>
      <c r="S10451" s="36"/>
      <c r="T10451" s="36"/>
      <c r="U10451" s="36"/>
      <c r="V10451" s="36"/>
    </row>
    <row r="10452" spans="11:22" x14ac:dyDescent="0.25">
      <c r="K10452" s="36"/>
      <c r="L10452" s="37"/>
      <c r="M10452" s="37"/>
      <c r="N10452" s="37"/>
      <c r="O10452" s="37"/>
      <c r="P10452" s="36"/>
      <c r="S10452" s="36"/>
      <c r="T10452" s="36"/>
      <c r="U10452" s="36"/>
      <c r="V10452" s="36"/>
    </row>
    <row r="10453" spans="11:22" x14ac:dyDescent="0.25">
      <c r="K10453" s="36"/>
      <c r="L10453" s="37"/>
      <c r="M10453" s="37"/>
      <c r="N10453" s="37"/>
      <c r="O10453" s="37"/>
      <c r="P10453" s="36"/>
      <c r="S10453" s="36"/>
      <c r="T10453" s="36"/>
      <c r="U10453" s="36"/>
      <c r="V10453" s="36"/>
    </row>
    <row r="10454" spans="11:22" x14ac:dyDescent="0.25">
      <c r="K10454" s="36"/>
      <c r="L10454" s="37"/>
      <c r="M10454" s="37"/>
      <c r="N10454" s="37"/>
      <c r="O10454" s="37"/>
      <c r="P10454" s="36"/>
      <c r="S10454" s="36"/>
      <c r="T10454" s="36"/>
      <c r="U10454" s="36"/>
      <c r="V10454" s="36"/>
    </row>
    <row r="10455" spans="11:22" x14ac:dyDescent="0.25">
      <c r="K10455" s="36"/>
      <c r="L10455" s="37"/>
      <c r="M10455" s="37"/>
      <c r="N10455" s="37"/>
      <c r="O10455" s="37"/>
      <c r="P10455" s="36"/>
      <c r="S10455" s="36"/>
      <c r="T10455" s="36"/>
      <c r="U10455" s="36"/>
      <c r="V10455" s="36"/>
    </row>
    <row r="10456" spans="11:22" x14ac:dyDescent="0.25">
      <c r="K10456" s="36"/>
      <c r="L10456" s="37"/>
      <c r="M10456" s="37"/>
      <c r="N10456" s="37"/>
      <c r="O10456" s="37"/>
      <c r="P10456" s="36"/>
      <c r="S10456" s="36"/>
      <c r="T10456" s="36"/>
      <c r="U10456" s="36"/>
      <c r="V10456" s="36"/>
    </row>
    <row r="10457" spans="11:22" x14ac:dyDescent="0.25">
      <c r="K10457" s="36"/>
      <c r="L10457" s="37"/>
      <c r="M10457" s="37"/>
      <c r="N10457" s="37"/>
      <c r="O10457" s="37"/>
      <c r="P10457" s="36"/>
      <c r="S10457" s="36"/>
      <c r="T10457" s="36"/>
      <c r="U10457" s="36"/>
      <c r="V10457" s="36"/>
    </row>
    <row r="10458" spans="11:22" x14ac:dyDescent="0.25">
      <c r="K10458" s="36"/>
      <c r="L10458" s="37"/>
      <c r="M10458" s="37"/>
      <c r="N10458" s="37"/>
      <c r="O10458" s="37"/>
      <c r="P10458" s="36"/>
      <c r="S10458" s="36"/>
      <c r="T10458" s="36"/>
      <c r="U10458" s="36"/>
      <c r="V10458" s="36"/>
    </row>
    <row r="10459" spans="11:22" x14ac:dyDescent="0.25">
      <c r="K10459" s="36"/>
      <c r="L10459" s="37"/>
      <c r="M10459" s="37"/>
      <c r="N10459" s="37"/>
      <c r="O10459" s="37"/>
      <c r="P10459" s="36"/>
      <c r="S10459" s="36"/>
      <c r="T10459" s="36"/>
      <c r="U10459" s="36"/>
      <c r="V10459" s="36"/>
    </row>
    <row r="10460" spans="11:22" x14ac:dyDescent="0.25">
      <c r="K10460" s="36"/>
      <c r="L10460" s="37"/>
      <c r="M10460" s="37"/>
      <c r="N10460" s="37"/>
      <c r="O10460" s="37"/>
      <c r="P10460" s="36"/>
      <c r="S10460" s="36"/>
      <c r="T10460" s="36"/>
      <c r="U10460" s="36"/>
      <c r="V10460" s="36"/>
    </row>
    <row r="10461" spans="11:22" x14ac:dyDescent="0.25">
      <c r="K10461" s="36"/>
      <c r="L10461" s="37"/>
      <c r="M10461" s="37"/>
      <c r="N10461" s="37"/>
      <c r="O10461" s="37"/>
      <c r="P10461" s="36"/>
      <c r="S10461" s="36"/>
      <c r="T10461" s="36"/>
      <c r="U10461" s="36"/>
      <c r="V10461" s="36"/>
    </row>
    <row r="10462" spans="11:22" x14ac:dyDescent="0.25">
      <c r="K10462" s="36"/>
      <c r="L10462" s="37"/>
      <c r="M10462" s="37"/>
      <c r="N10462" s="37"/>
      <c r="O10462" s="37"/>
      <c r="P10462" s="36"/>
      <c r="S10462" s="36"/>
      <c r="T10462" s="36"/>
      <c r="U10462" s="36"/>
      <c r="V10462" s="36"/>
    </row>
    <row r="10463" spans="11:22" x14ac:dyDescent="0.25">
      <c r="K10463" s="36"/>
      <c r="L10463" s="37"/>
      <c r="M10463" s="37"/>
      <c r="N10463" s="37"/>
      <c r="O10463" s="37"/>
      <c r="P10463" s="36"/>
      <c r="S10463" s="36"/>
      <c r="T10463" s="36"/>
      <c r="U10463" s="36"/>
      <c r="V10463" s="36"/>
    </row>
    <row r="10464" spans="11:22" x14ac:dyDescent="0.25">
      <c r="K10464" s="36"/>
      <c r="L10464" s="37"/>
      <c r="M10464" s="37"/>
      <c r="N10464" s="37"/>
      <c r="O10464" s="37"/>
      <c r="P10464" s="36"/>
      <c r="S10464" s="36"/>
      <c r="T10464" s="36"/>
      <c r="U10464" s="36"/>
      <c r="V10464" s="36"/>
    </row>
    <row r="10465" spans="11:22" x14ac:dyDescent="0.25">
      <c r="K10465" s="36"/>
      <c r="L10465" s="37"/>
      <c r="M10465" s="37"/>
      <c r="N10465" s="37"/>
      <c r="O10465" s="37"/>
      <c r="P10465" s="36"/>
      <c r="S10465" s="36"/>
      <c r="T10465" s="36"/>
      <c r="U10465" s="36"/>
      <c r="V10465" s="36"/>
    </row>
    <row r="10466" spans="11:22" x14ac:dyDescent="0.25">
      <c r="K10466" s="36"/>
      <c r="L10466" s="37"/>
      <c r="M10466" s="37"/>
      <c r="N10466" s="37"/>
      <c r="O10466" s="37"/>
      <c r="P10466" s="36"/>
      <c r="S10466" s="36"/>
      <c r="T10466" s="36"/>
      <c r="U10466" s="36"/>
      <c r="V10466" s="36"/>
    </row>
    <row r="10467" spans="11:22" x14ac:dyDescent="0.25">
      <c r="K10467" s="36"/>
      <c r="L10467" s="37"/>
      <c r="M10467" s="37"/>
      <c r="N10467" s="37"/>
      <c r="O10467" s="37"/>
      <c r="P10467" s="36"/>
      <c r="S10467" s="36"/>
      <c r="T10467" s="36"/>
      <c r="U10467" s="36"/>
      <c r="V10467" s="36"/>
    </row>
    <row r="10468" spans="11:22" x14ac:dyDescent="0.25">
      <c r="K10468" s="36"/>
      <c r="L10468" s="37"/>
      <c r="M10468" s="37"/>
      <c r="N10468" s="37"/>
      <c r="O10468" s="37"/>
      <c r="P10468" s="36"/>
      <c r="S10468" s="36"/>
      <c r="T10468" s="36"/>
      <c r="U10468" s="36"/>
      <c r="V10468" s="36"/>
    </row>
    <row r="10469" spans="11:22" x14ac:dyDescent="0.25">
      <c r="K10469" s="36"/>
      <c r="L10469" s="37"/>
      <c r="M10469" s="37"/>
      <c r="N10469" s="37"/>
      <c r="O10469" s="37"/>
      <c r="P10469" s="36"/>
      <c r="S10469" s="36"/>
      <c r="T10469" s="36"/>
      <c r="U10469" s="36"/>
      <c r="V10469" s="36"/>
    </row>
    <row r="10470" spans="11:22" x14ac:dyDescent="0.25">
      <c r="K10470" s="36"/>
      <c r="L10470" s="37"/>
      <c r="M10470" s="37"/>
      <c r="N10470" s="37"/>
      <c r="O10470" s="37"/>
      <c r="P10470" s="36"/>
      <c r="S10470" s="36"/>
      <c r="T10470" s="36"/>
      <c r="U10470" s="36"/>
      <c r="V10470" s="36"/>
    </row>
    <row r="10471" spans="11:22" x14ac:dyDescent="0.25">
      <c r="K10471" s="36"/>
      <c r="L10471" s="37"/>
      <c r="M10471" s="37"/>
      <c r="N10471" s="37"/>
      <c r="O10471" s="37"/>
      <c r="P10471" s="36"/>
      <c r="S10471" s="36"/>
      <c r="T10471" s="36"/>
      <c r="U10471" s="36"/>
      <c r="V10471" s="36"/>
    </row>
    <row r="10472" spans="11:22" x14ac:dyDescent="0.25">
      <c r="K10472" s="36"/>
      <c r="L10472" s="37"/>
      <c r="M10472" s="37"/>
      <c r="N10472" s="37"/>
      <c r="O10472" s="37"/>
      <c r="P10472" s="36"/>
      <c r="S10472" s="36"/>
      <c r="T10472" s="36"/>
      <c r="U10472" s="36"/>
      <c r="V10472" s="36"/>
    </row>
    <row r="10473" spans="11:22" x14ac:dyDescent="0.25">
      <c r="K10473" s="36"/>
      <c r="L10473" s="37"/>
      <c r="M10473" s="37"/>
      <c r="N10473" s="37"/>
      <c r="O10473" s="37"/>
      <c r="P10473" s="36"/>
      <c r="S10473" s="36"/>
      <c r="T10473" s="36"/>
      <c r="U10473" s="36"/>
      <c r="V10473" s="36"/>
    </row>
    <row r="10474" spans="11:22" x14ac:dyDescent="0.25">
      <c r="K10474" s="36"/>
      <c r="L10474" s="37"/>
      <c r="M10474" s="37"/>
      <c r="N10474" s="37"/>
      <c r="O10474" s="37"/>
      <c r="P10474" s="36"/>
      <c r="S10474" s="36"/>
      <c r="T10474" s="36"/>
      <c r="U10474" s="36"/>
      <c r="V10474" s="36"/>
    </row>
    <row r="10475" spans="11:22" x14ac:dyDescent="0.25">
      <c r="K10475" s="36"/>
      <c r="L10475" s="37"/>
      <c r="M10475" s="37"/>
      <c r="N10475" s="37"/>
      <c r="O10475" s="37"/>
      <c r="P10475" s="36"/>
      <c r="S10475" s="36"/>
      <c r="T10475" s="36"/>
      <c r="U10475" s="36"/>
      <c r="V10475" s="36"/>
    </row>
    <row r="10476" spans="11:22" x14ac:dyDescent="0.25">
      <c r="K10476" s="36"/>
      <c r="L10476" s="37"/>
      <c r="M10476" s="37"/>
      <c r="N10476" s="37"/>
      <c r="O10476" s="37"/>
      <c r="P10476" s="36"/>
      <c r="S10476" s="36"/>
      <c r="T10476" s="36"/>
      <c r="U10476" s="36"/>
      <c r="V10476" s="36"/>
    </row>
    <row r="10477" spans="11:22" x14ac:dyDescent="0.25">
      <c r="K10477" s="36"/>
      <c r="L10477" s="37"/>
      <c r="M10477" s="37"/>
      <c r="N10477" s="37"/>
      <c r="O10477" s="37"/>
      <c r="P10477" s="36"/>
      <c r="S10477" s="36"/>
      <c r="T10477" s="36"/>
      <c r="U10477" s="36"/>
      <c r="V10477" s="36"/>
    </row>
    <row r="10478" spans="11:22" x14ac:dyDescent="0.25">
      <c r="K10478" s="36"/>
      <c r="L10478" s="37"/>
      <c r="M10478" s="37"/>
      <c r="N10478" s="37"/>
      <c r="O10478" s="37"/>
      <c r="P10478" s="36"/>
      <c r="S10478" s="36"/>
      <c r="T10478" s="36"/>
      <c r="U10478" s="36"/>
      <c r="V10478" s="36"/>
    </row>
    <row r="10479" spans="11:22" x14ac:dyDescent="0.25">
      <c r="K10479" s="36"/>
      <c r="L10479" s="37"/>
      <c r="M10479" s="37"/>
      <c r="N10479" s="37"/>
      <c r="O10479" s="37"/>
      <c r="P10479" s="36"/>
      <c r="S10479" s="36"/>
      <c r="T10479" s="36"/>
      <c r="U10479" s="36"/>
      <c r="V10479" s="36"/>
    </row>
    <row r="10480" spans="11:22" x14ac:dyDescent="0.25">
      <c r="K10480" s="36"/>
      <c r="L10480" s="37"/>
      <c r="M10480" s="37"/>
      <c r="N10480" s="37"/>
      <c r="O10480" s="37"/>
      <c r="P10480" s="36"/>
      <c r="S10480" s="36"/>
      <c r="T10480" s="36"/>
      <c r="U10480" s="36"/>
      <c r="V10480" s="36"/>
    </row>
    <row r="10481" spans="11:22" x14ac:dyDescent="0.25">
      <c r="K10481" s="36"/>
      <c r="L10481" s="37"/>
      <c r="M10481" s="37"/>
      <c r="N10481" s="37"/>
      <c r="O10481" s="37"/>
      <c r="P10481" s="36"/>
      <c r="S10481" s="36"/>
      <c r="T10481" s="36"/>
      <c r="U10481" s="36"/>
      <c r="V10481" s="36"/>
    </row>
    <row r="10482" spans="11:22" x14ac:dyDescent="0.25">
      <c r="K10482" s="36"/>
      <c r="L10482" s="37"/>
      <c r="M10482" s="37"/>
      <c r="N10482" s="37"/>
      <c r="O10482" s="37"/>
      <c r="P10482" s="36"/>
      <c r="S10482" s="36"/>
      <c r="T10482" s="36"/>
      <c r="U10482" s="36"/>
      <c r="V10482" s="36"/>
    </row>
    <row r="10483" spans="11:22" x14ac:dyDescent="0.25">
      <c r="K10483" s="36"/>
      <c r="L10483" s="37"/>
      <c r="M10483" s="37"/>
      <c r="N10483" s="37"/>
      <c r="O10483" s="37"/>
      <c r="P10483" s="36"/>
      <c r="S10483" s="36"/>
      <c r="T10483" s="36"/>
      <c r="U10483" s="36"/>
      <c r="V10483" s="36"/>
    </row>
    <row r="10484" spans="11:22" x14ac:dyDescent="0.25">
      <c r="K10484" s="36"/>
      <c r="L10484" s="37"/>
      <c r="M10484" s="37"/>
      <c r="N10484" s="37"/>
      <c r="O10484" s="37"/>
      <c r="P10484" s="36"/>
      <c r="S10484" s="36"/>
      <c r="T10484" s="36"/>
      <c r="U10484" s="36"/>
      <c r="V10484" s="36"/>
    </row>
    <row r="10485" spans="11:22" x14ac:dyDescent="0.25">
      <c r="K10485" s="36"/>
      <c r="L10485" s="37"/>
      <c r="M10485" s="37"/>
      <c r="N10485" s="37"/>
      <c r="O10485" s="37"/>
      <c r="P10485" s="36"/>
      <c r="S10485" s="36"/>
      <c r="T10485" s="36"/>
      <c r="U10485" s="36"/>
      <c r="V10485" s="36"/>
    </row>
    <row r="10486" spans="11:22" x14ac:dyDescent="0.25">
      <c r="K10486" s="36"/>
      <c r="L10486" s="37"/>
      <c r="M10486" s="37"/>
      <c r="N10486" s="37"/>
      <c r="O10486" s="37"/>
      <c r="P10486" s="36"/>
      <c r="S10486" s="36"/>
      <c r="T10486" s="36"/>
      <c r="U10486" s="36"/>
      <c r="V10486" s="36"/>
    </row>
    <row r="10487" spans="11:22" x14ac:dyDescent="0.25">
      <c r="K10487" s="36"/>
      <c r="L10487" s="37"/>
      <c r="M10487" s="37"/>
      <c r="N10487" s="37"/>
      <c r="O10487" s="37"/>
      <c r="P10487" s="36"/>
      <c r="S10487" s="36"/>
      <c r="T10487" s="36"/>
      <c r="U10487" s="36"/>
      <c r="V10487" s="36"/>
    </row>
    <row r="10488" spans="11:22" x14ac:dyDescent="0.25">
      <c r="K10488" s="36"/>
      <c r="L10488" s="37"/>
      <c r="M10488" s="37"/>
      <c r="N10488" s="37"/>
      <c r="O10488" s="37"/>
      <c r="P10488" s="36"/>
      <c r="S10488" s="36"/>
      <c r="T10488" s="36"/>
      <c r="U10488" s="36"/>
      <c r="V10488" s="36"/>
    </row>
    <row r="10489" spans="11:22" x14ac:dyDescent="0.25">
      <c r="K10489" s="36"/>
      <c r="L10489" s="37"/>
      <c r="M10489" s="37"/>
      <c r="N10489" s="37"/>
      <c r="O10489" s="37"/>
      <c r="P10489" s="36"/>
      <c r="S10489" s="36"/>
      <c r="T10489" s="36"/>
      <c r="U10489" s="36"/>
      <c r="V10489" s="36"/>
    </row>
    <row r="10490" spans="11:22" x14ac:dyDescent="0.25">
      <c r="K10490" s="36"/>
      <c r="L10490" s="37"/>
      <c r="M10490" s="37"/>
      <c r="N10490" s="37"/>
      <c r="O10490" s="37"/>
      <c r="P10490" s="36"/>
      <c r="S10490" s="36"/>
      <c r="T10490" s="36"/>
      <c r="U10490" s="36"/>
      <c r="V10490" s="36"/>
    </row>
    <row r="10491" spans="11:22" x14ac:dyDescent="0.25">
      <c r="K10491" s="36"/>
      <c r="L10491" s="37"/>
      <c r="M10491" s="37"/>
      <c r="N10491" s="37"/>
      <c r="O10491" s="37"/>
      <c r="P10491" s="36"/>
      <c r="S10491" s="36"/>
      <c r="T10491" s="36"/>
      <c r="U10491" s="36"/>
      <c r="V10491" s="36"/>
    </row>
    <row r="10492" spans="11:22" x14ac:dyDescent="0.25">
      <c r="K10492" s="36"/>
      <c r="L10492" s="37"/>
      <c r="M10492" s="37"/>
      <c r="N10492" s="37"/>
      <c r="O10492" s="37"/>
      <c r="P10492" s="36"/>
      <c r="S10492" s="36"/>
      <c r="T10492" s="36"/>
      <c r="U10492" s="36"/>
      <c r="V10492" s="36"/>
    </row>
    <row r="10493" spans="11:22" x14ac:dyDescent="0.25">
      <c r="K10493" s="36"/>
      <c r="L10493" s="37"/>
      <c r="M10493" s="37"/>
      <c r="N10493" s="37"/>
      <c r="O10493" s="37"/>
      <c r="P10493" s="36"/>
      <c r="S10493" s="36"/>
      <c r="T10493" s="36"/>
      <c r="U10493" s="36"/>
      <c r="V10493" s="36"/>
    </row>
    <row r="10494" spans="11:22" x14ac:dyDescent="0.25">
      <c r="K10494" s="36"/>
      <c r="L10494" s="37"/>
      <c r="M10494" s="37"/>
      <c r="N10494" s="37"/>
      <c r="O10494" s="37"/>
      <c r="P10494" s="36"/>
      <c r="S10494" s="36"/>
      <c r="T10494" s="36"/>
      <c r="U10494" s="36"/>
      <c r="V10494" s="36"/>
    </row>
    <row r="10495" spans="11:22" x14ac:dyDescent="0.25">
      <c r="K10495" s="36"/>
      <c r="L10495" s="37"/>
      <c r="M10495" s="37"/>
      <c r="N10495" s="37"/>
      <c r="O10495" s="37"/>
      <c r="P10495" s="36"/>
      <c r="S10495" s="36"/>
      <c r="T10495" s="36"/>
      <c r="U10495" s="36"/>
      <c r="V10495" s="36"/>
    </row>
    <row r="10496" spans="11:22" x14ac:dyDescent="0.25">
      <c r="K10496" s="36"/>
      <c r="L10496" s="37"/>
      <c r="M10496" s="37"/>
      <c r="N10496" s="37"/>
      <c r="O10496" s="37"/>
      <c r="P10496" s="36"/>
      <c r="S10496" s="36"/>
      <c r="T10496" s="36"/>
      <c r="U10496" s="36"/>
      <c r="V10496" s="36"/>
    </row>
    <row r="10497" spans="11:22" x14ac:dyDescent="0.25">
      <c r="K10497" s="36"/>
      <c r="L10497" s="37"/>
      <c r="M10497" s="37"/>
      <c r="N10497" s="37"/>
      <c r="O10497" s="37"/>
      <c r="P10497" s="36"/>
      <c r="S10497" s="36"/>
      <c r="T10497" s="36"/>
      <c r="U10497" s="36"/>
      <c r="V10497" s="36"/>
    </row>
    <row r="10498" spans="11:22" x14ac:dyDescent="0.25">
      <c r="K10498" s="36"/>
      <c r="L10498" s="37"/>
      <c r="M10498" s="37"/>
      <c r="N10498" s="37"/>
      <c r="O10498" s="37"/>
      <c r="P10498" s="36"/>
      <c r="S10498" s="36"/>
      <c r="T10498" s="36"/>
      <c r="U10498" s="36"/>
      <c r="V10498" s="36"/>
    </row>
    <row r="10499" spans="11:22" x14ac:dyDescent="0.25">
      <c r="K10499" s="36"/>
      <c r="L10499" s="37"/>
      <c r="M10499" s="37"/>
      <c r="N10499" s="37"/>
      <c r="O10499" s="37"/>
      <c r="P10499" s="36"/>
      <c r="S10499" s="36"/>
      <c r="T10499" s="36"/>
      <c r="U10499" s="36"/>
      <c r="V10499" s="36"/>
    </row>
    <row r="10500" spans="11:22" x14ac:dyDescent="0.25">
      <c r="K10500" s="36"/>
      <c r="L10500" s="37"/>
      <c r="M10500" s="37"/>
      <c r="N10500" s="37"/>
      <c r="O10500" s="37"/>
      <c r="P10500" s="36"/>
      <c r="S10500" s="36"/>
      <c r="T10500" s="36"/>
      <c r="U10500" s="36"/>
      <c r="V10500" s="36"/>
    </row>
    <row r="10501" spans="11:22" x14ac:dyDescent="0.25">
      <c r="K10501" s="36"/>
      <c r="L10501" s="37"/>
      <c r="M10501" s="37"/>
      <c r="N10501" s="37"/>
      <c r="O10501" s="37"/>
      <c r="P10501" s="36"/>
      <c r="S10501" s="36"/>
      <c r="T10501" s="36"/>
      <c r="U10501" s="36"/>
      <c r="V10501" s="36"/>
    </row>
    <row r="10502" spans="11:22" x14ac:dyDescent="0.25">
      <c r="K10502" s="36"/>
      <c r="L10502" s="37"/>
      <c r="M10502" s="37"/>
      <c r="N10502" s="37"/>
      <c r="O10502" s="37"/>
      <c r="P10502" s="36"/>
      <c r="S10502" s="36"/>
      <c r="T10502" s="36"/>
      <c r="U10502" s="36"/>
      <c r="V10502" s="36"/>
    </row>
    <row r="10503" spans="11:22" x14ac:dyDescent="0.25">
      <c r="K10503" s="36"/>
      <c r="L10503" s="37"/>
      <c r="M10503" s="37"/>
      <c r="N10503" s="37"/>
      <c r="O10503" s="37"/>
      <c r="P10503" s="36"/>
      <c r="S10503" s="36"/>
      <c r="T10503" s="36"/>
      <c r="U10503" s="36"/>
      <c r="V10503" s="36"/>
    </row>
    <row r="10504" spans="11:22" x14ac:dyDescent="0.25">
      <c r="K10504" s="36"/>
      <c r="L10504" s="37"/>
      <c r="M10504" s="37"/>
      <c r="N10504" s="37"/>
      <c r="O10504" s="37"/>
      <c r="P10504" s="36"/>
      <c r="S10504" s="36"/>
      <c r="T10504" s="36"/>
      <c r="U10504" s="36"/>
      <c r="V10504" s="36"/>
    </row>
    <row r="10505" spans="11:22" x14ac:dyDescent="0.25">
      <c r="K10505" s="36"/>
      <c r="L10505" s="37"/>
      <c r="M10505" s="37"/>
      <c r="N10505" s="37"/>
      <c r="O10505" s="37"/>
      <c r="P10505" s="36"/>
      <c r="S10505" s="36"/>
      <c r="T10505" s="36"/>
      <c r="U10505" s="36"/>
      <c r="V10505" s="36"/>
    </row>
    <row r="10506" spans="11:22" x14ac:dyDescent="0.25">
      <c r="K10506" s="36"/>
      <c r="L10506" s="37"/>
      <c r="M10506" s="37"/>
      <c r="N10506" s="37"/>
      <c r="O10506" s="37"/>
      <c r="P10506" s="36"/>
      <c r="S10506" s="36"/>
      <c r="T10506" s="36"/>
      <c r="U10506" s="36"/>
      <c r="V10506" s="36"/>
    </row>
    <row r="10507" spans="11:22" x14ac:dyDescent="0.25">
      <c r="K10507" s="36"/>
      <c r="L10507" s="37"/>
      <c r="M10507" s="37"/>
      <c r="N10507" s="37"/>
      <c r="O10507" s="37"/>
      <c r="P10507" s="36"/>
      <c r="S10507" s="36"/>
      <c r="T10507" s="36"/>
      <c r="U10507" s="36"/>
      <c r="V10507" s="36"/>
    </row>
    <row r="10508" spans="11:22" x14ac:dyDescent="0.25">
      <c r="K10508" s="36"/>
      <c r="L10508" s="37"/>
      <c r="M10508" s="37"/>
      <c r="N10508" s="37"/>
      <c r="O10508" s="37"/>
      <c r="P10508" s="36"/>
      <c r="S10508" s="36"/>
      <c r="T10508" s="36"/>
      <c r="U10508" s="36"/>
      <c r="V10508" s="36"/>
    </row>
    <row r="10509" spans="11:22" x14ac:dyDescent="0.25">
      <c r="K10509" s="36"/>
      <c r="L10509" s="37"/>
      <c r="M10509" s="37"/>
      <c r="N10509" s="37"/>
      <c r="O10509" s="37"/>
      <c r="P10509" s="36"/>
      <c r="S10509" s="36"/>
      <c r="T10509" s="36"/>
      <c r="U10509" s="36"/>
      <c r="V10509" s="36"/>
    </row>
    <row r="10510" spans="11:22" x14ac:dyDescent="0.25">
      <c r="K10510" s="36"/>
      <c r="L10510" s="37"/>
      <c r="M10510" s="37"/>
      <c r="N10510" s="37"/>
      <c r="O10510" s="37"/>
      <c r="P10510" s="36"/>
      <c r="S10510" s="36"/>
      <c r="T10510" s="36"/>
      <c r="U10510" s="36"/>
      <c r="V10510" s="36"/>
    </row>
    <row r="10511" spans="11:22" x14ac:dyDescent="0.25">
      <c r="K10511" s="36"/>
      <c r="L10511" s="37"/>
      <c r="M10511" s="37"/>
      <c r="N10511" s="37"/>
      <c r="O10511" s="37"/>
      <c r="P10511" s="36"/>
      <c r="S10511" s="36"/>
      <c r="T10511" s="36"/>
      <c r="U10511" s="36"/>
      <c r="V10511" s="36"/>
    </row>
    <row r="10512" spans="11:22" x14ac:dyDescent="0.25">
      <c r="K10512" s="36"/>
      <c r="L10512" s="37"/>
      <c r="M10512" s="37"/>
      <c r="N10512" s="37"/>
      <c r="O10512" s="37"/>
      <c r="P10512" s="36"/>
      <c r="S10512" s="36"/>
      <c r="T10512" s="36"/>
      <c r="U10512" s="36"/>
      <c r="V10512" s="36"/>
    </row>
    <row r="10513" spans="11:22" x14ac:dyDescent="0.25">
      <c r="K10513" s="36"/>
      <c r="L10513" s="37"/>
      <c r="M10513" s="37"/>
      <c r="N10513" s="37"/>
      <c r="O10513" s="37"/>
      <c r="P10513" s="36"/>
      <c r="S10513" s="36"/>
      <c r="T10513" s="36"/>
      <c r="U10513" s="36"/>
      <c r="V10513" s="36"/>
    </row>
    <row r="10514" spans="11:22" x14ac:dyDescent="0.25">
      <c r="K10514" s="36"/>
      <c r="L10514" s="37"/>
      <c r="M10514" s="37"/>
      <c r="N10514" s="37"/>
      <c r="O10514" s="37"/>
      <c r="P10514" s="36"/>
      <c r="S10514" s="36"/>
      <c r="T10514" s="36"/>
      <c r="U10514" s="36"/>
      <c r="V10514" s="36"/>
    </row>
    <row r="10515" spans="11:22" x14ac:dyDescent="0.25">
      <c r="K10515" s="36"/>
      <c r="L10515" s="37"/>
      <c r="M10515" s="37"/>
      <c r="N10515" s="37"/>
      <c r="O10515" s="37"/>
      <c r="P10515" s="36"/>
      <c r="S10515" s="36"/>
      <c r="T10515" s="36"/>
      <c r="U10515" s="36"/>
      <c r="V10515" s="36"/>
    </row>
    <row r="10516" spans="11:22" x14ac:dyDescent="0.25">
      <c r="K10516" s="36"/>
      <c r="L10516" s="37"/>
      <c r="M10516" s="37"/>
      <c r="N10516" s="37"/>
      <c r="O10516" s="37"/>
      <c r="P10516" s="36"/>
      <c r="S10516" s="36"/>
      <c r="T10516" s="36"/>
      <c r="U10516" s="36"/>
      <c r="V10516" s="36"/>
    </row>
    <row r="10517" spans="11:22" x14ac:dyDescent="0.25">
      <c r="K10517" s="36"/>
      <c r="L10517" s="37"/>
      <c r="M10517" s="37"/>
      <c r="N10517" s="37"/>
      <c r="O10517" s="37"/>
      <c r="P10517" s="36"/>
      <c r="S10517" s="36"/>
      <c r="T10517" s="36"/>
      <c r="U10517" s="36"/>
      <c r="V10517" s="36"/>
    </row>
    <row r="10518" spans="11:22" x14ac:dyDescent="0.25">
      <c r="K10518" s="36"/>
      <c r="L10518" s="37"/>
      <c r="M10518" s="37"/>
      <c r="N10518" s="37"/>
      <c r="O10518" s="37"/>
      <c r="P10518" s="36"/>
      <c r="S10518" s="36"/>
      <c r="T10518" s="36"/>
      <c r="U10518" s="36"/>
      <c r="V10518" s="36"/>
    </row>
    <row r="10519" spans="11:22" x14ac:dyDescent="0.25">
      <c r="K10519" s="36"/>
      <c r="L10519" s="37"/>
      <c r="M10519" s="37"/>
      <c r="N10519" s="37"/>
      <c r="O10519" s="37"/>
      <c r="P10519" s="36"/>
      <c r="S10519" s="36"/>
      <c r="T10519" s="36"/>
      <c r="U10519" s="36"/>
      <c r="V10519" s="36"/>
    </row>
    <row r="10520" spans="11:22" x14ac:dyDescent="0.25">
      <c r="K10520" s="36"/>
      <c r="L10520" s="37"/>
      <c r="M10520" s="37"/>
      <c r="N10520" s="37"/>
      <c r="O10520" s="37"/>
      <c r="P10520" s="36"/>
      <c r="S10520" s="36"/>
      <c r="T10520" s="36"/>
      <c r="U10520" s="36"/>
      <c r="V10520" s="36"/>
    </row>
    <row r="10521" spans="11:22" x14ac:dyDescent="0.25">
      <c r="K10521" s="36"/>
      <c r="L10521" s="37"/>
      <c r="M10521" s="37"/>
      <c r="N10521" s="37"/>
      <c r="O10521" s="37"/>
      <c r="P10521" s="36"/>
      <c r="S10521" s="36"/>
      <c r="T10521" s="36"/>
      <c r="U10521" s="36"/>
      <c r="V10521" s="36"/>
    </row>
    <row r="10522" spans="11:22" x14ac:dyDescent="0.25">
      <c r="K10522" s="36"/>
      <c r="L10522" s="37"/>
      <c r="M10522" s="37"/>
      <c r="N10522" s="37"/>
      <c r="O10522" s="37"/>
      <c r="P10522" s="36"/>
      <c r="S10522" s="36"/>
      <c r="T10522" s="36"/>
      <c r="U10522" s="36"/>
      <c r="V10522" s="36"/>
    </row>
    <row r="10523" spans="11:22" x14ac:dyDescent="0.25">
      <c r="K10523" s="36"/>
      <c r="L10523" s="37"/>
      <c r="M10523" s="37"/>
      <c r="N10523" s="37"/>
      <c r="O10523" s="37"/>
      <c r="P10523" s="36"/>
      <c r="S10523" s="36"/>
      <c r="T10523" s="36"/>
      <c r="U10523" s="36"/>
      <c r="V10523" s="36"/>
    </row>
    <row r="10524" spans="11:22" x14ac:dyDescent="0.25">
      <c r="K10524" s="36"/>
      <c r="L10524" s="37"/>
      <c r="M10524" s="37"/>
      <c r="N10524" s="37"/>
      <c r="O10524" s="37"/>
      <c r="P10524" s="36"/>
      <c r="S10524" s="36"/>
      <c r="T10524" s="36"/>
      <c r="U10524" s="36"/>
      <c r="V10524" s="36"/>
    </row>
    <row r="10525" spans="11:22" x14ac:dyDescent="0.25">
      <c r="K10525" s="36"/>
      <c r="L10525" s="37"/>
      <c r="M10525" s="37"/>
      <c r="N10525" s="37"/>
      <c r="O10525" s="37"/>
      <c r="P10525" s="36"/>
      <c r="S10525" s="36"/>
      <c r="T10525" s="36"/>
      <c r="U10525" s="36"/>
      <c r="V10525" s="36"/>
    </row>
    <row r="10526" spans="11:22" x14ac:dyDescent="0.25">
      <c r="K10526" s="36"/>
      <c r="L10526" s="37"/>
      <c r="M10526" s="37"/>
      <c r="N10526" s="37"/>
      <c r="O10526" s="37"/>
      <c r="P10526" s="36"/>
      <c r="S10526" s="36"/>
      <c r="T10526" s="36"/>
      <c r="U10526" s="36"/>
      <c r="V10526" s="36"/>
    </row>
    <row r="10527" spans="11:22" x14ac:dyDescent="0.25">
      <c r="K10527" s="36"/>
      <c r="L10527" s="37"/>
      <c r="M10527" s="37"/>
      <c r="N10527" s="37"/>
      <c r="O10527" s="37"/>
      <c r="P10527" s="36"/>
      <c r="S10527" s="36"/>
      <c r="T10527" s="36"/>
      <c r="U10527" s="36"/>
      <c r="V10527" s="36"/>
    </row>
    <row r="10528" spans="11:22" x14ac:dyDescent="0.25">
      <c r="K10528" s="36"/>
      <c r="L10528" s="37"/>
      <c r="M10528" s="37"/>
      <c r="N10528" s="37"/>
      <c r="O10528" s="37"/>
      <c r="P10528" s="36"/>
      <c r="S10528" s="36"/>
      <c r="T10528" s="36"/>
      <c r="U10528" s="36"/>
      <c r="V10528" s="36"/>
    </row>
    <row r="10529" spans="11:22" x14ac:dyDescent="0.25">
      <c r="K10529" s="36"/>
      <c r="L10529" s="37"/>
      <c r="M10529" s="37"/>
      <c r="N10529" s="37"/>
      <c r="O10529" s="37"/>
      <c r="P10529" s="36"/>
      <c r="S10529" s="36"/>
      <c r="T10529" s="36"/>
      <c r="U10529" s="36"/>
      <c r="V10529" s="36"/>
    </row>
    <row r="10530" spans="11:22" x14ac:dyDescent="0.25">
      <c r="K10530" s="36"/>
      <c r="L10530" s="37"/>
      <c r="M10530" s="37"/>
      <c r="N10530" s="37"/>
      <c r="O10530" s="37"/>
      <c r="P10530" s="36"/>
      <c r="S10530" s="36"/>
      <c r="T10530" s="36"/>
      <c r="U10530" s="36"/>
      <c r="V10530" s="36"/>
    </row>
    <row r="10531" spans="11:22" x14ac:dyDescent="0.25">
      <c r="K10531" s="36"/>
      <c r="L10531" s="37"/>
      <c r="M10531" s="37"/>
      <c r="N10531" s="37"/>
      <c r="O10531" s="37"/>
      <c r="P10531" s="36"/>
      <c r="S10531" s="36"/>
      <c r="T10531" s="36"/>
      <c r="U10531" s="36"/>
      <c r="V10531" s="36"/>
    </row>
    <row r="10532" spans="11:22" x14ac:dyDescent="0.25">
      <c r="K10532" s="36"/>
      <c r="L10532" s="37"/>
      <c r="M10532" s="37"/>
      <c r="N10532" s="37"/>
      <c r="O10532" s="37"/>
      <c r="P10532" s="36"/>
      <c r="S10532" s="36"/>
      <c r="T10532" s="36"/>
      <c r="U10532" s="36"/>
      <c r="V10532" s="36"/>
    </row>
    <row r="10533" spans="11:22" x14ac:dyDescent="0.25">
      <c r="K10533" s="36"/>
      <c r="L10533" s="37"/>
      <c r="M10533" s="37"/>
      <c r="N10533" s="37"/>
      <c r="O10533" s="37"/>
      <c r="P10533" s="36"/>
      <c r="S10533" s="36"/>
      <c r="T10533" s="36"/>
      <c r="U10533" s="36"/>
      <c r="V10533" s="36"/>
    </row>
    <row r="10534" spans="11:22" x14ac:dyDescent="0.25">
      <c r="K10534" s="36"/>
      <c r="L10534" s="37"/>
      <c r="M10534" s="37"/>
      <c r="N10534" s="37"/>
      <c r="O10534" s="37"/>
      <c r="P10534" s="36"/>
      <c r="S10534" s="36"/>
      <c r="T10534" s="36"/>
      <c r="U10534" s="36"/>
      <c r="V10534" s="36"/>
    </row>
    <row r="10535" spans="11:22" x14ac:dyDescent="0.25">
      <c r="K10535" s="36"/>
      <c r="L10535" s="37"/>
      <c r="M10535" s="37"/>
      <c r="N10535" s="37"/>
      <c r="O10535" s="37"/>
      <c r="P10535" s="36"/>
      <c r="S10535" s="36"/>
      <c r="T10535" s="36"/>
      <c r="U10535" s="36"/>
      <c r="V10535" s="36"/>
    </row>
    <row r="10536" spans="11:22" x14ac:dyDescent="0.25">
      <c r="K10536" s="36"/>
      <c r="L10536" s="37"/>
      <c r="M10536" s="37"/>
      <c r="N10536" s="37"/>
      <c r="O10536" s="37"/>
      <c r="P10536" s="36"/>
      <c r="S10536" s="36"/>
      <c r="T10536" s="36"/>
      <c r="U10536" s="36"/>
      <c r="V10536" s="36"/>
    </row>
    <row r="10537" spans="11:22" x14ac:dyDescent="0.25">
      <c r="K10537" s="36"/>
      <c r="L10537" s="37"/>
      <c r="M10537" s="37"/>
      <c r="N10537" s="37"/>
      <c r="O10537" s="37"/>
      <c r="P10537" s="36"/>
      <c r="S10537" s="36"/>
      <c r="T10537" s="36"/>
      <c r="U10537" s="36"/>
      <c r="V10537" s="36"/>
    </row>
    <row r="10538" spans="11:22" x14ac:dyDescent="0.25">
      <c r="K10538" s="36"/>
      <c r="L10538" s="37"/>
      <c r="M10538" s="37"/>
      <c r="N10538" s="37"/>
      <c r="O10538" s="37"/>
      <c r="P10538" s="36"/>
      <c r="S10538" s="36"/>
      <c r="T10538" s="36"/>
      <c r="U10538" s="36"/>
      <c r="V10538" s="36"/>
    </row>
    <row r="10539" spans="11:22" x14ac:dyDescent="0.25">
      <c r="K10539" s="36"/>
      <c r="L10539" s="37"/>
      <c r="M10539" s="37"/>
      <c r="N10539" s="37"/>
      <c r="O10539" s="37"/>
      <c r="P10539" s="36"/>
      <c r="S10539" s="36"/>
      <c r="T10539" s="36"/>
      <c r="U10539" s="36"/>
      <c r="V10539" s="36"/>
    </row>
    <row r="10540" spans="11:22" x14ac:dyDescent="0.25">
      <c r="K10540" s="36"/>
      <c r="L10540" s="37"/>
      <c r="M10540" s="37"/>
      <c r="N10540" s="37"/>
      <c r="O10540" s="37"/>
      <c r="P10540" s="36"/>
      <c r="S10540" s="36"/>
      <c r="T10540" s="36"/>
      <c r="U10540" s="36"/>
      <c r="V10540" s="36"/>
    </row>
    <row r="10541" spans="11:22" x14ac:dyDescent="0.25">
      <c r="K10541" s="36"/>
      <c r="L10541" s="37"/>
      <c r="M10541" s="37"/>
      <c r="N10541" s="37"/>
      <c r="O10541" s="37"/>
      <c r="P10541" s="36"/>
      <c r="S10541" s="36"/>
      <c r="T10541" s="36"/>
      <c r="U10541" s="36"/>
      <c r="V10541" s="36"/>
    </row>
    <row r="10542" spans="11:22" x14ac:dyDescent="0.25">
      <c r="K10542" s="36"/>
      <c r="L10542" s="37"/>
      <c r="M10542" s="37"/>
      <c r="N10542" s="37"/>
      <c r="O10542" s="37"/>
      <c r="P10542" s="36"/>
      <c r="S10542" s="36"/>
      <c r="T10542" s="36"/>
      <c r="U10542" s="36"/>
      <c r="V10542" s="36"/>
    </row>
    <row r="10543" spans="11:22" x14ac:dyDescent="0.25">
      <c r="K10543" s="36"/>
      <c r="L10543" s="37"/>
      <c r="M10543" s="37"/>
      <c r="N10543" s="37"/>
      <c r="O10543" s="37"/>
      <c r="P10543" s="36"/>
      <c r="S10543" s="36"/>
      <c r="T10543" s="36"/>
      <c r="U10543" s="36"/>
      <c r="V10543" s="36"/>
    </row>
    <row r="10544" spans="11:22" x14ac:dyDescent="0.25">
      <c r="K10544" s="36"/>
      <c r="L10544" s="37"/>
      <c r="M10544" s="37"/>
      <c r="N10544" s="37"/>
      <c r="O10544" s="37"/>
      <c r="P10544" s="36"/>
      <c r="S10544" s="36"/>
      <c r="T10544" s="36"/>
      <c r="U10544" s="36"/>
      <c r="V10544" s="36"/>
    </row>
    <row r="10545" spans="11:22" x14ac:dyDescent="0.25">
      <c r="K10545" s="36"/>
      <c r="L10545" s="37"/>
      <c r="M10545" s="37"/>
      <c r="N10545" s="37"/>
      <c r="O10545" s="37"/>
      <c r="P10545" s="36"/>
      <c r="S10545" s="36"/>
      <c r="T10545" s="36"/>
      <c r="U10545" s="36"/>
      <c r="V10545" s="36"/>
    </row>
    <row r="10546" spans="11:22" x14ac:dyDescent="0.25">
      <c r="K10546" s="36"/>
      <c r="L10546" s="37"/>
      <c r="M10546" s="37"/>
      <c r="N10546" s="37"/>
      <c r="O10546" s="37"/>
      <c r="P10546" s="36"/>
      <c r="S10546" s="36"/>
      <c r="T10546" s="36"/>
      <c r="U10546" s="36"/>
      <c r="V10546" s="36"/>
    </row>
    <row r="10547" spans="11:22" x14ac:dyDescent="0.25">
      <c r="K10547" s="36"/>
      <c r="L10547" s="37"/>
      <c r="M10547" s="37"/>
      <c r="N10547" s="37"/>
      <c r="O10547" s="37"/>
      <c r="P10547" s="36"/>
      <c r="S10547" s="36"/>
      <c r="T10547" s="36"/>
      <c r="U10547" s="36"/>
      <c r="V10547" s="36"/>
    </row>
    <row r="10548" spans="11:22" x14ac:dyDescent="0.25">
      <c r="K10548" s="36"/>
      <c r="L10548" s="37"/>
      <c r="M10548" s="37"/>
      <c r="N10548" s="37"/>
      <c r="O10548" s="37"/>
      <c r="P10548" s="36"/>
      <c r="S10548" s="36"/>
      <c r="T10548" s="36"/>
      <c r="U10548" s="36"/>
      <c r="V10548" s="36"/>
    </row>
    <row r="10549" spans="11:22" x14ac:dyDescent="0.25">
      <c r="K10549" s="36"/>
      <c r="L10549" s="37"/>
      <c r="M10549" s="37"/>
      <c r="N10549" s="37"/>
      <c r="O10549" s="37"/>
      <c r="P10549" s="36"/>
      <c r="S10549" s="36"/>
      <c r="T10549" s="36"/>
      <c r="U10549" s="36"/>
      <c r="V10549" s="36"/>
    </row>
    <row r="10550" spans="11:22" x14ac:dyDescent="0.25">
      <c r="K10550" s="36"/>
      <c r="L10550" s="37"/>
      <c r="M10550" s="37"/>
      <c r="N10550" s="37"/>
      <c r="O10550" s="37"/>
      <c r="P10550" s="36"/>
      <c r="S10550" s="36"/>
      <c r="T10550" s="36"/>
      <c r="U10550" s="36"/>
      <c r="V10550" s="36"/>
    </row>
    <row r="10551" spans="11:22" x14ac:dyDescent="0.25">
      <c r="K10551" s="36"/>
      <c r="L10551" s="37"/>
      <c r="M10551" s="37"/>
      <c r="N10551" s="37"/>
      <c r="O10551" s="37"/>
      <c r="P10551" s="36"/>
      <c r="S10551" s="36"/>
      <c r="T10551" s="36"/>
      <c r="U10551" s="36"/>
      <c r="V10551" s="36"/>
    </row>
    <row r="10552" spans="11:22" x14ac:dyDescent="0.25">
      <c r="K10552" s="36"/>
      <c r="L10552" s="37"/>
      <c r="M10552" s="37"/>
      <c r="N10552" s="37"/>
      <c r="O10552" s="37"/>
      <c r="P10552" s="36"/>
      <c r="S10552" s="36"/>
      <c r="T10552" s="36"/>
      <c r="U10552" s="36"/>
      <c r="V10552" s="36"/>
    </row>
    <row r="10553" spans="11:22" x14ac:dyDescent="0.25">
      <c r="K10553" s="36"/>
      <c r="L10553" s="37"/>
      <c r="M10553" s="37"/>
      <c r="N10553" s="37"/>
      <c r="O10553" s="37"/>
      <c r="P10553" s="36"/>
      <c r="S10553" s="36"/>
      <c r="T10553" s="36"/>
      <c r="U10553" s="36"/>
      <c r="V10553" s="36"/>
    </row>
    <row r="10554" spans="11:22" x14ac:dyDescent="0.25">
      <c r="K10554" s="36"/>
      <c r="L10554" s="37"/>
      <c r="M10554" s="37"/>
      <c r="N10554" s="37"/>
      <c r="O10554" s="37"/>
      <c r="P10554" s="36"/>
      <c r="S10554" s="36"/>
      <c r="T10554" s="36"/>
      <c r="U10554" s="36"/>
      <c r="V10554" s="36"/>
    </row>
    <row r="10555" spans="11:22" x14ac:dyDescent="0.25">
      <c r="K10555" s="36"/>
      <c r="L10555" s="37"/>
      <c r="M10555" s="37"/>
      <c r="N10555" s="37"/>
      <c r="O10555" s="37"/>
      <c r="P10555" s="36"/>
      <c r="S10555" s="36"/>
      <c r="T10555" s="36"/>
      <c r="U10555" s="36"/>
      <c r="V10555" s="36"/>
    </row>
    <row r="10556" spans="11:22" x14ac:dyDescent="0.25">
      <c r="K10556" s="36"/>
      <c r="L10556" s="37"/>
      <c r="M10556" s="37"/>
      <c r="N10556" s="37"/>
      <c r="O10556" s="37"/>
      <c r="P10556" s="36"/>
      <c r="S10556" s="36"/>
      <c r="T10556" s="36"/>
      <c r="U10556" s="36"/>
      <c r="V10556" s="36"/>
    </row>
    <row r="10557" spans="11:22" x14ac:dyDescent="0.25">
      <c r="K10557" s="36"/>
      <c r="L10557" s="37"/>
      <c r="M10557" s="37"/>
      <c r="N10557" s="37"/>
      <c r="O10557" s="37"/>
      <c r="P10557" s="36"/>
      <c r="S10557" s="36"/>
      <c r="T10557" s="36"/>
      <c r="U10557" s="36"/>
      <c r="V10557" s="36"/>
    </row>
    <row r="10558" spans="11:22" x14ac:dyDescent="0.25">
      <c r="K10558" s="36"/>
      <c r="L10558" s="37"/>
      <c r="M10558" s="37"/>
      <c r="N10558" s="37"/>
      <c r="O10558" s="37"/>
      <c r="P10558" s="36"/>
      <c r="S10558" s="36"/>
      <c r="T10558" s="36"/>
      <c r="U10558" s="36"/>
      <c r="V10558" s="36"/>
    </row>
    <row r="10559" spans="11:22" x14ac:dyDescent="0.25">
      <c r="K10559" s="36"/>
      <c r="L10559" s="37"/>
      <c r="M10559" s="37"/>
      <c r="N10559" s="37"/>
      <c r="O10559" s="37"/>
      <c r="P10559" s="36"/>
      <c r="S10559" s="36"/>
      <c r="T10559" s="36"/>
      <c r="U10559" s="36"/>
      <c r="V10559" s="36"/>
    </row>
    <row r="10560" spans="11:22" x14ac:dyDescent="0.25">
      <c r="K10560" s="36"/>
      <c r="L10560" s="37"/>
      <c r="M10560" s="37"/>
      <c r="N10560" s="37"/>
      <c r="O10560" s="37"/>
      <c r="P10560" s="36"/>
      <c r="S10560" s="36"/>
      <c r="T10560" s="36"/>
      <c r="U10560" s="36"/>
      <c r="V10560" s="36"/>
    </row>
    <row r="10561" spans="11:22" x14ac:dyDescent="0.25">
      <c r="K10561" s="36"/>
      <c r="L10561" s="37"/>
      <c r="M10561" s="37"/>
      <c r="N10561" s="37"/>
      <c r="O10561" s="37"/>
      <c r="P10561" s="36"/>
      <c r="S10561" s="36"/>
      <c r="T10561" s="36"/>
      <c r="U10561" s="36"/>
      <c r="V10561" s="36"/>
    </row>
    <row r="10562" spans="11:22" x14ac:dyDescent="0.25">
      <c r="K10562" s="36"/>
      <c r="L10562" s="37"/>
      <c r="M10562" s="37"/>
      <c r="N10562" s="37"/>
      <c r="O10562" s="37"/>
      <c r="P10562" s="36"/>
      <c r="S10562" s="36"/>
      <c r="T10562" s="36"/>
      <c r="U10562" s="36"/>
      <c r="V10562" s="36"/>
    </row>
    <row r="10563" spans="11:22" x14ac:dyDescent="0.25">
      <c r="K10563" s="36"/>
      <c r="L10563" s="37"/>
      <c r="M10563" s="37"/>
      <c r="N10563" s="37"/>
      <c r="O10563" s="37"/>
      <c r="P10563" s="36"/>
      <c r="S10563" s="36"/>
      <c r="T10563" s="36"/>
      <c r="U10563" s="36"/>
      <c r="V10563" s="36"/>
    </row>
    <row r="10564" spans="11:22" x14ac:dyDescent="0.25">
      <c r="K10564" s="36"/>
      <c r="L10564" s="37"/>
      <c r="M10564" s="37"/>
      <c r="N10564" s="37"/>
      <c r="O10564" s="37"/>
      <c r="P10564" s="36"/>
      <c r="S10564" s="36"/>
      <c r="T10564" s="36"/>
      <c r="U10564" s="36"/>
      <c r="V10564" s="36"/>
    </row>
    <row r="10565" spans="11:22" x14ac:dyDescent="0.25">
      <c r="K10565" s="36"/>
      <c r="L10565" s="37"/>
      <c r="M10565" s="37"/>
      <c r="N10565" s="37"/>
      <c r="O10565" s="37"/>
      <c r="P10565" s="36"/>
      <c r="S10565" s="36"/>
      <c r="T10565" s="36"/>
      <c r="U10565" s="36"/>
      <c r="V10565" s="36"/>
    </row>
    <row r="10566" spans="11:22" x14ac:dyDescent="0.25">
      <c r="K10566" s="36"/>
      <c r="L10566" s="37"/>
      <c r="M10566" s="37"/>
      <c r="N10566" s="37"/>
      <c r="O10566" s="37"/>
      <c r="P10566" s="36"/>
      <c r="S10566" s="36"/>
      <c r="T10566" s="36"/>
      <c r="U10566" s="36"/>
      <c r="V10566" s="36"/>
    </row>
    <row r="10567" spans="11:22" x14ac:dyDescent="0.25">
      <c r="K10567" s="36"/>
      <c r="L10567" s="37"/>
      <c r="M10567" s="37"/>
      <c r="N10567" s="37"/>
      <c r="O10567" s="37"/>
      <c r="P10567" s="36"/>
      <c r="S10567" s="36"/>
      <c r="T10567" s="36"/>
      <c r="U10567" s="36"/>
      <c r="V10567" s="36"/>
    </row>
    <row r="10568" spans="11:22" x14ac:dyDescent="0.25">
      <c r="K10568" s="36"/>
      <c r="L10568" s="37"/>
      <c r="M10568" s="37"/>
      <c r="N10568" s="37"/>
      <c r="O10568" s="37"/>
      <c r="P10568" s="36"/>
      <c r="S10568" s="36"/>
      <c r="T10568" s="36"/>
      <c r="U10568" s="36"/>
      <c r="V10568" s="36"/>
    </row>
    <row r="10569" spans="11:22" x14ac:dyDescent="0.25">
      <c r="K10569" s="36"/>
      <c r="L10569" s="37"/>
      <c r="M10569" s="37"/>
      <c r="N10569" s="37"/>
      <c r="O10569" s="37"/>
      <c r="P10569" s="36"/>
      <c r="S10569" s="36"/>
      <c r="T10569" s="36"/>
      <c r="U10569" s="36"/>
      <c r="V10569" s="36"/>
    </row>
    <row r="10570" spans="11:22" x14ac:dyDescent="0.25">
      <c r="K10570" s="36"/>
      <c r="L10570" s="37"/>
      <c r="M10570" s="37"/>
      <c r="N10570" s="37"/>
      <c r="O10570" s="37"/>
      <c r="P10570" s="36"/>
      <c r="S10570" s="36"/>
      <c r="T10570" s="36"/>
      <c r="U10570" s="36"/>
      <c r="V10570" s="36"/>
    </row>
    <row r="10571" spans="11:22" x14ac:dyDescent="0.25">
      <c r="K10571" s="36"/>
      <c r="L10571" s="37"/>
      <c r="M10571" s="37"/>
      <c r="N10571" s="37"/>
      <c r="O10571" s="37"/>
      <c r="P10571" s="36"/>
      <c r="S10571" s="36"/>
      <c r="T10571" s="36"/>
      <c r="U10571" s="36"/>
      <c r="V10571" s="36"/>
    </row>
    <row r="10572" spans="11:22" x14ac:dyDescent="0.25">
      <c r="K10572" s="36"/>
      <c r="L10572" s="37"/>
      <c r="M10572" s="37"/>
      <c r="N10572" s="37"/>
      <c r="O10572" s="37"/>
      <c r="P10572" s="36"/>
      <c r="S10572" s="36"/>
      <c r="T10572" s="36"/>
      <c r="U10572" s="36"/>
      <c r="V10572" s="36"/>
    </row>
    <row r="10573" spans="11:22" x14ac:dyDescent="0.25">
      <c r="K10573" s="36"/>
      <c r="L10573" s="37"/>
      <c r="M10573" s="37"/>
      <c r="N10573" s="37"/>
      <c r="O10573" s="37"/>
      <c r="P10573" s="36"/>
      <c r="S10573" s="36"/>
      <c r="T10573" s="36"/>
      <c r="U10573" s="36"/>
      <c r="V10573" s="36"/>
    </row>
    <row r="10574" spans="11:22" x14ac:dyDescent="0.25">
      <c r="K10574" s="36"/>
      <c r="L10574" s="37"/>
      <c r="M10574" s="37"/>
      <c r="N10574" s="37"/>
      <c r="O10574" s="37"/>
      <c r="P10574" s="36"/>
      <c r="S10574" s="36"/>
      <c r="T10574" s="36"/>
      <c r="U10574" s="36"/>
      <c r="V10574" s="36"/>
    </row>
    <row r="10575" spans="11:22" x14ac:dyDescent="0.25">
      <c r="K10575" s="36"/>
      <c r="L10575" s="37"/>
      <c r="M10575" s="37"/>
      <c r="N10575" s="37"/>
      <c r="O10575" s="37"/>
      <c r="P10575" s="36"/>
      <c r="S10575" s="36"/>
      <c r="T10575" s="36"/>
      <c r="U10575" s="36"/>
      <c r="V10575" s="36"/>
    </row>
    <row r="10576" spans="11:22" x14ac:dyDescent="0.25">
      <c r="K10576" s="36"/>
      <c r="L10576" s="37"/>
      <c r="M10576" s="37"/>
      <c r="N10576" s="37"/>
      <c r="O10576" s="37"/>
      <c r="P10576" s="36"/>
      <c r="S10576" s="36"/>
      <c r="T10576" s="36"/>
      <c r="U10576" s="36"/>
      <c r="V10576" s="36"/>
    </row>
    <row r="10577" spans="11:22" x14ac:dyDescent="0.25">
      <c r="K10577" s="36"/>
      <c r="L10577" s="37"/>
      <c r="M10577" s="37"/>
      <c r="N10577" s="37"/>
      <c r="O10577" s="37"/>
      <c r="P10577" s="36"/>
      <c r="S10577" s="36"/>
      <c r="T10577" s="36"/>
      <c r="U10577" s="36"/>
      <c r="V10577" s="36"/>
    </row>
    <row r="10578" spans="11:22" x14ac:dyDescent="0.25">
      <c r="K10578" s="36"/>
      <c r="L10578" s="37"/>
      <c r="M10578" s="37"/>
      <c r="N10578" s="37"/>
      <c r="O10578" s="37"/>
      <c r="P10578" s="36"/>
      <c r="S10578" s="36"/>
      <c r="T10578" s="36"/>
      <c r="U10578" s="36"/>
      <c r="V10578" s="36"/>
    </row>
    <row r="10579" spans="11:22" x14ac:dyDescent="0.25">
      <c r="K10579" s="36"/>
      <c r="L10579" s="37"/>
      <c r="M10579" s="37"/>
      <c r="N10579" s="37"/>
      <c r="O10579" s="37"/>
      <c r="P10579" s="36"/>
      <c r="S10579" s="36"/>
      <c r="T10579" s="36"/>
      <c r="U10579" s="36"/>
      <c r="V10579" s="36"/>
    </row>
    <row r="10580" spans="11:22" x14ac:dyDescent="0.25">
      <c r="K10580" s="36"/>
      <c r="L10580" s="37"/>
      <c r="M10580" s="37"/>
      <c r="N10580" s="37"/>
      <c r="O10580" s="37"/>
      <c r="P10580" s="36"/>
      <c r="S10580" s="36"/>
      <c r="T10580" s="36"/>
      <c r="U10580" s="36"/>
      <c r="V10580" s="36"/>
    </row>
    <row r="10581" spans="11:22" x14ac:dyDescent="0.25">
      <c r="K10581" s="36"/>
      <c r="L10581" s="37"/>
      <c r="M10581" s="37"/>
      <c r="N10581" s="37"/>
      <c r="O10581" s="37"/>
      <c r="P10581" s="36"/>
      <c r="S10581" s="36"/>
      <c r="T10581" s="36"/>
      <c r="U10581" s="36"/>
      <c r="V10581" s="36"/>
    </row>
    <row r="10582" spans="11:22" x14ac:dyDescent="0.25">
      <c r="K10582" s="36"/>
      <c r="L10582" s="37"/>
      <c r="M10582" s="37"/>
      <c r="N10582" s="37"/>
      <c r="O10582" s="37"/>
      <c r="P10582" s="36"/>
      <c r="S10582" s="36"/>
      <c r="T10582" s="36"/>
      <c r="U10582" s="36"/>
      <c r="V10582" s="36"/>
    </row>
    <row r="10583" spans="11:22" x14ac:dyDescent="0.25">
      <c r="K10583" s="36"/>
      <c r="L10583" s="37"/>
      <c r="M10583" s="37"/>
      <c r="N10583" s="37"/>
      <c r="O10583" s="37"/>
      <c r="P10583" s="36"/>
      <c r="S10583" s="36"/>
      <c r="T10583" s="36"/>
      <c r="U10583" s="36"/>
      <c r="V10583" s="36"/>
    </row>
    <row r="10584" spans="11:22" x14ac:dyDescent="0.25">
      <c r="K10584" s="36"/>
      <c r="L10584" s="37"/>
      <c r="M10584" s="37"/>
      <c r="N10584" s="37"/>
      <c r="O10584" s="37"/>
      <c r="P10584" s="36"/>
      <c r="S10584" s="36"/>
      <c r="T10584" s="36"/>
      <c r="U10584" s="36"/>
      <c r="V10584" s="36"/>
    </row>
    <row r="10585" spans="11:22" x14ac:dyDescent="0.25">
      <c r="K10585" s="36"/>
      <c r="L10585" s="37"/>
      <c r="M10585" s="37"/>
      <c r="N10585" s="37"/>
      <c r="O10585" s="37"/>
      <c r="P10585" s="36"/>
      <c r="S10585" s="36"/>
      <c r="T10585" s="36"/>
      <c r="U10585" s="36"/>
      <c r="V10585" s="36"/>
    </row>
    <row r="10586" spans="11:22" x14ac:dyDescent="0.25">
      <c r="K10586" s="36"/>
      <c r="L10586" s="37"/>
      <c r="M10586" s="37"/>
      <c r="N10586" s="37"/>
      <c r="O10586" s="37"/>
      <c r="P10586" s="36"/>
      <c r="S10586" s="36"/>
      <c r="T10586" s="36"/>
      <c r="U10586" s="36"/>
      <c r="V10586" s="36"/>
    </row>
    <row r="10587" spans="11:22" x14ac:dyDescent="0.25">
      <c r="K10587" s="36"/>
      <c r="L10587" s="37"/>
      <c r="M10587" s="37"/>
      <c r="N10587" s="37"/>
      <c r="O10587" s="37"/>
      <c r="P10587" s="36"/>
      <c r="S10587" s="36"/>
      <c r="T10587" s="36"/>
      <c r="U10587" s="36"/>
      <c r="V10587" s="36"/>
    </row>
    <row r="10588" spans="11:22" x14ac:dyDescent="0.25">
      <c r="K10588" s="36"/>
      <c r="L10588" s="37"/>
      <c r="M10588" s="37"/>
      <c r="N10588" s="37"/>
      <c r="O10588" s="37"/>
      <c r="P10588" s="36"/>
      <c r="S10588" s="36"/>
      <c r="T10588" s="36"/>
      <c r="U10588" s="36"/>
      <c r="V10588" s="36"/>
    </row>
    <row r="10589" spans="11:22" x14ac:dyDescent="0.25">
      <c r="K10589" s="36"/>
      <c r="L10589" s="37"/>
      <c r="M10589" s="37"/>
      <c r="N10589" s="37"/>
      <c r="O10589" s="37"/>
      <c r="P10589" s="36"/>
      <c r="S10589" s="36"/>
      <c r="T10589" s="36"/>
      <c r="U10589" s="36"/>
      <c r="V10589" s="36"/>
    </row>
    <row r="10590" spans="11:22" x14ac:dyDescent="0.25">
      <c r="K10590" s="36"/>
      <c r="L10590" s="37"/>
      <c r="M10590" s="37"/>
      <c r="N10590" s="37"/>
      <c r="O10590" s="37"/>
      <c r="P10590" s="36"/>
      <c r="S10590" s="36"/>
      <c r="T10590" s="36"/>
      <c r="U10590" s="36"/>
      <c r="V10590" s="36"/>
    </row>
    <row r="10591" spans="11:22" x14ac:dyDescent="0.25">
      <c r="K10591" s="36"/>
      <c r="L10591" s="37"/>
      <c r="M10591" s="37"/>
      <c r="N10591" s="37"/>
      <c r="O10591" s="37"/>
      <c r="P10591" s="36"/>
      <c r="S10591" s="36"/>
      <c r="T10591" s="36"/>
      <c r="U10591" s="36"/>
      <c r="V10591" s="36"/>
    </row>
    <row r="10592" spans="11:22" x14ac:dyDescent="0.25">
      <c r="K10592" s="36"/>
      <c r="L10592" s="37"/>
      <c r="M10592" s="37"/>
      <c r="N10592" s="37"/>
      <c r="O10592" s="37"/>
      <c r="P10592" s="36"/>
      <c r="S10592" s="36"/>
      <c r="T10592" s="36"/>
      <c r="U10592" s="36"/>
      <c r="V10592" s="36"/>
    </row>
    <row r="10593" spans="11:22" x14ac:dyDescent="0.25">
      <c r="K10593" s="36"/>
      <c r="L10593" s="37"/>
      <c r="M10593" s="37"/>
      <c r="N10593" s="37"/>
      <c r="O10593" s="37"/>
      <c r="P10593" s="36"/>
      <c r="S10593" s="36"/>
      <c r="T10593" s="36"/>
      <c r="U10593" s="36"/>
      <c r="V10593" s="36"/>
    </row>
    <row r="10594" spans="11:22" x14ac:dyDescent="0.25">
      <c r="K10594" s="36"/>
      <c r="L10594" s="37"/>
      <c r="M10594" s="37"/>
      <c r="N10594" s="37"/>
      <c r="O10594" s="37"/>
      <c r="P10594" s="36"/>
      <c r="S10594" s="36"/>
      <c r="T10594" s="36"/>
      <c r="U10594" s="36"/>
      <c r="V10594" s="36"/>
    </row>
    <row r="10595" spans="11:22" x14ac:dyDescent="0.25">
      <c r="K10595" s="36"/>
      <c r="L10595" s="37"/>
      <c r="M10595" s="37"/>
      <c r="N10595" s="37"/>
      <c r="O10595" s="37"/>
      <c r="P10595" s="36"/>
      <c r="S10595" s="36"/>
      <c r="T10595" s="36"/>
      <c r="U10595" s="36"/>
      <c r="V10595" s="36"/>
    </row>
    <row r="10596" spans="11:22" x14ac:dyDescent="0.25">
      <c r="K10596" s="36"/>
      <c r="L10596" s="37"/>
      <c r="M10596" s="37"/>
      <c r="N10596" s="37"/>
      <c r="O10596" s="37"/>
      <c r="P10596" s="36"/>
      <c r="S10596" s="36"/>
      <c r="T10596" s="36"/>
      <c r="U10596" s="36"/>
      <c r="V10596" s="36"/>
    </row>
    <row r="10597" spans="11:22" x14ac:dyDescent="0.25">
      <c r="K10597" s="36"/>
      <c r="L10597" s="37"/>
      <c r="M10597" s="37"/>
      <c r="N10597" s="37"/>
      <c r="O10597" s="37"/>
      <c r="P10597" s="36"/>
      <c r="S10597" s="36"/>
      <c r="T10597" s="36"/>
      <c r="U10597" s="36"/>
      <c r="V10597" s="36"/>
    </row>
    <row r="10598" spans="11:22" x14ac:dyDescent="0.25">
      <c r="K10598" s="36"/>
      <c r="L10598" s="37"/>
      <c r="M10598" s="37"/>
      <c r="N10598" s="37"/>
      <c r="O10598" s="37"/>
      <c r="P10598" s="36"/>
      <c r="S10598" s="36"/>
      <c r="T10598" s="36"/>
      <c r="U10598" s="36"/>
      <c r="V10598" s="36"/>
    </row>
    <row r="10599" spans="11:22" x14ac:dyDescent="0.25">
      <c r="K10599" s="36"/>
      <c r="L10599" s="37"/>
      <c r="M10599" s="37"/>
      <c r="N10599" s="37"/>
      <c r="O10599" s="37"/>
      <c r="P10599" s="36"/>
      <c r="S10599" s="36"/>
      <c r="T10599" s="36"/>
      <c r="U10599" s="36"/>
      <c r="V10599" s="36"/>
    </row>
    <row r="10600" spans="11:22" x14ac:dyDescent="0.25">
      <c r="K10600" s="36"/>
      <c r="L10600" s="37"/>
      <c r="M10600" s="37"/>
      <c r="N10600" s="37"/>
      <c r="O10600" s="37"/>
      <c r="P10600" s="36"/>
      <c r="S10600" s="36"/>
      <c r="T10600" s="36"/>
      <c r="U10600" s="36"/>
      <c r="V10600" s="36"/>
    </row>
    <row r="10601" spans="11:22" x14ac:dyDescent="0.25">
      <c r="K10601" s="36"/>
      <c r="L10601" s="37"/>
      <c r="M10601" s="37"/>
      <c r="N10601" s="37"/>
      <c r="O10601" s="37"/>
      <c r="P10601" s="36"/>
      <c r="S10601" s="36"/>
      <c r="T10601" s="36"/>
      <c r="U10601" s="36"/>
      <c r="V10601" s="36"/>
    </row>
    <row r="10602" spans="11:22" x14ac:dyDescent="0.25">
      <c r="K10602" s="36"/>
      <c r="L10602" s="37"/>
      <c r="M10602" s="37"/>
      <c r="N10602" s="37"/>
      <c r="O10602" s="37"/>
      <c r="P10602" s="36"/>
      <c r="S10602" s="36"/>
      <c r="T10602" s="36"/>
      <c r="U10602" s="36"/>
      <c r="V10602" s="36"/>
    </row>
    <row r="10603" spans="11:22" x14ac:dyDescent="0.25">
      <c r="K10603" s="36"/>
      <c r="L10603" s="37"/>
      <c r="M10603" s="37"/>
      <c r="N10603" s="37"/>
      <c r="O10603" s="37"/>
      <c r="P10603" s="36"/>
      <c r="S10603" s="36"/>
      <c r="T10603" s="36"/>
      <c r="U10603" s="36"/>
      <c r="V10603" s="36"/>
    </row>
    <row r="10604" spans="11:22" x14ac:dyDescent="0.25">
      <c r="K10604" s="36"/>
      <c r="L10604" s="37"/>
      <c r="M10604" s="37"/>
      <c r="N10604" s="37"/>
      <c r="O10604" s="37"/>
      <c r="P10604" s="36"/>
      <c r="S10604" s="36"/>
      <c r="T10604" s="36"/>
      <c r="U10604" s="36"/>
      <c r="V10604" s="36"/>
    </row>
    <row r="10605" spans="11:22" x14ac:dyDescent="0.25">
      <c r="K10605" s="36"/>
      <c r="L10605" s="37"/>
      <c r="M10605" s="37"/>
      <c r="N10605" s="37"/>
      <c r="O10605" s="37"/>
      <c r="P10605" s="36"/>
      <c r="S10605" s="36"/>
      <c r="T10605" s="36"/>
      <c r="U10605" s="36"/>
      <c r="V10605" s="36"/>
    </row>
    <row r="10606" spans="11:22" x14ac:dyDescent="0.25">
      <c r="K10606" s="36"/>
      <c r="L10606" s="37"/>
      <c r="M10606" s="37"/>
      <c r="N10606" s="37"/>
      <c r="O10606" s="37"/>
      <c r="P10606" s="36"/>
      <c r="S10606" s="36"/>
      <c r="T10606" s="36"/>
      <c r="U10606" s="36"/>
      <c r="V10606" s="36"/>
    </row>
    <row r="10607" spans="11:22" x14ac:dyDescent="0.25">
      <c r="K10607" s="36"/>
      <c r="L10607" s="37"/>
      <c r="M10607" s="37"/>
      <c r="N10607" s="37"/>
      <c r="O10607" s="37"/>
      <c r="P10607" s="36"/>
      <c r="S10607" s="36"/>
      <c r="T10607" s="36"/>
      <c r="U10607" s="36"/>
      <c r="V10607" s="36"/>
    </row>
    <row r="10608" spans="11:22" x14ac:dyDescent="0.25">
      <c r="K10608" s="36"/>
      <c r="L10608" s="37"/>
      <c r="M10608" s="37"/>
      <c r="N10608" s="37"/>
      <c r="O10608" s="37"/>
      <c r="P10608" s="36"/>
      <c r="S10608" s="36"/>
      <c r="T10608" s="36"/>
      <c r="U10608" s="36"/>
      <c r="V10608" s="36"/>
    </row>
    <row r="10609" spans="11:22" x14ac:dyDescent="0.25">
      <c r="K10609" s="36"/>
      <c r="L10609" s="37"/>
      <c r="M10609" s="37"/>
      <c r="N10609" s="37"/>
      <c r="O10609" s="37"/>
      <c r="P10609" s="36"/>
      <c r="S10609" s="36"/>
      <c r="T10609" s="36"/>
      <c r="U10609" s="36"/>
      <c r="V10609" s="36"/>
    </row>
    <row r="10610" spans="11:22" x14ac:dyDescent="0.25">
      <c r="K10610" s="36"/>
      <c r="L10610" s="37"/>
      <c r="M10610" s="37"/>
      <c r="N10610" s="37"/>
      <c r="O10610" s="37"/>
      <c r="P10610" s="36"/>
      <c r="S10610" s="36"/>
      <c r="T10610" s="36"/>
      <c r="U10610" s="36"/>
      <c r="V10610" s="36"/>
    </row>
    <row r="10611" spans="11:22" x14ac:dyDescent="0.25">
      <c r="K10611" s="36"/>
      <c r="L10611" s="37"/>
      <c r="M10611" s="37"/>
      <c r="N10611" s="37"/>
      <c r="O10611" s="37"/>
      <c r="P10611" s="36"/>
      <c r="S10611" s="36"/>
      <c r="T10611" s="36"/>
      <c r="U10611" s="36"/>
      <c r="V10611" s="36"/>
    </row>
    <row r="10612" spans="11:22" x14ac:dyDescent="0.25">
      <c r="K10612" s="36"/>
      <c r="L10612" s="37"/>
      <c r="M10612" s="37"/>
      <c r="N10612" s="37"/>
      <c r="O10612" s="37"/>
      <c r="P10612" s="36"/>
      <c r="S10612" s="36"/>
      <c r="T10612" s="36"/>
      <c r="U10612" s="36"/>
      <c r="V10612" s="36"/>
    </row>
    <row r="10613" spans="11:22" x14ac:dyDescent="0.25">
      <c r="K10613" s="36"/>
      <c r="L10613" s="37"/>
      <c r="M10613" s="37"/>
      <c r="N10613" s="37"/>
      <c r="O10613" s="37"/>
      <c r="P10613" s="36"/>
      <c r="S10613" s="36"/>
      <c r="T10613" s="36"/>
      <c r="U10613" s="36"/>
      <c r="V10613" s="36"/>
    </row>
    <row r="10614" spans="11:22" x14ac:dyDescent="0.25">
      <c r="K10614" s="36"/>
      <c r="L10614" s="37"/>
      <c r="M10614" s="37"/>
      <c r="N10614" s="37"/>
      <c r="O10614" s="37"/>
      <c r="P10614" s="36"/>
      <c r="S10614" s="36"/>
      <c r="T10614" s="36"/>
      <c r="U10614" s="36"/>
      <c r="V10614" s="36"/>
    </row>
    <row r="10615" spans="11:22" x14ac:dyDescent="0.25">
      <c r="K10615" s="36"/>
      <c r="L10615" s="37"/>
      <c r="M10615" s="37"/>
      <c r="N10615" s="37"/>
      <c r="O10615" s="37"/>
      <c r="P10615" s="36"/>
      <c r="S10615" s="36"/>
      <c r="T10615" s="36"/>
      <c r="U10615" s="36"/>
      <c r="V10615" s="36"/>
    </row>
    <row r="10616" spans="11:22" x14ac:dyDescent="0.25">
      <c r="K10616" s="36"/>
      <c r="L10616" s="37"/>
      <c r="M10616" s="37"/>
      <c r="N10616" s="37"/>
      <c r="O10616" s="37"/>
      <c r="P10616" s="36"/>
      <c r="S10616" s="36"/>
      <c r="T10616" s="36"/>
      <c r="U10616" s="36"/>
      <c r="V10616" s="36"/>
    </row>
    <row r="10617" spans="11:22" x14ac:dyDescent="0.25">
      <c r="K10617" s="36"/>
      <c r="L10617" s="37"/>
      <c r="M10617" s="37"/>
      <c r="N10617" s="37"/>
      <c r="O10617" s="37"/>
      <c r="P10617" s="36"/>
      <c r="S10617" s="36"/>
      <c r="T10617" s="36"/>
      <c r="U10617" s="36"/>
      <c r="V10617" s="36"/>
    </row>
    <row r="10618" spans="11:22" x14ac:dyDescent="0.25">
      <c r="K10618" s="36"/>
      <c r="L10618" s="37"/>
      <c r="M10618" s="37"/>
      <c r="N10618" s="37"/>
      <c r="O10618" s="37"/>
      <c r="P10618" s="36"/>
      <c r="S10618" s="36"/>
      <c r="T10618" s="36"/>
      <c r="U10618" s="36"/>
      <c r="V10618" s="36"/>
    </row>
    <row r="10619" spans="11:22" x14ac:dyDescent="0.25">
      <c r="K10619" s="36"/>
      <c r="L10619" s="37"/>
      <c r="M10619" s="37"/>
      <c r="N10619" s="37"/>
      <c r="O10619" s="37"/>
      <c r="P10619" s="36"/>
      <c r="S10619" s="36"/>
      <c r="T10619" s="36"/>
      <c r="U10619" s="36"/>
      <c r="V10619" s="36"/>
    </row>
    <row r="10620" spans="11:22" x14ac:dyDescent="0.25">
      <c r="K10620" s="36"/>
      <c r="L10620" s="37"/>
      <c r="M10620" s="37"/>
      <c r="N10620" s="37"/>
      <c r="O10620" s="37"/>
      <c r="P10620" s="36"/>
      <c r="S10620" s="36"/>
      <c r="T10620" s="36"/>
      <c r="U10620" s="36"/>
      <c r="V10620" s="36"/>
    </row>
    <row r="10621" spans="11:22" x14ac:dyDescent="0.25">
      <c r="K10621" s="36"/>
      <c r="L10621" s="37"/>
      <c r="M10621" s="37"/>
      <c r="N10621" s="37"/>
      <c r="O10621" s="37"/>
      <c r="P10621" s="36"/>
      <c r="S10621" s="36"/>
      <c r="T10621" s="36"/>
      <c r="U10621" s="36"/>
      <c r="V10621" s="36"/>
    </row>
    <row r="10622" spans="11:22" x14ac:dyDescent="0.25">
      <c r="K10622" s="36"/>
      <c r="L10622" s="37"/>
      <c r="M10622" s="37"/>
      <c r="N10622" s="37"/>
      <c r="O10622" s="37"/>
      <c r="P10622" s="36"/>
      <c r="S10622" s="36"/>
      <c r="T10622" s="36"/>
      <c r="U10622" s="36"/>
      <c r="V10622" s="36"/>
    </row>
    <row r="10623" spans="11:22" x14ac:dyDescent="0.25">
      <c r="K10623" s="36"/>
      <c r="L10623" s="37"/>
      <c r="M10623" s="37"/>
      <c r="N10623" s="37"/>
      <c r="O10623" s="37"/>
      <c r="P10623" s="36"/>
      <c r="S10623" s="36"/>
      <c r="T10623" s="36"/>
      <c r="U10623" s="36"/>
      <c r="V10623" s="36"/>
    </row>
    <row r="10624" spans="11:22" x14ac:dyDescent="0.25">
      <c r="K10624" s="36"/>
      <c r="L10624" s="37"/>
      <c r="M10624" s="37"/>
      <c r="N10624" s="37"/>
      <c r="O10624" s="37"/>
      <c r="P10624" s="36"/>
      <c r="S10624" s="36"/>
      <c r="T10624" s="36"/>
      <c r="U10624" s="36"/>
      <c r="V10624" s="36"/>
    </row>
    <row r="10625" spans="11:22" x14ac:dyDescent="0.25">
      <c r="K10625" s="36"/>
      <c r="L10625" s="37"/>
      <c r="M10625" s="37"/>
      <c r="N10625" s="37"/>
      <c r="O10625" s="37"/>
      <c r="P10625" s="36"/>
      <c r="S10625" s="36"/>
      <c r="T10625" s="36"/>
      <c r="U10625" s="36"/>
      <c r="V10625" s="36"/>
    </row>
    <row r="10626" spans="11:22" x14ac:dyDescent="0.25">
      <c r="K10626" s="36"/>
      <c r="L10626" s="37"/>
      <c r="M10626" s="37"/>
      <c r="N10626" s="37"/>
      <c r="O10626" s="37"/>
      <c r="P10626" s="36"/>
      <c r="S10626" s="36"/>
      <c r="T10626" s="36"/>
      <c r="U10626" s="36"/>
      <c r="V10626" s="36"/>
    </row>
    <row r="10627" spans="11:22" x14ac:dyDescent="0.25">
      <c r="K10627" s="36"/>
      <c r="L10627" s="37"/>
      <c r="M10627" s="37"/>
      <c r="N10627" s="37"/>
      <c r="O10627" s="37"/>
      <c r="P10627" s="36"/>
      <c r="S10627" s="36"/>
      <c r="T10627" s="36"/>
      <c r="U10627" s="36"/>
      <c r="V10627" s="36"/>
    </row>
    <row r="10628" spans="11:22" x14ac:dyDescent="0.25">
      <c r="K10628" s="36"/>
      <c r="L10628" s="37"/>
      <c r="M10628" s="37"/>
      <c r="N10628" s="37"/>
      <c r="O10628" s="37"/>
      <c r="P10628" s="36"/>
      <c r="S10628" s="36"/>
      <c r="T10628" s="36"/>
      <c r="U10628" s="36"/>
      <c r="V10628" s="36"/>
    </row>
    <row r="10629" spans="11:22" x14ac:dyDescent="0.25">
      <c r="K10629" s="36"/>
      <c r="L10629" s="37"/>
      <c r="M10629" s="37"/>
      <c r="N10629" s="37"/>
      <c r="O10629" s="37"/>
      <c r="P10629" s="36"/>
      <c r="S10629" s="36"/>
      <c r="T10629" s="36"/>
      <c r="U10629" s="36"/>
      <c r="V10629" s="36"/>
    </row>
    <row r="10630" spans="11:22" x14ac:dyDescent="0.25">
      <c r="K10630" s="36"/>
      <c r="L10630" s="37"/>
      <c r="M10630" s="37"/>
      <c r="N10630" s="37"/>
      <c r="O10630" s="37"/>
      <c r="P10630" s="36"/>
      <c r="S10630" s="36"/>
      <c r="T10630" s="36"/>
      <c r="U10630" s="36"/>
      <c r="V10630" s="36"/>
    </row>
    <row r="10631" spans="11:22" x14ac:dyDescent="0.25">
      <c r="K10631" s="36"/>
      <c r="L10631" s="37"/>
      <c r="M10631" s="37"/>
      <c r="N10631" s="37"/>
      <c r="O10631" s="37"/>
      <c r="P10631" s="36"/>
      <c r="S10631" s="36"/>
      <c r="T10631" s="36"/>
      <c r="U10631" s="36"/>
      <c r="V10631" s="36"/>
    </row>
    <row r="10632" spans="11:22" x14ac:dyDescent="0.25">
      <c r="K10632" s="36"/>
      <c r="L10632" s="37"/>
      <c r="M10632" s="37"/>
      <c r="N10632" s="37"/>
      <c r="O10632" s="37"/>
      <c r="P10632" s="36"/>
      <c r="S10632" s="36"/>
      <c r="T10632" s="36"/>
      <c r="U10632" s="36"/>
      <c r="V10632" s="36"/>
    </row>
    <row r="10633" spans="11:22" x14ac:dyDescent="0.25">
      <c r="K10633" s="36"/>
      <c r="L10633" s="37"/>
      <c r="M10633" s="37"/>
      <c r="N10633" s="37"/>
      <c r="O10633" s="37"/>
      <c r="P10633" s="36"/>
      <c r="S10633" s="36"/>
      <c r="T10633" s="36"/>
      <c r="U10633" s="36"/>
      <c r="V10633" s="36"/>
    </row>
    <row r="10634" spans="11:22" x14ac:dyDescent="0.25">
      <c r="K10634" s="36"/>
      <c r="L10634" s="37"/>
      <c r="M10634" s="37"/>
      <c r="N10634" s="37"/>
      <c r="O10634" s="37"/>
      <c r="P10634" s="36"/>
      <c r="S10634" s="36"/>
      <c r="T10634" s="36"/>
      <c r="U10634" s="36"/>
      <c r="V10634" s="36"/>
    </row>
    <row r="10635" spans="11:22" x14ac:dyDescent="0.25">
      <c r="K10635" s="36"/>
      <c r="L10635" s="37"/>
      <c r="M10635" s="37"/>
      <c r="N10635" s="37"/>
      <c r="O10635" s="37"/>
      <c r="P10635" s="36"/>
      <c r="S10635" s="36"/>
      <c r="T10635" s="36"/>
      <c r="U10635" s="36"/>
      <c r="V10635" s="36"/>
    </row>
    <row r="10636" spans="11:22" x14ac:dyDescent="0.25">
      <c r="K10636" s="36"/>
      <c r="L10636" s="37"/>
      <c r="M10636" s="37"/>
      <c r="N10636" s="37"/>
      <c r="O10636" s="37"/>
      <c r="P10636" s="36"/>
      <c r="S10636" s="36"/>
      <c r="T10636" s="36"/>
      <c r="U10636" s="36"/>
      <c r="V10636" s="36"/>
    </row>
    <row r="10637" spans="11:22" x14ac:dyDescent="0.25">
      <c r="K10637" s="36"/>
      <c r="L10637" s="37"/>
      <c r="M10637" s="37"/>
      <c r="N10637" s="37"/>
      <c r="O10637" s="37"/>
      <c r="P10637" s="36"/>
      <c r="S10637" s="36"/>
      <c r="T10637" s="36"/>
      <c r="U10637" s="36"/>
      <c r="V10637" s="36"/>
    </row>
    <row r="10638" spans="11:22" x14ac:dyDescent="0.25">
      <c r="K10638" s="36"/>
      <c r="L10638" s="37"/>
      <c r="M10638" s="37"/>
      <c r="N10638" s="37"/>
      <c r="O10638" s="37"/>
      <c r="P10638" s="36"/>
      <c r="S10638" s="36"/>
      <c r="T10638" s="36"/>
      <c r="U10638" s="36"/>
      <c r="V10638" s="36"/>
    </row>
    <row r="10639" spans="11:22" x14ac:dyDescent="0.25">
      <c r="K10639" s="36"/>
      <c r="L10639" s="37"/>
      <c r="M10639" s="37"/>
      <c r="N10639" s="37"/>
      <c r="O10639" s="37"/>
      <c r="P10639" s="36"/>
      <c r="S10639" s="36"/>
      <c r="T10639" s="36"/>
      <c r="U10639" s="36"/>
      <c r="V10639" s="36"/>
    </row>
    <row r="10640" spans="11:22" x14ac:dyDescent="0.25">
      <c r="K10640" s="36"/>
      <c r="L10640" s="37"/>
      <c r="M10640" s="37"/>
      <c r="N10640" s="37"/>
      <c r="O10640" s="37"/>
      <c r="P10640" s="36"/>
      <c r="S10640" s="36"/>
      <c r="T10640" s="36"/>
      <c r="U10640" s="36"/>
      <c r="V10640" s="36"/>
    </row>
    <row r="10641" spans="11:22" x14ac:dyDescent="0.25">
      <c r="K10641" s="36"/>
      <c r="L10641" s="37"/>
      <c r="M10641" s="37"/>
      <c r="N10641" s="37"/>
      <c r="O10641" s="37"/>
      <c r="P10641" s="36"/>
      <c r="S10641" s="36"/>
      <c r="T10641" s="36"/>
      <c r="U10641" s="36"/>
      <c r="V10641" s="36"/>
    </row>
    <row r="10642" spans="11:22" x14ac:dyDescent="0.25">
      <c r="K10642" s="36"/>
      <c r="L10642" s="37"/>
      <c r="M10642" s="37"/>
      <c r="N10642" s="37"/>
      <c r="O10642" s="37"/>
      <c r="P10642" s="36"/>
      <c r="S10642" s="36"/>
      <c r="T10642" s="36"/>
      <c r="U10642" s="36"/>
      <c r="V10642" s="36"/>
    </row>
    <row r="10643" spans="11:22" x14ac:dyDescent="0.25">
      <c r="K10643" s="36"/>
      <c r="L10643" s="37"/>
      <c r="M10643" s="37"/>
      <c r="N10643" s="37"/>
      <c r="O10643" s="37"/>
      <c r="P10643" s="36"/>
      <c r="S10643" s="36"/>
      <c r="T10643" s="36"/>
      <c r="U10643" s="36"/>
      <c r="V10643" s="36"/>
    </row>
    <row r="10644" spans="11:22" x14ac:dyDescent="0.25">
      <c r="K10644" s="36"/>
      <c r="L10644" s="37"/>
      <c r="M10644" s="37"/>
      <c r="N10644" s="37"/>
      <c r="O10644" s="37"/>
      <c r="P10644" s="36"/>
      <c r="S10644" s="36"/>
      <c r="T10644" s="36"/>
      <c r="U10644" s="36"/>
      <c r="V10644" s="36"/>
    </row>
    <row r="10645" spans="11:22" x14ac:dyDescent="0.25">
      <c r="K10645" s="36"/>
      <c r="L10645" s="37"/>
      <c r="M10645" s="37"/>
      <c r="N10645" s="37"/>
      <c r="O10645" s="37"/>
      <c r="P10645" s="36"/>
      <c r="S10645" s="36"/>
      <c r="T10645" s="36"/>
      <c r="U10645" s="36"/>
      <c r="V10645" s="36"/>
    </row>
    <row r="10646" spans="11:22" x14ac:dyDescent="0.25">
      <c r="K10646" s="36"/>
      <c r="L10646" s="37"/>
      <c r="M10646" s="37"/>
      <c r="N10646" s="37"/>
      <c r="O10646" s="37"/>
      <c r="P10646" s="36"/>
      <c r="S10646" s="36"/>
      <c r="T10646" s="36"/>
      <c r="U10646" s="36"/>
      <c r="V10646" s="36"/>
    </row>
    <row r="10647" spans="11:22" x14ac:dyDescent="0.25">
      <c r="K10647" s="36"/>
      <c r="L10647" s="37"/>
      <c r="M10647" s="37"/>
      <c r="N10647" s="37"/>
      <c r="O10647" s="37"/>
      <c r="P10647" s="36"/>
      <c r="S10647" s="36"/>
      <c r="T10647" s="36"/>
      <c r="U10647" s="36"/>
      <c r="V10647" s="36"/>
    </row>
    <row r="10648" spans="11:22" x14ac:dyDescent="0.25">
      <c r="K10648" s="36"/>
      <c r="L10648" s="37"/>
      <c r="M10648" s="37"/>
      <c r="N10648" s="37"/>
      <c r="O10648" s="37"/>
      <c r="P10648" s="36"/>
      <c r="S10648" s="36"/>
      <c r="T10648" s="36"/>
      <c r="U10648" s="36"/>
      <c r="V10648" s="36"/>
    </row>
    <row r="10649" spans="11:22" x14ac:dyDescent="0.25">
      <c r="K10649" s="36"/>
      <c r="L10649" s="37"/>
      <c r="M10649" s="37"/>
      <c r="N10649" s="37"/>
      <c r="O10649" s="37"/>
      <c r="P10649" s="36"/>
      <c r="S10649" s="36"/>
      <c r="T10649" s="36"/>
      <c r="U10649" s="36"/>
      <c r="V10649" s="36"/>
    </row>
    <row r="10650" spans="11:22" x14ac:dyDescent="0.25">
      <c r="K10650" s="36"/>
      <c r="L10650" s="37"/>
      <c r="M10650" s="37"/>
      <c r="N10650" s="37"/>
      <c r="O10650" s="37"/>
      <c r="P10650" s="36"/>
      <c r="S10650" s="36"/>
      <c r="T10650" s="36"/>
      <c r="U10650" s="36"/>
      <c r="V10650" s="36"/>
    </row>
    <row r="10651" spans="11:22" x14ac:dyDescent="0.25">
      <c r="K10651" s="36"/>
      <c r="L10651" s="37"/>
      <c r="M10651" s="37"/>
      <c r="N10651" s="37"/>
      <c r="O10651" s="37"/>
      <c r="P10651" s="36"/>
      <c r="S10651" s="36"/>
      <c r="T10651" s="36"/>
      <c r="U10651" s="36"/>
      <c r="V10651" s="36"/>
    </row>
    <row r="10652" spans="11:22" x14ac:dyDescent="0.25">
      <c r="K10652" s="36"/>
      <c r="L10652" s="37"/>
      <c r="M10652" s="37"/>
      <c r="N10652" s="37"/>
      <c r="O10652" s="37"/>
      <c r="P10652" s="36"/>
      <c r="S10652" s="36"/>
      <c r="T10652" s="36"/>
      <c r="U10652" s="36"/>
      <c r="V10652" s="36"/>
    </row>
    <row r="10653" spans="11:22" x14ac:dyDescent="0.25">
      <c r="K10653" s="36"/>
      <c r="L10653" s="37"/>
      <c r="M10653" s="37"/>
      <c r="N10653" s="37"/>
      <c r="O10653" s="37"/>
      <c r="P10653" s="36"/>
      <c r="S10653" s="36"/>
      <c r="T10653" s="36"/>
      <c r="U10653" s="36"/>
      <c r="V10653" s="36"/>
    </row>
    <row r="10654" spans="11:22" x14ac:dyDescent="0.25">
      <c r="K10654" s="36"/>
      <c r="L10654" s="37"/>
      <c r="M10654" s="37"/>
      <c r="N10654" s="37"/>
      <c r="O10654" s="37"/>
      <c r="P10654" s="36"/>
      <c r="S10654" s="36"/>
      <c r="T10654" s="36"/>
      <c r="U10654" s="36"/>
      <c r="V10654" s="36"/>
    </row>
    <row r="10655" spans="11:22" x14ac:dyDescent="0.25">
      <c r="K10655" s="36"/>
      <c r="L10655" s="37"/>
      <c r="M10655" s="37"/>
      <c r="N10655" s="37"/>
      <c r="O10655" s="37"/>
      <c r="P10655" s="36"/>
      <c r="S10655" s="36"/>
      <c r="T10655" s="36"/>
      <c r="U10655" s="36"/>
      <c r="V10655" s="36"/>
    </row>
    <row r="10656" spans="11:22" x14ac:dyDescent="0.25">
      <c r="K10656" s="36"/>
      <c r="L10656" s="37"/>
      <c r="M10656" s="37"/>
      <c r="N10656" s="37"/>
      <c r="O10656" s="37"/>
      <c r="P10656" s="36"/>
      <c r="S10656" s="36"/>
      <c r="T10656" s="36"/>
      <c r="U10656" s="36"/>
      <c r="V10656" s="36"/>
    </row>
    <row r="10657" spans="11:22" x14ac:dyDescent="0.25">
      <c r="K10657" s="36"/>
      <c r="L10657" s="37"/>
      <c r="M10657" s="37"/>
      <c r="N10657" s="37"/>
      <c r="O10657" s="37"/>
      <c r="P10657" s="36"/>
      <c r="S10657" s="36"/>
      <c r="T10657" s="36"/>
      <c r="U10657" s="36"/>
      <c r="V10657" s="36"/>
    </row>
    <row r="10658" spans="11:22" x14ac:dyDescent="0.25">
      <c r="K10658" s="36"/>
      <c r="L10658" s="37"/>
      <c r="M10658" s="37"/>
      <c r="N10658" s="37"/>
      <c r="O10658" s="37"/>
      <c r="P10658" s="36"/>
      <c r="S10658" s="36"/>
      <c r="T10658" s="36"/>
      <c r="U10658" s="36"/>
      <c r="V10658" s="36"/>
    </row>
    <row r="10659" spans="11:22" x14ac:dyDescent="0.25">
      <c r="K10659" s="36"/>
      <c r="L10659" s="37"/>
      <c r="M10659" s="37"/>
      <c r="N10659" s="37"/>
      <c r="O10659" s="37"/>
      <c r="P10659" s="36"/>
      <c r="S10659" s="36"/>
      <c r="T10659" s="36"/>
      <c r="U10659" s="36"/>
      <c r="V10659" s="36"/>
    </row>
    <row r="10660" spans="11:22" x14ac:dyDescent="0.25">
      <c r="K10660" s="36"/>
      <c r="L10660" s="37"/>
      <c r="M10660" s="37"/>
      <c r="N10660" s="37"/>
      <c r="O10660" s="37"/>
      <c r="P10660" s="36"/>
      <c r="S10660" s="36"/>
      <c r="T10660" s="36"/>
      <c r="U10660" s="36"/>
      <c r="V10660" s="36"/>
    </row>
    <row r="10661" spans="11:22" x14ac:dyDescent="0.25">
      <c r="K10661" s="36"/>
      <c r="L10661" s="37"/>
      <c r="M10661" s="37"/>
      <c r="N10661" s="37"/>
      <c r="O10661" s="37"/>
      <c r="P10661" s="36"/>
      <c r="S10661" s="36"/>
      <c r="T10661" s="36"/>
      <c r="U10661" s="36"/>
      <c r="V10661" s="36"/>
    </row>
    <row r="10662" spans="11:22" x14ac:dyDescent="0.25">
      <c r="K10662" s="36"/>
      <c r="L10662" s="37"/>
      <c r="M10662" s="37"/>
      <c r="N10662" s="37"/>
      <c r="O10662" s="37"/>
      <c r="P10662" s="36"/>
      <c r="S10662" s="36"/>
      <c r="T10662" s="36"/>
      <c r="U10662" s="36"/>
      <c r="V10662" s="36"/>
    </row>
    <row r="10663" spans="11:22" x14ac:dyDescent="0.25">
      <c r="K10663" s="36"/>
      <c r="L10663" s="37"/>
      <c r="M10663" s="37"/>
      <c r="N10663" s="37"/>
      <c r="O10663" s="37"/>
      <c r="P10663" s="36"/>
      <c r="S10663" s="36"/>
      <c r="T10663" s="36"/>
      <c r="U10663" s="36"/>
      <c r="V10663" s="36"/>
    </row>
    <row r="10664" spans="11:22" x14ac:dyDescent="0.25">
      <c r="K10664" s="36"/>
      <c r="L10664" s="37"/>
      <c r="M10664" s="37"/>
      <c r="N10664" s="37"/>
      <c r="O10664" s="37"/>
      <c r="P10664" s="36"/>
      <c r="S10664" s="36"/>
      <c r="T10664" s="36"/>
      <c r="U10664" s="36"/>
      <c r="V10664" s="36"/>
    </row>
    <row r="10665" spans="11:22" x14ac:dyDescent="0.25">
      <c r="K10665" s="36"/>
      <c r="L10665" s="37"/>
      <c r="M10665" s="37"/>
      <c r="N10665" s="37"/>
      <c r="O10665" s="37"/>
      <c r="P10665" s="36"/>
      <c r="S10665" s="36"/>
      <c r="T10665" s="36"/>
      <c r="U10665" s="36"/>
      <c r="V10665" s="36"/>
    </row>
    <row r="10666" spans="11:22" x14ac:dyDescent="0.25">
      <c r="K10666" s="36"/>
      <c r="L10666" s="37"/>
      <c r="M10666" s="37"/>
      <c r="N10666" s="37"/>
      <c r="O10666" s="37"/>
      <c r="P10666" s="36"/>
      <c r="S10666" s="36"/>
      <c r="T10666" s="36"/>
      <c r="U10666" s="36"/>
      <c r="V10666" s="36"/>
    </row>
    <row r="10667" spans="11:22" x14ac:dyDescent="0.25">
      <c r="K10667" s="36"/>
      <c r="L10667" s="37"/>
      <c r="M10667" s="37"/>
      <c r="N10667" s="37"/>
      <c r="O10667" s="37"/>
      <c r="P10667" s="36"/>
      <c r="S10667" s="36"/>
      <c r="T10667" s="36"/>
      <c r="U10667" s="36"/>
      <c r="V10667" s="36"/>
    </row>
    <row r="10668" spans="11:22" x14ac:dyDescent="0.25">
      <c r="K10668" s="36"/>
      <c r="L10668" s="37"/>
      <c r="M10668" s="37"/>
      <c r="N10668" s="37"/>
      <c r="O10668" s="37"/>
      <c r="P10668" s="36"/>
      <c r="S10668" s="36"/>
      <c r="T10668" s="36"/>
      <c r="U10668" s="36"/>
      <c r="V10668" s="36"/>
    </row>
    <row r="10669" spans="11:22" x14ac:dyDescent="0.25">
      <c r="K10669" s="36"/>
      <c r="L10669" s="37"/>
      <c r="M10669" s="37"/>
      <c r="N10669" s="37"/>
      <c r="O10669" s="37"/>
      <c r="P10669" s="36"/>
      <c r="S10669" s="36"/>
      <c r="T10669" s="36"/>
      <c r="U10669" s="36"/>
      <c r="V10669" s="36"/>
    </row>
    <row r="10670" spans="11:22" x14ac:dyDescent="0.25">
      <c r="K10670" s="36"/>
      <c r="L10670" s="37"/>
      <c r="M10670" s="37"/>
      <c r="N10670" s="37"/>
      <c r="O10670" s="37"/>
      <c r="P10670" s="36"/>
      <c r="S10670" s="36"/>
      <c r="T10670" s="36"/>
      <c r="U10670" s="36"/>
      <c r="V10670" s="36"/>
    </row>
    <row r="10671" spans="11:22" x14ac:dyDescent="0.25">
      <c r="K10671" s="36"/>
      <c r="L10671" s="37"/>
      <c r="M10671" s="37"/>
      <c r="N10671" s="37"/>
      <c r="O10671" s="37"/>
      <c r="P10671" s="36"/>
      <c r="S10671" s="36"/>
      <c r="T10671" s="36"/>
      <c r="U10671" s="36"/>
      <c r="V10671" s="36"/>
    </row>
    <row r="10672" spans="11:22" x14ac:dyDescent="0.25">
      <c r="K10672" s="36"/>
      <c r="L10672" s="37"/>
      <c r="M10672" s="37"/>
      <c r="N10672" s="37"/>
      <c r="O10672" s="37"/>
      <c r="P10672" s="36"/>
      <c r="S10672" s="36"/>
      <c r="T10672" s="36"/>
      <c r="U10672" s="36"/>
      <c r="V10672" s="36"/>
    </row>
    <row r="10673" spans="11:22" x14ac:dyDescent="0.25">
      <c r="K10673" s="36"/>
      <c r="L10673" s="37"/>
      <c r="M10673" s="37"/>
      <c r="N10673" s="37"/>
      <c r="O10673" s="37"/>
      <c r="P10673" s="36"/>
      <c r="S10673" s="36"/>
      <c r="T10673" s="36"/>
      <c r="U10673" s="36"/>
      <c r="V10673" s="36"/>
    </row>
    <row r="10674" spans="11:22" x14ac:dyDescent="0.25">
      <c r="K10674" s="36"/>
      <c r="L10674" s="37"/>
      <c r="M10674" s="37"/>
      <c r="N10674" s="37"/>
      <c r="O10674" s="37"/>
      <c r="P10674" s="36"/>
      <c r="S10674" s="36"/>
      <c r="T10674" s="36"/>
      <c r="U10674" s="36"/>
      <c r="V10674" s="36"/>
    </row>
    <row r="10675" spans="11:22" x14ac:dyDescent="0.25">
      <c r="K10675" s="36"/>
      <c r="L10675" s="37"/>
      <c r="M10675" s="37"/>
      <c r="N10675" s="37"/>
      <c r="O10675" s="37"/>
      <c r="P10675" s="36"/>
      <c r="S10675" s="36"/>
      <c r="T10675" s="36"/>
      <c r="U10675" s="36"/>
      <c r="V10675" s="36"/>
    </row>
    <row r="10676" spans="11:22" x14ac:dyDescent="0.25">
      <c r="K10676" s="36"/>
      <c r="L10676" s="37"/>
      <c r="M10676" s="37"/>
      <c r="N10676" s="37"/>
      <c r="O10676" s="37"/>
      <c r="P10676" s="36"/>
      <c r="S10676" s="36"/>
      <c r="T10676" s="36"/>
      <c r="U10676" s="36"/>
      <c r="V10676" s="36"/>
    </row>
    <row r="10677" spans="11:22" x14ac:dyDescent="0.25">
      <c r="K10677" s="36"/>
      <c r="L10677" s="37"/>
      <c r="M10677" s="37"/>
      <c r="N10677" s="37"/>
      <c r="O10677" s="37"/>
      <c r="P10677" s="36"/>
      <c r="S10677" s="36"/>
      <c r="T10677" s="36"/>
      <c r="U10677" s="36"/>
      <c r="V10677" s="36"/>
    </row>
    <row r="10678" spans="11:22" x14ac:dyDescent="0.25">
      <c r="K10678" s="36"/>
      <c r="L10678" s="37"/>
      <c r="M10678" s="37"/>
      <c r="N10678" s="37"/>
      <c r="O10678" s="37"/>
      <c r="P10678" s="36"/>
      <c r="S10678" s="36"/>
      <c r="T10678" s="36"/>
      <c r="U10678" s="36"/>
      <c r="V10678" s="36"/>
    </row>
    <row r="10679" spans="11:22" x14ac:dyDescent="0.25">
      <c r="K10679" s="36"/>
      <c r="L10679" s="37"/>
      <c r="M10679" s="37"/>
      <c r="N10679" s="37"/>
      <c r="O10679" s="37"/>
      <c r="P10679" s="36"/>
      <c r="S10679" s="36"/>
      <c r="T10679" s="36"/>
      <c r="U10679" s="36"/>
      <c r="V10679" s="36"/>
    </row>
    <row r="10680" spans="11:22" x14ac:dyDescent="0.25">
      <c r="K10680" s="36"/>
      <c r="L10680" s="37"/>
      <c r="M10680" s="37"/>
      <c r="N10680" s="37"/>
      <c r="O10680" s="37"/>
      <c r="P10680" s="36"/>
      <c r="S10680" s="36"/>
      <c r="T10680" s="36"/>
      <c r="U10680" s="36"/>
      <c r="V10680" s="36"/>
    </row>
    <row r="10681" spans="11:22" x14ac:dyDescent="0.25">
      <c r="K10681" s="36"/>
      <c r="L10681" s="37"/>
      <c r="M10681" s="37"/>
      <c r="N10681" s="37"/>
      <c r="O10681" s="37"/>
      <c r="P10681" s="36"/>
      <c r="S10681" s="36"/>
      <c r="T10681" s="36"/>
      <c r="U10681" s="36"/>
      <c r="V10681" s="36"/>
    </row>
    <row r="10682" spans="11:22" x14ac:dyDescent="0.25">
      <c r="K10682" s="36"/>
      <c r="L10682" s="37"/>
      <c r="M10682" s="37"/>
      <c r="N10682" s="37"/>
      <c r="O10682" s="37"/>
      <c r="P10682" s="36"/>
      <c r="S10682" s="36"/>
      <c r="T10682" s="36"/>
      <c r="U10682" s="36"/>
      <c r="V10682" s="36"/>
    </row>
    <row r="10683" spans="11:22" x14ac:dyDescent="0.25">
      <c r="K10683" s="36"/>
      <c r="L10683" s="37"/>
      <c r="M10683" s="37"/>
      <c r="N10683" s="37"/>
      <c r="O10683" s="37"/>
      <c r="P10683" s="36"/>
      <c r="S10683" s="36"/>
      <c r="T10683" s="36"/>
      <c r="U10683" s="36"/>
      <c r="V10683" s="36"/>
    </row>
    <row r="10684" spans="11:22" x14ac:dyDescent="0.25">
      <c r="K10684" s="36"/>
      <c r="L10684" s="37"/>
      <c r="M10684" s="37"/>
      <c r="N10684" s="37"/>
      <c r="O10684" s="37"/>
      <c r="P10684" s="36"/>
      <c r="S10684" s="36"/>
      <c r="T10684" s="36"/>
      <c r="U10684" s="36"/>
      <c r="V10684" s="36"/>
    </row>
    <row r="10685" spans="11:22" x14ac:dyDescent="0.25">
      <c r="K10685" s="36"/>
      <c r="L10685" s="37"/>
      <c r="M10685" s="37"/>
      <c r="N10685" s="37"/>
      <c r="O10685" s="37"/>
      <c r="P10685" s="36"/>
      <c r="S10685" s="36"/>
      <c r="T10685" s="36"/>
      <c r="U10685" s="36"/>
      <c r="V10685" s="36"/>
    </row>
    <row r="10686" spans="11:22" x14ac:dyDescent="0.25">
      <c r="K10686" s="36"/>
      <c r="L10686" s="37"/>
      <c r="M10686" s="37"/>
      <c r="N10686" s="37"/>
      <c r="O10686" s="37"/>
      <c r="P10686" s="36"/>
      <c r="S10686" s="36"/>
      <c r="T10686" s="36"/>
      <c r="U10686" s="36"/>
      <c r="V10686" s="36"/>
    </row>
    <row r="10687" spans="11:22" x14ac:dyDescent="0.25">
      <c r="K10687" s="36"/>
      <c r="L10687" s="37"/>
      <c r="M10687" s="37"/>
      <c r="N10687" s="37"/>
      <c r="O10687" s="37"/>
      <c r="P10687" s="36"/>
      <c r="S10687" s="36"/>
      <c r="T10687" s="36"/>
      <c r="U10687" s="36"/>
      <c r="V10687" s="36"/>
    </row>
    <row r="10688" spans="11:22" x14ac:dyDescent="0.25">
      <c r="K10688" s="36"/>
      <c r="L10688" s="37"/>
      <c r="M10688" s="37"/>
      <c r="N10688" s="37"/>
      <c r="O10688" s="37"/>
      <c r="P10688" s="36"/>
      <c r="S10688" s="36"/>
      <c r="T10688" s="36"/>
      <c r="U10688" s="36"/>
      <c r="V10688" s="36"/>
    </row>
    <row r="10689" spans="11:22" x14ac:dyDescent="0.25">
      <c r="K10689" s="36"/>
      <c r="L10689" s="37"/>
      <c r="M10689" s="37"/>
      <c r="N10689" s="37"/>
      <c r="O10689" s="37"/>
      <c r="P10689" s="36"/>
      <c r="S10689" s="36"/>
      <c r="T10689" s="36"/>
      <c r="U10689" s="36"/>
      <c r="V10689" s="36"/>
    </row>
    <row r="10690" spans="11:22" x14ac:dyDescent="0.25">
      <c r="K10690" s="36"/>
      <c r="L10690" s="37"/>
      <c r="M10690" s="37"/>
      <c r="N10690" s="37"/>
      <c r="O10690" s="37"/>
      <c r="P10690" s="36"/>
      <c r="S10690" s="36"/>
      <c r="T10690" s="36"/>
      <c r="U10690" s="36"/>
      <c r="V10690" s="36"/>
    </row>
    <row r="10691" spans="11:22" x14ac:dyDescent="0.25">
      <c r="K10691" s="36"/>
      <c r="L10691" s="37"/>
      <c r="M10691" s="37"/>
      <c r="N10691" s="37"/>
      <c r="O10691" s="37"/>
      <c r="P10691" s="36"/>
      <c r="S10691" s="36"/>
      <c r="T10691" s="36"/>
      <c r="U10691" s="36"/>
      <c r="V10691" s="36"/>
    </row>
    <row r="10692" spans="11:22" x14ac:dyDescent="0.25">
      <c r="K10692" s="36"/>
      <c r="L10692" s="37"/>
      <c r="M10692" s="37"/>
      <c r="N10692" s="37"/>
      <c r="O10692" s="37"/>
      <c r="P10692" s="36"/>
      <c r="S10692" s="36"/>
      <c r="T10692" s="36"/>
      <c r="U10692" s="36"/>
      <c r="V10692" s="36"/>
    </row>
    <row r="10693" spans="11:22" x14ac:dyDescent="0.25">
      <c r="K10693" s="36"/>
      <c r="L10693" s="37"/>
      <c r="M10693" s="37"/>
      <c r="N10693" s="37"/>
      <c r="O10693" s="37"/>
      <c r="P10693" s="36"/>
      <c r="S10693" s="36"/>
      <c r="T10693" s="36"/>
      <c r="U10693" s="36"/>
      <c r="V10693" s="36"/>
    </row>
    <row r="10694" spans="11:22" x14ac:dyDescent="0.25">
      <c r="K10694" s="36"/>
      <c r="L10694" s="37"/>
      <c r="M10694" s="37"/>
      <c r="N10694" s="37"/>
      <c r="O10694" s="37"/>
      <c r="P10694" s="36"/>
      <c r="S10694" s="36"/>
      <c r="T10694" s="36"/>
      <c r="U10694" s="36"/>
      <c r="V10694" s="36"/>
    </row>
    <row r="10695" spans="11:22" x14ac:dyDescent="0.25">
      <c r="K10695" s="36"/>
      <c r="L10695" s="37"/>
      <c r="M10695" s="37"/>
      <c r="N10695" s="37"/>
      <c r="O10695" s="37"/>
      <c r="P10695" s="36"/>
      <c r="S10695" s="36"/>
      <c r="T10695" s="36"/>
      <c r="U10695" s="36"/>
      <c r="V10695" s="36"/>
    </row>
    <row r="10696" spans="11:22" x14ac:dyDescent="0.25">
      <c r="K10696" s="36"/>
      <c r="L10696" s="37"/>
      <c r="M10696" s="37"/>
      <c r="N10696" s="37"/>
      <c r="O10696" s="37"/>
      <c r="P10696" s="36"/>
      <c r="S10696" s="36"/>
      <c r="T10696" s="36"/>
      <c r="U10696" s="36"/>
      <c r="V10696" s="36"/>
    </row>
    <row r="10697" spans="11:22" x14ac:dyDescent="0.25">
      <c r="K10697" s="36"/>
      <c r="L10697" s="37"/>
      <c r="M10697" s="37"/>
      <c r="N10697" s="37"/>
      <c r="O10697" s="37"/>
      <c r="P10697" s="36"/>
      <c r="S10697" s="36"/>
      <c r="T10697" s="36"/>
      <c r="U10697" s="36"/>
      <c r="V10697" s="36"/>
    </row>
    <row r="10698" spans="11:22" x14ac:dyDescent="0.25">
      <c r="K10698" s="36"/>
      <c r="L10698" s="37"/>
      <c r="M10698" s="37"/>
      <c r="N10698" s="37"/>
      <c r="O10698" s="37"/>
      <c r="P10698" s="36"/>
      <c r="S10698" s="36"/>
      <c r="T10698" s="36"/>
      <c r="U10698" s="36"/>
      <c r="V10698" s="36"/>
    </row>
    <row r="10699" spans="11:22" x14ac:dyDescent="0.25">
      <c r="K10699" s="36"/>
      <c r="L10699" s="37"/>
      <c r="M10699" s="37"/>
      <c r="N10699" s="37"/>
      <c r="O10699" s="37"/>
      <c r="P10699" s="36"/>
      <c r="S10699" s="36"/>
      <c r="T10699" s="36"/>
      <c r="U10699" s="36"/>
      <c r="V10699" s="36"/>
    </row>
    <row r="10700" spans="11:22" x14ac:dyDescent="0.25">
      <c r="K10700" s="36"/>
      <c r="L10700" s="37"/>
      <c r="M10700" s="37"/>
      <c r="N10700" s="37"/>
      <c r="O10700" s="37"/>
      <c r="P10700" s="36"/>
      <c r="S10700" s="36"/>
      <c r="T10700" s="36"/>
      <c r="U10700" s="36"/>
      <c r="V10700" s="36"/>
    </row>
    <row r="10701" spans="11:22" x14ac:dyDescent="0.25">
      <c r="K10701" s="36"/>
      <c r="L10701" s="37"/>
      <c r="M10701" s="37"/>
      <c r="N10701" s="37"/>
      <c r="O10701" s="37"/>
      <c r="P10701" s="36"/>
      <c r="S10701" s="36"/>
      <c r="T10701" s="36"/>
      <c r="U10701" s="36"/>
      <c r="V10701" s="36"/>
    </row>
    <row r="10702" spans="11:22" x14ac:dyDescent="0.25">
      <c r="K10702" s="36"/>
      <c r="L10702" s="37"/>
      <c r="M10702" s="37"/>
      <c r="N10702" s="37"/>
      <c r="O10702" s="37"/>
      <c r="P10702" s="36"/>
      <c r="S10702" s="36"/>
      <c r="T10702" s="36"/>
      <c r="U10702" s="36"/>
      <c r="V10702" s="36"/>
    </row>
    <row r="10703" spans="11:22" x14ac:dyDescent="0.25">
      <c r="K10703" s="36"/>
      <c r="L10703" s="37"/>
      <c r="M10703" s="37"/>
      <c r="N10703" s="37"/>
      <c r="O10703" s="37"/>
      <c r="P10703" s="36"/>
      <c r="S10703" s="36"/>
      <c r="T10703" s="36"/>
      <c r="U10703" s="36"/>
      <c r="V10703" s="36"/>
    </row>
    <row r="10704" spans="11:22" x14ac:dyDescent="0.25">
      <c r="K10704" s="36"/>
      <c r="L10704" s="37"/>
      <c r="M10704" s="37"/>
      <c r="N10704" s="37"/>
      <c r="O10704" s="37"/>
      <c r="P10704" s="36"/>
      <c r="S10704" s="36"/>
      <c r="T10704" s="36"/>
      <c r="U10704" s="36"/>
      <c r="V10704" s="36"/>
    </row>
    <row r="10705" spans="11:22" x14ac:dyDescent="0.25">
      <c r="K10705" s="36"/>
      <c r="L10705" s="37"/>
      <c r="M10705" s="37"/>
      <c r="N10705" s="37"/>
      <c r="O10705" s="37"/>
      <c r="P10705" s="36"/>
      <c r="S10705" s="36"/>
      <c r="T10705" s="36"/>
      <c r="U10705" s="36"/>
      <c r="V10705" s="36"/>
    </row>
    <row r="10706" spans="11:22" x14ac:dyDescent="0.25">
      <c r="K10706" s="36"/>
      <c r="L10706" s="37"/>
      <c r="M10706" s="37"/>
      <c r="N10706" s="37"/>
      <c r="O10706" s="37"/>
      <c r="P10706" s="36"/>
      <c r="S10706" s="36"/>
      <c r="T10706" s="36"/>
      <c r="U10706" s="36"/>
      <c r="V10706" s="36"/>
    </row>
    <row r="10707" spans="11:22" x14ac:dyDescent="0.25">
      <c r="K10707" s="36"/>
      <c r="L10707" s="37"/>
      <c r="M10707" s="37"/>
      <c r="N10707" s="37"/>
      <c r="O10707" s="37"/>
      <c r="P10707" s="36"/>
      <c r="S10707" s="36"/>
      <c r="T10707" s="36"/>
      <c r="U10707" s="36"/>
      <c r="V10707" s="36"/>
    </row>
    <row r="10708" spans="11:22" x14ac:dyDescent="0.25">
      <c r="K10708" s="36"/>
      <c r="L10708" s="37"/>
      <c r="M10708" s="37"/>
      <c r="N10708" s="37"/>
      <c r="O10708" s="37"/>
      <c r="P10708" s="36"/>
      <c r="S10708" s="36"/>
      <c r="T10708" s="36"/>
      <c r="U10708" s="36"/>
      <c r="V10708" s="36"/>
    </row>
    <row r="10709" spans="11:22" x14ac:dyDescent="0.25">
      <c r="K10709" s="36"/>
      <c r="L10709" s="37"/>
      <c r="M10709" s="37"/>
      <c r="N10709" s="37"/>
      <c r="O10709" s="37"/>
      <c r="P10709" s="36"/>
      <c r="S10709" s="36"/>
      <c r="T10709" s="36"/>
      <c r="U10709" s="36"/>
      <c r="V10709" s="36"/>
    </row>
    <row r="10710" spans="11:22" x14ac:dyDescent="0.25">
      <c r="K10710" s="36"/>
      <c r="L10710" s="37"/>
      <c r="M10710" s="37"/>
      <c r="N10710" s="37"/>
      <c r="O10710" s="37"/>
      <c r="P10710" s="36"/>
      <c r="S10710" s="36"/>
      <c r="T10710" s="36"/>
      <c r="U10710" s="36"/>
      <c r="V10710" s="36"/>
    </row>
    <row r="10711" spans="11:22" x14ac:dyDescent="0.25">
      <c r="K10711" s="36"/>
      <c r="L10711" s="37"/>
      <c r="M10711" s="37"/>
      <c r="N10711" s="37"/>
      <c r="O10711" s="37"/>
      <c r="P10711" s="36"/>
      <c r="S10711" s="36"/>
      <c r="T10711" s="36"/>
      <c r="U10711" s="36"/>
      <c r="V10711" s="36"/>
    </row>
    <row r="10712" spans="11:22" x14ac:dyDescent="0.25">
      <c r="K10712" s="36"/>
      <c r="L10712" s="37"/>
      <c r="M10712" s="37"/>
      <c r="N10712" s="37"/>
      <c r="O10712" s="37"/>
      <c r="P10712" s="36"/>
      <c r="S10712" s="36"/>
      <c r="T10712" s="36"/>
      <c r="U10712" s="36"/>
      <c r="V10712" s="36"/>
    </row>
    <row r="10713" spans="11:22" x14ac:dyDescent="0.25">
      <c r="K10713" s="36"/>
      <c r="L10713" s="37"/>
      <c r="M10713" s="37"/>
      <c r="N10713" s="37"/>
      <c r="O10713" s="37"/>
      <c r="P10713" s="36"/>
      <c r="S10713" s="36"/>
      <c r="T10713" s="36"/>
      <c r="U10713" s="36"/>
      <c r="V10713" s="36"/>
    </row>
    <row r="10714" spans="11:22" x14ac:dyDescent="0.25">
      <c r="K10714" s="36"/>
      <c r="L10714" s="37"/>
      <c r="M10714" s="37"/>
      <c r="N10714" s="37"/>
      <c r="O10714" s="37"/>
      <c r="P10714" s="36"/>
      <c r="S10714" s="36"/>
      <c r="T10714" s="36"/>
      <c r="U10714" s="36"/>
      <c r="V10714" s="36"/>
    </row>
    <row r="10715" spans="11:22" x14ac:dyDescent="0.25">
      <c r="K10715" s="36"/>
      <c r="L10715" s="37"/>
      <c r="M10715" s="37"/>
      <c r="N10715" s="37"/>
      <c r="O10715" s="37"/>
      <c r="P10715" s="36"/>
      <c r="S10715" s="36"/>
      <c r="T10715" s="36"/>
      <c r="U10715" s="36"/>
      <c r="V10715" s="36"/>
    </row>
    <row r="10716" spans="11:22" x14ac:dyDescent="0.25">
      <c r="K10716" s="36"/>
      <c r="L10716" s="37"/>
      <c r="M10716" s="37"/>
      <c r="N10716" s="37"/>
      <c r="O10716" s="37"/>
      <c r="P10716" s="36"/>
      <c r="S10716" s="36"/>
      <c r="T10716" s="36"/>
      <c r="U10716" s="36"/>
      <c r="V10716" s="36"/>
    </row>
    <row r="10717" spans="11:22" x14ac:dyDescent="0.25">
      <c r="K10717" s="36"/>
      <c r="L10717" s="37"/>
      <c r="M10717" s="37"/>
      <c r="N10717" s="37"/>
      <c r="O10717" s="37"/>
      <c r="P10717" s="36"/>
      <c r="S10717" s="36"/>
      <c r="T10717" s="36"/>
      <c r="U10717" s="36"/>
      <c r="V10717" s="36"/>
    </row>
    <row r="10718" spans="11:22" x14ac:dyDescent="0.25">
      <c r="K10718" s="36"/>
      <c r="L10718" s="37"/>
      <c r="M10718" s="37"/>
      <c r="N10718" s="37"/>
      <c r="O10718" s="37"/>
      <c r="P10718" s="36"/>
      <c r="S10718" s="36"/>
      <c r="T10718" s="36"/>
      <c r="U10718" s="36"/>
      <c r="V10718" s="36"/>
    </row>
    <row r="10719" spans="11:22" x14ac:dyDescent="0.25">
      <c r="K10719" s="36"/>
      <c r="L10719" s="37"/>
      <c r="M10719" s="37"/>
      <c r="N10719" s="37"/>
      <c r="O10719" s="37"/>
      <c r="P10719" s="36"/>
      <c r="S10719" s="36"/>
      <c r="T10719" s="36"/>
      <c r="U10719" s="36"/>
      <c r="V10719" s="36"/>
    </row>
    <row r="10720" spans="11:22" x14ac:dyDescent="0.25">
      <c r="K10720" s="36"/>
      <c r="L10720" s="37"/>
      <c r="M10720" s="37"/>
      <c r="N10720" s="37"/>
      <c r="O10720" s="37"/>
      <c r="P10720" s="36"/>
      <c r="S10720" s="36"/>
      <c r="T10720" s="36"/>
      <c r="U10720" s="36"/>
      <c r="V10720" s="36"/>
    </row>
    <row r="10721" spans="11:22" x14ac:dyDescent="0.25">
      <c r="K10721" s="36"/>
      <c r="L10721" s="37"/>
      <c r="M10721" s="37"/>
      <c r="N10721" s="37"/>
      <c r="O10721" s="37"/>
      <c r="P10721" s="36"/>
      <c r="S10721" s="36"/>
      <c r="T10721" s="36"/>
      <c r="U10721" s="36"/>
      <c r="V10721" s="36"/>
    </row>
    <row r="10722" spans="11:22" x14ac:dyDescent="0.25">
      <c r="K10722" s="36"/>
      <c r="L10722" s="37"/>
      <c r="M10722" s="37"/>
      <c r="N10722" s="37"/>
      <c r="O10722" s="37"/>
      <c r="P10722" s="36"/>
      <c r="S10722" s="36"/>
      <c r="T10722" s="36"/>
      <c r="U10722" s="36"/>
      <c r="V10722" s="36"/>
    </row>
    <row r="10723" spans="11:22" x14ac:dyDescent="0.25">
      <c r="K10723" s="36"/>
      <c r="L10723" s="37"/>
      <c r="M10723" s="37"/>
      <c r="N10723" s="37"/>
      <c r="O10723" s="37"/>
      <c r="P10723" s="36"/>
      <c r="S10723" s="36"/>
      <c r="T10723" s="36"/>
      <c r="U10723" s="36"/>
      <c r="V10723" s="36"/>
    </row>
    <row r="10724" spans="11:22" x14ac:dyDescent="0.25">
      <c r="K10724" s="36"/>
      <c r="L10724" s="37"/>
      <c r="M10724" s="37"/>
      <c r="N10724" s="37"/>
      <c r="O10724" s="37"/>
      <c r="P10724" s="36"/>
      <c r="S10724" s="36"/>
      <c r="T10724" s="36"/>
      <c r="U10724" s="36"/>
      <c r="V10724" s="36"/>
    </row>
    <row r="10725" spans="11:22" x14ac:dyDescent="0.25">
      <c r="K10725" s="36"/>
      <c r="L10725" s="37"/>
      <c r="M10725" s="37"/>
      <c r="N10725" s="37"/>
      <c r="O10725" s="37"/>
      <c r="P10725" s="36"/>
      <c r="S10725" s="36"/>
      <c r="T10725" s="36"/>
      <c r="U10725" s="36"/>
      <c r="V10725" s="36"/>
    </row>
    <row r="10726" spans="11:22" x14ac:dyDescent="0.25">
      <c r="K10726" s="36"/>
      <c r="L10726" s="37"/>
      <c r="M10726" s="37"/>
      <c r="N10726" s="37"/>
      <c r="O10726" s="37"/>
      <c r="P10726" s="36"/>
      <c r="S10726" s="36"/>
      <c r="T10726" s="36"/>
      <c r="U10726" s="36"/>
      <c r="V10726" s="36"/>
    </row>
    <row r="10727" spans="11:22" x14ac:dyDescent="0.25">
      <c r="K10727" s="36"/>
      <c r="L10727" s="37"/>
      <c r="M10727" s="37"/>
      <c r="N10727" s="37"/>
      <c r="O10727" s="37"/>
      <c r="P10727" s="36"/>
      <c r="S10727" s="36"/>
      <c r="T10727" s="36"/>
      <c r="U10727" s="36"/>
      <c r="V10727" s="36"/>
    </row>
    <row r="10728" spans="11:22" x14ac:dyDescent="0.25">
      <c r="K10728" s="36"/>
      <c r="L10728" s="37"/>
      <c r="M10728" s="37"/>
      <c r="N10728" s="37"/>
      <c r="O10728" s="37"/>
      <c r="P10728" s="36"/>
      <c r="S10728" s="36"/>
      <c r="T10728" s="36"/>
      <c r="U10728" s="36"/>
      <c r="V10728" s="36"/>
    </row>
    <row r="10729" spans="11:22" x14ac:dyDescent="0.25">
      <c r="K10729" s="36"/>
      <c r="L10729" s="37"/>
      <c r="M10729" s="37"/>
      <c r="N10729" s="37"/>
      <c r="O10729" s="37"/>
      <c r="P10729" s="36"/>
      <c r="S10729" s="36"/>
      <c r="T10729" s="36"/>
      <c r="U10729" s="36"/>
      <c r="V10729" s="36"/>
    </row>
    <row r="10730" spans="11:22" x14ac:dyDescent="0.25">
      <c r="K10730" s="36"/>
      <c r="L10730" s="37"/>
      <c r="M10730" s="37"/>
      <c r="N10730" s="37"/>
      <c r="O10730" s="37"/>
      <c r="P10730" s="36"/>
      <c r="S10730" s="36"/>
      <c r="T10730" s="36"/>
      <c r="U10730" s="36"/>
      <c r="V10730" s="36"/>
    </row>
    <row r="10731" spans="11:22" x14ac:dyDescent="0.25">
      <c r="K10731" s="36"/>
      <c r="L10731" s="37"/>
      <c r="M10731" s="37"/>
      <c r="N10731" s="37"/>
      <c r="O10731" s="37"/>
      <c r="P10731" s="36"/>
      <c r="S10731" s="36"/>
      <c r="T10731" s="36"/>
      <c r="U10731" s="36"/>
      <c r="V10731" s="36"/>
    </row>
    <row r="10732" spans="11:22" x14ac:dyDescent="0.25">
      <c r="K10732" s="36"/>
      <c r="L10732" s="37"/>
      <c r="M10732" s="37"/>
      <c r="N10732" s="37"/>
      <c r="O10732" s="37"/>
      <c r="P10732" s="36"/>
      <c r="S10732" s="36"/>
      <c r="T10732" s="36"/>
      <c r="U10732" s="36"/>
      <c r="V10732" s="36"/>
    </row>
    <row r="10733" spans="11:22" x14ac:dyDescent="0.25">
      <c r="K10733" s="36"/>
      <c r="L10733" s="37"/>
      <c r="M10733" s="37"/>
      <c r="N10733" s="37"/>
      <c r="O10733" s="37"/>
      <c r="P10733" s="36"/>
      <c r="S10733" s="36"/>
      <c r="T10733" s="36"/>
      <c r="U10733" s="36"/>
      <c r="V10733" s="36"/>
    </row>
    <row r="10734" spans="11:22" x14ac:dyDescent="0.25">
      <c r="K10734" s="36"/>
      <c r="L10734" s="37"/>
      <c r="M10734" s="37"/>
      <c r="N10734" s="37"/>
      <c r="O10734" s="37"/>
      <c r="P10734" s="36"/>
      <c r="S10734" s="36"/>
      <c r="T10734" s="36"/>
      <c r="U10734" s="36"/>
      <c r="V10734" s="36"/>
    </row>
    <row r="10735" spans="11:22" x14ac:dyDescent="0.25">
      <c r="K10735" s="36"/>
      <c r="L10735" s="37"/>
      <c r="M10735" s="37"/>
      <c r="N10735" s="37"/>
      <c r="O10735" s="37"/>
      <c r="P10735" s="36"/>
      <c r="S10735" s="36"/>
      <c r="T10735" s="36"/>
      <c r="U10735" s="36"/>
      <c r="V10735" s="36"/>
    </row>
    <row r="10736" spans="11:22" x14ac:dyDescent="0.25">
      <c r="K10736" s="36"/>
      <c r="L10736" s="37"/>
      <c r="M10736" s="37"/>
      <c r="N10736" s="37"/>
      <c r="O10736" s="37"/>
      <c r="P10736" s="36"/>
      <c r="S10736" s="36"/>
      <c r="T10736" s="36"/>
      <c r="U10736" s="36"/>
      <c r="V10736" s="36"/>
    </row>
    <row r="10737" spans="11:22" x14ac:dyDescent="0.25">
      <c r="K10737" s="36"/>
      <c r="L10737" s="37"/>
      <c r="M10737" s="37"/>
      <c r="N10737" s="37"/>
      <c r="O10737" s="37"/>
      <c r="P10737" s="36"/>
      <c r="S10737" s="36"/>
      <c r="T10737" s="36"/>
      <c r="U10737" s="36"/>
      <c r="V10737" s="36"/>
    </row>
    <row r="10738" spans="11:22" x14ac:dyDescent="0.25">
      <c r="K10738" s="36"/>
      <c r="L10738" s="37"/>
      <c r="M10738" s="37"/>
      <c r="N10738" s="37"/>
      <c r="O10738" s="37"/>
      <c r="P10738" s="36"/>
      <c r="S10738" s="36"/>
      <c r="T10738" s="36"/>
      <c r="U10738" s="36"/>
      <c r="V10738" s="36"/>
    </row>
    <row r="10739" spans="11:22" x14ac:dyDescent="0.25">
      <c r="K10739" s="36"/>
      <c r="L10739" s="37"/>
      <c r="M10739" s="37"/>
      <c r="N10739" s="37"/>
      <c r="O10739" s="37"/>
      <c r="P10739" s="36"/>
      <c r="S10739" s="36"/>
      <c r="T10739" s="36"/>
      <c r="U10739" s="36"/>
      <c r="V10739" s="36"/>
    </row>
    <row r="10740" spans="11:22" x14ac:dyDescent="0.25">
      <c r="K10740" s="36"/>
      <c r="L10740" s="37"/>
      <c r="M10740" s="37"/>
      <c r="N10740" s="37"/>
      <c r="O10740" s="37"/>
      <c r="P10740" s="36"/>
      <c r="S10740" s="36"/>
      <c r="T10740" s="36"/>
      <c r="U10740" s="36"/>
      <c r="V10740" s="36"/>
    </row>
    <row r="10741" spans="11:22" x14ac:dyDescent="0.25">
      <c r="K10741" s="36"/>
      <c r="L10741" s="37"/>
      <c r="M10741" s="37"/>
      <c r="N10741" s="37"/>
      <c r="O10741" s="37"/>
      <c r="P10741" s="36"/>
      <c r="S10741" s="36"/>
      <c r="T10741" s="36"/>
      <c r="U10741" s="36"/>
      <c r="V10741" s="36"/>
    </row>
    <row r="10742" spans="11:22" x14ac:dyDescent="0.25">
      <c r="K10742" s="36"/>
      <c r="L10742" s="37"/>
      <c r="M10742" s="37"/>
      <c r="N10742" s="37"/>
      <c r="O10742" s="37"/>
      <c r="P10742" s="36"/>
      <c r="S10742" s="36"/>
      <c r="T10742" s="36"/>
      <c r="U10742" s="36"/>
      <c r="V10742" s="36"/>
    </row>
    <row r="10743" spans="11:22" x14ac:dyDescent="0.25">
      <c r="K10743" s="36"/>
      <c r="L10743" s="37"/>
      <c r="M10743" s="37"/>
      <c r="N10743" s="37"/>
      <c r="O10743" s="37"/>
      <c r="P10743" s="36"/>
      <c r="S10743" s="36"/>
      <c r="T10743" s="36"/>
      <c r="U10743" s="36"/>
      <c r="V10743" s="36"/>
    </row>
    <row r="10744" spans="11:22" x14ac:dyDescent="0.25">
      <c r="K10744" s="36"/>
      <c r="L10744" s="37"/>
      <c r="M10744" s="37"/>
      <c r="N10744" s="37"/>
      <c r="O10744" s="37"/>
      <c r="P10744" s="36"/>
      <c r="S10744" s="36"/>
      <c r="T10744" s="36"/>
      <c r="U10744" s="36"/>
      <c r="V10744" s="36"/>
    </row>
    <row r="10745" spans="11:22" x14ac:dyDescent="0.25">
      <c r="K10745" s="36"/>
      <c r="L10745" s="37"/>
      <c r="M10745" s="37"/>
      <c r="N10745" s="37"/>
      <c r="O10745" s="37"/>
      <c r="P10745" s="36"/>
      <c r="S10745" s="36"/>
      <c r="T10745" s="36"/>
      <c r="U10745" s="36"/>
      <c r="V10745" s="36"/>
    </row>
    <row r="10746" spans="11:22" x14ac:dyDescent="0.25">
      <c r="K10746" s="36"/>
      <c r="L10746" s="37"/>
      <c r="M10746" s="37"/>
      <c r="N10746" s="37"/>
      <c r="O10746" s="37"/>
      <c r="P10746" s="36"/>
      <c r="S10746" s="36"/>
      <c r="T10746" s="36"/>
      <c r="U10746" s="36"/>
      <c r="V10746" s="36"/>
    </row>
    <row r="10747" spans="11:22" x14ac:dyDescent="0.25">
      <c r="K10747" s="36"/>
      <c r="L10747" s="37"/>
      <c r="M10747" s="37"/>
      <c r="N10747" s="37"/>
      <c r="O10747" s="37"/>
      <c r="P10747" s="36"/>
      <c r="S10747" s="36"/>
      <c r="T10747" s="36"/>
      <c r="U10747" s="36"/>
      <c r="V10747" s="36"/>
    </row>
    <row r="10748" spans="11:22" x14ac:dyDescent="0.25">
      <c r="K10748" s="36"/>
      <c r="L10748" s="37"/>
      <c r="M10748" s="37"/>
      <c r="N10748" s="37"/>
      <c r="O10748" s="37"/>
      <c r="P10748" s="36"/>
      <c r="S10748" s="36"/>
      <c r="T10748" s="36"/>
      <c r="U10748" s="36"/>
      <c r="V10748" s="36"/>
    </row>
    <row r="10749" spans="11:22" x14ac:dyDescent="0.25">
      <c r="K10749" s="36"/>
      <c r="L10749" s="37"/>
      <c r="M10749" s="37"/>
      <c r="N10749" s="37"/>
      <c r="O10749" s="37"/>
      <c r="P10749" s="36"/>
      <c r="S10749" s="36"/>
      <c r="T10749" s="36"/>
      <c r="U10749" s="36"/>
      <c r="V10749" s="36"/>
    </row>
    <row r="10750" spans="11:22" x14ac:dyDescent="0.25">
      <c r="K10750" s="36"/>
      <c r="L10750" s="37"/>
      <c r="M10750" s="37"/>
      <c r="N10750" s="37"/>
      <c r="O10750" s="37"/>
      <c r="P10750" s="36"/>
      <c r="S10750" s="36"/>
      <c r="T10750" s="36"/>
      <c r="U10750" s="36"/>
      <c r="V10750" s="36"/>
    </row>
    <row r="10751" spans="11:22" x14ac:dyDescent="0.25">
      <c r="K10751" s="36"/>
      <c r="L10751" s="37"/>
      <c r="M10751" s="37"/>
      <c r="N10751" s="37"/>
      <c r="O10751" s="37"/>
      <c r="P10751" s="36"/>
      <c r="S10751" s="36"/>
      <c r="T10751" s="36"/>
      <c r="U10751" s="36"/>
      <c r="V10751" s="36"/>
    </row>
    <row r="10752" spans="11:22" x14ac:dyDescent="0.25">
      <c r="K10752" s="36"/>
      <c r="L10752" s="37"/>
      <c r="M10752" s="37"/>
      <c r="N10752" s="37"/>
      <c r="O10752" s="37"/>
      <c r="P10752" s="36"/>
      <c r="S10752" s="36"/>
      <c r="T10752" s="36"/>
      <c r="U10752" s="36"/>
      <c r="V10752" s="36"/>
    </row>
    <row r="10753" spans="11:22" x14ac:dyDescent="0.25">
      <c r="K10753" s="36"/>
      <c r="L10753" s="37"/>
      <c r="M10753" s="37"/>
      <c r="N10753" s="37"/>
      <c r="O10753" s="37"/>
      <c r="P10753" s="36"/>
      <c r="S10753" s="36"/>
      <c r="T10753" s="36"/>
      <c r="U10753" s="36"/>
      <c r="V10753" s="36"/>
    </row>
    <row r="10754" spans="11:22" x14ac:dyDescent="0.25">
      <c r="K10754" s="36"/>
      <c r="L10754" s="37"/>
      <c r="M10754" s="37"/>
      <c r="N10754" s="37"/>
      <c r="O10754" s="37"/>
      <c r="P10754" s="36"/>
      <c r="S10754" s="36"/>
      <c r="T10754" s="36"/>
      <c r="U10754" s="36"/>
      <c r="V10754" s="36"/>
    </row>
    <row r="10755" spans="11:22" x14ac:dyDescent="0.25">
      <c r="K10755" s="36"/>
      <c r="L10755" s="37"/>
      <c r="M10755" s="37"/>
      <c r="N10755" s="37"/>
      <c r="O10755" s="37"/>
      <c r="P10755" s="36"/>
      <c r="S10755" s="36"/>
      <c r="T10755" s="36"/>
      <c r="U10755" s="36"/>
      <c r="V10755" s="36"/>
    </row>
    <row r="10756" spans="11:22" x14ac:dyDescent="0.25">
      <c r="K10756" s="36"/>
      <c r="L10756" s="37"/>
      <c r="M10756" s="37"/>
      <c r="N10756" s="37"/>
      <c r="O10756" s="37"/>
      <c r="P10756" s="36"/>
      <c r="S10756" s="36"/>
      <c r="T10756" s="36"/>
      <c r="U10756" s="36"/>
      <c r="V10756" s="36"/>
    </row>
    <row r="10757" spans="11:22" x14ac:dyDescent="0.25">
      <c r="K10757" s="36"/>
      <c r="L10757" s="37"/>
      <c r="M10757" s="37"/>
      <c r="N10757" s="37"/>
      <c r="O10757" s="37"/>
      <c r="P10757" s="36"/>
      <c r="S10757" s="36"/>
      <c r="T10757" s="36"/>
      <c r="U10757" s="36"/>
      <c r="V10757" s="36"/>
    </row>
    <row r="10758" spans="11:22" x14ac:dyDescent="0.25">
      <c r="K10758" s="36"/>
      <c r="L10758" s="37"/>
      <c r="M10758" s="37"/>
      <c r="N10758" s="37"/>
      <c r="O10758" s="37"/>
      <c r="P10758" s="36"/>
      <c r="S10758" s="36"/>
      <c r="T10758" s="36"/>
      <c r="U10758" s="36"/>
      <c r="V10758" s="36"/>
    </row>
    <row r="10759" spans="11:22" x14ac:dyDescent="0.25">
      <c r="K10759" s="36"/>
      <c r="L10759" s="37"/>
      <c r="M10759" s="37"/>
      <c r="N10759" s="37"/>
      <c r="O10759" s="37"/>
      <c r="P10759" s="36"/>
      <c r="S10759" s="36"/>
      <c r="T10759" s="36"/>
      <c r="U10759" s="36"/>
      <c r="V10759" s="36"/>
    </row>
    <row r="10760" spans="11:22" x14ac:dyDescent="0.25">
      <c r="K10760" s="36"/>
      <c r="L10760" s="37"/>
      <c r="M10760" s="37"/>
      <c r="N10760" s="37"/>
      <c r="O10760" s="37"/>
      <c r="P10760" s="36"/>
      <c r="S10760" s="36"/>
      <c r="T10760" s="36"/>
      <c r="U10760" s="36"/>
      <c r="V10760" s="36"/>
    </row>
    <row r="10761" spans="11:22" x14ac:dyDescent="0.25">
      <c r="K10761" s="36"/>
      <c r="L10761" s="37"/>
      <c r="M10761" s="37"/>
      <c r="N10761" s="37"/>
      <c r="O10761" s="37"/>
      <c r="P10761" s="36"/>
      <c r="S10761" s="36"/>
      <c r="T10761" s="36"/>
      <c r="U10761" s="36"/>
      <c r="V10761" s="36"/>
    </row>
    <row r="10762" spans="11:22" x14ac:dyDescent="0.25">
      <c r="K10762" s="36"/>
      <c r="L10762" s="37"/>
      <c r="M10762" s="37"/>
      <c r="N10762" s="37"/>
      <c r="O10762" s="37"/>
      <c r="P10762" s="36"/>
      <c r="S10762" s="36"/>
      <c r="T10762" s="36"/>
      <c r="U10762" s="36"/>
      <c r="V10762" s="36"/>
    </row>
    <row r="10763" spans="11:22" x14ac:dyDescent="0.25">
      <c r="K10763" s="36"/>
      <c r="L10763" s="37"/>
      <c r="M10763" s="37"/>
      <c r="N10763" s="37"/>
      <c r="O10763" s="37"/>
      <c r="P10763" s="36"/>
      <c r="S10763" s="36"/>
      <c r="T10763" s="36"/>
      <c r="U10763" s="36"/>
      <c r="V10763" s="36"/>
    </row>
    <row r="10764" spans="11:22" x14ac:dyDescent="0.25">
      <c r="K10764" s="36"/>
      <c r="L10764" s="37"/>
      <c r="M10764" s="37"/>
      <c r="N10764" s="37"/>
      <c r="O10764" s="37"/>
      <c r="P10764" s="36"/>
      <c r="S10764" s="36"/>
      <c r="T10764" s="36"/>
      <c r="U10764" s="36"/>
      <c r="V10764" s="36"/>
    </row>
    <row r="10765" spans="11:22" x14ac:dyDescent="0.25">
      <c r="K10765" s="36"/>
      <c r="L10765" s="37"/>
      <c r="M10765" s="37"/>
      <c r="N10765" s="37"/>
      <c r="O10765" s="37"/>
      <c r="P10765" s="36"/>
      <c r="S10765" s="36"/>
      <c r="T10765" s="36"/>
      <c r="U10765" s="36"/>
      <c r="V10765" s="36"/>
    </row>
    <row r="10766" spans="11:22" x14ac:dyDescent="0.25">
      <c r="K10766" s="36"/>
      <c r="L10766" s="37"/>
      <c r="M10766" s="37"/>
      <c r="N10766" s="37"/>
      <c r="O10766" s="37"/>
      <c r="P10766" s="36"/>
      <c r="S10766" s="36"/>
      <c r="T10766" s="36"/>
      <c r="U10766" s="36"/>
      <c r="V10766" s="36"/>
    </row>
    <row r="10767" spans="11:22" x14ac:dyDescent="0.25">
      <c r="K10767" s="36"/>
      <c r="L10767" s="37"/>
      <c r="M10767" s="37"/>
      <c r="N10767" s="37"/>
      <c r="O10767" s="37"/>
      <c r="P10767" s="36"/>
      <c r="S10767" s="36"/>
      <c r="T10767" s="36"/>
      <c r="U10767" s="36"/>
      <c r="V10767" s="36"/>
    </row>
    <row r="10768" spans="11:22" x14ac:dyDescent="0.25">
      <c r="K10768" s="36"/>
      <c r="L10768" s="37"/>
      <c r="M10768" s="37"/>
      <c r="N10768" s="37"/>
      <c r="O10768" s="37"/>
      <c r="P10768" s="36"/>
      <c r="S10768" s="36"/>
      <c r="T10768" s="36"/>
      <c r="U10768" s="36"/>
      <c r="V10768" s="36"/>
    </row>
    <row r="10769" spans="11:22" x14ac:dyDescent="0.25">
      <c r="K10769" s="36"/>
      <c r="L10769" s="37"/>
      <c r="M10769" s="37"/>
      <c r="N10769" s="37"/>
      <c r="O10769" s="37"/>
      <c r="P10769" s="36"/>
      <c r="S10769" s="36"/>
      <c r="T10769" s="36"/>
      <c r="U10769" s="36"/>
      <c r="V10769" s="36"/>
    </row>
    <row r="10770" spans="11:22" x14ac:dyDescent="0.25">
      <c r="K10770" s="36"/>
      <c r="L10770" s="37"/>
      <c r="M10770" s="37"/>
      <c r="N10770" s="37"/>
      <c r="O10770" s="37"/>
      <c r="P10770" s="36"/>
      <c r="S10770" s="36"/>
      <c r="T10770" s="36"/>
      <c r="U10770" s="36"/>
      <c r="V10770" s="36"/>
    </row>
    <row r="10771" spans="11:22" x14ac:dyDescent="0.25">
      <c r="K10771" s="36"/>
      <c r="L10771" s="37"/>
      <c r="M10771" s="37"/>
      <c r="N10771" s="37"/>
      <c r="O10771" s="37"/>
      <c r="P10771" s="36"/>
      <c r="S10771" s="36"/>
      <c r="T10771" s="36"/>
      <c r="U10771" s="36"/>
      <c r="V10771" s="36"/>
    </row>
    <row r="10772" spans="11:22" x14ac:dyDescent="0.25">
      <c r="K10772" s="36"/>
      <c r="L10772" s="37"/>
      <c r="M10772" s="37"/>
      <c r="N10772" s="37"/>
      <c r="O10772" s="37"/>
      <c r="P10772" s="36"/>
      <c r="S10772" s="36"/>
      <c r="T10772" s="36"/>
      <c r="U10772" s="36"/>
      <c r="V10772" s="36"/>
    </row>
    <row r="10773" spans="11:22" x14ac:dyDescent="0.25">
      <c r="K10773" s="36"/>
      <c r="L10773" s="37"/>
      <c r="M10773" s="37"/>
      <c r="N10773" s="37"/>
      <c r="O10773" s="37"/>
      <c r="P10773" s="36"/>
      <c r="S10773" s="36"/>
      <c r="T10773" s="36"/>
      <c r="U10773" s="36"/>
      <c r="V10773" s="36"/>
    </row>
    <row r="10774" spans="11:22" x14ac:dyDescent="0.25">
      <c r="K10774" s="36"/>
      <c r="L10774" s="37"/>
      <c r="M10774" s="37"/>
      <c r="N10774" s="37"/>
      <c r="O10774" s="37"/>
      <c r="P10774" s="36"/>
      <c r="S10774" s="36"/>
      <c r="T10774" s="36"/>
      <c r="U10774" s="36"/>
      <c r="V10774" s="36"/>
    </row>
    <row r="10775" spans="11:22" x14ac:dyDescent="0.25">
      <c r="K10775" s="36"/>
      <c r="L10775" s="37"/>
      <c r="M10775" s="37"/>
      <c r="N10775" s="37"/>
      <c r="O10775" s="37"/>
      <c r="P10775" s="36"/>
      <c r="S10775" s="36"/>
      <c r="T10775" s="36"/>
      <c r="U10775" s="36"/>
      <c r="V10775" s="36"/>
    </row>
    <row r="10776" spans="11:22" x14ac:dyDescent="0.25">
      <c r="K10776" s="36"/>
      <c r="L10776" s="37"/>
      <c r="M10776" s="37"/>
      <c r="N10776" s="37"/>
      <c r="O10776" s="37"/>
      <c r="P10776" s="36"/>
      <c r="S10776" s="36"/>
      <c r="T10776" s="36"/>
      <c r="U10776" s="36"/>
      <c r="V10776" s="36"/>
    </row>
    <row r="10777" spans="11:22" x14ac:dyDescent="0.25">
      <c r="K10777" s="36"/>
      <c r="L10777" s="37"/>
      <c r="M10777" s="37"/>
      <c r="N10777" s="37"/>
      <c r="O10777" s="37"/>
      <c r="P10777" s="36"/>
      <c r="S10777" s="36"/>
      <c r="T10777" s="36"/>
      <c r="U10777" s="36"/>
      <c r="V10777" s="36"/>
    </row>
    <row r="10778" spans="11:22" x14ac:dyDescent="0.25">
      <c r="K10778" s="36"/>
      <c r="L10778" s="37"/>
      <c r="M10778" s="37"/>
      <c r="N10778" s="37"/>
      <c r="O10778" s="37"/>
      <c r="P10778" s="36"/>
      <c r="S10778" s="36"/>
      <c r="T10778" s="36"/>
      <c r="U10778" s="36"/>
      <c r="V10778" s="36"/>
    </row>
    <row r="10779" spans="11:22" x14ac:dyDescent="0.25">
      <c r="K10779" s="36"/>
      <c r="L10779" s="37"/>
      <c r="M10779" s="37"/>
      <c r="N10779" s="37"/>
      <c r="O10779" s="37"/>
      <c r="P10779" s="36"/>
      <c r="S10779" s="36"/>
      <c r="T10779" s="36"/>
      <c r="U10779" s="36"/>
      <c r="V10779" s="36"/>
    </row>
    <row r="10780" spans="11:22" x14ac:dyDescent="0.25">
      <c r="K10780" s="36"/>
      <c r="L10780" s="37"/>
      <c r="M10780" s="37"/>
      <c r="N10780" s="37"/>
      <c r="O10780" s="37"/>
      <c r="P10780" s="36"/>
      <c r="S10780" s="36"/>
      <c r="T10780" s="36"/>
      <c r="U10780" s="36"/>
      <c r="V10780" s="36"/>
    </row>
    <row r="10781" spans="11:22" x14ac:dyDescent="0.25">
      <c r="K10781" s="36"/>
      <c r="L10781" s="37"/>
      <c r="M10781" s="37"/>
      <c r="N10781" s="37"/>
      <c r="O10781" s="37"/>
      <c r="P10781" s="36"/>
      <c r="S10781" s="36"/>
      <c r="T10781" s="36"/>
      <c r="U10781" s="36"/>
      <c r="V10781" s="36"/>
    </row>
    <row r="10782" spans="11:22" x14ac:dyDescent="0.25">
      <c r="K10782" s="36"/>
      <c r="L10782" s="37"/>
      <c r="M10782" s="37"/>
      <c r="N10782" s="37"/>
      <c r="O10782" s="37"/>
      <c r="P10782" s="36"/>
      <c r="S10782" s="36"/>
      <c r="T10782" s="36"/>
      <c r="U10782" s="36"/>
      <c r="V10782" s="36"/>
    </row>
    <row r="10783" spans="11:22" x14ac:dyDescent="0.25">
      <c r="K10783" s="36"/>
      <c r="L10783" s="37"/>
      <c r="M10783" s="37"/>
      <c r="N10783" s="37"/>
      <c r="O10783" s="37"/>
      <c r="P10783" s="36"/>
      <c r="S10783" s="36"/>
      <c r="T10783" s="36"/>
      <c r="U10783" s="36"/>
      <c r="V10783" s="36"/>
    </row>
    <row r="10784" spans="11:22" x14ac:dyDescent="0.25">
      <c r="K10784" s="36"/>
      <c r="L10784" s="37"/>
      <c r="M10784" s="37"/>
      <c r="N10784" s="37"/>
      <c r="O10784" s="37"/>
      <c r="P10784" s="36"/>
      <c r="S10784" s="36"/>
      <c r="T10784" s="36"/>
      <c r="U10784" s="36"/>
      <c r="V10784" s="36"/>
    </row>
    <row r="10785" spans="11:22" x14ac:dyDescent="0.25">
      <c r="K10785" s="36"/>
      <c r="L10785" s="37"/>
      <c r="M10785" s="37"/>
      <c r="N10785" s="37"/>
      <c r="O10785" s="37"/>
      <c r="P10785" s="36"/>
      <c r="S10785" s="36"/>
      <c r="T10785" s="36"/>
      <c r="U10785" s="36"/>
      <c r="V10785" s="36"/>
    </row>
    <row r="10786" spans="11:22" x14ac:dyDescent="0.25">
      <c r="K10786" s="36"/>
      <c r="L10786" s="37"/>
      <c r="M10786" s="37"/>
      <c r="N10786" s="37"/>
      <c r="O10786" s="37"/>
      <c r="P10786" s="36"/>
      <c r="S10786" s="36"/>
      <c r="T10786" s="36"/>
      <c r="U10786" s="36"/>
      <c r="V10786" s="36"/>
    </row>
    <row r="10787" spans="11:22" x14ac:dyDescent="0.25">
      <c r="K10787" s="36"/>
      <c r="L10787" s="37"/>
      <c r="M10787" s="37"/>
      <c r="N10787" s="37"/>
      <c r="O10787" s="37"/>
      <c r="P10787" s="36"/>
      <c r="S10787" s="36"/>
      <c r="T10787" s="36"/>
      <c r="U10787" s="36"/>
      <c r="V10787" s="36"/>
    </row>
    <row r="10788" spans="11:22" x14ac:dyDescent="0.25">
      <c r="K10788" s="36"/>
      <c r="L10788" s="37"/>
      <c r="M10788" s="37"/>
      <c r="N10788" s="37"/>
      <c r="O10788" s="37"/>
      <c r="P10788" s="36"/>
      <c r="S10788" s="36"/>
      <c r="T10788" s="36"/>
      <c r="U10788" s="36"/>
      <c r="V10788" s="36"/>
    </row>
    <row r="10789" spans="11:22" x14ac:dyDescent="0.25">
      <c r="K10789" s="36"/>
      <c r="L10789" s="37"/>
      <c r="M10789" s="37"/>
      <c r="N10789" s="37"/>
      <c r="O10789" s="37"/>
      <c r="P10789" s="36"/>
      <c r="S10789" s="36"/>
      <c r="T10789" s="36"/>
      <c r="U10789" s="36"/>
      <c r="V10789" s="36"/>
    </row>
    <row r="10790" spans="11:22" x14ac:dyDescent="0.25">
      <c r="K10790" s="36"/>
      <c r="L10790" s="37"/>
      <c r="M10790" s="37"/>
      <c r="N10790" s="37"/>
      <c r="O10790" s="37"/>
      <c r="P10790" s="36"/>
      <c r="S10790" s="36"/>
      <c r="T10790" s="36"/>
      <c r="U10790" s="36"/>
      <c r="V10790" s="36"/>
    </row>
    <row r="10791" spans="11:22" x14ac:dyDescent="0.25">
      <c r="K10791" s="36"/>
      <c r="L10791" s="37"/>
      <c r="M10791" s="37"/>
      <c r="N10791" s="37"/>
      <c r="O10791" s="37"/>
      <c r="P10791" s="36"/>
      <c r="S10791" s="36"/>
      <c r="T10791" s="36"/>
      <c r="U10791" s="36"/>
      <c r="V10791" s="36"/>
    </row>
    <row r="10792" spans="11:22" x14ac:dyDescent="0.25">
      <c r="K10792" s="36"/>
      <c r="L10792" s="37"/>
      <c r="M10792" s="37"/>
      <c r="N10792" s="37"/>
      <c r="O10792" s="37"/>
      <c r="P10792" s="36"/>
      <c r="S10792" s="36"/>
      <c r="T10792" s="36"/>
      <c r="U10792" s="36"/>
      <c r="V10792" s="36"/>
    </row>
    <row r="10793" spans="11:22" x14ac:dyDescent="0.25">
      <c r="K10793" s="36"/>
      <c r="L10793" s="37"/>
      <c r="M10793" s="37"/>
      <c r="N10793" s="37"/>
      <c r="O10793" s="37"/>
      <c r="P10793" s="36"/>
      <c r="S10793" s="36"/>
      <c r="T10793" s="36"/>
      <c r="U10793" s="36"/>
      <c r="V10793" s="36"/>
    </row>
    <row r="10794" spans="11:22" x14ac:dyDescent="0.25">
      <c r="K10794" s="36"/>
      <c r="L10794" s="37"/>
      <c r="M10794" s="37"/>
      <c r="N10794" s="37"/>
      <c r="O10794" s="37"/>
      <c r="P10794" s="36"/>
      <c r="S10794" s="36"/>
      <c r="T10794" s="36"/>
      <c r="U10794" s="36"/>
      <c r="V10794" s="36"/>
    </row>
    <row r="10795" spans="11:22" x14ac:dyDescent="0.25">
      <c r="K10795" s="36"/>
      <c r="L10795" s="37"/>
      <c r="M10795" s="37"/>
      <c r="N10795" s="37"/>
      <c r="O10795" s="37"/>
      <c r="P10795" s="36"/>
      <c r="S10795" s="36"/>
      <c r="T10795" s="36"/>
      <c r="U10795" s="36"/>
      <c r="V10795" s="36"/>
    </row>
    <row r="10796" spans="11:22" x14ac:dyDescent="0.25">
      <c r="K10796" s="36"/>
      <c r="L10796" s="37"/>
      <c r="M10796" s="37"/>
      <c r="N10796" s="37"/>
      <c r="O10796" s="37"/>
      <c r="P10796" s="36"/>
      <c r="S10796" s="36"/>
      <c r="T10796" s="36"/>
      <c r="U10796" s="36"/>
      <c r="V10796" s="36"/>
    </row>
    <row r="10797" spans="11:22" x14ac:dyDescent="0.25">
      <c r="K10797" s="36"/>
      <c r="L10797" s="37"/>
      <c r="M10797" s="37"/>
      <c r="N10797" s="37"/>
      <c r="O10797" s="37"/>
      <c r="P10797" s="36"/>
      <c r="S10797" s="36"/>
      <c r="T10797" s="36"/>
      <c r="U10797" s="36"/>
      <c r="V10797" s="36"/>
    </row>
    <row r="10798" spans="11:22" x14ac:dyDescent="0.25">
      <c r="K10798" s="36"/>
      <c r="L10798" s="37"/>
      <c r="M10798" s="37"/>
      <c r="N10798" s="37"/>
      <c r="O10798" s="37"/>
      <c r="P10798" s="36"/>
      <c r="S10798" s="36"/>
      <c r="T10798" s="36"/>
      <c r="U10798" s="36"/>
      <c r="V10798" s="36"/>
    </row>
    <row r="10799" spans="11:22" x14ac:dyDescent="0.25">
      <c r="K10799" s="36"/>
      <c r="L10799" s="37"/>
      <c r="M10799" s="37"/>
      <c r="N10799" s="37"/>
      <c r="O10799" s="37"/>
      <c r="P10799" s="36"/>
      <c r="S10799" s="36"/>
      <c r="T10799" s="36"/>
      <c r="U10799" s="36"/>
      <c r="V10799" s="36"/>
    </row>
    <row r="10800" spans="11:22" x14ac:dyDescent="0.25">
      <c r="K10800" s="36"/>
      <c r="L10800" s="37"/>
      <c r="M10800" s="37"/>
      <c r="N10800" s="37"/>
      <c r="O10800" s="37"/>
      <c r="P10800" s="36"/>
      <c r="S10800" s="36"/>
      <c r="T10800" s="36"/>
      <c r="U10800" s="36"/>
      <c r="V10800" s="36"/>
    </row>
    <row r="10801" spans="11:22" x14ac:dyDescent="0.25">
      <c r="K10801" s="36"/>
      <c r="L10801" s="37"/>
      <c r="M10801" s="37"/>
      <c r="N10801" s="37"/>
      <c r="O10801" s="37"/>
      <c r="P10801" s="36"/>
      <c r="S10801" s="36"/>
      <c r="T10801" s="36"/>
      <c r="U10801" s="36"/>
      <c r="V10801" s="36"/>
    </row>
    <row r="10802" spans="11:22" x14ac:dyDescent="0.25">
      <c r="K10802" s="36"/>
      <c r="L10802" s="37"/>
      <c r="M10802" s="37"/>
      <c r="N10802" s="37"/>
      <c r="O10802" s="37"/>
      <c r="P10802" s="36"/>
      <c r="S10802" s="36"/>
      <c r="T10802" s="36"/>
      <c r="U10802" s="36"/>
      <c r="V10802" s="36"/>
    </row>
    <row r="10803" spans="11:22" x14ac:dyDescent="0.25">
      <c r="K10803" s="36"/>
      <c r="L10803" s="37"/>
      <c r="M10803" s="37"/>
      <c r="N10803" s="37"/>
      <c r="O10803" s="37"/>
      <c r="P10803" s="36"/>
      <c r="S10803" s="36"/>
      <c r="T10803" s="36"/>
      <c r="U10803" s="36"/>
      <c r="V10803" s="36"/>
    </row>
    <row r="10804" spans="11:22" x14ac:dyDescent="0.25">
      <c r="K10804" s="36"/>
      <c r="L10804" s="37"/>
      <c r="M10804" s="37"/>
      <c r="N10804" s="37"/>
      <c r="O10804" s="37"/>
      <c r="P10804" s="36"/>
      <c r="S10804" s="36"/>
      <c r="T10804" s="36"/>
      <c r="U10804" s="36"/>
      <c r="V10804" s="36"/>
    </row>
    <row r="10805" spans="11:22" x14ac:dyDescent="0.25">
      <c r="K10805" s="36"/>
      <c r="L10805" s="37"/>
      <c r="M10805" s="37"/>
      <c r="N10805" s="37"/>
      <c r="O10805" s="37"/>
      <c r="P10805" s="36"/>
      <c r="S10805" s="36"/>
      <c r="T10805" s="36"/>
      <c r="U10805" s="36"/>
      <c r="V10805" s="36"/>
    </row>
    <row r="10806" spans="11:22" x14ac:dyDescent="0.25">
      <c r="K10806" s="36"/>
      <c r="L10806" s="37"/>
      <c r="M10806" s="37"/>
      <c r="N10806" s="37"/>
      <c r="O10806" s="37"/>
      <c r="P10806" s="36"/>
      <c r="S10806" s="36"/>
      <c r="T10806" s="36"/>
      <c r="U10806" s="36"/>
      <c r="V10806" s="36"/>
    </row>
    <row r="10807" spans="11:22" x14ac:dyDescent="0.25">
      <c r="K10807" s="36"/>
      <c r="L10807" s="37"/>
      <c r="M10807" s="37"/>
      <c r="N10807" s="37"/>
      <c r="O10807" s="37"/>
      <c r="P10807" s="36"/>
      <c r="S10807" s="36"/>
      <c r="T10807" s="36"/>
      <c r="U10807" s="36"/>
      <c r="V10807" s="36"/>
    </row>
    <row r="10808" spans="11:22" x14ac:dyDescent="0.25">
      <c r="K10808" s="36"/>
      <c r="L10808" s="37"/>
      <c r="M10808" s="37"/>
      <c r="N10808" s="37"/>
      <c r="O10808" s="37"/>
      <c r="P10808" s="36"/>
      <c r="S10808" s="36"/>
      <c r="T10808" s="36"/>
      <c r="U10808" s="36"/>
      <c r="V10808" s="36"/>
    </row>
    <row r="10809" spans="11:22" x14ac:dyDescent="0.25">
      <c r="K10809" s="36"/>
      <c r="L10809" s="37"/>
      <c r="M10809" s="37"/>
      <c r="N10809" s="37"/>
      <c r="O10809" s="37"/>
      <c r="P10809" s="36"/>
      <c r="S10809" s="36"/>
      <c r="T10809" s="36"/>
      <c r="U10809" s="36"/>
      <c r="V10809" s="36"/>
    </row>
    <row r="10810" spans="11:22" x14ac:dyDescent="0.25">
      <c r="K10810" s="36"/>
      <c r="L10810" s="37"/>
      <c r="M10810" s="37"/>
      <c r="N10810" s="37"/>
      <c r="O10810" s="37"/>
      <c r="P10810" s="36"/>
      <c r="S10810" s="36"/>
      <c r="T10810" s="36"/>
      <c r="U10810" s="36"/>
      <c r="V10810" s="36"/>
    </row>
    <row r="10811" spans="11:22" x14ac:dyDescent="0.25">
      <c r="K10811" s="36"/>
      <c r="L10811" s="37"/>
      <c r="M10811" s="37"/>
      <c r="N10811" s="37"/>
      <c r="O10811" s="37"/>
      <c r="P10811" s="36"/>
      <c r="S10811" s="36"/>
      <c r="T10811" s="36"/>
      <c r="U10811" s="36"/>
      <c r="V10811" s="36"/>
    </row>
    <row r="10812" spans="11:22" x14ac:dyDescent="0.25">
      <c r="K10812" s="36"/>
      <c r="L10812" s="37"/>
      <c r="M10812" s="37"/>
      <c r="N10812" s="37"/>
      <c r="O10812" s="37"/>
      <c r="P10812" s="36"/>
      <c r="S10812" s="36"/>
      <c r="T10812" s="36"/>
      <c r="U10812" s="36"/>
      <c r="V10812" s="36"/>
    </row>
    <row r="10813" spans="11:22" x14ac:dyDescent="0.25">
      <c r="K10813" s="36"/>
      <c r="L10813" s="37"/>
      <c r="M10813" s="37"/>
      <c r="N10813" s="37"/>
      <c r="O10813" s="37"/>
      <c r="P10813" s="36"/>
      <c r="S10813" s="36"/>
      <c r="T10813" s="36"/>
      <c r="U10813" s="36"/>
      <c r="V10813" s="36"/>
    </row>
    <row r="10814" spans="11:22" x14ac:dyDescent="0.25">
      <c r="K10814" s="36"/>
      <c r="L10814" s="37"/>
      <c r="M10814" s="37"/>
      <c r="N10814" s="37"/>
      <c r="O10814" s="37"/>
      <c r="P10814" s="36"/>
      <c r="S10814" s="36"/>
      <c r="T10814" s="36"/>
      <c r="U10814" s="36"/>
      <c r="V10814" s="36"/>
    </row>
    <row r="10815" spans="11:22" x14ac:dyDescent="0.25">
      <c r="K10815" s="36"/>
      <c r="L10815" s="37"/>
      <c r="M10815" s="37"/>
      <c r="N10815" s="37"/>
      <c r="O10815" s="37"/>
      <c r="P10815" s="36"/>
      <c r="S10815" s="36"/>
      <c r="T10815" s="36"/>
      <c r="U10815" s="36"/>
      <c r="V10815" s="36"/>
    </row>
    <row r="10816" spans="11:22" x14ac:dyDescent="0.25">
      <c r="K10816" s="36"/>
      <c r="L10816" s="37"/>
      <c r="M10816" s="37"/>
      <c r="N10816" s="37"/>
      <c r="O10816" s="37"/>
      <c r="P10816" s="36"/>
      <c r="S10816" s="36"/>
      <c r="T10816" s="36"/>
      <c r="U10816" s="36"/>
      <c r="V10816" s="36"/>
    </row>
    <row r="10817" spans="11:22" x14ac:dyDescent="0.25">
      <c r="K10817" s="36"/>
      <c r="L10817" s="37"/>
      <c r="M10817" s="37"/>
      <c r="N10817" s="37"/>
      <c r="O10817" s="37"/>
      <c r="P10817" s="36"/>
      <c r="S10817" s="36"/>
      <c r="T10817" s="36"/>
      <c r="U10817" s="36"/>
      <c r="V10817" s="36"/>
    </row>
    <row r="10818" spans="11:22" x14ac:dyDescent="0.25">
      <c r="K10818" s="36"/>
      <c r="L10818" s="37"/>
      <c r="M10818" s="37"/>
      <c r="N10818" s="37"/>
      <c r="O10818" s="37"/>
      <c r="P10818" s="36"/>
      <c r="S10818" s="36"/>
      <c r="T10818" s="36"/>
      <c r="U10818" s="36"/>
      <c r="V10818" s="36"/>
    </row>
    <row r="10819" spans="11:22" x14ac:dyDescent="0.25">
      <c r="K10819" s="36"/>
      <c r="L10819" s="37"/>
      <c r="M10819" s="37"/>
      <c r="N10819" s="37"/>
      <c r="O10819" s="37"/>
      <c r="P10819" s="36"/>
      <c r="S10819" s="36"/>
      <c r="T10819" s="36"/>
      <c r="U10819" s="36"/>
      <c r="V10819" s="36"/>
    </row>
    <row r="10820" spans="11:22" x14ac:dyDescent="0.25">
      <c r="K10820" s="36"/>
      <c r="L10820" s="37"/>
      <c r="M10820" s="37"/>
      <c r="N10820" s="37"/>
      <c r="O10820" s="37"/>
      <c r="P10820" s="36"/>
      <c r="S10820" s="36"/>
      <c r="T10820" s="36"/>
      <c r="U10820" s="36"/>
      <c r="V10820" s="36"/>
    </row>
    <row r="10821" spans="11:22" x14ac:dyDescent="0.25">
      <c r="K10821" s="36"/>
      <c r="L10821" s="37"/>
      <c r="M10821" s="37"/>
      <c r="N10821" s="37"/>
      <c r="O10821" s="37"/>
      <c r="P10821" s="36"/>
      <c r="S10821" s="36"/>
      <c r="T10821" s="36"/>
      <c r="U10821" s="36"/>
      <c r="V10821" s="36"/>
    </row>
    <row r="10822" spans="11:22" x14ac:dyDescent="0.25">
      <c r="K10822" s="36"/>
      <c r="L10822" s="37"/>
      <c r="M10822" s="37"/>
      <c r="N10822" s="37"/>
      <c r="O10822" s="37"/>
      <c r="P10822" s="36"/>
      <c r="S10822" s="36"/>
      <c r="T10822" s="36"/>
      <c r="U10822" s="36"/>
      <c r="V10822" s="36"/>
    </row>
    <row r="10823" spans="11:22" x14ac:dyDescent="0.25">
      <c r="K10823" s="36"/>
      <c r="L10823" s="37"/>
      <c r="M10823" s="37"/>
      <c r="N10823" s="37"/>
      <c r="O10823" s="37"/>
      <c r="P10823" s="36"/>
      <c r="S10823" s="36"/>
      <c r="T10823" s="36"/>
      <c r="U10823" s="36"/>
      <c r="V10823" s="36"/>
    </row>
    <row r="10824" spans="11:22" x14ac:dyDescent="0.25">
      <c r="K10824" s="36"/>
      <c r="L10824" s="37"/>
      <c r="M10824" s="37"/>
      <c r="N10824" s="37"/>
      <c r="O10824" s="37"/>
      <c r="P10824" s="36"/>
      <c r="S10824" s="36"/>
      <c r="T10824" s="36"/>
      <c r="U10824" s="36"/>
      <c r="V10824" s="36"/>
    </row>
    <row r="10825" spans="11:22" x14ac:dyDescent="0.25">
      <c r="K10825" s="36"/>
      <c r="L10825" s="37"/>
      <c r="M10825" s="37"/>
      <c r="N10825" s="37"/>
      <c r="O10825" s="37"/>
      <c r="P10825" s="36"/>
      <c r="S10825" s="36"/>
      <c r="T10825" s="36"/>
      <c r="U10825" s="36"/>
      <c r="V10825" s="36"/>
    </row>
    <row r="10826" spans="11:22" x14ac:dyDescent="0.25">
      <c r="K10826" s="36"/>
      <c r="L10826" s="37"/>
      <c r="M10826" s="37"/>
      <c r="N10826" s="37"/>
      <c r="O10826" s="37"/>
      <c r="P10826" s="36"/>
      <c r="S10826" s="36"/>
      <c r="T10826" s="36"/>
      <c r="U10826" s="36"/>
      <c r="V10826" s="36"/>
    </row>
    <row r="10827" spans="11:22" x14ac:dyDescent="0.25">
      <c r="K10827" s="36"/>
      <c r="L10827" s="37"/>
      <c r="M10827" s="37"/>
      <c r="N10827" s="37"/>
      <c r="O10827" s="37"/>
      <c r="P10827" s="36"/>
      <c r="S10827" s="36"/>
      <c r="T10827" s="36"/>
      <c r="U10827" s="36"/>
      <c r="V10827" s="36"/>
    </row>
    <row r="10828" spans="11:22" x14ac:dyDescent="0.25">
      <c r="K10828" s="36"/>
      <c r="L10828" s="37"/>
      <c r="M10828" s="37"/>
      <c r="N10828" s="37"/>
      <c r="O10828" s="37"/>
      <c r="P10828" s="36"/>
      <c r="S10828" s="36"/>
      <c r="T10828" s="36"/>
      <c r="U10828" s="36"/>
      <c r="V10828" s="36"/>
    </row>
    <row r="10829" spans="11:22" x14ac:dyDescent="0.25">
      <c r="K10829" s="36"/>
      <c r="L10829" s="37"/>
      <c r="M10829" s="37"/>
      <c r="N10829" s="37"/>
      <c r="O10829" s="37"/>
      <c r="P10829" s="36"/>
      <c r="S10829" s="36"/>
      <c r="T10829" s="36"/>
      <c r="U10829" s="36"/>
      <c r="V10829" s="36"/>
    </row>
    <row r="10830" spans="11:22" x14ac:dyDescent="0.25">
      <c r="K10830" s="36"/>
      <c r="L10830" s="37"/>
      <c r="M10830" s="37"/>
      <c r="N10830" s="37"/>
      <c r="O10830" s="37"/>
      <c r="P10830" s="36"/>
      <c r="S10830" s="36"/>
      <c r="T10830" s="36"/>
      <c r="U10830" s="36"/>
      <c r="V10830" s="36"/>
    </row>
    <row r="10831" spans="11:22" x14ac:dyDescent="0.25">
      <c r="K10831" s="36"/>
      <c r="L10831" s="37"/>
      <c r="M10831" s="37"/>
      <c r="N10831" s="37"/>
      <c r="O10831" s="37"/>
      <c r="P10831" s="36"/>
      <c r="S10831" s="36"/>
      <c r="T10831" s="36"/>
      <c r="U10831" s="36"/>
      <c r="V10831" s="36"/>
    </row>
    <row r="10832" spans="11:22" x14ac:dyDescent="0.25">
      <c r="K10832" s="36"/>
      <c r="L10832" s="37"/>
      <c r="M10832" s="37"/>
      <c r="N10832" s="37"/>
      <c r="O10832" s="37"/>
      <c r="P10832" s="36"/>
      <c r="S10832" s="36"/>
      <c r="T10832" s="36"/>
      <c r="U10832" s="36"/>
      <c r="V10832" s="36"/>
    </row>
    <row r="10833" spans="11:22" x14ac:dyDescent="0.25">
      <c r="K10833" s="36"/>
      <c r="L10833" s="37"/>
      <c r="M10833" s="37"/>
      <c r="N10833" s="37"/>
      <c r="O10833" s="37"/>
      <c r="P10833" s="36"/>
      <c r="S10833" s="36"/>
      <c r="T10833" s="36"/>
      <c r="U10833" s="36"/>
      <c r="V10833" s="36"/>
    </row>
    <row r="10834" spans="11:22" x14ac:dyDescent="0.25">
      <c r="K10834" s="36"/>
      <c r="L10834" s="37"/>
      <c r="M10834" s="37"/>
      <c r="N10834" s="37"/>
      <c r="O10834" s="37"/>
      <c r="P10834" s="36"/>
      <c r="S10834" s="36"/>
      <c r="T10834" s="36"/>
      <c r="U10834" s="36"/>
      <c r="V10834" s="36"/>
    </row>
    <row r="10835" spans="11:22" x14ac:dyDescent="0.25">
      <c r="K10835" s="36"/>
      <c r="L10835" s="37"/>
      <c r="M10835" s="37"/>
      <c r="N10835" s="37"/>
      <c r="O10835" s="37"/>
      <c r="P10835" s="36"/>
      <c r="S10835" s="36"/>
      <c r="T10835" s="36"/>
      <c r="U10835" s="36"/>
      <c r="V10835" s="36"/>
    </row>
    <row r="10836" spans="11:22" x14ac:dyDescent="0.25">
      <c r="K10836" s="36"/>
      <c r="L10836" s="37"/>
      <c r="M10836" s="37"/>
      <c r="N10836" s="37"/>
      <c r="O10836" s="37"/>
      <c r="P10836" s="36"/>
      <c r="S10836" s="36"/>
      <c r="T10836" s="36"/>
      <c r="U10836" s="36"/>
      <c r="V10836" s="36"/>
    </row>
    <row r="10837" spans="11:22" x14ac:dyDescent="0.25">
      <c r="K10837" s="36"/>
      <c r="L10837" s="37"/>
      <c r="M10837" s="37"/>
      <c r="N10837" s="37"/>
      <c r="O10837" s="37"/>
      <c r="P10837" s="36"/>
      <c r="S10837" s="36"/>
      <c r="T10837" s="36"/>
      <c r="U10837" s="36"/>
      <c r="V10837" s="36"/>
    </row>
    <row r="10838" spans="11:22" x14ac:dyDescent="0.25">
      <c r="K10838" s="36"/>
      <c r="L10838" s="37"/>
      <c r="M10838" s="37"/>
      <c r="N10838" s="37"/>
      <c r="O10838" s="37"/>
      <c r="P10838" s="36"/>
      <c r="S10838" s="36"/>
      <c r="T10838" s="36"/>
      <c r="U10838" s="36"/>
      <c r="V10838" s="36"/>
    </row>
    <row r="10839" spans="11:22" x14ac:dyDescent="0.25">
      <c r="K10839" s="36"/>
      <c r="L10839" s="37"/>
      <c r="M10839" s="37"/>
      <c r="N10839" s="37"/>
      <c r="O10839" s="37"/>
      <c r="P10839" s="36"/>
      <c r="S10839" s="36"/>
      <c r="T10839" s="36"/>
      <c r="U10839" s="36"/>
      <c r="V10839" s="36"/>
    </row>
    <row r="10840" spans="11:22" x14ac:dyDescent="0.25">
      <c r="K10840" s="36"/>
      <c r="L10840" s="37"/>
      <c r="M10840" s="37"/>
      <c r="N10840" s="37"/>
      <c r="O10840" s="37"/>
      <c r="P10840" s="36"/>
      <c r="S10840" s="36"/>
      <c r="T10840" s="36"/>
      <c r="U10840" s="36"/>
      <c r="V10840" s="36"/>
    </row>
    <row r="10841" spans="11:22" x14ac:dyDescent="0.25">
      <c r="K10841" s="36"/>
      <c r="L10841" s="37"/>
      <c r="M10841" s="37"/>
      <c r="N10841" s="37"/>
      <c r="O10841" s="37"/>
      <c r="P10841" s="36"/>
      <c r="S10841" s="36"/>
      <c r="T10841" s="36"/>
      <c r="U10841" s="36"/>
      <c r="V10841" s="36"/>
    </row>
    <row r="10842" spans="11:22" x14ac:dyDescent="0.25">
      <c r="K10842" s="36"/>
      <c r="L10842" s="37"/>
      <c r="M10842" s="37"/>
      <c r="N10842" s="37"/>
      <c r="O10842" s="37"/>
      <c r="P10842" s="36"/>
      <c r="S10842" s="36"/>
      <c r="T10842" s="36"/>
      <c r="U10842" s="36"/>
      <c r="V10842" s="36"/>
    </row>
    <row r="10843" spans="11:22" x14ac:dyDescent="0.25">
      <c r="K10843" s="36"/>
      <c r="L10843" s="37"/>
      <c r="M10843" s="37"/>
      <c r="N10843" s="37"/>
      <c r="O10843" s="37"/>
      <c r="P10843" s="36"/>
      <c r="S10843" s="36"/>
      <c r="T10843" s="36"/>
      <c r="U10843" s="36"/>
      <c r="V10843" s="36"/>
    </row>
    <row r="10844" spans="11:22" x14ac:dyDescent="0.25">
      <c r="K10844" s="36"/>
      <c r="L10844" s="37"/>
      <c r="M10844" s="37"/>
      <c r="N10844" s="37"/>
      <c r="O10844" s="37"/>
      <c r="P10844" s="36"/>
      <c r="S10844" s="36"/>
      <c r="T10844" s="36"/>
      <c r="U10844" s="36"/>
      <c r="V10844" s="36"/>
    </row>
    <row r="10845" spans="11:22" x14ac:dyDescent="0.25">
      <c r="K10845" s="36"/>
      <c r="L10845" s="37"/>
      <c r="M10845" s="37"/>
      <c r="N10845" s="37"/>
      <c r="O10845" s="37"/>
      <c r="P10845" s="36"/>
      <c r="S10845" s="36"/>
      <c r="T10845" s="36"/>
      <c r="U10845" s="36"/>
      <c r="V10845" s="36"/>
    </row>
    <row r="10846" spans="11:22" x14ac:dyDescent="0.25">
      <c r="K10846" s="36"/>
      <c r="L10846" s="37"/>
      <c r="M10846" s="37"/>
      <c r="N10846" s="37"/>
      <c r="O10846" s="37"/>
      <c r="P10846" s="36"/>
      <c r="S10846" s="36"/>
      <c r="T10846" s="36"/>
      <c r="U10846" s="36"/>
      <c r="V10846" s="36"/>
    </row>
    <row r="10847" spans="11:22" x14ac:dyDescent="0.25">
      <c r="K10847" s="36"/>
      <c r="L10847" s="37"/>
      <c r="M10847" s="37"/>
      <c r="N10847" s="37"/>
      <c r="O10847" s="37"/>
      <c r="P10847" s="36"/>
      <c r="S10847" s="36"/>
      <c r="T10847" s="36"/>
      <c r="U10847" s="36"/>
      <c r="V10847" s="36"/>
    </row>
    <row r="10848" spans="11:22" x14ac:dyDescent="0.25">
      <c r="K10848" s="36"/>
      <c r="L10848" s="37"/>
      <c r="M10848" s="37"/>
      <c r="N10848" s="37"/>
      <c r="O10848" s="37"/>
      <c r="P10848" s="36"/>
      <c r="S10848" s="36"/>
      <c r="T10848" s="36"/>
      <c r="U10848" s="36"/>
      <c r="V10848" s="36"/>
    </row>
    <row r="10849" spans="11:22" x14ac:dyDescent="0.25">
      <c r="K10849" s="36"/>
      <c r="L10849" s="37"/>
      <c r="M10849" s="37"/>
      <c r="N10849" s="37"/>
      <c r="O10849" s="37"/>
      <c r="P10849" s="36"/>
      <c r="S10849" s="36"/>
      <c r="T10849" s="36"/>
      <c r="U10849" s="36"/>
      <c r="V10849" s="36"/>
    </row>
    <row r="10850" spans="11:22" x14ac:dyDescent="0.25">
      <c r="K10850" s="36"/>
      <c r="L10850" s="37"/>
      <c r="M10850" s="37"/>
      <c r="N10850" s="37"/>
      <c r="O10850" s="37"/>
      <c r="P10850" s="36"/>
      <c r="S10850" s="36"/>
      <c r="T10850" s="36"/>
      <c r="U10850" s="36"/>
      <c r="V10850" s="36"/>
    </row>
    <row r="10851" spans="11:22" x14ac:dyDescent="0.25">
      <c r="K10851" s="36"/>
      <c r="L10851" s="37"/>
      <c r="M10851" s="37"/>
      <c r="N10851" s="37"/>
      <c r="O10851" s="37"/>
      <c r="P10851" s="36"/>
      <c r="S10851" s="36"/>
      <c r="T10851" s="36"/>
      <c r="U10851" s="36"/>
      <c r="V10851" s="36"/>
    </row>
    <row r="10852" spans="11:22" x14ac:dyDescent="0.25">
      <c r="K10852" s="36"/>
      <c r="L10852" s="37"/>
      <c r="M10852" s="37"/>
      <c r="N10852" s="37"/>
      <c r="O10852" s="37"/>
      <c r="P10852" s="36"/>
      <c r="S10852" s="36"/>
      <c r="T10852" s="36"/>
      <c r="U10852" s="36"/>
      <c r="V10852" s="36"/>
    </row>
    <row r="10853" spans="11:22" x14ac:dyDescent="0.25">
      <c r="K10853" s="36"/>
      <c r="L10853" s="37"/>
      <c r="M10853" s="37"/>
      <c r="N10853" s="37"/>
      <c r="O10853" s="37"/>
      <c r="P10853" s="36"/>
      <c r="S10853" s="36"/>
      <c r="T10853" s="36"/>
      <c r="U10853" s="36"/>
      <c r="V10853" s="36"/>
    </row>
    <row r="10854" spans="11:22" x14ac:dyDescent="0.25">
      <c r="K10854" s="36"/>
      <c r="L10854" s="37"/>
      <c r="M10854" s="37"/>
      <c r="N10854" s="37"/>
      <c r="O10854" s="37"/>
      <c r="P10854" s="36"/>
      <c r="S10854" s="36"/>
      <c r="T10854" s="36"/>
      <c r="U10854" s="36"/>
      <c r="V10854" s="36"/>
    </row>
    <row r="10855" spans="11:22" x14ac:dyDescent="0.25">
      <c r="K10855" s="36"/>
      <c r="L10855" s="37"/>
      <c r="M10855" s="37"/>
      <c r="N10855" s="37"/>
      <c r="O10855" s="37"/>
      <c r="P10855" s="36"/>
      <c r="S10855" s="36"/>
      <c r="T10855" s="36"/>
      <c r="U10855" s="36"/>
      <c r="V10855" s="36"/>
    </row>
    <row r="10856" spans="11:22" x14ac:dyDescent="0.25">
      <c r="K10856" s="36"/>
      <c r="L10856" s="37"/>
      <c r="M10856" s="37"/>
      <c r="N10856" s="37"/>
      <c r="O10856" s="37"/>
      <c r="P10856" s="36"/>
      <c r="S10856" s="36"/>
      <c r="T10856" s="36"/>
      <c r="U10856" s="36"/>
      <c r="V10856" s="36"/>
    </row>
    <row r="10857" spans="11:22" x14ac:dyDescent="0.25">
      <c r="K10857" s="36"/>
      <c r="L10857" s="37"/>
      <c r="M10857" s="37"/>
      <c r="N10857" s="37"/>
      <c r="O10857" s="37"/>
      <c r="P10857" s="36"/>
      <c r="S10857" s="36"/>
      <c r="T10857" s="36"/>
      <c r="U10857" s="36"/>
      <c r="V10857" s="36"/>
    </row>
    <row r="10858" spans="11:22" x14ac:dyDescent="0.25">
      <c r="K10858" s="36"/>
      <c r="L10858" s="37"/>
      <c r="M10858" s="37"/>
      <c r="N10858" s="37"/>
      <c r="O10858" s="37"/>
      <c r="P10858" s="36"/>
      <c r="S10858" s="36"/>
      <c r="T10858" s="36"/>
      <c r="U10858" s="36"/>
      <c r="V10858" s="36"/>
    </row>
    <row r="10859" spans="11:22" x14ac:dyDescent="0.25">
      <c r="K10859" s="36"/>
      <c r="L10859" s="37"/>
      <c r="M10859" s="37"/>
      <c r="N10859" s="37"/>
      <c r="O10859" s="37"/>
      <c r="P10859" s="36"/>
      <c r="S10859" s="36"/>
      <c r="T10859" s="36"/>
      <c r="U10859" s="36"/>
      <c r="V10859" s="36"/>
    </row>
    <row r="10860" spans="11:22" x14ac:dyDescent="0.25">
      <c r="K10860" s="36"/>
      <c r="L10860" s="37"/>
      <c r="M10860" s="37"/>
      <c r="N10860" s="37"/>
      <c r="O10860" s="37"/>
      <c r="P10860" s="36"/>
      <c r="S10860" s="36"/>
      <c r="T10860" s="36"/>
      <c r="U10860" s="36"/>
      <c r="V10860" s="36"/>
    </row>
    <row r="10861" spans="11:22" x14ac:dyDescent="0.25">
      <c r="K10861" s="36"/>
      <c r="L10861" s="37"/>
      <c r="M10861" s="37"/>
      <c r="N10861" s="37"/>
      <c r="O10861" s="37"/>
      <c r="P10861" s="36"/>
      <c r="S10861" s="36"/>
      <c r="T10861" s="36"/>
      <c r="U10861" s="36"/>
      <c r="V10861" s="36"/>
    </row>
    <row r="10862" spans="11:22" x14ac:dyDescent="0.25">
      <c r="K10862" s="36"/>
      <c r="L10862" s="37"/>
      <c r="M10862" s="37"/>
      <c r="N10862" s="37"/>
      <c r="O10862" s="37"/>
      <c r="P10862" s="36"/>
      <c r="S10862" s="36"/>
      <c r="T10862" s="36"/>
      <c r="U10862" s="36"/>
      <c r="V10862" s="36"/>
    </row>
    <row r="10863" spans="11:22" x14ac:dyDescent="0.25">
      <c r="K10863" s="36"/>
      <c r="L10863" s="37"/>
      <c r="M10863" s="37"/>
      <c r="N10863" s="37"/>
      <c r="O10863" s="37"/>
      <c r="P10863" s="36"/>
      <c r="S10863" s="36"/>
      <c r="T10863" s="36"/>
      <c r="U10863" s="36"/>
      <c r="V10863" s="36"/>
    </row>
    <row r="10864" spans="11:22" x14ac:dyDescent="0.25">
      <c r="K10864" s="36"/>
      <c r="L10864" s="37"/>
      <c r="M10864" s="37"/>
      <c r="N10864" s="37"/>
      <c r="O10864" s="37"/>
      <c r="P10864" s="36"/>
      <c r="S10864" s="36"/>
      <c r="T10864" s="36"/>
      <c r="U10864" s="36"/>
      <c r="V10864" s="36"/>
    </row>
    <row r="10865" spans="11:22" x14ac:dyDescent="0.25">
      <c r="K10865" s="36"/>
      <c r="L10865" s="37"/>
      <c r="M10865" s="37"/>
      <c r="N10865" s="37"/>
      <c r="O10865" s="37"/>
      <c r="P10865" s="36"/>
      <c r="S10865" s="36"/>
      <c r="T10865" s="36"/>
      <c r="U10865" s="36"/>
      <c r="V10865" s="36"/>
    </row>
    <row r="10866" spans="11:22" x14ac:dyDescent="0.25">
      <c r="K10866" s="36"/>
      <c r="L10866" s="37"/>
      <c r="M10866" s="37"/>
      <c r="N10866" s="37"/>
      <c r="O10866" s="37"/>
      <c r="P10866" s="36"/>
      <c r="S10866" s="36"/>
      <c r="T10866" s="36"/>
      <c r="U10866" s="36"/>
      <c r="V10866" s="36"/>
    </row>
    <row r="10867" spans="11:22" x14ac:dyDescent="0.25">
      <c r="K10867" s="36"/>
      <c r="L10867" s="37"/>
      <c r="M10867" s="37"/>
      <c r="N10867" s="37"/>
      <c r="O10867" s="37"/>
      <c r="P10867" s="36"/>
      <c r="S10867" s="36"/>
      <c r="T10867" s="36"/>
      <c r="U10867" s="36"/>
      <c r="V10867" s="36"/>
    </row>
    <row r="10868" spans="11:22" x14ac:dyDescent="0.25">
      <c r="K10868" s="36"/>
      <c r="L10868" s="37"/>
      <c r="M10868" s="37"/>
      <c r="N10868" s="37"/>
      <c r="O10868" s="37"/>
      <c r="P10868" s="36"/>
      <c r="S10868" s="36"/>
      <c r="T10868" s="36"/>
      <c r="U10868" s="36"/>
      <c r="V10868" s="36"/>
    </row>
    <row r="10869" spans="11:22" x14ac:dyDescent="0.25">
      <c r="K10869" s="36"/>
      <c r="L10869" s="37"/>
      <c r="M10869" s="37"/>
      <c r="N10869" s="37"/>
      <c r="O10869" s="37"/>
      <c r="P10869" s="36"/>
      <c r="S10869" s="36"/>
      <c r="T10869" s="36"/>
      <c r="U10869" s="36"/>
      <c r="V10869" s="36"/>
    </row>
    <row r="10870" spans="11:22" x14ac:dyDescent="0.25">
      <c r="K10870" s="36"/>
      <c r="L10870" s="37"/>
      <c r="M10870" s="37"/>
      <c r="N10870" s="37"/>
      <c r="O10870" s="37"/>
      <c r="P10870" s="36"/>
      <c r="S10870" s="36"/>
      <c r="T10870" s="36"/>
      <c r="U10870" s="36"/>
      <c r="V10870" s="36"/>
    </row>
    <row r="10871" spans="11:22" x14ac:dyDescent="0.25">
      <c r="K10871" s="36"/>
      <c r="L10871" s="37"/>
      <c r="M10871" s="37"/>
      <c r="N10871" s="37"/>
      <c r="O10871" s="37"/>
      <c r="P10871" s="36"/>
      <c r="S10871" s="36"/>
      <c r="T10871" s="36"/>
      <c r="U10871" s="36"/>
      <c r="V10871" s="36"/>
    </row>
    <row r="10872" spans="11:22" x14ac:dyDescent="0.25">
      <c r="K10872" s="36"/>
      <c r="L10872" s="37"/>
      <c r="M10872" s="37"/>
      <c r="N10872" s="37"/>
      <c r="O10872" s="37"/>
      <c r="P10872" s="36"/>
      <c r="S10872" s="36"/>
      <c r="T10872" s="36"/>
      <c r="U10872" s="36"/>
      <c r="V10872" s="36"/>
    </row>
    <row r="10873" spans="11:22" x14ac:dyDescent="0.25">
      <c r="K10873" s="36"/>
      <c r="L10873" s="37"/>
      <c r="M10873" s="37"/>
      <c r="N10873" s="37"/>
      <c r="O10873" s="37"/>
      <c r="P10873" s="36"/>
      <c r="S10873" s="36"/>
      <c r="T10873" s="36"/>
      <c r="U10873" s="36"/>
      <c r="V10873" s="36"/>
    </row>
    <row r="10874" spans="11:22" x14ac:dyDescent="0.25">
      <c r="K10874" s="36"/>
      <c r="L10874" s="37"/>
      <c r="M10874" s="37"/>
      <c r="N10874" s="37"/>
      <c r="O10874" s="37"/>
      <c r="P10874" s="36"/>
      <c r="S10874" s="36"/>
      <c r="T10874" s="36"/>
      <c r="U10874" s="36"/>
      <c r="V10874" s="36"/>
    </row>
    <row r="10875" spans="11:22" x14ac:dyDescent="0.25">
      <c r="K10875" s="36"/>
      <c r="L10875" s="37"/>
      <c r="M10875" s="37"/>
      <c r="N10875" s="37"/>
      <c r="O10875" s="37"/>
      <c r="P10875" s="36"/>
      <c r="S10875" s="36"/>
      <c r="T10875" s="36"/>
      <c r="U10875" s="36"/>
      <c r="V10875" s="36"/>
    </row>
    <row r="10876" spans="11:22" x14ac:dyDescent="0.25">
      <c r="K10876" s="36"/>
      <c r="L10876" s="37"/>
      <c r="M10876" s="37"/>
      <c r="N10876" s="37"/>
      <c r="O10876" s="37"/>
      <c r="P10876" s="36"/>
      <c r="S10876" s="36"/>
      <c r="T10876" s="36"/>
      <c r="U10876" s="36"/>
      <c r="V10876" s="36"/>
    </row>
    <row r="10877" spans="11:22" x14ac:dyDescent="0.25">
      <c r="K10877" s="36"/>
      <c r="L10877" s="37"/>
      <c r="M10877" s="37"/>
      <c r="N10877" s="37"/>
      <c r="O10877" s="37"/>
      <c r="P10877" s="36"/>
      <c r="S10877" s="36"/>
      <c r="T10877" s="36"/>
      <c r="U10877" s="36"/>
      <c r="V10877" s="36"/>
    </row>
    <row r="10878" spans="11:22" x14ac:dyDescent="0.25">
      <c r="K10878" s="36"/>
      <c r="L10878" s="37"/>
      <c r="M10878" s="37"/>
      <c r="N10878" s="37"/>
      <c r="O10878" s="37"/>
      <c r="P10878" s="36"/>
      <c r="S10878" s="36"/>
      <c r="T10878" s="36"/>
      <c r="U10878" s="36"/>
      <c r="V10878" s="36"/>
    </row>
    <row r="10879" spans="11:22" x14ac:dyDescent="0.25">
      <c r="K10879" s="36"/>
      <c r="L10879" s="37"/>
      <c r="M10879" s="37"/>
      <c r="N10879" s="37"/>
      <c r="O10879" s="37"/>
      <c r="P10879" s="36"/>
      <c r="S10879" s="36"/>
      <c r="T10879" s="36"/>
      <c r="U10879" s="36"/>
      <c r="V10879" s="36"/>
    </row>
    <row r="10880" spans="11:22" x14ac:dyDescent="0.25">
      <c r="K10880" s="36"/>
      <c r="L10880" s="37"/>
      <c r="M10880" s="37"/>
      <c r="N10880" s="37"/>
      <c r="O10880" s="37"/>
      <c r="P10880" s="36"/>
      <c r="S10880" s="36"/>
      <c r="T10880" s="36"/>
      <c r="U10880" s="36"/>
      <c r="V10880" s="36"/>
    </row>
    <row r="10881" spans="11:22" x14ac:dyDescent="0.25">
      <c r="K10881" s="36"/>
      <c r="L10881" s="37"/>
      <c r="M10881" s="37"/>
      <c r="N10881" s="37"/>
      <c r="O10881" s="37"/>
      <c r="P10881" s="36"/>
      <c r="S10881" s="36"/>
      <c r="T10881" s="36"/>
      <c r="U10881" s="36"/>
      <c r="V10881" s="36"/>
    </row>
    <row r="10882" spans="11:22" x14ac:dyDescent="0.25">
      <c r="K10882" s="36"/>
      <c r="L10882" s="37"/>
      <c r="M10882" s="37"/>
      <c r="N10882" s="37"/>
      <c r="O10882" s="37"/>
      <c r="P10882" s="36"/>
      <c r="S10882" s="36"/>
      <c r="T10882" s="36"/>
      <c r="U10882" s="36"/>
      <c r="V10882" s="36"/>
    </row>
    <row r="10883" spans="11:22" x14ac:dyDescent="0.25">
      <c r="K10883" s="36"/>
      <c r="L10883" s="37"/>
      <c r="M10883" s="37"/>
      <c r="N10883" s="37"/>
      <c r="O10883" s="37"/>
      <c r="P10883" s="36"/>
      <c r="S10883" s="36"/>
      <c r="T10883" s="36"/>
      <c r="U10883" s="36"/>
      <c r="V10883" s="36"/>
    </row>
    <row r="10884" spans="11:22" x14ac:dyDescent="0.25">
      <c r="K10884" s="36"/>
      <c r="L10884" s="37"/>
      <c r="M10884" s="37"/>
      <c r="N10884" s="37"/>
      <c r="O10884" s="37"/>
      <c r="P10884" s="36"/>
      <c r="S10884" s="36"/>
      <c r="T10884" s="36"/>
      <c r="U10884" s="36"/>
      <c r="V10884" s="36"/>
    </row>
    <row r="10885" spans="11:22" x14ac:dyDescent="0.25">
      <c r="K10885" s="36"/>
      <c r="L10885" s="37"/>
      <c r="M10885" s="37"/>
      <c r="N10885" s="37"/>
      <c r="O10885" s="37"/>
      <c r="P10885" s="36"/>
      <c r="S10885" s="36"/>
      <c r="T10885" s="36"/>
      <c r="U10885" s="36"/>
      <c r="V10885" s="36"/>
    </row>
    <row r="10886" spans="11:22" x14ac:dyDescent="0.25">
      <c r="K10886" s="36"/>
      <c r="L10886" s="37"/>
      <c r="M10886" s="37"/>
      <c r="N10886" s="37"/>
      <c r="O10886" s="37"/>
      <c r="P10886" s="36"/>
      <c r="S10886" s="36"/>
      <c r="T10886" s="36"/>
      <c r="U10886" s="36"/>
      <c r="V10886" s="36"/>
    </row>
    <row r="10887" spans="11:22" x14ac:dyDescent="0.25">
      <c r="K10887" s="36"/>
      <c r="L10887" s="37"/>
      <c r="M10887" s="37"/>
      <c r="N10887" s="37"/>
      <c r="O10887" s="37"/>
      <c r="P10887" s="36"/>
      <c r="S10887" s="36"/>
      <c r="T10887" s="36"/>
      <c r="U10887" s="36"/>
      <c r="V10887" s="36"/>
    </row>
    <row r="10888" spans="11:22" x14ac:dyDescent="0.25">
      <c r="K10888" s="36"/>
      <c r="L10888" s="37"/>
      <c r="M10888" s="37"/>
      <c r="N10888" s="37"/>
      <c r="O10888" s="37"/>
      <c r="P10888" s="36"/>
      <c r="S10888" s="36"/>
      <c r="T10888" s="36"/>
      <c r="U10888" s="36"/>
      <c r="V10888" s="36"/>
    </row>
    <row r="10889" spans="11:22" x14ac:dyDescent="0.25">
      <c r="K10889" s="36"/>
      <c r="L10889" s="37"/>
      <c r="M10889" s="37"/>
      <c r="N10889" s="37"/>
      <c r="O10889" s="37"/>
      <c r="P10889" s="36"/>
      <c r="S10889" s="36"/>
      <c r="T10889" s="36"/>
      <c r="U10889" s="36"/>
      <c r="V10889" s="36"/>
    </row>
    <row r="10890" spans="11:22" x14ac:dyDescent="0.25">
      <c r="K10890" s="36"/>
      <c r="L10890" s="37"/>
      <c r="M10890" s="37"/>
      <c r="N10890" s="37"/>
      <c r="O10890" s="37"/>
      <c r="P10890" s="36"/>
      <c r="S10890" s="36"/>
      <c r="T10890" s="36"/>
      <c r="U10890" s="36"/>
      <c r="V10890" s="36"/>
    </row>
    <row r="10891" spans="11:22" x14ac:dyDescent="0.25">
      <c r="K10891" s="36"/>
      <c r="L10891" s="37"/>
      <c r="M10891" s="37"/>
      <c r="N10891" s="37"/>
      <c r="O10891" s="37"/>
      <c r="P10891" s="36"/>
      <c r="S10891" s="36"/>
      <c r="T10891" s="36"/>
      <c r="U10891" s="36"/>
      <c r="V10891" s="36"/>
    </row>
    <row r="10892" spans="11:22" x14ac:dyDescent="0.25">
      <c r="K10892" s="36"/>
      <c r="L10892" s="37"/>
      <c r="M10892" s="37"/>
      <c r="N10892" s="37"/>
      <c r="O10892" s="37"/>
      <c r="P10892" s="36"/>
      <c r="S10892" s="36"/>
      <c r="T10892" s="36"/>
      <c r="U10892" s="36"/>
      <c r="V10892" s="36"/>
    </row>
    <row r="10893" spans="11:22" x14ac:dyDescent="0.25">
      <c r="K10893" s="36"/>
      <c r="L10893" s="37"/>
      <c r="M10893" s="37"/>
      <c r="N10893" s="37"/>
      <c r="O10893" s="37"/>
      <c r="P10893" s="36"/>
      <c r="S10893" s="36"/>
      <c r="T10893" s="36"/>
      <c r="U10893" s="36"/>
      <c r="V10893" s="36"/>
    </row>
    <row r="10894" spans="11:22" x14ac:dyDescent="0.25">
      <c r="K10894" s="36"/>
      <c r="L10894" s="37"/>
      <c r="M10894" s="37"/>
      <c r="N10894" s="37"/>
      <c r="O10894" s="37"/>
      <c r="P10894" s="36"/>
      <c r="S10894" s="36"/>
      <c r="T10894" s="36"/>
      <c r="U10894" s="36"/>
      <c r="V10894" s="36"/>
    </row>
    <row r="10895" spans="11:22" x14ac:dyDescent="0.25">
      <c r="K10895" s="36"/>
      <c r="L10895" s="37"/>
      <c r="M10895" s="37"/>
      <c r="N10895" s="37"/>
      <c r="O10895" s="37"/>
      <c r="P10895" s="36"/>
      <c r="S10895" s="36"/>
      <c r="T10895" s="36"/>
      <c r="U10895" s="36"/>
      <c r="V10895" s="36"/>
    </row>
    <row r="10896" spans="11:22" x14ac:dyDescent="0.25">
      <c r="K10896" s="36"/>
      <c r="L10896" s="37"/>
      <c r="M10896" s="37"/>
      <c r="N10896" s="37"/>
      <c r="O10896" s="37"/>
      <c r="P10896" s="36"/>
      <c r="S10896" s="36"/>
      <c r="T10896" s="36"/>
      <c r="U10896" s="36"/>
      <c r="V10896" s="36"/>
    </row>
    <row r="10897" spans="11:22" x14ac:dyDescent="0.25">
      <c r="K10897" s="36"/>
      <c r="L10897" s="37"/>
      <c r="M10897" s="37"/>
      <c r="N10897" s="37"/>
      <c r="O10897" s="37"/>
      <c r="P10897" s="36"/>
      <c r="S10897" s="36"/>
      <c r="T10897" s="36"/>
      <c r="U10897" s="36"/>
      <c r="V10897" s="36"/>
    </row>
    <row r="10898" spans="11:22" x14ac:dyDescent="0.25">
      <c r="K10898" s="36"/>
      <c r="L10898" s="37"/>
      <c r="M10898" s="37"/>
      <c r="N10898" s="37"/>
      <c r="O10898" s="37"/>
      <c r="P10898" s="36"/>
      <c r="S10898" s="36"/>
      <c r="T10898" s="36"/>
      <c r="U10898" s="36"/>
      <c r="V10898" s="36"/>
    </row>
    <row r="10899" spans="11:22" x14ac:dyDescent="0.25">
      <c r="K10899" s="36"/>
      <c r="L10899" s="37"/>
      <c r="M10899" s="37"/>
      <c r="N10899" s="37"/>
      <c r="O10899" s="37"/>
      <c r="P10899" s="36"/>
      <c r="S10899" s="36"/>
      <c r="T10899" s="36"/>
      <c r="U10899" s="36"/>
      <c r="V10899" s="36"/>
    </row>
    <row r="10900" spans="11:22" x14ac:dyDescent="0.25">
      <c r="K10900" s="36"/>
      <c r="L10900" s="37"/>
      <c r="M10900" s="37"/>
      <c r="N10900" s="37"/>
      <c r="O10900" s="37"/>
      <c r="P10900" s="36"/>
      <c r="S10900" s="36"/>
      <c r="T10900" s="36"/>
      <c r="U10900" s="36"/>
      <c r="V10900" s="36"/>
    </row>
    <row r="10901" spans="11:22" x14ac:dyDescent="0.25">
      <c r="K10901" s="36"/>
      <c r="L10901" s="37"/>
      <c r="M10901" s="37"/>
      <c r="N10901" s="37"/>
      <c r="O10901" s="37"/>
      <c r="P10901" s="36"/>
      <c r="S10901" s="36"/>
      <c r="T10901" s="36"/>
      <c r="U10901" s="36"/>
      <c r="V10901" s="36"/>
    </row>
    <row r="10902" spans="11:22" x14ac:dyDescent="0.25">
      <c r="K10902" s="36"/>
      <c r="L10902" s="37"/>
      <c r="M10902" s="37"/>
      <c r="N10902" s="37"/>
      <c r="O10902" s="37"/>
      <c r="P10902" s="36"/>
      <c r="S10902" s="36"/>
      <c r="T10902" s="36"/>
      <c r="U10902" s="36"/>
      <c r="V10902" s="36"/>
    </row>
    <row r="10903" spans="11:22" x14ac:dyDescent="0.25">
      <c r="K10903" s="36"/>
      <c r="L10903" s="37"/>
      <c r="M10903" s="37"/>
      <c r="N10903" s="37"/>
      <c r="O10903" s="37"/>
      <c r="P10903" s="36"/>
      <c r="S10903" s="36"/>
      <c r="T10903" s="36"/>
      <c r="U10903" s="36"/>
      <c r="V10903" s="36"/>
    </row>
    <row r="10904" spans="11:22" x14ac:dyDescent="0.25">
      <c r="K10904" s="36"/>
      <c r="L10904" s="37"/>
      <c r="M10904" s="37"/>
      <c r="N10904" s="37"/>
      <c r="O10904" s="37"/>
      <c r="P10904" s="36"/>
      <c r="S10904" s="36"/>
      <c r="T10904" s="36"/>
      <c r="U10904" s="36"/>
      <c r="V10904" s="36"/>
    </row>
    <row r="10905" spans="11:22" x14ac:dyDescent="0.25">
      <c r="K10905" s="36"/>
      <c r="L10905" s="37"/>
      <c r="M10905" s="37"/>
      <c r="N10905" s="37"/>
      <c r="O10905" s="37"/>
      <c r="P10905" s="36"/>
      <c r="S10905" s="36"/>
      <c r="T10905" s="36"/>
      <c r="U10905" s="36"/>
      <c r="V10905" s="36"/>
    </row>
    <row r="10906" spans="11:22" x14ac:dyDescent="0.25">
      <c r="K10906" s="36"/>
      <c r="L10906" s="37"/>
      <c r="M10906" s="37"/>
      <c r="N10906" s="37"/>
      <c r="O10906" s="37"/>
      <c r="P10906" s="36"/>
      <c r="S10906" s="36"/>
      <c r="T10906" s="36"/>
      <c r="U10906" s="36"/>
      <c r="V10906" s="36"/>
    </row>
    <row r="10907" spans="11:22" x14ac:dyDescent="0.25">
      <c r="K10907" s="36"/>
      <c r="L10907" s="37"/>
      <c r="M10907" s="37"/>
      <c r="N10907" s="37"/>
      <c r="O10907" s="37"/>
      <c r="P10907" s="36"/>
      <c r="S10907" s="36"/>
      <c r="T10907" s="36"/>
      <c r="U10907" s="36"/>
      <c r="V10907" s="36"/>
    </row>
    <row r="10908" spans="11:22" x14ac:dyDescent="0.25">
      <c r="K10908" s="36"/>
      <c r="L10908" s="37"/>
      <c r="M10908" s="37"/>
      <c r="N10908" s="37"/>
      <c r="O10908" s="37"/>
      <c r="P10908" s="36"/>
      <c r="S10908" s="36"/>
      <c r="T10908" s="36"/>
      <c r="U10908" s="36"/>
      <c r="V10908" s="36"/>
    </row>
    <row r="10909" spans="11:22" x14ac:dyDescent="0.25">
      <c r="K10909" s="36"/>
      <c r="L10909" s="37"/>
      <c r="M10909" s="37"/>
      <c r="N10909" s="37"/>
      <c r="O10909" s="37"/>
      <c r="P10909" s="36"/>
      <c r="S10909" s="36"/>
      <c r="T10909" s="36"/>
      <c r="U10909" s="36"/>
      <c r="V10909" s="36"/>
    </row>
    <row r="10910" spans="11:22" x14ac:dyDescent="0.25">
      <c r="K10910" s="36"/>
      <c r="L10910" s="37"/>
      <c r="M10910" s="37"/>
      <c r="N10910" s="37"/>
      <c r="O10910" s="37"/>
      <c r="P10910" s="36"/>
      <c r="S10910" s="36"/>
      <c r="T10910" s="36"/>
      <c r="U10910" s="36"/>
      <c r="V10910" s="36"/>
    </row>
    <row r="10911" spans="11:22" x14ac:dyDescent="0.25">
      <c r="K10911" s="36"/>
      <c r="L10911" s="37"/>
      <c r="M10911" s="37"/>
      <c r="N10911" s="37"/>
      <c r="O10911" s="37"/>
      <c r="P10911" s="36"/>
      <c r="S10911" s="36"/>
      <c r="T10911" s="36"/>
      <c r="U10911" s="36"/>
      <c r="V10911" s="36"/>
    </row>
    <row r="10912" spans="11:22" x14ac:dyDescent="0.25">
      <c r="K10912" s="36"/>
      <c r="L10912" s="37"/>
      <c r="M10912" s="37"/>
      <c r="N10912" s="37"/>
      <c r="O10912" s="37"/>
      <c r="P10912" s="36"/>
      <c r="S10912" s="36"/>
      <c r="T10912" s="36"/>
      <c r="U10912" s="36"/>
      <c r="V10912" s="36"/>
    </row>
    <row r="10913" spans="11:22" x14ac:dyDescent="0.25">
      <c r="K10913" s="36"/>
      <c r="L10913" s="37"/>
      <c r="M10913" s="37"/>
      <c r="N10913" s="37"/>
      <c r="O10913" s="37"/>
      <c r="P10913" s="36"/>
      <c r="S10913" s="36"/>
      <c r="T10913" s="36"/>
      <c r="U10913" s="36"/>
      <c r="V10913" s="36"/>
    </row>
    <row r="10914" spans="11:22" x14ac:dyDescent="0.25">
      <c r="K10914" s="36"/>
      <c r="L10914" s="37"/>
      <c r="M10914" s="37"/>
      <c r="N10914" s="37"/>
      <c r="O10914" s="37"/>
      <c r="P10914" s="36"/>
      <c r="S10914" s="36"/>
      <c r="T10914" s="36"/>
      <c r="U10914" s="36"/>
      <c r="V10914" s="36"/>
    </row>
    <row r="10915" spans="11:22" x14ac:dyDescent="0.25">
      <c r="K10915" s="36"/>
      <c r="L10915" s="37"/>
      <c r="M10915" s="37"/>
      <c r="N10915" s="37"/>
      <c r="O10915" s="37"/>
      <c r="P10915" s="36"/>
      <c r="S10915" s="36"/>
      <c r="T10915" s="36"/>
      <c r="U10915" s="36"/>
      <c r="V10915" s="36"/>
    </row>
    <row r="10916" spans="11:22" x14ac:dyDescent="0.25">
      <c r="K10916" s="36"/>
      <c r="L10916" s="37"/>
      <c r="M10916" s="37"/>
      <c r="N10916" s="37"/>
      <c r="O10916" s="37"/>
      <c r="P10916" s="36"/>
      <c r="S10916" s="36"/>
      <c r="T10916" s="36"/>
      <c r="U10916" s="36"/>
      <c r="V10916" s="36"/>
    </row>
    <row r="10917" spans="11:22" x14ac:dyDescent="0.25">
      <c r="K10917" s="36"/>
      <c r="L10917" s="37"/>
      <c r="M10917" s="37"/>
      <c r="N10917" s="37"/>
      <c r="O10917" s="37"/>
      <c r="P10917" s="36"/>
      <c r="S10917" s="36"/>
      <c r="T10917" s="36"/>
      <c r="U10917" s="36"/>
      <c r="V10917" s="36"/>
    </row>
    <row r="10918" spans="11:22" x14ac:dyDescent="0.25">
      <c r="K10918" s="36"/>
      <c r="L10918" s="37"/>
      <c r="M10918" s="37"/>
      <c r="N10918" s="37"/>
      <c r="O10918" s="37"/>
      <c r="P10918" s="36"/>
      <c r="S10918" s="36"/>
      <c r="T10918" s="36"/>
      <c r="U10918" s="36"/>
      <c r="V10918" s="36"/>
    </row>
    <row r="10919" spans="11:22" x14ac:dyDescent="0.25">
      <c r="K10919" s="36"/>
      <c r="L10919" s="37"/>
      <c r="M10919" s="37"/>
      <c r="N10919" s="37"/>
      <c r="O10919" s="37"/>
      <c r="P10919" s="36"/>
      <c r="S10919" s="36"/>
      <c r="T10919" s="36"/>
      <c r="U10919" s="36"/>
      <c r="V10919" s="36"/>
    </row>
    <row r="10920" spans="11:22" x14ac:dyDescent="0.25">
      <c r="K10920" s="36"/>
      <c r="L10920" s="37"/>
      <c r="M10920" s="37"/>
      <c r="N10920" s="37"/>
      <c r="O10920" s="37"/>
      <c r="P10920" s="36"/>
      <c r="S10920" s="36"/>
      <c r="T10920" s="36"/>
      <c r="U10920" s="36"/>
      <c r="V10920" s="36"/>
    </row>
    <row r="10921" spans="11:22" x14ac:dyDescent="0.25">
      <c r="K10921" s="36"/>
      <c r="L10921" s="37"/>
      <c r="M10921" s="37"/>
      <c r="N10921" s="37"/>
      <c r="O10921" s="37"/>
      <c r="P10921" s="36"/>
      <c r="S10921" s="36"/>
      <c r="T10921" s="36"/>
      <c r="U10921" s="36"/>
      <c r="V10921" s="36"/>
    </row>
    <row r="10922" spans="11:22" x14ac:dyDescent="0.25">
      <c r="K10922" s="36"/>
      <c r="L10922" s="37"/>
      <c r="M10922" s="37"/>
      <c r="N10922" s="37"/>
      <c r="O10922" s="37"/>
      <c r="P10922" s="36"/>
      <c r="S10922" s="36"/>
      <c r="T10922" s="36"/>
      <c r="U10922" s="36"/>
      <c r="V10922" s="36"/>
    </row>
    <row r="10923" spans="11:22" x14ac:dyDescent="0.25">
      <c r="K10923" s="36"/>
      <c r="L10923" s="37"/>
      <c r="M10923" s="37"/>
      <c r="N10923" s="37"/>
      <c r="O10923" s="37"/>
      <c r="P10923" s="36"/>
      <c r="S10923" s="36"/>
      <c r="T10923" s="36"/>
      <c r="U10923" s="36"/>
      <c r="V10923" s="36"/>
    </row>
    <row r="10924" spans="11:22" x14ac:dyDescent="0.25">
      <c r="K10924" s="36"/>
      <c r="L10924" s="37"/>
      <c r="M10924" s="37"/>
      <c r="N10924" s="37"/>
      <c r="O10924" s="37"/>
      <c r="P10924" s="36"/>
      <c r="S10924" s="36"/>
      <c r="T10924" s="36"/>
      <c r="U10924" s="36"/>
      <c r="V10924" s="36"/>
    </row>
    <row r="10925" spans="11:22" x14ac:dyDescent="0.25">
      <c r="K10925" s="36"/>
      <c r="L10925" s="37"/>
      <c r="M10925" s="37"/>
      <c r="N10925" s="37"/>
      <c r="O10925" s="37"/>
      <c r="P10925" s="36"/>
      <c r="S10925" s="36"/>
      <c r="T10925" s="36"/>
      <c r="U10925" s="36"/>
      <c r="V10925" s="36"/>
    </row>
    <row r="10926" spans="11:22" x14ac:dyDescent="0.25">
      <c r="K10926" s="36"/>
      <c r="L10926" s="37"/>
      <c r="M10926" s="37"/>
      <c r="N10926" s="37"/>
      <c r="O10926" s="37"/>
      <c r="P10926" s="36"/>
      <c r="S10926" s="36"/>
      <c r="T10926" s="36"/>
      <c r="U10926" s="36"/>
      <c r="V10926" s="36"/>
    </row>
    <row r="10927" spans="11:22" x14ac:dyDescent="0.25">
      <c r="K10927" s="36"/>
      <c r="L10927" s="37"/>
      <c r="M10927" s="37"/>
      <c r="N10927" s="37"/>
      <c r="O10927" s="37"/>
      <c r="P10927" s="36"/>
      <c r="S10927" s="36"/>
      <c r="T10927" s="36"/>
      <c r="U10927" s="36"/>
      <c r="V10927" s="36"/>
    </row>
    <row r="10928" spans="11:22" x14ac:dyDescent="0.25">
      <c r="K10928" s="36"/>
      <c r="L10928" s="37"/>
      <c r="M10928" s="37"/>
      <c r="N10928" s="37"/>
      <c r="O10928" s="37"/>
      <c r="P10928" s="36"/>
      <c r="S10928" s="36"/>
      <c r="T10928" s="36"/>
      <c r="U10928" s="36"/>
      <c r="V10928" s="36"/>
    </row>
    <row r="10929" spans="11:22" x14ac:dyDescent="0.25">
      <c r="K10929" s="36"/>
      <c r="L10929" s="37"/>
      <c r="M10929" s="37"/>
      <c r="N10929" s="37"/>
      <c r="O10929" s="37"/>
      <c r="P10929" s="36"/>
      <c r="S10929" s="36"/>
      <c r="T10929" s="36"/>
      <c r="U10929" s="36"/>
      <c r="V10929" s="36"/>
    </row>
    <row r="10930" spans="11:22" x14ac:dyDescent="0.25">
      <c r="K10930" s="36"/>
      <c r="L10930" s="37"/>
      <c r="M10930" s="37"/>
      <c r="N10930" s="37"/>
      <c r="O10930" s="37"/>
      <c r="P10930" s="36"/>
      <c r="S10930" s="36"/>
      <c r="T10930" s="36"/>
      <c r="U10930" s="36"/>
      <c r="V10930" s="36"/>
    </row>
    <row r="10931" spans="11:22" x14ac:dyDescent="0.25">
      <c r="K10931" s="36"/>
      <c r="L10931" s="37"/>
      <c r="M10931" s="37"/>
      <c r="N10931" s="37"/>
      <c r="O10931" s="37"/>
      <c r="P10931" s="36"/>
      <c r="S10931" s="36"/>
      <c r="T10931" s="36"/>
      <c r="U10931" s="36"/>
      <c r="V10931" s="36"/>
    </row>
    <row r="10932" spans="11:22" x14ac:dyDescent="0.25">
      <c r="K10932" s="36"/>
      <c r="L10932" s="37"/>
      <c r="M10932" s="37"/>
      <c r="N10932" s="37"/>
      <c r="O10932" s="37"/>
      <c r="P10932" s="36"/>
      <c r="S10932" s="36"/>
      <c r="T10932" s="36"/>
      <c r="U10932" s="36"/>
      <c r="V10932" s="36"/>
    </row>
    <row r="10933" spans="11:22" x14ac:dyDescent="0.25">
      <c r="K10933" s="36"/>
      <c r="L10933" s="37"/>
      <c r="M10933" s="37"/>
      <c r="N10933" s="37"/>
      <c r="O10933" s="37"/>
      <c r="P10933" s="36"/>
      <c r="S10933" s="36"/>
      <c r="T10933" s="36"/>
      <c r="U10933" s="36"/>
      <c r="V10933" s="36"/>
    </row>
    <row r="10934" spans="11:22" x14ac:dyDescent="0.25">
      <c r="K10934" s="36"/>
      <c r="L10934" s="37"/>
      <c r="M10934" s="37"/>
      <c r="N10934" s="37"/>
      <c r="O10934" s="37"/>
      <c r="P10934" s="36"/>
      <c r="S10934" s="36"/>
      <c r="T10934" s="36"/>
      <c r="U10934" s="36"/>
      <c r="V10934" s="36"/>
    </row>
    <row r="10935" spans="11:22" x14ac:dyDescent="0.25">
      <c r="K10935" s="36"/>
      <c r="L10935" s="37"/>
      <c r="M10935" s="37"/>
      <c r="N10935" s="37"/>
      <c r="O10935" s="37"/>
      <c r="P10935" s="36"/>
      <c r="S10935" s="36"/>
      <c r="T10935" s="36"/>
      <c r="U10935" s="36"/>
      <c r="V10935" s="36"/>
    </row>
    <row r="10936" spans="11:22" x14ac:dyDescent="0.25">
      <c r="K10936" s="36"/>
      <c r="L10936" s="37"/>
      <c r="M10936" s="37"/>
      <c r="N10936" s="37"/>
      <c r="O10936" s="37"/>
      <c r="P10936" s="36"/>
      <c r="S10936" s="36"/>
      <c r="T10936" s="36"/>
      <c r="U10936" s="36"/>
      <c r="V10936" s="36"/>
    </row>
    <row r="10937" spans="11:22" x14ac:dyDescent="0.25">
      <c r="K10937" s="36"/>
      <c r="L10937" s="37"/>
      <c r="M10937" s="37"/>
      <c r="N10937" s="37"/>
      <c r="O10937" s="37"/>
      <c r="P10937" s="36"/>
      <c r="S10937" s="36"/>
      <c r="T10937" s="36"/>
      <c r="U10937" s="36"/>
      <c r="V10937" s="36"/>
    </row>
    <row r="10938" spans="11:22" x14ac:dyDescent="0.25">
      <c r="K10938" s="36"/>
      <c r="L10938" s="37"/>
      <c r="M10938" s="37"/>
      <c r="N10938" s="37"/>
      <c r="O10938" s="37"/>
      <c r="P10938" s="36"/>
      <c r="S10938" s="36"/>
      <c r="T10938" s="36"/>
      <c r="U10938" s="36"/>
      <c r="V10938" s="36"/>
    </row>
    <row r="10939" spans="11:22" x14ac:dyDescent="0.25">
      <c r="K10939" s="36"/>
      <c r="L10939" s="37"/>
      <c r="M10939" s="37"/>
      <c r="N10939" s="37"/>
      <c r="O10939" s="37"/>
      <c r="P10939" s="36"/>
      <c r="S10939" s="36"/>
      <c r="T10939" s="36"/>
      <c r="U10939" s="36"/>
      <c r="V10939" s="36"/>
    </row>
    <row r="10940" spans="11:22" x14ac:dyDescent="0.25">
      <c r="K10940" s="36"/>
      <c r="L10940" s="37"/>
      <c r="M10940" s="37"/>
      <c r="N10940" s="37"/>
      <c r="O10940" s="37"/>
      <c r="P10940" s="36"/>
      <c r="S10940" s="36"/>
      <c r="T10940" s="36"/>
      <c r="U10940" s="36"/>
      <c r="V10940" s="36"/>
    </row>
    <row r="10941" spans="11:22" x14ac:dyDescent="0.25">
      <c r="K10941" s="36"/>
      <c r="L10941" s="37"/>
      <c r="M10941" s="37"/>
      <c r="N10941" s="37"/>
      <c r="O10941" s="37"/>
      <c r="P10941" s="36"/>
      <c r="S10941" s="36"/>
      <c r="T10941" s="36"/>
      <c r="U10941" s="36"/>
      <c r="V10941" s="36"/>
    </row>
    <row r="10942" spans="11:22" x14ac:dyDescent="0.25">
      <c r="K10942" s="36"/>
      <c r="L10942" s="37"/>
      <c r="M10942" s="37"/>
      <c r="N10942" s="37"/>
      <c r="O10942" s="37"/>
      <c r="P10942" s="36"/>
      <c r="S10942" s="36"/>
      <c r="T10942" s="36"/>
      <c r="U10942" s="36"/>
      <c r="V10942" s="36"/>
    </row>
    <row r="10943" spans="11:22" x14ac:dyDescent="0.25">
      <c r="K10943" s="36"/>
      <c r="L10943" s="37"/>
      <c r="M10943" s="37"/>
      <c r="N10943" s="37"/>
      <c r="O10943" s="37"/>
      <c r="P10943" s="36"/>
      <c r="S10943" s="36"/>
      <c r="T10943" s="36"/>
      <c r="U10943" s="36"/>
      <c r="V10943" s="36"/>
    </row>
    <row r="10944" spans="11:22" x14ac:dyDescent="0.25">
      <c r="K10944" s="36"/>
      <c r="L10944" s="37"/>
      <c r="M10944" s="37"/>
      <c r="N10944" s="37"/>
      <c r="O10944" s="37"/>
      <c r="P10944" s="36"/>
      <c r="S10944" s="36"/>
      <c r="T10944" s="36"/>
      <c r="U10944" s="36"/>
      <c r="V10944" s="36"/>
    </row>
    <row r="10945" spans="11:22" x14ac:dyDescent="0.25">
      <c r="K10945" s="36"/>
      <c r="L10945" s="37"/>
      <c r="M10945" s="37"/>
      <c r="N10945" s="37"/>
      <c r="O10945" s="37"/>
      <c r="P10945" s="36"/>
      <c r="S10945" s="36"/>
      <c r="T10945" s="36"/>
      <c r="U10945" s="36"/>
      <c r="V10945" s="36"/>
    </row>
    <row r="10946" spans="11:22" x14ac:dyDescent="0.25">
      <c r="K10946" s="36"/>
      <c r="L10946" s="37"/>
      <c r="M10946" s="37"/>
      <c r="N10946" s="37"/>
      <c r="O10946" s="37"/>
      <c r="P10946" s="36"/>
      <c r="S10946" s="36"/>
      <c r="T10946" s="36"/>
      <c r="U10946" s="36"/>
      <c r="V10946" s="36"/>
    </row>
    <row r="10947" spans="11:22" x14ac:dyDescent="0.25">
      <c r="K10947" s="36"/>
      <c r="L10947" s="37"/>
      <c r="M10947" s="37"/>
      <c r="N10947" s="37"/>
      <c r="O10947" s="37"/>
      <c r="P10947" s="36"/>
      <c r="S10947" s="36"/>
      <c r="T10947" s="36"/>
      <c r="U10947" s="36"/>
      <c r="V10947" s="36"/>
    </row>
    <row r="10948" spans="11:22" x14ac:dyDescent="0.25">
      <c r="K10948" s="36"/>
      <c r="L10948" s="37"/>
      <c r="M10948" s="37"/>
      <c r="N10948" s="37"/>
      <c r="O10948" s="37"/>
      <c r="P10948" s="36"/>
      <c r="S10948" s="36"/>
      <c r="T10948" s="36"/>
      <c r="U10948" s="36"/>
      <c r="V10948" s="36"/>
    </row>
    <row r="10949" spans="11:22" x14ac:dyDescent="0.25">
      <c r="K10949" s="36"/>
      <c r="L10949" s="37"/>
      <c r="M10949" s="37"/>
      <c r="N10949" s="37"/>
      <c r="O10949" s="37"/>
      <c r="P10949" s="36"/>
      <c r="S10949" s="36"/>
      <c r="T10949" s="36"/>
      <c r="U10949" s="36"/>
      <c r="V10949" s="36"/>
    </row>
    <row r="10950" spans="11:22" x14ac:dyDescent="0.25">
      <c r="K10950" s="36"/>
      <c r="L10950" s="37"/>
      <c r="M10950" s="37"/>
      <c r="N10950" s="37"/>
      <c r="O10950" s="37"/>
      <c r="P10950" s="36"/>
      <c r="S10950" s="36"/>
      <c r="T10950" s="36"/>
      <c r="U10950" s="36"/>
      <c r="V10950" s="36"/>
    </row>
    <row r="10951" spans="11:22" x14ac:dyDescent="0.25">
      <c r="K10951" s="36"/>
      <c r="L10951" s="37"/>
      <c r="M10951" s="37"/>
      <c r="N10951" s="37"/>
      <c r="O10951" s="37"/>
      <c r="P10951" s="36"/>
      <c r="S10951" s="36"/>
      <c r="T10951" s="36"/>
      <c r="U10951" s="36"/>
      <c r="V10951" s="36"/>
    </row>
    <row r="10952" spans="11:22" x14ac:dyDescent="0.25">
      <c r="K10952" s="36"/>
      <c r="L10952" s="37"/>
      <c r="M10952" s="37"/>
      <c r="N10952" s="37"/>
      <c r="O10952" s="37"/>
      <c r="P10952" s="36"/>
      <c r="S10952" s="36"/>
      <c r="T10952" s="36"/>
      <c r="U10952" s="36"/>
      <c r="V10952" s="36"/>
    </row>
    <row r="10953" spans="11:22" x14ac:dyDescent="0.25">
      <c r="K10953" s="36"/>
      <c r="L10953" s="37"/>
      <c r="M10953" s="37"/>
      <c r="N10953" s="37"/>
      <c r="O10953" s="37"/>
      <c r="P10953" s="36"/>
      <c r="S10953" s="36"/>
      <c r="T10953" s="36"/>
      <c r="U10953" s="36"/>
      <c r="V10953" s="36"/>
    </row>
    <row r="10954" spans="11:22" x14ac:dyDescent="0.25">
      <c r="K10954" s="36"/>
      <c r="L10954" s="37"/>
      <c r="M10954" s="37"/>
      <c r="N10954" s="37"/>
      <c r="O10954" s="37"/>
      <c r="P10954" s="36"/>
      <c r="S10954" s="36"/>
      <c r="T10954" s="36"/>
      <c r="U10954" s="36"/>
      <c r="V10954" s="36"/>
    </row>
    <row r="10955" spans="11:22" x14ac:dyDescent="0.25">
      <c r="K10955" s="36"/>
      <c r="L10955" s="37"/>
      <c r="M10955" s="37"/>
      <c r="N10955" s="37"/>
      <c r="O10955" s="37"/>
      <c r="P10955" s="36"/>
      <c r="S10955" s="36"/>
      <c r="T10955" s="36"/>
      <c r="U10955" s="36"/>
      <c r="V10955" s="36"/>
    </row>
    <row r="10956" spans="11:22" x14ac:dyDescent="0.25">
      <c r="K10956" s="36"/>
      <c r="L10956" s="37"/>
      <c r="M10956" s="37"/>
      <c r="N10956" s="37"/>
      <c r="O10956" s="37"/>
      <c r="P10956" s="36"/>
      <c r="S10956" s="36"/>
      <c r="T10956" s="36"/>
      <c r="U10956" s="36"/>
      <c r="V10956" s="36"/>
    </row>
    <row r="10957" spans="11:22" x14ac:dyDescent="0.25">
      <c r="K10957" s="36"/>
      <c r="L10957" s="37"/>
      <c r="M10957" s="37"/>
      <c r="N10957" s="37"/>
      <c r="O10957" s="37"/>
      <c r="P10957" s="36"/>
      <c r="S10957" s="36"/>
      <c r="T10957" s="36"/>
      <c r="U10957" s="36"/>
      <c r="V10957" s="36"/>
    </row>
    <row r="10958" spans="11:22" x14ac:dyDescent="0.25">
      <c r="K10958" s="36"/>
      <c r="L10958" s="37"/>
      <c r="M10958" s="37"/>
      <c r="N10958" s="37"/>
      <c r="O10958" s="37"/>
      <c r="P10958" s="36"/>
      <c r="S10958" s="36"/>
      <c r="T10958" s="36"/>
      <c r="U10958" s="36"/>
      <c r="V10958" s="36"/>
    </row>
    <row r="10959" spans="11:22" x14ac:dyDescent="0.25">
      <c r="K10959" s="36"/>
      <c r="L10959" s="37"/>
      <c r="M10959" s="37"/>
      <c r="N10959" s="37"/>
      <c r="O10959" s="37"/>
      <c r="P10959" s="36"/>
      <c r="S10959" s="36"/>
      <c r="T10959" s="36"/>
      <c r="U10959" s="36"/>
      <c r="V10959" s="36"/>
    </row>
    <row r="10960" spans="11:22" x14ac:dyDescent="0.25">
      <c r="K10960" s="36"/>
      <c r="L10960" s="37"/>
      <c r="M10960" s="37"/>
      <c r="N10960" s="37"/>
      <c r="O10960" s="37"/>
      <c r="P10960" s="36"/>
      <c r="S10960" s="36"/>
      <c r="T10960" s="36"/>
      <c r="U10960" s="36"/>
      <c r="V10960" s="36"/>
    </row>
    <row r="10961" spans="11:22" x14ac:dyDescent="0.25">
      <c r="K10961" s="36"/>
      <c r="L10961" s="37"/>
      <c r="M10961" s="37"/>
      <c r="N10961" s="37"/>
      <c r="O10961" s="37"/>
      <c r="P10961" s="36"/>
      <c r="S10961" s="36"/>
      <c r="T10961" s="36"/>
      <c r="U10961" s="36"/>
      <c r="V10961" s="36"/>
    </row>
    <row r="10962" spans="11:22" x14ac:dyDescent="0.25">
      <c r="K10962" s="36"/>
      <c r="L10962" s="37"/>
      <c r="M10962" s="37"/>
      <c r="N10962" s="37"/>
      <c r="O10962" s="37"/>
      <c r="P10962" s="36"/>
      <c r="S10962" s="36"/>
      <c r="T10962" s="36"/>
      <c r="U10962" s="36"/>
      <c r="V10962" s="36"/>
    </row>
    <row r="10963" spans="11:22" x14ac:dyDescent="0.25">
      <c r="K10963" s="36"/>
      <c r="L10963" s="37"/>
      <c r="M10963" s="37"/>
      <c r="N10963" s="37"/>
      <c r="O10963" s="37"/>
      <c r="P10963" s="36"/>
      <c r="S10963" s="36"/>
      <c r="T10963" s="36"/>
      <c r="U10963" s="36"/>
      <c r="V10963" s="36"/>
    </row>
    <row r="10964" spans="11:22" x14ac:dyDescent="0.25">
      <c r="K10964" s="36"/>
      <c r="L10964" s="37"/>
      <c r="M10964" s="37"/>
      <c r="N10964" s="37"/>
      <c r="O10964" s="37"/>
      <c r="P10964" s="36"/>
      <c r="S10964" s="36"/>
      <c r="T10964" s="36"/>
      <c r="U10964" s="36"/>
      <c r="V10964" s="36"/>
    </row>
    <row r="10965" spans="11:22" x14ac:dyDescent="0.25">
      <c r="K10965" s="36"/>
      <c r="L10965" s="37"/>
      <c r="M10965" s="37"/>
      <c r="N10965" s="37"/>
      <c r="O10965" s="37"/>
      <c r="P10965" s="36"/>
      <c r="S10965" s="36"/>
      <c r="T10965" s="36"/>
      <c r="U10965" s="36"/>
      <c r="V10965" s="36"/>
    </row>
    <row r="10966" spans="11:22" x14ac:dyDescent="0.25">
      <c r="K10966" s="36"/>
      <c r="L10966" s="37"/>
      <c r="M10966" s="37"/>
      <c r="N10966" s="37"/>
      <c r="O10966" s="37"/>
      <c r="P10966" s="36"/>
      <c r="S10966" s="36"/>
      <c r="T10966" s="36"/>
      <c r="U10966" s="36"/>
      <c r="V10966" s="36"/>
    </row>
    <row r="10967" spans="11:22" x14ac:dyDescent="0.25">
      <c r="K10967" s="36"/>
      <c r="L10967" s="37"/>
      <c r="M10967" s="37"/>
      <c r="N10967" s="37"/>
      <c r="O10967" s="37"/>
      <c r="P10967" s="36"/>
      <c r="S10967" s="36"/>
      <c r="T10967" s="36"/>
      <c r="U10967" s="36"/>
      <c r="V10967" s="36"/>
    </row>
    <row r="10968" spans="11:22" x14ac:dyDescent="0.25">
      <c r="K10968" s="36"/>
      <c r="L10968" s="37"/>
      <c r="M10968" s="37"/>
      <c r="N10968" s="37"/>
      <c r="O10968" s="37"/>
      <c r="P10968" s="36"/>
      <c r="S10968" s="36"/>
      <c r="T10968" s="36"/>
      <c r="U10968" s="36"/>
      <c r="V10968" s="36"/>
    </row>
    <row r="10969" spans="11:22" x14ac:dyDescent="0.25">
      <c r="K10969" s="36"/>
      <c r="L10969" s="37"/>
      <c r="M10969" s="37"/>
      <c r="N10969" s="37"/>
      <c r="O10969" s="37"/>
      <c r="P10969" s="36"/>
      <c r="S10969" s="36"/>
      <c r="T10969" s="36"/>
      <c r="U10969" s="36"/>
      <c r="V10969" s="36"/>
    </row>
    <row r="10970" spans="11:22" x14ac:dyDescent="0.25">
      <c r="K10970" s="36"/>
      <c r="L10970" s="37"/>
      <c r="M10970" s="37"/>
      <c r="N10970" s="37"/>
      <c r="O10970" s="37"/>
      <c r="P10970" s="36"/>
      <c r="S10970" s="36"/>
      <c r="T10970" s="36"/>
      <c r="U10970" s="36"/>
      <c r="V10970" s="36"/>
    </row>
    <row r="10971" spans="11:22" x14ac:dyDescent="0.25">
      <c r="K10971" s="36"/>
      <c r="L10971" s="37"/>
      <c r="M10971" s="37"/>
      <c r="N10971" s="37"/>
      <c r="O10971" s="37"/>
      <c r="P10971" s="36"/>
      <c r="S10971" s="36"/>
      <c r="T10971" s="36"/>
      <c r="U10971" s="36"/>
      <c r="V10971" s="36"/>
    </row>
    <row r="10972" spans="11:22" x14ac:dyDescent="0.25">
      <c r="K10972" s="36"/>
      <c r="L10972" s="37"/>
      <c r="M10972" s="37"/>
      <c r="N10972" s="37"/>
      <c r="O10972" s="37"/>
      <c r="P10972" s="36"/>
      <c r="S10972" s="36"/>
      <c r="T10972" s="36"/>
      <c r="U10972" s="36"/>
      <c r="V10972" s="36"/>
    </row>
    <row r="10973" spans="11:22" x14ac:dyDescent="0.25">
      <c r="K10973" s="36"/>
      <c r="L10973" s="37"/>
      <c r="M10973" s="37"/>
      <c r="N10973" s="37"/>
      <c r="O10973" s="37"/>
      <c r="P10973" s="36"/>
      <c r="S10973" s="36"/>
      <c r="T10973" s="36"/>
      <c r="U10973" s="36"/>
      <c r="V10973" s="36"/>
    </row>
    <row r="10974" spans="11:22" x14ac:dyDescent="0.25">
      <c r="K10974" s="36"/>
      <c r="L10974" s="37"/>
      <c r="M10974" s="37"/>
      <c r="N10974" s="37"/>
      <c r="O10974" s="37"/>
      <c r="P10974" s="36"/>
      <c r="S10974" s="36"/>
      <c r="T10974" s="36"/>
      <c r="U10974" s="36"/>
      <c r="V10974" s="36"/>
    </row>
    <row r="10975" spans="11:22" x14ac:dyDescent="0.25">
      <c r="K10975" s="36"/>
      <c r="L10975" s="37"/>
      <c r="M10975" s="37"/>
      <c r="N10975" s="37"/>
      <c r="O10975" s="37"/>
      <c r="P10975" s="36"/>
      <c r="S10975" s="36"/>
      <c r="T10975" s="36"/>
      <c r="U10975" s="36"/>
      <c r="V10975" s="36"/>
    </row>
    <row r="10976" spans="11:22" x14ac:dyDescent="0.25">
      <c r="K10976" s="36"/>
      <c r="L10976" s="37"/>
      <c r="M10976" s="37"/>
      <c r="N10976" s="37"/>
      <c r="O10976" s="37"/>
      <c r="P10976" s="36"/>
      <c r="S10976" s="36"/>
      <c r="T10976" s="36"/>
      <c r="U10976" s="36"/>
      <c r="V10976" s="36"/>
    </row>
    <row r="10977" spans="11:22" x14ac:dyDescent="0.25">
      <c r="K10977" s="36"/>
      <c r="L10977" s="37"/>
      <c r="M10977" s="37"/>
      <c r="N10977" s="37"/>
      <c r="O10977" s="37"/>
      <c r="P10977" s="36"/>
      <c r="S10977" s="36"/>
      <c r="T10977" s="36"/>
      <c r="U10977" s="36"/>
      <c r="V10977" s="36"/>
    </row>
    <row r="10978" spans="11:22" x14ac:dyDescent="0.25">
      <c r="K10978" s="36"/>
      <c r="L10978" s="37"/>
      <c r="M10978" s="37"/>
      <c r="N10978" s="37"/>
      <c r="O10978" s="37"/>
      <c r="P10978" s="36"/>
      <c r="S10978" s="36"/>
      <c r="T10978" s="36"/>
      <c r="U10978" s="36"/>
      <c r="V10978" s="36"/>
    </row>
    <row r="10979" spans="11:22" x14ac:dyDescent="0.25">
      <c r="K10979" s="36"/>
      <c r="L10979" s="37"/>
      <c r="M10979" s="37"/>
      <c r="N10979" s="37"/>
      <c r="O10979" s="37"/>
      <c r="P10979" s="36"/>
      <c r="S10979" s="36"/>
      <c r="T10979" s="36"/>
      <c r="U10979" s="36"/>
      <c r="V10979" s="36"/>
    </row>
    <row r="10980" spans="11:22" x14ac:dyDescent="0.25">
      <c r="K10980" s="36"/>
      <c r="L10980" s="37"/>
      <c r="M10980" s="37"/>
      <c r="N10980" s="37"/>
      <c r="O10980" s="37"/>
      <c r="P10980" s="36"/>
      <c r="S10980" s="36"/>
      <c r="T10980" s="36"/>
      <c r="U10980" s="36"/>
      <c r="V10980" s="36"/>
    </row>
    <row r="10981" spans="11:22" x14ac:dyDescent="0.25">
      <c r="K10981" s="36"/>
      <c r="L10981" s="37"/>
      <c r="M10981" s="37"/>
      <c r="N10981" s="37"/>
      <c r="O10981" s="37"/>
      <c r="P10981" s="36"/>
      <c r="S10981" s="36"/>
      <c r="T10981" s="36"/>
      <c r="U10981" s="36"/>
      <c r="V10981" s="36"/>
    </row>
    <row r="10982" spans="11:22" x14ac:dyDescent="0.25">
      <c r="K10982" s="36"/>
      <c r="L10982" s="37"/>
      <c r="M10982" s="37"/>
      <c r="N10982" s="37"/>
      <c r="O10982" s="37"/>
      <c r="P10982" s="36"/>
      <c r="S10982" s="36"/>
      <c r="T10982" s="36"/>
      <c r="U10982" s="36"/>
      <c r="V10982" s="36"/>
    </row>
    <row r="10983" spans="11:22" x14ac:dyDescent="0.25">
      <c r="K10983" s="36"/>
      <c r="L10983" s="37"/>
      <c r="M10983" s="37"/>
      <c r="N10983" s="37"/>
      <c r="O10983" s="37"/>
      <c r="P10983" s="36"/>
      <c r="S10983" s="36"/>
      <c r="T10983" s="36"/>
      <c r="U10983" s="36"/>
      <c r="V10983" s="36"/>
    </row>
    <row r="10984" spans="11:22" x14ac:dyDescent="0.25">
      <c r="K10984" s="36"/>
      <c r="L10984" s="37"/>
      <c r="M10984" s="37"/>
      <c r="N10984" s="37"/>
      <c r="O10984" s="37"/>
      <c r="P10984" s="36"/>
      <c r="S10984" s="36"/>
      <c r="T10984" s="36"/>
      <c r="U10984" s="36"/>
      <c r="V10984" s="36"/>
    </row>
    <row r="10985" spans="11:22" x14ac:dyDescent="0.25">
      <c r="K10985" s="36"/>
      <c r="L10985" s="37"/>
      <c r="M10985" s="37"/>
      <c r="N10985" s="37"/>
      <c r="O10985" s="37"/>
      <c r="P10985" s="36"/>
      <c r="S10985" s="36"/>
      <c r="T10985" s="36"/>
      <c r="U10985" s="36"/>
      <c r="V10985" s="36"/>
    </row>
    <row r="10986" spans="11:22" x14ac:dyDescent="0.25">
      <c r="K10986" s="36"/>
      <c r="L10986" s="37"/>
      <c r="M10986" s="37"/>
      <c r="N10986" s="37"/>
      <c r="O10986" s="37"/>
      <c r="P10986" s="36"/>
      <c r="S10986" s="36"/>
      <c r="T10986" s="36"/>
      <c r="U10986" s="36"/>
      <c r="V10986" s="36"/>
    </row>
    <row r="10987" spans="11:22" x14ac:dyDescent="0.25">
      <c r="K10987" s="36"/>
      <c r="L10987" s="37"/>
      <c r="M10987" s="37"/>
      <c r="N10987" s="37"/>
      <c r="O10987" s="37"/>
      <c r="P10987" s="36"/>
      <c r="S10987" s="36"/>
      <c r="T10987" s="36"/>
      <c r="U10987" s="36"/>
      <c r="V10987" s="36"/>
    </row>
    <row r="10988" spans="11:22" x14ac:dyDescent="0.25">
      <c r="K10988" s="36"/>
      <c r="L10988" s="37"/>
      <c r="M10988" s="37"/>
      <c r="N10988" s="37"/>
      <c r="O10988" s="37"/>
      <c r="P10988" s="36"/>
      <c r="S10988" s="36"/>
      <c r="T10988" s="36"/>
      <c r="U10988" s="36"/>
      <c r="V10988" s="36"/>
    </row>
    <row r="10989" spans="11:22" x14ac:dyDescent="0.25">
      <c r="K10989" s="36"/>
      <c r="L10989" s="37"/>
      <c r="M10989" s="37"/>
      <c r="N10989" s="37"/>
      <c r="O10989" s="37"/>
      <c r="P10989" s="36"/>
      <c r="S10989" s="36"/>
      <c r="T10989" s="36"/>
      <c r="U10989" s="36"/>
      <c r="V10989" s="36"/>
    </row>
    <row r="10990" spans="11:22" x14ac:dyDescent="0.25">
      <c r="K10990" s="36"/>
      <c r="L10990" s="37"/>
      <c r="M10990" s="37"/>
      <c r="N10990" s="37"/>
      <c r="O10990" s="37"/>
      <c r="P10990" s="36"/>
      <c r="S10990" s="36"/>
      <c r="T10990" s="36"/>
      <c r="U10990" s="36"/>
      <c r="V10990" s="36"/>
    </row>
    <row r="10991" spans="11:22" x14ac:dyDescent="0.25">
      <c r="K10991" s="36"/>
      <c r="L10991" s="37"/>
      <c r="M10991" s="37"/>
      <c r="N10991" s="37"/>
      <c r="O10991" s="37"/>
      <c r="P10991" s="36"/>
      <c r="S10991" s="36"/>
      <c r="T10991" s="36"/>
      <c r="U10991" s="36"/>
      <c r="V10991" s="36"/>
    </row>
    <row r="10992" spans="11:22" x14ac:dyDescent="0.25">
      <c r="K10992" s="36"/>
      <c r="L10992" s="37"/>
      <c r="M10992" s="37"/>
      <c r="N10992" s="37"/>
      <c r="O10992" s="37"/>
      <c r="P10992" s="36"/>
      <c r="S10992" s="36"/>
      <c r="T10992" s="36"/>
      <c r="U10992" s="36"/>
      <c r="V10992" s="36"/>
    </row>
    <row r="10993" spans="11:22" x14ac:dyDescent="0.25">
      <c r="K10993" s="36"/>
      <c r="L10993" s="37"/>
      <c r="M10993" s="37"/>
      <c r="N10993" s="37"/>
      <c r="O10993" s="37"/>
      <c r="P10993" s="36"/>
      <c r="S10993" s="36"/>
      <c r="T10993" s="36"/>
      <c r="U10993" s="36"/>
      <c r="V10993" s="36"/>
    </row>
    <row r="10994" spans="11:22" x14ac:dyDescent="0.25">
      <c r="K10994" s="36"/>
      <c r="L10994" s="37"/>
      <c r="M10994" s="37"/>
      <c r="N10994" s="37"/>
      <c r="O10994" s="37"/>
      <c r="P10994" s="36"/>
      <c r="S10994" s="36"/>
      <c r="T10994" s="36"/>
      <c r="U10994" s="36"/>
      <c r="V10994" s="36"/>
    </row>
    <row r="10995" spans="11:22" x14ac:dyDescent="0.25">
      <c r="K10995" s="36"/>
      <c r="L10995" s="37"/>
      <c r="M10995" s="37"/>
      <c r="N10995" s="37"/>
      <c r="O10995" s="37"/>
      <c r="P10995" s="36"/>
      <c r="S10995" s="36"/>
      <c r="T10995" s="36"/>
      <c r="U10995" s="36"/>
      <c r="V10995" s="36"/>
    </row>
    <row r="10996" spans="11:22" x14ac:dyDescent="0.25">
      <c r="K10996" s="36"/>
      <c r="L10996" s="37"/>
      <c r="M10996" s="37"/>
      <c r="N10996" s="37"/>
      <c r="O10996" s="37"/>
      <c r="P10996" s="36"/>
      <c r="S10996" s="36"/>
      <c r="T10996" s="36"/>
      <c r="U10996" s="36"/>
      <c r="V10996" s="36"/>
    </row>
    <row r="10997" spans="11:22" x14ac:dyDescent="0.25">
      <c r="K10997" s="36"/>
      <c r="L10997" s="37"/>
      <c r="M10997" s="37"/>
      <c r="N10997" s="37"/>
      <c r="O10997" s="37"/>
      <c r="P10997" s="36"/>
      <c r="S10997" s="36"/>
      <c r="T10997" s="36"/>
      <c r="U10997" s="36"/>
      <c r="V10997" s="36"/>
    </row>
    <row r="10998" spans="11:22" x14ac:dyDescent="0.25">
      <c r="K10998" s="36"/>
      <c r="L10998" s="37"/>
      <c r="M10998" s="37"/>
      <c r="N10998" s="37"/>
      <c r="O10998" s="37"/>
      <c r="P10998" s="36"/>
      <c r="S10998" s="36"/>
      <c r="T10998" s="36"/>
      <c r="U10998" s="36"/>
      <c r="V10998" s="36"/>
    </row>
    <row r="10999" spans="11:22" x14ac:dyDescent="0.25">
      <c r="K10999" s="36"/>
      <c r="L10999" s="37"/>
      <c r="M10999" s="37"/>
      <c r="N10999" s="37"/>
      <c r="O10999" s="37"/>
      <c r="P10999" s="36"/>
      <c r="S10999" s="36"/>
      <c r="T10999" s="36"/>
      <c r="U10999" s="36"/>
      <c r="V10999" s="36"/>
    </row>
    <row r="11000" spans="11:22" x14ac:dyDescent="0.25">
      <c r="K11000" s="36"/>
      <c r="L11000" s="37"/>
      <c r="M11000" s="37"/>
      <c r="N11000" s="37"/>
      <c r="O11000" s="37"/>
      <c r="P11000" s="36"/>
      <c r="S11000" s="36"/>
      <c r="T11000" s="36"/>
      <c r="U11000" s="36"/>
      <c r="V11000" s="36"/>
    </row>
    <row r="11001" spans="11:22" x14ac:dyDescent="0.25">
      <c r="K11001" s="36"/>
      <c r="L11001" s="37"/>
      <c r="M11001" s="37"/>
      <c r="N11001" s="37"/>
      <c r="O11001" s="37"/>
      <c r="P11001" s="36"/>
      <c r="S11001" s="36"/>
      <c r="T11001" s="36"/>
      <c r="U11001" s="36"/>
      <c r="V11001" s="36"/>
    </row>
    <row r="11002" spans="11:22" x14ac:dyDescent="0.25">
      <c r="K11002" s="36"/>
      <c r="L11002" s="37"/>
      <c r="M11002" s="37"/>
      <c r="N11002" s="37"/>
      <c r="O11002" s="37"/>
      <c r="P11002" s="36"/>
      <c r="S11002" s="36"/>
      <c r="T11002" s="36"/>
      <c r="U11002" s="36"/>
      <c r="V11002" s="36"/>
    </row>
    <row r="11003" spans="11:22" x14ac:dyDescent="0.25">
      <c r="K11003" s="36"/>
      <c r="L11003" s="37"/>
      <c r="M11003" s="37"/>
      <c r="N11003" s="37"/>
      <c r="O11003" s="37"/>
      <c r="P11003" s="36"/>
      <c r="S11003" s="36"/>
      <c r="T11003" s="36"/>
      <c r="U11003" s="36"/>
      <c r="V11003" s="36"/>
    </row>
    <row r="11004" spans="11:22" x14ac:dyDescent="0.25">
      <c r="K11004" s="36"/>
      <c r="L11004" s="37"/>
      <c r="M11004" s="37"/>
      <c r="N11004" s="37"/>
      <c r="O11004" s="37"/>
      <c r="P11004" s="36"/>
      <c r="S11004" s="36"/>
      <c r="T11004" s="36"/>
      <c r="U11004" s="36"/>
      <c r="V11004" s="36"/>
    </row>
    <row r="11005" spans="11:22" x14ac:dyDescent="0.25">
      <c r="K11005" s="36"/>
      <c r="L11005" s="37"/>
      <c r="M11005" s="37"/>
      <c r="N11005" s="37"/>
      <c r="O11005" s="37"/>
      <c r="P11005" s="36"/>
      <c r="S11005" s="36"/>
      <c r="T11005" s="36"/>
      <c r="U11005" s="36"/>
      <c r="V11005" s="36"/>
    </row>
    <row r="11006" spans="11:22" x14ac:dyDescent="0.25">
      <c r="K11006" s="36"/>
      <c r="L11006" s="37"/>
      <c r="M11006" s="37"/>
      <c r="N11006" s="37"/>
      <c r="O11006" s="37"/>
      <c r="P11006" s="36"/>
      <c r="S11006" s="36"/>
      <c r="T11006" s="36"/>
      <c r="U11006" s="36"/>
      <c r="V11006" s="36"/>
    </row>
    <row r="11007" spans="11:22" x14ac:dyDescent="0.25">
      <c r="K11007" s="36"/>
      <c r="L11007" s="37"/>
      <c r="M11007" s="37"/>
      <c r="N11007" s="37"/>
      <c r="O11007" s="37"/>
      <c r="P11007" s="36"/>
      <c r="S11007" s="36"/>
      <c r="T11007" s="36"/>
      <c r="U11007" s="36"/>
      <c r="V11007" s="36"/>
    </row>
    <row r="11008" spans="11:22" x14ac:dyDescent="0.25">
      <c r="K11008" s="36"/>
      <c r="L11008" s="37"/>
      <c r="M11008" s="37"/>
      <c r="N11008" s="37"/>
      <c r="O11008" s="37"/>
      <c r="P11008" s="36"/>
      <c r="S11008" s="36"/>
      <c r="T11008" s="36"/>
      <c r="U11008" s="36"/>
      <c r="V11008" s="36"/>
    </row>
    <row r="11009" spans="11:22" x14ac:dyDescent="0.25">
      <c r="K11009" s="36"/>
      <c r="L11009" s="37"/>
      <c r="M11009" s="37"/>
      <c r="N11009" s="37"/>
      <c r="O11009" s="37"/>
      <c r="P11009" s="36"/>
      <c r="S11009" s="36"/>
      <c r="T11009" s="36"/>
      <c r="U11009" s="36"/>
      <c r="V11009" s="36"/>
    </row>
    <row r="11010" spans="11:22" x14ac:dyDescent="0.25">
      <c r="K11010" s="36"/>
      <c r="L11010" s="37"/>
      <c r="M11010" s="37"/>
      <c r="N11010" s="37"/>
      <c r="O11010" s="37"/>
      <c r="P11010" s="36"/>
      <c r="S11010" s="36"/>
      <c r="T11010" s="36"/>
      <c r="U11010" s="36"/>
      <c r="V11010" s="36"/>
    </row>
    <row r="11011" spans="11:22" x14ac:dyDescent="0.25">
      <c r="K11011" s="36"/>
      <c r="L11011" s="37"/>
      <c r="M11011" s="37"/>
      <c r="N11011" s="37"/>
      <c r="O11011" s="37"/>
      <c r="P11011" s="36"/>
      <c r="S11011" s="36"/>
      <c r="T11011" s="36"/>
      <c r="U11011" s="36"/>
      <c r="V11011" s="36"/>
    </row>
    <row r="11012" spans="11:22" x14ac:dyDescent="0.25">
      <c r="K11012" s="36"/>
      <c r="L11012" s="37"/>
      <c r="M11012" s="37"/>
      <c r="N11012" s="37"/>
      <c r="O11012" s="37"/>
      <c r="P11012" s="36"/>
      <c r="S11012" s="36"/>
      <c r="T11012" s="36"/>
      <c r="U11012" s="36"/>
      <c r="V11012" s="36"/>
    </row>
    <row r="11013" spans="11:22" x14ac:dyDescent="0.25">
      <c r="K11013" s="36"/>
      <c r="L11013" s="37"/>
      <c r="M11013" s="37"/>
      <c r="N11013" s="37"/>
      <c r="O11013" s="37"/>
      <c r="P11013" s="36"/>
      <c r="S11013" s="36"/>
      <c r="T11013" s="36"/>
      <c r="U11013" s="36"/>
      <c r="V11013" s="36"/>
    </row>
    <row r="11014" spans="11:22" x14ac:dyDescent="0.25">
      <c r="K11014" s="36"/>
      <c r="L11014" s="37"/>
      <c r="M11014" s="37"/>
      <c r="N11014" s="37"/>
      <c r="O11014" s="37"/>
      <c r="P11014" s="36"/>
      <c r="S11014" s="36"/>
      <c r="T11014" s="36"/>
      <c r="U11014" s="36"/>
      <c r="V11014" s="36"/>
    </row>
    <row r="11015" spans="11:22" x14ac:dyDescent="0.25">
      <c r="K11015" s="36"/>
      <c r="L11015" s="37"/>
      <c r="M11015" s="37"/>
      <c r="N11015" s="37"/>
      <c r="O11015" s="37"/>
      <c r="P11015" s="36"/>
      <c r="S11015" s="36"/>
      <c r="T11015" s="36"/>
      <c r="U11015" s="36"/>
      <c r="V11015" s="36"/>
    </row>
    <row r="11016" spans="11:22" x14ac:dyDescent="0.25">
      <c r="K11016" s="36"/>
      <c r="L11016" s="37"/>
      <c r="M11016" s="37"/>
      <c r="N11016" s="37"/>
      <c r="O11016" s="37"/>
      <c r="P11016" s="36"/>
      <c r="S11016" s="36"/>
      <c r="T11016" s="36"/>
      <c r="U11016" s="36"/>
      <c r="V11016" s="36"/>
    </row>
    <row r="11017" spans="11:22" x14ac:dyDescent="0.25">
      <c r="K11017" s="36"/>
      <c r="L11017" s="37"/>
      <c r="M11017" s="37"/>
      <c r="N11017" s="37"/>
      <c r="O11017" s="37"/>
      <c r="P11017" s="36"/>
      <c r="S11017" s="36"/>
      <c r="T11017" s="36"/>
      <c r="U11017" s="36"/>
      <c r="V11017" s="36"/>
    </row>
    <row r="11018" spans="11:22" x14ac:dyDescent="0.25">
      <c r="K11018" s="36"/>
      <c r="L11018" s="37"/>
      <c r="M11018" s="37"/>
      <c r="N11018" s="37"/>
      <c r="O11018" s="37"/>
      <c r="P11018" s="36"/>
      <c r="S11018" s="36"/>
      <c r="T11018" s="36"/>
      <c r="U11018" s="36"/>
      <c r="V11018" s="36"/>
    </row>
    <row r="11019" spans="11:22" x14ac:dyDescent="0.25">
      <c r="K11019" s="36"/>
      <c r="L11019" s="37"/>
      <c r="M11019" s="37"/>
      <c r="N11019" s="37"/>
      <c r="O11019" s="37"/>
      <c r="P11019" s="36"/>
      <c r="S11019" s="36"/>
      <c r="T11019" s="36"/>
      <c r="U11019" s="36"/>
      <c r="V11019" s="36"/>
    </row>
    <row r="11020" spans="11:22" x14ac:dyDescent="0.25">
      <c r="K11020" s="36"/>
      <c r="L11020" s="37"/>
      <c r="M11020" s="37"/>
      <c r="N11020" s="37"/>
      <c r="O11020" s="37"/>
      <c r="P11020" s="36"/>
      <c r="S11020" s="36"/>
      <c r="T11020" s="36"/>
      <c r="U11020" s="36"/>
      <c r="V11020" s="36"/>
    </row>
    <row r="11021" spans="11:22" x14ac:dyDescent="0.25">
      <c r="K11021" s="36"/>
      <c r="L11021" s="37"/>
      <c r="M11021" s="37"/>
      <c r="N11021" s="37"/>
      <c r="O11021" s="37"/>
      <c r="P11021" s="36"/>
      <c r="S11021" s="36"/>
      <c r="T11021" s="36"/>
      <c r="U11021" s="36"/>
      <c r="V11021" s="36"/>
    </row>
    <row r="11022" spans="11:22" x14ac:dyDescent="0.25">
      <c r="K11022" s="36"/>
      <c r="L11022" s="37"/>
      <c r="M11022" s="37"/>
      <c r="N11022" s="37"/>
      <c r="O11022" s="37"/>
      <c r="P11022" s="36"/>
      <c r="S11022" s="36"/>
      <c r="T11022" s="36"/>
      <c r="U11022" s="36"/>
      <c r="V11022" s="36"/>
    </row>
    <row r="11023" spans="11:22" x14ac:dyDescent="0.25">
      <c r="K11023" s="36"/>
      <c r="L11023" s="37"/>
      <c r="M11023" s="37"/>
      <c r="N11023" s="37"/>
      <c r="O11023" s="37"/>
      <c r="P11023" s="36"/>
      <c r="S11023" s="36"/>
      <c r="T11023" s="36"/>
      <c r="U11023" s="36"/>
      <c r="V11023" s="36"/>
    </row>
    <row r="11024" spans="11:22" x14ac:dyDescent="0.25">
      <c r="K11024" s="36"/>
      <c r="L11024" s="37"/>
      <c r="M11024" s="37"/>
      <c r="N11024" s="37"/>
      <c r="O11024" s="37"/>
      <c r="P11024" s="36"/>
      <c r="S11024" s="36"/>
      <c r="T11024" s="36"/>
      <c r="U11024" s="36"/>
      <c r="V11024" s="36"/>
    </row>
    <row r="11025" spans="11:22" x14ac:dyDescent="0.25">
      <c r="K11025" s="36"/>
      <c r="L11025" s="37"/>
      <c r="M11025" s="37"/>
      <c r="N11025" s="37"/>
      <c r="O11025" s="37"/>
      <c r="P11025" s="36"/>
      <c r="S11025" s="36"/>
      <c r="T11025" s="36"/>
      <c r="U11025" s="36"/>
      <c r="V11025" s="36"/>
    </row>
    <row r="11026" spans="11:22" x14ac:dyDescent="0.25">
      <c r="K11026" s="36"/>
      <c r="L11026" s="37"/>
      <c r="M11026" s="37"/>
      <c r="N11026" s="37"/>
      <c r="O11026" s="37"/>
      <c r="P11026" s="36"/>
      <c r="S11026" s="36"/>
      <c r="T11026" s="36"/>
      <c r="U11026" s="36"/>
      <c r="V11026" s="36"/>
    </row>
    <row r="11027" spans="11:22" x14ac:dyDescent="0.25">
      <c r="K11027" s="36"/>
      <c r="L11027" s="37"/>
      <c r="M11027" s="37"/>
      <c r="N11027" s="37"/>
      <c r="O11027" s="37"/>
      <c r="P11027" s="36"/>
      <c r="S11027" s="36"/>
      <c r="T11027" s="36"/>
      <c r="U11027" s="36"/>
      <c r="V11027" s="36"/>
    </row>
    <row r="11028" spans="11:22" x14ac:dyDescent="0.25">
      <c r="K11028" s="36"/>
      <c r="L11028" s="37"/>
      <c r="M11028" s="37"/>
      <c r="N11028" s="37"/>
      <c r="O11028" s="37"/>
      <c r="P11028" s="36"/>
      <c r="S11028" s="36"/>
      <c r="T11028" s="36"/>
      <c r="U11028" s="36"/>
      <c r="V11028" s="36"/>
    </row>
    <row r="11029" spans="11:22" x14ac:dyDescent="0.25">
      <c r="K11029" s="36"/>
      <c r="L11029" s="37"/>
      <c r="M11029" s="37"/>
      <c r="N11029" s="37"/>
      <c r="O11029" s="37"/>
      <c r="P11029" s="36"/>
      <c r="S11029" s="36"/>
      <c r="T11029" s="36"/>
      <c r="U11029" s="36"/>
      <c r="V11029" s="36"/>
    </row>
    <row r="11030" spans="11:22" x14ac:dyDescent="0.25">
      <c r="K11030" s="36"/>
      <c r="L11030" s="37"/>
      <c r="M11030" s="37"/>
      <c r="N11030" s="37"/>
      <c r="O11030" s="37"/>
      <c r="P11030" s="36"/>
      <c r="S11030" s="36"/>
      <c r="T11030" s="36"/>
      <c r="U11030" s="36"/>
      <c r="V11030" s="36"/>
    </row>
    <row r="11031" spans="11:22" x14ac:dyDescent="0.25">
      <c r="K11031" s="36"/>
      <c r="L11031" s="37"/>
      <c r="M11031" s="37"/>
      <c r="N11031" s="37"/>
      <c r="O11031" s="37"/>
      <c r="P11031" s="36"/>
      <c r="S11031" s="36"/>
      <c r="T11031" s="36"/>
      <c r="U11031" s="36"/>
      <c r="V11031" s="36"/>
    </row>
    <row r="11032" spans="11:22" x14ac:dyDescent="0.25">
      <c r="K11032" s="36"/>
      <c r="L11032" s="37"/>
      <c r="M11032" s="37"/>
      <c r="N11032" s="37"/>
      <c r="O11032" s="37"/>
      <c r="P11032" s="36"/>
      <c r="S11032" s="36"/>
      <c r="T11032" s="36"/>
      <c r="U11032" s="36"/>
      <c r="V11032" s="36"/>
    </row>
    <row r="11033" spans="11:22" x14ac:dyDescent="0.25">
      <c r="K11033" s="36"/>
      <c r="L11033" s="37"/>
      <c r="M11033" s="37"/>
      <c r="N11033" s="37"/>
      <c r="O11033" s="37"/>
      <c r="P11033" s="36"/>
      <c r="S11033" s="36"/>
      <c r="T11033" s="36"/>
      <c r="U11033" s="36"/>
      <c r="V11033" s="36"/>
    </row>
    <row r="11034" spans="11:22" x14ac:dyDescent="0.25">
      <c r="K11034" s="36"/>
      <c r="L11034" s="37"/>
      <c r="M11034" s="37"/>
      <c r="N11034" s="37"/>
      <c r="O11034" s="37"/>
      <c r="P11034" s="36"/>
      <c r="S11034" s="36"/>
      <c r="T11034" s="36"/>
      <c r="U11034" s="36"/>
      <c r="V11034" s="36"/>
    </row>
    <row r="11035" spans="11:22" x14ac:dyDescent="0.25">
      <c r="K11035" s="36"/>
      <c r="L11035" s="37"/>
      <c r="M11035" s="37"/>
      <c r="N11035" s="37"/>
      <c r="O11035" s="37"/>
      <c r="P11035" s="36"/>
      <c r="S11035" s="36"/>
      <c r="T11035" s="36"/>
      <c r="U11035" s="36"/>
      <c r="V11035" s="36"/>
    </row>
    <row r="11036" spans="11:22" x14ac:dyDescent="0.25">
      <c r="K11036" s="36"/>
      <c r="L11036" s="37"/>
      <c r="M11036" s="37"/>
      <c r="N11036" s="37"/>
      <c r="O11036" s="37"/>
      <c r="P11036" s="36"/>
      <c r="S11036" s="36"/>
      <c r="T11036" s="36"/>
      <c r="U11036" s="36"/>
      <c r="V11036" s="36"/>
    </row>
    <row r="11037" spans="11:22" x14ac:dyDescent="0.25">
      <c r="K11037" s="36"/>
      <c r="L11037" s="37"/>
      <c r="M11037" s="37"/>
      <c r="N11037" s="37"/>
      <c r="O11037" s="37"/>
      <c r="P11037" s="36"/>
      <c r="S11037" s="36"/>
      <c r="T11037" s="36"/>
      <c r="U11037" s="36"/>
      <c r="V11037" s="36"/>
    </row>
    <row r="11038" spans="11:22" x14ac:dyDescent="0.25">
      <c r="K11038" s="36"/>
      <c r="L11038" s="37"/>
      <c r="M11038" s="37"/>
      <c r="N11038" s="37"/>
      <c r="O11038" s="37"/>
      <c r="P11038" s="36"/>
      <c r="S11038" s="36"/>
      <c r="T11038" s="36"/>
      <c r="U11038" s="36"/>
      <c r="V11038" s="36"/>
    </row>
    <row r="11039" spans="11:22" x14ac:dyDescent="0.25">
      <c r="K11039" s="36"/>
      <c r="L11039" s="37"/>
      <c r="M11039" s="37"/>
      <c r="N11039" s="37"/>
      <c r="O11039" s="37"/>
      <c r="P11039" s="36"/>
      <c r="S11039" s="36"/>
      <c r="T11039" s="36"/>
      <c r="U11039" s="36"/>
      <c r="V11039" s="36"/>
    </row>
    <row r="11040" spans="11:22" x14ac:dyDescent="0.25">
      <c r="K11040" s="36"/>
      <c r="L11040" s="37"/>
      <c r="M11040" s="37"/>
      <c r="N11040" s="37"/>
      <c r="O11040" s="37"/>
      <c r="P11040" s="36"/>
      <c r="S11040" s="36"/>
      <c r="T11040" s="36"/>
      <c r="U11040" s="36"/>
      <c r="V11040" s="36"/>
    </row>
    <row r="11041" spans="11:22" x14ac:dyDescent="0.25">
      <c r="K11041" s="36"/>
      <c r="L11041" s="37"/>
      <c r="M11041" s="37"/>
      <c r="N11041" s="37"/>
      <c r="O11041" s="37"/>
      <c r="P11041" s="36"/>
      <c r="S11041" s="36"/>
      <c r="T11041" s="36"/>
      <c r="U11041" s="36"/>
      <c r="V11041" s="36"/>
    </row>
    <row r="11042" spans="11:22" x14ac:dyDescent="0.25">
      <c r="K11042" s="36"/>
      <c r="L11042" s="37"/>
      <c r="M11042" s="37"/>
      <c r="N11042" s="37"/>
      <c r="O11042" s="37"/>
      <c r="P11042" s="36"/>
      <c r="S11042" s="36"/>
      <c r="T11042" s="36"/>
      <c r="U11042" s="36"/>
      <c r="V11042" s="36"/>
    </row>
    <row r="11043" spans="11:22" x14ac:dyDescent="0.25">
      <c r="K11043" s="36"/>
      <c r="L11043" s="37"/>
      <c r="M11043" s="37"/>
      <c r="N11043" s="37"/>
      <c r="O11043" s="37"/>
      <c r="P11043" s="36"/>
      <c r="S11043" s="36"/>
      <c r="T11043" s="36"/>
      <c r="U11043" s="36"/>
      <c r="V11043" s="36"/>
    </row>
    <row r="11044" spans="11:22" x14ac:dyDescent="0.25">
      <c r="K11044" s="36"/>
      <c r="L11044" s="37"/>
      <c r="M11044" s="37"/>
      <c r="N11044" s="37"/>
      <c r="O11044" s="37"/>
      <c r="P11044" s="36"/>
      <c r="S11044" s="36"/>
      <c r="T11044" s="36"/>
      <c r="U11044" s="36"/>
      <c r="V11044" s="36"/>
    </row>
    <row r="11045" spans="11:22" x14ac:dyDescent="0.25">
      <c r="K11045" s="36"/>
      <c r="L11045" s="37"/>
      <c r="M11045" s="37"/>
      <c r="N11045" s="37"/>
      <c r="O11045" s="37"/>
      <c r="P11045" s="36"/>
      <c r="S11045" s="36"/>
      <c r="T11045" s="36"/>
      <c r="U11045" s="36"/>
      <c r="V11045" s="36"/>
    </row>
    <row r="11046" spans="11:22" x14ac:dyDescent="0.25">
      <c r="K11046" s="36"/>
      <c r="L11046" s="37"/>
      <c r="M11046" s="37"/>
      <c r="N11046" s="37"/>
      <c r="O11046" s="37"/>
      <c r="P11046" s="36"/>
      <c r="S11046" s="36"/>
      <c r="T11046" s="36"/>
      <c r="U11046" s="36"/>
      <c r="V11046" s="36"/>
    </row>
    <row r="11047" spans="11:22" x14ac:dyDescent="0.25">
      <c r="K11047" s="36"/>
      <c r="L11047" s="37"/>
      <c r="M11047" s="37"/>
      <c r="N11047" s="37"/>
      <c r="O11047" s="37"/>
      <c r="P11047" s="36"/>
      <c r="S11047" s="36"/>
      <c r="T11047" s="36"/>
      <c r="U11047" s="36"/>
      <c r="V11047" s="36"/>
    </row>
    <row r="11048" spans="11:22" x14ac:dyDescent="0.25">
      <c r="K11048" s="36"/>
      <c r="L11048" s="37"/>
      <c r="M11048" s="37"/>
      <c r="N11048" s="37"/>
      <c r="O11048" s="37"/>
      <c r="P11048" s="36"/>
      <c r="S11048" s="36"/>
      <c r="T11048" s="36"/>
      <c r="U11048" s="36"/>
      <c r="V11048" s="36"/>
    </row>
    <row r="11049" spans="11:22" x14ac:dyDescent="0.25">
      <c r="K11049" s="36"/>
      <c r="L11049" s="37"/>
      <c r="M11049" s="37"/>
      <c r="N11049" s="37"/>
      <c r="O11049" s="37"/>
      <c r="P11049" s="36"/>
      <c r="S11049" s="36"/>
      <c r="T11049" s="36"/>
      <c r="U11049" s="36"/>
      <c r="V11049" s="36"/>
    </row>
    <row r="11050" spans="11:22" x14ac:dyDescent="0.25">
      <c r="K11050" s="36"/>
      <c r="L11050" s="37"/>
      <c r="M11050" s="37"/>
      <c r="N11050" s="37"/>
      <c r="O11050" s="37"/>
      <c r="P11050" s="36"/>
      <c r="S11050" s="36"/>
      <c r="T11050" s="36"/>
      <c r="U11050" s="36"/>
      <c r="V11050" s="36"/>
    </row>
    <row r="11051" spans="11:22" x14ac:dyDescent="0.25">
      <c r="K11051" s="36"/>
      <c r="L11051" s="37"/>
      <c r="M11051" s="37"/>
      <c r="N11051" s="37"/>
      <c r="O11051" s="37"/>
      <c r="P11051" s="36"/>
      <c r="S11051" s="36"/>
      <c r="T11051" s="36"/>
      <c r="U11051" s="36"/>
      <c r="V11051" s="36"/>
    </row>
    <row r="11052" spans="11:22" x14ac:dyDescent="0.25">
      <c r="K11052" s="36"/>
      <c r="L11052" s="37"/>
      <c r="M11052" s="37"/>
      <c r="N11052" s="37"/>
      <c r="O11052" s="37"/>
      <c r="P11052" s="36"/>
      <c r="S11052" s="36"/>
      <c r="T11052" s="36"/>
      <c r="U11052" s="36"/>
      <c r="V11052" s="36"/>
    </row>
    <row r="11053" spans="11:22" x14ac:dyDescent="0.25">
      <c r="K11053" s="36"/>
      <c r="L11053" s="37"/>
      <c r="M11053" s="37"/>
      <c r="N11053" s="37"/>
      <c r="O11053" s="37"/>
      <c r="P11053" s="36"/>
      <c r="S11053" s="36"/>
      <c r="T11053" s="36"/>
      <c r="U11053" s="36"/>
      <c r="V11053" s="36"/>
    </row>
    <row r="11054" spans="11:22" x14ac:dyDescent="0.25">
      <c r="K11054" s="36"/>
      <c r="L11054" s="37"/>
      <c r="M11054" s="37"/>
      <c r="N11054" s="37"/>
      <c r="O11054" s="37"/>
      <c r="P11054" s="36"/>
      <c r="S11054" s="36"/>
      <c r="T11054" s="36"/>
      <c r="U11054" s="36"/>
      <c r="V11054" s="36"/>
    </row>
    <row r="11055" spans="11:22" x14ac:dyDescent="0.25">
      <c r="K11055" s="36"/>
      <c r="L11055" s="37"/>
      <c r="M11055" s="37"/>
      <c r="N11055" s="37"/>
      <c r="O11055" s="37"/>
      <c r="P11055" s="36"/>
      <c r="S11055" s="36"/>
      <c r="T11055" s="36"/>
      <c r="U11055" s="36"/>
      <c r="V11055" s="36"/>
    </row>
    <row r="11056" spans="11:22" x14ac:dyDescent="0.25">
      <c r="K11056" s="36"/>
      <c r="L11056" s="37"/>
      <c r="M11056" s="37"/>
      <c r="N11056" s="37"/>
      <c r="O11056" s="37"/>
      <c r="P11056" s="36"/>
      <c r="S11056" s="36"/>
      <c r="T11056" s="36"/>
      <c r="U11056" s="36"/>
      <c r="V11056" s="36"/>
    </row>
    <row r="11057" spans="11:22" x14ac:dyDescent="0.25">
      <c r="K11057" s="36"/>
      <c r="L11057" s="37"/>
      <c r="M11057" s="37"/>
      <c r="N11057" s="37"/>
      <c r="O11057" s="37"/>
      <c r="P11057" s="36"/>
      <c r="S11057" s="36"/>
      <c r="T11057" s="36"/>
      <c r="U11057" s="36"/>
      <c r="V11057" s="36"/>
    </row>
    <row r="11058" spans="11:22" x14ac:dyDescent="0.25">
      <c r="K11058" s="36"/>
      <c r="L11058" s="37"/>
      <c r="M11058" s="37"/>
      <c r="N11058" s="37"/>
      <c r="O11058" s="37"/>
      <c r="P11058" s="36"/>
      <c r="S11058" s="36"/>
      <c r="T11058" s="36"/>
      <c r="U11058" s="36"/>
      <c r="V11058" s="36"/>
    </row>
    <row r="11059" spans="11:22" x14ac:dyDescent="0.25">
      <c r="K11059" s="36"/>
      <c r="L11059" s="37"/>
      <c r="M11059" s="37"/>
      <c r="N11059" s="37"/>
      <c r="O11059" s="37"/>
      <c r="P11059" s="36"/>
      <c r="S11059" s="36"/>
      <c r="T11059" s="36"/>
      <c r="U11059" s="36"/>
      <c r="V11059" s="36"/>
    </row>
    <row r="11060" spans="11:22" x14ac:dyDescent="0.25">
      <c r="K11060" s="36"/>
      <c r="L11060" s="37"/>
      <c r="M11060" s="37"/>
      <c r="N11060" s="37"/>
      <c r="O11060" s="37"/>
      <c r="P11060" s="36"/>
      <c r="S11060" s="36"/>
      <c r="T11060" s="36"/>
      <c r="U11060" s="36"/>
      <c r="V11060" s="36"/>
    </row>
    <row r="11061" spans="11:22" x14ac:dyDescent="0.25">
      <c r="K11061" s="36"/>
      <c r="L11061" s="37"/>
      <c r="M11061" s="37"/>
      <c r="N11061" s="37"/>
      <c r="O11061" s="37"/>
      <c r="P11061" s="36"/>
      <c r="S11061" s="36"/>
      <c r="T11061" s="36"/>
      <c r="U11061" s="36"/>
      <c r="V11061" s="36"/>
    </row>
    <row r="11062" spans="11:22" x14ac:dyDescent="0.25">
      <c r="K11062" s="36"/>
      <c r="L11062" s="37"/>
      <c r="M11062" s="37"/>
      <c r="N11062" s="37"/>
      <c r="O11062" s="37"/>
      <c r="P11062" s="36"/>
      <c r="S11062" s="36"/>
      <c r="T11062" s="36"/>
      <c r="U11062" s="36"/>
      <c r="V11062" s="36"/>
    </row>
    <row r="11063" spans="11:22" x14ac:dyDescent="0.25">
      <c r="K11063" s="36"/>
      <c r="L11063" s="37"/>
      <c r="M11063" s="37"/>
      <c r="N11063" s="37"/>
      <c r="O11063" s="37"/>
      <c r="P11063" s="36"/>
      <c r="S11063" s="36"/>
      <c r="T11063" s="36"/>
      <c r="U11063" s="36"/>
      <c r="V11063" s="36"/>
    </row>
    <row r="11064" spans="11:22" x14ac:dyDescent="0.25">
      <c r="K11064" s="36"/>
      <c r="L11064" s="37"/>
      <c r="M11064" s="37"/>
      <c r="N11064" s="37"/>
      <c r="O11064" s="37"/>
      <c r="P11064" s="36"/>
      <c r="S11064" s="36"/>
      <c r="T11064" s="36"/>
      <c r="U11064" s="36"/>
      <c r="V11064" s="36"/>
    </row>
    <row r="11065" spans="11:22" x14ac:dyDescent="0.25">
      <c r="K11065" s="36"/>
      <c r="L11065" s="37"/>
      <c r="M11065" s="37"/>
      <c r="N11065" s="37"/>
      <c r="O11065" s="37"/>
      <c r="P11065" s="36"/>
      <c r="S11065" s="36"/>
      <c r="T11065" s="36"/>
      <c r="U11065" s="36"/>
      <c r="V11065" s="36"/>
    </row>
    <row r="11066" spans="11:22" x14ac:dyDescent="0.25">
      <c r="K11066" s="36"/>
      <c r="L11066" s="37"/>
      <c r="M11066" s="37"/>
      <c r="N11066" s="37"/>
      <c r="O11066" s="37"/>
      <c r="P11066" s="36"/>
      <c r="S11066" s="36"/>
      <c r="T11066" s="36"/>
      <c r="U11066" s="36"/>
      <c r="V11066" s="36"/>
    </row>
    <row r="11067" spans="11:22" x14ac:dyDescent="0.25">
      <c r="K11067" s="36"/>
      <c r="L11067" s="37"/>
      <c r="M11067" s="37"/>
      <c r="N11067" s="37"/>
      <c r="O11067" s="37"/>
      <c r="P11067" s="36"/>
      <c r="S11067" s="36"/>
      <c r="T11067" s="36"/>
      <c r="U11067" s="36"/>
      <c r="V11067" s="36"/>
    </row>
    <row r="11068" spans="11:22" x14ac:dyDescent="0.25">
      <c r="K11068" s="36"/>
      <c r="L11068" s="37"/>
      <c r="M11068" s="37"/>
      <c r="N11068" s="37"/>
      <c r="O11068" s="37"/>
      <c r="P11068" s="36"/>
      <c r="S11068" s="36"/>
      <c r="T11068" s="36"/>
      <c r="U11068" s="36"/>
      <c r="V11068" s="36"/>
    </row>
    <row r="11069" spans="11:22" x14ac:dyDescent="0.25">
      <c r="K11069" s="36"/>
      <c r="L11069" s="37"/>
      <c r="M11069" s="37"/>
      <c r="N11069" s="37"/>
      <c r="O11069" s="37"/>
      <c r="P11069" s="36"/>
      <c r="S11069" s="36"/>
      <c r="T11069" s="36"/>
      <c r="U11069" s="36"/>
      <c r="V11069" s="36"/>
    </row>
    <row r="11070" spans="11:22" x14ac:dyDescent="0.25">
      <c r="K11070" s="36"/>
      <c r="L11070" s="37"/>
      <c r="M11070" s="37"/>
      <c r="N11070" s="37"/>
      <c r="O11070" s="37"/>
      <c r="P11070" s="36"/>
      <c r="S11070" s="36"/>
      <c r="T11070" s="36"/>
      <c r="U11070" s="36"/>
      <c r="V11070" s="36"/>
    </row>
    <row r="11071" spans="11:22" x14ac:dyDescent="0.25">
      <c r="K11071" s="36"/>
      <c r="L11071" s="37"/>
      <c r="M11071" s="37"/>
      <c r="N11071" s="37"/>
      <c r="O11071" s="37"/>
      <c r="P11071" s="36"/>
      <c r="S11071" s="36"/>
      <c r="T11071" s="36"/>
      <c r="U11071" s="36"/>
      <c r="V11071" s="36"/>
    </row>
    <row r="11072" spans="11:22" x14ac:dyDescent="0.25">
      <c r="K11072" s="36"/>
      <c r="L11072" s="37"/>
      <c r="M11072" s="37"/>
      <c r="N11072" s="37"/>
      <c r="O11072" s="37"/>
      <c r="P11072" s="36"/>
      <c r="S11072" s="36"/>
      <c r="T11072" s="36"/>
      <c r="U11072" s="36"/>
      <c r="V11072" s="36"/>
    </row>
    <row r="11073" spans="11:22" x14ac:dyDescent="0.25">
      <c r="K11073" s="36"/>
      <c r="L11073" s="37"/>
      <c r="M11073" s="37"/>
      <c r="N11073" s="37"/>
      <c r="O11073" s="37"/>
      <c r="P11073" s="36"/>
      <c r="S11073" s="36"/>
      <c r="T11073" s="36"/>
      <c r="U11073" s="36"/>
      <c r="V11073" s="36"/>
    </row>
    <row r="11074" spans="11:22" x14ac:dyDescent="0.25">
      <c r="K11074" s="36"/>
      <c r="L11074" s="37"/>
      <c r="M11074" s="37"/>
      <c r="N11074" s="37"/>
      <c r="O11074" s="37"/>
      <c r="P11074" s="36"/>
      <c r="S11074" s="36"/>
      <c r="T11074" s="36"/>
      <c r="U11074" s="36"/>
      <c r="V11074" s="36"/>
    </row>
    <row r="11075" spans="11:22" x14ac:dyDescent="0.25">
      <c r="K11075" s="36"/>
      <c r="L11075" s="37"/>
      <c r="M11075" s="37"/>
      <c r="N11075" s="37"/>
      <c r="O11075" s="37"/>
      <c r="P11075" s="36"/>
      <c r="S11075" s="36"/>
      <c r="T11075" s="36"/>
      <c r="U11075" s="36"/>
      <c r="V11075" s="36"/>
    </row>
    <row r="11076" spans="11:22" x14ac:dyDescent="0.25">
      <c r="K11076" s="36"/>
      <c r="L11076" s="37"/>
      <c r="M11076" s="37"/>
      <c r="N11076" s="37"/>
      <c r="O11076" s="37"/>
      <c r="P11076" s="36"/>
      <c r="S11076" s="36"/>
      <c r="T11076" s="36"/>
      <c r="U11076" s="36"/>
      <c r="V11076" s="36"/>
    </row>
    <row r="11077" spans="11:22" x14ac:dyDescent="0.25">
      <c r="K11077" s="36"/>
      <c r="L11077" s="37"/>
      <c r="M11077" s="37"/>
      <c r="N11077" s="37"/>
      <c r="O11077" s="37"/>
      <c r="P11077" s="36"/>
      <c r="S11077" s="36"/>
      <c r="T11077" s="36"/>
      <c r="U11077" s="36"/>
      <c r="V11077" s="36"/>
    </row>
    <row r="11078" spans="11:22" x14ac:dyDescent="0.25">
      <c r="K11078" s="36"/>
      <c r="L11078" s="37"/>
      <c r="M11078" s="37"/>
      <c r="N11078" s="37"/>
      <c r="O11078" s="37"/>
      <c r="P11078" s="36"/>
      <c r="S11078" s="36"/>
      <c r="T11078" s="36"/>
      <c r="U11078" s="36"/>
      <c r="V11078" s="36"/>
    </row>
    <row r="11079" spans="11:22" x14ac:dyDescent="0.25">
      <c r="K11079" s="36"/>
      <c r="L11079" s="37"/>
      <c r="M11079" s="37"/>
      <c r="N11079" s="37"/>
      <c r="O11079" s="37"/>
      <c r="P11079" s="36"/>
      <c r="S11079" s="36"/>
      <c r="T11079" s="36"/>
      <c r="U11079" s="36"/>
      <c r="V11079" s="36"/>
    </row>
    <row r="11080" spans="11:22" x14ac:dyDescent="0.25">
      <c r="K11080" s="36"/>
      <c r="L11080" s="37"/>
      <c r="M11080" s="37"/>
      <c r="N11080" s="37"/>
      <c r="O11080" s="37"/>
      <c r="P11080" s="36"/>
      <c r="S11080" s="36"/>
      <c r="T11080" s="36"/>
      <c r="U11080" s="36"/>
      <c r="V11080" s="36"/>
    </row>
    <row r="11081" spans="11:22" x14ac:dyDescent="0.25">
      <c r="K11081" s="36"/>
      <c r="L11081" s="37"/>
      <c r="M11081" s="37"/>
      <c r="N11081" s="37"/>
      <c r="O11081" s="37"/>
      <c r="P11081" s="36"/>
      <c r="S11081" s="36"/>
      <c r="T11081" s="36"/>
      <c r="U11081" s="36"/>
      <c r="V11081" s="36"/>
    </row>
    <row r="11082" spans="11:22" x14ac:dyDescent="0.25">
      <c r="K11082" s="36"/>
      <c r="L11082" s="37"/>
      <c r="M11082" s="37"/>
      <c r="N11082" s="37"/>
      <c r="O11082" s="37"/>
      <c r="P11082" s="36"/>
      <c r="S11082" s="36"/>
      <c r="T11082" s="36"/>
      <c r="U11082" s="36"/>
      <c r="V11082" s="36"/>
    </row>
    <row r="11083" spans="11:22" x14ac:dyDescent="0.25">
      <c r="K11083" s="36"/>
      <c r="L11083" s="37"/>
      <c r="M11083" s="37"/>
      <c r="N11083" s="37"/>
      <c r="O11083" s="37"/>
      <c r="P11083" s="36"/>
      <c r="S11083" s="36"/>
      <c r="T11083" s="36"/>
      <c r="U11083" s="36"/>
      <c r="V11083" s="36"/>
    </row>
    <row r="11084" spans="11:22" x14ac:dyDescent="0.25">
      <c r="K11084" s="36"/>
      <c r="L11084" s="37"/>
      <c r="M11084" s="37"/>
      <c r="N11084" s="37"/>
      <c r="O11084" s="37"/>
      <c r="P11084" s="36"/>
      <c r="S11084" s="36"/>
      <c r="T11084" s="36"/>
      <c r="U11084" s="36"/>
      <c r="V11084" s="36"/>
    </row>
    <row r="11085" spans="11:22" x14ac:dyDescent="0.25">
      <c r="K11085" s="36"/>
      <c r="L11085" s="37"/>
      <c r="M11085" s="37"/>
      <c r="N11085" s="37"/>
      <c r="O11085" s="37"/>
      <c r="P11085" s="36"/>
      <c r="S11085" s="36"/>
      <c r="T11085" s="36"/>
      <c r="U11085" s="36"/>
      <c r="V11085" s="36"/>
    </row>
    <row r="11086" spans="11:22" x14ac:dyDescent="0.25">
      <c r="K11086" s="36"/>
      <c r="L11086" s="37"/>
      <c r="M11086" s="37"/>
      <c r="N11086" s="37"/>
      <c r="O11086" s="37"/>
      <c r="P11086" s="36"/>
      <c r="S11086" s="36"/>
      <c r="T11086" s="36"/>
      <c r="U11086" s="36"/>
      <c r="V11086" s="36"/>
    </row>
    <row r="11087" spans="11:22" x14ac:dyDescent="0.25">
      <c r="K11087" s="36"/>
      <c r="L11087" s="37"/>
      <c r="M11087" s="37"/>
      <c r="N11087" s="37"/>
      <c r="O11087" s="37"/>
      <c r="P11087" s="36"/>
      <c r="S11087" s="36"/>
      <c r="T11087" s="36"/>
      <c r="U11087" s="36"/>
      <c r="V11087" s="36"/>
    </row>
    <row r="11088" spans="11:22" x14ac:dyDescent="0.25">
      <c r="K11088" s="36"/>
      <c r="L11088" s="37"/>
      <c r="M11088" s="37"/>
      <c r="N11088" s="37"/>
      <c r="O11088" s="37"/>
      <c r="P11088" s="36"/>
      <c r="S11088" s="36"/>
      <c r="T11088" s="36"/>
      <c r="U11088" s="36"/>
      <c r="V11088" s="36"/>
    </row>
    <row r="11089" spans="11:22" x14ac:dyDescent="0.25">
      <c r="K11089" s="36"/>
      <c r="L11089" s="37"/>
      <c r="M11089" s="37"/>
      <c r="N11089" s="37"/>
      <c r="O11089" s="37"/>
      <c r="P11089" s="36"/>
      <c r="S11089" s="36"/>
      <c r="T11089" s="36"/>
      <c r="U11089" s="36"/>
      <c r="V11089" s="36"/>
    </row>
    <row r="11090" spans="11:22" x14ac:dyDescent="0.25">
      <c r="K11090" s="36"/>
      <c r="L11090" s="37"/>
      <c r="M11090" s="37"/>
      <c r="N11090" s="37"/>
      <c r="O11090" s="37"/>
      <c r="P11090" s="36"/>
      <c r="S11090" s="36"/>
      <c r="T11090" s="36"/>
      <c r="U11090" s="36"/>
      <c r="V11090" s="36"/>
    </row>
    <row r="11091" spans="11:22" x14ac:dyDescent="0.25">
      <c r="K11091" s="36"/>
      <c r="L11091" s="37"/>
      <c r="M11091" s="37"/>
      <c r="N11091" s="37"/>
      <c r="O11091" s="37"/>
      <c r="P11091" s="36"/>
      <c r="S11091" s="36"/>
      <c r="T11091" s="36"/>
      <c r="U11091" s="36"/>
      <c r="V11091" s="36"/>
    </row>
    <row r="11092" spans="11:22" x14ac:dyDescent="0.25">
      <c r="K11092" s="36"/>
      <c r="L11092" s="37"/>
      <c r="M11092" s="37"/>
      <c r="N11092" s="37"/>
      <c r="O11092" s="37"/>
      <c r="P11092" s="36"/>
      <c r="S11092" s="36"/>
      <c r="T11092" s="36"/>
      <c r="U11092" s="36"/>
      <c r="V11092" s="36"/>
    </row>
    <row r="11093" spans="11:22" x14ac:dyDescent="0.25">
      <c r="K11093" s="36"/>
      <c r="L11093" s="37"/>
      <c r="M11093" s="37"/>
      <c r="N11093" s="37"/>
      <c r="O11093" s="37"/>
      <c r="P11093" s="36"/>
      <c r="S11093" s="36"/>
      <c r="T11093" s="36"/>
      <c r="U11093" s="36"/>
      <c r="V11093" s="36"/>
    </row>
    <row r="11094" spans="11:22" x14ac:dyDescent="0.25">
      <c r="K11094" s="36"/>
      <c r="L11094" s="37"/>
      <c r="M11094" s="37"/>
      <c r="N11094" s="37"/>
      <c r="O11094" s="37"/>
      <c r="P11094" s="36"/>
      <c r="S11094" s="36"/>
      <c r="T11094" s="36"/>
      <c r="U11094" s="36"/>
      <c r="V11094" s="36"/>
    </row>
    <row r="11095" spans="11:22" x14ac:dyDescent="0.25">
      <c r="K11095" s="36"/>
      <c r="L11095" s="37"/>
      <c r="M11095" s="37"/>
      <c r="N11095" s="37"/>
      <c r="O11095" s="37"/>
      <c r="P11095" s="36"/>
      <c r="S11095" s="36"/>
      <c r="T11095" s="36"/>
      <c r="U11095" s="36"/>
      <c r="V11095" s="36"/>
    </row>
    <row r="11096" spans="11:22" x14ac:dyDescent="0.25">
      <c r="K11096" s="36"/>
      <c r="L11096" s="37"/>
      <c r="M11096" s="37"/>
      <c r="N11096" s="37"/>
      <c r="O11096" s="37"/>
      <c r="P11096" s="36"/>
      <c r="S11096" s="36"/>
      <c r="T11096" s="36"/>
      <c r="U11096" s="36"/>
      <c r="V11096" s="36"/>
    </row>
    <row r="11097" spans="11:22" x14ac:dyDescent="0.25">
      <c r="K11097" s="36"/>
      <c r="L11097" s="37"/>
      <c r="M11097" s="37"/>
      <c r="N11097" s="37"/>
      <c r="O11097" s="37"/>
      <c r="P11097" s="36"/>
      <c r="S11097" s="36"/>
      <c r="T11097" s="36"/>
      <c r="U11097" s="36"/>
      <c r="V11097" s="36"/>
    </row>
    <row r="11098" spans="11:22" x14ac:dyDescent="0.25">
      <c r="K11098" s="36"/>
      <c r="L11098" s="37"/>
      <c r="M11098" s="37"/>
      <c r="N11098" s="37"/>
      <c r="O11098" s="37"/>
      <c r="P11098" s="36"/>
      <c r="S11098" s="36"/>
      <c r="T11098" s="36"/>
      <c r="U11098" s="36"/>
      <c r="V11098" s="36"/>
    </row>
    <row r="11099" spans="11:22" x14ac:dyDescent="0.25">
      <c r="K11099" s="36"/>
      <c r="L11099" s="37"/>
      <c r="M11099" s="37"/>
      <c r="N11099" s="37"/>
      <c r="O11099" s="37"/>
      <c r="P11099" s="36"/>
      <c r="S11099" s="36"/>
      <c r="T11099" s="36"/>
      <c r="U11099" s="36"/>
      <c r="V11099" s="36"/>
    </row>
    <row r="11100" spans="11:22" x14ac:dyDescent="0.25">
      <c r="K11100" s="36"/>
      <c r="L11100" s="37"/>
      <c r="M11100" s="37"/>
      <c r="N11100" s="37"/>
      <c r="O11100" s="37"/>
      <c r="P11100" s="36"/>
      <c r="S11100" s="36"/>
      <c r="T11100" s="36"/>
      <c r="U11100" s="36"/>
      <c r="V11100" s="36"/>
    </row>
    <row r="11101" spans="11:22" x14ac:dyDescent="0.25">
      <c r="K11101" s="36"/>
      <c r="L11101" s="37"/>
      <c r="M11101" s="37"/>
      <c r="N11101" s="37"/>
      <c r="O11101" s="37"/>
      <c r="P11101" s="36"/>
      <c r="S11101" s="36"/>
      <c r="T11101" s="36"/>
      <c r="U11101" s="36"/>
      <c r="V11101" s="36"/>
    </row>
    <row r="11102" spans="11:22" x14ac:dyDescent="0.25">
      <c r="K11102" s="36"/>
      <c r="L11102" s="37"/>
      <c r="M11102" s="37"/>
      <c r="N11102" s="37"/>
      <c r="O11102" s="37"/>
      <c r="P11102" s="36"/>
      <c r="S11102" s="36"/>
      <c r="T11102" s="36"/>
      <c r="U11102" s="36"/>
      <c r="V11102" s="36"/>
    </row>
    <row r="11103" spans="11:22" x14ac:dyDescent="0.25">
      <c r="K11103" s="36"/>
      <c r="L11103" s="37"/>
      <c r="M11103" s="37"/>
      <c r="N11103" s="37"/>
      <c r="O11103" s="37"/>
      <c r="P11103" s="36"/>
      <c r="S11103" s="36"/>
      <c r="T11103" s="36"/>
      <c r="U11103" s="36"/>
      <c r="V11103" s="36"/>
    </row>
    <row r="11104" spans="11:22" x14ac:dyDescent="0.25">
      <c r="K11104" s="36"/>
      <c r="L11104" s="37"/>
      <c r="M11104" s="37"/>
      <c r="N11104" s="37"/>
      <c r="O11104" s="37"/>
      <c r="P11104" s="36"/>
      <c r="S11104" s="36"/>
      <c r="T11104" s="36"/>
      <c r="U11104" s="36"/>
      <c r="V11104" s="36"/>
    </row>
    <row r="11105" spans="11:22" x14ac:dyDescent="0.25">
      <c r="K11105" s="36"/>
      <c r="L11105" s="37"/>
      <c r="M11105" s="37"/>
      <c r="N11105" s="37"/>
      <c r="O11105" s="37"/>
      <c r="P11105" s="36"/>
      <c r="S11105" s="36"/>
      <c r="T11105" s="36"/>
      <c r="U11105" s="36"/>
      <c r="V11105" s="36"/>
    </row>
    <row r="11106" spans="11:22" x14ac:dyDescent="0.25">
      <c r="K11106" s="36"/>
      <c r="L11106" s="37"/>
      <c r="M11106" s="37"/>
      <c r="N11106" s="37"/>
      <c r="O11106" s="37"/>
      <c r="P11106" s="36"/>
      <c r="S11106" s="36"/>
      <c r="T11106" s="36"/>
      <c r="U11106" s="36"/>
      <c r="V11106" s="36"/>
    </row>
    <row r="11107" spans="11:22" x14ac:dyDescent="0.25">
      <c r="K11107" s="36"/>
      <c r="L11107" s="37"/>
      <c r="M11107" s="37"/>
      <c r="N11107" s="37"/>
      <c r="O11107" s="37"/>
      <c r="P11107" s="36"/>
      <c r="S11107" s="36"/>
      <c r="T11107" s="36"/>
      <c r="U11107" s="36"/>
      <c r="V11107" s="36"/>
    </row>
    <row r="11108" spans="11:22" x14ac:dyDescent="0.25">
      <c r="K11108" s="36"/>
      <c r="L11108" s="37"/>
      <c r="M11108" s="37"/>
      <c r="N11108" s="37"/>
      <c r="O11108" s="37"/>
      <c r="P11108" s="36"/>
      <c r="S11108" s="36"/>
      <c r="T11108" s="36"/>
      <c r="U11108" s="36"/>
      <c r="V11108" s="36"/>
    </row>
    <row r="11109" spans="11:22" x14ac:dyDescent="0.25">
      <c r="K11109" s="36"/>
      <c r="L11109" s="37"/>
      <c r="M11109" s="37"/>
      <c r="N11109" s="37"/>
      <c r="O11109" s="37"/>
      <c r="P11109" s="36"/>
      <c r="S11109" s="36"/>
      <c r="T11109" s="36"/>
      <c r="U11109" s="36"/>
      <c r="V11109" s="36"/>
    </row>
    <row r="11110" spans="11:22" x14ac:dyDescent="0.25">
      <c r="K11110" s="36"/>
      <c r="L11110" s="37"/>
      <c r="M11110" s="37"/>
      <c r="N11110" s="37"/>
      <c r="O11110" s="37"/>
      <c r="P11110" s="36"/>
      <c r="S11110" s="36"/>
      <c r="T11110" s="36"/>
      <c r="U11110" s="36"/>
      <c r="V11110" s="36"/>
    </row>
    <row r="11111" spans="11:22" x14ac:dyDescent="0.25">
      <c r="K11111" s="36"/>
      <c r="L11111" s="37"/>
      <c r="M11111" s="37"/>
      <c r="N11111" s="37"/>
      <c r="O11111" s="37"/>
      <c r="P11111" s="36"/>
      <c r="S11111" s="36"/>
      <c r="T11111" s="36"/>
      <c r="U11111" s="36"/>
      <c r="V11111" s="36"/>
    </row>
    <row r="11112" spans="11:22" x14ac:dyDescent="0.25">
      <c r="K11112" s="36"/>
      <c r="L11112" s="37"/>
      <c r="M11112" s="37"/>
      <c r="N11112" s="37"/>
      <c r="O11112" s="37"/>
      <c r="P11112" s="36"/>
      <c r="S11112" s="36"/>
      <c r="T11112" s="36"/>
      <c r="U11112" s="36"/>
      <c r="V11112" s="36"/>
    </row>
    <row r="11113" spans="11:22" x14ac:dyDescent="0.25">
      <c r="K11113" s="36"/>
      <c r="L11113" s="37"/>
      <c r="M11113" s="37"/>
      <c r="N11113" s="37"/>
      <c r="O11113" s="37"/>
      <c r="P11113" s="36"/>
      <c r="S11113" s="36"/>
      <c r="T11113" s="36"/>
      <c r="U11113" s="36"/>
      <c r="V11113" s="36"/>
    </row>
    <row r="11114" spans="11:22" x14ac:dyDescent="0.25">
      <c r="K11114" s="36"/>
      <c r="L11114" s="37"/>
      <c r="M11114" s="37"/>
      <c r="N11114" s="37"/>
      <c r="O11114" s="37"/>
      <c r="P11114" s="36"/>
      <c r="S11114" s="36"/>
      <c r="T11114" s="36"/>
      <c r="U11114" s="36"/>
      <c r="V11114" s="36"/>
    </row>
    <row r="11115" spans="11:22" x14ac:dyDescent="0.25">
      <c r="K11115" s="36"/>
      <c r="L11115" s="37"/>
      <c r="M11115" s="37"/>
      <c r="N11115" s="37"/>
      <c r="O11115" s="37"/>
      <c r="P11115" s="36"/>
      <c r="S11115" s="36"/>
      <c r="T11115" s="36"/>
      <c r="U11115" s="36"/>
      <c r="V11115" s="36"/>
    </row>
    <row r="11116" spans="11:22" x14ac:dyDescent="0.25">
      <c r="K11116" s="36"/>
      <c r="L11116" s="37"/>
      <c r="M11116" s="37"/>
      <c r="N11116" s="37"/>
      <c r="O11116" s="37"/>
      <c r="P11116" s="36"/>
      <c r="S11116" s="36"/>
      <c r="T11116" s="36"/>
      <c r="U11116" s="36"/>
      <c r="V11116" s="36"/>
    </row>
    <row r="11117" spans="11:22" x14ac:dyDescent="0.25">
      <c r="K11117" s="36"/>
      <c r="L11117" s="37"/>
      <c r="M11117" s="37"/>
      <c r="N11117" s="37"/>
      <c r="O11117" s="37"/>
      <c r="P11117" s="36"/>
      <c r="S11117" s="36"/>
      <c r="T11117" s="36"/>
      <c r="U11117" s="36"/>
      <c r="V11117" s="36"/>
    </row>
    <row r="11118" spans="11:22" x14ac:dyDescent="0.25">
      <c r="K11118" s="36"/>
      <c r="L11118" s="37"/>
      <c r="M11118" s="37"/>
      <c r="N11118" s="37"/>
      <c r="O11118" s="37"/>
      <c r="P11118" s="36"/>
      <c r="S11118" s="36"/>
      <c r="T11118" s="36"/>
      <c r="U11118" s="36"/>
      <c r="V11118" s="36"/>
    </row>
    <row r="11119" spans="11:22" x14ac:dyDescent="0.25">
      <c r="K11119" s="36"/>
      <c r="L11119" s="37"/>
      <c r="M11119" s="37"/>
      <c r="N11119" s="37"/>
      <c r="O11119" s="37"/>
      <c r="P11119" s="36"/>
      <c r="S11119" s="36"/>
      <c r="T11119" s="36"/>
      <c r="U11119" s="36"/>
      <c r="V11119" s="36"/>
    </row>
    <row r="11120" spans="11:22" x14ac:dyDescent="0.25">
      <c r="K11120" s="36"/>
      <c r="L11120" s="37"/>
      <c r="M11120" s="37"/>
      <c r="N11120" s="37"/>
      <c r="O11120" s="37"/>
      <c r="P11120" s="36"/>
      <c r="S11120" s="36"/>
      <c r="T11120" s="36"/>
      <c r="U11120" s="36"/>
      <c r="V11120" s="36"/>
    </row>
    <row r="11121" spans="11:22" x14ac:dyDescent="0.25">
      <c r="K11121" s="36"/>
      <c r="L11121" s="37"/>
      <c r="M11121" s="37"/>
      <c r="N11121" s="37"/>
      <c r="O11121" s="37"/>
      <c r="P11121" s="36"/>
      <c r="S11121" s="36"/>
      <c r="T11121" s="36"/>
      <c r="U11121" s="36"/>
      <c r="V11121" s="36"/>
    </row>
    <row r="11122" spans="11:22" x14ac:dyDescent="0.25">
      <c r="K11122" s="36"/>
      <c r="L11122" s="37"/>
      <c r="M11122" s="37"/>
      <c r="N11122" s="37"/>
      <c r="O11122" s="37"/>
      <c r="P11122" s="36"/>
      <c r="S11122" s="36"/>
      <c r="T11122" s="36"/>
      <c r="U11122" s="36"/>
      <c r="V11122" s="36"/>
    </row>
    <row r="11123" spans="11:22" x14ac:dyDescent="0.25">
      <c r="K11123" s="36"/>
      <c r="L11123" s="37"/>
      <c r="M11123" s="37"/>
      <c r="N11123" s="37"/>
      <c r="O11123" s="37"/>
      <c r="P11123" s="36"/>
      <c r="S11123" s="36"/>
      <c r="T11123" s="36"/>
      <c r="U11123" s="36"/>
      <c r="V11123" s="36"/>
    </row>
    <row r="11124" spans="11:22" x14ac:dyDescent="0.25">
      <c r="K11124" s="36"/>
      <c r="L11124" s="37"/>
      <c r="M11124" s="37"/>
      <c r="N11124" s="37"/>
      <c r="O11124" s="37"/>
      <c r="P11124" s="36"/>
      <c r="S11124" s="36"/>
      <c r="T11124" s="36"/>
      <c r="U11124" s="36"/>
      <c r="V11124" s="36"/>
    </row>
    <row r="11125" spans="11:22" x14ac:dyDescent="0.25">
      <c r="K11125" s="36"/>
      <c r="L11125" s="37"/>
      <c r="M11125" s="37"/>
      <c r="N11125" s="37"/>
      <c r="O11125" s="37"/>
      <c r="P11125" s="36"/>
      <c r="S11125" s="36"/>
      <c r="T11125" s="36"/>
      <c r="U11125" s="36"/>
      <c r="V11125" s="36"/>
    </row>
    <row r="11126" spans="11:22" x14ac:dyDescent="0.25">
      <c r="K11126" s="36"/>
      <c r="L11126" s="37"/>
      <c r="M11126" s="37"/>
      <c r="N11126" s="37"/>
      <c r="O11126" s="37"/>
      <c r="P11126" s="36"/>
      <c r="S11126" s="36"/>
      <c r="T11126" s="36"/>
      <c r="U11126" s="36"/>
      <c r="V11126" s="36"/>
    </row>
    <row r="11127" spans="11:22" x14ac:dyDescent="0.25">
      <c r="K11127" s="36"/>
      <c r="L11127" s="37"/>
      <c r="M11127" s="37"/>
      <c r="N11127" s="37"/>
      <c r="O11127" s="37"/>
      <c r="P11127" s="36"/>
      <c r="S11127" s="36"/>
      <c r="T11127" s="36"/>
      <c r="U11127" s="36"/>
      <c r="V11127" s="36"/>
    </row>
    <row r="11128" spans="11:22" x14ac:dyDescent="0.25">
      <c r="K11128" s="36"/>
      <c r="L11128" s="37"/>
      <c r="M11128" s="37"/>
      <c r="N11128" s="37"/>
      <c r="O11128" s="37"/>
      <c r="P11128" s="36"/>
      <c r="S11128" s="36"/>
      <c r="T11128" s="36"/>
      <c r="U11128" s="36"/>
      <c r="V11128" s="36"/>
    </row>
    <row r="11129" spans="11:22" x14ac:dyDescent="0.25">
      <c r="K11129" s="36"/>
      <c r="L11129" s="37"/>
      <c r="M11129" s="37"/>
      <c r="N11129" s="37"/>
      <c r="O11129" s="37"/>
      <c r="P11129" s="36"/>
      <c r="S11129" s="36"/>
      <c r="T11129" s="36"/>
      <c r="U11129" s="36"/>
      <c r="V11129" s="36"/>
    </row>
    <row r="11130" spans="11:22" x14ac:dyDescent="0.25">
      <c r="K11130" s="36"/>
      <c r="L11130" s="37"/>
      <c r="M11130" s="37"/>
      <c r="N11130" s="37"/>
      <c r="O11130" s="37"/>
      <c r="P11130" s="36"/>
      <c r="S11130" s="36"/>
      <c r="T11130" s="36"/>
      <c r="U11130" s="36"/>
      <c r="V11130" s="36"/>
    </row>
    <row r="11131" spans="11:22" x14ac:dyDescent="0.25">
      <c r="K11131" s="36"/>
      <c r="L11131" s="37"/>
      <c r="M11131" s="37"/>
      <c r="N11131" s="37"/>
      <c r="O11131" s="37"/>
      <c r="P11131" s="36"/>
      <c r="S11131" s="36"/>
      <c r="T11131" s="36"/>
      <c r="U11131" s="36"/>
      <c r="V11131" s="36"/>
    </row>
    <row r="11132" spans="11:22" x14ac:dyDescent="0.25">
      <c r="K11132" s="36"/>
      <c r="L11132" s="37"/>
      <c r="M11132" s="37"/>
      <c r="N11132" s="37"/>
      <c r="O11132" s="37"/>
      <c r="P11132" s="36"/>
      <c r="S11132" s="36"/>
      <c r="T11132" s="36"/>
      <c r="U11132" s="36"/>
      <c r="V11132" s="36"/>
    </row>
    <row r="11133" spans="11:22" x14ac:dyDescent="0.25">
      <c r="K11133" s="36"/>
      <c r="L11133" s="37"/>
      <c r="M11133" s="37"/>
      <c r="N11133" s="37"/>
      <c r="O11133" s="37"/>
      <c r="P11133" s="36"/>
      <c r="S11133" s="36"/>
      <c r="T11133" s="36"/>
      <c r="U11133" s="36"/>
      <c r="V11133" s="36"/>
    </row>
    <row r="11134" spans="11:22" x14ac:dyDescent="0.25">
      <c r="K11134" s="36"/>
      <c r="L11134" s="37"/>
      <c r="M11134" s="37"/>
      <c r="N11134" s="37"/>
      <c r="O11134" s="37"/>
      <c r="P11134" s="36"/>
      <c r="S11134" s="36"/>
      <c r="T11134" s="36"/>
      <c r="U11134" s="36"/>
      <c r="V11134" s="36"/>
    </row>
    <row r="11135" spans="11:22" x14ac:dyDescent="0.25">
      <c r="K11135" s="36"/>
      <c r="L11135" s="37"/>
      <c r="M11135" s="37"/>
      <c r="N11135" s="37"/>
      <c r="O11135" s="37"/>
      <c r="P11135" s="36"/>
      <c r="S11135" s="36"/>
      <c r="T11135" s="36"/>
      <c r="U11135" s="36"/>
      <c r="V11135" s="36"/>
    </row>
    <row r="11136" spans="11:22" x14ac:dyDescent="0.25">
      <c r="K11136" s="36"/>
      <c r="L11136" s="37"/>
      <c r="M11136" s="37"/>
      <c r="N11136" s="37"/>
      <c r="O11136" s="37"/>
      <c r="P11136" s="36"/>
      <c r="S11136" s="36"/>
      <c r="T11136" s="36"/>
      <c r="U11136" s="36"/>
      <c r="V11136" s="36"/>
    </row>
    <row r="11137" spans="11:22" x14ac:dyDescent="0.25">
      <c r="K11137" s="36"/>
      <c r="L11137" s="37"/>
      <c r="M11137" s="37"/>
      <c r="N11137" s="37"/>
      <c r="O11137" s="37"/>
      <c r="P11137" s="36"/>
      <c r="S11137" s="36"/>
      <c r="T11137" s="36"/>
      <c r="U11137" s="36"/>
      <c r="V11137" s="36"/>
    </row>
    <row r="11138" spans="11:22" x14ac:dyDescent="0.25">
      <c r="K11138" s="36"/>
      <c r="L11138" s="37"/>
      <c r="M11138" s="37"/>
      <c r="N11138" s="37"/>
      <c r="O11138" s="37"/>
      <c r="P11138" s="36"/>
      <c r="S11138" s="36"/>
      <c r="T11138" s="36"/>
      <c r="U11138" s="36"/>
      <c r="V11138" s="36"/>
    </row>
    <row r="11139" spans="11:22" x14ac:dyDescent="0.25">
      <c r="K11139" s="36"/>
      <c r="L11139" s="37"/>
      <c r="M11139" s="37"/>
      <c r="N11139" s="37"/>
      <c r="O11139" s="37"/>
      <c r="P11139" s="36"/>
      <c r="S11139" s="36"/>
      <c r="T11139" s="36"/>
      <c r="U11139" s="36"/>
      <c r="V11139" s="36"/>
    </row>
    <row r="11140" spans="11:22" x14ac:dyDescent="0.25">
      <c r="K11140" s="36"/>
      <c r="L11140" s="37"/>
      <c r="M11140" s="37"/>
      <c r="N11140" s="37"/>
      <c r="O11140" s="37"/>
      <c r="P11140" s="36"/>
      <c r="S11140" s="36"/>
      <c r="T11140" s="36"/>
      <c r="U11140" s="36"/>
      <c r="V11140" s="36"/>
    </row>
    <row r="11141" spans="11:22" x14ac:dyDescent="0.25">
      <c r="K11141" s="36"/>
      <c r="L11141" s="37"/>
      <c r="M11141" s="37"/>
      <c r="N11141" s="37"/>
      <c r="O11141" s="37"/>
      <c r="P11141" s="36"/>
      <c r="S11141" s="36"/>
      <c r="T11141" s="36"/>
      <c r="U11141" s="36"/>
      <c r="V11141" s="36"/>
    </row>
    <row r="11142" spans="11:22" x14ac:dyDescent="0.25">
      <c r="K11142" s="36"/>
      <c r="L11142" s="37"/>
      <c r="M11142" s="37"/>
      <c r="N11142" s="37"/>
      <c r="O11142" s="37"/>
      <c r="P11142" s="36"/>
      <c r="S11142" s="36"/>
      <c r="T11142" s="36"/>
      <c r="U11142" s="36"/>
      <c r="V11142" s="36"/>
    </row>
    <row r="11143" spans="11:22" x14ac:dyDescent="0.25">
      <c r="K11143" s="36"/>
      <c r="L11143" s="37"/>
      <c r="M11143" s="37"/>
      <c r="N11143" s="37"/>
      <c r="O11143" s="37"/>
      <c r="P11143" s="36"/>
      <c r="S11143" s="36"/>
      <c r="T11143" s="36"/>
      <c r="U11143" s="36"/>
      <c r="V11143" s="36"/>
    </row>
    <row r="11144" spans="11:22" x14ac:dyDescent="0.25">
      <c r="K11144" s="36"/>
      <c r="L11144" s="37"/>
      <c r="M11144" s="37"/>
      <c r="N11144" s="37"/>
      <c r="O11144" s="37"/>
      <c r="P11144" s="36"/>
      <c r="S11144" s="36"/>
      <c r="T11144" s="36"/>
      <c r="U11144" s="36"/>
      <c r="V11144" s="36"/>
    </row>
    <row r="11145" spans="11:22" x14ac:dyDescent="0.25">
      <c r="K11145" s="36"/>
      <c r="L11145" s="37"/>
      <c r="M11145" s="37"/>
      <c r="N11145" s="37"/>
      <c r="O11145" s="37"/>
      <c r="P11145" s="36"/>
      <c r="S11145" s="36"/>
      <c r="T11145" s="36"/>
      <c r="U11145" s="36"/>
      <c r="V11145" s="36"/>
    </row>
    <row r="11146" spans="11:22" x14ac:dyDescent="0.25">
      <c r="K11146" s="36"/>
      <c r="L11146" s="37"/>
      <c r="M11146" s="37"/>
      <c r="N11146" s="37"/>
      <c r="O11146" s="37"/>
      <c r="P11146" s="36"/>
      <c r="S11146" s="36"/>
      <c r="T11146" s="36"/>
      <c r="U11146" s="36"/>
      <c r="V11146" s="36"/>
    </row>
    <row r="11147" spans="11:22" x14ac:dyDescent="0.25">
      <c r="K11147" s="36"/>
      <c r="L11147" s="37"/>
      <c r="M11147" s="37"/>
      <c r="N11147" s="37"/>
      <c r="O11147" s="37"/>
      <c r="P11147" s="36"/>
      <c r="S11147" s="36"/>
      <c r="T11147" s="36"/>
      <c r="U11147" s="36"/>
      <c r="V11147" s="36"/>
    </row>
    <row r="11148" spans="11:22" x14ac:dyDescent="0.25">
      <c r="K11148" s="36"/>
      <c r="L11148" s="37"/>
      <c r="M11148" s="37"/>
      <c r="N11148" s="37"/>
      <c r="O11148" s="37"/>
      <c r="P11148" s="36"/>
      <c r="S11148" s="36"/>
      <c r="T11148" s="36"/>
      <c r="U11148" s="36"/>
      <c r="V11148" s="36"/>
    </row>
    <row r="11149" spans="11:22" x14ac:dyDescent="0.25">
      <c r="K11149" s="36"/>
      <c r="L11149" s="37"/>
      <c r="M11149" s="37"/>
      <c r="N11149" s="37"/>
      <c r="O11149" s="37"/>
      <c r="P11149" s="36"/>
      <c r="S11149" s="36"/>
      <c r="T11149" s="36"/>
      <c r="U11149" s="36"/>
      <c r="V11149" s="36"/>
    </row>
    <row r="11150" spans="11:22" x14ac:dyDescent="0.25">
      <c r="K11150" s="36"/>
      <c r="L11150" s="37"/>
      <c r="M11150" s="37"/>
      <c r="N11150" s="37"/>
      <c r="O11150" s="37"/>
      <c r="P11150" s="36"/>
      <c r="S11150" s="36"/>
      <c r="T11150" s="36"/>
      <c r="U11150" s="36"/>
      <c r="V11150" s="36"/>
    </row>
    <row r="11151" spans="11:22" x14ac:dyDescent="0.25">
      <c r="K11151" s="36"/>
      <c r="L11151" s="37"/>
      <c r="M11151" s="37"/>
      <c r="N11151" s="37"/>
      <c r="O11151" s="37"/>
      <c r="P11151" s="36"/>
      <c r="S11151" s="36"/>
      <c r="T11151" s="36"/>
      <c r="U11151" s="36"/>
      <c r="V11151" s="36"/>
    </row>
    <row r="11152" spans="11:22" x14ac:dyDescent="0.25">
      <c r="K11152" s="36"/>
      <c r="L11152" s="37"/>
      <c r="M11152" s="37"/>
      <c r="N11152" s="37"/>
      <c r="O11152" s="37"/>
      <c r="P11152" s="36"/>
      <c r="S11152" s="36"/>
      <c r="T11152" s="36"/>
      <c r="U11152" s="36"/>
      <c r="V11152" s="36"/>
    </row>
    <row r="11153" spans="11:22" x14ac:dyDescent="0.25">
      <c r="K11153" s="36"/>
      <c r="L11153" s="37"/>
      <c r="M11153" s="37"/>
      <c r="N11153" s="37"/>
      <c r="O11153" s="37"/>
      <c r="P11153" s="36"/>
      <c r="S11153" s="36"/>
      <c r="T11153" s="36"/>
      <c r="U11153" s="36"/>
      <c r="V11153" s="36"/>
    </row>
    <row r="11154" spans="11:22" x14ac:dyDescent="0.25">
      <c r="K11154" s="36"/>
      <c r="L11154" s="37"/>
      <c r="M11154" s="37"/>
      <c r="N11154" s="37"/>
      <c r="O11154" s="37"/>
      <c r="P11154" s="36"/>
      <c r="S11154" s="36"/>
      <c r="T11154" s="36"/>
      <c r="U11154" s="36"/>
      <c r="V11154" s="36"/>
    </row>
    <row r="11155" spans="11:22" x14ac:dyDescent="0.25">
      <c r="K11155" s="36"/>
      <c r="L11155" s="37"/>
      <c r="M11155" s="37"/>
      <c r="N11155" s="37"/>
      <c r="O11155" s="37"/>
      <c r="P11155" s="36"/>
      <c r="S11155" s="36"/>
      <c r="T11155" s="36"/>
      <c r="U11155" s="36"/>
      <c r="V11155" s="36"/>
    </row>
    <row r="11156" spans="11:22" x14ac:dyDescent="0.25">
      <c r="K11156" s="36"/>
      <c r="L11156" s="37"/>
      <c r="M11156" s="37"/>
      <c r="N11156" s="37"/>
      <c r="O11156" s="37"/>
      <c r="P11156" s="36"/>
      <c r="S11156" s="36"/>
      <c r="T11156" s="36"/>
      <c r="U11156" s="36"/>
      <c r="V11156" s="36"/>
    </row>
    <row r="11157" spans="11:22" x14ac:dyDescent="0.25">
      <c r="K11157" s="36"/>
      <c r="L11157" s="37"/>
      <c r="M11157" s="37"/>
      <c r="N11157" s="37"/>
      <c r="O11157" s="37"/>
      <c r="P11157" s="36"/>
      <c r="S11157" s="36"/>
      <c r="T11157" s="36"/>
      <c r="U11157" s="36"/>
      <c r="V11157" s="36"/>
    </row>
    <row r="11158" spans="11:22" x14ac:dyDescent="0.25">
      <c r="K11158" s="36"/>
      <c r="L11158" s="37"/>
      <c r="M11158" s="37"/>
      <c r="N11158" s="37"/>
      <c r="O11158" s="37"/>
      <c r="P11158" s="36"/>
      <c r="S11158" s="36"/>
      <c r="T11158" s="36"/>
      <c r="U11158" s="36"/>
      <c r="V11158" s="36"/>
    </row>
    <row r="11159" spans="11:22" x14ac:dyDescent="0.25">
      <c r="K11159" s="36"/>
      <c r="L11159" s="37"/>
      <c r="M11159" s="37"/>
      <c r="N11159" s="37"/>
      <c r="O11159" s="37"/>
      <c r="P11159" s="36"/>
      <c r="S11159" s="36"/>
      <c r="T11159" s="36"/>
      <c r="U11159" s="36"/>
      <c r="V11159" s="36"/>
    </row>
    <row r="11160" spans="11:22" x14ac:dyDescent="0.25">
      <c r="K11160" s="36"/>
      <c r="L11160" s="37"/>
      <c r="M11160" s="37"/>
      <c r="N11160" s="37"/>
      <c r="O11160" s="37"/>
      <c r="P11160" s="36"/>
      <c r="S11160" s="36"/>
      <c r="T11160" s="36"/>
      <c r="U11160" s="36"/>
      <c r="V11160" s="36"/>
    </row>
    <row r="11161" spans="11:22" x14ac:dyDescent="0.25">
      <c r="K11161" s="36"/>
      <c r="L11161" s="37"/>
      <c r="M11161" s="37"/>
      <c r="N11161" s="37"/>
      <c r="O11161" s="37"/>
      <c r="P11161" s="36"/>
      <c r="S11161" s="36"/>
      <c r="T11161" s="36"/>
      <c r="U11161" s="36"/>
      <c r="V11161" s="36"/>
    </row>
    <row r="11162" spans="11:22" x14ac:dyDescent="0.25">
      <c r="K11162" s="36"/>
      <c r="L11162" s="37"/>
      <c r="M11162" s="37"/>
      <c r="N11162" s="37"/>
      <c r="O11162" s="37"/>
      <c r="P11162" s="36"/>
      <c r="S11162" s="36"/>
      <c r="T11162" s="36"/>
      <c r="U11162" s="36"/>
      <c r="V11162" s="36"/>
    </row>
    <row r="11163" spans="11:22" x14ac:dyDescent="0.25">
      <c r="K11163" s="36"/>
      <c r="L11163" s="37"/>
      <c r="M11163" s="37"/>
      <c r="N11163" s="37"/>
      <c r="O11163" s="37"/>
      <c r="P11163" s="36"/>
      <c r="S11163" s="36"/>
      <c r="T11163" s="36"/>
      <c r="U11163" s="36"/>
      <c r="V11163" s="36"/>
    </row>
    <row r="11164" spans="11:22" x14ac:dyDescent="0.25">
      <c r="K11164" s="36"/>
      <c r="L11164" s="37"/>
      <c r="M11164" s="37"/>
      <c r="N11164" s="37"/>
      <c r="O11164" s="37"/>
      <c r="P11164" s="36"/>
      <c r="S11164" s="36"/>
      <c r="T11164" s="36"/>
      <c r="U11164" s="36"/>
      <c r="V11164" s="36"/>
    </row>
    <row r="11165" spans="11:22" x14ac:dyDescent="0.25">
      <c r="K11165" s="36"/>
      <c r="L11165" s="37"/>
      <c r="M11165" s="37"/>
      <c r="N11165" s="37"/>
      <c r="O11165" s="37"/>
      <c r="P11165" s="36"/>
      <c r="S11165" s="36"/>
      <c r="T11165" s="36"/>
      <c r="U11165" s="36"/>
      <c r="V11165" s="36"/>
    </row>
    <row r="11166" spans="11:22" x14ac:dyDescent="0.25">
      <c r="K11166" s="36"/>
      <c r="L11166" s="37"/>
      <c r="M11166" s="37"/>
      <c r="N11166" s="37"/>
      <c r="O11166" s="37"/>
      <c r="P11166" s="36"/>
      <c r="S11166" s="36"/>
      <c r="T11166" s="36"/>
      <c r="U11166" s="36"/>
      <c r="V11166" s="36"/>
    </row>
    <row r="11167" spans="11:22" x14ac:dyDescent="0.25">
      <c r="K11167" s="36"/>
      <c r="L11167" s="37"/>
      <c r="M11167" s="37"/>
      <c r="N11167" s="37"/>
      <c r="O11167" s="37"/>
      <c r="P11167" s="36"/>
      <c r="S11167" s="36"/>
      <c r="T11167" s="36"/>
      <c r="U11167" s="36"/>
      <c r="V11167" s="36"/>
    </row>
    <row r="11168" spans="11:22" x14ac:dyDescent="0.25">
      <c r="K11168" s="36"/>
      <c r="L11168" s="37"/>
      <c r="M11168" s="37"/>
      <c r="N11168" s="37"/>
      <c r="O11168" s="37"/>
      <c r="P11168" s="36"/>
      <c r="S11168" s="36"/>
      <c r="T11168" s="36"/>
      <c r="U11168" s="36"/>
      <c r="V11168" s="36"/>
    </row>
    <row r="11169" spans="11:22" x14ac:dyDescent="0.25">
      <c r="K11169" s="36"/>
      <c r="L11169" s="37"/>
      <c r="M11169" s="37"/>
      <c r="N11169" s="37"/>
      <c r="O11169" s="37"/>
      <c r="P11169" s="36"/>
      <c r="S11169" s="36"/>
      <c r="T11169" s="36"/>
      <c r="U11169" s="36"/>
      <c r="V11169" s="36"/>
    </row>
    <row r="11170" spans="11:22" x14ac:dyDescent="0.25">
      <c r="K11170" s="36"/>
      <c r="L11170" s="37"/>
      <c r="M11170" s="37"/>
      <c r="N11170" s="37"/>
      <c r="O11170" s="37"/>
      <c r="P11170" s="36"/>
      <c r="S11170" s="36"/>
      <c r="T11170" s="36"/>
      <c r="U11170" s="36"/>
      <c r="V11170" s="36"/>
    </row>
    <row r="11171" spans="11:22" x14ac:dyDescent="0.25">
      <c r="K11171" s="36"/>
      <c r="L11171" s="37"/>
      <c r="M11171" s="37"/>
      <c r="N11171" s="37"/>
      <c r="O11171" s="37"/>
      <c r="P11171" s="36"/>
      <c r="S11171" s="36"/>
      <c r="T11171" s="36"/>
      <c r="U11171" s="36"/>
      <c r="V11171" s="36"/>
    </row>
    <row r="11172" spans="11:22" x14ac:dyDescent="0.25">
      <c r="K11172" s="36"/>
      <c r="L11172" s="37"/>
      <c r="M11172" s="37"/>
      <c r="N11172" s="37"/>
      <c r="O11172" s="37"/>
      <c r="P11172" s="36"/>
      <c r="S11172" s="36"/>
      <c r="T11172" s="36"/>
      <c r="U11172" s="36"/>
      <c r="V11172" s="36"/>
    </row>
    <row r="11173" spans="11:22" x14ac:dyDescent="0.25">
      <c r="K11173" s="36"/>
      <c r="L11173" s="37"/>
      <c r="M11173" s="37"/>
      <c r="N11173" s="37"/>
      <c r="O11173" s="37"/>
      <c r="P11173" s="36"/>
      <c r="S11173" s="36"/>
      <c r="T11173" s="36"/>
      <c r="U11173" s="36"/>
      <c r="V11173" s="36"/>
    </row>
    <row r="11174" spans="11:22" x14ac:dyDescent="0.25">
      <c r="K11174" s="36"/>
      <c r="L11174" s="37"/>
      <c r="M11174" s="37"/>
      <c r="N11174" s="37"/>
      <c r="O11174" s="37"/>
      <c r="P11174" s="36"/>
      <c r="S11174" s="36"/>
      <c r="T11174" s="36"/>
      <c r="U11174" s="36"/>
      <c r="V11174" s="36"/>
    </row>
    <row r="11175" spans="11:22" x14ac:dyDescent="0.25">
      <c r="K11175" s="36"/>
      <c r="L11175" s="37"/>
      <c r="M11175" s="37"/>
      <c r="N11175" s="37"/>
      <c r="O11175" s="37"/>
      <c r="P11175" s="36"/>
      <c r="S11175" s="36"/>
      <c r="T11175" s="36"/>
      <c r="U11175" s="36"/>
      <c r="V11175" s="36"/>
    </row>
    <row r="11176" spans="11:22" x14ac:dyDescent="0.25">
      <c r="K11176" s="36"/>
      <c r="L11176" s="37"/>
      <c r="M11176" s="37"/>
      <c r="N11176" s="37"/>
      <c r="O11176" s="37"/>
      <c r="P11176" s="36"/>
      <c r="S11176" s="36"/>
      <c r="T11176" s="36"/>
      <c r="U11176" s="36"/>
      <c r="V11176" s="36"/>
    </row>
    <row r="11177" spans="11:22" x14ac:dyDescent="0.25">
      <c r="K11177" s="36"/>
      <c r="L11177" s="37"/>
      <c r="M11177" s="37"/>
      <c r="N11177" s="37"/>
      <c r="O11177" s="37"/>
      <c r="P11177" s="36"/>
      <c r="S11177" s="36"/>
      <c r="T11177" s="36"/>
      <c r="U11177" s="36"/>
      <c r="V11177" s="36"/>
    </row>
    <row r="11178" spans="11:22" x14ac:dyDescent="0.25">
      <c r="K11178" s="36"/>
      <c r="L11178" s="37"/>
      <c r="M11178" s="37"/>
      <c r="N11178" s="37"/>
      <c r="O11178" s="37"/>
      <c r="P11178" s="36"/>
      <c r="S11178" s="36"/>
      <c r="T11178" s="36"/>
      <c r="U11178" s="36"/>
      <c r="V11178" s="36"/>
    </row>
    <row r="11179" spans="11:22" x14ac:dyDescent="0.25">
      <c r="K11179" s="36"/>
      <c r="L11179" s="37"/>
      <c r="M11179" s="37"/>
      <c r="N11179" s="37"/>
      <c r="O11179" s="37"/>
      <c r="P11179" s="36"/>
      <c r="S11179" s="36"/>
      <c r="T11179" s="36"/>
      <c r="U11179" s="36"/>
      <c r="V11179" s="36"/>
    </row>
    <row r="11180" spans="11:22" x14ac:dyDescent="0.25">
      <c r="K11180" s="36"/>
      <c r="L11180" s="37"/>
      <c r="M11180" s="37"/>
      <c r="N11180" s="37"/>
      <c r="O11180" s="37"/>
      <c r="P11180" s="36"/>
      <c r="S11180" s="36"/>
      <c r="T11180" s="36"/>
      <c r="U11180" s="36"/>
      <c r="V11180" s="36"/>
    </row>
    <row r="11181" spans="11:22" x14ac:dyDescent="0.25">
      <c r="K11181" s="36"/>
      <c r="L11181" s="37"/>
      <c r="M11181" s="37"/>
      <c r="N11181" s="37"/>
      <c r="O11181" s="37"/>
      <c r="P11181" s="36"/>
      <c r="S11181" s="36"/>
      <c r="T11181" s="36"/>
      <c r="U11181" s="36"/>
      <c r="V11181" s="36"/>
    </row>
    <row r="11182" spans="11:22" x14ac:dyDescent="0.25">
      <c r="K11182" s="36"/>
      <c r="L11182" s="37"/>
      <c r="M11182" s="37"/>
      <c r="N11182" s="37"/>
      <c r="O11182" s="37"/>
      <c r="P11182" s="36"/>
      <c r="S11182" s="36"/>
      <c r="T11182" s="36"/>
      <c r="U11182" s="36"/>
      <c r="V11182" s="36"/>
    </row>
    <row r="11183" spans="11:22" x14ac:dyDescent="0.25">
      <c r="K11183" s="36"/>
      <c r="L11183" s="37"/>
      <c r="M11183" s="37"/>
      <c r="N11183" s="37"/>
      <c r="O11183" s="37"/>
      <c r="P11183" s="36"/>
      <c r="S11183" s="36"/>
      <c r="T11183" s="36"/>
      <c r="U11183" s="36"/>
      <c r="V11183" s="36"/>
    </row>
    <row r="11184" spans="11:22" x14ac:dyDescent="0.25">
      <c r="K11184" s="36"/>
      <c r="L11184" s="37"/>
      <c r="M11184" s="37"/>
      <c r="N11184" s="37"/>
      <c r="O11184" s="37"/>
      <c r="P11184" s="36"/>
      <c r="S11184" s="36"/>
      <c r="T11184" s="36"/>
      <c r="U11184" s="36"/>
      <c r="V11184" s="36"/>
    </row>
    <row r="11185" spans="11:22" x14ac:dyDescent="0.25">
      <c r="K11185" s="36"/>
      <c r="L11185" s="37"/>
      <c r="M11185" s="37"/>
      <c r="N11185" s="37"/>
      <c r="O11185" s="37"/>
      <c r="P11185" s="36"/>
      <c r="S11185" s="36"/>
      <c r="T11185" s="36"/>
      <c r="U11185" s="36"/>
      <c r="V11185" s="36"/>
    </row>
    <row r="11186" spans="11:22" x14ac:dyDescent="0.25">
      <c r="K11186" s="36"/>
      <c r="L11186" s="37"/>
      <c r="M11186" s="37"/>
      <c r="N11186" s="37"/>
      <c r="O11186" s="37"/>
      <c r="P11186" s="36"/>
      <c r="S11186" s="36"/>
      <c r="T11186" s="36"/>
      <c r="U11186" s="36"/>
      <c r="V11186" s="36"/>
    </row>
    <row r="11187" spans="11:22" x14ac:dyDescent="0.25">
      <c r="K11187" s="36"/>
      <c r="L11187" s="37"/>
      <c r="M11187" s="37"/>
      <c r="N11187" s="37"/>
      <c r="O11187" s="37"/>
      <c r="P11187" s="36"/>
      <c r="S11187" s="36"/>
      <c r="T11187" s="36"/>
      <c r="U11187" s="36"/>
      <c r="V11187" s="36"/>
    </row>
    <row r="11188" spans="11:22" x14ac:dyDescent="0.25">
      <c r="K11188" s="36"/>
      <c r="L11188" s="37"/>
      <c r="M11188" s="37"/>
      <c r="N11188" s="37"/>
      <c r="O11188" s="37"/>
      <c r="P11188" s="36"/>
      <c r="S11188" s="36"/>
      <c r="T11188" s="36"/>
      <c r="U11188" s="36"/>
      <c r="V11188" s="36"/>
    </row>
    <row r="11189" spans="11:22" x14ac:dyDescent="0.25">
      <c r="K11189" s="36"/>
      <c r="L11189" s="37"/>
      <c r="M11189" s="37"/>
      <c r="N11189" s="37"/>
      <c r="O11189" s="37"/>
      <c r="P11189" s="36"/>
      <c r="S11189" s="36"/>
      <c r="T11189" s="36"/>
      <c r="U11189" s="36"/>
      <c r="V11189" s="36"/>
    </row>
    <row r="11190" spans="11:22" x14ac:dyDescent="0.25">
      <c r="K11190" s="36"/>
      <c r="L11190" s="37"/>
      <c r="M11190" s="37"/>
      <c r="N11190" s="37"/>
      <c r="O11190" s="37"/>
      <c r="P11190" s="36"/>
      <c r="S11190" s="36"/>
      <c r="T11190" s="36"/>
      <c r="U11190" s="36"/>
      <c r="V11190" s="36"/>
    </row>
    <row r="11191" spans="11:22" x14ac:dyDescent="0.25">
      <c r="K11191" s="36"/>
      <c r="L11191" s="37"/>
      <c r="M11191" s="37"/>
      <c r="N11191" s="37"/>
      <c r="O11191" s="37"/>
      <c r="P11191" s="36"/>
      <c r="S11191" s="36"/>
      <c r="T11191" s="36"/>
      <c r="U11191" s="36"/>
      <c r="V11191" s="36"/>
    </row>
    <row r="11192" spans="11:22" x14ac:dyDescent="0.25">
      <c r="K11192" s="36"/>
      <c r="L11192" s="37"/>
      <c r="M11192" s="37"/>
      <c r="N11192" s="37"/>
      <c r="O11192" s="37"/>
      <c r="P11192" s="36"/>
      <c r="S11192" s="36"/>
      <c r="T11192" s="36"/>
      <c r="U11192" s="36"/>
      <c r="V11192" s="36"/>
    </row>
    <row r="11193" spans="11:22" x14ac:dyDescent="0.25">
      <c r="K11193" s="36"/>
      <c r="L11193" s="37"/>
      <c r="M11193" s="37"/>
      <c r="N11193" s="37"/>
      <c r="O11193" s="37"/>
      <c r="P11193" s="36"/>
      <c r="S11193" s="36"/>
      <c r="T11193" s="36"/>
      <c r="U11193" s="36"/>
      <c r="V11193" s="36"/>
    </row>
    <row r="11194" spans="11:22" x14ac:dyDescent="0.25">
      <c r="K11194" s="36"/>
      <c r="L11194" s="37"/>
      <c r="M11194" s="37"/>
      <c r="N11194" s="37"/>
      <c r="O11194" s="37"/>
      <c r="P11194" s="36"/>
      <c r="S11194" s="36"/>
      <c r="T11194" s="36"/>
      <c r="U11194" s="36"/>
      <c r="V11194" s="36"/>
    </row>
    <row r="11195" spans="11:22" x14ac:dyDescent="0.25">
      <c r="K11195" s="36"/>
      <c r="L11195" s="37"/>
      <c r="M11195" s="37"/>
      <c r="N11195" s="37"/>
      <c r="O11195" s="37"/>
      <c r="P11195" s="36"/>
      <c r="S11195" s="36"/>
      <c r="T11195" s="36"/>
      <c r="U11195" s="36"/>
      <c r="V11195" s="36"/>
    </row>
    <row r="11196" spans="11:22" x14ac:dyDescent="0.25">
      <c r="K11196" s="36"/>
      <c r="L11196" s="37"/>
      <c r="M11196" s="37"/>
      <c r="N11196" s="37"/>
      <c r="O11196" s="37"/>
      <c r="P11196" s="36"/>
      <c r="S11196" s="36"/>
      <c r="T11196" s="36"/>
      <c r="U11196" s="36"/>
      <c r="V11196" s="36"/>
    </row>
    <row r="11197" spans="11:22" x14ac:dyDescent="0.25">
      <c r="K11197" s="36"/>
      <c r="L11197" s="37"/>
      <c r="M11197" s="37"/>
      <c r="N11197" s="37"/>
      <c r="O11197" s="37"/>
      <c r="P11197" s="36"/>
      <c r="S11197" s="36"/>
      <c r="T11197" s="36"/>
      <c r="U11197" s="36"/>
      <c r="V11197" s="36"/>
    </row>
    <row r="11198" spans="11:22" x14ac:dyDescent="0.25">
      <c r="K11198" s="36"/>
      <c r="L11198" s="37"/>
      <c r="M11198" s="37"/>
      <c r="N11198" s="37"/>
      <c r="O11198" s="37"/>
      <c r="P11198" s="36"/>
      <c r="S11198" s="36"/>
      <c r="T11198" s="36"/>
      <c r="U11198" s="36"/>
      <c r="V11198" s="36"/>
    </row>
    <row r="11199" spans="11:22" x14ac:dyDescent="0.25">
      <c r="K11199" s="36"/>
      <c r="L11199" s="37"/>
      <c r="M11199" s="37"/>
      <c r="N11199" s="37"/>
      <c r="O11199" s="37"/>
      <c r="P11199" s="36"/>
      <c r="S11199" s="36"/>
      <c r="T11199" s="36"/>
      <c r="U11199" s="36"/>
      <c r="V11199" s="36"/>
    </row>
    <row r="11200" spans="11:22" x14ac:dyDescent="0.25">
      <c r="K11200" s="36"/>
      <c r="L11200" s="37"/>
      <c r="M11200" s="37"/>
      <c r="N11200" s="37"/>
      <c r="O11200" s="37"/>
      <c r="P11200" s="36"/>
      <c r="S11200" s="36"/>
      <c r="T11200" s="36"/>
      <c r="U11200" s="36"/>
      <c r="V11200" s="36"/>
    </row>
    <row r="11201" spans="11:22" x14ac:dyDescent="0.25">
      <c r="K11201" s="36"/>
      <c r="L11201" s="37"/>
      <c r="M11201" s="37"/>
      <c r="N11201" s="37"/>
      <c r="O11201" s="37"/>
      <c r="P11201" s="36"/>
      <c r="S11201" s="36"/>
      <c r="T11201" s="36"/>
      <c r="U11201" s="36"/>
      <c r="V11201" s="36"/>
    </row>
    <row r="11202" spans="11:22" x14ac:dyDescent="0.25">
      <c r="K11202" s="36"/>
      <c r="L11202" s="37"/>
      <c r="M11202" s="37"/>
      <c r="N11202" s="37"/>
      <c r="O11202" s="37"/>
      <c r="P11202" s="36"/>
      <c r="S11202" s="36"/>
      <c r="T11202" s="36"/>
      <c r="U11202" s="36"/>
      <c r="V11202" s="36"/>
    </row>
    <row r="11203" spans="11:22" x14ac:dyDescent="0.25">
      <c r="K11203" s="36"/>
      <c r="L11203" s="37"/>
      <c r="M11203" s="37"/>
      <c r="N11203" s="37"/>
      <c r="O11203" s="37"/>
      <c r="P11203" s="36"/>
      <c r="S11203" s="36"/>
      <c r="T11203" s="36"/>
      <c r="U11203" s="36"/>
      <c r="V11203" s="36"/>
    </row>
    <row r="11204" spans="11:22" x14ac:dyDescent="0.25">
      <c r="K11204" s="36"/>
      <c r="L11204" s="37"/>
      <c r="M11204" s="37"/>
      <c r="N11204" s="37"/>
      <c r="O11204" s="37"/>
      <c r="P11204" s="36"/>
      <c r="S11204" s="36"/>
      <c r="T11204" s="36"/>
      <c r="U11204" s="36"/>
      <c r="V11204" s="36"/>
    </row>
    <row r="11205" spans="11:22" x14ac:dyDescent="0.25">
      <c r="K11205" s="36"/>
      <c r="L11205" s="37"/>
      <c r="M11205" s="37"/>
      <c r="N11205" s="37"/>
      <c r="O11205" s="37"/>
      <c r="P11205" s="36"/>
      <c r="S11205" s="36"/>
      <c r="T11205" s="36"/>
      <c r="U11205" s="36"/>
      <c r="V11205" s="36"/>
    </row>
    <row r="11206" spans="11:22" x14ac:dyDescent="0.25">
      <c r="K11206" s="36"/>
      <c r="L11206" s="37"/>
      <c r="M11206" s="37"/>
      <c r="N11206" s="37"/>
      <c r="O11206" s="37"/>
      <c r="P11206" s="36"/>
      <c r="S11206" s="36"/>
      <c r="T11206" s="36"/>
      <c r="U11206" s="36"/>
      <c r="V11206" s="36"/>
    </row>
    <row r="11207" spans="11:22" x14ac:dyDescent="0.25">
      <c r="K11207" s="36"/>
      <c r="L11207" s="37"/>
      <c r="M11207" s="37"/>
      <c r="N11207" s="37"/>
      <c r="O11207" s="37"/>
      <c r="P11207" s="36"/>
      <c r="S11207" s="36"/>
      <c r="T11207" s="36"/>
      <c r="U11207" s="36"/>
      <c r="V11207" s="36"/>
    </row>
    <row r="11208" spans="11:22" x14ac:dyDescent="0.25">
      <c r="K11208" s="36"/>
      <c r="L11208" s="37"/>
      <c r="M11208" s="37"/>
      <c r="N11208" s="37"/>
      <c r="O11208" s="37"/>
      <c r="P11208" s="36"/>
      <c r="S11208" s="36"/>
      <c r="T11208" s="36"/>
      <c r="U11208" s="36"/>
      <c r="V11208" s="36"/>
    </row>
    <row r="11209" spans="11:22" x14ac:dyDescent="0.25">
      <c r="K11209" s="36"/>
      <c r="L11209" s="37"/>
      <c r="M11209" s="37"/>
      <c r="N11209" s="37"/>
      <c r="O11209" s="37"/>
      <c r="P11209" s="36"/>
      <c r="S11209" s="36"/>
      <c r="T11209" s="36"/>
      <c r="U11209" s="36"/>
      <c r="V11209" s="36"/>
    </row>
    <row r="11210" spans="11:22" x14ac:dyDescent="0.25">
      <c r="K11210" s="36"/>
      <c r="L11210" s="37"/>
      <c r="M11210" s="37"/>
      <c r="N11210" s="37"/>
      <c r="O11210" s="37"/>
      <c r="P11210" s="36"/>
      <c r="S11210" s="36"/>
      <c r="T11210" s="36"/>
      <c r="U11210" s="36"/>
      <c r="V11210" s="36"/>
    </row>
    <row r="11211" spans="11:22" x14ac:dyDescent="0.25">
      <c r="K11211" s="36"/>
      <c r="L11211" s="37"/>
      <c r="M11211" s="37"/>
      <c r="N11211" s="37"/>
      <c r="O11211" s="37"/>
      <c r="P11211" s="36"/>
      <c r="S11211" s="36"/>
      <c r="T11211" s="36"/>
      <c r="U11211" s="36"/>
      <c r="V11211" s="36"/>
    </row>
    <row r="11212" spans="11:22" x14ac:dyDescent="0.25">
      <c r="K11212" s="36"/>
      <c r="L11212" s="37"/>
      <c r="M11212" s="37"/>
      <c r="N11212" s="37"/>
      <c r="O11212" s="37"/>
      <c r="P11212" s="36"/>
      <c r="S11212" s="36"/>
      <c r="T11212" s="36"/>
      <c r="U11212" s="36"/>
      <c r="V11212" s="36"/>
    </row>
    <row r="11213" spans="11:22" x14ac:dyDescent="0.25">
      <c r="K11213" s="36"/>
      <c r="L11213" s="37"/>
      <c r="M11213" s="37"/>
      <c r="N11213" s="37"/>
      <c r="O11213" s="37"/>
      <c r="P11213" s="36"/>
      <c r="S11213" s="36"/>
      <c r="T11213" s="36"/>
      <c r="U11213" s="36"/>
      <c r="V11213" s="36"/>
    </row>
    <row r="11214" spans="11:22" x14ac:dyDescent="0.25">
      <c r="K11214" s="36"/>
      <c r="L11214" s="37"/>
      <c r="M11214" s="37"/>
      <c r="N11214" s="37"/>
      <c r="O11214" s="37"/>
      <c r="P11214" s="36"/>
      <c r="S11214" s="36"/>
      <c r="T11214" s="36"/>
      <c r="U11214" s="36"/>
      <c r="V11214" s="36"/>
    </row>
    <row r="11215" spans="11:22" x14ac:dyDescent="0.25">
      <c r="K11215" s="36"/>
      <c r="L11215" s="37"/>
      <c r="M11215" s="37"/>
      <c r="N11215" s="37"/>
      <c r="O11215" s="37"/>
      <c r="P11215" s="36"/>
      <c r="S11215" s="36"/>
      <c r="T11215" s="36"/>
      <c r="U11215" s="36"/>
      <c r="V11215" s="36"/>
    </row>
    <row r="11216" spans="11:22" x14ac:dyDescent="0.25">
      <c r="K11216" s="36"/>
      <c r="L11216" s="37"/>
      <c r="M11216" s="37"/>
      <c r="N11216" s="37"/>
      <c r="O11216" s="37"/>
      <c r="P11216" s="36"/>
      <c r="S11216" s="36"/>
      <c r="T11216" s="36"/>
      <c r="U11216" s="36"/>
      <c r="V11216" s="36"/>
    </row>
    <row r="11217" spans="11:22" x14ac:dyDescent="0.25">
      <c r="K11217" s="36"/>
      <c r="L11217" s="37"/>
      <c r="M11217" s="37"/>
      <c r="N11217" s="37"/>
      <c r="O11217" s="37"/>
      <c r="P11217" s="36"/>
      <c r="S11217" s="36"/>
      <c r="T11217" s="36"/>
      <c r="U11217" s="36"/>
      <c r="V11217" s="36"/>
    </row>
    <row r="11218" spans="11:22" x14ac:dyDescent="0.25">
      <c r="K11218" s="36"/>
      <c r="L11218" s="37"/>
      <c r="M11218" s="37"/>
      <c r="N11218" s="37"/>
      <c r="O11218" s="37"/>
      <c r="P11218" s="36"/>
      <c r="S11218" s="36"/>
      <c r="T11218" s="36"/>
      <c r="U11218" s="36"/>
      <c r="V11218" s="36"/>
    </row>
    <row r="11219" spans="11:22" x14ac:dyDescent="0.25">
      <c r="K11219" s="36"/>
      <c r="L11219" s="37"/>
      <c r="M11219" s="37"/>
      <c r="N11219" s="37"/>
      <c r="O11219" s="37"/>
      <c r="P11219" s="36"/>
      <c r="S11219" s="36"/>
      <c r="T11219" s="36"/>
      <c r="U11219" s="36"/>
      <c r="V11219" s="36"/>
    </row>
    <row r="11220" spans="11:22" x14ac:dyDescent="0.25">
      <c r="K11220" s="36"/>
      <c r="L11220" s="37"/>
      <c r="M11220" s="37"/>
      <c r="N11220" s="37"/>
      <c r="O11220" s="37"/>
      <c r="P11220" s="36"/>
      <c r="S11220" s="36"/>
      <c r="T11220" s="36"/>
      <c r="U11220" s="36"/>
      <c r="V11220" s="36"/>
    </row>
    <row r="11221" spans="11:22" x14ac:dyDescent="0.25">
      <c r="K11221" s="36"/>
      <c r="L11221" s="37"/>
      <c r="M11221" s="37"/>
      <c r="N11221" s="37"/>
      <c r="O11221" s="37"/>
      <c r="P11221" s="36"/>
      <c r="S11221" s="36"/>
      <c r="T11221" s="36"/>
      <c r="U11221" s="36"/>
      <c r="V11221" s="36"/>
    </row>
    <row r="11222" spans="11:22" x14ac:dyDescent="0.25">
      <c r="K11222" s="36"/>
      <c r="L11222" s="37"/>
      <c r="M11222" s="37"/>
      <c r="N11222" s="37"/>
      <c r="O11222" s="37"/>
      <c r="P11222" s="36"/>
      <c r="S11222" s="36"/>
      <c r="T11222" s="36"/>
      <c r="U11222" s="36"/>
      <c r="V11222" s="36"/>
    </row>
    <row r="11223" spans="11:22" x14ac:dyDescent="0.25">
      <c r="K11223" s="36"/>
      <c r="L11223" s="37"/>
      <c r="M11223" s="37"/>
      <c r="N11223" s="37"/>
      <c r="O11223" s="37"/>
      <c r="P11223" s="36"/>
      <c r="S11223" s="36"/>
      <c r="T11223" s="36"/>
      <c r="U11223" s="36"/>
      <c r="V11223" s="36"/>
    </row>
    <row r="11224" spans="11:22" x14ac:dyDescent="0.25">
      <c r="K11224" s="36"/>
      <c r="L11224" s="37"/>
      <c r="M11224" s="37"/>
      <c r="N11224" s="37"/>
      <c r="O11224" s="37"/>
      <c r="P11224" s="36"/>
      <c r="S11224" s="36"/>
      <c r="T11224" s="36"/>
      <c r="U11224" s="36"/>
      <c r="V11224" s="36"/>
    </row>
    <row r="11225" spans="11:22" x14ac:dyDescent="0.25">
      <c r="K11225" s="36"/>
      <c r="L11225" s="37"/>
      <c r="M11225" s="37"/>
      <c r="N11225" s="37"/>
      <c r="O11225" s="37"/>
      <c r="P11225" s="36"/>
      <c r="S11225" s="36"/>
      <c r="T11225" s="36"/>
      <c r="U11225" s="36"/>
      <c r="V11225" s="36"/>
    </row>
    <row r="11226" spans="11:22" x14ac:dyDescent="0.25">
      <c r="K11226" s="36"/>
      <c r="L11226" s="37"/>
      <c r="M11226" s="37"/>
      <c r="N11226" s="37"/>
      <c r="O11226" s="37"/>
      <c r="P11226" s="36"/>
      <c r="S11226" s="36"/>
      <c r="T11226" s="36"/>
      <c r="U11226" s="36"/>
      <c r="V11226" s="36"/>
    </row>
    <row r="11227" spans="11:22" x14ac:dyDescent="0.25">
      <c r="K11227" s="36"/>
      <c r="L11227" s="37"/>
      <c r="M11227" s="37"/>
      <c r="N11227" s="37"/>
      <c r="O11227" s="37"/>
      <c r="P11227" s="36"/>
      <c r="S11227" s="36"/>
      <c r="T11227" s="36"/>
      <c r="U11227" s="36"/>
      <c r="V11227" s="36"/>
    </row>
    <row r="11228" spans="11:22" x14ac:dyDescent="0.25">
      <c r="K11228" s="36"/>
      <c r="L11228" s="37"/>
      <c r="M11228" s="37"/>
      <c r="N11228" s="37"/>
      <c r="O11228" s="37"/>
      <c r="P11228" s="36"/>
      <c r="S11228" s="36"/>
      <c r="T11228" s="36"/>
      <c r="U11228" s="36"/>
      <c r="V11228" s="36"/>
    </row>
    <row r="11229" spans="11:22" x14ac:dyDescent="0.25">
      <c r="K11229" s="36"/>
      <c r="L11229" s="37"/>
      <c r="M11229" s="37"/>
      <c r="N11229" s="37"/>
      <c r="O11229" s="37"/>
      <c r="P11229" s="36"/>
      <c r="S11229" s="36"/>
      <c r="T11229" s="36"/>
      <c r="U11229" s="36"/>
      <c r="V11229" s="36"/>
    </row>
    <row r="11230" spans="11:22" x14ac:dyDescent="0.25">
      <c r="K11230" s="36"/>
      <c r="L11230" s="37"/>
      <c r="M11230" s="37"/>
      <c r="N11230" s="37"/>
      <c r="O11230" s="37"/>
      <c r="P11230" s="36"/>
      <c r="S11230" s="36"/>
      <c r="T11230" s="36"/>
      <c r="U11230" s="36"/>
      <c r="V11230" s="36"/>
    </row>
    <row r="11231" spans="11:22" x14ac:dyDescent="0.25">
      <c r="K11231" s="36"/>
      <c r="L11231" s="37"/>
      <c r="M11231" s="37"/>
      <c r="N11231" s="37"/>
      <c r="O11231" s="37"/>
      <c r="P11231" s="36"/>
      <c r="S11231" s="36"/>
      <c r="T11231" s="36"/>
      <c r="U11231" s="36"/>
      <c r="V11231" s="36"/>
    </row>
    <row r="11232" spans="11:22" x14ac:dyDescent="0.25">
      <c r="K11232" s="36"/>
      <c r="L11232" s="37"/>
      <c r="M11232" s="37"/>
      <c r="N11232" s="37"/>
      <c r="O11232" s="37"/>
      <c r="P11232" s="36"/>
      <c r="S11232" s="36"/>
      <c r="T11232" s="36"/>
      <c r="U11232" s="36"/>
      <c r="V11232" s="36"/>
    </row>
    <row r="11233" spans="11:22" x14ac:dyDescent="0.25">
      <c r="K11233" s="36"/>
      <c r="L11233" s="37"/>
      <c r="M11233" s="37"/>
      <c r="N11233" s="37"/>
      <c r="O11233" s="37"/>
      <c r="P11233" s="36"/>
      <c r="S11233" s="36"/>
      <c r="T11233" s="36"/>
      <c r="U11233" s="36"/>
      <c r="V11233" s="36"/>
    </row>
    <row r="11234" spans="11:22" x14ac:dyDescent="0.25">
      <c r="K11234" s="36"/>
      <c r="L11234" s="37"/>
      <c r="M11234" s="37"/>
      <c r="N11234" s="37"/>
      <c r="O11234" s="37"/>
      <c r="P11234" s="36"/>
      <c r="S11234" s="36"/>
      <c r="T11234" s="36"/>
      <c r="U11234" s="36"/>
      <c r="V11234" s="36"/>
    </row>
    <row r="11235" spans="11:22" x14ac:dyDescent="0.25">
      <c r="K11235" s="36"/>
      <c r="L11235" s="37"/>
      <c r="M11235" s="37"/>
      <c r="N11235" s="37"/>
      <c r="O11235" s="37"/>
      <c r="P11235" s="36"/>
      <c r="S11235" s="36"/>
      <c r="T11235" s="36"/>
      <c r="U11235" s="36"/>
      <c r="V11235" s="36"/>
    </row>
    <row r="11236" spans="11:22" x14ac:dyDescent="0.25">
      <c r="K11236" s="36"/>
      <c r="L11236" s="37"/>
      <c r="M11236" s="37"/>
      <c r="N11236" s="37"/>
      <c r="O11236" s="37"/>
      <c r="P11236" s="36"/>
      <c r="S11236" s="36"/>
      <c r="T11236" s="36"/>
      <c r="U11236" s="36"/>
      <c r="V11236" s="36"/>
    </row>
    <row r="11237" spans="11:22" x14ac:dyDescent="0.25">
      <c r="K11237" s="36"/>
      <c r="L11237" s="37"/>
      <c r="M11237" s="37"/>
      <c r="N11237" s="37"/>
      <c r="O11237" s="37"/>
      <c r="P11237" s="36"/>
      <c r="S11237" s="36"/>
      <c r="T11237" s="36"/>
      <c r="U11237" s="36"/>
      <c r="V11237" s="36"/>
    </row>
    <row r="11238" spans="11:22" x14ac:dyDescent="0.25">
      <c r="K11238" s="36"/>
      <c r="L11238" s="37"/>
      <c r="M11238" s="37"/>
      <c r="N11238" s="37"/>
      <c r="O11238" s="37"/>
      <c r="P11238" s="36"/>
      <c r="S11238" s="36"/>
      <c r="T11238" s="36"/>
      <c r="U11238" s="36"/>
      <c r="V11238" s="36"/>
    </row>
    <row r="11239" spans="11:22" x14ac:dyDescent="0.25">
      <c r="K11239" s="36"/>
      <c r="L11239" s="37"/>
      <c r="M11239" s="37"/>
      <c r="N11239" s="37"/>
      <c r="O11239" s="37"/>
      <c r="P11239" s="36"/>
      <c r="S11239" s="36"/>
      <c r="T11239" s="36"/>
      <c r="U11239" s="36"/>
      <c r="V11239" s="36"/>
    </row>
    <row r="11240" spans="11:22" x14ac:dyDescent="0.25">
      <c r="K11240" s="36"/>
      <c r="L11240" s="37"/>
      <c r="M11240" s="37"/>
      <c r="N11240" s="37"/>
      <c r="O11240" s="37"/>
      <c r="P11240" s="36"/>
      <c r="S11240" s="36"/>
      <c r="T11240" s="36"/>
      <c r="U11240" s="36"/>
      <c r="V11240" s="36"/>
    </row>
    <row r="11241" spans="11:22" x14ac:dyDescent="0.25">
      <c r="K11241" s="36"/>
      <c r="L11241" s="37"/>
      <c r="M11241" s="37"/>
      <c r="N11241" s="37"/>
      <c r="O11241" s="37"/>
      <c r="P11241" s="36"/>
      <c r="S11241" s="36"/>
      <c r="T11241" s="36"/>
      <c r="U11241" s="36"/>
      <c r="V11241" s="36"/>
    </row>
    <row r="11242" spans="11:22" x14ac:dyDescent="0.25">
      <c r="K11242" s="36"/>
      <c r="L11242" s="37"/>
      <c r="M11242" s="37"/>
      <c r="N11242" s="37"/>
      <c r="O11242" s="37"/>
      <c r="P11242" s="36"/>
      <c r="S11242" s="36"/>
      <c r="T11242" s="36"/>
      <c r="U11242" s="36"/>
      <c r="V11242" s="36"/>
    </row>
    <row r="11243" spans="11:22" x14ac:dyDescent="0.25">
      <c r="K11243" s="36"/>
      <c r="L11243" s="37"/>
      <c r="M11243" s="37"/>
      <c r="N11243" s="37"/>
      <c r="O11243" s="37"/>
      <c r="P11243" s="36"/>
      <c r="S11243" s="36"/>
      <c r="T11243" s="36"/>
      <c r="U11243" s="36"/>
      <c r="V11243" s="36"/>
    </row>
    <row r="11244" spans="11:22" x14ac:dyDescent="0.25">
      <c r="K11244" s="36"/>
      <c r="L11244" s="37"/>
      <c r="M11244" s="37"/>
      <c r="N11244" s="37"/>
      <c r="O11244" s="37"/>
      <c r="P11244" s="36"/>
      <c r="S11244" s="36"/>
      <c r="T11244" s="36"/>
      <c r="U11244" s="36"/>
      <c r="V11244" s="36"/>
    </row>
    <row r="11245" spans="11:22" x14ac:dyDescent="0.25">
      <c r="K11245" s="36"/>
      <c r="L11245" s="37"/>
      <c r="M11245" s="37"/>
      <c r="N11245" s="37"/>
      <c r="O11245" s="37"/>
      <c r="P11245" s="36"/>
      <c r="S11245" s="36"/>
      <c r="T11245" s="36"/>
      <c r="U11245" s="36"/>
      <c r="V11245" s="36"/>
    </row>
    <row r="11246" spans="11:22" x14ac:dyDescent="0.25">
      <c r="K11246" s="36"/>
      <c r="L11246" s="37"/>
      <c r="M11246" s="37"/>
      <c r="N11246" s="37"/>
      <c r="O11246" s="37"/>
      <c r="P11246" s="36"/>
      <c r="S11246" s="36"/>
      <c r="T11246" s="36"/>
      <c r="U11246" s="36"/>
      <c r="V11246" s="36"/>
    </row>
    <row r="11247" spans="11:22" x14ac:dyDescent="0.25">
      <c r="K11247" s="36"/>
      <c r="L11247" s="37"/>
      <c r="M11247" s="37"/>
      <c r="N11247" s="37"/>
      <c r="O11247" s="37"/>
      <c r="P11247" s="36"/>
      <c r="S11247" s="36"/>
      <c r="T11247" s="36"/>
      <c r="U11247" s="36"/>
      <c r="V11247" s="36"/>
    </row>
    <row r="11248" spans="11:22" x14ac:dyDescent="0.25">
      <c r="K11248" s="36"/>
      <c r="L11248" s="37"/>
      <c r="M11248" s="37"/>
      <c r="N11248" s="37"/>
      <c r="O11248" s="37"/>
      <c r="P11248" s="36"/>
      <c r="S11248" s="36"/>
      <c r="T11248" s="36"/>
      <c r="U11248" s="36"/>
      <c r="V11248" s="36"/>
    </row>
    <row r="11249" spans="11:22" x14ac:dyDescent="0.25">
      <c r="K11249" s="36"/>
      <c r="L11249" s="37"/>
      <c r="M11249" s="37"/>
      <c r="N11249" s="37"/>
      <c r="O11249" s="37"/>
      <c r="P11249" s="36"/>
      <c r="S11249" s="36"/>
      <c r="T11249" s="36"/>
      <c r="U11249" s="36"/>
      <c r="V11249" s="36"/>
    </row>
    <row r="11250" spans="11:22" x14ac:dyDescent="0.25">
      <c r="K11250" s="36"/>
      <c r="L11250" s="37"/>
      <c r="M11250" s="37"/>
      <c r="N11250" s="37"/>
      <c r="O11250" s="37"/>
      <c r="P11250" s="36"/>
      <c r="S11250" s="36"/>
      <c r="T11250" s="36"/>
      <c r="U11250" s="36"/>
      <c r="V11250" s="36"/>
    </row>
    <row r="11251" spans="11:22" x14ac:dyDescent="0.25">
      <c r="K11251" s="36"/>
      <c r="L11251" s="37"/>
      <c r="M11251" s="37"/>
      <c r="N11251" s="37"/>
      <c r="O11251" s="37"/>
      <c r="P11251" s="36"/>
      <c r="S11251" s="36"/>
      <c r="T11251" s="36"/>
      <c r="U11251" s="36"/>
      <c r="V11251" s="36"/>
    </row>
    <row r="11252" spans="11:22" x14ac:dyDescent="0.25">
      <c r="K11252" s="36"/>
      <c r="L11252" s="37"/>
      <c r="M11252" s="37"/>
      <c r="N11252" s="37"/>
      <c r="O11252" s="37"/>
      <c r="P11252" s="36"/>
      <c r="S11252" s="36"/>
      <c r="T11252" s="36"/>
      <c r="U11252" s="36"/>
      <c r="V11252" s="36"/>
    </row>
    <row r="11253" spans="11:22" x14ac:dyDescent="0.25">
      <c r="K11253" s="36"/>
      <c r="L11253" s="37"/>
      <c r="M11253" s="37"/>
      <c r="N11253" s="37"/>
      <c r="O11253" s="37"/>
      <c r="P11253" s="36"/>
      <c r="S11253" s="36"/>
      <c r="T11253" s="36"/>
      <c r="U11253" s="36"/>
      <c r="V11253" s="36"/>
    </row>
    <row r="11254" spans="11:22" x14ac:dyDescent="0.25">
      <c r="K11254" s="36"/>
      <c r="L11254" s="37"/>
      <c r="M11254" s="37"/>
      <c r="N11254" s="37"/>
      <c r="O11254" s="37"/>
      <c r="P11254" s="36"/>
      <c r="S11254" s="36"/>
      <c r="T11254" s="36"/>
      <c r="U11254" s="36"/>
      <c r="V11254" s="36"/>
    </row>
    <row r="11255" spans="11:22" x14ac:dyDescent="0.25">
      <c r="K11255" s="36"/>
      <c r="L11255" s="37"/>
      <c r="M11255" s="37"/>
      <c r="N11255" s="37"/>
      <c r="O11255" s="37"/>
      <c r="P11255" s="36"/>
      <c r="S11255" s="36"/>
      <c r="T11255" s="36"/>
      <c r="U11255" s="36"/>
      <c r="V11255" s="36"/>
    </row>
    <row r="11256" spans="11:22" x14ac:dyDescent="0.25">
      <c r="K11256" s="36"/>
      <c r="L11256" s="37"/>
      <c r="M11256" s="37"/>
      <c r="N11256" s="37"/>
      <c r="O11256" s="37"/>
      <c r="P11256" s="36"/>
      <c r="S11256" s="36"/>
      <c r="T11256" s="36"/>
      <c r="U11256" s="36"/>
      <c r="V11256" s="36"/>
    </row>
    <row r="11257" spans="11:22" x14ac:dyDescent="0.25">
      <c r="K11257" s="36"/>
      <c r="L11257" s="37"/>
      <c r="M11257" s="37"/>
      <c r="N11257" s="37"/>
      <c r="O11257" s="37"/>
      <c r="P11257" s="36"/>
      <c r="S11257" s="36"/>
      <c r="T11257" s="36"/>
      <c r="U11257" s="36"/>
      <c r="V11257" s="36"/>
    </row>
    <row r="11258" spans="11:22" x14ac:dyDescent="0.25">
      <c r="K11258" s="36"/>
      <c r="L11258" s="37"/>
      <c r="M11258" s="37"/>
      <c r="N11258" s="37"/>
      <c r="O11258" s="37"/>
      <c r="P11258" s="36"/>
      <c r="S11258" s="36"/>
      <c r="T11258" s="36"/>
      <c r="U11258" s="36"/>
      <c r="V11258" s="36"/>
    </row>
    <row r="11259" spans="11:22" x14ac:dyDescent="0.25">
      <c r="K11259" s="36"/>
      <c r="L11259" s="37"/>
      <c r="M11259" s="37"/>
      <c r="N11259" s="37"/>
      <c r="O11259" s="37"/>
      <c r="P11259" s="36"/>
      <c r="S11259" s="36"/>
      <c r="T11259" s="36"/>
      <c r="U11259" s="36"/>
      <c r="V11259" s="36"/>
    </row>
    <row r="11260" spans="11:22" x14ac:dyDescent="0.25">
      <c r="K11260" s="36"/>
      <c r="L11260" s="37"/>
      <c r="M11260" s="37"/>
      <c r="N11260" s="37"/>
      <c r="O11260" s="37"/>
      <c r="P11260" s="36"/>
      <c r="S11260" s="36"/>
      <c r="T11260" s="36"/>
      <c r="U11260" s="36"/>
      <c r="V11260" s="36"/>
    </row>
    <row r="11261" spans="11:22" x14ac:dyDescent="0.25">
      <c r="K11261" s="36"/>
      <c r="L11261" s="37"/>
      <c r="M11261" s="37"/>
      <c r="N11261" s="37"/>
      <c r="O11261" s="37"/>
      <c r="P11261" s="36"/>
      <c r="S11261" s="36"/>
      <c r="T11261" s="36"/>
      <c r="U11261" s="36"/>
      <c r="V11261" s="36"/>
    </row>
    <row r="11262" spans="11:22" x14ac:dyDescent="0.25">
      <c r="K11262" s="36"/>
      <c r="L11262" s="37"/>
      <c r="M11262" s="37"/>
      <c r="N11262" s="37"/>
      <c r="O11262" s="37"/>
      <c r="P11262" s="36"/>
      <c r="S11262" s="36"/>
      <c r="T11262" s="36"/>
      <c r="U11262" s="36"/>
      <c r="V11262" s="36"/>
    </row>
    <row r="11263" spans="11:22" x14ac:dyDescent="0.25">
      <c r="K11263" s="36"/>
      <c r="L11263" s="37"/>
      <c r="M11263" s="37"/>
      <c r="N11263" s="37"/>
      <c r="O11263" s="37"/>
      <c r="P11263" s="36"/>
      <c r="S11263" s="36"/>
      <c r="T11263" s="36"/>
      <c r="U11263" s="36"/>
      <c r="V11263" s="36"/>
    </row>
    <row r="11264" spans="11:22" x14ac:dyDescent="0.25">
      <c r="K11264" s="36"/>
      <c r="L11264" s="37"/>
      <c r="M11264" s="37"/>
      <c r="N11264" s="37"/>
      <c r="O11264" s="37"/>
      <c r="P11264" s="36"/>
      <c r="S11264" s="36"/>
      <c r="T11264" s="36"/>
      <c r="U11264" s="36"/>
      <c r="V11264" s="36"/>
    </row>
    <row r="11265" spans="11:22" x14ac:dyDescent="0.25">
      <c r="K11265" s="36"/>
      <c r="L11265" s="37"/>
      <c r="M11265" s="37"/>
      <c r="N11265" s="37"/>
      <c r="O11265" s="37"/>
      <c r="P11265" s="36"/>
      <c r="S11265" s="36"/>
      <c r="T11265" s="36"/>
      <c r="U11265" s="36"/>
      <c r="V11265" s="36"/>
    </row>
    <row r="11266" spans="11:22" x14ac:dyDescent="0.25">
      <c r="K11266" s="36"/>
      <c r="L11266" s="37"/>
      <c r="M11266" s="37"/>
      <c r="N11266" s="37"/>
      <c r="O11266" s="37"/>
      <c r="P11266" s="36"/>
      <c r="S11266" s="36"/>
      <c r="T11266" s="36"/>
      <c r="U11266" s="36"/>
      <c r="V11266" s="36"/>
    </row>
    <row r="11267" spans="11:22" x14ac:dyDescent="0.25">
      <c r="K11267" s="36"/>
      <c r="L11267" s="37"/>
      <c r="M11267" s="37"/>
      <c r="N11267" s="37"/>
      <c r="O11267" s="37"/>
      <c r="P11267" s="36"/>
      <c r="S11267" s="36"/>
      <c r="T11267" s="36"/>
      <c r="U11267" s="36"/>
      <c r="V11267" s="36"/>
    </row>
    <row r="11268" spans="11:22" x14ac:dyDescent="0.25">
      <c r="K11268" s="36"/>
      <c r="L11268" s="37"/>
      <c r="M11268" s="37"/>
      <c r="N11268" s="37"/>
      <c r="O11268" s="37"/>
      <c r="P11268" s="36"/>
      <c r="S11268" s="36"/>
      <c r="T11268" s="36"/>
      <c r="U11268" s="36"/>
      <c r="V11268" s="36"/>
    </row>
    <row r="11269" spans="11:22" x14ac:dyDescent="0.25">
      <c r="K11269" s="36"/>
      <c r="L11269" s="37"/>
      <c r="M11269" s="37"/>
      <c r="N11269" s="37"/>
      <c r="O11269" s="37"/>
      <c r="P11269" s="36"/>
      <c r="S11269" s="36"/>
      <c r="T11269" s="36"/>
      <c r="U11269" s="36"/>
      <c r="V11269" s="36"/>
    </row>
    <row r="11270" spans="11:22" x14ac:dyDescent="0.25">
      <c r="K11270" s="36"/>
      <c r="L11270" s="37"/>
      <c r="M11270" s="37"/>
      <c r="N11270" s="37"/>
      <c r="O11270" s="37"/>
      <c r="P11270" s="36"/>
      <c r="S11270" s="36"/>
      <c r="T11270" s="36"/>
      <c r="U11270" s="36"/>
      <c r="V11270" s="36"/>
    </row>
    <row r="11271" spans="11:22" x14ac:dyDescent="0.25">
      <c r="K11271" s="36"/>
      <c r="L11271" s="37"/>
      <c r="M11271" s="37"/>
      <c r="N11271" s="37"/>
      <c r="O11271" s="37"/>
      <c r="P11271" s="36"/>
      <c r="S11271" s="36"/>
      <c r="T11271" s="36"/>
      <c r="U11271" s="36"/>
      <c r="V11271" s="36"/>
    </row>
    <row r="11272" spans="11:22" x14ac:dyDescent="0.25">
      <c r="K11272" s="36"/>
      <c r="L11272" s="37"/>
      <c r="M11272" s="37"/>
      <c r="N11272" s="37"/>
      <c r="O11272" s="37"/>
      <c r="P11272" s="36"/>
      <c r="S11272" s="36"/>
      <c r="T11272" s="36"/>
      <c r="U11272" s="36"/>
      <c r="V11272" s="36"/>
    </row>
    <row r="11273" spans="11:22" x14ac:dyDescent="0.25">
      <c r="K11273" s="36"/>
      <c r="L11273" s="37"/>
      <c r="M11273" s="37"/>
      <c r="N11273" s="37"/>
      <c r="O11273" s="37"/>
      <c r="P11273" s="36"/>
      <c r="S11273" s="36"/>
      <c r="T11273" s="36"/>
      <c r="U11273" s="36"/>
      <c r="V11273" s="36"/>
    </row>
    <row r="11274" spans="11:22" x14ac:dyDescent="0.25">
      <c r="K11274" s="36"/>
      <c r="L11274" s="37"/>
      <c r="M11274" s="37"/>
      <c r="N11274" s="37"/>
      <c r="O11274" s="37"/>
      <c r="P11274" s="36"/>
      <c r="S11274" s="36"/>
      <c r="T11274" s="36"/>
      <c r="U11274" s="36"/>
      <c r="V11274" s="36"/>
    </row>
    <row r="11275" spans="11:22" x14ac:dyDescent="0.25">
      <c r="K11275" s="36"/>
      <c r="L11275" s="37"/>
      <c r="M11275" s="37"/>
      <c r="N11275" s="37"/>
      <c r="O11275" s="37"/>
      <c r="P11275" s="36"/>
      <c r="S11275" s="36"/>
      <c r="T11275" s="36"/>
      <c r="U11275" s="36"/>
      <c r="V11275" s="36"/>
    </row>
    <row r="11276" spans="11:22" x14ac:dyDescent="0.25">
      <c r="K11276" s="36"/>
      <c r="L11276" s="37"/>
      <c r="M11276" s="37"/>
      <c r="N11276" s="37"/>
      <c r="O11276" s="37"/>
      <c r="P11276" s="36"/>
      <c r="S11276" s="36"/>
      <c r="T11276" s="36"/>
      <c r="U11276" s="36"/>
      <c r="V11276" s="36"/>
    </row>
    <row r="11277" spans="11:22" x14ac:dyDescent="0.25">
      <c r="K11277" s="36"/>
      <c r="L11277" s="37"/>
      <c r="M11277" s="37"/>
      <c r="N11277" s="37"/>
      <c r="O11277" s="37"/>
      <c r="P11277" s="36"/>
      <c r="S11277" s="36"/>
      <c r="T11277" s="36"/>
      <c r="U11277" s="36"/>
      <c r="V11277" s="36"/>
    </row>
    <row r="11278" spans="11:22" x14ac:dyDescent="0.25">
      <c r="K11278" s="36"/>
      <c r="L11278" s="37"/>
      <c r="M11278" s="37"/>
      <c r="N11278" s="37"/>
      <c r="O11278" s="37"/>
      <c r="P11278" s="36"/>
      <c r="S11278" s="36"/>
      <c r="T11278" s="36"/>
      <c r="U11278" s="36"/>
      <c r="V11278" s="36"/>
    </row>
    <row r="11279" spans="11:22" x14ac:dyDescent="0.25">
      <c r="K11279" s="36"/>
      <c r="L11279" s="37"/>
      <c r="M11279" s="37"/>
      <c r="N11279" s="37"/>
      <c r="O11279" s="37"/>
      <c r="P11279" s="36"/>
      <c r="S11279" s="36"/>
      <c r="T11279" s="36"/>
      <c r="U11279" s="36"/>
      <c r="V11279" s="36"/>
    </row>
    <row r="11280" spans="11:22" x14ac:dyDescent="0.25">
      <c r="K11280" s="36"/>
      <c r="L11280" s="37"/>
      <c r="M11280" s="37"/>
      <c r="N11280" s="37"/>
      <c r="O11280" s="37"/>
      <c r="P11280" s="36"/>
      <c r="S11280" s="36"/>
      <c r="T11280" s="36"/>
      <c r="U11280" s="36"/>
      <c r="V11280" s="36"/>
    </row>
    <row r="11281" spans="11:22" x14ac:dyDescent="0.25">
      <c r="K11281" s="36"/>
      <c r="L11281" s="37"/>
      <c r="M11281" s="37"/>
      <c r="N11281" s="37"/>
      <c r="O11281" s="37"/>
      <c r="P11281" s="36"/>
      <c r="S11281" s="36"/>
      <c r="T11281" s="36"/>
      <c r="U11281" s="36"/>
      <c r="V11281" s="36"/>
    </row>
    <row r="11282" spans="11:22" x14ac:dyDescent="0.25">
      <c r="K11282" s="36"/>
      <c r="L11282" s="37"/>
      <c r="M11282" s="37"/>
      <c r="N11282" s="37"/>
      <c r="O11282" s="37"/>
      <c r="P11282" s="36"/>
      <c r="S11282" s="36"/>
      <c r="T11282" s="36"/>
      <c r="U11282" s="36"/>
      <c r="V11282" s="36"/>
    </row>
    <row r="11283" spans="11:22" x14ac:dyDescent="0.25">
      <c r="K11283" s="36"/>
      <c r="L11283" s="37"/>
      <c r="M11283" s="37"/>
      <c r="N11283" s="37"/>
      <c r="O11283" s="37"/>
      <c r="P11283" s="36"/>
      <c r="S11283" s="36"/>
      <c r="T11283" s="36"/>
      <c r="U11283" s="36"/>
      <c r="V11283" s="36"/>
    </row>
    <row r="11284" spans="11:22" x14ac:dyDescent="0.25">
      <c r="K11284" s="36"/>
      <c r="L11284" s="37"/>
      <c r="M11284" s="37"/>
      <c r="N11284" s="37"/>
      <c r="O11284" s="37"/>
      <c r="P11284" s="36"/>
      <c r="S11284" s="36"/>
      <c r="T11284" s="36"/>
      <c r="U11284" s="36"/>
      <c r="V11284" s="36"/>
    </row>
    <row r="11285" spans="11:22" x14ac:dyDescent="0.25">
      <c r="K11285" s="36"/>
      <c r="L11285" s="37"/>
      <c r="M11285" s="37"/>
      <c r="N11285" s="37"/>
      <c r="O11285" s="37"/>
      <c r="P11285" s="36"/>
      <c r="S11285" s="36"/>
      <c r="T11285" s="36"/>
      <c r="U11285" s="36"/>
      <c r="V11285" s="36"/>
    </row>
    <row r="11286" spans="11:22" x14ac:dyDescent="0.25">
      <c r="K11286" s="36"/>
      <c r="L11286" s="37"/>
      <c r="M11286" s="37"/>
      <c r="N11286" s="37"/>
      <c r="O11286" s="37"/>
      <c r="P11286" s="36"/>
      <c r="S11286" s="36"/>
      <c r="T11286" s="36"/>
      <c r="U11286" s="36"/>
      <c r="V11286" s="36"/>
    </row>
    <row r="11287" spans="11:22" x14ac:dyDescent="0.25">
      <c r="K11287" s="36"/>
      <c r="L11287" s="37"/>
      <c r="M11287" s="37"/>
      <c r="N11287" s="37"/>
      <c r="O11287" s="37"/>
      <c r="P11287" s="36"/>
      <c r="S11287" s="36"/>
      <c r="T11287" s="36"/>
      <c r="U11287" s="36"/>
      <c r="V11287" s="36"/>
    </row>
    <row r="11288" spans="11:22" x14ac:dyDescent="0.25">
      <c r="K11288" s="36"/>
      <c r="L11288" s="37"/>
      <c r="M11288" s="37"/>
      <c r="N11288" s="37"/>
      <c r="O11288" s="37"/>
      <c r="P11288" s="36"/>
      <c r="S11288" s="36"/>
      <c r="T11288" s="36"/>
      <c r="U11288" s="36"/>
      <c r="V11288" s="36"/>
    </row>
    <row r="11289" spans="11:22" x14ac:dyDescent="0.25">
      <c r="K11289" s="36"/>
      <c r="L11289" s="37"/>
      <c r="M11289" s="37"/>
      <c r="N11289" s="37"/>
      <c r="O11289" s="37"/>
      <c r="P11289" s="36"/>
      <c r="S11289" s="36"/>
      <c r="T11289" s="36"/>
      <c r="U11289" s="36"/>
      <c r="V11289" s="36"/>
    </row>
    <row r="11290" spans="11:22" x14ac:dyDescent="0.25">
      <c r="K11290" s="36"/>
      <c r="L11290" s="37"/>
      <c r="M11290" s="37"/>
      <c r="N11290" s="37"/>
      <c r="O11290" s="37"/>
      <c r="P11290" s="36"/>
      <c r="S11290" s="36"/>
      <c r="T11290" s="36"/>
      <c r="U11290" s="36"/>
      <c r="V11290" s="36"/>
    </row>
    <row r="11291" spans="11:22" x14ac:dyDescent="0.25">
      <c r="K11291" s="36"/>
      <c r="L11291" s="37"/>
      <c r="M11291" s="37"/>
      <c r="N11291" s="37"/>
      <c r="O11291" s="37"/>
      <c r="P11291" s="36"/>
      <c r="S11291" s="36"/>
      <c r="T11291" s="36"/>
      <c r="U11291" s="36"/>
      <c r="V11291" s="36"/>
    </row>
    <row r="11292" spans="11:22" x14ac:dyDescent="0.25">
      <c r="K11292" s="36"/>
      <c r="L11292" s="37"/>
      <c r="M11292" s="37"/>
      <c r="N11292" s="37"/>
      <c r="O11292" s="37"/>
      <c r="P11292" s="36"/>
      <c r="S11292" s="36"/>
      <c r="T11292" s="36"/>
      <c r="U11292" s="36"/>
      <c r="V11292" s="36"/>
    </row>
    <row r="11293" spans="11:22" x14ac:dyDescent="0.25">
      <c r="K11293" s="36"/>
      <c r="L11293" s="37"/>
      <c r="M11293" s="37"/>
      <c r="N11293" s="37"/>
      <c r="O11293" s="37"/>
      <c r="P11293" s="36"/>
      <c r="S11293" s="36"/>
      <c r="T11293" s="36"/>
      <c r="U11293" s="36"/>
      <c r="V11293" s="36"/>
    </row>
    <row r="11294" spans="11:22" x14ac:dyDescent="0.25">
      <c r="K11294" s="36"/>
      <c r="L11294" s="37"/>
      <c r="M11294" s="37"/>
      <c r="N11294" s="37"/>
      <c r="O11294" s="37"/>
      <c r="P11294" s="36"/>
      <c r="S11294" s="36"/>
      <c r="T11294" s="36"/>
      <c r="U11294" s="36"/>
      <c r="V11294" s="36"/>
    </row>
    <row r="11295" spans="11:22" x14ac:dyDescent="0.25">
      <c r="K11295" s="36"/>
      <c r="L11295" s="37"/>
      <c r="M11295" s="37"/>
      <c r="N11295" s="37"/>
      <c r="O11295" s="37"/>
      <c r="P11295" s="36"/>
      <c r="S11295" s="36"/>
      <c r="T11295" s="36"/>
      <c r="U11295" s="36"/>
      <c r="V11295" s="36"/>
    </row>
    <row r="11296" spans="11:22" x14ac:dyDescent="0.25">
      <c r="K11296" s="36"/>
      <c r="L11296" s="37"/>
      <c r="M11296" s="37"/>
      <c r="N11296" s="37"/>
      <c r="O11296" s="37"/>
      <c r="P11296" s="36"/>
      <c r="S11296" s="36"/>
      <c r="T11296" s="36"/>
      <c r="U11296" s="36"/>
      <c r="V11296" s="36"/>
    </row>
    <row r="11297" spans="11:22" x14ac:dyDescent="0.25">
      <c r="K11297" s="36"/>
      <c r="L11297" s="37"/>
      <c r="M11297" s="37"/>
      <c r="N11297" s="37"/>
      <c r="O11297" s="37"/>
      <c r="P11297" s="36"/>
      <c r="S11297" s="36"/>
      <c r="T11297" s="36"/>
      <c r="U11297" s="36"/>
      <c r="V11297" s="36"/>
    </row>
    <row r="11298" spans="11:22" x14ac:dyDescent="0.25">
      <c r="K11298" s="36"/>
      <c r="L11298" s="37"/>
      <c r="M11298" s="37"/>
      <c r="N11298" s="37"/>
      <c r="O11298" s="37"/>
      <c r="P11298" s="36"/>
      <c r="S11298" s="36"/>
      <c r="T11298" s="36"/>
      <c r="U11298" s="36"/>
      <c r="V11298" s="36"/>
    </row>
    <row r="11299" spans="11:22" x14ac:dyDescent="0.25">
      <c r="K11299" s="36"/>
      <c r="L11299" s="37"/>
      <c r="M11299" s="37"/>
      <c r="N11299" s="37"/>
      <c r="O11299" s="37"/>
      <c r="P11299" s="36"/>
      <c r="S11299" s="36"/>
      <c r="T11299" s="36"/>
      <c r="U11299" s="36"/>
      <c r="V11299" s="36"/>
    </row>
    <row r="11300" spans="11:22" x14ac:dyDescent="0.25">
      <c r="K11300" s="36"/>
      <c r="L11300" s="37"/>
      <c r="M11300" s="37"/>
      <c r="N11300" s="37"/>
      <c r="O11300" s="37"/>
      <c r="P11300" s="36"/>
      <c r="S11300" s="36"/>
      <c r="T11300" s="36"/>
      <c r="U11300" s="36"/>
      <c r="V11300" s="36"/>
    </row>
    <row r="11301" spans="11:22" x14ac:dyDescent="0.25">
      <c r="K11301" s="36"/>
      <c r="L11301" s="37"/>
      <c r="M11301" s="37"/>
      <c r="N11301" s="37"/>
      <c r="O11301" s="37"/>
      <c r="P11301" s="36"/>
      <c r="S11301" s="36"/>
      <c r="T11301" s="36"/>
      <c r="U11301" s="36"/>
      <c r="V11301" s="36"/>
    </row>
    <row r="11302" spans="11:22" x14ac:dyDescent="0.25">
      <c r="K11302" s="36"/>
      <c r="L11302" s="37"/>
      <c r="M11302" s="37"/>
      <c r="N11302" s="37"/>
      <c r="O11302" s="37"/>
      <c r="P11302" s="36"/>
      <c r="S11302" s="36"/>
      <c r="T11302" s="36"/>
      <c r="U11302" s="36"/>
      <c r="V11302" s="36"/>
    </row>
    <row r="11303" spans="11:22" x14ac:dyDescent="0.25">
      <c r="K11303" s="36"/>
      <c r="L11303" s="37"/>
      <c r="M11303" s="37"/>
      <c r="N11303" s="37"/>
      <c r="O11303" s="37"/>
      <c r="P11303" s="36"/>
      <c r="S11303" s="36"/>
      <c r="T11303" s="36"/>
      <c r="U11303" s="36"/>
      <c r="V11303" s="36"/>
    </row>
    <row r="11304" spans="11:22" x14ac:dyDescent="0.25">
      <c r="K11304" s="36"/>
      <c r="L11304" s="37"/>
      <c r="M11304" s="37"/>
      <c r="N11304" s="37"/>
      <c r="O11304" s="37"/>
      <c r="P11304" s="36"/>
      <c r="S11304" s="36"/>
      <c r="T11304" s="36"/>
      <c r="U11304" s="36"/>
      <c r="V11304" s="36"/>
    </row>
    <row r="11305" spans="11:22" x14ac:dyDescent="0.25">
      <c r="K11305" s="36"/>
      <c r="L11305" s="37"/>
      <c r="M11305" s="37"/>
      <c r="N11305" s="37"/>
      <c r="O11305" s="37"/>
      <c r="P11305" s="36"/>
      <c r="S11305" s="36"/>
      <c r="T11305" s="36"/>
      <c r="U11305" s="36"/>
      <c r="V11305" s="36"/>
    </row>
    <row r="11306" spans="11:22" x14ac:dyDescent="0.25">
      <c r="K11306" s="36"/>
      <c r="L11306" s="37"/>
      <c r="M11306" s="37"/>
      <c r="N11306" s="37"/>
      <c r="O11306" s="37"/>
      <c r="P11306" s="36"/>
      <c r="S11306" s="36"/>
      <c r="T11306" s="36"/>
      <c r="U11306" s="36"/>
      <c r="V11306" s="36"/>
    </row>
    <row r="11307" spans="11:22" x14ac:dyDescent="0.25">
      <c r="K11307" s="36"/>
      <c r="L11307" s="37"/>
      <c r="M11307" s="37"/>
      <c r="N11307" s="37"/>
      <c r="O11307" s="37"/>
      <c r="P11307" s="36"/>
      <c r="S11307" s="36"/>
      <c r="T11307" s="36"/>
      <c r="U11307" s="36"/>
      <c r="V11307" s="36"/>
    </row>
    <row r="11308" spans="11:22" x14ac:dyDescent="0.25">
      <c r="K11308" s="36"/>
      <c r="L11308" s="37"/>
      <c r="M11308" s="37"/>
      <c r="N11308" s="37"/>
      <c r="O11308" s="37"/>
      <c r="P11308" s="36"/>
      <c r="S11308" s="36"/>
      <c r="T11308" s="36"/>
      <c r="U11308" s="36"/>
      <c r="V11308" s="36"/>
    </row>
    <row r="11309" spans="11:22" x14ac:dyDescent="0.25">
      <c r="K11309" s="36"/>
      <c r="L11309" s="37"/>
      <c r="M11309" s="37"/>
      <c r="N11309" s="37"/>
      <c r="O11309" s="37"/>
      <c r="P11309" s="36"/>
      <c r="S11309" s="36"/>
      <c r="T11309" s="36"/>
      <c r="U11309" s="36"/>
      <c r="V11309" s="36"/>
    </row>
    <row r="11310" spans="11:22" x14ac:dyDescent="0.25">
      <c r="K11310" s="36"/>
      <c r="L11310" s="37"/>
      <c r="M11310" s="37"/>
      <c r="N11310" s="37"/>
      <c r="O11310" s="37"/>
      <c r="P11310" s="36"/>
      <c r="S11310" s="36"/>
      <c r="T11310" s="36"/>
      <c r="U11310" s="36"/>
      <c r="V11310" s="36"/>
    </row>
    <row r="11311" spans="11:22" x14ac:dyDescent="0.25">
      <c r="K11311" s="36"/>
      <c r="L11311" s="37"/>
      <c r="M11311" s="37"/>
      <c r="N11311" s="37"/>
      <c r="O11311" s="37"/>
      <c r="P11311" s="36"/>
      <c r="S11311" s="36"/>
      <c r="T11311" s="36"/>
      <c r="U11311" s="36"/>
      <c r="V11311" s="36"/>
    </row>
    <row r="11312" spans="11:22" x14ac:dyDescent="0.25">
      <c r="K11312" s="36"/>
      <c r="L11312" s="37"/>
      <c r="M11312" s="37"/>
      <c r="N11312" s="37"/>
      <c r="O11312" s="37"/>
      <c r="P11312" s="36"/>
      <c r="S11312" s="36"/>
      <c r="T11312" s="36"/>
      <c r="U11312" s="36"/>
      <c r="V11312" s="36"/>
    </row>
    <row r="11313" spans="11:22" x14ac:dyDescent="0.25">
      <c r="K11313" s="36"/>
      <c r="L11313" s="37"/>
      <c r="M11313" s="37"/>
      <c r="N11313" s="37"/>
      <c r="O11313" s="37"/>
      <c r="P11313" s="36"/>
      <c r="S11313" s="36"/>
      <c r="T11313" s="36"/>
      <c r="U11313" s="36"/>
      <c r="V11313" s="36"/>
    </row>
    <row r="11314" spans="11:22" x14ac:dyDescent="0.25">
      <c r="K11314" s="36"/>
      <c r="L11314" s="37"/>
      <c r="M11314" s="37"/>
      <c r="N11314" s="37"/>
      <c r="O11314" s="37"/>
      <c r="P11314" s="36"/>
      <c r="S11314" s="36"/>
      <c r="T11314" s="36"/>
      <c r="U11314" s="36"/>
      <c r="V11314" s="36"/>
    </row>
    <row r="11315" spans="11:22" x14ac:dyDescent="0.25">
      <c r="K11315" s="36"/>
      <c r="L11315" s="37"/>
      <c r="M11315" s="37"/>
      <c r="N11315" s="37"/>
      <c r="O11315" s="37"/>
      <c r="P11315" s="36"/>
      <c r="S11315" s="36"/>
      <c r="T11315" s="36"/>
      <c r="U11315" s="36"/>
      <c r="V11315" s="36"/>
    </row>
    <row r="11316" spans="11:22" x14ac:dyDescent="0.25">
      <c r="K11316" s="36"/>
      <c r="L11316" s="37"/>
      <c r="M11316" s="37"/>
      <c r="N11316" s="37"/>
      <c r="O11316" s="37"/>
      <c r="P11316" s="36"/>
      <c r="S11316" s="36"/>
      <c r="T11316" s="36"/>
      <c r="U11316" s="36"/>
      <c r="V11316" s="36"/>
    </row>
    <row r="11317" spans="11:22" x14ac:dyDescent="0.25">
      <c r="K11317" s="36"/>
      <c r="L11317" s="37"/>
      <c r="M11317" s="37"/>
      <c r="N11317" s="37"/>
      <c r="O11317" s="37"/>
      <c r="P11317" s="36"/>
      <c r="S11317" s="36"/>
      <c r="T11317" s="36"/>
      <c r="U11317" s="36"/>
      <c r="V11317" s="36"/>
    </row>
    <row r="11318" spans="11:22" x14ac:dyDescent="0.25">
      <c r="K11318" s="36"/>
      <c r="L11318" s="37"/>
      <c r="M11318" s="37"/>
      <c r="N11318" s="37"/>
      <c r="O11318" s="37"/>
      <c r="P11318" s="36"/>
      <c r="S11318" s="36"/>
      <c r="T11318" s="36"/>
      <c r="U11318" s="36"/>
      <c r="V11318" s="36"/>
    </row>
    <row r="11319" spans="11:22" x14ac:dyDescent="0.25">
      <c r="K11319" s="36"/>
      <c r="L11319" s="37"/>
      <c r="M11319" s="37"/>
      <c r="N11319" s="37"/>
      <c r="O11319" s="37"/>
      <c r="P11319" s="36"/>
      <c r="S11319" s="36"/>
      <c r="T11319" s="36"/>
      <c r="U11319" s="36"/>
      <c r="V11319" s="36"/>
    </row>
    <row r="11320" spans="11:22" x14ac:dyDescent="0.25">
      <c r="K11320" s="36"/>
      <c r="L11320" s="37"/>
      <c r="M11320" s="37"/>
      <c r="N11320" s="37"/>
      <c r="O11320" s="37"/>
      <c r="P11320" s="36"/>
      <c r="S11320" s="36"/>
      <c r="T11320" s="36"/>
      <c r="U11320" s="36"/>
      <c r="V11320" s="36"/>
    </row>
    <row r="11321" spans="11:22" x14ac:dyDescent="0.25">
      <c r="K11321" s="36"/>
      <c r="L11321" s="37"/>
      <c r="M11321" s="37"/>
      <c r="N11321" s="37"/>
      <c r="O11321" s="37"/>
      <c r="P11321" s="36"/>
      <c r="S11321" s="36"/>
      <c r="T11321" s="36"/>
      <c r="U11321" s="36"/>
      <c r="V11321" s="36"/>
    </row>
    <row r="11322" spans="11:22" x14ac:dyDescent="0.25">
      <c r="K11322" s="36"/>
      <c r="L11322" s="37"/>
      <c r="M11322" s="37"/>
      <c r="N11322" s="37"/>
      <c r="O11322" s="37"/>
      <c r="P11322" s="36"/>
      <c r="S11322" s="36"/>
      <c r="T11322" s="36"/>
      <c r="U11322" s="36"/>
      <c r="V11322" s="36"/>
    </row>
    <row r="11323" spans="11:22" x14ac:dyDescent="0.25">
      <c r="K11323" s="36"/>
      <c r="L11323" s="37"/>
      <c r="M11323" s="37"/>
      <c r="N11323" s="37"/>
      <c r="O11323" s="37"/>
      <c r="P11323" s="36"/>
      <c r="S11323" s="36"/>
      <c r="T11323" s="36"/>
      <c r="U11323" s="36"/>
      <c r="V11323" s="36"/>
    </row>
    <row r="11324" spans="11:22" x14ac:dyDescent="0.25">
      <c r="K11324" s="36"/>
      <c r="L11324" s="37"/>
      <c r="M11324" s="37"/>
      <c r="N11324" s="37"/>
      <c r="O11324" s="37"/>
      <c r="P11324" s="36"/>
      <c r="S11324" s="36"/>
      <c r="T11324" s="36"/>
      <c r="U11324" s="36"/>
      <c r="V11324" s="36"/>
    </row>
    <row r="11325" spans="11:22" x14ac:dyDescent="0.25">
      <c r="K11325" s="36"/>
      <c r="L11325" s="37"/>
      <c r="M11325" s="37"/>
      <c r="N11325" s="37"/>
      <c r="O11325" s="37"/>
      <c r="P11325" s="36"/>
      <c r="S11325" s="36"/>
      <c r="T11325" s="36"/>
      <c r="U11325" s="36"/>
      <c r="V11325" s="36"/>
    </row>
    <row r="11326" spans="11:22" x14ac:dyDescent="0.25">
      <c r="K11326" s="36"/>
      <c r="L11326" s="37"/>
      <c r="M11326" s="37"/>
      <c r="N11326" s="37"/>
      <c r="O11326" s="37"/>
      <c r="P11326" s="36"/>
      <c r="S11326" s="36"/>
      <c r="T11326" s="36"/>
      <c r="U11326" s="36"/>
      <c r="V11326" s="36"/>
    </row>
    <row r="11327" spans="11:22" x14ac:dyDescent="0.25">
      <c r="K11327" s="36"/>
      <c r="L11327" s="37"/>
      <c r="M11327" s="37"/>
      <c r="N11327" s="37"/>
      <c r="O11327" s="37"/>
      <c r="P11327" s="36"/>
      <c r="S11327" s="36"/>
      <c r="T11327" s="36"/>
      <c r="U11327" s="36"/>
      <c r="V11327" s="36"/>
    </row>
    <row r="11328" spans="11:22" x14ac:dyDescent="0.25">
      <c r="K11328" s="36"/>
      <c r="L11328" s="37"/>
      <c r="M11328" s="37"/>
      <c r="N11328" s="37"/>
      <c r="O11328" s="37"/>
      <c r="P11328" s="36"/>
      <c r="S11328" s="36"/>
      <c r="T11328" s="36"/>
      <c r="U11328" s="36"/>
      <c r="V11328" s="36"/>
    </row>
    <row r="11329" spans="11:22" x14ac:dyDescent="0.25">
      <c r="K11329" s="36"/>
      <c r="L11329" s="37"/>
      <c r="M11329" s="37"/>
      <c r="N11329" s="37"/>
      <c r="O11329" s="37"/>
      <c r="P11329" s="36"/>
      <c r="S11329" s="36"/>
      <c r="T11329" s="36"/>
      <c r="U11329" s="36"/>
      <c r="V11329" s="36"/>
    </row>
    <row r="11330" spans="11:22" x14ac:dyDescent="0.25">
      <c r="K11330" s="36"/>
      <c r="L11330" s="37"/>
      <c r="M11330" s="37"/>
      <c r="N11330" s="37"/>
      <c r="O11330" s="37"/>
      <c r="P11330" s="36"/>
      <c r="S11330" s="36"/>
      <c r="T11330" s="36"/>
      <c r="U11330" s="36"/>
      <c r="V11330" s="36"/>
    </row>
    <row r="11331" spans="11:22" x14ac:dyDescent="0.25">
      <c r="K11331" s="36"/>
      <c r="L11331" s="37"/>
      <c r="M11331" s="37"/>
      <c r="N11331" s="37"/>
      <c r="O11331" s="37"/>
      <c r="P11331" s="36"/>
      <c r="S11331" s="36"/>
      <c r="T11331" s="36"/>
      <c r="U11331" s="36"/>
      <c r="V11331" s="36"/>
    </row>
    <row r="11332" spans="11:22" x14ac:dyDescent="0.25">
      <c r="K11332" s="36"/>
      <c r="L11332" s="37"/>
      <c r="M11332" s="37"/>
      <c r="N11332" s="37"/>
      <c r="O11332" s="37"/>
      <c r="P11332" s="36"/>
      <c r="S11332" s="36"/>
      <c r="T11332" s="36"/>
      <c r="U11332" s="36"/>
      <c r="V11332" s="36"/>
    </row>
    <row r="11333" spans="11:22" x14ac:dyDescent="0.25">
      <c r="K11333" s="36"/>
      <c r="L11333" s="37"/>
      <c r="M11333" s="37"/>
      <c r="N11333" s="37"/>
      <c r="O11333" s="37"/>
      <c r="P11333" s="36"/>
      <c r="S11333" s="36"/>
      <c r="T11333" s="36"/>
      <c r="U11333" s="36"/>
      <c r="V11333" s="36"/>
    </row>
    <row r="11334" spans="11:22" x14ac:dyDescent="0.25">
      <c r="K11334" s="36"/>
      <c r="L11334" s="37"/>
      <c r="M11334" s="37"/>
      <c r="N11334" s="37"/>
      <c r="O11334" s="37"/>
      <c r="P11334" s="36"/>
      <c r="S11334" s="36"/>
      <c r="T11334" s="36"/>
      <c r="U11334" s="36"/>
      <c r="V11334" s="36"/>
    </row>
    <row r="11335" spans="11:22" x14ac:dyDescent="0.25">
      <c r="K11335" s="36"/>
      <c r="L11335" s="37"/>
      <c r="M11335" s="37"/>
      <c r="N11335" s="37"/>
      <c r="O11335" s="37"/>
      <c r="P11335" s="36"/>
      <c r="S11335" s="36"/>
      <c r="T11335" s="36"/>
      <c r="U11335" s="36"/>
      <c r="V11335" s="36"/>
    </row>
    <row r="11336" spans="11:22" x14ac:dyDescent="0.25">
      <c r="K11336" s="36"/>
      <c r="L11336" s="37"/>
      <c r="M11336" s="37"/>
      <c r="N11336" s="37"/>
      <c r="O11336" s="37"/>
      <c r="P11336" s="36"/>
      <c r="S11336" s="36"/>
      <c r="T11336" s="36"/>
      <c r="U11336" s="36"/>
      <c r="V11336" s="36"/>
    </row>
    <row r="11337" spans="11:22" x14ac:dyDescent="0.25">
      <c r="K11337" s="36"/>
      <c r="L11337" s="37"/>
      <c r="M11337" s="37"/>
      <c r="N11337" s="37"/>
      <c r="O11337" s="37"/>
      <c r="P11337" s="36"/>
      <c r="S11337" s="36"/>
      <c r="T11337" s="36"/>
      <c r="U11337" s="36"/>
      <c r="V11337" s="36"/>
    </row>
    <row r="11338" spans="11:22" x14ac:dyDescent="0.25">
      <c r="K11338" s="36"/>
      <c r="L11338" s="37"/>
      <c r="M11338" s="37"/>
      <c r="N11338" s="37"/>
      <c r="O11338" s="37"/>
      <c r="P11338" s="36"/>
      <c r="S11338" s="36"/>
      <c r="T11338" s="36"/>
      <c r="U11338" s="36"/>
      <c r="V11338" s="36"/>
    </row>
    <row r="11339" spans="11:22" x14ac:dyDescent="0.25">
      <c r="K11339" s="36"/>
      <c r="L11339" s="37"/>
      <c r="M11339" s="37"/>
      <c r="N11339" s="37"/>
      <c r="O11339" s="37"/>
      <c r="P11339" s="36"/>
      <c r="S11339" s="36"/>
      <c r="T11339" s="36"/>
      <c r="U11339" s="36"/>
      <c r="V11339" s="36"/>
    </row>
    <row r="11340" spans="11:22" x14ac:dyDescent="0.25">
      <c r="K11340" s="36"/>
      <c r="L11340" s="37"/>
      <c r="M11340" s="37"/>
      <c r="N11340" s="37"/>
      <c r="O11340" s="37"/>
      <c r="P11340" s="36"/>
      <c r="S11340" s="36"/>
      <c r="T11340" s="36"/>
      <c r="U11340" s="36"/>
      <c r="V11340" s="36"/>
    </row>
    <row r="11341" spans="11:22" x14ac:dyDescent="0.25">
      <c r="K11341" s="36"/>
      <c r="L11341" s="37"/>
      <c r="M11341" s="37"/>
      <c r="N11341" s="37"/>
      <c r="O11341" s="37"/>
      <c r="P11341" s="36"/>
      <c r="S11341" s="36"/>
      <c r="T11341" s="36"/>
      <c r="U11341" s="36"/>
      <c r="V11341" s="36"/>
    </row>
    <row r="11342" spans="11:22" x14ac:dyDescent="0.25">
      <c r="K11342" s="36"/>
      <c r="L11342" s="37"/>
      <c r="M11342" s="37"/>
      <c r="N11342" s="37"/>
      <c r="O11342" s="37"/>
      <c r="P11342" s="36"/>
      <c r="S11342" s="36"/>
      <c r="T11342" s="36"/>
      <c r="U11342" s="36"/>
      <c r="V11342" s="36"/>
    </row>
    <row r="11343" spans="11:22" x14ac:dyDescent="0.25">
      <c r="K11343" s="36"/>
      <c r="L11343" s="37"/>
      <c r="M11343" s="37"/>
      <c r="N11343" s="37"/>
      <c r="O11343" s="37"/>
      <c r="P11343" s="36"/>
      <c r="S11343" s="36"/>
      <c r="T11343" s="36"/>
      <c r="U11343" s="36"/>
      <c r="V11343" s="36"/>
    </row>
    <row r="11344" spans="11:22" x14ac:dyDescent="0.25">
      <c r="K11344" s="36"/>
      <c r="L11344" s="37"/>
      <c r="M11344" s="37"/>
      <c r="N11344" s="37"/>
      <c r="O11344" s="37"/>
      <c r="P11344" s="36"/>
      <c r="S11344" s="36"/>
      <c r="T11344" s="36"/>
      <c r="U11344" s="36"/>
      <c r="V11344" s="36"/>
    </row>
    <row r="11345" spans="11:22" x14ac:dyDescent="0.25">
      <c r="K11345" s="36"/>
      <c r="L11345" s="37"/>
      <c r="M11345" s="37"/>
      <c r="N11345" s="37"/>
      <c r="O11345" s="37"/>
      <c r="P11345" s="36"/>
      <c r="S11345" s="36"/>
      <c r="T11345" s="36"/>
      <c r="U11345" s="36"/>
      <c r="V11345" s="36"/>
    </row>
    <row r="11346" spans="11:22" x14ac:dyDescent="0.25">
      <c r="K11346" s="36"/>
      <c r="L11346" s="37"/>
      <c r="M11346" s="37"/>
      <c r="N11346" s="37"/>
      <c r="O11346" s="37"/>
      <c r="P11346" s="36"/>
      <c r="S11346" s="36"/>
      <c r="T11346" s="36"/>
      <c r="U11346" s="36"/>
      <c r="V11346" s="36"/>
    </row>
    <row r="11347" spans="11:22" x14ac:dyDescent="0.25">
      <c r="K11347" s="36"/>
      <c r="L11347" s="37"/>
      <c r="M11347" s="37"/>
      <c r="N11347" s="37"/>
      <c r="O11347" s="37"/>
      <c r="P11347" s="36"/>
      <c r="S11347" s="36"/>
      <c r="T11347" s="36"/>
      <c r="U11347" s="36"/>
      <c r="V11347" s="36"/>
    </row>
    <row r="11348" spans="11:22" x14ac:dyDescent="0.25">
      <c r="K11348" s="36"/>
      <c r="L11348" s="37"/>
      <c r="M11348" s="37"/>
      <c r="N11348" s="37"/>
      <c r="O11348" s="37"/>
      <c r="P11348" s="36"/>
      <c r="S11348" s="36"/>
      <c r="T11348" s="36"/>
      <c r="U11348" s="36"/>
      <c r="V11348" s="36"/>
    </row>
    <row r="11349" spans="11:22" x14ac:dyDescent="0.25">
      <c r="K11349" s="36"/>
      <c r="L11349" s="37"/>
      <c r="M11349" s="37"/>
      <c r="N11349" s="37"/>
      <c r="O11349" s="37"/>
      <c r="P11349" s="36"/>
      <c r="S11349" s="36"/>
      <c r="T11349" s="36"/>
      <c r="U11349" s="36"/>
      <c r="V11349" s="36"/>
    </row>
    <row r="11350" spans="11:22" x14ac:dyDescent="0.25">
      <c r="K11350" s="36"/>
      <c r="L11350" s="37"/>
      <c r="M11350" s="37"/>
      <c r="N11350" s="37"/>
      <c r="O11350" s="37"/>
      <c r="P11350" s="36"/>
      <c r="S11350" s="36"/>
      <c r="T11350" s="36"/>
      <c r="U11350" s="36"/>
      <c r="V11350" s="36"/>
    </row>
    <row r="11351" spans="11:22" x14ac:dyDescent="0.25">
      <c r="K11351" s="36"/>
      <c r="L11351" s="37"/>
      <c r="M11351" s="37"/>
      <c r="N11351" s="37"/>
      <c r="O11351" s="37"/>
      <c r="P11351" s="36"/>
      <c r="S11351" s="36"/>
      <c r="T11351" s="36"/>
      <c r="U11351" s="36"/>
      <c r="V11351" s="36"/>
    </row>
    <row r="11352" spans="11:22" x14ac:dyDescent="0.25">
      <c r="K11352" s="36"/>
      <c r="L11352" s="37"/>
      <c r="M11352" s="37"/>
      <c r="N11352" s="37"/>
      <c r="O11352" s="37"/>
      <c r="P11352" s="36"/>
      <c r="S11352" s="36"/>
      <c r="T11352" s="36"/>
      <c r="U11352" s="36"/>
      <c r="V11352" s="36"/>
    </row>
    <row r="11353" spans="11:22" x14ac:dyDescent="0.25">
      <c r="K11353" s="36"/>
      <c r="L11353" s="37"/>
      <c r="M11353" s="37"/>
      <c r="N11353" s="37"/>
      <c r="O11353" s="37"/>
      <c r="P11353" s="36"/>
      <c r="S11353" s="36"/>
      <c r="T11353" s="36"/>
      <c r="U11353" s="36"/>
      <c r="V11353" s="36"/>
    </row>
    <row r="11354" spans="11:22" x14ac:dyDescent="0.25">
      <c r="K11354" s="36"/>
      <c r="L11354" s="37"/>
      <c r="M11354" s="37"/>
      <c r="N11354" s="37"/>
      <c r="O11354" s="37"/>
      <c r="P11354" s="36"/>
      <c r="S11354" s="36"/>
      <c r="T11354" s="36"/>
      <c r="U11354" s="36"/>
      <c r="V11354" s="36"/>
    </row>
    <row r="11355" spans="11:22" x14ac:dyDescent="0.25">
      <c r="K11355" s="36"/>
      <c r="L11355" s="37"/>
      <c r="M11355" s="37"/>
      <c r="N11355" s="37"/>
      <c r="O11355" s="37"/>
      <c r="P11355" s="36"/>
      <c r="S11355" s="36"/>
      <c r="T11355" s="36"/>
      <c r="U11355" s="36"/>
      <c r="V11355" s="36"/>
    </row>
    <row r="11356" spans="11:22" x14ac:dyDescent="0.25">
      <c r="K11356" s="36"/>
      <c r="L11356" s="37"/>
      <c r="M11356" s="37"/>
      <c r="N11356" s="37"/>
      <c r="O11356" s="37"/>
      <c r="P11356" s="36"/>
      <c r="S11356" s="36"/>
      <c r="T11356" s="36"/>
      <c r="U11356" s="36"/>
      <c r="V11356" s="36"/>
    </row>
    <row r="11357" spans="11:22" x14ac:dyDescent="0.25">
      <c r="K11357" s="36"/>
      <c r="L11357" s="37"/>
      <c r="M11357" s="37"/>
      <c r="N11357" s="37"/>
      <c r="O11357" s="37"/>
      <c r="P11357" s="36"/>
      <c r="S11357" s="36"/>
      <c r="T11357" s="36"/>
      <c r="U11357" s="36"/>
      <c r="V11357" s="36"/>
    </row>
    <row r="11358" spans="11:22" x14ac:dyDescent="0.25">
      <c r="K11358" s="36"/>
      <c r="L11358" s="37"/>
      <c r="M11358" s="37"/>
      <c r="N11358" s="37"/>
      <c r="O11358" s="37"/>
      <c r="P11358" s="36"/>
      <c r="S11358" s="36"/>
      <c r="T11358" s="36"/>
      <c r="U11358" s="36"/>
      <c r="V11358" s="36"/>
    </row>
    <row r="11359" spans="11:22" x14ac:dyDescent="0.25">
      <c r="K11359" s="36"/>
      <c r="L11359" s="37"/>
      <c r="M11359" s="37"/>
      <c r="N11359" s="37"/>
      <c r="O11359" s="37"/>
      <c r="P11359" s="36"/>
      <c r="S11359" s="36"/>
      <c r="T11359" s="36"/>
      <c r="U11359" s="36"/>
      <c r="V11359" s="36"/>
    </row>
    <row r="11360" spans="11:22" x14ac:dyDescent="0.25">
      <c r="K11360" s="36"/>
      <c r="L11360" s="37"/>
      <c r="M11360" s="37"/>
      <c r="N11360" s="37"/>
      <c r="O11360" s="37"/>
      <c r="P11360" s="36"/>
      <c r="S11360" s="36"/>
      <c r="T11360" s="36"/>
      <c r="U11360" s="36"/>
      <c r="V11360" s="36"/>
    </row>
    <row r="11361" spans="11:22" x14ac:dyDescent="0.25">
      <c r="K11361" s="36"/>
      <c r="L11361" s="37"/>
      <c r="M11361" s="37"/>
      <c r="N11361" s="37"/>
      <c r="O11361" s="37"/>
      <c r="P11361" s="36"/>
      <c r="S11361" s="36"/>
      <c r="T11361" s="36"/>
      <c r="U11361" s="36"/>
      <c r="V11361" s="36"/>
    </row>
    <row r="11362" spans="11:22" x14ac:dyDescent="0.25">
      <c r="K11362" s="36"/>
      <c r="L11362" s="37"/>
      <c r="M11362" s="37"/>
      <c r="N11362" s="37"/>
      <c r="O11362" s="37"/>
      <c r="P11362" s="36"/>
      <c r="S11362" s="36"/>
      <c r="T11362" s="36"/>
      <c r="U11362" s="36"/>
      <c r="V11362" s="36"/>
    </row>
    <row r="11363" spans="11:22" x14ac:dyDescent="0.25">
      <c r="K11363" s="36"/>
      <c r="L11363" s="37"/>
      <c r="M11363" s="37"/>
      <c r="N11363" s="37"/>
      <c r="O11363" s="37"/>
      <c r="P11363" s="36"/>
      <c r="S11363" s="36"/>
      <c r="T11363" s="36"/>
      <c r="U11363" s="36"/>
      <c r="V11363" s="36"/>
    </row>
    <row r="11364" spans="11:22" x14ac:dyDescent="0.25">
      <c r="K11364" s="36"/>
      <c r="L11364" s="37"/>
      <c r="M11364" s="37"/>
      <c r="N11364" s="37"/>
      <c r="O11364" s="37"/>
      <c r="P11364" s="36"/>
      <c r="S11364" s="36"/>
      <c r="T11364" s="36"/>
      <c r="U11364" s="36"/>
      <c r="V11364" s="36"/>
    </row>
    <row r="11365" spans="11:22" x14ac:dyDescent="0.25">
      <c r="K11365" s="36"/>
      <c r="L11365" s="37"/>
      <c r="M11365" s="37"/>
      <c r="N11365" s="37"/>
      <c r="O11365" s="37"/>
      <c r="P11365" s="36"/>
      <c r="S11365" s="36"/>
      <c r="T11365" s="36"/>
      <c r="U11365" s="36"/>
      <c r="V11365" s="36"/>
    </row>
    <row r="11366" spans="11:22" x14ac:dyDescent="0.25">
      <c r="K11366" s="36"/>
      <c r="L11366" s="37"/>
      <c r="M11366" s="37"/>
      <c r="N11366" s="37"/>
      <c r="O11366" s="37"/>
      <c r="P11366" s="36"/>
      <c r="S11366" s="36"/>
      <c r="T11366" s="36"/>
      <c r="U11366" s="36"/>
      <c r="V11366" s="36"/>
    </row>
    <row r="11367" spans="11:22" x14ac:dyDescent="0.25">
      <c r="K11367" s="36"/>
      <c r="L11367" s="37"/>
      <c r="M11367" s="37"/>
      <c r="N11367" s="37"/>
      <c r="O11367" s="37"/>
      <c r="P11367" s="36"/>
      <c r="S11367" s="36"/>
      <c r="T11367" s="36"/>
      <c r="U11367" s="36"/>
      <c r="V11367" s="36"/>
    </row>
    <row r="11368" spans="11:22" x14ac:dyDescent="0.25">
      <c r="K11368" s="36"/>
      <c r="L11368" s="37"/>
      <c r="M11368" s="37"/>
      <c r="N11368" s="37"/>
      <c r="O11368" s="37"/>
      <c r="P11368" s="36"/>
      <c r="S11368" s="36"/>
      <c r="T11368" s="36"/>
      <c r="U11368" s="36"/>
      <c r="V11368" s="36"/>
    </row>
    <row r="11369" spans="11:22" x14ac:dyDescent="0.25">
      <c r="K11369" s="36"/>
      <c r="L11369" s="37"/>
      <c r="M11369" s="37"/>
      <c r="N11369" s="37"/>
      <c r="O11369" s="37"/>
      <c r="P11369" s="36"/>
      <c r="S11369" s="36"/>
      <c r="T11369" s="36"/>
      <c r="U11369" s="36"/>
      <c r="V11369" s="36"/>
    </row>
    <row r="11370" spans="11:22" x14ac:dyDescent="0.25">
      <c r="K11370" s="36"/>
      <c r="L11370" s="37"/>
      <c r="M11370" s="37"/>
      <c r="N11370" s="37"/>
      <c r="O11370" s="37"/>
      <c r="P11370" s="36"/>
      <c r="S11370" s="36"/>
      <c r="T11370" s="36"/>
      <c r="U11370" s="36"/>
      <c r="V11370" s="36"/>
    </row>
    <row r="11371" spans="11:22" x14ac:dyDescent="0.25">
      <c r="K11371" s="36"/>
      <c r="L11371" s="37"/>
      <c r="M11371" s="37"/>
      <c r="N11371" s="37"/>
      <c r="O11371" s="37"/>
      <c r="P11371" s="36"/>
      <c r="S11371" s="36"/>
      <c r="T11371" s="36"/>
      <c r="U11371" s="36"/>
      <c r="V11371" s="36"/>
    </row>
    <row r="11372" spans="11:22" x14ac:dyDescent="0.25">
      <c r="K11372" s="36"/>
      <c r="L11372" s="37"/>
      <c r="M11372" s="37"/>
      <c r="N11372" s="37"/>
      <c r="O11372" s="37"/>
      <c r="P11372" s="36"/>
      <c r="S11372" s="36"/>
      <c r="T11372" s="36"/>
      <c r="U11372" s="36"/>
      <c r="V11372" s="36"/>
    </row>
    <row r="11373" spans="11:22" x14ac:dyDescent="0.25">
      <c r="K11373" s="36"/>
      <c r="L11373" s="37"/>
      <c r="M11373" s="37"/>
      <c r="N11373" s="37"/>
      <c r="O11373" s="37"/>
      <c r="P11373" s="36"/>
      <c r="S11373" s="36"/>
      <c r="T11373" s="36"/>
      <c r="U11373" s="36"/>
      <c r="V11373" s="36"/>
    </row>
    <row r="11374" spans="11:22" x14ac:dyDescent="0.25">
      <c r="K11374" s="36"/>
      <c r="L11374" s="37"/>
      <c r="M11374" s="37"/>
      <c r="N11374" s="37"/>
      <c r="O11374" s="37"/>
      <c r="P11374" s="36"/>
      <c r="S11374" s="36"/>
      <c r="T11374" s="36"/>
      <c r="U11374" s="36"/>
      <c r="V11374" s="36"/>
    </row>
    <row r="11375" spans="11:22" x14ac:dyDescent="0.25">
      <c r="K11375" s="36"/>
      <c r="L11375" s="37"/>
      <c r="M11375" s="37"/>
      <c r="N11375" s="37"/>
      <c r="O11375" s="37"/>
      <c r="P11375" s="36"/>
      <c r="S11375" s="36"/>
      <c r="T11375" s="36"/>
      <c r="U11375" s="36"/>
      <c r="V11375" s="36"/>
    </row>
    <row r="11376" spans="11:22" x14ac:dyDescent="0.25">
      <c r="K11376" s="36"/>
      <c r="L11376" s="37"/>
      <c r="M11376" s="37"/>
      <c r="N11376" s="37"/>
      <c r="O11376" s="37"/>
      <c r="P11376" s="36"/>
      <c r="S11376" s="36"/>
      <c r="T11376" s="36"/>
      <c r="U11376" s="36"/>
      <c r="V11376" s="36"/>
    </row>
    <row r="11377" spans="11:22" x14ac:dyDescent="0.25">
      <c r="K11377" s="36"/>
      <c r="L11377" s="37"/>
      <c r="M11377" s="37"/>
      <c r="N11377" s="37"/>
      <c r="O11377" s="37"/>
      <c r="P11377" s="36"/>
      <c r="S11377" s="36"/>
      <c r="T11377" s="36"/>
      <c r="U11377" s="36"/>
      <c r="V11377" s="36"/>
    </row>
    <row r="11378" spans="11:22" x14ac:dyDescent="0.25">
      <c r="K11378" s="36"/>
      <c r="L11378" s="37"/>
      <c r="M11378" s="37"/>
      <c r="N11378" s="37"/>
      <c r="O11378" s="37"/>
      <c r="P11378" s="36"/>
      <c r="S11378" s="36"/>
      <c r="T11378" s="36"/>
      <c r="U11378" s="36"/>
      <c r="V11378" s="36"/>
    </row>
    <row r="11379" spans="11:22" x14ac:dyDescent="0.25">
      <c r="K11379" s="36"/>
      <c r="L11379" s="37"/>
      <c r="M11379" s="37"/>
      <c r="N11379" s="37"/>
      <c r="O11379" s="37"/>
      <c r="P11379" s="36"/>
      <c r="S11379" s="36"/>
      <c r="T11379" s="36"/>
      <c r="U11379" s="36"/>
      <c r="V11379" s="36"/>
    </row>
    <row r="11380" spans="11:22" x14ac:dyDescent="0.25">
      <c r="K11380" s="36"/>
      <c r="L11380" s="37"/>
      <c r="M11380" s="37"/>
      <c r="N11380" s="37"/>
      <c r="O11380" s="37"/>
      <c r="P11380" s="36"/>
      <c r="S11380" s="36"/>
      <c r="T11380" s="36"/>
      <c r="U11380" s="36"/>
      <c r="V11380" s="36"/>
    </row>
    <row r="11381" spans="11:22" x14ac:dyDescent="0.25">
      <c r="K11381" s="36"/>
      <c r="L11381" s="37"/>
      <c r="M11381" s="37"/>
      <c r="N11381" s="37"/>
      <c r="O11381" s="37"/>
      <c r="P11381" s="36"/>
      <c r="S11381" s="36"/>
      <c r="T11381" s="36"/>
      <c r="U11381" s="36"/>
      <c r="V11381" s="36"/>
    </row>
    <row r="11382" spans="11:22" x14ac:dyDescent="0.25">
      <c r="K11382" s="36"/>
      <c r="L11382" s="37"/>
      <c r="M11382" s="37"/>
      <c r="N11382" s="37"/>
      <c r="O11382" s="37"/>
      <c r="P11382" s="36"/>
      <c r="S11382" s="36"/>
      <c r="T11382" s="36"/>
      <c r="U11382" s="36"/>
      <c r="V11382" s="36"/>
    </row>
    <row r="11383" spans="11:22" x14ac:dyDescent="0.25">
      <c r="K11383" s="36"/>
      <c r="L11383" s="37"/>
      <c r="M11383" s="37"/>
      <c r="N11383" s="37"/>
      <c r="O11383" s="37"/>
      <c r="P11383" s="36"/>
      <c r="S11383" s="36"/>
      <c r="T11383" s="36"/>
      <c r="U11383" s="36"/>
      <c r="V11383" s="36"/>
    </row>
    <row r="11384" spans="11:22" x14ac:dyDescent="0.25">
      <c r="K11384" s="36"/>
      <c r="L11384" s="37"/>
      <c r="M11384" s="37"/>
      <c r="N11384" s="37"/>
      <c r="O11384" s="37"/>
      <c r="P11384" s="36"/>
      <c r="S11384" s="36"/>
      <c r="T11384" s="36"/>
      <c r="U11384" s="36"/>
      <c r="V11384" s="36"/>
    </row>
    <row r="11385" spans="11:22" x14ac:dyDescent="0.25">
      <c r="K11385" s="36"/>
      <c r="L11385" s="37"/>
      <c r="M11385" s="37"/>
      <c r="N11385" s="37"/>
      <c r="O11385" s="37"/>
      <c r="P11385" s="36"/>
      <c r="S11385" s="36"/>
      <c r="T11385" s="36"/>
      <c r="U11385" s="36"/>
      <c r="V11385" s="36"/>
    </row>
    <row r="11386" spans="11:22" x14ac:dyDescent="0.25">
      <c r="K11386" s="36"/>
      <c r="L11386" s="37"/>
      <c r="M11386" s="37"/>
      <c r="N11386" s="37"/>
      <c r="O11386" s="37"/>
      <c r="P11386" s="36"/>
      <c r="S11386" s="36"/>
      <c r="T11386" s="36"/>
      <c r="U11386" s="36"/>
      <c r="V11386" s="36"/>
    </row>
    <row r="11387" spans="11:22" x14ac:dyDescent="0.25">
      <c r="K11387" s="36"/>
      <c r="L11387" s="37"/>
      <c r="M11387" s="37"/>
      <c r="N11387" s="37"/>
      <c r="O11387" s="37"/>
      <c r="P11387" s="36"/>
      <c r="S11387" s="36"/>
      <c r="T11387" s="36"/>
      <c r="U11387" s="36"/>
      <c r="V11387" s="36"/>
    </row>
    <row r="11388" spans="11:22" x14ac:dyDescent="0.25">
      <c r="K11388" s="36"/>
      <c r="L11388" s="37"/>
      <c r="M11388" s="37"/>
      <c r="N11388" s="37"/>
      <c r="O11388" s="37"/>
      <c r="P11388" s="36"/>
      <c r="S11388" s="36"/>
      <c r="T11388" s="36"/>
      <c r="U11388" s="36"/>
      <c r="V11388" s="36"/>
    </row>
    <row r="11389" spans="11:22" x14ac:dyDescent="0.25">
      <c r="K11389" s="36"/>
      <c r="L11389" s="37"/>
      <c r="M11389" s="37"/>
      <c r="N11389" s="37"/>
      <c r="O11389" s="37"/>
      <c r="P11389" s="36"/>
      <c r="S11389" s="36"/>
      <c r="T11389" s="36"/>
      <c r="U11389" s="36"/>
      <c r="V11389" s="36"/>
    </row>
    <row r="11390" spans="11:22" x14ac:dyDescent="0.25">
      <c r="K11390" s="36"/>
      <c r="L11390" s="37"/>
      <c r="M11390" s="37"/>
      <c r="N11390" s="37"/>
      <c r="O11390" s="37"/>
      <c r="P11390" s="36"/>
      <c r="S11390" s="36"/>
      <c r="T11390" s="36"/>
      <c r="U11390" s="36"/>
      <c r="V11390" s="36"/>
    </row>
    <row r="11391" spans="11:22" x14ac:dyDescent="0.25">
      <c r="K11391" s="36"/>
      <c r="L11391" s="37"/>
      <c r="M11391" s="37"/>
      <c r="N11391" s="37"/>
      <c r="O11391" s="37"/>
      <c r="P11391" s="36"/>
      <c r="S11391" s="36"/>
      <c r="T11391" s="36"/>
      <c r="U11391" s="36"/>
      <c r="V11391" s="36"/>
    </row>
    <row r="11392" spans="11:22" x14ac:dyDescent="0.25">
      <c r="K11392" s="36"/>
      <c r="L11392" s="37"/>
      <c r="M11392" s="37"/>
      <c r="N11392" s="37"/>
      <c r="O11392" s="37"/>
      <c r="P11392" s="36"/>
      <c r="S11392" s="36"/>
      <c r="T11392" s="36"/>
      <c r="U11392" s="36"/>
      <c r="V11392" s="36"/>
    </row>
    <row r="11393" spans="11:22" x14ac:dyDescent="0.25">
      <c r="K11393" s="36"/>
      <c r="L11393" s="37"/>
      <c r="M11393" s="37"/>
      <c r="N11393" s="37"/>
      <c r="O11393" s="37"/>
      <c r="P11393" s="36"/>
      <c r="S11393" s="36"/>
      <c r="T11393" s="36"/>
      <c r="U11393" s="36"/>
      <c r="V11393" s="36"/>
    </row>
    <row r="11394" spans="11:22" x14ac:dyDescent="0.25">
      <c r="K11394" s="36"/>
      <c r="L11394" s="37"/>
      <c r="M11394" s="37"/>
      <c r="N11394" s="37"/>
      <c r="O11394" s="37"/>
      <c r="P11394" s="36"/>
      <c r="S11394" s="36"/>
      <c r="T11394" s="36"/>
      <c r="U11394" s="36"/>
      <c r="V11394" s="36"/>
    </row>
    <row r="11395" spans="11:22" x14ac:dyDescent="0.25">
      <c r="K11395" s="36"/>
      <c r="L11395" s="37"/>
      <c r="M11395" s="37"/>
      <c r="N11395" s="37"/>
      <c r="O11395" s="37"/>
      <c r="P11395" s="36"/>
      <c r="S11395" s="36"/>
      <c r="T11395" s="36"/>
      <c r="U11395" s="36"/>
      <c r="V11395" s="36"/>
    </row>
    <row r="11396" spans="11:22" x14ac:dyDescent="0.25">
      <c r="K11396" s="36"/>
      <c r="L11396" s="37"/>
      <c r="M11396" s="37"/>
      <c r="N11396" s="37"/>
      <c r="O11396" s="37"/>
      <c r="P11396" s="36"/>
      <c r="S11396" s="36"/>
      <c r="T11396" s="36"/>
      <c r="U11396" s="36"/>
      <c r="V11396" s="36"/>
    </row>
    <row r="11397" spans="11:22" x14ac:dyDescent="0.25">
      <c r="K11397" s="36"/>
      <c r="L11397" s="37"/>
      <c r="M11397" s="37"/>
      <c r="N11397" s="37"/>
      <c r="O11397" s="37"/>
      <c r="P11397" s="36"/>
      <c r="S11397" s="36"/>
      <c r="T11397" s="36"/>
      <c r="U11397" s="36"/>
      <c r="V11397" s="36"/>
    </row>
    <row r="11398" spans="11:22" x14ac:dyDescent="0.25">
      <c r="K11398" s="36"/>
      <c r="L11398" s="37"/>
      <c r="M11398" s="37"/>
      <c r="N11398" s="37"/>
      <c r="O11398" s="37"/>
      <c r="P11398" s="36"/>
      <c r="S11398" s="36"/>
      <c r="T11398" s="36"/>
      <c r="U11398" s="36"/>
      <c r="V11398" s="36"/>
    </row>
    <row r="11399" spans="11:22" x14ac:dyDescent="0.25">
      <c r="K11399" s="36"/>
      <c r="L11399" s="37"/>
      <c r="M11399" s="37"/>
      <c r="N11399" s="37"/>
      <c r="O11399" s="37"/>
      <c r="P11399" s="36"/>
      <c r="S11399" s="36"/>
      <c r="T11399" s="36"/>
      <c r="U11399" s="36"/>
      <c r="V11399" s="36"/>
    </row>
    <row r="11400" spans="11:22" x14ac:dyDescent="0.25">
      <c r="K11400" s="36"/>
      <c r="L11400" s="37"/>
      <c r="M11400" s="37"/>
      <c r="N11400" s="37"/>
      <c r="O11400" s="37"/>
      <c r="P11400" s="36"/>
      <c r="S11400" s="36"/>
      <c r="T11400" s="36"/>
      <c r="U11400" s="36"/>
      <c r="V11400" s="36"/>
    </row>
    <row r="11401" spans="11:22" x14ac:dyDescent="0.25">
      <c r="K11401" s="36"/>
      <c r="L11401" s="37"/>
      <c r="M11401" s="37"/>
      <c r="N11401" s="37"/>
      <c r="O11401" s="37"/>
      <c r="P11401" s="36"/>
      <c r="S11401" s="36"/>
      <c r="T11401" s="36"/>
      <c r="U11401" s="36"/>
      <c r="V11401" s="36"/>
    </row>
    <row r="11402" spans="11:22" x14ac:dyDescent="0.25">
      <c r="K11402" s="36"/>
      <c r="L11402" s="37"/>
      <c r="M11402" s="37"/>
      <c r="N11402" s="37"/>
      <c r="O11402" s="37"/>
      <c r="P11402" s="36"/>
      <c r="S11402" s="36"/>
      <c r="T11402" s="36"/>
      <c r="U11402" s="36"/>
      <c r="V11402" s="36"/>
    </row>
    <row r="11403" spans="11:22" x14ac:dyDescent="0.25">
      <c r="K11403" s="36"/>
      <c r="L11403" s="37"/>
      <c r="M11403" s="37"/>
      <c r="N11403" s="37"/>
      <c r="O11403" s="37"/>
      <c r="P11403" s="36"/>
      <c r="S11403" s="36"/>
      <c r="T11403" s="36"/>
      <c r="U11403" s="36"/>
      <c r="V11403" s="36"/>
    </row>
    <row r="11404" spans="11:22" x14ac:dyDescent="0.25">
      <c r="K11404" s="36"/>
      <c r="L11404" s="37"/>
      <c r="M11404" s="37"/>
      <c r="N11404" s="37"/>
      <c r="O11404" s="37"/>
      <c r="P11404" s="36"/>
      <c r="S11404" s="36"/>
      <c r="T11404" s="36"/>
      <c r="U11404" s="36"/>
      <c r="V11404" s="36"/>
    </row>
    <row r="11405" spans="11:22" x14ac:dyDescent="0.25">
      <c r="K11405" s="36"/>
      <c r="L11405" s="37"/>
      <c r="M11405" s="37"/>
      <c r="N11405" s="37"/>
      <c r="O11405" s="37"/>
      <c r="P11405" s="36"/>
      <c r="S11405" s="36"/>
      <c r="T11405" s="36"/>
      <c r="U11405" s="36"/>
      <c r="V11405" s="36"/>
    </row>
    <row r="11406" spans="11:22" x14ac:dyDescent="0.25">
      <c r="K11406" s="36"/>
      <c r="L11406" s="37"/>
      <c r="M11406" s="37"/>
      <c r="N11406" s="37"/>
      <c r="O11406" s="37"/>
      <c r="P11406" s="36"/>
      <c r="S11406" s="36"/>
      <c r="T11406" s="36"/>
      <c r="U11406" s="36"/>
      <c r="V11406" s="36"/>
    </row>
    <row r="11407" spans="11:22" x14ac:dyDescent="0.25">
      <c r="K11407" s="36"/>
      <c r="L11407" s="37"/>
      <c r="M11407" s="37"/>
      <c r="N11407" s="37"/>
      <c r="O11407" s="37"/>
      <c r="P11407" s="36"/>
      <c r="S11407" s="36"/>
      <c r="T11407" s="36"/>
      <c r="U11407" s="36"/>
      <c r="V11407" s="36"/>
    </row>
    <row r="11408" spans="11:22" x14ac:dyDescent="0.25">
      <c r="K11408" s="36"/>
      <c r="L11408" s="37"/>
      <c r="M11408" s="37"/>
      <c r="N11408" s="37"/>
      <c r="O11408" s="37"/>
      <c r="P11408" s="36"/>
      <c r="S11408" s="36"/>
      <c r="T11408" s="36"/>
      <c r="U11408" s="36"/>
      <c r="V11408" s="36"/>
    </row>
    <row r="11409" spans="11:22" x14ac:dyDescent="0.25">
      <c r="K11409" s="36"/>
      <c r="L11409" s="37"/>
      <c r="M11409" s="37"/>
      <c r="N11409" s="37"/>
      <c r="O11409" s="37"/>
      <c r="P11409" s="36"/>
      <c r="S11409" s="36"/>
      <c r="T11409" s="36"/>
      <c r="U11409" s="36"/>
      <c r="V11409" s="36"/>
    </row>
    <row r="11410" spans="11:22" x14ac:dyDescent="0.25">
      <c r="K11410" s="36"/>
      <c r="L11410" s="37"/>
      <c r="M11410" s="37"/>
      <c r="N11410" s="37"/>
      <c r="O11410" s="37"/>
      <c r="P11410" s="36"/>
      <c r="S11410" s="36"/>
      <c r="T11410" s="36"/>
      <c r="U11410" s="36"/>
      <c r="V11410" s="36"/>
    </row>
    <row r="11411" spans="11:22" x14ac:dyDescent="0.25">
      <c r="K11411" s="36"/>
      <c r="L11411" s="37"/>
      <c r="M11411" s="37"/>
      <c r="N11411" s="37"/>
      <c r="O11411" s="37"/>
      <c r="P11411" s="36"/>
      <c r="S11411" s="36"/>
      <c r="T11411" s="36"/>
      <c r="U11411" s="36"/>
      <c r="V11411" s="36"/>
    </row>
    <row r="11412" spans="11:22" x14ac:dyDescent="0.25">
      <c r="K11412" s="36"/>
      <c r="L11412" s="37"/>
      <c r="M11412" s="37"/>
      <c r="N11412" s="37"/>
      <c r="O11412" s="37"/>
      <c r="P11412" s="36"/>
      <c r="S11412" s="36"/>
      <c r="T11412" s="36"/>
      <c r="U11412" s="36"/>
      <c r="V11412" s="36"/>
    </row>
    <row r="11413" spans="11:22" x14ac:dyDescent="0.25">
      <c r="K11413" s="36"/>
      <c r="L11413" s="37"/>
      <c r="M11413" s="37"/>
      <c r="N11413" s="37"/>
      <c r="O11413" s="37"/>
      <c r="P11413" s="36"/>
      <c r="S11413" s="36"/>
      <c r="T11413" s="36"/>
      <c r="U11413" s="36"/>
      <c r="V11413" s="36"/>
    </row>
    <row r="11414" spans="11:22" x14ac:dyDescent="0.25">
      <c r="K11414" s="36"/>
      <c r="L11414" s="37"/>
      <c r="M11414" s="37"/>
      <c r="N11414" s="37"/>
      <c r="O11414" s="37"/>
      <c r="P11414" s="36"/>
      <c r="S11414" s="36"/>
      <c r="T11414" s="36"/>
      <c r="U11414" s="36"/>
      <c r="V11414" s="36"/>
    </row>
    <row r="11415" spans="11:22" x14ac:dyDescent="0.25">
      <c r="K11415" s="36"/>
      <c r="L11415" s="37"/>
      <c r="M11415" s="37"/>
      <c r="N11415" s="37"/>
      <c r="O11415" s="37"/>
      <c r="P11415" s="36"/>
      <c r="S11415" s="36"/>
      <c r="T11415" s="36"/>
      <c r="U11415" s="36"/>
      <c r="V11415" s="36"/>
    </row>
    <row r="11416" spans="11:22" x14ac:dyDescent="0.25">
      <c r="K11416" s="36"/>
      <c r="L11416" s="37"/>
      <c r="M11416" s="37"/>
      <c r="N11416" s="37"/>
      <c r="O11416" s="37"/>
      <c r="P11416" s="36"/>
      <c r="S11416" s="36"/>
      <c r="T11416" s="36"/>
      <c r="U11416" s="36"/>
      <c r="V11416" s="36"/>
    </row>
    <row r="11417" spans="11:22" x14ac:dyDescent="0.25">
      <c r="K11417" s="36"/>
      <c r="L11417" s="37"/>
      <c r="M11417" s="37"/>
      <c r="N11417" s="37"/>
      <c r="O11417" s="37"/>
      <c r="P11417" s="36"/>
      <c r="S11417" s="36"/>
      <c r="T11417" s="36"/>
      <c r="U11417" s="36"/>
      <c r="V11417" s="36"/>
    </row>
    <row r="11418" spans="11:22" x14ac:dyDescent="0.25">
      <c r="K11418" s="36"/>
      <c r="L11418" s="37"/>
      <c r="M11418" s="37"/>
      <c r="N11418" s="37"/>
      <c r="O11418" s="37"/>
      <c r="P11418" s="36"/>
      <c r="S11418" s="36"/>
      <c r="T11418" s="36"/>
      <c r="U11418" s="36"/>
      <c r="V11418" s="36"/>
    </row>
    <row r="11419" spans="11:22" x14ac:dyDescent="0.25">
      <c r="K11419" s="36"/>
      <c r="L11419" s="37"/>
      <c r="M11419" s="37"/>
      <c r="N11419" s="37"/>
      <c r="O11419" s="37"/>
      <c r="P11419" s="36"/>
      <c r="S11419" s="36"/>
      <c r="T11419" s="36"/>
      <c r="U11419" s="36"/>
      <c r="V11419" s="36"/>
    </row>
    <row r="11420" spans="11:22" x14ac:dyDescent="0.25">
      <c r="K11420" s="36"/>
      <c r="L11420" s="37"/>
      <c r="M11420" s="37"/>
      <c r="N11420" s="37"/>
      <c r="O11420" s="37"/>
      <c r="P11420" s="36"/>
      <c r="S11420" s="36"/>
      <c r="T11420" s="36"/>
      <c r="U11420" s="36"/>
      <c r="V11420" s="36"/>
    </row>
    <row r="11421" spans="11:22" x14ac:dyDescent="0.25">
      <c r="K11421" s="36"/>
      <c r="L11421" s="37"/>
      <c r="M11421" s="37"/>
      <c r="N11421" s="37"/>
      <c r="O11421" s="37"/>
      <c r="P11421" s="36"/>
      <c r="S11421" s="36"/>
      <c r="T11421" s="36"/>
      <c r="U11421" s="36"/>
      <c r="V11421" s="36"/>
    </row>
    <row r="11422" spans="11:22" x14ac:dyDescent="0.25">
      <c r="K11422" s="36"/>
      <c r="L11422" s="37"/>
      <c r="M11422" s="37"/>
      <c r="N11422" s="37"/>
      <c r="O11422" s="37"/>
      <c r="P11422" s="36"/>
      <c r="S11422" s="36"/>
      <c r="T11422" s="36"/>
      <c r="U11422" s="36"/>
      <c r="V11422" s="36"/>
    </row>
    <row r="11423" spans="11:22" x14ac:dyDescent="0.25">
      <c r="K11423" s="36"/>
      <c r="L11423" s="37"/>
      <c r="M11423" s="37"/>
      <c r="N11423" s="37"/>
      <c r="O11423" s="37"/>
      <c r="P11423" s="36"/>
      <c r="S11423" s="36"/>
      <c r="T11423" s="36"/>
      <c r="U11423" s="36"/>
      <c r="V11423" s="36"/>
    </row>
    <row r="11424" spans="11:22" x14ac:dyDescent="0.25">
      <c r="K11424" s="36"/>
      <c r="L11424" s="37"/>
      <c r="M11424" s="37"/>
      <c r="N11424" s="37"/>
      <c r="O11424" s="37"/>
      <c r="P11424" s="36"/>
      <c r="S11424" s="36"/>
      <c r="T11424" s="36"/>
      <c r="U11424" s="36"/>
      <c r="V11424" s="36"/>
    </row>
    <row r="11425" spans="11:22" x14ac:dyDescent="0.25">
      <c r="K11425" s="36"/>
      <c r="L11425" s="37"/>
      <c r="M11425" s="37"/>
      <c r="N11425" s="37"/>
      <c r="O11425" s="37"/>
      <c r="P11425" s="36"/>
      <c r="S11425" s="36"/>
      <c r="T11425" s="36"/>
      <c r="U11425" s="36"/>
      <c r="V11425" s="36"/>
    </row>
    <row r="11426" spans="11:22" x14ac:dyDescent="0.25">
      <c r="K11426" s="36"/>
      <c r="L11426" s="37"/>
      <c r="M11426" s="37"/>
      <c r="N11426" s="37"/>
      <c r="O11426" s="37"/>
      <c r="P11426" s="36"/>
      <c r="S11426" s="36"/>
      <c r="T11426" s="36"/>
      <c r="U11426" s="36"/>
      <c r="V11426" s="36"/>
    </row>
    <row r="11427" spans="11:22" x14ac:dyDescent="0.25">
      <c r="K11427" s="36"/>
      <c r="L11427" s="37"/>
      <c r="M11427" s="37"/>
      <c r="N11427" s="37"/>
      <c r="O11427" s="37"/>
      <c r="P11427" s="36"/>
      <c r="S11427" s="36"/>
      <c r="T11427" s="36"/>
      <c r="U11427" s="36"/>
      <c r="V11427" s="36"/>
    </row>
    <row r="11428" spans="11:22" x14ac:dyDescent="0.25">
      <c r="K11428" s="36"/>
      <c r="L11428" s="37"/>
      <c r="M11428" s="37"/>
      <c r="N11428" s="37"/>
      <c r="O11428" s="37"/>
      <c r="P11428" s="36"/>
      <c r="S11428" s="36"/>
      <c r="T11428" s="36"/>
      <c r="U11428" s="36"/>
      <c r="V11428" s="36"/>
    </row>
    <row r="11429" spans="11:22" x14ac:dyDescent="0.25">
      <c r="K11429" s="36"/>
      <c r="L11429" s="37"/>
      <c r="M11429" s="37"/>
      <c r="N11429" s="37"/>
      <c r="O11429" s="37"/>
      <c r="P11429" s="36"/>
      <c r="S11429" s="36"/>
      <c r="T11429" s="36"/>
      <c r="U11429" s="36"/>
      <c r="V11429" s="36"/>
    </row>
    <row r="11430" spans="11:22" x14ac:dyDescent="0.25">
      <c r="K11430" s="36"/>
      <c r="L11430" s="37"/>
      <c r="M11430" s="37"/>
      <c r="N11430" s="37"/>
      <c r="O11430" s="37"/>
      <c r="P11430" s="36"/>
      <c r="S11430" s="36"/>
      <c r="T11430" s="36"/>
      <c r="U11430" s="36"/>
      <c r="V11430" s="36"/>
    </row>
    <row r="11431" spans="11:22" x14ac:dyDescent="0.25">
      <c r="K11431" s="36"/>
      <c r="L11431" s="37"/>
      <c r="M11431" s="37"/>
      <c r="N11431" s="37"/>
      <c r="O11431" s="37"/>
      <c r="P11431" s="36"/>
      <c r="S11431" s="36"/>
      <c r="T11431" s="36"/>
      <c r="U11431" s="36"/>
      <c r="V11431" s="36"/>
    </row>
    <row r="11432" spans="11:22" x14ac:dyDescent="0.25">
      <c r="K11432" s="36"/>
      <c r="L11432" s="37"/>
      <c r="M11432" s="37"/>
      <c r="N11432" s="37"/>
      <c r="O11432" s="37"/>
      <c r="P11432" s="36"/>
      <c r="S11432" s="36"/>
      <c r="T11432" s="36"/>
      <c r="U11432" s="36"/>
      <c r="V11432" s="36"/>
    </row>
    <row r="11433" spans="11:22" x14ac:dyDescent="0.25">
      <c r="K11433" s="36"/>
      <c r="L11433" s="37"/>
      <c r="M11433" s="37"/>
      <c r="N11433" s="37"/>
      <c r="O11433" s="37"/>
      <c r="P11433" s="36"/>
      <c r="S11433" s="36"/>
      <c r="T11433" s="36"/>
      <c r="U11433" s="36"/>
      <c r="V11433" s="36"/>
    </row>
    <row r="11434" spans="11:22" x14ac:dyDescent="0.25">
      <c r="K11434" s="36"/>
      <c r="L11434" s="37"/>
      <c r="M11434" s="37"/>
      <c r="N11434" s="37"/>
      <c r="O11434" s="37"/>
      <c r="P11434" s="36"/>
      <c r="S11434" s="36"/>
      <c r="T11434" s="36"/>
      <c r="U11434" s="36"/>
      <c r="V11434" s="36"/>
    </row>
    <row r="11435" spans="11:22" x14ac:dyDescent="0.25">
      <c r="K11435" s="36"/>
      <c r="L11435" s="37"/>
      <c r="M11435" s="37"/>
      <c r="N11435" s="37"/>
      <c r="O11435" s="37"/>
      <c r="P11435" s="36"/>
      <c r="S11435" s="36"/>
      <c r="T11435" s="36"/>
      <c r="U11435" s="36"/>
      <c r="V11435" s="36"/>
    </row>
    <row r="11436" spans="11:22" x14ac:dyDescent="0.25">
      <c r="K11436" s="36"/>
      <c r="L11436" s="37"/>
      <c r="M11436" s="37"/>
      <c r="N11436" s="37"/>
      <c r="O11436" s="37"/>
      <c r="P11436" s="36"/>
      <c r="S11436" s="36"/>
      <c r="T11436" s="36"/>
      <c r="U11436" s="36"/>
      <c r="V11436" s="36"/>
    </row>
    <row r="11437" spans="11:22" x14ac:dyDescent="0.25">
      <c r="K11437" s="36"/>
      <c r="L11437" s="37"/>
      <c r="M11437" s="37"/>
      <c r="N11437" s="37"/>
      <c r="O11437" s="37"/>
      <c r="P11437" s="36"/>
      <c r="S11437" s="36"/>
      <c r="T11437" s="36"/>
      <c r="U11437" s="36"/>
      <c r="V11437" s="36"/>
    </row>
    <row r="11438" spans="11:22" x14ac:dyDescent="0.25">
      <c r="K11438" s="36"/>
      <c r="L11438" s="37"/>
      <c r="M11438" s="37"/>
      <c r="N11438" s="37"/>
      <c r="O11438" s="37"/>
      <c r="P11438" s="36"/>
      <c r="S11438" s="36"/>
      <c r="T11438" s="36"/>
      <c r="U11438" s="36"/>
      <c r="V11438" s="36"/>
    </row>
    <row r="11439" spans="11:22" x14ac:dyDescent="0.25">
      <c r="K11439" s="36"/>
      <c r="L11439" s="37"/>
      <c r="M11439" s="37"/>
      <c r="N11439" s="37"/>
      <c r="O11439" s="37"/>
      <c r="P11439" s="36"/>
      <c r="S11439" s="36"/>
      <c r="T11439" s="36"/>
      <c r="U11439" s="36"/>
      <c r="V11439" s="36"/>
    </row>
    <row r="11440" spans="11:22" x14ac:dyDescent="0.25">
      <c r="K11440" s="36"/>
      <c r="L11440" s="37"/>
      <c r="M11440" s="37"/>
      <c r="N11440" s="37"/>
      <c r="O11440" s="37"/>
      <c r="P11440" s="36"/>
      <c r="S11440" s="36"/>
      <c r="T11440" s="36"/>
      <c r="U11440" s="36"/>
      <c r="V11440" s="36"/>
    </row>
    <row r="11441" spans="11:22" x14ac:dyDescent="0.25">
      <c r="K11441" s="36"/>
      <c r="L11441" s="37"/>
      <c r="M11441" s="37"/>
      <c r="N11441" s="37"/>
      <c r="O11441" s="37"/>
      <c r="P11441" s="36"/>
      <c r="S11441" s="36"/>
      <c r="T11441" s="36"/>
      <c r="U11441" s="36"/>
      <c r="V11441" s="36"/>
    </row>
    <row r="11442" spans="11:22" x14ac:dyDescent="0.25">
      <c r="K11442" s="36"/>
      <c r="L11442" s="37"/>
      <c r="M11442" s="37"/>
      <c r="N11442" s="37"/>
      <c r="O11442" s="37"/>
      <c r="P11442" s="36"/>
      <c r="S11442" s="36"/>
      <c r="T11442" s="36"/>
      <c r="U11442" s="36"/>
      <c r="V11442" s="36"/>
    </row>
    <row r="11443" spans="11:22" x14ac:dyDescent="0.25">
      <c r="K11443" s="36"/>
      <c r="L11443" s="37"/>
      <c r="M11443" s="37"/>
      <c r="N11443" s="37"/>
      <c r="O11443" s="37"/>
      <c r="P11443" s="36"/>
      <c r="S11443" s="36"/>
      <c r="T11443" s="36"/>
      <c r="U11443" s="36"/>
      <c r="V11443" s="36"/>
    </row>
    <row r="11444" spans="11:22" x14ac:dyDescent="0.25">
      <c r="K11444" s="36"/>
      <c r="L11444" s="37"/>
      <c r="M11444" s="37"/>
      <c r="N11444" s="37"/>
      <c r="O11444" s="37"/>
      <c r="P11444" s="36"/>
      <c r="S11444" s="36"/>
      <c r="T11444" s="36"/>
      <c r="U11444" s="36"/>
      <c r="V11444" s="36"/>
    </row>
    <row r="11445" spans="11:22" x14ac:dyDescent="0.25">
      <c r="K11445" s="36"/>
      <c r="L11445" s="37"/>
      <c r="M11445" s="37"/>
      <c r="N11445" s="37"/>
      <c r="O11445" s="37"/>
      <c r="P11445" s="36"/>
      <c r="S11445" s="36"/>
      <c r="T11445" s="36"/>
      <c r="U11445" s="36"/>
      <c r="V11445" s="36"/>
    </row>
    <row r="11446" spans="11:22" x14ac:dyDescent="0.25">
      <c r="K11446" s="36"/>
      <c r="L11446" s="37"/>
      <c r="M11446" s="37"/>
      <c r="N11446" s="37"/>
      <c r="O11446" s="37"/>
      <c r="P11446" s="36"/>
      <c r="S11446" s="36"/>
      <c r="T11446" s="36"/>
      <c r="U11446" s="36"/>
      <c r="V11446" s="36"/>
    </row>
    <row r="11447" spans="11:22" x14ac:dyDescent="0.25">
      <c r="K11447" s="36"/>
      <c r="L11447" s="37"/>
      <c r="M11447" s="37"/>
      <c r="N11447" s="37"/>
      <c r="O11447" s="37"/>
      <c r="P11447" s="36"/>
      <c r="S11447" s="36"/>
      <c r="T11447" s="36"/>
      <c r="U11447" s="36"/>
      <c r="V11447" s="36"/>
    </row>
    <row r="11448" spans="11:22" x14ac:dyDescent="0.25">
      <c r="K11448" s="36"/>
      <c r="L11448" s="37"/>
      <c r="M11448" s="37"/>
      <c r="N11448" s="37"/>
      <c r="O11448" s="37"/>
      <c r="P11448" s="36"/>
      <c r="S11448" s="36"/>
      <c r="T11448" s="36"/>
      <c r="U11448" s="36"/>
      <c r="V11448" s="36"/>
    </row>
    <row r="11449" spans="11:22" x14ac:dyDescent="0.25">
      <c r="K11449" s="36"/>
      <c r="L11449" s="37"/>
      <c r="M11449" s="37"/>
      <c r="N11449" s="37"/>
      <c r="O11449" s="37"/>
      <c r="P11449" s="36"/>
      <c r="S11449" s="36"/>
      <c r="T11449" s="36"/>
      <c r="U11449" s="36"/>
      <c r="V11449" s="36"/>
    </row>
    <row r="11450" spans="11:22" x14ac:dyDescent="0.25">
      <c r="K11450" s="36"/>
      <c r="L11450" s="37"/>
      <c r="M11450" s="37"/>
      <c r="N11450" s="37"/>
      <c r="O11450" s="37"/>
      <c r="P11450" s="36"/>
      <c r="S11450" s="36"/>
      <c r="T11450" s="36"/>
      <c r="U11450" s="36"/>
      <c r="V11450" s="36"/>
    </row>
    <row r="11451" spans="11:22" x14ac:dyDescent="0.25">
      <c r="K11451" s="36"/>
      <c r="L11451" s="37"/>
      <c r="M11451" s="37"/>
      <c r="N11451" s="37"/>
      <c r="O11451" s="37"/>
      <c r="P11451" s="36"/>
      <c r="S11451" s="36"/>
      <c r="T11451" s="36"/>
      <c r="U11451" s="36"/>
      <c r="V11451" s="36"/>
    </row>
    <row r="11452" spans="11:22" x14ac:dyDescent="0.25">
      <c r="K11452" s="36"/>
      <c r="L11452" s="37"/>
      <c r="M11452" s="37"/>
      <c r="N11452" s="37"/>
      <c r="O11452" s="37"/>
      <c r="P11452" s="36"/>
      <c r="S11452" s="36"/>
      <c r="T11452" s="36"/>
      <c r="U11452" s="36"/>
      <c r="V11452" s="36"/>
    </row>
    <row r="11453" spans="11:22" x14ac:dyDescent="0.25">
      <c r="K11453" s="36"/>
      <c r="L11453" s="37"/>
      <c r="M11453" s="37"/>
      <c r="N11453" s="37"/>
      <c r="O11453" s="37"/>
      <c r="P11453" s="36"/>
      <c r="S11453" s="36"/>
      <c r="T11453" s="36"/>
      <c r="U11453" s="36"/>
      <c r="V11453" s="36"/>
    </row>
    <row r="11454" spans="11:22" x14ac:dyDescent="0.25">
      <c r="K11454" s="36"/>
      <c r="L11454" s="37"/>
      <c r="M11454" s="37"/>
      <c r="N11454" s="37"/>
      <c r="O11454" s="37"/>
      <c r="P11454" s="36"/>
      <c r="S11454" s="36"/>
      <c r="T11454" s="36"/>
      <c r="U11454" s="36"/>
      <c r="V11454" s="36"/>
    </row>
    <row r="11455" spans="11:22" x14ac:dyDescent="0.25">
      <c r="K11455" s="36"/>
      <c r="L11455" s="37"/>
      <c r="M11455" s="37"/>
      <c r="N11455" s="37"/>
      <c r="O11455" s="37"/>
      <c r="P11455" s="36"/>
      <c r="S11455" s="36"/>
      <c r="T11455" s="36"/>
      <c r="U11455" s="36"/>
      <c r="V11455" s="36"/>
    </row>
    <row r="11456" spans="11:22" x14ac:dyDescent="0.25">
      <c r="K11456" s="36"/>
      <c r="L11456" s="37"/>
      <c r="M11456" s="37"/>
      <c r="N11456" s="37"/>
      <c r="O11456" s="37"/>
      <c r="P11456" s="36"/>
      <c r="S11456" s="36"/>
      <c r="T11456" s="36"/>
      <c r="U11456" s="36"/>
      <c r="V11456" s="36"/>
    </row>
    <row r="11457" spans="11:22" x14ac:dyDescent="0.25">
      <c r="K11457" s="36"/>
      <c r="L11457" s="37"/>
      <c r="M11457" s="37"/>
      <c r="N11457" s="37"/>
      <c r="O11457" s="37"/>
      <c r="P11457" s="36"/>
      <c r="S11457" s="36"/>
      <c r="T11457" s="36"/>
      <c r="U11457" s="36"/>
      <c r="V11457" s="36"/>
    </row>
    <row r="11458" spans="11:22" x14ac:dyDescent="0.25">
      <c r="K11458" s="36"/>
      <c r="L11458" s="37"/>
      <c r="M11458" s="37"/>
      <c r="N11458" s="37"/>
      <c r="O11458" s="37"/>
      <c r="P11458" s="36"/>
      <c r="S11458" s="36"/>
      <c r="T11458" s="36"/>
      <c r="U11458" s="36"/>
      <c r="V11458" s="36"/>
    </row>
    <row r="11459" spans="11:22" x14ac:dyDescent="0.25">
      <c r="K11459" s="36"/>
      <c r="L11459" s="37"/>
      <c r="M11459" s="37"/>
      <c r="N11459" s="37"/>
      <c r="O11459" s="37"/>
      <c r="P11459" s="36"/>
      <c r="S11459" s="36"/>
      <c r="T11459" s="36"/>
      <c r="U11459" s="36"/>
      <c r="V11459" s="36"/>
    </row>
    <row r="11460" spans="11:22" x14ac:dyDescent="0.25">
      <c r="K11460" s="36"/>
      <c r="L11460" s="37"/>
      <c r="M11460" s="37"/>
      <c r="N11460" s="37"/>
      <c r="O11460" s="37"/>
      <c r="P11460" s="36"/>
      <c r="S11460" s="36"/>
      <c r="T11460" s="36"/>
      <c r="U11460" s="36"/>
      <c r="V11460" s="36"/>
    </row>
    <row r="11461" spans="11:22" x14ac:dyDescent="0.25">
      <c r="K11461" s="36"/>
      <c r="L11461" s="37"/>
      <c r="M11461" s="37"/>
      <c r="N11461" s="37"/>
      <c r="O11461" s="37"/>
      <c r="P11461" s="36"/>
      <c r="S11461" s="36"/>
      <c r="T11461" s="36"/>
      <c r="U11461" s="36"/>
      <c r="V11461" s="36"/>
    </row>
    <row r="11462" spans="11:22" x14ac:dyDescent="0.25">
      <c r="K11462" s="36"/>
      <c r="L11462" s="37"/>
      <c r="M11462" s="37"/>
      <c r="N11462" s="37"/>
      <c r="O11462" s="37"/>
      <c r="P11462" s="36"/>
      <c r="S11462" s="36"/>
      <c r="T11462" s="36"/>
      <c r="U11462" s="36"/>
      <c r="V11462" s="36"/>
    </row>
    <row r="11463" spans="11:22" x14ac:dyDescent="0.25">
      <c r="K11463" s="36"/>
      <c r="L11463" s="37"/>
      <c r="M11463" s="37"/>
      <c r="N11463" s="37"/>
      <c r="O11463" s="37"/>
      <c r="P11463" s="36"/>
      <c r="S11463" s="36"/>
      <c r="T11463" s="36"/>
      <c r="U11463" s="36"/>
      <c r="V11463" s="36"/>
    </row>
    <row r="11464" spans="11:22" x14ac:dyDescent="0.25">
      <c r="K11464" s="36"/>
      <c r="L11464" s="37"/>
      <c r="M11464" s="37"/>
      <c r="N11464" s="37"/>
      <c r="O11464" s="37"/>
      <c r="P11464" s="36"/>
      <c r="S11464" s="36"/>
      <c r="T11464" s="36"/>
      <c r="U11464" s="36"/>
      <c r="V11464" s="36"/>
    </row>
    <row r="11465" spans="11:22" x14ac:dyDescent="0.25">
      <c r="K11465" s="36"/>
      <c r="L11465" s="37"/>
      <c r="M11465" s="37"/>
      <c r="N11465" s="37"/>
      <c r="O11465" s="37"/>
      <c r="P11465" s="36"/>
      <c r="S11465" s="36"/>
      <c r="T11465" s="36"/>
      <c r="U11465" s="36"/>
      <c r="V11465" s="36"/>
    </row>
    <row r="11466" spans="11:22" x14ac:dyDescent="0.25">
      <c r="K11466" s="36"/>
      <c r="L11466" s="37"/>
      <c r="M11466" s="37"/>
      <c r="N11466" s="37"/>
      <c r="O11466" s="37"/>
      <c r="P11466" s="36"/>
      <c r="S11466" s="36"/>
      <c r="T11466" s="36"/>
      <c r="U11466" s="36"/>
      <c r="V11466" s="36"/>
    </row>
    <row r="11467" spans="11:22" x14ac:dyDescent="0.25">
      <c r="K11467" s="36"/>
      <c r="L11467" s="37"/>
      <c r="M11467" s="37"/>
      <c r="N11467" s="37"/>
      <c r="O11467" s="37"/>
      <c r="P11467" s="36"/>
      <c r="S11467" s="36"/>
      <c r="T11467" s="36"/>
      <c r="U11467" s="36"/>
      <c r="V11467" s="36"/>
    </row>
    <row r="11468" spans="11:22" x14ac:dyDescent="0.25">
      <c r="K11468" s="36"/>
      <c r="L11468" s="37"/>
      <c r="M11468" s="37"/>
      <c r="N11468" s="37"/>
      <c r="O11468" s="37"/>
      <c r="P11468" s="36"/>
      <c r="S11468" s="36"/>
      <c r="T11468" s="36"/>
      <c r="U11468" s="36"/>
      <c r="V11468" s="36"/>
    </row>
    <row r="11469" spans="11:22" x14ac:dyDescent="0.25">
      <c r="K11469" s="36"/>
      <c r="L11469" s="37"/>
      <c r="M11469" s="37"/>
      <c r="N11469" s="37"/>
      <c r="O11469" s="37"/>
      <c r="P11469" s="36"/>
      <c r="S11469" s="36"/>
      <c r="T11469" s="36"/>
      <c r="U11469" s="36"/>
      <c r="V11469" s="36"/>
    </row>
    <row r="11470" spans="11:22" x14ac:dyDescent="0.25">
      <c r="K11470" s="36"/>
      <c r="L11470" s="37"/>
      <c r="M11470" s="37"/>
      <c r="N11470" s="37"/>
      <c r="O11470" s="37"/>
      <c r="P11470" s="36"/>
      <c r="S11470" s="36"/>
      <c r="T11470" s="36"/>
      <c r="U11470" s="36"/>
      <c r="V11470" s="36"/>
    </row>
    <row r="11471" spans="11:22" x14ac:dyDescent="0.25">
      <c r="K11471" s="36"/>
      <c r="L11471" s="37"/>
      <c r="M11471" s="37"/>
      <c r="N11471" s="37"/>
      <c r="O11471" s="37"/>
      <c r="P11471" s="36"/>
      <c r="S11471" s="36"/>
      <c r="T11471" s="36"/>
      <c r="U11471" s="36"/>
      <c r="V11471" s="36"/>
    </row>
    <row r="11472" spans="11:22" x14ac:dyDescent="0.25">
      <c r="K11472" s="36"/>
      <c r="L11472" s="37"/>
      <c r="M11472" s="37"/>
      <c r="N11472" s="37"/>
      <c r="O11472" s="37"/>
      <c r="P11472" s="36"/>
      <c r="S11472" s="36"/>
      <c r="T11472" s="36"/>
      <c r="U11472" s="36"/>
      <c r="V11472" s="36"/>
    </row>
    <row r="11473" spans="11:22" x14ac:dyDescent="0.25">
      <c r="K11473" s="36"/>
      <c r="L11473" s="37"/>
      <c r="M11473" s="37"/>
      <c r="N11473" s="37"/>
      <c r="O11473" s="37"/>
      <c r="P11473" s="36"/>
      <c r="S11473" s="36"/>
      <c r="T11473" s="36"/>
      <c r="U11473" s="36"/>
      <c r="V11473" s="36"/>
    </row>
    <row r="11474" spans="11:22" x14ac:dyDescent="0.25">
      <c r="K11474" s="36"/>
      <c r="L11474" s="37"/>
      <c r="M11474" s="37"/>
      <c r="N11474" s="37"/>
      <c r="O11474" s="37"/>
      <c r="P11474" s="36"/>
      <c r="S11474" s="36"/>
      <c r="T11474" s="36"/>
      <c r="U11474" s="36"/>
      <c r="V11474" s="36"/>
    </row>
    <row r="11475" spans="11:22" x14ac:dyDescent="0.25">
      <c r="K11475" s="36"/>
      <c r="L11475" s="37"/>
      <c r="M11475" s="37"/>
      <c r="N11475" s="37"/>
      <c r="O11475" s="37"/>
      <c r="P11475" s="36"/>
      <c r="S11475" s="36"/>
      <c r="T11475" s="36"/>
      <c r="U11475" s="36"/>
      <c r="V11475" s="36"/>
    </row>
    <row r="11476" spans="11:22" x14ac:dyDescent="0.25">
      <c r="K11476" s="36"/>
      <c r="L11476" s="37"/>
      <c r="M11476" s="37"/>
      <c r="N11476" s="37"/>
      <c r="O11476" s="37"/>
      <c r="P11476" s="36"/>
      <c r="S11476" s="36"/>
      <c r="T11476" s="36"/>
      <c r="U11476" s="36"/>
      <c r="V11476" s="36"/>
    </row>
    <row r="11477" spans="11:22" x14ac:dyDescent="0.25">
      <c r="K11477" s="36"/>
      <c r="L11477" s="37"/>
      <c r="M11477" s="37"/>
      <c r="N11477" s="37"/>
      <c r="O11477" s="37"/>
      <c r="P11477" s="36"/>
      <c r="S11477" s="36"/>
      <c r="T11477" s="36"/>
      <c r="U11477" s="36"/>
      <c r="V11477" s="36"/>
    </row>
    <row r="11478" spans="11:22" x14ac:dyDescent="0.25">
      <c r="K11478" s="36"/>
      <c r="L11478" s="37"/>
      <c r="M11478" s="37"/>
      <c r="N11478" s="37"/>
      <c r="O11478" s="37"/>
      <c r="P11478" s="36"/>
      <c r="S11478" s="36"/>
      <c r="T11478" s="36"/>
      <c r="U11478" s="36"/>
      <c r="V11478" s="36"/>
    </row>
    <row r="11479" spans="11:22" x14ac:dyDescent="0.25">
      <c r="K11479" s="36"/>
      <c r="L11479" s="37"/>
      <c r="M11479" s="37"/>
      <c r="N11479" s="37"/>
      <c r="O11479" s="37"/>
      <c r="P11479" s="36"/>
      <c r="S11479" s="36"/>
      <c r="T11479" s="36"/>
      <c r="U11479" s="36"/>
      <c r="V11479" s="36"/>
    </row>
    <row r="11480" spans="11:22" x14ac:dyDescent="0.25">
      <c r="K11480" s="36"/>
      <c r="L11480" s="37"/>
      <c r="M11480" s="37"/>
      <c r="N11480" s="37"/>
      <c r="O11480" s="37"/>
      <c r="P11480" s="36"/>
      <c r="S11480" s="36"/>
      <c r="T11480" s="36"/>
      <c r="U11480" s="36"/>
      <c r="V11480" s="36"/>
    </row>
    <row r="11481" spans="11:22" x14ac:dyDescent="0.25">
      <c r="K11481" s="36"/>
      <c r="L11481" s="37"/>
      <c r="M11481" s="37"/>
      <c r="N11481" s="37"/>
      <c r="O11481" s="37"/>
      <c r="P11481" s="36"/>
      <c r="S11481" s="36"/>
      <c r="T11481" s="36"/>
      <c r="U11481" s="36"/>
      <c r="V11481" s="36"/>
    </row>
    <row r="11482" spans="11:22" x14ac:dyDescent="0.25">
      <c r="K11482" s="36"/>
      <c r="L11482" s="37"/>
      <c r="M11482" s="37"/>
      <c r="N11482" s="37"/>
      <c r="O11482" s="37"/>
      <c r="P11482" s="36"/>
      <c r="S11482" s="36"/>
      <c r="T11482" s="36"/>
      <c r="U11482" s="36"/>
      <c r="V11482" s="36"/>
    </row>
    <row r="11483" spans="11:22" x14ac:dyDescent="0.25">
      <c r="K11483" s="36"/>
      <c r="L11483" s="37"/>
      <c r="M11483" s="37"/>
      <c r="N11483" s="37"/>
      <c r="O11483" s="37"/>
      <c r="P11483" s="36"/>
      <c r="S11483" s="36"/>
      <c r="T11483" s="36"/>
      <c r="U11483" s="36"/>
      <c r="V11483" s="36"/>
    </row>
    <row r="11484" spans="11:22" x14ac:dyDescent="0.25">
      <c r="K11484" s="36"/>
      <c r="L11484" s="37"/>
      <c r="M11484" s="37"/>
      <c r="N11484" s="37"/>
      <c r="O11484" s="37"/>
      <c r="P11484" s="36"/>
      <c r="S11484" s="36"/>
      <c r="T11484" s="36"/>
      <c r="U11484" s="36"/>
      <c r="V11484" s="36"/>
    </row>
    <row r="11485" spans="11:22" x14ac:dyDescent="0.25">
      <c r="K11485" s="36"/>
      <c r="L11485" s="37"/>
      <c r="M11485" s="37"/>
      <c r="N11485" s="37"/>
      <c r="O11485" s="37"/>
      <c r="P11485" s="36"/>
      <c r="S11485" s="36"/>
      <c r="T11485" s="36"/>
      <c r="U11485" s="36"/>
      <c r="V11485" s="36"/>
    </row>
    <row r="11486" spans="11:22" x14ac:dyDescent="0.25">
      <c r="K11486" s="36"/>
      <c r="L11486" s="37"/>
      <c r="M11486" s="37"/>
      <c r="N11486" s="37"/>
      <c r="O11486" s="37"/>
      <c r="P11486" s="36"/>
      <c r="S11486" s="36"/>
      <c r="T11486" s="36"/>
      <c r="U11486" s="36"/>
      <c r="V11486" s="36"/>
    </row>
    <row r="11487" spans="11:22" x14ac:dyDescent="0.25">
      <c r="K11487" s="36"/>
      <c r="L11487" s="37"/>
      <c r="M11487" s="37"/>
      <c r="N11487" s="37"/>
      <c r="O11487" s="37"/>
      <c r="P11487" s="36"/>
      <c r="S11487" s="36"/>
      <c r="T11487" s="36"/>
      <c r="U11487" s="36"/>
      <c r="V11487" s="36"/>
    </row>
    <row r="11488" spans="11:22" x14ac:dyDescent="0.25">
      <c r="K11488" s="36"/>
      <c r="L11488" s="37"/>
      <c r="M11488" s="37"/>
      <c r="N11488" s="37"/>
      <c r="O11488" s="37"/>
      <c r="P11488" s="36"/>
      <c r="S11488" s="36"/>
      <c r="T11488" s="36"/>
      <c r="U11488" s="36"/>
      <c r="V11488" s="36"/>
    </row>
    <row r="11489" spans="11:22" x14ac:dyDescent="0.25">
      <c r="K11489" s="36"/>
      <c r="L11489" s="37"/>
      <c r="M11489" s="37"/>
      <c r="N11489" s="37"/>
      <c r="O11489" s="37"/>
      <c r="P11489" s="36"/>
      <c r="S11489" s="36"/>
      <c r="T11489" s="36"/>
      <c r="U11489" s="36"/>
      <c r="V11489" s="36"/>
    </row>
    <row r="11490" spans="11:22" x14ac:dyDescent="0.25">
      <c r="K11490" s="36"/>
      <c r="L11490" s="37"/>
      <c r="M11490" s="37"/>
      <c r="N11490" s="37"/>
      <c r="O11490" s="37"/>
      <c r="P11490" s="36"/>
      <c r="S11490" s="36"/>
      <c r="T11490" s="36"/>
      <c r="U11490" s="36"/>
      <c r="V11490" s="36"/>
    </row>
    <row r="11491" spans="11:22" x14ac:dyDescent="0.25">
      <c r="K11491" s="36"/>
      <c r="L11491" s="37"/>
      <c r="M11491" s="37"/>
      <c r="N11491" s="37"/>
      <c r="O11491" s="37"/>
      <c r="P11491" s="36"/>
      <c r="S11491" s="36"/>
      <c r="T11491" s="36"/>
      <c r="U11491" s="36"/>
      <c r="V11491" s="36"/>
    </row>
    <row r="11492" spans="11:22" x14ac:dyDescent="0.25">
      <c r="K11492" s="36"/>
      <c r="L11492" s="37"/>
      <c r="M11492" s="37"/>
      <c r="N11492" s="37"/>
      <c r="O11492" s="37"/>
      <c r="P11492" s="36"/>
      <c r="S11492" s="36"/>
      <c r="T11492" s="36"/>
      <c r="U11492" s="36"/>
      <c r="V11492" s="36"/>
    </row>
    <row r="11493" spans="11:22" x14ac:dyDescent="0.25">
      <c r="K11493" s="36"/>
      <c r="L11493" s="37"/>
      <c r="M11493" s="37"/>
      <c r="N11493" s="37"/>
      <c r="O11493" s="37"/>
      <c r="P11493" s="36"/>
      <c r="S11493" s="36"/>
      <c r="T11493" s="36"/>
      <c r="U11493" s="36"/>
      <c r="V11493" s="36"/>
    </row>
    <row r="11494" spans="11:22" x14ac:dyDescent="0.25">
      <c r="K11494" s="36"/>
      <c r="L11494" s="37"/>
      <c r="M11494" s="37"/>
      <c r="N11494" s="37"/>
      <c r="O11494" s="37"/>
      <c r="P11494" s="36"/>
      <c r="S11494" s="36"/>
      <c r="T11494" s="36"/>
      <c r="U11494" s="36"/>
      <c r="V11494" s="36"/>
    </row>
    <row r="11495" spans="11:22" x14ac:dyDescent="0.25">
      <c r="K11495" s="36"/>
      <c r="L11495" s="37"/>
      <c r="M11495" s="37"/>
      <c r="N11495" s="37"/>
      <c r="O11495" s="37"/>
      <c r="P11495" s="36"/>
      <c r="S11495" s="36"/>
      <c r="T11495" s="36"/>
      <c r="U11495" s="36"/>
      <c r="V11495" s="36"/>
    </row>
    <row r="11496" spans="11:22" x14ac:dyDescent="0.25">
      <c r="K11496" s="36"/>
      <c r="L11496" s="37"/>
      <c r="M11496" s="37"/>
      <c r="N11496" s="37"/>
      <c r="O11496" s="37"/>
      <c r="P11496" s="36"/>
      <c r="S11496" s="36"/>
      <c r="T11496" s="36"/>
      <c r="U11496" s="36"/>
      <c r="V11496" s="36"/>
    </row>
    <row r="11497" spans="11:22" x14ac:dyDescent="0.25">
      <c r="K11497" s="36"/>
      <c r="L11497" s="37"/>
      <c r="M11497" s="37"/>
      <c r="N11497" s="37"/>
      <c r="O11497" s="37"/>
      <c r="P11497" s="36"/>
      <c r="S11497" s="36"/>
      <c r="T11497" s="36"/>
      <c r="U11497" s="36"/>
      <c r="V11497" s="36"/>
    </row>
    <row r="11498" spans="11:22" x14ac:dyDescent="0.25">
      <c r="K11498" s="36"/>
      <c r="L11498" s="37"/>
      <c r="M11498" s="37"/>
      <c r="N11498" s="37"/>
      <c r="O11498" s="37"/>
      <c r="P11498" s="36"/>
      <c r="S11498" s="36"/>
      <c r="T11498" s="36"/>
      <c r="U11498" s="36"/>
      <c r="V11498" s="36"/>
    </row>
    <row r="11499" spans="11:22" x14ac:dyDescent="0.25">
      <c r="K11499" s="36"/>
      <c r="L11499" s="37"/>
      <c r="M11499" s="37"/>
      <c r="N11499" s="37"/>
      <c r="O11499" s="37"/>
      <c r="P11499" s="36"/>
      <c r="S11499" s="36"/>
      <c r="T11499" s="36"/>
      <c r="U11499" s="36"/>
      <c r="V11499" s="36"/>
    </row>
    <row r="11500" spans="11:22" x14ac:dyDescent="0.25">
      <c r="K11500" s="36"/>
      <c r="L11500" s="37"/>
      <c r="M11500" s="37"/>
      <c r="N11500" s="37"/>
      <c r="O11500" s="37"/>
      <c r="P11500" s="36"/>
      <c r="S11500" s="36"/>
      <c r="T11500" s="36"/>
      <c r="U11500" s="36"/>
      <c r="V11500" s="36"/>
    </row>
    <row r="11501" spans="11:22" x14ac:dyDescent="0.25">
      <c r="K11501" s="36"/>
      <c r="L11501" s="37"/>
      <c r="M11501" s="37"/>
      <c r="N11501" s="37"/>
      <c r="O11501" s="37"/>
      <c r="P11501" s="36"/>
      <c r="S11501" s="36"/>
      <c r="T11501" s="36"/>
      <c r="U11501" s="36"/>
      <c r="V11501" s="36"/>
    </row>
    <row r="11502" spans="11:22" x14ac:dyDescent="0.25">
      <c r="K11502" s="36"/>
      <c r="L11502" s="37"/>
      <c r="M11502" s="37"/>
      <c r="N11502" s="37"/>
      <c r="O11502" s="37"/>
      <c r="P11502" s="36"/>
      <c r="S11502" s="36"/>
      <c r="T11502" s="36"/>
      <c r="U11502" s="36"/>
      <c r="V11502" s="36"/>
    </row>
    <row r="11503" spans="11:22" x14ac:dyDescent="0.25">
      <c r="K11503" s="36"/>
      <c r="L11503" s="37"/>
      <c r="M11503" s="37"/>
      <c r="N11503" s="37"/>
      <c r="O11503" s="37"/>
      <c r="P11503" s="36"/>
      <c r="S11503" s="36"/>
      <c r="T11503" s="36"/>
      <c r="U11503" s="36"/>
      <c r="V11503" s="36"/>
    </row>
    <row r="11504" spans="11:22" x14ac:dyDescent="0.25">
      <c r="K11504" s="36"/>
      <c r="L11504" s="37"/>
      <c r="M11504" s="37"/>
      <c r="N11504" s="37"/>
      <c r="O11504" s="37"/>
      <c r="P11504" s="36"/>
      <c r="S11504" s="36"/>
      <c r="T11504" s="36"/>
      <c r="U11504" s="36"/>
      <c r="V11504" s="36"/>
    </row>
    <row r="11505" spans="11:22" x14ac:dyDescent="0.25">
      <c r="K11505" s="36"/>
      <c r="L11505" s="37"/>
      <c r="M11505" s="37"/>
      <c r="N11505" s="37"/>
      <c r="O11505" s="37"/>
      <c r="P11505" s="36"/>
      <c r="S11505" s="36"/>
      <c r="T11505" s="36"/>
      <c r="U11505" s="36"/>
      <c r="V11505" s="36"/>
    </row>
    <row r="11506" spans="11:22" x14ac:dyDescent="0.25">
      <c r="K11506" s="36"/>
      <c r="L11506" s="37"/>
      <c r="M11506" s="37"/>
      <c r="N11506" s="37"/>
      <c r="O11506" s="37"/>
      <c r="P11506" s="36"/>
      <c r="S11506" s="36"/>
      <c r="T11506" s="36"/>
      <c r="U11506" s="36"/>
      <c r="V11506" s="36"/>
    </row>
    <row r="11507" spans="11:22" x14ac:dyDescent="0.25">
      <c r="K11507" s="36"/>
      <c r="L11507" s="37"/>
      <c r="M11507" s="37"/>
      <c r="N11507" s="37"/>
      <c r="O11507" s="37"/>
      <c r="P11507" s="36"/>
      <c r="S11507" s="36"/>
      <c r="T11507" s="36"/>
      <c r="U11507" s="36"/>
      <c r="V11507" s="36"/>
    </row>
    <row r="11508" spans="11:22" x14ac:dyDescent="0.25">
      <c r="K11508" s="36"/>
      <c r="L11508" s="37"/>
      <c r="M11508" s="37"/>
      <c r="N11508" s="37"/>
      <c r="O11508" s="37"/>
      <c r="P11508" s="36"/>
      <c r="S11508" s="36"/>
      <c r="T11508" s="36"/>
      <c r="U11508" s="36"/>
      <c r="V11508" s="36"/>
    </row>
    <row r="11509" spans="11:22" x14ac:dyDescent="0.25">
      <c r="K11509" s="36"/>
      <c r="L11509" s="37"/>
      <c r="M11509" s="37"/>
      <c r="N11509" s="37"/>
      <c r="O11509" s="37"/>
      <c r="P11509" s="36"/>
      <c r="S11509" s="36"/>
      <c r="T11509" s="36"/>
      <c r="U11509" s="36"/>
      <c r="V11509" s="36"/>
    </row>
    <row r="11510" spans="11:22" x14ac:dyDescent="0.25">
      <c r="K11510" s="36"/>
      <c r="L11510" s="37"/>
      <c r="M11510" s="37"/>
      <c r="N11510" s="37"/>
      <c r="O11510" s="37"/>
      <c r="P11510" s="36"/>
      <c r="S11510" s="36"/>
      <c r="T11510" s="36"/>
      <c r="U11510" s="36"/>
      <c r="V11510" s="36"/>
    </row>
    <row r="11511" spans="11:22" x14ac:dyDescent="0.25">
      <c r="K11511" s="36"/>
      <c r="L11511" s="37"/>
      <c r="M11511" s="37"/>
      <c r="N11511" s="37"/>
      <c r="O11511" s="37"/>
      <c r="P11511" s="36"/>
      <c r="S11511" s="36"/>
      <c r="T11511" s="36"/>
      <c r="U11511" s="36"/>
      <c r="V11511" s="36"/>
    </row>
    <row r="11512" spans="11:22" x14ac:dyDescent="0.25">
      <c r="K11512" s="36"/>
      <c r="L11512" s="37"/>
      <c r="M11512" s="37"/>
      <c r="N11512" s="37"/>
      <c r="O11512" s="37"/>
      <c r="P11512" s="36"/>
      <c r="S11512" s="36"/>
      <c r="T11512" s="36"/>
      <c r="U11512" s="36"/>
      <c r="V11512" s="36"/>
    </row>
    <row r="11513" spans="11:22" x14ac:dyDescent="0.25">
      <c r="K11513" s="36"/>
      <c r="L11513" s="37"/>
      <c r="M11513" s="37"/>
      <c r="N11513" s="37"/>
      <c r="O11513" s="37"/>
      <c r="P11513" s="36"/>
      <c r="S11513" s="36"/>
      <c r="T11513" s="36"/>
      <c r="U11513" s="36"/>
      <c r="V11513" s="36"/>
    </row>
    <row r="11514" spans="11:22" x14ac:dyDescent="0.25">
      <c r="K11514" s="36"/>
      <c r="L11514" s="37"/>
      <c r="M11514" s="37"/>
      <c r="N11514" s="37"/>
      <c r="O11514" s="37"/>
      <c r="P11514" s="36"/>
      <c r="S11514" s="36"/>
      <c r="T11514" s="36"/>
      <c r="U11514" s="36"/>
      <c r="V11514" s="36"/>
    </row>
    <row r="11515" spans="11:22" x14ac:dyDescent="0.25">
      <c r="K11515" s="36"/>
      <c r="L11515" s="37"/>
      <c r="M11515" s="37"/>
      <c r="N11515" s="37"/>
      <c r="O11515" s="37"/>
      <c r="P11515" s="36"/>
      <c r="S11515" s="36"/>
      <c r="T11515" s="36"/>
      <c r="U11515" s="36"/>
      <c r="V11515" s="36"/>
    </row>
    <row r="11516" spans="11:22" x14ac:dyDescent="0.25">
      <c r="K11516" s="36"/>
      <c r="L11516" s="37"/>
      <c r="M11516" s="37"/>
      <c r="N11516" s="37"/>
      <c r="O11516" s="37"/>
      <c r="P11516" s="36"/>
      <c r="S11516" s="36"/>
      <c r="T11516" s="36"/>
      <c r="U11516" s="36"/>
      <c r="V11516" s="36"/>
    </row>
    <row r="11517" spans="11:22" x14ac:dyDescent="0.25">
      <c r="K11517" s="36"/>
      <c r="L11517" s="37"/>
      <c r="M11517" s="37"/>
      <c r="N11517" s="37"/>
      <c r="O11517" s="37"/>
      <c r="P11517" s="36"/>
      <c r="S11517" s="36"/>
      <c r="T11517" s="36"/>
      <c r="U11517" s="36"/>
      <c r="V11517" s="36"/>
    </row>
    <row r="11518" spans="11:22" x14ac:dyDescent="0.25">
      <c r="K11518" s="36"/>
      <c r="L11518" s="37"/>
      <c r="M11518" s="37"/>
      <c r="N11518" s="37"/>
      <c r="O11518" s="37"/>
      <c r="P11518" s="36"/>
      <c r="S11518" s="36"/>
      <c r="T11518" s="36"/>
      <c r="U11518" s="36"/>
      <c r="V11518" s="36"/>
    </row>
    <row r="11519" spans="11:22" x14ac:dyDescent="0.25">
      <c r="K11519" s="36"/>
      <c r="L11519" s="37"/>
      <c r="M11519" s="37"/>
      <c r="N11519" s="37"/>
      <c r="O11519" s="37"/>
      <c r="P11519" s="36"/>
      <c r="S11519" s="36"/>
      <c r="T11519" s="36"/>
      <c r="U11519" s="36"/>
      <c r="V11519" s="36"/>
    </row>
    <row r="11520" spans="11:22" x14ac:dyDescent="0.25">
      <c r="K11520" s="36"/>
      <c r="L11520" s="37"/>
      <c r="M11520" s="37"/>
      <c r="N11520" s="37"/>
      <c r="O11520" s="37"/>
      <c r="P11520" s="36"/>
      <c r="S11520" s="36"/>
      <c r="T11520" s="36"/>
      <c r="U11520" s="36"/>
      <c r="V11520" s="36"/>
    </row>
    <row r="11521" spans="11:22" x14ac:dyDescent="0.25">
      <c r="K11521" s="36"/>
      <c r="L11521" s="37"/>
      <c r="M11521" s="37"/>
      <c r="N11521" s="37"/>
      <c r="O11521" s="37"/>
      <c r="P11521" s="36"/>
      <c r="S11521" s="36"/>
      <c r="T11521" s="36"/>
      <c r="U11521" s="36"/>
      <c r="V11521" s="36"/>
    </row>
    <row r="11522" spans="11:22" x14ac:dyDescent="0.25">
      <c r="K11522" s="36"/>
      <c r="L11522" s="37"/>
      <c r="M11522" s="37"/>
      <c r="N11522" s="37"/>
      <c r="O11522" s="37"/>
      <c r="P11522" s="36"/>
      <c r="S11522" s="36"/>
      <c r="T11522" s="36"/>
      <c r="U11522" s="36"/>
      <c r="V11522" s="36"/>
    </row>
    <row r="11523" spans="11:22" x14ac:dyDescent="0.25">
      <c r="K11523" s="36"/>
      <c r="L11523" s="37"/>
      <c r="M11523" s="37"/>
      <c r="N11523" s="37"/>
      <c r="O11523" s="37"/>
      <c r="P11523" s="36"/>
      <c r="S11523" s="36"/>
      <c r="T11523" s="36"/>
      <c r="U11523" s="36"/>
      <c r="V11523" s="36"/>
    </row>
    <row r="11524" spans="11:22" x14ac:dyDescent="0.25">
      <c r="K11524" s="36"/>
      <c r="L11524" s="37"/>
      <c r="M11524" s="37"/>
      <c r="N11524" s="37"/>
      <c r="O11524" s="37"/>
      <c r="P11524" s="36"/>
      <c r="S11524" s="36"/>
      <c r="T11524" s="36"/>
      <c r="U11524" s="36"/>
      <c r="V11524" s="36"/>
    </row>
    <row r="11525" spans="11:22" x14ac:dyDescent="0.25">
      <c r="K11525" s="36"/>
      <c r="L11525" s="37"/>
      <c r="M11525" s="37"/>
      <c r="N11525" s="37"/>
      <c r="O11525" s="37"/>
      <c r="P11525" s="36"/>
      <c r="S11525" s="36"/>
      <c r="T11525" s="36"/>
      <c r="U11525" s="36"/>
      <c r="V11525" s="36"/>
    </row>
    <row r="11526" spans="11:22" x14ac:dyDescent="0.25">
      <c r="K11526" s="36"/>
      <c r="L11526" s="37"/>
      <c r="M11526" s="37"/>
      <c r="N11526" s="37"/>
      <c r="O11526" s="37"/>
      <c r="P11526" s="36"/>
      <c r="S11526" s="36"/>
      <c r="T11526" s="36"/>
      <c r="U11526" s="36"/>
      <c r="V11526" s="36"/>
    </row>
    <row r="11527" spans="11:22" x14ac:dyDescent="0.25">
      <c r="K11527" s="36"/>
      <c r="L11527" s="37"/>
      <c r="M11527" s="37"/>
      <c r="N11527" s="37"/>
      <c r="O11527" s="37"/>
      <c r="P11527" s="36"/>
      <c r="S11527" s="36"/>
      <c r="T11527" s="36"/>
      <c r="U11527" s="36"/>
      <c r="V11527" s="36"/>
    </row>
    <row r="11528" spans="11:22" x14ac:dyDescent="0.25">
      <c r="K11528" s="36"/>
      <c r="L11528" s="37"/>
      <c r="M11528" s="37"/>
      <c r="N11528" s="37"/>
      <c r="O11528" s="37"/>
      <c r="P11528" s="36"/>
      <c r="S11528" s="36"/>
      <c r="T11528" s="36"/>
      <c r="U11528" s="36"/>
      <c r="V11528" s="36"/>
    </row>
    <row r="11529" spans="11:22" x14ac:dyDescent="0.25">
      <c r="K11529" s="36"/>
      <c r="L11529" s="37"/>
      <c r="M11529" s="37"/>
      <c r="N11529" s="37"/>
      <c r="O11529" s="37"/>
      <c r="P11529" s="36"/>
      <c r="S11529" s="36"/>
      <c r="T11529" s="36"/>
      <c r="U11529" s="36"/>
      <c r="V11529" s="36"/>
    </row>
    <row r="11530" spans="11:22" x14ac:dyDescent="0.25">
      <c r="K11530" s="36"/>
      <c r="L11530" s="37"/>
      <c r="M11530" s="37"/>
      <c r="N11530" s="37"/>
      <c r="O11530" s="37"/>
      <c r="P11530" s="36"/>
      <c r="S11530" s="36"/>
      <c r="T11530" s="36"/>
      <c r="U11530" s="36"/>
      <c r="V11530" s="36"/>
    </row>
    <row r="11531" spans="11:22" x14ac:dyDescent="0.25">
      <c r="K11531" s="36"/>
      <c r="L11531" s="37"/>
      <c r="M11531" s="37"/>
      <c r="N11531" s="37"/>
      <c r="O11531" s="37"/>
      <c r="P11531" s="36"/>
      <c r="S11531" s="36"/>
      <c r="T11531" s="36"/>
      <c r="U11531" s="36"/>
      <c r="V11531" s="36"/>
    </row>
    <row r="11532" spans="11:22" x14ac:dyDescent="0.25">
      <c r="K11532" s="36"/>
      <c r="L11532" s="37"/>
      <c r="M11532" s="37"/>
      <c r="N11532" s="37"/>
      <c r="O11532" s="37"/>
      <c r="P11532" s="36"/>
      <c r="S11532" s="36"/>
      <c r="T11532" s="36"/>
      <c r="U11532" s="36"/>
      <c r="V11532" s="36"/>
    </row>
    <row r="11533" spans="11:22" x14ac:dyDescent="0.25">
      <c r="K11533" s="36"/>
      <c r="L11533" s="37"/>
      <c r="M11533" s="37"/>
      <c r="N11533" s="37"/>
      <c r="O11533" s="37"/>
      <c r="P11533" s="36"/>
      <c r="S11533" s="36"/>
      <c r="T11533" s="36"/>
      <c r="U11533" s="36"/>
      <c r="V11533" s="36"/>
    </row>
    <row r="11534" spans="11:22" x14ac:dyDescent="0.25">
      <c r="K11534" s="36"/>
      <c r="L11534" s="37"/>
      <c r="M11534" s="37"/>
      <c r="N11534" s="37"/>
      <c r="O11534" s="37"/>
      <c r="P11534" s="36"/>
      <c r="S11534" s="36"/>
      <c r="T11534" s="36"/>
      <c r="U11534" s="36"/>
      <c r="V11534" s="36"/>
    </row>
    <row r="11535" spans="11:22" x14ac:dyDescent="0.25">
      <c r="K11535" s="36"/>
      <c r="L11535" s="37"/>
      <c r="M11535" s="37"/>
      <c r="N11535" s="37"/>
      <c r="O11535" s="37"/>
      <c r="P11535" s="36"/>
      <c r="S11535" s="36"/>
      <c r="T11535" s="36"/>
      <c r="U11535" s="36"/>
      <c r="V11535" s="36"/>
    </row>
    <row r="11536" spans="11:22" x14ac:dyDescent="0.25">
      <c r="K11536" s="36"/>
      <c r="L11536" s="37"/>
      <c r="M11536" s="37"/>
      <c r="N11536" s="37"/>
      <c r="O11536" s="37"/>
      <c r="P11536" s="36"/>
      <c r="S11536" s="36"/>
      <c r="T11536" s="36"/>
      <c r="U11536" s="36"/>
      <c r="V11536" s="36"/>
    </row>
    <row r="11537" spans="11:22" x14ac:dyDescent="0.25">
      <c r="K11537" s="36"/>
      <c r="L11537" s="37"/>
      <c r="M11537" s="37"/>
      <c r="N11537" s="37"/>
      <c r="O11537" s="37"/>
      <c r="P11537" s="36"/>
      <c r="S11537" s="36"/>
      <c r="T11537" s="36"/>
      <c r="U11537" s="36"/>
      <c r="V11537" s="36"/>
    </row>
    <row r="11538" spans="11:22" x14ac:dyDescent="0.25">
      <c r="K11538" s="36"/>
      <c r="L11538" s="37"/>
      <c r="M11538" s="37"/>
      <c r="N11538" s="37"/>
      <c r="O11538" s="37"/>
      <c r="P11538" s="36"/>
      <c r="S11538" s="36"/>
      <c r="T11538" s="36"/>
      <c r="U11538" s="36"/>
      <c r="V11538" s="36"/>
    </row>
    <row r="11539" spans="11:22" x14ac:dyDescent="0.25">
      <c r="K11539" s="36"/>
      <c r="L11539" s="37"/>
      <c r="M11539" s="37"/>
      <c r="N11539" s="37"/>
      <c r="O11539" s="37"/>
      <c r="P11539" s="36"/>
      <c r="S11539" s="36"/>
      <c r="T11539" s="36"/>
      <c r="U11539" s="36"/>
      <c r="V11539" s="36"/>
    </row>
    <row r="11540" spans="11:22" x14ac:dyDescent="0.25">
      <c r="K11540" s="36"/>
      <c r="L11540" s="37"/>
      <c r="M11540" s="37"/>
      <c r="N11540" s="37"/>
      <c r="O11540" s="37"/>
      <c r="P11540" s="36"/>
      <c r="S11540" s="36"/>
      <c r="T11540" s="36"/>
      <c r="U11540" s="36"/>
      <c r="V11540" s="36"/>
    </row>
    <row r="11541" spans="11:22" x14ac:dyDescent="0.25">
      <c r="K11541" s="36"/>
      <c r="L11541" s="37"/>
      <c r="M11541" s="37"/>
      <c r="N11541" s="37"/>
      <c r="O11541" s="37"/>
      <c r="P11541" s="36"/>
      <c r="S11541" s="36"/>
      <c r="T11541" s="36"/>
      <c r="U11541" s="36"/>
      <c r="V11541" s="36"/>
    </row>
    <row r="11542" spans="11:22" x14ac:dyDescent="0.25">
      <c r="K11542" s="36"/>
      <c r="L11542" s="37"/>
      <c r="M11542" s="37"/>
      <c r="N11542" s="37"/>
      <c r="O11542" s="37"/>
      <c r="P11542" s="36"/>
      <c r="S11542" s="36"/>
      <c r="T11542" s="36"/>
      <c r="U11542" s="36"/>
      <c r="V11542" s="36"/>
    </row>
    <row r="11543" spans="11:22" x14ac:dyDescent="0.25">
      <c r="K11543" s="36"/>
      <c r="L11543" s="37"/>
      <c r="M11543" s="37"/>
      <c r="N11543" s="37"/>
      <c r="O11543" s="37"/>
      <c r="P11543" s="36"/>
      <c r="S11543" s="36"/>
      <c r="T11543" s="36"/>
      <c r="U11543" s="36"/>
      <c r="V11543" s="36"/>
    </row>
    <row r="11544" spans="11:22" x14ac:dyDescent="0.25">
      <c r="K11544" s="36"/>
      <c r="L11544" s="37"/>
      <c r="M11544" s="37"/>
      <c r="N11544" s="37"/>
      <c r="O11544" s="37"/>
      <c r="P11544" s="36"/>
      <c r="S11544" s="36"/>
      <c r="T11544" s="36"/>
      <c r="U11544" s="36"/>
      <c r="V11544" s="36"/>
    </row>
    <row r="11545" spans="11:22" x14ac:dyDescent="0.25">
      <c r="K11545" s="36"/>
      <c r="L11545" s="37"/>
      <c r="M11545" s="37"/>
      <c r="N11545" s="37"/>
      <c r="O11545" s="37"/>
      <c r="P11545" s="36"/>
      <c r="S11545" s="36"/>
      <c r="T11545" s="36"/>
      <c r="U11545" s="36"/>
      <c r="V11545" s="36"/>
    </row>
    <row r="11546" spans="11:22" x14ac:dyDescent="0.25">
      <c r="K11546" s="36"/>
      <c r="L11546" s="37"/>
      <c r="M11546" s="37"/>
      <c r="N11546" s="37"/>
      <c r="O11546" s="37"/>
      <c r="P11546" s="36"/>
      <c r="S11546" s="36"/>
      <c r="T11546" s="36"/>
      <c r="U11546" s="36"/>
      <c r="V11546" s="36"/>
    </row>
    <row r="11547" spans="11:22" x14ac:dyDescent="0.25">
      <c r="K11547" s="36"/>
      <c r="L11547" s="37"/>
      <c r="M11547" s="37"/>
      <c r="N11547" s="37"/>
      <c r="O11547" s="37"/>
      <c r="P11547" s="36"/>
      <c r="S11547" s="36"/>
      <c r="T11547" s="36"/>
      <c r="U11547" s="36"/>
      <c r="V11547" s="36"/>
    </row>
    <row r="11548" spans="11:22" x14ac:dyDescent="0.25">
      <c r="K11548" s="36"/>
      <c r="L11548" s="37"/>
      <c r="M11548" s="37"/>
      <c r="N11548" s="37"/>
      <c r="O11548" s="37"/>
      <c r="P11548" s="36"/>
      <c r="S11548" s="36"/>
      <c r="T11548" s="36"/>
      <c r="U11548" s="36"/>
      <c r="V11548" s="36"/>
    </row>
    <row r="11549" spans="11:22" x14ac:dyDescent="0.25">
      <c r="K11549" s="36"/>
      <c r="L11549" s="37"/>
      <c r="M11549" s="37"/>
      <c r="N11549" s="37"/>
      <c r="O11549" s="37"/>
      <c r="P11549" s="36"/>
      <c r="S11549" s="36"/>
      <c r="T11549" s="36"/>
      <c r="U11549" s="36"/>
      <c r="V11549" s="36"/>
    </row>
    <row r="11550" spans="11:22" x14ac:dyDescent="0.25">
      <c r="K11550" s="36"/>
      <c r="L11550" s="37"/>
      <c r="M11550" s="37"/>
      <c r="N11550" s="37"/>
      <c r="O11550" s="37"/>
      <c r="P11550" s="36"/>
      <c r="S11550" s="36"/>
      <c r="T11550" s="36"/>
      <c r="U11550" s="36"/>
      <c r="V11550" s="36"/>
    </row>
    <row r="11551" spans="11:22" x14ac:dyDescent="0.25">
      <c r="K11551" s="36"/>
      <c r="L11551" s="37"/>
      <c r="M11551" s="37"/>
      <c r="N11551" s="37"/>
      <c r="O11551" s="37"/>
      <c r="P11551" s="36"/>
      <c r="S11551" s="36"/>
      <c r="T11551" s="36"/>
      <c r="U11551" s="36"/>
      <c r="V11551" s="36"/>
    </row>
    <row r="11552" spans="11:22" x14ac:dyDescent="0.25">
      <c r="K11552" s="36"/>
      <c r="L11552" s="37"/>
      <c r="M11552" s="37"/>
      <c r="N11552" s="37"/>
      <c r="O11552" s="37"/>
      <c r="P11552" s="36"/>
      <c r="S11552" s="36"/>
      <c r="T11552" s="36"/>
      <c r="U11552" s="36"/>
      <c r="V11552" s="36"/>
    </row>
    <row r="11553" spans="11:22" x14ac:dyDescent="0.25">
      <c r="K11553" s="36"/>
      <c r="L11553" s="37"/>
      <c r="M11553" s="37"/>
      <c r="N11553" s="37"/>
      <c r="O11553" s="37"/>
      <c r="P11553" s="36"/>
      <c r="S11553" s="36"/>
      <c r="T11553" s="36"/>
      <c r="U11553" s="36"/>
      <c r="V11553" s="36"/>
    </row>
    <row r="11554" spans="11:22" x14ac:dyDescent="0.25">
      <c r="K11554" s="36"/>
      <c r="L11554" s="37"/>
      <c r="M11554" s="37"/>
      <c r="N11554" s="37"/>
      <c r="O11554" s="37"/>
      <c r="P11554" s="36"/>
      <c r="S11554" s="36"/>
      <c r="T11554" s="36"/>
      <c r="U11554" s="36"/>
      <c r="V11554" s="36"/>
    </row>
    <row r="11555" spans="11:22" x14ac:dyDescent="0.25">
      <c r="K11555" s="36"/>
      <c r="L11555" s="37"/>
      <c r="M11555" s="37"/>
      <c r="N11555" s="37"/>
      <c r="O11555" s="37"/>
      <c r="P11555" s="36"/>
      <c r="S11555" s="36"/>
      <c r="T11555" s="36"/>
      <c r="U11555" s="36"/>
      <c r="V11555" s="36"/>
    </row>
    <row r="11556" spans="11:22" x14ac:dyDescent="0.25">
      <c r="K11556" s="36"/>
      <c r="L11556" s="37"/>
      <c r="M11556" s="37"/>
      <c r="N11556" s="37"/>
      <c r="O11556" s="37"/>
      <c r="P11556" s="36"/>
      <c r="S11556" s="36"/>
      <c r="T11556" s="36"/>
      <c r="U11556" s="36"/>
      <c r="V11556" s="36"/>
    </row>
    <row r="11557" spans="11:22" x14ac:dyDescent="0.25">
      <c r="K11557" s="36"/>
      <c r="L11557" s="37"/>
      <c r="M11557" s="37"/>
      <c r="N11557" s="37"/>
      <c r="O11557" s="37"/>
      <c r="P11557" s="36"/>
      <c r="S11557" s="36"/>
      <c r="T11557" s="36"/>
      <c r="U11557" s="36"/>
      <c r="V11557" s="36"/>
    </row>
    <row r="11558" spans="11:22" x14ac:dyDescent="0.25">
      <c r="K11558" s="36"/>
      <c r="L11558" s="37"/>
      <c r="M11558" s="37"/>
      <c r="N11558" s="37"/>
      <c r="O11558" s="37"/>
      <c r="P11558" s="36"/>
      <c r="S11558" s="36"/>
      <c r="T11558" s="36"/>
      <c r="U11558" s="36"/>
      <c r="V11558" s="36"/>
    </row>
    <row r="11559" spans="11:22" x14ac:dyDescent="0.25">
      <c r="K11559" s="36"/>
      <c r="L11559" s="37"/>
      <c r="M11559" s="37"/>
      <c r="N11559" s="37"/>
      <c r="O11559" s="37"/>
      <c r="P11559" s="36"/>
      <c r="S11559" s="36"/>
      <c r="T11559" s="36"/>
      <c r="U11559" s="36"/>
      <c r="V11559" s="36"/>
    </row>
    <row r="11560" spans="11:22" x14ac:dyDescent="0.25">
      <c r="K11560" s="36"/>
      <c r="L11560" s="37"/>
      <c r="M11560" s="37"/>
      <c r="N11560" s="37"/>
      <c r="O11560" s="37"/>
      <c r="P11560" s="36"/>
      <c r="S11560" s="36"/>
      <c r="T11560" s="36"/>
      <c r="U11560" s="36"/>
      <c r="V11560" s="36"/>
    </row>
    <row r="11561" spans="11:22" x14ac:dyDescent="0.25">
      <c r="K11561" s="36"/>
      <c r="L11561" s="37"/>
      <c r="M11561" s="37"/>
      <c r="N11561" s="37"/>
      <c r="O11561" s="37"/>
      <c r="P11561" s="36"/>
      <c r="S11561" s="36"/>
      <c r="T11561" s="36"/>
      <c r="U11561" s="36"/>
      <c r="V11561" s="36"/>
    </row>
    <row r="11562" spans="11:22" x14ac:dyDescent="0.25">
      <c r="K11562" s="36"/>
      <c r="L11562" s="37"/>
      <c r="M11562" s="37"/>
      <c r="N11562" s="37"/>
      <c r="O11562" s="37"/>
      <c r="P11562" s="36"/>
      <c r="S11562" s="36"/>
      <c r="T11562" s="36"/>
      <c r="U11562" s="36"/>
      <c r="V11562" s="36"/>
    </row>
    <row r="11563" spans="11:22" x14ac:dyDescent="0.25">
      <c r="K11563" s="36"/>
      <c r="L11563" s="37"/>
      <c r="M11563" s="37"/>
      <c r="N11563" s="37"/>
      <c r="O11563" s="37"/>
      <c r="P11563" s="36"/>
      <c r="S11563" s="36"/>
      <c r="T11563" s="36"/>
      <c r="U11563" s="36"/>
      <c r="V11563" s="36"/>
    </row>
    <row r="11564" spans="11:22" x14ac:dyDescent="0.25">
      <c r="K11564" s="36"/>
      <c r="L11564" s="37"/>
      <c r="M11564" s="37"/>
      <c r="N11564" s="37"/>
      <c r="O11564" s="37"/>
      <c r="P11564" s="36"/>
      <c r="S11564" s="36"/>
      <c r="T11564" s="36"/>
      <c r="U11564" s="36"/>
      <c r="V11564" s="36"/>
    </row>
    <row r="11565" spans="11:22" x14ac:dyDescent="0.25">
      <c r="K11565" s="36"/>
      <c r="L11565" s="37"/>
      <c r="M11565" s="37"/>
      <c r="N11565" s="37"/>
      <c r="O11565" s="37"/>
      <c r="P11565" s="36"/>
      <c r="S11565" s="36"/>
      <c r="T11565" s="36"/>
      <c r="U11565" s="36"/>
      <c r="V11565" s="36"/>
    </row>
    <row r="11566" spans="11:22" x14ac:dyDescent="0.25">
      <c r="K11566" s="36"/>
      <c r="L11566" s="37"/>
      <c r="M11566" s="37"/>
      <c r="N11566" s="37"/>
      <c r="O11566" s="37"/>
      <c r="P11566" s="36"/>
      <c r="S11566" s="36"/>
      <c r="T11566" s="36"/>
      <c r="U11566" s="36"/>
      <c r="V11566" s="36"/>
    </row>
    <row r="11567" spans="11:22" x14ac:dyDescent="0.25">
      <c r="K11567" s="36"/>
      <c r="L11567" s="37"/>
      <c r="M11567" s="37"/>
      <c r="N11567" s="37"/>
      <c r="O11567" s="37"/>
      <c r="P11567" s="36"/>
      <c r="S11567" s="36"/>
      <c r="T11567" s="36"/>
      <c r="U11567" s="36"/>
      <c r="V11567" s="36"/>
    </row>
    <row r="11568" spans="11:22" x14ac:dyDescent="0.25">
      <c r="K11568" s="36"/>
      <c r="L11568" s="37"/>
      <c r="M11568" s="37"/>
      <c r="N11568" s="37"/>
      <c r="O11568" s="37"/>
      <c r="P11568" s="36"/>
      <c r="S11568" s="36"/>
      <c r="T11568" s="36"/>
      <c r="U11568" s="36"/>
      <c r="V11568" s="36"/>
    </row>
    <row r="11569" spans="11:22" x14ac:dyDescent="0.25">
      <c r="K11569" s="36"/>
      <c r="L11569" s="37"/>
      <c r="M11569" s="37"/>
      <c r="N11569" s="37"/>
      <c r="O11569" s="37"/>
      <c r="P11569" s="36"/>
      <c r="S11569" s="36"/>
      <c r="T11569" s="36"/>
      <c r="U11569" s="36"/>
      <c r="V11569" s="36"/>
    </row>
    <row r="11570" spans="11:22" x14ac:dyDescent="0.25">
      <c r="K11570" s="36"/>
      <c r="L11570" s="37"/>
      <c r="M11570" s="37"/>
      <c r="N11570" s="37"/>
      <c r="O11570" s="37"/>
      <c r="P11570" s="36"/>
      <c r="S11570" s="36"/>
      <c r="T11570" s="36"/>
      <c r="U11570" s="36"/>
      <c r="V11570" s="36"/>
    </row>
    <row r="11571" spans="11:22" x14ac:dyDescent="0.25">
      <c r="K11571" s="36"/>
      <c r="L11571" s="37"/>
      <c r="M11571" s="37"/>
      <c r="N11571" s="37"/>
      <c r="O11571" s="37"/>
      <c r="P11571" s="36"/>
      <c r="S11571" s="36"/>
      <c r="T11571" s="36"/>
      <c r="U11571" s="36"/>
      <c r="V11571" s="36"/>
    </row>
    <row r="11572" spans="11:22" x14ac:dyDescent="0.25">
      <c r="K11572" s="36"/>
      <c r="L11572" s="37"/>
      <c r="M11572" s="37"/>
      <c r="N11572" s="37"/>
      <c r="O11572" s="37"/>
      <c r="P11572" s="36"/>
      <c r="S11572" s="36"/>
      <c r="T11572" s="36"/>
      <c r="U11572" s="36"/>
      <c r="V11572" s="36"/>
    </row>
    <row r="11573" spans="11:22" x14ac:dyDescent="0.25">
      <c r="K11573" s="36"/>
      <c r="L11573" s="37"/>
      <c r="M11573" s="37"/>
      <c r="N11573" s="37"/>
      <c r="O11573" s="37"/>
      <c r="P11573" s="36"/>
      <c r="S11573" s="36"/>
      <c r="T11573" s="36"/>
      <c r="U11573" s="36"/>
      <c r="V11573" s="36"/>
    </row>
    <row r="11574" spans="11:22" x14ac:dyDescent="0.25">
      <c r="K11574" s="36"/>
      <c r="L11574" s="37"/>
      <c r="M11574" s="37"/>
      <c r="N11574" s="37"/>
      <c r="O11574" s="37"/>
      <c r="P11574" s="36"/>
      <c r="S11574" s="36"/>
      <c r="T11574" s="36"/>
      <c r="U11574" s="36"/>
      <c r="V11574" s="36"/>
    </row>
    <row r="11575" spans="11:22" x14ac:dyDescent="0.25">
      <c r="K11575" s="36"/>
      <c r="L11575" s="37"/>
      <c r="M11575" s="37"/>
      <c r="N11575" s="37"/>
      <c r="O11575" s="37"/>
      <c r="P11575" s="36"/>
      <c r="S11575" s="36"/>
      <c r="T11575" s="36"/>
      <c r="U11575" s="36"/>
      <c r="V11575" s="36"/>
    </row>
    <row r="11576" spans="11:22" x14ac:dyDescent="0.25">
      <c r="K11576" s="36"/>
      <c r="L11576" s="37"/>
      <c r="M11576" s="37"/>
      <c r="N11576" s="37"/>
      <c r="O11576" s="37"/>
      <c r="P11576" s="36"/>
      <c r="S11576" s="36"/>
      <c r="T11576" s="36"/>
      <c r="U11576" s="36"/>
      <c r="V11576" s="36"/>
    </row>
    <row r="11577" spans="11:22" x14ac:dyDescent="0.25">
      <c r="K11577" s="36"/>
      <c r="L11577" s="37"/>
      <c r="M11577" s="37"/>
      <c r="N11577" s="37"/>
      <c r="O11577" s="37"/>
      <c r="P11577" s="36"/>
      <c r="S11577" s="36"/>
      <c r="T11577" s="36"/>
      <c r="U11577" s="36"/>
      <c r="V11577" s="36"/>
    </row>
    <row r="11578" spans="11:22" x14ac:dyDescent="0.25">
      <c r="K11578" s="36"/>
      <c r="L11578" s="37"/>
      <c r="M11578" s="37"/>
      <c r="N11578" s="37"/>
      <c r="O11578" s="37"/>
      <c r="P11578" s="36"/>
      <c r="S11578" s="36"/>
      <c r="T11578" s="36"/>
      <c r="U11578" s="36"/>
      <c r="V11578" s="36"/>
    </row>
    <row r="11579" spans="11:22" x14ac:dyDescent="0.25">
      <c r="K11579" s="36"/>
      <c r="L11579" s="37"/>
      <c r="M11579" s="37"/>
      <c r="N11579" s="37"/>
      <c r="O11579" s="37"/>
      <c r="P11579" s="36"/>
      <c r="S11579" s="36"/>
      <c r="T11579" s="36"/>
      <c r="U11579" s="36"/>
      <c r="V11579" s="36"/>
    </row>
    <row r="11580" spans="11:22" x14ac:dyDescent="0.25">
      <c r="K11580" s="36"/>
      <c r="L11580" s="37"/>
      <c r="M11580" s="37"/>
      <c r="N11580" s="37"/>
      <c r="O11580" s="37"/>
      <c r="P11580" s="36"/>
      <c r="S11580" s="36"/>
      <c r="T11580" s="36"/>
      <c r="U11580" s="36"/>
      <c r="V11580" s="36"/>
    </row>
    <row r="11581" spans="11:22" x14ac:dyDescent="0.25">
      <c r="K11581" s="36"/>
      <c r="L11581" s="37"/>
      <c r="M11581" s="37"/>
      <c r="N11581" s="37"/>
      <c r="O11581" s="37"/>
      <c r="P11581" s="36"/>
      <c r="S11581" s="36"/>
      <c r="T11581" s="36"/>
      <c r="U11581" s="36"/>
      <c r="V11581" s="36"/>
    </row>
    <row r="11582" spans="11:22" x14ac:dyDescent="0.25">
      <c r="K11582" s="36"/>
      <c r="L11582" s="37"/>
      <c r="M11582" s="37"/>
      <c r="N11582" s="37"/>
      <c r="O11582" s="37"/>
      <c r="P11582" s="36"/>
      <c r="S11582" s="36"/>
      <c r="T11582" s="36"/>
      <c r="U11582" s="36"/>
      <c r="V11582" s="36"/>
    </row>
    <row r="11583" spans="11:22" x14ac:dyDescent="0.25">
      <c r="K11583" s="36"/>
      <c r="L11583" s="37"/>
      <c r="M11583" s="37"/>
      <c r="N11583" s="37"/>
      <c r="O11583" s="37"/>
      <c r="P11583" s="36"/>
      <c r="S11583" s="36"/>
      <c r="T11583" s="36"/>
      <c r="U11583" s="36"/>
      <c r="V11583" s="36"/>
    </row>
    <row r="11584" spans="11:22" x14ac:dyDescent="0.25">
      <c r="K11584" s="36"/>
      <c r="L11584" s="37"/>
      <c r="M11584" s="37"/>
      <c r="N11584" s="37"/>
      <c r="O11584" s="37"/>
      <c r="P11584" s="36"/>
      <c r="S11584" s="36"/>
      <c r="T11584" s="36"/>
      <c r="U11584" s="36"/>
      <c r="V11584" s="36"/>
    </row>
    <row r="11585" spans="11:22" x14ac:dyDescent="0.25">
      <c r="K11585" s="36"/>
      <c r="L11585" s="37"/>
      <c r="M11585" s="37"/>
      <c r="N11585" s="37"/>
      <c r="O11585" s="37"/>
      <c r="P11585" s="36"/>
      <c r="S11585" s="36"/>
      <c r="T11585" s="36"/>
      <c r="U11585" s="36"/>
      <c r="V11585" s="36"/>
    </row>
    <row r="11586" spans="11:22" x14ac:dyDescent="0.25">
      <c r="K11586" s="36"/>
      <c r="L11586" s="37"/>
      <c r="M11586" s="37"/>
      <c r="N11586" s="37"/>
      <c r="O11586" s="37"/>
      <c r="P11586" s="36"/>
      <c r="S11586" s="36"/>
      <c r="T11586" s="36"/>
      <c r="U11586" s="36"/>
      <c r="V11586" s="36"/>
    </row>
    <row r="11587" spans="11:22" x14ac:dyDescent="0.25">
      <c r="K11587" s="36"/>
      <c r="L11587" s="37"/>
      <c r="M11587" s="37"/>
      <c r="N11587" s="37"/>
      <c r="O11587" s="37"/>
      <c r="P11587" s="36"/>
      <c r="S11587" s="36"/>
      <c r="T11587" s="36"/>
      <c r="U11587" s="36"/>
      <c r="V11587" s="36"/>
    </row>
    <row r="11588" spans="11:22" x14ac:dyDescent="0.25">
      <c r="K11588" s="36"/>
      <c r="L11588" s="37"/>
      <c r="M11588" s="37"/>
      <c r="N11588" s="37"/>
      <c r="O11588" s="37"/>
      <c r="P11588" s="36"/>
      <c r="S11588" s="36"/>
      <c r="T11588" s="36"/>
      <c r="U11588" s="36"/>
      <c r="V11588" s="36"/>
    </row>
    <row r="11589" spans="11:22" x14ac:dyDescent="0.25">
      <c r="K11589" s="36"/>
      <c r="L11589" s="37"/>
      <c r="M11589" s="37"/>
      <c r="N11589" s="37"/>
      <c r="O11589" s="37"/>
      <c r="P11589" s="36"/>
      <c r="S11589" s="36"/>
      <c r="T11589" s="36"/>
      <c r="U11589" s="36"/>
      <c r="V11589" s="36"/>
    </row>
    <row r="11590" spans="11:22" x14ac:dyDescent="0.25">
      <c r="K11590" s="36"/>
      <c r="L11590" s="37"/>
      <c r="M11590" s="37"/>
      <c r="N11590" s="37"/>
      <c r="O11590" s="37"/>
      <c r="P11590" s="36"/>
      <c r="S11590" s="36"/>
      <c r="T11590" s="36"/>
      <c r="U11590" s="36"/>
      <c r="V11590" s="36"/>
    </row>
    <row r="11591" spans="11:22" x14ac:dyDescent="0.25">
      <c r="K11591" s="36"/>
      <c r="L11591" s="37"/>
      <c r="M11591" s="37"/>
      <c r="N11591" s="37"/>
      <c r="O11591" s="37"/>
      <c r="P11591" s="36"/>
      <c r="S11591" s="36"/>
      <c r="T11591" s="36"/>
      <c r="U11591" s="36"/>
      <c r="V11591" s="36"/>
    </row>
    <row r="11592" spans="11:22" x14ac:dyDescent="0.25">
      <c r="K11592" s="36"/>
      <c r="L11592" s="37"/>
      <c r="M11592" s="37"/>
      <c r="N11592" s="37"/>
      <c r="O11592" s="37"/>
      <c r="P11592" s="36"/>
      <c r="S11592" s="36"/>
      <c r="T11592" s="36"/>
      <c r="U11592" s="36"/>
      <c r="V11592" s="36"/>
    </row>
    <row r="11593" spans="11:22" x14ac:dyDescent="0.25">
      <c r="K11593" s="36"/>
      <c r="L11593" s="37"/>
      <c r="M11593" s="37"/>
      <c r="N11593" s="37"/>
      <c r="O11593" s="37"/>
      <c r="P11593" s="36"/>
      <c r="S11593" s="36"/>
      <c r="T11593" s="36"/>
      <c r="U11593" s="36"/>
      <c r="V11593" s="36"/>
    </row>
    <row r="11594" spans="11:22" x14ac:dyDescent="0.25">
      <c r="K11594" s="36"/>
      <c r="L11594" s="37"/>
      <c r="M11594" s="37"/>
      <c r="N11594" s="37"/>
      <c r="O11594" s="37"/>
      <c r="P11594" s="36"/>
      <c r="S11594" s="36"/>
      <c r="T11594" s="36"/>
      <c r="U11594" s="36"/>
      <c r="V11594" s="36"/>
    </row>
    <row r="11595" spans="11:22" x14ac:dyDescent="0.25">
      <c r="K11595" s="36"/>
      <c r="L11595" s="37"/>
      <c r="M11595" s="37"/>
      <c r="N11595" s="37"/>
      <c r="O11595" s="37"/>
      <c r="P11595" s="36"/>
      <c r="S11595" s="36"/>
      <c r="T11595" s="36"/>
      <c r="U11595" s="36"/>
      <c r="V11595" s="36"/>
    </row>
    <row r="11596" spans="11:22" x14ac:dyDescent="0.25">
      <c r="K11596" s="36"/>
      <c r="L11596" s="37"/>
      <c r="M11596" s="37"/>
      <c r="N11596" s="37"/>
      <c r="O11596" s="37"/>
      <c r="P11596" s="36"/>
      <c r="S11596" s="36"/>
      <c r="T11596" s="36"/>
      <c r="U11596" s="36"/>
      <c r="V11596" s="36"/>
    </row>
    <row r="11597" spans="11:22" x14ac:dyDescent="0.25">
      <c r="K11597" s="36"/>
      <c r="L11597" s="37"/>
      <c r="M11597" s="37"/>
      <c r="N11597" s="37"/>
      <c r="O11597" s="37"/>
      <c r="P11597" s="36"/>
      <c r="S11597" s="36"/>
      <c r="T11597" s="36"/>
      <c r="U11597" s="36"/>
      <c r="V11597" s="36"/>
    </row>
    <row r="11598" spans="11:22" x14ac:dyDescent="0.25">
      <c r="K11598" s="36"/>
      <c r="L11598" s="37"/>
      <c r="M11598" s="37"/>
      <c r="N11598" s="37"/>
      <c r="O11598" s="37"/>
      <c r="P11598" s="36"/>
      <c r="S11598" s="36"/>
      <c r="T11598" s="36"/>
      <c r="U11598" s="36"/>
      <c r="V11598" s="36"/>
    </row>
    <row r="11599" spans="11:22" x14ac:dyDescent="0.25">
      <c r="K11599" s="36"/>
      <c r="L11599" s="37"/>
      <c r="M11599" s="37"/>
      <c r="N11599" s="37"/>
      <c r="O11599" s="37"/>
      <c r="P11599" s="36"/>
      <c r="S11599" s="36"/>
      <c r="T11599" s="36"/>
      <c r="U11599" s="36"/>
      <c r="V11599" s="36"/>
    </row>
    <row r="11600" spans="11:22" x14ac:dyDescent="0.25">
      <c r="K11600" s="36"/>
      <c r="L11600" s="37"/>
      <c r="M11600" s="37"/>
      <c r="N11600" s="37"/>
      <c r="O11600" s="37"/>
      <c r="P11600" s="36"/>
      <c r="S11600" s="36"/>
      <c r="T11600" s="36"/>
      <c r="U11600" s="36"/>
      <c r="V11600" s="36"/>
    </row>
    <row r="11601" spans="11:22" x14ac:dyDescent="0.25">
      <c r="K11601" s="36"/>
      <c r="L11601" s="37"/>
      <c r="M11601" s="37"/>
      <c r="N11601" s="37"/>
      <c r="O11601" s="37"/>
      <c r="P11601" s="36"/>
      <c r="S11601" s="36"/>
      <c r="T11601" s="36"/>
      <c r="U11601" s="36"/>
      <c r="V11601" s="36"/>
    </row>
    <row r="11602" spans="11:22" x14ac:dyDescent="0.25">
      <c r="K11602" s="36"/>
      <c r="L11602" s="37"/>
      <c r="M11602" s="37"/>
      <c r="N11602" s="37"/>
      <c r="O11602" s="37"/>
      <c r="P11602" s="36"/>
      <c r="S11602" s="36"/>
      <c r="T11602" s="36"/>
      <c r="U11602" s="36"/>
      <c r="V11602" s="36"/>
    </row>
    <row r="11603" spans="11:22" x14ac:dyDescent="0.25">
      <c r="K11603" s="36"/>
      <c r="L11603" s="37"/>
      <c r="M11603" s="37"/>
      <c r="N11603" s="37"/>
      <c r="O11603" s="37"/>
      <c r="P11603" s="36"/>
      <c r="S11603" s="36"/>
      <c r="T11603" s="36"/>
      <c r="U11603" s="36"/>
      <c r="V11603" s="36"/>
    </row>
    <row r="11604" spans="11:22" x14ac:dyDescent="0.25">
      <c r="K11604" s="36"/>
      <c r="L11604" s="37"/>
      <c r="M11604" s="37"/>
      <c r="N11604" s="37"/>
      <c r="O11604" s="37"/>
      <c r="P11604" s="36"/>
      <c r="S11604" s="36"/>
      <c r="T11604" s="36"/>
      <c r="U11604" s="36"/>
      <c r="V11604" s="36"/>
    </row>
    <row r="11605" spans="11:22" x14ac:dyDescent="0.25">
      <c r="K11605" s="36"/>
      <c r="L11605" s="37"/>
      <c r="M11605" s="37"/>
      <c r="N11605" s="37"/>
      <c r="O11605" s="37"/>
      <c r="P11605" s="36"/>
      <c r="S11605" s="36"/>
      <c r="T11605" s="36"/>
      <c r="U11605" s="36"/>
      <c r="V11605" s="36"/>
    </row>
    <row r="11606" spans="11:22" x14ac:dyDescent="0.25">
      <c r="K11606" s="36"/>
      <c r="L11606" s="37"/>
      <c r="M11606" s="37"/>
      <c r="N11606" s="37"/>
      <c r="O11606" s="37"/>
      <c r="P11606" s="36"/>
      <c r="S11606" s="36"/>
      <c r="T11606" s="36"/>
      <c r="U11606" s="36"/>
      <c r="V11606" s="36"/>
    </row>
    <row r="11607" spans="11:22" x14ac:dyDescent="0.25">
      <c r="K11607" s="36"/>
      <c r="L11607" s="37"/>
      <c r="M11607" s="37"/>
      <c r="N11607" s="37"/>
      <c r="O11607" s="37"/>
      <c r="P11607" s="36"/>
      <c r="S11607" s="36"/>
      <c r="T11607" s="36"/>
      <c r="U11607" s="36"/>
      <c r="V11607" s="36"/>
    </row>
    <row r="11608" spans="11:22" x14ac:dyDescent="0.25">
      <c r="K11608" s="36"/>
      <c r="L11608" s="37"/>
      <c r="M11608" s="37"/>
      <c r="N11608" s="37"/>
      <c r="O11608" s="37"/>
      <c r="P11608" s="36"/>
      <c r="S11608" s="36"/>
      <c r="T11608" s="36"/>
      <c r="U11608" s="36"/>
      <c r="V11608" s="36"/>
    </row>
    <row r="11609" spans="11:22" x14ac:dyDescent="0.25">
      <c r="K11609" s="36"/>
      <c r="L11609" s="37"/>
      <c r="M11609" s="37"/>
      <c r="N11609" s="37"/>
      <c r="O11609" s="37"/>
      <c r="P11609" s="36"/>
      <c r="S11609" s="36"/>
      <c r="T11609" s="36"/>
      <c r="U11609" s="36"/>
      <c r="V11609" s="36"/>
    </row>
    <row r="11610" spans="11:22" x14ac:dyDescent="0.25">
      <c r="K11610" s="36"/>
      <c r="L11610" s="37"/>
      <c r="M11610" s="37"/>
      <c r="N11610" s="37"/>
      <c r="O11610" s="37"/>
      <c r="P11610" s="36"/>
      <c r="S11610" s="36"/>
      <c r="T11610" s="36"/>
      <c r="U11610" s="36"/>
      <c r="V11610" s="36"/>
    </row>
    <row r="11611" spans="11:22" x14ac:dyDescent="0.25">
      <c r="K11611" s="36"/>
      <c r="L11611" s="37"/>
      <c r="M11611" s="37"/>
      <c r="N11611" s="37"/>
      <c r="O11611" s="37"/>
      <c r="P11611" s="36"/>
      <c r="S11611" s="36"/>
      <c r="T11611" s="36"/>
      <c r="U11611" s="36"/>
      <c r="V11611" s="36"/>
    </row>
    <row r="11612" spans="11:22" x14ac:dyDescent="0.25">
      <c r="K11612" s="36"/>
      <c r="L11612" s="37"/>
      <c r="M11612" s="37"/>
      <c r="N11612" s="37"/>
      <c r="O11612" s="37"/>
      <c r="P11612" s="36"/>
      <c r="S11612" s="36"/>
      <c r="T11612" s="36"/>
      <c r="U11612" s="36"/>
      <c r="V11612" s="36"/>
    </row>
    <row r="11613" spans="11:22" x14ac:dyDescent="0.25">
      <c r="K11613" s="36"/>
      <c r="L11613" s="37"/>
      <c r="M11613" s="37"/>
      <c r="N11613" s="37"/>
      <c r="O11613" s="37"/>
      <c r="P11613" s="36"/>
      <c r="S11613" s="36"/>
      <c r="T11613" s="36"/>
      <c r="U11613" s="36"/>
      <c r="V11613" s="36"/>
    </row>
    <row r="11614" spans="11:22" x14ac:dyDescent="0.25">
      <c r="K11614" s="36"/>
      <c r="L11614" s="37"/>
      <c r="M11614" s="37"/>
      <c r="N11614" s="37"/>
      <c r="O11614" s="37"/>
      <c r="P11614" s="36"/>
      <c r="S11614" s="36"/>
      <c r="T11614" s="36"/>
      <c r="U11614" s="36"/>
      <c r="V11614" s="36"/>
    </row>
    <row r="11615" spans="11:22" x14ac:dyDescent="0.25">
      <c r="K11615" s="36"/>
      <c r="L11615" s="37"/>
      <c r="M11615" s="37"/>
      <c r="N11615" s="37"/>
      <c r="O11615" s="37"/>
      <c r="P11615" s="36"/>
      <c r="S11615" s="36"/>
      <c r="T11615" s="36"/>
      <c r="U11615" s="36"/>
      <c r="V11615" s="36"/>
    </row>
    <row r="11616" spans="11:22" x14ac:dyDescent="0.25">
      <c r="K11616" s="36"/>
      <c r="L11616" s="37"/>
      <c r="M11616" s="37"/>
      <c r="N11616" s="37"/>
      <c r="O11616" s="37"/>
      <c r="P11616" s="36"/>
      <c r="S11616" s="36"/>
      <c r="T11616" s="36"/>
      <c r="U11616" s="36"/>
      <c r="V11616" s="36"/>
    </row>
    <row r="11617" spans="11:22" x14ac:dyDescent="0.25">
      <c r="K11617" s="36"/>
      <c r="L11617" s="37"/>
      <c r="M11617" s="37"/>
      <c r="N11617" s="37"/>
      <c r="O11617" s="37"/>
      <c r="P11617" s="36"/>
      <c r="S11617" s="36"/>
      <c r="T11617" s="36"/>
      <c r="U11617" s="36"/>
      <c r="V11617" s="36"/>
    </row>
    <row r="11618" spans="11:22" x14ac:dyDescent="0.25">
      <c r="K11618" s="36"/>
      <c r="L11618" s="37"/>
      <c r="M11618" s="37"/>
      <c r="N11618" s="37"/>
      <c r="O11618" s="37"/>
      <c r="P11618" s="36"/>
      <c r="S11618" s="36"/>
      <c r="T11618" s="36"/>
      <c r="U11618" s="36"/>
      <c r="V11618" s="36"/>
    </row>
    <row r="11619" spans="11:22" x14ac:dyDescent="0.25">
      <c r="K11619" s="36"/>
      <c r="L11619" s="37"/>
      <c r="M11619" s="37"/>
      <c r="N11619" s="37"/>
      <c r="O11619" s="37"/>
      <c r="P11619" s="36"/>
      <c r="S11619" s="36"/>
      <c r="T11619" s="36"/>
      <c r="U11619" s="36"/>
      <c r="V11619" s="36"/>
    </row>
    <row r="11620" spans="11:22" x14ac:dyDescent="0.25">
      <c r="K11620" s="36"/>
      <c r="L11620" s="37"/>
      <c r="M11620" s="37"/>
      <c r="N11620" s="37"/>
      <c r="O11620" s="37"/>
      <c r="P11620" s="36"/>
      <c r="S11620" s="36"/>
      <c r="T11620" s="36"/>
      <c r="U11620" s="36"/>
      <c r="V11620" s="36"/>
    </row>
    <row r="11621" spans="11:22" x14ac:dyDescent="0.25">
      <c r="K11621" s="36"/>
      <c r="L11621" s="37"/>
      <c r="M11621" s="37"/>
      <c r="N11621" s="37"/>
      <c r="O11621" s="37"/>
      <c r="P11621" s="36"/>
      <c r="S11621" s="36"/>
      <c r="T11621" s="36"/>
      <c r="U11621" s="36"/>
      <c r="V11621" s="36"/>
    </row>
    <row r="11622" spans="11:22" x14ac:dyDescent="0.25">
      <c r="K11622" s="36"/>
      <c r="L11622" s="37"/>
      <c r="M11622" s="37"/>
      <c r="N11622" s="37"/>
      <c r="O11622" s="37"/>
      <c r="P11622" s="36"/>
      <c r="S11622" s="36"/>
      <c r="T11622" s="36"/>
      <c r="U11622" s="36"/>
      <c r="V11622" s="36"/>
    </row>
    <row r="11623" spans="11:22" x14ac:dyDescent="0.25">
      <c r="K11623" s="36"/>
      <c r="L11623" s="37"/>
      <c r="M11623" s="37"/>
      <c r="N11623" s="37"/>
      <c r="O11623" s="37"/>
      <c r="P11623" s="36"/>
      <c r="S11623" s="36"/>
      <c r="T11623" s="36"/>
      <c r="U11623" s="36"/>
      <c r="V11623" s="36"/>
    </row>
    <row r="11624" spans="11:22" x14ac:dyDescent="0.25">
      <c r="K11624" s="36"/>
      <c r="L11624" s="37"/>
      <c r="M11624" s="37"/>
      <c r="N11624" s="37"/>
      <c r="O11624" s="37"/>
      <c r="P11624" s="36"/>
      <c r="S11624" s="36"/>
      <c r="T11624" s="36"/>
      <c r="U11624" s="36"/>
      <c r="V11624" s="36"/>
    </row>
    <row r="11625" spans="11:22" x14ac:dyDescent="0.25">
      <c r="K11625" s="36"/>
      <c r="L11625" s="37"/>
      <c r="M11625" s="37"/>
      <c r="N11625" s="37"/>
      <c r="O11625" s="37"/>
      <c r="P11625" s="36"/>
      <c r="S11625" s="36"/>
      <c r="T11625" s="36"/>
      <c r="U11625" s="36"/>
      <c r="V11625" s="36"/>
    </row>
    <row r="11626" spans="11:22" x14ac:dyDescent="0.25">
      <c r="K11626" s="36"/>
      <c r="L11626" s="37"/>
      <c r="M11626" s="37"/>
      <c r="N11626" s="37"/>
      <c r="O11626" s="37"/>
      <c r="P11626" s="36"/>
      <c r="S11626" s="36"/>
      <c r="T11626" s="36"/>
      <c r="U11626" s="36"/>
      <c r="V11626" s="36"/>
    </row>
    <row r="11627" spans="11:22" x14ac:dyDescent="0.25">
      <c r="K11627" s="36"/>
      <c r="L11627" s="37"/>
      <c r="M11627" s="37"/>
      <c r="N11627" s="37"/>
      <c r="O11627" s="37"/>
      <c r="P11627" s="36"/>
      <c r="S11627" s="36"/>
      <c r="T11627" s="36"/>
      <c r="U11627" s="36"/>
      <c r="V11627" s="36"/>
    </row>
    <row r="11628" spans="11:22" x14ac:dyDescent="0.25">
      <c r="K11628" s="36"/>
      <c r="L11628" s="37"/>
      <c r="M11628" s="37"/>
      <c r="N11628" s="37"/>
      <c r="O11628" s="37"/>
      <c r="P11628" s="36"/>
      <c r="S11628" s="36"/>
      <c r="T11628" s="36"/>
      <c r="U11628" s="36"/>
      <c r="V11628" s="36"/>
    </row>
    <row r="11629" spans="11:22" x14ac:dyDescent="0.25">
      <c r="K11629" s="36"/>
      <c r="L11629" s="37"/>
      <c r="M11629" s="37"/>
      <c r="N11629" s="37"/>
      <c r="O11629" s="37"/>
      <c r="P11629" s="36"/>
      <c r="S11629" s="36"/>
      <c r="T11629" s="36"/>
      <c r="U11629" s="36"/>
      <c r="V11629" s="36"/>
    </row>
    <row r="11630" spans="11:22" x14ac:dyDescent="0.25">
      <c r="K11630" s="36"/>
      <c r="L11630" s="37"/>
      <c r="M11630" s="37"/>
      <c r="N11630" s="37"/>
      <c r="O11630" s="37"/>
      <c r="P11630" s="36"/>
      <c r="S11630" s="36"/>
      <c r="T11630" s="36"/>
      <c r="U11630" s="36"/>
      <c r="V11630" s="36"/>
    </row>
    <row r="11631" spans="11:22" x14ac:dyDescent="0.25">
      <c r="K11631" s="36"/>
      <c r="L11631" s="37"/>
      <c r="M11631" s="37"/>
      <c r="N11631" s="37"/>
      <c r="O11631" s="37"/>
      <c r="P11631" s="36"/>
      <c r="S11631" s="36"/>
      <c r="T11631" s="36"/>
      <c r="U11631" s="36"/>
      <c r="V11631" s="36"/>
    </row>
    <row r="11632" spans="11:22" x14ac:dyDescent="0.25">
      <c r="K11632" s="36"/>
      <c r="L11632" s="37"/>
      <c r="M11632" s="37"/>
      <c r="N11632" s="37"/>
      <c r="O11632" s="37"/>
      <c r="P11632" s="36"/>
      <c r="S11632" s="36"/>
      <c r="T11632" s="36"/>
      <c r="U11632" s="36"/>
      <c r="V11632" s="36"/>
    </row>
    <row r="11633" spans="11:22" x14ac:dyDescent="0.25">
      <c r="K11633" s="36"/>
      <c r="L11633" s="37"/>
      <c r="M11633" s="37"/>
      <c r="N11633" s="37"/>
      <c r="O11633" s="37"/>
      <c r="P11633" s="36"/>
      <c r="S11633" s="36"/>
      <c r="T11633" s="36"/>
      <c r="U11633" s="36"/>
      <c r="V11633" s="36"/>
    </row>
    <row r="11634" spans="11:22" x14ac:dyDescent="0.25">
      <c r="K11634" s="36"/>
      <c r="L11634" s="37"/>
      <c r="M11634" s="37"/>
      <c r="N11634" s="37"/>
      <c r="O11634" s="37"/>
      <c r="P11634" s="36"/>
      <c r="S11634" s="36"/>
      <c r="T11634" s="36"/>
      <c r="U11634" s="36"/>
      <c r="V11634" s="36"/>
    </row>
    <row r="11635" spans="11:22" x14ac:dyDescent="0.25">
      <c r="K11635" s="36"/>
      <c r="L11635" s="37"/>
      <c r="M11635" s="37"/>
      <c r="N11635" s="37"/>
      <c r="O11635" s="37"/>
      <c r="P11635" s="36"/>
      <c r="S11635" s="36"/>
      <c r="T11635" s="36"/>
      <c r="U11635" s="36"/>
      <c r="V11635" s="36"/>
    </row>
    <row r="11636" spans="11:22" x14ac:dyDescent="0.25">
      <c r="K11636" s="36"/>
      <c r="L11636" s="37"/>
      <c r="M11636" s="37"/>
      <c r="N11636" s="37"/>
      <c r="O11636" s="37"/>
      <c r="P11636" s="36"/>
      <c r="S11636" s="36"/>
      <c r="T11636" s="36"/>
      <c r="U11636" s="36"/>
      <c r="V11636" s="36"/>
    </row>
    <row r="11637" spans="11:22" x14ac:dyDescent="0.25">
      <c r="K11637" s="36"/>
      <c r="L11637" s="37"/>
      <c r="M11637" s="37"/>
      <c r="N11637" s="37"/>
      <c r="O11637" s="37"/>
      <c r="P11637" s="36"/>
      <c r="S11637" s="36"/>
      <c r="T11637" s="36"/>
      <c r="U11637" s="36"/>
      <c r="V11637" s="36"/>
    </row>
    <row r="11638" spans="11:22" x14ac:dyDescent="0.25">
      <c r="K11638" s="36"/>
      <c r="L11638" s="37"/>
      <c r="M11638" s="37"/>
      <c r="N11638" s="37"/>
      <c r="O11638" s="37"/>
      <c r="P11638" s="36"/>
      <c r="S11638" s="36"/>
      <c r="T11638" s="36"/>
      <c r="U11638" s="36"/>
      <c r="V11638" s="36"/>
    </row>
    <row r="11639" spans="11:22" x14ac:dyDescent="0.25">
      <c r="K11639" s="36"/>
      <c r="L11639" s="37"/>
      <c r="M11639" s="37"/>
      <c r="N11639" s="37"/>
      <c r="O11639" s="37"/>
      <c r="P11639" s="36"/>
      <c r="S11639" s="36"/>
      <c r="T11639" s="36"/>
      <c r="U11639" s="36"/>
      <c r="V11639" s="36"/>
    </row>
    <row r="11640" spans="11:22" x14ac:dyDescent="0.25">
      <c r="K11640" s="36"/>
      <c r="L11640" s="37"/>
      <c r="M11640" s="37"/>
      <c r="N11640" s="37"/>
      <c r="O11640" s="37"/>
      <c r="P11640" s="36"/>
      <c r="S11640" s="36"/>
      <c r="T11640" s="36"/>
      <c r="U11640" s="36"/>
      <c r="V11640" s="36"/>
    </row>
    <row r="11641" spans="11:22" x14ac:dyDescent="0.25">
      <c r="K11641" s="36"/>
      <c r="L11641" s="37"/>
      <c r="M11641" s="37"/>
      <c r="N11641" s="37"/>
      <c r="O11641" s="37"/>
      <c r="P11641" s="36"/>
      <c r="S11641" s="36"/>
      <c r="T11641" s="36"/>
      <c r="U11641" s="36"/>
      <c r="V11641" s="36"/>
    </row>
    <row r="11642" spans="11:22" x14ac:dyDescent="0.25">
      <c r="K11642" s="36"/>
      <c r="L11642" s="37"/>
      <c r="M11642" s="37"/>
      <c r="N11642" s="37"/>
      <c r="O11642" s="37"/>
      <c r="P11642" s="36"/>
      <c r="S11642" s="36"/>
      <c r="T11642" s="36"/>
      <c r="U11642" s="36"/>
      <c r="V11642" s="36"/>
    </row>
    <row r="11643" spans="11:22" x14ac:dyDescent="0.25">
      <c r="K11643" s="36"/>
      <c r="L11643" s="37"/>
      <c r="M11643" s="37"/>
      <c r="N11643" s="37"/>
      <c r="O11643" s="37"/>
      <c r="P11643" s="36"/>
      <c r="S11643" s="36"/>
      <c r="T11643" s="36"/>
      <c r="U11643" s="36"/>
      <c r="V11643" s="36"/>
    </row>
    <row r="11644" spans="11:22" x14ac:dyDescent="0.25">
      <c r="K11644" s="36"/>
      <c r="L11644" s="37"/>
      <c r="M11644" s="37"/>
      <c r="N11644" s="37"/>
      <c r="O11644" s="37"/>
      <c r="P11644" s="36"/>
      <c r="S11644" s="36"/>
      <c r="T11644" s="36"/>
      <c r="U11644" s="36"/>
      <c r="V11644" s="36"/>
    </row>
    <row r="11645" spans="11:22" x14ac:dyDescent="0.25">
      <c r="K11645" s="36"/>
      <c r="L11645" s="37"/>
      <c r="M11645" s="37"/>
      <c r="N11645" s="37"/>
      <c r="O11645" s="37"/>
      <c r="P11645" s="36"/>
      <c r="S11645" s="36"/>
      <c r="T11645" s="36"/>
      <c r="U11645" s="36"/>
      <c r="V11645" s="36"/>
    </row>
    <row r="11646" spans="11:22" x14ac:dyDescent="0.25">
      <c r="K11646" s="36"/>
      <c r="L11646" s="37"/>
      <c r="M11646" s="37"/>
      <c r="N11646" s="37"/>
      <c r="O11646" s="37"/>
      <c r="P11646" s="36"/>
      <c r="S11646" s="36"/>
      <c r="T11646" s="36"/>
      <c r="U11646" s="36"/>
      <c r="V11646" s="36"/>
    </row>
    <row r="11647" spans="11:22" x14ac:dyDescent="0.25">
      <c r="K11647" s="36"/>
      <c r="L11647" s="37"/>
      <c r="M11647" s="37"/>
      <c r="N11647" s="37"/>
      <c r="O11647" s="37"/>
      <c r="P11647" s="36"/>
      <c r="S11647" s="36"/>
      <c r="T11647" s="36"/>
      <c r="U11647" s="36"/>
      <c r="V11647" s="36"/>
    </row>
    <row r="11648" spans="11:22" x14ac:dyDescent="0.25">
      <c r="K11648" s="36"/>
      <c r="L11648" s="37"/>
      <c r="M11648" s="37"/>
      <c r="N11648" s="37"/>
      <c r="O11648" s="37"/>
      <c r="P11648" s="36"/>
      <c r="S11648" s="36"/>
      <c r="T11648" s="36"/>
      <c r="U11648" s="36"/>
      <c r="V11648" s="36"/>
    </row>
    <row r="11649" spans="11:22" x14ac:dyDescent="0.25">
      <c r="K11649" s="36"/>
      <c r="L11649" s="37"/>
      <c r="M11649" s="37"/>
      <c r="N11649" s="37"/>
      <c r="O11649" s="37"/>
      <c r="P11649" s="36"/>
      <c r="S11649" s="36"/>
      <c r="T11649" s="36"/>
      <c r="U11649" s="36"/>
      <c r="V11649" s="36"/>
    </row>
    <row r="11650" spans="11:22" x14ac:dyDescent="0.25">
      <c r="K11650" s="36"/>
      <c r="L11650" s="37"/>
      <c r="M11650" s="37"/>
      <c r="N11650" s="37"/>
      <c r="O11650" s="37"/>
      <c r="P11650" s="36"/>
      <c r="S11650" s="36"/>
      <c r="T11650" s="36"/>
      <c r="U11650" s="36"/>
      <c r="V11650" s="36"/>
    </row>
    <row r="11651" spans="11:22" x14ac:dyDescent="0.25">
      <c r="K11651" s="36"/>
      <c r="L11651" s="37"/>
      <c r="M11651" s="37"/>
      <c r="N11651" s="37"/>
      <c r="O11651" s="37"/>
      <c r="P11651" s="36"/>
      <c r="S11651" s="36"/>
      <c r="T11651" s="36"/>
      <c r="U11651" s="36"/>
      <c r="V11651" s="36"/>
    </row>
    <row r="11652" spans="11:22" x14ac:dyDescent="0.25">
      <c r="K11652" s="36"/>
      <c r="L11652" s="37"/>
      <c r="M11652" s="37"/>
      <c r="N11652" s="37"/>
      <c r="O11652" s="37"/>
      <c r="P11652" s="36"/>
      <c r="S11652" s="36"/>
      <c r="T11652" s="36"/>
      <c r="U11652" s="36"/>
      <c r="V11652" s="36"/>
    </row>
    <row r="11653" spans="11:22" x14ac:dyDescent="0.25">
      <c r="K11653" s="36"/>
      <c r="L11653" s="37"/>
      <c r="M11653" s="37"/>
      <c r="N11653" s="37"/>
      <c r="O11653" s="37"/>
      <c r="P11653" s="36"/>
      <c r="S11653" s="36"/>
      <c r="T11653" s="36"/>
      <c r="U11653" s="36"/>
      <c r="V11653" s="36"/>
    </row>
    <row r="11654" spans="11:22" x14ac:dyDescent="0.25">
      <c r="K11654" s="36"/>
      <c r="L11654" s="37"/>
      <c r="M11654" s="37"/>
      <c r="N11654" s="37"/>
      <c r="O11654" s="37"/>
      <c r="P11654" s="36"/>
      <c r="S11654" s="36"/>
      <c r="T11654" s="36"/>
      <c r="U11654" s="36"/>
      <c r="V11654" s="36"/>
    </row>
    <row r="11655" spans="11:22" x14ac:dyDescent="0.25">
      <c r="K11655" s="36"/>
      <c r="L11655" s="37"/>
      <c r="M11655" s="37"/>
      <c r="N11655" s="37"/>
      <c r="O11655" s="37"/>
      <c r="P11655" s="36"/>
      <c r="S11655" s="36"/>
      <c r="T11655" s="36"/>
      <c r="U11655" s="36"/>
      <c r="V11655" s="36"/>
    </row>
    <row r="11656" spans="11:22" x14ac:dyDescent="0.25">
      <c r="K11656" s="36"/>
      <c r="L11656" s="37"/>
      <c r="M11656" s="37"/>
      <c r="N11656" s="37"/>
      <c r="O11656" s="37"/>
      <c r="P11656" s="36"/>
      <c r="S11656" s="36"/>
      <c r="T11656" s="36"/>
      <c r="U11656" s="36"/>
      <c r="V11656" s="36"/>
    </row>
    <row r="11657" spans="11:22" x14ac:dyDescent="0.25">
      <c r="K11657" s="36"/>
      <c r="L11657" s="37"/>
      <c r="M11657" s="37"/>
      <c r="N11657" s="37"/>
      <c r="O11657" s="37"/>
      <c r="P11657" s="36"/>
      <c r="S11657" s="36"/>
      <c r="T11657" s="36"/>
      <c r="U11657" s="36"/>
      <c r="V11657" s="36"/>
    </row>
    <row r="11658" spans="11:22" x14ac:dyDescent="0.25">
      <c r="K11658" s="36"/>
      <c r="L11658" s="37"/>
      <c r="M11658" s="37"/>
      <c r="N11658" s="37"/>
      <c r="O11658" s="37"/>
      <c r="P11658" s="36"/>
      <c r="S11658" s="36"/>
      <c r="T11658" s="36"/>
      <c r="U11658" s="36"/>
      <c r="V11658" s="36"/>
    </row>
    <row r="11659" spans="11:22" x14ac:dyDescent="0.25">
      <c r="K11659" s="36"/>
      <c r="L11659" s="37"/>
      <c r="M11659" s="37"/>
      <c r="N11659" s="37"/>
      <c r="O11659" s="37"/>
      <c r="P11659" s="36"/>
      <c r="S11659" s="36"/>
      <c r="T11659" s="36"/>
      <c r="U11659" s="36"/>
      <c r="V11659" s="36"/>
    </row>
    <row r="11660" spans="11:22" x14ac:dyDescent="0.25">
      <c r="K11660" s="36"/>
      <c r="L11660" s="37"/>
      <c r="M11660" s="37"/>
      <c r="N11660" s="37"/>
      <c r="O11660" s="37"/>
      <c r="P11660" s="36"/>
      <c r="S11660" s="36"/>
      <c r="T11660" s="36"/>
      <c r="U11660" s="36"/>
      <c r="V11660" s="36"/>
    </row>
    <row r="11661" spans="11:22" x14ac:dyDescent="0.25">
      <c r="K11661" s="36"/>
      <c r="L11661" s="37"/>
      <c r="M11661" s="37"/>
      <c r="N11661" s="37"/>
      <c r="O11661" s="37"/>
      <c r="P11661" s="36"/>
      <c r="S11661" s="36"/>
      <c r="T11661" s="36"/>
      <c r="U11661" s="36"/>
      <c r="V11661" s="36"/>
    </row>
    <row r="11662" spans="11:22" x14ac:dyDescent="0.25">
      <c r="K11662" s="36"/>
      <c r="L11662" s="37"/>
      <c r="M11662" s="37"/>
      <c r="N11662" s="37"/>
      <c r="O11662" s="37"/>
      <c r="P11662" s="36"/>
      <c r="S11662" s="36"/>
      <c r="T11662" s="36"/>
      <c r="U11662" s="36"/>
      <c r="V11662" s="36"/>
    </row>
    <row r="11663" spans="11:22" x14ac:dyDescent="0.25">
      <c r="K11663" s="36"/>
      <c r="L11663" s="37"/>
      <c r="M11663" s="37"/>
      <c r="N11663" s="37"/>
      <c r="O11663" s="37"/>
      <c r="P11663" s="36"/>
      <c r="S11663" s="36"/>
      <c r="T11663" s="36"/>
      <c r="U11663" s="36"/>
      <c r="V11663" s="36"/>
    </row>
    <row r="11664" spans="11:22" x14ac:dyDescent="0.25">
      <c r="K11664" s="36"/>
      <c r="L11664" s="37"/>
      <c r="M11664" s="37"/>
      <c r="N11664" s="37"/>
      <c r="O11664" s="37"/>
      <c r="P11664" s="36"/>
      <c r="S11664" s="36"/>
      <c r="T11664" s="36"/>
      <c r="U11664" s="36"/>
      <c r="V11664" s="36"/>
    </row>
    <row r="11665" spans="11:22" x14ac:dyDescent="0.25">
      <c r="K11665" s="36"/>
      <c r="L11665" s="37"/>
      <c r="M11665" s="37"/>
      <c r="N11665" s="37"/>
      <c r="O11665" s="37"/>
      <c r="P11665" s="36"/>
      <c r="S11665" s="36"/>
      <c r="T11665" s="36"/>
      <c r="U11665" s="36"/>
      <c r="V11665" s="36"/>
    </row>
    <row r="11666" spans="11:22" x14ac:dyDescent="0.25">
      <c r="K11666" s="36"/>
      <c r="L11666" s="37"/>
      <c r="M11666" s="37"/>
      <c r="N11666" s="37"/>
      <c r="O11666" s="37"/>
      <c r="P11666" s="36"/>
      <c r="S11666" s="36"/>
      <c r="T11666" s="36"/>
      <c r="U11666" s="36"/>
      <c r="V11666" s="36"/>
    </row>
    <row r="11667" spans="11:22" x14ac:dyDescent="0.25">
      <c r="K11667" s="36"/>
      <c r="L11667" s="37"/>
      <c r="M11667" s="37"/>
      <c r="N11667" s="37"/>
      <c r="O11667" s="37"/>
      <c r="P11667" s="36"/>
      <c r="S11667" s="36"/>
      <c r="T11667" s="36"/>
      <c r="U11667" s="36"/>
      <c r="V11667" s="36"/>
    </row>
    <row r="11668" spans="11:22" x14ac:dyDescent="0.25">
      <c r="K11668" s="36"/>
      <c r="L11668" s="37"/>
      <c r="M11668" s="37"/>
      <c r="N11668" s="37"/>
      <c r="O11668" s="37"/>
      <c r="P11668" s="36"/>
      <c r="S11668" s="36"/>
      <c r="T11668" s="36"/>
      <c r="U11668" s="36"/>
      <c r="V11668" s="36"/>
    </row>
    <row r="11669" spans="11:22" x14ac:dyDescent="0.25">
      <c r="K11669" s="36"/>
      <c r="L11669" s="37"/>
      <c r="M11669" s="37"/>
      <c r="N11669" s="37"/>
      <c r="O11669" s="37"/>
      <c r="P11669" s="36"/>
      <c r="S11669" s="36"/>
      <c r="T11669" s="36"/>
      <c r="U11669" s="36"/>
      <c r="V11669" s="36"/>
    </row>
    <row r="11670" spans="11:22" x14ac:dyDescent="0.25">
      <c r="K11670" s="36"/>
      <c r="L11670" s="37"/>
      <c r="M11670" s="37"/>
      <c r="N11670" s="37"/>
      <c r="O11670" s="37"/>
      <c r="P11670" s="36"/>
      <c r="S11670" s="36"/>
      <c r="T11670" s="36"/>
      <c r="U11670" s="36"/>
      <c r="V11670" s="36"/>
    </row>
    <row r="11671" spans="11:22" x14ac:dyDescent="0.25">
      <c r="K11671" s="36"/>
      <c r="L11671" s="37"/>
      <c r="M11671" s="37"/>
      <c r="N11671" s="37"/>
      <c r="O11671" s="37"/>
      <c r="P11671" s="36"/>
      <c r="S11671" s="36"/>
      <c r="T11671" s="36"/>
      <c r="U11671" s="36"/>
      <c r="V11671" s="36"/>
    </row>
    <row r="11672" spans="11:22" x14ac:dyDescent="0.25">
      <c r="K11672" s="36"/>
      <c r="L11672" s="37"/>
      <c r="M11672" s="37"/>
      <c r="N11672" s="37"/>
      <c r="O11672" s="37"/>
      <c r="P11672" s="36"/>
      <c r="S11672" s="36"/>
      <c r="T11672" s="36"/>
      <c r="U11672" s="36"/>
      <c r="V11672" s="36"/>
    </row>
    <row r="11673" spans="11:22" x14ac:dyDescent="0.25">
      <c r="K11673" s="36"/>
      <c r="L11673" s="37"/>
      <c r="M11673" s="37"/>
      <c r="N11673" s="37"/>
      <c r="O11673" s="37"/>
      <c r="P11673" s="36"/>
      <c r="S11673" s="36"/>
      <c r="T11673" s="36"/>
      <c r="U11673" s="36"/>
      <c r="V11673" s="36"/>
    </row>
    <row r="11674" spans="11:22" x14ac:dyDescent="0.25">
      <c r="K11674" s="36"/>
      <c r="L11674" s="37"/>
      <c r="M11674" s="37"/>
      <c r="N11674" s="37"/>
      <c r="O11674" s="37"/>
      <c r="P11674" s="36"/>
      <c r="S11674" s="36"/>
      <c r="T11674" s="36"/>
      <c r="U11674" s="36"/>
      <c r="V11674" s="36"/>
    </row>
    <row r="11675" spans="11:22" x14ac:dyDescent="0.25">
      <c r="K11675" s="36"/>
      <c r="L11675" s="37"/>
      <c r="M11675" s="37"/>
      <c r="N11675" s="37"/>
      <c r="O11675" s="37"/>
      <c r="P11675" s="36"/>
      <c r="S11675" s="36"/>
      <c r="T11675" s="36"/>
      <c r="U11675" s="36"/>
      <c r="V11675" s="36"/>
    </row>
    <row r="11676" spans="11:22" x14ac:dyDescent="0.25">
      <c r="K11676" s="36"/>
      <c r="L11676" s="37"/>
      <c r="M11676" s="37"/>
      <c r="N11676" s="37"/>
      <c r="O11676" s="37"/>
      <c r="P11676" s="36"/>
      <c r="S11676" s="36"/>
      <c r="T11676" s="36"/>
      <c r="U11676" s="36"/>
      <c r="V11676" s="36"/>
    </row>
    <row r="11677" spans="11:22" x14ac:dyDescent="0.25">
      <c r="K11677" s="36"/>
      <c r="L11677" s="37"/>
      <c r="M11677" s="37"/>
      <c r="N11677" s="37"/>
      <c r="O11677" s="37"/>
      <c r="P11677" s="36"/>
      <c r="S11677" s="36"/>
      <c r="T11677" s="36"/>
      <c r="U11677" s="36"/>
      <c r="V11677" s="36"/>
    </row>
    <row r="11678" spans="11:22" x14ac:dyDescent="0.25">
      <c r="K11678" s="36"/>
      <c r="L11678" s="37"/>
      <c r="M11678" s="37"/>
      <c r="N11678" s="37"/>
      <c r="O11678" s="37"/>
      <c r="P11678" s="36"/>
      <c r="S11678" s="36"/>
      <c r="T11678" s="36"/>
      <c r="U11678" s="36"/>
      <c r="V11678" s="36"/>
    </row>
    <row r="11679" spans="11:22" x14ac:dyDescent="0.25">
      <c r="K11679" s="36"/>
      <c r="L11679" s="37"/>
      <c r="M11679" s="37"/>
      <c r="N11679" s="37"/>
      <c r="O11679" s="37"/>
      <c r="P11679" s="36"/>
      <c r="S11679" s="36"/>
      <c r="T11679" s="36"/>
      <c r="U11679" s="36"/>
      <c r="V11679" s="36"/>
    </row>
    <row r="11680" spans="11:22" x14ac:dyDescent="0.25">
      <c r="K11680" s="36"/>
      <c r="L11680" s="37"/>
      <c r="M11680" s="37"/>
      <c r="N11680" s="37"/>
      <c r="O11680" s="37"/>
      <c r="P11680" s="36"/>
      <c r="S11680" s="36"/>
      <c r="T11680" s="36"/>
      <c r="U11680" s="36"/>
      <c r="V11680" s="36"/>
    </row>
    <row r="11681" spans="11:22" x14ac:dyDescent="0.25">
      <c r="K11681" s="36"/>
      <c r="L11681" s="37"/>
      <c r="M11681" s="37"/>
      <c r="N11681" s="37"/>
      <c r="O11681" s="37"/>
      <c r="P11681" s="36"/>
      <c r="S11681" s="36"/>
      <c r="T11681" s="36"/>
      <c r="U11681" s="36"/>
      <c r="V11681" s="36"/>
    </row>
    <row r="11682" spans="11:22" x14ac:dyDescent="0.25">
      <c r="K11682" s="36"/>
      <c r="L11682" s="37"/>
      <c r="M11682" s="37"/>
      <c r="N11682" s="37"/>
      <c r="O11682" s="37"/>
      <c r="P11682" s="36"/>
      <c r="S11682" s="36"/>
      <c r="T11682" s="36"/>
      <c r="U11682" s="36"/>
      <c r="V11682" s="36"/>
    </row>
    <row r="11683" spans="11:22" x14ac:dyDescent="0.25">
      <c r="K11683" s="36"/>
      <c r="L11683" s="37"/>
      <c r="M11683" s="37"/>
      <c r="N11683" s="37"/>
      <c r="O11683" s="37"/>
      <c r="P11683" s="36"/>
      <c r="S11683" s="36"/>
      <c r="T11683" s="36"/>
      <c r="U11683" s="36"/>
      <c r="V11683" s="36"/>
    </row>
    <row r="11684" spans="11:22" x14ac:dyDescent="0.25">
      <c r="K11684" s="36"/>
      <c r="L11684" s="37"/>
      <c r="M11684" s="37"/>
      <c r="N11684" s="37"/>
      <c r="O11684" s="37"/>
      <c r="P11684" s="36"/>
      <c r="S11684" s="36"/>
      <c r="T11684" s="36"/>
      <c r="U11684" s="36"/>
      <c r="V11684" s="36"/>
    </row>
    <row r="11685" spans="11:22" x14ac:dyDescent="0.25">
      <c r="K11685" s="36"/>
      <c r="L11685" s="37"/>
      <c r="M11685" s="37"/>
      <c r="N11685" s="37"/>
      <c r="O11685" s="37"/>
      <c r="P11685" s="36"/>
      <c r="S11685" s="36"/>
      <c r="T11685" s="36"/>
      <c r="U11685" s="36"/>
      <c r="V11685" s="36"/>
    </row>
    <row r="11686" spans="11:22" x14ac:dyDescent="0.25">
      <c r="K11686" s="36"/>
      <c r="L11686" s="37"/>
      <c r="M11686" s="37"/>
      <c r="N11686" s="37"/>
      <c r="O11686" s="37"/>
      <c r="P11686" s="36"/>
      <c r="S11686" s="36"/>
      <c r="T11686" s="36"/>
      <c r="U11686" s="36"/>
      <c r="V11686" s="36"/>
    </row>
    <row r="11687" spans="11:22" x14ac:dyDescent="0.25">
      <c r="K11687" s="36"/>
      <c r="L11687" s="37"/>
      <c r="M11687" s="37"/>
      <c r="N11687" s="37"/>
      <c r="O11687" s="37"/>
      <c r="P11687" s="36"/>
      <c r="S11687" s="36"/>
      <c r="T11687" s="36"/>
      <c r="U11687" s="36"/>
      <c r="V11687" s="36"/>
    </row>
    <row r="11688" spans="11:22" x14ac:dyDescent="0.25">
      <c r="K11688" s="36"/>
      <c r="L11688" s="37"/>
      <c r="M11688" s="37"/>
      <c r="N11688" s="37"/>
      <c r="O11688" s="37"/>
      <c r="P11688" s="36"/>
      <c r="S11688" s="36"/>
      <c r="T11688" s="36"/>
      <c r="U11688" s="36"/>
      <c r="V11688" s="36"/>
    </row>
    <row r="11689" spans="11:22" x14ac:dyDescent="0.25">
      <c r="K11689" s="36"/>
      <c r="L11689" s="37"/>
      <c r="M11689" s="37"/>
      <c r="N11689" s="37"/>
      <c r="O11689" s="37"/>
      <c r="P11689" s="36"/>
      <c r="S11689" s="36"/>
      <c r="T11689" s="36"/>
      <c r="U11689" s="36"/>
      <c r="V11689" s="36"/>
    </row>
    <row r="11690" spans="11:22" x14ac:dyDescent="0.25">
      <c r="K11690" s="36"/>
      <c r="L11690" s="37"/>
      <c r="M11690" s="37"/>
      <c r="N11690" s="37"/>
      <c r="O11690" s="37"/>
      <c r="P11690" s="36"/>
      <c r="S11690" s="36"/>
      <c r="T11690" s="36"/>
      <c r="U11690" s="36"/>
      <c r="V11690" s="36"/>
    </row>
    <row r="11691" spans="11:22" x14ac:dyDescent="0.25">
      <c r="K11691" s="36"/>
      <c r="L11691" s="37"/>
      <c r="M11691" s="37"/>
      <c r="N11691" s="37"/>
      <c r="O11691" s="37"/>
      <c r="P11691" s="36"/>
      <c r="S11691" s="36"/>
      <c r="T11691" s="36"/>
      <c r="U11691" s="36"/>
      <c r="V11691" s="36"/>
    </row>
    <row r="11692" spans="11:22" x14ac:dyDescent="0.25">
      <c r="K11692" s="36"/>
      <c r="L11692" s="37"/>
      <c r="M11692" s="37"/>
      <c r="N11692" s="37"/>
      <c r="O11692" s="37"/>
      <c r="P11692" s="36"/>
      <c r="S11692" s="36"/>
      <c r="T11692" s="36"/>
      <c r="U11692" s="36"/>
      <c r="V11692" s="36"/>
    </row>
    <row r="11693" spans="11:22" x14ac:dyDescent="0.25">
      <c r="K11693" s="36"/>
      <c r="L11693" s="37"/>
      <c r="M11693" s="37"/>
      <c r="N11693" s="37"/>
      <c r="O11693" s="37"/>
      <c r="P11693" s="36"/>
      <c r="S11693" s="36"/>
      <c r="T11693" s="36"/>
      <c r="U11693" s="36"/>
      <c r="V11693" s="36"/>
    </row>
    <row r="11694" spans="11:22" x14ac:dyDescent="0.25">
      <c r="K11694" s="36"/>
      <c r="L11694" s="37"/>
      <c r="M11694" s="37"/>
      <c r="N11694" s="37"/>
      <c r="O11694" s="37"/>
      <c r="P11694" s="36"/>
      <c r="S11694" s="36"/>
      <c r="T11694" s="36"/>
      <c r="U11694" s="36"/>
      <c r="V11694" s="36"/>
    </row>
    <row r="11695" spans="11:22" x14ac:dyDescent="0.25">
      <c r="K11695" s="36"/>
      <c r="L11695" s="37"/>
      <c r="M11695" s="37"/>
      <c r="N11695" s="37"/>
      <c r="O11695" s="37"/>
      <c r="P11695" s="36"/>
      <c r="S11695" s="36"/>
      <c r="T11695" s="36"/>
      <c r="U11695" s="36"/>
      <c r="V11695" s="36"/>
    </row>
    <row r="11696" spans="11:22" x14ac:dyDescent="0.25">
      <c r="K11696" s="36"/>
      <c r="L11696" s="37"/>
      <c r="M11696" s="37"/>
      <c r="N11696" s="37"/>
      <c r="O11696" s="37"/>
      <c r="P11696" s="36"/>
      <c r="S11696" s="36"/>
      <c r="T11696" s="36"/>
      <c r="U11696" s="36"/>
      <c r="V11696" s="36"/>
    </row>
    <row r="11697" spans="11:22" x14ac:dyDescent="0.25">
      <c r="K11697" s="36"/>
      <c r="L11697" s="37"/>
      <c r="M11697" s="37"/>
      <c r="N11697" s="37"/>
      <c r="O11697" s="37"/>
      <c r="P11697" s="36"/>
      <c r="S11697" s="36"/>
      <c r="T11697" s="36"/>
      <c r="U11697" s="36"/>
      <c r="V11697" s="36"/>
    </row>
    <row r="11698" spans="11:22" x14ac:dyDescent="0.25">
      <c r="K11698" s="36"/>
      <c r="L11698" s="37"/>
      <c r="M11698" s="37"/>
      <c r="N11698" s="37"/>
      <c r="O11698" s="37"/>
      <c r="P11698" s="36"/>
      <c r="S11698" s="36"/>
      <c r="T11698" s="36"/>
      <c r="U11698" s="36"/>
      <c r="V11698" s="36"/>
    </row>
    <row r="11699" spans="11:22" x14ac:dyDescent="0.25">
      <c r="K11699" s="36"/>
      <c r="L11699" s="37"/>
      <c r="M11699" s="37"/>
      <c r="N11699" s="37"/>
      <c r="O11699" s="37"/>
      <c r="P11699" s="36"/>
      <c r="S11699" s="36"/>
      <c r="T11699" s="36"/>
      <c r="U11699" s="36"/>
      <c r="V11699" s="36"/>
    </row>
    <row r="11700" spans="11:22" x14ac:dyDescent="0.25">
      <c r="K11700" s="36"/>
      <c r="L11700" s="37"/>
      <c r="M11700" s="37"/>
      <c r="N11700" s="37"/>
      <c r="O11700" s="37"/>
      <c r="P11700" s="36"/>
      <c r="S11700" s="36"/>
      <c r="T11700" s="36"/>
      <c r="U11700" s="36"/>
      <c r="V11700" s="36"/>
    </row>
    <row r="11701" spans="11:22" x14ac:dyDescent="0.25">
      <c r="K11701" s="36"/>
      <c r="L11701" s="37"/>
      <c r="M11701" s="37"/>
      <c r="N11701" s="37"/>
      <c r="O11701" s="37"/>
      <c r="P11701" s="36"/>
      <c r="S11701" s="36"/>
      <c r="T11701" s="36"/>
      <c r="U11701" s="36"/>
      <c r="V11701" s="36"/>
    </row>
    <row r="11702" spans="11:22" x14ac:dyDescent="0.25">
      <c r="K11702" s="36"/>
      <c r="L11702" s="37"/>
      <c r="M11702" s="37"/>
      <c r="N11702" s="37"/>
      <c r="O11702" s="37"/>
      <c r="P11702" s="36"/>
      <c r="S11702" s="36"/>
      <c r="T11702" s="36"/>
      <c r="U11702" s="36"/>
      <c r="V11702" s="36"/>
    </row>
    <row r="11703" spans="11:22" x14ac:dyDescent="0.25">
      <c r="K11703" s="36"/>
      <c r="L11703" s="37"/>
      <c r="M11703" s="37"/>
      <c r="N11703" s="37"/>
      <c r="O11703" s="37"/>
      <c r="P11703" s="36"/>
      <c r="S11703" s="36"/>
      <c r="T11703" s="36"/>
      <c r="U11703" s="36"/>
      <c r="V11703" s="36"/>
    </row>
    <row r="11704" spans="11:22" x14ac:dyDescent="0.25">
      <c r="K11704" s="36"/>
      <c r="L11704" s="37"/>
      <c r="M11704" s="37"/>
      <c r="N11704" s="37"/>
      <c r="O11704" s="37"/>
      <c r="P11704" s="36"/>
      <c r="S11704" s="36"/>
      <c r="T11704" s="36"/>
      <c r="U11704" s="36"/>
      <c r="V11704" s="36"/>
    </row>
    <row r="11705" spans="11:22" x14ac:dyDescent="0.25">
      <c r="K11705" s="36"/>
      <c r="L11705" s="37"/>
      <c r="M11705" s="37"/>
      <c r="N11705" s="37"/>
      <c r="O11705" s="37"/>
      <c r="P11705" s="36"/>
      <c r="S11705" s="36"/>
      <c r="T11705" s="36"/>
      <c r="U11705" s="36"/>
      <c r="V11705" s="36"/>
    </row>
    <row r="11706" spans="11:22" x14ac:dyDescent="0.25">
      <c r="K11706" s="36"/>
      <c r="L11706" s="37"/>
      <c r="M11706" s="37"/>
      <c r="N11706" s="37"/>
      <c r="O11706" s="37"/>
      <c r="P11706" s="36"/>
      <c r="S11706" s="36"/>
      <c r="T11706" s="36"/>
      <c r="U11706" s="36"/>
      <c r="V11706" s="36"/>
    </row>
    <row r="11707" spans="11:22" x14ac:dyDescent="0.25">
      <c r="K11707" s="36"/>
      <c r="L11707" s="37"/>
      <c r="M11707" s="37"/>
      <c r="N11707" s="37"/>
      <c r="O11707" s="37"/>
      <c r="P11707" s="36"/>
      <c r="S11707" s="36"/>
      <c r="T11707" s="36"/>
      <c r="U11707" s="36"/>
      <c r="V11707" s="36"/>
    </row>
    <row r="11708" spans="11:22" x14ac:dyDescent="0.25">
      <c r="K11708" s="36"/>
      <c r="L11708" s="37"/>
      <c r="M11708" s="37"/>
      <c r="N11708" s="37"/>
      <c r="O11708" s="37"/>
      <c r="P11708" s="36"/>
      <c r="S11708" s="36"/>
      <c r="T11708" s="36"/>
      <c r="U11708" s="36"/>
      <c r="V11708" s="36"/>
    </row>
    <row r="11709" spans="11:22" x14ac:dyDescent="0.25">
      <c r="K11709" s="36"/>
      <c r="L11709" s="37"/>
      <c r="M11709" s="37"/>
      <c r="N11709" s="37"/>
      <c r="O11709" s="37"/>
      <c r="P11709" s="36"/>
      <c r="S11709" s="36"/>
      <c r="T11709" s="36"/>
      <c r="U11709" s="36"/>
      <c r="V11709" s="36"/>
    </row>
    <row r="11710" spans="11:22" x14ac:dyDescent="0.25">
      <c r="K11710" s="36"/>
      <c r="L11710" s="37"/>
      <c r="M11710" s="37"/>
      <c r="N11710" s="37"/>
      <c r="O11710" s="37"/>
      <c r="P11710" s="36"/>
      <c r="S11710" s="36"/>
      <c r="T11710" s="36"/>
      <c r="U11710" s="36"/>
      <c r="V11710" s="36"/>
    </row>
    <row r="11711" spans="11:22" x14ac:dyDescent="0.25">
      <c r="K11711" s="36"/>
      <c r="L11711" s="37"/>
      <c r="M11711" s="37"/>
      <c r="N11711" s="37"/>
      <c r="O11711" s="37"/>
      <c r="P11711" s="36"/>
      <c r="S11711" s="36"/>
      <c r="T11711" s="36"/>
      <c r="U11711" s="36"/>
      <c r="V11711" s="36"/>
    </row>
    <row r="11712" spans="11:22" x14ac:dyDescent="0.25">
      <c r="K11712" s="36"/>
      <c r="L11712" s="37"/>
      <c r="M11712" s="37"/>
      <c r="N11712" s="37"/>
      <c r="O11712" s="37"/>
      <c r="P11712" s="36"/>
      <c r="S11712" s="36"/>
      <c r="T11712" s="36"/>
      <c r="U11712" s="36"/>
      <c r="V11712" s="36"/>
    </row>
    <row r="11713" spans="11:22" x14ac:dyDescent="0.25">
      <c r="K11713" s="36"/>
      <c r="L11713" s="37"/>
      <c r="M11713" s="37"/>
      <c r="N11713" s="37"/>
      <c r="O11713" s="37"/>
      <c r="P11713" s="36"/>
      <c r="S11713" s="36"/>
      <c r="T11713" s="36"/>
      <c r="U11713" s="36"/>
      <c r="V11713" s="36"/>
    </row>
    <row r="11714" spans="11:22" x14ac:dyDescent="0.25">
      <c r="K11714" s="36"/>
      <c r="L11714" s="37"/>
      <c r="M11714" s="37"/>
      <c r="N11714" s="37"/>
      <c r="O11714" s="37"/>
      <c r="P11714" s="36"/>
      <c r="S11714" s="36"/>
      <c r="T11714" s="36"/>
      <c r="U11714" s="36"/>
      <c r="V11714" s="36"/>
    </row>
    <row r="11715" spans="11:22" x14ac:dyDescent="0.25">
      <c r="K11715" s="36"/>
      <c r="L11715" s="37"/>
      <c r="M11715" s="37"/>
      <c r="N11715" s="37"/>
      <c r="O11715" s="37"/>
      <c r="P11715" s="36"/>
      <c r="S11715" s="36"/>
      <c r="T11715" s="36"/>
      <c r="U11715" s="36"/>
      <c r="V11715" s="36"/>
    </row>
    <row r="11716" spans="11:22" x14ac:dyDescent="0.25">
      <c r="K11716" s="36"/>
      <c r="L11716" s="37"/>
      <c r="M11716" s="37"/>
      <c r="N11716" s="37"/>
      <c r="O11716" s="37"/>
      <c r="P11716" s="36"/>
      <c r="S11716" s="36"/>
      <c r="T11716" s="36"/>
      <c r="U11716" s="36"/>
      <c r="V11716" s="36"/>
    </row>
    <row r="11717" spans="11:22" x14ac:dyDescent="0.25">
      <c r="K11717" s="36"/>
      <c r="L11717" s="37"/>
      <c r="M11717" s="37"/>
      <c r="N11717" s="37"/>
      <c r="O11717" s="37"/>
      <c r="P11717" s="36"/>
      <c r="S11717" s="36"/>
      <c r="T11717" s="36"/>
      <c r="U11717" s="36"/>
      <c r="V11717" s="36"/>
    </row>
    <row r="11718" spans="11:22" x14ac:dyDescent="0.25">
      <c r="K11718" s="36"/>
      <c r="L11718" s="37"/>
      <c r="M11718" s="37"/>
      <c r="N11718" s="37"/>
      <c r="O11718" s="37"/>
      <c r="P11718" s="36"/>
      <c r="S11718" s="36"/>
      <c r="T11718" s="36"/>
      <c r="U11718" s="36"/>
      <c r="V11718" s="36"/>
    </row>
    <row r="11719" spans="11:22" x14ac:dyDescent="0.25">
      <c r="K11719" s="36"/>
      <c r="L11719" s="37"/>
      <c r="M11719" s="37"/>
      <c r="N11719" s="37"/>
      <c r="O11719" s="37"/>
      <c r="P11719" s="36"/>
      <c r="S11719" s="36"/>
      <c r="T11719" s="36"/>
      <c r="U11719" s="36"/>
      <c r="V11719" s="36"/>
    </row>
    <row r="11720" spans="11:22" x14ac:dyDescent="0.25">
      <c r="K11720" s="36"/>
      <c r="L11720" s="37"/>
      <c r="M11720" s="37"/>
      <c r="N11720" s="37"/>
      <c r="O11720" s="37"/>
      <c r="P11720" s="36"/>
      <c r="S11720" s="36"/>
      <c r="T11720" s="36"/>
      <c r="U11720" s="36"/>
      <c r="V11720" s="36"/>
    </row>
    <row r="11721" spans="11:22" x14ac:dyDescent="0.25">
      <c r="K11721" s="36"/>
      <c r="L11721" s="37"/>
      <c r="M11721" s="37"/>
      <c r="N11721" s="37"/>
      <c r="O11721" s="37"/>
      <c r="P11721" s="36"/>
      <c r="S11721" s="36"/>
      <c r="T11721" s="36"/>
      <c r="U11721" s="36"/>
      <c r="V11721" s="36"/>
    </row>
    <row r="11722" spans="11:22" x14ac:dyDescent="0.25">
      <c r="K11722" s="36"/>
      <c r="L11722" s="37"/>
      <c r="M11722" s="37"/>
      <c r="N11722" s="37"/>
      <c r="O11722" s="37"/>
      <c r="P11722" s="36"/>
      <c r="S11722" s="36"/>
      <c r="T11722" s="36"/>
      <c r="U11722" s="36"/>
      <c r="V11722" s="36"/>
    </row>
    <row r="11723" spans="11:22" x14ac:dyDescent="0.25">
      <c r="K11723" s="36"/>
      <c r="L11723" s="37"/>
      <c r="M11723" s="37"/>
      <c r="N11723" s="37"/>
      <c r="O11723" s="37"/>
      <c r="P11723" s="36"/>
      <c r="S11723" s="36"/>
      <c r="T11723" s="36"/>
      <c r="U11723" s="36"/>
      <c r="V11723" s="36"/>
    </row>
    <row r="11724" spans="11:22" x14ac:dyDescent="0.25">
      <c r="K11724" s="36"/>
      <c r="L11724" s="37"/>
      <c r="M11724" s="37"/>
      <c r="N11724" s="37"/>
      <c r="O11724" s="37"/>
      <c r="P11724" s="36"/>
      <c r="S11724" s="36"/>
      <c r="T11724" s="36"/>
      <c r="U11724" s="36"/>
      <c r="V11724" s="36"/>
    </row>
    <row r="11725" spans="11:22" x14ac:dyDescent="0.25">
      <c r="K11725" s="36"/>
      <c r="L11725" s="37"/>
      <c r="M11725" s="37"/>
      <c r="N11725" s="37"/>
      <c r="O11725" s="37"/>
      <c r="P11725" s="36"/>
      <c r="S11725" s="36"/>
      <c r="T11725" s="36"/>
      <c r="U11725" s="36"/>
      <c r="V11725" s="36"/>
    </row>
    <row r="11726" spans="11:22" x14ac:dyDescent="0.25">
      <c r="K11726" s="36"/>
      <c r="L11726" s="37"/>
      <c r="M11726" s="37"/>
      <c r="N11726" s="37"/>
      <c r="O11726" s="37"/>
      <c r="P11726" s="36"/>
      <c r="S11726" s="36"/>
      <c r="T11726" s="36"/>
      <c r="U11726" s="36"/>
      <c r="V11726" s="36"/>
    </row>
    <row r="11727" spans="11:22" x14ac:dyDescent="0.25">
      <c r="K11727" s="36"/>
      <c r="L11727" s="37"/>
      <c r="M11727" s="37"/>
      <c r="N11727" s="37"/>
      <c r="O11727" s="37"/>
      <c r="P11727" s="36"/>
      <c r="S11727" s="36"/>
      <c r="T11727" s="36"/>
      <c r="U11727" s="36"/>
      <c r="V11727" s="36"/>
    </row>
    <row r="11728" spans="11:22" x14ac:dyDescent="0.25">
      <c r="K11728" s="36"/>
      <c r="L11728" s="37"/>
      <c r="M11728" s="37"/>
      <c r="N11728" s="37"/>
      <c r="O11728" s="37"/>
      <c r="P11728" s="36"/>
      <c r="S11728" s="36"/>
      <c r="T11728" s="36"/>
      <c r="U11728" s="36"/>
      <c r="V11728" s="36"/>
    </row>
    <row r="11729" spans="11:22" x14ac:dyDescent="0.25">
      <c r="K11729" s="36"/>
      <c r="L11729" s="37"/>
      <c r="M11729" s="37"/>
      <c r="N11729" s="37"/>
      <c r="O11729" s="37"/>
      <c r="P11729" s="36"/>
      <c r="S11729" s="36"/>
      <c r="T11729" s="36"/>
      <c r="U11729" s="36"/>
      <c r="V11729" s="36"/>
    </row>
    <row r="11730" spans="11:22" x14ac:dyDescent="0.25">
      <c r="K11730" s="36"/>
      <c r="L11730" s="37"/>
      <c r="M11730" s="37"/>
      <c r="N11730" s="37"/>
      <c r="O11730" s="37"/>
      <c r="P11730" s="36"/>
      <c r="S11730" s="36"/>
      <c r="T11730" s="36"/>
      <c r="U11730" s="36"/>
      <c r="V11730" s="36"/>
    </row>
    <row r="11731" spans="11:22" x14ac:dyDescent="0.25">
      <c r="K11731" s="36"/>
      <c r="L11731" s="37"/>
      <c r="M11731" s="37"/>
      <c r="N11731" s="37"/>
      <c r="O11731" s="37"/>
      <c r="P11731" s="36"/>
      <c r="S11731" s="36"/>
      <c r="T11731" s="36"/>
      <c r="U11731" s="36"/>
      <c r="V11731" s="36"/>
    </row>
    <row r="11732" spans="11:22" x14ac:dyDescent="0.25">
      <c r="K11732" s="36"/>
      <c r="L11732" s="37"/>
      <c r="M11732" s="37"/>
      <c r="N11732" s="37"/>
      <c r="O11732" s="37"/>
      <c r="P11732" s="36"/>
      <c r="S11732" s="36"/>
      <c r="T11732" s="36"/>
      <c r="U11732" s="36"/>
      <c r="V11732" s="36"/>
    </row>
    <row r="11733" spans="11:22" x14ac:dyDescent="0.25">
      <c r="K11733" s="36"/>
      <c r="L11733" s="37"/>
      <c r="M11733" s="37"/>
      <c r="N11733" s="37"/>
      <c r="O11733" s="37"/>
      <c r="P11733" s="36"/>
      <c r="S11733" s="36"/>
      <c r="T11733" s="36"/>
      <c r="U11733" s="36"/>
      <c r="V11733" s="36"/>
    </row>
    <row r="11734" spans="11:22" x14ac:dyDescent="0.25">
      <c r="K11734" s="36"/>
      <c r="L11734" s="37"/>
      <c r="M11734" s="37"/>
      <c r="N11734" s="37"/>
      <c r="O11734" s="37"/>
      <c r="P11734" s="36"/>
      <c r="S11734" s="36"/>
      <c r="T11734" s="36"/>
      <c r="U11734" s="36"/>
      <c r="V11734" s="36"/>
    </row>
    <row r="11735" spans="11:22" x14ac:dyDescent="0.25">
      <c r="K11735" s="36"/>
      <c r="L11735" s="37"/>
      <c r="M11735" s="37"/>
      <c r="N11735" s="37"/>
      <c r="O11735" s="37"/>
      <c r="P11735" s="36"/>
      <c r="S11735" s="36"/>
      <c r="T11735" s="36"/>
      <c r="U11735" s="36"/>
      <c r="V11735" s="36"/>
    </row>
    <row r="11736" spans="11:22" x14ac:dyDescent="0.25">
      <c r="K11736" s="36"/>
      <c r="L11736" s="37"/>
      <c r="M11736" s="37"/>
      <c r="N11736" s="37"/>
      <c r="O11736" s="37"/>
      <c r="P11736" s="36"/>
      <c r="S11736" s="36"/>
      <c r="T11736" s="36"/>
      <c r="U11736" s="36"/>
      <c r="V11736" s="36"/>
    </row>
    <row r="11737" spans="11:22" x14ac:dyDescent="0.25">
      <c r="K11737" s="36"/>
      <c r="L11737" s="37"/>
      <c r="M11737" s="37"/>
      <c r="N11737" s="37"/>
      <c r="O11737" s="37"/>
      <c r="P11737" s="36"/>
      <c r="S11737" s="36"/>
      <c r="T11737" s="36"/>
      <c r="U11737" s="36"/>
      <c r="V11737" s="36"/>
    </row>
    <row r="11738" spans="11:22" x14ac:dyDescent="0.25">
      <c r="K11738" s="36"/>
      <c r="L11738" s="37"/>
      <c r="M11738" s="37"/>
      <c r="N11738" s="37"/>
      <c r="O11738" s="37"/>
      <c r="P11738" s="36"/>
      <c r="S11738" s="36"/>
      <c r="T11738" s="36"/>
      <c r="U11738" s="36"/>
      <c r="V11738" s="36"/>
    </row>
    <row r="11739" spans="11:22" x14ac:dyDescent="0.25">
      <c r="K11739" s="36"/>
      <c r="L11739" s="37"/>
      <c r="M11739" s="37"/>
      <c r="N11739" s="37"/>
      <c r="O11739" s="37"/>
      <c r="P11739" s="36"/>
      <c r="S11739" s="36"/>
      <c r="T11739" s="36"/>
      <c r="U11739" s="36"/>
      <c r="V11739" s="36"/>
    </row>
    <row r="11740" spans="11:22" x14ac:dyDescent="0.25">
      <c r="K11740" s="36"/>
      <c r="L11740" s="37"/>
      <c r="M11740" s="37"/>
      <c r="N11740" s="37"/>
      <c r="O11740" s="37"/>
      <c r="P11740" s="36"/>
      <c r="S11740" s="36"/>
      <c r="T11740" s="36"/>
      <c r="U11740" s="36"/>
      <c r="V11740" s="36"/>
    </row>
    <row r="11741" spans="11:22" x14ac:dyDescent="0.25">
      <c r="K11741" s="36"/>
      <c r="L11741" s="37"/>
      <c r="M11741" s="37"/>
      <c r="N11741" s="37"/>
      <c r="O11741" s="37"/>
      <c r="P11741" s="36"/>
      <c r="S11741" s="36"/>
      <c r="T11741" s="36"/>
      <c r="U11741" s="36"/>
      <c r="V11741" s="36"/>
    </row>
    <row r="11742" spans="11:22" x14ac:dyDescent="0.25">
      <c r="K11742" s="36"/>
      <c r="L11742" s="37"/>
      <c r="M11742" s="37"/>
      <c r="N11742" s="37"/>
      <c r="O11742" s="37"/>
      <c r="P11742" s="36"/>
      <c r="S11742" s="36"/>
      <c r="T11742" s="36"/>
      <c r="U11742" s="36"/>
      <c r="V11742" s="36"/>
    </row>
    <row r="11743" spans="11:22" x14ac:dyDescent="0.25">
      <c r="K11743" s="36"/>
      <c r="L11743" s="37"/>
      <c r="M11743" s="37"/>
      <c r="N11743" s="37"/>
      <c r="O11743" s="37"/>
      <c r="P11743" s="36"/>
      <c r="S11743" s="36"/>
      <c r="T11743" s="36"/>
      <c r="U11743" s="36"/>
      <c r="V11743" s="36"/>
    </row>
    <row r="11744" spans="11:22" x14ac:dyDescent="0.25">
      <c r="K11744" s="36"/>
      <c r="L11744" s="37"/>
      <c r="M11744" s="37"/>
      <c r="N11744" s="37"/>
      <c r="O11744" s="37"/>
      <c r="P11744" s="36"/>
      <c r="S11744" s="36"/>
      <c r="T11744" s="36"/>
      <c r="U11744" s="36"/>
      <c r="V11744" s="36"/>
    </row>
    <row r="11745" spans="11:22" x14ac:dyDescent="0.25">
      <c r="K11745" s="36"/>
      <c r="L11745" s="37"/>
      <c r="M11745" s="37"/>
      <c r="N11745" s="37"/>
      <c r="O11745" s="37"/>
      <c r="P11745" s="36"/>
      <c r="S11745" s="36"/>
      <c r="T11745" s="36"/>
      <c r="U11745" s="36"/>
      <c r="V11745" s="36"/>
    </row>
    <row r="11746" spans="11:22" x14ac:dyDescent="0.25">
      <c r="K11746" s="36"/>
      <c r="L11746" s="37"/>
      <c r="M11746" s="37"/>
      <c r="N11746" s="37"/>
      <c r="O11746" s="37"/>
      <c r="P11746" s="36"/>
      <c r="S11746" s="36"/>
      <c r="T11746" s="36"/>
      <c r="U11746" s="36"/>
      <c r="V11746" s="36"/>
    </row>
    <row r="11747" spans="11:22" x14ac:dyDescent="0.25">
      <c r="K11747" s="36"/>
      <c r="L11747" s="37"/>
      <c r="M11747" s="37"/>
      <c r="N11747" s="37"/>
      <c r="O11747" s="37"/>
      <c r="P11747" s="36"/>
      <c r="S11747" s="36"/>
      <c r="T11747" s="36"/>
      <c r="U11747" s="36"/>
      <c r="V11747" s="36"/>
    </row>
    <row r="11748" spans="11:22" x14ac:dyDescent="0.25">
      <c r="K11748" s="36"/>
      <c r="L11748" s="37"/>
      <c r="M11748" s="37"/>
      <c r="N11748" s="37"/>
      <c r="O11748" s="37"/>
      <c r="P11748" s="36"/>
      <c r="S11748" s="36"/>
      <c r="T11748" s="36"/>
      <c r="U11748" s="36"/>
      <c r="V11748" s="36"/>
    </row>
    <row r="11749" spans="11:22" x14ac:dyDescent="0.25">
      <c r="K11749" s="36"/>
      <c r="L11749" s="37"/>
      <c r="M11749" s="37"/>
      <c r="N11749" s="37"/>
      <c r="O11749" s="37"/>
      <c r="P11749" s="36"/>
      <c r="S11749" s="36"/>
      <c r="T11749" s="36"/>
      <c r="U11749" s="36"/>
      <c r="V11749" s="36"/>
    </row>
    <row r="11750" spans="11:22" x14ac:dyDescent="0.25">
      <c r="K11750" s="36"/>
      <c r="L11750" s="37"/>
      <c r="M11750" s="37"/>
      <c r="N11750" s="37"/>
      <c r="O11750" s="37"/>
      <c r="P11750" s="36"/>
      <c r="S11750" s="36"/>
      <c r="T11750" s="36"/>
      <c r="U11750" s="36"/>
      <c r="V11750" s="36"/>
    </row>
    <row r="11751" spans="11:22" x14ac:dyDescent="0.25">
      <c r="K11751" s="36"/>
      <c r="L11751" s="37"/>
      <c r="M11751" s="37"/>
      <c r="N11751" s="37"/>
      <c r="O11751" s="37"/>
      <c r="P11751" s="36"/>
      <c r="S11751" s="36"/>
      <c r="T11751" s="36"/>
      <c r="U11751" s="36"/>
      <c r="V11751" s="36"/>
    </row>
    <row r="11752" spans="11:22" x14ac:dyDescent="0.25">
      <c r="K11752" s="36"/>
      <c r="L11752" s="37"/>
      <c r="M11752" s="37"/>
      <c r="N11752" s="37"/>
      <c r="O11752" s="37"/>
      <c r="P11752" s="36"/>
      <c r="S11752" s="36"/>
      <c r="T11752" s="36"/>
      <c r="U11752" s="36"/>
      <c r="V11752" s="36"/>
    </row>
    <row r="11753" spans="11:22" x14ac:dyDescent="0.25">
      <c r="K11753" s="36"/>
      <c r="L11753" s="37"/>
      <c r="M11753" s="37"/>
      <c r="N11753" s="37"/>
      <c r="O11753" s="37"/>
      <c r="P11753" s="36"/>
      <c r="S11753" s="36"/>
      <c r="T11753" s="36"/>
      <c r="U11753" s="36"/>
      <c r="V11753" s="36"/>
    </row>
    <row r="11754" spans="11:22" x14ac:dyDescent="0.25">
      <c r="K11754" s="36"/>
      <c r="L11754" s="37"/>
      <c r="M11754" s="37"/>
      <c r="N11754" s="37"/>
      <c r="O11754" s="37"/>
      <c r="P11754" s="36"/>
      <c r="S11754" s="36"/>
      <c r="T11754" s="36"/>
      <c r="U11754" s="36"/>
      <c r="V11754" s="36"/>
    </row>
    <row r="11755" spans="11:22" x14ac:dyDescent="0.25">
      <c r="K11755" s="36"/>
      <c r="L11755" s="37"/>
      <c r="M11755" s="37"/>
      <c r="N11755" s="37"/>
      <c r="O11755" s="37"/>
      <c r="P11755" s="36"/>
      <c r="S11755" s="36"/>
      <c r="T11755" s="36"/>
      <c r="U11755" s="36"/>
      <c r="V11755" s="36"/>
    </row>
    <row r="11756" spans="11:22" x14ac:dyDescent="0.25">
      <c r="K11756" s="36"/>
      <c r="L11756" s="37"/>
      <c r="M11756" s="37"/>
      <c r="N11756" s="37"/>
      <c r="O11756" s="37"/>
      <c r="P11756" s="36"/>
      <c r="S11756" s="36"/>
      <c r="T11756" s="36"/>
      <c r="U11756" s="36"/>
      <c r="V11756" s="36"/>
    </row>
    <row r="11757" spans="11:22" x14ac:dyDescent="0.25">
      <c r="K11757" s="36"/>
      <c r="L11757" s="37"/>
      <c r="M11757" s="37"/>
      <c r="N11757" s="37"/>
      <c r="O11757" s="37"/>
      <c r="P11757" s="36"/>
      <c r="S11757" s="36"/>
      <c r="T11757" s="36"/>
      <c r="U11757" s="36"/>
      <c r="V11757" s="36"/>
    </row>
    <row r="11758" spans="11:22" x14ac:dyDescent="0.25">
      <c r="K11758" s="36"/>
      <c r="L11758" s="37"/>
      <c r="M11758" s="37"/>
      <c r="N11758" s="37"/>
      <c r="O11758" s="37"/>
      <c r="P11758" s="36"/>
      <c r="S11758" s="36"/>
      <c r="T11758" s="36"/>
      <c r="U11758" s="36"/>
      <c r="V11758" s="36"/>
    </row>
    <row r="11759" spans="11:22" x14ac:dyDescent="0.25">
      <c r="K11759" s="36"/>
      <c r="L11759" s="37"/>
      <c r="M11759" s="37"/>
      <c r="N11759" s="37"/>
      <c r="O11759" s="37"/>
      <c r="P11759" s="36"/>
      <c r="S11759" s="36"/>
      <c r="T11759" s="36"/>
      <c r="U11759" s="36"/>
      <c r="V11759" s="36"/>
    </row>
    <row r="11760" spans="11:22" x14ac:dyDescent="0.25">
      <c r="K11760" s="36"/>
      <c r="L11760" s="37"/>
      <c r="M11760" s="37"/>
      <c r="N11760" s="37"/>
      <c r="O11760" s="37"/>
      <c r="P11760" s="36"/>
      <c r="S11760" s="36"/>
      <c r="T11760" s="36"/>
      <c r="U11760" s="36"/>
      <c r="V11760" s="36"/>
    </row>
    <row r="11761" spans="11:22" x14ac:dyDescent="0.25">
      <c r="K11761" s="36"/>
      <c r="L11761" s="37"/>
      <c r="M11761" s="37"/>
      <c r="N11761" s="37"/>
      <c r="O11761" s="37"/>
      <c r="P11761" s="36"/>
      <c r="S11761" s="36"/>
      <c r="T11761" s="36"/>
      <c r="U11761" s="36"/>
      <c r="V11761" s="36"/>
    </row>
    <row r="11762" spans="11:22" x14ac:dyDescent="0.25">
      <c r="K11762" s="36"/>
      <c r="L11762" s="37"/>
      <c r="M11762" s="37"/>
      <c r="N11762" s="37"/>
      <c r="O11762" s="37"/>
      <c r="P11762" s="36"/>
      <c r="S11762" s="36"/>
      <c r="T11762" s="36"/>
      <c r="U11762" s="36"/>
      <c r="V11762" s="36"/>
    </row>
    <row r="11763" spans="11:22" x14ac:dyDescent="0.25">
      <c r="K11763" s="36"/>
      <c r="L11763" s="37"/>
      <c r="M11763" s="37"/>
      <c r="N11763" s="37"/>
      <c r="O11763" s="37"/>
      <c r="P11763" s="36"/>
      <c r="S11763" s="36"/>
      <c r="T11763" s="36"/>
      <c r="U11763" s="36"/>
      <c r="V11763" s="36"/>
    </row>
    <row r="11764" spans="11:22" x14ac:dyDescent="0.25">
      <c r="K11764" s="36"/>
      <c r="L11764" s="37"/>
      <c r="M11764" s="37"/>
      <c r="N11764" s="37"/>
      <c r="O11764" s="37"/>
      <c r="P11764" s="36"/>
      <c r="S11764" s="36"/>
      <c r="T11764" s="36"/>
      <c r="U11764" s="36"/>
      <c r="V11764" s="36"/>
    </row>
    <row r="11765" spans="11:22" x14ac:dyDescent="0.25">
      <c r="K11765" s="36"/>
      <c r="L11765" s="37"/>
      <c r="M11765" s="37"/>
      <c r="N11765" s="37"/>
      <c r="O11765" s="37"/>
      <c r="P11765" s="36"/>
      <c r="S11765" s="36"/>
      <c r="T11765" s="36"/>
      <c r="U11765" s="36"/>
      <c r="V11765" s="36"/>
    </row>
    <row r="11766" spans="11:22" x14ac:dyDescent="0.25">
      <c r="K11766" s="36"/>
      <c r="L11766" s="37"/>
      <c r="M11766" s="37"/>
      <c r="N11766" s="37"/>
      <c r="O11766" s="37"/>
      <c r="P11766" s="36"/>
      <c r="S11766" s="36"/>
      <c r="T11766" s="36"/>
      <c r="U11766" s="36"/>
      <c r="V11766" s="36"/>
    </row>
    <row r="11767" spans="11:22" x14ac:dyDescent="0.25">
      <c r="K11767" s="36"/>
      <c r="L11767" s="37"/>
      <c r="M11767" s="37"/>
      <c r="N11767" s="37"/>
      <c r="O11767" s="37"/>
      <c r="P11767" s="36"/>
      <c r="S11767" s="36"/>
      <c r="T11767" s="36"/>
      <c r="U11767" s="36"/>
      <c r="V11767" s="36"/>
    </row>
    <row r="11768" spans="11:22" x14ac:dyDescent="0.25">
      <c r="K11768" s="36"/>
      <c r="L11768" s="37"/>
      <c r="M11768" s="37"/>
      <c r="N11768" s="37"/>
      <c r="O11768" s="37"/>
      <c r="P11768" s="36"/>
      <c r="S11768" s="36"/>
      <c r="T11768" s="36"/>
      <c r="U11768" s="36"/>
      <c r="V11768" s="36"/>
    </row>
    <row r="11769" spans="11:22" x14ac:dyDescent="0.25">
      <c r="K11769" s="36"/>
      <c r="L11769" s="37"/>
      <c r="M11769" s="37"/>
      <c r="N11769" s="37"/>
      <c r="O11769" s="37"/>
      <c r="P11769" s="36"/>
      <c r="S11769" s="36"/>
      <c r="T11769" s="36"/>
      <c r="U11769" s="36"/>
      <c r="V11769" s="36"/>
    </row>
    <row r="11770" spans="11:22" x14ac:dyDescent="0.25">
      <c r="K11770" s="36"/>
      <c r="L11770" s="37"/>
      <c r="M11770" s="37"/>
      <c r="N11770" s="37"/>
      <c r="O11770" s="37"/>
      <c r="P11770" s="36"/>
      <c r="S11770" s="36"/>
      <c r="T11770" s="36"/>
      <c r="U11770" s="36"/>
      <c r="V11770" s="36"/>
    </row>
    <row r="11771" spans="11:22" x14ac:dyDescent="0.25">
      <c r="K11771" s="36"/>
      <c r="L11771" s="37"/>
      <c r="M11771" s="37"/>
      <c r="N11771" s="37"/>
      <c r="O11771" s="37"/>
      <c r="P11771" s="36"/>
      <c r="S11771" s="36"/>
      <c r="T11771" s="36"/>
      <c r="U11771" s="36"/>
      <c r="V11771" s="36"/>
    </row>
    <row r="11772" spans="11:22" x14ac:dyDescent="0.25">
      <c r="K11772" s="36"/>
      <c r="L11772" s="37"/>
      <c r="M11772" s="37"/>
      <c r="N11772" s="37"/>
      <c r="O11772" s="37"/>
      <c r="P11772" s="36"/>
      <c r="S11772" s="36"/>
      <c r="T11772" s="36"/>
      <c r="U11772" s="36"/>
      <c r="V11772" s="36"/>
    </row>
    <row r="11773" spans="11:22" x14ac:dyDescent="0.25">
      <c r="K11773" s="36"/>
      <c r="L11773" s="37"/>
      <c r="M11773" s="37"/>
      <c r="N11773" s="37"/>
      <c r="O11773" s="37"/>
      <c r="P11773" s="36"/>
      <c r="S11773" s="36"/>
      <c r="T11773" s="36"/>
      <c r="U11773" s="36"/>
      <c r="V11773" s="36"/>
    </row>
    <row r="11774" spans="11:22" x14ac:dyDescent="0.25">
      <c r="K11774" s="36"/>
      <c r="L11774" s="37"/>
      <c r="M11774" s="37"/>
      <c r="N11774" s="37"/>
      <c r="O11774" s="37"/>
      <c r="P11774" s="36"/>
      <c r="S11774" s="36"/>
      <c r="T11774" s="36"/>
      <c r="U11774" s="36"/>
      <c r="V11774" s="36"/>
    </row>
    <row r="11775" spans="11:22" x14ac:dyDescent="0.25">
      <c r="K11775" s="36"/>
      <c r="L11775" s="37"/>
      <c r="M11775" s="37"/>
      <c r="N11775" s="37"/>
      <c r="O11775" s="37"/>
      <c r="P11775" s="36"/>
      <c r="S11775" s="36"/>
      <c r="T11775" s="36"/>
      <c r="U11775" s="36"/>
      <c r="V11775" s="36"/>
    </row>
    <row r="11776" spans="11:22" x14ac:dyDescent="0.25">
      <c r="K11776" s="36"/>
      <c r="L11776" s="37"/>
      <c r="M11776" s="37"/>
      <c r="N11776" s="37"/>
      <c r="O11776" s="37"/>
      <c r="P11776" s="36"/>
      <c r="S11776" s="36"/>
      <c r="T11776" s="36"/>
      <c r="U11776" s="36"/>
      <c r="V11776" s="36"/>
    </row>
    <row r="11777" spans="11:22" x14ac:dyDescent="0.25">
      <c r="K11777" s="36"/>
      <c r="L11777" s="37"/>
      <c r="M11777" s="37"/>
      <c r="N11777" s="37"/>
      <c r="O11777" s="37"/>
      <c r="P11777" s="36"/>
      <c r="S11777" s="36"/>
      <c r="T11777" s="36"/>
      <c r="U11777" s="36"/>
      <c r="V11777" s="36"/>
    </row>
    <row r="11778" spans="11:22" x14ac:dyDescent="0.25">
      <c r="K11778" s="36"/>
      <c r="L11778" s="37"/>
      <c r="M11778" s="37"/>
      <c r="N11778" s="37"/>
      <c r="O11778" s="37"/>
      <c r="P11778" s="36"/>
      <c r="S11778" s="36"/>
      <c r="T11778" s="36"/>
      <c r="U11778" s="36"/>
      <c r="V11778" s="36"/>
    </row>
    <row r="11779" spans="11:22" x14ac:dyDescent="0.25">
      <c r="K11779" s="36"/>
      <c r="L11779" s="37"/>
      <c r="M11779" s="37"/>
      <c r="N11779" s="37"/>
      <c r="O11779" s="37"/>
      <c r="P11779" s="36"/>
      <c r="S11779" s="36"/>
      <c r="T11779" s="36"/>
      <c r="U11779" s="36"/>
      <c r="V11779" s="36"/>
    </row>
    <row r="11780" spans="11:22" x14ac:dyDescent="0.25">
      <c r="K11780" s="36"/>
      <c r="L11780" s="37"/>
      <c r="M11780" s="37"/>
      <c r="N11780" s="37"/>
      <c r="O11780" s="37"/>
      <c r="P11780" s="36"/>
      <c r="S11780" s="36"/>
      <c r="T11780" s="36"/>
      <c r="U11780" s="36"/>
      <c r="V11780" s="36"/>
    </row>
    <row r="11781" spans="11:22" x14ac:dyDescent="0.25">
      <c r="K11781" s="36"/>
      <c r="L11781" s="37"/>
      <c r="M11781" s="37"/>
      <c r="N11781" s="37"/>
      <c r="O11781" s="37"/>
      <c r="P11781" s="36"/>
      <c r="S11781" s="36"/>
      <c r="T11781" s="36"/>
      <c r="U11781" s="36"/>
      <c r="V11781" s="36"/>
    </row>
    <row r="11782" spans="11:22" x14ac:dyDescent="0.25">
      <c r="K11782" s="36"/>
      <c r="L11782" s="37"/>
      <c r="M11782" s="37"/>
      <c r="N11782" s="37"/>
      <c r="O11782" s="37"/>
      <c r="P11782" s="36"/>
      <c r="S11782" s="36"/>
      <c r="T11782" s="36"/>
      <c r="U11782" s="36"/>
      <c r="V11782" s="36"/>
    </row>
    <row r="11783" spans="11:22" x14ac:dyDescent="0.25">
      <c r="K11783" s="36"/>
      <c r="L11783" s="37"/>
      <c r="M11783" s="37"/>
      <c r="N11783" s="37"/>
      <c r="O11783" s="37"/>
      <c r="P11783" s="36"/>
      <c r="S11783" s="36"/>
      <c r="T11783" s="36"/>
      <c r="U11783" s="36"/>
      <c r="V11783" s="36"/>
    </row>
    <row r="11784" spans="11:22" x14ac:dyDescent="0.25">
      <c r="K11784" s="36"/>
      <c r="L11784" s="37"/>
      <c r="M11784" s="37"/>
      <c r="N11784" s="37"/>
      <c r="O11784" s="37"/>
      <c r="P11784" s="36"/>
      <c r="S11784" s="36"/>
      <c r="T11784" s="36"/>
      <c r="U11784" s="36"/>
      <c r="V11784" s="36"/>
    </row>
    <row r="11785" spans="11:22" x14ac:dyDescent="0.25">
      <c r="K11785" s="36"/>
      <c r="L11785" s="37"/>
      <c r="M11785" s="37"/>
      <c r="N11785" s="37"/>
      <c r="O11785" s="37"/>
      <c r="P11785" s="36"/>
      <c r="S11785" s="36"/>
      <c r="T11785" s="36"/>
      <c r="U11785" s="36"/>
      <c r="V11785" s="36"/>
    </row>
    <row r="11786" spans="11:22" x14ac:dyDescent="0.25">
      <c r="K11786" s="36"/>
      <c r="L11786" s="37"/>
      <c r="M11786" s="37"/>
      <c r="N11786" s="37"/>
      <c r="O11786" s="37"/>
      <c r="P11786" s="36"/>
      <c r="S11786" s="36"/>
      <c r="T11786" s="36"/>
      <c r="U11786" s="36"/>
      <c r="V11786" s="36"/>
    </row>
    <row r="11787" spans="11:22" x14ac:dyDescent="0.25">
      <c r="K11787" s="36"/>
      <c r="L11787" s="37"/>
      <c r="M11787" s="37"/>
      <c r="N11787" s="37"/>
      <c r="O11787" s="37"/>
      <c r="P11787" s="36"/>
      <c r="S11787" s="36"/>
      <c r="T11787" s="36"/>
      <c r="U11787" s="36"/>
      <c r="V11787" s="36"/>
    </row>
    <row r="11788" spans="11:22" x14ac:dyDescent="0.25">
      <c r="K11788" s="36"/>
      <c r="L11788" s="37"/>
      <c r="M11788" s="37"/>
      <c r="N11788" s="37"/>
      <c r="O11788" s="37"/>
      <c r="P11788" s="36"/>
      <c r="S11788" s="36"/>
      <c r="T11788" s="36"/>
      <c r="U11788" s="36"/>
      <c r="V11788" s="36"/>
    </row>
    <row r="11789" spans="11:22" x14ac:dyDescent="0.25">
      <c r="K11789" s="36"/>
      <c r="L11789" s="37"/>
      <c r="M11789" s="37"/>
      <c r="N11789" s="37"/>
      <c r="O11789" s="37"/>
      <c r="P11789" s="36"/>
      <c r="S11789" s="36"/>
      <c r="T11789" s="36"/>
      <c r="U11789" s="36"/>
      <c r="V11789" s="36"/>
    </row>
    <row r="11790" spans="11:22" x14ac:dyDescent="0.25">
      <c r="K11790" s="36"/>
      <c r="L11790" s="37"/>
      <c r="M11790" s="37"/>
      <c r="N11790" s="37"/>
      <c r="O11790" s="37"/>
      <c r="P11790" s="36"/>
      <c r="S11790" s="36"/>
      <c r="T11790" s="36"/>
      <c r="U11790" s="36"/>
      <c r="V11790" s="36"/>
    </row>
    <row r="11791" spans="11:22" x14ac:dyDescent="0.25">
      <c r="K11791" s="36"/>
      <c r="L11791" s="37"/>
      <c r="M11791" s="37"/>
      <c r="N11791" s="37"/>
      <c r="O11791" s="37"/>
      <c r="P11791" s="36"/>
      <c r="S11791" s="36"/>
      <c r="T11791" s="36"/>
      <c r="U11791" s="36"/>
      <c r="V11791" s="36"/>
    </row>
    <row r="11792" spans="11:22" x14ac:dyDescent="0.25">
      <c r="K11792" s="36"/>
      <c r="L11792" s="37"/>
      <c r="M11792" s="37"/>
      <c r="N11792" s="37"/>
      <c r="O11792" s="37"/>
      <c r="P11792" s="36"/>
      <c r="S11792" s="36"/>
      <c r="T11792" s="36"/>
      <c r="U11792" s="36"/>
      <c r="V11792" s="36"/>
    </row>
    <row r="11793" spans="11:22" x14ac:dyDescent="0.25">
      <c r="K11793" s="36"/>
      <c r="L11793" s="37"/>
      <c r="M11793" s="37"/>
      <c r="N11793" s="37"/>
      <c r="O11793" s="37"/>
      <c r="P11793" s="36"/>
      <c r="S11793" s="36"/>
      <c r="T11793" s="36"/>
      <c r="U11793" s="36"/>
      <c r="V11793" s="36"/>
    </row>
    <row r="11794" spans="11:22" x14ac:dyDescent="0.25">
      <c r="K11794" s="36"/>
      <c r="L11794" s="37"/>
      <c r="M11794" s="37"/>
      <c r="N11794" s="37"/>
      <c r="O11794" s="37"/>
      <c r="P11794" s="36"/>
      <c r="S11794" s="36"/>
      <c r="T11794" s="36"/>
      <c r="U11794" s="36"/>
      <c r="V11794" s="36"/>
    </row>
    <row r="11795" spans="11:22" x14ac:dyDescent="0.25">
      <c r="K11795" s="36"/>
      <c r="L11795" s="37"/>
      <c r="M11795" s="37"/>
      <c r="N11795" s="37"/>
      <c r="O11795" s="37"/>
      <c r="P11795" s="36"/>
      <c r="S11795" s="36"/>
      <c r="T11795" s="36"/>
      <c r="U11795" s="36"/>
      <c r="V11795" s="36"/>
    </row>
    <row r="11796" spans="11:22" x14ac:dyDescent="0.25">
      <c r="K11796" s="36"/>
      <c r="L11796" s="37"/>
      <c r="M11796" s="37"/>
      <c r="N11796" s="37"/>
      <c r="O11796" s="37"/>
      <c r="P11796" s="36"/>
      <c r="S11796" s="36"/>
      <c r="T11796" s="36"/>
      <c r="U11796" s="36"/>
      <c r="V11796" s="36"/>
    </row>
    <row r="11797" spans="11:22" x14ac:dyDescent="0.25">
      <c r="K11797" s="36"/>
      <c r="L11797" s="37"/>
      <c r="M11797" s="37"/>
      <c r="N11797" s="37"/>
      <c r="O11797" s="37"/>
      <c r="P11797" s="36"/>
      <c r="S11797" s="36"/>
      <c r="T11797" s="36"/>
      <c r="U11797" s="36"/>
      <c r="V11797" s="36"/>
    </row>
    <row r="11798" spans="11:22" x14ac:dyDescent="0.25">
      <c r="K11798" s="36"/>
      <c r="L11798" s="37"/>
      <c r="M11798" s="37"/>
      <c r="N11798" s="37"/>
      <c r="O11798" s="37"/>
      <c r="P11798" s="36"/>
      <c r="S11798" s="36"/>
      <c r="T11798" s="36"/>
      <c r="U11798" s="36"/>
      <c r="V11798" s="36"/>
    </row>
    <row r="11799" spans="11:22" x14ac:dyDescent="0.25">
      <c r="K11799" s="36"/>
      <c r="L11799" s="37"/>
      <c r="M11799" s="37"/>
      <c r="N11799" s="37"/>
      <c r="O11799" s="37"/>
      <c r="P11799" s="36"/>
      <c r="S11799" s="36"/>
      <c r="T11799" s="36"/>
      <c r="U11799" s="36"/>
      <c r="V11799" s="36"/>
    </row>
    <row r="11800" spans="11:22" x14ac:dyDescent="0.25">
      <c r="K11800" s="36"/>
      <c r="L11800" s="37"/>
      <c r="M11800" s="37"/>
      <c r="N11800" s="37"/>
      <c r="O11800" s="37"/>
      <c r="P11800" s="36"/>
      <c r="S11800" s="36"/>
      <c r="T11800" s="36"/>
      <c r="U11800" s="36"/>
      <c r="V11800" s="36"/>
    </row>
    <row r="11801" spans="11:22" x14ac:dyDescent="0.25">
      <c r="K11801" s="36"/>
      <c r="L11801" s="37"/>
      <c r="M11801" s="37"/>
      <c r="N11801" s="37"/>
      <c r="O11801" s="37"/>
      <c r="P11801" s="36"/>
      <c r="S11801" s="36"/>
      <c r="T11801" s="36"/>
      <c r="U11801" s="36"/>
      <c r="V11801" s="36"/>
    </row>
    <row r="11802" spans="11:22" x14ac:dyDescent="0.25">
      <c r="K11802" s="36"/>
      <c r="L11802" s="37"/>
      <c r="M11802" s="37"/>
      <c r="N11802" s="37"/>
      <c r="O11802" s="37"/>
      <c r="P11802" s="36"/>
      <c r="S11802" s="36"/>
      <c r="T11802" s="36"/>
      <c r="U11802" s="36"/>
      <c r="V11802" s="36"/>
    </row>
    <row r="11803" spans="11:22" x14ac:dyDescent="0.25">
      <c r="K11803" s="36"/>
      <c r="L11803" s="37"/>
      <c r="M11803" s="37"/>
      <c r="N11803" s="37"/>
      <c r="O11803" s="37"/>
      <c r="P11803" s="36"/>
      <c r="S11803" s="36"/>
      <c r="T11803" s="36"/>
      <c r="U11803" s="36"/>
      <c r="V11803" s="36"/>
    </row>
    <row r="11804" spans="11:22" x14ac:dyDescent="0.25">
      <c r="K11804" s="36"/>
      <c r="L11804" s="37"/>
      <c r="M11804" s="37"/>
      <c r="N11804" s="37"/>
      <c r="O11804" s="37"/>
      <c r="P11804" s="36"/>
      <c r="S11804" s="36"/>
      <c r="T11804" s="36"/>
      <c r="U11804" s="36"/>
      <c r="V11804" s="36"/>
    </row>
    <row r="11805" spans="11:22" x14ac:dyDescent="0.25">
      <c r="K11805" s="36"/>
      <c r="L11805" s="37"/>
      <c r="M11805" s="37"/>
      <c r="N11805" s="37"/>
      <c r="O11805" s="37"/>
      <c r="P11805" s="36"/>
      <c r="S11805" s="36"/>
      <c r="T11805" s="36"/>
      <c r="U11805" s="36"/>
      <c r="V11805" s="36"/>
    </row>
    <row r="11806" spans="11:22" x14ac:dyDescent="0.25">
      <c r="K11806" s="36"/>
      <c r="L11806" s="37"/>
      <c r="M11806" s="37"/>
      <c r="N11806" s="37"/>
      <c r="O11806" s="37"/>
      <c r="P11806" s="36"/>
      <c r="S11806" s="36"/>
      <c r="T11806" s="36"/>
      <c r="U11806" s="36"/>
      <c r="V11806" s="36"/>
    </row>
    <row r="11807" spans="11:22" x14ac:dyDescent="0.25">
      <c r="K11807" s="36"/>
      <c r="L11807" s="37"/>
      <c r="M11807" s="37"/>
      <c r="N11807" s="37"/>
      <c r="O11807" s="37"/>
      <c r="P11807" s="36"/>
      <c r="S11807" s="36"/>
      <c r="T11807" s="36"/>
      <c r="U11807" s="36"/>
      <c r="V11807" s="36"/>
    </row>
    <row r="11808" spans="11:22" x14ac:dyDescent="0.25">
      <c r="K11808" s="36"/>
      <c r="L11808" s="37"/>
      <c r="M11808" s="37"/>
      <c r="N11808" s="37"/>
      <c r="O11808" s="37"/>
      <c r="P11808" s="36"/>
      <c r="S11808" s="36"/>
      <c r="T11808" s="36"/>
      <c r="U11808" s="36"/>
      <c r="V11808" s="36"/>
    </row>
    <row r="11809" spans="11:22" x14ac:dyDescent="0.25">
      <c r="K11809" s="36"/>
      <c r="L11809" s="37"/>
      <c r="M11809" s="37"/>
      <c r="N11809" s="37"/>
      <c r="O11809" s="37"/>
      <c r="P11809" s="36"/>
      <c r="S11809" s="36"/>
      <c r="T11809" s="36"/>
      <c r="U11809" s="36"/>
      <c r="V11809" s="36"/>
    </row>
    <row r="11810" spans="11:22" x14ac:dyDescent="0.25">
      <c r="K11810" s="36"/>
      <c r="L11810" s="37"/>
      <c r="M11810" s="37"/>
      <c r="N11810" s="37"/>
      <c r="O11810" s="37"/>
      <c r="P11810" s="36"/>
      <c r="S11810" s="36"/>
      <c r="T11810" s="36"/>
      <c r="U11810" s="36"/>
      <c r="V11810" s="36"/>
    </row>
    <row r="11811" spans="11:22" x14ac:dyDescent="0.25">
      <c r="K11811" s="36"/>
      <c r="L11811" s="37"/>
      <c r="M11811" s="37"/>
      <c r="N11811" s="37"/>
      <c r="O11811" s="37"/>
      <c r="P11811" s="36"/>
      <c r="S11811" s="36"/>
      <c r="T11811" s="36"/>
      <c r="U11811" s="36"/>
      <c r="V11811" s="36"/>
    </row>
    <row r="11812" spans="11:22" x14ac:dyDescent="0.25">
      <c r="K11812" s="36"/>
      <c r="L11812" s="37"/>
      <c r="M11812" s="37"/>
      <c r="N11812" s="37"/>
      <c r="O11812" s="37"/>
      <c r="P11812" s="36"/>
      <c r="S11812" s="36"/>
      <c r="T11812" s="36"/>
      <c r="U11812" s="36"/>
      <c r="V11812" s="36"/>
    </row>
    <row r="11813" spans="11:22" x14ac:dyDescent="0.25">
      <c r="K11813" s="36"/>
      <c r="L11813" s="37"/>
      <c r="M11813" s="37"/>
      <c r="N11813" s="37"/>
      <c r="O11813" s="37"/>
      <c r="P11813" s="36"/>
      <c r="S11813" s="36"/>
      <c r="T11813" s="36"/>
      <c r="U11813" s="36"/>
      <c r="V11813" s="36"/>
    </row>
    <row r="11814" spans="11:22" x14ac:dyDescent="0.25">
      <c r="K11814" s="36"/>
      <c r="L11814" s="37"/>
      <c r="M11814" s="37"/>
      <c r="N11814" s="37"/>
      <c r="O11814" s="37"/>
      <c r="P11814" s="36"/>
      <c r="S11814" s="36"/>
      <c r="T11814" s="36"/>
      <c r="U11814" s="36"/>
      <c r="V11814" s="36"/>
    </row>
    <row r="11815" spans="11:22" x14ac:dyDescent="0.25">
      <c r="K11815" s="36"/>
      <c r="L11815" s="37"/>
      <c r="M11815" s="37"/>
      <c r="N11815" s="37"/>
      <c r="O11815" s="37"/>
      <c r="P11815" s="36"/>
      <c r="S11815" s="36"/>
      <c r="T11815" s="36"/>
      <c r="U11815" s="36"/>
      <c r="V11815" s="36"/>
    </row>
    <row r="11816" spans="11:22" x14ac:dyDescent="0.25">
      <c r="K11816" s="36"/>
      <c r="L11816" s="37"/>
      <c r="M11816" s="37"/>
      <c r="N11816" s="37"/>
      <c r="O11816" s="37"/>
      <c r="P11816" s="36"/>
      <c r="S11816" s="36"/>
      <c r="T11816" s="36"/>
      <c r="U11816" s="36"/>
      <c r="V11816" s="36"/>
    </row>
    <row r="11817" spans="11:22" x14ac:dyDescent="0.25">
      <c r="K11817" s="36"/>
      <c r="L11817" s="37"/>
      <c r="M11817" s="37"/>
      <c r="N11817" s="37"/>
      <c r="O11817" s="37"/>
      <c r="P11817" s="36"/>
      <c r="S11817" s="36"/>
      <c r="T11817" s="36"/>
      <c r="U11817" s="36"/>
      <c r="V11817" s="36"/>
    </row>
    <row r="11818" spans="11:22" x14ac:dyDescent="0.25">
      <c r="K11818" s="36"/>
      <c r="L11818" s="37"/>
      <c r="M11818" s="37"/>
      <c r="N11818" s="37"/>
      <c r="O11818" s="37"/>
      <c r="P11818" s="36"/>
      <c r="S11818" s="36"/>
      <c r="T11818" s="36"/>
      <c r="U11818" s="36"/>
      <c r="V11818" s="36"/>
    </row>
    <row r="11819" spans="11:22" x14ac:dyDescent="0.25">
      <c r="K11819" s="36"/>
      <c r="L11819" s="37"/>
      <c r="M11819" s="37"/>
      <c r="N11819" s="37"/>
      <c r="O11819" s="37"/>
      <c r="P11819" s="36"/>
      <c r="S11819" s="36"/>
      <c r="T11819" s="36"/>
      <c r="U11819" s="36"/>
      <c r="V11819" s="36"/>
    </row>
    <row r="11820" spans="11:22" x14ac:dyDescent="0.25">
      <c r="K11820" s="36"/>
      <c r="L11820" s="37"/>
      <c r="M11820" s="37"/>
      <c r="N11820" s="37"/>
      <c r="O11820" s="37"/>
      <c r="P11820" s="36"/>
      <c r="S11820" s="36"/>
      <c r="T11820" s="36"/>
      <c r="U11820" s="36"/>
      <c r="V11820" s="36"/>
    </row>
    <row r="11821" spans="11:22" x14ac:dyDescent="0.25">
      <c r="K11821" s="36"/>
      <c r="L11821" s="37"/>
      <c r="M11821" s="37"/>
      <c r="N11821" s="37"/>
      <c r="O11821" s="37"/>
      <c r="P11821" s="36"/>
      <c r="S11821" s="36"/>
      <c r="T11821" s="36"/>
      <c r="U11821" s="36"/>
      <c r="V11821" s="36"/>
    </row>
    <row r="11822" spans="11:22" x14ac:dyDescent="0.25">
      <c r="K11822" s="36"/>
      <c r="L11822" s="37"/>
      <c r="M11822" s="37"/>
      <c r="N11822" s="37"/>
      <c r="O11822" s="37"/>
      <c r="P11822" s="36"/>
      <c r="S11822" s="36"/>
      <c r="T11822" s="36"/>
      <c r="U11822" s="36"/>
      <c r="V11822" s="36"/>
    </row>
    <row r="11823" spans="11:22" x14ac:dyDescent="0.25">
      <c r="K11823" s="36"/>
      <c r="L11823" s="37"/>
      <c r="M11823" s="37"/>
      <c r="N11823" s="37"/>
      <c r="O11823" s="37"/>
      <c r="P11823" s="36"/>
      <c r="S11823" s="36"/>
      <c r="T11823" s="36"/>
      <c r="U11823" s="36"/>
      <c r="V11823" s="36"/>
    </row>
    <row r="11824" spans="11:22" x14ac:dyDescent="0.25">
      <c r="K11824" s="36"/>
      <c r="L11824" s="37"/>
      <c r="M11824" s="37"/>
      <c r="N11824" s="37"/>
      <c r="O11824" s="37"/>
      <c r="P11824" s="36"/>
      <c r="S11824" s="36"/>
      <c r="T11824" s="36"/>
      <c r="U11824" s="36"/>
      <c r="V11824" s="36"/>
    </row>
    <row r="11825" spans="11:22" x14ac:dyDescent="0.25">
      <c r="K11825" s="36"/>
      <c r="L11825" s="37"/>
      <c r="M11825" s="37"/>
      <c r="N11825" s="37"/>
      <c r="O11825" s="37"/>
      <c r="P11825" s="36"/>
      <c r="S11825" s="36"/>
      <c r="T11825" s="36"/>
      <c r="U11825" s="36"/>
      <c r="V11825" s="36"/>
    </row>
    <row r="11826" spans="11:22" x14ac:dyDescent="0.25">
      <c r="K11826" s="36"/>
      <c r="L11826" s="37"/>
      <c r="M11826" s="37"/>
      <c r="N11826" s="37"/>
      <c r="O11826" s="37"/>
      <c r="P11826" s="36"/>
      <c r="S11826" s="36"/>
      <c r="T11826" s="36"/>
      <c r="U11826" s="36"/>
      <c r="V11826" s="36"/>
    </row>
    <row r="11827" spans="11:22" x14ac:dyDescent="0.25">
      <c r="K11827" s="36"/>
      <c r="L11827" s="37"/>
      <c r="M11827" s="37"/>
      <c r="N11827" s="37"/>
      <c r="O11827" s="37"/>
      <c r="P11827" s="36"/>
      <c r="S11827" s="36"/>
      <c r="T11827" s="36"/>
      <c r="U11827" s="36"/>
      <c r="V11827" s="36"/>
    </row>
    <row r="11828" spans="11:22" x14ac:dyDescent="0.25">
      <c r="K11828" s="36"/>
      <c r="L11828" s="37"/>
      <c r="M11828" s="37"/>
      <c r="N11828" s="37"/>
      <c r="O11828" s="37"/>
      <c r="P11828" s="36"/>
      <c r="S11828" s="36"/>
      <c r="T11828" s="36"/>
      <c r="U11828" s="36"/>
      <c r="V11828" s="36"/>
    </row>
    <row r="11829" spans="11:22" x14ac:dyDescent="0.25">
      <c r="K11829" s="36"/>
      <c r="L11829" s="37"/>
      <c r="M11829" s="37"/>
      <c r="N11829" s="37"/>
      <c r="O11829" s="37"/>
      <c r="P11829" s="36"/>
      <c r="S11829" s="36"/>
      <c r="T11829" s="36"/>
      <c r="U11829" s="36"/>
      <c r="V11829" s="36"/>
    </row>
    <row r="11830" spans="11:22" x14ac:dyDescent="0.25">
      <c r="K11830" s="36"/>
      <c r="L11830" s="37"/>
      <c r="M11830" s="37"/>
      <c r="N11830" s="37"/>
      <c r="O11830" s="37"/>
      <c r="P11830" s="36"/>
      <c r="S11830" s="36"/>
      <c r="T11830" s="36"/>
      <c r="U11830" s="36"/>
      <c r="V11830" s="36"/>
    </row>
    <row r="11831" spans="11:22" x14ac:dyDescent="0.25">
      <c r="K11831" s="36"/>
      <c r="L11831" s="37"/>
      <c r="M11831" s="37"/>
      <c r="N11831" s="37"/>
      <c r="O11831" s="37"/>
      <c r="P11831" s="36"/>
      <c r="S11831" s="36"/>
      <c r="T11831" s="36"/>
      <c r="U11831" s="36"/>
      <c r="V11831" s="36"/>
    </row>
    <row r="11832" spans="11:22" x14ac:dyDescent="0.25">
      <c r="K11832" s="36"/>
      <c r="L11832" s="37"/>
      <c r="M11832" s="37"/>
      <c r="N11832" s="37"/>
      <c r="O11832" s="37"/>
      <c r="P11832" s="36"/>
      <c r="S11832" s="36"/>
      <c r="T11832" s="36"/>
      <c r="U11832" s="36"/>
      <c r="V11832" s="36"/>
    </row>
    <row r="11833" spans="11:22" x14ac:dyDescent="0.25">
      <c r="K11833" s="36"/>
      <c r="L11833" s="37"/>
      <c r="M11833" s="37"/>
      <c r="N11833" s="37"/>
      <c r="O11833" s="37"/>
      <c r="P11833" s="36"/>
      <c r="S11833" s="36"/>
      <c r="T11833" s="36"/>
      <c r="U11833" s="36"/>
      <c r="V11833" s="36"/>
    </row>
    <row r="11834" spans="11:22" x14ac:dyDescent="0.25">
      <c r="K11834" s="36"/>
      <c r="L11834" s="37"/>
      <c r="M11834" s="37"/>
      <c r="N11834" s="37"/>
      <c r="O11834" s="37"/>
      <c r="P11834" s="36"/>
      <c r="S11834" s="36"/>
      <c r="T11834" s="36"/>
      <c r="U11834" s="36"/>
      <c r="V11834" s="36"/>
    </row>
    <row r="11835" spans="11:22" x14ac:dyDescent="0.25">
      <c r="K11835" s="36"/>
      <c r="L11835" s="37"/>
      <c r="M11835" s="37"/>
      <c r="N11835" s="37"/>
      <c r="O11835" s="37"/>
      <c r="P11835" s="36"/>
      <c r="S11835" s="36"/>
      <c r="T11835" s="36"/>
      <c r="U11835" s="36"/>
      <c r="V11835" s="36"/>
    </row>
    <row r="11836" spans="11:22" x14ac:dyDescent="0.25">
      <c r="K11836" s="36"/>
      <c r="L11836" s="37"/>
      <c r="M11836" s="37"/>
      <c r="N11836" s="37"/>
      <c r="O11836" s="37"/>
      <c r="P11836" s="36"/>
      <c r="S11836" s="36"/>
      <c r="T11836" s="36"/>
      <c r="U11836" s="36"/>
      <c r="V11836" s="36"/>
    </row>
    <row r="11837" spans="11:22" x14ac:dyDescent="0.25">
      <c r="K11837" s="36"/>
      <c r="L11837" s="37"/>
      <c r="M11837" s="37"/>
      <c r="N11837" s="37"/>
      <c r="O11837" s="37"/>
      <c r="P11837" s="36"/>
      <c r="S11837" s="36"/>
      <c r="T11837" s="36"/>
      <c r="U11837" s="36"/>
      <c r="V11837" s="36"/>
    </row>
    <row r="11838" spans="11:22" x14ac:dyDescent="0.25">
      <c r="K11838" s="36"/>
      <c r="L11838" s="37"/>
      <c r="M11838" s="37"/>
      <c r="N11838" s="37"/>
      <c r="O11838" s="37"/>
      <c r="P11838" s="36"/>
      <c r="S11838" s="36"/>
      <c r="T11838" s="36"/>
      <c r="U11838" s="36"/>
      <c r="V11838" s="36"/>
    </row>
    <row r="11839" spans="11:22" x14ac:dyDescent="0.25">
      <c r="K11839" s="36"/>
      <c r="L11839" s="37"/>
      <c r="M11839" s="37"/>
      <c r="N11839" s="37"/>
      <c r="O11839" s="37"/>
      <c r="P11839" s="36"/>
      <c r="S11839" s="36"/>
      <c r="T11839" s="36"/>
      <c r="U11839" s="36"/>
      <c r="V11839" s="36"/>
    </row>
    <row r="11840" spans="11:22" x14ac:dyDescent="0.25">
      <c r="K11840" s="36"/>
      <c r="L11840" s="37"/>
      <c r="M11840" s="37"/>
      <c r="N11840" s="37"/>
      <c r="O11840" s="37"/>
      <c r="P11840" s="36"/>
      <c r="S11840" s="36"/>
      <c r="T11840" s="36"/>
      <c r="U11840" s="36"/>
      <c r="V11840" s="36"/>
    </row>
    <row r="11841" spans="11:22" x14ac:dyDescent="0.25">
      <c r="K11841" s="36"/>
      <c r="L11841" s="37"/>
      <c r="M11841" s="37"/>
      <c r="N11841" s="37"/>
      <c r="O11841" s="37"/>
      <c r="P11841" s="36"/>
      <c r="S11841" s="36"/>
      <c r="T11841" s="36"/>
      <c r="U11841" s="36"/>
      <c r="V11841" s="36"/>
    </row>
    <row r="11842" spans="11:22" x14ac:dyDescent="0.25">
      <c r="K11842" s="36"/>
      <c r="L11842" s="37"/>
      <c r="M11842" s="37"/>
      <c r="N11842" s="37"/>
      <c r="O11842" s="37"/>
      <c r="P11842" s="36"/>
      <c r="S11842" s="36"/>
      <c r="T11842" s="36"/>
      <c r="U11842" s="36"/>
      <c r="V11842" s="36"/>
    </row>
    <row r="11843" spans="11:22" x14ac:dyDescent="0.25">
      <c r="K11843" s="36"/>
      <c r="L11843" s="37"/>
      <c r="M11843" s="37"/>
      <c r="N11843" s="37"/>
      <c r="O11843" s="37"/>
      <c r="P11843" s="36"/>
      <c r="S11843" s="36"/>
      <c r="T11843" s="36"/>
      <c r="U11843" s="36"/>
      <c r="V11843" s="36"/>
    </row>
    <row r="11844" spans="11:22" x14ac:dyDescent="0.25">
      <c r="K11844" s="36"/>
      <c r="L11844" s="37"/>
      <c r="M11844" s="37"/>
      <c r="N11844" s="37"/>
      <c r="O11844" s="37"/>
      <c r="P11844" s="36"/>
      <c r="S11844" s="36"/>
      <c r="T11844" s="36"/>
      <c r="U11844" s="36"/>
      <c r="V11844" s="36"/>
    </row>
    <row r="11845" spans="11:22" x14ac:dyDescent="0.25">
      <c r="K11845" s="36"/>
      <c r="L11845" s="37"/>
      <c r="M11845" s="37"/>
      <c r="N11845" s="37"/>
      <c r="O11845" s="37"/>
      <c r="P11845" s="36"/>
      <c r="S11845" s="36"/>
      <c r="T11845" s="36"/>
      <c r="U11845" s="36"/>
      <c r="V11845" s="36"/>
    </row>
    <row r="11846" spans="11:22" x14ac:dyDescent="0.25">
      <c r="K11846" s="36"/>
      <c r="L11846" s="37"/>
      <c r="M11846" s="37"/>
      <c r="N11846" s="37"/>
      <c r="O11846" s="37"/>
      <c r="P11846" s="36"/>
      <c r="S11846" s="36"/>
      <c r="T11846" s="36"/>
      <c r="U11846" s="36"/>
      <c r="V11846" s="36"/>
    </row>
    <row r="11847" spans="11:22" x14ac:dyDescent="0.25">
      <c r="K11847" s="36"/>
      <c r="L11847" s="37"/>
      <c r="M11847" s="37"/>
      <c r="N11847" s="37"/>
      <c r="O11847" s="37"/>
      <c r="P11847" s="36"/>
      <c r="S11847" s="36"/>
      <c r="T11847" s="36"/>
      <c r="U11847" s="36"/>
      <c r="V11847" s="36"/>
    </row>
    <row r="11848" spans="11:22" x14ac:dyDescent="0.25">
      <c r="K11848" s="36"/>
      <c r="L11848" s="37"/>
      <c r="M11848" s="37"/>
      <c r="N11848" s="37"/>
      <c r="O11848" s="37"/>
      <c r="P11848" s="36"/>
      <c r="S11848" s="36"/>
      <c r="T11848" s="36"/>
      <c r="U11848" s="36"/>
      <c r="V11848" s="36"/>
    </row>
    <row r="11849" spans="11:22" x14ac:dyDescent="0.25">
      <c r="K11849" s="36"/>
      <c r="L11849" s="37"/>
      <c r="M11849" s="37"/>
      <c r="N11849" s="37"/>
      <c r="O11849" s="37"/>
      <c r="P11849" s="36"/>
      <c r="S11849" s="36"/>
      <c r="T11849" s="36"/>
      <c r="U11849" s="36"/>
      <c r="V11849" s="36"/>
    </row>
    <row r="11850" spans="11:22" x14ac:dyDescent="0.25">
      <c r="K11850" s="36"/>
      <c r="L11850" s="37"/>
      <c r="M11850" s="37"/>
      <c r="N11850" s="37"/>
      <c r="O11850" s="37"/>
      <c r="P11850" s="36"/>
      <c r="S11850" s="36"/>
      <c r="T11850" s="36"/>
      <c r="U11850" s="36"/>
      <c r="V11850" s="36"/>
    </row>
    <row r="11851" spans="11:22" x14ac:dyDescent="0.25">
      <c r="K11851" s="36"/>
      <c r="L11851" s="37"/>
      <c r="M11851" s="37"/>
      <c r="N11851" s="37"/>
      <c r="O11851" s="37"/>
      <c r="P11851" s="36"/>
      <c r="S11851" s="36"/>
      <c r="T11851" s="36"/>
      <c r="U11851" s="36"/>
      <c r="V11851" s="36"/>
    </row>
    <row r="11852" spans="11:22" x14ac:dyDescent="0.25">
      <c r="K11852" s="36"/>
      <c r="L11852" s="37"/>
      <c r="M11852" s="37"/>
      <c r="N11852" s="37"/>
      <c r="O11852" s="37"/>
      <c r="P11852" s="36"/>
      <c r="S11852" s="36"/>
      <c r="T11852" s="36"/>
      <c r="U11852" s="36"/>
      <c r="V11852" s="36"/>
    </row>
    <row r="11853" spans="11:22" x14ac:dyDescent="0.25">
      <c r="K11853" s="36"/>
      <c r="L11853" s="37"/>
      <c r="M11853" s="37"/>
      <c r="N11853" s="37"/>
      <c r="O11853" s="37"/>
      <c r="P11853" s="36"/>
      <c r="S11853" s="36"/>
      <c r="T11853" s="36"/>
      <c r="U11853" s="36"/>
      <c r="V11853" s="36"/>
    </row>
    <row r="11854" spans="11:22" x14ac:dyDescent="0.25">
      <c r="K11854" s="36"/>
      <c r="L11854" s="37"/>
      <c r="M11854" s="37"/>
      <c r="N11854" s="37"/>
      <c r="O11854" s="37"/>
      <c r="P11854" s="36"/>
      <c r="S11854" s="36"/>
      <c r="T11854" s="36"/>
      <c r="U11854" s="36"/>
      <c r="V11854" s="36"/>
    </row>
    <row r="11855" spans="11:22" x14ac:dyDescent="0.25">
      <c r="K11855" s="36"/>
      <c r="L11855" s="37"/>
      <c r="M11855" s="37"/>
      <c r="N11855" s="37"/>
      <c r="O11855" s="37"/>
      <c r="P11855" s="36"/>
      <c r="S11855" s="36"/>
      <c r="T11855" s="36"/>
      <c r="U11855" s="36"/>
      <c r="V11855" s="36"/>
    </row>
    <row r="11856" spans="11:22" x14ac:dyDescent="0.25">
      <c r="K11856" s="36"/>
      <c r="L11856" s="37"/>
      <c r="M11856" s="37"/>
      <c r="N11856" s="37"/>
      <c r="O11856" s="37"/>
      <c r="P11856" s="36"/>
      <c r="S11856" s="36"/>
      <c r="T11856" s="36"/>
      <c r="U11856" s="36"/>
      <c r="V11856" s="36"/>
    </row>
    <row r="11857" spans="11:22" x14ac:dyDescent="0.25">
      <c r="K11857" s="36"/>
      <c r="L11857" s="37"/>
      <c r="M11857" s="37"/>
      <c r="N11857" s="37"/>
      <c r="O11857" s="37"/>
      <c r="P11857" s="36"/>
      <c r="S11857" s="36"/>
      <c r="T11857" s="36"/>
      <c r="U11857" s="36"/>
      <c r="V11857" s="36"/>
    </row>
    <row r="11858" spans="11:22" x14ac:dyDescent="0.25">
      <c r="K11858" s="36"/>
      <c r="L11858" s="37"/>
      <c r="M11858" s="37"/>
      <c r="N11858" s="37"/>
      <c r="O11858" s="37"/>
      <c r="P11858" s="36"/>
      <c r="S11858" s="36"/>
      <c r="T11858" s="36"/>
      <c r="U11858" s="36"/>
      <c r="V11858" s="36"/>
    </row>
    <row r="11859" spans="11:22" x14ac:dyDescent="0.25">
      <c r="K11859" s="36"/>
      <c r="L11859" s="37"/>
      <c r="M11859" s="37"/>
      <c r="N11859" s="37"/>
      <c r="O11859" s="37"/>
      <c r="P11859" s="36"/>
      <c r="S11859" s="36"/>
      <c r="T11859" s="36"/>
      <c r="U11859" s="36"/>
      <c r="V11859" s="36"/>
    </row>
    <row r="11860" spans="11:22" x14ac:dyDescent="0.25">
      <c r="K11860" s="36"/>
      <c r="L11860" s="37"/>
      <c r="M11860" s="37"/>
      <c r="N11860" s="37"/>
      <c r="O11860" s="37"/>
      <c r="P11860" s="36"/>
      <c r="S11860" s="36"/>
      <c r="T11860" s="36"/>
      <c r="U11860" s="36"/>
      <c r="V11860" s="36"/>
    </row>
    <row r="11861" spans="11:22" x14ac:dyDescent="0.25">
      <c r="K11861" s="36"/>
      <c r="L11861" s="37"/>
      <c r="M11861" s="37"/>
      <c r="N11861" s="37"/>
      <c r="O11861" s="37"/>
      <c r="P11861" s="36"/>
      <c r="S11861" s="36"/>
      <c r="T11861" s="36"/>
      <c r="U11861" s="36"/>
      <c r="V11861" s="36"/>
    </row>
    <row r="11862" spans="11:22" x14ac:dyDescent="0.25">
      <c r="K11862" s="36"/>
      <c r="L11862" s="37"/>
      <c r="M11862" s="37"/>
      <c r="N11862" s="37"/>
      <c r="O11862" s="37"/>
      <c r="P11862" s="36"/>
      <c r="S11862" s="36"/>
      <c r="T11862" s="36"/>
      <c r="U11862" s="36"/>
      <c r="V11862" s="36"/>
    </row>
    <row r="11863" spans="11:22" x14ac:dyDescent="0.25">
      <c r="K11863" s="36"/>
      <c r="L11863" s="37"/>
      <c r="M11863" s="37"/>
      <c r="N11863" s="37"/>
      <c r="O11863" s="37"/>
      <c r="P11863" s="36"/>
      <c r="S11863" s="36"/>
      <c r="T11863" s="36"/>
      <c r="U11863" s="36"/>
      <c r="V11863" s="36"/>
    </row>
    <row r="11864" spans="11:22" x14ac:dyDescent="0.25">
      <c r="K11864" s="36"/>
      <c r="L11864" s="37"/>
      <c r="M11864" s="37"/>
      <c r="N11864" s="37"/>
      <c r="O11864" s="37"/>
      <c r="P11864" s="36"/>
      <c r="S11864" s="36"/>
      <c r="T11864" s="36"/>
      <c r="U11864" s="36"/>
      <c r="V11864" s="36"/>
    </row>
    <row r="11865" spans="11:22" x14ac:dyDescent="0.25">
      <c r="K11865" s="36"/>
      <c r="L11865" s="37"/>
      <c r="M11865" s="37"/>
      <c r="N11865" s="37"/>
      <c r="O11865" s="37"/>
      <c r="P11865" s="36"/>
      <c r="S11865" s="36"/>
      <c r="T11865" s="36"/>
      <c r="U11865" s="36"/>
      <c r="V11865" s="36"/>
    </row>
    <row r="11866" spans="11:22" x14ac:dyDescent="0.25">
      <c r="K11866" s="36"/>
      <c r="L11866" s="37"/>
      <c r="M11866" s="37"/>
      <c r="N11866" s="37"/>
      <c r="O11866" s="37"/>
      <c r="P11866" s="36"/>
      <c r="S11866" s="36"/>
      <c r="T11866" s="36"/>
      <c r="U11866" s="36"/>
      <c r="V11866" s="36"/>
    </row>
    <row r="11867" spans="11:22" x14ac:dyDescent="0.25">
      <c r="K11867" s="36"/>
      <c r="L11867" s="37"/>
      <c r="M11867" s="37"/>
      <c r="N11867" s="37"/>
      <c r="O11867" s="37"/>
      <c r="P11867" s="36"/>
      <c r="S11867" s="36"/>
      <c r="T11867" s="36"/>
      <c r="U11867" s="36"/>
      <c r="V11867" s="36"/>
    </row>
    <row r="11868" spans="11:22" x14ac:dyDescent="0.25">
      <c r="K11868" s="36"/>
      <c r="L11868" s="37"/>
      <c r="M11868" s="37"/>
      <c r="N11868" s="37"/>
      <c r="O11868" s="37"/>
      <c r="P11868" s="36"/>
      <c r="S11868" s="36"/>
      <c r="T11868" s="36"/>
      <c r="U11868" s="36"/>
      <c r="V11868" s="36"/>
    </row>
    <row r="11869" spans="11:22" x14ac:dyDescent="0.25">
      <c r="K11869" s="36"/>
      <c r="L11869" s="37"/>
      <c r="M11869" s="37"/>
      <c r="N11869" s="37"/>
      <c r="O11869" s="37"/>
      <c r="P11869" s="36"/>
      <c r="S11869" s="36"/>
      <c r="T11869" s="36"/>
      <c r="U11869" s="36"/>
      <c r="V11869" s="36"/>
    </row>
    <row r="11870" spans="11:22" x14ac:dyDescent="0.25">
      <c r="K11870" s="36"/>
      <c r="L11870" s="37"/>
      <c r="M11870" s="37"/>
      <c r="N11870" s="37"/>
      <c r="O11870" s="37"/>
      <c r="P11870" s="36"/>
      <c r="S11870" s="36"/>
      <c r="T11870" s="36"/>
      <c r="U11870" s="36"/>
      <c r="V11870" s="36"/>
    </row>
    <row r="11871" spans="11:22" x14ac:dyDescent="0.25">
      <c r="K11871" s="36"/>
      <c r="L11871" s="37"/>
      <c r="M11871" s="37"/>
      <c r="N11871" s="37"/>
      <c r="O11871" s="37"/>
      <c r="P11871" s="36"/>
      <c r="S11871" s="36"/>
      <c r="T11871" s="36"/>
      <c r="U11871" s="36"/>
      <c r="V11871" s="36"/>
    </row>
    <row r="11872" spans="11:22" x14ac:dyDescent="0.25">
      <c r="K11872" s="36"/>
      <c r="L11872" s="37"/>
      <c r="M11872" s="37"/>
      <c r="N11872" s="37"/>
      <c r="O11872" s="37"/>
      <c r="P11872" s="36"/>
      <c r="S11872" s="36"/>
      <c r="T11872" s="36"/>
      <c r="U11872" s="36"/>
      <c r="V11872" s="36"/>
    </row>
    <row r="11873" spans="11:22" x14ac:dyDescent="0.25">
      <c r="K11873" s="36"/>
      <c r="L11873" s="37"/>
      <c r="M11873" s="37"/>
      <c r="N11873" s="37"/>
      <c r="O11873" s="37"/>
      <c r="P11873" s="36"/>
      <c r="S11873" s="36"/>
      <c r="T11873" s="36"/>
      <c r="U11873" s="36"/>
      <c r="V11873" s="36"/>
    </row>
    <row r="11874" spans="11:22" x14ac:dyDescent="0.25">
      <c r="K11874" s="36"/>
      <c r="L11874" s="37"/>
      <c r="M11874" s="37"/>
      <c r="N11874" s="37"/>
      <c r="O11874" s="37"/>
      <c r="P11874" s="36"/>
      <c r="S11874" s="36"/>
      <c r="T11874" s="36"/>
      <c r="U11874" s="36"/>
      <c r="V11874" s="36"/>
    </row>
    <row r="11875" spans="11:22" x14ac:dyDescent="0.25">
      <c r="K11875" s="36"/>
      <c r="L11875" s="37"/>
      <c r="M11875" s="37"/>
      <c r="N11875" s="37"/>
      <c r="O11875" s="37"/>
      <c r="P11875" s="36"/>
      <c r="S11875" s="36"/>
      <c r="T11875" s="36"/>
      <c r="U11875" s="36"/>
      <c r="V11875" s="36"/>
    </row>
    <row r="11876" spans="11:22" x14ac:dyDescent="0.25">
      <c r="K11876" s="36"/>
      <c r="L11876" s="37"/>
      <c r="M11876" s="37"/>
      <c r="N11876" s="37"/>
      <c r="O11876" s="37"/>
      <c r="P11876" s="36"/>
      <c r="S11876" s="36"/>
      <c r="T11876" s="36"/>
      <c r="U11876" s="36"/>
      <c r="V11876" s="36"/>
    </row>
    <row r="11877" spans="11:22" x14ac:dyDescent="0.25">
      <c r="K11877" s="36"/>
      <c r="L11877" s="37"/>
      <c r="M11877" s="37"/>
      <c r="N11877" s="37"/>
      <c r="O11877" s="37"/>
      <c r="P11877" s="36"/>
      <c r="S11877" s="36"/>
      <c r="T11877" s="36"/>
      <c r="U11877" s="36"/>
      <c r="V11877" s="36"/>
    </row>
    <row r="11878" spans="11:22" x14ac:dyDescent="0.25">
      <c r="K11878" s="36"/>
      <c r="L11878" s="37"/>
      <c r="M11878" s="37"/>
      <c r="N11878" s="37"/>
      <c r="O11878" s="37"/>
      <c r="P11878" s="36"/>
      <c r="S11878" s="36"/>
      <c r="T11878" s="36"/>
      <c r="U11878" s="36"/>
      <c r="V11878" s="36"/>
    </row>
    <row r="11879" spans="11:22" x14ac:dyDescent="0.25">
      <c r="K11879" s="36"/>
      <c r="L11879" s="37"/>
      <c r="M11879" s="37"/>
      <c r="N11879" s="37"/>
      <c r="O11879" s="37"/>
      <c r="P11879" s="36"/>
      <c r="S11879" s="36"/>
      <c r="T11879" s="36"/>
      <c r="U11879" s="36"/>
      <c r="V11879" s="36"/>
    </row>
    <row r="11880" spans="11:22" x14ac:dyDescent="0.25">
      <c r="K11880" s="36"/>
      <c r="L11880" s="37"/>
      <c r="M11880" s="37"/>
      <c r="N11880" s="37"/>
      <c r="O11880" s="37"/>
      <c r="P11880" s="36"/>
      <c r="S11880" s="36"/>
      <c r="T11880" s="36"/>
      <c r="U11880" s="36"/>
      <c r="V11880" s="36"/>
    </row>
    <row r="11881" spans="11:22" x14ac:dyDescent="0.25">
      <c r="K11881" s="36"/>
      <c r="L11881" s="37"/>
      <c r="M11881" s="37"/>
      <c r="N11881" s="37"/>
      <c r="O11881" s="37"/>
      <c r="P11881" s="36"/>
      <c r="S11881" s="36"/>
      <c r="T11881" s="36"/>
      <c r="U11881" s="36"/>
      <c r="V11881" s="36"/>
    </row>
    <row r="11882" spans="11:22" x14ac:dyDescent="0.25">
      <c r="K11882" s="36"/>
      <c r="L11882" s="37"/>
      <c r="M11882" s="37"/>
      <c r="N11882" s="37"/>
      <c r="O11882" s="37"/>
      <c r="P11882" s="36"/>
      <c r="S11882" s="36"/>
      <c r="T11882" s="36"/>
      <c r="U11882" s="36"/>
      <c r="V11882" s="36"/>
    </row>
    <row r="11883" spans="11:22" x14ac:dyDescent="0.25">
      <c r="K11883" s="36"/>
      <c r="L11883" s="37"/>
      <c r="M11883" s="37"/>
      <c r="N11883" s="37"/>
      <c r="O11883" s="37"/>
      <c r="P11883" s="36"/>
      <c r="S11883" s="36"/>
      <c r="T11883" s="36"/>
      <c r="U11883" s="36"/>
      <c r="V11883" s="36"/>
    </row>
    <row r="11884" spans="11:22" x14ac:dyDescent="0.25">
      <c r="K11884" s="36"/>
      <c r="L11884" s="37"/>
      <c r="M11884" s="37"/>
      <c r="N11884" s="37"/>
      <c r="O11884" s="37"/>
      <c r="P11884" s="36"/>
      <c r="S11884" s="36"/>
      <c r="T11884" s="36"/>
      <c r="U11884" s="36"/>
      <c r="V11884" s="36"/>
    </row>
    <row r="11885" spans="11:22" x14ac:dyDescent="0.25">
      <c r="K11885" s="36"/>
      <c r="L11885" s="37"/>
      <c r="M11885" s="37"/>
      <c r="N11885" s="37"/>
      <c r="O11885" s="37"/>
      <c r="P11885" s="36"/>
      <c r="S11885" s="36"/>
      <c r="T11885" s="36"/>
      <c r="U11885" s="36"/>
      <c r="V11885" s="36"/>
    </row>
    <row r="11886" spans="11:22" x14ac:dyDescent="0.25">
      <c r="K11886" s="36"/>
      <c r="L11886" s="37"/>
      <c r="M11886" s="37"/>
      <c r="N11886" s="37"/>
      <c r="O11886" s="37"/>
      <c r="P11886" s="36"/>
      <c r="S11886" s="36"/>
      <c r="T11886" s="36"/>
      <c r="U11886" s="36"/>
      <c r="V11886" s="36"/>
    </row>
    <row r="11887" spans="11:22" x14ac:dyDescent="0.25">
      <c r="K11887" s="36"/>
      <c r="L11887" s="37"/>
      <c r="M11887" s="37"/>
      <c r="N11887" s="37"/>
      <c r="O11887" s="37"/>
      <c r="P11887" s="36"/>
      <c r="S11887" s="36"/>
      <c r="T11887" s="36"/>
      <c r="U11887" s="36"/>
      <c r="V11887" s="36"/>
    </row>
    <row r="11888" spans="11:22" x14ac:dyDescent="0.25">
      <c r="K11888" s="36"/>
      <c r="L11888" s="37"/>
      <c r="M11888" s="37"/>
      <c r="N11888" s="37"/>
      <c r="O11888" s="37"/>
      <c r="P11888" s="36"/>
      <c r="S11888" s="36"/>
      <c r="T11888" s="36"/>
      <c r="U11888" s="36"/>
      <c r="V11888" s="36"/>
    </row>
    <row r="11889" spans="11:22" x14ac:dyDescent="0.25">
      <c r="K11889" s="36"/>
      <c r="L11889" s="37"/>
      <c r="M11889" s="37"/>
      <c r="N11889" s="37"/>
      <c r="O11889" s="37"/>
      <c r="P11889" s="36"/>
      <c r="S11889" s="36"/>
      <c r="T11889" s="36"/>
      <c r="U11889" s="36"/>
      <c r="V11889" s="36"/>
    </row>
    <row r="11890" spans="11:22" x14ac:dyDescent="0.25">
      <c r="K11890" s="36"/>
      <c r="L11890" s="37"/>
      <c r="M11890" s="37"/>
      <c r="N11890" s="37"/>
      <c r="O11890" s="37"/>
      <c r="P11890" s="36"/>
      <c r="S11890" s="36"/>
      <c r="T11890" s="36"/>
      <c r="U11890" s="36"/>
      <c r="V11890" s="36"/>
    </row>
    <row r="11891" spans="11:22" x14ac:dyDescent="0.25">
      <c r="K11891" s="36"/>
      <c r="L11891" s="37"/>
      <c r="M11891" s="37"/>
      <c r="N11891" s="37"/>
      <c r="O11891" s="37"/>
      <c r="P11891" s="36"/>
      <c r="S11891" s="36"/>
      <c r="T11891" s="36"/>
      <c r="U11891" s="36"/>
      <c r="V11891" s="36"/>
    </row>
    <row r="11892" spans="11:22" x14ac:dyDescent="0.25">
      <c r="K11892" s="36"/>
      <c r="L11892" s="37"/>
      <c r="M11892" s="37"/>
      <c r="N11892" s="37"/>
      <c r="O11892" s="37"/>
      <c r="P11892" s="36"/>
      <c r="S11892" s="36"/>
      <c r="T11892" s="36"/>
      <c r="U11892" s="36"/>
      <c r="V11892" s="36"/>
    </row>
    <row r="11893" spans="11:22" x14ac:dyDescent="0.25">
      <c r="K11893" s="36"/>
      <c r="L11893" s="37"/>
      <c r="M11893" s="37"/>
      <c r="N11893" s="37"/>
      <c r="O11893" s="37"/>
      <c r="P11893" s="36"/>
      <c r="S11893" s="36"/>
      <c r="T11893" s="36"/>
      <c r="U11893" s="36"/>
      <c r="V11893" s="36"/>
    </row>
    <row r="11894" spans="11:22" x14ac:dyDescent="0.25">
      <c r="K11894" s="36"/>
      <c r="L11894" s="37"/>
      <c r="M11894" s="37"/>
      <c r="N11894" s="37"/>
      <c r="O11894" s="37"/>
      <c r="P11894" s="36"/>
      <c r="S11894" s="36"/>
      <c r="T11894" s="36"/>
      <c r="U11894" s="36"/>
      <c r="V11894" s="36"/>
    </row>
    <row r="11895" spans="11:22" x14ac:dyDescent="0.25">
      <c r="K11895" s="36"/>
      <c r="L11895" s="37"/>
      <c r="M11895" s="37"/>
      <c r="N11895" s="37"/>
      <c r="O11895" s="37"/>
      <c r="P11895" s="36"/>
      <c r="S11895" s="36"/>
      <c r="T11895" s="36"/>
      <c r="U11895" s="36"/>
      <c r="V11895" s="36"/>
    </row>
    <row r="11896" spans="11:22" x14ac:dyDescent="0.25">
      <c r="K11896" s="36"/>
      <c r="L11896" s="37"/>
      <c r="M11896" s="37"/>
      <c r="N11896" s="37"/>
      <c r="O11896" s="37"/>
      <c r="P11896" s="36"/>
      <c r="S11896" s="36"/>
      <c r="T11896" s="36"/>
      <c r="U11896" s="36"/>
      <c r="V11896" s="36"/>
    </row>
    <row r="11897" spans="11:22" x14ac:dyDescent="0.25">
      <c r="K11897" s="36"/>
      <c r="L11897" s="37"/>
      <c r="M11897" s="37"/>
      <c r="N11897" s="37"/>
      <c r="O11897" s="37"/>
      <c r="P11897" s="36"/>
      <c r="S11897" s="36"/>
      <c r="T11897" s="36"/>
      <c r="U11897" s="36"/>
      <c r="V11897" s="36"/>
    </row>
    <row r="11898" spans="11:22" x14ac:dyDescent="0.25">
      <c r="K11898" s="36"/>
      <c r="L11898" s="37"/>
      <c r="M11898" s="37"/>
      <c r="N11898" s="37"/>
      <c r="O11898" s="37"/>
      <c r="P11898" s="36"/>
      <c r="S11898" s="36"/>
      <c r="T11898" s="36"/>
      <c r="U11898" s="36"/>
      <c r="V11898" s="36"/>
    </row>
    <row r="11899" spans="11:22" x14ac:dyDescent="0.25">
      <c r="K11899" s="36"/>
      <c r="L11899" s="37"/>
      <c r="M11899" s="37"/>
      <c r="N11899" s="37"/>
      <c r="O11899" s="37"/>
      <c r="P11899" s="36"/>
      <c r="S11899" s="36"/>
      <c r="T11899" s="36"/>
      <c r="U11899" s="36"/>
      <c r="V11899" s="36"/>
    </row>
    <row r="11900" spans="11:22" x14ac:dyDescent="0.25">
      <c r="K11900" s="36"/>
      <c r="L11900" s="37"/>
      <c r="M11900" s="37"/>
      <c r="N11900" s="37"/>
      <c r="O11900" s="37"/>
      <c r="P11900" s="36"/>
      <c r="S11900" s="36"/>
      <c r="T11900" s="36"/>
      <c r="U11900" s="36"/>
      <c r="V11900" s="36"/>
    </row>
    <row r="11901" spans="11:22" x14ac:dyDescent="0.25">
      <c r="K11901" s="36"/>
      <c r="L11901" s="37"/>
      <c r="M11901" s="37"/>
      <c r="N11901" s="37"/>
      <c r="O11901" s="37"/>
      <c r="P11901" s="36"/>
      <c r="S11901" s="36"/>
      <c r="T11901" s="36"/>
      <c r="U11901" s="36"/>
      <c r="V11901" s="36"/>
    </row>
    <row r="11902" spans="11:22" x14ac:dyDescent="0.25">
      <c r="K11902" s="36"/>
      <c r="L11902" s="37"/>
      <c r="M11902" s="37"/>
      <c r="N11902" s="37"/>
      <c r="O11902" s="37"/>
      <c r="P11902" s="36"/>
      <c r="S11902" s="36"/>
      <c r="T11902" s="36"/>
      <c r="U11902" s="36"/>
      <c r="V11902" s="36"/>
    </row>
    <row r="11903" spans="11:22" x14ac:dyDescent="0.25">
      <c r="K11903" s="36"/>
      <c r="L11903" s="37"/>
      <c r="M11903" s="37"/>
      <c r="N11903" s="37"/>
      <c r="O11903" s="37"/>
      <c r="P11903" s="36"/>
      <c r="S11903" s="36"/>
      <c r="T11903" s="36"/>
      <c r="U11903" s="36"/>
      <c r="V11903" s="36"/>
    </row>
    <row r="11904" spans="11:22" x14ac:dyDescent="0.25">
      <c r="K11904" s="36"/>
      <c r="L11904" s="37"/>
      <c r="M11904" s="37"/>
      <c r="N11904" s="37"/>
      <c r="O11904" s="37"/>
      <c r="P11904" s="36"/>
      <c r="S11904" s="36"/>
      <c r="T11904" s="36"/>
      <c r="U11904" s="36"/>
      <c r="V11904" s="36"/>
    </row>
    <row r="11905" spans="11:22" x14ac:dyDescent="0.25">
      <c r="K11905" s="36"/>
      <c r="L11905" s="37"/>
      <c r="M11905" s="37"/>
      <c r="N11905" s="37"/>
      <c r="O11905" s="37"/>
      <c r="P11905" s="36"/>
      <c r="S11905" s="36"/>
      <c r="T11905" s="36"/>
      <c r="U11905" s="36"/>
      <c r="V11905" s="36"/>
    </row>
    <row r="11906" spans="11:22" x14ac:dyDescent="0.25">
      <c r="K11906" s="36"/>
      <c r="L11906" s="37"/>
      <c r="M11906" s="37"/>
      <c r="N11906" s="37"/>
      <c r="O11906" s="37"/>
      <c r="P11906" s="36"/>
      <c r="S11906" s="36"/>
      <c r="T11906" s="36"/>
      <c r="U11906" s="36"/>
      <c r="V11906" s="36"/>
    </row>
    <row r="11907" spans="11:22" x14ac:dyDescent="0.25">
      <c r="K11907" s="36"/>
      <c r="L11907" s="37"/>
      <c r="M11907" s="37"/>
      <c r="N11907" s="37"/>
      <c r="O11907" s="37"/>
      <c r="P11907" s="36"/>
      <c r="S11907" s="36"/>
      <c r="T11907" s="36"/>
      <c r="U11907" s="36"/>
      <c r="V11907" s="36"/>
    </row>
    <row r="11908" spans="11:22" x14ac:dyDescent="0.25">
      <c r="K11908" s="36"/>
      <c r="L11908" s="37"/>
      <c r="M11908" s="37"/>
      <c r="N11908" s="37"/>
      <c r="O11908" s="37"/>
      <c r="P11908" s="36"/>
      <c r="S11908" s="36"/>
      <c r="T11908" s="36"/>
      <c r="U11908" s="36"/>
      <c r="V11908" s="36"/>
    </row>
    <row r="11909" spans="11:22" x14ac:dyDescent="0.25">
      <c r="K11909" s="36"/>
      <c r="L11909" s="37"/>
      <c r="M11909" s="37"/>
      <c r="N11909" s="37"/>
      <c r="O11909" s="37"/>
      <c r="P11909" s="36"/>
      <c r="S11909" s="36"/>
      <c r="T11909" s="36"/>
      <c r="U11909" s="36"/>
      <c r="V11909" s="36"/>
    </row>
    <row r="11910" spans="11:22" x14ac:dyDescent="0.25">
      <c r="K11910" s="36"/>
      <c r="L11910" s="37"/>
      <c r="M11910" s="37"/>
      <c r="N11910" s="37"/>
      <c r="O11910" s="37"/>
      <c r="P11910" s="36"/>
      <c r="S11910" s="36"/>
      <c r="T11910" s="36"/>
      <c r="U11910" s="36"/>
      <c r="V11910" s="36"/>
    </row>
    <row r="11911" spans="11:22" x14ac:dyDescent="0.25">
      <c r="K11911" s="36"/>
      <c r="L11911" s="37"/>
      <c r="M11911" s="37"/>
      <c r="N11911" s="37"/>
      <c r="O11911" s="37"/>
      <c r="P11911" s="36"/>
      <c r="S11911" s="36"/>
      <c r="T11911" s="36"/>
      <c r="U11911" s="36"/>
      <c r="V11911" s="36"/>
    </row>
    <row r="11912" spans="11:22" x14ac:dyDescent="0.25">
      <c r="K11912" s="36"/>
      <c r="L11912" s="37"/>
      <c r="M11912" s="37"/>
      <c r="N11912" s="37"/>
      <c r="O11912" s="37"/>
      <c r="P11912" s="36"/>
      <c r="S11912" s="36"/>
      <c r="T11912" s="36"/>
      <c r="U11912" s="36"/>
      <c r="V11912" s="36"/>
    </row>
    <row r="11913" spans="11:22" x14ac:dyDescent="0.25">
      <c r="K11913" s="36"/>
      <c r="L11913" s="37"/>
      <c r="M11913" s="37"/>
      <c r="N11913" s="37"/>
      <c r="O11913" s="37"/>
      <c r="P11913" s="36"/>
      <c r="S11913" s="36"/>
      <c r="T11913" s="36"/>
      <c r="U11913" s="36"/>
      <c r="V11913" s="36"/>
    </row>
    <row r="11914" spans="11:22" x14ac:dyDescent="0.25">
      <c r="K11914" s="36"/>
      <c r="L11914" s="37"/>
      <c r="M11914" s="37"/>
      <c r="N11914" s="37"/>
      <c r="O11914" s="37"/>
      <c r="P11914" s="36"/>
      <c r="S11914" s="36"/>
      <c r="T11914" s="36"/>
      <c r="U11914" s="36"/>
      <c r="V11914" s="36"/>
    </row>
    <row r="11915" spans="11:22" x14ac:dyDescent="0.25">
      <c r="K11915" s="36"/>
      <c r="L11915" s="37"/>
      <c r="M11915" s="37"/>
      <c r="N11915" s="37"/>
      <c r="O11915" s="37"/>
      <c r="P11915" s="36"/>
      <c r="S11915" s="36"/>
      <c r="T11915" s="36"/>
      <c r="U11915" s="36"/>
      <c r="V11915" s="36"/>
    </row>
    <row r="11916" spans="11:22" x14ac:dyDescent="0.25">
      <c r="K11916" s="36"/>
      <c r="L11916" s="37"/>
      <c r="M11916" s="37"/>
      <c r="N11916" s="37"/>
      <c r="O11916" s="37"/>
      <c r="P11916" s="36"/>
      <c r="S11916" s="36"/>
      <c r="T11916" s="36"/>
      <c r="U11916" s="36"/>
      <c r="V11916" s="36"/>
    </row>
    <row r="11917" spans="11:22" x14ac:dyDescent="0.25">
      <c r="K11917" s="36"/>
      <c r="L11917" s="37"/>
      <c r="M11917" s="37"/>
      <c r="N11917" s="37"/>
      <c r="O11917" s="37"/>
      <c r="P11917" s="36"/>
      <c r="S11917" s="36"/>
      <c r="T11917" s="36"/>
      <c r="U11917" s="36"/>
      <c r="V11917" s="36"/>
    </row>
    <row r="11918" spans="11:22" x14ac:dyDescent="0.25">
      <c r="K11918" s="36"/>
      <c r="L11918" s="37"/>
      <c r="M11918" s="37"/>
      <c r="N11918" s="37"/>
      <c r="O11918" s="37"/>
      <c r="P11918" s="36"/>
      <c r="S11918" s="36"/>
      <c r="T11918" s="36"/>
      <c r="U11918" s="36"/>
      <c r="V11918" s="36"/>
    </row>
    <row r="11919" spans="11:22" x14ac:dyDescent="0.25">
      <c r="K11919" s="36"/>
      <c r="L11919" s="37"/>
      <c r="M11919" s="37"/>
      <c r="N11919" s="37"/>
      <c r="O11919" s="37"/>
      <c r="P11919" s="36"/>
      <c r="S11919" s="36"/>
      <c r="T11919" s="36"/>
      <c r="U11919" s="36"/>
      <c r="V11919" s="36"/>
    </row>
    <row r="11920" spans="11:22" x14ac:dyDescent="0.25">
      <c r="K11920" s="36"/>
      <c r="L11920" s="37"/>
      <c r="M11920" s="37"/>
      <c r="N11920" s="37"/>
      <c r="O11920" s="37"/>
      <c r="P11920" s="36"/>
      <c r="S11920" s="36"/>
      <c r="T11920" s="36"/>
      <c r="U11920" s="36"/>
      <c r="V11920" s="36"/>
    </row>
    <row r="11921" spans="11:22" x14ac:dyDescent="0.25">
      <c r="K11921" s="36"/>
      <c r="L11921" s="37"/>
      <c r="M11921" s="37"/>
      <c r="N11921" s="37"/>
      <c r="O11921" s="37"/>
      <c r="P11921" s="36"/>
      <c r="S11921" s="36"/>
      <c r="T11921" s="36"/>
      <c r="U11921" s="36"/>
      <c r="V11921" s="36"/>
    </row>
    <row r="11922" spans="11:22" x14ac:dyDescent="0.25">
      <c r="K11922" s="36"/>
      <c r="L11922" s="37"/>
      <c r="M11922" s="37"/>
      <c r="N11922" s="37"/>
      <c r="O11922" s="37"/>
      <c r="P11922" s="36"/>
      <c r="S11922" s="36"/>
      <c r="T11922" s="36"/>
      <c r="U11922" s="36"/>
      <c r="V11922" s="36"/>
    </row>
    <row r="11923" spans="11:22" x14ac:dyDescent="0.25">
      <c r="K11923" s="36"/>
      <c r="L11923" s="37"/>
      <c r="M11923" s="37"/>
      <c r="N11923" s="37"/>
      <c r="O11923" s="37"/>
      <c r="P11923" s="36"/>
      <c r="S11923" s="36"/>
      <c r="T11923" s="36"/>
      <c r="U11923" s="36"/>
      <c r="V11923" s="36"/>
    </row>
    <row r="11924" spans="11:22" x14ac:dyDescent="0.25">
      <c r="K11924" s="36"/>
      <c r="L11924" s="37"/>
      <c r="M11924" s="37"/>
      <c r="N11924" s="37"/>
      <c r="O11924" s="37"/>
      <c r="P11924" s="36"/>
      <c r="S11924" s="36"/>
      <c r="T11924" s="36"/>
      <c r="U11924" s="36"/>
      <c r="V11924" s="36"/>
    </row>
    <row r="11925" spans="11:22" x14ac:dyDescent="0.25">
      <c r="K11925" s="36"/>
      <c r="L11925" s="37"/>
      <c r="M11925" s="37"/>
      <c r="N11925" s="37"/>
      <c r="O11925" s="37"/>
      <c r="P11925" s="36"/>
      <c r="S11925" s="36"/>
      <c r="T11925" s="36"/>
      <c r="U11925" s="36"/>
      <c r="V11925" s="36"/>
    </row>
    <row r="11926" spans="11:22" x14ac:dyDescent="0.25">
      <c r="K11926" s="36"/>
      <c r="L11926" s="37"/>
      <c r="M11926" s="37"/>
      <c r="N11926" s="37"/>
      <c r="O11926" s="37"/>
      <c r="P11926" s="36"/>
      <c r="S11926" s="36"/>
      <c r="T11926" s="36"/>
      <c r="U11926" s="36"/>
      <c r="V11926" s="36"/>
    </row>
    <row r="11927" spans="11:22" x14ac:dyDescent="0.25">
      <c r="K11927" s="36"/>
      <c r="L11927" s="37"/>
      <c r="M11927" s="37"/>
      <c r="N11927" s="37"/>
      <c r="O11927" s="37"/>
      <c r="P11927" s="36"/>
      <c r="S11927" s="36"/>
      <c r="T11927" s="36"/>
      <c r="U11927" s="36"/>
      <c r="V11927" s="36"/>
    </row>
    <row r="11928" spans="11:22" x14ac:dyDescent="0.25">
      <c r="K11928" s="36"/>
      <c r="L11928" s="37"/>
      <c r="M11928" s="37"/>
      <c r="N11928" s="37"/>
      <c r="O11928" s="37"/>
      <c r="P11928" s="36"/>
      <c r="S11928" s="36"/>
      <c r="T11928" s="36"/>
      <c r="U11928" s="36"/>
      <c r="V11928" s="36"/>
    </row>
    <row r="11929" spans="11:22" x14ac:dyDescent="0.25">
      <c r="K11929" s="36"/>
      <c r="L11929" s="37"/>
      <c r="M11929" s="37"/>
      <c r="N11929" s="37"/>
      <c r="O11929" s="37"/>
      <c r="P11929" s="36"/>
      <c r="S11929" s="36"/>
      <c r="T11929" s="36"/>
      <c r="U11929" s="36"/>
      <c r="V11929" s="36"/>
    </row>
    <row r="11930" spans="11:22" x14ac:dyDescent="0.25">
      <c r="K11930" s="36"/>
      <c r="L11930" s="37"/>
      <c r="M11930" s="37"/>
      <c r="N11930" s="37"/>
      <c r="O11930" s="37"/>
      <c r="P11930" s="36"/>
      <c r="S11930" s="36"/>
      <c r="T11930" s="36"/>
      <c r="U11930" s="36"/>
      <c r="V11930" s="36"/>
    </row>
    <row r="11931" spans="11:22" x14ac:dyDescent="0.25">
      <c r="K11931" s="36"/>
      <c r="L11931" s="37"/>
      <c r="M11931" s="37"/>
      <c r="N11931" s="37"/>
      <c r="O11931" s="37"/>
      <c r="P11931" s="36"/>
      <c r="S11931" s="36"/>
      <c r="T11931" s="36"/>
      <c r="U11931" s="36"/>
      <c r="V11931" s="36"/>
    </row>
    <row r="11932" spans="11:22" x14ac:dyDescent="0.25">
      <c r="K11932" s="36"/>
      <c r="L11932" s="37"/>
      <c r="M11932" s="37"/>
      <c r="N11932" s="37"/>
      <c r="O11932" s="37"/>
      <c r="P11932" s="36"/>
      <c r="S11932" s="36"/>
      <c r="T11932" s="36"/>
      <c r="U11932" s="36"/>
      <c r="V11932" s="36"/>
    </row>
    <row r="11933" spans="11:22" x14ac:dyDescent="0.25">
      <c r="K11933" s="36"/>
      <c r="L11933" s="37"/>
      <c r="M11933" s="37"/>
      <c r="N11933" s="37"/>
      <c r="O11933" s="37"/>
      <c r="P11933" s="36"/>
      <c r="S11933" s="36"/>
      <c r="T11933" s="36"/>
      <c r="U11933" s="36"/>
      <c r="V11933" s="36"/>
    </row>
    <row r="11934" spans="11:22" x14ac:dyDescent="0.25">
      <c r="K11934" s="36"/>
      <c r="L11934" s="37"/>
      <c r="M11934" s="37"/>
      <c r="N11934" s="37"/>
      <c r="O11934" s="37"/>
      <c r="P11934" s="36"/>
      <c r="S11934" s="36"/>
      <c r="T11934" s="36"/>
      <c r="U11934" s="36"/>
      <c r="V11934" s="36"/>
    </row>
    <row r="11935" spans="11:22" x14ac:dyDescent="0.25">
      <c r="K11935" s="36"/>
      <c r="L11935" s="37"/>
      <c r="M11935" s="37"/>
      <c r="N11935" s="37"/>
      <c r="O11935" s="37"/>
      <c r="P11935" s="36"/>
      <c r="S11935" s="36"/>
      <c r="T11935" s="36"/>
      <c r="U11935" s="36"/>
      <c r="V11935" s="36"/>
    </row>
    <row r="11936" spans="11:22" x14ac:dyDescent="0.25">
      <c r="K11936" s="36"/>
      <c r="L11936" s="37"/>
      <c r="M11936" s="37"/>
      <c r="N11936" s="37"/>
      <c r="O11936" s="37"/>
      <c r="P11936" s="36"/>
      <c r="S11936" s="36"/>
      <c r="T11936" s="36"/>
      <c r="U11936" s="36"/>
      <c r="V11936" s="36"/>
    </row>
    <row r="11937" spans="11:22" x14ac:dyDescent="0.25">
      <c r="K11937" s="36"/>
      <c r="L11937" s="37"/>
      <c r="M11937" s="37"/>
      <c r="N11937" s="37"/>
      <c r="O11937" s="37"/>
      <c r="P11937" s="36"/>
      <c r="S11937" s="36"/>
      <c r="T11937" s="36"/>
      <c r="U11937" s="36"/>
      <c r="V11937" s="36"/>
    </row>
    <row r="11938" spans="11:22" x14ac:dyDescent="0.25">
      <c r="K11938" s="36"/>
      <c r="L11938" s="37"/>
      <c r="M11938" s="37"/>
      <c r="N11938" s="37"/>
      <c r="O11938" s="37"/>
      <c r="P11938" s="36"/>
      <c r="S11938" s="36"/>
      <c r="T11938" s="36"/>
      <c r="U11938" s="36"/>
      <c r="V11938" s="36"/>
    </row>
    <row r="11939" spans="11:22" x14ac:dyDescent="0.25">
      <c r="K11939" s="36"/>
      <c r="L11939" s="37"/>
      <c r="M11939" s="37"/>
      <c r="N11939" s="37"/>
      <c r="O11939" s="37"/>
      <c r="P11939" s="36"/>
      <c r="S11939" s="36"/>
      <c r="T11939" s="36"/>
      <c r="U11939" s="36"/>
      <c r="V11939" s="36"/>
    </row>
    <row r="11940" spans="11:22" x14ac:dyDescent="0.25">
      <c r="K11940" s="36"/>
      <c r="L11940" s="37"/>
      <c r="M11940" s="37"/>
      <c r="N11940" s="37"/>
      <c r="O11940" s="37"/>
      <c r="P11940" s="36"/>
      <c r="S11940" s="36"/>
      <c r="T11940" s="36"/>
      <c r="U11940" s="36"/>
      <c r="V11940" s="36"/>
    </row>
    <row r="11941" spans="11:22" x14ac:dyDescent="0.25">
      <c r="K11941" s="36"/>
      <c r="L11941" s="37"/>
      <c r="M11941" s="37"/>
      <c r="N11941" s="37"/>
      <c r="O11941" s="37"/>
      <c r="P11941" s="36"/>
      <c r="S11941" s="36"/>
      <c r="T11941" s="36"/>
      <c r="U11941" s="36"/>
      <c r="V11941" s="36"/>
    </row>
    <row r="11942" spans="11:22" x14ac:dyDescent="0.25">
      <c r="K11942" s="36"/>
      <c r="L11942" s="37"/>
      <c r="M11942" s="37"/>
      <c r="N11942" s="37"/>
      <c r="O11942" s="37"/>
      <c r="P11942" s="36"/>
      <c r="S11942" s="36"/>
      <c r="T11942" s="36"/>
      <c r="U11942" s="36"/>
      <c r="V11942" s="36"/>
    </row>
    <row r="11943" spans="11:22" x14ac:dyDescent="0.25">
      <c r="K11943" s="36"/>
      <c r="L11943" s="37"/>
      <c r="M11943" s="37"/>
      <c r="N11943" s="37"/>
      <c r="O11943" s="37"/>
      <c r="P11943" s="36"/>
      <c r="S11943" s="36"/>
      <c r="T11943" s="36"/>
      <c r="U11943" s="36"/>
      <c r="V11943" s="36"/>
    </row>
    <row r="11944" spans="11:22" x14ac:dyDescent="0.25">
      <c r="K11944" s="36"/>
      <c r="L11944" s="37"/>
      <c r="M11944" s="37"/>
      <c r="N11944" s="37"/>
      <c r="O11944" s="37"/>
      <c r="P11944" s="36"/>
      <c r="S11944" s="36"/>
      <c r="T11944" s="36"/>
      <c r="U11944" s="36"/>
      <c r="V11944" s="36"/>
    </row>
    <row r="11945" spans="11:22" x14ac:dyDescent="0.25">
      <c r="K11945" s="36"/>
      <c r="L11945" s="37"/>
      <c r="M11945" s="37"/>
      <c r="N11945" s="37"/>
      <c r="O11945" s="37"/>
      <c r="P11945" s="36"/>
      <c r="S11945" s="36"/>
      <c r="T11945" s="36"/>
      <c r="U11945" s="36"/>
      <c r="V11945" s="36"/>
    </row>
    <row r="11946" spans="11:22" x14ac:dyDescent="0.25">
      <c r="K11946" s="36"/>
      <c r="L11946" s="37"/>
      <c r="M11946" s="37"/>
      <c r="N11946" s="37"/>
      <c r="O11946" s="37"/>
      <c r="P11946" s="36"/>
      <c r="S11946" s="36"/>
      <c r="T11946" s="36"/>
      <c r="U11946" s="36"/>
      <c r="V11946" s="36"/>
    </row>
    <row r="11947" spans="11:22" x14ac:dyDescent="0.25">
      <c r="K11947" s="36"/>
      <c r="L11947" s="37"/>
      <c r="M11947" s="37"/>
      <c r="N11947" s="37"/>
      <c r="O11947" s="37"/>
      <c r="P11947" s="36"/>
      <c r="S11947" s="36"/>
      <c r="T11947" s="36"/>
      <c r="U11947" s="36"/>
      <c r="V11947" s="36"/>
    </row>
    <row r="11948" spans="11:22" x14ac:dyDescent="0.25">
      <c r="K11948" s="36"/>
      <c r="L11948" s="37"/>
      <c r="M11948" s="37"/>
      <c r="N11948" s="37"/>
      <c r="O11948" s="37"/>
      <c r="P11948" s="36"/>
      <c r="S11948" s="36"/>
      <c r="T11948" s="36"/>
      <c r="U11948" s="36"/>
      <c r="V11948" s="36"/>
    </row>
    <row r="11949" spans="11:22" x14ac:dyDescent="0.25">
      <c r="K11949" s="36"/>
      <c r="L11949" s="37"/>
      <c r="M11949" s="37"/>
      <c r="N11949" s="37"/>
      <c r="O11949" s="37"/>
      <c r="P11949" s="36"/>
      <c r="S11949" s="36"/>
      <c r="T11949" s="36"/>
      <c r="U11949" s="36"/>
      <c r="V11949" s="36"/>
    </row>
    <row r="11950" spans="11:22" x14ac:dyDescent="0.25">
      <c r="K11950" s="36"/>
      <c r="L11950" s="37"/>
      <c r="M11950" s="37"/>
      <c r="N11950" s="37"/>
      <c r="O11950" s="37"/>
      <c r="P11950" s="36"/>
      <c r="S11950" s="36"/>
      <c r="T11950" s="36"/>
      <c r="U11950" s="36"/>
      <c r="V11950" s="36"/>
    </row>
    <row r="11951" spans="11:22" x14ac:dyDescent="0.25">
      <c r="K11951" s="36"/>
      <c r="L11951" s="37"/>
      <c r="M11951" s="37"/>
      <c r="N11951" s="37"/>
      <c r="O11951" s="37"/>
      <c r="P11951" s="36"/>
      <c r="S11951" s="36"/>
      <c r="T11951" s="36"/>
      <c r="U11951" s="36"/>
      <c r="V11951" s="36"/>
    </row>
    <row r="11952" spans="11:22" x14ac:dyDescent="0.25">
      <c r="K11952" s="36"/>
      <c r="L11952" s="37"/>
      <c r="M11952" s="37"/>
      <c r="N11952" s="37"/>
      <c r="O11952" s="37"/>
      <c r="P11952" s="36"/>
      <c r="S11952" s="36"/>
      <c r="T11952" s="36"/>
      <c r="U11952" s="36"/>
      <c r="V11952" s="36"/>
    </row>
    <row r="11953" spans="11:22" x14ac:dyDescent="0.25">
      <c r="K11953" s="36"/>
      <c r="L11953" s="37"/>
      <c r="M11953" s="37"/>
      <c r="N11953" s="37"/>
      <c r="O11953" s="37"/>
      <c r="P11953" s="36"/>
      <c r="S11953" s="36"/>
      <c r="T11953" s="36"/>
      <c r="U11953" s="36"/>
      <c r="V11953" s="36"/>
    </row>
    <row r="11954" spans="11:22" x14ac:dyDescent="0.25">
      <c r="K11954" s="36"/>
      <c r="L11954" s="37"/>
      <c r="M11954" s="37"/>
      <c r="N11954" s="37"/>
      <c r="O11954" s="37"/>
      <c r="P11954" s="36"/>
      <c r="S11954" s="36"/>
      <c r="T11954" s="36"/>
      <c r="U11954" s="36"/>
      <c r="V11954" s="36"/>
    </row>
    <row r="11955" spans="11:22" x14ac:dyDescent="0.25">
      <c r="K11955" s="36"/>
      <c r="L11955" s="37"/>
      <c r="M11955" s="37"/>
      <c r="N11955" s="37"/>
      <c r="O11955" s="37"/>
      <c r="P11955" s="36"/>
      <c r="S11955" s="36"/>
      <c r="T11955" s="36"/>
      <c r="U11955" s="36"/>
      <c r="V11955" s="36"/>
    </row>
    <row r="11956" spans="11:22" x14ac:dyDescent="0.25">
      <c r="K11956" s="36"/>
      <c r="L11956" s="37"/>
      <c r="M11956" s="37"/>
      <c r="N11956" s="37"/>
      <c r="O11956" s="37"/>
      <c r="P11956" s="36"/>
      <c r="S11956" s="36"/>
      <c r="T11956" s="36"/>
      <c r="U11956" s="36"/>
      <c r="V11956" s="36"/>
    </row>
    <row r="11957" spans="11:22" x14ac:dyDescent="0.25">
      <c r="K11957" s="36"/>
      <c r="L11957" s="37"/>
      <c r="M11957" s="37"/>
      <c r="N11957" s="37"/>
      <c r="O11957" s="37"/>
      <c r="P11957" s="36"/>
      <c r="S11957" s="36"/>
      <c r="T11957" s="36"/>
      <c r="U11957" s="36"/>
      <c r="V11957" s="36"/>
    </row>
    <row r="11958" spans="11:22" x14ac:dyDescent="0.25">
      <c r="K11958" s="36"/>
      <c r="L11958" s="37"/>
      <c r="M11958" s="37"/>
      <c r="N11958" s="37"/>
      <c r="O11958" s="37"/>
      <c r="P11958" s="36"/>
      <c r="S11958" s="36"/>
      <c r="T11958" s="36"/>
      <c r="U11958" s="36"/>
      <c r="V11958" s="36"/>
    </row>
    <row r="11959" spans="11:22" x14ac:dyDescent="0.25">
      <c r="K11959" s="36"/>
      <c r="L11959" s="37"/>
      <c r="M11959" s="37"/>
      <c r="N11959" s="37"/>
      <c r="O11959" s="37"/>
      <c r="P11959" s="36"/>
      <c r="S11959" s="36"/>
      <c r="T11959" s="36"/>
      <c r="U11959" s="36"/>
      <c r="V11959" s="36"/>
    </row>
    <row r="11960" spans="11:22" x14ac:dyDescent="0.25">
      <c r="K11960" s="36"/>
      <c r="L11960" s="37"/>
      <c r="M11960" s="37"/>
      <c r="N11960" s="37"/>
      <c r="O11960" s="37"/>
      <c r="P11960" s="36"/>
      <c r="S11960" s="36"/>
      <c r="T11960" s="36"/>
      <c r="U11960" s="36"/>
      <c r="V11960" s="36"/>
    </row>
    <row r="11961" spans="11:22" x14ac:dyDescent="0.25">
      <c r="K11961" s="36"/>
      <c r="L11961" s="37"/>
      <c r="M11961" s="37"/>
      <c r="N11961" s="37"/>
      <c r="O11961" s="37"/>
      <c r="P11961" s="36"/>
      <c r="S11961" s="36"/>
      <c r="T11961" s="36"/>
      <c r="U11961" s="36"/>
      <c r="V11961" s="36"/>
    </row>
    <row r="11962" spans="11:22" x14ac:dyDescent="0.25">
      <c r="K11962" s="36"/>
      <c r="L11962" s="37"/>
      <c r="M11962" s="37"/>
      <c r="N11962" s="37"/>
      <c r="O11962" s="37"/>
      <c r="P11962" s="36"/>
      <c r="S11962" s="36"/>
      <c r="T11962" s="36"/>
      <c r="U11962" s="36"/>
      <c r="V11962" s="36"/>
    </row>
    <row r="11963" spans="11:22" x14ac:dyDescent="0.25">
      <c r="K11963" s="36"/>
      <c r="L11963" s="37"/>
      <c r="M11963" s="37"/>
      <c r="N11963" s="37"/>
      <c r="O11963" s="37"/>
      <c r="P11963" s="36"/>
      <c r="S11963" s="36"/>
      <c r="T11963" s="36"/>
      <c r="U11963" s="36"/>
      <c r="V11963" s="36"/>
    </row>
    <row r="11964" spans="11:22" x14ac:dyDescent="0.25">
      <c r="K11964" s="36"/>
      <c r="L11964" s="37"/>
      <c r="M11964" s="37"/>
      <c r="N11964" s="37"/>
      <c r="O11964" s="37"/>
      <c r="P11964" s="36"/>
      <c r="S11964" s="36"/>
      <c r="T11964" s="36"/>
      <c r="U11964" s="36"/>
      <c r="V11964" s="36"/>
    </row>
    <row r="11965" spans="11:22" x14ac:dyDescent="0.25">
      <c r="K11965" s="36"/>
      <c r="L11965" s="37"/>
      <c r="M11965" s="37"/>
      <c r="N11965" s="37"/>
      <c r="O11965" s="37"/>
      <c r="P11965" s="36"/>
      <c r="S11965" s="36"/>
      <c r="T11965" s="36"/>
      <c r="U11965" s="36"/>
      <c r="V11965" s="36"/>
    </row>
    <row r="11966" spans="11:22" x14ac:dyDescent="0.25">
      <c r="K11966" s="36"/>
      <c r="L11966" s="37"/>
      <c r="M11966" s="37"/>
      <c r="N11966" s="37"/>
      <c r="O11966" s="37"/>
      <c r="P11966" s="36"/>
      <c r="S11966" s="36"/>
      <c r="T11966" s="36"/>
      <c r="U11966" s="36"/>
      <c r="V11966" s="36"/>
    </row>
    <row r="11967" spans="11:22" x14ac:dyDescent="0.25">
      <c r="K11967" s="36"/>
      <c r="L11967" s="37"/>
      <c r="M11967" s="37"/>
      <c r="N11967" s="37"/>
      <c r="O11967" s="37"/>
      <c r="P11967" s="36"/>
      <c r="S11967" s="36"/>
      <c r="T11967" s="36"/>
      <c r="U11967" s="36"/>
      <c r="V11967" s="36"/>
    </row>
    <row r="11968" spans="11:22" x14ac:dyDescent="0.25">
      <c r="K11968" s="36"/>
      <c r="L11968" s="37"/>
      <c r="M11968" s="37"/>
      <c r="N11968" s="37"/>
      <c r="O11968" s="37"/>
      <c r="P11968" s="36"/>
      <c r="S11968" s="36"/>
      <c r="T11968" s="36"/>
      <c r="U11968" s="36"/>
      <c r="V11968" s="36"/>
    </row>
    <row r="11969" spans="11:22" x14ac:dyDescent="0.25">
      <c r="K11969" s="36"/>
      <c r="L11969" s="37"/>
      <c r="M11969" s="37"/>
      <c r="N11969" s="37"/>
      <c r="O11969" s="37"/>
      <c r="P11969" s="36"/>
      <c r="S11969" s="36"/>
      <c r="T11969" s="36"/>
      <c r="U11969" s="36"/>
      <c r="V11969" s="36"/>
    </row>
    <row r="11970" spans="11:22" x14ac:dyDescent="0.25">
      <c r="K11970" s="36"/>
      <c r="L11970" s="37"/>
      <c r="M11970" s="37"/>
      <c r="N11970" s="37"/>
      <c r="O11970" s="37"/>
      <c r="P11970" s="36"/>
      <c r="S11970" s="36"/>
      <c r="T11970" s="36"/>
      <c r="U11970" s="36"/>
      <c r="V11970" s="36"/>
    </row>
    <row r="11971" spans="11:22" x14ac:dyDescent="0.25">
      <c r="K11971" s="36"/>
      <c r="L11971" s="37"/>
      <c r="M11971" s="37"/>
      <c r="N11971" s="37"/>
      <c r="O11971" s="37"/>
      <c r="P11971" s="36"/>
      <c r="S11971" s="36"/>
      <c r="T11971" s="36"/>
      <c r="U11971" s="36"/>
      <c r="V11971" s="36"/>
    </row>
    <row r="11972" spans="11:22" x14ac:dyDescent="0.25">
      <c r="K11972" s="36"/>
      <c r="L11972" s="37"/>
      <c r="M11972" s="37"/>
      <c r="N11972" s="37"/>
      <c r="O11972" s="37"/>
      <c r="P11972" s="36"/>
      <c r="S11972" s="36"/>
      <c r="T11972" s="36"/>
      <c r="U11972" s="36"/>
      <c r="V11972" s="36"/>
    </row>
    <row r="11973" spans="11:22" x14ac:dyDescent="0.25">
      <c r="K11973" s="36"/>
      <c r="L11973" s="37"/>
      <c r="M11973" s="37"/>
      <c r="N11973" s="37"/>
      <c r="O11973" s="37"/>
      <c r="P11973" s="36"/>
      <c r="S11973" s="36"/>
      <c r="T11973" s="36"/>
      <c r="U11973" s="36"/>
      <c r="V11973" s="36"/>
    </row>
    <row r="11974" spans="11:22" x14ac:dyDescent="0.25">
      <c r="K11974" s="36"/>
      <c r="L11974" s="37"/>
      <c r="M11974" s="37"/>
      <c r="N11974" s="37"/>
      <c r="O11974" s="37"/>
      <c r="P11974" s="36"/>
      <c r="S11974" s="36"/>
      <c r="T11974" s="36"/>
      <c r="U11974" s="36"/>
      <c r="V11974" s="36"/>
    </row>
    <row r="11975" spans="11:22" x14ac:dyDescent="0.25">
      <c r="K11975" s="36"/>
      <c r="L11975" s="37"/>
      <c r="M11975" s="37"/>
      <c r="N11975" s="37"/>
      <c r="O11975" s="37"/>
      <c r="P11975" s="36"/>
      <c r="S11975" s="36"/>
      <c r="T11975" s="36"/>
      <c r="U11975" s="36"/>
      <c r="V11975" s="36"/>
    </row>
    <row r="11976" spans="11:22" x14ac:dyDescent="0.25">
      <c r="K11976" s="36"/>
      <c r="L11976" s="37"/>
      <c r="M11976" s="37"/>
      <c r="N11976" s="37"/>
      <c r="O11976" s="37"/>
      <c r="P11976" s="36"/>
      <c r="S11976" s="36"/>
      <c r="T11976" s="36"/>
      <c r="U11976" s="36"/>
      <c r="V11976" s="36"/>
    </row>
    <row r="11977" spans="11:22" x14ac:dyDescent="0.25">
      <c r="K11977" s="36"/>
      <c r="L11977" s="37"/>
      <c r="M11977" s="37"/>
      <c r="N11977" s="37"/>
      <c r="O11977" s="37"/>
      <c r="P11977" s="36"/>
      <c r="S11977" s="36"/>
      <c r="T11977" s="36"/>
      <c r="U11977" s="36"/>
      <c r="V11977" s="36"/>
    </row>
    <row r="11978" spans="11:22" x14ac:dyDescent="0.25">
      <c r="K11978" s="36"/>
      <c r="L11978" s="37"/>
      <c r="M11978" s="37"/>
      <c r="N11978" s="37"/>
      <c r="O11978" s="37"/>
      <c r="P11978" s="36"/>
      <c r="S11978" s="36"/>
      <c r="T11978" s="36"/>
      <c r="U11978" s="36"/>
      <c r="V11978" s="36"/>
    </row>
    <row r="11979" spans="11:22" x14ac:dyDescent="0.25">
      <c r="K11979" s="36"/>
      <c r="L11979" s="37"/>
      <c r="M11979" s="37"/>
      <c r="N11979" s="37"/>
      <c r="O11979" s="37"/>
      <c r="P11979" s="36"/>
      <c r="S11979" s="36"/>
      <c r="T11979" s="36"/>
      <c r="U11979" s="36"/>
      <c r="V11979" s="36"/>
    </row>
    <row r="11980" spans="11:22" x14ac:dyDescent="0.25">
      <c r="K11980" s="36"/>
      <c r="L11980" s="37"/>
      <c r="M11980" s="37"/>
      <c r="N11980" s="37"/>
      <c r="O11980" s="37"/>
      <c r="P11980" s="36"/>
      <c r="S11980" s="36"/>
      <c r="T11980" s="36"/>
      <c r="U11980" s="36"/>
      <c r="V11980" s="36"/>
    </row>
    <row r="11981" spans="11:22" x14ac:dyDescent="0.25">
      <c r="K11981" s="36"/>
      <c r="L11981" s="37"/>
      <c r="M11981" s="37"/>
      <c r="N11981" s="37"/>
      <c r="O11981" s="37"/>
      <c r="P11981" s="36"/>
      <c r="S11981" s="36"/>
      <c r="T11981" s="36"/>
      <c r="U11981" s="36"/>
      <c r="V11981" s="36"/>
    </row>
    <row r="11982" spans="11:22" x14ac:dyDescent="0.25">
      <c r="K11982" s="36"/>
      <c r="L11982" s="37"/>
      <c r="M11982" s="37"/>
      <c r="N11982" s="37"/>
      <c r="O11982" s="37"/>
      <c r="P11982" s="36"/>
      <c r="S11982" s="36"/>
      <c r="T11982" s="36"/>
      <c r="U11982" s="36"/>
      <c r="V11982" s="36"/>
    </row>
    <row r="11983" spans="11:22" x14ac:dyDescent="0.25">
      <c r="K11983" s="36"/>
      <c r="L11983" s="37"/>
      <c r="M11983" s="37"/>
      <c r="N11983" s="37"/>
      <c r="O11983" s="37"/>
      <c r="P11983" s="36"/>
      <c r="S11983" s="36"/>
      <c r="T11983" s="36"/>
      <c r="U11983" s="36"/>
      <c r="V11983" s="36"/>
    </row>
    <row r="11984" spans="11:22" x14ac:dyDescent="0.25">
      <c r="K11984" s="36"/>
      <c r="L11984" s="37"/>
      <c r="M11984" s="37"/>
      <c r="N11984" s="37"/>
      <c r="O11984" s="37"/>
      <c r="P11984" s="36"/>
      <c r="S11984" s="36"/>
      <c r="T11984" s="36"/>
      <c r="U11984" s="36"/>
      <c r="V11984" s="36"/>
    </row>
    <row r="11985" spans="11:22" x14ac:dyDescent="0.25">
      <c r="K11985" s="36"/>
      <c r="L11985" s="37"/>
      <c r="M11985" s="37"/>
      <c r="N11985" s="37"/>
      <c r="O11985" s="37"/>
      <c r="P11985" s="36"/>
      <c r="S11985" s="36"/>
      <c r="T11985" s="36"/>
      <c r="U11985" s="36"/>
      <c r="V11985" s="36"/>
    </row>
    <row r="11986" spans="11:22" x14ac:dyDescent="0.25">
      <c r="K11986" s="36"/>
      <c r="L11986" s="37"/>
      <c r="M11986" s="37"/>
      <c r="N11986" s="37"/>
      <c r="O11986" s="37"/>
      <c r="P11986" s="36"/>
      <c r="S11986" s="36"/>
      <c r="T11986" s="36"/>
      <c r="U11986" s="36"/>
      <c r="V11986" s="36"/>
    </row>
    <row r="11987" spans="11:22" x14ac:dyDescent="0.25">
      <c r="K11987" s="36"/>
      <c r="L11987" s="37"/>
      <c r="M11987" s="37"/>
      <c r="N11987" s="37"/>
      <c r="O11987" s="37"/>
      <c r="P11987" s="36"/>
      <c r="S11987" s="36"/>
      <c r="T11987" s="36"/>
      <c r="U11987" s="36"/>
      <c r="V11987" s="36"/>
    </row>
    <row r="11988" spans="11:22" x14ac:dyDescent="0.25">
      <c r="K11988" s="36"/>
      <c r="L11988" s="37"/>
      <c r="M11988" s="37"/>
      <c r="N11988" s="37"/>
      <c r="O11988" s="37"/>
      <c r="P11988" s="36"/>
      <c r="S11988" s="36"/>
      <c r="T11988" s="36"/>
      <c r="U11988" s="36"/>
      <c r="V11988" s="36"/>
    </row>
    <row r="11989" spans="11:22" x14ac:dyDescent="0.25">
      <c r="K11989" s="36"/>
      <c r="L11989" s="37"/>
      <c r="M11989" s="37"/>
      <c r="N11989" s="37"/>
      <c r="O11989" s="37"/>
      <c r="P11989" s="36"/>
      <c r="S11989" s="36"/>
      <c r="T11989" s="36"/>
      <c r="U11989" s="36"/>
      <c r="V11989" s="36"/>
    </row>
    <row r="11990" spans="11:22" x14ac:dyDescent="0.25">
      <c r="K11990" s="36"/>
      <c r="L11990" s="37"/>
      <c r="M11990" s="37"/>
      <c r="N11990" s="37"/>
      <c r="O11990" s="37"/>
      <c r="P11990" s="36"/>
      <c r="S11990" s="36"/>
      <c r="T11990" s="36"/>
      <c r="U11990" s="36"/>
      <c r="V11990" s="36"/>
    </row>
    <row r="11991" spans="11:22" x14ac:dyDescent="0.25">
      <c r="K11991" s="36"/>
      <c r="L11991" s="37"/>
      <c r="M11991" s="37"/>
      <c r="N11991" s="37"/>
      <c r="O11991" s="37"/>
      <c r="P11991" s="36"/>
      <c r="S11991" s="36"/>
      <c r="T11991" s="36"/>
      <c r="U11991" s="36"/>
      <c r="V11991" s="36"/>
    </row>
    <row r="11992" spans="11:22" x14ac:dyDescent="0.25">
      <c r="K11992" s="36"/>
      <c r="L11992" s="37"/>
      <c r="M11992" s="37"/>
      <c r="N11992" s="37"/>
      <c r="O11992" s="37"/>
      <c r="P11992" s="36"/>
      <c r="S11992" s="36"/>
      <c r="T11992" s="36"/>
      <c r="U11992" s="36"/>
      <c r="V11992" s="36"/>
    </row>
    <row r="11993" spans="11:22" x14ac:dyDescent="0.25">
      <c r="K11993" s="36"/>
      <c r="L11993" s="37"/>
      <c r="M11993" s="37"/>
      <c r="N11993" s="37"/>
      <c r="O11993" s="37"/>
      <c r="P11993" s="36"/>
      <c r="S11993" s="36"/>
      <c r="T11993" s="36"/>
      <c r="U11993" s="36"/>
      <c r="V11993" s="36"/>
    </row>
    <row r="11994" spans="11:22" x14ac:dyDescent="0.25">
      <c r="K11994" s="36"/>
      <c r="L11994" s="37"/>
      <c r="M11994" s="37"/>
      <c r="N11994" s="37"/>
      <c r="O11994" s="37"/>
      <c r="P11994" s="36"/>
      <c r="S11994" s="36"/>
      <c r="T11994" s="36"/>
      <c r="U11994" s="36"/>
      <c r="V11994" s="36"/>
    </row>
    <row r="11995" spans="11:22" x14ac:dyDescent="0.25">
      <c r="K11995" s="36"/>
      <c r="L11995" s="37"/>
      <c r="M11995" s="37"/>
      <c r="N11995" s="37"/>
      <c r="O11995" s="37"/>
      <c r="P11995" s="36"/>
      <c r="S11995" s="36"/>
      <c r="T11995" s="36"/>
      <c r="U11995" s="36"/>
      <c r="V11995" s="36"/>
    </row>
    <row r="11996" spans="11:22" x14ac:dyDescent="0.25">
      <c r="K11996" s="36"/>
      <c r="L11996" s="37"/>
      <c r="M11996" s="37"/>
      <c r="N11996" s="37"/>
      <c r="O11996" s="37"/>
      <c r="P11996" s="36"/>
      <c r="S11996" s="36"/>
      <c r="T11996" s="36"/>
      <c r="U11996" s="36"/>
      <c r="V11996" s="36"/>
    </row>
    <row r="11997" spans="11:22" x14ac:dyDescent="0.25">
      <c r="K11997" s="36"/>
      <c r="L11997" s="37"/>
      <c r="M11997" s="37"/>
      <c r="N11997" s="37"/>
      <c r="O11997" s="37"/>
      <c r="P11997" s="36"/>
      <c r="S11997" s="36"/>
      <c r="T11997" s="36"/>
      <c r="U11997" s="36"/>
      <c r="V11997" s="36"/>
    </row>
    <row r="11998" spans="11:22" x14ac:dyDescent="0.25">
      <c r="K11998" s="36"/>
      <c r="L11998" s="37"/>
      <c r="M11998" s="37"/>
      <c r="N11998" s="37"/>
      <c r="O11998" s="37"/>
      <c r="P11998" s="36"/>
      <c r="S11998" s="36"/>
      <c r="T11998" s="36"/>
      <c r="U11998" s="36"/>
      <c r="V11998" s="36"/>
    </row>
    <row r="11999" spans="11:22" x14ac:dyDescent="0.25">
      <c r="K11999" s="36"/>
      <c r="L11999" s="37"/>
      <c r="M11999" s="37"/>
      <c r="N11999" s="37"/>
      <c r="O11999" s="37"/>
      <c r="P11999" s="36"/>
      <c r="S11999" s="36"/>
      <c r="T11999" s="36"/>
      <c r="U11999" s="36"/>
      <c r="V11999" s="36"/>
    </row>
    <row r="12000" spans="11:22" x14ac:dyDescent="0.25">
      <c r="K12000" s="36"/>
      <c r="L12000" s="37"/>
      <c r="M12000" s="37"/>
      <c r="N12000" s="37"/>
      <c r="O12000" s="37"/>
      <c r="P12000" s="36"/>
      <c r="S12000" s="36"/>
      <c r="T12000" s="36"/>
      <c r="U12000" s="36"/>
      <c r="V12000" s="36"/>
    </row>
    <row r="12001" spans="11:22" x14ac:dyDescent="0.25">
      <c r="K12001" s="36"/>
      <c r="L12001" s="37"/>
      <c r="M12001" s="37"/>
      <c r="N12001" s="37"/>
      <c r="O12001" s="37"/>
      <c r="P12001" s="36"/>
      <c r="S12001" s="36"/>
      <c r="T12001" s="36"/>
      <c r="U12001" s="36"/>
      <c r="V12001" s="36"/>
    </row>
    <row r="12002" spans="11:22" x14ac:dyDescent="0.25">
      <c r="K12002" s="36"/>
      <c r="L12002" s="37"/>
      <c r="M12002" s="37"/>
      <c r="N12002" s="37"/>
      <c r="O12002" s="37"/>
      <c r="P12002" s="36"/>
      <c r="S12002" s="36"/>
      <c r="T12002" s="36"/>
      <c r="U12002" s="36"/>
      <c r="V12002" s="36"/>
    </row>
    <row r="12003" spans="11:22" x14ac:dyDescent="0.25">
      <c r="K12003" s="36"/>
      <c r="L12003" s="37"/>
      <c r="M12003" s="37"/>
      <c r="N12003" s="37"/>
      <c r="O12003" s="37"/>
      <c r="P12003" s="36"/>
      <c r="S12003" s="36"/>
      <c r="T12003" s="36"/>
      <c r="U12003" s="36"/>
      <c r="V12003" s="36"/>
    </row>
    <row r="12004" spans="11:22" x14ac:dyDescent="0.25">
      <c r="K12004" s="36"/>
      <c r="L12004" s="37"/>
      <c r="M12004" s="37"/>
      <c r="N12004" s="37"/>
      <c r="O12004" s="37"/>
      <c r="P12004" s="36"/>
      <c r="S12004" s="36"/>
      <c r="T12004" s="36"/>
      <c r="U12004" s="36"/>
      <c r="V12004" s="36"/>
    </row>
    <row r="12005" spans="11:22" x14ac:dyDescent="0.25">
      <c r="K12005" s="36"/>
      <c r="L12005" s="37"/>
      <c r="M12005" s="37"/>
      <c r="N12005" s="37"/>
      <c r="O12005" s="37"/>
      <c r="P12005" s="36"/>
      <c r="S12005" s="36"/>
      <c r="T12005" s="36"/>
      <c r="U12005" s="36"/>
      <c r="V12005" s="36"/>
    </row>
    <row r="12006" spans="11:22" x14ac:dyDescent="0.25">
      <c r="K12006" s="36"/>
      <c r="L12006" s="37"/>
      <c r="M12006" s="37"/>
      <c r="N12006" s="37"/>
      <c r="O12006" s="37"/>
      <c r="P12006" s="36"/>
      <c r="S12006" s="36"/>
      <c r="T12006" s="36"/>
      <c r="U12006" s="36"/>
      <c r="V12006" s="36"/>
    </row>
    <row r="12007" spans="11:22" x14ac:dyDescent="0.25">
      <c r="K12007" s="36"/>
      <c r="L12007" s="37"/>
      <c r="M12007" s="37"/>
      <c r="N12007" s="37"/>
      <c r="O12007" s="37"/>
      <c r="P12007" s="36"/>
      <c r="S12007" s="36"/>
      <c r="T12007" s="36"/>
      <c r="U12007" s="36"/>
      <c r="V12007" s="36"/>
    </row>
    <row r="12008" spans="11:22" x14ac:dyDescent="0.25">
      <c r="K12008" s="36"/>
      <c r="L12008" s="37"/>
      <c r="M12008" s="37"/>
      <c r="N12008" s="37"/>
      <c r="O12008" s="37"/>
      <c r="P12008" s="36"/>
      <c r="S12008" s="36"/>
      <c r="T12008" s="36"/>
      <c r="U12008" s="36"/>
      <c r="V12008" s="36"/>
    </row>
    <row r="12009" spans="11:22" x14ac:dyDescent="0.25">
      <c r="K12009" s="36"/>
      <c r="L12009" s="37"/>
      <c r="M12009" s="37"/>
      <c r="N12009" s="37"/>
      <c r="O12009" s="37"/>
      <c r="P12009" s="36"/>
      <c r="S12009" s="36"/>
      <c r="T12009" s="36"/>
      <c r="U12009" s="36"/>
      <c r="V12009" s="36"/>
    </row>
    <row r="12010" spans="11:22" x14ac:dyDescent="0.25">
      <c r="K12010" s="36"/>
      <c r="L12010" s="37"/>
      <c r="M12010" s="37"/>
      <c r="N12010" s="37"/>
      <c r="O12010" s="37"/>
      <c r="P12010" s="36"/>
      <c r="S12010" s="36"/>
      <c r="T12010" s="36"/>
      <c r="U12010" s="36"/>
      <c r="V12010" s="36"/>
    </row>
    <row r="12011" spans="11:22" x14ac:dyDescent="0.25">
      <c r="K12011" s="36"/>
      <c r="L12011" s="37"/>
      <c r="M12011" s="37"/>
      <c r="N12011" s="37"/>
      <c r="O12011" s="37"/>
      <c r="P12011" s="36"/>
      <c r="S12011" s="36"/>
      <c r="T12011" s="36"/>
      <c r="U12011" s="36"/>
      <c r="V12011" s="36"/>
    </row>
    <row r="12012" spans="11:22" x14ac:dyDescent="0.25">
      <c r="K12012" s="36"/>
      <c r="L12012" s="37"/>
      <c r="M12012" s="37"/>
      <c r="N12012" s="37"/>
      <c r="O12012" s="37"/>
      <c r="P12012" s="36"/>
      <c r="S12012" s="36"/>
      <c r="T12012" s="36"/>
      <c r="U12012" s="36"/>
      <c r="V12012" s="36"/>
    </row>
    <row r="12013" spans="11:22" x14ac:dyDescent="0.25">
      <c r="K12013" s="36"/>
      <c r="L12013" s="37"/>
      <c r="M12013" s="37"/>
      <c r="N12013" s="37"/>
      <c r="O12013" s="37"/>
      <c r="P12013" s="36"/>
      <c r="S12013" s="36"/>
      <c r="T12013" s="36"/>
      <c r="U12013" s="36"/>
      <c r="V12013" s="36"/>
    </row>
    <row r="12014" spans="11:22" x14ac:dyDescent="0.25">
      <c r="K12014" s="36"/>
      <c r="L12014" s="37"/>
      <c r="M12014" s="37"/>
      <c r="N12014" s="37"/>
      <c r="O12014" s="37"/>
      <c r="P12014" s="36"/>
      <c r="S12014" s="36"/>
      <c r="T12014" s="36"/>
      <c r="U12014" s="36"/>
      <c r="V12014" s="36"/>
    </row>
    <row r="12015" spans="11:22" x14ac:dyDescent="0.25">
      <c r="K12015" s="36"/>
      <c r="L12015" s="37"/>
      <c r="M12015" s="37"/>
      <c r="N12015" s="37"/>
      <c r="O12015" s="37"/>
      <c r="P12015" s="36"/>
      <c r="S12015" s="36"/>
      <c r="T12015" s="36"/>
      <c r="U12015" s="36"/>
      <c r="V12015" s="36"/>
    </row>
    <row r="12016" spans="11:22" x14ac:dyDescent="0.25">
      <c r="K12016" s="36"/>
      <c r="L12016" s="37"/>
      <c r="M12016" s="37"/>
      <c r="N12016" s="37"/>
      <c r="O12016" s="37"/>
      <c r="P12016" s="36"/>
      <c r="S12016" s="36"/>
      <c r="T12016" s="36"/>
      <c r="U12016" s="36"/>
      <c r="V12016" s="36"/>
    </row>
    <row r="12017" spans="11:22" x14ac:dyDescent="0.25">
      <c r="K12017" s="36"/>
      <c r="L12017" s="37"/>
      <c r="M12017" s="37"/>
      <c r="N12017" s="37"/>
      <c r="O12017" s="37"/>
      <c r="P12017" s="36"/>
      <c r="S12017" s="36"/>
      <c r="T12017" s="36"/>
      <c r="U12017" s="36"/>
      <c r="V12017" s="36"/>
    </row>
    <row r="12018" spans="11:22" x14ac:dyDescent="0.25">
      <c r="K12018" s="36"/>
      <c r="L12018" s="37"/>
      <c r="M12018" s="37"/>
      <c r="N12018" s="37"/>
      <c r="O12018" s="37"/>
      <c r="P12018" s="36"/>
      <c r="S12018" s="36"/>
      <c r="T12018" s="36"/>
      <c r="U12018" s="36"/>
      <c r="V12018" s="36"/>
    </row>
    <row r="12019" spans="11:22" x14ac:dyDescent="0.25">
      <c r="K12019" s="36"/>
      <c r="L12019" s="37"/>
      <c r="M12019" s="37"/>
      <c r="N12019" s="37"/>
      <c r="O12019" s="37"/>
      <c r="P12019" s="36"/>
      <c r="S12019" s="36"/>
      <c r="T12019" s="36"/>
      <c r="U12019" s="36"/>
      <c r="V12019" s="36"/>
    </row>
    <row r="12020" spans="11:22" x14ac:dyDescent="0.25">
      <c r="K12020" s="36"/>
      <c r="L12020" s="37"/>
      <c r="M12020" s="37"/>
      <c r="N12020" s="37"/>
      <c r="O12020" s="37"/>
      <c r="P12020" s="36"/>
      <c r="S12020" s="36"/>
      <c r="T12020" s="36"/>
      <c r="U12020" s="36"/>
      <c r="V12020" s="36"/>
    </row>
    <row r="12021" spans="11:22" x14ac:dyDescent="0.25">
      <c r="K12021" s="36"/>
      <c r="L12021" s="37"/>
      <c r="M12021" s="37"/>
      <c r="N12021" s="37"/>
      <c r="O12021" s="37"/>
      <c r="P12021" s="36"/>
      <c r="S12021" s="36"/>
      <c r="T12021" s="36"/>
      <c r="U12021" s="36"/>
      <c r="V12021" s="36"/>
    </row>
    <row r="12022" spans="11:22" x14ac:dyDescent="0.25">
      <c r="K12022" s="36"/>
      <c r="L12022" s="37"/>
      <c r="M12022" s="37"/>
      <c r="N12022" s="37"/>
      <c r="O12022" s="37"/>
      <c r="P12022" s="36"/>
      <c r="S12022" s="36"/>
      <c r="T12022" s="36"/>
      <c r="U12022" s="36"/>
      <c r="V12022" s="36"/>
    </row>
    <row r="12023" spans="11:22" x14ac:dyDescent="0.25">
      <c r="K12023" s="36"/>
      <c r="L12023" s="37"/>
      <c r="M12023" s="37"/>
      <c r="N12023" s="37"/>
      <c r="O12023" s="37"/>
      <c r="P12023" s="36"/>
      <c r="S12023" s="36"/>
      <c r="T12023" s="36"/>
      <c r="U12023" s="36"/>
      <c r="V12023" s="36"/>
    </row>
    <row r="12024" spans="11:22" x14ac:dyDescent="0.25">
      <c r="K12024" s="36"/>
      <c r="L12024" s="37"/>
      <c r="M12024" s="37"/>
      <c r="N12024" s="37"/>
      <c r="O12024" s="37"/>
      <c r="P12024" s="36"/>
      <c r="S12024" s="36"/>
      <c r="T12024" s="36"/>
      <c r="U12024" s="36"/>
      <c r="V12024" s="36"/>
    </row>
    <row r="12025" spans="11:22" x14ac:dyDescent="0.25">
      <c r="K12025" s="36"/>
      <c r="L12025" s="37"/>
      <c r="M12025" s="37"/>
      <c r="N12025" s="37"/>
      <c r="O12025" s="37"/>
      <c r="P12025" s="36"/>
      <c r="S12025" s="36"/>
      <c r="T12025" s="36"/>
      <c r="U12025" s="36"/>
      <c r="V12025" s="36"/>
    </row>
    <row r="12026" spans="11:22" x14ac:dyDescent="0.25">
      <c r="K12026" s="36"/>
      <c r="L12026" s="37"/>
      <c r="M12026" s="37"/>
      <c r="N12026" s="37"/>
      <c r="O12026" s="37"/>
      <c r="P12026" s="36"/>
      <c r="S12026" s="36"/>
      <c r="T12026" s="36"/>
      <c r="U12026" s="36"/>
      <c r="V12026" s="36"/>
    </row>
    <row r="12027" spans="11:22" x14ac:dyDescent="0.25">
      <c r="K12027" s="36"/>
      <c r="L12027" s="37"/>
      <c r="M12027" s="37"/>
      <c r="N12027" s="37"/>
      <c r="O12027" s="37"/>
      <c r="P12027" s="36"/>
      <c r="S12027" s="36"/>
      <c r="T12027" s="36"/>
      <c r="U12027" s="36"/>
      <c r="V12027" s="36"/>
    </row>
    <row r="12028" spans="11:22" x14ac:dyDescent="0.25">
      <c r="K12028" s="36"/>
      <c r="L12028" s="37"/>
      <c r="M12028" s="37"/>
      <c r="N12028" s="37"/>
      <c r="O12028" s="37"/>
      <c r="P12028" s="36"/>
      <c r="S12028" s="36"/>
      <c r="T12028" s="36"/>
      <c r="U12028" s="36"/>
      <c r="V12028" s="36"/>
    </row>
    <row r="12029" spans="11:22" x14ac:dyDescent="0.25">
      <c r="K12029" s="36"/>
      <c r="L12029" s="37"/>
      <c r="M12029" s="37"/>
      <c r="N12029" s="37"/>
      <c r="O12029" s="37"/>
      <c r="P12029" s="36"/>
      <c r="S12029" s="36"/>
      <c r="T12029" s="36"/>
      <c r="U12029" s="36"/>
      <c r="V12029" s="36"/>
    </row>
    <row r="12030" spans="11:22" x14ac:dyDescent="0.25">
      <c r="K12030" s="36"/>
      <c r="L12030" s="37"/>
      <c r="M12030" s="37"/>
      <c r="N12030" s="37"/>
      <c r="O12030" s="37"/>
      <c r="P12030" s="36"/>
      <c r="S12030" s="36"/>
      <c r="T12030" s="36"/>
      <c r="U12030" s="36"/>
      <c r="V12030" s="36"/>
    </row>
    <row r="12031" spans="11:22" x14ac:dyDescent="0.25">
      <c r="K12031" s="36"/>
      <c r="L12031" s="37"/>
      <c r="M12031" s="37"/>
      <c r="N12031" s="37"/>
      <c r="O12031" s="37"/>
      <c r="P12031" s="36"/>
      <c r="S12031" s="36"/>
      <c r="T12031" s="36"/>
      <c r="U12031" s="36"/>
      <c r="V12031" s="36"/>
    </row>
    <row r="12032" spans="11:22" x14ac:dyDescent="0.25">
      <c r="K12032" s="36"/>
      <c r="L12032" s="37"/>
      <c r="M12032" s="37"/>
      <c r="N12032" s="37"/>
      <c r="O12032" s="37"/>
      <c r="P12032" s="36"/>
      <c r="S12032" s="36"/>
      <c r="T12032" s="36"/>
      <c r="U12032" s="36"/>
      <c r="V12032" s="36"/>
    </row>
    <row r="12033" spans="11:22" x14ac:dyDescent="0.25">
      <c r="K12033" s="36"/>
      <c r="L12033" s="37"/>
      <c r="M12033" s="37"/>
      <c r="N12033" s="37"/>
      <c r="O12033" s="37"/>
      <c r="P12033" s="36"/>
      <c r="S12033" s="36"/>
      <c r="T12033" s="36"/>
      <c r="U12033" s="36"/>
      <c r="V12033" s="36"/>
    </row>
    <row r="12034" spans="11:22" x14ac:dyDescent="0.25">
      <c r="K12034" s="36"/>
      <c r="L12034" s="37"/>
      <c r="M12034" s="37"/>
      <c r="N12034" s="37"/>
      <c r="O12034" s="37"/>
      <c r="P12034" s="36"/>
      <c r="S12034" s="36"/>
      <c r="T12034" s="36"/>
      <c r="U12034" s="36"/>
      <c r="V12034" s="36"/>
    </row>
    <row r="12035" spans="11:22" x14ac:dyDescent="0.25">
      <c r="K12035" s="36"/>
      <c r="L12035" s="37"/>
      <c r="M12035" s="37"/>
      <c r="N12035" s="37"/>
      <c r="O12035" s="37"/>
      <c r="P12035" s="36"/>
      <c r="S12035" s="36"/>
      <c r="T12035" s="36"/>
      <c r="U12035" s="36"/>
      <c r="V12035" s="36"/>
    </row>
    <row r="12036" spans="11:22" x14ac:dyDescent="0.25">
      <c r="K12036" s="36"/>
      <c r="L12036" s="37"/>
      <c r="M12036" s="37"/>
      <c r="N12036" s="37"/>
      <c r="O12036" s="37"/>
      <c r="P12036" s="36"/>
      <c r="S12036" s="36"/>
      <c r="T12036" s="36"/>
      <c r="U12036" s="36"/>
      <c r="V12036" s="36"/>
    </row>
    <row r="12037" spans="11:22" x14ac:dyDescent="0.25">
      <c r="K12037" s="36"/>
      <c r="L12037" s="37"/>
      <c r="M12037" s="37"/>
      <c r="N12037" s="37"/>
      <c r="O12037" s="37"/>
      <c r="P12037" s="36"/>
      <c r="S12037" s="36"/>
      <c r="T12037" s="36"/>
      <c r="U12037" s="36"/>
      <c r="V12037" s="36"/>
    </row>
    <row r="12038" spans="11:22" x14ac:dyDescent="0.25">
      <c r="K12038" s="36"/>
      <c r="L12038" s="37"/>
      <c r="M12038" s="37"/>
      <c r="N12038" s="37"/>
      <c r="O12038" s="37"/>
      <c r="P12038" s="36"/>
      <c r="S12038" s="36"/>
      <c r="T12038" s="36"/>
      <c r="U12038" s="36"/>
      <c r="V12038" s="36"/>
    </row>
    <row r="12039" spans="11:22" x14ac:dyDescent="0.25">
      <c r="K12039" s="36"/>
      <c r="L12039" s="37"/>
      <c r="M12039" s="37"/>
      <c r="N12039" s="37"/>
      <c r="O12039" s="37"/>
      <c r="P12039" s="36"/>
      <c r="S12039" s="36"/>
      <c r="T12039" s="36"/>
      <c r="U12039" s="36"/>
      <c r="V12039" s="36"/>
    </row>
    <row r="12040" spans="11:22" x14ac:dyDescent="0.25">
      <c r="K12040" s="36"/>
      <c r="L12040" s="37"/>
      <c r="M12040" s="37"/>
      <c r="N12040" s="37"/>
      <c r="O12040" s="37"/>
      <c r="P12040" s="36"/>
      <c r="S12040" s="36"/>
      <c r="T12040" s="36"/>
      <c r="U12040" s="36"/>
      <c r="V12040" s="36"/>
    </row>
    <row r="12041" spans="11:22" x14ac:dyDescent="0.25">
      <c r="K12041" s="36"/>
      <c r="L12041" s="37"/>
      <c r="M12041" s="37"/>
      <c r="N12041" s="37"/>
      <c r="O12041" s="37"/>
      <c r="P12041" s="36"/>
      <c r="S12041" s="36"/>
      <c r="T12041" s="36"/>
      <c r="U12041" s="36"/>
      <c r="V12041" s="36"/>
    </row>
    <row r="12042" spans="11:22" x14ac:dyDescent="0.25">
      <c r="K12042" s="36"/>
      <c r="L12042" s="37"/>
      <c r="M12042" s="37"/>
      <c r="N12042" s="37"/>
      <c r="O12042" s="37"/>
      <c r="P12042" s="36"/>
      <c r="S12042" s="36"/>
      <c r="T12042" s="36"/>
      <c r="U12042" s="36"/>
      <c r="V12042" s="36"/>
    </row>
    <row r="12043" spans="11:22" x14ac:dyDescent="0.25">
      <c r="K12043" s="36"/>
      <c r="L12043" s="37"/>
      <c r="M12043" s="37"/>
      <c r="N12043" s="37"/>
      <c r="O12043" s="37"/>
      <c r="P12043" s="36"/>
      <c r="S12043" s="36"/>
      <c r="T12043" s="36"/>
      <c r="U12043" s="36"/>
      <c r="V12043" s="36"/>
    </row>
    <row r="12044" spans="11:22" x14ac:dyDescent="0.25">
      <c r="K12044" s="36"/>
      <c r="L12044" s="37"/>
      <c r="M12044" s="37"/>
      <c r="N12044" s="37"/>
      <c r="O12044" s="37"/>
      <c r="P12044" s="36"/>
      <c r="S12044" s="36"/>
      <c r="T12044" s="36"/>
      <c r="U12044" s="36"/>
      <c r="V12044" s="36"/>
    </row>
    <row r="12045" spans="11:22" x14ac:dyDescent="0.25">
      <c r="K12045" s="36"/>
      <c r="L12045" s="37"/>
      <c r="M12045" s="37"/>
      <c r="N12045" s="37"/>
      <c r="O12045" s="37"/>
      <c r="P12045" s="36"/>
      <c r="S12045" s="36"/>
      <c r="T12045" s="36"/>
      <c r="U12045" s="36"/>
      <c r="V12045" s="36"/>
    </row>
    <row r="12046" spans="11:22" x14ac:dyDescent="0.25">
      <c r="K12046" s="36"/>
      <c r="L12046" s="37"/>
      <c r="M12046" s="37"/>
      <c r="N12046" s="37"/>
      <c r="O12046" s="37"/>
      <c r="P12046" s="36"/>
      <c r="S12046" s="36"/>
      <c r="T12046" s="36"/>
      <c r="U12046" s="36"/>
      <c r="V12046" s="36"/>
    </row>
    <row r="12047" spans="11:22" x14ac:dyDescent="0.25">
      <c r="K12047" s="36"/>
      <c r="L12047" s="37"/>
      <c r="M12047" s="37"/>
      <c r="N12047" s="37"/>
      <c r="O12047" s="37"/>
      <c r="P12047" s="36"/>
      <c r="S12047" s="36"/>
      <c r="T12047" s="36"/>
      <c r="U12047" s="36"/>
      <c r="V12047" s="36"/>
    </row>
    <row r="12048" spans="11:22" x14ac:dyDescent="0.25">
      <c r="K12048" s="36"/>
      <c r="L12048" s="37"/>
      <c r="M12048" s="37"/>
      <c r="N12048" s="37"/>
      <c r="O12048" s="37"/>
      <c r="P12048" s="36"/>
      <c r="S12048" s="36"/>
      <c r="T12048" s="36"/>
      <c r="U12048" s="36"/>
      <c r="V12048" s="36"/>
    </row>
    <row r="12049" spans="11:22" x14ac:dyDescent="0.25">
      <c r="K12049" s="36"/>
      <c r="L12049" s="37"/>
      <c r="M12049" s="37"/>
      <c r="N12049" s="37"/>
      <c r="O12049" s="37"/>
      <c r="P12049" s="36"/>
      <c r="S12049" s="36"/>
      <c r="T12049" s="36"/>
      <c r="U12049" s="36"/>
      <c r="V12049" s="36"/>
    </row>
    <row r="12050" spans="11:22" x14ac:dyDescent="0.25">
      <c r="K12050" s="36"/>
      <c r="L12050" s="37"/>
      <c r="M12050" s="37"/>
      <c r="N12050" s="37"/>
      <c r="O12050" s="37"/>
      <c r="P12050" s="36"/>
      <c r="S12050" s="36"/>
      <c r="T12050" s="36"/>
      <c r="U12050" s="36"/>
      <c r="V12050" s="36"/>
    </row>
    <row r="12051" spans="11:22" x14ac:dyDescent="0.25">
      <c r="K12051" s="36"/>
      <c r="L12051" s="37"/>
      <c r="M12051" s="37"/>
      <c r="N12051" s="37"/>
      <c r="O12051" s="37"/>
      <c r="P12051" s="36"/>
      <c r="S12051" s="36"/>
      <c r="T12051" s="36"/>
      <c r="U12051" s="36"/>
      <c r="V12051" s="36"/>
    </row>
    <row r="12052" spans="11:22" x14ac:dyDescent="0.25">
      <c r="K12052" s="36"/>
      <c r="L12052" s="37"/>
      <c r="M12052" s="37"/>
      <c r="N12052" s="37"/>
      <c r="O12052" s="37"/>
      <c r="P12052" s="36"/>
      <c r="S12052" s="36"/>
      <c r="T12052" s="36"/>
      <c r="U12052" s="36"/>
      <c r="V12052" s="36"/>
    </row>
    <row r="12053" spans="11:22" x14ac:dyDescent="0.25">
      <c r="K12053" s="36"/>
      <c r="L12053" s="37"/>
      <c r="M12053" s="37"/>
      <c r="N12053" s="37"/>
      <c r="O12053" s="37"/>
      <c r="P12053" s="36"/>
      <c r="S12053" s="36"/>
      <c r="T12053" s="36"/>
      <c r="U12053" s="36"/>
      <c r="V12053" s="36"/>
    </row>
    <row r="12054" spans="11:22" x14ac:dyDescent="0.25">
      <c r="K12054" s="36"/>
      <c r="L12054" s="37"/>
      <c r="M12054" s="37"/>
      <c r="N12054" s="37"/>
      <c r="O12054" s="37"/>
      <c r="P12054" s="36"/>
      <c r="S12054" s="36"/>
      <c r="T12054" s="36"/>
      <c r="U12054" s="36"/>
      <c r="V12054" s="36"/>
    </row>
    <row r="12055" spans="11:22" x14ac:dyDescent="0.25">
      <c r="K12055" s="36"/>
      <c r="L12055" s="37"/>
      <c r="M12055" s="37"/>
      <c r="N12055" s="37"/>
      <c r="O12055" s="37"/>
      <c r="P12055" s="36"/>
      <c r="S12055" s="36"/>
      <c r="T12055" s="36"/>
      <c r="U12055" s="36"/>
      <c r="V12055" s="36"/>
    </row>
    <row r="12056" spans="11:22" x14ac:dyDescent="0.25">
      <c r="K12056" s="36"/>
      <c r="L12056" s="37"/>
      <c r="M12056" s="37"/>
      <c r="N12056" s="37"/>
      <c r="O12056" s="37"/>
      <c r="P12056" s="36"/>
      <c r="S12056" s="36"/>
      <c r="T12056" s="36"/>
      <c r="U12056" s="36"/>
      <c r="V12056" s="36"/>
    </row>
    <row r="12057" spans="11:22" x14ac:dyDescent="0.25">
      <c r="K12057" s="36"/>
      <c r="L12057" s="37"/>
      <c r="M12057" s="37"/>
      <c r="N12057" s="37"/>
      <c r="O12057" s="37"/>
      <c r="P12057" s="36"/>
      <c r="S12057" s="36"/>
      <c r="T12057" s="36"/>
      <c r="U12057" s="36"/>
      <c r="V12057" s="36"/>
    </row>
    <row r="12058" spans="11:22" x14ac:dyDescent="0.25">
      <c r="K12058" s="36"/>
      <c r="L12058" s="37"/>
      <c r="M12058" s="37"/>
      <c r="N12058" s="37"/>
      <c r="O12058" s="37"/>
      <c r="P12058" s="36"/>
      <c r="S12058" s="36"/>
      <c r="T12058" s="36"/>
      <c r="U12058" s="36"/>
      <c r="V12058" s="36"/>
    </row>
    <row r="12059" spans="11:22" x14ac:dyDescent="0.25">
      <c r="K12059" s="36"/>
      <c r="L12059" s="37"/>
      <c r="M12059" s="37"/>
      <c r="N12059" s="37"/>
      <c r="O12059" s="37"/>
      <c r="P12059" s="36"/>
      <c r="S12059" s="36"/>
      <c r="T12059" s="36"/>
      <c r="U12059" s="36"/>
      <c r="V12059" s="36"/>
    </row>
    <row r="12060" spans="11:22" x14ac:dyDescent="0.25">
      <c r="K12060" s="36"/>
      <c r="L12060" s="37"/>
      <c r="M12060" s="37"/>
      <c r="N12060" s="37"/>
      <c r="O12060" s="37"/>
      <c r="P12060" s="36"/>
      <c r="S12060" s="36"/>
      <c r="T12060" s="36"/>
      <c r="U12060" s="36"/>
      <c r="V12060" s="36"/>
    </row>
    <row r="12061" spans="11:22" x14ac:dyDescent="0.25">
      <c r="K12061" s="36"/>
      <c r="L12061" s="37"/>
      <c r="M12061" s="37"/>
      <c r="N12061" s="37"/>
      <c r="O12061" s="37"/>
      <c r="P12061" s="36"/>
      <c r="S12061" s="36"/>
      <c r="T12061" s="36"/>
      <c r="U12061" s="36"/>
      <c r="V12061" s="36"/>
    </row>
    <row r="12062" spans="11:22" x14ac:dyDescent="0.25">
      <c r="K12062" s="36"/>
      <c r="L12062" s="37"/>
      <c r="M12062" s="37"/>
      <c r="N12062" s="37"/>
      <c r="O12062" s="37"/>
      <c r="P12062" s="36"/>
      <c r="S12062" s="36"/>
      <c r="T12062" s="36"/>
      <c r="U12062" s="36"/>
      <c r="V12062" s="36"/>
    </row>
    <row r="12063" spans="11:22" x14ac:dyDescent="0.25">
      <c r="K12063" s="36"/>
      <c r="L12063" s="37"/>
      <c r="M12063" s="37"/>
      <c r="N12063" s="37"/>
      <c r="O12063" s="37"/>
      <c r="P12063" s="36"/>
      <c r="S12063" s="36"/>
      <c r="T12063" s="36"/>
      <c r="U12063" s="36"/>
      <c r="V12063" s="36"/>
    </row>
    <row r="12064" spans="11:22" x14ac:dyDescent="0.25">
      <c r="K12064" s="36"/>
      <c r="L12064" s="37"/>
      <c r="M12064" s="37"/>
      <c r="N12064" s="37"/>
      <c r="O12064" s="37"/>
      <c r="P12064" s="36"/>
      <c r="S12064" s="36"/>
      <c r="T12064" s="36"/>
      <c r="U12064" s="36"/>
      <c r="V12064" s="36"/>
    </row>
    <row r="12065" spans="11:22" x14ac:dyDescent="0.25">
      <c r="K12065" s="36"/>
      <c r="L12065" s="37"/>
      <c r="M12065" s="37"/>
      <c r="N12065" s="37"/>
      <c r="O12065" s="37"/>
      <c r="P12065" s="36"/>
      <c r="S12065" s="36"/>
      <c r="T12065" s="36"/>
      <c r="U12065" s="36"/>
      <c r="V12065" s="36"/>
    </row>
    <row r="12066" spans="11:22" x14ac:dyDescent="0.25">
      <c r="K12066" s="36"/>
      <c r="L12066" s="37"/>
      <c r="M12066" s="37"/>
      <c r="N12066" s="37"/>
      <c r="O12066" s="37"/>
      <c r="P12066" s="36"/>
      <c r="S12066" s="36"/>
      <c r="T12066" s="36"/>
      <c r="U12066" s="36"/>
      <c r="V12066" s="36"/>
    </row>
    <row r="12067" spans="11:22" x14ac:dyDescent="0.25">
      <c r="K12067" s="36"/>
      <c r="L12067" s="37"/>
      <c r="M12067" s="37"/>
      <c r="N12067" s="37"/>
      <c r="O12067" s="37"/>
      <c r="P12067" s="36"/>
      <c r="S12067" s="36"/>
      <c r="T12067" s="36"/>
      <c r="U12067" s="36"/>
      <c r="V12067" s="36"/>
    </row>
    <row r="12068" spans="11:22" x14ac:dyDescent="0.25">
      <c r="K12068" s="36"/>
      <c r="L12068" s="37"/>
      <c r="M12068" s="37"/>
      <c r="N12068" s="37"/>
      <c r="O12068" s="37"/>
      <c r="P12068" s="36"/>
      <c r="S12068" s="36"/>
      <c r="T12068" s="36"/>
      <c r="U12068" s="36"/>
      <c r="V12068" s="36"/>
    </row>
    <row r="12069" spans="11:22" x14ac:dyDescent="0.25">
      <c r="K12069" s="36"/>
      <c r="L12069" s="37"/>
      <c r="M12069" s="37"/>
      <c r="N12069" s="37"/>
      <c r="O12069" s="37"/>
      <c r="P12069" s="36"/>
      <c r="S12069" s="36"/>
      <c r="T12069" s="36"/>
      <c r="U12069" s="36"/>
      <c r="V12069" s="36"/>
    </row>
    <row r="12070" spans="11:22" x14ac:dyDescent="0.25">
      <c r="K12070" s="36"/>
      <c r="L12070" s="37"/>
      <c r="M12070" s="37"/>
      <c r="N12070" s="37"/>
      <c r="O12070" s="37"/>
      <c r="P12070" s="36"/>
      <c r="S12070" s="36"/>
      <c r="T12070" s="36"/>
      <c r="U12070" s="36"/>
      <c r="V12070" s="36"/>
    </row>
    <row r="12071" spans="11:22" x14ac:dyDescent="0.25">
      <c r="K12071" s="36"/>
      <c r="L12071" s="37"/>
      <c r="M12071" s="37"/>
      <c r="N12071" s="37"/>
      <c r="O12071" s="37"/>
      <c r="P12071" s="36"/>
      <c r="S12071" s="36"/>
      <c r="T12071" s="36"/>
      <c r="U12071" s="36"/>
      <c r="V12071" s="36"/>
    </row>
    <row r="12072" spans="11:22" x14ac:dyDescent="0.25">
      <c r="K12072" s="36"/>
      <c r="L12072" s="37"/>
      <c r="M12072" s="37"/>
      <c r="N12072" s="37"/>
      <c r="O12072" s="37"/>
      <c r="P12072" s="36"/>
      <c r="S12072" s="36"/>
      <c r="T12072" s="36"/>
      <c r="U12072" s="36"/>
      <c r="V12072" s="36"/>
    </row>
    <row r="12073" spans="11:22" x14ac:dyDescent="0.25">
      <c r="K12073" s="36"/>
      <c r="L12073" s="37"/>
      <c r="M12073" s="37"/>
      <c r="N12073" s="37"/>
      <c r="O12073" s="37"/>
      <c r="P12073" s="36"/>
      <c r="S12073" s="36"/>
      <c r="T12073" s="36"/>
      <c r="U12073" s="36"/>
      <c r="V12073" s="36"/>
    </row>
    <row r="12074" spans="11:22" x14ac:dyDescent="0.25">
      <c r="K12074" s="36"/>
      <c r="L12074" s="37"/>
      <c r="M12074" s="37"/>
      <c r="N12074" s="37"/>
      <c r="O12074" s="37"/>
      <c r="P12074" s="36"/>
      <c r="S12074" s="36"/>
      <c r="T12074" s="36"/>
      <c r="U12074" s="36"/>
      <c r="V12074" s="36"/>
    </row>
    <row r="12075" spans="11:22" x14ac:dyDescent="0.25">
      <c r="K12075" s="36"/>
      <c r="L12075" s="37"/>
      <c r="M12075" s="37"/>
      <c r="N12075" s="37"/>
      <c r="O12075" s="37"/>
      <c r="P12075" s="36"/>
      <c r="S12075" s="36"/>
      <c r="T12075" s="36"/>
      <c r="U12075" s="36"/>
      <c r="V12075" s="36"/>
    </row>
    <row r="12076" spans="11:22" x14ac:dyDescent="0.25">
      <c r="K12076" s="36"/>
      <c r="L12076" s="37"/>
      <c r="M12076" s="37"/>
      <c r="N12076" s="37"/>
      <c r="O12076" s="37"/>
      <c r="P12076" s="36"/>
      <c r="S12076" s="36"/>
      <c r="T12076" s="36"/>
      <c r="U12076" s="36"/>
      <c r="V12076" s="36"/>
    </row>
    <row r="12077" spans="11:22" x14ac:dyDescent="0.25">
      <c r="K12077" s="36"/>
      <c r="L12077" s="37"/>
      <c r="M12077" s="37"/>
      <c r="N12077" s="37"/>
      <c r="O12077" s="37"/>
      <c r="P12077" s="36"/>
      <c r="S12077" s="36"/>
      <c r="T12077" s="36"/>
      <c r="U12077" s="36"/>
      <c r="V12077" s="36"/>
    </row>
    <row r="12078" spans="11:22" x14ac:dyDescent="0.25">
      <c r="K12078" s="36"/>
      <c r="L12078" s="37"/>
      <c r="M12078" s="37"/>
      <c r="N12078" s="37"/>
      <c r="O12078" s="37"/>
      <c r="P12078" s="36"/>
      <c r="S12078" s="36"/>
      <c r="T12078" s="36"/>
      <c r="U12078" s="36"/>
      <c r="V12078" s="36"/>
    </row>
    <row r="12079" spans="11:22" x14ac:dyDescent="0.25">
      <c r="K12079" s="36"/>
      <c r="L12079" s="37"/>
      <c r="M12079" s="37"/>
      <c r="N12079" s="37"/>
      <c r="O12079" s="37"/>
      <c r="P12079" s="36"/>
      <c r="S12079" s="36"/>
      <c r="T12079" s="36"/>
      <c r="U12079" s="36"/>
      <c r="V12079" s="36"/>
    </row>
    <row r="12080" spans="11:22" x14ac:dyDescent="0.25">
      <c r="K12080" s="36"/>
      <c r="L12080" s="37"/>
      <c r="M12080" s="37"/>
      <c r="N12080" s="37"/>
      <c r="O12080" s="37"/>
      <c r="P12080" s="36"/>
      <c r="S12080" s="36"/>
      <c r="T12080" s="36"/>
      <c r="U12080" s="36"/>
      <c r="V12080" s="36"/>
    </row>
    <row r="12081" spans="11:22" x14ac:dyDescent="0.25">
      <c r="K12081" s="36"/>
      <c r="L12081" s="37"/>
      <c r="M12081" s="37"/>
      <c r="N12081" s="37"/>
      <c r="O12081" s="37"/>
      <c r="P12081" s="36"/>
      <c r="S12081" s="36"/>
      <c r="T12081" s="36"/>
      <c r="U12081" s="36"/>
      <c r="V12081" s="36"/>
    </row>
    <row r="12082" spans="11:22" x14ac:dyDescent="0.25">
      <c r="K12082" s="36"/>
      <c r="L12082" s="37"/>
      <c r="M12082" s="37"/>
      <c r="N12082" s="37"/>
      <c r="O12082" s="37"/>
      <c r="P12082" s="36"/>
      <c r="S12082" s="36"/>
      <c r="T12082" s="36"/>
      <c r="U12082" s="36"/>
      <c r="V12082" s="36"/>
    </row>
    <row r="12083" spans="11:22" x14ac:dyDescent="0.25">
      <c r="K12083" s="36"/>
      <c r="L12083" s="37"/>
      <c r="M12083" s="37"/>
      <c r="N12083" s="37"/>
      <c r="O12083" s="37"/>
      <c r="P12083" s="36"/>
      <c r="S12083" s="36"/>
      <c r="T12083" s="36"/>
      <c r="U12083" s="36"/>
      <c r="V12083" s="36"/>
    </row>
    <row r="12084" spans="11:22" x14ac:dyDescent="0.25">
      <c r="K12084" s="36"/>
      <c r="L12084" s="37"/>
      <c r="M12084" s="37"/>
      <c r="N12084" s="37"/>
      <c r="O12084" s="37"/>
      <c r="P12084" s="36"/>
      <c r="S12084" s="36"/>
      <c r="T12084" s="36"/>
      <c r="U12084" s="36"/>
      <c r="V12084" s="36"/>
    </row>
    <row r="12085" spans="11:22" x14ac:dyDescent="0.25">
      <c r="K12085" s="36"/>
      <c r="L12085" s="37"/>
      <c r="M12085" s="37"/>
      <c r="N12085" s="37"/>
      <c r="O12085" s="37"/>
      <c r="P12085" s="36"/>
      <c r="S12085" s="36"/>
      <c r="T12085" s="36"/>
      <c r="U12085" s="36"/>
      <c r="V12085" s="36"/>
    </row>
    <row r="12086" spans="11:22" x14ac:dyDescent="0.25">
      <c r="K12086" s="36"/>
      <c r="L12086" s="37"/>
      <c r="M12086" s="37"/>
      <c r="N12086" s="37"/>
      <c r="O12086" s="37"/>
      <c r="P12086" s="36"/>
      <c r="S12086" s="36"/>
      <c r="T12086" s="36"/>
      <c r="U12086" s="36"/>
      <c r="V12086" s="36"/>
    </row>
    <row r="12087" spans="11:22" x14ac:dyDescent="0.25">
      <c r="K12087" s="36"/>
      <c r="L12087" s="37"/>
      <c r="M12087" s="37"/>
      <c r="N12087" s="37"/>
      <c r="O12087" s="37"/>
      <c r="P12087" s="36"/>
      <c r="S12087" s="36"/>
      <c r="T12087" s="36"/>
      <c r="U12087" s="36"/>
      <c r="V12087" s="36"/>
    </row>
    <row r="12088" spans="11:22" x14ac:dyDescent="0.25">
      <c r="K12088" s="36"/>
      <c r="L12088" s="37"/>
      <c r="M12088" s="37"/>
      <c r="N12088" s="37"/>
      <c r="O12088" s="37"/>
      <c r="P12088" s="36"/>
      <c r="S12088" s="36"/>
      <c r="T12088" s="36"/>
      <c r="U12088" s="36"/>
      <c r="V12088" s="36"/>
    </row>
    <row r="12089" spans="11:22" x14ac:dyDescent="0.25">
      <c r="K12089" s="36"/>
      <c r="L12089" s="37"/>
      <c r="M12089" s="37"/>
      <c r="N12089" s="37"/>
      <c r="O12089" s="37"/>
      <c r="P12089" s="36"/>
      <c r="S12089" s="36"/>
      <c r="T12089" s="36"/>
      <c r="U12089" s="36"/>
      <c r="V12089" s="36"/>
    </row>
    <row r="12090" spans="11:22" x14ac:dyDescent="0.25">
      <c r="K12090" s="36"/>
      <c r="L12090" s="37"/>
      <c r="M12090" s="37"/>
      <c r="N12090" s="37"/>
      <c r="O12090" s="37"/>
      <c r="P12090" s="36"/>
      <c r="S12090" s="36"/>
      <c r="T12090" s="36"/>
      <c r="U12090" s="36"/>
      <c r="V12090" s="36"/>
    </row>
    <row r="12091" spans="11:22" x14ac:dyDescent="0.25">
      <c r="K12091" s="36"/>
      <c r="L12091" s="37"/>
      <c r="M12091" s="37"/>
      <c r="N12091" s="37"/>
      <c r="O12091" s="37"/>
      <c r="P12091" s="36"/>
      <c r="S12091" s="36"/>
      <c r="T12091" s="36"/>
      <c r="U12091" s="36"/>
      <c r="V12091" s="36"/>
    </row>
    <row r="12092" spans="11:22" x14ac:dyDescent="0.25">
      <c r="K12092" s="36"/>
      <c r="L12092" s="37"/>
      <c r="M12092" s="37"/>
      <c r="N12092" s="37"/>
      <c r="O12092" s="37"/>
      <c r="P12092" s="36"/>
      <c r="S12092" s="36"/>
      <c r="T12092" s="36"/>
      <c r="U12092" s="36"/>
      <c r="V12092" s="36"/>
    </row>
    <row r="12093" spans="11:22" x14ac:dyDescent="0.25">
      <c r="K12093" s="36"/>
      <c r="L12093" s="37"/>
      <c r="M12093" s="37"/>
      <c r="N12093" s="37"/>
      <c r="O12093" s="37"/>
      <c r="P12093" s="36"/>
      <c r="S12093" s="36"/>
      <c r="T12093" s="36"/>
      <c r="U12093" s="36"/>
      <c r="V12093" s="36"/>
    </row>
    <row r="12094" spans="11:22" x14ac:dyDescent="0.25">
      <c r="K12094" s="36"/>
      <c r="L12094" s="37"/>
      <c r="M12094" s="37"/>
      <c r="N12094" s="37"/>
      <c r="O12094" s="37"/>
      <c r="P12094" s="36"/>
      <c r="S12094" s="36"/>
      <c r="T12094" s="36"/>
      <c r="U12094" s="36"/>
      <c r="V12094" s="36"/>
    </row>
    <row r="12095" spans="11:22" x14ac:dyDescent="0.25">
      <c r="K12095" s="36"/>
      <c r="L12095" s="37"/>
      <c r="M12095" s="37"/>
      <c r="N12095" s="37"/>
      <c r="O12095" s="37"/>
      <c r="P12095" s="36"/>
      <c r="S12095" s="36"/>
      <c r="T12095" s="36"/>
      <c r="U12095" s="36"/>
      <c r="V12095" s="36"/>
    </row>
    <row r="12096" spans="11:22" x14ac:dyDescent="0.25">
      <c r="K12096" s="36"/>
      <c r="L12096" s="37"/>
      <c r="M12096" s="37"/>
      <c r="N12096" s="37"/>
      <c r="O12096" s="37"/>
      <c r="P12096" s="36"/>
      <c r="S12096" s="36"/>
      <c r="T12096" s="36"/>
      <c r="U12096" s="36"/>
      <c r="V12096" s="36"/>
    </row>
    <row r="12097" spans="11:22" x14ac:dyDescent="0.25">
      <c r="K12097" s="36"/>
      <c r="L12097" s="37"/>
      <c r="M12097" s="37"/>
      <c r="N12097" s="37"/>
      <c r="O12097" s="37"/>
      <c r="P12097" s="36"/>
      <c r="S12097" s="36"/>
      <c r="T12097" s="36"/>
      <c r="U12097" s="36"/>
      <c r="V12097" s="36"/>
    </row>
    <row r="12098" spans="11:22" x14ac:dyDescent="0.25">
      <c r="K12098" s="36"/>
      <c r="L12098" s="37"/>
      <c r="M12098" s="37"/>
      <c r="N12098" s="37"/>
      <c r="O12098" s="37"/>
      <c r="P12098" s="36"/>
      <c r="S12098" s="36"/>
      <c r="T12098" s="36"/>
      <c r="U12098" s="36"/>
      <c r="V12098" s="36"/>
    </row>
    <row r="12099" spans="11:22" x14ac:dyDescent="0.25">
      <c r="K12099" s="36"/>
      <c r="L12099" s="37"/>
      <c r="M12099" s="37"/>
      <c r="N12099" s="37"/>
      <c r="O12099" s="37"/>
      <c r="P12099" s="36"/>
      <c r="S12099" s="36"/>
      <c r="T12099" s="36"/>
      <c r="U12099" s="36"/>
      <c r="V12099" s="36"/>
    </row>
    <row r="12100" spans="11:22" x14ac:dyDescent="0.25">
      <c r="K12100" s="36"/>
      <c r="L12100" s="37"/>
      <c r="M12100" s="37"/>
      <c r="N12100" s="37"/>
      <c r="O12100" s="37"/>
      <c r="P12100" s="36"/>
      <c r="S12100" s="36"/>
      <c r="T12100" s="36"/>
      <c r="U12100" s="36"/>
      <c r="V12100" s="36"/>
    </row>
    <row r="12101" spans="11:22" x14ac:dyDescent="0.25">
      <c r="K12101" s="36"/>
      <c r="L12101" s="37"/>
      <c r="M12101" s="37"/>
      <c r="N12101" s="37"/>
      <c r="O12101" s="37"/>
      <c r="P12101" s="36"/>
      <c r="S12101" s="36"/>
      <c r="T12101" s="36"/>
      <c r="U12101" s="36"/>
      <c r="V12101" s="36"/>
    </row>
    <row r="12102" spans="11:22" x14ac:dyDescent="0.25">
      <c r="K12102" s="36"/>
      <c r="L12102" s="37"/>
      <c r="M12102" s="37"/>
      <c r="N12102" s="37"/>
      <c r="O12102" s="37"/>
      <c r="P12102" s="36"/>
      <c r="S12102" s="36"/>
      <c r="T12102" s="36"/>
      <c r="U12102" s="36"/>
      <c r="V12102" s="36"/>
    </row>
    <row r="12103" spans="11:22" x14ac:dyDescent="0.25">
      <c r="K12103" s="36"/>
      <c r="L12103" s="37"/>
      <c r="M12103" s="37"/>
      <c r="N12103" s="37"/>
      <c r="O12103" s="37"/>
      <c r="P12103" s="36"/>
      <c r="S12103" s="36"/>
      <c r="T12103" s="36"/>
      <c r="U12103" s="36"/>
      <c r="V12103" s="36"/>
    </row>
    <row r="12104" spans="11:22" x14ac:dyDescent="0.25">
      <c r="K12104" s="36"/>
      <c r="L12104" s="37"/>
      <c r="M12104" s="37"/>
      <c r="N12104" s="37"/>
      <c r="O12104" s="37"/>
      <c r="P12104" s="36"/>
      <c r="S12104" s="36"/>
      <c r="T12104" s="36"/>
      <c r="U12104" s="36"/>
      <c r="V12104" s="36"/>
    </row>
    <row r="12105" spans="11:22" x14ac:dyDescent="0.25">
      <c r="K12105" s="36"/>
      <c r="L12105" s="37"/>
      <c r="M12105" s="37"/>
      <c r="N12105" s="37"/>
      <c r="O12105" s="37"/>
      <c r="P12105" s="36"/>
      <c r="S12105" s="36"/>
      <c r="T12105" s="36"/>
      <c r="U12105" s="36"/>
      <c r="V12105" s="36"/>
    </row>
    <row r="12106" spans="11:22" x14ac:dyDescent="0.25">
      <c r="K12106" s="36"/>
      <c r="L12106" s="37"/>
      <c r="M12106" s="37"/>
      <c r="N12106" s="37"/>
      <c r="O12106" s="37"/>
      <c r="P12106" s="36"/>
      <c r="S12106" s="36"/>
      <c r="T12106" s="36"/>
      <c r="U12106" s="36"/>
      <c r="V12106" s="36"/>
    </row>
    <row r="12107" spans="11:22" x14ac:dyDescent="0.25">
      <c r="K12107" s="36"/>
      <c r="L12107" s="37"/>
      <c r="M12107" s="37"/>
      <c r="N12107" s="37"/>
      <c r="O12107" s="37"/>
      <c r="P12107" s="36"/>
      <c r="S12107" s="36"/>
      <c r="T12107" s="36"/>
      <c r="U12107" s="36"/>
      <c r="V12107" s="36"/>
    </row>
    <row r="12108" spans="11:22" x14ac:dyDescent="0.25">
      <c r="K12108" s="36"/>
      <c r="L12108" s="37"/>
      <c r="M12108" s="37"/>
      <c r="N12108" s="37"/>
      <c r="O12108" s="37"/>
      <c r="P12108" s="36"/>
      <c r="S12108" s="36"/>
      <c r="T12108" s="36"/>
      <c r="U12108" s="36"/>
      <c r="V12108" s="36"/>
    </row>
    <row r="12109" spans="11:22" x14ac:dyDescent="0.25">
      <c r="K12109" s="36"/>
      <c r="L12109" s="37"/>
      <c r="M12109" s="37"/>
      <c r="N12109" s="37"/>
      <c r="O12109" s="37"/>
      <c r="P12109" s="36"/>
      <c r="S12109" s="36"/>
      <c r="T12109" s="36"/>
      <c r="U12109" s="36"/>
      <c r="V12109" s="36"/>
    </row>
    <row r="12110" spans="11:22" x14ac:dyDescent="0.25">
      <c r="K12110" s="36"/>
      <c r="L12110" s="37"/>
      <c r="M12110" s="37"/>
      <c r="N12110" s="37"/>
      <c r="O12110" s="37"/>
      <c r="P12110" s="36"/>
      <c r="S12110" s="36"/>
      <c r="T12110" s="36"/>
      <c r="U12110" s="36"/>
      <c r="V12110" s="36"/>
    </row>
    <row r="12111" spans="11:22" x14ac:dyDescent="0.25">
      <c r="K12111" s="36"/>
      <c r="L12111" s="37"/>
      <c r="M12111" s="37"/>
      <c r="N12111" s="37"/>
      <c r="O12111" s="37"/>
      <c r="P12111" s="36"/>
      <c r="S12111" s="36"/>
      <c r="T12111" s="36"/>
      <c r="U12111" s="36"/>
      <c r="V12111" s="36"/>
    </row>
    <row r="12112" spans="11:22" x14ac:dyDescent="0.25">
      <c r="K12112" s="36"/>
      <c r="L12112" s="37"/>
      <c r="M12112" s="37"/>
      <c r="N12112" s="37"/>
      <c r="O12112" s="37"/>
      <c r="P12112" s="36"/>
      <c r="S12112" s="36"/>
      <c r="T12112" s="36"/>
      <c r="U12112" s="36"/>
      <c r="V12112" s="36"/>
    </row>
    <row r="12113" spans="11:22" x14ac:dyDescent="0.25">
      <c r="K12113" s="36"/>
      <c r="L12113" s="37"/>
      <c r="M12113" s="37"/>
      <c r="N12113" s="37"/>
      <c r="O12113" s="37"/>
      <c r="P12113" s="36"/>
      <c r="S12113" s="36"/>
      <c r="T12113" s="36"/>
      <c r="U12113" s="36"/>
      <c r="V12113" s="36"/>
    </row>
    <row r="12114" spans="11:22" x14ac:dyDescent="0.25">
      <c r="K12114" s="36"/>
      <c r="L12114" s="37"/>
      <c r="M12114" s="37"/>
      <c r="N12114" s="37"/>
      <c r="O12114" s="37"/>
      <c r="P12114" s="36"/>
      <c r="S12114" s="36"/>
      <c r="T12114" s="36"/>
      <c r="U12114" s="36"/>
      <c r="V12114" s="36"/>
    </row>
    <row r="12115" spans="11:22" x14ac:dyDescent="0.25">
      <c r="K12115" s="36"/>
      <c r="L12115" s="37"/>
      <c r="M12115" s="37"/>
      <c r="N12115" s="37"/>
      <c r="O12115" s="37"/>
      <c r="P12115" s="36"/>
      <c r="S12115" s="36"/>
      <c r="T12115" s="36"/>
      <c r="U12115" s="36"/>
      <c r="V12115" s="36"/>
    </row>
    <row r="12116" spans="11:22" x14ac:dyDescent="0.25">
      <c r="K12116" s="36"/>
      <c r="L12116" s="37"/>
      <c r="M12116" s="37"/>
      <c r="N12116" s="37"/>
      <c r="O12116" s="37"/>
      <c r="P12116" s="36"/>
      <c r="S12116" s="36"/>
      <c r="T12116" s="36"/>
      <c r="U12116" s="36"/>
      <c r="V12116" s="36"/>
    </row>
    <row r="12117" spans="11:22" x14ac:dyDescent="0.25">
      <c r="K12117" s="36"/>
      <c r="L12117" s="37"/>
      <c r="M12117" s="37"/>
      <c r="N12117" s="37"/>
      <c r="O12117" s="37"/>
      <c r="P12117" s="36"/>
      <c r="S12117" s="36"/>
      <c r="T12117" s="36"/>
      <c r="U12117" s="36"/>
      <c r="V12117" s="36"/>
    </row>
    <row r="12118" spans="11:22" x14ac:dyDescent="0.25">
      <c r="K12118" s="36"/>
      <c r="L12118" s="37"/>
      <c r="M12118" s="37"/>
      <c r="N12118" s="37"/>
      <c r="O12118" s="37"/>
      <c r="P12118" s="36"/>
      <c r="S12118" s="36"/>
      <c r="T12118" s="36"/>
      <c r="U12118" s="36"/>
      <c r="V12118" s="36"/>
    </row>
    <row r="12119" spans="11:22" x14ac:dyDescent="0.25">
      <c r="K12119" s="36"/>
      <c r="L12119" s="37"/>
      <c r="M12119" s="37"/>
      <c r="N12119" s="37"/>
      <c r="O12119" s="37"/>
      <c r="P12119" s="36"/>
      <c r="S12119" s="36"/>
      <c r="T12119" s="36"/>
      <c r="U12119" s="36"/>
      <c r="V12119" s="36"/>
    </row>
    <row r="12120" spans="11:22" x14ac:dyDescent="0.25">
      <c r="K12120" s="36"/>
      <c r="L12120" s="37"/>
      <c r="M12120" s="37"/>
      <c r="N12120" s="37"/>
      <c r="O12120" s="37"/>
      <c r="P12120" s="36"/>
      <c r="S12120" s="36"/>
      <c r="T12120" s="36"/>
      <c r="U12120" s="36"/>
      <c r="V12120" s="36"/>
    </row>
    <row r="12121" spans="11:22" x14ac:dyDescent="0.25">
      <c r="K12121" s="36"/>
      <c r="L12121" s="37"/>
      <c r="M12121" s="37"/>
      <c r="N12121" s="37"/>
      <c r="O12121" s="37"/>
      <c r="P12121" s="36"/>
      <c r="S12121" s="36"/>
      <c r="T12121" s="36"/>
      <c r="U12121" s="36"/>
      <c r="V12121" s="36"/>
    </row>
    <row r="12122" spans="11:22" x14ac:dyDescent="0.25">
      <c r="K12122" s="36"/>
      <c r="L12122" s="37"/>
      <c r="M12122" s="37"/>
      <c r="N12122" s="37"/>
      <c r="O12122" s="37"/>
      <c r="P12122" s="36"/>
      <c r="S12122" s="36"/>
      <c r="T12122" s="36"/>
      <c r="U12122" s="36"/>
      <c r="V12122" s="36"/>
    </row>
    <row r="12123" spans="11:22" x14ac:dyDescent="0.25">
      <c r="K12123" s="36"/>
      <c r="L12123" s="37"/>
      <c r="M12123" s="37"/>
      <c r="N12123" s="37"/>
      <c r="O12123" s="37"/>
      <c r="P12123" s="36"/>
      <c r="S12123" s="36"/>
      <c r="T12123" s="36"/>
      <c r="U12123" s="36"/>
      <c r="V12123" s="36"/>
    </row>
    <row r="12124" spans="11:22" x14ac:dyDescent="0.25">
      <c r="K12124" s="36"/>
      <c r="L12124" s="37"/>
      <c r="M12124" s="37"/>
      <c r="N12124" s="37"/>
      <c r="O12124" s="37"/>
      <c r="P12124" s="36"/>
      <c r="S12124" s="36"/>
      <c r="T12124" s="36"/>
      <c r="U12124" s="36"/>
      <c r="V12124" s="36"/>
    </row>
    <row r="12125" spans="11:22" x14ac:dyDescent="0.25">
      <c r="K12125" s="36"/>
      <c r="L12125" s="37"/>
      <c r="M12125" s="37"/>
      <c r="N12125" s="37"/>
      <c r="O12125" s="37"/>
      <c r="P12125" s="36"/>
      <c r="S12125" s="36"/>
      <c r="T12125" s="36"/>
      <c r="U12125" s="36"/>
      <c r="V12125" s="36"/>
    </row>
    <row r="12126" spans="11:22" x14ac:dyDescent="0.25">
      <c r="K12126" s="36"/>
      <c r="L12126" s="37"/>
      <c r="M12126" s="37"/>
      <c r="N12126" s="37"/>
      <c r="O12126" s="37"/>
      <c r="P12126" s="36"/>
      <c r="S12126" s="36"/>
      <c r="T12126" s="36"/>
      <c r="U12126" s="36"/>
      <c r="V12126" s="36"/>
    </row>
    <row r="12127" spans="11:22" x14ac:dyDescent="0.25">
      <c r="K12127" s="36"/>
      <c r="L12127" s="37"/>
      <c r="M12127" s="37"/>
      <c r="N12127" s="37"/>
      <c r="O12127" s="37"/>
      <c r="P12127" s="36"/>
      <c r="S12127" s="36"/>
      <c r="T12127" s="36"/>
      <c r="U12127" s="36"/>
      <c r="V12127" s="36"/>
    </row>
    <row r="12128" spans="11:22" x14ac:dyDescent="0.25">
      <c r="K12128" s="36"/>
      <c r="L12128" s="37"/>
      <c r="M12128" s="37"/>
      <c r="N12128" s="37"/>
      <c r="O12128" s="37"/>
      <c r="P12128" s="36"/>
      <c r="S12128" s="36"/>
      <c r="T12128" s="36"/>
      <c r="U12128" s="36"/>
      <c r="V12128" s="36"/>
    </row>
    <row r="12129" spans="11:22" x14ac:dyDescent="0.25">
      <c r="K12129" s="36"/>
      <c r="L12129" s="37"/>
      <c r="M12129" s="37"/>
      <c r="N12129" s="37"/>
      <c r="O12129" s="37"/>
      <c r="P12129" s="36"/>
      <c r="S12129" s="36"/>
      <c r="T12129" s="36"/>
      <c r="U12129" s="36"/>
      <c r="V12129" s="36"/>
    </row>
    <row r="12130" spans="11:22" x14ac:dyDescent="0.25">
      <c r="K12130" s="36"/>
      <c r="L12130" s="37"/>
      <c r="M12130" s="37"/>
      <c r="N12130" s="37"/>
      <c r="O12130" s="37"/>
      <c r="P12130" s="36"/>
      <c r="S12130" s="36"/>
      <c r="T12130" s="36"/>
      <c r="U12130" s="36"/>
      <c r="V12130" s="36"/>
    </row>
    <row r="12131" spans="11:22" x14ac:dyDescent="0.25">
      <c r="K12131" s="36"/>
      <c r="L12131" s="37"/>
      <c r="M12131" s="37"/>
      <c r="N12131" s="37"/>
      <c r="O12131" s="37"/>
      <c r="P12131" s="36"/>
      <c r="S12131" s="36"/>
      <c r="T12131" s="36"/>
      <c r="U12131" s="36"/>
      <c r="V12131" s="36"/>
    </row>
    <row r="12132" spans="11:22" x14ac:dyDescent="0.25">
      <c r="K12132" s="36"/>
      <c r="L12132" s="37"/>
      <c r="M12132" s="37"/>
      <c r="N12132" s="37"/>
      <c r="O12132" s="37"/>
      <c r="P12132" s="36"/>
      <c r="S12132" s="36"/>
      <c r="T12132" s="36"/>
      <c r="U12132" s="36"/>
      <c r="V12132" s="36"/>
    </row>
    <row r="12133" spans="11:22" x14ac:dyDescent="0.25">
      <c r="K12133" s="36"/>
      <c r="L12133" s="37"/>
      <c r="M12133" s="37"/>
      <c r="N12133" s="37"/>
      <c r="O12133" s="37"/>
      <c r="P12133" s="36"/>
      <c r="S12133" s="36"/>
      <c r="T12133" s="36"/>
      <c r="U12133" s="36"/>
      <c r="V12133" s="36"/>
    </row>
    <row r="12134" spans="11:22" x14ac:dyDescent="0.25">
      <c r="K12134" s="36"/>
      <c r="L12134" s="37"/>
      <c r="M12134" s="37"/>
      <c r="N12134" s="37"/>
      <c r="O12134" s="37"/>
      <c r="P12134" s="36"/>
      <c r="S12134" s="36"/>
      <c r="T12134" s="36"/>
      <c r="U12134" s="36"/>
      <c r="V12134" s="36"/>
    </row>
    <row r="12135" spans="11:22" x14ac:dyDescent="0.25">
      <c r="K12135" s="36"/>
      <c r="L12135" s="37"/>
      <c r="M12135" s="37"/>
      <c r="N12135" s="37"/>
      <c r="O12135" s="37"/>
      <c r="P12135" s="36"/>
      <c r="S12135" s="36"/>
      <c r="T12135" s="36"/>
      <c r="U12135" s="36"/>
      <c r="V12135" s="36"/>
    </row>
    <row r="12136" spans="11:22" x14ac:dyDescent="0.25">
      <c r="K12136" s="36"/>
      <c r="L12136" s="37"/>
      <c r="M12136" s="37"/>
      <c r="N12136" s="37"/>
      <c r="O12136" s="37"/>
      <c r="P12136" s="36"/>
      <c r="S12136" s="36"/>
      <c r="T12136" s="36"/>
      <c r="U12136" s="36"/>
      <c r="V12136" s="36"/>
    </row>
    <row r="12137" spans="11:22" x14ac:dyDescent="0.25">
      <c r="K12137" s="36"/>
      <c r="L12137" s="37"/>
      <c r="M12137" s="37"/>
      <c r="N12137" s="37"/>
      <c r="O12137" s="37"/>
      <c r="P12137" s="36"/>
      <c r="S12137" s="36"/>
      <c r="T12137" s="36"/>
      <c r="U12137" s="36"/>
      <c r="V12137" s="36"/>
    </row>
    <row r="12138" spans="11:22" x14ac:dyDescent="0.25">
      <c r="K12138" s="36"/>
      <c r="L12138" s="37"/>
      <c r="M12138" s="37"/>
      <c r="N12138" s="37"/>
      <c r="O12138" s="37"/>
      <c r="P12138" s="36"/>
      <c r="S12138" s="36"/>
      <c r="T12138" s="36"/>
      <c r="U12138" s="36"/>
      <c r="V12138" s="36"/>
    </row>
    <row r="12139" spans="11:22" x14ac:dyDescent="0.25">
      <c r="K12139" s="36"/>
      <c r="L12139" s="37"/>
      <c r="M12139" s="37"/>
      <c r="N12139" s="37"/>
      <c r="O12139" s="37"/>
      <c r="P12139" s="36"/>
      <c r="S12139" s="36"/>
      <c r="T12139" s="36"/>
      <c r="U12139" s="36"/>
      <c r="V12139" s="36"/>
    </row>
    <row r="12140" spans="11:22" x14ac:dyDescent="0.25">
      <c r="K12140" s="36"/>
      <c r="L12140" s="37"/>
      <c r="M12140" s="37"/>
      <c r="N12140" s="37"/>
      <c r="O12140" s="37"/>
      <c r="P12140" s="36"/>
      <c r="S12140" s="36"/>
      <c r="T12140" s="36"/>
      <c r="U12140" s="36"/>
      <c r="V12140" s="36"/>
    </row>
    <row r="12141" spans="11:22" x14ac:dyDescent="0.25">
      <c r="K12141" s="36"/>
      <c r="L12141" s="37"/>
      <c r="M12141" s="37"/>
      <c r="N12141" s="37"/>
      <c r="O12141" s="37"/>
      <c r="P12141" s="36"/>
      <c r="S12141" s="36"/>
      <c r="T12141" s="36"/>
      <c r="U12141" s="36"/>
      <c r="V12141" s="36"/>
    </row>
    <row r="12142" spans="11:22" x14ac:dyDescent="0.25">
      <c r="K12142" s="36"/>
      <c r="L12142" s="37"/>
      <c r="M12142" s="37"/>
      <c r="N12142" s="37"/>
      <c r="O12142" s="37"/>
      <c r="P12142" s="36"/>
      <c r="S12142" s="36"/>
      <c r="T12142" s="36"/>
      <c r="U12142" s="36"/>
      <c r="V12142" s="36"/>
    </row>
    <row r="12143" spans="11:22" x14ac:dyDescent="0.25">
      <c r="K12143" s="36"/>
      <c r="L12143" s="37"/>
      <c r="M12143" s="37"/>
      <c r="N12143" s="37"/>
      <c r="O12143" s="37"/>
      <c r="P12143" s="36"/>
      <c r="S12143" s="36"/>
      <c r="T12143" s="36"/>
      <c r="U12143" s="36"/>
      <c r="V12143" s="36"/>
    </row>
    <row r="12144" spans="11:22" x14ac:dyDescent="0.25">
      <c r="K12144" s="36"/>
      <c r="L12144" s="37"/>
      <c r="M12144" s="37"/>
      <c r="N12144" s="37"/>
      <c r="O12144" s="37"/>
      <c r="P12144" s="36"/>
      <c r="S12144" s="36"/>
      <c r="T12144" s="36"/>
      <c r="U12144" s="36"/>
      <c r="V12144" s="36"/>
    </row>
    <row r="12145" spans="11:22" x14ac:dyDescent="0.25">
      <c r="K12145" s="36"/>
      <c r="L12145" s="37"/>
      <c r="M12145" s="37"/>
      <c r="N12145" s="37"/>
      <c r="O12145" s="37"/>
      <c r="P12145" s="36"/>
      <c r="S12145" s="36"/>
      <c r="T12145" s="36"/>
      <c r="U12145" s="36"/>
      <c r="V12145" s="36"/>
    </row>
    <row r="12146" spans="11:22" x14ac:dyDescent="0.25">
      <c r="K12146" s="36"/>
      <c r="L12146" s="37"/>
      <c r="M12146" s="37"/>
      <c r="N12146" s="37"/>
      <c r="O12146" s="37"/>
      <c r="P12146" s="36"/>
      <c r="S12146" s="36"/>
      <c r="T12146" s="36"/>
      <c r="U12146" s="36"/>
      <c r="V12146" s="36"/>
    </row>
    <row r="12147" spans="11:22" x14ac:dyDescent="0.25">
      <c r="K12147" s="36"/>
      <c r="L12147" s="37"/>
      <c r="M12147" s="37"/>
      <c r="N12147" s="37"/>
      <c r="O12147" s="37"/>
      <c r="P12147" s="36"/>
      <c r="S12147" s="36"/>
      <c r="T12147" s="36"/>
      <c r="U12147" s="36"/>
      <c r="V12147" s="36"/>
    </row>
    <row r="12148" spans="11:22" x14ac:dyDescent="0.25">
      <c r="K12148" s="36"/>
      <c r="L12148" s="37"/>
      <c r="M12148" s="37"/>
      <c r="N12148" s="37"/>
      <c r="O12148" s="37"/>
      <c r="P12148" s="36"/>
      <c r="S12148" s="36"/>
      <c r="T12148" s="36"/>
      <c r="U12148" s="36"/>
      <c r="V12148" s="36"/>
    </row>
    <row r="12149" spans="11:22" x14ac:dyDescent="0.25">
      <c r="K12149" s="36"/>
      <c r="L12149" s="37"/>
      <c r="M12149" s="37"/>
      <c r="N12149" s="37"/>
      <c r="O12149" s="37"/>
      <c r="P12149" s="36"/>
      <c r="S12149" s="36"/>
      <c r="T12149" s="36"/>
      <c r="U12149" s="36"/>
      <c r="V12149" s="36"/>
    </row>
    <row r="12150" spans="11:22" x14ac:dyDescent="0.25">
      <c r="K12150" s="36"/>
      <c r="L12150" s="37"/>
      <c r="M12150" s="37"/>
      <c r="N12150" s="37"/>
      <c r="O12150" s="37"/>
      <c r="P12150" s="36"/>
      <c r="S12150" s="36"/>
      <c r="T12150" s="36"/>
      <c r="U12150" s="36"/>
      <c r="V12150" s="36"/>
    </row>
    <row r="12151" spans="11:22" x14ac:dyDescent="0.25">
      <c r="K12151" s="36"/>
      <c r="L12151" s="37"/>
      <c r="M12151" s="37"/>
      <c r="N12151" s="37"/>
      <c r="O12151" s="37"/>
      <c r="P12151" s="36"/>
      <c r="S12151" s="36"/>
      <c r="T12151" s="36"/>
      <c r="U12151" s="36"/>
      <c r="V12151" s="36"/>
    </row>
    <row r="12152" spans="11:22" x14ac:dyDescent="0.25">
      <c r="K12152" s="36"/>
      <c r="L12152" s="37"/>
      <c r="M12152" s="37"/>
      <c r="N12152" s="37"/>
      <c r="O12152" s="37"/>
      <c r="P12152" s="36"/>
      <c r="S12152" s="36"/>
      <c r="T12152" s="36"/>
      <c r="U12152" s="36"/>
      <c r="V12152" s="36"/>
    </row>
    <row r="12153" spans="11:22" x14ac:dyDescent="0.25">
      <c r="K12153" s="36"/>
      <c r="L12153" s="37"/>
      <c r="M12153" s="37"/>
      <c r="N12153" s="37"/>
      <c r="O12153" s="37"/>
      <c r="P12153" s="36"/>
      <c r="S12153" s="36"/>
      <c r="T12153" s="36"/>
      <c r="U12153" s="36"/>
      <c r="V12153" s="36"/>
    </row>
    <row r="12154" spans="11:22" x14ac:dyDescent="0.25">
      <c r="K12154" s="36"/>
      <c r="L12154" s="37"/>
      <c r="M12154" s="37"/>
      <c r="N12154" s="37"/>
      <c r="O12154" s="37"/>
      <c r="P12154" s="36"/>
      <c r="S12154" s="36"/>
      <c r="T12154" s="36"/>
      <c r="U12154" s="36"/>
      <c r="V12154" s="36"/>
    </row>
    <row r="12155" spans="11:22" x14ac:dyDescent="0.25">
      <c r="K12155" s="36"/>
      <c r="L12155" s="37"/>
      <c r="M12155" s="37"/>
      <c r="N12155" s="37"/>
      <c r="O12155" s="37"/>
      <c r="P12155" s="36"/>
      <c r="S12155" s="36"/>
      <c r="T12155" s="36"/>
      <c r="U12155" s="36"/>
      <c r="V12155" s="36"/>
    </row>
    <row r="12156" spans="11:22" x14ac:dyDescent="0.25">
      <c r="K12156" s="36"/>
      <c r="L12156" s="37"/>
      <c r="M12156" s="37"/>
      <c r="N12156" s="37"/>
      <c r="O12156" s="37"/>
      <c r="P12156" s="36"/>
      <c r="S12156" s="36"/>
      <c r="T12156" s="36"/>
      <c r="U12156" s="36"/>
      <c r="V12156" s="36"/>
    </row>
    <row r="12157" spans="11:22" x14ac:dyDescent="0.25">
      <c r="K12157" s="36"/>
      <c r="L12157" s="37"/>
      <c r="M12157" s="37"/>
      <c r="N12157" s="37"/>
      <c r="O12157" s="37"/>
      <c r="P12157" s="36"/>
      <c r="S12157" s="36"/>
      <c r="T12157" s="36"/>
      <c r="U12157" s="36"/>
      <c r="V12157" s="36"/>
    </row>
    <row r="12158" spans="11:22" x14ac:dyDescent="0.25">
      <c r="K12158" s="36"/>
      <c r="L12158" s="37"/>
      <c r="M12158" s="37"/>
      <c r="N12158" s="37"/>
      <c r="O12158" s="37"/>
      <c r="P12158" s="36"/>
      <c r="S12158" s="36"/>
      <c r="T12158" s="36"/>
      <c r="U12158" s="36"/>
      <c r="V12158" s="36"/>
    </row>
    <row r="12159" spans="11:22" x14ac:dyDescent="0.25">
      <c r="K12159" s="36"/>
      <c r="L12159" s="37"/>
      <c r="M12159" s="37"/>
      <c r="N12159" s="37"/>
      <c r="O12159" s="37"/>
      <c r="P12159" s="36"/>
      <c r="S12159" s="36"/>
      <c r="T12159" s="36"/>
      <c r="U12159" s="36"/>
      <c r="V12159" s="36"/>
    </row>
    <row r="12160" spans="11:22" x14ac:dyDescent="0.25">
      <c r="K12160" s="36"/>
      <c r="L12160" s="37"/>
      <c r="M12160" s="37"/>
      <c r="N12160" s="37"/>
      <c r="O12160" s="37"/>
      <c r="P12160" s="36"/>
      <c r="S12160" s="36"/>
      <c r="T12160" s="36"/>
      <c r="U12160" s="36"/>
      <c r="V12160" s="36"/>
    </row>
    <row r="12161" spans="11:22" x14ac:dyDescent="0.25">
      <c r="K12161" s="36"/>
      <c r="L12161" s="37"/>
      <c r="M12161" s="37"/>
      <c r="N12161" s="37"/>
      <c r="O12161" s="37"/>
      <c r="P12161" s="36"/>
      <c r="S12161" s="36"/>
      <c r="T12161" s="36"/>
      <c r="U12161" s="36"/>
      <c r="V12161" s="36"/>
    </row>
    <row r="12162" spans="11:22" x14ac:dyDescent="0.25">
      <c r="K12162" s="36"/>
      <c r="L12162" s="37"/>
      <c r="M12162" s="37"/>
      <c r="N12162" s="37"/>
      <c r="O12162" s="37"/>
      <c r="P12162" s="36"/>
      <c r="S12162" s="36"/>
      <c r="T12162" s="36"/>
      <c r="U12162" s="36"/>
      <c r="V12162" s="36"/>
    </row>
    <row r="12163" spans="11:22" x14ac:dyDescent="0.25">
      <c r="K12163" s="36"/>
      <c r="L12163" s="37"/>
      <c r="M12163" s="37"/>
      <c r="N12163" s="37"/>
      <c r="O12163" s="37"/>
      <c r="P12163" s="36"/>
      <c r="S12163" s="36"/>
      <c r="T12163" s="36"/>
      <c r="U12163" s="36"/>
      <c r="V12163" s="36"/>
    </row>
    <row r="12164" spans="11:22" x14ac:dyDescent="0.25">
      <c r="K12164" s="36"/>
      <c r="L12164" s="37"/>
      <c r="M12164" s="37"/>
      <c r="N12164" s="37"/>
      <c r="O12164" s="37"/>
      <c r="P12164" s="36"/>
      <c r="S12164" s="36"/>
      <c r="T12164" s="36"/>
      <c r="U12164" s="36"/>
      <c r="V12164" s="36"/>
    </row>
    <row r="12165" spans="11:22" x14ac:dyDescent="0.25">
      <c r="K12165" s="36"/>
      <c r="L12165" s="37"/>
      <c r="M12165" s="37"/>
      <c r="N12165" s="37"/>
      <c r="O12165" s="37"/>
      <c r="P12165" s="36"/>
      <c r="S12165" s="36"/>
      <c r="T12165" s="36"/>
      <c r="U12165" s="36"/>
      <c r="V12165" s="36"/>
    </row>
    <row r="12166" spans="11:22" x14ac:dyDescent="0.25">
      <c r="K12166" s="36"/>
      <c r="L12166" s="37"/>
      <c r="M12166" s="37"/>
      <c r="N12166" s="37"/>
      <c r="O12166" s="37"/>
      <c r="P12166" s="36"/>
      <c r="S12166" s="36"/>
      <c r="T12166" s="36"/>
      <c r="U12166" s="36"/>
      <c r="V12166" s="36"/>
    </row>
    <row r="12167" spans="11:22" x14ac:dyDescent="0.25">
      <c r="K12167" s="36"/>
      <c r="L12167" s="37"/>
      <c r="M12167" s="37"/>
      <c r="N12167" s="37"/>
      <c r="O12167" s="37"/>
      <c r="P12167" s="36"/>
      <c r="S12167" s="36"/>
      <c r="T12167" s="36"/>
      <c r="U12167" s="36"/>
      <c r="V12167" s="36"/>
    </row>
    <row r="12168" spans="11:22" x14ac:dyDescent="0.25">
      <c r="K12168" s="36"/>
      <c r="L12168" s="37"/>
      <c r="M12168" s="37"/>
      <c r="N12168" s="37"/>
      <c r="O12168" s="37"/>
      <c r="P12168" s="36"/>
      <c r="S12168" s="36"/>
      <c r="T12168" s="36"/>
      <c r="U12168" s="36"/>
      <c r="V12168" s="36"/>
    </row>
    <row r="12169" spans="11:22" x14ac:dyDescent="0.25">
      <c r="K12169" s="36"/>
      <c r="L12169" s="37"/>
      <c r="M12169" s="37"/>
      <c r="N12169" s="37"/>
      <c r="O12169" s="37"/>
      <c r="P12169" s="36"/>
      <c r="S12169" s="36"/>
      <c r="T12169" s="36"/>
      <c r="U12169" s="36"/>
      <c r="V12169" s="36"/>
    </row>
    <row r="12170" spans="11:22" x14ac:dyDescent="0.25">
      <c r="K12170" s="36"/>
      <c r="L12170" s="37"/>
      <c r="M12170" s="37"/>
      <c r="N12170" s="37"/>
      <c r="O12170" s="37"/>
      <c r="P12170" s="36"/>
      <c r="S12170" s="36"/>
      <c r="T12170" s="36"/>
      <c r="U12170" s="36"/>
      <c r="V12170" s="36"/>
    </row>
    <row r="12171" spans="11:22" x14ac:dyDescent="0.25">
      <c r="K12171" s="36"/>
      <c r="L12171" s="37"/>
      <c r="M12171" s="37"/>
      <c r="N12171" s="37"/>
      <c r="O12171" s="37"/>
      <c r="P12171" s="36"/>
      <c r="S12171" s="36"/>
      <c r="T12171" s="36"/>
      <c r="U12171" s="36"/>
      <c r="V12171" s="36"/>
    </row>
    <row r="12172" spans="11:22" x14ac:dyDescent="0.25">
      <c r="K12172" s="36"/>
      <c r="L12172" s="37"/>
      <c r="M12172" s="37"/>
      <c r="N12172" s="37"/>
      <c r="O12172" s="37"/>
      <c r="P12172" s="36"/>
      <c r="S12172" s="36"/>
      <c r="T12172" s="36"/>
      <c r="U12172" s="36"/>
      <c r="V12172" s="36"/>
    </row>
    <row r="12173" spans="11:22" x14ac:dyDescent="0.25">
      <c r="K12173" s="36"/>
      <c r="L12173" s="37"/>
      <c r="M12173" s="37"/>
      <c r="N12173" s="37"/>
      <c r="O12173" s="37"/>
      <c r="P12173" s="36"/>
      <c r="S12173" s="36"/>
      <c r="T12173" s="36"/>
      <c r="U12173" s="36"/>
      <c r="V12173" s="36"/>
    </row>
    <row r="12174" spans="11:22" x14ac:dyDescent="0.25">
      <c r="K12174" s="36"/>
      <c r="L12174" s="37"/>
      <c r="M12174" s="37"/>
      <c r="N12174" s="37"/>
      <c r="O12174" s="37"/>
      <c r="P12174" s="36"/>
      <c r="S12174" s="36"/>
      <c r="T12174" s="36"/>
      <c r="U12174" s="36"/>
      <c r="V12174" s="36"/>
    </row>
    <row r="12175" spans="11:22" x14ac:dyDescent="0.25">
      <c r="K12175" s="36"/>
      <c r="L12175" s="37"/>
      <c r="M12175" s="37"/>
      <c r="N12175" s="37"/>
      <c r="O12175" s="37"/>
      <c r="P12175" s="36"/>
      <c r="S12175" s="36"/>
      <c r="T12175" s="36"/>
      <c r="U12175" s="36"/>
      <c r="V12175" s="36"/>
    </row>
    <row r="12176" spans="11:22" x14ac:dyDescent="0.25">
      <c r="K12176" s="36"/>
      <c r="L12176" s="37"/>
      <c r="M12176" s="37"/>
      <c r="N12176" s="37"/>
      <c r="O12176" s="37"/>
      <c r="P12176" s="36"/>
      <c r="S12176" s="36"/>
      <c r="T12176" s="36"/>
      <c r="U12176" s="36"/>
      <c r="V12176" s="36"/>
    </row>
    <row r="12177" spans="11:22" x14ac:dyDescent="0.25">
      <c r="K12177" s="36"/>
      <c r="L12177" s="37"/>
      <c r="M12177" s="37"/>
      <c r="N12177" s="37"/>
      <c r="O12177" s="37"/>
      <c r="P12177" s="36"/>
      <c r="S12177" s="36"/>
      <c r="T12177" s="36"/>
      <c r="U12177" s="36"/>
      <c r="V12177" s="36"/>
    </row>
    <row r="12178" spans="11:22" x14ac:dyDescent="0.25">
      <c r="K12178" s="36"/>
      <c r="L12178" s="37"/>
      <c r="M12178" s="37"/>
      <c r="N12178" s="37"/>
      <c r="O12178" s="37"/>
      <c r="P12178" s="36"/>
      <c r="S12178" s="36"/>
      <c r="T12178" s="36"/>
      <c r="U12178" s="36"/>
      <c r="V12178" s="36"/>
    </row>
    <row r="12179" spans="11:22" x14ac:dyDescent="0.25">
      <c r="K12179" s="36"/>
      <c r="L12179" s="37"/>
      <c r="M12179" s="37"/>
      <c r="N12179" s="37"/>
      <c r="O12179" s="37"/>
      <c r="P12179" s="36"/>
      <c r="S12179" s="36"/>
      <c r="T12179" s="36"/>
      <c r="U12179" s="36"/>
      <c r="V12179" s="36"/>
    </row>
    <row r="12180" spans="11:22" x14ac:dyDescent="0.25">
      <c r="K12180" s="36"/>
      <c r="L12180" s="37"/>
      <c r="M12180" s="37"/>
      <c r="N12180" s="37"/>
      <c r="O12180" s="37"/>
      <c r="P12180" s="36"/>
      <c r="S12180" s="36"/>
      <c r="T12180" s="36"/>
      <c r="U12180" s="36"/>
      <c r="V12180" s="36"/>
    </row>
    <row r="12181" spans="11:22" x14ac:dyDescent="0.25">
      <c r="K12181" s="36"/>
      <c r="L12181" s="37"/>
      <c r="M12181" s="37"/>
      <c r="N12181" s="37"/>
      <c r="O12181" s="37"/>
      <c r="P12181" s="36"/>
      <c r="S12181" s="36"/>
      <c r="T12181" s="36"/>
      <c r="U12181" s="36"/>
      <c r="V12181" s="36"/>
    </row>
    <row r="12182" spans="11:22" x14ac:dyDescent="0.25">
      <c r="K12182" s="36"/>
      <c r="L12182" s="37"/>
      <c r="M12182" s="37"/>
      <c r="N12182" s="37"/>
      <c r="O12182" s="37"/>
      <c r="P12182" s="36"/>
      <c r="S12182" s="36"/>
      <c r="T12182" s="36"/>
      <c r="U12182" s="36"/>
      <c r="V12182" s="36"/>
    </row>
    <row r="12183" spans="11:22" x14ac:dyDescent="0.25">
      <c r="K12183" s="36"/>
      <c r="L12183" s="37"/>
      <c r="M12183" s="37"/>
      <c r="N12183" s="37"/>
      <c r="O12183" s="37"/>
      <c r="P12183" s="36"/>
      <c r="S12183" s="36"/>
      <c r="T12183" s="36"/>
      <c r="U12183" s="36"/>
      <c r="V12183" s="36"/>
    </row>
    <row r="12184" spans="11:22" x14ac:dyDescent="0.25">
      <c r="K12184" s="36"/>
      <c r="L12184" s="37"/>
      <c r="M12184" s="37"/>
      <c r="N12184" s="37"/>
      <c r="O12184" s="37"/>
      <c r="P12184" s="36"/>
      <c r="S12184" s="36"/>
      <c r="T12184" s="36"/>
      <c r="U12184" s="36"/>
      <c r="V12184" s="36"/>
    </row>
    <row r="12185" spans="11:22" x14ac:dyDescent="0.25">
      <c r="K12185" s="36"/>
      <c r="L12185" s="37"/>
      <c r="M12185" s="37"/>
      <c r="N12185" s="37"/>
      <c r="O12185" s="37"/>
      <c r="P12185" s="36"/>
      <c r="S12185" s="36"/>
      <c r="T12185" s="36"/>
      <c r="U12185" s="36"/>
      <c r="V12185" s="36"/>
    </row>
    <row r="12186" spans="11:22" x14ac:dyDescent="0.25">
      <c r="K12186" s="36"/>
      <c r="L12186" s="37"/>
      <c r="M12186" s="37"/>
      <c r="N12186" s="37"/>
      <c r="O12186" s="37"/>
      <c r="P12186" s="36"/>
      <c r="S12186" s="36"/>
      <c r="T12186" s="36"/>
      <c r="U12186" s="36"/>
      <c r="V12186" s="36"/>
    </row>
    <row r="12187" spans="11:22" x14ac:dyDescent="0.25">
      <c r="K12187" s="36"/>
      <c r="L12187" s="37"/>
      <c r="M12187" s="37"/>
      <c r="N12187" s="37"/>
      <c r="O12187" s="37"/>
      <c r="P12187" s="36"/>
      <c r="S12187" s="36"/>
      <c r="T12187" s="36"/>
      <c r="U12187" s="36"/>
      <c r="V12187" s="36"/>
    </row>
    <row r="12188" spans="11:22" x14ac:dyDescent="0.25">
      <c r="K12188" s="36"/>
      <c r="L12188" s="37"/>
      <c r="M12188" s="37"/>
      <c r="N12188" s="37"/>
      <c r="O12188" s="37"/>
      <c r="P12188" s="36"/>
      <c r="S12188" s="36"/>
      <c r="T12188" s="36"/>
      <c r="U12188" s="36"/>
      <c r="V12188" s="36"/>
    </row>
    <row r="12189" spans="11:22" x14ac:dyDescent="0.25">
      <c r="K12189" s="36"/>
      <c r="L12189" s="37"/>
      <c r="M12189" s="37"/>
      <c r="N12189" s="37"/>
      <c r="O12189" s="37"/>
      <c r="P12189" s="36"/>
      <c r="S12189" s="36"/>
      <c r="T12189" s="36"/>
      <c r="U12189" s="36"/>
      <c r="V12189" s="36"/>
    </row>
    <row r="12190" spans="11:22" x14ac:dyDescent="0.25">
      <c r="K12190" s="36"/>
      <c r="L12190" s="37"/>
      <c r="M12190" s="37"/>
      <c r="N12190" s="37"/>
      <c r="O12190" s="37"/>
      <c r="P12190" s="36"/>
      <c r="S12190" s="36"/>
      <c r="T12190" s="36"/>
      <c r="U12190" s="36"/>
      <c r="V12190" s="36"/>
    </row>
    <row r="12191" spans="11:22" x14ac:dyDescent="0.25">
      <c r="K12191" s="36"/>
      <c r="L12191" s="37"/>
      <c r="M12191" s="37"/>
      <c r="N12191" s="37"/>
      <c r="O12191" s="37"/>
      <c r="P12191" s="36"/>
      <c r="S12191" s="36"/>
      <c r="T12191" s="36"/>
      <c r="U12191" s="36"/>
      <c r="V12191" s="36"/>
    </row>
    <row r="12192" spans="11:22" x14ac:dyDescent="0.25">
      <c r="K12192" s="36"/>
      <c r="L12192" s="37"/>
      <c r="M12192" s="37"/>
      <c r="N12192" s="37"/>
      <c r="O12192" s="37"/>
      <c r="P12192" s="36"/>
      <c r="S12192" s="36"/>
      <c r="T12192" s="36"/>
      <c r="U12192" s="36"/>
      <c r="V12192" s="36"/>
    </row>
    <row r="12193" spans="11:22" x14ac:dyDescent="0.25">
      <c r="K12193" s="36"/>
      <c r="L12193" s="37"/>
      <c r="M12193" s="37"/>
      <c r="N12193" s="37"/>
      <c r="O12193" s="37"/>
      <c r="P12193" s="36"/>
      <c r="S12193" s="36"/>
      <c r="T12193" s="36"/>
      <c r="U12193" s="36"/>
      <c r="V12193" s="36"/>
    </row>
    <row r="12194" spans="11:22" x14ac:dyDescent="0.25">
      <c r="K12194" s="36"/>
      <c r="L12194" s="37"/>
      <c r="M12194" s="37"/>
      <c r="N12194" s="37"/>
      <c r="O12194" s="37"/>
      <c r="P12194" s="36"/>
      <c r="S12194" s="36"/>
      <c r="T12194" s="36"/>
      <c r="U12194" s="36"/>
      <c r="V12194" s="36"/>
    </row>
    <row r="12195" spans="11:22" x14ac:dyDescent="0.25">
      <c r="K12195" s="36"/>
      <c r="L12195" s="37"/>
      <c r="M12195" s="37"/>
      <c r="N12195" s="37"/>
      <c r="O12195" s="37"/>
      <c r="P12195" s="36"/>
      <c r="S12195" s="36"/>
      <c r="T12195" s="36"/>
      <c r="U12195" s="36"/>
      <c r="V12195" s="36"/>
    </row>
    <row r="12196" spans="11:22" x14ac:dyDescent="0.25">
      <c r="K12196" s="36"/>
      <c r="L12196" s="37"/>
      <c r="M12196" s="37"/>
      <c r="N12196" s="37"/>
      <c r="O12196" s="37"/>
      <c r="P12196" s="36"/>
      <c r="S12196" s="36"/>
      <c r="T12196" s="36"/>
      <c r="U12196" s="36"/>
      <c r="V12196" s="36"/>
    </row>
    <row r="12197" spans="11:22" x14ac:dyDescent="0.25">
      <c r="K12197" s="36"/>
      <c r="L12197" s="37"/>
      <c r="M12197" s="37"/>
      <c r="N12197" s="37"/>
      <c r="O12197" s="37"/>
      <c r="P12197" s="36"/>
      <c r="S12197" s="36"/>
      <c r="T12197" s="36"/>
      <c r="U12197" s="36"/>
      <c r="V12197" s="36"/>
    </row>
    <row r="12198" spans="11:22" x14ac:dyDescent="0.25">
      <c r="K12198" s="36"/>
      <c r="L12198" s="37"/>
      <c r="M12198" s="37"/>
      <c r="N12198" s="37"/>
      <c r="O12198" s="37"/>
      <c r="P12198" s="36"/>
      <c r="S12198" s="36"/>
      <c r="T12198" s="36"/>
      <c r="U12198" s="36"/>
      <c r="V12198" s="36"/>
    </row>
    <row r="12199" spans="11:22" x14ac:dyDescent="0.25">
      <c r="K12199" s="36"/>
      <c r="L12199" s="37"/>
      <c r="M12199" s="37"/>
      <c r="N12199" s="37"/>
      <c r="O12199" s="37"/>
      <c r="P12199" s="36"/>
      <c r="S12199" s="36"/>
      <c r="T12199" s="36"/>
      <c r="U12199" s="36"/>
      <c r="V12199" s="36"/>
    </row>
    <row r="12200" spans="11:22" x14ac:dyDescent="0.25">
      <c r="K12200" s="36"/>
      <c r="L12200" s="37"/>
      <c r="M12200" s="37"/>
      <c r="N12200" s="37"/>
      <c r="O12200" s="37"/>
      <c r="P12200" s="36"/>
      <c r="S12200" s="36"/>
      <c r="T12200" s="36"/>
      <c r="U12200" s="36"/>
      <c r="V12200" s="36"/>
    </row>
    <row r="12201" spans="11:22" x14ac:dyDescent="0.25">
      <c r="K12201" s="36"/>
      <c r="L12201" s="37"/>
      <c r="M12201" s="37"/>
      <c r="N12201" s="37"/>
      <c r="O12201" s="37"/>
      <c r="P12201" s="36"/>
      <c r="S12201" s="36"/>
      <c r="T12201" s="36"/>
      <c r="U12201" s="36"/>
      <c r="V12201" s="36"/>
    </row>
    <row r="12202" spans="11:22" x14ac:dyDescent="0.25">
      <c r="K12202" s="36"/>
      <c r="L12202" s="37"/>
      <c r="M12202" s="37"/>
      <c r="N12202" s="37"/>
      <c r="O12202" s="37"/>
      <c r="P12202" s="36"/>
      <c r="S12202" s="36"/>
      <c r="T12202" s="36"/>
      <c r="U12202" s="36"/>
      <c r="V12202" s="36"/>
    </row>
    <row r="12203" spans="11:22" x14ac:dyDescent="0.25">
      <c r="K12203" s="36"/>
      <c r="L12203" s="37"/>
      <c r="M12203" s="37"/>
      <c r="N12203" s="37"/>
      <c r="O12203" s="37"/>
      <c r="P12203" s="36"/>
      <c r="S12203" s="36"/>
      <c r="T12203" s="36"/>
      <c r="U12203" s="36"/>
      <c r="V12203" s="36"/>
    </row>
    <row r="12204" spans="11:22" x14ac:dyDescent="0.25">
      <c r="K12204" s="36"/>
      <c r="L12204" s="37"/>
      <c r="M12204" s="37"/>
      <c r="N12204" s="37"/>
      <c r="O12204" s="37"/>
      <c r="P12204" s="36"/>
      <c r="S12204" s="36"/>
      <c r="T12204" s="36"/>
      <c r="U12204" s="36"/>
      <c r="V12204" s="36"/>
    </row>
    <row r="12205" spans="11:22" x14ac:dyDescent="0.25">
      <c r="K12205" s="36"/>
      <c r="L12205" s="37"/>
      <c r="M12205" s="37"/>
      <c r="N12205" s="37"/>
      <c r="O12205" s="37"/>
      <c r="P12205" s="36"/>
      <c r="S12205" s="36"/>
      <c r="T12205" s="36"/>
      <c r="U12205" s="36"/>
      <c r="V12205" s="36"/>
    </row>
    <row r="12206" spans="11:22" x14ac:dyDescent="0.25">
      <c r="K12206" s="36"/>
      <c r="L12206" s="37"/>
      <c r="M12206" s="37"/>
      <c r="N12206" s="37"/>
      <c r="O12206" s="37"/>
      <c r="P12206" s="36"/>
      <c r="S12206" s="36"/>
      <c r="T12206" s="36"/>
      <c r="U12206" s="36"/>
      <c r="V12206" s="36"/>
    </row>
    <row r="12207" spans="11:22" x14ac:dyDescent="0.25">
      <c r="K12207" s="36"/>
      <c r="L12207" s="37"/>
      <c r="M12207" s="37"/>
      <c r="N12207" s="37"/>
      <c r="O12207" s="37"/>
      <c r="P12207" s="36"/>
      <c r="S12207" s="36"/>
      <c r="T12207" s="36"/>
      <c r="U12207" s="36"/>
      <c r="V12207" s="36"/>
    </row>
    <row r="12208" spans="11:22" x14ac:dyDescent="0.25">
      <c r="K12208" s="36"/>
      <c r="L12208" s="37"/>
      <c r="M12208" s="37"/>
      <c r="N12208" s="37"/>
      <c r="O12208" s="37"/>
      <c r="P12208" s="36"/>
      <c r="S12208" s="36"/>
      <c r="T12208" s="36"/>
      <c r="U12208" s="36"/>
      <c r="V12208" s="36"/>
    </row>
    <row r="12209" spans="11:22" x14ac:dyDescent="0.25">
      <c r="K12209" s="36"/>
      <c r="L12209" s="37"/>
      <c r="M12209" s="37"/>
      <c r="N12209" s="37"/>
      <c r="O12209" s="37"/>
      <c r="P12209" s="36"/>
      <c r="S12209" s="36"/>
      <c r="T12209" s="36"/>
      <c r="U12209" s="36"/>
      <c r="V12209" s="36"/>
    </row>
    <row r="12210" spans="11:22" x14ac:dyDescent="0.25">
      <c r="K12210" s="36"/>
      <c r="L12210" s="37"/>
      <c r="M12210" s="37"/>
      <c r="N12210" s="37"/>
      <c r="O12210" s="37"/>
      <c r="P12210" s="36"/>
      <c r="S12210" s="36"/>
      <c r="T12210" s="36"/>
      <c r="U12210" s="36"/>
      <c r="V12210" s="36"/>
    </row>
    <row r="12211" spans="11:22" x14ac:dyDescent="0.25">
      <c r="K12211" s="36"/>
      <c r="L12211" s="37"/>
      <c r="M12211" s="37"/>
      <c r="N12211" s="37"/>
      <c r="O12211" s="37"/>
      <c r="P12211" s="36"/>
      <c r="S12211" s="36"/>
      <c r="T12211" s="36"/>
      <c r="U12211" s="36"/>
      <c r="V12211" s="36"/>
    </row>
    <row r="12212" spans="11:22" x14ac:dyDescent="0.25">
      <c r="K12212" s="36"/>
      <c r="L12212" s="37"/>
      <c r="M12212" s="37"/>
      <c r="N12212" s="37"/>
      <c r="O12212" s="37"/>
      <c r="P12212" s="36"/>
      <c r="S12212" s="36"/>
      <c r="T12212" s="36"/>
      <c r="U12212" s="36"/>
      <c r="V12212" s="36"/>
    </row>
    <row r="12213" spans="11:22" x14ac:dyDescent="0.25">
      <c r="K12213" s="36"/>
      <c r="L12213" s="37"/>
      <c r="M12213" s="37"/>
      <c r="N12213" s="37"/>
      <c r="O12213" s="37"/>
      <c r="P12213" s="36"/>
      <c r="S12213" s="36"/>
      <c r="T12213" s="36"/>
      <c r="U12213" s="36"/>
      <c r="V12213" s="36"/>
    </row>
    <row r="12214" spans="11:22" x14ac:dyDescent="0.25">
      <c r="K12214" s="36"/>
      <c r="L12214" s="37"/>
      <c r="M12214" s="37"/>
      <c r="N12214" s="37"/>
      <c r="O12214" s="37"/>
      <c r="P12214" s="36"/>
      <c r="S12214" s="36"/>
      <c r="T12214" s="36"/>
      <c r="U12214" s="36"/>
      <c r="V12214" s="36"/>
    </row>
    <row r="12215" spans="11:22" x14ac:dyDescent="0.25">
      <c r="K12215" s="36"/>
      <c r="L12215" s="37"/>
      <c r="M12215" s="37"/>
      <c r="N12215" s="37"/>
      <c r="O12215" s="37"/>
      <c r="P12215" s="36"/>
      <c r="S12215" s="36"/>
      <c r="T12215" s="36"/>
      <c r="U12215" s="36"/>
      <c r="V12215" s="36"/>
    </row>
    <row r="12216" spans="11:22" x14ac:dyDescent="0.25">
      <c r="K12216" s="36"/>
      <c r="L12216" s="37"/>
      <c r="M12216" s="37"/>
      <c r="N12216" s="37"/>
      <c r="O12216" s="37"/>
      <c r="P12216" s="36"/>
      <c r="S12216" s="36"/>
      <c r="T12216" s="36"/>
      <c r="U12216" s="36"/>
      <c r="V12216" s="36"/>
    </row>
    <row r="12217" spans="11:22" x14ac:dyDescent="0.25">
      <c r="K12217" s="36"/>
      <c r="L12217" s="37"/>
      <c r="M12217" s="37"/>
      <c r="N12217" s="37"/>
      <c r="O12217" s="37"/>
      <c r="P12217" s="36"/>
      <c r="S12217" s="36"/>
      <c r="T12217" s="36"/>
      <c r="U12217" s="36"/>
      <c r="V12217" s="36"/>
    </row>
    <row r="12218" spans="11:22" x14ac:dyDescent="0.25">
      <c r="K12218" s="36"/>
      <c r="L12218" s="37"/>
      <c r="M12218" s="37"/>
      <c r="N12218" s="37"/>
      <c r="O12218" s="37"/>
      <c r="P12218" s="36"/>
      <c r="S12218" s="36"/>
      <c r="T12218" s="36"/>
      <c r="U12218" s="36"/>
      <c r="V12218" s="36"/>
    </row>
    <row r="12219" spans="11:22" x14ac:dyDescent="0.25">
      <c r="K12219" s="36"/>
      <c r="L12219" s="37"/>
      <c r="M12219" s="37"/>
      <c r="N12219" s="37"/>
      <c r="O12219" s="37"/>
      <c r="P12219" s="36"/>
      <c r="S12219" s="36"/>
      <c r="T12219" s="36"/>
      <c r="U12219" s="36"/>
      <c r="V12219" s="36"/>
    </row>
    <row r="12220" spans="11:22" x14ac:dyDescent="0.25">
      <c r="K12220" s="36"/>
      <c r="L12220" s="37"/>
      <c r="M12220" s="37"/>
      <c r="N12220" s="37"/>
      <c r="O12220" s="37"/>
      <c r="P12220" s="36"/>
      <c r="S12220" s="36"/>
      <c r="T12220" s="36"/>
      <c r="U12220" s="36"/>
      <c r="V12220" s="36"/>
    </row>
    <row r="12221" spans="11:22" x14ac:dyDescent="0.25">
      <c r="K12221" s="36"/>
      <c r="L12221" s="37"/>
      <c r="M12221" s="37"/>
      <c r="N12221" s="37"/>
      <c r="O12221" s="37"/>
      <c r="P12221" s="36"/>
      <c r="S12221" s="36"/>
      <c r="T12221" s="36"/>
      <c r="U12221" s="36"/>
      <c r="V12221" s="36"/>
    </row>
    <row r="12222" spans="11:22" x14ac:dyDescent="0.25">
      <c r="K12222" s="36"/>
      <c r="L12222" s="37"/>
      <c r="M12222" s="37"/>
      <c r="N12222" s="37"/>
      <c r="O12222" s="37"/>
      <c r="P12222" s="36"/>
      <c r="S12222" s="36"/>
      <c r="T12222" s="36"/>
      <c r="U12222" s="36"/>
      <c r="V12222" s="36"/>
    </row>
    <row r="12223" spans="11:22" x14ac:dyDescent="0.25">
      <c r="K12223" s="36"/>
      <c r="L12223" s="37"/>
      <c r="M12223" s="37"/>
      <c r="N12223" s="37"/>
      <c r="O12223" s="37"/>
      <c r="P12223" s="36"/>
      <c r="S12223" s="36"/>
      <c r="T12223" s="36"/>
      <c r="U12223" s="36"/>
      <c r="V12223" s="36"/>
    </row>
    <row r="12224" spans="11:22" x14ac:dyDescent="0.25">
      <c r="K12224" s="36"/>
      <c r="L12224" s="37"/>
      <c r="M12224" s="37"/>
      <c r="N12224" s="37"/>
      <c r="O12224" s="37"/>
      <c r="P12224" s="36"/>
      <c r="S12224" s="36"/>
      <c r="T12224" s="36"/>
      <c r="U12224" s="36"/>
      <c r="V12224" s="36"/>
    </row>
    <row r="12225" spans="11:22" x14ac:dyDescent="0.25">
      <c r="K12225" s="36"/>
      <c r="L12225" s="37"/>
      <c r="M12225" s="37"/>
      <c r="N12225" s="37"/>
      <c r="O12225" s="37"/>
      <c r="P12225" s="36"/>
      <c r="S12225" s="36"/>
      <c r="T12225" s="36"/>
      <c r="U12225" s="36"/>
      <c r="V12225" s="36"/>
    </row>
    <row r="12226" spans="11:22" x14ac:dyDescent="0.25">
      <c r="K12226" s="36"/>
      <c r="L12226" s="37"/>
      <c r="M12226" s="37"/>
      <c r="N12226" s="37"/>
      <c r="O12226" s="37"/>
      <c r="P12226" s="36"/>
      <c r="S12226" s="36"/>
      <c r="T12226" s="36"/>
      <c r="U12226" s="36"/>
      <c r="V12226" s="36"/>
    </row>
    <row r="12227" spans="11:22" x14ac:dyDescent="0.25">
      <c r="K12227" s="36"/>
      <c r="L12227" s="37"/>
      <c r="M12227" s="37"/>
      <c r="N12227" s="37"/>
      <c r="O12227" s="37"/>
      <c r="P12227" s="36"/>
      <c r="S12227" s="36"/>
      <c r="T12227" s="36"/>
      <c r="U12227" s="36"/>
      <c r="V12227" s="36"/>
    </row>
    <row r="12228" spans="11:22" x14ac:dyDescent="0.25">
      <c r="K12228" s="36"/>
      <c r="L12228" s="37"/>
      <c r="M12228" s="37"/>
      <c r="N12228" s="37"/>
      <c r="O12228" s="37"/>
      <c r="P12228" s="36"/>
      <c r="S12228" s="36"/>
      <c r="T12228" s="36"/>
      <c r="U12228" s="36"/>
      <c r="V12228" s="36"/>
    </row>
    <row r="12229" spans="11:22" x14ac:dyDescent="0.25">
      <c r="K12229" s="36"/>
      <c r="L12229" s="37"/>
      <c r="M12229" s="37"/>
      <c r="N12229" s="37"/>
      <c r="O12229" s="37"/>
      <c r="P12229" s="36"/>
      <c r="S12229" s="36"/>
      <c r="T12229" s="36"/>
      <c r="U12229" s="36"/>
      <c r="V12229" s="36"/>
    </row>
    <row r="12230" spans="11:22" x14ac:dyDescent="0.25">
      <c r="K12230" s="36"/>
      <c r="L12230" s="37"/>
      <c r="M12230" s="37"/>
      <c r="N12230" s="37"/>
      <c r="O12230" s="37"/>
      <c r="P12230" s="36"/>
      <c r="S12230" s="36"/>
      <c r="T12230" s="36"/>
      <c r="U12230" s="36"/>
      <c r="V12230" s="36"/>
    </row>
    <row r="12231" spans="11:22" x14ac:dyDescent="0.25">
      <c r="K12231" s="36"/>
      <c r="L12231" s="37"/>
      <c r="M12231" s="37"/>
      <c r="N12231" s="37"/>
      <c r="O12231" s="37"/>
      <c r="P12231" s="36"/>
      <c r="S12231" s="36"/>
      <c r="T12231" s="36"/>
      <c r="U12231" s="36"/>
      <c r="V12231" s="36"/>
    </row>
    <row r="12232" spans="11:22" x14ac:dyDescent="0.25">
      <c r="K12232" s="36"/>
      <c r="L12232" s="37"/>
      <c r="M12232" s="37"/>
      <c r="N12232" s="37"/>
      <c r="O12232" s="37"/>
      <c r="P12232" s="36"/>
      <c r="S12232" s="36"/>
      <c r="T12232" s="36"/>
      <c r="U12232" s="36"/>
      <c r="V12232" s="36"/>
    </row>
    <row r="12233" spans="11:22" x14ac:dyDescent="0.25">
      <c r="K12233" s="36"/>
      <c r="L12233" s="37"/>
      <c r="M12233" s="37"/>
      <c r="N12233" s="37"/>
      <c r="O12233" s="37"/>
      <c r="P12233" s="36"/>
      <c r="S12233" s="36"/>
      <c r="T12233" s="36"/>
      <c r="U12233" s="36"/>
      <c r="V12233" s="36"/>
    </row>
    <row r="12234" spans="11:22" x14ac:dyDescent="0.25">
      <c r="K12234" s="36"/>
      <c r="L12234" s="37"/>
      <c r="M12234" s="37"/>
      <c r="N12234" s="37"/>
      <c r="O12234" s="37"/>
      <c r="P12234" s="36"/>
      <c r="S12234" s="36"/>
      <c r="T12234" s="36"/>
      <c r="U12234" s="36"/>
      <c r="V12234" s="36"/>
    </row>
    <row r="12235" spans="11:22" x14ac:dyDescent="0.25">
      <c r="K12235" s="36"/>
      <c r="L12235" s="37"/>
      <c r="M12235" s="37"/>
      <c r="N12235" s="37"/>
      <c r="O12235" s="37"/>
      <c r="P12235" s="36"/>
      <c r="S12235" s="36"/>
      <c r="T12235" s="36"/>
      <c r="U12235" s="36"/>
      <c r="V12235" s="36"/>
    </row>
    <row r="12236" spans="11:22" x14ac:dyDescent="0.25">
      <c r="K12236" s="36"/>
      <c r="L12236" s="37"/>
      <c r="M12236" s="37"/>
      <c r="N12236" s="37"/>
      <c r="O12236" s="37"/>
      <c r="P12236" s="36"/>
      <c r="S12236" s="36"/>
      <c r="T12236" s="36"/>
      <c r="U12236" s="36"/>
      <c r="V12236" s="36"/>
    </row>
    <row r="12237" spans="11:22" x14ac:dyDescent="0.25">
      <c r="K12237" s="36"/>
      <c r="L12237" s="37"/>
      <c r="M12237" s="37"/>
      <c r="N12237" s="37"/>
      <c r="O12237" s="37"/>
      <c r="P12237" s="36"/>
      <c r="S12237" s="36"/>
      <c r="T12237" s="36"/>
      <c r="U12237" s="36"/>
      <c r="V12237" s="36"/>
    </row>
    <row r="12238" spans="11:22" x14ac:dyDescent="0.25">
      <c r="K12238" s="36"/>
      <c r="L12238" s="37"/>
      <c r="M12238" s="37"/>
      <c r="N12238" s="37"/>
      <c r="O12238" s="37"/>
      <c r="P12238" s="36"/>
      <c r="S12238" s="36"/>
      <c r="T12238" s="36"/>
      <c r="U12238" s="36"/>
      <c r="V12238" s="36"/>
    </row>
    <row r="12239" spans="11:22" x14ac:dyDescent="0.25">
      <c r="K12239" s="36"/>
      <c r="L12239" s="37"/>
      <c r="M12239" s="37"/>
      <c r="N12239" s="37"/>
      <c r="O12239" s="37"/>
      <c r="P12239" s="36"/>
      <c r="S12239" s="36"/>
      <c r="T12239" s="36"/>
      <c r="U12239" s="36"/>
      <c r="V12239" s="36"/>
    </row>
    <row r="12240" spans="11:22" x14ac:dyDescent="0.25">
      <c r="K12240" s="36"/>
      <c r="L12240" s="37"/>
      <c r="M12240" s="37"/>
      <c r="N12240" s="37"/>
      <c r="O12240" s="37"/>
      <c r="P12240" s="36"/>
      <c r="S12240" s="36"/>
      <c r="T12240" s="36"/>
      <c r="U12240" s="36"/>
      <c r="V12240" s="36"/>
    </row>
    <row r="12241" spans="11:22" x14ac:dyDescent="0.25">
      <c r="K12241" s="36"/>
      <c r="L12241" s="37"/>
      <c r="M12241" s="37"/>
      <c r="N12241" s="37"/>
      <c r="O12241" s="37"/>
      <c r="P12241" s="36"/>
      <c r="S12241" s="36"/>
      <c r="T12241" s="36"/>
      <c r="U12241" s="36"/>
      <c r="V12241" s="36"/>
    </row>
    <row r="12242" spans="11:22" x14ac:dyDescent="0.25">
      <c r="K12242" s="36"/>
      <c r="L12242" s="37"/>
      <c r="M12242" s="37"/>
      <c r="N12242" s="37"/>
      <c r="O12242" s="37"/>
      <c r="P12242" s="36"/>
      <c r="S12242" s="36"/>
      <c r="T12242" s="36"/>
      <c r="U12242" s="36"/>
      <c r="V12242" s="36"/>
    </row>
    <row r="12243" spans="11:22" x14ac:dyDescent="0.25">
      <c r="K12243" s="36"/>
      <c r="L12243" s="37"/>
      <c r="M12243" s="37"/>
      <c r="N12243" s="37"/>
      <c r="O12243" s="37"/>
      <c r="P12243" s="36"/>
      <c r="S12243" s="36"/>
      <c r="T12243" s="36"/>
      <c r="U12243" s="36"/>
      <c r="V12243" s="36"/>
    </row>
    <row r="12244" spans="11:22" x14ac:dyDescent="0.25">
      <c r="K12244" s="36"/>
      <c r="L12244" s="37"/>
      <c r="M12244" s="37"/>
      <c r="N12244" s="37"/>
      <c r="O12244" s="37"/>
      <c r="P12244" s="36"/>
      <c r="S12244" s="36"/>
      <c r="T12244" s="36"/>
      <c r="U12244" s="36"/>
      <c r="V12244" s="36"/>
    </row>
    <row r="12245" spans="11:22" x14ac:dyDescent="0.25">
      <c r="K12245" s="36"/>
      <c r="L12245" s="37"/>
      <c r="M12245" s="37"/>
      <c r="N12245" s="37"/>
      <c r="O12245" s="37"/>
      <c r="P12245" s="36"/>
      <c r="S12245" s="36"/>
      <c r="T12245" s="36"/>
      <c r="U12245" s="36"/>
      <c r="V12245" s="36"/>
    </row>
    <row r="12246" spans="11:22" x14ac:dyDescent="0.25">
      <c r="K12246" s="36"/>
      <c r="L12246" s="37"/>
      <c r="M12246" s="37"/>
      <c r="N12246" s="37"/>
      <c r="O12246" s="37"/>
      <c r="P12246" s="36"/>
      <c r="S12246" s="36"/>
      <c r="T12246" s="36"/>
      <c r="U12246" s="36"/>
      <c r="V12246" s="36"/>
    </row>
    <row r="12247" spans="11:22" x14ac:dyDescent="0.25">
      <c r="K12247" s="36"/>
      <c r="L12247" s="37"/>
      <c r="M12247" s="37"/>
      <c r="N12247" s="37"/>
      <c r="O12247" s="37"/>
      <c r="P12247" s="36"/>
      <c r="S12247" s="36"/>
      <c r="T12247" s="36"/>
      <c r="U12247" s="36"/>
      <c r="V12247" s="36"/>
    </row>
    <row r="12248" spans="11:22" x14ac:dyDescent="0.25">
      <c r="K12248" s="36"/>
      <c r="L12248" s="37"/>
      <c r="M12248" s="37"/>
      <c r="N12248" s="37"/>
      <c r="O12248" s="37"/>
      <c r="P12248" s="36"/>
      <c r="S12248" s="36"/>
      <c r="T12248" s="36"/>
      <c r="U12248" s="36"/>
      <c r="V12248" s="36"/>
    </row>
    <row r="12249" spans="11:22" x14ac:dyDescent="0.25">
      <c r="K12249" s="36"/>
      <c r="L12249" s="37"/>
      <c r="M12249" s="37"/>
      <c r="N12249" s="37"/>
      <c r="O12249" s="37"/>
      <c r="P12249" s="36"/>
      <c r="S12249" s="36"/>
      <c r="T12249" s="36"/>
      <c r="U12249" s="36"/>
      <c r="V12249" s="36"/>
    </row>
    <row r="12250" spans="11:22" x14ac:dyDescent="0.25">
      <c r="K12250" s="36"/>
      <c r="L12250" s="37"/>
      <c r="M12250" s="37"/>
      <c r="N12250" s="37"/>
      <c r="O12250" s="37"/>
      <c r="P12250" s="36"/>
      <c r="S12250" s="36"/>
      <c r="T12250" s="36"/>
      <c r="U12250" s="36"/>
      <c r="V12250" s="36"/>
    </row>
    <row r="12251" spans="11:22" x14ac:dyDescent="0.25">
      <c r="K12251" s="36"/>
      <c r="L12251" s="37"/>
      <c r="M12251" s="37"/>
      <c r="N12251" s="37"/>
      <c r="O12251" s="37"/>
      <c r="P12251" s="36"/>
      <c r="S12251" s="36"/>
      <c r="T12251" s="36"/>
      <c r="U12251" s="36"/>
      <c r="V12251" s="36"/>
    </row>
    <row r="12252" spans="11:22" x14ac:dyDescent="0.25">
      <c r="K12252" s="36"/>
      <c r="L12252" s="37"/>
      <c r="M12252" s="37"/>
      <c r="N12252" s="37"/>
      <c r="O12252" s="37"/>
      <c r="P12252" s="36"/>
      <c r="S12252" s="36"/>
      <c r="T12252" s="36"/>
      <c r="U12252" s="36"/>
      <c r="V12252" s="36"/>
    </row>
    <row r="12253" spans="11:22" x14ac:dyDescent="0.25">
      <c r="K12253" s="36"/>
      <c r="L12253" s="37"/>
      <c r="M12253" s="37"/>
      <c r="N12253" s="37"/>
      <c r="O12253" s="37"/>
      <c r="P12253" s="36"/>
      <c r="S12253" s="36"/>
      <c r="T12253" s="36"/>
      <c r="U12253" s="36"/>
      <c r="V12253" s="36"/>
    </row>
    <row r="12254" spans="11:22" x14ac:dyDescent="0.25">
      <c r="K12254" s="36"/>
      <c r="L12254" s="37"/>
      <c r="M12254" s="37"/>
      <c r="N12254" s="37"/>
      <c r="O12254" s="37"/>
      <c r="P12254" s="36"/>
      <c r="S12254" s="36"/>
      <c r="T12254" s="36"/>
      <c r="U12254" s="36"/>
      <c r="V12254" s="36"/>
    </row>
    <row r="12255" spans="11:22" x14ac:dyDescent="0.25">
      <c r="K12255" s="36"/>
      <c r="L12255" s="37"/>
      <c r="M12255" s="37"/>
      <c r="N12255" s="37"/>
      <c r="O12255" s="37"/>
      <c r="P12255" s="36"/>
      <c r="S12255" s="36"/>
      <c r="T12255" s="36"/>
      <c r="U12255" s="36"/>
      <c r="V12255" s="36"/>
    </row>
    <row r="12256" spans="11:22" x14ac:dyDescent="0.25">
      <c r="K12256" s="36"/>
      <c r="L12256" s="37"/>
      <c r="M12256" s="37"/>
      <c r="N12256" s="37"/>
      <c r="O12256" s="37"/>
      <c r="P12256" s="36"/>
      <c r="S12256" s="36"/>
      <c r="T12256" s="36"/>
      <c r="U12256" s="36"/>
      <c r="V12256" s="36"/>
    </row>
    <row r="12257" spans="11:22" x14ac:dyDescent="0.25">
      <c r="K12257" s="36"/>
      <c r="L12257" s="37"/>
      <c r="M12257" s="37"/>
      <c r="N12257" s="37"/>
      <c r="O12257" s="37"/>
      <c r="P12257" s="36"/>
      <c r="S12257" s="36"/>
      <c r="T12257" s="36"/>
      <c r="U12257" s="36"/>
      <c r="V12257" s="36"/>
    </row>
    <row r="12258" spans="11:22" x14ac:dyDescent="0.25">
      <c r="K12258" s="36"/>
      <c r="L12258" s="37"/>
      <c r="M12258" s="37"/>
      <c r="N12258" s="37"/>
      <c r="O12258" s="37"/>
      <c r="P12258" s="36"/>
      <c r="S12258" s="36"/>
      <c r="T12258" s="36"/>
      <c r="U12258" s="36"/>
      <c r="V12258" s="36"/>
    </row>
    <row r="12259" spans="11:22" x14ac:dyDescent="0.25">
      <c r="K12259" s="36"/>
      <c r="L12259" s="37"/>
      <c r="M12259" s="37"/>
      <c r="N12259" s="37"/>
      <c r="O12259" s="37"/>
      <c r="P12259" s="36"/>
      <c r="S12259" s="36"/>
      <c r="T12259" s="36"/>
      <c r="U12259" s="36"/>
      <c r="V12259" s="36"/>
    </row>
    <row r="12260" spans="11:22" x14ac:dyDescent="0.25">
      <c r="K12260" s="36"/>
      <c r="L12260" s="37"/>
      <c r="M12260" s="37"/>
      <c r="N12260" s="37"/>
      <c r="O12260" s="37"/>
      <c r="P12260" s="36"/>
      <c r="S12260" s="36"/>
      <c r="T12260" s="36"/>
      <c r="U12260" s="36"/>
      <c r="V12260" s="36"/>
    </row>
    <row r="12261" spans="11:22" x14ac:dyDescent="0.25">
      <c r="K12261" s="36"/>
      <c r="L12261" s="37"/>
      <c r="M12261" s="37"/>
      <c r="N12261" s="37"/>
      <c r="O12261" s="37"/>
      <c r="P12261" s="36"/>
      <c r="S12261" s="36"/>
      <c r="T12261" s="36"/>
      <c r="U12261" s="36"/>
      <c r="V12261" s="36"/>
    </row>
    <row r="12262" spans="11:22" x14ac:dyDescent="0.25">
      <c r="K12262" s="36"/>
      <c r="L12262" s="37"/>
      <c r="M12262" s="37"/>
      <c r="N12262" s="37"/>
      <c r="O12262" s="37"/>
      <c r="P12262" s="36"/>
      <c r="S12262" s="36"/>
      <c r="T12262" s="36"/>
      <c r="U12262" s="36"/>
      <c r="V12262" s="36"/>
    </row>
    <row r="12263" spans="11:22" x14ac:dyDescent="0.25">
      <c r="K12263" s="36"/>
      <c r="L12263" s="37"/>
      <c r="M12263" s="37"/>
      <c r="N12263" s="37"/>
      <c r="O12263" s="37"/>
      <c r="P12263" s="36"/>
      <c r="S12263" s="36"/>
      <c r="T12263" s="36"/>
      <c r="U12263" s="36"/>
      <c r="V12263" s="36"/>
    </row>
    <row r="12264" spans="11:22" x14ac:dyDescent="0.25">
      <c r="K12264" s="36"/>
      <c r="L12264" s="37"/>
      <c r="M12264" s="37"/>
      <c r="N12264" s="37"/>
      <c r="O12264" s="37"/>
      <c r="P12264" s="36"/>
      <c r="S12264" s="36"/>
      <c r="T12264" s="36"/>
      <c r="U12264" s="36"/>
      <c r="V12264" s="36"/>
    </row>
    <row r="12265" spans="11:22" x14ac:dyDescent="0.25">
      <c r="K12265" s="36"/>
      <c r="L12265" s="37"/>
      <c r="M12265" s="37"/>
      <c r="N12265" s="37"/>
      <c r="O12265" s="37"/>
      <c r="P12265" s="36"/>
      <c r="S12265" s="36"/>
      <c r="T12265" s="36"/>
      <c r="U12265" s="36"/>
      <c r="V12265" s="36"/>
    </row>
    <row r="12266" spans="11:22" x14ac:dyDescent="0.25">
      <c r="K12266" s="36"/>
      <c r="L12266" s="37"/>
      <c r="M12266" s="37"/>
      <c r="N12266" s="37"/>
      <c r="O12266" s="37"/>
      <c r="P12266" s="36"/>
      <c r="S12266" s="36"/>
      <c r="T12266" s="36"/>
      <c r="U12266" s="36"/>
      <c r="V12266" s="36"/>
    </row>
    <row r="12267" spans="11:22" x14ac:dyDescent="0.25">
      <c r="K12267" s="36"/>
      <c r="L12267" s="37"/>
      <c r="M12267" s="37"/>
      <c r="N12267" s="37"/>
      <c r="O12267" s="37"/>
      <c r="P12267" s="36"/>
      <c r="S12267" s="36"/>
      <c r="T12267" s="36"/>
      <c r="U12267" s="36"/>
      <c r="V12267" s="36"/>
    </row>
    <row r="12268" spans="11:22" x14ac:dyDescent="0.25">
      <c r="K12268" s="36"/>
      <c r="L12268" s="37"/>
      <c r="M12268" s="37"/>
      <c r="N12268" s="37"/>
      <c r="O12268" s="37"/>
      <c r="P12268" s="36"/>
      <c r="S12268" s="36"/>
      <c r="T12268" s="36"/>
      <c r="U12268" s="36"/>
      <c r="V12268" s="36"/>
    </row>
    <row r="12269" spans="11:22" x14ac:dyDescent="0.25">
      <c r="K12269" s="36"/>
      <c r="L12269" s="37"/>
      <c r="M12269" s="37"/>
      <c r="N12269" s="37"/>
      <c r="O12269" s="37"/>
      <c r="P12269" s="36"/>
      <c r="S12269" s="36"/>
      <c r="T12269" s="36"/>
      <c r="U12269" s="36"/>
      <c r="V12269" s="36"/>
    </row>
    <row r="12270" spans="11:22" x14ac:dyDescent="0.25">
      <c r="K12270" s="36"/>
      <c r="L12270" s="37"/>
      <c r="M12270" s="37"/>
      <c r="N12270" s="37"/>
      <c r="O12270" s="37"/>
      <c r="P12270" s="36"/>
      <c r="S12270" s="36"/>
      <c r="T12270" s="36"/>
      <c r="U12270" s="36"/>
      <c r="V12270" s="36"/>
    </row>
    <row r="12271" spans="11:22" x14ac:dyDescent="0.25">
      <c r="K12271" s="36"/>
      <c r="L12271" s="37"/>
      <c r="M12271" s="37"/>
      <c r="N12271" s="37"/>
      <c r="O12271" s="37"/>
      <c r="P12271" s="36"/>
      <c r="S12271" s="36"/>
      <c r="T12271" s="36"/>
      <c r="U12271" s="36"/>
      <c r="V12271" s="36"/>
    </row>
    <row r="12272" spans="11:22" x14ac:dyDescent="0.25">
      <c r="K12272" s="36"/>
      <c r="L12272" s="37"/>
      <c r="M12272" s="37"/>
      <c r="N12272" s="37"/>
      <c r="O12272" s="37"/>
      <c r="P12272" s="36"/>
      <c r="S12272" s="36"/>
      <c r="T12272" s="36"/>
      <c r="U12272" s="36"/>
      <c r="V12272" s="36"/>
    </row>
    <row r="12273" spans="11:22" x14ac:dyDescent="0.25">
      <c r="K12273" s="36"/>
      <c r="L12273" s="37"/>
      <c r="M12273" s="37"/>
      <c r="N12273" s="37"/>
      <c r="O12273" s="37"/>
      <c r="P12273" s="36"/>
      <c r="S12273" s="36"/>
      <c r="T12273" s="36"/>
      <c r="U12273" s="36"/>
      <c r="V12273" s="36"/>
    </row>
    <row r="12274" spans="11:22" x14ac:dyDescent="0.25">
      <c r="K12274" s="36"/>
      <c r="L12274" s="37"/>
      <c r="M12274" s="37"/>
      <c r="N12274" s="37"/>
      <c r="O12274" s="37"/>
      <c r="P12274" s="36"/>
      <c r="S12274" s="36"/>
      <c r="T12274" s="36"/>
      <c r="U12274" s="36"/>
      <c r="V12274" s="36"/>
    </row>
    <row r="12275" spans="11:22" x14ac:dyDescent="0.25">
      <c r="K12275" s="36"/>
      <c r="L12275" s="37"/>
      <c r="M12275" s="37"/>
      <c r="N12275" s="37"/>
      <c r="O12275" s="37"/>
      <c r="P12275" s="36"/>
      <c r="S12275" s="36"/>
      <c r="T12275" s="36"/>
      <c r="U12275" s="36"/>
      <c r="V12275" s="36"/>
    </row>
    <row r="12276" spans="11:22" x14ac:dyDescent="0.25">
      <c r="K12276" s="36"/>
      <c r="L12276" s="37"/>
      <c r="M12276" s="37"/>
      <c r="N12276" s="37"/>
      <c r="O12276" s="37"/>
      <c r="P12276" s="36"/>
      <c r="S12276" s="36"/>
      <c r="T12276" s="36"/>
      <c r="U12276" s="36"/>
      <c r="V12276" s="36"/>
    </row>
    <row r="12277" spans="11:22" x14ac:dyDescent="0.25">
      <c r="K12277" s="36"/>
      <c r="L12277" s="37"/>
      <c r="M12277" s="37"/>
      <c r="N12277" s="37"/>
      <c r="O12277" s="37"/>
      <c r="P12277" s="36"/>
      <c r="S12277" s="36"/>
      <c r="T12277" s="36"/>
      <c r="U12277" s="36"/>
      <c r="V12277" s="36"/>
    </row>
    <row r="12278" spans="11:22" x14ac:dyDescent="0.25">
      <c r="K12278" s="36"/>
      <c r="L12278" s="37"/>
      <c r="M12278" s="37"/>
      <c r="N12278" s="37"/>
      <c r="O12278" s="37"/>
      <c r="P12278" s="36"/>
      <c r="S12278" s="36"/>
      <c r="T12278" s="36"/>
      <c r="U12278" s="36"/>
      <c r="V12278" s="36"/>
    </row>
    <row r="12279" spans="11:22" x14ac:dyDescent="0.25">
      <c r="K12279" s="36"/>
      <c r="L12279" s="37"/>
      <c r="M12279" s="37"/>
      <c r="N12279" s="37"/>
      <c r="O12279" s="37"/>
      <c r="P12279" s="36"/>
      <c r="S12279" s="36"/>
      <c r="T12279" s="36"/>
      <c r="U12279" s="36"/>
      <c r="V12279" s="36"/>
    </row>
    <row r="12280" spans="11:22" x14ac:dyDescent="0.25">
      <c r="K12280" s="36"/>
      <c r="L12280" s="37"/>
      <c r="M12280" s="37"/>
      <c r="N12280" s="37"/>
      <c r="O12280" s="37"/>
      <c r="P12280" s="36"/>
      <c r="S12280" s="36"/>
      <c r="T12280" s="36"/>
      <c r="U12280" s="36"/>
      <c r="V12280" s="36"/>
    </row>
    <row r="12281" spans="11:22" x14ac:dyDescent="0.25">
      <c r="K12281" s="36"/>
      <c r="L12281" s="37"/>
      <c r="M12281" s="37"/>
      <c r="N12281" s="37"/>
      <c r="O12281" s="37"/>
      <c r="P12281" s="36"/>
      <c r="S12281" s="36"/>
      <c r="T12281" s="36"/>
      <c r="U12281" s="36"/>
      <c r="V12281" s="36"/>
    </row>
    <row r="12282" spans="11:22" x14ac:dyDescent="0.25">
      <c r="K12282" s="36"/>
      <c r="L12282" s="37"/>
      <c r="M12282" s="37"/>
      <c r="N12282" s="37"/>
      <c r="O12282" s="37"/>
      <c r="P12282" s="36"/>
      <c r="S12282" s="36"/>
      <c r="T12282" s="36"/>
      <c r="U12282" s="36"/>
      <c r="V12282" s="36"/>
    </row>
    <row r="12283" spans="11:22" x14ac:dyDescent="0.25">
      <c r="K12283" s="36"/>
      <c r="L12283" s="37"/>
      <c r="M12283" s="37"/>
      <c r="N12283" s="37"/>
      <c r="O12283" s="37"/>
      <c r="P12283" s="36"/>
      <c r="S12283" s="36"/>
      <c r="T12283" s="36"/>
      <c r="U12283" s="36"/>
      <c r="V12283" s="36"/>
    </row>
    <row r="12284" spans="11:22" x14ac:dyDescent="0.25">
      <c r="K12284" s="36"/>
      <c r="L12284" s="37"/>
      <c r="M12284" s="37"/>
      <c r="N12284" s="37"/>
      <c r="O12284" s="37"/>
      <c r="P12284" s="36"/>
      <c r="S12284" s="36"/>
      <c r="T12284" s="36"/>
      <c r="U12284" s="36"/>
      <c r="V12284" s="36"/>
    </row>
    <row r="12285" spans="11:22" x14ac:dyDescent="0.25">
      <c r="K12285" s="36"/>
      <c r="L12285" s="37"/>
      <c r="M12285" s="37"/>
      <c r="N12285" s="37"/>
      <c r="O12285" s="37"/>
      <c r="P12285" s="36"/>
      <c r="S12285" s="36"/>
      <c r="T12285" s="36"/>
      <c r="U12285" s="36"/>
      <c r="V12285" s="36"/>
    </row>
    <row r="12286" spans="11:22" x14ac:dyDescent="0.25">
      <c r="K12286" s="36"/>
      <c r="L12286" s="37"/>
      <c r="M12286" s="37"/>
      <c r="N12286" s="37"/>
      <c r="O12286" s="37"/>
      <c r="P12286" s="36"/>
      <c r="S12286" s="36"/>
      <c r="T12286" s="36"/>
      <c r="U12286" s="36"/>
      <c r="V12286" s="36"/>
    </row>
    <row r="12287" spans="11:22" x14ac:dyDescent="0.25">
      <c r="K12287" s="36"/>
      <c r="L12287" s="37"/>
      <c r="M12287" s="37"/>
      <c r="N12287" s="37"/>
      <c r="O12287" s="37"/>
      <c r="P12287" s="36"/>
      <c r="S12287" s="36"/>
      <c r="T12287" s="36"/>
      <c r="U12287" s="36"/>
      <c r="V12287" s="36"/>
    </row>
    <row r="12288" spans="11:22" x14ac:dyDescent="0.25">
      <c r="K12288" s="36"/>
      <c r="L12288" s="37"/>
      <c r="M12288" s="37"/>
      <c r="N12288" s="37"/>
      <c r="O12288" s="37"/>
      <c r="P12288" s="36"/>
      <c r="S12288" s="36"/>
      <c r="T12288" s="36"/>
      <c r="U12288" s="36"/>
      <c r="V12288" s="36"/>
    </row>
    <row r="12289" spans="11:22" x14ac:dyDescent="0.25">
      <c r="K12289" s="36"/>
      <c r="L12289" s="37"/>
      <c r="M12289" s="37"/>
      <c r="N12289" s="37"/>
      <c r="O12289" s="37"/>
      <c r="P12289" s="36"/>
      <c r="S12289" s="36"/>
      <c r="T12289" s="36"/>
      <c r="U12289" s="36"/>
      <c r="V12289" s="36"/>
    </row>
    <row r="12290" spans="11:22" x14ac:dyDescent="0.25">
      <c r="K12290" s="36"/>
      <c r="L12290" s="37"/>
      <c r="M12290" s="37"/>
      <c r="N12290" s="37"/>
      <c r="O12290" s="37"/>
      <c r="P12290" s="36"/>
      <c r="S12290" s="36"/>
      <c r="T12290" s="36"/>
      <c r="U12290" s="36"/>
      <c r="V12290" s="36"/>
    </row>
    <row r="12291" spans="11:22" x14ac:dyDescent="0.25">
      <c r="K12291" s="36"/>
      <c r="L12291" s="37"/>
      <c r="M12291" s="37"/>
      <c r="N12291" s="37"/>
      <c r="O12291" s="37"/>
      <c r="P12291" s="36"/>
      <c r="S12291" s="36"/>
      <c r="T12291" s="36"/>
      <c r="U12291" s="36"/>
      <c r="V12291" s="36"/>
    </row>
    <row r="12292" spans="11:22" x14ac:dyDescent="0.25">
      <c r="K12292" s="36"/>
      <c r="L12292" s="37"/>
      <c r="M12292" s="37"/>
      <c r="N12292" s="37"/>
      <c r="O12292" s="37"/>
      <c r="P12292" s="36"/>
      <c r="S12292" s="36"/>
      <c r="T12292" s="36"/>
      <c r="U12292" s="36"/>
      <c r="V12292" s="36"/>
    </row>
    <row r="12293" spans="11:22" x14ac:dyDescent="0.25">
      <c r="K12293" s="36"/>
      <c r="L12293" s="37"/>
      <c r="M12293" s="37"/>
      <c r="N12293" s="37"/>
      <c r="O12293" s="37"/>
      <c r="P12293" s="36"/>
      <c r="S12293" s="36"/>
      <c r="T12293" s="36"/>
      <c r="U12293" s="36"/>
      <c r="V12293" s="36"/>
    </row>
    <row r="12294" spans="11:22" x14ac:dyDescent="0.25">
      <c r="K12294" s="36"/>
      <c r="L12294" s="37"/>
      <c r="M12294" s="37"/>
      <c r="N12294" s="37"/>
      <c r="O12294" s="37"/>
      <c r="P12294" s="36"/>
      <c r="S12294" s="36"/>
      <c r="T12294" s="36"/>
      <c r="U12294" s="36"/>
      <c r="V12294" s="36"/>
    </row>
    <row r="12295" spans="11:22" x14ac:dyDescent="0.25">
      <c r="K12295" s="36"/>
      <c r="L12295" s="37"/>
      <c r="M12295" s="37"/>
      <c r="N12295" s="37"/>
      <c r="O12295" s="37"/>
      <c r="P12295" s="36"/>
      <c r="S12295" s="36"/>
      <c r="T12295" s="36"/>
      <c r="U12295" s="36"/>
      <c r="V12295" s="36"/>
    </row>
    <row r="12296" spans="11:22" x14ac:dyDescent="0.25">
      <c r="K12296" s="36"/>
      <c r="L12296" s="37"/>
      <c r="M12296" s="37"/>
      <c r="N12296" s="37"/>
      <c r="O12296" s="37"/>
      <c r="P12296" s="36"/>
      <c r="S12296" s="36"/>
      <c r="T12296" s="36"/>
      <c r="U12296" s="36"/>
      <c r="V12296" s="36"/>
    </row>
    <row r="12297" spans="11:22" x14ac:dyDescent="0.25">
      <c r="K12297" s="36"/>
      <c r="L12297" s="37"/>
      <c r="M12297" s="37"/>
      <c r="N12297" s="37"/>
      <c r="O12297" s="37"/>
      <c r="P12297" s="36"/>
      <c r="S12297" s="36"/>
      <c r="T12297" s="36"/>
      <c r="U12297" s="36"/>
      <c r="V12297" s="36"/>
    </row>
    <row r="12298" spans="11:22" x14ac:dyDescent="0.25">
      <c r="K12298" s="36"/>
      <c r="L12298" s="37"/>
      <c r="M12298" s="37"/>
      <c r="N12298" s="37"/>
      <c r="O12298" s="37"/>
      <c r="P12298" s="36"/>
      <c r="S12298" s="36"/>
      <c r="T12298" s="36"/>
      <c r="U12298" s="36"/>
      <c r="V12298" s="36"/>
    </row>
    <row r="12299" spans="11:22" x14ac:dyDescent="0.25">
      <c r="K12299" s="36"/>
      <c r="L12299" s="37"/>
      <c r="M12299" s="37"/>
      <c r="N12299" s="37"/>
      <c r="O12299" s="37"/>
      <c r="P12299" s="36"/>
      <c r="S12299" s="36"/>
      <c r="T12299" s="36"/>
      <c r="U12299" s="36"/>
      <c r="V12299" s="36"/>
    </row>
    <row r="12300" spans="11:22" x14ac:dyDescent="0.25">
      <c r="K12300" s="36"/>
      <c r="L12300" s="37"/>
      <c r="M12300" s="37"/>
      <c r="N12300" s="37"/>
      <c r="O12300" s="37"/>
      <c r="P12300" s="36"/>
      <c r="S12300" s="36"/>
      <c r="T12300" s="36"/>
      <c r="U12300" s="36"/>
      <c r="V12300" s="36"/>
    </row>
    <row r="12301" spans="11:22" x14ac:dyDescent="0.25">
      <c r="K12301" s="36"/>
      <c r="L12301" s="37"/>
      <c r="M12301" s="37"/>
      <c r="N12301" s="37"/>
      <c r="O12301" s="37"/>
      <c r="P12301" s="36"/>
      <c r="S12301" s="36"/>
      <c r="T12301" s="36"/>
      <c r="U12301" s="36"/>
      <c r="V12301" s="36"/>
    </row>
    <row r="12302" spans="11:22" x14ac:dyDescent="0.25">
      <c r="K12302" s="36"/>
      <c r="L12302" s="37"/>
      <c r="M12302" s="37"/>
      <c r="N12302" s="37"/>
      <c r="O12302" s="37"/>
      <c r="P12302" s="36"/>
      <c r="S12302" s="36"/>
      <c r="T12302" s="36"/>
      <c r="U12302" s="36"/>
      <c r="V12302" s="36"/>
    </row>
    <row r="12303" spans="11:22" x14ac:dyDescent="0.25">
      <c r="K12303" s="36"/>
      <c r="L12303" s="37"/>
      <c r="M12303" s="37"/>
      <c r="N12303" s="37"/>
      <c r="O12303" s="37"/>
      <c r="P12303" s="36"/>
      <c r="S12303" s="36"/>
      <c r="T12303" s="36"/>
      <c r="U12303" s="36"/>
      <c r="V12303" s="36"/>
    </row>
    <row r="12304" spans="11:22" x14ac:dyDescent="0.25">
      <c r="K12304" s="36"/>
      <c r="L12304" s="37"/>
      <c r="M12304" s="37"/>
      <c r="N12304" s="37"/>
      <c r="O12304" s="37"/>
      <c r="P12304" s="36"/>
      <c r="S12304" s="36"/>
      <c r="T12304" s="36"/>
      <c r="U12304" s="36"/>
      <c r="V12304" s="36"/>
    </row>
    <row r="12305" spans="11:22" x14ac:dyDescent="0.25">
      <c r="K12305" s="36"/>
      <c r="L12305" s="37"/>
      <c r="M12305" s="37"/>
      <c r="N12305" s="37"/>
      <c r="O12305" s="37"/>
      <c r="P12305" s="36"/>
      <c r="S12305" s="36"/>
      <c r="T12305" s="36"/>
      <c r="U12305" s="36"/>
      <c r="V12305" s="36"/>
    </row>
    <row r="12306" spans="11:22" x14ac:dyDescent="0.25">
      <c r="K12306" s="36"/>
      <c r="L12306" s="37"/>
      <c r="M12306" s="37"/>
      <c r="N12306" s="37"/>
      <c r="O12306" s="37"/>
      <c r="P12306" s="36"/>
      <c r="S12306" s="36"/>
      <c r="T12306" s="36"/>
      <c r="U12306" s="36"/>
      <c r="V12306" s="36"/>
    </row>
    <row r="12307" spans="11:22" x14ac:dyDescent="0.25">
      <c r="K12307" s="36"/>
      <c r="L12307" s="37"/>
      <c r="M12307" s="37"/>
      <c r="N12307" s="37"/>
      <c r="O12307" s="37"/>
      <c r="P12307" s="36"/>
      <c r="S12307" s="36"/>
      <c r="T12307" s="36"/>
      <c r="U12307" s="36"/>
      <c r="V12307" s="36"/>
    </row>
    <row r="12308" spans="11:22" x14ac:dyDescent="0.25">
      <c r="K12308" s="36"/>
      <c r="L12308" s="37"/>
      <c r="M12308" s="37"/>
      <c r="N12308" s="37"/>
      <c r="O12308" s="37"/>
      <c r="P12308" s="36"/>
      <c r="S12308" s="36"/>
      <c r="T12308" s="36"/>
      <c r="U12308" s="36"/>
      <c r="V12308" s="36"/>
    </row>
    <row r="12309" spans="11:22" x14ac:dyDescent="0.25">
      <c r="K12309" s="36"/>
      <c r="L12309" s="37"/>
      <c r="M12309" s="37"/>
      <c r="N12309" s="37"/>
      <c r="O12309" s="37"/>
      <c r="P12309" s="36"/>
      <c r="S12309" s="36"/>
      <c r="T12309" s="36"/>
      <c r="U12309" s="36"/>
      <c r="V12309" s="36"/>
    </row>
    <row r="12310" spans="11:22" x14ac:dyDescent="0.25">
      <c r="K12310" s="36"/>
      <c r="L12310" s="37"/>
      <c r="M12310" s="37"/>
      <c r="N12310" s="37"/>
      <c r="O12310" s="37"/>
      <c r="P12310" s="36"/>
      <c r="S12310" s="36"/>
      <c r="T12310" s="36"/>
      <c r="U12310" s="36"/>
      <c r="V12310" s="36"/>
    </row>
    <row r="12311" spans="11:22" x14ac:dyDescent="0.25">
      <c r="K12311" s="36"/>
      <c r="L12311" s="37"/>
      <c r="M12311" s="37"/>
      <c r="N12311" s="37"/>
      <c r="O12311" s="37"/>
      <c r="P12311" s="36"/>
      <c r="S12311" s="36"/>
      <c r="T12311" s="36"/>
      <c r="U12311" s="36"/>
      <c r="V12311" s="36"/>
    </row>
    <row r="12312" spans="11:22" x14ac:dyDescent="0.25">
      <c r="K12312" s="36"/>
      <c r="L12312" s="37"/>
      <c r="M12312" s="37"/>
      <c r="N12312" s="37"/>
      <c r="O12312" s="37"/>
      <c r="P12312" s="36"/>
      <c r="S12312" s="36"/>
      <c r="T12312" s="36"/>
      <c r="U12312" s="36"/>
      <c r="V12312" s="36"/>
    </row>
    <row r="12313" spans="11:22" x14ac:dyDescent="0.25">
      <c r="K12313" s="36"/>
      <c r="L12313" s="37"/>
      <c r="M12313" s="37"/>
      <c r="N12313" s="37"/>
      <c r="O12313" s="37"/>
      <c r="P12313" s="36"/>
      <c r="S12313" s="36"/>
      <c r="T12313" s="36"/>
      <c r="U12313" s="36"/>
      <c r="V12313" s="36"/>
    </row>
    <row r="12314" spans="11:22" x14ac:dyDescent="0.25">
      <c r="K12314" s="36"/>
      <c r="L12314" s="37"/>
      <c r="M12314" s="37"/>
      <c r="N12314" s="37"/>
      <c r="O12314" s="37"/>
      <c r="P12314" s="36"/>
      <c r="S12314" s="36"/>
      <c r="T12314" s="36"/>
      <c r="U12314" s="36"/>
      <c r="V12314" s="36"/>
    </row>
    <row r="12315" spans="11:22" x14ac:dyDescent="0.25">
      <c r="K12315" s="36"/>
      <c r="L12315" s="37"/>
      <c r="M12315" s="37"/>
      <c r="N12315" s="37"/>
      <c r="O12315" s="37"/>
      <c r="P12315" s="36"/>
      <c r="S12315" s="36"/>
      <c r="T12315" s="36"/>
      <c r="U12315" s="36"/>
      <c r="V12315" s="36"/>
    </row>
    <row r="12316" spans="11:22" x14ac:dyDescent="0.25">
      <c r="K12316" s="36"/>
      <c r="L12316" s="37"/>
      <c r="M12316" s="37"/>
      <c r="N12316" s="37"/>
      <c r="O12316" s="37"/>
      <c r="P12316" s="36"/>
      <c r="S12316" s="36"/>
      <c r="T12316" s="36"/>
      <c r="U12316" s="36"/>
      <c r="V12316" s="36"/>
    </row>
    <row r="12317" spans="11:22" x14ac:dyDescent="0.25">
      <c r="K12317" s="36"/>
      <c r="L12317" s="37"/>
      <c r="M12317" s="37"/>
      <c r="N12317" s="37"/>
      <c r="O12317" s="37"/>
      <c r="P12317" s="36"/>
      <c r="S12317" s="36"/>
      <c r="T12317" s="36"/>
      <c r="U12317" s="36"/>
      <c r="V12317" s="36"/>
    </row>
    <row r="12318" spans="11:22" x14ac:dyDescent="0.25">
      <c r="K12318" s="36"/>
      <c r="L12318" s="37"/>
      <c r="M12318" s="37"/>
      <c r="N12318" s="37"/>
      <c r="O12318" s="37"/>
      <c r="P12318" s="36"/>
      <c r="S12318" s="36"/>
      <c r="T12318" s="36"/>
      <c r="U12318" s="36"/>
      <c r="V12318" s="36"/>
    </row>
    <row r="12319" spans="11:22" x14ac:dyDescent="0.25">
      <c r="K12319" s="36"/>
      <c r="L12319" s="37"/>
      <c r="M12319" s="37"/>
      <c r="N12319" s="37"/>
      <c r="O12319" s="37"/>
      <c r="P12319" s="36"/>
      <c r="S12319" s="36"/>
      <c r="T12319" s="36"/>
      <c r="U12319" s="36"/>
      <c r="V12319" s="36"/>
    </row>
    <row r="12320" spans="11:22" x14ac:dyDescent="0.25">
      <c r="K12320" s="36"/>
      <c r="L12320" s="37"/>
      <c r="M12320" s="37"/>
      <c r="N12320" s="37"/>
      <c r="O12320" s="37"/>
      <c r="P12320" s="36"/>
      <c r="S12320" s="36"/>
      <c r="T12320" s="36"/>
      <c r="U12320" s="36"/>
      <c r="V12320" s="36"/>
    </row>
    <row r="12321" spans="11:22" x14ac:dyDescent="0.25">
      <c r="K12321" s="36"/>
      <c r="L12321" s="37"/>
      <c r="M12321" s="37"/>
      <c r="N12321" s="37"/>
      <c r="O12321" s="37"/>
      <c r="P12321" s="36"/>
      <c r="S12321" s="36"/>
      <c r="T12321" s="36"/>
      <c r="U12321" s="36"/>
      <c r="V12321" s="36"/>
    </row>
    <row r="12322" spans="11:22" x14ac:dyDescent="0.25">
      <c r="K12322" s="36"/>
      <c r="L12322" s="37"/>
      <c r="M12322" s="37"/>
      <c r="N12322" s="37"/>
      <c r="O12322" s="37"/>
      <c r="P12322" s="36"/>
      <c r="S12322" s="36"/>
      <c r="T12322" s="36"/>
      <c r="U12322" s="36"/>
      <c r="V12322" s="36"/>
    </row>
    <row r="12323" spans="11:22" x14ac:dyDescent="0.25">
      <c r="K12323" s="36"/>
      <c r="L12323" s="37"/>
      <c r="M12323" s="37"/>
      <c r="N12323" s="37"/>
      <c r="O12323" s="37"/>
      <c r="P12323" s="36"/>
      <c r="S12323" s="36"/>
      <c r="T12323" s="36"/>
      <c r="U12323" s="36"/>
      <c r="V12323" s="36"/>
    </row>
    <row r="12324" spans="11:22" x14ac:dyDescent="0.25">
      <c r="K12324" s="36"/>
      <c r="L12324" s="37"/>
      <c r="M12324" s="37"/>
      <c r="N12324" s="37"/>
      <c r="O12324" s="37"/>
      <c r="P12324" s="36"/>
      <c r="S12324" s="36"/>
      <c r="T12324" s="36"/>
      <c r="U12324" s="36"/>
      <c r="V12324" s="36"/>
    </row>
    <row r="12325" spans="11:22" x14ac:dyDescent="0.25">
      <c r="K12325" s="36"/>
      <c r="L12325" s="37"/>
      <c r="M12325" s="37"/>
      <c r="N12325" s="37"/>
      <c r="O12325" s="37"/>
      <c r="P12325" s="36"/>
      <c r="S12325" s="36"/>
      <c r="T12325" s="36"/>
      <c r="U12325" s="36"/>
      <c r="V12325" s="36"/>
    </row>
    <row r="12326" spans="11:22" x14ac:dyDescent="0.25">
      <c r="K12326" s="36"/>
      <c r="L12326" s="37"/>
      <c r="M12326" s="37"/>
      <c r="N12326" s="37"/>
      <c r="O12326" s="37"/>
      <c r="P12326" s="36"/>
      <c r="S12326" s="36"/>
      <c r="T12326" s="36"/>
      <c r="U12326" s="36"/>
      <c r="V12326" s="36"/>
    </row>
    <row r="12327" spans="11:22" x14ac:dyDescent="0.25">
      <c r="K12327" s="36"/>
      <c r="L12327" s="37"/>
      <c r="M12327" s="37"/>
      <c r="N12327" s="37"/>
      <c r="O12327" s="37"/>
      <c r="P12327" s="36"/>
      <c r="S12327" s="36"/>
      <c r="T12327" s="36"/>
      <c r="U12327" s="36"/>
      <c r="V12327" s="36"/>
    </row>
    <row r="12328" spans="11:22" x14ac:dyDescent="0.25">
      <c r="K12328" s="36"/>
      <c r="L12328" s="37"/>
      <c r="M12328" s="37"/>
      <c r="N12328" s="37"/>
      <c r="O12328" s="37"/>
      <c r="P12328" s="36"/>
      <c r="S12328" s="36"/>
      <c r="T12328" s="36"/>
      <c r="U12328" s="36"/>
      <c r="V12328" s="36"/>
    </row>
    <row r="12329" spans="11:22" x14ac:dyDescent="0.25">
      <c r="K12329" s="36"/>
      <c r="L12329" s="37"/>
      <c r="M12329" s="37"/>
      <c r="N12329" s="37"/>
      <c r="O12329" s="37"/>
      <c r="P12329" s="36"/>
      <c r="S12329" s="36"/>
      <c r="T12329" s="36"/>
      <c r="U12329" s="36"/>
      <c r="V12329" s="36"/>
    </row>
    <row r="12330" spans="11:22" x14ac:dyDescent="0.25">
      <c r="K12330" s="36"/>
      <c r="L12330" s="37"/>
      <c r="M12330" s="37"/>
      <c r="N12330" s="37"/>
      <c r="O12330" s="37"/>
      <c r="P12330" s="36"/>
      <c r="S12330" s="36"/>
      <c r="T12330" s="36"/>
      <c r="U12330" s="36"/>
      <c r="V12330" s="36"/>
    </row>
    <row r="12331" spans="11:22" x14ac:dyDescent="0.25">
      <c r="K12331" s="36"/>
      <c r="L12331" s="37"/>
      <c r="M12331" s="37"/>
      <c r="N12331" s="37"/>
      <c r="O12331" s="37"/>
      <c r="P12331" s="36"/>
      <c r="S12331" s="36"/>
      <c r="T12331" s="36"/>
      <c r="U12331" s="36"/>
      <c r="V12331" s="36"/>
    </row>
    <row r="12332" spans="11:22" x14ac:dyDescent="0.25">
      <c r="K12332" s="36"/>
      <c r="L12332" s="37"/>
      <c r="M12332" s="37"/>
      <c r="N12332" s="37"/>
      <c r="O12332" s="37"/>
      <c r="P12332" s="36"/>
      <c r="S12332" s="36"/>
      <c r="T12332" s="36"/>
      <c r="U12332" s="36"/>
      <c r="V12332" s="36"/>
    </row>
    <row r="12333" spans="11:22" x14ac:dyDescent="0.25">
      <c r="K12333" s="36"/>
      <c r="L12333" s="37"/>
      <c r="M12333" s="37"/>
      <c r="N12333" s="37"/>
      <c r="O12333" s="37"/>
      <c r="P12333" s="36"/>
      <c r="S12333" s="36"/>
      <c r="T12333" s="36"/>
      <c r="U12333" s="36"/>
      <c r="V12333" s="36"/>
    </row>
    <row r="12334" spans="11:22" x14ac:dyDescent="0.25">
      <c r="K12334" s="36"/>
      <c r="L12334" s="37"/>
      <c r="M12334" s="37"/>
      <c r="N12334" s="37"/>
      <c r="O12334" s="37"/>
      <c r="P12334" s="36"/>
      <c r="S12334" s="36"/>
      <c r="T12334" s="36"/>
      <c r="U12334" s="36"/>
      <c r="V12334" s="36"/>
    </row>
    <row r="12335" spans="11:22" x14ac:dyDescent="0.25">
      <c r="K12335" s="36"/>
      <c r="L12335" s="37"/>
      <c r="M12335" s="37"/>
      <c r="N12335" s="37"/>
      <c r="O12335" s="37"/>
      <c r="P12335" s="36"/>
      <c r="S12335" s="36"/>
      <c r="T12335" s="36"/>
      <c r="U12335" s="36"/>
      <c r="V12335" s="36"/>
    </row>
    <row r="12336" spans="11:22" x14ac:dyDescent="0.25">
      <c r="K12336" s="36"/>
      <c r="L12336" s="37"/>
      <c r="M12336" s="37"/>
      <c r="N12336" s="37"/>
      <c r="O12336" s="37"/>
      <c r="P12336" s="36"/>
      <c r="S12336" s="36"/>
      <c r="T12336" s="36"/>
      <c r="U12336" s="36"/>
      <c r="V12336" s="36"/>
    </row>
    <row r="12337" spans="11:22" x14ac:dyDescent="0.25">
      <c r="K12337" s="36"/>
      <c r="L12337" s="37"/>
      <c r="M12337" s="37"/>
      <c r="N12337" s="37"/>
      <c r="O12337" s="37"/>
      <c r="P12337" s="36"/>
      <c r="S12337" s="36"/>
      <c r="T12337" s="36"/>
      <c r="U12337" s="36"/>
      <c r="V12337" s="36"/>
    </row>
    <row r="12338" spans="11:22" x14ac:dyDescent="0.25">
      <c r="K12338" s="36"/>
      <c r="L12338" s="37"/>
      <c r="M12338" s="37"/>
      <c r="N12338" s="37"/>
      <c r="O12338" s="37"/>
      <c r="P12338" s="36"/>
      <c r="S12338" s="36"/>
      <c r="T12338" s="36"/>
      <c r="U12338" s="36"/>
      <c r="V12338" s="36"/>
    </row>
    <row r="12339" spans="11:22" x14ac:dyDescent="0.25">
      <c r="K12339" s="36"/>
      <c r="L12339" s="37"/>
      <c r="M12339" s="37"/>
      <c r="N12339" s="37"/>
      <c r="O12339" s="37"/>
      <c r="P12339" s="36"/>
      <c r="S12339" s="36"/>
      <c r="T12339" s="36"/>
      <c r="U12339" s="36"/>
      <c r="V12339" s="36"/>
    </row>
    <row r="12340" spans="11:22" x14ac:dyDescent="0.25">
      <c r="K12340" s="36"/>
      <c r="L12340" s="37"/>
      <c r="M12340" s="37"/>
      <c r="N12340" s="37"/>
      <c r="O12340" s="37"/>
      <c r="P12340" s="36"/>
      <c r="S12340" s="36"/>
      <c r="T12340" s="36"/>
      <c r="U12340" s="36"/>
      <c r="V12340" s="36"/>
    </row>
    <row r="12341" spans="11:22" x14ac:dyDescent="0.25">
      <c r="K12341" s="36"/>
      <c r="L12341" s="37"/>
      <c r="M12341" s="37"/>
      <c r="N12341" s="37"/>
      <c r="O12341" s="37"/>
      <c r="P12341" s="36"/>
      <c r="S12341" s="36"/>
      <c r="T12341" s="36"/>
      <c r="U12341" s="36"/>
      <c r="V12341" s="36"/>
    </row>
    <row r="12342" spans="11:22" x14ac:dyDescent="0.25">
      <c r="K12342" s="36"/>
      <c r="L12342" s="37"/>
      <c r="M12342" s="37"/>
      <c r="N12342" s="37"/>
      <c r="O12342" s="37"/>
      <c r="P12342" s="36"/>
      <c r="S12342" s="36"/>
      <c r="T12342" s="36"/>
      <c r="U12342" s="36"/>
      <c r="V12342" s="36"/>
    </row>
    <row r="12343" spans="11:22" x14ac:dyDescent="0.25">
      <c r="K12343" s="36"/>
      <c r="L12343" s="37"/>
      <c r="M12343" s="37"/>
      <c r="N12343" s="37"/>
      <c r="O12343" s="37"/>
      <c r="P12343" s="36"/>
      <c r="S12343" s="36"/>
      <c r="T12343" s="36"/>
      <c r="U12343" s="36"/>
      <c r="V12343" s="36"/>
    </row>
    <row r="12344" spans="11:22" x14ac:dyDescent="0.25">
      <c r="K12344" s="36"/>
      <c r="L12344" s="37"/>
      <c r="M12344" s="37"/>
      <c r="N12344" s="37"/>
      <c r="O12344" s="37"/>
      <c r="P12344" s="36"/>
      <c r="S12344" s="36"/>
      <c r="T12344" s="36"/>
      <c r="U12344" s="36"/>
      <c r="V12344" s="36"/>
    </row>
    <row r="12345" spans="11:22" x14ac:dyDescent="0.25">
      <c r="K12345" s="36"/>
      <c r="L12345" s="37"/>
      <c r="M12345" s="37"/>
      <c r="N12345" s="37"/>
      <c r="O12345" s="37"/>
      <c r="P12345" s="36"/>
      <c r="S12345" s="36"/>
      <c r="T12345" s="36"/>
      <c r="U12345" s="36"/>
      <c r="V12345" s="36"/>
    </row>
    <row r="12346" spans="11:22" x14ac:dyDescent="0.25">
      <c r="K12346" s="36"/>
      <c r="L12346" s="37"/>
      <c r="M12346" s="37"/>
      <c r="N12346" s="37"/>
      <c r="O12346" s="37"/>
      <c r="P12346" s="36"/>
      <c r="S12346" s="36"/>
      <c r="T12346" s="36"/>
      <c r="U12346" s="36"/>
      <c r="V12346" s="36"/>
    </row>
    <row r="12347" spans="11:22" x14ac:dyDescent="0.25">
      <c r="K12347" s="36"/>
      <c r="L12347" s="37"/>
      <c r="M12347" s="37"/>
      <c r="N12347" s="37"/>
      <c r="O12347" s="37"/>
      <c r="P12347" s="36"/>
      <c r="S12347" s="36"/>
      <c r="T12347" s="36"/>
      <c r="U12347" s="36"/>
      <c r="V12347" s="36"/>
    </row>
    <row r="12348" spans="11:22" x14ac:dyDescent="0.25">
      <c r="K12348" s="36"/>
      <c r="L12348" s="37"/>
      <c r="M12348" s="37"/>
      <c r="N12348" s="37"/>
      <c r="O12348" s="37"/>
      <c r="P12348" s="36"/>
      <c r="S12348" s="36"/>
      <c r="T12348" s="36"/>
      <c r="U12348" s="36"/>
      <c r="V12348" s="36"/>
    </row>
    <row r="12349" spans="11:22" x14ac:dyDescent="0.25">
      <c r="K12349" s="36"/>
      <c r="L12349" s="37"/>
      <c r="M12349" s="37"/>
      <c r="N12349" s="37"/>
      <c r="O12349" s="37"/>
      <c r="P12349" s="36"/>
      <c r="S12349" s="36"/>
      <c r="T12349" s="36"/>
      <c r="U12349" s="36"/>
      <c r="V12349" s="36"/>
    </row>
    <row r="12350" spans="11:22" x14ac:dyDescent="0.25">
      <c r="K12350" s="36"/>
      <c r="L12350" s="37"/>
      <c r="M12350" s="37"/>
      <c r="N12350" s="37"/>
      <c r="O12350" s="37"/>
      <c r="P12350" s="36"/>
      <c r="S12350" s="36"/>
      <c r="T12350" s="36"/>
      <c r="U12350" s="36"/>
      <c r="V12350" s="36"/>
    </row>
    <row r="12351" spans="11:22" x14ac:dyDescent="0.25">
      <c r="K12351" s="36"/>
      <c r="L12351" s="37"/>
      <c r="M12351" s="37"/>
      <c r="N12351" s="37"/>
      <c r="O12351" s="37"/>
      <c r="P12351" s="36"/>
      <c r="S12351" s="36"/>
      <c r="T12351" s="36"/>
      <c r="U12351" s="36"/>
      <c r="V12351" s="36"/>
    </row>
    <row r="12352" spans="11:22" x14ac:dyDescent="0.25">
      <c r="K12352" s="36"/>
      <c r="L12352" s="37"/>
      <c r="M12352" s="37"/>
      <c r="N12352" s="37"/>
      <c r="O12352" s="37"/>
      <c r="P12352" s="36"/>
      <c r="S12352" s="36"/>
      <c r="T12352" s="36"/>
      <c r="U12352" s="36"/>
      <c r="V12352" s="36"/>
    </row>
    <row r="12353" spans="11:22" x14ac:dyDescent="0.25">
      <c r="K12353" s="36"/>
      <c r="L12353" s="37"/>
      <c r="M12353" s="37"/>
      <c r="N12353" s="37"/>
      <c r="O12353" s="37"/>
      <c r="P12353" s="36"/>
      <c r="S12353" s="36"/>
      <c r="T12353" s="36"/>
      <c r="U12353" s="36"/>
      <c r="V12353" s="36"/>
    </row>
    <row r="12354" spans="11:22" x14ac:dyDescent="0.25">
      <c r="K12354" s="36"/>
      <c r="L12354" s="37"/>
      <c r="M12354" s="37"/>
      <c r="N12354" s="37"/>
      <c r="O12354" s="37"/>
      <c r="P12354" s="36"/>
      <c r="S12354" s="36"/>
      <c r="T12354" s="36"/>
      <c r="U12354" s="36"/>
      <c r="V12354" s="36"/>
    </row>
    <row r="12355" spans="11:22" x14ac:dyDescent="0.25">
      <c r="K12355" s="36"/>
      <c r="L12355" s="37"/>
      <c r="M12355" s="37"/>
      <c r="N12355" s="37"/>
      <c r="O12355" s="37"/>
      <c r="P12355" s="36"/>
      <c r="S12355" s="36"/>
      <c r="T12355" s="36"/>
      <c r="U12355" s="36"/>
      <c r="V12355" s="36"/>
    </row>
    <row r="12356" spans="11:22" x14ac:dyDescent="0.25">
      <c r="K12356" s="36"/>
      <c r="L12356" s="37"/>
      <c r="M12356" s="37"/>
      <c r="N12356" s="37"/>
      <c r="O12356" s="37"/>
      <c r="P12356" s="36"/>
      <c r="S12356" s="36"/>
      <c r="T12356" s="36"/>
      <c r="U12356" s="36"/>
      <c r="V12356" s="36"/>
    </row>
    <row r="12357" spans="11:22" x14ac:dyDescent="0.25">
      <c r="K12357" s="36"/>
      <c r="L12357" s="37"/>
      <c r="M12357" s="37"/>
      <c r="N12357" s="37"/>
      <c r="O12357" s="37"/>
      <c r="P12357" s="36"/>
      <c r="S12357" s="36"/>
      <c r="T12357" s="36"/>
      <c r="U12357" s="36"/>
      <c r="V12357" s="36"/>
    </row>
    <row r="12358" spans="11:22" x14ac:dyDescent="0.25">
      <c r="K12358" s="36"/>
      <c r="L12358" s="37"/>
      <c r="M12358" s="37"/>
      <c r="N12358" s="37"/>
      <c r="O12358" s="37"/>
      <c r="P12358" s="36"/>
      <c r="S12358" s="36"/>
      <c r="T12358" s="36"/>
      <c r="U12358" s="36"/>
      <c r="V12358" s="36"/>
    </row>
    <row r="12359" spans="11:22" x14ac:dyDescent="0.25">
      <c r="K12359" s="36"/>
      <c r="L12359" s="37"/>
      <c r="M12359" s="37"/>
      <c r="N12359" s="37"/>
      <c r="O12359" s="37"/>
      <c r="P12359" s="36"/>
      <c r="S12359" s="36"/>
      <c r="T12359" s="36"/>
      <c r="U12359" s="36"/>
      <c r="V12359" s="36"/>
    </row>
    <row r="12360" spans="11:22" x14ac:dyDescent="0.25">
      <c r="K12360" s="36"/>
      <c r="L12360" s="37"/>
      <c r="M12360" s="37"/>
      <c r="N12360" s="37"/>
      <c r="O12360" s="37"/>
      <c r="P12360" s="36"/>
      <c r="S12360" s="36"/>
      <c r="T12360" s="36"/>
      <c r="U12360" s="36"/>
      <c r="V12360" s="36"/>
    </row>
    <row r="12361" spans="11:22" x14ac:dyDescent="0.25">
      <c r="K12361" s="36"/>
      <c r="L12361" s="37"/>
      <c r="M12361" s="37"/>
      <c r="N12361" s="37"/>
      <c r="O12361" s="37"/>
      <c r="P12361" s="36"/>
      <c r="S12361" s="36"/>
      <c r="T12361" s="36"/>
      <c r="U12361" s="36"/>
      <c r="V12361" s="36"/>
    </row>
    <row r="12362" spans="11:22" x14ac:dyDescent="0.25">
      <c r="K12362" s="36"/>
      <c r="L12362" s="37"/>
      <c r="M12362" s="37"/>
      <c r="N12362" s="37"/>
      <c r="O12362" s="37"/>
      <c r="P12362" s="36"/>
      <c r="S12362" s="36"/>
      <c r="T12362" s="36"/>
      <c r="U12362" s="36"/>
      <c r="V12362" s="36"/>
    </row>
    <row r="12363" spans="11:22" x14ac:dyDescent="0.25">
      <c r="K12363" s="36"/>
      <c r="L12363" s="37"/>
      <c r="M12363" s="37"/>
      <c r="N12363" s="37"/>
      <c r="O12363" s="37"/>
      <c r="P12363" s="36"/>
      <c r="S12363" s="36"/>
      <c r="T12363" s="36"/>
      <c r="U12363" s="36"/>
      <c r="V12363" s="36"/>
    </row>
    <row r="12364" spans="11:22" x14ac:dyDescent="0.25">
      <c r="K12364" s="36"/>
      <c r="L12364" s="37"/>
      <c r="M12364" s="37"/>
      <c r="N12364" s="37"/>
      <c r="O12364" s="37"/>
      <c r="P12364" s="36"/>
      <c r="S12364" s="36"/>
      <c r="T12364" s="36"/>
      <c r="U12364" s="36"/>
      <c r="V12364" s="36"/>
    </row>
    <row r="12365" spans="11:22" x14ac:dyDescent="0.25">
      <c r="K12365" s="36"/>
      <c r="L12365" s="37"/>
      <c r="M12365" s="37"/>
      <c r="N12365" s="37"/>
      <c r="O12365" s="37"/>
      <c r="P12365" s="36"/>
      <c r="S12365" s="36"/>
      <c r="T12365" s="36"/>
      <c r="U12365" s="36"/>
      <c r="V12365" s="36"/>
    </row>
    <row r="12366" spans="11:22" x14ac:dyDescent="0.25">
      <c r="K12366" s="36"/>
      <c r="L12366" s="37"/>
      <c r="M12366" s="37"/>
      <c r="N12366" s="37"/>
      <c r="O12366" s="37"/>
      <c r="P12366" s="36"/>
      <c r="S12366" s="36"/>
      <c r="T12366" s="36"/>
      <c r="U12366" s="36"/>
      <c r="V12366" s="36"/>
    </row>
    <row r="12367" spans="11:22" x14ac:dyDescent="0.25">
      <c r="K12367" s="36"/>
      <c r="L12367" s="37"/>
      <c r="M12367" s="37"/>
      <c r="N12367" s="37"/>
      <c r="O12367" s="37"/>
      <c r="P12367" s="36"/>
      <c r="S12367" s="36"/>
      <c r="T12367" s="36"/>
      <c r="U12367" s="36"/>
      <c r="V12367" s="36"/>
    </row>
    <row r="12368" spans="11:22" x14ac:dyDescent="0.25">
      <c r="K12368" s="36"/>
      <c r="L12368" s="37"/>
      <c r="M12368" s="37"/>
      <c r="N12368" s="37"/>
      <c r="O12368" s="37"/>
      <c r="P12368" s="36"/>
      <c r="S12368" s="36"/>
      <c r="T12368" s="36"/>
      <c r="U12368" s="36"/>
      <c r="V12368" s="36"/>
    </row>
    <row r="12369" spans="11:22" x14ac:dyDescent="0.25">
      <c r="K12369" s="36"/>
      <c r="L12369" s="37"/>
      <c r="M12369" s="37"/>
      <c r="N12369" s="37"/>
      <c r="O12369" s="37"/>
      <c r="P12369" s="36"/>
      <c r="S12369" s="36"/>
      <c r="T12369" s="36"/>
      <c r="U12369" s="36"/>
      <c r="V12369" s="36"/>
    </row>
    <row r="12370" spans="11:22" x14ac:dyDescent="0.25">
      <c r="K12370" s="36"/>
      <c r="L12370" s="37"/>
      <c r="M12370" s="37"/>
      <c r="N12370" s="37"/>
      <c r="O12370" s="37"/>
      <c r="P12370" s="36"/>
      <c r="S12370" s="36"/>
      <c r="T12370" s="36"/>
      <c r="U12370" s="36"/>
      <c r="V12370" s="36"/>
    </row>
    <row r="12371" spans="11:22" x14ac:dyDescent="0.25">
      <c r="K12371" s="36"/>
      <c r="L12371" s="37"/>
      <c r="M12371" s="37"/>
      <c r="N12371" s="37"/>
      <c r="O12371" s="37"/>
      <c r="P12371" s="36"/>
      <c r="S12371" s="36"/>
      <c r="T12371" s="36"/>
      <c r="U12371" s="36"/>
      <c r="V12371" s="36"/>
    </row>
    <row r="12372" spans="11:22" x14ac:dyDescent="0.25">
      <c r="K12372" s="36"/>
      <c r="L12372" s="37"/>
      <c r="M12372" s="37"/>
      <c r="N12372" s="37"/>
      <c r="O12372" s="37"/>
      <c r="P12372" s="36"/>
      <c r="S12372" s="36"/>
      <c r="T12372" s="36"/>
      <c r="U12372" s="36"/>
      <c r="V12372" s="36"/>
    </row>
    <row r="12373" spans="11:22" x14ac:dyDescent="0.25">
      <c r="K12373" s="36"/>
      <c r="L12373" s="37"/>
      <c r="M12373" s="37"/>
      <c r="N12373" s="37"/>
      <c r="O12373" s="37"/>
      <c r="P12373" s="36"/>
      <c r="S12373" s="36"/>
      <c r="T12373" s="36"/>
      <c r="U12373" s="36"/>
      <c r="V12373" s="36"/>
    </row>
    <row r="12374" spans="11:22" x14ac:dyDescent="0.25">
      <c r="K12374" s="36"/>
      <c r="L12374" s="37"/>
      <c r="M12374" s="37"/>
      <c r="N12374" s="37"/>
      <c r="O12374" s="37"/>
      <c r="P12374" s="36"/>
      <c r="S12374" s="36"/>
      <c r="T12374" s="36"/>
      <c r="U12374" s="36"/>
      <c r="V12374" s="36"/>
    </row>
    <row r="12375" spans="11:22" x14ac:dyDescent="0.25">
      <c r="K12375" s="36"/>
      <c r="L12375" s="37"/>
      <c r="M12375" s="37"/>
      <c r="N12375" s="37"/>
      <c r="O12375" s="37"/>
      <c r="P12375" s="36"/>
      <c r="S12375" s="36"/>
      <c r="T12375" s="36"/>
      <c r="U12375" s="36"/>
      <c r="V12375" s="36"/>
    </row>
    <row r="12376" spans="11:22" x14ac:dyDescent="0.25">
      <c r="K12376" s="36"/>
      <c r="L12376" s="37"/>
      <c r="M12376" s="37"/>
      <c r="N12376" s="37"/>
      <c r="O12376" s="37"/>
      <c r="P12376" s="36"/>
      <c r="S12376" s="36"/>
      <c r="T12376" s="36"/>
      <c r="U12376" s="36"/>
      <c r="V12376" s="36"/>
    </row>
    <row r="12377" spans="11:22" x14ac:dyDescent="0.25">
      <c r="K12377" s="36"/>
      <c r="L12377" s="37"/>
      <c r="M12377" s="37"/>
      <c r="N12377" s="37"/>
      <c r="O12377" s="37"/>
      <c r="P12377" s="36"/>
      <c r="S12377" s="36"/>
      <c r="T12377" s="36"/>
      <c r="U12377" s="36"/>
      <c r="V12377" s="36"/>
    </row>
    <row r="12378" spans="11:22" x14ac:dyDescent="0.25">
      <c r="K12378" s="36"/>
      <c r="L12378" s="37"/>
      <c r="M12378" s="37"/>
      <c r="N12378" s="37"/>
      <c r="O12378" s="37"/>
      <c r="P12378" s="36"/>
      <c r="S12378" s="36"/>
      <c r="T12378" s="36"/>
      <c r="U12378" s="36"/>
      <c r="V12378" s="36"/>
    </row>
    <row r="12379" spans="11:22" x14ac:dyDescent="0.25">
      <c r="K12379" s="36"/>
      <c r="L12379" s="37"/>
      <c r="M12379" s="37"/>
      <c r="N12379" s="37"/>
      <c r="O12379" s="37"/>
      <c r="P12379" s="36"/>
      <c r="S12379" s="36"/>
      <c r="T12379" s="36"/>
      <c r="U12379" s="36"/>
      <c r="V12379" s="36"/>
    </row>
    <row r="12380" spans="11:22" x14ac:dyDescent="0.25">
      <c r="K12380" s="36"/>
      <c r="L12380" s="37"/>
      <c r="M12380" s="37"/>
      <c r="N12380" s="37"/>
      <c r="O12380" s="37"/>
      <c r="P12380" s="36"/>
      <c r="S12380" s="36"/>
      <c r="T12380" s="36"/>
      <c r="U12380" s="36"/>
      <c r="V12380" s="36"/>
    </row>
    <row r="12381" spans="11:22" x14ac:dyDescent="0.25">
      <c r="K12381" s="36"/>
      <c r="L12381" s="37"/>
      <c r="M12381" s="37"/>
      <c r="N12381" s="37"/>
      <c r="O12381" s="37"/>
      <c r="P12381" s="36"/>
      <c r="S12381" s="36"/>
      <c r="T12381" s="36"/>
      <c r="U12381" s="36"/>
      <c r="V12381" s="36"/>
    </row>
    <row r="12382" spans="11:22" x14ac:dyDescent="0.25">
      <c r="K12382" s="36"/>
      <c r="L12382" s="37"/>
      <c r="M12382" s="37"/>
      <c r="N12382" s="37"/>
      <c r="O12382" s="37"/>
      <c r="P12382" s="36"/>
      <c r="S12382" s="36"/>
      <c r="T12382" s="36"/>
      <c r="U12382" s="36"/>
      <c r="V12382" s="36"/>
    </row>
    <row r="12383" spans="11:22" x14ac:dyDescent="0.25">
      <c r="K12383" s="36"/>
      <c r="L12383" s="37"/>
      <c r="M12383" s="37"/>
      <c r="N12383" s="37"/>
      <c r="O12383" s="37"/>
      <c r="P12383" s="36"/>
      <c r="S12383" s="36"/>
      <c r="T12383" s="36"/>
      <c r="U12383" s="36"/>
      <c r="V12383" s="36"/>
    </row>
    <row r="12384" spans="11:22" x14ac:dyDescent="0.25">
      <c r="K12384" s="36"/>
      <c r="L12384" s="37"/>
      <c r="M12384" s="37"/>
      <c r="N12384" s="37"/>
      <c r="O12384" s="37"/>
      <c r="P12384" s="36"/>
      <c r="S12384" s="36"/>
      <c r="T12384" s="36"/>
      <c r="U12384" s="36"/>
      <c r="V12384" s="36"/>
    </row>
    <row r="12385" spans="11:22" x14ac:dyDescent="0.25">
      <c r="K12385" s="36"/>
      <c r="L12385" s="37"/>
      <c r="M12385" s="37"/>
      <c r="N12385" s="37"/>
      <c r="O12385" s="37"/>
      <c r="P12385" s="36"/>
      <c r="S12385" s="36"/>
      <c r="T12385" s="36"/>
      <c r="U12385" s="36"/>
      <c r="V12385" s="36"/>
    </row>
    <row r="12386" spans="11:22" x14ac:dyDescent="0.25">
      <c r="K12386" s="36"/>
      <c r="L12386" s="37"/>
      <c r="M12386" s="37"/>
      <c r="N12386" s="37"/>
      <c r="O12386" s="37"/>
      <c r="P12386" s="36"/>
      <c r="S12386" s="36"/>
      <c r="T12386" s="36"/>
      <c r="U12386" s="36"/>
      <c r="V12386" s="36"/>
    </row>
    <row r="12387" spans="11:22" x14ac:dyDescent="0.25">
      <c r="K12387" s="36"/>
      <c r="L12387" s="37"/>
      <c r="M12387" s="37"/>
      <c r="N12387" s="37"/>
      <c r="O12387" s="37"/>
      <c r="P12387" s="36"/>
      <c r="S12387" s="36"/>
      <c r="T12387" s="36"/>
      <c r="U12387" s="36"/>
      <c r="V12387" s="36"/>
    </row>
    <row r="12388" spans="11:22" x14ac:dyDescent="0.25">
      <c r="K12388" s="36"/>
      <c r="L12388" s="37"/>
      <c r="M12388" s="37"/>
      <c r="N12388" s="37"/>
      <c r="O12388" s="37"/>
      <c r="P12388" s="36"/>
      <c r="S12388" s="36"/>
      <c r="T12388" s="36"/>
      <c r="U12388" s="36"/>
      <c r="V12388" s="36"/>
    </row>
    <row r="12389" spans="11:22" x14ac:dyDescent="0.25">
      <c r="K12389" s="36"/>
      <c r="L12389" s="37"/>
      <c r="M12389" s="37"/>
      <c r="N12389" s="37"/>
      <c r="O12389" s="37"/>
      <c r="P12389" s="36"/>
      <c r="S12389" s="36"/>
      <c r="T12389" s="36"/>
      <c r="U12389" s="36"/>
      <c r="V12389" s="36"/>
    </row>
    <row r="12390" spans="11:22" x14ac:dyDescent="0.25">
      <c r="K12390" s="36"/>
      <c r="L12390" s="37"/>
      <c r="M12390" s="37"/>
      <c r="N12390" s="37"/>
      <c r="O12390" s="37"/>
      <c r="P12390" s="36"/>
      <c r="S12390" s="36"/>
      <c r="T12390" s="36"/>
      <c r="U12390" s="36"/>
      <c r="V12390" s="36"/>
    </row>
    <row r="12391" spans="11:22" x14ac:dyDescent="0.25">
      <c r="K12391" s="36"/>
      <c r="L12391" s="37"/>
      <c r="M12391" s="37"/>
      <c r="N12391" s="37"/>
      <c r="O12391" s="37"/>
      <c r="P12391" s="36"/>
      <c r="S12391" s="36"/>
      <c r="T12391" s="36"/>
      <c r="U12391" s="36"/>
      <c r="V12391" s="36"/>
    </row>
    <row r="12392" spans="11:22" x14ac:dyDescent="0.25">
      <c r="K12392" s="36"/>
      <c r="L12392" s="37"/>
      <c r="M12392" s="37"/>
      <c r="N12392" s="37"/>
      <c r="O12392" s="37"/>
      <c r="P12392" s="36"/>
      <c r="S12392" s="36"/>
      <c r="T12392" s="36"/>
      <c r="U12392" s="36"/>
      <c r="V12392" s="36"/>
    </row>
    <row r="12393" spans="11:22" x14ac:dyDescent="0.25">
      <c r="K12393" s="36"/>
      <c r="L12393" s="37"/>
      <c r="M12393" s="37"/>
      <c r="N12393" s="37"/>
      <c r="O12393" s="37"/>
      <c r="P12393" s="36"/>
      <c r="S12393" s="36"/>
      <c r="T12393" s="36"/>
      <c r="U12393" s="36"/>
      <c r="V12393" s="36"/>
    </row>
    <row r="12394" spans="11:22" x14ac:dyDescent="0.25">
      <c r="K12394" s="36"/>
      <c r="L12394" s="37"/>
      <c r="M12394" s="37"/>
      <c r="N12394" s="37"/>
      <c r="O12394" s="37"/>
      <c r="P12394" s="36"/>
      <c r="S12394" s="36"/>
      <c r="T12394" s="36"/>
      <c r="U12394" s="36"/>
      <c r="V12394" s="36"/>
    </row>
    <row r="12395" spans="11:22" x14ac:dyDescent="0.25">
      <c r="K12395" s="36"/>
      <c r="L12395" s="37"/>
      <c r="M12395" s="37"/>
      <c r="N12395" s="37"/>
      <c r="O12395" s="37"/>
      <c r="P12395" s="36"/>
      <c r="S12395" s="36"/>
      <c r="T12395" s="36"/>
      <c r="U12395" s="36"/>
      <c r="V12395" s="36"/>
    </row>
    <row r="12396" spans="11:22" x14ac:dyDescent="0.25">
      <c r="K12396" s="36"/>
      <c r="L12396" s="37"/>
      <c r="M12396" s="37"/>
      <c r="N12396" s="37"/>
      <c r="O12396" s="37"/>
      <c r="P12396" s="36"/>
      <c r="S12396" s="36"/>
      <c r="T12396" s="36"/>
      <c r="U12396" s="36"/>
      <c r="V12396" s="36"/>
    </row>
    <row r="12397" spans="11:22" x14ac:dyDescent="0.25">
      <c r="K12397" s="36"/>
      <c r="L12397" s="37"/>
      <c r="M12397" s="37"/>
      <c r="N12397" s="37"/>
      <c r="O12397" s="37"/>
      <c r="P12397" s="36"/>
      <c r="S12397" s="36"/>
      <c r="T12397" s="36"/>
      <c r="U12397" s="36"/>
      <c r="V12397" s="36"/>
    </row>
    <row r="12398" spans="11:22" x14ac:dyDescent="0.25">
      <c r="K12398" s="36"/>
      <c r="L12398" s="37"/>
      <c r="M12398" s="37"/>
      <c r="N12398" s="37"/>
      <c r="O12398" s="37"/>
      <c r="P12398" s="36"/>
      <c r="S12398" s="36"/>
      <c r="T12398" s="36"/>
      <c r="U12398" s="36"/>
      <c r="V12398" s="36"/>
    </row>
    <row r="12399" spans="11:22" x14ac:dyDescent="0.25">
      <c r="K12399" s="36"/>
      <c r="L12399" s="37"/>
      <c r="M12399" s="37"/>
      <c r="N12399" s="37"/>
      <c r="O12399" s="37"/>
      <c r="P12399" s="36"/>
      <c r="S12399" s="36"/>
      <c r="T12399" s="36"/>
      <c r="U12399" s="36"/>
      <c r="V12399" s="36"/>
    </row>
    <row r="12400" spans="11:22" x14ac:dyDescent="0.25">
      <c r="K12400" s="36"/>
      <c r="L12400" s="37"/>
      <c r="M12400" s="37"/>
      <c r="N12400" s="37"/>
      <c r="O12400" s="37"/>
      <c r="P12400" s="36"/>
      <c r="S12400" s="36"/>
      <c r="T12400" s="36"/>
      <c r="U12400" s="36"/>
      <c r="V12400" s="36"/>
    </row>
    <row r="12401" spans="11:22" x14ac:dyDescent="0.25">
      <c r="K12401" s="36"/>
      <c r="L12401" s="37"/>
      <c r="M12401" s="37"/>
      <c r="N12401" s="37"/>
      <c r="O12401" s="37"/>
      <c r="P12401" s="36"/>
      <c r="S12401" s="36"/>
      <c r="T12401" s="36"/>
      <c r="U12401" s="36"/>
      <c r="V12401" s="36"/>
    </row>
    <row r="12402" spans="11:22" x14ac:dyDescent="0.25">
      <c r="K12402" s="36"/>
      <c r="L12402" s="37"/>
      <c r="M12402" s="37"/>
      <c r="N12402" s="37"/>
      <c r="O12402" s="37"/>
      <c r="P12402" s="36"/>
      <c r="S12402" s="36"/>
      <c r="T12402" s="36"/>
      <c r="U12402" s="36"/>
      <c r="V12402" s="36"/>
    </row>
    <row r="12403" spans="11:22" x14ac:dyDescent="0.25">
      <c r="K12403" s="36"/>
      <c r="L12403" s="37"/>
      <c r="M12403" s="37"/>
      <c r="N12403" s="37"/>
      <c r="O12403" s="37"/>
      <c r="P12403" s="36"/>
      <c r="S12403" s="36"/>
      <c r="T12403" s="36"/>
      <c r="U12403" s="36"/>
      <c r="V12403" s="36"/>
    </row>
    <row r="12404" spans="11:22" x14ac:dyDescent="0.25">
      <c r="K12404" s="36"/>
      <c r="L12404" s="37"/>
      <c r="M12404" s="37"/>
      <c r="N12404" s="37"/>
      <c r="O12404" s="37"/>
      <c r="P12404" s="36"/>
      <c r="S12404" s="36"/>
      <c r="T12404" s="36"/>
      <c r="U12404" s="36"/>
      <c r="V12404" s="36"/>
    </row>
    <row r="12405" spans="11:22" x14ac:dyDescent="0.25">
      <c r="K12405" s="36"/>
      <c r="L12405" s="37"/>
      <c r="M12405" s="37"/>
      <c r="N12405" s="37"/>
      <c r="O12405" s="37"/>
      <c r="P12405" s="36"/>
      <c r="S12405" s="36"/>
      <c r="T12405" s="36"/>
      <c r="U12405" s="36"/>
      <c r="V12405" s="36"/>
    </row>
    <row r="12406" spans="11:22" x14ac:dyDescent="0.25">
      <c r="K12406" s="36"/>
      <c r="L12406" s="37"/>
      <c r="M12406" s="37"/>
      <c r="N12406" s="37"/>
      <c r="O12406" s="37"/>
      <c r="P12406" s="36"/>
      <c r="S12406" s="36"/>
      <c r="T12406" s="36"/>
      <c r="U12406" s="36"/>
      <c r="V12406" s="36"/>
    </row>
    <row r="12407" spans="11:22" x14ac:dyDescent="0.25">
      <c r="K12407" s="36"/>
      <c r="L12407" s="37"/>
      <c r="M12407" s="37"/>
      <c r="N12407" s="37"/>
      <c r="O12407" s="37"/>
      <c r="P12407" s="36"/>
      <c r="S12407" s="36"/>
      <c r="T12407" s="36"/>
      <c r="U12407" s="36"/>
      <c r="V12407" s="36"/>
    </row>
    <row r="12408" spans="11:22" x14ac:dyDescent="0.25">
      <c r="K12408" s="36"/>
      <c r="L12408" s="37"/>
      <c r="M12408" s="37"/>
      <c r="N12408" s="37"/>
      <c r="O12408" s="37"/>
      <c r="P12408" s="36"/>
      <c r="S12408" s="36"/>
      <c r="T12408" s="36"/>
      <c r="U12408" s="36"/>
      <c r="V12408" s="36"/>
    </row>
    <row r="12409" spans="11:22" x14ac:dyDescent="0.25">
      <c r="K12409" s="36"/>
      <c r="L12409" s="37"/>
      <c r="M12409" s="37"/>
      <c r="N12409" s="37"/>
      <c r="O12409" s="37"/>
      <c r="P12409" s="36"/>
      <c r="S12409" s="36"/>
      <c r="T12409" s="36"/>
      <c r="U12409" s="36"/>
      <c r="V12409" s="36"/>
    </row>
    <row r="12410" spans="11:22" x14ac:dyDescent="0.25">
      <c r="K12410" s="36"/>
      <c r="L12410" s="37"/>
      <c r="M12410" s="37"/>
      <c r="N12410" s="37"/>
      <c r="O12410" s="37"/>
      <c r="P12410" s="36"/>
      <c r="S12410" s="36"/>
      <c r="T12410" s="36"/>
      <c r="U12410" s="36"/>
      <c r="V12410" s="36"/>
    </row>
    <row r="12411" spans="11:22" x14ac:dyDescent="0.25">
      <c r="K12411" s="36"/>
      <c r="L12411" s="37"/>
      <c r="M12411" s="37"/>
      <c r="N12411" s="37"/>
      <c r="O12411" s="37"/>
      <c r="P12411" s="36"/>
      <c r="S12411" s="36"/>
      <c r="T12411" s="36"/>
      <c r="U12411" s="36"/>
      <c r="V12411" s="36"/>
    </row>
    <row r="12412" spans="11:22" x14ac:dyDescent="0.25">
      <c r="K12412" s="36"/>
      <c r="L12412" s="37"/>
      <c r="M12412" s="37"/>
      <c r="N12412" s="37"/>
      <c r="O12412" s="37"/>
      <c r="P12412" s="36"/>
      <c r="S12412" s="36"/>
      <c r="T12412" s="36"/>
      <c r="U12412" s="36"/>
      <c r="V12412" s="36"/>
    </row>
    <row r="12413" spans="11:22" x14ac:dyDescent="0.25">
      <c r="K12413" s="36"/>
      <c r="L12413" s="37"/>
      <c r="M12413" s="37"/>
      <c r="N12413" s="37"/>
      <c r="O12413" s="37"/>
      <c r="P12413" s="36"/>
      <c r="S12413" s="36"/>
      <c r="T12413" s="36"/>
      <c r="U12413" s="36"/>
      <c r="V12413" s="36"/>
    </row>
    <row r="12414" spans="11:22" x14ac:dyDescent="0.25">
      <c r="K12414" s="36"/>
      <c r="L12414" s="37"/>
      <c r="M12414" s="37"/>
      <c r="N12414" s="37"/>
      <c r="O12414" s="37"/>
      <c r="P12414" s="36"/>
      <c r="S12414" s="36"/>
      <c r="T12414" s="36"/>
      <c r="U12414" s="36"/>
      <c r="V12414" s="36"/>
    </row>
    <row r="12415" spans="11:22" x14ac:dyDescent="0.25">
      <c r="K12415" s="36"/>
      <c r="L12415" s="37"/>
      <c r="M12415" s="37"/>
      <c r="N12415" s="37"/>
      <c r="O12415" s="37"/>
      <c r="P12415" s="36"/>
      <c r="S12415" s="36"/>
      <c r="T12415" s="36"/>
      <c r="U12415" s="36"/>
      <c r="V12415" s="36"/>
    </row>
    <row r="12416" spans="11:22" x14ac:dyDescent="0.25">
      <c r="K12416" s="36"/>
      <c r="L12416" s="37"/>
      <c r="M12416" s="37"/>
      <c r="N12416" s="37"/>
      <c r="O12416" s="37"/>
      <c r="P12416" s="36"/>
      <c r="S12416" s="36"/>
      <c r="T12416" s="36"/>
      <c r="U12416" s="36"/>
      <c r="V12416" s="36"/>
    </row>
    <row r="12417" spans="11:22" x14ac:dyDescent="0.25">
      <c r="K12417" s="36"/>
      <c r="L12417" s="37"/>
      <c r="M12417" s="37"/>
      <c r="N12417" s="37"/>
      <c r="O12417" s="37"/>
      <c r="P12417" s="36"/>
      <c r="S12417" s="36"/>
      <c r="T12417" s="36"/>
      <c r="U12417" s="36"/>
      <c r="V12417" s="36"/>
    </row>
    <row r="12418" spans="11:22" x14ac:dyDescent="0.25">
      <c r="K12418" s="36"/>
      <c r="L12418" s="37"/>
      <c r="M12418" s="37"/>
      <c r="N12418" s="37"/>
      <c r="O12418" s="37"/>
      <c r="P12418" s="36"/>
      <c r="S12418" s="36"/>
      <c r="T12418" s="36"/>
      <c r="U12418" s="36"/>
      <c r="V12418" s="36"/>
    </row>
    <row r="12419" spans="11:22" x14ac:dyDescent="0.25">
      <c r="K12419" s="36"/>
      <c r="L12419" s="37"/>
      <c r="M12419" s="37"/>
      <c r="N12419" s="37"/>
      <c r="O12419" s="37"/>
      <c r="P12419" s="36"/>
      <c r="S12419" s="36"/>
      <c r="T12419" s="36"/>
      <c r="U12419" s="36"/>
      <c r="V12419" s="36"/>
    </row>
    <row r="12420" spans="11:22" x14ac:dyDescent="0.25">
      <c r="K12420" s="36"/>
      <c r="L12420" s="37"/>
      <c r="M12420" s="37"/>
      <c r="N12420" s="37"/>
      <c r="O12420" s="37"/>
      <c r="P12420" s="36"/>
      <c r="S12420" s="36"/>
      <c r="T12420" s="36"/>
      <c r="U12420" s="36"/>
      <c r="V12420" s="36"/>
    </row>
    <row r="12421" spans="11:22" x14ac:dyDescent="0.25">
      <c r="K12421" s="36"/>
      <c r="L12421" s="37"/>
      <c r="M12421" s="37"/>
      <c r="N12421" s="37"/>
      <c r="O12421" s="37"/>
      <c r="P12421" s="36"/>
      <c r="S12421" s="36"/>
      <c r="T12421" s="36"/>
      <c r="U12421" s="36"/>
      <c r="V12421" s="36"/>
    </row>
    <row r="12422" spans="11:22" x14ac:dyDescent="0.25">
      <c r="K12422" s="36"/>
      <c r="L12422" s="37"/>
      <c r="M12422" s="37"/>
      <c r="N12422" s="37"/>
      <c r="O12422" s="37"/>
      <c r="P12422" s="36"/>
      <c r="S12422" s="36"/>
      <c r="T12422" s="36"/>
      <c r="U12422" s="36"/>
      <c r="V12422" s="36"/>
    </row>
    <row r="12423" spans="11:22" x14ac:dyDescent="0.25">
      <c r="K12423" s="36"/>
      <c r="L12423" s="37"/>
      <c r="M12423" s="37"/>
      <c r="N12423" s="37"/>
      <c r="O12423" s="37"/>
      <c r="P12423" s="36"/>
      <c r="S12423" s="36"/>
      <c r="T12423" s="36"/>
      <c r="U12423" s="36"/>
      <c r="V12423" s="36"/>
    </row>
    <row r="12424" spans="11:22" x14ac:dyDescent="0.25">
      <c r="K12424" s="36"/>
      <c r="L12424" s="37"/>
      <c r="M12424" s="37"/>
      <c r="N12424" s="37"/>
      <c r="O12424" s="37"/>
      <c r="P12424" s="36"/>
      <c r="S12424" s="36"/>
      <c r="T12424" s="36"/>
      <c r="U12424" s="36"/>
      <c r="V12424" s="36"/>
    </row>
    <row r="12425" spans="11:22" x14ac:dyDescent="0.25">
      <c r="K12425" s="36"/>
      <c r="L12425" s="37"/>
      <c r="M12425" s="37"/>
      <c r="N12425" s="37"/>
      <c r="O12425" s="37"/>
      <c r="P12425" s="36"/>
      <c r="S12425" s="36"/>
      <c r="T12425" s="36"/>
      <c r="U12425" s="36"/>
      <c r="V12425" s="36"/>
    </row>
    <row r="12426" spans="11:22" x14ac:dyDescent="0.25">
      <c r="K12426" s="36"/>
      <c r="L12426" s="37"/>
      <c r="M12426" s="37"/>
      <c r="N12426" s="37"/>
      <c r="O12426" s="37"/>
      <c r="P12426" s="36"/>
      <c r="S12426" s="36"/>
      <c r="T12426" s="36"/>
      <c r="U12426" s="36"/>
      <c r="V12426" s="36"/>
    </row>
    <row r="12427" spans="11:22" x14ac:dyDescent="0.25">
      <c r="K12427" s="36"/>
      <c r="L12427" s="37"/>
      <c r="M12427" s="37"/>
      <c r="N12427" s="37"/>
      <c r="O12427" s="37"/>
      <c r="P12427" s="36"/>
      <c r="S12427" s="36"/>
      <c r="T12427" s="36"/>
      <c r="U12427" s="36"/>
      <c r="V12427" s="36"/>
    </row>
    <row r="12428" spans="11:22" x14ac:dyDescent="0.25">
      <c r="K12428" s="36"/>
      <c r="L12428" s="37"/>
      <c r="M12428" s="37"/>
      <c r="N12428" s="37"/>
      <c r="O12428" s="37"/>
      <c r="P12428" s="36"/>
      <c r="S12428" s="36"/>
      <c r="T12428" s="36"/>
      <c r="U12428" s="36"/>
      <c r="V12428" s="36"/>
    </row>
    <row r="12429" spans="11:22" x14ac:dyDescent="0.25">
      <c r="K12429" s="36"/>
      <c r="L12429" s="37"/>
      <c r="M12429" s="37"/>
      <c r="N12429" s="37"/>
      <c r="O12429" s="37"/>
      <c r="P12429" s="36"/>
      <c r="S12429" s="36"/>
      <c r="T12429" s="36"/>
      <c r="U12429" s="36"/>
      <c r="V12429" s="36"/>
    </row>
    <row r="12430" spans="11:22" x14ac:dyDescent="0.25">
      <c r="K12430" s="36"/>
      <c r="L12430" s="37"/>
      <c r="M12430" s="37"/>
      <c r="N12430" s="37"/>
      <c r="O12430" s="37"/>
      <c r="P12430" s="36"/>
      <c r="S12430" s="36"/>
      <c r="T12430" s="36"/>
      <c r="U12430" s="36"/>
      <c r="V12430" s="36"/>
    </row>
    <row r="12431" spans="11:22" x14ac:dyDescent="0.25">
      <c r="K12431" s="36"/>
      <c r="L12431" s="37"/>
      <c r="M12431" s="37"/>
      <c r="N12431" s="37"/>
      <c r="O12431" s="37"/>
      <c r="P12431" s="36"/>
      <c r="S12431" s="36"/>
      <c r="T12431" s="36"/>
      <c r="U12431" s="36"/>
      <c r="V12431" s="36"/>
    </row>
    <row r="12432" spans="11:22" x14ac:dyDescent="0.25">
      <c r="K12432" s="36"/>
      <c r="L12432" s="37"/>
      <c r="M12432" s="37"/>
      <c r="N12432" s="37"/>
      <c r="O12432" s="37"/>
      <c r="P12432" s="36"/>
      <c r="S12432" s="36"/>
      <c r="T12432" s="36"/>
      <c r="U12432" s="36"/>
      <c r="V12432" s="36"/>
    </row>
    <row r="12433" spans="11:22" x14ac:dyDescent="0.25">
      <c r="K12433" s="36"/>
      <c r="L12433" s="37"/>
      <c r="M12433" s="37"/>
      <c r="N12433" s="37"/>
      <c r="O12433" s="37"/>
      <c r="P12433" s="36"/>
      <c r="S12433" s="36"/>
      <c r="T12433" s="36"/>
      <c r="U12433" s="36"/>
      <c r="V12433" s="36"/>
    </row>
    <row r="12434" spans="11:22" x14ac:dyDescent="0.25">
      <c r="K12434" s="36"/>
      <c r="L12434" s="37"/>
      <c r="M12434" s="37"/>
      <c r="N12434" s="37"/>
      <c r="O12434" s="37"/>
      <c r="P12434" s="36"/>
      <c r="S12434" s="36"/>
      <c r="T12434" s="36"/>
      <c r="U12434" s="36"/>
      <c r="V12434" s="36"/>
    </row>
    <row r="12435" spans="11:22" x14ac:dyDescent="0.25">
      <c r="K12435" s="36"/>
      <c r="L12435" s="37"/>
      <c r="M12435" s="37"/>
      <c r="N12435" s="37"/>
      <c r="O12435" s="37"/>
      <c r="P12435" s="36"/>
      <c r="S12435" s="36"/>
      <c r="T12435" s="36"/>
      <c r="U12435" s="36"/>
      <c r="V12435" s="36"/>
    </row>
    <row r="12436" spans="11:22" x14ac:dyDescent="0.25">
      <c r="K12436" s="36"/>
      <c r="L12436" s="37"/>
      <c r="M12436" s="37"/>
      <c r="N12436" s="37"/>
      <c r="O12436" s="37"/>
      <c r="P12436" s="36"/>
      <c r="S12436" s="36"/>
      <c r="T12436" s="36"/>
      <c r="U12436" s="36"/>
      <c r="V12436" s="36"/>
    </row>
    <row r="12437" spans="11:22" x14ac:dyDescent="0.25">
      <c r="K12437" s="36"/>
      <c r="L12437" s="37"/>
      <c r="M12437" s="37"/>
      <c r="N12437" s="37"/>
      <c r="O12437" s="37"/>
      <c r="P12437" s="36"/>
      <c r="S12437" s="36"/>
      <c r="T12437" s="36"/>
      <c r="U12437" s="36"/>
      <c r="V12437" s="36"/>
    </row>
    <row r="12438" spans="11:22" x14ac:dyDescent="0.25">
      <c r="K12438" s="36"/>
      <c r="L12438" s="37"/>
      <c r="M12438" s="37"/>
      <c r="N12438" s="37"/>
      <c r="O12438" s="37"/>
      <c r="P12438" s="36"/>
      <c r="S12438" s="36"/>
      <c r="T12438" s="36"/>
      <c r="U12438" s="36"/>
      <c r="V12438" s="36"/>
    </row>
    <row r="12439" spans="11:22" x14ac:dyDescent="0.25">
      <c r="K12439" s="36"/>
      <c r="L12439" s="37"/>
      <c r="M12439" s="37"/>
      <c r="N12439" s="37"/>
      <c r="O12439" s="37"/>
      <c r="P12439" s="36"/>
      <c r="S12439" s="36"/>
      <c r="T12439" s="36"/>
      <c r="U12439" s="36"/>
      <c r="V12439" s="36"/>
    </row>
    <row r="12440" spans="11:22" x14ac:dyDescent="0.25">
      <c r="K12440" s="36"/>
      <c r="L12440" s="37"/>
      <c r="M12440" s="37"/>
      <c r="N12440" s="37"/>
      <c r="O12440" s="37"/>
      <c r="P12440" s="36"/>
      <c r="S12440" s="36"/>
      <c r="T12440" s="36"/>
      <c r="U12440" s="36"/>
      <c r="V12440" s="36"/>
    </row>
    <row r="12441" spans="11:22" x14ac:dyDescent="0.25">
      <c r="K12441" s="36"/>
      <c r="L12441" s="37"/>
      <c r="M12441" s="37"/>
      <c r="N12441" s="37"/>
      <c r="O12441" s="37"/>
      <c r="P12441" s="36"/>
      <c r="S12441" s="36"/>
      <c r="T12441" s="36"/>
      <c r="U12441" s="36"/>
      <c r="V12441" s="36"/>
    </row>
    <row r="12442" spans="11:22" x14ac:dyDescent="0.25">
      <c r="K12442" s="36"/>
      <c r="L12442" s="37"/>
      <c r="M12442" s="37"/>
      <c r="N12442" s="37"/>
      <c r="O12442" s="37"/>
      <c r="P12442" s="36"/>
      <c r="S12442" s="36"/>
      <c r="T12442" s="36"/>
      <c r="U12442" s="36"/>
      <c r="V12442" s="36"/>
    </row>
    <row r="12443" spans="11:22" x14ac:dyDescent="0.25">
      <c r="K12443" s="36"/>
      <c r="L12443" s="37"/>
      <c r="M12443" s="37"/>
      <c r="N12443" s="37"/>
      <c r="O12443" s="37"/>
      <c r="P12443" s="36"/>
      <c r="S12443" s="36"/>
      <c r="T12443" s="36"/>
      <c r="U12443" s="36"/>
      <c r="V12443" s="36"/>
    </row>
    <row r="12444" spans="11:22" x14ac:dyDescent="0.25">
      <c r="K12444" s="36"/>
      <c r="L12444" s="37"/>
      <c r="M12444" s="37"/>
      <c r="N12444" s="37"/>
      <c r="O12444" s="37"/>
      <c r="P12444" s="36"/>
      <c r="S12444" s="36"/>
      <c r="T12444" s="36"/>
      <c r="U12444" s="36"/>
      <c r="V12444" s="36"/>
    </row>
    <row r="12445" spans="11:22" x14ac:dyDescent="0.25">
      <c r="K12445" s="36"/>
      <c r="L12445" s="37"/>
      <c r="M12445" s="37"/>
      <c r="N12445" s="37"/>
      <c r="O12445" s="37"/>
      <c r="P12445" s="36"/>
      <c r="S12445" s="36"/>
      <c r="T12445" s="36"/>
      <c r="U12445" s="36"/>
      <c r="V12445" s="36"/>
    </row>
    <row r="12446" spans="11:22" x14ac:dyDescent="0.25">
      <c r="K12446" s="36"/>
      <c r="L12446" s="37"/>
      <c r="M12446" s="37"/>
      <c r="N12446" s="37"/>
      <c r="O12446" s="37"/>
      <c r="P12446" s="36"/>
      <c r="S12446" s="36"/>
      <c r="T12446" s="36"/>
      <c r="U12446" s="36"/>
      <c r="V12446" s="36"/>
    </row>
    <row r="12447" spans="11:22" x14ac:dyDescent="0.25">
      <c r="K12447" s="36"/>
      <c r="L12447" s="37"/>
      <c r="M12447" s="37"/>
      <c r="N12447" s="37"/>
      <c r="O12447" s="37"/>
      <c r="P12447" s="36"/>
      <c r="S12447" s="36"/>
      <c r="T12447" s="36"/>
      <c r="U12447" s="36"/>
      <c r="V12447" s="36"/>
    </row>
    <row r="12448" spans="11:22" x14ac:dyDescent="0.25">
      <c r="K12448" s="36"/>
      <c r="L12448" s="37"/>
      <c r="M12448" s="37"/>
      <c r="N12448" s="37"/>
      <c r="O12448" s="37"/>
      <c r="P12448" s="36"/>
      <c r="S12448" s="36"/>
      <c r="T12448" s="36"/>
      <c r="U12448" s="36"/>
      <c r="V12448" s="36"/>
    </row>
    <row r="12449" spans="11:22" x14ac:dyDescent="0.25">
      <c r="K12449" s="36"/>
      <c r="L12449" s="37"/>
      <c r="M12449" s="37"/>
      <c r="N12449" s="37"/>
      <c r="O12449" s="37"/>
      <c r="P12449" s="36"/>
      <c r="S12449" s="36"/>
      <c r="T12449" s="36"/>
      <c r="U12449" s="36"/>
      <c r="V12449" s="36"/>
    </row>
    <row r="12450" spans="11:22" x14ac:dyDescent="0.25">
      <c r="K12450" s="36"/>
      <c r="L12450" s="37"/>
      <c r="M12450" s="37"/>
      <c r="N12450" s="37"/>
      <c r="O12450" s="37"/>
      <c r="P12450" s="36"/>
      <c r="S12450" s="36"/>
      <c r="T12450" s="36"/>
      <c r="U12450" s="36"/>
      <c r="V12450" s="36"/>
    </row>
    <row r="12451" spans="11:22" x14ac:dyDescent="0.25">
      <c r="K12451" s="36"/>
      <c r="L12451" s="37"/>
      <c r="M12451" s="37"/>
      <c r="N12451" s="37"/>
      <c r="O12451" s="37"/>
      <c r="P12451" s="36"/>
      <c r="S12451" s="36"/>
      <c r="T12451" s="36"/>
      <c r="U12451" s="36"/>
      <c r="V12451" s="36"/>
    </row>
    <row r="12452" spans="11:22" x14ac:dyDescent="0.25">
      <c r="K12452" s="36"/>
      <c r="L12452" s="37"/>
      <c r="M12452" s="37"/>
      <c r="N12452" s="37"/>
      <c r="O12452" s="37"/>
      <c r="P12452" s="36"/>
      <c r="S12452" s="36"/>
      <c r="T12452" s="36"/>
      <c r="U12452" s="36"/>
      <c r="V12452" s="36"/>
    </row>
    <row r="12453" spans="11:22" x14ac:dyDescent="0.25">
      <c r="K12453" s="36"/>
      <c r="L12453" s="37"/>
      <c r="M12453" s="37"/>
      <c r="N12453" s="37"/>
      <c r="O12453" s="37"/>
      <c r="P12453" s="36"/>
      <c r="S12453" s="36"/>
      <c r="T12453" s="36"/>
      <c r="U12453" s="36"/>
      <c r="V12453" s="36"/>
    </row>
    <row r="12454" spans="11:22" x14ac:dyDescent="0.25">
      <c r="K12454" s="36"/>
      <c r="L12454" s="37"/>
      <c r="M12454" s="37"/>
      <c r="N12454" s="37"/>
      <c r="O12454" s="37"/>
      <c r="P12454" s="36"/>
      <c r="S12454" s="36"/>
      <c r="T12454" s="36"/>
      <c r="U12454" s="36"/>
      <c r="V12454" s="36"/>
    </row>
    <row r="12455" spans="11:22" x14ac:dyDescent="0.25">
      <c r="K12455" s="36"/>
      <c r="L12455" s="37"/>
      <c r="M12455" s="37"/>
      <c r="N12455" s="37"/>
      <c r="O12455" s="37"/>
      <c r="P12455" s="36"/>
      <c r="S12455" s="36"/>
      <c r="T12455" s="36"/>
      <c r="U12455" s="36"/>
      <c r="V12455" s="36"/>
    </row>
    <row r="12456" spans="11:22" x14ac:dyDescent="0.25">
      <c r="K12456" s="36"/>
      <c r="L12456" s="37"/>
      <c r="M12456" s="37"/>
      <c r="N12456" s="37"/>
      <c r="O12456" s="37"/>
      <c r="P12456" s="36"/>
      <c r="S12456" s="36"/>
      <c r="T12456" s="36"/>
      <c r="U12456" s="36"/>
      <c r="V12456" s="36"/>
    </row>
    <row r="12457" spans="11:22" x14ac:dyDescent="0.25">
      <c r="K12457" s="36"/>
      <c r="L12457" s="37"/>
      <c r="M12457" s="37"/>
      <c r="N12457" s="37"/>
      <c r="O12457" s="37"/>
      <c r="P12457" s="36"/>
      <c r="S12457" s="36"/>
      <c r="T12457" s="36"/>
      <c r="U12457" s="36"/>
      <c r="V12457" s="36"/>
    </row>
    <row r="12458" spans="11:22" x14ac:dyDescent="0.25">
      <c r="K12458" s="36"/>
      <c r="L12458" s="37"/>
      <c r="M12458" s="37"/>
      <c r="N12458" s="37"/>
      <c r="O12458" s="37"/>
      <c r="P12458" s="36"/>
      <c r="S12458" s="36"/>
      <c r="T12458" s="36"/>
      <c r="U12458" s="36"/>
      <c r="V12458" s="36"/>
    </row>
    <row r="12459" spans="11:22" x14ac:dyDescent="0.25">
      <c r="K12459" s="36"/>
      <c r="L12459" s="37"/>
      <c r="M12459" s="37"/>
      <c r="N12459" s="37"/>
      <c r="O12459" s="37"/>
      <c r="P12459" s="36"/>
      <c r="S12459" s="36"/>
      <c r="T12459" s="36"/>
      <c r="U12459" s="36"/>
      <c r="V12459" s="36"/>
    </row>
    <row r="12460" spans="11:22" x14ac:dyDescent="0.25">
      <c r="K12460" s="36"/>
      <c r="L12460" s="37"/>
      <c r="M12460" s="37"/>
      <c r="N12460" s="37"/>
      <c r="O12460" s="37"/>
      <c r="P12460" s="36"/>
      <c r="S12460" s="36"/>
      <c r="T12460" s="36"/>
      <c r="U12460" s="36"/>
      <c r="V12460" s="36"/>
    </row>
    <row r="12461" spans="11:22" x14ac:dyDescent="0.25">
      <c r="K12461" s="36"/>
      <c r="L12461" s="37"/>
      <c r="M12461" s="37"/>
      <c r="N12461" s="37"/>
      <c r="O12461" s="37"/>
      <c r="P12461" s="36"/>
      <c r="S12461" s="36"/>
      <c r="T12461" s="36"/>
      <c r="U12461" s="36"/>
      <c r="V12461" s="36"/>
    </row>
    <row r="12462" spans="11:22" x14ac:dyDescent="0.25">
      <c r="K12462" s="36"/>
      <c r="L12462" s="37"/>
      <c r="M12462" s="37"/>
      <c r="N12462" s="37"/>
      <c r="O12462" s="37"/>
      <c r="P12462" s="36"/>
      <c r="S12462" s="36"/>
      <c r="T12462" s="36"/>
      <c r="U12462" s="36"/>
      <c r="V12462" s="36"/>
    </row>
    <row r="12463" spans="11:22" x14ac:dyDescent="0.25">
      <c r="K12463" s="36"/>
      <c r="L12463" s="37"/>
      <c r="M12463" s="37"/>
      <c r="N12463" s="37"/>
      <c r="O12463" s="37"/>
      <c r="P12463" s="36"/>
      <c r="S12463" s="36"/>
      <c r="T12463" s="36"/>
      <c r="U12463" s="36"/>
      <c r="V12463" s="36"/>
    </row>
    <row r="12464" spans="11:22" x14ac:dyDescent="0.25">
      <c r="K12464" s="36"/>
      <c r="L12464" s="37"/>
      <c r="M12464" s="37"/>
      <c r="N12464" s="37"/>
      <c r="O12464" s="37"/>
      <c r="P12464" s="36"/>
      <c r="S12464" s="36"/>
      <c r="T12464" s="36"/>
      <c r="U12464" s="36"/>
      <c r="V12464" s="36"/>
    </row>
    <row r="12465" spans="11:22" x14ac:dyDescent="0.25">
      <c r="K12465" s="36"/>
      <c r="L12465" s="37"/>
      <c r="M12465" s="37"/>
      <c r="N12465" s="37"/>
      <c r="O12465" s="37"/>
      <c r="P12465" s="36"/>
      <c r="S12465" s="36"/>
      <c r="T12465" s="36"/>
      <c r="U12465" s="36"/>
      <c r="V12465" s="36"/>
    </row>
    <row r="12466" spans="11:22" x14ac:dyDescent="0.25">
      <c r="K12466" s="36"/>
      <c r="L12466" s="37"/>
      <c r="M12466" s="37"/>
      <c r="N12466" s="37"/>
      <c r="O12466" s="37"/>
      <c r="P12466" s="36"/>
      <c r="S12466" s="36"/>
      <c r="T12466" s="36"/>
      <c r="U12466" s="36"/>
      <c r="V12466" s="36"/>
    </row>
    <row r="12467" spans="11:22" x14ac:dyDescent="0.25">
      <c r="K12467" s="36"/>
      <c r="L12467" s="37"/>
      <c r="M12467" s="37"/>
      <c r="N12467" s="37"/>
      <c r="O12467" s="37"/>
      <c r="P12467" s="36"/>
      <c r="S12467" s="36"/>
      <c r="T12467" s="36"/>
      <c r="U12467" s="36"/>
      <c r="V12467" s="36"/>
    </row>
    <row r="12468" spans="11:22" x14ac:dyDescent="0.25">
      <c r="K12468" s="36"/>
      <c r="L12468" s="37"/>
      <c r="M12468" s="37"/>
      <c r="N12468" s="37"/>
      <c r="O12468" s="37"/>
      <c r="P12468" s="36"/>
      <c r="S12468" s="36"/>
      <c r="T12468" s="36"/>
      <c r="U12468" s="36"/>
      <c r="V12468" s="36"/>
    </row>
    <row r="12469" spans="11:22" x14ac:dyDescent="0.25">
      <c r="K12469" s="36"/>
      <c r="L12469" s="37"/>
      <c r="M12469" s="37"/>
      <c r="N12469" s="37"/>
      <c r="O12469" s="37"/>
      <c r="P12469" s="36"/>
      <c r="S12469" s="36"/>
      <c r="T12469" s="36"/>
      <c r="U12469" s="36"/>
      <c r="V12469" s="36"/>
    </row>
    <row r="12470" spans="11:22" x14ac:dyDescent="0.25">
      <c r="K12470" s="36"/>
      <c r="L12470" s="37"/>
      <c r="M12470" s="37"/>
      <c r="N12470" s="37"/>
      <c r="O12470" s="37"/>
      <c r="P12470" s="36"/>
      <c r="S12470" s="36"/>
      <c r="T12470" s="36"/>
      <c r="U12470" s="36"/>
      <c r="V12470" s="36"/>
    </row>
    <row r="12471" spans="11:22" x14ac:dyDescent="0.25">
      <c r="K12471" s="36"/>
      <c r="L12471" s="37"/>
      <c r="M12471" s="37"/>
      <c r="N12471" s="37"/>
      <c r="O12471" s="37"/>
      <c r="P12471" s="36"/>
      <c r="S12471" s="36"/>
      <c r="T12471" s="36"/>
      <c r="U12471" s="36"/>
      <c r="V12471" s="36"/>
    </row>
    <row r="12472" spans="11:22" x14ac:dyDescent="0.25">
      <c r="K12472" s="36"/>
      <c r="L12472" s="37"/>
      <c r="M12472" s="37"/>
      <c r="N12472" s="37"/>
      <c r="O12472" s="37"/>
      <c r="P12472" s="36"/>
      <c r="S12472" s="36"/>
      <c r="T12472" s="36"/>
      <c r="U12472" s="36"/>
      <c r="V12472" s="36"/>
    </row>
    <row r="12473" spans="11:22" x14ac:dyDescent="0.25">
      <c r="K12473" s="36"/>
      <c r="L12473" s="37"/>
      <c r="M12473" s="37"/>
      <c r="N12473" s="37"/>
      <c r="O12473" s="37"/>
      <c r="P12473" s="36"/>
      <c r="S12473" s="36"/>
      <c r="T12473" s="36"/>
      <c r="U12473" s="36"/>
      <c r="V12473" s="36"/>
    </row>
    <row r="12474" spans="11:22" x14ac:dyDescent="0.25">
      <c r="K12474" s="36"/>
      <c r="L12474" s="37"/>
      <c r="M12474" s="37"/>
      <c r="N12474" s="37"/>
      <c r="O12474" s="37"/>
      <c r="P12474" s="36"/>
      <c r="S12474" s="36"/>
      <c r="T12474" s="36"/>
      <c r="U12474" s="36"/>
      <c r="V12474" s="36"/>
    </row>
    <row r="12475" spans="11:22" x14ac:dyDescent="0.25">
      <c r="K12475" s="36"/>
      <c r="L12475" s="37"/>
      <c r="M12475" s="37"/>
      <c r="N12475" s="37"/>
      <c r="O12475" s="37"/>
      <c r="P12475" s="36"/>
      <c r="S12475" s="36"/>
      <c r="T12475" s="36"/>
      <c r="U12475" s="36"/>
      <c r="V12475" s="36"/>
    </row>
    <row r="12476" spans="11:22" x14ac:dyDescent="0.25">
      <c r="K12476" s="36"/>
      <c r="L12476" s="37"/>
      <c r="M12476" s="37"/>
      <c r="N12476" s="37"/>
      <c r="O12476" s="37"/>
      <c r="P12476" s="36"/>
      <c r="S12476" s="36"/>
      <c r="T12476" s="36"/>
      <c r="U12476" s="36"/>
      <c r="V12476" s="36"/>
    </row>
    <row r="12477" spans="11:22" x14ac:dyDescent="0.25">
      <c r="K12477" s="36"/>
      <c r="L12477" s="37"/>
      <c r="M12477" s="37"/>
      <c r="N12477" s="37"/>
      <c r="O12477" s="37"/>
      <c r="P12477" s="36"/>
      <c r="S12477" s="36"/>
      <c r="T12477" s="36"/>
      <c r="U12477" s="36"/>
      <c r="V12477" s="36"/>
    </row>
    <row r="12478" spans="11:22" x14ac:dyDescent="0.25">
      <c r="K12478" s="36"/>
      <c r="L12478" s="37"/>
      <c r="M12478" s="37"/>
      <c r="N12478" s="37"/>
      <c r="O12478" s="37"/>
      <c r="P12478" s="36"/>
      <c r="S12478" s="36"/>
      <c r="T12478" s="36"/>
      <c r="U12478" s="36"/>
      <c r="V12478" s="36"/>
    </row>
    <row r="12479" spans="11:22" x14ac:dyDescent="0.25">
      <c r="K12479" s="36"/>
      <c r="L12479" s="37"/>
      <c r="M12479" s="37"/>
      <c r="N12479" s="37"/>
      <c r="O12479" s="37"/>
      <c r="P12479" s="36"/>
      <c r="S12479" s="36"/>
      <c r="T12479" s="36"/>
      <c r="U12479" s="36"/>
      <c r="V12479" s="36"/>
    </row>
    <row r="12480" spans="11:22" x14ac:dyDescent="0.25">
      <c r="K12480" s="36"/>
      <c r="L12480" s="37"/>
      <c r="M12480" s="37"/>
      <c r="N12480" s="37"/>
      <c r="O12480" s="37"/>
      <c r="P12480" s="36"/>
      <c r="S12480" s="36"/>
      <c r="T12480" s="36"/>
      <c r="U12480" s="36"/>
      <c r="V12480" s="36"/>
    </row>
    <row r="12481" spans="11:22" x14ac:dyDescent="0.25">
      <c r="K12481" s="36"/>
      <c r="L12481" s="37"/>
      <c r="M12481" s="37"/>
      <c r="N12481" s="37"/>
      <c r="O12481" s="37"/>
      <c r="P12481" s="36"/>
      <c r="S12481" s="36"/>
      <c r="T12481" s="36"/>
      <c r="U12481" s="36"/>
      <c r="V12481" s="36"/>
    </row>
    <row r="12482" spans="11:22" x14ac:dyDescent="0.25">
      <c r="K12482" s="36"/>
      <c r="L12482" s="37"/>
      <c r="M12482" s="37"/>
      <c r="N12482" s="37"/>
      <c r="O12482" s="37"/>
      <c r="P12482" s="36"/>
      <c r="S12482" s="36"/>
      <c r="T12482" s="36"/>
      <c r="U12482" s="36"/>
      <c r="V12482" s="36"/>
    </row>
    <row r="12483" spans="11:22" x14ac:dyDescent="0.25">
      <c r="K12483" s="36"/>
      <c r="L12483" s="37"/>
      <c r="M12483" s="37"/>
      <c r="N12483" s="37"/>
      <c r="O12483" s="37"/>
      <c r="P12483" s="36"/>
      <c r="S12483" s="36"/>
      <c r="T12483" s="36"/>
      <c r="U12483" s="36"/>
      <c r="V12483" s="36"/>
    </row>
    <row r="12484" spans="11:22" x14ac:dyDescent="0.25">
      <c r="K12484" s="36"/>
      <c r="L12484" s="37"/>
      <c r="M12484" s="37"/>
      <c r="N12484" s="37"/>
      <c r="O12484" s="37"/>
      <c r="P12484" s="36"/>
      <c r="S12484" s="36"/>
      <c r="T12484" s="36"/>
      <c r="U12484" s="36"/>
      <c r="V12484" s="36"/>
    </row>
    <row r="12485" spans="11:22" x14ac:dyDescent="0.25">
      <c r="K12485" s="36"/>
      <c r="L12485" s="37"/>
      <c r="M12485" s="37"/>
      <c r="N12485" s="37"/>
      <c r="O12485" s="37"/>
      <c r="P12485" s="36"/>
      <c r="S12485" s="36"/>
      <c r="T12485" s="36"/>
      <c r="U12485" s="36"/>
      <c r="V12485" s="36"/>
    </row>
    <row r="12486" spans="11:22" x14ac:dyDescent="0.25">
      <c r="K12486" s="36"/>
      <c r="L12486" s="37"/>
      <c r="M12486" s="37"/>
      <c r="N12486" s="37"/>
      <c r="O12486" s="37"/>
      <c r="P12486" s="36"/>
      <c r="S12486" s="36"/>
      <c r="T12486" s="36"/>
      <c r="U12486" s="36"/>
      <c r="V12486" s="36"/>
    </row>
    <row r="12487" spans="11:22" x14ac:dyDescent="0.25">
      <c r="K12487" s="36"/>
      <c r="L12487" s="37"/>
      <c r="M12487" s="37"/>
      <c r="N12487" s="37"/>
      <c r="O12487" s="37"/>
      <c r="P12487" s="36"/>
      <c r="S12487" s="36"/>
      <c r="T12487" s="36"/>
      <c r="U12487" s="36"/>
      <c r="V12487" s="36"/>
    </row>
    <row r="12488" spans="11:22" x14ac:dyDescent="0.25">
      <c r="K12488" s="36"/>
      <c r="L12488" s="37"/>
      <c r="M12488" s="37"/>
      <c r="N12488" s="37"/>
      <c r="O12488" s="37"/>
      <c r="P12488" s="36"/>
      <c r="S12488" s="36"/>
      <c r="T12488" s="36"/>
      <c r="U12488" s="36"/>
      <c r="V12488" s="36"/>
    </row>
    <row r="12489" spans="11:22" x14ac:dyDescent="0.25">
      <c r="K12489" s="36"/>
      <c r="L12489" s="37"/>
      <c r="M12489" s="37"/>
      <c r="N12489" s="37"/>
      <c r="O12489" s="37"/>
      <c r="P12489" s="36"/>
      <c r="S12489" s="36"/>
      <c r="T12489" s="36"/>
      <c r="U12489" s="36"/>
      <c r="V12489" s="36"/>
    </row>
    <row r="12490" spans="11:22" x14ac:dyDescent="0.25">
      <c r="K12490" s="36"/>
      <c r="L12490" s="37"/>
      <c r="M12490" s="37"/>
      <c r="N12490" s="37"/>
      <c r="O12490" s="37"/>
      <c r="P12490" s="36"/>
      <c r="S12490" s="36"/>
      <c r="T12490" s="36"/>
      <c r="U12490" s="36"/>
      <c r="V12490" s="36"/>
    </row>
    <row r="12491" spans="11:22" x14ac:dyDescent="0.25">
      <c r="K12491" s="36"/>
      <c r="L12491" s="37"/>
      <c r="M12491" s="37"/>
      <c r="N12491" s="37"/>
      <c r="O12491" s="37"/>
      <c r="P12491" s="36"/>
      <c r="S12491" s="36"/>
      <c r="T12491" s="36"/>
      <c r="U12491" s="36"/>
      <c r="V12491" s="36"/>
    </row>
    <row r="12492" spans="11:22" x14ac:dyDescent="0.25">
      <c r="K12492" s="36"/>
      <c r="L12492" s="37"/>
      <c r="M12492" s="37"/>
      <c r="N12492" s="37"/>
      <c r="O12492" s="37"/>
      <c r="P12492" s="36"/>
      <c r="S12492" s="36"/>
      <c r="T12492" s="36"/>
      <c r="U12492" s="36"/>
      <c r="V12492" s="36"/>
    </row>
    <row r="12493" spans="11:22" x14ac:dyDescent="0.25">
      <c r="K12493" s="36"/>
      <c r="L12493" s="37"/>
      <c r="M12493" s="37"/>
      <c r="N12493" s="37"/>
      <c r="O12493" s="37"/>
      <c r="P12493" s="36"/>
      <c r="S12493" s="36"/>
      <c r="T12493" s="36"/>
      <c r="U12493" s="36"/>
      <c r="V12493" s="36"/>
    </row>
    <row r="12494" spans="11:22" x14ac:dyDescent="0.25">
      <c r="K12494" s="36"/>
      <c r="L12494" s="37"/>
      <c r="M12494" s="37"/>
      <c r="N12494" s="37"/>
      <c r="O12494" s="37"/>
      <c r="P12494" s="36"/>
      <c r="S12494" s="36"/>
      <c r="T12494" s="36"/>
      <c r="U12494" s="36"/>
      <c r="V12494" s="36"/>
    </row>
    <row r="12495" spans="11:22" x14ac:dyDescent="0.25">
      <c r="K12495" s="36"/>
      <c r="L12495" s="37"/>
      <c r="M12495" s="37"/>
      <c r="N12495" s="37"/>
      <c r="O12495" s="37"/>
      <c r="P12495" s="36"/>
      <c r="S12495" s="36"/>
      <c r="T12495" s="36"/>
      <c r="U12495" s="36"/>
      <c r="V12495" s="36"/>
    </row>
    <row r="12496" spans="11:22" x14ac:dyDescent="0.25">
      <c r="K12496" s="36"/>
      <c r="L12496" s="37"/>
      <c r="M12496" s="37"/>
      <c r="N12496" s="37"/>
      <c r="O12496" s="37"/>
      <c r="P12496" s="36"/>
      <c r="S12496" s="36"/>
      <c r="T12496" s="36"/>
      <c r="U12496" s="36"/>
      <c r="V12496" s="36"/>
    </row>
    <row r="12497" spans="11:22" x14ac:dyDescent="0.25">
      <c r="K12497" s="36"/>
      <c r="L12497" s="37"/>
      <c r="M12497" s="37"/>
      <c r="N12497" s="37"/>
      <c r="O12497" s="37"/>
      <c r="P12497" s="36"/>
      <c r="S12497" s="36"/>
      <c r="T12497" s="36"/>
      <c r="U12497" s="36"/>
      <c r="V12497" s="36"/>
    </row>
    <row r="12498" spans="11:22" x14ac:dyDescent="0.25">
      <c r="K12498" s="36"/>
      <c r="L12498" s="37"/>
      <c r="M12498" s="37"/>
      <c r="N12498" s="37"/>
      <c r="O12498" s="37"/>
      <c r="P12498" s="36"/>
      <c r="S12498" s="36"/>
      <c r="T12498" s="36"/>
      <c r="U12498" s="36"/>
      <c r="V12498" s="36"/>
    </row>
    <row r="12499" spans="11:22" x14ac:dyDescent="0.25">
      <c r="K12499" s="36"/>
      <c r="L12499" s="37"/>
      <c r="M12499" s="37"/>
      <c r="N12499" s="37"/>
      <c r="O12499" s="37"/>
      <c r="P12499" s="36"/>
      <c r="S12499" s="36"/>
      <c r="T12499" s="36"/>
      <c r="U12499" s="36"/>
      <c r="V12499" s="36"/>
    </row>
    <row r="12500" spans="11:22" x14ac:dyDescent="0.25">
      <c r="K12500" s="36"/>
      <c r="L12500" s="37"/>
      <c r="M12500" s="37"/>
      <c r="N12500" s="37"/>
      <c r="O12500" s="37"/>
      <c r="P12500" s="36"/>
      <c r="S12500" s="36"/>
      <c r="T12500" s="36"/>
      <c r="U12500" s="36"/>
      <c r="V12500" s="36"/>
    </row>
    <row r="12501" spans="11:22" x14ac:dyDescent="0.25">
      <c r="K12501" s="36"/>
      <c r="L12501" s="37"/>
      <c r="M12501" s="37"/>
      <c r="N12501" s="37"/>
      <c r="O12501" s="37"/>
      <c r="P12501" s="36"/>
      <c r="S12501" s="36"/>
      <c r="T12501" s="36"/>
      <c r="U12501" s="36"/>
      <c r="V12501" s="36"/>
    </row>
    <row r="12502" spans="11:22" x14ac:dyDescent="0.25">
      <c r="K12502" s="36"/>
      <c r="L12502" s="37"/>
      <c r="M12502" s="37"/>
      <c r="N12502" s="37"/>
      <c r="O12502" s="37"/>
      <c r="P12502" s="36"/>
      <c r="S12502" s="36"/>
      <c r="T12502" s="36"/>
      <c r="U12502" s="36"/>
      <c r="V12502" s="36"/>
    </row>
    <row r="12503" spans="11:22" x14ac:dyDescent="0.25">
      <c r="K12503" s="36"/>
      <c r="L12503" s="37"/>
      <c r="M12503" s="37"/>
      <c r="N12503" s="37"/>
      <c r="O12503" s="37"/>
      <c r="P12503" s="36"/>
      <c r="S12503" s="36"/>
      <c r="T12503" s="36"/>
      <c r="U12503" s="36"/>
      <c r="V12503" s="36"/>
    </row>
    <row r="12504" spans="11:22" x14ac:dyDescent="0.25">
      <c r="K12504" s="36"/>
      <c r="L12504" s="37"/>
      <c r="M12504" s="37"/>
      <c r="N12504" s="37"/>
      <c r="O12504" s="37"/>
      <c r="P12504" s="36"/>
      <c r="S12504" s="36"/>
      <c r="T12504" s="36"/>
      <c r="U12504" s="36"/>
      <c r="V12504" s="36"/>
    </row>
    <row r="12505" spans="11:22" x14ac:dyDescent="0.25">
      <c r="K12505" s="36"/>
      <c r="L12505" s="37"/>
      <c r="M12505" s="37"/>
      <c r="N12505" s="37"/>
      <c r="O12505" s="37"/>
      <c r="P12505" s="36"/>
      <c r="S12505" s="36"/>
      <c r="T12505" s="36"/>
      <c r="U12505" s="36"/>
      <c r="V12505" s="36"/>
    </row>
    <row r="12506" spans="11:22" x14ac:dyDescent="0.25">
      <c r="K12506" s="36"/>
      <c r="L12506" s="37"/>
      <c r="M12506" s="37"/>
      <c r="N12506" s="37"/>
      <c r="O12506" s="37"/>
      <c r="P12506" s="36"/>
      <c r="S12506" s="36"/>
      <c r="T12506" s="36"/>
      <c r="U12506" s="36"/>
      <c r="V12506" s="36"/>
    </row>
    <row r="12507" spans="11:22" x14ac:dyDescent="0.25">
      <c r="K12507" s="36"/>
      <c r="L12507" s="37"/>
      <c r="M12507" s="37"/>
      <c r="N12507" s="37"/>
      <c r="O12507" s="37"/>
      <c r="P12507" s="36"/>
      <c r="S12507" s="36"/>
      <c r="T12507" s="36"/>
      <c r="U12507" s="36"/>
      <c r="V12507" s="36"/>
    </row>
    <row r="12508" spans="11:22" x14ac:dyDescent="0.25">
      <c r="K12508" s="36"/>
      <c r="L12508" s="37"/>
      <c r="M12508" s="37"/>
      <c r="N12508" s="37"/>
      <c r="O12508" s="37"/>
      <c r="P12508" s="36"/>
      <c r="S12508" s="36"/>
      <c r="T12508" s="36"/>
      <c r="U12508" s="36"/>
      <c r="V12508" s="36"/>
    </row>
    <row r="12509" spans="11:22" x14ac:dyDescent="0.25">
      <c r="K12509" s="36"/>
      <c r="L12509" s="37"/>
      <c r="M12509" s="37"/>
      <c r="N12509" s="37"/>
      <c r="O12509" s="37"/>
      <c r="P12509" s="36"/>
      <c r="S12509" s="36"/>
      <c r="T12509" s="36"/>
      <c r="U12509" s="36"/>
      <c r="V12509" s="36"/>
    </row>
    <row r="12510" spans="11:22" x14ac:dyDescent="0.25">
      <c r="K12510" s="36"/>
      <c r="L12510" s="37"/>
      <c r="M12510" s="37"/>
      <c r="N12510" s="37"/>
      <c r="O12510" s="37"/>
      <c r="P12510" s="36"/>
      <c r="S12510" s="36"/>
      <c r="T12510" s="36"/>
      <c r="U12510" s="36"/>
      <c r="V12510" s="36"/>
    </row>
    <row r="12511" spans="11:22" x14ac:dyDescent="0.25">
      <c r="K12511" s="36"/>
      <c r="L12511" s="37"/>
      <c r="M12511" s="37"/>
      <c r="N12511" s="37"/>
      <c r="O12511" s="37"/>
      <c r="P12511" s="36"/>
      <c r="S12511" s="36"/>
      <c r="T12511" s="36"/>
      <c r="U12511" s="36"/>
      <c r="V12511" s="36"/>
    </row>
    <row r="12512" spans="11:22" x14ac:dyDescent="0.25">
      <c r="K12512" s="36"/>
      <c r="L12512" s="37"/>
      <c r="M12512" s="37"/>
      <c r="N12512" s="37"/>
      <c r="O12512" s="37"/>
      <c r="P12512" s="36"/>
      <c r="S12512" s="36"/>
      <c r="T12512" s="36"/>
      <c r="U12512" s="36"/>
      <c r="V12512" s="36"/>
    </row>
    <row r="12513" spans="11:22" x14ac:dyDescent="0.25">
      <c r="K12513" s="36"/>
      <c r="L12513" s="37"/>
      <c r="M12513" s="37"/>
      <c r="N12513" s="37"/>
      <c r="O12513" s="37"/>
      <c r="P12513" s="36"/>
      <c r="S12513" s="36"/>
      <c r="T12513" s="36"/>
      <c r="U12513" s="36"/>
      <c r="V12513" s="36"/>
    </row>
    <row r="12514" spans="11:22" x14ac:dyDescent="0.25">
      <c r="K12514" s="36"/>
      <c r="L12514" s="37"/>
      <c r="M12514" s="37"/>
      <c r="N12514" s="37"/>
      <c r="O12514" s="37"/>
      <c r="P12514" s="36"/>
      <c r="S12514" s="36"/>
      <c r="T12514" s="36"/>
      <c r="U12514" s="36"/>
      <c r="V12514" s="36"/>
    </row>
    <row r="12515" spans="11:22" x14ac:dyDescent="0.25">
      <c r="K12515" s="36"/>
      <c r="L12515" s="37"/>
      <c r="M12515" s="37"/>
      <c r="N12515" s="37"/>
      <c r="O12515" s="37"/>
      <c r="P12515" s="36"/>
      <c r="S12515" s="36"/>
      <c r="T12515" s="36"/>
      <c r="U12515" s="36"/>
      <c r="V12515" s="36"/>
    </row>
    <row r="12516" spans="11:22" x14ac:dyDescent="0.25">
      <c r="K12516" s="36"/>
      <c r="L12516" s="37"/>
      <c r="M12516" s="37"/>
      <c r="N12516" s="37"/>
      <c r="O12516" s="37"/>
      <c r="P12516" s="36"/>
      <c r="S12516" s="36"/>
      <c r="T12516" s="36"/>
      <c r="U12516" s="36"/>
      <c r="V12516" s="36"/>
    </row>
    <row r="12517" spans="11:22" x14ac:dyDescent="0.25">
      <c r="K12517" s="36"/>
      <c r="L12517" s="37"/>
      <c r="M12517" s="37"/>
      <c r="N12517" s="37"/>
      <c r="O12517" s="37"/>
      <c r="P12517" s="36"/>
      <c r="S12517" s="36"/>
      <c r="T12517" s="36"/>
      <c r="U12517" s="36"/>
      <c r="V12517" s="36"/>
    </row>
    <row r="12518" spans="11:22" x14ac:dyDescent="0.25">
      <c r="K12518" s="36"/>
      <c r="L12518" s="37"/>
      <c r="M12518" s="37"/>
      <c r="N12518" s="37"/>
      <c r="O12518" s="37"/>
      <c r="P12518" s="36"/>
      <c r="S12518" s="36"/>
      <c r="T12518" s="36"/>
      <c r="U12518" s="36"/>
      <c r="V12518" s="36"/>
    </row>
    <row r="12519" spans="11:22" x14ac:dyDescent="0.25">
      <c r="K12519" s="36"/>
      <c r="L12519" s="37"/>
      <c r="M12519" s="37"/>
      <c r="N12519" s="37"/>
      <c r="O12519" s="37"/>
      <c r="P12519" s="36"/>
      <c r="S12519" s="36"/>
      <c r="T12519" s="36"/>
      <c r="U12519" s="36"/>
      <c r="V12519" s="36"/>
    </row>
    <row r="12520" spans="11:22" x14ac:dyDescent="0.25">
      <c r="K12520" s="36"/>
      <c r="L12520" s="37"/>
      <c r="M12520" s="37"/>
      <c r="N12520" s="37"/>
      <c r="O12520" s="37"/>
      <c r="P12520" s="36"/>
      <c r="S12520" s="36"/>
      <c r="T12520" s="36"/>
      <c r="U12520" s="36"/>
      <c r="V12520" s="36"/>
    </row>
    <row r="12521" spans="11:22" x14ac:dyDescent="0.25">
      <c r="K12521" s="36"/>
      <c r="L12521" s="37"/>
      <c r="M12521" s="37"/>
      <c r="N12521" s="37"/>
      <c r="O12521" s="37"/>
      <c r="P12521" s="36"/>
      <c r="S12521" s="36"/>
      <c r="T12521" s="36"/>
      <c r="U12521" s="36"/>
      <c r="V12521" s="36"/>
    </row>
    <row r="12522" spans="11:22" x14ac:dyDescent="0.25">
      <c r="K12522" s="36"/>
      <c r="L12522" s="37"/>
      <c r="M12522" s="37"/>
      <c r="N12522" s="37"/>
      <c r="O12522" s="37"/>
      <c r="P12522" s="36"/>
      <c r="S12522" s="36"/>
      <c r="T12522" s="36"/>
      <c r="U12522" s="36"/>
      <c r="V12522" s="36"/>
    </row>
    <row r="12523" spans="11:22" x14ac:dyDescent="0.25">
      <c r="K12523" s="36"/>
      <c r="L12523" s="37"/>
      <c r="M12523" s="37"/>
      <c r="N12523" s="37"/>
      <c r="O12523" s="37"/>
      <c r="P12523" s="36"/>
      <c r="S12523" s="36"/>
      <c r="T12523" s="36"/>
      <c r="U12523" s="36"/>
      <c r="V12523" s="36"/>
    </row>
    <row r="12524" spans="11:22" x14ac:dyDescent="0.25">
      <c r="K12524" s="36"/>
      <c r="L12524" s="37"/>
      <c r="M12524" s="37"/>
      <c r="N12524" s="37"/>
      <c r="O12524" s="37"/>
      <c r="P12524" s="36"/>
      <c r="S12524" s="36"/>
      <c r="T12524" s="36"/>
      <c r="U12524" s="36"/>
      <c r="V12524" s="36"/>
    </row>
    <row r="12525" spans="11:22" x14ac:dyDescent="0.25">
      <c r="K12525" s="36"/>
      <c r="L12525" s="37"/>
      <c r="M12525" s="37"/>
      <c r="N12525" s="37"/>
      <c r="O12525" s="37"/>
      <c r="P12525" s="36"/>
      <c r="S12525" s="36"/>
      <c r="T12525" s="36"/>
      <c r="U12525" s="36"/>
      <c r="V12525" s="36"/>
    </row>
    <row r="12526" spans="11:22" x14ac:dyDescent="0.25">
      <c r="K12526" s="36"/>
      <c r="L12526" s="37"/>
      <c r="M12526" s="37"/>
      <c r="N12526" s="37"/>
      <c r="O12526" s="37"/>
      <c r="P12526" s="36"/>
      <c r="S12526" s="36"/>
      <c r="T12526" s="36"/>
      <c r="U12526" s="36"/>
      <c r="V12526" s="36"/>
    </row>
    <row r="12527" spans="11:22" x14ac:dyDescent="0.25">
      <c r="K12527" s="36"/>
      <c r="L12527" s="37"/>
      <c r="M12527" s="37"/>
      <c r="N12527" s="37"/>
      <c r="O12527" s="37"/>
      <c r="P12527" s="36"/>
      <c r="S12527" s="36"/>
      <c r="T12527" s="36"/>
      <c r="U12527" s="36"/>
      <c r="V12527" s="36"/>
    </row>
    <row r="12528" spans="11:22" x14ac:dyDescent="0.25">
      <c r="K12528" s="36"/>
      <c r="L12528" s="37"/>
      <c r="M12528" s="37"/>
      <c r="N12528" s="37"/>
      <c r="O12528" s="37"/>
      <c r="P12528" s="36"/>
      <c r="S12528" s="36"/>
      <c r="T12528" s="36"/>
      <c r="U12528" s="36"/>
      <c r="V12528" s="36"/>
    </row>
    <row r="12529" spans="11:22" x14ac:dyDescent="0.25">
      <c r="K12529" s="36"/>
      <c r="L12529" s="37"/>
      <c r="M12529" s="37"/>
      <c r="N12529" s="37"/>
      <c r="O12529" s="37"/>
      <c r="P12529" s="36"/>
      <c r="S12529" s="36"/>
      <c r="T12529" s="36"/>
      <c r="U12529" s="36"/>
      <c r="V12529" s="36"/>
    </row>
    <row r="12530" spans="11:22" x14ac:dyDescent="0.25">
      <c r="K12530" s="36"/>
      <c r="L12530" s="37"/>
      <c r="M12530" s="37"/>
      <c r="N12530" s="37"/>
      <c r="O12530" s="37"/>
      <c r="P12530" s="36"/>
      <c r="S12530" s="36"/>
      <c r="T12530" s="36"/>
      <c r="U12530" s="36"/>
      <c r="V12530" s="36"/>
    </row>
    <row r="12531" spans="11:22" x14ac:dyDescent="0.25">
      <c r="K12531" s="36"/>
      <c r="L12531" s="37"/>
      <c r="M12531" s="37"/>
      <c r="N12531" s="37"/>
      <c r="O12531" s="37"/>
      <c r="P12531" s="36"/>
      <c r="S12531" s="36"/>
      <c r="T12531" s="36"/>
      <c r="U12531" s="36"/>
      <c r="V12531" s="36"/>
    </row>
    <row r="12532" spans="11:22" x14ac:dyDescent="0.25">
      <c r="K12532" s="36"/>
      <c r="L12532" s="37"/>
      <c r="M12532" s="37"/>
      <c r="N12532" s="37"/>
      <c r="O12532" s="37"/>
      <c r="P12532" s="36"/>
      <c r="S12532" s="36"/>
      <c r="T12532" s="36"/>
      <c r="U12532" s="36"/>
      <c r="V12532" s="36"/>
    </row>
    <row r="12533" spans="11:22" x14ac:dyDescent="0.25">
      <c r="K12533" s="36"/>
      <c r="L12533" s="37"/>
      <c r="M12533" s="37"/>
      <c r="N12533" s="37"/>
      <c r="O12533" s="37"/>
      <c r="P12533" s="36"/>
      <c r="S12533" s="36"/>
      <c r="T12533" s="36"/>
      <c r="U12533" s="36"/>
      <c r="V12533" s="36"/>
    </row>
    <row r="12534" spans="11:22" x14ac:dyDescent="0.25">
      <c r="K12534" s="36"/>
      <c r="L12534" s="37"/>
      <c r="M12534" s="37"/>
      <c r="N12534" s="37"/>
      <c r="O12534" s="37"/>
      <c r="P12534" s="36"/>
      <c r="S12534" s="36"/>
      <c r="T12534" s="36"/>
      <c r="U12534" s="36"/>
      <c r="V12534" s="36"/>
    </row>
    <row r="12535" spans="11:22" x14ac:dyDescent="0.25">
      <c r="K12535" s="36"/>
      <c r="L12535" s="37"/>
      <c r="M12535" s="37"/>
      <c r="N12535" s="37"/>
      <c r="O12535" s="37"/>
      <c r="P12535" s="36"/>
      <c r="S12535" s="36"/>
      <c r="T12535" s="36"/>
      <c r="U12535" s="36"/>
      <c r="V12535" s="36"/>
    </row>
    <row r="12536" spans="11:22" x14ac:dyDescent="0.25">
      <c r="K12536" s="36"/>
      <c r="L12536" s="37"/>
      <c r="M12536" s="37"/>
      <c r="N12536" s="37"/>
      <c r="O12536" s="37"/>
      <c r="P12536" s="36"/>
      <c r="S12536" s="36"/>
      <c r="T12536" s="36"/>
      <c r="U12536" s="36"/>
      <c r="V12536" s="36"/>
    </row>
    <row r="12537" spans="11:22" x14ac:dyDescent="0.25">
      <c r="K12537" s="36"/>
      <c r="L12537" s="37"/>
      <c r="M12537" s="37"/>
      <c r="N12537" s="37"/>
      <c r="O12537" s="37"/>
      <c r="P12537" s="36"/>
      <c r="S12537" s="36"/>
      <c r="T12537" s="36"/>
      <c r="U12537" s="36"/>
      <c r="V12537" s="36"/>
    </row>
    <row r="12538" spans="11:22" x14ac:dyDescent="0.25">
      <c r="K12538" s="36"/>
      <c r="L12538" s="37"/>
      <c r="M12538" s="37"/>
      <c r="N12538" s="37"/>
      <c r="O12538" s="37"/>
      <c r="P12538" s="36"/>
      <c r="S12538" s="36"/>
      <c r="T12538" s="36"/>
      <c r="U12538" s="36"/>
      <c r="V12538" s="36"/>
    </row>
    <row r="12539" spans="11:22" x14ac:dyDescent="0.25">
      <c r="K12539" s="36"/>
      <c r="L12539" s="37"/>
      <c r="M12539" s="37"/>
      <c r="N12539" s="37"/>
      <c r="O12539" s="37"/>
      <c r="P12539" s="36"/>
      <c r="S12539" s="36"/>
      <c r="T12539" s="36"/>
      <c r="U12539" s="36"/>
      <c r="V12539" s="36"/>
    </row>
    <row r="12540" spans="11:22" x14ac:dyDescent="0.25">
      <c r="K12540" s="36"/>
      <c r="L12540" s="37"/>
      <c r="M12540" s="37"/>
      <c r="N12540" s="37"/>
      <c r="O12540" s="37"/>
      <c r="P12540" s="36"/>
      <c r="S12540" s="36"/>
      <c r="T12540" s="36"/>
      <c r="U12540" s="36"/>
      <c r="V12540" s="36"/>
    </row>
    <row r="12541" spans="11:22" x14ac:dyDescent="0.25">
      <c r="K12541" s="36"/>
      <c r="L12541" s="37"/>
      <c r="M12541" s="37"/>
      <c r="N12541" s="37"/>
      <c r="O12541" s="37"/>
      <c r="P12541" s="36"/>
      <c r="S12541" s="36"/>
      <c r="T12541" s="36"/>
      <c r="U12541" s="36"/>
      <c r="V12541" s="36"/>
    </row>
    <row r="12542" spans="11:22" x14ac:dyDescent="0.25">
      <c r="K12542" s="36"/>
      <c r="L12542" s="37"/>
      <c r="M12542" s="37"/>
      <c r="N12542" s="37"/>
      <c r="O12542" s="37"/>
      <c r="P12542" s="36"/>
      <c r="S12542" s="36"/>
      <c r="T12542" s="36"/>
      <c r="U12542" s="36"/>
      <c r="V12542" s="36"/>
    </row>
    <row r="12543" spans="11:22" x14ac:dyDescent="0.25">
      <c r="K12543" s="36"/>
      <c r="L12543" s="37"/>
      <c r="M12543" s="37"/>
      <c r="N12543" s="37"/>
      <c r="O12543" s="37"/>
      <c r="P12543" s="36"/>
      <c r="S12543" s="36"/>
      <c r="T12543" s="36"/>
      <c r="U12543" s="36"/>
      <c r="V12543" s="36"/>
    </row>
    <row r="12544" spans="11:22" x14ac:dyDescent="0.25">
      <c r="K12544" s="36"/>
      <c r="L12544" s="37"/>
      <c r="M12544" s="37"/>
      <c r="N12544" s="37"/>
      <c r="O12544" s="37"/>
      <c r="P12544" s="36"/>
      <c r="S12544" s="36"/>
      <c r="T12544" s="36"/>
      <c r="U12544" s="36"/>
      <c r="V12544" s="36"/>
    </row>
    <row r="12545" spans="11:22" x14ac:dyDescent="0.25">
      <c r="K12545" s="36"/>
      <c r="L12545" s="37"/>
      <c r="M12545" s="37"/>
      <c r="N12545" s="37"/>
      <c r="O12545" s="37"/>
      <c r="P12545" s="36"/>
      <c r="S12545" s="36"/>
      <c r="T12545" s="36"/>
      <c r="U12545" s="36"/>
      <c r="V12545" s="36"/>
    </row>
    <row r="12546" spans="11:22" x14ac:dyDescent="0.25">
      <c r="K12546" s="36"/>
      <c r="L12546" s="37"/>
      <c r="M12546" s="37"/>
      <c r="N12546" s="37"/>
      <c r="O12546" s="37"/>
      <c r="P12546" s="36"/>
      <c r="S12546" s="36"/>
      <c r="T12546" s="36"/>
      <c r="U12546" s="36"/>
      <c r="V12546" s="36"/>
    </row>
    <row r="12547" spans="11:22" x14ac:dyDescent="0.25">
      <c r="K12547" s="36"/>
      <c r="L12547" s="37"/>
      <c r="M12547" s="37"/>
      <c r="N12547" s="37"/>
      <c r="O12547" s="37"/>
      <c r="P12547" s="36"/>
      <c r="S12547" s="36"/>
      <c r="T12547" s="36"/>
      <c r="U12547" s="36"/>
      <c r="V12547" s="36"/>
    </row>
    <row r="12548" spans="11:22" x14ac:dyDescent="0.25">
      <c r="K12548" s="36"/>
      <c r="L12548" s="37"/>
      <c r="M12548" s="37"/>
      <c r="N12548" s="37"/>
      <c r="O12548" s="37"/>
      <c r="P12548" s="36"/>
      <c r="S12548" s="36"/>
      <c r="T12548" s="36"/>
      <c r="U12548" s="36"/>
      <c r="V12548" s="36"/>
    </row>
    <row r="12549" spans="11:22" x14ac:dyDescent="0.25">
      <c r="K12549" s="36"/>
      <c r="L12549" s="37"/>
      <c r="M12549" s="37"/>
      <c r="N12549" s="37"/>
      <c r="O12549" s="37"/>
      <c r="P12549" s="36"/>
      <c r="S12549" s="36"/>
      <c r="T12549" s="36"/>
      <c r="U12549" s="36"/>
      <c r="V12549" s="36"/>
    </row>
    <row r="12550" spans="11:22" x14ac:dyDescent="0.25">
      <c r="K12550" s="36"/>
      <c r="L12550" s="37"/>
      <c r="M12550" s="37"/>
      <c r="N12550" s="37"/>
      <c r="O12550" s="37"/>
      <c r="P12550" s="36"/>
      <c r="S12550" s="36"/>
      <c r="T12550" s="36"/>
      <c r="U12550" s="36"/>
      <c r="V12550" s="36"/>
    </row>
    <row r="12551" spans="11:22" x14ac:dyDescent="0.25">
      <c r="K12551" s="36"/>
      <c r="L12551" s="37"/>
      <c r="M12551" s="37"/>
      <c r="N12551" s="37"/>
      <c r="O12551" s="37"/>
      <c r="P12551" s="36"/>
      <c r="S12551" s="36"/>
      <c r="T12551" s="36"/>
      <c r="U12551" s="36"/>
      <c r="V12551" s="36"/>
    </row>
    <row r="12552" spans="11:22" x14ac:dyDescent="0.25">
      <c r="K12552" s="36"/>
      <c r="L12552" s="37"/>
      <c r="M12552" s="37"/>
      <c r="N12552" s="37"/>
      <c r="O12552" s="37"/>
      <c r="P12552" s="36"/>
      <c r="S12552" s="36"/>
      <c r="T12552" s="36"/>
      <c r="U12552" s="36"/>
      <c r="V12552" s="36"/>
    </row>
    <row r="12553" spans="11:22" x14ac:dyDescent="0.25">
      <c r="K12553" s="36"/>
      <c r="L12553" s="37"/>
      <c r="M12553" s="37"/>
      <c r="N12553" s="37"/>
      <c r="O12553" s="37"/>
      <c r="P12553" s="36"/>
      <c r="S12553" s="36"/>
      <c r="T12553" s="36"/>
      <c r="U12553" s="36"/>
      <c r="V12553" s="36"/>
    </row>
    <row r="12554" spans="11:22" x14ac:dyDescent="0.25">
      <c r="K12554" s="36"/>
      <c r="L12554" s="37"/>
      <c r="M12554" s="37"/>
      <c r="N12554" s="37"/>
      <c r="O12554" s="37"/>
      <c r="P12554" s="36"/>
      <c r="S12554" s="36"/>
      <c r="T12554" s="36"/>
      <c r="U12554" s="36"/>
      <c r="V12554" s="36"/>
    </row>
    <row r="12555" spans="11:22" x14ac:dyDescent="0.25">
      <c r="K12555" s="36"/>
      <c r="L12555" s="37"/>
      <c r="M12555" s="37"/>
      <c r="N12555" s="37"/>
      <c r="O12555" s="37"/>
      <c r="P12555" s="36"/>
      <c r="S12555" s="36"/>
      <c r="T12555" s="36"/>
      <c r="U12555" s="36"/>
      <c r="V12555" s="36"/>
    </row>
    <row r="12556" spans="11:22" x14ac:dyDescent="0.25">
      <c r="K12556" s="36"/>
      <c r="L12556" s="37"/>
      <c r="M12556" s="37"/>
      <c r="N12556" s="37"/>
      <c r="O12556" s="37"/>
      <c r="P12556" s="36"/>
      <c r="S12556" s="36"/>
      <c r="T12556" s="36"/>
      <c r="U12556" s="36"/>
      <c r="V12556" s="36"/>
    </row>
    <row r="12557" spans="11:22" x14ac:dyDescent="0.25">
      <c r="K12557" s="36"/>
      <c r="L12557" s="37"/>
      <c r="M12557" s="37"/>
      <c r="N12557" s="37"/>
      <c r="O12557" s="37"/>
      <c r="P12557" s="36"/>
      <c r="S12557" s="36"/>
      <c r="T12557" s="36"/>
      <c r="U12557" s="36"/>
      <c r="V12557" s="36"/>
    </row>
    <row r="12558" spans="11:22" x14ac:dyDescent="0.25">
      <c r="K12558" s="36"/>
      <c r="L12558" s="37"/>
      <c r="M12558" s="37"/>
      <c r="N12558" s="37"/>
      <c r="O12558" s="37"/>
      <c r="P12558" s="36"/>
      <c r="S12558" s="36"/>
      <c r="T12558" s="36"/>
      <c r="U12558" s="36"/>
      <c r="V12558" s="36"/>
    </row>
    <row r="12559" spans="11:22" x14ac:dyDescent="0.25">
      <c r="K12559" s="36"/>
      <c r="L12559" s="37"/>
      <c r="M12559" s="37"/>
      <c r="N12559" s="37"/>
      <c r="O12559" s="37"/>
      <c r="P12559" s="36"/>
      <c r="S12559" s="36"/>
      <c r="T12559" s="36"/>
      <c r="U12559" s="36"/>
      <c r="V12559" s="36"/>
    </row>
    <row r="12560" spans="11:22" x14ac:dyDescent="0.25">
      <c r="K12560" s="36"/>
      <c r="L12560" s="37"/>
      <c r="M12560" s="37"/>
      <c r="N12560" s="37"/>
      <c r="O12560" s="37"/>
      <c r="P12560" s="36"/>
      <c r="S12560" s="36"/>
      <c r="T12560" s="36"/>
      <c r="U12560" s="36"/>
      <c r="V12560" s="36"/>
    </row>
    <row r="12561" spans="11:22" x14ac:dyDescent="0.25">
      <c r="K12561" s="36"/>
      <c r="L12561" s="37"/>
      <c r="M12561" s="37"/>
      <c r="N12561" s="37"/>
      <c r="O12561" s="37"/>
      <c r="P12561" s="36"/>
      <c r="S12561" s="36"/>
      <c r="T12561" s="36"/>
      <c r="U12561" s="36"/>
      <c r="V12561" s="36"/>
    </row>
    <row r="12562" spans="11:22" x14ac:dyDescent="0.25">
      <c r="K12562" s="36"/>
      <c r="L12562" s="37"/>
      <c r="M12562" s="37"/>
      <c r="N12562" s="37"/>
      <c r="O12562" s="37"/>
      <c r="P12562" s="36"/>
      <c r="S12562" s="36"/>
      <c r="T12562" s="36"/>
      <c r="U12562" s="36"/>
      <c r="V12562" s="36"/>
    </row>
    <row r="12563" spans="11:22" x14ac:dyDescent="0.25">
      <c r="K12563" s="36"/>
      <c r="L12563" s="37"/>
      <c r="M12563" s="37"/>
      <c r="N12563" s="37"/>
      <c r="O12563" s="37"/>
      <c r="P12563" s="36"/>
      <c r="S12563" s="36"/>
      <c r="T12563" s="36"/>
      <c r="U12563" s="36"/>
      <c r="V12563" s="36"/>
    </row>
    <row r="12564" spans="11:22" x14ac:dyDescent="0.25">
      <c r="K12564" s="36"/>
      <c r="L12564" s="37"/>
      <c r="M12564" s="37"/>
      <c r="N12564" s="37"/>
      <c r="O12564" s="37"/>
      <c r="P12564" s="36"/>
      <c r="S12564" s="36"/>
      <c r="T12564" s="36"/>
      <c r="U12564" s="36"/>
      <c r="V12564" s="36"/>
    </row>
    <row r="12565" spans="11:22" x14ac:dyDescent="0.25">
      <c r="K12565" s="36"/>
      <c r="L12565" s="37"/>
      <c r="M12565" s="37"/>
      <c r="N12565" s="37"/>
      <c r="O12565" s="37"/>
      <c r="P12565" s="36"/>
      <c r="S12565" s="36"/>
      <c r="T12565" s="36"/>
      <c r="U12565" s="36"/>
      <c r="V12565" s="36"/>
    </row>
    <row r="12566" spans="11:22" x14ac:dyDescent="0.25">
      <c r="K12566" s="36"/>
      <c r="L12566" s="37"/>
      <c r="M12566" s="37"/>
      <c r="N12566" s="37"/>
      <c r="O12566" s="37"/>
      <c r="P12566" s="36"/>
      <c r="S12566" s="36"/>
      <c r="T12566" s="36"/>
      <c r="U12566" s="36"/>
      <c r="V12566" s="36"/>
    </row>
    <row r="12567" spans="11:22" x14ac:dyDescent="0.25">
      <c r="K12567" s="36"/>
      <c r="L12567" s="37"/>
      <c r="M12567" s="37"/>
      <c r="N12567" s="37"/>
      <c r="O12567" s="37"/>
      <c r="P12567" s="36"/>
      <c r="S12567" s="36"/>
      <c r="T12567" s="36"/>
      <c r="U12567" s="36"/>
      <c r="V12567" s="36"/>
    </row>
    <row r="12568" spans="11:22" x14ac:dyDescent="0.25">
      <c r="K12568" s="36"/>
      <c r="L12568" s="37"/>
      <c r="M12568" s="37"/>
      <c r="N12568" s="37"/>
      <c r="O12568" s="37"/>
      <c r="P12568" s="36"/>
      <c r="S12568" s="36"/>
      <c r="T12568" s="36"/>
      <c r="U12568" s="36"/>
      <c r="V12568" s="36"/>
    </row>
    <row r="12569" spans="11:22" x14ac:dyDescent="0.25">
      <c r="K12569" s="36"/>
      <c r="L12569" s="37"/>
      <c r="M12569" s="37"/>
      <c r="N12569" s="37"/>
      <c r="O12569" s="37"/>
      <c r="P12569" s="36"/>
      <c r="S12569" s="36"/>
      <c r="T12569" s="36"/>
      <c r="U12569" s="36"/>
      <c r="V12569" s="36"/>
    </row>
    <row r="12570" spans="11:22" x14ac:dyDescent="0.25">
      <c r="K12570" s="36"/>
      <c r="L12570" s="37"/>
      <c r="M12570" s="37"/>
      <c r="N12570" s="37"/>
      <c r="O12570" s="37"/>
      <c r="P12570" s="36"/>
      <c r="S12570" s="36"/>
      <c r="T12570" s="36"/>
      <c r="U12570" s="36"/>
      <c r="V12570" s="36"/>
    </row>
    <row r="12571" spans="11:22" x14ac:dyDescent="0.25">
      <c r="K12571" s="36"/>
      <c r="L12571" s="37"/>
      <c r="M12571" s="37"/>
      <c r="N12571" s="37"/>
      <c r="O12571" s="37"/>
      <c r="P12571" s="36"/>
      <c r="S12571" s="36"/>
      <c r="T12571" s="36"/>
      <c r="U12571" s="36"/>
      <c r="V12571" s="36"/>
    </row>
    <row r="12572" spans="11:22" x14ac:dyDescent="0.25">
      <c r="K12572" s="36"/>
      <c r="L12572" s="37"/>
      <c r="M12572" s="37"/>
      <c r="N12572" s="37"/>
      <c r="O12572" s="37"/>
      <c r="P12572" s="36"/>
      <c r="S12572" s="36"/>
      <c r="T12572" s="36"/>
      <c r="U12572" s="36"/>
      <c r="V12572" s="36"/>
    </row>
    <row r="12573" spans="11:22" x14ac:dyDescent="0.25">
      <c r="K12573" s="36"/>
      <c r="L12573" s="37"/>
      <c r="M12573" s="37"/>
      <c r="N12573" s="37"/>
      <c r="O12573" s="37"/>
      <c r="P12573" s="36"/>
      <c r="S12573" s="36"/>
      <c r="T12573" s="36"/>
      <c r="U12573" s="36"/>
      <c r="V12573" s="36"/>
    </row>
    <row r="12574" spans="11:22" x14ac:dyDescent="0.25">
      <c r="K12574" s="36"/>
      <c r="L12574" s="37"/>
      <c r="M12574" s="37"/>
      <c r="N12574" s="37"/>
      <c r="O12574" s="37"/>
      <c r="P12574" s="36"/>
      <c r="S12574" s="36"/>
      <c r="T12574" s="36"/>
      <c r="U12574" s="36"/>
      <c r="V12574" s="36"/>
    </row>
    <row r="12575" spans="11:22" x14ac:dyDescent="0.25">
      <c r="K12575" s="36"/>
      <c r="L12575" s="37"/>
      <c r="M12575" s="37"/>
      <c r="N12575" s="37"/>
      <c r="O12575" s="37"/>
      <c r="P12575" s="36"/>
      <c r="S12575" s="36"/>
      <c r="T12575" s="36"/>
      <c r="U12575" s="36"/>
      <c r="V12575" s="36"/>
    </row>
    <row r="12576" spans="11:22" x14ac:dyDescent="0.25">
      <c r="K12576" s="36"/>
      <c r="L12576" s="37"/>
      <c r="M12576" s="37"/>
      <c r="N12576" s="37"/>
      <c r="O12576" s="37"/>
      <c r="P12576" s="36"/>
      <c r="S12576" s="36"/>
      <c r="T12576" s="36"/>
      <c r="U12576" s="36"/>
      <c r="V12576" s="36"/>
    </row>
    <row r="12577" spans="11:22" x14ac:dyDescent="0.25">
      <c r="K12577" s="36"/>
      <c r="L12577" s="37"/>
      <c r="M12577" s="37"/>
      <c r="N12577" s="37"/>
      <c r="O12577" s="37"/>
      <c r="P12577" s="36"/>
      <c r="S12577" s="36"/>
      <c r="T12577" s="36"/>
      <c r="U12577" s="36"/>
      <c r="V12577" s="36"/>
    </row>
    <row r="12578" spans="11:22" x14ac:dyDescent="0.25">
      <c r="K12578" s="36"/>
      <c r="L12578" s="37"/>
      <c r="M12578" s="37"/>
      <c r="N12578" s="37"/>
      <c r="O12578" s="37"/>
      <c r="P12578" s="36"/>
      <c r="S12578" s="36"/>
      <c r="T12578" s="36"/>
      <c r="U12578" s="36"/>
      <c r="V12578" s="36"/>
    </row>
    <row r="12579" spans="11:22" x14ac:dyDescent="0.25">
      <c r="K12579" s="36"/>
      <c r="L12579" s="37"/>
      <c r="M12579" s="37"/>
      <c r="N12579" s="37"/>
      <c r="O12579" s="37"/>
      <c r="P12579" s="36"/>
      <c r="S12579" s="36"/>
      <c r="T12579" s="36"/>
      <c r="U12579" s="36"/>
      <c r="V12579" s="36"/>
    </row>
    <row r="12580" spans="11:22" x14ac:dyDescent="0.25">
      <c r="K12580" s="36"/>
      <c r="L12580" s="37"/>
      <c r="M12580" s="37"/>
      <c r="N12580" s="37"/>
      <c r="O12580" s="37"/>
      <c r="P12580" s="36"/>
      <c r="S12580" s="36"/>
      <c r="T12580" s="36"/>
      <c r="U12580" s="36"/>
      <c r="V12580" s="36"/>
    </row>
    <row r="12581" spans="11:22" x14ac:dyDescent="0.25">
      <c r="K12581" s="36"/>
      <c r="L12581" s="37"/>
      <c r="M12581" s="37"/>
      <c r="N12581" s="37"/>
      <c r="O12581" s="37"/>
      <c r="P12581" s="36"/>
      <c r="S12581" s="36"/>
      <c r="T12581" s="36"/>
      <c r="U12581" s="36"/>
      <c r="V12581" s="36"/>
    </row>
    <row r="12582" spans="11:22" x14ac:dyDescent="0.25">
      <c r="K12582" s="36"/>
      <c r="L12582" s="37"/>
      <c r="M12582" s="37"/>
      <c r="N12582" s="37"/>
      <c r="O12582" s="37"/>
      <c r="P12582" s="36"/>
      <c r="S12582" s="36"/>
      <c r="T12582" s="36"/>
      <c r="U12582" s="36"/>
      <c r="V12582" s="36"/>
    </row>
    <row r="12583" spans="11:22" x14ac:dyDescent="0.25">
      <c r="K12583" s="36"/>
      <c r="L12583" s="37"/>
      <c r="M12583" s="37"/>
      <c r="N12583" s="37"/>
      <c r="O12583" s="37"/>
      <c r="P12583" s="36"/>
      <c r="S12583" s="36"/>
      <c r="T12583" s="36"/>
      <c r="U12583" s="36"/>
      <c r="V12583" s="36"/>
    </row>
    <row r="12584" spans="11:22" x14ac:dyDescent="0.25">
      <c r="K12584" s="36"/>
      <c r="L12584" s="37"/>
      <c r="M12584" s="37"/>
      <c r="N12584" s="37"/>
      <c r="O12584" s="37"/>
      <c r="P12584" s="36"/>
      <c r="S12584" s="36"/>
      <c r="T12584" s="36"/>
      <c r="U12584" s="36"/>
      <c r="V12584" s="36"/>
    </row>
    <row r="12585" spans="11:22" x14ac:dyDescent="0.25">
      <c r="K12585" s="36"/>
      <c r="L12585" s="37"/>
      <c r="M12585" s="37"/>
      <c r="N12585" s="37"/>
      <c r="O12585" s="37"/>
      <c r="P12585" s="36"/>
      <c r="S12585" s="36"/>
      <c r="T12585" s="36"/>
      <c r="U12585" s="36"/>
      <c r="V12585" s="36"/>
    </row>
    <row r="12586" spans="11:22" x14ac:dyDescent="0.25">
      <c r="K12586" s="36"/>
      <c r="L12586" s="37"/>
      <c r="M12586" s="37"/>
      <c r="N12586" s="37"/>
      <c r="O12586" s="37"/>
      <c r="P12586" s="36"/>
      <c r="S12586" s="36"/>
      <c r="T12586" s="36"/>
      <c r="U12586" s="36"/>
      <c r="V12586" s="36"/>
    </row>
    <row r="12587" spans="11:22" x14ac:dyDescent="0.25">
      <c r="K12587" s="36"/>
      <c r="L12587" s="37"/>
      <c r="M12587" s="37"/>
      <c r="N12587" s="37"/>
      <c r="O12587" s="37"/>
      <c r="P12587" s="36"/>
      <c r="S12587" s="36"/>
      <c r="T12587" s="36"/>
      <c r="U12587" s="36"/>
      <c r="V12587" s="36"/>
    </row>
    <row r="12588" spans="11:22" x14ac:dyDescent="0.25">
      <c r="K12588" s="36"/>
      <c r="L12588" s="37"/>
      <c r="M12588" s="37"/>
      <c r="N12588" s="37"/>
      <c r="O12588" s="37"/>
      <c r="P12588" s="36"/>
      <c r="S12588" s="36"/>
      <c r="T12588" s="36"/>
      <c r="U12588" s="36"/>
      <c r="V12588" s="36"/>
    </row>
    <row r="12589" spans="11:22" x14ac:dyDescent="0.25">
      <c r="K12589" s="36"/>
      <c r="L12589" s="37"/>
      <c r="M12589" s="37"/>
      <c r="N12589" s="37"/>
      <c r="O12589" s="37"/>
      <c r="P12589" s="36"/>
      <c r="S12589" s="36"/>
      <c r="T12589" s="36"/>
      <c r="U12589" s="36"/>
      <c r="V12589" s="36"/>
    </row>
    <row r="12590" spans="11:22" x14ac:dyDescent="0.25">
      <c r="K12590" s="36"/>
      <c r="L12590" s="37"/>
      <c r="M12590" s="37"/>
      <c r="N12590" s="37"/>
      <c r="O12590" s="37"/>
      <c r="P12590" s="36"/>
      <c r="S12590" s="36"/>
      <c r="T12590" s="36"/>
      <c r="U12590" s="36"/>
      <c r="V12590" s="36"/>
    </row>
    <row r="12591" spans="11:22" x14ac:dyDescent="0.25">
      <c r="K12591" s="36"/>
      <c r="L12591" s="37"/>
      <c r="M12591" s="37"/>
      <c r="N12591" s="37"/>
      <c r="O12591" s="37"/>
      <c r="P12591" s="36"/>
      <c r="S12591" s="36"/>
      <c r="T12591" s="36"/>
      <c r="U12591" s="36"/>
      <c r="V12591" s="36"/>
    </row>
    <row r="12592" spans="11:22" x14ac:dyDescent="0.25">
      <c r="K12592" s="36"/>
      <c r="L12592" s="37"/>
      <c r="M12592" s="37"/>
      <c r="N12592" s="37"/>
      <c r="O12592" s="37"/>
      <c r="P12592" s="36"/>
      <c r="S12592" s="36"/>
      <c r="T12592" s="36"/>
      <c r="U12592" s="36"/>
      <c r="V12592" s="36"/>
    </row>
    <row r="12593" spans="11:22" x14ac:dyDescent="0.25">
      <c r="K12593" s="36"/>
      <c r="L12593" s="37"/>
      <c r="M12593" s="37"/>
      <c r="N12593" s="37"/>
      <c r="O12593" s="37"/>
      <c r="P12593" s="36"/>
      <c r="S12593" s="36"/>
      <c r="T12593" s="36"/>
      <c r="U12593" s="36"/>
      <c r="V12593" s="36"/>
    </row>
    <row r="12594" spans="11:22" x14ac:dyDescent="0.25">
      <c r="K12594" s="36"/>
      <c r="L12594" s="37"/>
      <c r="M12594" s="37"/>
      <c r="N12594" s="37"/>
      <c r="O12594" s="37"/>
      <c r="P12594" s="36"/>
      <c r="S12594" s="36"/>
      <c r="T12594" s="36"/>
      <c r="U12594" s="36"/>
      <c r="V12594" s="36"/>
    </row>
    <row r="12595" spans="11:22" x14ac:dyDescent="0.25">
      <c r="K12595" s="36"/>
      <c r="L12595" s="37"/>
      <c r="M12595" s="37"/>
      <c r="N12595" s="37"/>
      <c r="O12595" s="37"/>
      <c r="P12595" s="36"/>
      <c r="S12595" s="36"/>
      <c r="T12595" s="36"/>
      <c r="U12595" s="36"/>
      <c r="V12595" s="36"/>
    </row>
    <row r="12596" spans="11:22" x14ac:dyDescent="0.25">
      <c r="K12596" s="36"/>
      <c r="L12596" s="37"/>
      <c r="M12596" s="37"/>
      <c r="N12596" s="37"/>
      <c r="O12596" s="37"/>
      <c r="P12596" s="36"/>
      <c r="S12596" s="36"/>
      <c r="T12596" s="36"/>
      <c r="U12596" s="36"/>
      <c r="V12596" s="36"/>
    </row>
    <row r="12597" spans="11:22" x14ac:dyDescent="0.25">
      <c r="K12597" s="36"/>
      <c r="L12597" s="37"/>
      <c r="M12597" s="37"/>
      <c r="N12597" s="37"/>
      <c r="O12597" s="37"/>
      <c r="P12597" s="36"/>
      <c r="S12597" s="36"/>
      <c r="T12597" s="36"/>
      <c r="U12597" s="36"/>
      <c r="V12597" s="36"/>
    </row>
    <row r="12598" spans="11:22" x14ac:dyDescent="0.25">
      <c r="K12598" s="36"/>
      <c r="L12598" s="37"/>
      <c r="M12598" s="37"/>
      <c r="N12598" s="37"/>
      <c r="O12598" s="37"/>
      <c r="P12598" s="36"/>
      <c r="S12598" s="36"/>
      <c r="T12598" s="36"/>
      <c r="U12598" s="36"/>
      <c r="V12598" s="36"/>
    </row>
    <row r="12599" spans="11:22" x14ac:dyDescent="0.25">
      <c r="K12599" s="36"/>
      <c r="L12599" s="37"/>
      <c r="M12599" s="37"/>
      <c r="N12599" s="37"/>
      <c r="O12599" s="37"/>
      <c r="P12599" s="36"/>
      <c r="S12599" s="36"/>
      <c r="T12599" s="36"/>
      <c r="U12599" s="36"/>
      <c r="V12599" s="36"/>
    </row>
    <row r="12600" spans="11:22" x14ac:dyDescent="0.25">
      <c r="K12600" s="36"/>
      <c r="L12600" s="37"/>
      <c r="M12600" s="37"/>
      <c r="N12600" s="37"/>
      <c r="O12600" s="37"/>
      <c r="P12600" s="36"/>
      <c r="S12600" s="36"/>
      <c r="T12600" s="36"/>
      <c r="U12600" s="36"/>
      <c r="V12600" s="36"/>
    </row>
    <row r="12601" spans="11:22" x14ac:dyDescent="0.25">
      <c r="K12601" s="36"/>
      <c r="L12601" s="37"/>
      <c r="M12601" s="37"/>
      <c r="N12601" s="37"/>
      <c r="O12601" s="37"/>
      <c r="P12601" s="36"/>
      <c r="S12601" s="36"/>
      <c r="T12601" s="36"/>
      <c r="U12601" s="36"/>
      <c r="V12601" s="36"/>
    </row>
    <row r="12602" spans="11:22" x14ac:dyDescent="0.25">
      <c r="K12602" s="36"/>
      <c r="L12602" s="37"/>
      <c r="M12602" s="37"/>
      <c r="N12602" s="37"/>
      <c r="O12602" s="37"/>
      <c r="P12602" s="36"/>
      <c r="S12602" s="36"/>
      <c r="T12602" s="36"/>
      <c r="U12602" s="36"/>
      <c r="V12602" s="36"/>
    </row>
    <row r="12603" spans="11:22" x14ac:dyDescent="0.25">
      <c r="K12603" s="36"/>
      <c r="L12603" s="37"/>
      <c r="M12603" s="37"/>
      <c r="N12603" s="37"/>
      <c r="O12603" s="37"/>
      <c r="P12603" s="36"/>
      <c r="S12603" s="36"/>
      <c r="T12603" s="36"/>
      <c r="U12603" s="36"/>
      <c r="V12603" s="36"/>
    </row>
    <row r="12604" spans="11:22" x14ac:dyDescent="0.25">
      <c r="K12604" s="36"/>
      <c r="L12604" s="37"/>
      <c r="M12604" s="37"/>
      <c r="N12604" s="37"/>
      <c r="O12604" s="37"/>
      <c r="P12604" s="36"/>
      <c r="S12604" s="36"/>
      <c r="T12604" s="36"/>
      <c r="U12604" s="36"/>
      <c r="V12604" s="36"/>
    </row>
    <row r="12605" spans="11:22" x14ac:dyDescent="0.25">
      <c r="K12605" s="36"/>
      <c r="L12605" s="37"/>
      <c r="M12605" s="37"/>
      <c r="N12605" s="37"/>
      <c r="O12605" s="37"/>
      <c r="P12605" s="36"/>
      <c r="S12605" s="36"/>
      <c r="T12605" s="36"/>
      <c r="U12605" s="36"/>
      <c r="V12605" s="36"/>
    </row>
    <row r="12606" spans="11:22" x14ac:dyDescent="0.25">
      <c r="K12606" s="36"/>
      <c r="L12606" s="37"/>
      <c r="M12606" s="37"/>
      <c r="N12606" s="37"/>
      <c r="O12606" s="37"/>
      <c r="P12606" s="36"/>
      <c r="S12606" s="36"/>
      <c r="T12606" s="36"/>
      <c r="U12606" s="36"/>
      <c r="V12606" s="36"/>
    </row>
    <row r="12607" spans="11:22" x14ac:dyDescent="0.25">
      <c r="K12607" s="36"/>
      <c r="L12607" s="37"/>
      <c r="M12607" s="37"/>
      <c r="N12607" s="37"/>
      <c r="O12607" s="37"/>
      <c r="P12607" s="36"/>
      <c r="S12607" s="36"/>
      <c r="T12607" s="36"/>
      <c r="U12607" s="36"/>
      <c r="V12607" s="36"/>
    </row>
    <row r="12608" spans="11:22" x14ac:dyDescent="0.25">
      <c r="K12608" s="36"/>
      <c r="L12608" s="37"/>
      <c r="M12608" s="37"/>
      <c r="N12608" s="37"/>
      <c r="O12608" s="37"/>
      <c r="P12608" s="36"/>
      <c r="S12608" s="36"/>
      <c r="T12608" s="36"/>
      <c r="U12608" s="36"/>
      <c r="V12608" s="36"/>
    </row>
    <row r="12609" spans="11:22" x14ac:dyDescent="0.25">
      <c r="K12609" s="36"/>
      <c r="L12609" s="37"/>
      <c r="M12609" s="37"/>
      <c r="N12609" s="37"/>
      <c r="O12609" s="37"/>
      <c r="P12609" s="36"/>
      <c r="S12609" s="36"/>
      <c r="T12609" s="36"/>
      <c r="U12609" s="36"/>
      <c r="V12609" s="36"/>
    </row>
    <row r="12610" spans="11:22" x14ac:dyDescent="0.25">
      <c r="K12610" s="36"/>
      <c r="L12610" s="37"/>
      <c r="M12610" s="37"/>
      <c r="N12610" s="37"/>
      <c r="O12610" s="37"/>
      <c r="P12610" s="36"/>
      <c r="S12610" s="36"/>
      <c r="T12610" s="36"/>
      <c r="U12610" s="36"/>
      <c r="V12610" s="36"/>
    </row>
    <row r="12611" spans="11:22" x14ac:dyDescent="0.25">
      <c r="K12611" s="36"/>
      <c r="L12611" s="37"/>
      <c r="M12611" s="37"/>
      <c r="N12611" s="37"/>
      <c r="O12611" s="37"/>
      <c r="P12611" s="36"/>
      <c r="S12611" s="36"/>
      <c r="T12611" s="36"/>
      <c r="U12611" s="36"/>
      <c r="V12611" s="36"/>
    </row>
    <row r="12612" spans="11:22" x14ac:dyDescent="0.25">
      <c r="K12612" s="36"/>
      <c r="L12612" s="37"/>
      <c r="M12612" s="37"/>
      <c r="N12612" s="37"/>
      <c r="O12612" s="37"/>
      <c r="P12612" s="36"/>
      <c r="S12612" s="36"/>
      <c r="T12612" s="36"/>
      <c r="U12612" s="36"/>
      <c r="V12612" s="36"/>
    </row>
    <row r="12613" spans="11:22" x14ac:dyDescent="0.25">
      <c r="K12613" s="36"/>
      <c r="L12613" s="37"/>
      <c r="M12613" s="37"/>
      <c r="N12613" s="37"/>
      <c r="O12613" s="37"/>
      <c r="P12613" s="36"/>
      <c r="S12613" s="36"/>
      <c r="T12613" s="36"/>
      <c r="U12613" s="36"/>
      <c r="V12613" s="36"/>
    </row>
    <row r="12614" spans="11:22" x14ac:dyDescent="0.25">
      <c r="K12614" s="36"/>
      <c r="L12614" s="37"/>
      <c r="M12614" s="37"/>
      <c r="N12614" s="37"/>
      <c r="O12614" s="37"/>
      <c r="P12614" s="36"/>
      <c r="S12614" s="36"/>
      <c r="T12614" s="36"/>
      <c r="U12614" s="36"/>
      <c r="V12614" s="36"/>
    </row>
    <row r="12615" spans="11:22" x14ac:dyDescent="0.25">
      <c r="K12615" s="36"/>
      <c r="L12615" s="37"/>
      <c r="M12615" s="37"/>
      <c r="N12615" s="37"/>
      <c r="O12615" s="37"/>
      <c r="P12615" s="36"/>
      <c r="S12615" s="36"/>
      <c r="T12615" s="36"/>
      <c r="U12615" s="36"/>
      <c r="V12615" s="36"/>
    </row>
    <row r="12616" spans="11:22" x14ac:dyDescent="0.25">
      <c r="K12616" s="36"/>
      <c r="L12616" s="37"/>
      <c r="M12616" s="37"/>
      <c r="N12616" s="37"/>
      <c r="O12616" s="37"/>
      <c r="P12616" s="36"/>
      <c r="S12616" s="36"/>
      <c r="T12616" s="36"/>
      <c r="U12616" s="36"/>
      <c r="V12616" s="36"/>
    </row>
    <row r="12617" spans="11:22" x14ac:dyDescent="0.25">
      <c r="K12617" s="36"/>
      <c r="L12617" s="37"/>
      <c r="M12617" s="37"/>
      <c r="N12617" s="37"/>
      <c r="O12617" s="37"/>
      <c r="P12617" s="36"/>
      <c r="S12617" s="36"/>
      <c r="T12617" s="36"/>
      <c r="U12617" s="36"/>
      <c r="V12617" s="36"/>
    </row>
    <row r="12618" spans="11:22" x14ac:dyDescent="0.25">
      <c r="K12618" s="36"/>
      <c r="L12618" s="37"/>
      <c r="M12618" s="37"/>
      <c r="N12618" s="37"/>
      <c r="O12618" s="37"/>
      <c r="P12618" s="36"/>
      <c r="S12618" s="36"/>
      <c r="T12618" s="36"/>
      <c r="U12618" s="36"/>
      <c r="V12618" s="36"/>
    </row>
    <row r="12619" spans="11:22" x14ac:dyDescent="0.25">
      <c r="K12619" s="36"/>
      <c r="L12619" s="37"/>
      <c r="M12619" s="37"/>
      <c r="N12619" s="37"/>
      <c r="O12619" s="37"/>
      <c r="P12619" s="36"/>
      <c r="S12619" s="36"/>
      <c r="T12619" s="36"/>
      <c r="U12619" s="36"/>
      <c r="V12619" s="36"/>
    </row>
    <row r="12620" spans="11:22" x14ac:dyDescent="0.25">
      <c r="K12620" s="36"/>
      <c r="L12620" s="37"/>
      <c r="M12620" s="37"/>
      <c r="N12620" s="37"/>
      <c r="O12620" s="37"/>
      <c r="P12620" s="36"/>
      <c r="S12620" s="36"/>
      <c r="T12620" s="36"/>
      <c r="U12620" s="36"/>
      <c r="V12620" s="36"/>
    </row>
    <row r="12621" spans="11:22" x14ac:dyDescent="0.25">
      <c r="K12621" s="36"/>
      <c r="L12621" s="37"/>
      <c r="M12621" s="37"/>
      <c r="N12621" s="37"/>
      <c r="O12621" s="37"/>
      <c r="P12621" s="36"/>
      <c r="S12621" s="36"/>
      <c r="T12621" s="36"/>
      <c r="U12621" s="36"/>
      <c r="V12621" s="36"/>
    </row>
    <row r="12622" spans="11:22" x14ac:dyDescent="0.25">
      <c r="K12622" s="36"/>
      <c r="L12622" s="37"/>
      <c r="M12622" s="37"/>
      <c r="N12622" s="37"/>
      <c r="O12622" s="37"/>
      <c r="P12622" s="36"/>
      <c r="S12622" s="36"/>
      <c r="T12622" s="36"/>
      <c r="U12622" s="36"/>
      <c r="V12622" s="36"/>
    </row>
    <row r="12623" spans="11:22" x14ac:dyDescent="0.25">
      <c r="K12623" s="36"/>
      <c r="L12623" s="37"/>
      <c r="M12623" s="37"/>
      <c r="N12623" s="37"/>
      <c r="O12623" s="37"/>
      <c r="P12623" s="36"/>
      <c r="S12623" s="36"/>
      <c r="T12623" s="36"/>
      <c r="U12623" s="36"/>
      <c r="V12623" s="36"/>
    </row>
    <row r="12624" spans="11:22" x14ac:dyDescent="0.25">
      <c r="K12624" s="36"/>
      <c r="L12624" s="37"/>
      <c r="M12624" s="37"/>
      <c r="N12624" s="37"/>
      <c r="O12624" s="37"/>
      <c r="P12624" s="36"/>
      <c r="S12624" s="36"/>
      <c r="T12624" s="36"/>
      <c r="U12624" s="36"/>
      <c r="V12624" s="36"/>
    </row>
    <row r="12625" spans="11:22" x14ac:dyDescent="0.25">
      <c r="K12625" s="36"/>
      <c r="L12625" s="37"/>
      <c r="M12625" s="37"/>
      <c r="N12625" s="37"/>
      <c r="O12625" s="37"/>
      <c r="P12625" s="36"/>
      <c r="S12625" s="36"/>
      <c r="T12625" s="36"/>
      <c r="U12625" s="36"/>
      <c r="V12625" s="36"/>
    </row>
    <row r="12626" spans="11:22" x14ac:dyDescent="0.25">
      <c r="K12626" s="36"/>
      <c r="L12626" s="37"/>
      <c r="M12626" s="37"/>
      <c r="N12626" s="37"/>
      <c r="O12626" s="37"/>
      <c r="P12626" s="36"/>
      <c r="S12626" s="36"/>
      <c r="T12626" s="36"/>
      <c r="U12626" s="36"/>
      <c r="V12626" s="36"/>
    </row>
    <row r="12627" spans="11:22" x14ac:dyDescent="0.25">
      <c r="K12627" s="36"/>
      <c r="L12627" s="37"/>
      <c r="M12627" s="37"/>
      <c r="N12627" s="37"/>
      <c r="O12627" s="37"/>
      <c r="P12627" s="36"/>
      <c r="S12627" s="36"/>
      <c r="T12627" s="36"/>
      <c r="U12627" s="36"/>
      <c r="V12627" s="36"/>
    </row>
    <row r="12628" spans="11:22" x14ac:dyDescent="0.25">
      <c r="K12628" s="36"/>
      <c r="L12628" s="37"/>
      <c r="M12628" s="37"/>
      <c r="N12628" s="37"/>
      <c r="O12628" s="37"/>
      <c r="P12628" s="36"/>
      <c r="S12628" s="36"/>
      <c r="T12628" s="36"/>
      <c r="U12628" s="36"/>
      <c r="V12628" s="36"/>
    </row>
    <row r="12629" spans="11:22" x14ac:dyDescent="0.25">
      <c r="K12629" s="36"/>
      <c r="L12629" s="37"/>
      <c r="M12629" s="37"/>
      <c r="N12629" s="37"/>
      <c r="O12629" s="37"/>
      <c r="P12629" s="36"/>
      <c r="S12629" s="36"/>
      <c r="T12629" s="36"/>
      <c r="U12629" s="36"/>
      <c r="V12629" s="36"/>
    </row>
    <row r="12630" spans="11:22" x14ac:dyDescent="0.25">
      <c r="K12630" s="36"/>
      <c r="L12630" s="37"/>
      <c r="M12630" s="37"/>
      <c r="N12630" s="37"/>
      <c r="O12630" s="37"/>
      <c r="P12630" s="36"/>
      <c r="S12630" s="36"/>
      <c r="T12630" s="36"/>
      <c r="U12630" s="36"/>
      <c r="V12630" s="36"/>
    </row>
    <row r="12631" spans="11:22" x14ac:dyDescent="0.25">
      <c r="K12631" s="36"/>
      <c r="L12631" s="37"/>
      <c r="M12631" s="37"/>
      <c r="N12631" s="37"/>
      <c r="O12631" s="37"/>
      <c r="P12631" s="36"/>
      <c r="S12631" s="36"/>
      <c r="T12631" s="36"/>
      <c r="U12631" s="36"/>
      <c r="V12631" s="36"/>
    </row>
    <row r="12632" spans="11:22" x14ac:dyDescent="0.25">
      <c r="K12632" s="36"/>
      <c r="L12632" s="37"/>
      <c r="M12632" s="37"/>
      <c r="N12632" s="37"/>
      <c r="O12632" s="37"/>
      <c r="P12632" s="36"/>
      <c r="S12632" s="36"/>
      <c r="T12632" s="36"/>
      <c r="U12632" s="36"/>
      <c r="V12632" s="36"/>
    </row>
    <row r="12633" spans="11:22" x14ac:dyDescent="0.25">
      <c r="K12633" s="36"/>
      <c r="L12633" s="37"/>
      <c r="M12633" s="37"/>
      <c r="N12633" s="37"/>
      <c r="O12633" s="37"/>
      <c r="P12633" s="36"/>
      <c r="S12633" s="36"/>
      <c r="T12633" s="36"/>
      <c r="U12633" s="36"/>
      <c r="V12633" s="36"/>
    </row>
    <row r="12634" spans="11:22" x14ac:dyDescent="0.25">
      <c r="K12634" s="36"/>
      <c r="L12634" s="37"/>
      <c r="M12634" s="37"/>
      <c r="N12634" s="37"/>
      <c r="O12634" s="37"/>
      <c r="P12634" s="36"/>
      <c r="S12634" s="36"/>
      <c r="T12634" s="36"/>
      <c r="U12634" s="36"/>
      <c r="V12634" s="36"/>
    </row>
    <row r="12635" spans="11:22" x14ac:dyDescent="0.25">
      <c r="K12635" s="36"/>
      <c r="L12635" s="37"/>
      <c r="M12635" s="37"/>
      <c r="N12635" s="37"/>
      <c r="O12635" s="37"/>
      <c r="P12635" s="36"/>
      <c r="S12635" s="36"/>
      <c r="T12635" s="36"/>
      <c r="U12635" s="36"/>
      <c r="V12635" s="36"/>
    </row>
    <row r="12636" spans="11:22" x14ac:dyDescent="0.25">
      <c r="K12636" s="36"/>
      <c r="L12636" s="37"/>
      <c r="M12636" s="37"/>
      <c r="N12636" s="37"/>
      <c r="O12636" s="37"/>
      <c r="P12636" s="36"/>
      <c r="S12636" s="36"/>
      <c r="T12636" s="36"/>
      <c r="U12636" s="36"/>
      <c r="V12636" s="36"/>
    </row>
    <row r="12637" spans="11:22" x14ac:dyDescent="0.25">
      <c r="K12637" s="36"/>
      <c r="L12637" s="37"/>
      <c r="M12637" s="37"/>
      <c r="N12637" s="37"/>
      <c r="O12637" s="37"/>
      <c r="P12637" s="36"/>
      <c r="S12637" s="36"/>
      <c r="T12637" s="36"/>
      <c r="U12637" s="36"/>
      <c r="V12637" s="36"/>
    </row>
    <row r="12638" spans="11:22" x14ac:dyDescent="0.25">
      <c r="K12638" s="36"/>
      <c r="L12638" s="37"/>
      <c r="M12638" s="37"/>
      <c r="N12638" s="37"/>
      <c r="O12638" s="37"/>
      <c r="P12638" s="36"/>
      <c r="S12638" s="36"/>
      <c r="T12638" s="36"/>
      <c r="U12638" s="36"/>
      <c r="V12638" s="36"/>
    </row>
    <row r="12639" spans="11:22" x14ac:dyDescent="0.25">
      <c r="K12639" s="36"/>
      <c r="L12639" s="37"/>
      <c r="M12639" s="37"/>
      <c r="N12639" s="37"/>
      <c r="O12639" s="37"/>
      <c r="P12639" s="36"/>
      <c r="S12639" s="36"/>
      <c r="T12639" s="36"/>
      <c r="U12639" s="36"/>
      <c r="V12639" s="36"/>
    </row>
    <row r="12640" spans="11:22" x14ac:dyDescent="0.25">
      <c r="K12640" s="36"/>
      <c r="L12640" s="37"/>
      <c r="M12640" s="37"/>
      <c r="N12640" s="37"/>
      <c r="O12640" s="37"/>
      <c r="P12640" s="36"/>
      <c r="S12640" s="36"/>
      <c r="T12640" s="36"/>
      <c r="U12640" s="36"/>
      <c r="V12640" s="36"/>
    </row>
    <row r="12641" spans="11:22" x14ac:dyDescent="0.25">
      <c r="K12641" s="36"/>
      <c r="L12641" s="37"/>
      <c r="M12641" s="37"/>
      <c r="N12641" s="37"/>
      <c r="O12641" s="37"/>
      <c r="P12641" s="36"/>
      <c r="S12641" s="36"/>
      <c r="T12641" s="36"/>
      <c r="U12641" s="36"/>
      <c r="V12641" s="36"/>
    </row>
    <row r="12642" spans="11:22" x14ac:dyDescent="0.25">
      <c r="K12642" s="36"/>
      <c r="L12642" s="37"/>
      <c r="M12642" s="37"/>
      <c r="N12642" s="37"/>
      <c r="O12642" s="37"/>
      <c r="P12642" s="36"/>
      <c r="S12642" s="36"/>
      <c r="T12642" s="36"/>
      <c r="U12642" s="36"/>
      <c r="V12642" s="36"/>
    </row>
    <row r="12643" spans="11:22" x14ac:dyDescent="0.25">
      <c r="K12643" s="36"/>
      <c r="L12643" s="37"/>
      <c r="M12643" s="37"/>
      <c r="N12643" s="37"/>
      <c r="O12643" s="37"/>
      <c r="P12643" s="36"/>
      <c r="S12643" s="36"/>
      <c r="T12643" s="36"/>
      <c r="U12643" s="36"/>
      <c r="V12643" s="36"/>
    </row>
    <row r="12644" spans="11:22" x14ac:dyDescent="0.25">
      <c r="K12644" s="36"/>
      <c r="L12644" s="37"/>
      <c r="M12644" s="37"/>
      <c r="N12644" s="37"/>
      <c r="O12644" s="37"/>
      <c r="P12644" s="36"/>
      <c r="S12644" s="36"/>
      <c r="T12644" s="36"/>
      <c r="U12644" s="36"/>
      <c r="V12644" s="36"/>
    </row>
    <row r="12645" spans="11:22" x14ac:dyDescent="0.25">
      <c r="K12645" s="36"/>
      <c r="L12645" s="37"/>
      <c r="M12645" s="37"/>
      <c r="N12645" s="37"/>
      <c r="O12645" s="37"/>
      <c r="P12645" s="36"/>
      <c r="S12645" s="36"/>
      <c r="T12645" s="36"/>
      <c r="U12645" s="36"/>
      <c r="V12645" s="36"/>
    </row>
    <row r="12646" spans="11:22" x14ac:dyDescent="0.25">
      <c r="K12646" s="36"/>
      <c r="L12646" s="37"/>
      <c r="M12646" s="37"/>
      <c r="N12646" s="37"/>
      <c r="O12646" s="37"/>
      <c r="P12646" s="36"/>
      <c r="S12646" s="36"/>
      <c r="T12646" s="36"/>
      <c r="U12646" s="36"/>
      <c r="V12646" s="36"/>
    </row>
    <row r="12647" spans="11:22" x14ac:dyDescent="0.25">
      <c r="K12647" s="36"/>
      <c r="L12647" s="37"/>
      <c r="M12647" s="37"/>
      <c r="N12647" s="37"/>
      <c r="O12647" s="37"/>
      <c r="P12647" s="36"/>
      <c r="S12647" s="36"/>
      <c r="T12647" s="36"/>
      <c r="U12647" s="36"/>
      <c r="V12647" s="36"/>
    </row>
    <row r="12648" spans="11:22" x14ac:dyDescent="0.25">
      <c r="K12648" s="36"/>
      <c r="L12648" s="37"/>
      <c r="M12648" s="37"/>
      <c r="N12648" s="37"/>
      <c r="O12648" s="37"/>
      <c r="P12648" s="36"/>
      <c r="S12648" s="36"/>
      <c r="T12648" s="36"/>
      <c r="U12648" s="36"/>
      <c r="V12648" s="36"/>
    </row>
    <row r="12649" spans="11:22" x14ac:dyDescent="0.25">
      <c r="K12649" s="36"/>
      <c r="L12649" s="37"/>
      <c r="M12649" s="37"/>
      <c r="N12649" s="37"/>
      <c r="O12649" s="37"/>
      <c r="P12649" s="36"/>
      <c r="S12649" s="36"/>
      <c r="T12649" s="36"/>
      <c r="U12649" s="36"/>
      <c r="V12649" s="36"/>
    </row>
    <row r="12650" spans="11:22" x14ac:dyDescent="0.25">
      <c r="K12650" s="36"/>
      <c r="L12650" s="37"/>
      <c r="M12650" s="37"/>
      <c r="N12650" s="37"/>
      <c r="O12650" s="37"/>
      <c r="P12650" s="36"/>
      <c r="S12650" s="36"/>
      <c r="T12650" s="36"/>
      <c r="U12650" s="36"/>
      <c r="V12650" s="36"/>
    </row>
    <row r="12651" spans="11:22" x14ac:dyDescent="0.25">
      <c r="K12651" s="36"/>
      <c r="L12651" s="37"/>
      <c r="M12651" s="37"/>
      <c r="N12651" s="37"/>
      <c r="O12651" s="37"/>
      <c r="P12651" s="36"/>
      <c r="S12651" s="36"/>
      <c r="T12651" s="36"/>
      <c r="U12651" s="36"/>
      <c r="V12651" s="36"/>
    </row>
    <row r="12652" spans="11:22" x14ac:dyDescent="0.25">
      <c r="K12652" s="36"/>
      <c r="L12652" s="37"/>
      <c r="M12652" s="37"/>
      <c r="N12652" s="37"/>
      <c r="O12652" s="37"/>
      <c r="P12652" s="36"/>
      <c r="S12652" s="36"/>
      <c r="T12652" s="36"/>
      <c r="U12652" s="36"/>
      <c r="V12652" s="36"/>
    </row>
    <row r="12653" spans="11:22" x14ac:dyDescent="0.25">
      <c r="K12653" s="36"/>
      <c r="L12653" s="37"/>
      <c r="M12653" s="37"/>
      <c r="N12653" s="37"/>
      <c r="O12653" s="37"/>
      <c r="P12653" s="36"/>
      <c r="S12653" s="36"/>
      <c r="T12653" s="36"/>
      <c r="U12653" s="36"/>
      <c r="V12653" s="36"/>
    </row>
    <row r="12654" spans="11:22" x14ac:dyDescent="0.25">
      <c r="K12654" s="36"/>
      <c r="L12654" s="37"/>
      <c r="M12654" s="37"/>
      <c r="N12654" s="37"/>
      <c r="O12654" s="37"/>
      <c r="P12654" s="36"/>
      <c r="S12654" s="36"/>
      <c r="T12654" s="36"/>
      <c r="U12654" s="36"/>
      <c r="V12654" s="36"/>
    </row>
    <row r="12655" spans="11:22" x14ac:dyDescent="0.25">
      <c r="K12655" s="36"/>
      <c r="L12655" s="37"/>
      <c r="M12655" s="37"/>
      <c r="N12655" s="37"/>
      <c r="O12655" s="37"/>
      <c r="P12655" s="36"/>
      <c r="S12655" s="36"/>
      <c r="T12655" s="36"/>
      <c r="U12655" s="36"/>
      <c r="V12655" s="36"/>
    </row>
    <row r="12656" spans="11:22" x14ac:dyDescent="0.25">
      <c r="K12656" s="36"/>
      <c r="L12656" s="37"/>
      <c r="M12656" s="37"/>
      <c r="N12656" s="37"/>
      <c r="O12656" s="37"/>
      <c r="P12656" s="36"/>
      <c r="S12656" s="36"/>
      <c r="T12656" s="36"/>
      <c r="U12656" s="36"/>
      <c r="V12656" s="36"/>
    </row>
    <row r="12657" spans="11:22" x14ac:dyDescent="0.25">
      <c r="K12657" s="36"/>
      <c r="L12657" s="37"/>
      <c r="M12657" s="37"/>
      <c r="N12657" s="37"/>
      <c r="O12657" s="37"/>
      <c r="P12657" s="36"/>
      <c r="S12657" s="36"/>
      <c r="T12657" s="36"/>
      <c r="U12657" s="36"/>
      <c r="V12657" s="36"/>
    </row>
    <row r="12658" spans="11:22" x14ac:dyDescent="0.25">
      <c r="K12658" s="36"/>
      <c r="L12658" s="37"/>
      <c r="M12658" s="37"/>
      <c r="N12658" s="37"/>
      <c r="O12658" s="37"/>
      <c r="P12658" s="36"/>
      <c r="S12658" s="36"/>
      <c r="T12658" s="36"/>
      <c r="U12658" s="36"/>
      <c r="V12658" s="36"/>
    </row>
    <row r="12659" spans="11:22" x14ac:dyDescent="0.25">
      <c r="K12659" s="36"/>
      <c r="L12659" s="37"/>
      <c r="M12659" s="37"/>
      <c r="N12659" s="37"/>
      <c r="O12659" s="37"/>
      <c r="P12659" s="36"/>
      <c r="S12659" s="36"/>
      <c r="T12659" s="36"/>
      <c r="U12659" s="36"/>
      <c r="V12659" s="36"/>
    </row>
    <row r="12660" spans="11:22" x14ac:dyDescent="0.25">
      <c r="K12660" s="36"/>
      <c r="L12660" s="37"/>
      <c r="M12660" s="37"/>
      <c r="N12660" s="37"/>
      <c r="O12660" s="37"/>
      <c r="P12660" s="36"/>
      <c r="S12660" s="36"/>
      <c r="T12660" s="36"/>
      <c r="U12660" s="36"/>
      <c r="V12660" s="36"/>
    </row>
    <row r="12661" spans="11:22" x14ac:dyDescent="0.25">
      <c r="K12661" s="36"/>
      <c r="L12661" s="37"/>
      <c r="M12661" s="37"/>
      <c r="N12661" s="37"/>
      <c r="O12661" s="37"/>
      <c r="P12661" s="36"/>
      <c r="S12661" s="36"/>
      <c r="T12661" s="36"/>
      <c r="U12661" s="36"/>
      <c r="V12661" s="36"/>
    </row>
    <row r="12662" spans="11:22" x14ac:dyDescent="0.25">
      <c r="K12662" s="36"/>
      <c r="L12662" s="37"/>
      <c r="M12662" s="37"/>
      <c r="N12662" s="37"/>
      <c r="O12662" s="37"/>
      <c r="P12662" s="36"/>
      <c r="S12662" s="36"/>
      <c r="T12662" s="36"/>
      <c r="U12662" s="36"/>
      <c r="V12662" s="36"/>
    </row>
    <row r="12663" spans="11:22" x14ac:dyDescent="0.25">
      <c r="K12663" s="36"/>
      <c r="L12663" s="37"/>
      <c r="M12663" s="37"/>
      <c r="N12663" s="37"/>
      <c r="O12663" s="37"/>
      <c r="P12663" s="36"/>
      <c r="S12663" s="36"/>
      <c r="T12663" s="36"/>
      <c r="U12663" s="36"/>
      <c r="V12663" s="36"/>
    </row>
    <row r="12664" spans="11:22" x14ac:dyDescent="0.25">
      <c r="K12664" s="36"/>
      <c r="L12664" s="37"/>
      <c r="M12664" s="37"/>
      <c r="N12664" s="37"/>
      <c r="O12664" s="37"/>
      <c r="P12664" s="36"/>
      <c r="S12664" s="36"/>
      <c r="T12664" s="36"/>
      <c r="U12664" s="36"/>
      <c r="V12664" s="36"/>
    </row>
    <row r="12665" spans="11:22" x14ac:dyDescent="0.25">
      <c r="K12665" s="36"/>
      <c r="L12665" s="37"/>
      <c r="M12665" s="37"/>
      <c r="N12665" s="37"/>
      <c r="O12665" s="37"/>
      <c r="P12665" s="36"/>
      <c r="S12665" s="36"/>
      <c r="T12665" s="36"/>
      <c r="U12665" s="36"/>
      <c r="V12665" s="36"/>
    </row>
    <row r="12666" spans="11:22" x14ac:dyDescent="0.25">
      <c r="K12666" s="36"/>
      <c r="L12666" s="37"/>
      <c r="M12666" s="37"/>
      <c r="N12666" s="37"/>
      <c r="O12666" s="37"/>
      <c r="P12666" s="36"/>
      <c r="S12666" s="36"/>
      <c r="T12666" s="36"/>
      <c r="U12666" s="36"/>
      <c r="V12666" s="36"/>
    </row>
    <row r="12667" spans="11:22" x14ac:dyDescent="0.25">
      <c r="K12667" s="36"/>
      <c r="L12667" s="37"/>
      <c r="M12667" s="37"/>
      <c r="N12667" s="37"/>
      <c r="O12667" s="37"/>
      <c r="P12667" s="36"/>
      <c r="S12667" s="36"/>
      <c r="T12667" s="36"/>
      <c r="U12667" s="36"/>
      <c r="V12667" s="36"/>
    </row>
    <row r="12668" spans="11:22" x14ac:dyDescent="0.25">
      <c r="K12668" s="36"/>
      <c r="L12668" s="37"/>
      <c r="M12668" s="37"/>
      <c r="N12668" s="37"/>
      <c r="O12668" s="37"/>
      <c r="P12668" s="36"/>
      <c r="S12668" s="36"/>
      <c r="T12668" s="36"/>
      <c r="U12668" s="36"/>
      <c r="V12668" s="36"/>
    </row>
    <row r="12669" spans="11:22" x14ac:dyDescent="0.25">
      <c r="K12669" s="36"/>
      <c r="L12669" s="37"/>
      <c r="M12669" s="37"/>
      <c r="N12669" s="37"/>
      <c r="O12669" s="37"/>
      <c r="P12669" s="36"/>
      <c r="S12669" s="36"/>
      <c r="T12669" s="36"/>
      <c r="U12669" s="36"/>
      <c r="V12669" s="36"/>
    </row>
    <row r="12670" spans="11:22" x14ac:dyDescent="0.25">
      <c r="K12670" s="36"/>
      <c r="L12670" s="37"/>
      <c r="M12670" s="37"/>
      <c r="N12670" s="37"/>
      <c r="O12670" s="37"/>
      <c r="P12670" s="36"/>
      <c r="S12670" s="36"/>
      <c r="T12670" s="36"/>
      <c r="U12670" s="36"/>
      <c r="V12670" s="36"/>
    </row>
    <row r="12671" spans="11:22" x14ac:dyDescent="0.25">
      <c r="K12671" s="36"/>
      <c r="L12671" s="37"/>
      <c r="M12671" s="37"/>
      <c r="N12671" s="37"/>
      <c r="O12671" s="37"/>
      <c r="P12671" s="36"/>
      <c r="S12671" s="36"/>
      <c r="T12671" s="36"/>
      <c r="U12671" s="36"/>
      <c r="V12671" s="36"/>
    </row>
    <row r="12672" spans="11:22" x14ac:dyDescent="0.25">
      <c r="K12672" s="36"/>
      <c r="L12672" s="37"/>
      <c r="M12672" s="37"/>
      <c r="N12672" s="37"/>
      <c r="O12672" s="37"/>
      <c r="P12672" s="36"/>
      <c r="S12672" s="36"/>
      <c r="T12672" s="36"/>
      <c r="U12672" s="36"/>
      <c r="V12672" s="36"/>
    </row>
    <row r="12673" spans="11:22" x14ac:dyDescent="0.25">
      <c r="K12673" s="36"/>
      <c r="L12673" s="37"/>
      <c r="M12673" s="37"/>
      <c r="N12673" s="37"/>
      <c r="O12673" s="37"/>
      <c r="P12673" s="36"/>
      <c r="S12673" s="36"/>
      <c r="T12673" s="36"/>
      <c r="U12673" s="36"/>
      <c r="V12673" s="36"/>
    </row>
    <row r="12674" spans="11:22" x14ac:dyDescent="0.25">
      <c r="K12674" s="36"/>
      <c r="L12674" s="37"/>
      <c r="M12674" s="37"/>
      <c r="N12674" s="37"/>
      <c r="O12674" s="37"/>
      <c r="P12674" s="36"/>
      <c r="S12674" s="36"/>
      <c r="T12674" s="36"/>
      <c r="U12674" s="36"/>
      <c r="V12674" s="36"/>
    </row>
    <row r="12675" spans="11:22" x14ac:dyDescent="0.25">
      <c r="K12675" s="36"/>
      <c r="L12675" s="37"/>
      <c r="M12675" s="37"/>
      <c r="N12675" s="37"/>
      <c r="O12675" s="37"/>
      <c r="P12675" s="36"/>
      <c r="S12675" s="36"/>
      <c r="T12675" s="36"/>
      <c r="U12675" s="36"/>
      <c r="V12675" s="36"/>
    </row>
    <row r="12676" spans="11:22" x14ac:dyDescent="0.25">
      <c r="K12676" s="36"/>
      <c r="L12676" s="37"/>
      <c r="M12676" s="37"/>
      <c r="N12676" s="37"/>
      <c r="O12676" s="37"/>
      <c r="P12676" s="36"/>
      <c r="S12676" s="36"/>
      <c r="T12676" s="36"/>
      <c r="U12676" s="36"/>
      <c r="V12676" s="36"/>
    </row>
    <row r="12677" spans="11:22" x14ac:dyDescent="0.25">
      <c r="K12677" s="36"/>
      <c r="L12677" s="37"/>
      <c r="M12677" s="37"/>
      <c r="N12677" s="37"/>
      <c r="O12677" s="37"/>
      <c r="P12677" s="36"/>
      <c r="S12677" s="36"/>
      <c r="T12677" s="36"/>
      <c r="U12677" s="36"/>
      <c r="V12677" s="36"/>
    </row>
    <row r="12678" spans="11:22" x14ac:dyDescent="0.25">
      <c r="K12678" s="36"/>
      <c r="L12678" s="37"/>
      <c r="M12678" s="37"/>
      <c r="N12678" s="37"/>
      <c r="O12678" s="37"/>
      <c r="P12678" s="36"/>
      <c r="S12678" s="36"/>
      <c r="T12678" s="36"/>
      <c r="U12678" s="36"/>
      <c r="V12678" s="36"/>
    </row>
    <row r="12679" spans="11:22" x14ac:dyDescent="0.25">
      <c r="K12679" s="36"/>
      <c r="L12679" s="37"/>
      <c r="M12679" s="37"/>
      <c r="N12679" s="37"/>
      <c r="O12679" s="37"/>
      <c r="P12679" s="36"/>
      <c r="S12679" s="36"/>
      <c r="T12679" s="36"/>
      <c r="U12679" s="36"/>
      <c r="V12679" s="36"/>
    </row>
    <row r="12680" spans="11:22" x14ac:dyDescent="0.25">
      <c r="K12680" s="36"/>
      <c r="L12680" s="37"/>
      <c r="M12680" s="37"/>
      <c r="N12680" s="37"/>
      <c r="O12680" s="37"/>
      <c r="P12680" s="36"/>
      <c r="S12680" s="36"/>
      <c r="T12680" s="36"/>
      <c r="U12680" s="36"/>
      <c r="V12680" s="36"/>
    </row>
    <row r="12681" spans="11:22" x14ac:dyDescent="0.25">
      <c r="K12681" s="36"/>
      <c r="L12681" s="37"/>
      <c r="M12681" s="37"/>
      <c r="N12681" s="37"/>
      <c r="O12681" s="37"/>
      <c r="P12681" s="36"/>
      <c r="S12681" s="36"/>
      <c r="T12681" s="36"/>
      <c r="U12681" s="36"/>
      <c r="V12681" s="36"/>
    </row>
    <row r="12682" spans="11:22" x14ac:dyDescent="0.25">
      <c r="K12682" s="36"/>
      <c r="L12682" s="37"/>
      <c r="M12682" s="37"/>
      <c r="N12682" s="37"/>
      <c r="O12682" s="37"/>
      <c r="P12682" s="36"/>
      <c r="S12682" s="36"/>
      <c r="T12682" s="36"/>
      <c r="U12682" s="36"/>
      <c r="V12682" s="36"/>
    </row>
    <row r="12683" spans="11:22" x14ac:dyDescent="0.25">
      <c r="K12683" s="36"/>
      <c r="L12683" s="37"/>
      <c r="M12683" s="37"/>
      <c r="N12683" s="37"/>
      <c r="O12683" s="37"/>
      <c r="P12683" s="36"/>
      <c r="S12683" s="36"/>
      <c r="T12683" s="36"/>
      <c r="U12683" s="36"/>
      <c r="V12683" s="36"/>
    </row>
    <row r="12684" spans="11:22" x14ac:dyDescent="0.25">
      <c r="K12684" s="36"/>
      <c r="L12684" s="37"/>
      <c r="M12684" s="37"/>
      <c r="N12684" s="37"/>
      <c r="O12684" s="37"/>
      <c r="P12684" s="36"/>
      <c r="S12684" s="36"/>
      <c r="T12684" s="36"/>
      <c r="U12684" s="36"/>
      <c r="V12684" s="36"/>
    </row>
    <row r="12685" spans="11:22" x14ac:dyDescent="0.25">
      <c r="K12685" s="36"/>
      <c r="L12685" s="37"/>
      <c r="M12685" s="37"/>
      <c r="N12685" s="37"/>
      <c r="O12685" s="37"/>
      <c r="P12685" s="36"/>
      <c r="S12685" s="36"/>
      <c r="T12685" s="36"/>
      <c r="U12685" s="36"/>
      <c r="V12685" s="36"/>
    </row>
    <row r="12686" spans="11:22" x14ac:dyDescent="0.25">
      <c r="K12686" s="36"/>
      <c r="L12686" s="37"/>
      <c r="M12686" s="37"/>
      <c r="N12686" s="37"/>
      <c r="O12686" s="37"/>
      <c r="P12686" s="36"/>
      <c r="S12686" s="36"/>
      <c r="T12686" s="36"/>
      <c r="U12686" s="36"/>
      <c r="V12686" s="36"/>
    </row>
    <row r="12687" spans="11:22" x14ac:dyDescent="0.25">
      <c r="K12687" s="36"/>
      <c r="L12687" s="37"/>
      <c r="M12687" s="37"/>
      <c r="N12687" s="37"/>
      <c r="O12687" s="37"/>
      <c r="P12687" s="36"/>
      <c r="S12687" s="36"/>
      <c r="T12687" s="36"/>
      <c r="U12687" s="36"/>
      <c r="V12687" s="36"/>
    </row>
    <row r="12688" spans="11:22" x14ac:dyDescent="0.25">
      <c r="K12688" s="36"/>
      <c r="L12688" s="37"/>
      <c r="M12688" s="37"/>
      <c r="N12688" s="37"/>
      <c r="O12688" s="37"/>
      <c r="P12688" s="36"/>
      <c r="S12688" s="36"/>
      <c r="T12688" s="36"/>
      <c r="U12688" s="36"/>
      <c r="V12688" s="36"/>
    </row>
    <row r="12689" spans="11:22" x14ac:dyDescent="0.25">
      <c r="K12689" s="36"/>
      <c r="L12689" s="37"/>
      <c r="M12689" s="37"/>
      <c r="N12689" s="37"/>
      <c r="O12689" s="37"/>
      <c r="P12689" s="36"/>
      <c r="S12689" s="36"/>
      <c r="T12689" s="36"/>
      <c r="U12689" s="36"/>
      <c r="V12689" s="36"/>
    </row>
    <row r="12690" spans="11:22" x14ac:dyDescent="0.25">
      <c r="K12690" s="36"/>
      <c r="L12690" s="37"/>
      <c r="M12690" s="37"/>
      <c r="N12690" s="37"/>
      <c r="O12690" s="37"/>
      <c r="P12690" s="36"/>
      <c r="S12690" s="36"/>
      <c r="T12690" s="36"/>
      <c r="U12690" s="36"/>
      <c r="V12690" s="36"/>
    </row>
    <row r="12691" spans="11:22" x14ac:dyDescent="0.25">
      <c r="K12691" s="36"/>
      <c r="L12691" s="37"/>
      <c r="M12691" s="37"/>
      <c r="N12691" s="37"/>
      <c r="O12691" s="37"/>
      <c r="P12691" s="36"/>
      <c r="S12691" s="36"/>
      <c r="T12691" s="36"/>
      <c r="U12691" s="36"/>
      <c r="V12691" s="36"/>
    </row>
    <row r="12692" spans="11:22" x14ac:dyDescent="0.25">
      <c r="K12692" s="36"/>
      <c r="L12692" s="37"/>
      <c r="M12692" s="37"/>
      <c r="N12692" s="37"/>
      <c r="O12692" s="37"/>
      <c r="P12692" s="36"/>
      <c r="S12692" s="36"/>
      <c r="T12692" s="36"/>
      <c r="U12692" s="36"/>
      <c r="V12692" s="36"/>
    </row>
    <row r="12693" spans="11:22" x14ac:dyDescent="0.25">
      <c r="K12693" s="36"/>
      <c r="L12693" s="37"/>
      <c r="M12693" s="37"/>
      <c r="N12693" s="37"/>
      <c r="O12693" s="37"/>
      <c r="P12693" s="36"/>
      <c r="S12693" s="36"/>
      <c r="T12693" s="36"/>
      <c r="U12693" s="36"/>
      <c r="V12693" s="36"/>
    </row>
    <row r="12694" spans="11:22" x14ac:dyDescent="0.25">
      <c r="K12694" s="36"/>
      <c r="L12694" s="37"/>
      <c r="M12694" s="37"/>
      <c r="N12694" s="37"/>
      <c r="O12694" s="37"/>
      <c r="P12694" s="36"/>
      <c r="S12694" s="36"/>
      <c r="T12694" s="36"/>
      <c r="U12694" s="36"/>
      <c r="V12694" s="36"/>
    </row>
    <row r="12695" spans="11:22" x14ac:dyDescent="0.25">
      <c r="K12695" s="36"/>
      <c r="L12695" s="37"/>
      <c r="M12695" s="37"/>
      <c r="N12695" s="37"/>
      <c r="O12695" s="37"/>
      <c r="P12695" s="36"/>
      <c r="S12695" s="36"/>
      <c r="T12695" s="36"/>
      <c r="U12695" s="36"/>
      <c r="V12695" s="36"/>
    </row>
    <row r="12696" spans="11:22" x14ac:dyDescent="0.25">
      <c r="K12696" s="36"/>
      <c r="L12696" s="37"/>
      <c r="M12696" s="37"/>
      <c r="N12696" s="37"/>
      <c r="O12696" s="37"/>
      <c r="P12696" s="36"/>
      <c r="S12696" s="36"/>
      <c r="T12696" s="36"/>
      <c r="U12696" s="36"/>
      <c r="V12696" s="36"/>
    </row>
    <row r="12697" spans="11:22" x14ac:dyDescent="0.25">
      <c r="K12697" s="36"/>
      <c r="L12697" s="37"/>
      <c r="M12697" s="37"/>
      <c r="N12697" s="37"/>
      <c r="O12697" s="37"/>
      <c r="P12697" s="36"/>
      <c r="S12697" s="36"/>
      <c r="T12697" s="36"/>
      <c r="U12697" s="36"/>
      <c r="V12697" s="36"/>
    </row>
    <row r="12698" spans="11:22" x14ac:dyDescent="0.25">
      <c r="K12698" s="36"/>
      <c r="L12698" s="37"/>
      <c r="M12698" s="37"/>
      <c r="N12698" s="37"/>
      <c r="O12698" s="37"/>
      <c r="P12698" s="36"/>
      <c r="S12698" s="36"/>
      <c r="T12698" s="36"/>
      <c r="U12698" s="36"/>
      <c r="V12698" s="36"/>
    </row>
    <row r="12699" spans="11:22" x14ac:dyDescent="0.25">
      <c r="K12699" s="36"/>
      <c r="L12699" s="37"/>
      <c r="M12699" s="37"/>
      <c r="N12699" s="37"/>
      <c r="O12699" s="37"/>
      <c r="P12699" s="36"/>
      <c r="S12699" s="36"/>
      <c r="T12699" s="36"/>
      <c r="U12699" s="36"/>
      <c r="V12699" s="36"/>
    </row>
    <row r="12700" spans="11:22" x14ac:dyDescent="0.25">
      <c r="K12700" s="36"/>
      <c r="L12700" s="37"/>
      <c r="M12700" s="37"/>
      <c r="N12700" s="37"/>
      <c r="O12700" s="37"/>
      <c r="P12700" s="36"/>
      <c r="S12700" s="36"/>
      <c r="T12700" s="36"/>
      <c r="U12700" s="36"/>
      <c r="V12700" s="36"/>
    </row>
    <row r="12701" spans="11:22" x14ac:dyDescent="0.25">
      <c r="K12701" s="36"/>
      <c r="L12701" s="37"/>
      <c r="M12701" s="37"/>
      <c r="N12701" s="37"/>
      <c r="O12701" s="37"/>
      <c r="P12701" s="36"/>
      <c r="S12701" s="36"/>
      <c r="T12701" s="36"/>
      <c r="U12701" s="36"/>
      <c r="V12701" s="36"/>
    </row>
    <row r="12702" spans="11:22" x14ac:dyDescent="0.25">
      <c r="K12702" s="36"/>
      <c r="L12702" s="37"/>
      <c r="M12702" s="37"/>
      <c r="N12702" s="37"/>
      <c r="O12702" s="37"/>
      <c r="P12702" s="36"/>
      <c r="S12702" s="36"/>
      <c r="T12702" s="36"/>
      <c r="U12702" s="36"/>
      <c r="V12702" s="36"/>
    </row>
    <row r="12703" spans="11:22" x14ac:dyDescent="0.25">
      <c r="K12703" s="36"/>
      <c r="L12703" s="37"/>
      <c r="M12703" s="37"/>
      <c r="N12703" s="37"/>
      <c r="O12703" s="37"/>
      <c r="P12703" s="36"/>
      <c r="S12703" s="36"/>
      <c r="T12703" s="36"/>
      <c r="U12703" s="36"/>
      <c r="V12703" s="36"/>
    </row>
    <row r="12704" spans="11:22" x14ac:dyDescent="0.25">
      <c r="K12704" s="36"/>
      <c r="L12704" s="37"/>
      <c r="M12704" s="37"/>
      <c r="N12704" s="37"/>
      <c r="O12704" s="37"/>
      <c r="P12704" s="36"/>
      <c r="S12704" s="36"/>
      <c r="T12704" s="36"/>
      <c r="U12704" s="36"/>
      <c r="V12704" s="36"/>
    </row>
    <row r="12705" spans="11:22" x14ac:dyDescent="0.25">
      <c r="K12705" s="36"/>
      <c r="L12705" s="37"/>
      <c r="M12705" s="37"/>
      <c r="N12705" s="37"/>
      <c r="O12705" s="37"/>
      <c r="P12705" s="36"/>
      <c r="S12705" s="36"/>
      <c r="T12705" s="36"/>
      <c r="U12705" s="36"/>
      <c r="V12705" s="36"/>
    </row>
    <row r="12706" spans="11:22" x14ac:dyDescent="0.25">
      <c r="K12706" s="36"/>
      <c r="L12706" s="37"/>
      <c r="M12706" s="37"/>
      <c r="N12706" s="37"/>
      <c r="O12706" s="37"/>
      <c r="P12706" s="36"/>
      <c r="S12706" s="36"/>
      <c r="T12706" s="36"/>
      <c r="U12706" s="36"/>
      <c r="V12706" s="36"/>
    </row>
    <row r="12707" spans="11:22" x14ac:dyDescent="0.25">
      <c r="K12707" s="36"/>
      <c r="L12707" s="37"/>
      <c r="M12707" s="37"/>
      <c r="N12707" s="37"/>
      <c r="O12707" s="37"/>
      <c r="P12707" s="36"/>
      <c r="S12707" s="36"/>
      <c r="T12707" s="36"/>
      <c r="U12707" s="36"/>
      <c r="V12707" s="36"/>
    </row>
    <row r="12708" spans="11:22" x14ac:dyDescent="0.25">
      <c r="K12708" s="36"/>
      <c r="L12708" s="37"/>
      <c r="M12708" s="37"/>
      <c r="N12708" s="37"/>
      <c r="O12708" s="37"/>
      <c r="P12708" s="36"/>
      <c r="S12708" s="36"/>
      <c r="T12708" s="36"/>
      <c r="U12708" s="36"/>
      <c r="V12708" s="36"/>
    </row>
    <row r="12709" spans="11:22" x14ac:dyDescent="0.25">
      <c r="K12709" s="36"/>
      <c r="L12709" s="37"/>
      <c r="M12709" s="37"/>
      <c r="N12709" s="37"/>
      <c r="O12709" s="37"/>
      <c r="P12709" s="36"/>
      <c r="S12709" s="36"/>
      <c r="T12709" s="36"/>
      <c r="U12709" s="36"/>
      <c r="V12709" s="36"/>
    </row>
    <row r="12710" spans="11:22" x14ac:dyDescent="0.25">
      <c r="K12710" s="36"/>
      <c r="L12710" s="37"/>
      <c r="M12710" s="37"/>
      <c r="N12710" s="37"/>
      <c r="O12710" s="37"/>
      <c r="P12710" s="36"/>
      <c r="S12710" s="36"/>
      <c r="T12710" s="36"/>
      <c r="U12710" s="36"/>
      <c r="V12710" s="36"/>
    </row>
    <row r="12711" spans="11:22" x14ac:dyDescent="0.25">
      <c r="K12711" s="36"/>
      <c r="L12711" s="37"/>
      <c r="M12711" s="37"/>
      <c r="N12711" s="37"/>
      <c r="O12711" s="37"/>
      <c r="P12711" s="36"/>
      <c r="S12711" s="36"/>
      <c r="T12711" s="36"/>
      <c r="U12711" s="36"/>
      <c r="V12711" s="36"/>
    </row>
    <row r="12712" spans="11:22" x14ac:dyDescent="0.25">
      <c r="K12712" s="36"/>
      <c r="L12712" s="37"/>
      <c r="M12712" s="37"/>
      <c r="N12712" s="37"/>
      <c r="O12712" s="37"/>
      <c r="P12712" s="36"/>
      <c r="S12712" s="36"/>
      <c r="T12712" s="36"/>
      <c r="U12712" s="36"/>
      <c r="V12712" s="36"/>
    </row>
    <row r="12713" spans="11:22" x14ac:dyDescent="0.25">
      <c r="K12713" s="36"/>
      <c r="L12713" s="37"/>
      <c r="M12713" s="37"/>
      <c r="N12713" s="37"/>
      <c r="O12713" s="37"/>
      <c r="P12713" s="36"/>
      <c r="S12713" s="36"/>
      <c r="T12713" s="36"/>
      <c r="U12713" s="36"/>
      <c r="V12713" s="36"/>
    </row>
    <row r="12714" spans="11:22" x14ac:dyDescent="0.25">
      <c r="K12714" s="36"/>
      <c r="L12714" s="37"/>
      <c r="M12714" s="37"/>
      <c r="N12714" s="37"/>
      <c r="O12714" s="37"/>
      <c r="P12714" s="36"/>
      <c r="S12714" s="36"/>
      <c r="T12714" s="36"/>
      <c r="U12714" s="36"/>
      <c r="V12714" s="36"/>
    </row>
    <row r="12715" spans="11:22" x14ac:dyDescent="0.25">
      <c r="K12715" s="36"/>
      <c r="L12715" s="37"/>
      <c r="M12715" s="37"/>
      <c r="N12715" s="37"/>
      <c r="O12715" s="37"/>
      <c r="P12715" s="36"/>
      <c r="S12715" s="36"/>
      <c r="T12715" s="36"/>
      <c r="U12715" s="36"/>
      <c r="V12715" s="36"/>
    </row>
    <row r="12716" spans="11:22" x14ac:dyDescent="0.25">
      <c r="K12716" s="36"/>
      <c r="L12716" s="37"/>
      <c r="M12716" s="37"/>
      <c r="N12716" s="37"/>
      <c r="O12716" s="37"/>
      <c r="P12716" s="36"/>
      <c r="S12716" s="36"/>
      <c r="T12716" s="36"/>
      <c r="U12716" s="36"/>
      <c r="V12716" s="36"/>
    </row>
    <row r="12717" spans="11:22" x14ac:dyDescent="0.25">
      <c r="K12717" s="36"/>
      <c r="L12717" s="37"/>
      <c r="M12717" s="37"/>
      <c r="N12717" s="37"/>
      <c r="O12717" s="37"/>
      <c r="P12717" s="36"/>
      <c r="S12717" s="36"/>
      <c r="T12717" s="36"/>
      <c r="U12717" s="36"/>
      <c r="V12717" s="36"/>
    </row>
    <row r="12718" spans="11:22" x14ac:dyDescent="0.25">
      <c r="K12718" s="36"/>
      <c r="L12718" s="37"/>
      <c r="M12718" s="37"/>
      <c r="N12718" s="37"/>
      <c r="O12718" s="37"/>
      <c r="P12718" s="36"/>
      <c r="S12718" s="36"/>
      <c r="T12718" s="36"/>
      <c r="U12718" s="36"/>
      <c r="V12718" s="36"/>
    </row>
    <row r="12719" spans="11:22" x14ac:dyDescent="0.25">
      <c r="K12719" s="36"/>
      <c r="L12719" s="37"/>
      <c r="M12719" s="37"/>
      <c r="N12719" s="37"/>
      <c r="O12719" s="37"/>
      <c r="P12719" s="36"/>
      <c r="S12719" s="36"/>
      <c r="T12719" s="36"/>
      <c r="U12719" s="36"/>
      <c r="V12719" s="36"/>
    </row>
    <row r="12720" spans="11:22" x14ac:dyDescent="0.25">
      <c r="K12720" s="36"/>
      <c r="L12720" s="37"/>
      <c r="M12720" s="37"/>
      <c r="N12720" s="37"/>
      <c r="O12720" s="37"/>
      <c r="P12720" s="36"/>
      <c r="S12720" s="36"/>
      <c r="T12720" s="36"/>
      <c r="U12720" s="36"/>
      <c r="V12720" s="36"/>
    </row>
    <row r="12721" spans="11:22" x14ac:dyDescent="0.25">
      <c r="K12721" s="36"/>
      <c r="L12721" s="37"/>
      <c r="M12721" s="37"/>
      <c r="N12721" s="37"/>
      <c r="O12721" s="37"/>
      <c r="P12721" s="36"/>
      <c r="S12721" s="36"/>
      <c r="T12721" s="36"/>
      <c r="U12721" s="36"/>
      <c r="V12721" s="36"/>
    </row>
    <row r="12722" spans="11:22" x14ac:dyDescent="0.25">
      <c r="K12722" s="36"/>
      <c r="L12722" s="37"/>
      <c r="M12722" s="37"/>
      <c r="N12722" s="37"/>
      <c r="O12722" s="37"/>
      <c r="P12722" s="36"/>
      <c r="S12722" s="36"/>
      <c r="T12722" s="36"/>
      <c r="U12722" s="36"/>
      <c r="V12722" s="36"/>
    </row>
    <row r="12723" spans="11:22" x14ac:dyDescent="0.25">
      <c r="K12723" s="36"/>
      <c r="L12723" s="37"/>
      <c r="M12723" s="37"/>
      <c r="N12723" s="37"/>
      <c r="O12723" s="37"/>
      <c r="P12723" s="36"/>
      <c r="S12723" s="36"/>
      <c r="T12723" s="36"/>
      <c r="U12723" s="36"/>
      <c r="V12723" s="36"/>
    </row>
    <row r="12724" spans="11:22" x14ac:dyDescent="0.25">
      <c r="K12724" s="36"/>
      <c r="L12724" s="37"/>
      <c r="M12724" s="37"/>
      <c r="N12724" s="37"/>
      <c r="O12724" s="37"/>
      <c r="P12724" s="36"/>
      <c r="S12724" s="36"/>
      <c r="T12724" s="36"/>
      <c r="U12724" s="36"/>
      <c r="V12724" s="36"/>
    </row>
    <row r="12725" spans="11:22" x14ac:dyDescent="0.25">
      <c r="K12725" s="36"/>
      <c r="L12725" s="37"/>
      <c r="M12725" s="37"/>
      <c r="N12725" s="37"/>
      <c r="O12725" s="37"/>
      <c r="P12725" s="36"/>
      <c r="S12725" s="36"/>
      <c r="T12725" s="36"/>
      <c r="U12725" s="36"/>
      <c r="V12725" s="36"/>
    </row>
    <row r="12726" spans="11:22" x14ac:dyDescent="0.25">
      <c r="K12726" s="36"/>
      <c r="L12726" s="37"/>
      <c r="M12726" s="37"/>
      <c r="N12726" s="37"/>
      <c r="O12726" s="37"/>
      <c r="P12726" s="36"/>
      <c r="S12726" s="36"/>
      <c r="T12726" s="36"/>
      <c r="U12726" s="36"/>
      <c r="V12726" s="36"/>
    </row>
    <row r="12727" spans="11:22" x14ac:dyDescent="0.25">
      <c r="K12727" s="36"/>
      <c r="L12727" s="37"/>
      <c r="M12727" s="37"/>
      <c r="N12727" s="37"/>
      <c r="O12727" s="37"/>
      <c r="P12727" s="36"/>
      <c r="S12727" s="36"/>
      <c r="T12727" s="36"/>
      <c r="U12727" s="36"/>
      <c r="V12727" s="36"/>
    </row>
    <row r="12728" spans="11:22" x14ac:dyDescent="0.25">
      <c r="K12728" s="36"/>
      <c r="L12728" s="37"/>
      <c r="M12728" s="37"/>
      <c r="N12728" s="37"/>
      <c r="O12728" s="37"/>
      <c r="P12728" s="36"/>
      <c r="S12728" s="36"/>
      <c r="T12728" s="36"/>
      <c r="U12728" s="36"/>
      <c r="V12728" s="36"/>
    </row>
    <row r="12729" spans="11:22" x14ac:dyDescent="0.25">
      <c r="K12729" s="36"/>
      <c r="L12729" s="37"/>
      <c r="M12729" s="37"/>
      <c r="N12729" s="37"/>
      <c r="O12729" s="37"/>
      <c r="P12729" s="36"/>
      <c r="S12729" s="36"/>
      <c r="T12729" s="36"/>
      <c r="U12729" s="36"/>
      <c r="V12729" s="36"/>
    </row>
    <row r="12730" spans="11:22" x14ac:dyDescent="0.25">
      <c r="K12730" s="36"/>
      <c r="L12730" s="37"/>
      <c r="M12730" s="37"/>
      <c r="N12730" s="37"/>
      <c r="O12730" s="37"/>
      <c r="P12730" s="36"/>
      <c r="S12730" s="36"/>
      <c r="T12730" s="36"/>
      <c r="U12730" s="36"/>
      <c r="V12730" s="36"/>
    </row>
    <row r="12731" spans="11:22" x14ac:dyDescent="0.25">
      <c r="K12731" s="36"/>
      <c r="L12731" s="37"/>
      <c r="M12731" s="37"/>
      <c r="N12731" s="37"/>
      <c r="O12731" s="37"/>
      <c r="P12731" s="36"/>
      <c r="S12731" s="36"/>
      <c r="T12731" s="36"/>
      <c r="U12731" s="36"/>
      <c r="V12731" s="36"/>
    </row>
    <row r="12732" spans="11:22" x14ac:dyDescent="0.25">
      <c r="K12732" s="36"/>
      <c r="L12732" s="37"/>
      <c r="M12732" s="37"/>
      <c r="N12732" s="37"/>
      <c r="O12732" s="37"/>
      <c r="P12732" s="36"/>
      <c r="S12732" s="36"/>
      <c r="T12732" s="36"/>
      <c r="U12732" s="36"/>
      <c r="V12732" s="36"/>
    </row>
    <row r="12733" spans="11:22" x14ac:dyDescent="0.25">
      <c r="K12733" s="36"/>
      <c r="L12733" s="37"/>
      <c r="M12733" s="37"/>
      <c r="N12733" s="37"/>
      <c r="O12733" s="37"/>
      <c r="P12733" s="36"/>
      <c r="S12733" s="36"/>
      <c r="T12733" s="36"/>
      <c r="U12733" s="36"/>
      <c r="V12733" s="36"/>
    </row>
    <row r="12734" spans="11:22" x14ac:dyDescent="0.25">
      <c r="K12734" s="36"/>
      <c r="L12734" s="37"/>
      <c r="M12734" s="37"/>
      <c r="N12734" s="37"/>
      <c r="O12734" s="37"/>
      <c r="P12734" s="36"/>
      <c r="S12734" s="36"/>
      <c r="T12734" s="36"/>
      <c r="U12734" s="36"/>
      <c r="V12734" s="36"/>
    </row>
    <row r="12735" spans="11:22" x14ac:dyDescent="0.25">
      <c r="K12735" s="36"/>
      <c r="L12735" s="37"/>
      <c r="M12735" s="37"/>
      <c r="N12735" s="37"/>
      <c r="O12735" s="37"/>
      <c r="P12735" s="36"/>
      <c r="S12735" s="36"/>
      <c r="T12735" s="36"/>
      <c r="U12735" s="36"/>
      <c r="V12735" s="36"/>
    </row>
    <row r="12736" spans="11:22" x14ac:dyDescent="0.25">
      <c r="K12736" s="36"/>
      <c r="L12736" s="37"/>
      <c r="M12736" s="37"/>
      <c r="N12736" s="37"/>
      <c r="O12736" s="37"/>
      <c r="P12736" s="36"/>
      <c r="S12736" s="36"/>
      <c r="T12736" s="36"/>
      <c r="U12736" s="36"/>
      <c r="V12736" s="36"/>
    </row>
    <row r="12737" spans="11:22" x14ac:dyDescent="0.25">
      <c r="K12737" s="36"/>
      <c r="L12737" s="37"/>
      <c r="M12737" s="37"/>
      <c r="N12737" s="37"/>
      <c r="O12737" s="37"/>
      <c r="P12737" s="36"/>
      <c r="S12737" s="36"/>
      <c r="T12737" s="36"/>
      <c r="U12737" s="36"/>
      <c r="V12737" s="36"/>
    </row>
    <row r="12738" spans="11:22" x14ac:dyDescent="0.25">
      <c r="K12738" s="36"/>
      <c r="L12738" s="37"/>
      <c r="M12738" s="37"/>
      <c r="N12738" s="37"/>
      <c r="O12738" s="37"/>
      <c r="P12738" s="36"/>
      <c r="S12738" s="36"/>
      <c r="T12738" s="36"/>
      <c r="U12738" s="36"/>
      <c r="V12738" s="36"/>
    </row>
    <row r="12739" spans="11:22" x14ac:dyDescent="0.25">
      <c r="K12739" s="36"/>
      <c r="L12739" s="37"/>
      <c r="M12739" s="37"/>
      <c r="N12739" s="37"/>
      <c r="O12739" s="37"/>
      <c r="P12739" s="36"/>
      <c r="S12739" s="36"/>
      <c r="T12739" s="36"/>
      <c r="U12739" s="36"/>
      <c r="V12739" s="36"/>
    </row>
    <row r="12740" spans="11:22" x14ac:dyDescent="0.25">
      <c r="K12740" s="36"/>
      <c r="L12740" s="37"/>
      <c r="M12740" s="37"/>
      <c r="N12740" s="37"/>
      <c r="O12740" s="37"/>
      <c r="P12740" s="36"/>
      <c r="S12740" s="36"/>
      <c r="T12740" s="36"/>
      <c r="U12740" s="36"/>
      <c r="V12740" s="36"/>
    </row>
    <row r="12741" spans="11:22" x14ac:dyDescent="0.25">
      <c r="K12741" s="36"/>
      <c r="L12741" s="37"/>
      <c r="M12741" s="37"/>
      <c r="N12741" s="37"/>
      <c r="O12741" s="37"/>
      <c r="P12741" s="36"/>
      <c r="S12741" s="36"/>
      <c r="T12741" s="36"/>
      <c r="U12741" s="36"/>
      <c r="V12741" s="36"/>
    </row>
    <row r="12742" spans="11:22" x14ac:dyDescent="0.25">
      <c r="K12742" s="36"/>
      <c r="L12742" s="37"/>
      <c r="M12742" s="37"/>
      <c r="N12742" s="37"/>
      <c r="O12742" s="37"/>
      <c r="P12742" s="36"/>
      <c r="S12742" s="36"/>
      <c r="T12742" s="36"/>
      <c r="U12742" s="36"/>
      <c r="V12742" s="36"/>
    </row>
    <row r="12743" spans="11:22" x14ac:dyDescent="0.25">
      <c r="K12743" s="36"/>
      <c r="L12743" s="37"/>
      <c r="M12743" s="37"/>
      <c r="N12743" s="37"/>
      <c r="O12743" s="37"/>
      <c r="P12743" s="36"/>
      <c r="S12743" s="36"/>
      <c r="T12743" s="36"/>
      <c r="U12743" s="36"/>
      <c r="V12743" s="36"/>
    </row>
    <row r="12744" spans="11:22" x14ac:dyDescent="0.25">
      <c r="K12744" s="36"/>
      <c r="L12744" s="37"/>
      <c r="M12744" s="37"/>
      <c r="N12744" s="37"/>
      <c r="O12744" s="37"/>
      <c r="P12744" s="36"/>
      <c r="S12744" s="36"/>
      <c r="T12744" s="36"/>
      <c r="U12744" s="36"/>
      <c r="V12744" s="36"/>
    </row>
    <row r="12745" spans="11:22" x14ac:dyDescent="0.25">
      <c r="K12745" s="36"/>
      <c r="L12745" s="37"/>
      <c r="M12745" s="37"/>
      <c r="N12745" s="37"/>
      <c r="O12745" s="37"/>
      <c r="P12745" s="36"/>
      <c r="S12745" s="36"/>
      <c r="T12745" s="36"/>
      <c r="U12745" s="36"/>
      <c r="V12745" s="36"/>
    </row>
    <row r="12746" spans="11:22" x14ac:dyDescent="0.25">
      <c r="K12746" s="36"/>
      <c r="L12746" s="37"/>
      <c r="M12746" s="37"/>
      <c r="N12746" s="37"/>
      <c r="O12746" s="37"/>
      <c r="P12746" s="36"/>
      <c r="S12746" s="36"/>
      <c r="T12746" s="36"/>
      <c r="U12746" s="36"/>
      <c r="V12746" s="36"/>
    </row>
    <row r="12747" spans="11:22" x14ac:dyDescent="0.25">
      <c r="K12747" s="36"/>
      <c r="L12747" s="37"/>
      <c r="M12747" s="37"/>
      <c r="N12747" s="37"/>
      <c r="O12747" s="37"/>
      <c r="P12747" s="36"/>
      <c r="S12747" s="36"/>
      <c r="T12747" s="36"/>
      <c r="U12747" s="36"/>
      <c r="V12747" s="36"/>
    </row>
    <row r="12748" spans="11:22" x14ac:dyDescent="0.25">
      <c r="K12748" s="36"/>
      <c r="L12748" s="37"/>
      <c r="M12748" s="37"/>
      <c r="N12748" s="37"/>
      <c r="O12748" s="37"/>
      <c r="P12748" s="36"/>
      <c r="S12748" s="36"/>
      <c r="T12748" s="36"/>
      <c r="U12748" s="36"/>
      <c r="V12748" s="36"/>
    </row>
    <row r="12749" spans="11:22" x14ac:dyDescent="0.25">
      <c r="K12749" s="36"/>
      <c r="L12749" s="37"/>
      <c r="M12749" s="37"/>
      <c r="N12749" s="37"/>
      <c r="O12749" s="37"/>
      <c r="P12749" s="36"/>
      <c r="S12749" s="36"/>
      <c r="T12749" s="36"/>
      <c r="U12749" s="36"/>
      <c r="V12749" s="36"/>
    </row>
    <row r="12750" spans="11:22" x14ac:dyDescent="0.25">
      <c r="K12750" s="36"/>
      <c r="L12750" s="37"/>
      <c r="M12750" s="37"/>
      <c r="N12750" s="37"/>
      <c r="O12750" s="37"/>
      <c r="P12750" s="36"/>
      <c r="S12750" s="36"/>
      <c r="T12750" s="36"/>
      <c r="U12750" s="36"/>
      <c r="V12750" s="36"/>
    </row>
    <row r="12751" spans="11:22" x14ac:dyDescent="0.25">
      <c r="K12751" s="36"/>
      <c r="L12751" s="37"/>
      <c r="M12751" s="37"/>
      <c r="N12751" s="37"/>
      <c r="O12751" s="37"/>
      <c r="P12751" s="36"/>
      <c r="S12751" s="36"/>
      <c r="T12751" s="36"/>
      <c r="U12751" s="36"/>
      <c r="V12751" s="36"/>
    </row>
    <row r="12752" spans="11:22" x14ac:dyDescent="0.25">
      <c r="K12752" s="36"/>
      <c r="L12752" s="37"/>
      <c r="M12752" s="37"/>
      <c r="N12752" s="37"/>
      <c r="O12752" s="37"/>
      <c r="P12752" s="36"/>
      <c r="S12752" s="36"/>
      <c r="T12752" s="36"/>
      <c r="U12752" s="36"/>
      <c r="V12752" s="36"/>
    </row>
    <row r="12753" spans="11:22" x14ac:dyDescent="0.25">
      <c r="K12753" s="36"/>
      <c r="L12753" s="37"/>
      <c r="M12753" s="37"/>
      <c r="N12753" s="37"/>
      <c r="O12753" s="37"/>
      <c r="P12753" s="36"/>
      <c r="S12753" s="36"/>
      <c r="T12753" s="36"/>
      <c r="U12753" s="36"/>
      <c r="V12753" s="36"/>
    </row>
    <row r="12754" spans="11:22" x14ac:dyDescent="0.25">
      <c r="K12754" s="36"/>
      <c r="L12754" s="37"/>
      <c r="M12754" s="37"/>
      <c r="N12754" s="37"/>
      <c r="O12754" s="37"/>
      <c r="P12754" s="36"/>
      <c r="S12754" s="36"/>
      <c r="T12754" s="36"/>
      <c r="U12754" s="36"/>
      <c r="V12754" s="36"/>
    </row>
    <row r="12755" spans="11:22" x14ac:dyDescent="0.25">
      <c r="K12755" s="36"/>
      <c r="L12755" s="37"/>
      <c r="M12755" s="37"/>
      <c r="N12755" s="37"/>
      <c r="O12755" s="37"/>
      <c r="P12755" s="36"/>
      <c r="S12755" s="36"/>
      <c r="T12755" s="36"/>
      <c r="U12755" s="36"/>
      <c r="V12755" s="36"/>
    </row>
    <row r="12756" spans="11:22" x14ac:dyDescent="0.25">
      <c r="K12756" s="36"/>
      <c r="L12756" s="37"/>
      <c r="M12756" s="37"/>
      <c r="N12756" s="37"/>
      <c r="O12756" s="37"/>
      <c r="P12756" s="36"/>
      <c r="S12756" s="36"/>
      <c r="T12756" s="36"/>
      <c r="U12756" s="36"/>
      <c r="V12756" s="36"/>
    </row>
    <row r="12757" spans="11:22" x14ac:dyDescent="0.25">
      <c r="K12757" s="36"/>
      <c r="L12757" s="37"/>
      <c r="M12757" s="37"/>
      <c r="N12757" s="37"/>
      <c r="O12757" s="37"/>
      <c r="P12757" s="36"/>
      <c r="S12757" s="36"/>
      <c r="T12757" s="36"/>
      <c r="U12757" s="36"/>
      <c r="V12757" s="36"/>
    </row>
    <row r="12758" spans="11:22" x14ac:dyDescent="0.25">
      <c r="K12758" s="36"/>
      <c r="L12758" s="37"/>
      <c r="M12758" s="37"/>
      <c r="N12758" s="37"/>
      <c r="O12758" s="37"/>
      <c r="P12758" s="36"/>
      <c r="S12758" s="36"/>
      <c r="T12758" s="36"/>
      <c r="U12758" s="36"/>
      <c r="V12758" s="36"/>
    </row>
    <row r="12759" spans="11:22" x14ac:dyDescent="0.25">
      <c r="K12759" s="36"/>
      <c r="L12759" s="37"/>
      <c r="M12759" s="37"/>
      <c r="N12759" s="37"/>
      <c r="O12759" s="37"/>
      <c r="P12759" s="36"/>
      <c r="S12759" s="36"/>
      <c r="T12759" s="36"/>
      <c r="U12759" s="36"/>
      <c r="V12759" s="36"/>
    </row>
    <row r="12760" spans="11:22" x14ac:dyDescent="0.25">
      <c r="K12760" s="36"/>
      <c r="L12760" s="37"/>
      <c r="M12760" s="37"/>
      <c r="N12760" s="37"/>
      <c r="O12760" s="37"/>
      <c r="P12760" s="36"/>
      <c r="S12760" s="36"/>
      <c r="T12760" s="36"/>
      <c r="U12760" s="36"/>
      <c r="V12760" s="36"/>
    </row>
    <row r="12761" spans="11:22" x14ac:dyDescent="0.25">
      <c r="K12761" s="36"/>
      <c r="L12761" s="37"/>
      <c r="M12761" s="37"/>
      <c r="N12761" s="37"/>
      <c r="O12761" s="37"/>
      <c r="P12761" s="36"/>
      <c r="S12761" s="36"/>
      <c r="T12761" s="36"/>
      <c r="U12761" s="36"/>
      <c r="V12761" s="36"/>
    </row>
    <row r="12762" spans="11:22" x14ac:dyDescent="0.25">
      <c r="K12762" s="36"/>
      <c r="L12762" s="37"/>
      <c r="M12762" s="37"/>
      <c r="N12762" s="37"/>
      <c r="O12762" s="37"/>
      <c r="P12762" s="36"/>
      <c r="S12762" s="36"/>
      <c r="T12762" s="36"/>
      <c r="U12762" s="36"/>
      <c r="V12762" s="36"/>
    </row>
    <row r="12763" spans="11:22" x14ac:dyDescent="0.25">
      <c r="K12763" s="36"/>
      <c r="L12763" s="37"/>
      <c r="M12763" s="37"/>
      <c r="N12763" s="37"/>
      <c r="O12763" s="37"/>
      <c r="P12763" s="36"/>
      <c r="S12763" s="36"/>
      <c r="T12763" s="36"/>
      <c r="U12763" s="36"/>
      <c r="V12763" s="36"/>
    </row>
    <row r="12764" spans="11:22" x14ac:dyDescent="0.25">
      <c r="K12764" s="36"/>
      <c r="L12764" s="37"/>
      <c r="M12764" s="37"/>
      <c r="N12764" s="37"/>
      <c r="O12764" s="37"/>
      <c r="P12764" s="36"/>
      <c r="S12764" s="36"/>
      <c r="T12764" s="36"/>
      <c r="U12764" s="36"/>
      <c r="V12764" s="36"/>
    </row>
    <row r="12765" spans="11:22" x14ac:dyDescent="0.25">
      <c r="K12765" s="36"/>
      <c r="L12765" s="37"/>
      <c r="M12765" s="37"/>
      <c r="N12765" s="37"/>
      <c r="O12765" s="37"/>
      <c r="P12765" s="36"/>
      <c r="S12765" s="36"/>
      <c r="T12765" s="36"/>
      <c r="U12765" s="36"/>
      <c r="V12765" s="36"/>
    </row>
    <row r="12766" spans="11:22" x14ac:dyDescent="0.25">
      <c r="K12766" s="36"/>
      <c r="L12766" s="37"/>
      <c r="M12766" s="37"/>
      <c r="N12766" s="37"/>
      <c r="O12766" s="37"/>
      <c r="P12766" s="36"/>
      <c r="S12766" s="36"/>
      <c r="T12766" s="36"/>
      <c r="U12766" s="36"/>
      <c r="V12766" s="36"/>
    </row>
    <row r="12767" spans="11:22" x14ac:dyDescent="0.25">
      <c r="K12767" s="36"/>
      <c r="L12767" s="37"/>
      <c r="M12767" s="37"/>
      <c r="N12767" s="37"/>
      <c r="O12767" s="37"/>
      <c r="P12767" s="36"/>
      <c r="S12767" s="36"/>
      <c r="T12767" s="36"/>
      <c r="U12767" s="36"/>
      <c r="V12767" s="36"/>
    </row>
    <row r="12768" spans="11:22" x14ac:dyDescent="0.25">
      <c r="K12768" s="36"/>
      <c r="L12768" s="37"/>
      <c r="M12768" s="37"/>
      <c r="N12768" s="37"/>
      <c r="O12768" s="37"/>
      <c r="P12768" s="36"/>
      <c r="S12768" s="36"/>
      <c r="T12768" s="36"/>
      <c r="U12768" s="36"/>
      <c r="V12768" s="36"/>
    </row>
    <row r="12769" spans="11:22" x14ac:dyDescent="0.25">
      <c r="K12769" s="36"/>
      <c r="L12769" s="37"/>
      <c r="M12769" s="37"/>
      <c r="N12769" s="37"/>
      <c r="O12769" s="37"/>
      <c r="P12769" s="36"/>
      <c r="S12769" s="36"/>
      <c r="T12769" s="36"/>
      <c r="U12769" s="36"/>
      <c r="V12769" s="36"/>
    </row>
    <row r="12770" spans="11:22" x14ac:dyDescent="0.25">
      <c r="K12770" s="36"/>
      <c r="L12770" s="37"/>
      <c r="M12770" s="37"/>
      <c r="N12770" s="37"/>
      <c r="O12770" s="37"/>
      <c r="P12770" s="36"/>
      <c r="S12770" s="36"/>
      <c r="T12770" s="36"/>
      <c r="U12770" s="36"/>
      <c r="V12770" s="36"/>
    </row>
    <row r="12771" spans="11:22" x14ac:dyDescent="0.25">
      <c r="K12771" s="36"/>
      <c r="L12771" s="37"/>
      <c r="M12771" s="37"/>
      <c r="N12771" s="37"/>
      <c r="O12771" s="37"/>
      <c r="P12771" s="36"/>
      <c r="S12771" s="36"/>
      <c r="T12771" s="36"/>
      <c r="U12771" s="36"/>
      <c r="V12771" s="36"/>
    </row>
    <row r="12772" spans="11:22" x14ac:dyDescent="0.25">
      <c r="K12772" s="36"/>
      <c r="L12772" s="37"/>
      <c r="M12772" s="37"/>
      <c r="N12772" s="37"/>
      <c r="O12772" s="37"/>
      <c r="P12772" s="36"/>
      <c r="S12772" s="36"/>
      <c r="T12772" s="36"/>
      <c r="U12772" s="36"/>
      <c r="V12772" s="36"/>
    </row>
    <row r="12773" spans="11:22" x14ac:dyDescent="0.25">
      <c r="K12773" s="36"/>
      <c r="L12773" s="37"/>
      <c r="M12773" s="37"/>
      <c r="N12773" s="37"/>
      <c r="O12773" s="37"/>
      <c r="P12773" s="36"/>
      <c r="S12773" s="36"/>
      <c r="T12773" s="36"/>
      <c r="U12773" s="36"/>
      <c r="V12773" s="36"/>
    </row>
    <row r="12774" spans="11:22" x14ac:dyDescent="0.25">
      <c r="K12774" s="36"/>
      <c r="L12774" s="37"/>
      <c r="M12774" s="37"/>
      <c r="N12774" s="37"/>
      <c r="O12774" s="37"/>
      <c r="P12774" s="36"/>
      <c r="S12774" s="36"/>
      <c r="T12774" s="36"/>
      <c r="U12774" s="36"/>
      <c r="V12774" s="36"/>
    </row>
    <row r="12775" spans="11:22" x14ac:dyDescent="0.25">
      <c r="K12775" s="36"/>
      <c r="L12775" s="37"/>
      <c r="M12775" s="37"/>
      <c r="N12775" s="37"/>
      <c r="O12775" s="37"/>
      <c r="P12775" s="36"/>
      <c r="S12775" s="36"/>
      <c r="T12775" s="36"/>
      <c r="U12775" s="36"/>
      <c r="V12775" s="36"/>
    </row>
    <row r="12776" spans="11:22" x14ac:dyDescent="0.25">
      <c r="K12776" s="36"/>
      <c r="L12776" s="37"/>
      <c r="M12776" s="37"/>
      <c r="N12776" s="37"/>
      <c r="O12776" s="37"/>
      <c r="P12776" s="36"/>
      <c r="S12776" s="36"/>
      <c r="T12776" s="36"/>
      <c r="U12776" s="36"/>
      <c r="V12776" s="36"/>
    </row>
    <row r="12777" spans="11:22" x14ac:dyDescent="0.25">
      <c r="K12777" s="36"/>
      <c r="L12777" s="37"/>
      <c r="M12777" s="37"/>
      <c r="N12777" s="37"/>
      <c r="O12777" s="37"/>
      <c r="P12777" s="36"/>
      <c r="S12777" s="36"/>
      <c r="T12777" s="36"/>
      <c r="U12777" s="36"/>
      <c r="V12777" s="36"/>
    </row>
    <row r="12778" spans="11:22" x14ac:dyDescent="0.25">
      <c r="K12778" s="36"/>
      <c r="L12778" s="37"/>
      <c r="M12778" s="37"/>
      <c r="N12778" s="37"/>
      <c r="O12778" s="37"/>
      <c r="P12778" s="36"/>
      <c r="S12778" s="36"/>
      <c r="T12778" s="36"/>
      <c r="U12778" s="36"/>
      <c r="V12778" s="36"/>
    </row>
    <row r="12779" spans="11:22" x14ac:dyDescent="0.25">
      <c r="K12779" s="36"/>
      <c r="L12779" s="37"/>
      <c r="M12779" s="37"/>
      <c r="N12779" s="37"/>
      <c r="O12779" s="37"/>
      <c r="P12779" s="36"/>
      <c r="S12779" s="36"/>
      <c r="T12779" s="36"/>
      <c r="U12779" s="36"/>
      <c r="V12779" s="36"/>
    </row>
    <row r="12780" spans="11:22" x14ac:dyDescent="0.25">
      <c r="K12780" s="36"/>
      <c r="L12780" s="37"/>
      <c r="M12780" s="37"/>
      <c r="N12780" s="37"/>
      <c r="O12780" s="37"/>
      <c r="P12780" s="36"/>
      <c r="S12780" s="36"/>
      <c r="T12780" s="36"/>
      <c r="U12780" s="36"/>
      <c r="V12780" s="36"/>
    </row>
    <row r="12781" spans="11:22" x14ac:dyDescent="0.25">
      <c r="K12781" s="36"/>
      <c r="L12781" s="37"/>
      <c r="M12781" s="37"/>
      <c r="N12781" s="37"/>
      <c r="O12781" s="37"/>
      <c r="P12781" s="36"/>
      <c r="S12781" s="36"/>
      <c r="T12781" s="36"/>
      <c r="U12781" s="36"/>
      <c r="V12781" s="36"/>
    </row>
    <row r="12782" spans="11:22" x14ac:dyDescent="0.25">
      <c r="K12782" s="36"/>
      <c r="L12782" s="37"/>
      <c r="M12782" s="37"/>
      <c r="N12782" s="37"/>
      <c r="O12782" s="37"/>
      <c r="P12782" s="36"/>
      <c r="S12782" s="36"/>
      <c r="T12782" s="36"/>
      <c r="U12782" s="36"/>
      <c r="V12782" s="36"/>
    </row>
    <row r="12783" spans="11:22" x14ac:dyDescent="0.25">
      <c r="K12783" s="36"/>
      <c r="L12783" s="37"/>
      <c r="M12783" s="37"/>
      <c r="N12783" s="37"/>
      <c r="O12783" s="37"/>
      <c r="P12783" s="36"/>
      <c r="S12783" s="36"/>
      <c r="T12783" s="36"/>
      <c r="U12783" s="36"/>
      <c r="V12783" s="36"/>
    </row>
    <row r="12784" spans="11:22" x14ac:dyDescent="0.25">
      <c r="K12784" s="36"/>
      <c r="L12784" s="37"/>
      <c r="M12784" s="37"/>
      <c r="N12784" s="37"/>
      <c r="O12784" s="37"/>
      <c r="P12784" s="36"/>
      <c r="S12784" s="36"/>
      <c r="T12784" s="36"/>
      <c r="U12784" s="36"/>
      <c r="V12784" s="36"/>
    </row>
    <row r="12785" spans="11:22" x14ac:dyDescent="0.25">
      <c r="K12785" s="36"/>
      <c r="L12785" s="37"/>
      <c r="M12785" s="37"/>
      <c r="N12785" s="37"/>
      <c r="O12785" s="37"/>
      <c r="P12785" s="36"/>
      <c r="S12785" s="36"/>
      <c r="T12785" s="36"/>
      <c r="U12785" s="36"/>
      <c r="V12785" s="36"/>
    </row>
    <row r="12786" spans="11:22" x14ac:dyDescent="0.25">
      <c r="K12786" s="36"/>
      <c r="L12786" s="37"/>
      <c r="M12786" s="37"/>
      <c r="N12786" s="37"/>
      <c r="O12786" s="37"/>
      <c r="P12786" s="36"/>
      <c r="S12786" s="36"/>
      <c r="T12786" s="36"/>
      <c r="U12786" s="36"/>
      <c r="V12786" s="36"/>
    </row>
    <row r="12787" spans="11:22" x14ac:dyDescent="0.25">
      <c r="K12787" s="36"/>
      <c r="L12787" s="37"/>
      <c r="M12787" s="37"/>
      <c r="N12787" s="37"/>
      <c r="O12787" s="37"/>
      <c r="P12787" s="36"/>
      <c r="S12787" s="36"/>
      <c r="T12787" s="36"/>
      <c r="U12787" s="36"/>
      <c r="V12787" s="36"/>
    </row>
    <row r="12788" spans="11:22" x14ac:dyDescent="0.25">
      <c r="K12788" s="36"/>
      <c r="L12788" s="37"/>
      <c r="M12788" s="37"/>
      <c r="N12788" s="37"/>
      <c r="O12788" s="37"/>
      <c r="P12788" s="36"/>
      <c r="S12788" s="36"/>
      <c r="T12788" s="36"/>
      <c r="U12788" s="36"/>
      <c r="V12788" s="36"/>
    </row>
    <row r="12789" spans="11:22" x14ac:dyDescent="0.25">
      <c r="K12789" s="36"/>
      <c r="L12789" s="37"/>
      <c r="M12789" s="37"/>
      <c r="N12789" s="37"/>
      <c r="O12789" s="37"/>
      <c r="P12789" s="36"/>
      <c r="S12789" s="36"/>
      <c r="T12789" s="36"/>
      <c r="U12789" s="36"/>
      <c r="V12789" s="36"/>
    </row>
    <row r="12790" spans="11:22" x14ac:dyDescent="0.25">
      <c r="K12790" s="36"/>
      <c r="L12790" s="37"/>
      <c r="M12790" s="37"/>
      <c r="N12790" s="37"/>
      <c r="O12790" s="37"/>
      <c r="P12790" s="36"/>
      <c r="S12790" s="36"/>
      <c r="T12790" s="36"/>
      <c r="U12790" s="36"/>
      <c r="V12790" s="36"/>
    </row>
    <row r="12791" spans="11:22" x14ac:dyDescent="0.25">
      <c r="K12791" s="36"/>
      <c r="L12791" s="37"/>
      <c r="M12791" s="37"/>
      <c r="N12791" s="37"/>
      <c r="O12791" s="37"/>
      <c r="P12791" s="36"/>
      <c r="S12791" s="36"/>
      <c r="T12791" s="36"/>
      <c r="U12791" s="36"/>
      <c r="V12791" s="36"/>
    </row>
    <row r="12792" spans="11:22" x14ac:dyDescent="0.25">
      <c r="K12792" s="36"/>
      <c r="L12792" s="37"/>
      <c r="M12792" s="37"/>
      <c r="N12792" s="37"/>
      <c r="O12792" s="37"/>
      <c r="P12792" s="36"/>
      <c r="S12792" s="36"/>
      <c r="T12792" s="36"/>
      <c r="U12792" s="36"/>
      <c r="V12792" s="36"/>
    </row>
    <row r="12793" spans="11:22" x14ac:dyDescent="0.25">
      <c r="K12793" s="36"/>
      <c r="L12793" s="37"/>
      <c r="M12793" s="37"/>
      <c r="N12793" s="37"/>
      <c r="O12793" s="37"/>
      <c r="P12793" s="36"/>
      <c r="S12793" s="36"/>
      <c r="T12793" s="36"/>
      <c r="U12793" s="36"/>
      <c r="V12793" s="36"/>
    </row>
    <row r="12794" spans="11:22" x14ac:dyDescent="0.25">
      <c r="K12794" s="36"/>
      <c r="L12794" s="37"/>
      <c r="M12794" s="37"/>
      <c r="N12794" s="37"/>
      <c r="O12794" s="37"/>
      <c r="P12794" s="36"/>
      <c r="S12794" s="36"/>
      <c r="T12794" s="36"/>
      <c r="U12794" s="36"/>
      <c r="V12794" s="36"/>
    </row>
    <row r="12795" spans="11:22" x14ac:dyDescent="0.25">
      <c r="K12795" s="36"/>
      <c r="L12795" s="37"/>
      <c r="M12795" s="37"/>
      <c r="N12795" s="37"/>
      <c r="O12795" s="37"/>
      <c r="P12795" s="36"/>
      <c r="S12795" s="36"/>
      <c r="T12795" s="36"/>
      <c r="U12795" s="36"/>
      <c r="V12795" s="36"/>
    </row>
    <row r="12796" spans="11:22" x14ac:dyDescent="0.25">
      <c r="K12796" s="36"/>
      <c r="L12796" s="37"/>
      <c r="M12796" s="37"/>
      <c r="N12796" s="37"/>
      <c r="O12796" s="37"/>
      <c r="P12796" s="36"/>
      <c r="S12796" s="36"/>
      <c r="T12796" s="36"/>
      <c r="U12796" s="36"/>
      <c r="V12796" s="36"/>
    </row>
    <row r="12797" spans="11:22" x14ac:dyDescent="0.25">
      <c r="K12797" s="36"/>
      <c r="L12797" s="37"/>
      <c r="M12797" s="37"/>
      <c r="N12797" s="37"/>
      <c r="O12797" s="37"/>
      <c r="P12797" s="36"/>
      <c r="S12797" s="36"/>
      <c r="T12797" s="36"/>
      <c r="U12797" s="36"/>
      <c r="V12797" s="36"/>
    </row>
    <row r="12798" spans="11:22" x14ac:dyDescent="0.25">
      <c r="K12798" s="36"/>
      <c r="L12798" s="37"/>
      <c r="M12798" s="37"/>
      <c r="N12798" s="37"/>
      <c r="O12798" s="37"/>
      <c r="P12798" s="36"/>
      <c r="S12798" s="36"/>
      <c r="T12798" s="36"/>
      <c r="U12798" s="36"/>
      <c r="V12798" s="36"/>
    </row>
    <row r="12799" spans="11:22" x14ac:dyDescent="0.25">
      <c r="K12799" s="36"/>
      <c r="L12799" s="37"/>
      <c r="M12799" s="37"/>
      <c r="N12799" s="37"/>
      <c r="O12799" s="37"/>
      <c r="P12799" s="36"/>
      <c r="S12799" s="36"/>
      <c r="T12799" s="36"/>
      <c r="U12799" s="36"/>
      <c r="V12799" s="36"/>
    </row>
    <row r="12800" spans="11:22" x14ac:dyDescent="0.25">
      <c r="K12800" s="36"/>
      <c r="L12800" s="37"/>
      <c r="M12800" s="37"/>
      <c r="N12800" s="37"/>
      <c r="O12800" s="37"/>
      <c r="P12800" s="36"/>
      <c r="S12800" s="36"/>
      <c r="T12800" s="36"/>
      <c r="U12800" s="36"/>
      <c r="V12800" s="36"/>
    </row>
    <row r="12801" spans="11:22" x14ac:dyDescent="0.25">
      <c r="K12801" s="36"/>
      <c r="L12801" s="37"/>
      <c r="M12801" s="37"/>
      <c r="N12801" s="37"/>
      <c r="O12801" s="37"/>
      <c r="P12801" s="36"/>
      <c r="S12801" s="36"/>
      <c r="T12801" s="36"/>
      <c r="U12801" s="36"/>
      <c r="V12801" s="36"/>
    </row>
    <row r="12802" spans="11:22" x14ac:dyDescent="0.25">
      <c r="K12802" s="36"/>
      <c r="L12802" s="37"/>
      <c r="M12802" s="37"/>
      <c r="N12802" s="37"/>
      <c r="O12802" s="37"/>
      <c r="P12802" s="36"/>
      <c r="S12802" s="36"/>
      <c r="T12802" s="36"/>
      <c r="U12802" s="36"/>
      <c r="V12802" s="36"/>
    </row>
    <row r="12803" spans="11:22" x14ac:dyDescent="0.25">
      <c r="K12803" s="36"/>
      <c r="L12803" s="37"/>
      <c r="M12803" s="37"/>
      <c r="N12803" s="37"/>
      <c r="O12803" s="37"/>
      <c r="P12803" s="36"/>
      <c r="S12803" s="36"/>
      <c r="T12803" s="36"/>
      <c r="U12803" s="36"/>
      <c r="V12803" s="36"/>
    </row>
    <row r="12804" spans="11:22" x14ac:dyDescent="0.25">
      <c r="K12804" s="36"/>
      <c r="L12804" s="37"/>
      <c r="M12804" s="37"/>
      <c r="N12804" s="37"/>
      <c r="O12804" s="37"/>
      <c r="P12804" s="36"/>
      <c r="S12804" s="36"/>
      <c r="T12804" s="36"/>
      <c r="U12804" s="36"/>
      <c r="V12804" s="36"/>
    </row>
    <row r="12805" spans="11:22" x14ac:dyDescent="0.25">
      <c r="K12805" s="36"/>
      <c r="L12805" s="37"/>
      <c r="M12805" s="37"/>
      <c r="N12805" s="37"/>
      <c r="O12805" s="37"/>
      <c r="P12805" s="36"/>
      <c r="S12805" s="36"/>
      <c r="T12805" s="36"/>
      <c r="U12805" s="36"/>
      <c r="V12805" s="36"/>
    </row>
    <row r="12806" spans="11:22" x14ac:dyDescent="0.25">
      <c r="K12806" s="36"/>
      <c r="L12806" s="37"/>
      <c r="M12806" s="37"/>
      <c r="N12806" s="37"/>
      <c r="O12806" s="37"/>
      <c r="P12806" s="36"/>
      <c r="S12806" s="36"/>
      <c r="T12806" s="36"/>
      <c r="U12806" s="36"/>
      <c r="V12806" s="36"/>
    </row>
    <row r="12807" spans="11:22" x14ac:dyDescent="0.25">
      <c r="K12807" s="36"/>
      <c r="L12807" s="37"/>
      <c r="M12807" s="37"/>
      <c r="N12807" s="37"/>
      <c r="O12807" s="37"/>
      <c r="P12807" s="36"/>
      <c r="S12807" s="36"/>
      <c r="T12807" s="36"/>
      <c r="U12807" s="36"/>
      <c r="V12807" s="36"/>
    </row>
    <row r="12808" spans="11:22" x14ac:dyDescent="0.25">
      <c r="K12808" s="36"/>
      <c r="L12808" s="37"/>
      <c r="M12808" s="37"/>
      <c r="N12808" s="37"/>
      <c r="O12808" s="37"/>
      <c r="P12808" s="36"/>
      <c r="S12808" s="36"/>
      <c r="T12808" s="36"/>
      <c r="U12808" s="36"/>
      <c r="V12808" s="36"/>
    </row>
    <row r="12809" spans="11:22" x14ac:dyDescent="0.25">
      <c r="K12809" s="36"/>
      <c r="L12809" s="37"/>
      <c r="M12809" s="37"/>
      <c r="N12809" s="37"/>
      <c r="O12809" s="37"/>
      <c r="P12809" s="36"/>
      <c r="S12809" s="36"/>
      <c r="T12809" s="36"/>
      <c r="U12809" s="36"/>
      <c r="V12809" s="36"/>
    </row>
    <row r="12810" spans="11:22" x14ac:dyDescent="0.25">
      <c r="K12810" s="36"/>
      <c r="L12810" s="37"/>
      <c r="M12810" s="37"/>
      <c r="N12810" s="37"/>
      <c r="O12810" s="37"/>
      <c r="P12810" s="36"/>
      <c r="S12810" s="36"/>
      <c r="T12810" s="36"/>
      <c r="U12810" s="36"/>
      <c r="V12810" s="36"/>
    </row>
    <row r="12811" spans="11:22" x14ac:dyDescent="0.25">
      <c r="K12811" s="36"/>
      <c r="L12811" s="37"/>
      <c r="M12811" s="37"/>
      <c r="N12811" s="37"/>
      <c r="O12811" s="37"/>
      <c r="P12811" s="36"/>
      <c r="S12811" s="36"/>
      <c r="T12811" s="36"/>
      <c r="U12811" s="36"/>
      <c r="V12811" s="36"/>
    </row>
    <row r="12812" spans="11:22" x14ac:dyDescent="0.25">
      <c r="K12812" s="36"/>
      <c r="L12812" s="37"/>
      <c r="M12812" s="37"/>
      <c r="N12812" s="37"/>
      <c r="O12812" s="37"/>
      <c r="P12812" s="36"/>
      <c r="S12812" s="36"/>
      <c r="T12812" s="36"/>
      <c r="U12812" s="36"/>
      <c r="V12812" s="36"/>
    </row>
    <row r="12813" spans="11:22" x14ac:dyDescent="0.25">
      <c r="K12813" s="36"/>
      <c r="L12813" s="37"/>
      <c r="M12813" s="37"/>
      <c r="N12813" s="37"/>
      <c r="O12813" s="37"/>
      <c r="P12813" s="36"/>
      <c r="S12813" s="36"/>
      <c r="T12813" s="36"/>
      <c r="U12813" s="36"/>
      <c r="V12813" s="36"/>
    </row>
    <row r="12814" spans="11:22" x14ac:dyDescent="0.25">
      <c r="K12814" s="36"/>
      <c r="L12814" s="37"/>
      <c r="M12814" s="37"/>
      <c r="N12814" s="37"/>
      <c r="O12814" s="37"/>
      <c r="P12814" s="36"/>
      <c r="S12814" s="36"/>
      <c r="T12814" s="36"/>
      <c r="U12814" s="36"/>
      <c r="V12814" s="36"/>
    </row>
    <row r="12815" spans="11:22" x14ac:dyDescent="0.25">
      <c r="K12815" s="36"/>
      <c r="L12815" s="37"/>
      <c r="M12815" s="37"/>
      <c r="N12815" s="37"/>
      <c r="O12815" s="37"/>
      <c r="P12815" s="36"/>
      <c r="S12815" s="36"/>
      <c r="T12815" s="36"/>
      <c r="U12815" s="36"/>
      <c r="V12815" s="36"/>
    </row>
    <row r="12816" spans="11:22" x14ac:dyDescent="0.25">
      <c r="K12816" s="36"/>
      <c r="L12816" s="37"/>
      <c r="M12816" s="37"/>
      <c r="N12816" s="37"/>
      <c r="O12816" s="37"/>
      <c r="P12816" s="36"/>
      <c r="S12816" s="36"/>
      <c r="T12816" s="36"/>
      <c r="U12816" s="36"/>
      <c r="V12816" s="36"/>
    </row>
    <row r="12817" spans="11:22" x14ac:dyDescent="0.25">
      <c r="K12817" s="36"/>
      <c r="L12817" s="37"/>
      <c r="M12817" s="37"/>
      <c r="N12817" s="37"/>
      <c r="O12817" s="37"/>
      <c r="P12817" s="36"/>
      <c r="S12817" s="36"/>
      <c r="T12817" s="36"/>
      <c r="U12817" s="36"/>
      <c r="V12817" s="36"/>
    </row>
    <row r="12818" spans="11:22" x14ac:dyDescent="0.25">
      <c r="K12818" s="36"/>
      <c r="L12818" s="37"/>
      <c r="M12818" s="37"/>
      <c r="N12818" s="37"/>
      <c r="O12818" s="37"/>
      <c r="P12818" s="36"/>
      <c r="S12818" s="36"/>
      <c r="T12818" s="36"/>
      <c r="U12818" s="36"/>
      <c r="V12818" s="36"/>
    </row>
    <row r="12819" spans="11:22" x14ac:dyDescent="0.25">
      <c r="K12819" s="36"/>
      <c r="L12819" s="37"/>
      <c r="M12819" s="37"/>
      <c r="N12819" s="37"/>
      <c r="O12819" s="37"/>
      <c r="P12819" s="36"/>
      <c r="S12819" s="36"/>
      <c r="T12819" s="36"/>
      <c r="U12819" s="36"/>
      <c r="V12819" s="36"/>
    </row>
    <row r="12820" spans="11:22" x14ac:dyDescent="0.25">
      <c r="K12820" s="36"/>
      <c r="L12820" s="37"/>
      <c r="M12820" s="37"/>
      <c r="N12820" s="37"/>
      <c r="O12820" s="37"/>
      <c r="P12820" s="36"/>
      <c r="S12820" s="36"/>
      <c r="T12820" s="36"/>
      <c r="U12820" s="36"/>
      <c r="V12820" s="36"/>
    </row>
    <row r="12821" spans="11:22" x14ac:dyDescent="0.25">
      <c r="K12821" s="36"/>
      <c r="L12821" s="37"/>
      <c r="M12821" s="37"/>
      <c r="N12821" s="37"/>
      <c r="O12821" s="37"/>
      <c r="P12821" s="36"/>
      <c r="S12821" s="36"/>
      <c r="T12821" s="36"/>
      <c r="U12821" s="36"/>
      <c r="V12821" s="36"/>
    </row>
    <row r="12822" spans="11:22" x14ac:dyDescent="0.25">
      <c r="K12822" s="36"/>
      <c r="L12822" s="37"/>
      <c r="M12822" s="37"/>
      <c r="N12822" s="37"/>
      <c r="O12822" s="37"/>
      <c r="P12822" s="36"/>
      <c r="S12822" s="36"/>
      <c r="T12822" s="36"/>
      <c r="U12822" s="36"/>
      <c r="V12822" s="36"/>
    </row>
    <row r="12823" spans="11:22" x14ac:dyDescent="0.25">
      <c r="K12823" s="36"/>
      <c r="L12823" s="37"/>
      <c r="M12823" s="37"/>
      <c r="N12823" s="37"/>
      <c r="O12823" s="37"/>
      <c r="P12823" s="36"/>
      <c r="S12823" s="36"/>
      <c r="T12823" s="36"/>
      <c r="U12823" s="36"/>
      <c r="V12823" s="36"/>
    </row>
    <row r="12824" spans="11:22" x14ac:dyDescent="0.25">
      <c r="K12824" s="36"/>
      <c r="L12824" s="37"/>
      <c r="M12824" s="37"/>
      <c r="N12824" s="37"/>
      <c r="O12824" s="37"/>
      <c r="P12824" s="36"/>
      <c r="S12824" s="36"/>
      <c r="T12824" s="36"/>
      <c r="U12824" s="36"/>
      <c r="V12824" s="36"/>
    </row>
    <row r="12825" spans="11:22" x14ac:dyDescent="0.25">
      <c r="K12825" s="36"/>
      <c r="L12825" s="37"/>
      <c r="M12825" s="37"/>
      <c r="N12825" s="37"/>
      <c r="O12825" s="37"/>
      <c r="P12825" s="36"/>
      <c r="S12825" s="36"/>
      <c r="T12825" s="36"/>
      <c r="U12825" s="36"/>
      <c r="V12825" s="36"/>
    </row>
    <row r="12826" spans="11:22" x14ac:dyDescent="0.25">
      <c r="K12826" s="36"/>
      <c r="L12826" s="37"/>
      <c r="M12826" s="37"/>
      <c r="N12826" s="37"/>
      <c r="O12826" s="37"/>
      <c r="P12826" s="36"/>
      <c r="S12826" s="36"/>
      <c r="T12826" s="36"/>
      <c r="U12826" s="36"/>
      <c r="V12826" s="36"/>
    </row>
    <row r="12827" spans="11:22" x14ac:dyDescent="0.25">
      <c r="K12827" s="36"/>
      <c r="L12827" s="37"/>
      <c r="M12827" s="37"/>
      <c r="N12827" s="37"/>
      <c r="O12827" s="37"/>
      <c r="P12827" s="36"/>
      <c r="S12827" s="36"/>
      <c r="T12827" s="36"/>
      <c r="U12827" s="36"/>
      <c r="V12827" s="36"/>
    </row>
    <row r="12828" spans="11:22" x14ac:dyDescent="0.25">
      <c r="K12828" s="36"/>
      <c r="L12828" s="37"/>
      <c r="M12828" s="37"/>
      <c r="N12828" s="37"/>
      <c r="O12828" s="37"/>
      <c r="P12828" s="36"/>
      <c r="S12828" s="36"/>
      <c r="T12828" s="36"/>
      <c r="U12828" s="36"/>
      <c r="V12828" s="36"/>
    </row>
    <row r="12829" spans="11:22" x14ac:dyDescent="0.25">
      <c r="K12829" s="36"/>
      <c r="L12829" s="37"/>
      <c r="M12829" s="37"/>
      <c r="N12829" s="37"/>
      <c r="O12829" s="37"/>
      <c r="P12829" s="36"/>
      <c r="S12829" s="36"/>
      <c r="T12829" s="36"/>
      <c r="U12829" s="36"/>
      <c r="V12829" s="36"/>
    </row>
    <row r="12830" spans="11:22" x14ac:dyDescent="0.25">
      <c r="K12830" s="36"/>
      <c r="L12830" s="37"/>
      <c r="M12830" s="37"/>
      <c r="N12830" s="37"/>
      <c r="O12830" s="37"/>
      <c r="P12830" s="36"/>
      <c r="S12830" s="36"/>
      <c r="T12830" s="36"/>
      <c r="U12830" s="36"/>
      <c r="V12830" s="36"/>
    </row>
    <row r="12831" spans="11:22" x14ac:dyDescent="0.25">
      <c r="K12831" s="36"/>
      <c r="L12831" s="37"/>
      <c r="M12831" s="37"/>
      <c r="N12831" s="37"/>
      <c r="O12831" s="37"/>
      <c r="P12831" s="36"/>
      <c r="S12831" s="36"/>
      <c r="T12831" s="36"/>
      <c r="U12831" s="36"/>
      <c r="V12831" s="36"/>
    </row>
    <row r="12832" spans="11:22" x14ac:dyDescent="0.25">
      <c r="K12832" s="36"/>
      <c r="L12832" s="37"/>
      <c r="M12832" s="37"/>
      <c r="N12832" s="37"/>
      <c r="O12832" s="37"/>
      <c r="P12832" s="36"/>
      <c r="S12832" s="36"/>
      <c r="T12832" s="36"/>
      <c r="U12832" s="36"/>
      <c r="V12832" s="36"/>
    </row>
    <row r="12833" spans="11:22" x14ac:dyDescent="0.25">
      <c r="K12833" s="36"/>
      <c r="L12833" s="37"/>
      <c r="M12833" s="37"/>
      <c r="N12833" s="37"/>
      <c r="O12833" s="37"/>
      <c r="P12833" s="36"/>
      <c r="S12833" s="36"/>
      <c r="T12833" s="36"/>
      <c r="U12833" s="36"/>
      <c r="V12833" s="36"/>
    </row>
    <row r="12834" spans="11:22" x14ac:dyDescent="0.25">
      <c r="K12834" s="36"/>
      <c r="L12834" s="37"/>
      <c r="M12834" s="37"/>
      <c r="N12834" s="37"/>
      <c r="O12834" s="37"/>
      <c r="P12834" s="36"/>
      <c r="S12834" s="36"/>
      <c r="T12834" s="36"/>
      <c r="U12834" s="36"/>
      <c r="V12834" s="36"/>
    </row>
    <row r="12835" spans="11:22" x14ac:dyDescent="0.25">
      <c r="K12835" s="36"/>
      <c r="L12835" s="37"/>
      <c r="M12835" s="37"/>
      <c r="N12835" s="37"/>
      <c r="O12835" s="37"/>
      <c r="P12835" s="36"/>
      <c r="S12835" s="36"/>
      <c r="T12835" s="36"/>
      <c r="U12835" s="36"/>
      <c r="V12835" s="36"/>
    </row>
    <row r="12836" spans="11:22" x14ac:dyDescent="0.25">
      <c r="K12836" s="36"/>
      <c r="L12836" s="37"/>
      <c r="M12836" s="37"/>
      <c r="N12836" s="37"/>
      <c r="O12836" s="37"/>
      <c r="P12836" s="36"/>
      <c r="S12836" s="36"/>
      <c r="T12836" s="36"/>
      <c r="U12836" s="36"/>
      <c r="V12836" s="36"/>
    </row>
    <row r="12837" spans="11:22" x14ac:dyDescent="0.25">
      <c r="K12837" s="36"/>
      <c r="L12837" s="37"/>
      <c r="M12837" s="37"/>
      <c r="N12837" s="37"/>
      <c r="O12837" s="37"/>
      <c r="P12837" s="36"/>
      <c r="S12837" s="36"/>
      <c r="T12837" s="36"/>
      <c r="U12837" s="36"/>
      <c r="V12837" s="36"/>
    </row>
    <row r="12838" spans="11:22" x14ac:dyDescent="0.25">
      <c r="K12838" s="36"/>
      <c r="L12838" s="37"/>
      <c r="M12838" s="37"/>
      <c r="N12838" s="37"/>
      <c r="O12838" s="37"/>
      <c r="P12838" s="36"/>
      <c r="S12838" s="36"/>
      <c r="T12838" s="36"/>
      <c r="U12838" s="36"/>
      <c r="V12838" s="36"/>
    </row>
    <row r="12839" spans="11:22" x14ac:dyDescent="0.25">
      <c r="K12839" s="36"/>
      <c r="L12839" s="37"/>
      <c r="M12839" s="37"/>
      <c r="N12839" s="37"/>
      <c r="O12839" s="37"/>
      <c r="P12839" s="36"/>
      <c r="S12839" s="36"/>
      <c r="T12839" s="36"/>
      <c r="U12839" s="36"/>
      <c r="V12839" s="36"/>
    </row>
    <row r="12840" spans="11:22" x14ac:dyDescent="0.25">
      <c r="K12840" s="36"/>
      <c r="L12840" s="37"/>
      <c r="M12840" s="37"/>
      <c r="N12840" s="37"/>
      <c r="O12840" s="37"/>
      <c r="P12840" s="36"/>
      <c r="S12840" s="36"/>
      <c r="T12840" s="36"/>
      <c r="U12840" s="36"/>
      <c r="V12840" s="36"/>
    </row>
    <row r="12841" spans="11:22" x14ac:dyDescent="0.25">
      <c r="K12841" s="36"/>
      <c r="L12841" s="37"/>
      <c r="M12841" s="37"/>
      <c r="N12841" s="37"/>
      <c r="O12841" s="37"/>
      <c r="P12841" s="36"/>
      <c r="S12841" s="36"/>
      <c r="T12841" s="36"/>
      <c r="U12841" s="36"/>
      <c r="V12841" s="36"/>
    </row>
    <row r="12842" spans="11:22" x14ac:dyDescent="0.25">
      <c r="K12842" s="36"/>
      <c r="L12842" s="37"/>
      <c r="M12842" s="37"/>
      <c r="N12842" s="37"/>
      <c r="O12842" s="37"/>
      <c r="P12842" s="36"/>
      <c r="S12842" s="36"/>
      <c r="T12842" s="36"/>
      <c r="U12842" s="36"/>
      <c r="V12842" s="36"/>
    </row>
    <row r="12843" spans="11:22" x14ac:dyDescent="0.25">
      <c r="K12843" s="36"/>
      <c r="L12843" s="37"/>
      <c r="M12843" s="37"/>
      <c r="N12843" s="37"/>
      <c r="O12843" s="37"/>
      <c r="P12843" s="36"/>
      <c r="S12843" s="36"/>
      <c r="T12843" s="36"/>
      <c r="U12843" s="36"/>
      <c r="V12843" s="36"/>
    </row>
    <row r="12844" spans="11:22" x14ac:dyDescent="0.25">
      <c r="K12844" s="36"/>
      <c r="L12844" s="37"/>
      <c r="M12844" s="37"/>
      <c r="N12844" s="37"/>
      <c r="O12844" s="37"/>
      <c r="P12844" s="36"/>
      <c r="S12844" s="36"/>
      <c r="T12844" s="36"/>
      <c r="U12844" s="36"/>
      <c r="V12844" s="36"/>
    </row>
    <row r="12845" spans="11:22" x14ac:dyDescent="0.25">
      <c r="K12845" s="36"/>
      <c r="L12845" s="37"/>
      <c r="M12845" s="37"/>
      <c r="N12845" s="37"/>
      <c r="O12845" s="37"/>
      <c r="P12845" s="36"/>
      <c r="S12845" s="36"/>
      <c r="T12845" s="36"/>
      <c r="U12845" s="36"/>
      <c r="V12845" s="36"/>
    </row>
    <row r="12846" spans="11:22" x14ac:dyDescent="0.25">
      <c r="K12846" s="36"/>
      <c r="L12846" s="37"/>
      <c r="M12846" s="37"/>
      <c r="N12846" s="37"/>
      <c r="O12846" s="37"/>
      <c r="P12846" s="36"/>
      <c r="S12846" s="36"/>
      <c r="T12846" s="36"/>
      <c r="U12846" s="36"/>
      <c r="V12846" s="36"/>
    </row>
    <row r="12847" spans="11:22" x14ac:dyDescent="0.25">
      <c r="K12847" s="36"/>
      <c r="L12847" s="37"/>
      <c r="M12847" s="37"/>
      <c r="N12847" s="37"/>
      <c r="O12847" s="37"/>
      <c r="P12847" s="36"/>
      <c r="S12847" s="36"/>
      <c r="T12847" s="36"/>
      <c r="U12847" s="36"/>
      <c r="V12847" s="36"/>
    </row>
    <row r="12848" spans="11:22" x14ac:dyDescent="0.25">
      <c r="K12848" s="36"/>
      <c r="L12848" s="37"/>
      <c r="M12848" s="37"/>
      <c r="N12848" s="37"/>
      <c r="O12848" s="37"/>
      <c r="P12848" s="36"/>
      <c r="S12848" s="36"/>
      <c r="T12848" s="36"/>
      <c r="U12848" s="36"/>
      <c r="V12848" s="36"/>
    </row>
    <row r="12849" spans="11:22" x14ac:dyDescent="0.25">
      <c r="K12849" s="36"/>
      <c r="L12849" s="37"/>
      <c r="M12849" s="37"/>
      <c r="N12849" s="37"/>
      <c r="O12849" s="37"/>
      <c r="P12849" s="36"/>
      <c r="S12849" s="36"/>
      <c r="T12849" s="36"/>
      <c r="U12849" s="36"/>
      <c r="V12849" s="36"/>
    </row>
    <row r="12850" spans="11:22" x14ac:dyDescent="0.25">
      <c r="K12850" s="36"/>
      <c r="L12850" s="37"/>
      <c r="M12850" s="37"/>
      <c r="N12850" s="37"/>
      <c r="O12850" s="37"/>
      <c r="P12850" s="36"/>
      <c r="S12850" s="36"/>
      <c r="T12850" s="36"/>
      <c r="U12850" s="36"/>
      <c r="V12850" s="36"/>
    </row>
    <row r="12851" spans="11:22" x14ac:dyDescent="0.25">
      <c r="K12851" s="36"/>
      <c r="L12851" s="37"/>
      <c r="M12851" s="37"/>
      <c r="N12851" s="37"/>
      <c r="O12851" s="37"/>
      <c r="P12851" s="36"/>
      <c r="S12851" s="36"/>
      <c r="T12851" s="36"/>
      <c r="U12851" s="36"/>
      <c r="V12851" s="36"/>
    </row>
    <row r="12852" spans="11:22" x14ac:dyDescent="0.25">
      <c r="K12852" s="36"/>
      <c r="L12852" s="37"/>
      <c r="M12852" s="37"/>
      <c r="N12852" s="37"/>
      <c r="O12852" s="37"/>
      <c r="P12852" s="36"/>
      <c r="S12852" s="36"/>
      <c r="T12852" s="36"/>
      <c r="U12852" s="36"/>
      <c r="V12852" s="36"/>
    </row>
    <row r="12853" spans="11:22" x14ac:dyDescent="0.25">
      <c r="K12853" s="36"/>
      <c r="L12853" s="37"/>
      <c r="M12853" s="37"/>
      <c r="N12853" s="37"/>
      <c r="O12853" s="37"/>
      <c r="P12853" s="36"/>
      <c r="S12853" s="36"/>
      <c r="T12853" s="36"/>
      <c r="U12853" s="36"/>
      <c r="V12853" s="36"/>
    </row>
    <row r="12854" spans="11:22" x14ac:dyDescent="0.25">
      <c r="K12854" s="36"/>
      <c r="L12854" s="37"/>
      <c r="M12854" s="37"/>
      <c r="N12854" s="37"/>
      <c r="O12854" s="37"/>
      <c r="P12854" s="36"/>
      <c r="S12854" s="36"/>
      <c r="T12854" s="36"/>
      <c r="U12854" s="36"/>
      <c r="V12854" s="36"/>
    </row>
    <row r="12855" spans="11:22" x14ac:dyDescent="0.25">
      <c r="K12855" s="36"/>
      <c r="L12855" s="37"/>
      <c r="M12855" s="37"/>
      <c r="N12855" s="37"/>
      <c r="O12855" s="37"/>
      <c r="P12855" s="36"/>
      <c r="S12855" s="36"/>
      <c r="T12855" s="36"/>
      <c r="U12855" s="36"/>
      <c r="V12855" s="36"/>
    </row>
    <row r="12856" spans="11:22" x14ac:dyDescent="0.25">
      <c r="K12856" s="36"/>
      <c r="L12856" s="37"/>
      <c r="M12856" s="37"/>
      <c r="N12856" s="37"/>
      <c r="O12856" s="37"/>
      <c r="P12856" s="36"/>
      <c r="S12856" s="36"/>
      <c r="T12856" s="36"/>
      <c r="U12856" s="36"/>
      <c r="V12856" s="36"/>
    </row>
    <row r="12857" spans="11:22" x14ac:dyDescent="0.25">
      <c r="K12857" s="36"/>
      <c r="L12857" s="37"/>
      <c r="M12857" s="37"/>
      <c r="N12857" s="37"/>
      <c r="O12857" s="37"/>
      <c r="P12857" s="36"/>
      <c r="S12857" s="36"/>
      <c r="T12857" s="36"/>
      <c r="U12857" s="36"/>
      <c r="V12857" s="36"/>
    </row>
    <row r="12858" spans="11:22" x14ac:dyDescent="0.25">
      <c r="K12858" s="36"/>
      <c r="L12858" s="37"/>
      <c r="M12858" s="37"/>
      <c r="N12858" s="37"/>
      <c r="O12858" s="37"/>
      <c r="P12858" s="36"/>
      <c r="S12858" s="36"/>
      <c r="T12858" s="36"/>
      <c r="U12858" s="36"/>
      <c r="V12858" s="36"/>
    </row>
    <row r="12859" spans="11:22" x14ac:dyDescent="0.25">
      <c r="K12859" s="36"/>
      <c r="L12859" s="37"/>
      <c r="M12859" s="37"/>
      <c r="N12859" s="37"/>
      <c r="O12859" s="37"/>
      <c r="P12859" s="36"/>
      <c r="S12859" s="36"/>
      <c r="T12859" s="36"/>
      <c r="U12859" s="36"/>
      <c r="V12859" s="36"/>
    </row>
    <row r="12860" spans="11:22" x14ac:dyDescent="0.25">
      <c r="K12860" s="36"/>
      <c r="L12860" s="37"/>
      <c r="M12860" s="37"/>
      <c r="N12860" s="37"/>
      <c r="O12860" s="37"/>
      <c r="P12860" s="36"/>
      <c r="S12860" s="36"/>
      <c r="T12860" s="36"/>
      <c r="U12860" s="36"/>
      <c r="V12860" s="36"/>
    </row>
    <row r="12861" spans="11:22" x14ac:dyDescent="0.25">
      <c r="K12861" s="36"/>
      <c r="L12861" s="37"/>
      <c r="M12861" s="37"/>
      <c r="N12861" s="37"/>
      <c r="O12861" s="37"/>
      <c r="P12861" s="36"/>
      <c r="S12861" s="36"/>
      <c r="T12861" s="36"/>
      <c r="U12861" s="36"/>
      <c r="V12861" s="36"/>
    </row>
    <row r="12862" spans="11:22" x14ac:dyDescent="0.25">
      <c r="K12862" s="36"/>
      <c r="L12862" s="37"/>
      <c r="M12862" s="37"/>
      <c r="N12862" s="37"/>
      <c r="O12862" s="37"/>
      <c r="P12862" s="36"/>
      <c r="S12862" s="36"/>
      <c r="T12862" s="36"/>
      <c r="U12862" s="36"/>
      <c r="V12862" s="36"/>
    </row>
    <row r="12863" spans="11:22" x14ac:dyDescent="0.25">
      <c r="K12863" s="36"/>
      <c r="L12863" s="37"/>
      <c r="M12863" s="37"/>
      <c r="N12863" s="37"/>
      <c r="O12863" s="37"/>
      <c r="P12863" s="36"/>
      <c r="S12863" s="36"/>
      <c r="T12863" s="36"/>
      <c r="U12863" s="36"/>
      <c r="V12863" s="36"/>
    </row>
    <row r="12864" spans="11:22" x14ac:dyDescent="0.25">
      <c r="K12864" s="36"/>
      <c r="L12864" s="37"/>
      <c r="M12864" s="37"/>
      <c r="N12864" s="37"/>
      <c r="O12864" s="37"/>
      <c r="P12864" s="36"/>
      <c r="S12864" s="36"/>
      <c r="T12864" s="36"/>
      <c r="U12864" s="36"/>
      <c r="V12864" s="36"/>
    </row>
    <row r="12865" spans="11:22" x14ac:dyDescent="0.25">
      <c r="K12865" s="36"/>
      <c r="L12865" s="37"/>
      <c r="M12865" s="37"/>
      <c r="N12865" s="37"/>
      <c r="O12865" s="37"/>
      <c r="P12865" s="36"/>
      <c r="S12865" s="36"/>
      <c r="T12865" s="36"/>
      <c r="U12865" s="36"/>
      <c r="V12865" s="36"/>
    </row>
    <row r="12866" spans="11:22" x14ac:dyDescent="0.25">
      <c r="K12866" s="36"/>
      <c r="L12866" s="37"/>
      <c r="M12866" s="37"/>
      <c r="N12866" s="37"/>
      <c r="O12866" s="37"/>
      <c r="P12866" s="36"/>
      <c r="S12866" s="36"/>
      <c r="T12866" s="36"/>
      <c r="U12866" s="36"/>
      <c r="V12866" s="36"/>
    </row>
    <row r="12867" spans="11:22" x14ac:dyDescent="0.25">
      <c r="K12867" s="36"/>
      <c r="L12867" s="37"/>
      <c r="M12867" s="37"/>
      <c r="N12867" s="37"/>
      <c r="O12867" s="37"/>
      <c r="P12867" s="36"/>
      <c r="S12867" s="36"/>
      <c r="T12867" s="36"/>
      <c r="U12867" s="36"/>
      <c r="V12867" s="36"/>
    </row>
    <row r="12868" spans="11:22" x14ac:dyDescent="0.25">
      <c r="K12868" s="36"/>
      <c r="L12868" s="37"/>
      <c r="M12868" s="37"/>
      <c r="N12868" s="37"/>
      <c r="O12868" s="37"/>
      <c r="P12868" s="36"/>
      <c r="S12868" s="36"/>
      <c r="T12868" s="36"/>
      <c r="U12868" s="36"/>
      <c r="V12868" s="36"/>
    </row>
    <row r="12869" spans="11:22" x14ac:dyDescent="0.25">
      <c r="K12869" s="36"/>
      <c r="L12869" s="37"/>
      <c r="M12869" s="37"/>
      <c r="N12869" s="37"/>
      <c r="O12869" s="37"/>
      <c r="P12869" s="36"/>
      <c r="S12869" s="36"/>
      <c r="T12869" s="36"/>
      <c r="U12869" s="36"/>
      <c r="V12869" s="36"/>
    </row>
    <row r="12870" spans="11:22" x14ac:dyDescent="0.25">
      <c r="K12870" s="36"/>
      <c r="L12870" s="37"/>
      <c r="M12870" s="37"/>
      <c r="N12870" s="37"/>
      <c r="O12870" s="37"/>
      <c r="P12870" s="36"/>
      <c r="S12870" s="36"/>
      <c r="T12870" s="36"/>
      <c r="U12870" s="36"/>
      <c r="V12870" s="36"/>
    </row>
    <row r="12871" spans="11:22" x14ac:dyDescent="0.25">
      <c r="K12871" s="36"/>
      <c r="L12871" s="37"/>
      <c r="M12871" s="37"/>
      <c r="N12871" s="37"/>
      <c r="O12871" s="37"/>
      <c r="P12871" s="36"/>
      <c r="S12871" s="36"/>
      <c r="T12871" s="36"/>
      <c r="U12871" s="36"/>
      <c r="V12871" s="36"/>
    </row>
    <row r="12872" spans="11:22" x14ac:dyDescent="0.25">
      <c r="K12872" s="36"/>
      <c r="L12872" s="37"/>
      <c r="M12872" s="37"/>
      <c r="N12872" s="37"/>
      <c r="O12872" s="37"/>
      <c r="P12872" s="36"/>
      <c r="S12872" s="36"/>
      <c r="T12872" s="36"/>
      <c r="U12872" s="36"/>
      <c r="V12872" s="36"/>
    </row>
    <row r="12873" spans="11:22" x14ac:dyDescent="0.25">
      <c r="K12873" s="36"/>
      <c r="L12873" s="37"/>
      <c r="M12873" s="37"/>
      <c r="N12873" s="37"/>
      <c r="O12873" s="37"/>
      <c r="P12873" s="36"/>
      <c r="S12873" s="36"/>
      <c r="T12873" s="36"/>
      <c r="U12873" s="36"/>
      <c r="V12873" s="36"/>
    </row>
    <row r="12874" spans="11:22" x14ac:dyDescent="0.25">
      <c r="K12874" s="36"/>
      <c r="L12874" s="37"/>
      <c r="M12874" s="37"/>
      <c r="N12874" s="37"/>
      <c r="O12874" s="37"/>
      <c r="P12874" s="36"/>
      <c r="S12874" s="36"/>
      <c r="T12874" s="36"/>
      <c r="U12874" s="36"/>
      <c r="V12874" s="36"/>
    </row>
    <row r="12875" spans="11:22" x14ac:dyDescent="0.25">
      <c r="K12875" s="36"/>
      <c r="L12875" s="37"/>
      <c r="M12875" s="37"/>
      <c r="N12875" s="37"/>
      <c r="O12875" s="37"/>
      <c r="P12875" s="36"/>
      <c r="S12875" s="36"/>
      <c r="T12875" s="36"/>
      <c r="U12875" s="36"/>
      <c r="V12875" s="36"/>
    </row>
    <row r="12876" spans="11:22" x14ac:dyDescent="0.25">
      <c r="K12876" s="36"/>
      <c r="L12876" s="37"/>
      <c r="M12876" s="37"/>
      <c r="N12876" s="37"/>
      <c r="O12876" s="37"/>
      <c r="P12876" s="36"/>
      <c r="S12876" s="36"/>
      <c r="T12876" s="36"/>
      <c r="U12876" s="36"/>
      <c r="V12876" s="36"/>
    </row>
    <row r="12877" spans="11:22" x14ac:dyDescent="0.25">
      <c r="K12877" s="36"/>
      <c r="L12877" s="37"/>
      <c r="M12877" s="37"/>
      <c r="N12877" s="37"/>
      <c r="O12877" s="37"/>
      <c r="P12877" s="36"/>
      <c r="S12877" s="36"/>
      <c r="T12877" s="36"/>
      <c r="U12877" s="36"/>
      <c r="V12877" s="36"/>
    </row>
    <row r="12878" spans="11:22" x14ac:dyDescent="0.25">
      <c r="K12878" s="36"/>
      <c r="L12878" s="37"/>
      <c r="M12878" s="37"/>
      <c r="N12878" s="37"/>
      <c r="O12878" s="37"/>
      <c r="P12878" s="36"/>
      <c r="S12878" s="36"/>
      <c r="T12878" s="36"/>
      <c r="U12878" s="36"/>
      <c r="V12878" s="36"/>
    </row>
    <row r="12879" spans="11:22" x14ac:dyDescent="0.25">
      <c r="K12879" s="36"/>
      <c r="L12879" s="37"/>
      <c r="M12879" s="37"/>
      <c r="N12879" s="37"/>
      <c r="O12879" s="37"/>
      <c r="P12879" s="36"/>
      <c r="S12879" s="36"/>
      <c r="T12879" s="36"/>
      <c r="U12879" s="36"/>
      <c r="V12879" s="36"/>
    </row>
    <row r="12880" spans="11:22" x14ac:dyDescent="0.25">
      <c r="K12880" s="36"/>
      <c r="L12880" s="37"/>
      <c r="M12880" s="37"/>
      <c r="N12880" s="37"/>
      <c r="O12880" s="37"/>
      <c r="P12880" s="36"/>
      <c r="S12880" s="36"/>
      <c r="T12880" s="36"/>
      <c r="U12880" s="36"/>
      <c r="V12880" s="36"/>
    </row>
    <row r="12881" spans="11:22" x14ac:dyDescent="0.25">
      <c r="K12881" s="36"/>
      <c r="L12881" s="37"/>
      <c r="M12881" s="37"/>
      <c r="N12881" s="37"/>
      <c r="O12881" s="37"/>
      <c r="P12881" s="36"/>
      <c r="S12881" s="36"/>
      <c r="T12881" s="36"/>
      <c r="U12881" s="36"/>
      <c r="V12881" s="36"/>
    </row>
    <row r="12882" spans="11:22" x14ac:dyDescent="0.25">
      <c r="K12882" s="36"/>
      <c r="L12882" s="37"/>
      <c r="M12882" s="37"/>
      <c r="N12882" s="37"/>
      <c r="O12882" s="37"/>
      <c r="P12882" s="36"/>
      <c r="S12882" s="36"/>
      <c r="T12882" s="36"/>
      <c r="U12882" s="36"/>
      <c r="V12882" s="36"/>
    </row>
    <row r="12883" spans="11:22" x14ac:dyDescent="0.25">
      <c r="K12883" s="36"/>
      <c r="L12883" s="37"/>
      <c r="M12883" s="37"/>
      <c r="N12883" s="37"/>
      <c r="O12883" s="37"/>
      <c r="P12883" s="36"/>
      <c r="S12883" s="36"/>
      <c r="T12883" s="36"/>
      <c r="U12883" s="36"/>
      <c r="V12883" s="36"/>
    </row>
    <row r="12884" spans="11:22" x14ac:dyDescent="0.25">
      <c r="K12884" s="36"/>
      <c r="L12884" s="37"/>
      <c r="M12884" s="37"/>
      <c r="N12884" s="37"/>
      <c r="O12884" s="37"/>
      <c r="P12884" s="36"/>
      <c r="S12884" s="36"/>
      <c r="T12884" s="36"/>
      <c r="U12884" s="36"/>
      <c r="V12884" s="36"/>
    </row>
    <row r="12885" spans="11:22" x14ac:dyDescent="0.25">
      <c r="K12885" s="36"/>
      <c r="L12885" s="37"/>
      <c r="M12885" s="37"/>
      <c r="N12885" s="37"/>
      <c r="O12885" s="37"/>
      <c r="P12885" s="36"/>
      <c r="S12885" s="36"/>
      <c r="T12885" s="36"/>
      <c r="U12885" s="36"/>
      <c r="V12885" s="36"/>
    </row>
    <row r="12886" spans="11:22" x14ac:dyDescent="0.25">
      <c r="K12886" s="36"/>
      <c r="L12886" s="37"/>
      <c r="M12886" s="37"/>
      <c r="N12886" s="37"/>
      <c r="O12886" s="37"/>
      <c r="P12886" s="36"/>
      <c r="S12886" s="36"/>
      <c r="T12886" s="36"/>
      <c r="U12886" s="36"/>
      <c r="V12886" s="36"/>
    </row>
    <row r="12887" spans="11:22" x14ac:dyDescent="0.25">
      <c r="K12887" s="36"/>
      <c r="L12887" s="37"/>
      <c r="M12887" s="37"/>
      <c r="N12887" s="37"/>
      <c r="O12887" s="37"/>
      <c r="P12887" s="36"/>
      <c r="S12887" s="36"/>
      <c r="T12887" s="36"/>
      <c r="U12887" s="36"/>
      <c r="V12887" s="36"/>
    </row>
    <row r="12888" spans="11:22" x14ac:dyDescent="0.25">
      <c r="K12888" s="36"/>
      <c r="L12888" s="37"/>
      <c r="M12888" s="37"/>
      <c r="N12888" s="37"/>
      <c r="O12888" s="37"/>
      <c r="P12888" s="36"/>
      <c r="S12888" s="36"/>
      <c r="T12888" s="36"/>
      <c r="U12888" s="36"/>
      <c r="V12888" s="36"/>
    </row>
    <row r="12889" spans="11:22" x14ac:dyDescent="0.25">
      <c r="K12889" s="36"/>
      <c r="L12889" s="37"/>
      <c r="M12889" s="37"/>
      <c r="N12889" s="37"/>
      <c r="O12889" s="37"/>
      <c r="P12889" s="36"/>
      <c r="S12889" s="36"/>
      <c r="T12889" s="36"/>
      <c r="U12889" s="36"/>
      <c r="V12889" s="36"/>
    </row>
    <row r="12890" spans="11:22" x14ac:dyDescent="0.25">
      <c r="K12890" s="36"/>
      <c r="L12890" s="37"/>
      <c r="M12890" s="37"/>
      <c r="N12890" s="37"/>
      <c r="O12890" s="37"/>
      <c r="P12890" s="36"/>
      <c r="S12890" s="36"/>
      <c r="T12890" s="36"/>
      <c r="U12890" s="36"/>
      <c r="V12890" s="36"/>
    </row>
    <row r="12891" spans="11:22" x14ac:dyDescent="0.25">
      <c r="K12891" s="36"/>
      <c r="L12891" s="37"/>
      <c r="M12891" s="37"/>
      <c r="N12891" s="37"/>
      <c r="O12891" s="37"/>
      <c r="P12891" s="36"/>
      <c r="S12891" s="36"/>
      <c r="T12891" s="36"/>
      <c r="U12891" s="36"/>
      <c r="V12891" s="36"/>
    </row>
    <row r="12892" spans="11:22" x14ac:dyDescent="0.25">
      <c r="K12892" s="36"/>
      <c r="L12892" s="37"/>
      <c r="M12892" s="37"/>
      <c r="N12892" s="37"/>
      <c r="O12892" s="37"/>
      <c r="P12892" s="36"/>
      <c r="S12892" s="36"/>
      <c r="T12892" s="36"/>
      <c r="U12892" s="36"/>
      <c r="V12892" s="36"/>
    </row>
    <row r="12893" spans="11:22" x14ac:dyDescent="0.25">
      <c r="K12893" s="36"/>
      <c r="L12893" s="37"/>
      <c r="M12893" s="37"/>
      <c r="N12893" s="37"/>
      <c r="O12893" s="37"/>
      <c r="P12893" s="36"/>
      <c r="S12893" s="36"/>
      <c r="T12893" s="36"/>
      <c r="U12893" s="36"/>
      <c r="V12893" s="36"/>
    </row>
    <row r="12894" spans="11:22" x14ac:dyDescent="0.25">
      <c r="K12894" s="36"/>
      <c r="L12894" s="37"/>
      <c r="M12894" s="37"/>
      <c r="N12894" s="37"/>
      <c r="O12894" s="37"/>
      <c r="P12894" s="36"/>
      <c r="S12894" s="36"/>
      <c r="T12894" s="36"/>
      <c r="U12894" s="36"/>
      <c r="V12894" s="36"/>
    </row>
    <row r="12895" spans="11:22" x14ac:dyDescent="0.25">
      <c r="K12895" s="36"/>
      <c r="L12895" s="37"/>
      <c r="M12895" s="37"/>
      <c r="N12895" s="37"/>
      <c r="O12895" s="37"/>
      <c r="P12895" s="36"/>
      <c r="S12895" s="36"/>
      <c r="T12895" s="36"/>
      <c r="U12895" s="36"/>
      <c r="V12895" s="36"/>
    </row>
    <row r="12896" spans="11:22" x14ac:dyDescent="0.25">
      <c r="K12896" s="36"/>
      <c r="L12896" s="37"/>
      <c r="M12896" s="37"/>
      <c r="N12896" s="37"/>
      <c r="O12896" s="37"/>
      <c r="P12896" s="36"/>
      <c r="S12896" s="36"/>
      <c r="T12896" s="36"/>
      <c r="U12896" s="36"/>
      <c r="V12896" s="36"/>
    </row>
    <row r="12897" spans="11:22" x14ac:dyDescent="0.25">
      <c r="K12897" s="36"/>
      <c r="L12897" s="37"/>
      <c r="M12897" s="37"/>
      <c r="N12897" s="37"/>
      <c r="O12897" s="37"/>
      <c r="P12897" s="36"/>
      <c r="S12897" s="36"/>
      <c r="T12897" s="36"/>
      <c r="U12897" s="36"/>
      <c r="V12897" s="36"/>
    </row>
    <row r="12898" spans="11:22" x14ac:dyDescent="0.25">
      <c r="K12898" s="36"/>
      <c r="L12898" s="37"/>
      <c r="M12898" s="37"/>
      <c r="N12898" s="37"/>
      <c r="O12898" s="37"/>
      <c r="P12898" s="36"/>
      <c r="S12898" s="36"/>
      <c r="T12898" s="36"/>
      <c r="U12898" s="36"/>
      <c r="V12898" s="36"/>
    </row>
    <row r="12899" spans="11:22" x14ac:dyDescent="0.25">
      <c r="K12899" s="36"/>
      <c r="L12899" s="37"/>
      <c r="M12899" s="37"/>
      <c r="N12899" s="37"/>
      <c r="O12899" s="37"/>
      <c r="P12899" s="36"/>
      <c r="S12899" s="36"/>
      <c r="T12899" s="36"/>
      <c r="U12899" s="36"/>
      <c r="V12899" s="36"/>
    </row>
    <row r="12900" spans="11:22" x14ac:dyDescent="0.25">
      <c r="K12900" s="36"/>
      <c r="L12900" s="37"/>
      <c r="M12900" s="37"/>
      <c r="N12900" s="37"/>
      <c r="O12900" s="37"/>
      <c r="P12900" s="36"/>
      <c r="S12900" s="36"/>
      <c r="T12900" s="36"/>
      <c r="U12900" s="36"/>
      <c r="V12900" s="36"/>
    </row>
    <row r="12901" spans="11:22" x14ac:dyDescent="0.25">
      <c r="K12901" s="36"/>
      <c r="L12901" s="37"/>
      <c r="M12901" s="37"/>
      <c r="N12901" s="37"/>
      <c r="O12901" s="37"/>
      <c r="P12901" s="36"/>
      <c r="S12901" s="36"/>
      <c r="T12901" s="36"/>
      <c r="U12901" s="36"/>
      <c r="V12901" s="36"/>
    </row>
    <row r="12902" spans="11:22" x14ac:dyDescent="0.25">
      <c r="K12902" s="36"/>
      <c r="L12902" s="37"/>
      <c r="M12902" s="37"/>
      <c r="N12902" s="37"/>
      <c r="O12902" s="37"/>
      <c r="P12902" s="36"/>
      <c r="S12902" s="36"/>
      <c r="T12902" s="36"/>
      <c r="U12902" s="36"/>
      <c r="V12902" s="36"/>
    </row>
    <row r="12903" spans="11:22" x14ac:dyDescent="0.25">
      <c r="K12903" s="36"/>
      <c r="L12903" s="37"/>
      <c r="M12903" s="37"/>
      <c r="N12903" s="37"/>
      <c r="O12903" s="37"/>
      <c r="P12903" s="36"/>
      <c r="S12903" s="36"/>
      <c r="T12903" s="36"/>
      <c r="U12903" s="36"/>
      <c r="V12903" s="36"/>
    </row>
    <row r="12904" spans="11:22" x14ac:dyDescent="0.25">
      <c r="K12904" s="36"/>
      <c r="L12904" s="37"/>
      <c r="M12904" s="37"/>
      <c r="N12904" s="37"/>
      <c r="O12904" s="37"/>
      <c r="P12904" s="36"/>
      <c r="S12904" s="36"/>
      <c r="T12904" s="36"/>
      <c r="U12904" s="36"/>
      <c r="V12904" s="36"/>
    </row>
    <row r="12905" spans="11:22" x14ac:dyDescent="0.25">
      <c r="K12905" s="36"/>
      <c r="L12905" s="37"/>
      <c r="M12905" s="37"/>
      <c r="N12905" s="37"/>
      <c r="O12905" s="37"/>
      <c r="P12905" s="36"/>
      <c r="S12905" s="36"/>
      <c r="T12905" s="36"/>
      <c r="U12905" s="36"/>
      <c r="V12905" s="36"/>
    </row>
    <row r="12906" spans="11:22" x14ac:dyDescent="0.25">
      <c r="K12906" s="36"/>
      <c r="L12906" s="37"/>
      <c r="M12906" s="37"/>
      <c r="N12906" s="37"/>
      <c r="O12906" s="37"/>
      <c r="P12906" s="36"/>
      <c r="S12906" s="36"/>
      <c r="T12906" s="36"/>
      <c r="U12906" s="36"/>
      <c r="V12906" s="36"/>
    </row>
    <row r="12907" spans="11:22" x14ac:dyDescent="0.25">
      <c r="K12907" s="36"/>
      <c r="L12907" s="37"/>
      <c r="M12907" s="37"/>
      <c r="N12907" s="37"/>
      <c r="O12907" s="37"/>
      <c r="P12907" s="36"/>
      <c r="S12907" s="36"/>
      <c r="T12907" s="36"/>
      <c r="U12907" s="36"/>
      <c r="V12907" s="36"/>
    </row>
    <row r="12908" spans="11:22" x14ac:dyDescent="0.25">
      <c r="K12908" s="36"/>
      <c r="L12908" s="37"/>
      <c r="M12908" s="37"/>
      <c r="N12908" s="37"/>
      <c r="O12908" s="37"/>
      <c r="P12908" s="36"/>
      <c r="S12908" s="36"/>
      <c r="T12908" s="36"/>
      <c r="U12908" s="36"/>
      <c r="V12908" s="36"/>
    </row>
    <row r="12909" spans="11:22" x14ac:dyDescent="0.25">
      <c r="K12909" s="36"/>
      <c r="L12909" s="37"/>
      <c r="M12909" s="37"/>
      <c r="N12909" s="37"/>
      <c r="O12909" s="37"/>
      <c r="P12909" s="36"/>
      <c r="S12909" s="36"/>
      <c r="T12909" s="36"/>
      <c r="U12909" s="36"/>
      <c r="V12909" s="36"/>
    </row>
    <row r="12910" spans="11:22" x14ac:dyDescent="0.25">
      <c r="K12910" s="36"/>
      <c r="L12910" s="37"/>
      <c r="M12910" s="37"/>
      <c r="N12910" s="37"/>
      <c r="O12910" s="37"/>
      <c r="P12910" s="36"/>
      <c r="S12910" s="36"/>
      <c r="T12910" s="36"/>
      <c r="U12910" s="36"/>
      <c r="V12910" s="36"/>
    </row>
    <row r="12911" spans="11:22" x14ac:dyDescent="0.25">
      <c r="K12911" s="36"/>
      <c r="L12911" s="37"/>
      <c r="M12911" s="37"/>
      <c r="N12911" s="37"/>
      <c r="O12911" s="37"/>
      <c r="P12911" s="36"/>
      <c r="S12911" s="36"/>
      <c r="T12911" s="36"/>
      <c r="U12911" s="36"/>
      <c r="V12911" s="36"/>
    </row>
    <row r="12912" spans="11:22" x14ac:dyDescent="0.25">
      <c r="K12912" s="36"/>
      <c r="L12912" s="37"/>
      <c r="M12912" s="37"/>
      <c r="N12912" s="37"/>
      <c r="O12912" s="37"/>
      <c r="P12912" s="36"/>
      <c r="S12912" s="36"/>
      <c r="T12912" s="36"/>
      <c r="U12912" s="36"/>
      <c r="V12912" s="36"/>
    </row>
    <row r="12913" spans="11:22" x14ac:dyDescent="0.25">
      <c r="K12913" s="36"/>
      <c r="L12913" s="37"/>
      <c r="M12913" s="37"/>
      <c r="N12913" s="37"/>
      <c r="O12913" s="37"/>
      <c r="P12913" s="36"/>
      <c r="S12913" s="36"/>
      <c r="T12913" s="36"/>
      <c r="U12913" s="36"/>
      <c r="V12913" s="36"/>
    </row>
    <row r="12914" spans="11:22" x14ac:dyDescent="0.25">
      <c r="K12914" s="36"/>
      <c r="L12914" s="37"/>
      <c r="M12914" s="37"/>
      <c r="N12914" s="37"/>
      <c r="O12914" s="37"/>
      <c r="P12914" s="36"/>
      <c r="S12914" s="36"/>
      <c r="T12914" s="36"/>
      <c r="U12914" s="36"/>
      <c r="V12914" s="36"/>
    </row>
    <row r="12915" spans="11:22" x14ac:dyDescent="0.25">
      <c r="K12915" s="36"/>
      <c r="L12915" s="37"/>
      <c r="M12915" s="37"/>
      <c r="N12915" s="37"/>
      <c r="O12915" s="37"/>
      <c r="P12915" s="36"/>
      <c r="S12915" s="36"/>
      <c r="T12915" s="36"/>
      <c r="U12915" s="36"/>
      <c r="V12915" s="36"/>
    </row>
    <row r="12916" spans="11:22" x14ac:dyDescent="0.25">
      <c r="K12916" s="36"/>
      <c r="L12916" s="37"/>
      <c r="M12916" s="37"/>
      <c r="N12916" s="37"/>
      <c r="O12916" s="37"/>
      <c r="P12916" s="36"/>
      <c r="S12916" s="36"/>
      <c r="T12916" s="36"/>
      <c r="U12916" s="36"/>
      <c r="V12916" s="36"/>
    </row>
    <row r="12917" spans="11:22" x14ac:dyDescent="0.25">
      <c r="K12917" s="36"/>
      <c r="L12917" s="37"/>
      <c r="M12917" s="37"/>
      <c r="N12917" s="37"/>
      <c r="O12917" s="37"/>
      <c r="P12917" s="36"/>
      <c r="S12917" s="36"/>
      <c r="T12917" s="36"/>
      <c r="U12917" s="36"/>
      <c r="V12917" s="36"/>
    </row>
    <row r="12918" spans="11:22" x14ac:dyDescent="0.25">
      <c r="K12918" s="36"/>
      <c r="L12918" s="37"/>
      <c r="M12918" s="37"/>
      <c r="N12918" s="37"/>
      <c r="O12918" s="37"/>
      <c r="P12918" s="36"/>
      <c r="S12918" s="36"/>
      <c r="T12918" s="36"/>
      <c r="U12918" s="36"/>
      <c r="V12918" s="36"/>
    </row>
    <row r="12919" spans="11:22" x14ac:dyDescent="0.25">
      <c r="K12919" s="36"/>
      <c r="L12919" s="37"/>
      <c r="M12919" s="37"/>
      <c r="N12919" s="37"/>
      <c r="O12919" s="37"/>
      <c r="P12919" s="36"/>
      <c r="S12919" s="36"/>
      <c r="T12919" s="36"/>
      <c r="U12919" s="36"/>
      <c r="V12919" s="36"/>
    </row>
    <row r="12920" spans="11:22" x14ac:dyDescent="0.25">
      <c r="K12920" s="36"/>
      <c r="L12920" s="37"/>
      <c r="M12920" s="37"/>
      <c r="N12920" s="37"/>
      <c r="O12920" s="37"/>
      <c r="P12920" s="36"/>
      <c r="S12920" s="36"/>
      <c r="T12920" s="36"/>
      <c r="U12920" s="36"/>
      <c r="V12920" s="36"/>
    </row>
    <row r="12921" spans="11:22" x14ac:dyDescent="0.25">
      <c r="K12921" s="36"/>
      <c r="L12921" s="37"/>
      <c r="M12921" s="37"/>
      <c r="N12921" s="37"/>
      <c r="O12921" s="37"/>
      <c r="P12921" s="36"/>
      <c r="S12921" s="36"/>
      <c r="T12921" s="36"/>
      <c r="U12921" s="36"/>
      <c r="V12921" s="36"/>
    </row>
    <row r="12922" spans="11:22" x14ac:dyDescent="0.25">
      <c r="K12922" s="36"/>
      <c r="L12922" s="37"/>
      <c r="M12922" s="37"/>
      <c r="N12922" s="37"/>
      <c r="O12922" s="37"/>
      <c r="P12922" s="36"/>
      <c r="S12922" s="36"/>
      <c r="T12922" s="36"/>
      <c r="U12922" s="36"/>
      <c r="V12922" s="36"/>
    </row>
    <row r="12923" spans="11:22" x14ac:dyDescent="0.25">
      <c r="K12923" s="36"/>
      <c r="L12923" s="37"/>
      <c r="M12923" s="37"/>
      <c r="N12923" s="37"/>
      <c r="O12923" s="37"/>
      <c r="P12923" s="36"/>
      <c r="S12923" s="36"/>
      <c r="T12923" s="36"/>
      <c r="U12923" s="36"/>
      <c r="V12923" s="36"/>
    </row>
    <row r="12924" spans="11:22" x14ac:dyDescent="0.25">
      <c r="K12924" s="36"/>
      <c r="L12924" s="37"/>
      <c r="M12924" s="37"/>
      <c r="N12924" s="37"/>
      <c r="O12924" s="37"/>
      <c r="P12924" s="36"/>
      <c r="S12924" s="36"/>
      <c r="T12924" s="36"/>
      <c r="U12924" s="36"/>
      <c r="V12924" s="36"/>
    </row>
    <row r="12925" spans="11:22" x14ac:dyDescent="0.25">
      <c r="K12925" s="36"/>
      <c r="L12925" s="37"/>
      <c r="M12925" s="37"/>
      <c r="N12925" s="37"/>
      <c r="O12925" s="37"/>
      <c r="P12925" s="36"/>
      <c r="S12925" s="36"/>
      <c r="T12925" s="36"/>
      <c r="U12925" s="36"/>
      <c r="V12925" s="36"/>
    </row>
    <row r="12926" spans="11:22" x14ac:dyDescent="0.25">
      <c r="K12926" s="36"/>
      <c r="L12926" s="37"/>
      <c r="M12926" s="37"/>
      <c r="N12926" s="37"/>
      <c r="O12926" s="37"/>
      <c r="P12926" s="36"/>
      <c r="S12926" s="36"/>
      <c r="T12926" s="36"/>
      <c r="U12926" s="36"/>
      <c r="V12926" s="36"/>
    </row>
    <row r="12927" spans="11:22" x14ac:dyDescent="0.25">
      <c r="K12927" s="36"/>
      <c r="L12927" s="37"/>
      <c r="M12927" s="37"/>
      <c r="N12927" s="37"/>
      <c r="O12927" s="37"/>
      <c r="P12927" s="36"/>
      <c r="S12927" s="36"/>
      <c r="T12927" s="36"/>
      <c r="U12927" s="36"/>
      <c r="V12927" s="36"/>
    </row>
    <row r="12928" spans="11:22" x14ac:dyDescent="0.25">
      <c r="K12928" s="36"/>
      <c r="L12928" s="37"/>
      <c r="M12928" s="37"/>
      <c r="N12928" s="37"/>
      <c r="O12928" s="37"/>
      <c r="P12928" s="36"/>
      <c r="S12928" s="36"/>
      <c r="T12928" s="36"/>
      <c r="U12928" s="36"/>
      <c r="V12928" s="36"/>
    </row>
    <row r="12929" spans="11:22" x14ac:dyDescent="0.25">
      <c r="K12929" s="36"/>
      <c r="L12929" s="37"/>
      <c r="M12929" s="37"/>
      <c r="N12929" s="37"/>
      <c r="O12929" s="37"/>
      <c r="P12929" s="36"/>
      <c r="S12929" s="36"/>
      <c r="T12929" s="36"/>
      <c r="U12929" s="36"/>
      <c r="V12929" s="36"/>
    </row>
    <row r="12930" spans="11:22" x14ac:dyDescent="0.25">
      <c r="K12930" s="36"/>
      <c r="L12930" s="37"/>
      <c r="M12930" s="37"/>
      <c r="N12930" s="37"/>
      <c r="O12930" s="37"/>
      <c r="P12930" s="36"/>
      <c r="S12930" s="36"/>
      <c r="T12930" s="36"/>
      <c r="U12930" s="36"/>
      <c r="V12930" s="36"/>
    </row>
    <row r="12931" spans="11:22" x14ac:dyDescent="0.25">
      <c r="K12931" s="36"/>
      <c r="L12931" s="37"/>
      <c r="M12931" s="37"/>
      <c r="N12931" s="37"/>
      <c r="O12931" s="37"/>
      <c r="P12931" s="36"/>
      <c r="S12931" s="36"/>
      <c r="T12931" s="36"/>
      <c r="U12931" s="36"/>
      <c r="V12931" s="36"/>
    </row>
    <row r="12932" spans="11:22" x14ac:dyDescent="0.25">
      <c r="K12932" s="36"/>
      <c r="L12932" s="37"/>
      <c r="M12932" s="37"/>
      <c r="N12932" s="37"/>
      <c r="O12932" s="37"/>
      <c r="P12932" s="36"/>
      <c r="S12932" s="36"/>
      <c r="T12932" s="36"/>
      <c r="U12932" s="36"/>
      <c r="V12932" s="36"/>
    </row>
    <row r="12933" spans="11:22" x14ac:dyDescent="0.25">
      <c r="K12933" s="36"/>
      <c r="L12933" s="37"/>
      <c r="M12933" s="37"/>
      <c r="N12933" s="37"/>
      <c r="O12933" s="37"/>
      <c r="P12933" s="36"/>
      <c r="S12933" s="36"/>
      <c r="T12933" s="36"/>
      <c r="U12933" s="36"/>
      <c r="V12933" s="36"/>
    </row>
    <row r="12934" spans="11:22" x14ac:dyDescent="0.25">
      <c r="K12934" s="36"/>
      <c r="L12934" s="37"/>
      <c r="M12934" s="37"/>
      <c r="N12934" s="37"/>
      <c r="O12934" s="37"/>
      <c r="P12934" s="36"/>
      <c r="S12934" s="36"/>
      <c r="T12934" s="36"/>
      <c r="U12934" s="36"/>
      <c r="V12934" s="36"/>
    </row>
    <row r="12935" spans="11:22" x14ac:dyDescent="0.25">
      <c r="K12935" s="36"/>
      <c r="L12935" s="37"/>
      <c r="M12935" s="37"/>
      <c r="N12935" s="37"/>
      <c r="O12935" s="37"/>
      <c r="P12935" s="36"/>
      <c r="S12935" s="36"/>
      <c r="T12935" s="36"/>
      <c r="U12935" s="36"/>
      <c r="V12935" s="36"/>
    </row>
    <row r="12936" spans="11:22" x14ac:dyDescent="0.25">
      <c r="K12936" s="36"/>
      <c r="L12936" s="37"/>
      <c r="M12936" s="37"/>
      <c r="N12936" s="37"/>
      <c r="O12936" s="37"/>
      <c r="P12936" s="36"/>
      <c r="S12936" s="36"/>
      <c r="T12936" s="36"/>
      <c r="U12936" s="36"/>
      <c r="V12936" s="36"/>
    </row>
    <row r="12937" spans="11:22" x14ac:dyDescent="0.25">
      <c r="K12937" s="36"/>
      <c r="L12937" s="37"/>
      <c r="M12937" s="37"/>
      <c r="N12937" s="37"/>
      <c r="O12937" s="37"/>
      <c r="P12937" s="36"/>
      <c r="S12937" s="36"/>
      <c r="T12937" s="36"/>
      <c r="U12937" s="36"/>
      <c r="V12937" s="36"/>
    </row>
    <row r="12938" spans="11:22" x14ac:dyDescent="0.25">
      <c r="K12938" s="36"/>
      <c r="L12938" s="37"/>
      <c r="M12938" s="37"/>
      <c r="N12938" s="37"/>
      <c r="O12938" s="37"/>
      <c r="P12938" s="36"/>
      <c r="S12938" s="36"/>
      <c r="T12938" s="36"/>
      <c r="U12938" s="36"/>
      <c r="V12938" s="36"/>
    </row>
    <row r="12939" spans="11:22" x14ac:dyDescent="0.25">
      <c r="K12939" s="36"/>
      <c r="L12939" s="37"/>
      <c r="M12939" s="37"/>
      <c r="N12939" s="37"/>
      <c r="O12939" s="37"/>
      <c r="P12939" s="36"/>
      <c r="S12939" s="36"/>
      <c r="T12939" s="36"/>
      <c r="U12939" s="36"/>
      <c r="V12939" s="36"/>
    </row>
    <row r="12940" spans="11:22" x14ac:dyDescent="0.25">
      <c r="K12940" s="36"/>
      <c r="L12940" s="37"/>
      <c r="M12940" s="37"/>
      <c r="N12940" s="37"/>
      <c r="O12940" s="37"/>
      <c r="P12940" s="36"/>
      <c r="S12940" s="36"/>
      <c r="T12940" s="36"/>
      <c r="U12940" s="36"/>
      <c r="V12940" s="36"/>
    </row>
    <row r="12941" spans="11:22" x14ac:dyDescent="0.25">
      <c r="K12941" s="36"/>
      <c r="L12941" s="37"/>
      <c r="M12941" s="37"/>
      <c r="N12941" s="37"/>
      <c r="O12941" s="37"/>
      <c r="P12941" s="36"/>
      <c r="S12941" s="36"/>
      <c r="T12941" s="36"/>
      <c r="U12941" s="36"/>
      <c r="V12941" s="36"/>
    </row>
    <row r="12942" spans="11:22" x14ac:dyDescent="0.25">
      <c r="K12942" s="36"/>
      <c r="L12942" s="37"/>
      <c r="M12942" s="37"/>
      <c r="N12942" s="37"/>
      <c r="O12942" s="37"/>
      <c r="P12942" s="36"/>
      <c r="S12942" s="36"/>
      <c r="T12942" s="36"/>
      <c r="U12942" s="36"/>
      <c r="V12942" s="36"/>
    </row>
    <row r="12943" spans="11:22" x14ac:dyDescent="0.25">
      <c r="K12943" s="36"/>
      <c r="L12943" s="37"/>
      <c r="M12943" s="37"/>
      <c r="N12943" s="37"/>
      <c r="O12943" s="37"/>
      <c r="P12943" s="36"/>
      <c r="S12943" s="36"/>
      <c r="T12943" s="36"/>
      <c r="U12943" s="36"/>
      <c r="V12943" s="36"/>
    </row>
    <row r="12944" spans="11:22" x14ac:dyDescent="0.25">
      <c r="K12944" s="36"/>
      <c r="L12944" s="37"/>
      <c r="M12944" s="37"/>
      <c r="N12944" s="37"/>
      <c r="O12944" s="37"/>
      <c r="P12944" s="36"/>
      <c r="S12944" s="36"/>
      <c r="T12944" s="36"/>
      <c r="U12944" s="36"/>
      <c r="V12944" s="36"/>
    </row>
    <row r="12945" spans="11:22" x14ac:dyDescent="0.25">
      <c r="K12945" s="36"/>
      <c r="L12945" s="37"/>
      <c r="M12945" s="37"/>
      <c r="N12945" s="37"/>
      <c r="O12945" s="37"/>
      <c r="P12945" s="36"/>
      <c r="S12945" s="36"/>
      <c r="T12945" s="36"/>
      <c r="U12945" s="36"/>
      <c r="V12945" s="36"/>
    </row>
    <row r="12946" spans="11:22" x14ac:dyDescent="0.25">
      <c r="K12946" s="36"/>
      <c r="L12946" s="37"/>
      <c r="M12946" s="37"/>
      <c r="N12946" s="37"/>
      <c r="O12946" s="37"/>
      <c r="P12946" s="36"/>
      <c r="S12946" s="36"/>
      <c r="T12946" s="36"/>
      <c r="U12946" s="36"/>
      <c r="V12946" s="36"/>
    </row>
    <row r="12947" spans="11:22" x14ac:dyDescent="0.25">
      <c r="K12947" s="36"/>
      <c r="L12947" s="37"/>
      <c r="M12947" s="37"/>
      <c r="N12947" s="37"/>
      <c r="O12947" s="37"/>
      <c r="P12947" s="36"/>
      <c r="S12947" s="36"/>
      <c r="T12947" s="36"/>
      <c r="U12947" s="36"/>
      <c r="V12947" s="36"/>
    </row>
    <row r="12948" spans="11:22" x14ac:dyDescent="0.25">
      <c r="K12948" s="36"/>
      <c r="L12948" s="37"/>
      <c r="M12948" s="37"/>
      <c r="N12948" s="37"/>
      <c r="O12948" s="37"/>
      <c r="P12948" s="36"/>
      <c r="S12948" s="36"/>
      <c r="T12948" s="36"/>
      <c r="U12948" s="36"/>
      <c r="V12948" s="36"/>
    </row>
    <row r="12949" spans="11:22" x14ac:dyDescent="0.25">
      <c r="K12949" s="36"/>
      <c r="L12949" s="37"/>
      <c r="M12949" s="37"/>
      <c r="N12949" s="37"/>
      <c r="O12949" s="37"/>
      <c r="P12949" s="36"/>
      <c r="S12949" s="36"/>
      <c r="T12949" s="36"/>
      <c r="U12949" s="36"/>
      <c r="V12949" s="36"/>
    </row>
    <row r="12950" spans="11:22" x14ac:dyDescent="0.25">
      <c r="K12950" s="36"/>
      <c r="L12950" s="37"/>
      <c r="M12950" s="37"/>
      <c r="N12950" s="37"/>
      <c r="O12950" s="37"/>
      <c r="P12950" s="36"/>
      <c r="S12950" s="36"/>
      <c r="T12950" s="36"/>
      <c r="U12950" s="36"/>
      <c r="V12950" s="36"/>
    </row>
    <row r="12951" spans="11:22" x14ac:dyDescent="0.25">
      <c r="K12951" s="36"/>
      <c r="L12951" s="37"/>
      <c r="M12951" s="37"/>
      <c r="N12951" s="37"/>
      <c r="O12951" s="37"/>
      <c r="P12951" s="36"/>
      <c r="S12951" s="36"/>
      <c r="T12951" s="36"/>
      <c r="U12951" s="36"/>
      <c r="V12951" s="36"/>
    </row>
    <row r="12952" spans="11:22" x14ac:dyDescent="0.25">
      <c r="K12952" s="36"/>
      <c r="L12952" s="37"/>
      <c r="M12952" s="37"/>
      <c r="N12952" s="37"/>
      <c r="O12952" s="37"/>
      <c r="P12952" s="36"/>
      <c r="S12952" s="36"/>
      <c r="T12952" s="36"/>
      <c r="U12952" s="36"/>
      <c r="V12952" s="36"/>
    </row>
    <row r="12953" spans="11:22" x14ac:dyDescent="0.25">
      <c r="K12953" s="36"/>
      <c r="L12953" s="37"/>
      <c r="M12953" s="37"/>
      <c r="N12953" s="37"/>
      <c r="O12953" s="37"/>
      <c r="P12953" s="36"/>
      <c r="S12953" s="36"/>
      <c r="T12953" s="36"/>
      <c r="U12953" s="36"/>
      <c r="V12953" s="36"/>
    </row>
    <row r="12954" spans="11:22" x14ac:dyDescent="0.25">
      <c r="K12954" s="36"/>
      <c r="L12954" s="37"/>
      <c r="M12954" s="37"/>
      <c r="N12954" s="37"/>
      <c r="O12954" s="37"/>
      <c r="P12954" s="36"/>
      <c r="S12954" s="36"/>
      <c r="T12954" s="36"/>
      <c r="U12954" s="36"/>
      <c r="V12954" s="36"/>
    </row>
    <row r="12955" spans="11:22" x14ac:dyDescent="0.25">
      <c r="K12955" s="36"/>
      <c r="L12955" s="37"/>
      <c r="M12955" s="37"/>
      <c r="N12955" s="37"/>
      <c r="O12955" s="37"/>
      <c r="P12955" s="36"/>
      <c r="S12955" s="36"/>
      <c r="T12955" s="36"/>
      <c r="U12955" s="36"/>
      <c r="V12955" s="36"/>
    </row>
    <row r="12956" spans="11:22" x14ac:dyDescent="0.25">
      <c r="K12956" s="36"/>
      <c r="L12956" s="37"/>
      <c r="M12956" s="37"/>
      <c r="N12956" s="37"/>
      <c r="O12956" s="37"/>
      <c r="P12956" s="36"/>
      <c r="S12956" s="36"/>
      <c r="T12956" s="36"/>
      <c r="U12956" s="36"/>
      <c r="V12956" s="36"/>
    </row>
    <row r="12957" spans="11:22" x14ac:dyDescent="0.25">
      <c r="K12957" s="36"/>
      <c r="L12957" s="37"/>
      <c r="M12957" s="37"/>
      <c r="N12957" s="37"/>
      <c r="O12957" s="37"/>
      <c r="P12957" s="36"/>
      <c r="S12957" s="36"/>
      <c r="T12957" s="36"/>
      <c r="U12957" s="36"/>
      <c r="V12957" s="36"/>
    </row>
    <row r="12958" spans="11:22" x14ac:dyDescent="0.25">
      <c r="K12958" s="36"/>
      <c r="L12958" s="37"/>
      <c r="M12958" s="37"/>
      <c r="N12958" s="37"/>
      <c r="O12958" s="37"/>
      <c r="P12958" s="36"/>
      <c r="S12958" s="36"/>
      <c r="T12958" s="36"/>
      <c r="U12958" s="36"/>
      <c r="V12958" s="36"/>
    </row>
    <row r="12959" spans="11:22" x14ac:dyDescent="0.25">
      <c r="K12959" s="36"/>
      <c r="L12959" s="37"/>
      <c r="M12959" s="37"/>
      <c r="N12959" s="37"/>
      <c r="O12959" s="37"/>
      <c r="P12959" s="36"/>
      <c r="S12959" s="36"/>
      <c r="T12959" s="36"/>
      <c r="U12959" s="36"/>
      <c r="V12959" s="36"/>
    </row>
    <row r="12960" spans="11:22" x14ac:dyDescent="0.25">
      <c r="K12960" s="36"/>
      <c r="L12960" s="37"/>
      <c r="M12960" s="37"/>
      <c r="N12960" s="37"/>
      <c r="O12960" s="37"/>
      <c r="P12960" s="36"/>
      <c r="S12960" s="36"/>
      <c r="T12960" s="36"/>
      <c r="U12960" s="36"/>
      <c r="V12960" s="36"/>
    </row>
    <row r="12961" spans="11:22" x14ac:dyDescent="0.25">
      <c r="K12961" s="36"/>
      <c r="L12961" s="37"/>
      <c r="M12961" s="37"/>
      <c r="N12961" s="37"/>
      <c r="O12961" s="37"/>
      <c r="P12961" s="36"/>
      <c r="S12961" s="36"/>
      <c r="T12961" s="36"/>
      <c r="U12961" s="36"/>
      <c r="V12961" s="36"/>
    </row>
    <row r="12962" spans="11:22" x14ac:dyDescent="0.25">
      <c r="K12962" s="36"/>
      <c r="L12962" s="37"/>
      <c r="M12962" s="37"/>
      <c r="N12962" s="37"/>
      <c r="O12962" s="37"/>
      <c r="P12962" s="36"/>
      <c r="S12962" s="36"/>
      <c r="T12962" s="36"/>
      <c r="U12962" s="36"/>
      <c r="V12962" s="36"/>
    </row>
    <row r="12963" spans="11:22" x14ac:dyDescent="0.25">
      <c r="K12963" s="36"/>
      <c r="L12963" s="37"/>
      <c r="M12963" s="37"/>
      <c r="N12963" s="37"/>
      <c r="O12963" s="37"/>
      <c r="P12963" s="36"/>
      <c r="S12963" s="36"/>
      <c r="T12963" s="36"/>
      <c r="U12963" s="36"/>
      <c r="V12963" s="36"/>
    </row>
    <row r="12964" spans="11:22" x14ac:dyDescent="0.25">
      <c r="K12964" s="36"/>
      <c r="L12964" s="37"/>
      <c r="M12964" s="37"/>
      <c r="N12964" s="37"/>
      <c r="O12964" s="37"/>
      <c r="P12964" s="36"/>
      <c r="S12964" s="36"/>
      <c r="T12964" s="36"/>
      <c r="U12964" s="36"/>
      <c r="V12964" s="36"/>
    </row>
    <row r="12965" spans="11:22" x14ac:dyDescent="0.25">
      <c r="K12965" s="36"/>
      <c r="L12965" s="37"/>
      <c r="M12965" s="37"/>
      <c r="N12965" s="37"/>
      <c r="O12965" s="37"/>
      <c r="P12965" s="36"/>
      <c r="S12965" s="36"/>
      <c r="T12965" s="36"/>
      <c r="U12965" s="36"/>
      <c r="V12965" s="36"/>
    </row>
    <row r="12966" spans="11:22" x14ac:dyDescent="0.25">
      <c r="K12966" s="36"/>
      <c r="L12966" s="37"/>
      <c r="M12966" s="37"/>
      <c r="N12966" s="37"/>
      <c r="O12966" s="37"/>
      <c r="P12966" s="36"/>
      <c r="S12966" s="36"/>
      <c r="T12966" s="36"/>
      <c r="U12966" s="36"/>
      <c r="V12966" s="36"/>
    </row>
    <row r="12967" spans="11:22" x14ac:dyDescent="0.25">
      <c r="K12967" s="36"/>
      <c r="L12967" s="37"/>
      <c r="M12967" s="37"/>
      <c r="N12967" s="37"/>
      <c r="O12967" s="37"/>
      <c r="P12967" s="36"/>
      <c r="S12967" s="36"/>
      <c r="T12967" s="36"/>
      <c r="U12967" s="36"/>
      <c r="V12967" s="36"/>
    </row>
    <row r="12968" spans="11:22" x14ac:dyDescent="0.25">
      <c r="K12968" s="36"/>
      <c r="L12968" s="37"/>
      <c r="M12968" s="37"/>
      <c r="N12968" s="37"/>
      <c r="O12968" s="37"/>
      <c r="P12968" s="36"/>
      <c r="S12968" s="36"/>
      <c r="T12968" s="36"/>
      <c r="U12968" s="36"/>
      <c r="V12968" s="36"/>
    </row>
    <row r="12969" spans="11:22" x14ac:dyDescent="0.25">
      <c r="K12969" s="36"/>
      <c r="L12969" s="37"/>
      <c r="M12969" s="37"/>
      <c r="N12969" s="37"/>
      <c r="O12969" s="37"/>
      <c r="P12969" s="36"/>
      <c r="S12969" s="36"/>
      <c r="T12969" s="36"/>
      <c r="U12969" s="36"/>
      <c r="V12969" s="36"/>
    </row>
    <row r="12970" spans="11:22" x14ac:dyDescent="0.25">
      <c r="K12970" s="36"/>
      <c r="L12970" s="37"/>
      <c r="M12970" s="37"/>
      <c r="N12970" s="37"/>
      <c r="O12970" s="37"/>
      <c r="P12970" s="36"/>
      <c r="S12970" s="36"/>
      <c r="T12970" s="36"/>
      <c r="U12970" s="36"/>
      <c r="V12970" s="36"/>
    </row>
    <row r="12971" spans="11:22" x14ac:dyDescent="0.25">
      <c r="K12971" s="36"/>
      <c r="L12971" s="37"/>
      <c r="M12971" s="37"/>
      <c r="N12971" s="37"/>
      <c r="O12971" s="37"/>
      <c r="P12971" s="36"/>
      <c r="S12971" s="36"/>
      <c r="T12971" s="36"/>
      <c r="U12971" s="36"/>
      <c r="V12971" s="36"/>
    </row>
    <row r="12972" spans="11:22" x14ac:dyDescent="0.25">
      <c r="K12972" s="36"/>
      <c r="L12972" s="37"/>
      <c r="M12972" s="37"/>
      <c r="N12972" s="37"/>
      <c r="O12972" s="37"/>
      <c r="P12972" s="36"/>
      <c r="S12972" s="36"/>
      <c r="T12972" s="36"/>
      <c r="U12972" s="36"/>
      <c r="V12972" s="36"/>
    </row>
    <row r="12973" spans="11:22" x14ac:dyDescent="0.25">
      <c r="K12973" s="36"/>
      <c r="L12973" s="37"/>
      <c r="M12973" s="37"/>
      <c r="N12973" s="37"/>
      <c r="O12973" s="37"/>
      <c r="P12973" s="36"/>
      <c r="S12973" s="36"/>
      <c r="T12973" s="36"/>
      <c r="U12973" s="36"/>
      <c r="V12973" s="36"/>
    </row>
    <row r="12974" spans="11:22" x14ac:dyDescent="0.25">
      <c r="K12974" s="36"/>
      <c r="L12974" s="37"/>
      <c r="M12974" s="37"/>
      <c r="N12974" s="37"/>
      <c r="O12974" s="37"/>
      <c r="P12974" s="36"/>
      <c r="S12974" s="36"/>
      <c r="T12974" s="36"/>
      <c r="U12974" s="36"/>
      <c r="V12974" s="36"/>
    </row>
    <row r="12975" spans="11:22" x14ac:dyDescent="0.25">
      <c r="K12975" s="36"/>
      <c r="L12975" s="37"/>
      <c r="M12975" s="37"/>
      <c r="N12975" s="37"/>
      <c r="O12975" s="37"/>
      <c r="P12975" s="36"/>
      <c r="S12975" s="36"/>
      <c r="T12975" s="36"/>
      <c r="U12975" s="36"/>
      <c r="V12975" s="36"/>
    </row>
    <row r="12976" spans="11:22" x14ac:dyDescent="0.25">
      <c r="K12976" s="36"/>
      <c r="L12976" s="37"/>
      <c r="M12976" s="37"/>
      <c r="N12976" s="37"/>
      <c r="O12976" s="37"/>
      <c r="P12976" s="36"/>
      <c r="S12976" s="36"/>
      <c r="T12976" s="36"/>
      <c r="U12976" s="36"/>
      <c r="V12976" s="36"/>
    </row>
    <row r="12977" spans="11:22" x14ac:dyDescent="0.25">
      <c r="K12977" s="36"/>
      <c r="L12977" s="37"/>
      <c r="M12977" s="37"/>
      <c r="N12977" s="37"/>
      <c r="O12977" s="37"/>
      <c r="P12977" s="36"/>
      <c r="S12977" s="36"/>
      <c r="T12977" s="36"/>
      <c r="U12977" s="36"/>
      <c r="V12977" s="36"/>
    </row>
    <row r="12978" spans="11:22" x14ac:dyDescent="0.25">
      <c r="K12978" s="36"/>
      <c r="L12978" s="37"/>
      <c r="M12978" s="37"/>
      <c r="N12978" s="37"/>
      <c r="O12978" s="37"/>
      <c r="P12978" s="36"/>
      <c r="S12978" s="36"/>
      <c r="T12978" s="36"/>
      <c r="U12978" s="36"/>
      <c r="V12978" s="36"/>
    </row>
    <row r="12979" spans="11:22" x14ac:dyDescent="0.25">
      <c r="K12979" s="36"/>
      <c r="L12979" s="37"/>
      <c r="M12979" s="37"/>
      <c r="N12979" s="37"/>
      <c r="O12979" s="37"/>
      <c r="P12979" s="36"/>
      <c r="S12979" s="36"/>
      <c r="T12979" s="36"/>
      <c r="U12979" s="36"/>
      <c r="V12979" s="36"/>
    </row>
    <row r="12980" spans="11:22" x14ac:dyDescent="0.25">
      <c r="K12980" s="36"/>
      <c r="L12980" s="37"/>
      <c r="M12980" s="37"/>
      <c r="N12980" s="37"/>
      <c r="O12980" s="37"/>
      <c r="P12980" s="36"/>
      <c r="S12980" s="36"/>
      <c r="T12980" s="36"/>
      <c r="U12980" s="36"/>
      <c r="V12980" s="36"/>
    </row>
    <row r="12981" spans="11:22" x14ac:dyDescent="0.25">
      <c r="K12981" s="36"/>
      <c r="L12981" s="37"/>
      <c r="M12981" s="37"/>
      <c r="N12981" s="37"/>
      <c r="O12981" s="37"/>
      <c r="P12981" s="36"/>
      <c r="S12981" s="36"/>
      <c r="T12981" s="36"/>
      <c r="U12981" s="36"/>
      <c r="V12981" s="36"/>
    </row>
    <row r="12982" spans="11:22" x14ac:dyDescent="0.25">
      <c r="K12982" s="36"/>
      <c r="L12982" s="37"/>
      <c r="M12982" s="37"/>
      <c r="N12982" s="37"/>
      <c r="O12982" s="37"/>
      <c r="P12982" s="36"/>
      <c r="S12982" s="36"/>
      <c r="T12982" s="36"/>
      <c r="U12982" s="36"/>
      <c r="V12982" s="36"/>
    </row>
    <row r="12983" spans="11:22" x14ac:dyDescent="0.25">
      <c r="K12983" s="36"/>
      <c r="L12983" s="37"/>
      <c r="M12983" s="37"/>
      <c r="N12983" s="37"/>
      <c r="O12983" s="37"/>
      <c r="P12983" s="36"/>
      <c r="S12983" s="36"/>
      <c r="T12983" s="36"/>
      <c r="U12983" s="36"/>
      <c r="V12983" s="36"/>
    </row>
    <row r="12984" spans="11:22" x14ac:dyDescent="0.25">
      <c r="K12984" s="36"/>
      <c r="L12984" s="37"/>
      <c r="M12984" s="37"/>
      <c r="N12984" s="37"/>
      <c r="O12984" s="37"/>
      <c r="P12984" s="36"/>
      <c r="S12984" s="36"/>
      <c r="T12984" s="36"/>
      <c r="U12984" s="36"/>
      <c r="V12984" s="36"/>
    </row>
    <row r="12985" spans="11:22" x14ac:dyDescent="0.25">
      <c r="K12985" s="36"/>
      <c r="L12985" s="37"/>
      <c r="M12985" s="37"/>
      <c r="N12985" s="37"/>
      <c r="O12985" s="37"/>
      <c r="P12985" s="36"/>
      <c r="S12985" s="36"/>
      <c r="T12985" s="36"/>
      <c r="U12985" s="36"/>
      <c r="V12985" s="36"/>
    </row>
    <row r="12986" spans="11:22" x14ac:dyDescent="0.25">
      <c r="K12986" s="36"/>
      <c r="L12986" s="37"/>
      <c r="M12986" s="37"/>
      <c r="N12986" s="37"/>
      <c r="O12986" s="37"/>
      <c r="P12986" s="36"/>
      <c r="S12986" s="36"/>
      <c r="T12986" s="36"/>
      <c r="U12986" s="36"/>
      <c r="V12986" s="36"/>
    </row>
    <row r="12987" spans="11:22" x14ac:dyDescent="0.25">
      <c r="K12987" s="36"/>
      <c r="L12987" s="37"/>
      <c r="M12987" s="37"/>
      <c r="N12987" s="37"/>
      <c r="O12987" s="37"/>
      <c r="P12987" s="36"/>
      <c r="S12987" s="36"/>
      <c r="T12987" s="36"/>
      <c r="U12987" s="36"/>
      <c r="V12987" s="36"/>
    </row>
    <row r="12988" spans="11:22" x14ac:dyDescent="0.25">
      <c r="K12988" s="36"/>
      <c r="L12988" s="37"/>
      <c r="M12988" s="37"/>
      <c r="N12988" s="37"/>
      <c r="O12988" s="37"/>
      <c r="P12988" s="36"/>
      <c r="S12988" s="36"/>
      <c r="T12988" s="36"/>
      <c r="U12988" s="36"/>
      <c r="V12988" s="36"/>
    </row>
    <row r="12989" spans="11:22" x14ac:dyDescent="0.25">
      <c r="K12989" s="36"/>
      <c r="L12989" s="37"/>
      <c r="M12989" s="37"/>
      <c r="N12989" s="37"/>
      <c r="O12989" s="37"/>
      <c r="P12989" s="36"/>
      <c r="S12989" s="36"/>
      <c r="T12989" s="36"/>
      <c r="U12989" s="36"/>
      <c r="V12989" s="36"/>
    </row>
    <row r="12990" spans="11:22" x14ac:dyDescent="0.25">
      <c r="K12990" s="36"/>
      <c r="L12990" s="37"/>
      <c r="M12990" s="37"/>
      <c r="N12990" s="37"/>
      <c r="O12990" s="37"/>
      <c r="P12990" s="36"/>
      <c r="S12990" s="36"/>
      <c r="T12990" s="36"/>
      <c r="U12990" s="36"/>
      <c r="V12990" s="36"/>
    </row>
    <row r="12991" spans="11:22" x14ac:dyDescent="0.25">
      <c r="K12991" s="36"/>
      <c r="L12991" s="37"/>
      <c r="M12991" s="37"/>
      <c r="N12991" s="37"/>
      <c r="O12991" s="37"/>
      <c r="P12991" s="36"/>
      <c r="S12991" s="36"/>
      <c r="T12991" s="36"/>
      <c r="U12991" s="36"/>
      <c r="V12991" s="36"/>
    </row>
    <row r="12992" spans="11:22" x14ac:dyDescent="0.25">
      <c r="K12992" s="36"/>
      <c r="L12992" s="37"/>
      <c r="M12992" s="37"/>
      <c r="N12992" s="37"/>
      <c r="O12992" s="37"/>
      <c r="P12992" s="36"/>
      <c r="S12992" s="36"/>
      <c r="T12992" s="36"/>
      <c r="U12992" s="36"/>
      <c r="V12992" s="36"/>
    </row>
    <row r="12993" spans="11:22" x14ac:dyDescent="0.25">
      <c r="K12993" s="36"/>
      <c r="L12993" s="37"/>
      <c r="M12993" s="37"/>
      <c r="N12993" s="37"/>
      <c r="O12993" s="37"/>
      <c r="P12993" s="36"/>
      <c r="S12993" s="36"/>
      <c r="T12993" s="36"/>
      <c r="U12993" s="36"/>
      <c r="V12993" s="36"/>
    </row>
    <row r="12994" spans="11:22" x14ac:dyDescent="0.25">
      <c r="K12994" s="36"/>
      <c r="L12994" s="37"/>
      <c r="M12994" s="37"/>
      <c r="N12994" s="37"/>
      <c r="O12994" s="37"/>
      <c r="P12994" s="36"/>
      <c r="S12994" s="36"/>
      <c r="T12994" s="36"/>
      <c r="U12994" s="36"/>
      <c r="V12994" s="36"/>
    </row>
    <row r="12995" spans="11:22" x14ac:dyDescent="0.25">
      <c r="K12995" s="36"/>
      <c r="L12995" s="37"/>
      <c r="M12995" s="37"/>
      <c r="N12995" s="37"/>
      <c r="O12995" s="37"/>
      <c r="P12995" s="36"/>
      <c r="S12995" s="36"/>
      <c r="T12995" s="36"/>
      <c r="U12995" s="36"/>
      <c r="V12995" s="36"/>
    </row>
    <row r="12996" spans="11:22" x14ac:dyDescent="0.25">
      <c r="K12996" s="36"/>
      <c r="L12996" s="37"/>
      <c r="M12996" s="37"/>
      <c r="N12996" s="37"/>
      <c r="O12996" s="37"/>
      <c r="P12996" s="36"/>
      <c r="S12996" s="36"/>
      <c r="T12996" s="36"/>
      <c r="U12996" s="36"/>
      <c r="V12996" s="36"/>
    </row>
    <row r="12997" spans="11:22" x14ac:dyDescent="0.25">
      <c r="K12997" s="36"/>
      <c r="L12997" s="37"/>
      <c r="M12997" s="37"/>
      <c r="N12997" s="37"/>
      <c r="O12997" s="37"/>
      <c r="P12997" s="36"/>
      <c r="S12997" s="36"/>
      <c r="T12997" s="36"/>
      <c r="U12997" s="36"/>
      <c r="V12997" s="36"/>
    </row>
    <row r="12998" spans="11:22" x14ac:dyDescent="0.25">
      <c r="K12998" s="36"/>
      <c r="L12998" s="37"/>
      <c r="M12998" s="37"/>
      <c r="N12998" s="37"/>
      <c r="O12998" s="37"/>
      <c r="P12998" s="36"/>
      <c r="S12998" s="36"/>
      <c r="T12998" s="36"/>
      <c r="U12998" s="36"/>
      <c r="V12998" s="36"/>
    </row>
    <row r="12999" spans="11:22" x14ac:dyDescent="0.25">
      <c r="K12999" s="36"/>
      <c r="L12999" s="37"/>
      <c r="M12999" s="37"/>
      <c r="N12999" s="37"/>
      <c r="O12999" s="37"/>
      <c r="P12999" s="36"/>
      <c r="S12999" s="36"/>
      <c r="T12999" s="36"/>
      <c r="U12999" s="36"/>
      <c r="V12999" s="36"/>
    </row>
    <row r="13000" spans="11:22" x14ac:dyDescent="0.25">
      <c r="K13000" s="36"/>
      <c r="L13000" s="37"/>
      <c r="M13000" s="37"/>
      <c r="N13000" s="37"/>
      <c r="O13000" s="37"/>
      <c r="P13000" s="36"/>
      <c r="S13000" s="36"/>
      <c r="T13000" s="36"/>
      <c r="U13000" s="36"/>
      <c r="V13000" s="36"/>
    </row>
    <row r="13001" spans="11:22" x14ac:dyDescent="0.25">
      <c r="K13001" s="36"/>
      <c r="L13001" s="37"/>
      <c r="M13001" s="37"/>
      <c r="N13001" s="37"/>
      <c r="O13001" s="37"/>
      <c r="P13001" s="36"/>
      <c r="S13001" s="36"/>
      <c r="T13001" s="36"/>
      <c r="U13001" s="36"/>
      <c r="V13001" s="36"/>
    </row>
    <row r="13002" spans="11:22" x14ac:dyDescent="0.25">
      <c r="K13002" s="36"/>
      <c r="L13002" s="37"/>
      <c r="M13002" s="37"/>
      <c r="N13002" s="37"/>
      <c r="O13002" s="37"/>
      <c r="P13002" s="36"/>
      <c r="S13002" s="36"/>
      <c r="T13002" s="36"/>
      <c r="U13002" s="36"/>
      <c r="V13002" s="36"/>
    </row>
    <row r="13003" spans="11:22" x14ac:dyDescent="0.25">
      <c r="K13003" s="36"/>
      <c r="L13003" s="37"/>
      <c r="M13003" s="37"/>
      <c r="N13003" s="37"/>
      <c r="O13003" s="37"/>
      <c r="P13003" s="36"/>
      <c r="S13003" s="36"/>
      <c r="T13003" s="36"/>
      <c r="U13003" s="36"/>
      <c r="V13003" s="36"/>
    </row>
    <row r="13004" spans="11:22" x14ac:dyDescent="0.25">
      <c r="K13004" s="36"/>
      <c r="L13004" s="37"/>
      <c r="M13004" s="37"/>
      <c r="N13004" s="37"/>
      <c r="O13004" s="37"/>
      <c r="P13004" s="36"/>
      <c r="S13004" s="36"/>
      <c r="T13004" s="36"/>
      <c r="U13004" s="36"/>
      <c r="V13004" s="36"/>
    </row>
    <row r="13005" spans="11:22" x14ac:dyDescent="0.25">
      <c r="K13005" s="36"/>
      <c r="L13005" s="37"/>
      <c r="M13005" s="37"/>
      <c r="N13005" s="37"/>
      <c r="O13005" s="37"/>
      <c r="P13005" s="36"/>
      <c r="S13005" s="36"/>
      <c r="T13005" s="36"/>
      <c r="U13005" s="36"/>
      <c r="V13005" s="36"/>
    </row>
    <row r="13006" spans="11:22" x14ac:dyDescent="0.25">
      <c r="K13006" s="36"/>
      <c r="L13006" s="37"/>
      <c r="M13006" s="37"/>
      <c r="N13006" s="37"/>
      <c r="O13006" s="37"/>
      <c r="P13006" s="36"/>
      <c r="S13006" s="36"/>
      <c r="T13006" s="36"/>
      <c r="U13006" s="36"/>
      <c r="V13006" s="36"/>
    </row>
    <row r="13007" spans="11:22" x14ac:dyDescent="0.25">
      <c r="K13007" s="36"/>
      <c r="L13007" s="37"/>
      <c r="M13007" s="37"/>
      <c r="N13007" s="37"/>
      <c r="O13007" s="37"/>
      <c r="P13007" s="36"/>
      <c r="S13007" s="36"/>
      <c r="T13007" s="36"/>
      <c r="U13007" s="36"/>
      <c r="V13007" s="36"/>
    </row>
    <row r="13008" spans="11:22" x14ac:dyDescent="0.25">
      <c r="K13008" s="36"/>
      <c r="L13008" s="37"/>
      <c r="M13008" s="37"/>
      <c r="N13008" s="37"/>
      <c r="O13008" s="37"/>
      <c r="P13008" s="36"/>
      <c r="S13008" s="36"/>
      <c r="T13008" s="36"/>
      <c r="U13008" s="36"/>
      <c r="V13008" s="36"/>
    </row>
    <row r="13009" spans="11:22" x14ac:dyDescent="0.25">
      <c r="K13009" s="36"/>
      <c r="L13009" s="37"/>
      <c r="M13009" s="37"/>
      <c r="N13009" s="37"/>
      <c r="O13009" s="37"/>
      <c r="P13009" s="36"/>
      <c r="S13009" s="36"/>
      <c r="T13009" s="36"/>
      <c r="U13009" s="36"/>
      <c r="V13009" s="36"/>
    </row>
    <row r="13010" spans="11:22" x14ac:dyDescent="0.25">
      <c r="K13010" s="36"/>
      <c r="L13010" s="37"/>
      <c r="M13010" s="37"/>
      <c r="N13010" s="37"/>
      <c r="O13010" s="37"/>
      <c r="P13010" s="36"/>
      <c r="S13010" s="36"/>
      <c r="T13010" s="36"/>
      <c r="U13010" s="36"/>
      <c r="V13010" s="36"/>
    </row>
    <row r="13011" spans="11:22" x14ac:dyDescent="0.25">
      <c r="K13011" s="36"/>
      <c r="L13011" s="37"/>
      <c r="M13011" s="37"/>
      <c r="N13011" s="37"/>
      <c r="O13011" s="37"/>
      <c r="P13011" s="36"/>
      <c r="S13011" s="36"/>
      <c r="T13011" s="36"/>
      <c r="U13011" s="36"/>
      <c r="V13011" s="36"/>
    </row>
    <row r="13012" spans="11:22" x14ac:dyDescent="0.25">
      <c r="K13012" s="36"/>
      <c r="L13012" s="37"/>
      <c r="M13012" s="37"/>
      <c r="N13012" s="37"/>
      <c r="O13012" s="37"/>
      <c r="P13012" s="36"/>
      <c r="S13012" s="36"/>
      <c r="T13012" s="36"/>
      <c r="U13012" s="36"/>
      <c r="V13012" s="36"/>
    </row>
    <row r="13013" spans="11:22" x14ac:dyDescent="0.25">
      <c r="K13013" s="36"/>
      <c r="L13013" s="37"/>
      <c r="M13013" s="37"/>
      <c r="N13013" s="37"/>
      <c r="O13013" s="37"/>
      <c r="P13013" s="36"/>
      <c r="S13013" s="36"/>
      <c r="T13013" s="36"/>
      <c r="U13013" s="36"/>
      <c r="V13013" s="36"/>
    </row>
    <row r="13014" spans="11:22" x14ac:dyDescent="0.25">
      <c r="K13014" s="36"/>
      <c r="L13014" s="37"/>
      <c r="M13014" s="37"/>
      <c r="N13014" s="37"/>
      <c r="O13014" s="37"/>
      <c r="P13014" s="36"/>
      <c r="S13014" s="36"/>
      <c r="T13014" s="36"/>
      <c r="U13014" s="36"/>
      <c r="V13014" s="36"/>
    </row>
    <row r="13015" spans="11:22" x14ac:dyDescent="0.25">
      <c r="K13015" s="36"/>
      <c r="L13015" s="37"/>
      <c r="M13015" s="37"/>
      <c r="N13015" s="37"/>
      <c r="O13015" s="37"/>
      <c r="P13015" s="36"/>
      <c r="S13015" s="36"/>
      <c r="T13015" s="36"/>
      <c r="U13015" s="36"/>
      <c r="V13015" s="36"/>
    </row>
    <row r="13016" spans="11:22" x14ac:dyDescent="0.25">
      <c r="K13016" s="36"/>
      <c r="L13016" s="37"/>
      <c r="M13016" s="37"/>
      <c r="N13016" s="37"/>
      <c r="O13016" s="37"/>
      <c r="P13016" s="36"/>
      <c r="S13016" s="36"/>
      <c r="T13016" s="36"/>
      <c r="U13016" s="36"/>
      <c r="V13016" s="36"/>
    </row>
    <row r="13017" spans="11:22" x14ac:dyDescent="0.25">
      <c r="K13017" s="36"/>
      <c r="L13017" s="37"/>
      <c r="M13017" s="37"/>
      <c r="N13017" s="37"/>
      <c r="O13017" s="37"/>
      <c r="P13017" s="36"/>
      <c r="S13017" s="36"/>
      <c r="T13017" s="36"/>
      <c r="U13017" s="36"/>
      <c r="V13017" s="36"/>
    </row>
    <row r="13018" spans="11:22" x14ac:dyDescent="0.25">
      <c r="K13018" s="36"/>
      <c r="L13018" s="37"/>
      <c r="M13018" s="37"/>
      <c r="N13018" s="37"/>
      <c r="O13018" s="37"/>
      <c r="P13018" s="36"/>
      <c r="S13018" s="36"/>
      <c r="T13018" s="36"/>
      <c r="U13018" s="36"/>
      <c r="V13018" s="36"/>
    </row>
    <row r="13019" spans="11:22" x14ac:dyDescent="0.25">
      <c r="K13019" s="36"/>
      <c r="L13019" s="37"/>
      <c r="M13019" s="37"/>
      <c r="N13019" s="37"/>
      <c r="O13019" s="37"/>
      <c r="P13019" s="36"/>
      <c r="S13019" s="36"/>
      <c r="T13019" s="36"/>
      <c r="U13019" s="36"/>
      <c r="V13019" s="36"/>
    </row>
    <row r="13020" spans="11:22" x14ac:dyDescent="0.25">
      <c r="K13020" s="36"/>
      <c r="L13020" s="37"/>
      <c r="M13020" s="37"/>
      <c r="N13020" s="37"/>
      <c r="O13020" s="37"/>
      <c r="P13020" s="36"/>
      <c r="S13020" s="36"/>
      <c r="T13020" s="36"/>
      <c r="U13020" s="36"/>
      <c r="V13020" s="36"/>
    </row>
    <row r="13021" spans="11:22" x14ac:dyDescent="0.25">
      <c r="K13021" s="36"/>
      <c r="L13021" s="37"/>
      <c r="M13021" s="37"/>
      <c r="N13021" s="37"/>
      <c r="O13021" s="37"/>
      <c r="P13021" s="36"/>
      <c r="S13021" s="36"/>
      <c r="T13021" s="36"/>
      <c r="U13021" s="36"/>
      <c r="V13021" s="36"/>
    </row>
    <row r="13022" spans="11:22" x14ac:dyDescent="0.25">
      <c r="K13022" s="36"/>
      <c r="L13022" s="37"/>
      <c r="M13022" s="37"/>
      <c r="N13022" s="37"/>
      <c r="O13022" s="37"/>
      <c r="P13022" s="36"/>
      <c r="S13022" s="36"/>
      <c r="T13022" s="36"/>
      <c r="U13022" s="36"/>
      <c r="V13022" s="36"/>
    </row>
    <row r="13023" spans="11:22" x14ac:dyDescent="0.25">
      <c r="K13023" s="36"/>
      <c r="L13023" s="37"/>
      <c r="M13023" s="37"/>
      <c r="N13023" s="37"/>
      <c r="O13023" s="37"/>
      <c r="P13023" s="36"/>
      <c r="S13023" s="36"/>
      <c r="T13023" s="36"/>
      <c r="U13023" s="36"/>
      <c r="V13023" s="36"/>
    </row>
    <row r="13024" spans="11:22" x14ac:dyDescent="0.25">
      <c r="K13024" s="36"/>
      <c r="L13024" s="37"/>
      <c r="M13024" s="37"/>
      <c r="N13024" s="37"/>
      <c r="O13024" s="37"/>
      <c r="P13024" s="36"/>
      <c r="S13024" s="36"/>
      <c r="T13024" s="36"/>
      <c r="U13024" s="36"/>
      <c r="V13024" s="36"/>
    </row>
    <row r="13025" spans="11:22" x14ac:dyDescent="0.25">
      <c r="K13025" s="36"/>
      <c r="L13025" s="37"/>
      <c r="M13025" s="37"/>
      <c r="N13025" s="37"/>
      <c r="O13025" s="37"/>
      <c r="P13025" s="36"/>
      <c r="S13025" s="36"/>
      <c r="T13025" s="36"/>
      <c r="U13025" s="36"/>
      <c r="V13025" s="36"/>
    </row>
    <row r="13026" spans="11:22" x14ac:dyDescent="0.25">
      <c r="K13026" s="36"/>
      <c r="L13026" s="37"/>
      <c r="M13026" s="37"/>
      <c r="N13026" s="37"/>
      <c r="O13026" s="37"/>
      <c r="P13026" s="36"/>
      <c r="S13026" s="36"/>
      <c r="T13026" s="36"/>
      <c r="U13026" s="36"/>
      <c r="V13026" s="36"/>
    </row>
    <row r="13027" spans="11:22" x14ac:dyDescent="0.25">
      <c r="K13027" s="36"/>
      <c r="L13027" s="37"/>
      <c r="M13027" s="37"/>
      <c r="N13027" s="37"/>
      <c r="O13027" s="37"/>
      <c r="P13027" s="36"/>
      <c r="S13027" s="36"/>
      <c r="T13027" s="36"/>
      <c r="U13027" s="36"/>
      <c r="V13027" s="36"/>
    </row>
    <row r="13028" spans="11:22" x14ac:dyDescent="0.25">
      <c r="K13028" s="36"/>
      <c r="L13028" s="37"/>
      <c r="M13028" s="37"/>
      <c r="N13028" s="37"/>
      <c r="O13028" s="37"/>
      <c r="P13028" s="36"/>
      <c r="S13028" s="36"/>
      <c r="T13028" s="36"/>
      <c r="U13028" s="36"/>
      <c r="V13028" s="36"/>
    </row>
    <row r="13029" spans="11:22" x14ac:dyDescent="0.25">
      <c r="K13029" s="36"/>
      <c r="L13029" s="37"/>
      <c r="M13029" s="37"/>
      <c r="N13029" s="37"/>
      <c r="O13029" s="37"/>
      <c r="P13029" s="36"/>
      <c r="S13029" s="36"/>
      <c r="T13029" s="36"/>
      <c r="U13029" s="36"/>
      <c r="V13029" s="36"/>
    </row>
    <row r="13030" spans="11:22" x14ac:dyDescent="0.25">
      <c r="K13030" s="36"/>
      <c r="L13030" s="37"/>
      <c r="M13030" s="37"/>
      <c r="N13030" s="37"/>
      <c r="O13030" s="37"/>
      <c r="P13030" s="36"/>
      <c r="S13030" s="36"/>
      <c r="T13030" s="36"/>
      <c r="U13030" s="36"/>
      <c r="V13030" s="36"/>
    </row>
    <row r="13031" spans="11:22" x14ac:dyDescent="0.25">
      <c r="K13031" s="36"/>
      <c r="L13031" s="37"/>
      <c r="M13031" s="37"/>
      <c r="N13031" s="37"/>
      <c r="O13031" s="37"/>
      <c r="P13031" s="36"/>
      <c r="S13031" s="36"/>
      <c r="T13031" s="36"/>
      <c r="U13031" s="36"/>
      <c r="V13031" s="36"/>
    </row>
    <row r="13032" spans="11:22" x14ac:dyDescent="0.25">
      <c r="K13032" s="36"/>
      <c r="L13032" s="37"/>
      <c r="M13032" s="37"/>
      <c r="N13032" s="37"/>
      <c r="O13032" s="37"/>
      <c r="P13032" s="36"/>
      <c r="S13032" s="36"/>
      <c r="T13032" s="36"/>
      <c r="U13032" s="36"/>
      <c r="V13032" s="36"/>
    </row>
    <row r="13033" spans="11:22" x14ac:dyDescent="0.25">
      <c r="K13033" s="36"/>
      <c r="L13033" s="37"/>
      <c r="M13033" s="37"/>
      <c r="N13033" s="37"/>
      <c r="O13033" s="37"/>
      <c r="P13033" s="36"/>
      <c r="S13033" s="36"/>
      <c r="T13033" s="36"/>
      <c r="U13033" s="36"/>
      <c r="V13033" s="36"/>
    </row>
    <row r="13034" spans="11:22" x14ac:dyDescent="0.25">
      <c r="K13034" s="36"/>
      <c r="L13034" s="37"/>
      <c r="M13034" s="37"/>
      <c r="N13034" s="37"/>
      <c r="O13034" s="37"/>
      <c r="P13034" s="36"/>
      <c r="S13034" s="36"/>
      <c r="T13034" s="36"/>
      <c r="U13034" s="36"/>
      <c r="V13034" s="36"/>
    </row>
    <row r="13035" spans="11:22" x14ac:dyDescent="0.25">
      <c r="K13035" s="36"/>
      <c r="L13035" s="37"/>
      <c r="M13035" s="37"/>
      <c r="N13035" s="37"/>
      <c r="O13035" s="37"/>
      <c r="P13035" s="36"/>
      <c r="S13035" s="36"/>
      <c r="T13035" s="36"/>
      <c r="U13035" s="36"/>
      <c r="V13035" s="36"/>
    </row>
    <row r="13036" spans="11:22" x14ac:dyDescent="0.25">
      <c r="K13036" s="36"/>
      <c r="L13036" s="37"/>
      <c r="M13036" s="37"/>
      <c r="N13036" s="37"/>
      <c r="O13036" s="37"/>
      <c r="P13036" s="36"/>
      <c r="S13036" s="36"/>
      <c r="T13036" s="36"/>
      <c r="U13036" s="36"/>
      <c r="V13036" s="36"/>
    </row>
    <row r="13037" spans="11:22" x14ac:dyDescent="0.25">
      <c r="K13037" s="36"/>
      <c r="L13037" s="37"/>
      <c r="M13037" s="37"/>
      <c r="N13037" s="37"/>
      <c r="O13037" s="37"/>
      <c r="P13037" s="36"/>
      <c r="S13037" s="36"/>
      <c r="T13037" s="36"/>
      <c r="U13037" s="36"/>
      <c r="V13037" s="36"/>
    </row>
    <row r="13038" spans="11:22" x14ac:dyDescent="0.25">
      <c r="K13038" s="36"/>
      <c r="L13038" s="37"/>
      <c r="M13038" s="37"/>
      <c r="N13038" s="37"/>
      <c r="O13038" s="37"/>
      <c r="P13038" s="36"/>
      <c r="S13038" s="36"/>
      <c r="T13038" s="36"/>
      <c r="U13038" s="36"/>
      <c r="V13038" s="36"/>
    </row>
    <row r="13039" spans="11:22" x14ac:dyDescent="0.25">
      <c r="K13039" s="36"/>
      <c r="L13039" s="37"/>
      <c r="M13039" s="37"/>
      <c r="N13039" s="37"/>
      <c r="O13039" s="37"/>
      <c r="P13039" s="36"/>
      <c r="S13039" s="36"/>
      <c r="T13039" s="36"/>
      <c r="U13039" s="36"/>
      <c r="V13039" s="36"/>
    </row>
    <row r="13040" spans="11:22" x14ac:dyDescent="0.25">
      <c r="K13040" s="36"/>
      <c r="L13040" s="37"/>
      <c r="M13040" s="37"/>
      <c r="N13040" s="37"/>
      <c r="O13040" s="37"/>
      <c r="P13040" s="36"/>
      <c r="S13040" s="36"/>
      <c r="T13040" s="36"/>
      <c r="U13040" s="36"/>
      <c r="V13040" s="36"/>
    </row>
    <row r="13041" spans="11:22" x14ac:dyDescent="0.25">
      <c r="K13041" s="36"/>
      <c r="L13041" s="37"/>
      <c r="M13041" s="37"/>
      <c r="N13041" s="37"/>
      <c r="O13041" s="37"/>
      <c r="P13041" s="36"/>
      <c r="S13041" s="36"/>
      <c r="T13041" s="36"/>
      <c r="U13041" s="36"/>
      <c r="V13041" s="36"/>
    </row>
    <row r="13042" spans="11:22" x14ac:dyDescent="0.25">
      <c r="K13042" s="36"/>
      <c r="L13042" s="37"/>
      <c r="M13042" s="37"/>
      <c r="N13042" s="37"/>
      <c r="O13042" s="37"/>
      <c r="P13042" s="36"/>
      <c r="S13042" s="36"/>
      <c r="T13042" s="36"/>
      <c r="U13042" s="36"/>
      <c r="V13042" s="36"/>
    </row>
    <row r="13043" spans="11:22" x14ac:dyDescent="0.25">
      <c r="K13043" s="36"/>
      <c r="L13043" s="37"/>
      <c r="M13043" s="37"/>
      <c r="N13043" s="37"/>
      <c r="O13043" s="37"/>
      <c r="P13043" s="36"/>
      <c r="S13043" s="36"/>
      <c r="T13043" s="36"/>
      <c r="U13043" s="36"/>
      <c r="V13043" s="36"/>
    </row>
    <row r="13044" spans="11:22" x14ac:dyDescent="0.25">
      <c r="K13044" s="36"/>
      <c r="L13044" s="37"/>
      <c r="M13044" s="37"/>
      <c r="N13044" s="37"/>
      <c r="O13044" s="37"/>
      <c r="P13044" s="36"/>
      <c r="S13044" s="36"/>
      <c r="T13044" s="36"/>
      <c r="U13044" s="36"/>
      <c r="V13044" s="36"/>
    </row>
    <row r="13045" spans="11:22" x14ac:dyDescent="0.25">
      <c r="K13045" s="36"/>
      <c r="L13045" s="37"/>
      <c r="M13045" s="37"/>
      <c r="N13045" s="37"/>
      <c r="O13045" s="37"/>
      <c r="P13045" s="36"/>
      <c r="S13045" s="36"/>
      <c r="T13045" s="36"/>
      <c r="U13045" s="36"/>
      <c r="V13045" s="36"/>
    </row>
    <row r="13046" spans="11:22" x14ac:dyDescent="0.25">
      <c r="K13046" s="36"/>
      <c r="L13046" s="37"/>
      <c r="M13046" s="37"/>
      <c r="N13046" s="37"/>
      <c r="O13046" s="37"/>
      <c r="P13046" s="36"/>
      <c r="S13046" s="36"/>
      <c r="T13046" s="36"/>
      <c r="U13046" s="36"/>
      <c r="V13046" s="36"/>
    </row>
    <row r="13047" spans="11:22" x14ac:dyDescent="0.25">
      <c r="K13047" s="36"/>
      <c r="L13047" s="37"/>
      <c r="M13047" s="37"/>
      <c r="N13047" s="37"/>
      <c r="O13047" s="37"/>
      <c r="P13047" s="36"/>
      <c r="S13047" s="36"/>
      <c r="T13047" s="36"/>
      <c r="U13047" s="36"/>
      <c r="V13047" s="36"/>
    </row>
    <row r="13048" spans="11:22" x14ac:dyDescent="0.25">
      <c r="K13048" s="36"/>
      <c r="L13048" s="37"/>
      <c r="M13048" s="37"/>
      <c r="N13048" s="37"/>
      <c r="O13048" s="37"/>
      <c r="P13048" s="36"/>
      <c r="S13048" s="36"/>
      <c r="T13048" s="36"/>
      <c r="U13048" s="36"/>
      <c r="V13048" s="36"/>
    </row>
    <row r="13049" spans="11:22" x14ac:dyDescent="0.25">
      <c r="K13049" s="36"/>
      <c r="L13049" s="37"/>
      <c r="M13049" s="37"/>
      <c r="N13049" s="37"/>
      <c r="O13049" s="37"/>
      <c r="P13049" s="36"/>
      <c r="S13049" s="36"/>
      <c r="T13049" s="36"/>
      <c r="U13049" s="36"/>
      <c r="V13049" s="36"/>
    </row>
    <row r="13050" spans="11:22" x14ac:dyDescent="0.25">
      <c r="K13050" s="36"/>
      <c r="L13050" s="37"/>
      <c r="M13050" s="37"/>
      <c r="N13050" s="37"/>
      <c r="O13050" s="37"/>
      <c r="P13050" s="36"/>
      <c r="S13050" s="36"/>
      <c r="T13050" s="36"/>
      <c r="U13050" s="36"/>
      <c r="V13050" s="36"/>
    </row>
    <row r="13051" spans="11:22" x14ac:dyDescent="0.25">
      <c r="K13051" s="36"/>
      <c r="L13051" s="37"/>
      <c r="M13051" s="37"/>
      <c r="N13051" s="37"/>
      <c r="O13051" s="37"/>
      <c r="P13051" s="36"/>
      <c r="S13051" s="36"/>
      <c r="T13051" s="36"/>
      <c r="U13051" s="36"/>
      <c r="V13051" s="36"/>
    </row>
    <row r="13052" spans="11:22" x14ac:dyDescent="0.25">
      <c r="K13052" s="36"/>
      <c r="L13052" s="37"/>
      <c r="M13052" s="37"/>
      <c r="N13052" s="37"/>
      <c r="O13052" s="37"/>
      <c r="P13052" s="36"/>
      <c r="S13052" s="36"/>
      <c r="T13052" s="36"/>
      <c r="U13052" s="36"/>
      <c r="V13052" s="36"/>
    </row>
    <row r="13053" spans="11:22" x14ac:dyDescent="0.25">
      <c r="K13053" s="36"/>
      <c r="L13053" s="37"/>
      <c r="M13053" s="37"/>
      <c r="N13053" s="37"/>
      <c r="O13053" s="37"/>
      <c r="P13053" s="36"/>
      <c r="S13053" s="36"/>
      <c r="T13053" s="36"/>
      <c r="U13053" s="36"/>
      <c r="V13053" s="36"/>
    </row>
    <row r="13054" spans="11:22" x14ac:dyDescent="0.25">
      <c r="K13054" s="36"/>
      <c r="L13054" s="37"/>
      <c r="M13054" s="37"/>
      <c r="N13054" s="37"/>
      <c r="O13054" s="37"/>
      <c r="P13054" s="36"/>
      <c r="S13054" s="36"/>
      <c r="T13054" s="36"/>
      <c r="U13054" s="36"/>
      <c r="V13054" s="36"/>
    </row>
    <row r="13055" spans="11:22" x14ac:dyDescent="0.25">
      <c r="K13055" s="36"/>
      <c r="L13055" s="37"/>
      <c r="M13055" s="37"/>
      <c r="N13055" s="37"/>
      <c r="O13055" s="37"/>
      <c r="P13055" s="36"/>
      <c r="S13055" s="36"/>
      <c r="T13055" s="36"/>
      <c r="U13055" s="36"/>
      <c r="V13055" s="36"/>
    </row>
    <row r="13056" spans="11:22" x14ac:dyDescent="0.25">
      <c r="K13056" s="36"/>
      <c r="L13056" s="37"/>
      <c r="M13056" s="37"/>
      <c r="N13056" s="37"/>
      <c r="O13056" s="37"/>
      <c r="P13056" s="36"/>
      <c r="S13056" s="36"/>
      <c r="T13056" s="36"/>
      <c r="U13056" s="36"/>
      <c r="V13056" s="36"/>
    </row>
    <row r="13057" spans="11:22" x14ac:dyDescent="0.25">
      <c r="K13057" s="36"/>
      <c r="L13057" s="37"/>
      <c r="M13057" s="37"/>
      <c r="N13057" s="37"/>
      <c r="O13057" s="37"/>
      <c r="P13057" s="36"/>
      <c r="S13057" s="36"/>
      <c r="T13057" s="36"/>
      <c r="U13057" s="36"/>
      <c r="V13057" s="36"/>
    </row>
    <row r="13058" spans="11:22" x14ac:dyDescent="0.25">
      <c r="K13058" s="36"/>
      <c r="L13058" s="37"/>
      <c r="M13058" s="37"/>
      <c r="N13058" s="37"/>
      <c r="O13058" s="37"/>
      <c r="P13058" s="36"/>
      <c r="S13058" s="36"/>
      <c r="T13058" s="36"/>
      <c r="U13058" s="36"/>
      <c r="V13058" s="36"/>
    </row>
    <row r="13059" spans="11:22" x14ac:dyDescent="0.25">
      <c r="K13059" s="36"/>
      <c r="L13059" s="37"/>
      <c r="M13059" s="37"/>
      <c r="N13059" s="37"/>
      <c r="O13059" s="37"/>
      <c r="P13059" s="36"/>
      <c r="S13059" s="36"/>
      <c r="T13059" s="36"/>
      <c r="U13059" s="36"/>
      <c r="V13059" s="36"/>
    </row>
    <row r="13060" spans="11:22" x14ac:dyDescent="0.25">
      <c r="K13060" s="36"/>
      <c r="L13060" s="37"/>
      <c r="M13060" s="37"/>
      <c r="N13060" s="37"/>
      <c r="O13060" s="37"/>
      <c r="P13060" s="36"/>
      <c r="S13060" s="36"/>
      <c r="T13060" s="36"/>
      <c r="U13060" s="36"/>
      <c r="V13060" s="36"/>
    </row>
    <row r="13061" spans="11:22" x14ac:dyDescent="0.25">
      <c r="K13061" s="36"/>
      <c r="L13061" s="37"/>
      <c r="M13061" s="37"/>
      <c r="N13061" s="37"/>
      <c r="O13061" s="37"/>
      <c r="P13061" s="36"/>
      <c r="S13061" s="36"/>
      <c r="T13061" s="36"/>
      <c r="U13061" s="36"/>
      <c r="V13061" s="36"/>
    </row>
    <row r="13062" spans="11:22" x14ac:dyDescent="0.25">
      <c r="K13062" s="36"/>
      <c r="L13062" s="37"/>
      <c r="M13062" s="37"/>
      <c r="N13062" s="37"/>
      <c r="O13062" s="37"/>
      <c r="P13062" s="36"/>
      <c r="S13062" s="36"/>
      <c r="T13062" s="36"/>
      <c r="U13062" s="36"/>
      <c r="V13062" s="36"/>
    </row>
    <row r="13063" spans="11:22" x14ac:dyDescent="0.25">
      <c r="K13063" s="36"/>
      <c r="L13063" s="37"/>
      <c r="M13063" s="37"/>
      <c r="N13063" s="37"/>
      <c r="O13063" s="37"/>
      <c r="P13063" s="36"/>
      <c r="S13063" s="36"/>
      <c r="T13063" s="36"/>
      <c r="U13063" s="36"/>
      <c r="V13063" s="36"/>
    </row>
    <row r="13064" spans="11:22" x14ac:dyDescent="0.25">
      <c r="K13064" s="36"/>
      <c r="L13064" s="37"/>
      <c r="M13064" s="37"/>
      <c r="N13064" s="37"/>
      <c r="O13064" s="37"/>
      <c r="P13064" s="36"/>
      <c r="S13064" s="36"/>
      <c r="T13064" s="36"/>
      <c r="U13064" s="36"/>
      <c r="V13064" s="36"/>
    </row>
    <row r="13065" spans="11:22" x14ac:dyDescent="0.25">
      <c r="K13065" s="36"/>
      <c r="L13065" s="37"/>
      <c r="M13065" s="37"/>
      <c r="N13065" s="37"/>
      <c r="O13065" s="37"/>
      <c r="P13065" s="36"/>
      <c r="S13065" s="36"/>
      <c r="T13065" s="36"/>
      <c r="U13065" s="36"/>
      <c r="V13065" s="36"/>
    </row>
    <row r="13066" spans="11:22" x14ac:dyDescent="0.25">
      <c r="K13066" s="36"/>
      <c r="L13066" s="37"/>
      <c r="M13066" s="37"/>
      <c r="N13066" s="37"/>
      <c r="O13066" s="37"/>
      <c r="P13066" s="36"/>
      <c r="S13066" s="36"/>
      <c r="T13066" s="36"/>
      <c r="U13066" s="36"/>
      <c r="V13066" s="36"/>
    </row>
    <row r="13067" spans="11:22" x14ac:dyDescent="0.25">
      <c r="K13067" s="36"/>
      <c r="L13067" s="37"/>
      <c r="M13067" s="37"/>
      <c r="N13067" s="37"/>
      <c r="O13067" s="37"/>
      <c r="P13067" s="36"/>
      <c r="S13067" s="36"/>
      <c r="T13067" s="36"/>
      <c r="U13067" s="36"/>
      <c r="V13067" s="36"/>
    </row>
    <row r="13068" spans="11:22" x14ac:dyDescent="0.25">
      <c r="K13068" s="36"/>
      <c r="L13068" s="37"/>
      <c r="M13068" s="37"/>
      <c r="N13068" s="37"/>
      <c r="O13068" s="37"/>
      <c r="P13068" s="36"/>
      <c r="S13068" s="36"/>
      <c r="T13068" s="36"/>
      <c r="U13068" s="36"/>
      <c r="V13068" s="36"/>
    </row>
    <row r="13069" spans="11:22" x14ac:dyDescent="0.25">
      <c r="K13069" s="36"/>
      <c r="L13069" s="37"/>
      <c r="M13069" s="37"/>
      <c r="N13069" s="37"/>
      <c r="O13069" s="37"/>
      <c r="P13069" s="36"/>
      <c r="S13069" s="36"/>
      <c r="T13069" s="36"/>
      <c r="U13069" s="36"/>
      <c r="V13069" s="36"/>
    </row>
    <row r="13070" spans="11:22" x14ac:dyDescent="0.25">
      <c r="K13070" s="36"/>
      <c r="L13070" s="37"/>
      <c r="M13070" s="37"/>
      <c r="N13070" s="37"/>
      <c r="O13070" s="37"/>
      <c r="P13070" s="36"/>
      <c r="S13070" s="36"/>
      <c r="T13070" s="36"/>
      <c r="U13070" s="36"/>
      <c r="V13070" s="36"/>
    </row>
    <row r="13071" spans="11:22" x14ac:dyDescent="0.25">
      <c r="K13071" s="36"/>
      <c r="L13071" s="37"/>
      <c r="M13071" s="37"/>
      <c r="N13071" s="37"/>
      <c r="O13071" s="37"/>
      <c r="P13071" s="36"/>
      <c r="S13071" s="36"/>
      <c r="T13071" s="36"/>
      <c r="U13071" s="36"/>
      <c r="V13071" s="36"/>
    </row>
    <row r="13072" spans="11:22" x14ac:dyDescent="0.25">
      <c r="K13072" s="36"/>
      <c r="L13072" s="37"/>
      <c r="M13072" s="37"/>
      <c r="N13072" s="37"/>
      <c r="O13072" s="37"/>
      <c r="P13072" s="36"/>
      <c r="S13072" s="36"/>
      <c r="T13072" s="36"/>
      <c r="U13072" s="36"/>
      <c r="V13072" s="36"/>
    </row>
    <row r="13073" spans="11:22" x14ac:dyDescent="0.25">
      <c r="K13073" s="36"/>
      <c r="L13073" s="37"/>
      <c r="M13073" s="37"/>
      <c r="N13073" s="37"/>
      <c r="O13073" s="37"/>
      <c r="P13073" s="36"/>
      <c r="S13073" s="36"/>
      <c r="T13073" s="36"/>
      <c r="U13073" s="36"/>
      <c r="V13073" s="36"/>
    </row>
    <row r="13074" spans="11:22" x14ac:dyDescent="0.25">
      <c r="K13074" s="36"/>
      <c r="L13074" s="37"/>
      <c r="M13074" s="37"/>
      <c r="N13074" s="37"/>
      <c r="O13074" s="37"/>
      <c r="P13074" s="36"/>
      <c r="S13074" s="36"/>
      <c r="T13074" s="36"/>
      <c r="U13074" s="36"/>
      <c r="V13074" s="36"/>
    </row>
    <row r="13075" spans="11:22" x14ac:dyDescent="0.25">
      <c r="K13075" s="36"/>
      <c r="L13075" s="37"/>
      <c r="M13075" s="37"/>
      <c r="N13075" s="37"/>
      <c r="O13075" s="37"/>
      <c r="P13075" s="36"/>
      <c r="S13075" s="36"/>
      <c r="T13075" s="36"/>
      <c r="U13075" s="36"/>
      <c r="V13075" s="36"/>
    </row>
    <row r="13076" spans="11:22" x14ac:dyDescent="0.25">
      <c r="K13076" s="36"/>
      <c r="L13076" s="37"/>
      <c r="M13076" s="37"/>
      <c r="N13076" s="37"/>
      <c r="O13076" s="37"/>
      <c r="P13076" s="36"/>
      <c r="S13076" s="36"/>
      <c r="T13076" s="36"/>
      <c r="U13076" s="36"/>
      <c r="V13076" s="36"/>
    </row>
    <row r="13077" spans="11:22" x14ac:dyDescent="0.25">
      <c r="K13077" s="36"/>
      <c r="L13077" s="37"/>
      <c r="M13077" s="37"/>
      <c r="N13077" s="37"/>
      <c r="O13077" s="37"/>
      <c r="P13077" s="36"/>
      <c r="S13077" s="36"/>
      <c r="T13077" s="36"/>
      <c r="U13077" s="36"/>
      <c r="V13077" s="36"/>
    </row>
    <row r="13078" spans="11:22" x14ac:dyDescent="0.25">
      <c r="K13078" s="36"/>
      <c r="L13078" s="37"/>
      <c r="M13078" s="37"/>
      <c r="N13078" s="37"/>
      <c r="O13078" s="37"/>
      <c r="P13078" s="36"/>
      <c r="S13078" s="36"/>
      <c r="T13078" s="36"/>
      <c r="U13078" s="36"/>
      <c r="V13078" s="36"/>
    </row>
    <row r="13079" spans="11:22" x14ac:dyDescent="0.25">
      <c r="K13079" s="36"/>
      <c r="L13079" s="37"/>
      <c r="M13079" s="37"/>
      <c r="N13079" s="37"/>
      <c r="O13079" s="37"/>
      <c r="P13079" s="36"/>
      <c r="S13079" s="36"/>
      <c r="T13079" s="36"/>
      <c r="U13079" s="36"/>
      <c r="V13079" s="36"/>
    </row>
    <row r="13080" spans="11:22" x14ac:dyDescent="0.25">
      <c r="K13080" s="36"/>
      <c r="L13080" s="37"/>
      <c r="M13080" s="37"/>
      <c r="N13080" s="37"/>
      <c r="O13080" s="37"/>
      <c r="P13080" s="36"/>
      <c r="S13080" s="36"/>
      <c r="T13080" s="36"/>
      <c r="U13080" s="36"/>
      <c r="V13080" s="36"/>
    </row>
    <row r="13081" spans="11:22" x14ac:dyDescent="0.25">
      <c r="K13081" s="36"/>
      <c r="L13081" s="37"/>
      <c r="M13081" s="37"/>
      <c r="N13081" s="37"/>
      <c r="O13081" s="37"/>
      <c r="P13081" s="36"/>
      <c r="S13081" s="36"/>
      <c r="T13081" s="36"/>
      <c r="U13081" s="36"/>
      <c r="V13081" s="36"/>
    </row>
    <row r="13082" spans="11:22" x14ac:dyDescent="0.25">
      <c r="K13082" s="36"/>
      <c r="L13082" s="37"/>
      <c r="M13082" s="37"/>
      <c r="N13082" s="37"/>
      <c r="O13082" s="37"/>
      <c r="P13082" s="36"/>
      <c r="S13082" s="36"/>
      <c r="T13082" s="36"/>
      <c r="U13082" s="36"/>
      <c r="V13082" s="36"/>
    </row>
    <row r="13083" spans="11:22" x14ac:dyDescent="0.25">
      <c r="K13083" s="36"/>
      <c r="L13083" s="37"/>
      <c r="M13083" s="37"/>
      <c r="N13083" s="37"/>
      <c r="O13083" s="37"/>
      <c r="P13083" s="36"/>
      <c r="S13083" s="36"/>
      <c r="T13083" s="36"/>
      <c r="U13083" s="36"/>
      <c r="V13083" s="36"/>
    </row>
    <row r="13084" spans="11:22" x14ac:dyDescent="0.25">
      <c r="K13084" s="36"/>
      <c r="L13084" s="37"/>
      <c r="M13084" s="37"/>
      <c r="N13084" s="37"/>
      <c r="O13084" s="37"/>
      <c r="P13084" s="36"/>
      <c r="S13084" s="36"/>
      <c r="T13084" s="36"/>
      <c r="U13084" s="36"/>
      <c r="V13084" s="36"/>
    </row>
    <row r="13085" spans="11:22" x14ac:dyDescent="0.25">
      <c r="K13085" s="36"/>
      <c r="L13085" s="37"/>
      <c r="M13085" s="37"/>
      <c r="N13085" s="37"/>
      <c r="O13085" s="37"/>
      <c r="P13085" s="36"/>
      <c r="S13085" s="36"/>
      <c r="T13085" s="36"/>
      <c r="U13085" s="36"/>
      <c r="V13085" s="36"/>
    </row>
    <row r="13086" spans="11:22" x14ac:dyDescent="0.25">
      <c r="K13086" s="36"/>
      <c r="L13086" s="37"/>
      <c r="M13086" s="37"/>
      <c r="N13086" s="37"/>
      <c r="O13086" s="37"/>
      <c r="P13086" s="36"/>
      <c r="S13086" s="36"/>
      <c r="T13086" s="36"/>
      <c r="U13086" s="36"/>
      <c r="V13086" s="36"/>
    </row>
    <row r="13087" spans="11:22" x14ac:dyDescent="0.25">
      <c r="K13087" s="36"/>
      <c r="L13087" s="37"/>
      <c r="M13087" s="37"/>
      <c r="N13087" s="37"/>
      <c r="O13087" s="37"/>
      <c r="P13087" s="36"/>
      <c r="S13087" s="36"/>
      <c r="T13087" s="36"/>
      <c r="U13087" s="36"/>
      <c r="V13087" s="36"/>
    </row>
    <row r="13088" spans="11:22" x14ac:dyDescent="0.25">
      <c r="K13088" s="36"/>
      <c r="L13088" s="37"/>
      <c r="M13088" s="37"/>
      <c r="N13088" s="37"/>
      <c r="O13088" s="37"/>
      <c r="P13088" s="36"/>
      <c r="S13088" s="36"/>
      <c r="T13088" s="36"/>
      <c r="U13088" s="36"/>
      <c r="V13088" s="36"/>
    </row>
    <row r="13089" spans="11:22" x14ac:dyDescent="0.25">
      <c r="K13089" s="36"/>
      <c r="L13089" s="37"/>
      <c r="M13089" s="37"/>
      <c r="N13089" s="37"/>
      <c r="O13089" s="37"/>
      <c r="P13089" s="36"/>
      <c r="S13089" s="36"/>
      <c r="T13089" s="36"/>
      <c r="U13089" s="36"/>
      <c r="V13089" s="36"/>
    </row>
    <row r="13090" spans="11:22" x14ac:dyDescent="0.25">
      <c r="K13090" s="36"/>
      <c r="L13090" s="37"/>
      <c r="M13090" s="37"/>
      <c r="N13090" s="37"/>
      <c r="O13090" s="37"/>
      <c r="P13090" s="36"/>
      <c r="S13090" s="36"/>
      <c r="T13090" s="36"/>
      <c r="U13090" s="36"/>
      <c r="V13090" s="36"/>
    </row>
    <row r="13091" spans="11:22" x14ac:dyDescent="0.25">
      <c r="K13091" s="36"/>
      <c r="L13091" s="37"/>
      <c r="M13091" s="37"/>
      <c r="N13091" s="37"/>
      <c r="O13091" s="37"/>
      <c r="P13091" s="36"/>
      <c r="S13091" s="36"/>
      <c r="T13091" s="36"/>
      <c r="U13091" s="36"/>
      <c r="V13091" s="36"/>
    </row>
    <row r="13092" spans="11:22" x14ac:dyDescent="0.25">
      <c r="K13092" s="36"/>
      <c r="L13092" s="37"/>
      <c r="M13092" s="37"/>
      <c r="N13092" s="37"/>
      <c r="O13092" s="37"/>
      <c r="P13092" s="36"/>
      <c r="S13092" s="36"/>
      <c r="T13092" s="36"/>
      <c r="U13092" s="36"/>
      <c r="V13092" s="36"/>
    </row>
    <row r="13093" spans="11:22" x14ac:dyDescent="0.25">
      <c r="K13093" s="36"/>
      <c r="L13093" s="37"/>
      <c r="M13093" s="37"/>
      <c r="N13093" s="37"/>
      <c r="O13093" s="37"/>
      <c r="P13093" s="36"/>
      <c r="S13093" s="36"/>
      <c r="T13093" s="36"/>
      <c r="U13093" s="36"/>
      <c r="V13093" s="36"/>
    </row>
    <row r="13094" spans="11:22" x14ac:dyDescent="0.25">
      <c r="K13094" s="36"/>
      <c r="L13094" s="37"/>
      <c r="M13094" s="37"/>
      <c r="N13094" s="37"/>
      <c r="O13094" s="37"/>
      <c r="P13094" s="36"/>
      <c r="S13094" s="36"/>
      <c r="T13094" s="36"/>
      <c r="U13094" s="36"/>
      <c r="V13094" s="36"/>
    </row>
    <row r="13095" spans="11:22" x14ac:dyDescent="0.25">
      <c r="K13095" s="36"/>
      <c r="L13095" s="37"/>
      <c r="M13095" s="37"/>
      <c r="N13095" s="37"/>
      <c r="O13095" s="37"/>
      <c r="P13095" s="36"/>
      <c r="S13095" s="36"/>
      <c r="T13095" s="36"/>
      <c r="U13095" s="36"/>
      <c r="V13095" s="36"/>
    </row>
    <row r="13096" spans="11:22" x14ac:dyDescent="0.25">
      <c r="K13096" s="36"/>
      <c r="L13096" s="37"/>
      <c r="M13096" s="37"/>
      <c r="N13096" s="37"/>
      <c r="O13096" s="37"/>
      <c r="P13096" s="36"/>
      <c r="S13096" s="36"/>
      <c r="T13096" s="36"/>
      <c r="U13096" s="36"/>
      <c r="V13096" s="36"/>
    </row>
    <row r="13097" spans="11:22" x14ac:dyDescent="0.25">
      <c r="K13097" s="36"/>
      <c r="L13097" s="37"/>
      <c r="M13097" s="37"/>
      <c r="N13097" s="37"/>
      <c r="O13097" s="37"/>
      <c r="P13097" s="36"/>
      <c r="S13097" s="36"/>
      <c r="T13097" s="36"/>
      <c r="U13097" s="36"/>
      <c r="V13097" s="36"/>
    </row>
    <row r="13098" spans="11:22" x14ac:dyDescent="0.25">
      <c r="K13098" s="36"/>
      <c r="L13098" s="37"/>
      <c r="M13098" s="37"/>
      <c r="N13098" s="37"/>
      <c r="O13098" s="37"/>
      <c r="P13098" s="36"/>
      <c r="S13098" s="36"/>
      <c r="T13098" s="36"/>
      <c r="U13098" s="36"/>
      <c r="V13098" s="36"/>
    </row>
    <row r="13099" spans="11:22" x14ac:dyDescent="0.25">
      <c r="K13099" s="36"/>
      <c r="L13099" s="37"/>
      <c r="M13099" s="37"/>
      <c r="N13099" s="37"/>
      <c r="O13099" s="37"/>
      <c r="P13099" s="36"/>
      <c r="S13099" s="36"/>
      <c r="T13099" s="36"/>
      <c r="U13099" s="36"/>
      <c r="V13099" s="36"/>
    </row>
    <row r="13100" spans="11:22" x14ac:dyDescent="0.25">
      <c r="K13100" s="36"/>
      <c r="L13100" s="37"/>
      <c r="M13100" s="37"/>
      <c r="N13100" s="37"/>
      <c r="O13100" s="37"/>
      <c r="P13100" s="36"/>
      <c r="S13100" s="36"/>
      <c r="T13100" s="36"/>
      <c r="U13100" s="36"/>
      <c r="V13100" s="36"/>
    </row>
    <row r="13101" spans="11:22" x14ac:dyDescent="0.25">
      <c r="K13101" s="36"/>
      <c r="L13101" s="37"/>
      <c r="M13101" s="37"/>
      <c r="N13101" s="37"/>
      <c r="O13101" s="37"/>
      <c r="P13101" s="36"/>
      <c r="S13101" s="36"/>
      <c r="T13101" s="36"/>
      <c r="U13101" s="36"/>
      <c r="V13101" s="36"/>
    </row>
    <row r="13102" spans="11:22" x14ac:dyDescent="0.25">
      <c r="K13102" s="36"/>
      <c r="L13102" s="37"/>
      <c r="M13102" s="37"/>
      <c r="N13102" s="37"/>
      <c r="O13102" s="37"/>
      <c r="P13102" s="36"/>
      <c r="S13102" s="36"/>
      <c r="T13102" s="36"/>
      <c r="U13102" s="36"/>
      <c r="V13102" s="36"/>
    </row>
    <row r="13103" spans="11:22" x14ac:dyDescent="0.25">
      <c r="K13103" s="36"/>
      <c r="L13103" s="37"/>
      <c r="M13103" s="37"/>
      <c r="N13103" s="37"/>
      <c r="O13103" s="37"/>
      <c r="P13103" s="36"/>
      <c r="S13103" s="36"/>
      <c r="T13103" s="36"/>
      <c r="U13103" s="36"/>
      <c r="V13103" s="36"/>
    </row>
    <row r="13104" spans="11:22" x14ac:dyDescent="0.25">
      <c r="K13104" s="36"/>
      <c r="L13104" s="37"/>
      <c r="M13104" s="37"/>
      <c r="N13104" s="37"/>
      <c r="O13104" s="37"/>
      <c r="P13104" s="36"/>
      <c r="S13104" s="36"/>
      <c r="T13104" s="36"/>
      <c r="U13104" s="36"/>
      <c r="V13104" s="36"/>
    </row>
    <row r="13105" spans="11:22" x14ac:dyDescent="0.25">
      <c r="K13105" s="36"/>
      <c r="L13105" s="37"/>
      <c r="M13105" s="37"/>
      <c r="N13105" s="37"/>
      <c r="O13105" s="37"/>
      <c r="P13105" s="36"/>
      <c r="S13105" s="36"/>
      <c r="T13105" s="36"/>
      <c r="U13105" s="36"/>
      <c r="V13105" s="36"/>
    </row>
    <row r="13106" spans="11:22" x14ac:dyDescent="0.25">
      <c r="K13106" s="36"/>
      <c r="L13106" s="37"/>
      <c r="M13106" s="37"/>
      <c r="N13106" s="37"/>
      <c r="O13106" s="37"/>
      <c r="P13106" s="36"/>
      <c r="S13106" s="36"/>
      <c r="T13106" s="36"/>
      <c r="U13106" s="36"/>
      <c r="V13106" s="36"/>
    </row>
    <row r="13107" spans="11:22" x14ac:dyDescent="0.25">
      <c r="K13107" s="36"/>
      <c r="L13107" s="37"/>
      <c r="M13107" s="37"/>
      <c r="N13107" s="37"/>
      <c r="O13107" s="37"/>
      <c r="P13107" s="36"/>
      <c r="S13107" s="36"/>
      <c r="T13107" s="36"/>
      <c r="U13107" s="36"/>
      <c r="V13107" s="36"/>
    </row>
    <row r="13108" spans="11:22" x14ac:dyDescent="0.25">
      <c r="K13108" s="36"/>
      <c r="L13108" s="37"/>
      <c r="M13108" s="37"/>
      <c r="N13108" s="37"/>
      <c r="O13108" s="37"/>
      <c r="P13108" s="36"/>
      <c r="S13108" s="36"/>
      <c r="T13108" s="36"/>
      <c r="U13108" s="36"/>
      <c r="V13108" s="36"/>
    </row>
    <row r="13109" spans="11:22" x14ac:dyDescent="0.25">
      <c r="K13109" s="36"/>
      <c r="L13109" s="37"/>
      <c r="M13109" s="37"/>
      <c r="N13109" s="37"/>
      <c r="O13109" s="37"/>
      <c r="P13109" s="36"/>
      <c r="S13109" s="36"/>
      <c r="T13109" s="36"/>
      <c r="U13109" s="36"/>
      <c r="V13109" s="36"/>
    </row>
    <row r="13110" spans="11:22" x14ac:dyDescent="0.25">
      <c r="K13110" s="36"/>
      <c r="L13110" s="37"/>
      <c r="M13110" s="37"/>
      <c r="N13110" s="37"/>
      <c r="O13110" s="37"/>
      <c r="P13110" s="36"/>
      <c r="S13110" s="36"/>
      <c r="T13110" s="36"/>
      <c r="U13110" s="36"/>
      <c r="V13110" s="36"/>
    </row>
    <row r="13111" spans="11:22" x14ac:dyDescent="0.25">
      <c r="K13111" s="36"/>
      <c r="L13111" s="37"/>
      <c r="M13111" s="37"/>
      <c r="N13111" s="37"/>
      <c r="O13111" s="37"/>
      <c r="P13111" s="36"/>
      <c r="S13111" s="36"/>
      <c r="T13111" s="36"/>
      <c r="U13111" s="36"/>
      <c r="V13111" s="36"/>
    </row>
    <row r="13112" spans="11:22" x14ac:dyDescent="0.25">
      <c r="K13112" s="36"/>
      <c r="L13112" s="37"/>
      <c r="M13112" s="37"/>
      <c r="N13112" s="37"/>
      <c r="O13112" s="37"/>
      <c r="P13112" s="36"/>
      <c r="S13112" s="36"/>
      <c r="T13112" s="36"/>
      <c r="U13112" s="36"/>
      <c r="V13112" s="36"/>
    </row>
    <row r="13113" spans="11:22" x14ac:dyDescent="0.25">
      <c r="K13113" s="36"/>
      <c r="L13113" s="37"/>
      <c r="M13113" s="37"/>
      <c r="N13113" s="37"/>
      <c r="O13113" s="37"/>
      <c r="P13113" s="36"/>
      <c r="S13113" s="36"/>
      <c r="T13113" s="36"/>
      <c r="U13113" s="36"/>
      <c r="V13113" s="36"/>
    </row>
    <row r="13114" spans="11:22" x14ac:dyDescent="0.25">
      <c r="K13114" s="36"/>
      <c r="L13114" s="37"/>
      <c r="M13114" s="37"/>
      <c r="N13114" s="37"/>
      <c r="O13114" s="37"/>
      <c r="P13114" s="36"/>
      <c r="S13114" s="36"/>
      <c r="T13114" s="36"/>
      <c r="U13114" s="36"/>
      <c r="V13114" s="36"/>
    </row>
    <row r="13115" spans="11:22" x14ac:dyDescent="0.25">
      <c r="K13115" s="36"/>
      <c r="L13115" s="37"/>
      <c r="M13115" s="37"/>
      <c r="N13115" s="37"/>
      <c r="O13115" s="37"/>
      <c r="P13115" s="36"/>
      <c r="S13115" s="36"/>
      <c r="T13115" s="36"/>
      <c r="U13115" s="36"/>
      <c r="V13115" s="36"/>
    </row>
    <row r="13116" spans="11:22" x14ac:dyDescent="0.25">
      <c r="K13116" s="36"/>
      <c r="L13116" s="37"/>
      <c r="M13116" s="37"/>
      <c r="N13116" s="37"/>
      <c r="O13116" s="37"/>
      <c r="P13116" s="36"/>
      <c r="S13116" s="36"/>
      <c r="T13116" s="36"/>
      <c r="U13116" s="36"/>
      <c r="V13116" s="36"/>
    </row>
    <row r="13117" spans="11:22" x14ac:dyDescent="0.25">
      <c r="K13117" s="36"/>
      <c r="L13117" s="37"/>
      <c r="M13117" s="37"/>
      <c r="N13117" s="37"/>
      <c r="O13117" s="37"/>
      <c r="P13117" s="36"/>
      <c r="S13117" s="36"/>
      <c r="T13117" s="36"/>
      <c r="U13117" s="36"/>
      <c r="V13117" s="36"/>
    </row>
    <row r="13118" spans="11:22" x14ac:dyDescent="0.25">
      <c r="K13118" s="36"/>
      <c r="L13118" s="37"/>
      <c r="M13118" s="37"/>
      <c r="N13118" s="37"/>
      <c r="O13118" s="37"/>
      <c r="P13118" s="36"/>
      <c r="S13118" s="36"/>
      <c r="T13118" s="36"/>
      <c r="U13118" s="36"/>
      <c r="V13118" s="36"/>
    </row>
    <row r="13119" spans="11:22" x14ac:dyDescent="0.25">
      <c r="K13119" s="36"/>
      <c r="L13119" s="37"/>
      <c r="M13119" s="37"/>
      <c r="N13119" s="37"/>
      <c r="O13119" s="37"/>
      <c r="P13119" s="36"/>
      <c r="S13119" s="36"/>
      <c r="T13119" s="36"/>
      <c r="U13119" s="36"/>
      <c r="V13119" s="36"/>
    </row>
    <row r="13120" spans="11:22" x14ac:dyDescent="0.25">
      <c r="K13120" s="36"/>
      <c r="L13120" s="37"/>
      <c r="M13120" s="37"/>
      <c r="N13120" s="37"/>
      <c r="O13120" s="37"/>
      <c r="P13120" s="36"/>
      <c r="S13120" s="36"/>
      <c r="T13120" s="36"/>
      <c r="U13120" s="36"/>
      <c r="V13120" s="36"/>
    </row>
    <row r="13121" spans="11:22" x14ac:dyDescent="0.25">
      <c r="K13121" s="36"/>
      <c r="L13121" s="37"/>
      <c r="M13121" s="37"/>
      <c r="N13121" s="37"/>
      <c r="O13121" s="37"/>
      <c r="P13121" s="36"/>
      <c r="S13121" s="36"/>
      <c r="T13121" s="36"/>
      <c r="U13121" s="36"/>
      <c r="V13121" s="36"/>
    </row>
    <row r="13122" spans="11:22" x14ac:dyDescent="0.25">
      <c r="K13122" s="36"/>
      <c r="L13122" s="37"/>
      <c r="M13122" s="37"/>
      <c r="N13122" s="37"/>
      <c r="O13122" s="37"/>
      <c r="P13122" s="36"/>
      <c r="S13122" s="36"/>
      <c r="T13122" s="36"/>
      <c r="U13122" s="36"/>
      <c r="V13122" s="36"/>
    </row>
    <row r="13123" spans="11:22" x14ac:dyDescent="0.25">
      <c r="K13123" s="36"/>
      <c r="L13123" s="37"/>
      <c r="M13123" s="37"/>
      <c r="N13123" s="37"/>
      <c r="O13123" s="37"/>
      <c r="P13123" s="36"/>
      <c r="S13123" s="36"/>
      <c r="T13123" s="36"/>
      <c r="U13123" s="36"/>
      <c r="V13123" s="36"/>
    </row>
    <row r="13124" spans="11:22" x14ac:dyDescent="0.25">
      <c r="K13124" s="36"/>
      <c r="L13124" s="37"/>
      <c r="M13124" s="37"/>
      <c r="N13124" s="37"/>
      <c r="O13124" s="37"/>
      <c r="P13124" s="36"/>
      <c r="S13124" s="36"/>
      <c r="T13124" s="36"/>
      <c r="U13124" s="36"/>
      <c r="V13124" s="36"/>
    </row>
    <row r="13125" spans="11:22" x14ac:dyDescent="0.25">
      <c r="K13125" s="36"/>
      <c r="L13125" s="37"/>
      <c r="M13125" s="37"/>
      <c r="N13125" s="37"/>
      <c r="O13125" s="37"/>
      <c r="P13125" s="36"/>
      <c r="S13125" s="36"/>
      <c r="T13125" s="36"/>
      <c r="U13125" s="36"/>
      <c r="V13125" s="36"/>
    </row>
    <row r="13126" spans="11:22" x14ac:dyDescent="0.25">
      <c r="K13126" s="36"/>
      <c r="L13126" s="37"/>
      <c r="M13126" s="37"/>
      <c r="N13126" s="37"/>
      <c r="O13126" s="37"/>
      <c r="P13126" s="36"/>
      <c r="S13126" s="36"/>
      <c r="T13126" s="36"/>
      <c r="U13126" s="36"/>
      <c r="V13126" s="36"/>
    </row>
    <row r="13127" spans="11:22" x14ac:dyDescent="0.25">
      <c r="K13127" s="36"/>
      <c r="L13127" s="37"/>
      <c r="M13127" s="37"/>
      <c r="N13127" s="37"/>
      <c r="O13127" s="37"/>
      <c r="P13127" s="36"/>
      <c r="S13127" s="36"/>
      <c r="T13127" s="36"/>
      <c r="U13127" s="36"/>
      <c r="V13127" s="36"/>
    </row>
    <row r="13128" spans="11:22" x14ac:dyDescent="0.25">
      <c r="K13128" s="36"/>
      <c r="L13128" s="37"/>
      <c r="M13128" s="37"/>
      <c r="N13128" s="37"/>
      <c r="O13128" s="37"/>
      <c r="P13128" s="36"/>
      <c r="S13128" s="36"/>
      <c r="T13128" s="36"/>
      <c r="U13128" s="36"/>
      <c r="V13128" s="36"/>
    </row>
    <row r="13129" spans="11:22" x14ac:dyDescent="0.25">
      <c r="K13129" s="36"/>
      <c r="L13129" s="37"/>
      <c r="M13129" s="37"/>
      <c r="N13129" s="37"/>
      <c r="O13129" s="37"/>
      <c r="P13129" s="36"/>
      <c r="S13129" s="36"/>
      <c r="T13129" s="36"/>
      <c r="U13129" s="36"/>
      <c r="V13129" s="36"/>
    </row>
    <row r="13130" spans="11:22" x14ac:dyDescent="0.25">
      <c r="K13130" s="36"/>
      <c r="L13130" s="37"/>
      <c r="M13130" s="37"/>
      <c r="N13130" s="37"/>
      <c r="O13130" s="37"/>
      <c r="P13130" s="36"/>
      <c r="S13130" s="36"/>
      <c r="T13130" s="36"/>
      <c r="U13130" s="36"/>
      <c r="V13130" s="36"/>
    </row>
    <row r="13131" spans="11:22" x14ac:dyDescent="0.25">
      <c r="K13131" s="36"/>
      <c r="L13131" s="37"/>
      <c r="M13131" s="37"/>
      <c r="N13131" s="37"/>
      <c r="O13131" s="37"/>
      <c r="P13131" s="36"/>
      <c r="S13131" s="36"/>
      <c r="T13131" s="36"/>
      <c r="U13131" s="36"/>
      <c r="V13131" s="36"/>
    </row>
    <row r="13132" spans="11:22" x14ac:dyDescent="0.25">
      <c r="K13132" s="36"/>
      <c r="L13132" s="37"/>
      <c r="M13132" s="37"/>
      <c r="N13132" s="37"/>
      <c r="O13132" s="37"/>
      <c r="P13132" s="36"/>
      <c r="S13132" s="36"/>
      <c r="T13132" s="36"/>
      <c r="U13132" s="36"/>
      <c r="V13132" s="36"/>
    </row>
    <row r="13133" spans="11:22" x14ac:dyDescent="0.25">
      <c r="K13133" s="36"/>
      <c r="L13133" s="37"/>
      <c r="M13133" s="37"/>
      <c r="N13133" s="37"/>
      <c r="O13133" s="37"/>
      <c r="P13133" s="36"/>
      <c r="S13133" s="36"/>
      <c r="T13133" s="36"/>
      <c r="U13133" s="36"/>
      <c r="V13133" s="36"/>
    </row>
    <row r="13134" spans="11:22" x14ac:dyDescent="0.25">
      <c r="K13134" s="36"/>
      <c r="L13134" s="37"/>
      <c r="M13134" s="37"/>
      <c r="N13134" s="37"/>
      <c r="O13134" s="37"/>
      <c r="P13134" s="36"/>
      <c r="S13134" s="36"/>
      <c r="T13134" s="36"/>
      <c r="U13134" s="36"/>
      <c r="V13134" s="36"/>
    </row>
    <row r="13135" spans="11:22" x14ac:dyDescent="0.25">
      <c r="K13135" s="36"/>
      <c r="L13135" s="37"/>
      <c r="M13135" s="37"/>
      <c r="N13135" s="37"/>
      <c r="O13135" s="37"/>
      <c r="P13135" s="36"/>
      <c r="S13135" s="36"/>
      <c r="T13135" s="36"/>
      <c r="U13135" s="36"/>
      <c r="V13135" s="36"/>
    </row>
    <row r="13136" spans="11:22" x14ac:dyDescent="0.25">
      <c r="K13136" s="36"/>
      <c r="L13136" s="37"/>
      <c r="M13136" s="37"/>
      <c r="N13136" s="37"/>
      <c r="O13136" s="37"/>
      <c r="P13136" s="36"/>
      <c r="S13136" s="36"/>
      <c r="T13136" s="36"/>
      <c r="U13136" s="36"/>
      <c r="V13136" s="36"/>
    </row>
    <row r="13137" spans="11:22" x14ac:dyDescent="0.25">
      <c r="K13137" s="36"/>
      <c r="L13137" s="37"/>
      <c r="M13137" s="37"/>
      <c r="N13137" s="37"/>
      <c r="O13137" s="37"/>
      <c r="P13137" s="36"/>
      <c r="S13137" s="36"/>
      <c r="T13137" s="36"/>
      <c r="U13137" s="36"/>
      <c r="V13137" s="36"/>
    </row>
    <row r="13138" spans="11:22" x14ac:dyDescent="0.25">
      <c r="K13138" s="36"/>
      <c r="L13138" s="37"/>
      <c r="M13138" s="37"/>
      <c r="N13138" s="37"/>
      <c r="O13138" s="37"/>
      <c r="P13138" s="36"/>
      <c r="S13138" s="36"/>
      <c r="T13138" s="36"/>
      <c r="U13138" s="36"/>
      <c r="V13138" s="36"/>
    </row>
    <row r="13139" spans="11:22" x14ac:dyDescent="0.25">
      <c r="K13139" s="36"/>
      <c r="L13139" s="37"/>
      <c r="M13139" s="37"/>
      <c r="N13139" s="37"/>
      <c r="O13139" s="37"/>
      <c r="P13139" s="36"/>
      <c r="S13139" s="36"/>
      <c r="T13139" s="36"/>
      <c r="U13139" s="36"/>
      <c r="V13139" s="36"/>
    </row>
    <row r="13140" spans="11:22" x14ac:dyDescent="0.25">
      <c r="K13140" s="36"/>
      <c r="L13140" s="37"/>
      <c r="M13140" s="37"/>
      <c r="N13140" s="37"/>
      <c r="O13140" s="37"/>
      <c r="P13140" s="36"/>
      <c r="S13140" s="36"/>
      <c r="T13140" s="36"/>
      <c r="U13140" s="36"/>
      <c r="V13140" s="36"/>
    </row>
    <row r="13141" spans="11:22" x14ac:dyDescent="0.25">
      <c r="K13141" s="36"/>
      <c r="L13141" s="37"/>
      <c r="M13141" s="37"/>
      <c r="N13141" s="37"/>
      <c r="O13141" s="37"/>
      <c r="P13141" s="36"/>
      <c r="S13141" s="36"/>
      <c r="T13141" s="36"/>
      <c r="U13141" s="36"/>
      <c r="V13141" s="36"/>
    </row>
    <row r="13142" spans="11:22" x14ac:dyDescent="0.25">
      <c r="K13142" s="36"/>
      <c r="L13142" s="37"/>
      <c r="M13142" s="37"/>
      <c r="N13142" s="37"/>
      <c r="O13142" s="37"/>
      <c r="P13142" s="36"/>
      <c r="S13142" s="36"/>
      <c r="T13142" s="36"/>
      <c r="U13142" s="36"/>
      <c r="V13142" s="36"/>
    </row>
    <row r="13143" spans="11:22" x14ac:dyDescent="0.25">
      <c r="K13143" s="36"/>
      <c r="L13143" s="37"/>
      <c r="M13143" s="37"/>
      <c r="N13143" s="37"/>
      <c r="O13143" s="37"/>
      <c r="P13143" s="36"/>
      <c r="S13143" s="36"/>
      <c r="T13143" s="36"/>
      <c r="U13143" s="36"/>
      <c r="V13143" s="36"/>
    </row>
    <row r="13144" spans="11:22" x14ac:dyDescent="0.25">
      <c r="K13144" s="36"/>
      <c r="L13144" s="37"/>
      <c r="M13144" s="37"/>
      <c r="N13144" s="37"/>
      <c r="O13144" s="37"/>
      <c r="P13144" s="36"/>
      <c r="S13144" s="36"/>
      <c r="T13144" s="36"/>
      <c r="U13144" s="36"/>
      <c r="V13144" s="36"/>
    </row>
    <row r="13145" spans="11:22" x14ac:dyDescent="0.25">
      <c r="K13145" s="36"/>
      <c r="L13145" s="37"/>
      <c r="M13145" s="37"/>
      <c r="N13145" s="37"/>
      <c r="O13145" s="37"/>
      <c r="P13145" s="36"/>
      <c r="S13145" s="36"/>
      <c r="T13145" s="36"/>
      <c r="U13145" s="36"/>
      <c r="V13145" s="36"/>
    </row>
    <row r="13146" spans="11:22" x14ac:dyDescent="0.25">
      <c r="K13146" s="36"/>
      <c r="L13146" s="37"/>
      <c r="M13146" s="37"/>
      <c r="N13146" s="37"/>
      <c r="O13146" s="37"/>
      <c r="P13146" s="36"/>
      <c r="S13146" s="36"/>
      <c r="T13146" s="36"/>
      <c r="U13146" s="36"/>
      <c r="V13146" s="36"/>
    </row>
    <row r="13147" spans="11:22" x14ac:dyDescent="0.25">
      <c r="K13147" s="36"/>
      <c r="L13147" s="37"/>
      <c r="M13147" s="37"/>
      <c r="N13147" s="37"/>
      <c r="O13147" s="37"/>
      <c r="P13147" s="36"/>
      <c r="S13147" s="36"/>
      <c r="T13147" s="36"/>
      <c r="U13147" s="36"/>
      <c r="V13147" s="36"/>
    </row>
    <row r="13148" spans="11:22" x14ac:dyDescent="0.25">
      <c r="K13148" s="36"/>
      <c r="L13148" s="37"/>
      <c r="M13148" s="37"/>
      <c r="N13148" s="37"/>
      <c r="O13148" s="37"/>
      <c r="P13148" s="36"/>
      <c r="S13148" s="36"/>
      <c r="T13148" s="36"/>
      <c r="U13148" s="36"/>
      <c r="V13148" s="36"/>
    </row>
    <row r="13149" spans="11:22" x14ac:dyDescent="0.25">
      <c r="K13149" s="36"/>
      <c r="L13149" s="37"/>
      <c r="M13149" s="37"/>
      <c r="N13149" s="37"/>
      <c r="O13149" s="37"/>
      <c r="P13149" s="36"/>
      <c r="S13149" s="36"/>
      <c r="T13149" s="36"/>
      <c r="U13149" s="36"/>
      <c r="V13149" s="36"/>
    </row>
    <row r="13150" spans="11:22" x14ac:dyDescent="0.25">
      <c r="K13150" s="36"/>
      <c r="L13150" s="37"/>
      <c r="M13150" s="37"/>
      <c r="N13150" s="37"/>
      <c r="O13150" s="37"/>
      <c r="P13150" s="36"/>
      <c r="S13150" s="36"/>
      <c r="T13150" s="36"/>
      <c r="U13150" s="36"/>
      <c r="V13150" s="36"/>
    </row>
    <row r="13151" spans="11:22" x14ac:dyDescent="0.25">
      <c r="K13151" s="36"/>
      <c r="L13151" s="37"/>
      <c r="M13151" s="37"/>
      <c r="N13151" s="37"/>
      <c r="O13151" s="37"/>
      <c r="P13151" s="36"/>
      <c r="S13151" s="36"/>
      <c r="T13151" s="36"/>
      <c r="U13151" s="36"/>
      <c r="V13151" s="36"/>
    </row>
    <row r="13152" spans="11:22" x14ac:dyDescent="0.25">
      <c r="K13152" s="36"/>
      <c r="L13152" s="37"/>
      <c r="M13152" s="37"/>
      <c r="N13152" s="37"/>
      <c r="O13152" s="37"/>
      <c r="P13152" s="36"/>
      <c r="S13152" s="36"/>
      <c r="T13152" s="36"/>
      <c r="U13152" s="36"/>
      <c r="V13152" s="36"/>
    </row>
    <row r="13153" spans="11:22" x14ac:dyDescent="0.25">
      <c r="K13153" s="36"/>
      <c r="L13153" s="37"/>
      <c r="M13153" s="37"/>
      <c r="N13153" s="37"/>
      <c r="O13153" s="37"/>
      <c r="P13153" s="36"/>
      <c r="S13153" s="36"/>
      <c r="T13153" s="36"/>
      <c r="U13153" s="36"/>
      <c r="V13153" s="36"/>
    </row>
    <row r="13154" spans="11:22" x14ac:dyDescent="0.25">
      <c r="K13154" s="36"/>
      <c r="L13154" s="37"/>
      <c r="M13154" s="37"/>
      <c r="N13154" s="37"/>
      <c r="O13154" s="37"/>
      <c r="P13154" s="36"/>
      <c r="S13154" s="36"/>
      <c r="T13154" s="36"/>
      <c r="U13154" s="36"/>
      <c r="V13154" s="36"/>
    </row>
    <row r="13155" spans="11:22" x14ac:dyDescent="0.25">
      <c r="K13155" s="36"/>
      <c r="L13155" s="37"/>
      <c r="M13155" s="37"/>
      <c r="N13155" s="37"/>
      <c r="O13155" s="37"/>
      <c r="P13155" s="36"/>
      <c r="S13155" s="36"/>
      <c r="T13155" s="36"/>
      <c r="U13155" s="36"/>
      <c r="V13155" s="36"/>
    </row>
    <row r="13156" spans="11:22" x14ac:dyDescent="0.25">
      <c r="K13156" s="36"/>
      <c r="L13156" s="37"/>
      <c r="M13156" s="37"/>
      <c r="N13156" s="37"/>
      <c r="O13156" s="37"/>
      <c r="P13156" s="36"/>
      <c r="S13156" s="36"/>
      <c r="T13156" s="36"/>
      <c r="U13156" s="36"/>
      <c r="V13156" s="36"/>
    </row>
    <row r="13157" spans="11:22" x14ac:dyDescent="0.25">
      <c r="K13157" s="36"/>
      <c r="L13157" s="37"/>
      <c r="M13157" s="37"/>
      <c r="N13157" s="37"/>
      <c r="O13157" s="37"/>
      <c r="P13157" s="36"/>
      <c r="S13157" s="36"/>
      <c r="T13157" s="36"/>
      <c r="U13157" s="36"/>
      <c r="V13157" s="36"/>
    </row>
    <row r="13158" spans="11:22" x14ac:dyDescent="0.25">
      <c r="K13158" s="36"/>
      <c r="L13158" s="37"/>
      <c r="M13158" s="37"/>
      <c r="N13158" s="37"/>
      <c r="O13158" s="37"/>
      <c r="P13158" s="36"/>
      <c r="S13158" s="36"/>
      <c r="T13158" s="36"/>
      <c r="U13158" s="36"/>
      <c r="V13158" s="36"/>
    </row>
    <row r="13159" spans="11:22" x14ac:dyDescent="0.25">
      <c r="K13159" s="36"/>
      <c r="L13159" s="37"/>
      <c r="M13159" s="37"/>
      <c r="N13159" s="37"/>
      <c r="O13159" s="37"/>
      <c r="P13159" s="36"/>
      <c r="S13159" s="36"/>
      <c r="T13159" s="36"/>
      <c r="U13159" s="36"/>
      <c r="V13159" s="36"/>
    </row>
    <row r="13160" spans="11:22" x14ac:dyDescent="0.25">
      <c r="K13160" s="36"/>
      <c r="L13160" s="37"/>
      <c r="M13160" s="37"/>
      <c r="N13160" s="37"/>
      <c r="O13160" s="37"/>
      <c r="P13160" s="36"/>
      <c r="S13160" s="36"/>
      <c r="T13160" s="36"/>
      <c r="U13160" s="36"/>
      <c r="V13160" s="36"/>
    </row>
    <row r="13161" spans="11:22" x14ac:dyDescent="0.25">
      <c r="K13161" s="36"/>
      <c r="L13161" s="37"/>
      <c r="M13161" s="37"/>
      <c r="N13161" s="37"/>
      <c r="O13161" s="37"/>
      <c r="P13161" s="36"/>
      <c r="S13161" s="36"/>
      <c r="T13161" s="36"/>
      <c r="U13161" s="36"/>
      <c r="V13161" s="36"/>
    </row>
    <row r="13162" spans="11:22" x14ac:dyDescent="0.25">
      <c r="K13162" s="36"/>
      <c r="L13162" s="37"/>
      <c r="M13162" s="37"/>
      <c r="N13162" s="37"/>
      <c r="O13162" s="37"/>
      <c r="P13162" s="36"/>
      <c r="S13162" s="36"/>
      <c r="T13162" s="36"/>
      <c r="U13162" s="36"/>
      <c r="V13162" s="36"/>
    </row>
    <row r="13163" spans="11:22" x14ac:dyDescent="0.25">
      <c r="K13163" s="36"/>
      <c r="L13163" s="37"/>
      <c r="M13163" s="37"/>
      <c r="N13163" s="37"/>
      <c r="O13163" s="37"/>
      <c r="P13163" s="36"/>
      <c r="S13163" s="36"/>
      <c r="T13163" s="36"/>
      <c r="U13163" s="36"/>
      <c r="V13163" s="36"/>
    </row>
    <row r="13164" spans="11:22" x14ac:dyDescent="0.25">
      <c r="K13164" s="36"/>
      <c r="L13164" s="37"/>
      <c r="M13164" s="37"/>
      <c r="N13164" s="37"/>
      <c r="O13164" s="37"/>
      <c r="P13164" s="36"/>
      <c r="S13164" s="36"/>
      <c r="T13164" s="36"/>
      <c r="U13164" s="36"/>
      <c r="V13164" s="36"/>
    </row>
    <row r="13165" spans="11:22" x14ac:dyDescent="0.25">
      <c r="K13165" s="36"/>
      <c r="L13165" s="37"/>
      <c r="M13165" s="37"/>
      <c r="N13165" s="37"/>
      <c r="O13165" s="37"/>
      <c r="P13165" s="36"/>
      <c r="S13165" s="36"/>
      <c r="T13165" s="36"/>
      <c r="U13165" s="36"/>
      <c r="V13165" s="36"/>
    </row>
    <row r="13166" spans="11:22" x14ac:dyDescent="0.25">
      <c r="K13166" s="36"/>
      <c r="L13166" s="37"/>
      <c r="M13166" s="37"/>
      <c r="N13166" s="37"/>
      <c r="O13166" s="37"/>
      <c r="P13166" s="36"/>
      <c r="S13166" s="36"/>
      <c r="T13166" s="36"/>
      <c r="U13166" s="36"/>
      <c r="V13166" s="36"/>
    </row>
    <row r="13167" spans="11:22" x14ac:dyDescent="0.25">
      <c r="K13167" s="36"/>
      <c r="L13167" s="37"/>
      <c r="M13167" s="37"/>
      <c r="N13167" s="37"/>
      <c r="O13167" s="37"/>
      <c r="P13167" s="36"/>
      <c r="S13167" s="36"/>
      <c r="T13167" s="36"/>
      <c r="U13167" s="36"/>
      <c r="V13167" s="36"/>
    </row>
    <row r="13168" spans="11:22" x14ac:dyDescent="0.25">
      <c r="K13168" s="36"/>
      <c r="L13168" s="37"/>
      <c r="M13168" s="37"/>
      <c r="N13168" s="37"/>
      <c r="O13168" s="37"/>
      <c r="P13168" s="36"/>
      <c r="S13168" s="36"/>
      <c r="T13168" s="36"/>
      <c r="U13168" s="36"/>
      <c r="V13168" s="36"/>
    </row>
    <row r="13169" spans="11:22" x14ac:dyDescent="0.25">
      <c r="K13169" s="36"/>
      <c r="L13169" s="37"/>
      <c r="M13169" s="37"/>
      <c r="N13169" s="37"/>
      <c r="O13169" s="37"/>
      <c r="P13169" s="36"/>
      <c r="S13169" s="36"/>
      <c r="T13169" s="36"/>
      <c r="U13169" s="36"/>
      <c r="V13169" s="36"/>
    </row>
    <row r="13170" spans="11:22" x14ac:dyDescent="0.25">
      <c r="K13170" s="36"/>
      <c r="L13170" s="37"/>
      <c r="M13170" s="37"/>
      <c r="N13170" s="37"/>
      <c r="O13170" s="37"/>
      <c r="P13170" s="36"/>
      <c r="S13170" s="36"/>
      <c r="T13170" s="36"/>
      <c r="U13170" s="36"/>
      <c r="V13170" s="36"/>
    </row>
    <row r="13171" spans="11:22" x14ac:dyDescent="0.25">
      <c r="K13171" s="36"/>
      <c r="L13171" s="37"/>
      <c r="M13171" s="37"/>
      <c r="N13171" s="37"/>
      <c r="O13171" s="37"/>
      <c r="P13171" s="36"/>
      <c r="S13171" s="36"/>
      <c r="T13171" s="36"/>
      <c r="U13171" s="36"/>
      <c r="V13171" s="36"/>
    </row>
    <row r="13172" spans="11:22" x14ac:dyDescent="0.25">
      <c r="K13172" s="36"/>
      <c r="L13172" s="37"/>
      <c r="M13172" s="37"/>
      <c r="N13172" s="37"/>
      <c r="O13172" s="37"/>
      <c r="P13172" s="36"/>
      <c r="S13172" s="36"/>
      <c r="T13172" s="36"/>
      <c r="U13172" s="36"/>
      <c r="V13172" s="36"/>
    </row>
    <row r="13173" spans="11:22" x14ac:dyDescent="0.25">
      <c r="K13173" s="36"/>
      <c r="L13173" s="37"/>
      <c r="M13173" s="37"/>
      <c r="N13173" s="37"/>
      <c r="O13173" s="37"/>
      <c r="P13173" s="36"/>
      <c r="S13173" s="36"/>
      <c r="T13173" s="36"/>
      <c r="U13173" s="36"/>
      <c r="V13173" s="36"/>
    </row>
    <row r="13174" spans="11:22" x14ac:dyDescent="0.25">
      <c r="K13174" s="36"/>
      <c r="L13174" s="37"/>
      <c r="M13174" s="37"/>
      <c r="N13174" s="37"/>
      <c r="O13174" s="37"/>
      <c r="P13174" s="36"/>
      <c r="S13174" s="36"/>
      <c r="T13174" s="36"/>
      <c r="U13174" s="36"/>
      <c r="V13174" s="36"/>
    </row>
    <row r="13175" spans="11:22" x14ac:dyDescent="0.25">
      <c r="K13175" s="36"/>
      <c r="L13175" s="37"/>
      <c r="M13175" s="37"/>
      <c r="N13175" s="37"/>
      <c r="O13175" s="37"/>
      <c r="P13175" s="36"/>
      <c r="S13175" s="36"/>
      <c r="T13175" s="36"/>
      <c r="U13175" s="36"/>
      <c r="V13175" s="36"/>
    </row>
    <row r="13176" spans="11:22" x14ac:dyDescent="0.25">
      <c r="K13176" s="36"/>
      <c r="L13176" s="37"/>
      <c r="M13176" s="37"/>
      <c r="N13176" s="37"/>
      <c r="O13176" s="37"/>
      <c r="P13176" s="36"/>
      <c r="S13176" s="36"/>
      <c r="T13176" s="36"/>
      <c r="U13176" s="36"/>
      <c r="V13176" s="36"/>
    </row>
    <row r="13177" spans="11:22" x14ac:dyDescent="0.25">
      <c r="K13177" s="36"/>
      <c r="L13177" s="37"/>
      <c r="M13177" s="37"/>
      <c r="N13177" s="37"/>
      <c r="O13177" s="37"/>
      <c r="P13177" s="36"/>
      <c r="S13177" s="36"/>
      <c r="T13177" s="36"/>
      <c r="U13177" s="36"/>
      <c r="V13177" s="36"/>
    </row>
    <row r="13178" spans="11:22" x14ac:dyDescent="0.25">
      <c r="K13178" s="36"/>
      <c r="L13178" s="37"/>
      <c r="M13178" s="37"/>
      <c r="N13178" s="37"/>
      <c r="O13178" s="37"/>
      <c r="P13178" s="36"/>
      <c r="S13178" s="36"/>
      <c r="T13178" s="36"/>
      <c r="U13178" s="36"/>
      <c r="V13178" s="36"/>
    </row>
    <row r="13179" spans="11:22" x14ac:dyDescent="0.25">
      <c r="K13179" s="36"/>
      <c r="L13179" s="37"/>
      <c r="M13179" s="37"/>
      <c r="N13179" s="37"/>
      <c r="O13179" s="37"/>
      <c r="P13179" s="36"/>
      <c r="S13179" s="36"/>
      <c r="T13179" s="36"/>
      <c r="U13179" s="36"/>
      <c r="V13179" s="36"/>
    </row>
    <row r="13180" spans="11:22" x14ac:dyDescent="0.25">
      <c r="K13180" s="36"/>
      <c r="L13180" s="37"/>
      <c r="M13180" s="37"/>
      <c r="N13180" s="37"/>
      <c r="O13180" s="37"/>
      <c r="P13180" s="36"/>
      <c r="S13180" s="36"/>
      <c r="T13180" s="36"/>
      <c r="U13180" s="36"/>
      <c r="V13180" s="36"/>
    </row>
    <row r="13181" spans="11:22" x14ac:dyDescent="0.25">
      <c r="K13181" s="36"/>
      <c r="L13181" s="37"/>
      <c r="M13181" s="37"/>
      <c r="N13181" s="37"/>
      <c r="O13181" s="37"/>
      <c r="P13181" s="36"/>
      <c r="S13181" s="36"/>
      <c r="T13181" s="36"/>
      <c r="U13181" s="36"/>
      <c r="V13181" s="36"/>
    </row>
    <row r="13182" spans="11:22" x14ac:dyDescent="0.25">
      <c r="K13182" s="36"/>
      <c r="L13182" s="37"/>
      <c r="M13182" s="37"/>
      <c r="N13182" s="37"/>
      <c r="O13182" s="37"/>
      <c r="P13182" s="36"/>
      <c r="S13182" s="36"/>
      <c r="T13182" s="36"/>
      <c r="U13182" s="36"/>
      <c r="V13182" s="36"/>
    </row>
    <row r="13183" spans="11:22" x14ac:dyDescent="0.25">
      <c r="K13183" s="36"/>
      <c r="L13183" s="37"/>
      <c r="M13183" s="37"/>
      <c r="N13183" s="37"/>
      <c r="O13183" s="37"/>
      <c r="P13183" s="36"/>
      <c r="S13183" s="36"/>
      <c r="T13183" s="36"/>
      <c r="U13183" s="36"/>
      <c r="V13183" s="36"/>
    </row>
    <row r="13184" spans="11:22" x14ac:dyDescent="0.25">
      <c r="K13184" s="36"/>
      <c r="L13184" s="37"/>
      <c r="M13184" s="37"/>
      <c r="N13184" s="37"/>
      <c r="O13184" s="37"/>
      <c r="P13184" s="36"/>
      <c r="S13184" s="36"/>
      <c r="T13184" s="36"/>
      <c r="U13184" s="36"/>
      <c r="V13184" s="36"/>
    </row>
    <row r="13185" spans="11:22" x14ac:dyDescent="0.25">
      <c r="K13185" s="36"/>
      <c r="L13185" s="37"/>
      <c r="M13185" s="37"/>
      <c r="N13185" s="37"/>
      <c r="O13185" s="37"/>
      <c r="P13185" s="36"/>
      <c r="S13185" s="36"/>
      <c r="T13185" s="36"/>
      <c r="U13185" s="36"/>
      <c r="V13185" s="36"/>
    </row>
    <row r="13186" spans="11:22" x14ac:dyDescent="0.25">
      <c r="K13186" s="36"/>
      <c r="L13186" s="37"/>
      <c r="M13186" s="37"/>
      <c r="N13186" s="37"/>
      <c r="O13186" s="37"/>
      <c r="P13186" s="36"/>
      <c r="S13186" s="36"/>
      <c r="T13186" s="36"/>
      <c r="U13186" s="36"/>
      <c r="V13186" s="36"/>
    </row>
    <row r="13187" spans="11:22" x14ac:dyDescent="0.25">
      <c r="K13187" s="36"/>
      <c r="L13187" s="37"/>
      <c r="M13187" s="37"/>
      <c r="N13187" s="37"/>
      <c r="O13187" s="37"/>
      <c r="P13187" s="36"/>
      <c r="S13187" s="36"/>
      <c r="T13187" s="36"/>
      <c r="U13187" s="36"/>
      <c r="V13187" s="36"/>
    </row>
    <row r="13188" spans="11:22" x14ac:dyDescent="0.25">
      <c r="K13188" s="36"/>
      <c r="L13188" s="37"/>
      <c r="M13188" s="37"/>
      <c r="N13188" s="37"/>
      <c r="O13188" s="37"/>
      <c r="P13188" s="36"/>
      <c r="S13188" s="36"/>
      <c r="T13188" s="36"/>
      <c r="U13188" s="36"/>
      <c r="V13188" s="36"/>
    </row>
    <row r="13189" spans="11:22" x14ac:dyDescent="0.25">
      <c r="K13189" s="36"/>
      <c r="L13189" s="37"/>
      <c r="M13189" s="37"/>
      <c r="N13189" s="37"/>
      <c r="O13189" s="37"/>
      <c r="P13189" s="36"/>
      <c r="S13189" s="36"/>
      <c r="T13189" s="36"/>
      <c r="U13189" s="36"/>
      <c r="V13189" s="36"/>
    </row>
    <row r="13190" spans="11:22" x14ac:dyDescent="0.25">
      <c r="K13190" s="36"/>
      <c r="L13190" s="37"/>
      <c r="M13190" s="37"/>
      <c r="N13190" s="37"/>
      <c r="O13190" s="37"/>
      <c r="P13190" s="36"/>
      <c r="S13190" s="36"/>
      <c r="T13190" s="36"/>
      <c r="U13190" s="36"/>
      <c r="V13190" s="36"/>
    </row>
    <row r="13191" spans="11:22" x14ac:dyDescent="0.25">
      <c r="K13191" s="36"/>
      <c r="L13191" s="37"/>
      <c r="M13191" s="37"/>
      <c r="N13191" s="37"/>
      <c r="O13191" s="37"/>
      <c r="P13191" s="36"/>
      <c r="S13191" s="36"/>
      <c r="T13191" s="36"/>
      <c r="U13191" s="36"/>
      <c r="V13191" s="36"/>
    </row>
    <row r="13192" spans="11:22" x14ac:dyDescent="0.25">
      <c r="K13192" s="36"/>
      <c r="L13192" s="37"/>
      <c r="M13192" s="37"/>
      <c r="N13192" s="37"/>
      <c r="O13192" s="37"/>
      <c r="P13192" s="36"/>
      <c r="S13192" s="36"/>
      <c r="T13192" s="36"/>
      <c r="U13192" s="36"/>
      <c r="V13192" s="36"/>
    </row>
    <row r="13193" spans="11:22" x14ac:dyDescent="0.25">
      <c r="K13193" s="36"/>
      <c r="L13193" s="37"/>
      <c r="M13193" s="37"/>
      <c r="N13193" s="37"/>
      <c r="O13193" s="37"/>
      <c r="P13193" s="36"/>
      <c r="S13193" s="36"/>
      <c r="T13193" s="36"/>
      <c r="U13193" s="36"/>
      <c r="V13193" s="36"/>
    </row>
    <row r="13194" spans="11:22" x14ac:dyDescent="0.25">
      <c r="K13194" s="36"/>
      <c r="L13194" s="37"/>
      <c r="M13194" s="37"/>
      <c r="N13194" s="37"/>
      <c r="O13194" s="37"/>
      <c r="P13194" s="36"/>
      <c r="S13194" s="36"/>
      <c r="T13194" s="36"/>
      <c r="U13194" s="36"/>
      <c r="V13194" s="36"/>
    </row>
    <row r="13195" spans="11:22" x14ac:dyDescent="0.25">
      <c r="K13195" s="36"/>
      <c r="L13195" s="37"/>
      <c r="M13195" s="37"/>
      <c r="N13195" s="37"/>
      <c r="O13195" s="37"/>
      <c r="P13195" s="36"/>
      <c r="S13195" s="36"/>
      <c r="T13195" s="36"/>
      <c r="U13195" s="36"/>
      <c r="V13195" s="36"/>
    </row>
    <row r="13196" spans="11:22" x14ac:dyDescent="0.25">
      <c r="K13196" s="36"/>
      <c r="L13196" s="37"/>
      <c r="M13196" s="37"/>
      <c r="N13196" s="37"/>
      <c r="O13196" s="37"/>
      <c r="P13196" s="36"/>
      <c r="S13196" s="36"/>
      <c r="T13196" s="36"/>
      <c r="U13196" s="36"/>
      <c r="V13196" s="36"/>
    </row>
    <row r="13197" spans="11:22" x14ac:dyDescent="0.25">
      <c r="K13197" s="36"/>
      <c r="L13197" s="37"/>
      <c r="M13197" s="37"/>
      <c r="N13197" s="37"/>
      <c r="O13197" s="37"/>
      <c r="P13197" s="36"/>
      <c r="S13197" s="36"/>
      <c r="T13197" s="36"/>
      <c r="U13197" s="36"/>
      <c r="V13197" s="36"/>
    </row>
    <row r="13198" spans="11:22" x14ac:dyDescent="0.25">
      <c r="K13198" s="36"/>
      <c r="L13198" s="37"/>
      <c r="M13198" s="37"/>
      <c r="N13198" s="37"/>
      <c r="O13198" s="37"/>
      <c r="P13198" s="36"/>
      <c r="S13198" s="36"/>
      <c r="T13198" s="36"/>
      <c r="U13198" s="36"/>
      <c r="V13198" s="36"/>
    </row>
    <row r="13199" spans="11:22" x14ac:dyDescent="0.25">
      <c r="K13199" s="36"/>
      <c r="L13199" s="37"/>
      <c r="M13199" s="37"/>
      <c r="N13199" s="37"/>
      <c r="O13199" s="37"/>
      <c r="P13199" s="36"/>
      <c r="S13199" s="36"/>
      <c r="T13199" s="36"/>
      <c r="U13199" s="36"/>
      <c r="V13199" s="36"/>
    </row>
    <row r="13200" spans="11:22" x14ac:dyDescent="0.25">
      <c r="K13200" s="36"/>
      <c r="L13200" s="37"/>
      <c r="M13200" s="37"/>
      <c r="N13200" s="37"/>
      <c r="O13200" s="37"/>
      <c r="P13200" s="36"/>
      <c r="S13200" s="36"/>
      <c r="T13200" s="36"/>
      <c r="U13200" s="36"/>
      <c r="V13200" s="36"/>
    </row>
    <row r="13201" spans="11:22" x14ac:dyDescent="0.25">
      <c r="K13201" s="36"/>
      <c r="L13201" s="37"/>
      <c r="M13201" s="37"/>
      <c r="N13201" s="37"/>
      <c r="O13201" s="37"/>
      <c r="P13201" s="36"/>
      <c r="S13201" s="36"/>
      <c r="T13201" s="36"/>
      <c r="U13201" s="36"/>
      <c r="V13201" s="36"/>
    </row>
    <row r="13202" spans="11:22" x14ac:dyDescent="0.25">
      <c r="K13202" s="36"/>
      <c r="L13202" s="37"/>
      <c r="M13202" s="37"/>
      <c r="N13202" s="37"/>
      <c r="O13202" s="37"/>
      <c r="P13202" s="36"/>
      <c r="S13202" s="36"/>
      <c r="T13202" s="36"/>
      <c r="U13202" s="36"/>
      <c r="V13202" s="36"/>
    </row>
    <row r="13203" spans="11:22" x14ac:dyDescent="0.25">
      <c r="K13203" s="36"/>
      <c r="L13203" s="37"/>
      <c r="M13203" s="37"/>
      <c r="N13203" s="37"/>
      <c r="O13203" s="37"/>
      <c r="P13203" s="36"/>
      <c r="S13203" s="36"/>
      <c r="T13203" s="36"/>
      <c r="U13203" s="36"/>
      <c r="V13203" s="36"/>
    </row>
    <row r="13204" spans="11:22" x14ac:dyDescent="0.25">
      <c r="K13204" s="36"/>
      <c r="L13204" s="37"/>
      <c r="M13204" s="37"/>
      <c r="N13204" s="37"/>
      <c r="O13204" s="37"/>
      <c r="P13204" s="36"/>
      <c r="S13204" s="36"/>
      <c r="T13204" s="36"/>
      <c r="U13204" s="36"/>
      <c r="V13204" s="36"/>
    </row>
    <row r="13205" spans="11:22" x14ac:dyDescent="0.25">
      <c r="K13205" s="36"/>
      <c r="L13205" s="37"/>
      <c r="M13205" s="37"/>
      <c r="N13205" s="37"/>
      <c r="O13205" s="37"/>
      <c r="P13205" s="36"/>
      <c r="S13205" s="36"/>
      <c r="T13205" s="36"/>
      <c r="U13205" s="36"/>
      <c r="V13205" s="36"/>
    </row>
    <row r="13206" spans="11:22" x14ac:dyDescent="0.25">
      <c r="K13206" s="36"/>
      <c r="L13206" s="37"/>
      <c r="M13206" s="37"/>
      <c r="N13206" s="37"/>
      <c r="O13206" s="37"/>
      <c r="P13206" s="36"/>
      <c r="S13206" s="36"/>
      <c r="T13206" s="36"/>
      <c r="U13206" s="36"/>
      <c r="V13206" s="36"/>
    </row>
    <row r="13207" spans="11:22" x14ac:dyDescent="0.25">
      <c r="K13207" s="36"/>
      <c r="L13207" s="37"/>
      <c r="M13207" s="37"/>
      <c r="N13207" s="37"/>
      <c r="O13207" s="37"/>
      <c r="P13207" s="36"/>
      <c r="S13207" s="36"/>
      <c r="T13207" s="36"/>
      <c r="U13207" s="36"/>
      <c r="V13207" s="36"/>
    </row>
    <row r="13208" spans="11:22" x14ac:dyDescent="0.25">
      <c r="K13208" s="36"/>
      <c r="L13208" s="37"/>
      <c r="M13208" s="37"/>
      <c r="N13208" s="37"/>
      <c r="O13208" s="37"/>
      <c r="P13208" s="36"/>
      <c r="S13208" s="36"/>
      <c r="T13208" s="36"/>
      <c r="U13208" s="36"/>
      <c r="V13208" s="36"/>
    </row>
    <row r="13209" spans="11:22" x14ac:dyDescent="0.25">
      <c r="K13209" s="36"/>
      <c r="L13209" s="37"/>
      <c r="M13209" s="37"/>
      <c r="N13209" s="37"/>
      <c r="O13209" s="37"/>
      <c r="P13209" s="36"/>
      <c r="S13209" s="36"/>
      <c r="T13209" s="36"/>
      <c r="U13209" s="36"/>
      <c r="V13209" s="36"/>
    </row>
    <row r="13210" spans="11:22" x14ac:dyDescent="0.25">
      <c r="K13210" s="36"/>
      <c r="L13210" s="37"/>
      <c r="M13210" s="37"/>
      <c r="N13210" s="37"/>
      <c r="O13210" s="37"/>
      <c r="P13210" s="36"/>
      <c r="S13210" s="36"/>
      <c r="T13210" s="36"/>
      <c r="U13210" s="36"/>
      <c r="V13210" s="36"/>
    </row>
    <row r="13211" spans="11:22" x14ac:dyDescent="0.25">
      <c r="K13211" s="36"/>
      <c r="L13211" s="37"/>
      <c r="M13211" s="37"/>
      <c r="N13211" s="37"/>
      <c r="O13211" s="37"/>
      <c r="P13211" s="36"/>
      <c r="S13211" s="36"/>
      <c r="T13211" s="36"/>
      <c r="U13211" s="36"/>
      <c r="V13211" s="36"/>
    </row>
    <row r="13212" spans="11:22" x14ac:dyDescent="0.25">
      <c r="K13212" s="36"/>
      <c r="L13212" s="37"/>
      <c r="M13212" s="37"/>
      <c r="N13212" s="37"/>
      <c r="O13212" s="37"/>
      <c r="P13212" s="36"/>
      <c r="S13212" s="36"/>
      <c r="T13212" s="36"/>
      <c r="U13212" s="36"/>
      <c r="V13212" s="36"/>
    </row>
    <row r="13213" spans="11:22" x14ac:dyDescent="0.25">
      <c r="K13213" s="36"/>
      <c r="L13213" s="37"/>
      <c r="M13213" s="37"/>
      <c r="N13213" s="37"/>
      <c r="O13213" s="37"/>
      <c r="P13213" s="36"/>
      <c r="S13213" s="36"/>
      <c r="T13213" s="36"/>
      <c r="U13213" s="36"/>
      <c r="V13213" s="36"/>
    </row>
    <row r="13214" spans="11:22" x14ac:dyDescent="0.25">
      <c r="K13214" s="36"/>
      <c r="L13214" s="37"/>
      <c r="M13214" s="37"/>
      <c r="N13214" s="37"/>
      <c r="O13214" s="37"/>
      <c r="P13214" s="36"/>
      <c r="S13214" s="36"/>
      <c r="T13214" s="36"/>
      <c r="U13214" s="36"/>
      <c r="V13214" s="36"/>
    </row>
    <row r="13215" spans="11:22" x14ac:dyDescent="0.25">
      <c r="K13215" s="36"/>
      <c r="L13215" s="37"/>
      <c r="M13215" s="37"/>
      <c r="N13215" s="37"/>
      <c r="O13215" s="37"/>
      <c r="P13215" s="36"/>
      <c r="S13215" s="36"/>
      <c r="T13215" s="36"/>
      <c r="U13215" s="36"/>
      <c r="V13215" s="36"/>
    </row>
    <row r="13216" spans="11:22" x14ac:dyDescent="0.25">
      <c r="K13216" s="36"/>
      <c r="L13216" s="37"/>
      <c r="M13216" s="37"/>
      <c r="N13216" s="37"/>
      <c r="O13216" s="37"/>
      <c r="P13216" s="36"/>
      <c r="S13216" s="36"/>
      <c r="T13216" s="36"/>
      <c r="U13216" s="36"/>
      <c r="V13216" s="36"/>
    </row>
    <row r="13217" spans="11:22" x14ac:dyDescent="0.25">
      <c r="K13217" s="36"/>
      <c r="L13217" s="37"/>
      <c r="M13217" s="37"/>
      <c r="N13217" s="37"/>
      <c r="O13217" s="37"/>
      <c r="P13217" s="36"/>
      <c r="S13217" s="36"/>
      <c r="T13217" s="36"/>
      <c r="U13217" s="36"/>
      <c r="V13217" s="36"/>
    </row>
    <row r="13218" spans="11:22" x14ac:dyDescent="0.25">
      <c r="K13218" s="36"/>
      <c r="L13218" s="37"/>
      <c r="M13218" s="37"/>
      <c r="N13218" s="37"/>
      <c r="O13218" s="37"/>
      <c r="P13218" s="36"/>
      <c r="S13218" s="36"/>
      <c r="T13218" s="36"/>
      <c r="U13218" s="36"/>
      <c r="V13218" s="36"/>
    </row>
    <row r="13219" spans="11:22" x14ac:dyDescent="0.25">
      <c r="K13219" s="36"/>
      <c r="L13219" s="37"/>
      <c r="M13219" s="37"/>
      <c r="N13219" s="37"/>
      <c r="O13219" s="37"/>
      <c r="P13219" s="36"/>
      <c r="S13219" s="36"/>
      <c r="T13219" s="36"/>
      <c r="U13219" s="36"/>
      <c r="V13219" s="36"/>
    </row>
    <row r="13220" spans="11:22" x14ac:dyDescent="0.25">
      <c r="K13220" s="36"/>
      <c r="L13220" s="37"/>
      <c r="M13220" s="37"/>
      <c r="N13220" s="37"/>
      <c r="O13220" s="37"/>
      <c r="P13220" s="36"/>
      <c r="S13220" s="36"/>
      <c r="T13220" s="36"/>
      <c r="U13220" s="36"/>
      <c r="V13220" s="36"/>
    </row>
    <row r="13221" spans="11:22" x14ac:dyDescent="0.25">
      <c r="K13221" s="36"/>
      <c r="L13221" s="37"/>
      <c r="M13221" s="37"/>
      <c r="N13221" s="37"/>
      <c r="O13221" s="37"/>
      <c r="P13221" s="36"/>
      <c r="S13221" s="36"/>
      <c r="T13221" s="36"/>
      <c r="U13221" s="36"/>
      <c r="V13221" s="36"/>
    </row>
    <row r="13222" spans="11:22" x14ac:dyDescent="0.25">
      <c r="K13222" s="36"/>
      <c r="L13222" s="37"/>
      <c r="M13222" s="37"/>
      <c r="N13222" s="37"/>
      <c r="O13222" s="37"/>
      <c r="P13222" s="36"/>
      <c r="S13222" s="36"/>
      <c r="T13222" s="36"/>
      <c r="U13222" s="36"/>
      <c r="V13222" s="36"/>
    </row>
    <row r="13223" spans="11:22" x14ac:dyDescent="0.25">
      <c r="K13223" s="36"/>
      <c r="L13223" s="37"/>
      <c r="M13223" s="37"/>
      <c r="N13223" s="37"/>
      <c r="O13223" s="37"/>
      <c r="P13223" s="36"/>
      <c r="S13223" s="36"/>
      <c r="T13223" s="36"/>
      <c r="U13223" s="36"/>
      <c r="V13223" s="36"/>
    </row>
    <row r="13224" spans="11:22" x14ac:dyDescent="0.25">
      <c r="K13224" s="36"/>
      <c r="L13224" s="37"/>
      <c r="M13224" s="37"/>
      <c r="N13224" s="37"/>
      <c r="O13224" s="37"/>
      <c r="P13224" s="36"/>
      <c r="S13224" s="36"/>
      <c r="T13224" s="36"/>
      <c r="U13224" s="36"/>
      <c r="V13224" s="36"/>
    </row>
    <row r="13225" spans="11:22" x14ac:dyDescent="0.25">
      <c r="K13225" s="36"/>
      <c r="L13225" s="37"/>
      <c r="M13225" s="37"/>
      <c r="N13225" s="37"/>
      <c r="O13225" s="37"/>
      <c r="P13225" s="36"/>
      <c r="S13225" s="36"/>
      <c r="T13225" s="36"/>
      <c r="U13225" s="36"/>
      <c r="V13225" s="36"/>
    </row>
    <row r="13226" spans="11:22" x14ac:dyDescent="0.25">
      <c r="K13226" s="36"/>
      <c r="L13226" s="37"/>
      <c r="M13226" s="37"/>
      <c r="N13226" s="37"/>
      <c r="O13226" s="37"/>
      <c r="P13226" s="36"/>
      <c r="S13226" s="36"/>
      <c r="T13226" s="36"/>
      <c r="U13226" s="36"/>
      <c r="V13226" s="36"/>
    </row>
    <row r="13227" spans="11:22" x14ac:dyDescent="0.25">
      <c r="K13227" s="36"/>
      <c r="L13227" s="37"/>
      <c r="M13227" s="37"/>
      <c r="N13227" s="37"/>
      <c r="O13227" s="37"/>
      <c r="P13227" s="36"/>
      <c r="S13227" s="36"/>
      <c r="T13227" s="36"/>
      <c r="U13227" s="36"/>
      <c r="V13227" s="36"/>
    </row>
    <row r="13228" spans="11:22" x14ac:dyDescent="0.25">
      <c r="K13228" s="36"/>
      <c r="L13228" s="37"/>
      <c r="M13228" s="37"/>
      <c r="N13228" s="37"/>
      <c r="O13228" s="37"/>
      <c r="P13228" s="36"/>
      <c r="S13228" s="36"/>
      <c r="T13228" s="36"/>
      <c r="U13228" s="36"/>
      <c r="V13228" s="36"/>
    </row>
    <row r="13229" spans="11:22" x14ac:dyDescent="0.25">
      <c r="K13229" s="36"/>
      <c r="L13229" s="37"/>
      <c r="M13229" s="37"/>
      <c r="N13229" s="37"/>
      <c r="O13229" s="37"/>
      <c r="P13229" s="36"/>
      <c r="S13229" s="36"/>
      <c r="T13229" s="36"/>
      <c r="U13229" s="36"/>
      <c r="V13229" s="36"/>
    </row>
    <row r="13230" spans="11:22" x14ac:dyDescent="0.25">
      <c r="K13230" s="36"/>
      <c r="L13230" s="37"/>
      <c r="M13230" s="37"/>
      <c r="N13230" s="37"/>
      <c r="O13230" s="37"/>
      <c r="P13230" s="36"/>
      <c r="S13230" s="36"/>
      <c r="T13230" s="36"/>
      <c r="U13230" s="36"/>
      <c r="V13230" s="36"/>
    </row>
    <row r="13231" spans="11:22" x14ac:dyDescent="0.25">
      <c r="K13231" s="36"/>
      <c r="L13231" s="37"/>
      <c r="M13231" s="37"/>
      <c r="N13231" s="37"/>
      <c r="O13231" s="37"/>
      <c r="P13231" s="36"/>
      <c r="S13231" s="36"/>
      <c r="T13231" s="36"/>
      <c r="U13231" s="36"/>
      <c r="V13231" s="36"/>
    </row>
    <row r="13232" spans="11:22" x14ac:dyDescent="0.25">
      <c r="K13232" s="36"/>
      <c r="L13232" s="37"/>
      <c r="M13232" s="37"/>
      <c r="N13232" s="37"/>
      <c r="O13232" s="37"/>
      <c r="P13232" s="36"/>
      <c r="S13232" s="36"/>
      <c r="T13232" s="36"/>
      <c r="U13232" s="36"/>
      <c r="V13232" s="36"/>
    </row>
    <row r="13233" spans="11:22" x14ac:dyDescent="0.25">
      <c r="K13233" s="36"/>
      <c r="L13233" s="37"/>
      <c r="M13233" s="37"/>
      <c r="N13233" s="37"/>
      <c r="O13233" s="37"/>
      <c r="P13233" s="36"/>
      <c r="S13233" s="36"/>
      <c r="T13233" s="36"/>
      <c r="U13233" s="36"/>
      <c r="V13233" s="36"/>
    </row>
    <row r="13234" spans="11:22" x14ac:dyDescent="0.25">
      <c r="K13234" s="36"/>
      <c r="L13234" s="37"/>
      <c r="M13234" s="37"/>
      <c r="N13234" s="37"/>
      <c r="O13234" s="37"/>
      <c r="P13234" s="36"/>
      <c r="S13234" s="36"/>
      <c r="T13234" s="36"/>
      <c r="U13234" s="36"/>
      <c r="V13234" s="36"/>
    </row>
    <row r="13235" spans="11:22" x14ac:dyDescent="0.25">
      <c r="K13235" s="36"/>
      <c r="L13235" s="37"/>
      <c r="M13235" s="37"/>
      <c r="N13235" s="37"/>
      <c r="O13235" s="37"/>
      <c r="P13235" s="36"/>
      <c r="S13235" s="36"/>
      <c r="T13235" s="36"/>
      <c r="U13235" s="36"/>
      <c r="V13235" s="36"/>
    </row>
    <row r="13236" spans="11:22" x14ac:dyDescent="0.25">
      <c r="K13236" s="36"/>
      <c r="L13236" s="37"/>
      <c r="M13236" s="37"/>
      <c r="N13236" s="37"/>
      <c r="O13236" s="37"/>
      <c r="P13236" s="36"/>
      <c r="S13236" s="36"/>
      <c r="T13236" s="36"/>
      <c r="U13236" s="36"/>
      <c r="V13236" s="36"/>
    </row>
    <row r="13237" spans="11:22" x14ac:dyDescent="0.25">
      <c r="K13237" s="36"/>
      <c r="L13237" s="37"/>
      <c r="M13237" s="37"/>
      <c r="N13237" s="37"/>
      <c r="O13237" s="37"/>
      <c r="P13237" s="36"/>
      <c r="S13237" s="36"/>
      <c r="T13237" s="36"/>
      <c r="U13237" s="36"/>
      <c r="V13237" s="36"/>
    </row>
    <row r="13238" spans="11:22" x14ac:dyDescent="0.25">
      <c r="K13238" s="36"/>
      <c r="L13238" s="37"/>
      <c r="M13238" s="37"/>
      <c r="N13238" s="37"/>
      <c r="O13238" s="37"/>
      <c r="P13238" s="36"/>
      <c r="S13238" s="36"/>
      <c r="T13238" s="36"/>
      <c r="U13238" s="36"/>
      <c r="V13238" s="36"/>
    </row>
    <row r="13239" spans="11:22" x14ac:dyDescent="0.25">
      <c r="K13239" s="36"/>
      <c r="L13239" s="37"/>
      <c r="M13239" s="37"/>
      <c r="N13239" s="37"/>
      <c r="O13239" s="37"/>
      <c r="P13239" s="36"/>
      <c r="S13239" s="36"/>
      <c r="T13239" s="36"/>
      <c r="U13239" s="36"/>
      <c r="V13239" s="36"/>
    </row>
    <row r="13240" spans="11:22" x14ac:dyDescent="0.25">
      <c r="K13240" s="36"/>
      <c r="L13240" s="37"/>
      <c r="M13240" s="37"/>
      <c r="N13240" s="37"/>
      <c r="O13240" s="37"/>
      <c r="P13240" s="36"/>
      <c r="S13240" s="36"/>
      <c r="T13240" s="36"/>
      <c r="U13240" s="36"/>
      <c r="V13240" s="36"/>
    </row>
    <row r="13241" spans="11:22" x14ac:dyDescent="0.25">
      <c r="K13241" s="36"/>
      <c r="L13241" s="37"/>
      <c r="M13241" s="37"/>
      <c r="N13241" s="37"/>
      <c r="O13241" s="37"/>
      <c r="P13241" s="36"/>
      <c r="S13241" s="36"/>
      <c r="T13241" s="36"/>
      <c r="U13241" s="36"/>
      <c r="V13241" s="36"/>
    </row>
    <row r="13242" spans="11:22" x14ac:dyDescent="0.25">
      <c r="K13242" s="36"/>
      <c r="L13242" s="37"/>
      <c r="M13242" s="37"/>
      <c r="N13242" s="37"/>
      <c r="O13242" s="37"/>
      <c r="P13242" s="36"/>
      <c r="S13242" s="36"/>
      <c r="T13242" s="36"/>
      <c r="U13242" s="36"/>
      <c r="V13242" s="36"/>
    </row>
    <row r="13243" spans="11:22" x14ac:dyDescent="0.25">
      <c r="K13243" s="36"/>
      <c r="L13243" s="37"/>
      <c r="M13243" s="37"/>
      <c r="N13243" s="37"/>
      <c r="O13243" s="37"/>
      <c r="P13243" s="36"/>
      <c r="S13243" s="36"/>
      <c r="T13243" s="36"/>
      <c r="U13243" s="36"/>
      <c r="V13243" s="36"/>
    </row>
    <row r="13244" spans="11:22" x14ac:dyDescent="0.25">
      <c r="K13244" s="36"/>
      <c r="L13244" s="37"/>
      <c r="M13244" s="37"/>
      <c r="N13244" s="37"/>
      <c r="O13244" s="37"/>
      <c r="P13244" s="36"/>
      <c r="S13244" s="36"/>
      <c r="T13244" s="36"/>
      <c r="U13244" s="36"/>
      <c r="V13244" s="36"/>
    </row>
    <row r="13245" spans="11:22" x14ac:dyDescent="0.25">
      <c r="K13245" s="36"/>
      <c r="L13245" s="37"/>
      <c r="M13245" s="37"/>
      <c r="N13245" s="37"/>
      <c r="O13245" s="37"/>
      <c r="P13245" s="36"/>
      <c r="S13245" s="36"/>
      <c r="T13245" s="36"/>
      <c r="U13245" s="36"/>
      <c r="V13245" s="36"/>
    </row>
    <row r="13246" spans="11:22" x14ac:dyDescent="0.25">
      <c r="K13246" s="36"/>
      <c r="L13246" s="37"/>
      <c r="M13246" s="37"/>
      <c r="N13246" s="37"/>
      <c r="O13246" s="37"/>
      <c r="P13246" s="36"/>
      <c r="S13246" s="36"/>
      <c r="T13246" s="36"/>
      <c r="U13246" s="36"/>
      <c r="V13246" s="36"/>
    </row>
    <row r="13247" spans="11:22" x14ac:dyDescent="0.25">
      <c r="K13247" s="36"/>
      <c r="L13247" s="37"/>
      <c r="M13247" s="37"/>
      <c r="N13247" s="37"/>
      <c r="O13247" s="37"/>
      <c r="P13247" s="36"/>
      <c r="S13247" s="36"/>
      <c r="T13247" s="36"/>
      <c r="U13247" s="36"/>
      <c r="V13247" s="36"/>
    </row>
    <row r="13248" spans="11:22" x14ac:dyDescent="0.25">
      <c r="K13248" s="36"/>
      <c r="L13248" s="37"/>
      <c r="M13248" s="37"/>
      <c r="N13248" s="37"/>
      <c r="O13248" s="37"/>
      <c r="P13248" s="36"/>
      <c r="S13248" s="36"/>
      <c r="T13248" s="36"/>
      <c r="U13248" s="36"/>
      <c r="V13248" s="36"/>
    </row>
    <row r="13249" spans="11:22" x14ac:dyDescent="0.25">
      <c r="K13249" s="36"/>
      <c r="L13249" s="37"/>
      <c r="M13249" s="37"/>
      <c r="N13249" s="37"/>
      <c r="O13249" s="37"/>
      <c r="P13249" s="36"/>
      <c r="S13249" s="36"/>
      <c r="T13249" s="36"/>
      <c r="U13249" s="36"/>
      <c r="V13249" s="36"/>
    </row>
    <row r="13250" spans="11:22" x14ac:dyDescent="0.25">
      <c r="K13250" s="36"/>
      <c r="L13250" s="37"/>
      <c r="M13250" s="37"/>
      <c r="N13250" s="37"/>
      <c r="O13250" s="37"/>
      <c r="P13250" s="36"/>
      <c r="S13250" s="36"/>
      <c r="T13250" s="36"/>
      <c r="U13250" s="36"/>
      <c r="V13250" s="36"/>
    </row>
    <row r="13251" spans="11:22" x14ac:dyDescent="0.25">
      <c r="K13251" s="36"/>
      <c r="L13251" s="37"/>
      <c r="M13251" s="37"/>
      <c r="N13251" s="37"/>
      <c r="O13251" s="37"/>
      <c r="P13251" s="36"/>
      <c r="S13251" s="36"/>
      <c r="T13251" s="36"/>
      <c r="U13251" s="36"/>
      <c r="V13251" s="36"/>
    </row>
    <row r="13252" spans="11:22" x14ac:dyDescent="0.25">
      <c r="K13252" s="36"/>
      <c r="L13252" s="37"/>
      <c r="M13252" s="37"/>
      <c r="N13252" s="37"/>
      <c r="O13252" s="37"/>
      <c r="P13252" s="36"/>
      <c r="S13252" s="36"/>
      <c r="T13252" s="36"/>
      <c r="U13252" s="36"/>
      <c r="V13252" s="36"/>
    </row>
    <row r="13253" spans="11:22" x14ac:dyDescent="0.25">
      <c r="K13253" s="36"/>
      <c r="L13253" s="37"/>
      <c r="M13253" s="37"/>
      <c r="N13253" s="37"/>
      <c r="O13253" s="37"/>
      <c r="P13253" s="36"/>
      <c r="S13253" s="36"/>
      <c r="T13253" s="36"/>
      <c r="U13253" s="36"/>
      <c r="V13253" s="36"/>
    </row>
    <row r="13254" spans="11:22" x14ac:dyDescent="0.25">
      <c r="K13254" s="36"/>
      <c r="L13254" s="37"/>
      <c r="M13254" s="37"/>
      <c r="N13254" s="37"/>
      <c r="O13254" s="37"/>
      <c r="P13254" s="36"/>
      <c r="S13254" s="36"/>
      <c r="T13254" s="36"/>
      <c r="U13254" s="36"/>
      <c r="V13254" s="36"/>
    </row>
    <row r="13255" spans="11:22" x14ac:dyDescent="0.25">
      <c r="K13255" s="36"/>
      <c r="L13255" s="37"/>
      <c r="M13255" s="37"/>
      <c r="N13255" s="37"/>
      <c r="O13255" s="37"/>
      <c r="P13255" s="36"/>
      <c r="S13255" s="36"/>
      <c r="T13255" s="36"/>
      <c r="U13255" s="36"/>
      <c r="V13255" s="36"/>
    </row>
    <row r="13256" spans="11:22" x14ac:dyDescent="0.25">
      <c r="K13256" s="36"/>
      <c r="L13256" s="37"/>
      <c r="M13256" s="37"/>
      <c r="N13256" s="37"/>
      <c r="O13256" s="37"/>
      <c r="P13256" s="36"/>
      <c r="S13256" s="36"/>
      <c r="T13256" s="36"/>
      <c r="U13256" s="36"/>
      <c r="V13256" s="36"/>
    </row>
    <row r="13257" spans="11:22" x14ac:dyDescent="0.25">
      <c r="K13257" s="36"/>
      <c r="L13257" s="37"/>
      <c r="M13257" s="37"/>
      <c r="N13257" s="37"/>
      <c r="O13257" s="37"/>
      <c r="P13257" s="36"/>
      <c r="S13257" s="36"/>
      <c r="T13257" s="36"/>
      <c r="U13257" s="36"/>
      <c r="V13257" s="36"/>
    </row>
    <row r="13258" spans="11:22" x14ac:dyDescent="0.25">
      <c r="K13258" s="36"/>
      <c r="L13258" s="37"/>
      <c r="M13258" s="37"/>
      <c r="N13258" s="37"/>
      <c r="O13258" s="37"/>
      <c r="P13258" s="36"/>
      <c r="S13258" s="36"/>
      <c r="T13258" s="36"/>
      <c r="U13258" s="36"/>
      <c r="V13258" s="36"/>
    </row>
    <row r="13259" spans="11:22" x14ac:dyDescent="0.25">
      <c r="K13259" s="36"/>
      <c r="L13259" s="37"/>
      <c r="M13259" s="37"/>
      <c r="N13259" s="37"/>
      <c r="O13259" s="37"/>
      <c r="P13259" s="36"/>
      <c r="S13259" s="36"/>
      <c r="T13259" s="36"/>
      <c r="U13259" s="36"/>
      <c r="V13259" s="36"/>
    </row>
    <row r="13260" spans="11:22" x14ac:dyDescent="0.25">
      <c r="K13260" s="36"/>
      <c r="L13260" s="37"/>
      <c r="M13260" s="37"/>
      <c r="N13260" s="37"/>
      <c r="O13260" s="37"/>
      <c r="P13260" s="36"/>
      <c r="S13260" s="36"/>
      <c r="T13260" s="36"/>
      <c r="U13260" s="36"/>
      <c r="V13260" s="36"/>
    </row>
    <row r="13261" spans="11:22" x14ac:dyDescent="0.25">
      <c r="K13261" s="36"/>
      <c r="L13261" s="37"/>
      <c r="M13261" s="37"/>
      <c r="N13261" s="37"/>
      <c r="O13261" s="37"/>
      <c r="P13261" s="36"/>
      <c r="S13261" s="36"/>
      <c r="T13261" s="36"/>
      <c r="U13261" s="36"/>
      <c r="V13261" s="36"/>
    </row>
    <row r="13262" spans="11:22" x14ac:dyDescent="0.25">
      <c r="K13262" s="36"/>
      <c r="L13262" s="37"/>
      <c r="M13262" s="37"/>
      <c r="N13262" s="37"/>
      <c r="O13262" s="37"/>
      <c r="P13262" s="36"/>
      <c r="S13262" s="36"/>
      <c r="T13262" s="36"/>
      <c r="U13262" s="36"/>
      <c r="V13262" s="36"/>
    </row>
    <row r="13263" spans="11:22" x14ac:dyDescent="0.25">
      <c r="K13263" s="36"/>
      <c r="L13263" s="37"/>
      <c r="M13263" s="37"/>
      <c r="N13263" s="37"/>
      <c r="O13263" s="37"/>
      <c r="P13263" s="36"/>
      <c r="S13263" s="36"/>
      <c r="T13263" s="36"/>
      <c r="U13263" s="36"/>
      <c r="V13263" s="36"/>
    </row>
    <row r="13264" spans="11:22" x14ac:dyDescent="0.25">
      <c r="K13264" s="36"/>
      <c r="L13264" s="37"/>
      <c r="M13264" s="37"/>
      <c r="N13264" s="37"/>
      <c r="O13264" s="37"/>
      <c r="P13264" s="36"/>
      <c r="S13264" s="36"/>
      <c r="T13264" s="36"/>
      <c r="U13264" s="36"/>
      <c r="V13264" s="36"/>
    </row>
    <row r="13265" spans="11:22" x14ac:dyDescent="0.25">
      <c r="K13265" s="36"/>
      <c r="L13265" s="37"/>
      <c r="M13265" s="37"/>
      <c r="N13265" s="37"/>
      <c r="O13265" s="37"/>
      <c r="P13265" s="36"/>
      <c r="S13265" s="36"/>
      <c r="T13265" s="36"/>
      <c r="U13265" s="36"/>
      <c r="V13265" s="36"/>
    </row>
    <row r="13266" spans="11:22" x14ac:dyDescent="0.25">
      <c r="K13266" s="36"/>
      <c r="L13266" s="37"/>
      <c r="M13266" s="37"/>
      <c r="N13266" s="37"/>
      <c r="O13266" s="37"/>
      <c r="P13266" s="36"/>
      <c r="S13266" s="36"/>
      <c r="T13266" s="36"/>
      <c r="U13266" s="36"/>
      <c r="V13266" s="36"/>
    </row>
    <row r="13267" spans="11:22" x14ac:dyDescent="0.25">
      <c r="K13267" s="36"/>
      <c r="L13267" s="37"/>
      <c r="M13267" s="37"/>
      <c r="N13267" s="37"/>
      <c r="O13267" s="37"/>
      <c r="P13267" s="36"/>
      <c r="S13267" s="36"/>
      <c r="T13267" s="36"/>
      <c r="U13267" s="36"/>
      <c r="V13267" s="36"/>
    </row>
    <row r="13268" spans="11:22" x14ac:dyDescent="0.25">
      <c r="K13268" s="36"/>
      <c r="L13268" s="37"/>
      <c r="M13268" s="37"/>
      <c r="N13268" s="37"/>
      <c r="O13268" s="37"/>
      <c r="P13268" s="36"/>
      <c r="S13268" s="36"/>
      <c r="T13268" s="36"/>
      <c r="U13268" s="36"/>
      <c r="V13268" s="36"/>
    </row>
    <row r="13269" spans="11:22" x14ac:dyDescent="0.25">
      <c r="K13269" s="36"/>
      <c r="L13269" s="37"/>
      <c r="M13269" s="37"/>
      <c r="N13269" s="37"/>
      <c r="O13269" s="37"/>
      <c r="P13269" s="36"/>
      <c r="S13269" s="36"/>
      <c r="T13269" s="36"/>
      <c r="U13269" s="36"/>
      <c r="V13269" s="36"/>
    </row>
    <row r="13270" spans="11:22" x14ac:dyDescent="0.25">
      <c r="K13270" s="36"/>
      <c r="L13270" s="37"/>
      <c r="M13270" s="37"/>
      <c r="N13270" s="37"/>
      <c r="O13270" s="37"/>
      <c r="P13270" s="36"/>
      <c r="S13270" s="36"/>
      <c r="T13270" s="36"/>
      <c r="U13270" s="36"/>
      <c r="V13270" s="36"/>
    </row>
    <row r="13271" spans="11:22" x14ac:dyDescent="0.25">
      <c r="K13271" s="36"/>
      <c r="L13271" s="37"/>
      <c r="M13271" s="37"/>
      <c r="N13271" s="37"/>
      <c r="O13271" s="37"/>
      <c r="P13271" s="36"/>
      <c r="S13271" s="36"/>
      <c r="T13271" s="36"/>
      <c r="U13271" s="36"/>
      <c r="V13271" s="36"/>
    </row>
    <row r="13272" spans="11:22" x14ac:dyDescent="0.25">
      <c r="K13272" s="36"/>
      <c r="L13272" s="37"/>
      <c r="M13272" s="37"/>
      <c r="N13272" s="37"/>
      <c r="O13272" s="37"/>
      <c r="P13272" s="36"/>
      <c r="S13272" s="36"/>
      <c r="T13272" s="36"/>
      <c r="U13272" s="36"/>
      <c r="V13272" s="36"/>
    </row>
    <row r="13273" spans="11:22" x14ac:dyDescent="0.25">
      <c r="K13273" s="36"/>
      <c r="L13273" s="37"/>
      <c r="M13273" s="37"/>
      <c r="N13273" s="37"/>
      <c r="O13273" s="37"/>
      <c r="P13273" s="36"/>
      <c r="S13273" s="36"/>
      <c r="T13273" s="36"/>
      <c r="U13273" s="36"/>
      <c r="V13273" s="36"/>
    </row>
    <row r="13274" spans="11:22" x14ac:dyDescent="0.25">
      <c r="K13274" s="36"/>
      <c r="L13274" s="37"/>
      <c r="M13274" s="37"/>
      <c r="N13274" s="37"/>
      <c r="O13274" s="37"/>
      <c r="P13274" s="36"/>
      <c r="S13274" s="36"/>
      <c r="T13274" s="36"/>
      <c r="U13274" s="36"/>
      <c r="V13274" s="36"/>
    </row>
    <row r="13275" spans="11:22" x14ac:dyDescent="0.25">
      <c r="K13275" s="36"/>
      <c r="L13275" s="37"/>
      <c r="M13275" s="37"/>
      <c r="N13275" s="37"/>
      <c r="O13275" s="37"/>
      <c r="P13275" s="36"/>
      <c r="S13275" s="36"/>
      <c r="T13275" s="36"/>
      <c r="U13275" s="36"/>
      <c r="V13275" s="36"/>
    </row>
    <row r="13276" spans="11:22" x14ac:dyDescent="0.25">
      <c r="K13276" s="36"/>
      <c r="L13276" s="37"/>
      <c r="M13276" s="37"/>
      <c r="N13276" s="37"/>
      <c r="O13276" s="37"/>
      <c r="P13276" s="36"/>
      <c r="S13276" s="36"/>
      <c r="T13276" s="36"/>
      <c r="U13276" s="36"/>
      <c r="V13276" s="36"/>
    </row>
    <row r="13277" spans="11:22" x14ac:dyDescent="0.25">
      <c r="K13277" s="36"/>
      <c r="L13277" s="37"/>
      <c r="M13277" s="37"/>
      <c r="N13277" s="37"/>
      <c r="O13277" s="37"/>
      <c r="P13277" s="36"/>
      <c r="S13277" s="36"/>
      <c r="T13277" s="36"/>
      <c r="U13277" s="36"/>
      <c r="V13277" s="36"/>
    </row>
    <row r="13278" spans="11:22" x14ac:dyDescent="0.25">
      <c r="K13278" s="36"/>
      <c r="L13278" s="37"/>
      <c r="M13278" s="37"/>
      <c r="N13278" s="37"/>
      <c r="O13278" s="37"/>
      <c r="P13278" s="36"/>
      <c r="S13278" s="36"/>
      <c r="T13278" s="36"/>
      <c r="U13278" s="36"/>
      <c r="V13278" s="36"/>
    </row>
    <row r="13279" spans="11:22" x14ac:dyDescent="0.25">
      <c r="K13279" s="36"/>
      <c r="L13279" s="37"/>
      <c r="M13279" s="37"/>
      <c r="N13279" s="37"/>
      <c r="O13279" s="37"/>
      <c r="P13279" s="36"/>
      <c r="S13279" s="36"/>
      <c r="T13279" s="36"/>
      <c r="U13279" s="36"/>
      <c r="V13279" s="36"/>
    </row>
    <row r="13280" spans="11:22" x14ac:dyDescent="0.25">
      <c r="K13280" s="36"/>
      <c r="L13280" s="37"/>
      <c r="M13280" s="37"/>
      <c r="N13280" s="37"/>
      <c r="O13280" s="37"/>
      <c r="P13280" s="36"/>
      <c r="S13280" s="36"/>
      <c r="T13280" s="36"/>
      <c r="U13280" s="36"/>
      <c r="V13280" s="36"/>
    </row>
    <row r="13281" spans="11:22" x14ac:dyDescent="0.25">
      <c r="K13281" s="36"/>
      <c r="L13281" s="37"/>
      <c r="M13281" s="37"/>
      <c r="N13281" s="37"/>
      <c r="O13281" s="37"/>
      <c r="P13281" s="36"/>
      <c r="S13281" s="36"/>
      <c r="T13281" s="36"/>
      <c r="U13281" s="36"/>
      <c r="V13281" s="36"/>
    </row>
    <row r="13282" spans="11:22" x14ac:dyDescent="0.25">
      <c r="K13282" s="36"/>
      <c r="L13282" s="37"/>
      <c r="M13282" s="37"/>
      <c r="N13282" s="37"/>
      <c r="O13282" s="37"/>
      <c r="P13282" s="36"/>
      <c r="S13282" s="36"/>
      <c r="T13282" s="36"/>
      <c r="U13282" s="36"/>
      <c r="V13282" s="36"/>
    </row>
    <row r="13283" spans="11:22" x14ac:dyDescent="0.25">
      <c r="K13283" s="36"/>
      <c r="L13283" s="37"/>
      <c r="M13283" s="37"/>
      <c r="N13283" s="37"/>
      <c r="O13283" s="37"/>
      <c r="P13283" s="36"/>
      <c r="S13283" s="36"/>
      <c r="T13283" s="36"/>
      <c r="U13283" s="36"/>
      <c r="V13283" s="36"/>
    </row>
    <row r="13284" spans="11:22" x14ac:dyDescent="0.25">
      <c r="K13284" s="36"/>
      <c r="L13284" s="37"/>
      <c r="M13284" s="37"/>
      <c r="N13284" s="37"/>
      <c r="O13284" s="37"/>
      <c r="P13284" s="36"/>
      <c r="S13284" s="36"/>
      <c r="T13284" s="36"/>
      <c r="U13284" s="36"/>
      <c r="V13284" s="36"/>
    </row>
    <row r="13285" spans="11:22" x14ac:dyDescent="0.25">
      <c r="K13285" s="36"/>
      <c r="L13285" s="37"/>
      <c r="M13285" s="37"/>
      <c r="N13285" s="37"/>
      <c r="O13285" s="37"/>
      <c r="P13285" s="36"/>
      <c r="S13285" s="36"/>
      <c r="T13285" s="36"/>
      <c r="U13285" s="36"/>
      <c r="V13285" s="36"/>
    </row>
    <row r="13286" spans="11:22" x14ac:dyDescent="0.25">
      <c r="K13286" s="36"/>
      <c r="L13286" s="37"/>
      <c r="M13286" s="37"/>
      <c r="N13286" s="37"/>
      <c r="O13286" s="37"/>
      <c r="P13286" s="36"/>
      <c r="S13286" s="36"/>
      <c r="T13286" s="36"/>
      <c r="U13286" s="36"/>
      <c r="V13286" s="36"/>
    </row>
    <row r="13287" spans="11:22" x14ac:dyDescent="0.25">
      <c r="K13287" s="36"/>
      <c r="L13287" s="37"/>
      <c r="M13287" s="37"/>
      <c r="N13287" s="37"/>
      <c r="O13287" s="37"/>
      <c r="P13287" s="36"/>
      <c r="S13287" s="36"/>
      <c r="T13287" s="36"/>
      <c r="U13287" s="36"/>
      <c r="V13287" s="36"/>
    </row>
    <row r="13288" spans="11:22" x14ac:dyDescent="0.25">
      <c r="K13288" s="36"/>
      <c r="L13288" s="37"/>
      <c r="M13288" s="37"/>
      <c r="N13288" s="37"/>
      <c r="O13288" s="37"/>
      <c r="P13288" s="36"/>
      <c r="S13288" s="36"/>
      <c r="T13288" s="36"/>
      <c r="U13288" s="36"/>
      <c r="V13288" s="36"/>
    </row>
    <row r="13289" spans="11:22" x14ac:dyDescent="0.25">
      <c r="K13289" s="36"/>
      <c r="L13289" s="37"/>
      <c r="M13289" s="37"/>
      <c r="N13289" s="37"/>
      <c r="O13289" s="37"/>
      <c r="P13289" s="36"/>
      <c r="S13289" s="36"/>
      <c r="T13289" s="36"/>
      <c r="U13289" s="36"/>
      <c r="V13289" s="36"/>
    </row>
    <row r="13290" spans="11:22" x14ac:dyDescent="0.25">
      <c r="K13290" s="36"/>
      <c r="L13290" s="37"/>
      <c r="M13290" s="37"/>
      <c r="N13290" s="37"/>
      <c r="O13290" s="37"/>
      <c r="P13290" s="36"/>
      <c r="S13290" s="36"/>
      <c r="T13290" s="36"/>
      <c r="U13290" s="36"/>
      <c r="V13290" s="36"/>
    </row>
    <row r="13291" spans="11:22" x14ac:dyDescent="0.25">
      <c r="K13291" s="36"/>
      <c r="L13291" s="37"/>
      <c r="M13291" s="37"/>
      <c r="N13291" s="37"/>
      <c r="O13291" s="37"/>
      <c r="P13291" s="36"/>
      <c r="S13291" s="36"/>
      <c r="T13291" s="36"/>
      <c r="U13291" s="36"/>
      <c r="V13291" s="36"/>
    </row>
    <row r="13292" spans="11:22" x14ac:dyDescent="0.25">
      <c r="K13292" s="36"/>
      <c r="L13292" s="37"/>
      <c r="M13292" s="37"/>
      <c r="N13292" s="37"/>
      <c r="O13292" s="37"/>
      <c r="P13292" s="36"/>
      <c r="S13292" s="36"/>
      <c r="T13292" s="36"/>
      <c r="U13292" s="36"/>
      <c r="V13292" s="36"/>
    </row>
    <row r="13293" spans="11:22" x14ac:dyDescent="0.25">
      <c r="K13293" s="36"/>
      <c r="L13293" s="37"/>
      <c r="M13293" s="37"/>
      <c r="N13293" s="37"/>
      <c r="O13293" s="37"/>
      <c r="P13293" s="36"/>
      <c r="S13293" s="36"/>
      <c r="T13293" s="36"/>
      <c r="U13293" s="36"/>
      <c r="V13293" s="36"/>
    </row>
    <row r="13294" spans="11:22" x14ac:dyDescent="0.25">
      <c r="K13294" s="36"/>
      <c r="L13294" s="37"/>
      <c r="M13294" s="37"/>
      <c r="N13294" s="37"/>
      <c r="O13294" s="37"/>
      <c r="P13294" s="36"/>
      <c r="S13294" s="36"/>
      <c r="T13294" s="36"/>
      <c r="U13294" s="36"/>
      <c r="V13294" s="36"/>
    </row>
    <row r="13295" spans="11:22" x14ac:dyDescent="0.25">
      <c r="K13295" s="36"/>
      <c r="L13295" s="37"/>
      <c r="M13295" s="37"/>
      <c r="N13295" s="37"/>
      <c r="O13295" s="37"/>
      <c r="P13295" s="36"/>
      <c r="S13295" s="36"/>
      <c r="T13295" s="36"/>
      <c r="U13295" s="36"/>
      <c r="V13295" s="36"/>
    </row>
    <row r="13296" spans="11:22" x14ac:dyDescent="0.25">
      <c r="K13296" s="36"/>
      <c r="L13296" s="37"/>
      <c r="M13296" s="37"/>
      <c r="N13296" s="37"/>
      <c r="O13296" s="37"/>
      <c r="P13296" s="36"/>
      <c r="S13296" s="36"/>
      <c r="T13296" s="36"/>
      <c r="U13296" s="36"/>
      <c r="V13296" s="36"/>
    </row>
    <row r="13297" spans="11:22" x14ac:dyDescent="0.25">
      <c r="K13297" s="36"/>
      <c r="L13297" s="37"/>
      <c r="M13297" s="37"/>
      <c r="N13297" s="37"/>
      <c r="O13297" s="37"/>
      <c r="P13297" s="36"/>
      <c r="S13297" s="36"/>
      <c r="T13297" s="36"/>
      <c r="U13297" s="36"/>
      <c r="V13297" s="36"/>
    </row>
    <row r="13298" spans="11:22" x14ac:dyDescent="0.25">
      <c r="K13298" s="36"/>
      <c r="L13298" s="37"/>
      <c r="M13298" s="37"/>
      <c r="N13298" s="37"/>
      <c r="O13298" s="37"/>
      <c r="P13298" s="36"/>
      <c r="S13298" s="36"/>
      <c r="T13298" s="36"/>
      <c r="U13298" s="36"/>
      <c r="V13298" s="36"/>
    </row>
    <row r="13299" spans="11:22" x14ac:dyDescent="0.25">
      <c r="K13299" s="36"/>
      <c r="L13299" s="37"/>
      <c r="M13299" s="37"/>
      <c r="N13299" s="37"/>
      <c r="O13299" s="37"/>
      <c r="P13299" s="36"/>
      <c r="S13299" s="36"/>
      <c r="T13299" s="36"/>
      <c r="U13299" s="36"/>
      <c r="V13299" s="36"/>
    </row>
    <row r="13300" spans="11:22" x14ac:dyDescent="0.25">
      <c r="K13300" s="36"/>
      <c r="L13300" s="37"/>
      <c r="M13300" s="37"/>
      <c r="N13300" s="37"/>
      <c r="O13300" s="37"/>
      <c r="P13300" s="36"/>
      <c r="S13300" s="36"/>
      <c r="T13300" s="36"/>
      <c r="U13300" s="36"/>
      <c r="V13300" s="36"/>
    </row>
    <row r="13301" spans="11:22" x14ac:dyDescent="0.25">
      <c r="K13301" s="36"/>
      <c r="L13301" s="37"/>
      <c r="M13301" s="37"/>
      <c r="N13301" s="37"/>
      <c r="O13301" s="37"/>
      <c r="P13301" s="36"/>
      <c r="S13301" s="36"/>
      <c r="T13301" s="36"/>
      <c r="U13301" s="36"/>
      <c r="V13301" s="36"/>
    </row>
    <row r="13302" spans="11:22" x14ac:dyDescent="0.25">
      <c r="K13302" s="36"/>
      <c r="L13302" s="37"/>
      <c r="M13302" s="37"/>
      <c r="N13302" s="37"/>
      <c r="O13302" s="37"/>
      <c r="P13302" s="36"/>
      <c r="S13302" s="36"/>
      <c r="T13302" s="36"/>
      <c r="U13302" s="36"/>
      <c r="V13302" s="36"/>
    </row>
    <row r="13303" spans="11:22" x14ac:dyDescent="0.25">
      <c r="K13303" s="36"/>
      <c r="L13303" s="37"/>
      <c r="M13303" s="37"/>
      <c r="N13303" s="37"/>
      <c r="O13303" s="37"/>
      <c r="P13303" s="36"/>
      <c r="S13303" s="36"/>
      <c r="T13303" s="36"/>
      <c r="U13303" s="36"/>
      <c r="V13303" s="36"/>
    </row>
    <row r="13304" spans="11:22" x14ac:dyDescent="0.25">
      <c r="K13304" s="36"/>
      <c r="L13304" s="37"/>
      <c r="M13304" s="37"/>
      <c r="N13304" s="37"/>
      <c r="O13304" s="37"/>
      <c r="P13304" s="36"/>
      <c r="S13304" s="36"/>
      <c r="T13304" s="36"/>
      <c r="U13304" s="36"/>
      <c r="V13304" s="36"/>
    </row>
    <row r="13305" spans="11:22" x14ac:dyDescent="0.25">
      <c r="K13305" s="36"/>
      <c r="L13305" s="37"/>
      <c r="M13305" s="37"/>
      <c r="N13305" s="37"/>
      <c r="O13305" s="37"/>
      <c r="P13305" s="36"/>
      <c r="S13305" s="36"/>
      <c r="T13305" s="36"/>
      <c r="U13305" s="36"/>
      <c r="V13305" s="36"/>
    </row>
    <row r="13306" spans="11:22" x14ac:dyDescent="0.25">
      <c r="K13306" s="36"/>
      <c r="L13306" s="37"/>
      <c r="M13306" s="37"/>
      <c r="N13306" s="37"/>
      <c r="O13306" s="37"/>
      <c r="P13306" s="36"/>
      <c r="S13306" s="36"/>
      <c r="T13306" s="36"/>
      <c r="U13306" s="36"/>
      <c r="V13306" s="36"/>
    </row>
    <row r="13307" spans="11:22" x14ac:dyDescent="0.25">
      <c r="K13307" s="36"/>
      <c r="L13307" s="37"/>
      <c r="M13307" s="37"/>
      <c r="N13307" s="37"/>
      <c r="O13307" s="37"/>
      <c r="P13307" s="36"/>
      <c r="S13307" s="36"/>
      <c r="T13307" s="36"/>
      <c r="U13307" s="36"/>
      <c r="V13307" s="36"/>
    </row>
    <row r="13308" spans="11:22" x14ac:dyDescent="0.25">
      <c r="K13308" s="36"/>
      <c r="L13308" s="37"/>
      <c r="M13308" s="37"/>
      <c r="N13308" s="37"/>
      <c r="O13308" s="37"/>
      <c r="P13308" s="36"/>
      <c r="S13308" s="36"/>
      <c r="T13308" s="36"/>
      <c r="U13308" s="36"/>
      <c r="V13308" s="36"/>
    </row>
    <row r="13309" spans="11:22" x14ac:dyDescent="0.25">
      <c r="K13309" s="36"/>
      <c r="L13309" s="37"/>
      <c r="M13309" s="37"/>
      <c r="N13309" s="37"/>
      <c r="O13309" s="37"/>
      <c r="P13309" s="36"/>
      <c r="S13309" s="36"/>
      <c r="T13309" s="36"/>
      <c r="U13309" s="36"/>
      <c r="V13309" s="36"/>
    </row>
    <row r="13310" spans="11:22" x14ac:dyDescent="0.25">
      <c r="K13310" s="36"/>
      <c r="L13310" s="37"/>
      <c r="M13310" s="37"/>
      <c r="N13310" s="37"/>
      <c r="O13310" s="37"/>
      <c r="P13310" s="36"/>
      <c r="S13310" s="36"/>
      <c r="T13310" s="36"/>
      <c r="U13310" s="36"/>
      <c r="V13310" s="36"/>
    </row>
    <row r="13311" spans="11:22" x14ac:dyDescent="0.25">
      <c r="K13311" s="36"/>
      <c r="L13311" s="37"/>
      <c r="M13311" s="37"/>
      <c r="N13311" s="37"/>
      <c r="O13311" s="37"/>
      <c r="P13311" s="36"/>
      <c r="S13311" s="36"/>
      <c r="T13311" s="36"/>
      <c r="U13311" s="36"/>
      <c r="V13311" s="36"/>
    </row>
    <row r="13312" spans="11:22" x14ac:dyDescent="0.25">
      <c r="K13312" s="36"/>
      <c r="L13312" s="37"/>
      <c r="M13312" s="37"/>
      <c r="N13312" s="37"/>
      <c r="O13312" s="37"/>
      <c r="P13312" s="36"/>
      <c r="S13312" s="36"/>
      <c r="T13312" s="36"/>
      <c r="U13312" s="36"/>
      <c r="V13312" s="36"/>
    </row>
    <row r="13313" spans="11:22" x14ac:dyDescent="0.25">
      <c r="K13313" s="36"/>
      <c r="L13313" s="37"/>
      <c r="M13313" s="37"/>
      <c r="N13313" s="37"/>
      <c r="O13313" s="37"/>
      <c r="P13313" s="36"/>
      <c r="S13313" s="36"/>
      <c r="T13313" s="36"/>
      <c r="U13313" s="36"/>
      <c r="V13313" s="36"/>
    </row>
    <row r="13314" spans="11:22" x14ac:dyDescent="0.25">
      <c r="K13314" s="36"/>
      <c r="L13314" s="37"/>
      <c r="M13314" s="37"/>
      <c r="N13314" s="37"/>
      <c r="O13314" s="37"/>
      <c r="P13314" s="36"/>
      <c r="S13314" s="36"/>
      <c r="T13314" s="36"/>
      <c r="U13314" s="36"/>
      <c r="V13314" s="36"/>
    </row>
    <row r="13315" spans="11:22" x14ac:dyDescent="0.25">
      <c r="K13315" s="36"/>
      <c r="L13315" s="37"/>
      <c r="M13315" s="37"/>
      <c r="N13315" s="37"/>
      <c r="O13315" s="37"/>
      <c r="P13315" s="36"/>
      <c r="S13315" s="36"/>
      <c r="T13315" s="36"/>
      <c r="U13315" s="36"/>
      <c r="V13315" s="36"/>
    </row>
    <row r="13316" spans="11:22" x14ac:dyDescent="0.25">
      <c r="K13316" s="36"/>
      <c r="L13316" s="37"/>
      <c r="M13316" s="37"/>
      <c r="N13316" s="37"/>
      <c r="O13316" s="37"/>
      <c r="P13316" s="36"/>
      <c r="S13316" s="36"/>
      <c r="T13316" s="36"/>
      <c r="U13316" s="36"/>
      <c r="V13316" s="36"/>
    </row>
    <row r="13317" spans="11:22" x14ac:dyDescent="0.25">
      <c r="K13317" s="36"/>
      <c r="L13317" s="37"/>
      <c r="M13317" s="37"/>
      <c r="N13317" s="37"/>
      <c r="O13317" s="37"/>
      <c r="P13317" s="36"/>
      <c r="S13317" s="36"/>
      <c r="T13317" s="36"/>
      <c r="U13317" s="36"/>
      <c r="V13317" s="36"/>
    </row>
    <row r="13318" spans="11:22" x14ac:dyDescent="0.25">
      <c r="K13318" s="36"/>
      <c r="L13318" s="37"/>
      <c r="M13318" s="37"/>
      <c r="N13318" s="37"/>
      <c r="O13318" s="37"/>
      <c r="P13318" s="36"/>
      <c r="S13318" s="36"/>
      <c r="T13318" s="36"/>
      <c r="U13318" s="36"/>
      <c r="V13318" s="36"/>
    </row>
    <row r="13319" spans="11:22" x14ac:dyDescent="0.25">
      <c r="K13319" s="36"/>
      <c r="L13319" s="37"/>
      <c r="M13319" s="37"/>
      <c r="N13319" s="37"/>
      <c r="O13319" s="37"/>
      <c r="P13319" s="36"/>
      <c r="S13319" s="36"/>
      <c r="T13319" s="36"/>
      <c r="U13319" s="36"/>
      <c r="V13319" s="36"/>
    </row>
    <row r="13320" spans="11:22" x14ac:dyDescent="0.25">
      <c r="K13320" s="36"/>
      <c r="L13320" s="37"/>
      <c r="M13320" s="37"/>
      <c r="N13320" s="37"/>
      <c r="O13320" s="37"/>
      <c r="P13320" s="36"/>
      <c r="S13320" s="36"/>
      <c r="T13320" s="36"/>
      <c r="U13320" s="36"/>
      <c r="V13320" s="36"/>
    </row>
    <row r="13321" spans="11:22" x14ac:dyDescent="0.25">
      <c r="K13321" s="36"/>
      <c r="L13321" s="37"/>
      <c r="M13321" s="37"/>
      <c r="N13321" s="37"/>
      <c r="O13321" s="37"/>
      <c r="P13321" s="36"/>
      <c r="S13321" s="36"/>
      <c r="T13321" s="36"/>
      <c r="U13321" s="36"/>
      <c r="V13321" s="36"/>
    </row>
    <row r="13322" spans="11:22" x14ac:dyDescent="0.25">
      <c r="K13322" s="36"/>
      <c r="L13322" s="37"/>
      <c r="M13322" s="37"/>
      <c r="N13322" s="37"/>
      <c r="O13322" s="37"/>
      <c r="P13322" s="36"/>
      <c r="S13322" s="36"/>
      <c r="T13322" s="36"/>
      <c r="U13322" s="36"/>
      <c r="V13322" s="36"/>
    </row>
    <row r="13323" spans="11:22" x14ac:dyDescent="0.25">
      <c r="K13323" s="36"/>
      <c r="L13323" s="37"/>
      <c r="M13323" s="37"/>
      <c r="N13323" s="37"/>
      <c r="O13323" s="37"/>
      <c r="P13323" s="36"/>
      <c r="S13323" s="36"/>
      <c r="T13323" s="36"/>
      <c r="U13323" s="36"/>
      <c r="V13323" s="36"/>
    </row>
    <row r="13324" spans="11:22" x14ac:dyDescent="0.25">
      <c r="K13324" s="36"/>
      <c r="L13324" s="37"/>
      <c r="M13324" s="37"/>
      <c r="N13324" s="37"/>
      <c r="O13324" s="37"/>
      <c r="P13324" s="36"/>
      <c r="S13324" s="36"/>
      <c r="T13324" s="36"/>
      <c r="U13324" s="36"/>
      <c r="V13324" s="36"/>
    </row>
    <row r="13325" spans="11:22" x14ac:dyDescent="0.25">
      <c r="K13325" s="36"/>
      <c r="L13325" s="37"/>
      <c r="M13325" s="37"/>
      <c r="N13325" s="37"/>
      <c r="O13325" s="37"/>
      <c r="P13325" s="36"/>
      <c r="S13325" s="36"/>
      <c r="T13325" s="36"/>
      <c r="U13325" s="36"/>
      <c r="V13325" s="36"/>
    </row>
    <row r="13326" spans="11:22" x14ac:dyDescent="0.25">
      <c r="K13326" s="36"/>
      <c r="L13326" s="37"/>
      <c r="M13326" s="37"/>
      <c r="N13326" s="37"/>
      <c r="O13326" s="37"/>
      <c r="P13326" s="36"/>
      <c r="S13326" s="36"/>
      <c r="T13326" s="36"/>
      <c r="U13326" s="36"/>
      <c r="V13326" s="36"/>
    </row>
    <row r="13327" spans="11:22" x14ac:dyDescent="0.25">
      <c r="K13327" s="36"/>
      <c r="L13327" s="37"/>
      <c r="M13327" s="37"/>
      <c r="N13327" s="37"/>
      <c r="O13327" s="37"/>
      <c r="P13327" s="36"/>
      <c r="S13327" s="36"/>
      <c r="T13327" s="36"/>
      <c r="U13327" s="36"/>
      <c r="V13327" s="36"/>
    </row>
    <row r="13328" spans="11:22" x14ac:dyDescent="0.25">
      <c r="K13328" s="36"/>
      <c r="L13328" s="37"/>
      <c r="M13328" s="37"/>
      <c r="N13328" s="37"/>
      <c r="O13328" s="37"/>
      <c r="P13328" s="36"/>
      <c r="S13328" s="36"/>
      <c r="T13328" s="36"/>
      <c r="U13328" s="36"/>
      <c r="V13328" s="36"/>
    </row>
    <row r="13329" spans="11:22" x14ac:dyDescent="0.25">
      <c r="K13329" s="36"/>
      <c r="L13329" s="37"/>
      <c r="M13329" s="37"/>
      <c r="N13329" s="37"/>
      <c r="O13329" s="37"/>
      <c r="P13329" s="36"/>
      <c r="S13329" s="36"/>
      <c r="T13329" s="36"/>
      <c r="U13329" s="36"/>
      <c r="V13329" s="36"/>
    </row>
    <row r="13330" spans="11:22" x14ac:dyDescent="0.25">
      <c r="K13330" s="36"/>
      <c r="L13330" s="37"/>
      <c r="M13330" s="37"/>
      <c r="N13330" s="37"/>
      <c r="O13330" s="37"/>
      <c r="P13330" s="36"/>
      <c r="S13330" s="36"/>
      <c r="T13330" s="36"/>
      <c r="U13330" s="36"/>
      <c r="V13330" s="36"/>
    </row>
    <row r="13331" spans="11:22" x14ac:dyDescent="0.25">
      <c r="K13331" s="36"/>
      <c r="L13331" s="37"/>
      <c r="M13331" s="37"/>
      <c r="N13331" s="37"/>
      <c r="O13331" s="37"/>
      <c r="P13331" s="36"/>
      <c r="S13331" s="36"/>
      <c r="T13331" s="36"/>
      <c r="U13331" s="36"/>
      <c r="V13331" s="36"/>
    </row>
    <row r="13332" spans="11:22" x14ac:dyDescent="0.25">
      <c r="K13332" s="36"/>
      <c r="L13332" s="37"/>
      <c r="M13332" s="37"/>
      <c r="N13332" s="37"/>
      <c r="O13332" s="37"/>
      <c r="P13332" s="36"/>
      <c r="S13332" s="36"/>
      <c r="T13332" s="36"/>
      <c r="U13332" s="36"/>
      <c r="V13332" s="36"/>
    </row>
    <row r="13333" spans="11:22" x14ac:dyDescent="0.25">
      <c r="K13333" s="36"/>
      <c r="L13333" s="37"/>
      <c r="M13333" s="37"/>
      <c r="N13333" s="37"/>
      <c r="O13333" s="37"/>
      <c r="P13333" s="36"/>
      <c r="S13333" s="36"/>
      <c r="T13333" s="36"/>
      <c r="U13333" s="36"/>
      <c r="V13333" s="36"/>
    </row>
    <row r="13334" spans="11:22" x14ac:dyDescent="0.25">
      <c r="K13334" s="36"/>
      <c r="L13334" s="37"/>
      <c r="M13334" s="37"/>
      <c r="N13334" s="37"/>
      <c r="O13334" s="37"/>
      <c r="P13334" s="36"/>
      <c r="S13334" s="36"/>
      <c r="T13334" s="36"/>
      <c r="U13334" s="36"/>
      <c r="V13334" s="36"/>
    </row>
    <row r="13335" spans="11:22" x14ac:dyDescent="0.25">
      <c r="K13335" s="36"/>
      <c r="L13335" s="37"/>
      <c r="M13335" s="37"/>
      <c r="N13335" s="37"/>
      <c r="O13335" s="37"/>
      <c r="P13335" s="36"/>
      <c r="S13335" s="36"/>
      <c r="T13335" s="36"/>
      <c r="U13335" s="36"/>
      <c r="V13335" s="36"/>
    </row>
    <row r="13336" spans="11:22" x14ac:dyDescent="0.25">
      <c r="K13336" s="36"/>
      <c r="L13336" s="37"/>
      <c r="M13336" s="37"/>
      <c r="N13336" s="37"/>
      <c r="O13336" s="37"/>
      <c r="P13336" s="36"/>
      <c r="S13336" s="36"/>
      <c r="T13336" s="36"/>
      <c r="U13336" s="36"/>
      <c r="V13336" s="36"/>
    </row>
    <row r="13337" spans="11:22" x14ac:dyDescent="0.25">
      <c r="K13337" s="36"/>
      <c r="L13337" s="37"/>
      <c r="M13337" s="37"/>
      <c r="N13337" s="37"/>
      <c r="O13337" s="37"/>
      <c r="P13337" s="36"/>
      <c r="S13337" s="36"/>
      <c r="T13337" s="36"/>
      <c r="U13337" s="36"/>
      <c r="V13337" s="36"/>
    </row>
    <row r="13338" spans="11:22" x14ac:dyDescent="0.25">
      <c r="K13338" s="36"/>
      <c r="L13338" s="37"/>
      <c r="M13338" s="37"/>
      <c r="N13338" s="37"/>
      <c r="O13338" s="37"/>
      <c r="P13338" s="36"/>
      <c r="S13338" s="36"/>
      <c r="T13338" s="36"/>
      <c r="U13338" s="36"/>
      <c r="V13338" s="36"/>
    </row>
    <row r="13339" spans="11:22" x14ac:dyDescent="0.25">
      <c r="K13339" s="36"/>
      <c r="L13339" s="37"/>
      <c r="M13339" s="37"/>
      <c r="N13339" s="37"/>
      <c r="O13339" s="37"/>
      <c r="P13339" s="36"/>
      <c r="S13339" s="36"/>
      <c r="T13339" s="36"/>
      <c r="U13339" s="36"/>
      <c r="V13339" s="36"/>
    </row>
    <row r="13340" spans="11:22" x14ac:dyDescent="0.25">
      <c r="K13340" s="36"/>
      <c r="L13340" s="37"/>
      <c r="M13340" s="37"/>
      <c r="N13340" s="37"/>
      <c r="O13340" s="37"/>
      <c r="P13340" s="36"/>
      <c r="S13340" s="36"/>
      <c r="T13340" s="36"/>
      <c r="U13340" s="36"/>
      <c r="V13340" s="36"/>
    </row>
    <row r="13341" spans="11:22" x14ac:dyDescent="0.25">
      <c r="K13341" s="36"/>
      <c r="L13341" s="37"/>
      <c r="M13341" s="37"/>
      <c r="N13341" s="37"/>
      <c r="O13341" s="37"/>
      <c r="P13341" s="36"/>
      <c r="S13341" s="36"/>
      <c r="T13341" s="36"/>
      <c r="U13341" s="36"/>
      <c r="V13341" s="36"/>
    </row>
    <row r="13342" spans="11:22" x14ac:dyDescent="0.25">
      <c r="K13342" s="36"/>
      <c r="L13342" s="37"/>
      <c r="M13342" s="37"/>
      <c r="N13342" s="37"/>
      <c r="O13342" s="37"/>
      <c r="P13342" s="36"/>
      <c r="S13342" s="36"/>
      <c r="T13342" s="36"/>
      <c r="U13342" s="36"/>
      <c r="V13342" s="36"/>
    </row>
    <row r="13343" spans="11:22" x14ac:dyDescent="0.25">
      <c r="K13343" s="36"/>
      <c r="L13343" s="37"/>
      <c r="M13343" s="37"/>
      <c r="N13343" s="37"/>
      <c r="O13343" s="37"/>
      <c r="P13343" s="36"/>
      <c r="S13343" s="36"/>
      <c r="T13343" s="36"/>
      <c r="U13343" s="36"/>
      <c r="V13343" s="36"/>
    </row>
    <row r="13344" spans="11:22" x14ac:dyDescent="0.25">
      <c r="K13344" s="36"/>
      <c r="L13344" s="37"/>
      <c r="M13344" s="37"/>
      <c r="N13344" s="37"/>
      <c r="O13344" s="37"/>
      <c r="P13344" s="36"/>
      <c r="S13344" s="36"/>
      <c r="T13344" s="36"/>
      <c r="U13344" s="36"/>
      <c r="V13344" s="36"/>
    </row>
    <row r="13345" spans="11:22" x14ac:dyDescent="0.25">
      <c r="K13345" s="36"/>
      <c r="L13345" s="37"/>
      <c r="M13345" s="37"/>
      <c r="N13345" s="37"/>
      <c r="O13345" s="37"/>
      <c r="P13345" s="36"/>
      <c r="S13345" s="36"/>
      <c r="T13345" s="36"/>
      <c r="U13345" s="36"/>
      <c r="V13345" s="36"/>
    </row>
    <row r="13346" spans="11:22" x14ac:dyDescent="0.25">
      <c r="K13346" s="36"/>
      <c r="L13346" s="37"/>
      <c r="M13346" s="37"/>
      <c r="N13346" s="37"/>
      <c r="O13346" s="37"/>
      <c r="P13346" s="36"/>
      <c r="S13346" s="36"/>
      <c r="T13346" s="36"/>
      <c r="U13346" s="36"/>
      <c r="V13346" s="36"/>
    </row>
    <row r="13347" spans="11:22" x14ac:dyDescent="0.25">
      <c r="K13347" s="36"/>
      <c r="L13347" s="37"/>
      <c r="M13347" s="37"/>
      <c r="N13347" s="37"/>
      <c r="O13347" s="37"/>
      <c r="P13347" s="36"/>
      <c r="S13347" s="36"/>
      <c r="T13347" s="36"/>
      <c r="U13347" s="36"/>
      <c r="V13347" s="36"/>
    </row>
    <row r="13348" spans="11:22" x14ac:dyDescent="0.25">
      <c r="K13348" s="36"/>
      <c r="L13348" s="37"/>
      <c r="M13348" s="37"/>
      <c r="N13348" s="37"/>
      <c r="O13348" s="37"/>
      <c r="P13348" s="36"/>
      <c r="S13348" s="36"/>
      <c r="T13348" s="36"/>
      <c r="U13348" s="36"/>
      <c r="V13348" s="36"/>
    </row>
    <row r="13349" spans="11:22" x14ac:dyDescent="0.25">
      <c r="K13349" s="36"/>
      <c r="L13349" s="37"/>
      <c r="M13349" s="37"/>
      <c r="N13349" s="37"/>
      <c r="O13349" s="37"/>
      <c r="P13349" s="36"/>
      <c r="S13349" s="36"/>
      <c r="T13349" s="36"/>
      <c r="U13349" s="36"/>
      <c r="V13349" s="36"/>
    </row>
    <row r="13350" spans="11:22" x14ac:dyDescent="0.25">
      <c r="K13350" s="36"/>
      <c r="L13350" s="37"/>
      <c r="M13350" s="37"/>
      <c r="N13350" s="37"/>
      <c r="O13350" s="37"/>
      <c r="P13350" s="36"/>
      <c r="S13350" s="36"/>
      <c r="T13350" s="36"/>
      <c r="U13350" s="36"/>
      <c r="V13350" s="36"/>
    </row>
    <row r="13351" spans="11:22" x14ac:dyDescent="0.25">
      <c r="K13351" s="36"/>
      <c r="L13351" s="37"/>
      <c r="M13351" s="37"/>
      <c r="N13351" s="37"/>
      <c r="O13351" s="37"/>
      <c r="P13351" s="36"/>
      <c r="S13351" s="36"/>
      <c r="T13351" s="36"/>
      <c r="U13351" s="36"/>
      <c r="V13351" s="36"/>
    </row>
    <row r="13352" spans="11:22" x14ac:dyDescent="0.25">
      <c r="K13352" s="36"/>
      <c r="L13352" s="37"/>
      <c r="M13352" s="37"/>
      <c r="N13352" s="37"/>
      <c r="O13352" s="37"/>
      <c r="P13352" s="36"/>
      <c r="S13352" s="36"/>
      <c r="T13352" s="36"/>
      <c r="U13352" s="36"/>
      <c r="V13352" s="36"/>
    </row>
    <row r="13353" spans="11:22" x14ac:dyDescent="0.25">
      <c r="K13353" s="36"/>
      <c r="L13353" s="37"/>
      <c r="M13353" s="37"/>
      <c r="N13353" s="37"/>
      <c r="O13353" s="37"/>
      <c r="P13353" s="36"/>
      <c r="S13353" s="36"/>
      <c r="T13353" s="36"/>
      <c r="U13353" s="36"/>
      <c r="V13353" s="36"/>
    </row>
    <row r="13354" spans="11:22" x14ac:dyDescent="0.25">
      <c r="K13354" s="36"/>
      <c r="L13354" s="37"/>
      <c r="M13354" s="37"/>
      <c r="N13354" s="37"/>
      <c r="O13354" s="37"/>
      <c r="P13354" s="36"/>
      <c r="S13354" s="36"/>
      <c r="T13354" s="36"/>
      <c r="U13354" s="36"/>
      <c r="V13354" s="36"/>
    </row>
    <row r="13355" spans="11:22" x14ac:dyDescent="0.25">
      <c r="K13355" s="36"/>
      <c r="L13355" s="37"/>
      <c r="M13355" s="37"/>
      <c r="N13355" s="37"/>
      <c r="O13355" s="37"/>
      <c r="P13355" s="36"/>
      <c r="S13355" s="36"/>
      <c r="T13355" s="36"/>
      <c r="U13355" s="36"/>
      <c r="V13355" s="36"/>
    </row>
    <row r="13356" spans="11:22" x14ac:dyDescent="0.25">
      <c r="K13356" s="36"/>
      <c r="L13356" s="37"/>
      <c r="M13356" s="37"/>
      <c r="N13356" s="37"/>
      <c r="O13356" s="37"/>
      <c r="P13356" s="36"/>
      <c r="S13356" s="36"/>
      <c r="T13356" s="36"/>
      <c r="U13356" s="36"/>
      <c r="V13356" s="36"/>
    </row>
    <row r="13357" spans="11:22" x14ac:dyDescent="0.25">
      <c r="K13357" s="36"/>
      <c r="L13357" s="37"/>
      <c r="M13357" s="37"/>
      <c r="N13357" s="37"/>
      <c r="O13357" s="37"/>
      <c r="P13357" s="36"/>
      <c r="S13357" s="36"/>
      <c r="T13357" s="36"/>
      <c r="U13357" s="36"/>
      <c r="V13357" s="36"/>
    </row>
    <row r="13358" spans="11:22" x14ac:dyDescent="0.25">
      <c r="K13358" s="36"/>
      <c r="L13358" s="37"/>
      <c r="M13358" s="37"/>
      <c r="N13358" s="37"/>
      <c r="O13358" s="37"/>
      <c r="P13358" s="36"/>
      <c r="S13358" s="36"/>
      <c r="T13358" s="36"/>
      <c r="U13358" s="36"/>
      <c r="V13358" s="36"/>
    </row>
    <row r="13359" spans="11:22" x14ac:dyDescent="0.25">
      <c r="K13359" s="36"/>
      <c r="L13359" s="37"/>
      <c r="M13359" s="37"/>
      <c r="N13359" s="37"/>
      <c r="O13359" s="37"/>
      <c r="P13359" s="36"/>
      <c r="S13359" s="36"/>
      <c r="T13359" s="36"/>
      <c r="U13359" s="36"/>
      <c r="V13359" s="36"/>
    </row>
    <row r="13360" spans="11:22" x14ac:dyDescent="0.25">
      <c r="K13360" s="36"/>
      <c r="L13360" s="37"/>
      <c r="M13360" s="37"/>
      <c r="N13360" s="37"/>
      <c r="O13360" s="37"/>
      <c r="P13360" s="36"/>
      <c r="S13360" s="36"/>
      <c r="T13360" s="36"/>
      <c r="U13360" s="36"/>
      <c r="V13360" s="36"/>
    </row>
    <row r="13361" spans="11:22" x14ac:dyDescent="0.25">
      <c r="K13361" s="36"/>
      <c r="L13361" s="37"/>
      <c r="M13361" s="37"/>
      <c r="N13361" s="37"/>
      <c r="O13361" s="37"/>
      <c r="P13361" s="36"/>
      <c r="S13361" s="36"/>
      <c r="T13361" s="36"/>
      <c r="U13361" s="36"/>
      <c r="V13361" s="36"/>
    </row>
    <row r="13362" spans="11:22" x14ac:dyDescent="0.25">
      <c r="K13362" s="36"/>
      <c r="L13362" s="37"/>
      <c r="M13362" s="37"/>
      <c r="N13362" s="37"/>
      <c r="O13362" s="37"/>
      <c r="P13362" s="36"/>
      <c r="S13362" s="36"/>
      <c r="T13362" s="36"/>
      <c r="U13362" s="36"/>
      <c r="V13362" s="36"/>
    </row>
    <row r="13363" spans="11:22" x14ac:dyDescent="0.25">
      <c r="K13363" s="36"/>
      <c r="L13363" s="37"/>
      <c r="M13363" s="37"/>
      <c r="N13363" s="37"/>
      <c r="O13363" s="37"/>
      <c r="P13363" s="36"/>
      <c r="S13363" s="36"/>
      <c r="T13363" s="36"/>
      <c r="U13363" s="36"/>
      <c r="V13363" s="36"/>
    </row>
    <row r="13364" spans="11:22" x14ac:dyDescent="0.25">
      <c r="K13364" s="36"/>
      <c r="L13364" s="37"/>
      <c r="M13364" s="37"/>
      <c r="N13364" s="37"/>
      <c r="O13364" s="37"/>
      <c r="P13364" s="36"/>
      <c r="S13364" s="36"/>
      <c r="T13364" s="36"/>
      <c r="U13364" s="36"/>
      <c r="V13364" s="36"/>
    </row>
    <row r="13365" spans="11:22" x14ac:dyDescent="0.25">
      <c r="K13365" s="36"/>
      <c r="L13365" s="37"/>
      <c r="M13365" s="37"/>
      <c r="N13365" s="37"/>
      <c r="O13365" s="37"/>
      <c r="P13365" s="36"/>
      <c r="S13365" s="36"/>
      <c r="T13365" s="36"/>
      <c r="U13365" s="36"/>
      <c r="V13365" s="36"/>
    </row>
    <row r="13366" spans="11:22" x14ac:dyDescent="0.25">
      <c r="K13366" s="36"/>
      <c r="L13366" s="37"/>
      <c r="M13366" s="37"/>
      <c r="N13366" s="37"/>
      <c r="O13366" s="37"/>
      <c r="P13366" s="36"/>
      <c r="S13366" s="36"/>
      <c r="T13366" s="36"/>
      <c r="U13366" s="36"/>
      <c r="V13366" s="36"/>
    </row>
    <row r="13367" spans="11:22" x14ac:dyDescent="0.25">
      <c r="K13367" s="36"/>
      <c r="L13367" s="37"/>
      <c r="M13367" s="37"/>
      <c r="N13367" s="37"/>
      <c r="O13367" s="37"/>
      <c r="P13367" s="36"/>
      <c r="S13367" s="36"/>
      <c r="T13367" s="36"/>
      <c r="U13367" s="36"/>
      <c r="V13367" s="36"/>
    </row>
    <row r="13368" spans="11:22" x14ac:dyDescent="0.25">
      <c r="K13368" s="36"/>
      <c r="L13368" s="37"/>
      <c r="M13368" s="37"/>
      <c r="N13368" s="37"/>
      <c r="O13368" s="37"/>
      <c r="P13368" s="36"/>
      <c r="S13368" s="36"/>
      <c r="T13368" s="36"/>
      <c r="U13368" s="36"/>
      <c r="V13368" s="36"/>
    </row>
    <row r="13369" spans="11:22" x14ac:dyDescent="0.25">
      <c r="K13369" s="36"/>
      <c r="L13369" s="37"/>
      <c r="M13369" s="37"/>
      <c r="N13369" s="37"/>
      <c r="O13369" s="37"/>
      <c r="P13369" s="36"/>
      <c r="S13369" s="36"/>
      <c r="T13369" s="36"/>
      <c r="U13369" s="36"/>
      <c r="V13369" s="36"/>
    </row>
    <row r="13370" spans="11:22" x14ac:dyDescent="0.25">
      <c r="K13370" s="36"/>
      <c r="L13370" s="37"/>
      <c r="M13370" s="37"/>
      <c r="N13370" s="37"/>
      <c r="O13370" s="37"/>
      <c r="P13370" s="36"/>
      <c r="S13370" s="36"/>
      <c r="T13370" s="36"/>
      <c r="U13370" s="36"/>
      <c r="V13370" s="36"/>
    </row>
    <row r="13371" spans="11:22" x14ac:dyDescent="0.25">
      <c r="K13371" s="36"/>
      <c r="L13371" s="37"/>
      <c r="M13371" s="37"/>
      <c r="N13371" s="37"/>
      <c r="O13371" s="37"/>
      <c r="P13371" s="36"/>
      <c r="S13371" s="36"/>
      <c r="T13371" s="36"/>
      <c r="U13371" s="36"/>
      <c r="V13371" s="36"/>
    </row>
    <row r="13372" spans="11:22" x14ac:dyDescent="0.25">
      <c r="K13372" s="36"/>
      <c r="L13372" s="37"/>
      <c r="M13372" s="37"/>
      <c r="N13372" s="37"/>
      <c r="O13372" s="37"/>
      <c r="P13372" s="36"/>
      <c r="S13372" s="36"/>
      <c r="T13372" s="36"/>
      <c r="U13372" s="36"/>
      <c r="V13372" s="36"/>
    </row>
    <row r="13373" spans="11:22" x14ac:dyDescent="0.25">
      <c r="K13373" s="36"/>
      <c r="L13373" s="37"/>
      <c r="M13373" s="37"/>
      <c r="N13373" s="37"/>
      <c r="O13373" s="37"/>
      <c r="P13373" s="36"/>
      <c r="S13373" s="36"/>
      <c r="T13373" s="36"/>
      <c r="U13373" s="36"/>
      <c r="V13373" s="36"/>
    </row>
    <row r="13374" spans="11:22" x14ac:dyDescent="0.25">
      <c r="K13374" s="36"/>
      <c r="L13374" s="37"/>
      <c r="M13374" s="37"/>
      <c r="N13374" s="37"/>
      <c r="O13374" s="37"/>
      <c r="P13374" s="36"/>
      <c r="S13374" s="36"/>
      <c r="T13374" s="36"/>
      <c r="U13374" s="36"/>
      <c r="V13374" s="36"/>
    </row>
    <row r="13375" spans="11:22" x14ac:dyDescent="0.25">
      <c r="K13375" s="36"/>
      <c r="L13375" s="37"/>
      <c r="M13375" s="37"/>
      <c r="N13375" s="37"/>
      <c r="O13375" s="37"/>
      <c r="P13375" s="36"/>
      <c r="S13375" s="36"/>
      <c r="T13375" s="36"/>
      <c r="U13375" s="36"/>
      <c r="V13375" s="36"/>
    </row>
    <row r="13376" spans="11:22" x14ac:dyDescent="0.25">
      <c r="K13376" s="36"/>
      <c r="L13376" s="37"/>
      <c r="M13376" s="37"/>
      <c r="N13376" s="37"/>
      <c r="O13376" s="37"/>
      <c r="P13376" s="36"/>
      <c r="S13376" s="36"/>
      <c r="T13376" s="36"/>
      <c r="U13376" s="36"/>
      <c r="V13376" s="36"/>
    </row>
    <row r="13377" spans="11:22" x14ac:dyDescent="0.25">
      <c r="K13377" s="36"/>
      <c r="L13377" s="37"/>
      <c r="M13377" s="37"/>
      <c r="N13377" s="37"/>
      <c r="O13377" s="37"/>
      <c r="P13377" s="36"/>
      <c r="S13377" s="36"/>
      <c r="T13377" s="36"/>
      <c r="U13377" s="36"/>
      <c r="V13377" s="36"/>
    </row>
    <row r="13378" spans="11:22" x14ac:dyDescent="0.25">
      <c r="K13378" s="36"/>
      <c r="L13378" s="37"/>
      <c r="M13378" s="37"/>
      <c r="N13378" s="37"/>
      <c r="O13378" s="37"/>
      <c r="P13378" s="36"/>
      <c r="S13378" s="36"/>
      <c r="T13378" s="36"/>
      <c r="U13378" s="36"/>
      <c r="V13378" s="36"/>
    </row>
    <row r="13379" spans="11:22" x14ac:dyDescent="0.25">
      <c r="K13379" s="36"/>
      <c r="L13379" s="37"/>
      <c r="M13379" s="37"/>
      <c r="N13379" s="37"/>
      <c r="O13379" s="37"/>
      <c r="P13379" s="36"/>
      <c r="S13379" s="36"/>
      <c r="T13379" s="36"/>
      <c r="U13379" s="36"/>
      <c r="V13379" s="36"/>
    </row>
    <row r="13380" spans="11:22" x14ac:dyDescent="0.25">
      <c r="K13380" s="36"/>
      <c r="L13380" s="37"/>
      <c r="M13380" s="37"/>
      <c r="N13380" s="37"/>
      <c r="O13380" s="37"/>
      <c r="P13380" s="36"/>
      <c r="S13380" s="36"/>
      <c r="T13380" s="36"/>
      <c r="U13380" s="36"/>
      <c r="V13380" s="36"/>
    </row>
    <row r="13381" spans="11:22" x14ac:dyDescent="0.25">
      <c r="K13381" s="36"/>
      <c r="L13381" s="37"/>
      <c r="M13381" s="37"/>
      <c r="N13381" s="37"/>
      <c r="O13381" s="37"/>
      <c r="P13381" s="36"/>
      <c r="S13381" s="36"/>
      <c r="T13381" s="36"/>
      <c r="U13381" s="36"/>
      <c r="V13381" s="36"/>
    </row>
    <row r="13382" spans="11:22" x14ac:dyDescent="0.25">
      <c r="K13382" s="36"/>
      <c r="L13382" s="37"/>
      <c r="M13382" s="37"/>
      <c r="N13382" s="37"/>
      <c r="O13382" s="37"/>
      <c r="P13382" s="36"/>
      <c r="S13382" s="36"/>
      <c r="T13382" s="36"/>
      <c r="U13382" s="36"/>
      <c r="V13382" s="36"/>
    </row>
    <row r="13383" spans="11:22" x14ac:dyDescent="0.25">
      <c r="K13383" s="36"/>
      <c r="L13383" s="37"/>
      <c r="M13383" s="37"/>
      <c r="N13383" s="37"/>
      <c r="O13383" s="37"/>
      <c r="P13383" s="36"/>
      <c r="S13383" s="36"/>
      <c r="T13383" s="36"/>
      <c r="U13383" s="36"/>
      <c r="V13383" s="36"/>
    </row>
    <row r="13384" spans="11:22" x14ac:dyDescent="0.25">
      <c r="K13384" s="36"/>
      <c r="L13384" s="37"/>
      <c r="M13384" s="37"/>
      <c r="N13384" s="37"/>
      <c r="O13384" s="37"/>
      <c r="P13384" s="36"/>
      <c r="S13384" s="36"/>
      <c r="T13384" s="36"/>
      <c r="U13384" s="36"/>
      <c r="V13384" s="36"/>
    </row>
    <row r="13385" spans="11:22" x14ac:dyDescent="0.25">
      <c r="K13385" s="36"/>
      <c r="L13385" s="37"/>
      <c r="M13385" s="37"/>
      <c r="N13385" s="37"/>
      <c r="O13385" s="37"/>
      <c r="P13385" s="36"/>
      <c r="S13385" s="36"/>
      <c r="T13385" s="36"/>
      <c r="U13385" s="36"/>
      <c r="V13385" s="36"/>
    </row>
    <row r="13386" spans="11:22" x14ac:dyDescent="0.25">
      <c r="K13386" s="36"/>
      <c r="L13386" s="37"/>
      <c r="M13386" s="37"/>
      <c r="N13386" s="37"/>
      <c r="O13386" s="37"/>
      <c r="P13386" s="36"/>
      <c r="S13386" s="36"/>
      <c r="T13386" s="36"/>
      <c r="U13386" s="36"/>
      <c r="V13386" s="36"/>
    </row>
    <row r="13387" spans="11:22" x14ac:dyDescent="0.25">
      <c r="K13387" s="36"/>
      <c r="L13387" s="37"/>
      <c r="M13387" s="37"/>
      <c r="N13387" s="37"/>
      <c r="O13387" s="37"/>
      <c r="P13387" s="36"/>
      <c r="S13387" s="36"/>
      <c r="T13387" s="36"/>
      <c r="U13387" s="36"/>
      <c r="V13387" s="36"/>
    </row>
    <row r="13388" spans="11:22" x14ac:dyDescent="0.25">
      <c r="K13388" s="36"/>
      <c r="L13388" s="37"/>
      <c r="M13388" s="37"/>
      <c r="N13388" s="37"/>
      <c r="O13388" s="37"/>
      <c r="P13388" s="36"/>
      <c r="S13388" s="36"/>
      <c r="T13388" s="36"/>
      <c r="U13388" s="36"/>
      <c r="V13388" s="36"/>
    </row>
    <row r="13389" spans="11:22" x14ac:dyDescent="0.25">
      <c r="K13389" s="36"/>
      <c r="L13389" s="37"/>
      <c r="M13389" s="37"/>
      <c r="N13389" s="37"/>
      <c r="O13389" s="37"/>
      <c r="P13389" s="36"/>
      <c r="S13389" s="36"/>
      <c r="T13389" s="36"/>
      <c r="U13389" s="36"/>
      <c r="V13389" s="36"/>
    </row>
    <row r="13390" spans="11:22" x14ac:dyDescent="0.25">
      <c r="K13390" s="36"/>
      <c r="L13390" s="37"/>
      <c r="M13390" s="37"/>
      <c r="N13390" s="37"/>
      <c r="O13390" s="37"/>
      <c r="P13390" s="36"/>
      <c r="S13390" s="36"/>
      <c r="T13390" s="36"/>
      <c r="U13390" s="36"/>
      <c r="V13390" s="36"/>
    </row>
    <row r="13391" spans="11:22" x14ac:dyDescent="0.25">
      <c r="K13391" s="36"/>
      <c r="L13391" s="37"/>
      <c r="M13391" s="37"/>
      <c r="N13391" s="37"/>
      <c r="O13391" s="37"/>
      <c r="P13391" s="36"/>
      <c r="S13391" s="36"/>
      <c r="T13391" s="36"/>
      <c r="U13391" s="36"/>
      <c r="V13391" s="36"/>
    </row>
    <row r="13392" spans="11:22" x14ac:dyDescent="0.25">
      <c r="K13392" s="36"/>
      <c r="L13392" s="37"/>
      <c r="M13392" s="37"/>
      <c r="N13392" s="37"/>
      <c r="O13392" s="37"/>
      <c r="P13392" s="36"/>
      <c r="S13392" s="36"/>
      <c r="T13392" s="36"/>
      <c r="U13392" s="36"/>
      <c r="V13392" s="36"/>
    </row>
    <row r="13393" spans="11:22" x14ac:dyDescent="0.25">
      <c r="K13393" s="36"/>
      <c r="L13393" s="37"/>
      <c r="M13393" s="37"/>
      <c r="N13393" s="37"/>
      <c r="O13393" s="37"/>
      <c r="P13393" s="36"/>
      <c r="S13393" s="36"/>
      <c r="T13393" s="36"/>
      <c r="U13393" s="36"/>
      <c r="V13393" s="36"/>
    </row>
    <row r="13394" spans="11:22" x14ac:dyDescent="0.25">
      <c r="K13394" s="36"/>
      <c r="L13394" s="37"/>
      <c r="M13394" s="37"/>
      <c r="N13394" s="37"/>
      <c r="O13394" s="37"/>
      <c r="P13394" s="36"/>
      <c r="S13394" s="36"/>
      <c r="T13394" s="36"/>
      <c r="U13394" s="36"/>
      <c r="V13394" s="36"/>
    </row>
    <row r="13395" spans="11:22" x14ac:dyDescent="0.25">
      <c r="K13395" s="36"/>
      <c r="L13395" s="37"/>
      <c r="M13395" s="37"/>
      <c r="N13395" s="37"/>
      <c r="O13395" s="37"/>
      <c r="P13395" s="36"/>
      <c r="S13395" s="36"/>
      <c r="T13395" s="36"/>
      <c r="U13395" s="36"/>
      <c r="V13395" s="36"/>
    </row>
    <row r="13396" spans="11:22" x14ac:dyDescent="0.25">
      <c r="K13396" s="36"/>
      <c r="L13396" s="37"/>
      <c r="M13396" s="37"/>
      <c r="N13396" s="37"/>
      <c r="O13396" s="37"/>
      <c r="P13396" s="36"/>
      <c r="S13396" s="36"/>
      <c r="T13396" s="36"/>
      <c r="U13396" s="36"/>
      <c r="V13396" s="36"/>
    </row>
    <row r="13397" spans="11:22" x14ac:dyDescent="0.25">
      <c r="K13397" s="36"/>
      <c r="L13397" s="37"/>
      <c r="M13397" s="37"/>
      <c r="N13397" s="37"/>
      <c r="O13397" s="37"/>
      <c r="P13397" s="36"/>
      <c r="S13397" s="36"/>
      <c r="T13397" s="36"/>
      <c r="U13397" s="36"/>
      <c r="V13397" s="36"/>
    </row>
    <row r="13398" spans="11:22" x14ac:dyDescent="0.25">
      <c r="K13398" s="36"/>
      <c r="L13398" s="37"/>
      <c r="M13398" s="37"/>
      <c r="N13398" s="37"/>
      <c r="O13398" s="37"/>
      <c r="P13398" s="36"/>
      <c r="S13398" s="36"/>
      <c r="T13398" s="36"/>
      <c r="U13398" s="36"/>
      <c r="V13398" s="36"/>
    </row>
    <row r="13399" spans="11:22" x14ac:dyDescent="0.25">
      <c r="K13399" s="36"/>
      <c r="L13399" s="37"/>
      <c r="M13399" s="37"/>
      <c r="N13399" s="37"/>
      <c r="O13399" s="37"/>
      <c r="P13399" s="36"/>
      <c r="S13399" s="36"/>
      <c r="T13399" s="36"/>
      <c r="U13399" s="36"/>
      <c r="V13399" s="36"/>
    </row>
    <row r="13400" spans="11:22" x14ac:dyDescent="0.25">
      <c r="K13400" s="36"/>
      <c r="L13400" s="37"/>
      <c r="M13400" s="37"/>
      <c r="N13400" s="37"/>
      <c r="O13400" s="37"/>
      <c r="P13400" s="36"/>
      <c r="S13400" s="36"/>
      <c r="T13400" s="36"/>
      <c r="U13400" s="36"/>
      <c r="V13400" s="36"/>
    </row>
    <row r="13401" spans="11:22" x14ac:dyDescent="0.25">
      <c r="K13401" s="36"/>
      <c r="L13401" s="37"/>
      <c r="M13401" s="37"/>
      <c r="N13401" s="37"/>
      <c r="O13401" s="37"/>
      <c r="P13401" s="36"/>
      <c r="S13401" s="36"/>
      <c r="T13401" s="36"/>
      <c r="U13401" s="36"/>
      <c r="V13401" s="36"/>
    </row>
    <row r="13402" spans="11:22" x14ac:dyDescent="0.25">
      <c r="K13402" s="36"/>
      <c r="L13402" s="37"/>
      <c r="M13402" s="37"/>
      <c r="N13402" s="37"/>
      <c r="O13402" s="37"/>
      <c r="P13402" s="36"/>
      <c r="S13402" s="36"/>
      <c r="T13402" s="36"/>
      <c r="U13402" s="36"/>
      <c r="V13402" s="36"/>
    </row>
    <row r="13403" spans="11:22" x14ac:dyDescent="0.25">
      <c r="K13403" s="36"/>
      <c r="L13403" s="37"/>
      <c r="M13403" s="37"/>
      <c r="N13403" s="37"/>
      <c r="O13403" s="37"/>
      <c r="P13403" s="36"/>
      <c r="S13403" s="36"/>
      <c r="T13403" s="36"/>
      <c r="U13403" s="36"/>
      <c r="V13403" s="36"/>
    </row>
    <row r="13404" spans="11:22" x14ac:dyDescent="0.25">
      <c r="K13404" s="36"/>
      <c r="L13404" s="37"/>
      <c r="M13404" s="37"/>
      <c r="N13404" s="37"/>
      <c r="O13404" s="37"/>
      <c r="P13404" s="36"/>
      <c r="S13404" s="36"/>
      <c r="T13404" s="36"/>
      <c r="U13404" s="36"/>
      <c r="V13404" s="36"/>
    </row>
    <row r="13405" spans="11:22" x14ac:dyDescent="0.25">
      <c r="K13405" s="36"/>
      <c r="L13405" s="37"/>
      <c r="M13405" s="37"/>
      <c r="N13405" s="37"/>
      <c r="O13405" s="37"/>
      <c r="P13405" s="36"/>
      <c r="S13405" s="36"/>
      <c r="T13405" s="36"/>
      <c r="U13405" s="36"/>
      <c r="V13405" s="36"/>
    </row>
    <row r="13406" spans="11:22" x14ac:dyDescent="0.25">
      <c r="K13406" s="36"/>
      <c r="L13406" s="37"/>
      <c r="M13406" s="37"/>
      <c r="N13406" s="37"/>
      <c r="O13406" s="37"/>
      <c r="P13406" s="36"/>
      <c r="S13406" s="36"/>
      <c r="T13406" s="36"/>
      <c r="U13406" s="36"/>
      <c r="V13406" s="36"/>
    </row>
    <row r="13407" spans="11:22" x14ac:dyDescent="0.25">
      <c r="K13407" s="36"/>
      <c r="L13407" s="37"/>
      <c r="M13407" s="37"/>
      <c r="N13407" s="37"/>
      <c r="O13407" s="37"/>
      <c r="P13407" s="36"/>
      <c r="S13407" s="36"/>
      <c r="T13407" s="36"/>
      <c r="U13407" s="36"/>
      <c r="V13407" s="36"/>
    </row>
    <row r="13408" spans="11:22" x14ac:dyDescent="0.25">
      <c r="K13408" s="36"/>
      <c r="L13408" s="37"/>
      <c r="M13408" s="37"/>
      <c r="N13408" s="37"/>
      <c r="O13408" s="37"/>
      <c r="P13408" s="36"/>
      <c r="S13408" s="36"/>
      <c r="T13408" s="36"/>
      <c r="U13408" s="36"/>
      <c r="V13408" s="36"/>
    </row>
    <row r="13409" spans="11:22" x14ac:dyDescent="0.25">
      <c r="K13409" s="36"/>
      <c r="L13409" s="37"/>
      <c r="M13409" s="37"/>
      <c r="N13409" s="37"/>
      <c r="O13409" s="37"/>
      <c r="P13409" s="36"/>
      <c r="S13409" s="36"/>
      <c r="T13409" s="36"/>
      <c r="U13409" s="36"/>
      <c r="V13409" s="36"/>
    </row>
    <row r="13410" spans="11:22" x14ac:dyDescent="0.25">
      <c r="K13410" s="36"/>
      <c r="L13410" s="37"/>
      <c r="M13410" s="37"/>
      <c r="N13410" s="37"/>
      <c r="O13410" s="37"/>
      <c r="P13410" s="36"/>
      <c r="S13410" s="36"/>
      <c r="T13410" s="36"/>
      <c r="U13410" s="36"/>
      <c r="V13410" s="36"/>
    </row>
    <row r="13411" spans="11:22" x14ac:dyDescent="0.25">
      <c r="K13411" s="36"/>
      <c r="L13411" s="37"/>
      <c r="M13411" s="37"/>
      <c r="N13411" s="37"/>
      <c r="O13411" s="37"/>
      <c r="P13411" s="36"/>
      <c r="S13411" s="36"/>
      <c r="T13411" s="36"/>
      <c r="U13411" s="36"/>
      <c r="V13411" s="36"/>
    </row>
    <row r="13412" spans="11:22" x14ac:dyDescent="0.25">
      <c r="K13412" s="36"/>
      <c r="L13412" s="37"/>
      <c r="M13412" s="37"/>
      <c r="N13412" s="37"/>
      <c r="O13412" s="37"/>
      <c r="P13412" s="36"/>
      <c r="S13412" s="36"/>
      <c r="T13412" s="36"/>
      <c r="U13412" s="36"/>
      <c r="V13412" s="36"/>
    </row>
    <row r="13413" spans="11:22" x14ac:dyDescent="0.25">
      <c r="K13413" s="36"/>
      <c r="L13413" s="37"/>
      <c r="M13413" s="37"/>
      <c r="N13413" s="37"/>
      <c r="O13413" s="37"/>
      <c r="P13413" s="36"/>
      <c r="S13413" s="36"/>
      <c r="T13413" s="36"/>
      <c r="U13413" s="36"/>
      <c r="V13413" s="36"/>
    </row>
    <row r="13414" spans="11:22" x14ac:dyDescent="0.25">
      <c r="K13414" s="36"/>
      <c r="L13414" s="37"/>
      <c r="M13414" s="37"/>
      <c r="N13414" s="37"/>
      <c r="O13414" s="37"/>
      <c r="P13414" s="36"/>
      <c r="S13414" s="36"/>
      <c r="T13414" s="36"/>
      <c r="U13414" s="36"/>
      <c r="V13414" s="36"/>
    </row>
    <row r="13415" spans="11:22" x14ac:dyDescent="0.25">
      <c r="K13415" s="36"/>
      <c r="L13415" s="37"/>
      <c r="M13415" s="37"/>
      <c r="N13415" s="37"/>
      <c r="O13415" s="37"/>
      <c r="P13415" s="36"/>
      <c r="S13415" s="36"/>
      <c r="T13415" s="36"/>
      <c r="U13415" s="36"/>
      <c r="V13415" s="36"/>
    </row>
    <row r="13416" spans="11:22" x14ac:dyDescent="0.25">
      <c r="K13416" s="36"/>
      <c r="L13416" s="37"/>
      <c r="M13416" s="37"/>
      <c r="N13416" s="37"/>
      <c r="O13416" s="37"/>
      <c r="P13416" s="36"/>
      <c r="S13416" s="36"/>
      <c r="T13416" s="36"/>
      <c r="U13416" s="36"/>
      <c r="V13416" s="36"/>
    </row>
    <row r="13417" spans="11:22" x14ac:dyDescent="0.25">
      <c r="K13417" s="36"/>
      <c r="L13417" s="37"/>
      <c r="M13417" s="37"/>
      <c r="N13417" s="37"/>
      <c r="O13417" s="37"/>
      <c r="P13417" s="36"/>
      <c r="S13417" s="36"/>
      <c r="T13417" s="36"/>
      <c r="U13417" s="36"/>
      <c r="V13417" s="36"/>
    </row>
    <row r="13418" spans="11:22" x14ac:dyDescent="0.25">
      <c r="K13418" s="36"/>
      <c r="L13418" s="37"/>
      <c r="M13418" s="37"/>
      <c r="N13418" s="37"/>
      <c r="O13418" s="37"/>
      <c r="P13418" s="36"/>
      <c r="S13418" s="36"/>
      <c r="T13418" s="36"/>
      <c r="U13418" s="36"/>
      <c r="V13418" s="36"/>
    </row>
    <row r="13419" spans="11:22" x14ac:dyDescent="0.25">
      <c r="K13419" s="36"/>
      <c r="L13419" s="37"/>
      <c r="M13419" s="37"/>
      <c r="N13419" s="37"/>
      <c r="O13419" s="37"/>
      <c r="P13419" s="36"/>
      <c r="S13419" s="36"/>
      <c r="T13419" s="36"/>
      <c r="U13419" s="36"/>
      <c r="V13419" s="36"/>
    </row>
    <row r="13420" spans="11:22" x14ac:dyDescent="0.25">
      <c r="K13420" s="36"/>
      <c r="L13420" s="37"/>
      <c r="M13420" s="37"/>
      <c r="N13420" s="37"/>
      <c r="O13420" s="37"/>
      <c r="P13420" s="36"/>
      <c r="S13420" s="36"/>
      <c r="T13420" s="36"/>
      <c r="U13420" s="36"/>
      <c r="V13420" s="36"/>
    </row>
    <row r="13421" spans="11:22" x14ac:dyDescent="0.25">
      <c r="K13421" s="36"/>
      <c r="L13421" s="37"/>
      <c r="M13421" s="37"/>
      <c r="N13421" s="37"/>
      <c r="O13421" s="37"/>
      <c r="P13421" s="36"/>
      <c r="S13421" s="36"/>
      <c r="T13421" s="36"/>
      <c r="U13421" s="36"/>
      <c r="V13421" s="36"/>
    </row>
    <row r="13422" spans="11:22" x14ac:dyDescent="0.25">
      <c r="K13422" s="36"/>
      <c r="L13422" s="37"/>
      <c r="M13422" s="37"/>
      <c r="N13422" s="37"/>
      <c r="O13422" s="37"/>
      <c r="P13422" s="36"/>
      <c r="S13422" s="36"/>
      <c r="T13422" s="36"/>
      <c r="U13422" s="36"/>
      <c r="V13422" s="36"/>
    </row>
    <row r="13423" spans="11:22" x14ac:dyDescent="0.25">
      <c r="K13423" s="36"/>
      <c r="L13423" s="37"/>
      <c r="M13423" s="37"/>
      <c r="N13423" s="37"/>
      <c r="O13423" s="37"/>
      <c r="P13423" s="36"/>
      <c r="S13423" s="36"/>
      <c r="T13423" s="36"/>
      <c r="U13423" s="36"/>
      <c r="V13423" s="36"/>
    </row>
    <row r="13424" spans="11:22" x14ac:dyDescent="0.25">
      <c r="K13424" s="36"/>
      <c r="L13424" s="37"/>
      <c r="M13424" s="37"/>
      <c r="N13424" s="37"/>
      <c r="O13424" s="37"/>
      <c r="P13424" s="36"/>
      <c r="S13424" s="36"/>
      <c r="T13424" s="36"/>
      <c r="U13424" s="36"/>
      <c r="V13424" s="36"/>
    </row>
    <row r="13425" spans="11:22" x14ac:dyDescent="0.25">
      <c r="K13425" s="36"/>
      <c r="L13425" s="37"/>
      <c r="M13425" s="37"/>
      <c r="N13425" s="37"/>
      <c r="O13425" s="37"/>
      <c r="P13425" s="36"/>
      <c r="S13425" s="36"/>
      <c r="T13425" s="36"/>
      <c r="U13425" s="36"/>
      <c r="V13425" s="36"/>
    </row>
    <row r="13426" spans="11:22" x14ac:dyDescent="0.25">
      <c r="K13426" s="36"/>
      <c r="L13426" s="37"/>
      <c r="M13426" s="37"/>
      <c r="N13426" s="37"/>
      <c r="O13426" s="37"/>
      <c r="P13426" s="36"/>
      <c r="S13426" s="36"/>
      <c r="T13426" s="36"/>
      <c r="U13426" s="36"/>
      <c r="V13426" s="36"/>
    </row>
    <row r="13427" spans="11:22" x14ac:dyDescent="0.25">
      <c r="K13427" s="36"/>
      <c r="L13427" s="37"/>
      <c r="M13427" s="37"/>
      <c r="N13427" s="37"/>
      <c r="O13427" s="37"/>
      <c r="P13427" s="36"/>
      <c r="S13427" s="36"/>
      <c r="T13427" s="36"/>
      <c r="U13427" s="36"/>
      <c r="V13427" s="36"/>
    </row>
    <row r="13428" spans="11:22" x14ac:dyDescent="0.25">
      <c r="K13428" s="36"/>
      <c r="L13428" s="37"/>
      <c r="M13428" s="37"/>
      <c r="N13428" s="37"/>
      <c r="O13428" s="37"/>
      <c r="P13428" s="36"/>
      <c r="S13428" s="36"/>
      <c r="T13428" s="36"/>
      <c r="U13428" s="36"/>
      <c r="V13428" s="36"/>
    </row>
    <row r="13429" spans="11:22" x14ac:dyDescent="0.25">
      <c r="K13429" s="36"/>
      <c r="L13429" s="37"/>
      <c r="M13429" s="37"/>
      <c r="N13429" s="37"/>
      <c r="O13429" s="37"/>
      <c r="P13429" s="36"/>
      <c r="S13429" s="36"/>
      <c r="T13429" s="36"/>
      <c r="U13429" s="36"/>
      <c r="V13429" s="36"/>
    </row>
    <row r="13430" spans="11:22" x14ac:dyDescent="0.25">
      <c r="K13430" s="36"/>
      <c r="L13430" s="37"/>
      <c r="M13430" s="37"/>
      <c r="N13430" s="37"/>
      <c r="O13430" s="37"/>
      <c r="P13430" s="36"/>
      <c r="S13430" s="36"/>
      <c r="T13430" s="36"/>
      <c r="U13430" s="36"/>
      <c r="V13430" s="36"/>
    </row>
    <row r="13431" spans="11:22" x14ac:dyDescent="0.25">
      <c r="K13431" s="36"/>
      <c r="L13431" s="37"/>
      <c r="M13431" s="37"/>
      <c r="N13431" s="37"/>
      <c r="O13431" s="37"/>
      <c r="P13431" s="36"/>
      <c r="S13431" s="36"/>
      <c r="T13431" s="36"/>
      <c r="U13431" s="36"/>
      <c r="V13431" s="36"/>
    </row>
    <row r="13432" spans="11:22" x14ac:dyDescent="0.25">
      <c r="K13432" s="36"/>
      <c r="L13432" s="37"/>
      <c r="M13432" s="37"/>
      <c r="N13432" s="37"/>
      <c r="O13432" s="37"/>
      <c r="P13432" s="36"/>
      <c r="S13432" s="36"/>
      <c r="T13432" s="36"/>
      <c r="U13432" s="36"/>
      <c r="V13432" s="36"/>
    </row>
    <row r="13433" spans="11:22" x14ac:dyDescent="0.25">
      <c r="K13433" s="36"/>
      <c r="L13433" s="37"/>
      <c r="M13433" s="37"/>
      <c r="N13433" s="37"/>
      <c r="O13433" s="37"/>
      <c r="P13433" s="36"/>
      <c r="S13433" s="36"/>
      <c r="T13433" s="36"/>
      <c r="U13433" s="36"/>
      <c r="V13433" s="36"/>
    </row>
    <row r="13434" spans="11:22" x14ac:dyDescent="0.25">
      <c r="K13434" s="36"/>
      <c r="L13434" s="37"/>
      <c r="M13434" s="37"/>
      <c r="N13434" s="37"/>
      <c r="O13434" s="37"/>
      <c r="P13434" s="36"/>
      <c r="S13434" s="36"/>
      <c r="T13434" s="36"/>
      <c r="U13434" s="36"/>
      <c r="V13434" s="36"/>
    </row>
    <row r="13435" spans="11:22" x14ac:dyDescent="0.25">
      <c r="K13435" s="36"/>
      <c r="L13435" s="37"/>
      <c r="M13435" s="37"/>
      <c r="N13435" s="37"/>
      <c r="O13435" s="37"/>
      <c r="P13435" s="36"/>
      <c r="S13435" s="36"/>
      <c r="T13435" s="36"/>
      <c r="U13435" s="36"/>
      <c r="V13435" s="36"/>
    </row>
    <row r="13436" spans="11:22" x14ac:dyDescent="0.25">
      <c r="K13436" s="36"/>
      <c r="L13436" s="37"/>
      <c r="M13436" s="37"/>
      <c r="N13436" s="37"/>
      <c r="O13436" s="37"/>
      <c r="P13436" s="36"/>
      <c r="S13436" s="36"/>
      <c r="T13436" s="36"/>
      <c r="U13436" s="36"/>
      <c r="V13436" s="36"/>
    </row>
    <row r="13437" spans="11:22" x14ac:dyDescent="0.25">
      <c r="K13437" s="36"/>
      <c r="L13437" s="37"/>
      <c r="M13437" s="37"/>
      <c r="N13437" s="37"/>
      <c r="O13437" s="37"/>
      <c r="P13437" s="36"/>
      <c r="S13437" s="36"/>
      <c r="T13437" s="36"/>
      <c r="U13437" s="36"/>
      <c r="V13437" s="36"/>
    </row>
    <row r="13438" spans="11:22" x14ac:dyDescent="0.25">
      <c r="K13438" s="36"/>
      <c r="L13438" s="37"/>
      <c r="M13438" s="37"/>
      <c r="N13438" s="37"/>
      <c r="O13438" s="37"/>
      <c r="P13438" s="36"/>
      <c r="S13438" s="36"/>
      <c r="T13438" s="36"/>
      <c r="U13438" s="36"/>
      <c r="V13438" s="36"/>
    </row>
    <row r="13439" spans="11:22" x14ac:dyDescent="0.25">
      <c r="K13439" s="36"/>
      <c r="L13439" s="37"/>
      <c r="M13439" s="37"/>
      <c r="N13439" s="37"/>
      <c r="O13439" s="37"/>
      <c r="P13439" s="36"/>
      <c r="S13439" s="36"/>
      <c r="T13439" s="36"/>
      <c r="U13439" s="36"/>
      <c r="V13439" s="36"/>
    </row>
    <row r="13440" spans="11:22" x14ac:dyDescent="0.25">
      <c r="K13440" s="36"/>
      <c r="L13440" s="37"/>
      <c r="M13440" s="37"/>
      <c r="N13440" s="37"/>
      <c r="O13440" s="37"/>
      <c r="P13440" s="36"/>
      <c r="S13440" s="36"/>
      <c r="T13440" s="36"/>
      <c r="U13440" s="36"/>
      <c r="V13440" s="36"/>
    </row>
    <row r="13441" spans="11:22" x14ac:dyDescent="0.25">
      <c r="K13441" s="36"/>
      <c r="L13441" s="37"/>
      <c r="M13441" s="37"/>
      <c r="N13441" s="37"/>
      <c r="O13441" s="37"/>
      <c r="P13441" s="36"/>
      <c r="S13441" s="36"/>
      <c r="T13441" s="36"/>
      <c r="U13441" s="36"/>
      <c r="V13441" s="36"/>
    </row>
    <row r="13442" spans="11:22" x14ac:dyDescent="0.25">
      <c r="K13442" s="36"/>
      <c r="L13442" s="37"/>
      <c r="M13442" s="37"/>
      <c r="N13442" s="37"/>
      <c r="O13442" s="37"/>
      <c r="P13442" s="36"/>
      <c r="S13442" s="36"/>
      <c r="T13442" s="36"/>
      <c r="U13442" s="36"/>
      <c r="V13442" s="36"/>
    </row>
    <row r="13443" spans="11:22" x14ac:dyDescent="0.25">
      <c r="K13443" s="36"/>
      <c r="L13443" s="37"/>
      <c r="M13443" s="37"/>
      <c r="N13443" s="37"/>
      <c r="O13443" s="37"/>
      <c r="P13443" s="36"/>
      <c r="S13443" s="36"/>
      <c r="T13443" s="36"/>
      <c r="U13443" s="36"/>
      <c r="V13443" s="36"/>
    </row>
    <row r="13444" spans="11:22" x14ac:dyDescent="0.25">
      <c r="K13444" s="36"/>
      <c r="L13444" s="37"/>
      <c r="M13444" s="37"/>
      <c r="N13444" s="37"/>
      <c r="O13444" s="37"/>
      <c r="P13444" s="36"/>
      <c r="S13444" s="36"/>
      <c r="T13444" s="36"/>
      <c r="U13444" s="36"/>
      <c r="V13444" s="36"/>
    </row>
    <row r="13445" spans="11:22" x14ac:dyDescent="0.25">
      <c r="K13445" s="36"/>
      <c r="L13445" s="37"/>
      <c r="M13445" s="37"/>
      <c r="N13445" s="37"/>
      <c r="O13445" s="37"/>
      <c r="P13445" s="36"/>
      <c r="S13445" s="36"/>
      <c r="T13445" s="36"/>
      <c r="U13445" s="36"/>
      <c r="V13445" s="36"/>
    </row>
    <row r="13446" spans="11:22" x14ac:dyDescent="0.25">
      <c r="K13446" s="36"/>
      <c r="L13446" s="37"/>
      <c r="M13446" s="37"/>
      <c r="N13446" s="37"/>
      <c r="O13446" s="37"/>
      <c r="P13446" s="36"/>
      <c r="S13446" s="36"/>
      <c r="T13446" s="36"/>
      <c r="U13446" s="36"/>
      <c r="V13446" s="36"/>
    </row>
    <row r="13447" spans="11:22" x14ac:dyDescent="0.25">
      <c r="K13447" s="36"/>
      <c r="L13447" s="37"/>
      <c r="M13447" s="37"/>
      <c r="N13447" s="37"/>
      <c r="O13447" s="37"/>
      <c r="P13447" s="36"/>
      <c r="S13447" s="36"/>
      <c r="T13447" s="36"/>
      <c r="U13447" s="36"/>
      <c r="V13447" s="36"/>
    </row>
    <row r="13448" spans="11:22" x14ac:dyDescent="0.25">
      <c r="K13448" s="36"/>
      <c r="L13448" s="37"/>
      <c r="M13448" s="37"/>
      <c r="N13448" s="37"/>
      <c r="O13448" s="37"/>
      <c r="P13448" s="36"/>
      <c r="S13448" s="36"/>
      <c r="T13448" s="36"/>
      <c r="U13448" s="36"/>
      <c r="V13448" s="36"/>
    </row>
    <row r="13449" spans="11:22" x14ac:dyDescent="0.25">
      <c r="K13449" s="36"/>
      <c r="L13449" s="37"/>
      <c r="M13449" s="37"/>
      <c r="N13449" s="37"/>
      <c r="O13449" s="37"/>
      <c r="P13449" s="36"/>
      <c r="S13449" s="36"/>
      <c r="T13449" s="36"/>
      <c r="U13449" s="36"/>
      <c r="V13449" s="36"/>
    </row>
    <row r="13450" spans="11:22" x14ac:dyDescent="0.25">
      <c r="K13450" s="36"/>
      <c r="L13450" s="37"/>
      <c r="M13450" s="37"/>
      <c r="N13450" s="37"/>
      <c r="O13450" s="37"/>
      <c r="P13450" s="36"/>
      <c r="S13450" s="36"/>
      <c r="T13450" s="36"/>
      <c r="U13450" s="36"/>
      <c r="V13450" s="36"/>
    </row>
    <row r="13451" spans="11:22" x14ac:dyDescent="0.25">
      <c r="K13451" s="36"/>
      <c r="L13451" s="37"/>
      <c r="M13451" s="37"/>
      <c r="N13451" s="37"/>
      <c r="O13451" s="37"/>
      <c r="P13451" s="36"/>
      <c r="S13451" s="36"/>
      <c r="T13451" s="36"/>
      <c r="U13451" s="36"/>
      <c r="V13451" s="36"/>
    </row>
    <row r="13452" spans="11:22" x14ac:dyDescent="0.25">
      <c r="K13452" s="36"/>
      <c r="L13452" s="37"/>
      <c r="M13452" s="37"/>
      <c r="N13452" s="37"/>
      <c r="O13452" s="37"/>
      <c r="P13452" s="36"/>
      <c r="S13452" s="36"/>
      <c r="T13452" s="36"/>
      <c r="U13452" s="36"/>
      <c r="V13452" s="36"/>
    </row>
    <row r="13453" spans="11:22" x14ac:dyDescent="0.25">
      <c r="K13453" s="36"/>
      <c r="L13453" s="37"/>
      <c r="M13453" s="37"/>
      <c r="N13453" s="37"/>
      <c r="O13453" s="37"/>
      <c r="P13453" s="36"/>
      <c r="S13453" s="36"/>
      <c r="T13453" s="36"/>
      <c r="U13453" s="36"/>
      <c r="V13453" s="36"/>
    </row>
    <row r="13454" spans="11:22" x14ac:dyDescent="0.25">
      <c r="K13454" s="36"/>
      <c r="L13454" s="37"/>
      <c r="M13454" s="37"/>
      <c r="N13454" s="37"/>
      <c r="O13454" s="37"/>
      <c r="P13454" s="36"/>
      <c r="S13454" s="36"/>
      <c r="T13454" s="36"/>
      <c r="U13454" s="36"/>
      <c r="V13454" s="36"/>
    </row>
    <row r="13455" spans="11:22" x14ac:dyDescent="0.25">
      <c r="K13455" s="36"/>
      <c r="L13455" s="37"/>
      <c r="M13455" s="37"/>
      <c r="N13455" s="37"/>
      <c r="O13455" s="37"/>
      <c r="P13455" s="36"/>
      <c r="S13455" s="36"/>
      <c r="T13455" s="36"/>
      <c r="U13455" s="36"/>
      <c r="V13455" s="36"/>
    </row>
    <row r="13456" spans="11:22" x14ac:dyDescent="0.25">
      <c r="K13456" s="36"/>
      <c r="L13456" s="37"/>
      <c r="M13456" s="37"/>
      <c r="N13456" s="37"/>
      <c r="O13456" s="37"/>
      <c r="P13456" s="36"/>
      <c r="S13456" s="36"/>
      <c r="T13456" s="36"/>
      <c r="U13456" s="36"/>
      <c r="V13456" s="36"/>
    </row>
    <row r="13457" spans="11:22" x14ac:dyDescent="0.25">
      <c r="K13457" s="36"/>
      <c r="L13457" s="37"/>
      <c r="M13457" s="37"/>
      <c r="N13457" s="37"/>
      <c r="O13457" s="37"/>
      <c r="P13457" s="36"/>
      <c r="S13457" s="36"/>
      <c r="T13457" s="36"/>
      <c r="U13457" s="36"/>
      <c r="V13457" s="36"/>
    </row>
    <row r="13458" spans="11:22" x14ac:dyDescent="0.25">
      <c r="K13458" s="36"/>
      <c r="L13458" s="37"/>
      <c r="M13458" s="37"/>
      <c r="N13458" s="37"/>
      <c r="O13458" s="37"/>
      <c r="P13458" s="36"/>
      <c r="S13458" s="36"/>
      <c r="T13458" s="36"/>
      <c r="U13458" s="36"/>
      <c r="V13458" s="36"/>
    </row>
    <row r="13459" spans="11:22" x14ac:dyDescent="0.25">
      <c r="K13459" s="36"/>
      <c r="L13459" s="37"/>
      <c r="M13459" s="37"/>
      <c r="N13459" s="37"/>
      <c r="O13459" s="37"/>
      <c r="P13459" s="36"/>
      <c r="S13459" s="36"/>
      <c r="T13459" s="36"/>
      <c r="U13459" s="36"/>
      <c r="V13459" s="36"/>
    </row>
    <row r="13460" spans="11:22" x14ac:dyDescent="0.25">
      <c r="K13460" s="36"/>
      <c r="L13460" s="37"/>
      <c r="M13460" s="37"/>
      <c r="N13460" s="37"/>
      <c r="O13460" s="37"/>
      <c r="P13460" s="36"/>
      <c r="S13460" s="36"/>
      <c r="T13460" s="36"/>
      <c r="U13460" s="36"/>
      <c r="V13460" s="36"/>
    </row>
    <row r="13461" spans="11:22" x14ac:dyDescent="0.25">
      <c r="K13461" s="36"/>
      <c r="L13461" s="37"/>
      <c r="M13461" s="37"/>
      <c r="N13461" s="37"/>
      <c r="O13461" s="37"/>
      <c r="P13461" s="36"/>
      <c r="S13461" s="36"/>
      <c r="T13461" s="36"/>
      <c r="U13461" s="36"/>
      <c r="V13461" s="36"/>
    </row>
    <row r="13462" spans="11:22" x14ac:dyDescent="0.25">
      <c r="K13462" s="36"/>
      <c r="L13462" s="37"/>
      <c r="M13462" s="37"/>
      <c r="N13462" s="37"/>
      <c r="O13462" s="37"/>
      <c r="P13462" s="36"/>
      <c r="S13462" s="36"/>
      <c r="T13462" s="36"/>
      <c r="U13462" s="36"/>
      <c r="V13462" s="36"/>
    </row>
    <row r="13463" spans="11:22" x14ac:dyDescent="0.25">
      <c r="K13463" s="36"/>
      <c r="L13463" s="37"/>
      <c r="M13463" s="37"/>
      <c r="N13463" s="37"/>
      <c r="O13463" s="37"/>
      <c r="P13463" s="36"/>
      <c r="S13463" s="36"/>
      <c r="T13463" s="36"/>
      <c r="U13463" s="36"/>
      <c r="V13463" s="36"/>
    </row>
    <row r="13464" spans="11:22" x14ac:dyDescent="0.25">
      <c r="K13464" s="36"/>
      <c r="L13464" s="37"/>
      <c r="M13464" s="37"/>
      <c r="N13464" s="37"/>
      <c r="O13464" s="37"/>
      <c r="P13464" s="36"/>
      <c r="S13464" s="36"/>
      <c r="T13464" s="36"/>
      <c r="U13464" s="36"/>
      <c r="V13464" s="36"/>
    </row>
    <row r="13465" spans="11:22" x14ac:dyDescent="0.25">
      <c r="K13465" s="36"/>
      <c r="L13465" s="37"/>
      <c r="M13465" s="37"/>
      <c r="N13465" s="37"/>
      <c r="O13465" s="37"/>
      <c r="P13465" s="36"/>
      <c r="S13465" s="36"/>
      <c r="T13465" s="36"/>
      <c r="U13465" s="36"/>
      <c r="V13465" s="36"/>
    </row>
    <row r="13466" spans="11:22" x14ac:dyDescent="0.25">
      <c r="K13466" s="36"/>
      <c r="L13466" s="37"/>
      <c r="M13466" s="37"/>
      <c r="N13466" s="37"/>
      <c r="O13466" s="37"/>
      <c r="P13466" s="36"/>
      <c r="S13466" s="36"/>
      <c r="T13466" s="36"/>
      <c r="U13466" s="36"/>
      <c r="V13466" s="36"/>
    </row>
    <row r="13467" spans="11:22" x14ac:dyDescent="0.25">
      <c r="K13467" s="36"/>
      <c r="L13467" s="37"/>
      <c r="M13467" s="37"/>
      <c r="N13467" s="37"/>
      <c r="O13467" s="37"/>
      <c r="P13467" s="36"/>
      <c r="S13467" s="36"/>
      <c r="T13467" s="36"/>
      <c r="U13467" s="36"/>
      <c r="V13467" s="36"/>
    </row>
    <row r="13468" spans="11:22" x14ac:dyDescent="0.25">
      <c r="K13468" s="36"/>
      <c r="L13468" s="37"/>
      <c r="M13468" s="37"/>
      <c r="N13468" s="37"/>
      <c r="O13468" s="37"/>
      <c r="P13468" s="36"/>
      <c r="S13468" s="36"/>
      <c r="T13468" s="36"/>
      <c r="U13468" s="36"/>
      <c r="V13468" s="36"/>
    </row>
    <row r="13469" spans="11:22" x14ac:dyDescent="0.25">
      <c r="K13469" s="36"/>
      <c r="L13469" s="37"/>
      <c r="M13469" s="37"/>
      <c r="N13469" s="37"/>
      <c r="O13469" s="37"/>
      <c r="P13469" s="36"/>
      <c r="S13469" s="36"/>
      <c r="T13469" s="36"/>
      <c r="U13469" s="36"/>
      <c r="V13469" s="36"/>
    </row>
    <row r="13470" spans="11:22" x14ac:dyDescent="0.25">
      <c r="K13470" s="36"/>
      <c r="L13470" s="37"/>
      <c r="M13470" s="37"/>
      <c r="N13470" s="37"/>
      <c r="O13470" s="37"/>
      <c r="P13470" s="36"/>
      <c r="S13470" s="36"/>
      <c r="T13470" s="36"/>
      <c r="U13470" s="36"/>
      <c r="V13470" s="36"/>
    </row>
    <row r="13471" spans="11:22" x14ac:dyDescent="0.25">
      <c r="K13471" s="36"/>
      <c r="L13471" s="37"/>
      <c r="M13471" s="37"/>
      <c r="N13471" s="37"/>
      <c r="O13471" s="37"/>
      <c r="P13471" s="36"/>
      <c r="S13471" s="36"/>
      <c r="T13471" s="36"/>
      <c r="U13471" s="36"/>
      <c r="V13471" s="36"/>
    </row>
    <row r="13472" spans="11:22" x14ac:dyDescent="0.25">
      <c r="K13472" s="36"/>
      <c r="L13472" s="37"/>
      <c r="M13472" s="37"/>
      <c r="N13472" s="37"/>
      <c r="O13472" s="37"/>
      <c r="P13472" s="36"/>
      <c r="S13472" s="36"/>
      <c r="T13472" s="36"/>
      <c r="U13472" s="36"/>
      <c r="V13472" s="36"/>
    </row>
    <row r="13473" spans="11:22" x14ac:dyDescent="0.25">
      <c r="K13473" s="36"/>
      <c r="L13473" s="37"/>
      <c r="M13473" s="37"/>
      <c r="N13473" s="37"/>
      <c r="O13473" s="37"/>
      <c r="P13473" s="36"/>
      <c r="S13473" s="36"/>
      <c r="T13473" s="36"/>
      <c r="U13473" s="36"/>
      <c r="V13473" s="36"/>
    </row>
    <row r="13474" spans="11:22" x14ac:dyDescent="0.25">
      <c r="K13474" s="36"/>
      <c r="L13474" s="37"/>
      <c r="M13474" s="37"/>
      <c r="N13474" s="37"/>
      <c r="O13474" s="37"/>
      <c r="P13474" s="36"/>
      <c r="S13474" s="36"/>
      <c r="T13474" s="36"/>
      <c r="U13474" s="36"/>
      <c r="V13474" s="36"/>
    </row>
    <row r="13475" spans="11:22" x14ac:dyDescent="0.25">
      <c r="K13475" s="36"/>
      <c r="L13475" s="37"/>
      <c r="M13475" s="37"/>
      <c r="N13475" s="37"/>
      <c r="O13475" s="37"/>
      <c r="P13475" s="36"/>
      <c r="S13475" s="36"/>
      <c r="T13475" s="36"/>
      <c r="U13475" s="36"/>
      <c r="V13475" s="36"/>
    </row>
    <row r="13476" spans="11:22" x14ac:dyDescent="0.25">
      <c r="K13476" s="36"/>
      <c r="L13476" s="37"/>
      <c r="M13476" s="37"/>
      <c r="N13476" s="37"/>
      <c r="O13476" s="37"/>
      <c r="P13476" s="36"/>
      <c r="S13476" s="36"/>
      <c r="T13476" s="36"/>
      <c r="U13476" s="36"/>
      <c r="V13476" s="36"/>
    </row>
    <row r="13477" spans="11:22" x14ac:dyDescent="0.25">
      <c r="K13477" s="36"/>
      <c r="L13477" s="37"/>
      <c r="M13477" s="37"/>
      <c r="N13477" s="37"/>
      <c r="O13477" s="37"/>
      <c r="P13477" s="36"/>
      <c r="S13477" s="36"/>
      <c r="T13477" s="36"/>
      <c r="U13477" s="36"/>
      <c r="V13477" s="36"/>
    </row>
    <row r="13478" spans="11:22" x14ac:dyDescent="0.25">
      <c r="K13478" s="36"/>
      <c r="L13478" s="37"/>
      <c r="M13478" s="37"/>
      <c r="N13478" s="37"/>
      <c r="O13478" s="37"/>
      <c r="P13478" s="36"/>
      <c r="S13478" s="36"/>
      <c r="T13478" s="36"/>
      <c r="U13478" s="36"/>
      <c r="V13478" s="36"/>
    </row>
    <row r="13479" spans="11:22" x14ac:dyDescent="0.25">
      <c r="K13479" s="36"/>
      <c r="L13479" s="37"/>
      <c r="M13479" s="37"/>
      <c r="N13479" s="37"/>
      <c r="O13479" s="37"/>
      <c r="P13479" s="36"/>
      <c r="S13479" s="36"/>
      <c r="T13479" s="36"/>
      <c r="U13479" s="36"/>
      <c r="V13479" s="36"/>
    </row>
    <row r="13480" spans="11:22" x14ac:dyDescent="0.25">
      <c r="K13480" s="36"/>
      <c r="L13480" s="37"/>
      <c r="M13480" s="37"/>
      <c r="N13480" s="37"/>
      <c r="O13480" s="37"/>
      <c r="P13480" s="36"/>
      <c r="S13480" s="36"/>
      <c r="T13480" s="36"/>
      <c r="U13480" s="36"/>
      <c r="V13480" s="36"/>
    </row>
    <row r="13481" spans="11:22" x14ac:dyDescent="0.25">
      <c r="K13481" s="36"/>
      <c r="L13481" s="37"/>
      <c r="M13481" s="37"/>
      <c r="N13481" s="37"/>
      <c r="O13481" s="37"/>
      <c r="P13481" s="36"/>
      <c r="S13481" s="36"/>
      <c r="T13481" s="36"/>
      <c r="U13481" s="36"/>
      <c r="V13481" s="36"/>
    </row>
    <row r="13482" spans="11:22" x14ac:dyDescent="0.25">
      <c r="K13482" s="36"/>
      <c r="L13482" s="37"/>
      <c r="M13482" s="37"/>
      <c r="N13482" s="37"/>
      <c r="O13482" s="37"/>
      <c r="P13482" s="36"/>
      <c r="S13482" s="36"/>
      <c r="T13482" s="36"/>
      <c r="U13482" s="36"/>
      <c r="V13482" s="36"/>
    </row>
    <row r="13483" spans="11:22" x14ac:dyDescent="0.25">
      <c r="K13483" s="36"/>
      <c r="L13483" s="37"/>
      <c r="M13483" s="37"/>
      <c r="N13483" s="37"/>
      <c r="O13483" s="37"/>
      <c r="P13483" s="36"/>
      <c r="S13483" s="36"/>
      <c r="T13483" s="36"/>
      <c r="U13483" s="36"/>
      <c r="V13483" s="36"/>
    </row>
    <row r="13484" spans="11:22" x14ac:dyDescent="0.25">
      <c r="K13484" s="36"/>
      <c r="L13484" s="37"/>
      <c r="M13484" s="37"/>
      <c r="N13484" s="37"/>
      <c r="O13484" s="37"/>
      <c r="P13484" s="36"/>
      <c r="S13484" s="36"/>
      <c r="T13484" s="36"/>
      <c r="U13484" s="36"/>
      <c r="V13484" s="36"/>
    </row>
    <row r="13485" spans="11:22" x14ac:dyDescent="0.25">
      <c r="K13485" s="36"/>
      <c r="L13485" s="37"/>
      <c r="M13485" s="37"/>
      <c r="N13485" s="37"/>
      <c r="O13485" s="37"/>
      <c r="P13485" s="36"/>
      <c r="S13485" s="36"/>
      <c r="T13485" s="36"/>
      <c r="U13485" s="36"/>
      <c r="V13485" s="36"/>
    </row>
    <row r="13486" spans="11:22" x14ac:dyDescent="0.25">
      <c r="K13486" s="36"/>
      <c r="L13486" s="37"/>
      <c r="M13486" s="37"/>
      <c r="N13486" s="37"/>
      <c r="O13486" s="37"/>
      <c r="P13486" s="36"/>
      <c r="S13486" s="36"/>
      <c r="T13486" s="36"/>
      <c r="U13486" s="36"/>
      <c r="V13486" s="36"/>
    </row>
    <row r="13487" spans="11:22" x14ac:dyDescent="0.25">
      <c r="K13487" s="36"/>
      <c r="L13487" s="37"/>
      <c r="M13487" s="37"/>
      <c r="N13487" s="37"/>
      <c r="O13487" s="37"/>
      <c r="P13487" s="36"/>
      <c r="S13487" s="36"/>
      <c r="T13487" s="36"/>
      <c r="U13487" s="36"/>
      <c r="V13487" s="36"/>
    </row>
    <row r="13488" spans="11:22" x14ac:dyDescent="0.25">
      <c r="K13488" s="36"/>
      <c r="L13488" s="37"/>
      <c r="M13488" s="37"/>
      <c r="N13488" s="37"/>
      <c r="O13488" s="37"/>
      <c r="P13488" s="36"/>
      <c r="S13488" s="36"/>
      <c r="T13488" s="36"/>
      <c r="U13488" s="36"/>
      <c r="V13488" s="36"/>
    </row>
    <row r="13489" spans="11:22" x14ac:dyDescent="0.25">
      <c r="K13489" s="36"/>
      <c r="L13489" s="37"/>
      <c r="M13489" s="37"/>
      <c r="N13489" s="37"/>
      <c r="O13489" s="37"/>
      <c r="P13489" s="36"/>
      <c r="S13489" s="36"/>
      <c r="T13489" s="36"/>
      <c r="U13489" s="36"/>
      <c r="V13489" s="36"/>
    </row>
    <row r="13490" spans="11:22" x14ac:dyDescent="0.25">
      <c r="K13490" s="36"/>
      <c r="L13490" s="37"/>
      <c r="M13490" s="37"/>
      <c r="N13490" s="37"/>
      <c r="O13490" s="37"/>
      <c r="P13490" s="36"/>
      <c r="S13490" s="36"/>
      <c r="T13490" s="36"/>
      <c r="U13490" s="36"/>
      <c r="V13490" s="36"/>
    </row>
    <row r="13491" spans="11:22" x14ac:dyDescent="0.25">
      <c r="K13491" s="36"/>
      <c r="L13491" s="37"/>
      <c r="M13491" s="37"/>
      <c r="N13491" s="37"/>
      <c r="O13491" s="37"/>
      <c r="P13491" s="36"/>
      <c r="S13491" s="36"/>
      <c r="T13491" s="36"/>
      <c r="U13491" s="36"/>
      <c r="V13491" s="36"/>
    </row>
    <row r="13492" spans="11:22" x14ac:dyDescent="0.25">
      <c r="K13492" s="36"/>
      <c r="L13492" s="37"/>
      <c r="M13492" s="37"/>
      <c r="N13492" s="37"/>
      <c r="O13492" s="37"/>
      <c r="P13492" s="36"/>
      <c r="S13492" s="36"/>
      <c r="T13492" s="36"/>
      <c r="U13492" s="36"/>
      <c r="V13492" s="36"/>
    </row>
    <row r="13493" spans="11:22" x14ac:dyDescent="0.25">
      <c r="K13493" s="36"/>
      <c r="L13493" s="37"/>
      <c r="M13493" s="37"/>
      <c r="N13493" s="37"/>
      <c r="O13493" s="37"/>
      <c r="P13493" s="36"/>
      <c r="S13493" s="36"/>
      <c r="T13493" s="36"/>
      <c r="U13493" s="36"/>
      <c r="V13493" s="36"/>
    </row>
    <row r="13494" spans="11:22" x14ac:dyDescent="0.25">
      <c r="K13494" s="36"/>
      <c r="L13494" s="37"/>
      <c r="M13494" s="37"/>
      <c r="N13494" s="37"/>
      <c r="O13494" s="37"/>
      <c r="P13494" s="36"/>
      <c r="S13494" s="36"/>
      <c r="T13494" s="36"/>
      <c r="U13494" s="36"/>
      <c r="V13494" s="36"/>
    </row>
    <row r="13495" spans="11:22" x14ac:dyDescent="0.25">
      <c r="K13495" s="36"/>
      <c r="L13495" s="37"/>
      <c r="M13495" s="37"/>
      <c r="N13495" s="37"/>
      <c r="O13495" s="37"/>
      <c r="P13495" s="36"/>
      <c r="S13495" s="36"/>
      <c r="T13495" s="36"/>
      <c r="U13495" s="36"/>
      <c r="V13495" s="36"/>
    </row>
    <row r="13496" spans="11:22" x14ac:dyDescent="0.25">
      <c r="K13496" s="36"/>
      <c r="L13496" s="37"/>
      <c r="M13496" s="37"/>
      <c r="N13496" s="37"/>
      <c r="O13496" s="37"/>
      <c r="P13496" s="36"/>
      <c r="S13496" s="36"/>
      <c r="T13496" s="36"/>
      <c r="U13496" s="36"/>
      <c r="V13496" s="36"/>
    </row>
    <row r="13497" spans="11:22" x14ac:dyDescent="0.25">
      <c r="K13497" s="36"/>
      <c r="L13497" s="37"/>
      <c r="M13497" s="37"/>
      <c r="N13497" s="37"/>
      <c r="O13497" s="37"/>
      <c r="P13497" s="36"/>
      <c r="S13497" s="36"/>
      <c r="T13497" s="36"/>
      <c r="U13497" s="36"/>
      <c r="V13497" s="36"/>
    </row>
    <row r="13498" spans="11:22" x14ac:dyDescent="0.25">
      <c r="K13498" s="36"/>
      <c r="L13498" s="37"/>
      <c r="M13498" s="37"/>
      <c r="N13498" s="37"/>
      <c r="O13498" s="37"/>
      <c r="P13498" s="36"/>
      <c r="S13498" s="36"/>
      <c r="T13498" s="36"/>
      <c r="U13498" s="36"/>
      <c r="V13498" s="36"/>
    </row>
    <row r="13499" spans="11:22" x14ac:dyDescent="0.25">
      <c r="K13499" s="36"/>
      <c r="L13499" s="37"/>
      <c r="M13499" s="37"/>
      <c r="N13499" s="37"/>
      <c r="O13499" s="37"/>
      <c r="P13499" s="36"/>
      <c r="S13499" s="36"/>
      <c r="T13499" s="36"/>
      <c r="U13499" s="36"/>
      <c r="V13499" s="36"/>
    </row>
    <row r="13500" spans="11:22" x14ac:dyDescent="0.25">
      <c r="K13500" s="36"/>
      <c r="L13500" s="37"/>
      <c r="M13500" s="37"/>
      <c r="N13500" s="37"/>
      <c r="O13500" s="37"/>
      <c r="P13500" s="36"/>
      <c r="S13500" s="36"/>
      <c r="T13500" s="36"/>
      <c r="U13500" s="36"/>
      <c r="V13500" s="36"/>
    </row>
    <row r="13501" spans="11:22" x14ac:dyDescent="0.25">
      <c r="K13501" s="36"/>
      <c r="L13501" s="37"/>
      <c r="M13501" s="37"/>
      <c r="N13501" s="37"/>
      <c r="O13501" s="37"/>
      <c r="P13501" s="36"/>
      <c r="S13501" s="36"/>
      <c r="T13501" s="36"/>
      <c r="U13501" s="36"/>
      <c r="V13501" s="36"/>
    </row>
    <row r="13502" spans="11:22" x14ac:dyDescent="0.25">
      <c r="K13502" s="36"/>
      <c r="L13502" s="37"/>
      <c r="M13502" s="37"/>
      <c r="N13502" s="37"/>
      <c r="O13502" s="37"/>
      <c r="P13502" s="36"/>
      <c r="S13502" s="36"/>
      <c r="T13502" s="36"/>
      <c r="U13502" s="36"/>
      <c r="V13502" s="36"/>
    </row>
    <row r="13503" spans="11:22" x14ac:dyDescent="0.25">
      <c r="K13503" s="36"/>
      <c r="L13503" s="37"/>
      <c r="M13503" s="37"/>
      <c r="N13503" s="37"/>
      <c r="O13503" s="37"/>
      <c r="P13503" s="36"/>
      <c r="S13503" s="36"/>
      <c r="T13503" s="36"/>
      <c r="U13503" s="36"/>
      <c r="V13503" s="36"/>
    </row>
    <row r="13504" spans="11:22" x14ac:dyDescent="0.25">
      <c r="K13504" s="36"/>
      <c r="L13504" s="37"/>
      <c r="M13504" s="37"/>
      <c r="N13504" s="37"/>
      <c r="O13504" s="37"/>
      <c r="P13504" s="36"/>
      <c r="S13504" s="36"/>
      <c r="T13504" s="36"/>
      <c r="U13504" s="36"/>
      <c r="V13504" s="36"/>
    </row>
    <row r="13505" spans="11:22" x14ac:dyDescent="0.25">
      <c r="K13505" s="36"/>
      <c r="L13505" s="37"/>
      <c r="M13505" s="37"/>
      <c r="N13505" s="37"/>
      <c r="O13505" s="37"/>
      <c r="P13505" s="36"/>
      <c r="S13505" s="36"/>
      <c r="T13505" s="36"/>
      <c r="U13505" s="36"/>
      <c r="V13505" s="36"/>
    </row>
    <row r="13506" spans="11:22" x14ac:dyDescent="0.25">
      <c r="K13506" s="36"/>
      <c r="L13506" s="37"/>
      <c r="M13506" s="37"/>
      <c r="N13506" s="37"/>
      <c r="O13506" s="37"/>
      <c r="P13506" s="36"/>
      <c r="S13506" s="36"/>
      <c r="T13506" s="36"/>
      <c r="U13506" s="36"/>
      <c r="V13506" s="36"/>
    </row>
    <row r="13507" spans="11:22" x14ac:dyDescent="0.25">
      <c r="K13507" s="36"/>
      <c r="L13507" s="37"/>
      <c r="M13507" s="37"/>
      <c r="N13507" s="37"/>
      <c r="O13507" s="37"/>
      <c r="P13507" s="36"/>
      <c r="S13507" s="36"/>
      <c r="T13507" s="36"/>
      <c r="U13507" s="36"/>
      <c r="V13507" s="36"/>
    </row>
    <row r="13508" spans="11:22" x14ac:dyDescent="0.25">
      <c r="K13508" s="36"/>
      <c r="L13508" s="37"/>
      <c r="M13508" s="37"/>
      <c r="N13508" s="37"/>
      <c r="O13508" s="37"/>
      <c r="P13508" s="36"/>
      <c r="S13508" s="36"/>
      <c r="T13508" s="36"/>
      <c r="U13508" s="36"/>
      <c r="V13508" s="36"/>
    </row>
    <row r="13509" spans="11:22" x14ac:dyDescent="0.25">
      <c r="K13509" s="36"/>
      <c r="L13509" s="37"/>
      <c r="M13509" s="37"/>
      <c r="N13509" s="37"/>
      <c r="O13509" s="37"/>
      <c r="P13509" s="36"/>
      <c r="S13509" s="36"/>
      <c r="T13509" s="36"/>
      <c r="U13509" s="36"/>
      <c r="V13509" s="36"/>
    </row>
    <row r="13510" spans="11:22" x14ac:dyDescent="0.25">
      <c r="K13510" s="36"/>
      <c r="L13510" s="37"/>
      <c r="M13510" s="37"/>
      <c r="N13510" s="37"/>
      <c r="O13510" s="37"/>
      <c r="P13510" s="36"/>
      <c r="S13510" s="36"/>
      <c r="T13510" s="36"/>
      <c r="U13510" s="36"/>
      <c r="V13510" s="36"/>
    </row>
    <row r="13511" spans="11:22" x14ac:dyDescent="0.25">
      <c r="K13511" s="36"/>
      <c r="L13511" s="37"/>
      <c r="M13511" s="37"/>
      <c r="N13511" s="37"/>
      <c r="O13511" s="37"/>
      <c r="P13511" s="36"/>
      <c r="S13511" s="36"/>
      <c r="T13511" s="36"/>
      <c r="U13511" s="36"/>
      <c r="V13511" s="36"/>
    </row>
    <row r="13512" spans="11:22" x14ac:dyDescent="0.25">
      <c r="K13512" s="36"/>
      <c r="L13512" s="37"/>
      <c r="M13512" s="37"/>
      <c r="N13512" s="37"/>
      <c r="O13512" s="37"/>
      <c r="P13512" s="36"/>
      <c r="S13512" s="36"/>
      <c r="T13512" s="36"/>
      <c r="U13512" s="36"/>
      <c r="V13512" s="36"/>
    </row>
    <row r="13513" spans="11:22" x14ac:dyDescent="0.25">
      <c r="K13513" s="36"/>
      <c r="L13513" s="37"/>
      <c r="M13513" s="37"/>
      <c r="N13513" s="37"/>
      <c r="O13513" s="37"/>
      <c r="P13513" s="36"/>
      <c r="S13513" s="36"/>
      <c r="T13513" s="36"/>
      <c r="U13513" s="36"/>
      <c r="V13513" s="36"/>
    </row>
    <row r="13514" spans="11:22" x14ac:dyDescent="0.25">
      <c r="K13514" s="36"/>
      <c r="L13514" s="37"/>
      <c r="M13514" s="37"/>
      <c r="N13514" s="37"/>
      <c r="O13514" s="37"/>
      <c r="P13514" s="36"/>
      <c r="S13514" s="36"/>
      <c r="T13514" s="36"/>
      <c r="U13514" s="36"/>
      <c r="V13514" s="36"/>
    </row>
    <row r="13515" spans="11:22" x14ac:dyDescent="0.25">
      <c r="K13515" s="36"/>
      <c r="L13515" s="37"/>
      <c r="M13515" s="37"/>
      <c r="N13515" s="37"/>
      <c r="O13515" s="37"/>
      <c r="P13515" s="36"/>
      <c r="S13515" s="36"/>
      <c r="T13515" s="36"/>
      <c r="U13515" s="36"/>
      <c r="V13515" s="36"/>
    </row>
    <row r="13516" spans="11:22" x14ac:dyDescent="0.25">
      <c r="K13516" s="36"/>
      <c r="L13516" s="37"/>
      <c r="M13516" s="37"/>
      <c r="N13516" s="37"/>
      <c r="O13516" s="37"/>
      <c r="P13516" s="36"/>
      <c r="S13516" s="36"/>
      <c r="T13516" s="36"/>
      <c r="U13516" s="36"/>
      <c r="V13516" s="36"/>
    </row>
    <row r="13517" spans="11:22" x14ac:dyDescent="0.25">
      <c r="K13517" s="36"/>
      <c r="L13517" s="37"/>
      <c r="M13517" s="37"/>
      <c r="N13517" s="37"/>
      <c r="O13517" s="37"/>
      <c r="P13517" s="36"/>
      <c r="S13517" s="36"/>
      <c r="T13517" s="36"/>
      <c r="U13517" s="36"/>
      <c r="V13517" s="36"/>
    </row>
    <row r="13518" spans="11:22" x14ac:dyDescent="0.25">
      <c r="K13518" s="36"/>
      <c r="L13518" s="37"/>
      <c r="M13518" s="37"/>
      <c r="N13518" s="37"/>
      <c r="O13518" s="37"/>
      <c r="P13518" s="36"/>
      <c r="S13518" s="36"/>
      <c r="T13518" s="36"/>
      <c r="U13518" s="36"/>
      <c r="V13518" s="36"/>
    </row>
    <row r="13519" spans="11:22" x14ac:dyDescent="0.25">
      <c r="K13519" s="36"/>
      <c r="L13519" s="37"/>
      <c r="M13519" s="37"/>
      <c r="N13519" s="37"/>
      <c r="O13519" s="37"/>
      <c r="P13519" s="36"/>
      <c r="S13519" s="36"/>
      <c r="T13519" s="36"/>
      <c r="U13519" s="36"/>
      <c r="V13519" s="36"/>
    </row>
    <row r="13520" spans="11:22" x14ac:dyDescent="0.25">
      <c r="K13520" s="36"/>
      <c r="L13520" s="37"/>
      <c r="M13520" s="37"/>
      <c r="N13520" s="37"/>
      <c r="O13520" s="37"/>
      <c r="P13520" s="36"/>
      <c r="S13520" s="36"/>
      <c r="T13520" s="36"/>
      <c r="U13520" s="36"/>
      <c r="V13520" s="36"/>
    </row>
    <row r="13521" spans="11:22" x14ac:dyDescent="0.25">
      <c r="K13521" s="36"/>
      <c r="L13521" s="37"/>
      <c r="M13521" s="37"/>
      <c r="N13521" s="37"/>
      <c r="O13521" s="37"/>
      <c r="P13521" s="36"/>
      <c r="S13521" s="36"/>
      <c r="T13521" s="36"/>
      <c r="U13521" s="36"/>
      <c r="V13521" s="36"/>
    </row>
    <row r="13522" spans="11:22" x14ac:dyDescent="0.25">
      <c r="K13522" s="36"/>
      <c r="L13522" s="37"/>
      <c r="M13522" s="37"/>
      <c r="N13522" s="37"/>
      <c r="O13522" s="37"/>
      <c r="P13522" s="36"/>
      <c r="S13522" s="36"/>
      <c r="T13522" s="36"/>
      <c r="U13522" s="36"/>
      <c r="V13522" s="36"/>
    </row>
    <row r="13523" spans="11:22" x14ac:dyDescent="0.25">
      <c r="K13523" s="36"/>
      <c r="L13523" s="37"/>
      <c r="M13523" s="37"/>
      <c r="N13523" s="37"/>
      <c r="O13523" s="37"/>
      <c r="P13523" s="36"/>
      <c r="S13523" s="36"/>
      <c r="T13523" s="36"/>
      <c r="U13523" s="36"/>
      <c r="V13523" s="36"/>
    </row>
    <row r="13524" spans="11:22" x14ac:dyDescent="0.25">
      <c r="K13524" s="36"/>
      <c r="L13524" s="37"/>
      <c r="M13524" s="37"/>
      <c r="N13524" s="37"/>
      <c r="O13524" s="37"/>
      <c r="P13524" s="36"/>
      <c r="S13524" s="36"/>
      <c r="T13524" s="36"/>
      <c r="U13524" s="36"/>
      <c r="V13524" s="36"/>
    </row>
    <row r="13525" spans="11:22" x14ac:dyDescent="0.25">
      <c r="K13525" s="36"/>
      <c r="L13525" s="37"/>
      <c r="M13525" s="37"/>
      <c r="N13525" s="37"/>
      <c r="O13525" s="37"/>
      <c r="P13525" s="36"/>
      <c r="S13525" s="36"/>
      <c r="T13525" s="36"/>
      <c r="U13525" s="36"/>
      <c r="V13525" s="36"/>
    </row>
    <row r="13526" spans="11:22" x14ac:dyDescent="0.25">
      <c r="K13526" s="36"/>
      <c r="L13526" s="37"/>
      <c r="M13526" s="37"/>
      <c r="N13526" s="37"/>
      <c r="O13526" s="37"/>
      <c r="P13526" s="36"/>
      <c r="S13526" s="36"/>
      <c r="T13526" s="36"/>
      <c r="U13526" s="36"/>
      <c r="V13526" s="36"/>
    </row>
    <row r="13527" spans="11:22" x14ac:dyDescent="0.25">
      <c r="K13527" s="36"/>
      <c r="L13527" s="37"/>
      <c r="M13527" s="37"/>
      <c r="N13527" s="37"/>
      <c r="O13527" s="37"/>
      <c r="P13527" s="36"/>
      <c r="S13527" s="36"/>
      <c r="T13527" s="36"/>
      <c r="U13527" s="36"/>
      <c r="V13527" s="36"/>
    </row>
    <row r="13528" spans="11:22" x14ac:dyDescent="0.25">
      <c r="K13528" s="36"/>
      <c r="L13528" s="37"/>
      <c r="M13528" s="37"/>
      <c r="N13528" s="37"/>
      <c r="O13528" s="37"/>
      <c r="P13528" s="36"/>
      <c r="S13528" s="36"/>
      <c r="T13528" s="36"/>
      <c r="U13528" s="36"/>
      <c r="V13528" s="36"/>
    </row>
    <row r="13529" spans="11:22" x14ac:dyDescent="0.25">
      <c r="K13529" s="36"/>
      <c r="L13529" s="37"/>
      <c r="M13529" s="37"/>
      <c r="N13529" s="37"/>
      <c r="O13529" s="37"/>
      <c r="P13529" s="36"/>
      <c r="S13529" s="36"/>
      <c r="T13529" s="36"/>
      <c r="U13529" s="36"/>
      <c r="V13529" s="36"/>
    </row>
    <row r="13530" spans="11:22" x14ac:dyDescent="0.25">
      <c r="K13530" s="36"/>
      <c r="L13530" s="37"/>
      <c r="M13530" s="37"/>
      <c r="N13530" s="37"/>
      <c r="O13530" s="37"/>
      <c r="P13530" s="36"/>
      <c r="S13530" s="36"/>
      <c r="T13530" s="36"/>
      <c r="U13530" s="36"/>
      <c r="V13530" s="36"/>
    </row>
    <row r="13531" spans="11:22" x14ac:dyDescent="0.25">
      <c r="K13531" s="36"/>
      <c r="L13531" s="37"/>
      <c r="M13531" s="37"/>
      <c r="N13531" s="37"/>
      <c r="O13531" s="37"/>
      <c r="P13531" s="36"/>
      <c r="S13531" s="36"/>
      <c r="T13531" s="36"/>
      <c r="U13531" s="36"/>
      <c r="V13531" s="36"/>
    </row>
    <row r="13532" spans="11:22" x14ac:dyDescent="0.25">
      <c r="K13532" s="36"/>
      <c r="L13532" s="37"/>
      <c r="M13532" s="37"/>
      <c r="N13532" s="37"/>
      <c r="O13532" s="37"/>
      <c r="P13532" s="36"/>
      <c r="S13532" s="36"/>
      <c r="T13532" s="36"/>
      <c r="U13532" s="36"/>
      <c r="V13532" s="36"/>
    </row>
    <row r="13533" spans="11:22" x14ac:dyDescent="0.25">
      <c r="K13533" s="36"/>
      <c r="L13533" s="37"/>
      <c r="M13533" s="37"/>
      <c r="N13533" s="37"/>
      <c r="O13533" s="37"/>
      <c r="P13533" s="36"/>
      <c r="S13533" s="36"/>
      <c r="T13533" s="36"/>
      <c r="U13533" s="36"/>
      <c r="V13533" s="36"/>
    </row>
    <row r="13534" spans="11:22" x14ac:dyDescent="0.25">
      <c r="K13534" s="36"/>
      <c r="L13534" s="37"/>
      <c r="M13534" s="37"/>
      <c r="N13534" s="37"/>
      <c r="O13534" s="37"/>
      <c r="P13534" s="36"/>
      <c r="S13534" s="36"/>
      <c r="T13534" s="36"/>
      <c r="U13534" s="36"/>
      <c r="V13534" s="36"/>
    </row>
    <row r="13535" spans="11:22" x14ac:dyDescent="0.25">
      <c r="K13535" s="36"/>
      <c r="L13535" s="37"/>
      <c r="M13535" s="37"/>
      <c r="N13535" s="37"/>
      <c r="O13535" s="37"/>
      <c r="P13535" s="36"/>
      <c r="S13535" s="36"/>
      <c r="T13535" s="36"/>
      <c r="U13535" s="36"/>
      <c r="V13535" s="36"/>
    </row>
    <row r="13536" spans="11:22" x14ac:dyDescent="0.25">
      <c r="K13536" s="36"/>
      <c r="L13536" s="37"/>
      <c r="M13536" s="37"/>
      <c r="N13536" s="37"/>
      <c r="O13536" s="37"/>
      <c r="P13536" s="36"/>
      <c r="S13536" s="36"/>
      <c r="T13536" s="36"/>
      <c r="U13536" s="36"/>
      <c r="V13536" s="36"/>
    </row>
    <row r="13537" spans="11:22" x14ac:dyDescent="0.25">
      <c r="K13537" s="36"/>
      <c r="L13537" s="37"/>
      <c r="M13537" s="37"/>
      <c r="N13537" s="37"/>
      <c r="O13537" s="37"/>
      <c r="P13537" s="36"/>
      <c r="S13537" s="36"/>
      <c r="T13537" s="36"/>
      <c r="U13537" s="36"/>
      <c r="V13537" s="36"/>
    </row>
    <row r="13538" spans="11:22" x14ac:dyDescent="0.25">
      <c r="K13538" s="36"/>
      <c r="L13538" s="37"/>
      <c r="M13538" s="37"/>
      <c r="N13538" s="37"/>
      <c r="O13538" s="37"/>
      <c r="P13538" s="36"/>
      <c r="S13538" s="36"/>
      <c r="T13538" s="36"/>
      <c r="U13538" s="36"/>
      <c r="V13538" s="36"/>
    </row>
    <row r="13539" spans="11:22" x14ac:dyDescent="0.25">
      <c r="K13539" s="36"/>
      <c r="L13539" s="37"/>
      <c r="M13539" s="37"/>
      <c r="N13539" s="37"/>
      <c r="O13539" s="37"/>
      <c r="P13539" s="36"/>
      <c r="S13539" s="36"/>
      <c r="T13539" s="36"/>
      <c r="U13539" s="36"/>
      <c r="V13539" s="36"/>
    </row>
    <row r="13540" spans="11:22" x14ac:dyDescent="0.25">
      <c r="K13540" s="36"/>
      <c r="L13540" s="37"/>
      <c r="M13540" s="37"/>
      <c r="N13540" s="37"/>
      <c r="O13540" s="37"/>
      <c r="P13540" s="36"/>
      <c r="S13540" s="36"/>
      <c r="T13540" s="36"/>
      <c r="U13540" s="36"/>
      <c r="V13540" s="36"/>
    </row>
    <row r="13541" spans="11:22" x14ac:dyDescent="0.25">
      <c r="K13541" s="36"/>
      <c r="L13541" s="37"/>
      <c r="M13541" s="37"/>
      <c r="N13541" s="37"/>
      <c r="O13541" s="37"/>
      <c r="P13541" s="36"/>
      <c r="S13541" s="36"/>
      <c r="T13541" s="36"/>
      <c r="U13541" s="36"/>
      <c r="V13541" s="36"/>
    </row>
    <row r="13542" spans="11:22" x14ac:dyDescent="0.25">
      <c r="K13542" s="36"/>
      <c r="L13542" s="37"/>
      <c r="M13542" s="37"/>
      <c r="N13542" s="37"/>
      <c r="O13542" s="37"/>
      <c r="P13542" s="36"/>
      <c r="S13542" s="36"/>
      <c r="T13542" s="36"/>
      <c r="U13542" s="36"/>
      <c r="V13542" s="36"/>
    </row>
    <row r="13543" spans="11:22" x14ac:dyDescent="0.25">
      <c r="K13543" s="36"/>
      <c r="L13543" s="37"/>
      <c r="M13543" s="37"/>
      <c r="N13543" s="37"/>
      <c r="O13543" s="37"/>
      <c r="P13543" s="36"/>
      <c r="S13543" s="36"/>
      <c r="T13543" s="36"/>
      <c r="U13543" s="36"/>
      <c r="V13543" s="36"/>
    </row>
    <row r="13544" spans="11:22" x14ac:dyDescent="0.25">
      <c r="K13544" s="36"/>
      <c r="L13544" s="37"/>
      <c r="M13544" s="37"/>
      <c r="N13544" s="37"/>
      <c r="O13544" s="37"/>
      <c r="P13544" s="36"/>
      <c r="S13544" s="36"/>
      <c r="T13544" s="36"/>
      <c r="U13544" s="36"/>
      <c r="V13544" s="36"/>
    </row>
    <row r="13545" spans="11:22" x14ac:dyDescent="0.25">
      <c r="K13545" s="36"/>
      <c r="L13545" s="37"/>
      <c r="M13545" s="37"/>
      <c r="N13545" s="37"/>
      <c r="O13545" s="37"/>
      <c r="P13545" s="36"/>
      <c r="S13545" s="36"/>
      <c r="T13545" s="36"/>
      <c r="U13545" s="36"/>
      <c r="V13545" s="36"/>
    </row>
    <row r="13546" spans="11:22" x14ac:dyDescent="0.25">
      <c r="K13546" s="36"/>
      <c r="L13546" s="37"/>
      <c r="M13546" s="37"/>
      <c r="N13546" s="37"/>
      <c r="O13546" s="37"/>
      <c r="P13546" s="36"/>
      <c r="S13546" s="36"/>
      <c r="T13546" s="36"/>
      <c r="U13546" s="36"/>
      <c r="V13546" s="36"/>
    </row>
    <row r="13547" spans="11:22" x14ac:dyDescent="0.25">
      <c r="K13547" s="36"/>
      <c r="L13547" s="37"/>
      <c r="M13547" s="37"/>
      <c r="N13547" s="37"/>
      <c r="O13547" s="37"/>
      <c r="P13547" s="36"/>
      <c r="S13547" s="36"/>
      <c r="T13547" s="36"/>
      <c r="U13547" s="36"/>
      <c r="V13547" s="36"/>
    </row>
    <row r="13548" spans="11:22" x14ac:dyDescent="0.25">
      <c r="K13548" s="36"/>
      <c r="L13548" s="37"/>
      <c r="M13548" s="37"/>
      <c r="N13548" s="37"/>
      <c r="O13548" s="37"/>
      <c r="P13548" s="36"/>
      <c r="S13548" s="36"/>
      <c r="T13548" s="36"/>
      <c r="U13548" s="36"/>
      <c r="V13548" s="36"/>
    </row>
    <row r="13549" spans="11:22" x14ac:dyDescent="0.25">
      <c r="K13549" s="36"/>
      <c r="L13549" s="37"/>
      <c r="M13549" s="37"/>
      <c r="N13549" s="37"/>
      <c r="O13549" s="37"/>
      <c r="P13549" s="36"/>
      <c r="S13549" s="36"/>
      <c r="T13549" s="36"/>
      <c r="U13549" s="36"/>
      <c r="V13549" s="36"/>
    </row>
    <row r="13550" spans="11:22" x14ac:dyDescent="0.25">
      <c r="K13550" s="36"/>
      <c r="L13550" s="37"/>
      <c r="M13550" s="37"/>
      <c r="N13550" s="37"/>
      <c r="O13550" s="37"/>
      <c r="P13550" s="36"/>
      <c r="S13550" s="36"/>
      <c r="T13550" s="36"/>
      <c r="U13550" s="36"/>
      <c r="V13550" s="36"/>
    </row>
    <row r="13551" spans="11:22" x14ac:dyDescent="0.25">
      <c r="K13551" s="36"/>
      <c r="L13551" s="37"/>
      <c r="M13551" s="37"/>
      <c r="N13551" s="37"/>
      <c r="O13551" s="37"/>
      <c r="P13551" s="36"/>
      <c r="S13551" s="36"/>
      <c r="T13551" s="36"/>
      <c r="U13551" s="36"/>
      <c r="V13551" s="36"/>
    </row>
    <row r="13552" spans="11:22" x14ac:dyDescent="0.25">
      <c r="K13552" s="36"/>
      <c r="L13552" s="37"/>
      <c r="M13552" s="37"/>
      <c r="N13552" s="37"/>
      <c r="O13552" s="37"/>
      <c r="P13552" s="36"/>
      <c r="S13552" s="36"/>
      <c r="T13552" s="36"/>
      <c r="U13552" s="36"/>
      <c r="V13552" s="36"/>
    </row>
    <row r="13553" spans="11:22" x14ac:dyDescent="0.25">
      <c r="K13553" s="36"/>
      <c r="L13553" s="37"/>
      <c r="M13553" s="37"/>
      <c r="N13553" s="37"/>
      <c r="O13553" s="37"/>
      <c r="P13553" s="36"/>
      <c r="S13553" s="36"/>
      <c r="T13553" s="36"/>
      <c r="U13553" s="36"/>
      <c r="V13553" s="36"/>
    </row>
    <row r="13554" spans="11:22" x14ac:dyDescent="0.25">
      <c r="K13554" s="36"/>
      <c r="L13554" s="37"/>
      <c r="M13554" s="37"/>
      <c r="N13554" s="37"/>
      <c r="O13554" s="37"/>
      <c r="P13554" s="36"/>
      <c r="S13554" s="36"/>
      <c r="T13554" s="36"/>
      <c r="U13554" s="36"/>
      <c r="V13554" s="36"/>
    </row>
    <row r="13555" spans="11:22" x14ac:dyDescent="0.25">
      <c r="K13555" s="36"/>
      <c r="L13555" s="37"/>
      <c r="M13555" s="37"/>
      <c r="N13555" s="37"/>
      <c r="O13555" s="37"/>
      <c r="P13555" s="36"/>
      <c r="S13555" s="36"/>
      <c r="T13555" s="36"/>
      <c r="U13555" s="36"/>
      <c r="V13555" s="36"/>
    </row>
    <row r="13556" spans="11:22" x14ac:dyDescent="0.25">
      <c r="K13556" s="36"/>
      <c r="L13556" s="37"/>
      <c r="M13556" s="37"/>
      <c r="N13556" s="37"/>
      <c r="O13556" s="37"/>
      <c r="P13556" s="36"/>
      <c r="S13556" s="36"/>
      <c r="T13556" s="36"/>
      <c r="U13556" s="36"/>
      <c r="V13556" s="36"/>
    </row>
    <row r="13557" spans="11:22" x14ac:dyDescent="0.25">
      <c r="K13557" s="36"/>
      <c r="L13557" s="37"/>
      <c r="M13557" s="37"/>
      <c r="N13557" s="37"/>
      <c r="O13557" s="37"/>
      <c r="P13557" s="36"/>
      <c r="S13557" s="36"/>
      <c r="T13557" s="36"/>
      <c r="U13557" s="36"/>
      <c r="V13557" s="36"/>
    </row>
    <row r="13558" spans="11:22" x14ac:dyDescent="0.25">
      <c r="K13558" s="36"/>
      <c r="L13558" s="37"/>
      <c r="M13558" s="37"/>
      <c r="N13558" s="37"/>
      <c r="O13558" s="37"/>
      <c r="P13558" s="36"/>
      <c r="S13558" s="36"/>
      <c r="T13558" s="36"/>
      <c r="U13558" s="36"/>
      <c r="V13558" s="36"/>
    </row>
    <row r="13559" spans="11:22" x14ac:dyDescent="0.25">
      <c r="K13559" s="36"/>
      <c r="L13559" s="37"/>
      <c r="M13559" s="37"/>
      <c r="N13559" s="37"/>
      <c r="O13559" s="37"/>
      <c r="P13559" s="36"/>
      <c r="S13559" s="36"/>
      <c r="T13559" s="36"/>
      <c r="U13559" s="36"/>
      <c r="V13559" s="36"/>
    </row>
    <row r="13560" spans="11:22" x14ac:dyDescent="0.25">
      <c r="K13560" s="36"/>
      <c r="L13560" s="37"/>
      <c r="M13560" s="37"/>
      <c r="N13560" s="37"/>
      <c r="O13560" s="37"/>
      <c r="P13560" s="36"/>
      <c r="S13560" s="36"/>
      <c r="T13560" s="36"/>
      <c r="U13560" s="36"/>
      <c r="V13560" s="36"/>
    </row>
    <row r="13561" spans="11:22" x14ac:dyDescent="0.25">
      <c r="K13561" s="36"/>
      <c r="L13561" s="37"/>
      <c r="M13561" s="37"/>
      <c r="N13561" s="37"/>
      <c r="O13561" s="37"/>
      <c r="P13561" s="36"/>
      <c r="S13561" s="36"/>
      <c r="T13561" s="36"/>
      <c r="U13561" s="36"/>
      <c r="V13561" s="36"/>
    </row>
    <row r="13562" spans="11:22" x14ac:dyDescent="0.25">
      <c r="K13562" s="36"/>
      <c r="L13562" s="37"/>
      <c r="M13562" s="37"/>
      <c r="N13562" s="37"/>
      <c r="O13562" s="37"/>
      <c r="P13562" s="36"/>
      <c r="S13562" s="36"/>
      <c r="T13562" s="36"/>
      <c r="U13562" s="36"/>
      <c r="V13562" s="36"/>
    </row>
    <row r="13563" spans="11:22" x14ac:dyDescent="0.25">
      <c r="K13563" s="36"/>
      <c r="L13563" s="37"/>
      <c r="M13563" s="37"/>
      <c r="N13563" s="37"/>
      <c r="O13563" s="37"/>
      <c r="P13563" s="36"/>
      <c r="S13563" s="36"/>
      <c r="T13563" s="36"/>
      <c r="U13563" s="36"/>
      <c r="V13563" s="36"/>
    </row>
    <row r="13564" spans="11:22" x14ac:dyDescent="0.25">
      <c r="K13564" s="36"/>
      <c r="L13564" s="37"/>
      <c r="M13564" s="37"/>
      <c r="N13564" s="37"/>
      <c r="O13564" s="37"/>
      <c r="P13564" s="36"/>
      <c r="S13564" s="36"/>
      <c r="T13564" s="36"/>
      <c r="U13564" s="36"/>
      <c r="V13564" s="36"/>
    </row>
    <row r="13565" spans="11:22" x14ac:dyDescent="0.25">
      <c r="K13565" s="36"/>
      <c r="L13565" s="37"/>
      <c r="M13565" s="37"/>
      <c r="N13565" s="37"/>
      <c r="O13565" s="37"/>
      <c r="P13565" s="36"/>
      <c r="S13565" s="36"/>
      <c r="T13565" s="36"/>
      <c r="U13565" s="36"/>
      <c r="V13565" s="36"/>
    </row>
    <row r="13566" spans="11:22" x14ac:dyDescent="0.25">
      <c r="K13566" s="36"/>
      <c r="L13566" s="37"/>
      <c r="M13566" s="37"/>
      <c r="N13566" s="37"/>
      <c r="O13566" s="37"/>
      <c r="P13566" s="36"/>
      <c r="S13566" s="36"/>
      <c r="T13566" s="36"/>
      <c r="U13566" s="36"/>
      <c r="V13566" s="36"/>
    </row>
    <row r="13567" spans="11:22" x14ac:dyDescent="0.25">
      <c r="K13567" s="36"/>
      <c r="L13567" s="37"/>
      <c r="M13567" s="37"/>
      <c r="N13567" s="37"/>
      <c r="O13567" s="37"/>
      <c r="P13567" s="36"/>
      <c r="S13567" s="36"/>
      <c r="T13567" s="36"/>
      <c r="U13567" s="36"/>
      <c r="V13567" s="36"/>
    </row>
    <row r="13568" spans="11:22" x14ac:dyDescent="0.25">
      <c r="K13568" s="36"/>
      <c r="L13568" s="37"/>
      <c r="M13568" s="37"/>
      <c r="N13568" s="37"/>
      <c r="O13568" s="37"/>
      <c r="P13568" s="36"/>
      <c r="S13568" s="36"/>
      <c r="T13568" s="36"/>
      <c r="U13568" s="36"/>
      <c r="V13568" s="36"/>
    </row>
    <row r="13569" spans="11:22" x14ac:dyDescent="0.25">
      <c r="K13569" s="36"/>
      <c r="L13569" s="37"/>
      <c r="M13569" s="37"/>
      <c r="N13569" s="37"/>
      <c r="O13569" s="37"/>
      <c r="P13569" s="36"/>
      <c r="S13569" s="36"/>
      <c r="T13569" s="36"/>
      <c r="U13569" s="36"/>
      <c r="V13569" s="36"/>
    </row>
    <row r="13570" spans="11:22" x14ac:dyDescent="0.25">
      <c r="K13570" s="36"/>
      <c r="L13570" s="37"/>
      <c r="M13570" s="37"/>
      <c r="N13570" s="37"/>
      <c r="O13570" s="37"/>
      <c r="P13570" s="36"/>
      <c r="S13570" s="36"/>
      <c r="T13570" s="36"/>
      <c r="U13570" s="36"/>
      <c r="V13570" s="36"/>
    </row>
    <row r="13571" spans="11:22" x14ac:dyDescent="0.25">
      <c r="K13571" s="36"/>
      <c r="L13571" s="37"/>
      <c r="M13571" s="37"/>
      <c r="N13571" s="37"/>
      <c r="O13571" s="37"/>
      <c r="P13571" s="36"/>
      <c r="S13571" s="36"/>
      <c r="T13571" s="36"/>
      <c r="U13571" s="36"/>
      <c r="V13571" s="36"/>
    </row>
    <row r="13572" spans="11:22" x14ac:dyDescent="0.25">
      <c r="K13572" s="36"/>
      <c r="L13572" s="37"/>
      <c r="M13572" s="37"/>
      <c r="N13572" s="37"/>
      <c r="O13572" s="37"/>
      <c r="P13572" s="36"/>
      <c r="S13572" s="36"/>
      <c r="T13572" s="36"/>
      <c r="U13572" s="36"/>
      <c r="V13572" s="36"/>
    </row>
    <row r="13573" spans="11:22" x14ac:dyDescent="0.25">
      <c r="K13573" s="36"/>
      <c r="L13573" s="37"/>
      <c r="M13573" s="37"/>
      <c r="N13573" s="37"/>
      <c r="O13573" s="37"/>
      <c r="P13573" s="36"/>
      <c r="S13573" s="36"/>
      <c r="T13573" s="36"/>
      <c r="U13573" s="36"/>
      <c r="V13573" s="36"/>
    </row>
    <row r="13574" spans="11:22" x14ac:dyDescent="0.25">
      <c r="K13574" s="36"/>
      <c r="L13574" s="37"/>
      <c r="M13574" s="37"/>
      <c r="N13574" s="37"/>
      <c r="O13574" s="37"/>
      <c r="P13574" s="36"/>
      <c r="S13574" s="36"/>
      <c r="T13574" s="36"/>
      <c r="U13574" s="36"/>
      <c r="V13574" s="36"/>
    </row>
    <row r="13575" spans="11:22" x14ac:dyDescent="0.25">
      <c r="K13575" s="36"/>
      <c r="L13575" s="37"/>
      <c r="M13575" s="37"/>
      <c r="N13575" s="37"/>
      <c r="O13575" s="37"/>
      <c r="P13575" s="36"/>
      <c r="S13575" s="36"/>
      <c r="T13575" s="36"/>
      <c r="U13575" s="36"/>
      <c r="V13575" s="36"/>
    </row>
    <row r="13576" spans="11:22" x14ac:dyDescent="0.25">
      <c r="K13576" s="36"/>
      <c r="L13576" s="37"/>
      <c r="M13576" s="37"/>
      <c r="N13576" s="37"/>
      <c r="O13576" s="37"/>
      <c r="P13576" s="36"/>
      <c r="S13576" s="36"/>
      <c r="T13576" s="36"/>
      <c r="U13576" s="36"/>
      <c r="V13576" s="36"/>
    </row>
    <row r="13577" spans="11:22" x14ac:dyDescent="0.25">
      <c r="K13577" s="36"/>
      <c r="L13577" s="37"/>
      <c r="M13577" s="37"/>
      <c r="N13577" s="37"/>
      <c r="O13577" s="37"/>
      <c r="P13577" s="36"/>
      <c r="S13577" s="36"/>
      <c r="T13577" s="36"/>
      <c r="U13577" s="36"/>
      <c r="V13577" s="36"/>
    </row>
    <row r="13578" spans="11:22" x14ac:dyDescent="0.25">
      <c r="K13578" s="36"/>
      <c r="L13578" s="37"/>
      <c r="M13578" s="37"/>
      <c r="N13578" s="37"/>
      <c r="O13578" s="37"/>
      <c r="P13578" s="36"/>
      <c r="S13578" s="36"/>
      <c r="T13578" s="36"/>
      <c r="U13578" s="36"/>
      <c r="V13578" s="36"/>
    </row>
    <row r="13579" spans="11:22" x14ac:dyDescent="0.25">
      <c r="K13579" s="36"/>
      <c r="L13579" s="37"/>
      <c r="M13579" s="37"/>
      <c r="N13579" s="37"/>
      <c r="O13579" s="37"/>
      <c r="P13579" s="36"/>
      <c r="S13579" s="36"/>
      <c r="T13579" s="36"/>
      <c r="U13579" s="36"/>
      <c r="V13579" s="36"/>
    </row>
    <row r="13580" spans="11:22" x14ac:dyDescent="0.25">
      <c r="K13580" s="36"/>
      <c r="L13580" s="37"/>
      <c r="M13580" s="37"/>
      <c r="N13580" s="37"/>
      <c r="O13580" s="37"/>
      <c r="P13580" s="36"/>
      <c r="S13580" s="36"/>
      <c r="T13580" s="36"/>
      <c r="U13580" s="36"/>
      <c r="V13580" s="36"/>
    </row>
    <row r="13581" spans="11:22" x14ac:dyDescent="0.25">
      <c r="K13581" s="36"/>
      <c r="L13581" s="37"/>
      <c r="M13581" s="37"/>
      <c r="N13581" s="37"/>
      <c r="O13581" s="37"/>
      <c r="P13581" s="36"/>
      <c r="S13581" s="36"/>
      <c r="T13581" s="36"/>
      <c r="U13581" s="36"/>
      <c r="V13581" s="36"/>
    </row>
    <row r="13582" spans="11:22" x14ac:dyDescent="0.25">
      <c r="K13582" s="36"/>
      <c r="L13582" s="37"/>
      <c r="M13582" s="37"/>
      <c r="N13582" s="37"/>
      <c r="O13582" s="37"/>
      <c r="P13582" s="36"/>
      <c r="S13582" s="36"/>
      <c r="T13582" s="36"/>
      <c r="U13582" s="36"/>
      <c r="V13582" s="36"/>
    </row>
    <row r="13583" spans="11:22" x14ac:dyDescent="0.25">
      <c r="K13583" s="36"/>
      <c r="L13583" s="37"/>
      <c r="M13583" s="37"/>
      <c r="N13583" s="37"/>
      <c r="O13583" s="37"/>
      <c r="P13583" s="36"/>
      <c r="S13583" s="36"/>
      <c r="T13583" s="36"/>
      <c r="U13583" s="36"/>
      <c r="V13583" s="36"/>
    </row>
    <row r="13584" spans="11:22" x14ac:dyDescent="0.25">
      <c r="K13584" s="36"/>
      <c r="L13584" s="37"/>
      <c r="M13584" s="37"/>
      <c r="N13584" s="37"/>
      <c r="O13584" s="37"/>
      <c r="P13584" s="36"/>
      <c r="S13584" s="36"/>
      <c r="T13584" s="36"/>
      <c r="U13584" s="36"/>
      <c r="V13584" s="36"/>
    </row>
    <row r="13585" spans="11:22" x14ac:dyDescent="0.25">
      <c r="K13585" s="36"/>
      <c r="L13585" s="37"/>
      <c r="M13585" s="37"/>
      <c r="N13585" s="37"/>
      <c r="O13585" s="37"/>
      <c r="P13585" s="36"/>
      <c r="S13585" s="36"/>
      <c r="T13585" s="36"/>
      <c r="U13585" s="36"/>
      <c r="V13585" s="36"/>
    </row>
    <row r="13586" spans="11:22" x14ac:dyDescent="0.25">
      <c r="K13586" s="36"/>
      <c r="L13586" s="37"/>
      <c r="M13586" s="37"/>
      <c r="N13586" s="37"/>
      <c r="O13586" s="37"/>
      <c r="P13586" s="36"/>
      <c r="S13586" s="36"/>
      <c r="T13586" s="36"/>
      <c r="U13586" s="36"/>
      <c r="V13586" s="36"/>
    </row>
    <row r="13587" spans="11:22" x14ac:dyDescent="0.25">
      <c r="K13587" s="36"/>
      <c r="L13587" s="37"/>
      <c r="M13587" s="37"/>
      <c r="N13587" s="37"/>
      <c r="O13587" s="37"/>
      <c r="P13587" s="36"/>
      <c r="S13587" s="36"/>
      <c r="T13587" s="36"/>
      <c r="U13587" s="36"/>
      <c r="V13587" s="36"/>
    </row>
    <row r="13588" spans="11:22" x14ac:dyDescent="0.25">
      <c r="K13588" s="36"/>
      <c r="L13588" s="37"/>
      <c r="M13588" s="37"/>
      <c r="N13588" s="37"/>
      <c r="O13588" s="37"/>
      <c r="P13588" s="36"/>
      <c r="S13588" s="36"/>
      <c r="T13588" s="36"/>
      <c r="U13588" s="36"/>
      <c r="V13588" s="36"/>
    </row>
    <row r="13589" spans="11:22" x14ac:dyDescent="0.25">
      <c r="K13589" s="36"/>
      <c r="L13589" s="37"/>
      <c r="M13589" s="37"/>
      <c r="N13589" s="37"/>
      <c r="O13589" s="37"/>
      <c r="P13589" s="36"/>
      <c r="S13589" s="36"/>
      <c r="T13589" s="36"/>
      <c r="U13589" s="36"/>
      <c r="V13589" s="36"/>
    </row>
    <row r="13590" spans="11:22" x14ac:dyDescent="0.25">
      <c r="K13590" s="36"/>
      <c r="L13590" s="37"/>
      <c r="M13590" s="37"/>
      <c r="N13590" s="37"/>
      <c r="O13590" s="37"/>
      <c r="P13590" s="36"/>
      <c r="S13590" s="36"/>
      <c r="T13590" s="36"/>
      <c r="U13590" s="36"/>
      <c r="V13590" s="36"/>
    </row>
    <row r="13591" spans="11:22" x14ac:dyDescent="0.25">
      <c r="K13591" s="36"/>
      <c r="L13591" s="37"/>
      <c r="M13591" s="37"/>
      <c r="N13591" s="37"/>
      <c r="O13591" s="37"/>
      <c r="P13591" s="36"/>
      <c r="S13591" s="36"/>
      <c r="T13591" s="36"/>
      <c r="U13591" s="36"/>
      <c r="V13591" s="36"/>
    </row>
    <row r="13592" spans="11:22" x14ac:dyDescent="0.25">
      <c r="K13592" s="36"/>
      <c r="L13592" s="37"/>
      <c r="M13592" s="37"/>
      <c r="N13592" s="37"/>
      <c r="O13592" s="37"/>
      <c r="P13592" s="36"/>
      <c r="S13592" s="36"/>
      <c r="T13592" s="36"/>
      <c r="U13592" s="36"/>
      <c r="V13592" s="36"/>
    </row>
    <row r="13593" spans="11:22" x14ac:dyDescent="0.25">
      <c r="K13593" s="36"/>
      <c r="L13593" s="37"/>
      <c r="M13593" s="37"/>
      <c r="N13593" s="37"/>
      <c r="O13593" s="37"/>
      <c r="P13593" s="36"/>
      <c r="S13593" s="36"/>
      <c r="T13593" s="36"/>
      <c r="U13593" s="36"/>
      <c r="V13593" s="36"/>
    </row>
    <row r="13594" spans="11:22" x14ac:dyDescent="0.25">
      <c r="K13594" s="36"/>
      <c r="L13594" s="37"/>
      <c r="M13594" s="37"/>
      <c r="N13594" s="37"/>
      <c r="O13594" s="37"/>
      <c r="P13594" s="36"/>
      <c r="S13594" s="36"/>
      <c r="T13594" s="36"/>
      <c r="U13594" s="36"/>
      <c r="V13594" s="36"/>
    </row>
    <row r="13595" spans="11:22" x14ac:dyDescent="0.25">
      <c r="K13595" s="36"/>
      <c r="L13595" s="37"/>
      <c r="M13595" s="37"/>
      <c r="N13595" s="37"/>
      <c r="O13595" s="37"/>
      <c r="P13595" s="36"/>
      <c r="S13595" s="36"/>
      <c r="T13595" s="36"/>
      <c r="U13595" s="36"/>
      <c r="V13595" s="36"/>
    </row>
    <row r="13596" spans="11:22" x14ac:dyDescent="0.25">
      <c r="K13596" s="36"/>
      <c r="L13596" s="37"/>
      <c r="M13596" s="37"/>
      <c r="N13596" s="37"/>
      <c r="O13596" s="37"/>
      <c r="P13596" s="36"/>
      <c r="S13596" s="36"/>
      <c r="T13596" s="36"/>
      <c r="U13596" s="36"/>
      <c r="V13596" s="36"/>
    </row>
    <row r="13597" spans="11:22" x14ac:dyDescent="0.25">
      <c r="K13597" s="36"/>
      <c r="L13597" s="37"/>
      <c r="M13597" s="37"/>
      <c r="N13597" s="37"/>
      <c r="O13597" s="37"/>
      <c r="P13597" s="36"/>
      <c r="S13597" s="36"/>
      <c r="T13597" s="36"/>
      <c r="U13597" s="36"/>
      <c r="V13597" s="36"/>
    </row>
    <row r="13598" spans="11:22" x14ac:dyDescent="0.25">
      <c r="K13598" s="36"/>
      <c r="L13598" s="37"/>
      <c r="M13598" s="37"/>
      <c r="N13598" s="37"/>
      <c r="O13598" s="37"/>
      <c r="P13598" s="36"/>
      <c r="S13598" s="36"/>
      <c r="T13598" s="36"/>
      <c r="U13598" s="36"/>
      <c r="V13598" s="36"/>
    </row>
    <row r="13599" spans="11:22" x14ac:dyDescent="0.25">
      <c r="K13599" s="36"/>
      <c r="L13599" s="37"/>
      <c r="M13599" s="37"/>
      <c r="N13599" s="37"/>
      <c r="O13599" s="37"/>
      <c r="P13599" s="36"/>
      <c r="S13599" s="36"/>
      <c r="T13599" s="36"/>
      <c r="U13599" s="36"/>
      <c r="V13599" s="36"/>
    </row>
    <row r="13600" spans="11:22" x14ac:dyDescent="0.25">
      <c r="K13600" s="36"/>
      <c r="L13600" s="37"/>
      <c r="M13600" s="37"/>
      <c r="N13600" s="37"/>
      <c r="O13600" s="37"/>
      <c r="P13600" s="36"/>
      <c r="S13600" s="36"/>
      <c r="T13600" s="36"/>
      <c r="U13600" s="36"/>
      <c r="V13600" s="36"/>
    </row>
    <row r="13601" spans="11:22" x14ac:dyDescent="0.25">
      <c r="K13601" s="36"/>
      <c r="L13601" s="37"/>
      <c r="M13601" s="37"/>
      <c r="N13601" s="37"/>
      <c r="O13601" s="37"/>
      <c r="P13601" s="36"/>
      <c r="S13601" s="36"/>
      <c r="T13601" s="36"/>
      <c r="U13601" s="36"/>
      <c r="V13601" s="36"/>
    </row>
    <row r="13602" spans="11:22" x14ac:dyDescent="0.25">
      <c r="K13602" s="36"/>
      <c r="L13602" s="37"/>
      <c r="M13602" s="37"/>
      <c r="N13602" s="37"/>
      <c r="O13602" s="37"/>
      <c r="P13602" s="36"/>
      <c r="S13602" s="36"/>
      <c r="T13602" s="36"/>
      <c r="U13602" s="36"/>
      <c r="V13602" s="36"/>
    </row>
    <row r="13603" spans="11:22" x14ac:dyDescent="0.25">
      <c r="K13603" s="36"/>
      <c r="L13603" s="37"/>
      <c r="M13603" s="37"/>
      <c r="N13603" s="37"/>
      <c r="O13603" s="37"/>
      <c r="P13603" s="36"/>
      <c r="S13603" s="36"/>
      <c r="T13603" s="36"/>
      <c r="U13603" s="36"/>
      <c r="V13603" s="36"/>
    </row>
    <row r="13604" spans="11:22" x14ac:dyDescent="0.25">
      <c r="K13604" s="36"/>
      <c r="L13604" s="37"/>
      <c r="M13604" s="37"/>
      <c r="N13604" s="37"/>
      <c r="O13604" s="37"/>
      <c r="P13604" s="36"/>
      <c r="S13604" s="36"/>
      <c r="T13604" s="36"/>
      <c r="U13604" s="36"/>
      <c r="V13604" s="36"/>
    </row>
    <row r="13605" spans="11:22" x14ac:dyDescent="0.25">
      <c r="K13605" s="36"/>
      <c r="L13605" s="37"/>
      <c r="M13605" s="37"/>
      <c r="N13605" s="37"/>
      <c r="O13605" s="37"/>
      <c r="P13605" s="36"/>
      <c r="S13605" s="36"/>
      <c r="T13605" s="36"/>
      <c r="U13605" s="36"/>
      <c r="V13605" s="36"/>
    </row>
    <row r="13606" spans="11:22" x14ac:dyDescent="0.25">
      <c r="K13606" s="36"/>
      <c r="L13606" s="37"/>
      <c r="M13606" s="37"/>
      <c r="N13606" s="37"/>
      <c r="O13606" s="37"/>
      <c r="P13606" s="36"/>
      <c r="S13606" s="36"/>
      <c r="T13606" s="36"/>
      <c r="U13606" s="36"/>
      <c r="V13606" s="36"/>
    </row>
    <row r="13607" spans="11:22" x14ac:dyDescent="0.25">
      <c r="K13607" s="36"/>
      <c r="L13607" s="37"/>
      <c r="M13607" s="37"/>
      <c r="N13607" s="37"/>
      <c r="O13607" s="37"/>
      <c r="P13607" s="36"/>
      <c r="S13607" s="36"/>
      <c r="T13607" s="36"/>
      <c r="U13607" s="36"/>
      <c r="V13607" s="36"/>
    </row>
    <row r="13608" spans="11:22" x14ac:dyDescent="0.25">
      <c r="K13608" s="36"/>
      <c r="L13608" s="37"/>
      <c r="M13608" s="37"/>
      <c r="N13608" s="37"/>
      <c r="O13608" s="37"/>
      <c r="P13608" s="36"/>
      <c r="S13608" s="36"/>
      <c r="T13608" s="36"/>
      <c r="U13608" s="36"/>
      <c r="V13608" s="36"/>
    </row>
    <row r="13609" spans="11:22" x14ac:dyDescent="0.25">
      <c r="K13609" s="36"/>
      <c r="L13609" s="37"/>
      <c r="M13609" s="37"/>
      <c r="N13609" s="37"/>
      <c r="O13609" s="37"/>
      <c r="P13609" s="36"/>
      <c r="S13609" s="36"/>
      <c r="T13609" s="36"/>
      <c r="U13609" s="36"/>
      <c r="V13609" s="36"/>
    </row>
    <row r="13610" spans="11:22" x14ac:dyDescent="0.25">
      <c r="K13610" s="36"/>
      <c r="L13610" s="37"/>
      <c r="M13610" s="37"/>
      <c r="N13610" s="37"/>
      <c r="O13610" s="37"/>
      <c r="P13610" s="36"/>
      <c r="S13610" s="36"/>
      <c r="T13610" s="36"/>
      <c r="U13610" s="36"/>
      <c r="V13610" s="36"/>
    </row>
    <row r="13611" spans="11:22" x14ac:dyDescent="0.25">
      <c r="K13611" s="36"/>
      <c r="L13611" s="37"/>
      <c r="M13611" s="37"/>
      <c r="N13611" s="37"/>
      <c r="O13611" s="37"/>
      <c r="P13611" s="36"/>
      <c r="S13611" s="36"/>
      <c r="T13611" s="36"/>
      <c r="U13611" s="36"/>
      <c r="V13611" s="36"/>
    </row>
    <row r="13612" spans="11:22" x14ac:dyDescent="0.25">
      <c r="K13612" s="36"/>
      <c r="L13612" s="37"/>
      <c r="M13612" s="37"/>
      <c r="N13612" s="37"/>
      <c r="O13612" s="37"/>
      <c r="P13612" s="36"/>
      <c r="S13612" s="36"/>
      <c r="T13612" s="36"/>
      <c r="U13612" s="36"/>
      <c r="V13612" s="36"/>
    </row>
    <row r="13613" spans="11:22" x14ac:dyDescent="0.25">
      <c r="K13613" s="36"/>
      <c r="L13613" s="37"/>
      <c r="M13613" s="37"/>
      <c r="N13613" s="37"/>
      <c r="O13613" s="37"/>
      <c r="P13613" s="36"/>
      <c r="S13613" s="36"/>
      <c r="T13613" s="36"/>
      <c r="U13613" s="36"/>
      <c r="V13613" s="36"/>
    </row>
    <row r="13614" spans="11:22" x14ac:dyDescent="0.25">
      <c r="K13614" s="36"/>
      <c r="L13614" s="37"/>
      <c r="M13614" s="37"/>
      <c r="N13614" s="37"/>
      <c r="O13614" s="37"/>
      <c r="P13614" s="36"/>
      <c r="S13614" s="36"/>
      <c r="T13614" s="36"/>
      <c r="U13614" s="36"/>
      <c r="V13614" s="36"/>
    </row>
    <row r="13615" spans="11:22" x14ac:dyDescent="0.25">
      <c r="K13615" s="36"/>
      <c r="L13615" s="37"/>
      <c r="M13615" s="37"/>
      <c r="N13615" s="37"/>
      <c r="O13615" s="37"/>
      <c r="P13615" s="36"/>
      <c r="S13615" s="36"/>
      <c r="T13615" s="36"/>
      <c r="U13615" s="36"/>
      <c r="V13615" s="36"/>
    </row>
    <row r="13616" spans="11:22" x14ac:dyDescent="0.25">
      <c r="K13616" s="36"/>
      <c r="L13616" s="37"/>
      <c r="M13616" s="37"/>
      <c r="N13616" s="37"/>
      <c r="O13616" s="37"/>
      <c r="P13616" s="36"/>
      <c r="S13616" s="36"/>
      <c r="T13616" s="36"/>
      <c r="U13616" s="36"/>
      <c r="V13616" s="36"/>
    </row>
    <row r="13617" spans="11:22" x14ac:dyDescent="0.25">
      <c r="K13617" s="36"/>
      <c r="L13617" s="37"/>
      <c r="M13617" s="37"/>
      <c r="N13617" s="37"/>
      <c r="O13617" s="37"/>
      <c r="P13617" s="36"/>
      <c r="S13617" s="36"/>
      <c r="T13617" s="36"/>
      <c r="U13617" s="36"/>
      <c r="V13617" s="36"/>
    </row>
    <row r="13618" spans="11:22" x14ac:dyDescent="0.25">
      <c r="K13618" s="36"/>
      <c r="L13618" s="37"/>
      <c r="M13618" s="37"/>
      <c r="N13618" s="37"/>
      <c r="O13618" s="37"/>
      <c r="P13618" s="36"/>
      <c r="S13618" s="36"/>
      <c r="T13618" s="36"/>
      <c r="U13618" s="36"/>
      <c r="V13618" s="36"/>
    </row>
    <row r="13619" spans="11:22" x14ac:dyDescent="0.25">
      <c r="K13619" s="36"/>
      <c r="L13619" s="37"/>
      <c r="M13619" s="37"/>
      <c r="N13619" s="37"/>
      <c r="O13619" s="37"/>
      <c r="P13619" s="36"/>
      <c r="S13619" s="36"/>
      <c r="T13619" s="36"/>
      <c r="U13619" s="36"/>
      <c r="V13619" s="36"/>
    </row>
    <row r="13620" spans="11:22" x14ac:dyDescent="0.25">
      <c r="K13620" s="36"/>
      <c r="L13620" s="37"/>
      <c r="M13620" s="37"/>
      <c r="N13620" s="37"/>
      <c r="O13620" s="37"/>
      <c r="P13620" s="36"/>
      <c r="S13620" s="36"/>
      <c r="T13620" s="36"/>
      <c r="U13620" s="36"/>
      <c r="V13620" s="36"/>
    </row>
    <row r="13621" spans="11:22" x14ac:dyDescent="0.25">
      <c r="K13621" s="36"/>
      <c r="L13621" s="37"/>
      <c r="M13621" s="37"/>
      <c r="N13621" s="37"/>
      <c r="O13621" s="37"/>
      <c r="P13621" s="36"/>
      <c r="S13621" s="36"/>
      <c r="T13621" s="36"/>
      <c r="U13621" s="36"/>
      <c r="V13621" s="36"/>
    </row>
    <row r="13622" spans="11:22" x14ac:dyDescent="0.25">
      <c r="K13622" s="36"/>
      <c r="L13622" s="37"/>
      <c r="M13622" s="37"/>
      <c r="N13622" s="37"/>
      <c r="O13622" s="37"/>
      <c r="P13622" s="36"/>
      <c r="S13622" s="36"/>
      <c r="T13622" s="36"/>
      <c r="U13622" s="36"/>
      <c r="V13622" s="36"/>
    </row>
    <row r="13623" spans="11:22" x14ac:dyDescent="0.25">
      <c r="K13623" s="36"/>
      <c r="L13623" s="37"/>
      <c r="M13623" s="37"/>
      <c r="N13623" s="37"/>
      <c r="O13623" s="37"/>
      <c r="P13623" s="36"/>
      <c r="S13623" s="36"/>
      <c r="T13623" s="36"/>
      <c r="U13623" s="36"/>
      <c r="V13623" s="36"/>
    </row>
    <row r="13624" spans="11:22" x14ac:dyDescent="0.25">
      <c r="K13624" s="36"/>
      <c r="L13624" s="37"/>
      <c r="M13624" s="37"/>
      <c r="N13624" s="37"/>
      <c r="O13624" s="37"/>
      <c r="P13624" s="36"/>
      <c r="S13624" s="36"/>
      <c r="T13624" s="36"/>
      <c r="U13624" s="36"/>
      <c r="V13624" s="36"/>
    </row>
    <row r="13625" spans="11:22" x14ac:dyDescent="0.25">
      <c r="K13625" s="36"/>
      <c r="L13625" s="37"/>
      <c r="M13625" s="37"/>
      <c r="N13625" s="37"/>
      <c r="O13625" s="37"/>
      <c r="P13625" s="36"/>
      <c r="S13625" s="36"/>
      <c r="T13625" s="36"/>
      <c r="U13625" s="36"/>
      <c r="V13625" s="36"/>
    </row>
    <row r="13626" spans="11:22" x14ac:dyDescent="0.25">
      <c r="K13626" s="36"/>
      <c r="L13626" s="37"/>
      <c r="M13626" s="37"/>
      <c r="N13626" s="37"/>
      <c r="O13626" s="37"/>
      <c r="P13626" s="36"/>
      <c r="S13626" s="36"/>
      <c r="T13626" s="36"/>
      <c r="U13626" s="36"/>
      <c r="V13626" s="36"/>
    </row>
    <row r="13627" spans="11:22" x14ac:dyDescent="0.25">
      <c r="K13627" s="36"/>
      <c r="L13627" s="37"/>
      <c r="M13627" s="37"/>
      <c r="N13627" s="37"/>
      <c r="O13627" s="37"/>
      <c r="P13627" s="36"/>
      <c r="S13627" s="36"/>
      <c r="T13627" s="36"/>
      <c r="U13627" s="36"/>
      <c r="V13627" s="36"/>
    </row>
    <row r="13628" spans="11:22" x14ac:dyDescent="0.25">
      <c r="K13628" s="36"/>
      <c r="L13628" s="37"/>
      <c r="M13628" s="37"/>
      <c r="N13628" s="37"/>
      <c r="O13628" s="37"/>
      <c r="P13628" s="36"/>
      <c r="S13628" s="36"/>
      <c r="T13628" s="36"/>
      <c r="U13628" s="36"/>
      <c r="V13628" s="36"/>
    </row>
    <row r="13629" spans="11:22" x14ac:dyDescent="0.25">
      <c r="K13629" s="36"/>
      <c r="L13629" s="37"/>
      <c r="M13629" s="37"/>
      <c r="N13629" s="37"/>
      <c r="O13629" s="37"/>
      <c r="P13629" s="36"/>
      <c r="S13629" s="36"/>
      <c r="T13629" s="36"/>
      <c r="U13629" s="36"/>
      <c r="V13629" s="36"/>
    </row>
    <row r="13630" spans="11:22" x14ac:dyDescent="0.25">
      <c r="K13630" s="36"/>
      <c r="L13630" s="37"/>
      <c r="M13630" s="37"/>
      <c r="N13630" s="37"/>
      <c r="O13630" s="37"/>
      <c r="P13630" s="36"/>
      <c r="S13630" s="36"/>
      <c r="T13630" s="36"/>
      <c r="U13630" s="36"/>
      <c r="V13630" s="36"/>
    </row>
    <row r="13631" spans="11:22" x14ac:dyDescent="0.25">
      <c r="K13631" s="36"/>
      <c r="L13631" s="37"/>
      <c r="M13631" s="37"/>
      <c r="N13631" s="37"/>
      <c r="O13631" s="37"/>
      <c r="P13631" s="36"/>
      <c r="S13631" s="36"/>
      <c r="T13631" s="36"/>
      <c r="U13631" s="36"/>
      <c r="V13631" s="36"/>
    </row>
    <row r="13632" spans="11:22" x14ac:dyDescent="0.25">
      <c r="K13632" s="36"/>
      <c r="L13632" s="37"/>
      <c r="M13632" s="37"/>
      <c r="N13632" s="37"/>
      <c r="O13632" s="37"/>
      <c r="P13632" s="36"/>
      <c r="S13632" s="36"/>
      <c r="T13632" s="36"/>
      <c r="U13632" s="36"/>
      <c r="V13632" s="36"/>
    </row>
    <row r="13633" spans="11:22" x14ac:dyDescent="0.25">
      <c r="K13633" s="36"/>
      <c r="L13633" s="37"/>
      <c r="M13633" s="37"/>
      <c r="N13633" s="37"/>
      <c r="O13633" s="37"/>
      <c r="P13633" s="36"/>
      <c r="S13633" s="36"/>
      <c r="T13633" s="36"/>
      <c r="U13633" s="36"/>
      <c r="V13633" s="36"/>
    </row>
    <row r="13634" spans="11:22" x14ac:dyDescent="0.25">
      <c r="K13634" s="36"/>
      <c r="L13634" s="37"/>
      <c r="M13634" s="37"/>
      <c r="N13634" s="37"/>
      <c r="O13634" s="37"/>
      <c r="P13634" s="36"/>
      <c r="S13634" s="36"/>
      <c r="T13634" s="36"/>
      <c r="U13634" s="36"/>
      <c r="V13634" s="36"/>
    </row>
    <row r="13635" spans="11:22" x14ac:dyDescent="0.25">
      <c r="K13635" s="36"/>
      <c r="L13635" s="37"/>
      <c r="M13635" s="37"/>
      <c r="N13635" s="37"/>
      <c r="O13635" s="37"/>
      <c r="P13635" s="36"/>
      <c r="S13635" s="36"/>
      <c r="T13635" s="36"/>
      <c r="U13635" s="36"/>
      <c r="V13635" s="36"/>
    </row>
    <row r="13636" spans="11:22" x14ac:dyDescent="0.25">
      <c r="K13636" s="36"/>
      <c r="L13636" s="37"/>
      <c r="M13636" s="37"/>
      <c r="N13636" s="37"/>
      <c r="O13636" s="37"/>
      <c r="P13636" s="36"/>
      <c r="S13636" s="36"/>
      <c r="T13636" s="36"/>
      <c r="U13636" s="36"/>
      <c r="V13636" s="36"/>
    </row>
    <row r="13637" spans="11:22" x14ac:dyDescent="0.25">
      <c r="K13637" s="36"/>
      <c r="L13637" s="37"/>
      <c r="M13637" s="37"/>
      <c r="N13637" s="37"/>
      <c r="O13637" s="37"/>
      <c r="P13637" s="36"/>
      <c r="S13637" s="36"/>
      <c r="T13637" s="36"/>
      <c r="U13637" s="36"/>
      <c r="V13637" s="36"/>
    </row>
    <row r="13638" spans="11:22" x14ac:dyDescent="0.25">
      <c r="K13638" s="36"/>
      <c r="L13638" s="37"/>
      <c r="M13638" s="37"/>
      <c r="N13638" s="37"/>
      <c r="O13638" s="37"/>
      <c r="P13638" s="36"/>
      <c r="S13638" s="36"/>
      <c r="T13638" s="36"/>
      <c r="U13638" s="36"/>
      <c r="V13638" s="36"/>
    </row>
    <row r="13639" spans="11:22" x14ac:dyDescent="0.25">
      <c r="K13639" s="36"/>
      <c r="L13639" s="37"/>
      <c r="M13639" s="37"/>
      <c r="N13639" s="37"/>
      <c r="O13639" s="37"/>
      <c r="P13639" s="36"/>
      <c r="S13639" s="36"/>
      <c r="T13639" s="36"/>
      <c r="U13639" s="36"/>
      <c r="V13639" s="36"/>
    </row>
    <row r="13640" spans="11:22" x14ac:dyDescent="0.25">
      <c r="K13640" s="36"/>
      <c r="L13640" s="37"/>
      <c r="M13640" s="37"/>
      <c r="N13640" s="37"/>
      <c r="O13640" s="37"/>
      <c r="P13640" s="36"/>
      <c r="S13640" s="36"/>
      <c r="T13640" s="36"/>
      <c r="U13640" s="36"/>
      <c r="V13640" s="36"/>
    </row>
    <row r="13641" spans="11:22" x14ac:dyDescent="0.25">
      <c r="K13641" s="36"/>
      <c r="L13641" s="37"/>
      <c r="M13641" s="37"/>
      <c r="N13641" s="37"/>
      <c r="O13641" s="37"/>
      <c r="P13641" s="36"/>
      <c r="S13641" s="36"/>
      <c r="T13641" s="36"/>
      <c r="U13641" s="36"/>
      <c r="V13641" s="36"/>
    </row>
    <row r="13642" spans="11:22" x14ac:dyDescent="0.25">
      <c r="K13642" s="36"/>
      <c r="L13642" s="37"/>
      <c r="M13642" s="37"/>
      <c r="N13642" s="37"/>
      <c r="O13642" s="37"/>
      <c r="P13642" s="36"/>
      <c r="S13642" s="36"/>
      <c r="T13642" s="36"/>
      <c r="U13642" s="36"/>
      <c r="V13642" s="36"/>
    </row>
    <row r="13643" spans="11:22" x14ac:dyDescent="0.25">
      <c r="K13643" s="36"/>
      <c r="L13643" s="37"/>
      <c r="M13643" s="37"/>
      <c r="N13643" s="37"/>
      <c r="O13643" s="37"/>
      <c r="P13643" s="36"/>
      <c r="S13643" s="36"/>
      <c r="T13643" s="36"/>
      <c r="U13643" s="36"/>
      <c r="V13643" s="36"/>
    </row>
    <row r="13644" spans="11:22" x14ac:dyDescent="0.25">
      <c r="K13644" s="36"/>
      <c r="L13644" s="37"/>
      <c r="M13644" s="37"/>
      <c r="N13644" s="37"/>
      <c r="O13644" s="37"/>
      <c r="P13644" s="36"/>
      <c r="S13644" s="36"/>
      <c r="T13644" s="36"/>
      <c r="U13644" s="36"/>
      <c r="V13644" s="36"/>
    </row>
    <row r="13645" spans="11:22" x14ac:dyDescent="0.25">
      <c r="K13645" s="36"/>
      <c r="L13645" s="37"/>
      <c r="M13645" s="37"/>
      <c r="N13645" s="37"/>
      <c r="O13645" s="37"/>
      <c r="P13645" s="36"/>
      <c r="S13645" s="36"/>
      <c r="T13645" s="36"/>
      <c r="U13645" s="36"/>
      <c r="V13645" s="36"/>
    </row>
    <row r="13646" spans="11:22" x14ac:dyDescent="0.25">
      <c r="K13646" s="36"/>
      <c r="L13646" s="37"/>
      <c r="M13646" s="37"/>
      <c r="N13646" s="37"/>
      <c r="O13646" s="37"/>
      <c r="P13646" s="36"/>
      <c r="S13646" s="36"/>
      <c r="T13646" s="36"/>
      <c r="U13646" s="36"/>
      <c r="V13646" s="36"/>
    </row>
    <row r="13647" spans="11:22" x14ac:dyDescent="0.25">
      <c r="K13647" s="36"/>
      <c r="L13647" s="37"/>
      <c r="M13647" s="37"/>
      <c r="N13647" s="37"/>
      <c r="O13647" s="37"/>
      <c r="P13647" s="36"/>
      <c r="S13647" s="36"/>
      <c r="T13647" s="36"/>
      <c r="U13647" s="36"/>
      <c r="V13647" s="36"/>
    </row>
    <row r="13648" spans="11:22" x14ac:dyDescent="0.25">
      <c r="K13648" s="36"/>
      <c r="L13648" s="37"/>
      <c r="M13648" s="37"/>
      <c r="N13648" s="37"/>
      <c r="O13648" s="37"/>
      <c r="P13648" s="36"/>
      <c r="S13648" s="36"/>
      <c r="T13648" s="36"/>
      <c r="U13648" s="36"/>
      <c r="V13648" s="36"/>
    </row>
    <row r="13649" spans="11:22" x14ac:dyDescent="0.25">
      <c r="K13649" s="36"/>
      <c r="L13649" s="37"/>
      <c r="M13649" s="37"/>
      <c r="N13649" s="37"/>
      <c r="O13649" s="37"/>
      <c r="P13649" s="36"/>
      <c r="S13649" s="36"/>
      <c r="T13649" s="36"/>
      <c r="U13649" s="36"/>
      <c r="V13649" s="36"/>
    </row>
    <row r="13650" spans="11:22" x14ac:dyDescent="0.25">
      <c r="K13650" s="36"/>
      <c r="L13650" s="37"/>
      <c r="M13650" s="37"/>
      <c r="N13650" s="37"/>
      <c r="O13650" s="37"/>
      <c r="P13650" s="36"/>
      <c r="S13650" s="36"/>
      <c r="T13650" s="36"/>
      <c r="U13650" s="36"/>
      <c r="V13650" s="36"/>
    </row>
    <row r="13651" spans="11:22" x14ac:dyDescent="0.25">
      <c r="K13651" s="36"/>
      <c r="L13651" s="37"/>
      <c r="M13651" s="37"/>
      <c r="N13651" s="37"/>
      <c r="O13651" s="37"/>
      <c r="P13651" s="36"/>
      <c r="S13651" s="36"/>
      <c r="T13651" s="36"/>
      <c r="U13651" s="36"/>
      <c r="V13651" s="36"/>
    </row>
    <row r="13652" spans="11:22" x14ac:dyDescent="0.25">
      <c r="K13652" s="36"/>
      <c r="L13652" s="37"/>
      <c r="M13652" s="37"/>
      <c r="N13652" s="37"/>
      <c r="O13652" s="37"/>
      <c r="P13652" s="36"/>
      <c r="S13652" s="36"/>
      <c r="T13652" s="36"/>
      <c r="U13652" s="36"/>
      <c r="V13652" s="36"/>
    </row>
    <row r="13653" spans="11:22" x14ac:dyDescent="0.25">
      <c r="K13653" s="36"/>
      <c r="L13653" s="37"/>
      <c r="M13653" s="37"/>
      <c r="N13653" s="37"/>
      <c r="O13653" s="37"/>
      <c r="P13653" s="36"/>
      <c r="S13653" s="36"/>
      <c r="T13653" s="36"/>
      <c r="U13653" s="36"/>
      <c r="V13653" s="36"/>
    </row>
    <row r="13654" spans="11:22" x14ac:dyDescent="0.25">
      <c r="K13654" s="36"/>
      <c r="L13654" s="37"/>
      <c r="M13654" s="37"/>
      <c r="N13654" s="37"/>
      <c r="O13654" s="37"/>
      <c r="P13654" s="36"/>
      <c r="S13654" s="36"/>
      <c r="T13654" s="36"/>
      <c r="U13654" s="36"/>
      <c r="V13654" s="36"/>
    </row>
    <row r="13655" spans="11:22" x14ac:dyDescent="0.25">
      <c r="K13655" s="36"/>
      <c r="L13655" s="37"/>
      <c r="M13655" s="37"/>
      <c r="N13655" s="37"/>
      <c r="O13655" s="37"/>
      <c r="P13655" s="36"/>
      <c r="S13655" s="36"/>
      <c r="T13655" s="36"/>
      <c r="U13655" s="36"/>
      <c r="V13655" s="36"/>
    </row>
    <row r="13656" spans="11:22" x14ac:dyDescent="0.25">
      <c r="K13656" s="36"/>
      <c r="L13656" s="37"/>
      <c r="M13656" s="37"/>
      <c r="N13656" s="37"/>
      <c r="O13656" s="37"/>
      <c r="P13656" s="36"/>
      <c r="S13656" s="36"/>
      <c r="T13656" s="36"/>
      <c r="U13656" s="36"/>
      <c r="V13656" s="36"/>
    </row>
    <row r="13657" spans="11:22" x14ac:dyDescent="0.25">
      <c r="K13657" s="36"/>
      <c r="L13657" s="37"/>
      <c r="M13657" s="37"/>
      <c r="N13657" s="37"/>
      <c r="O13657" s="37"/>
      <c r="P13657" s="36"/>
      <c r="S13657" s="36"/>
      <c r="T13657" s="36"/>
      <c r="U13657" s="36"/>
      <c r="V13657" s="36"/>
    </row>
    <row r="13658" spans="11:22" x14ac:dyDescent="0.25">
      <c r="K13658" s="36"/>
      <c r="L13658" s="37"/>
      <c r="M13658" s="37"/>
      <c r="N13658" s="37"/>
      <c r="O13658" s="37"/>
      <c r="P13658" s="36"/>
      <c r="S13658" s="36"/>
      <c r="T13658" s="36"/>
      <c r="U13658" s="36"/>
      <c r="V13658" s="36"/>
    </row>
    <row r="13659" spans="11:22" x14ac:dyDescent="0.25">
      <c r="K13659" s="36"/>
      <c r="L13659" s="37"/>
      <c r="M13659" s="37"/>
      <c r="N13659" s="37"/>
      <c r="O13659" s="37"/>
      <c r="P13659" s="36"/>
      <c r="S13659" s="36"/>
      <c r="T13659" s="36"/>
      <c r="U13659" s="36"/>
      <c r="V13659" s="36"/>
    </row>
    <row r="13660" spans="11:22" x14ac:dyDescent="0.25">
      <c r="K13660" s="36"/>
      <c r="L13660" s="37"/>
      <c r="M13660" s="37"/>
      <c r="N13660" s="37"/>
      <c r="O13660" s="37"/>
      <c r="P13660" s="36"/>
      <c r="S13660" s="36"/>
      <c r="T13660" s="36"/>
      <c r="U13660" s="36"/>
      <c r="V13660" s="36"/>
    </row>
    <row r="13661" spans="11:22" x14ac:dyDescent="0.25">
      <c r="K13661" s="36"/>
      <c r="L13661" s="37"/>
      <c r="M13661" s="37"/>
      <c r="N13661" s="37"/>
      <c r="O13661" s="37"/>
      <c r="P13661" s="36"/>
      <c r="S13661" s="36"/>
      <c r="T13661" s="36"/>
      <c r="U13661" s="36"/>
      <c r="V13661" s="36"/>
    </row>
    <row r="13662" spans="11:22" x14ac:dyDescent="0.25">
      <c r="K13662" s="36"/>
      <c r="L13662" s="37"/>
      <c r="M13662" s="37"/>
      <c r="N13662" s="37"/>
      <c r="O13662" s="37"/>
      <c r="P13662" s="36"/>
      <c r="S13662" s="36"/>
      <c r="T13662" s="36"/>
      <c r="U13662" s="36"/>
      <c r="V13662" s="36"/>
    </row>
    <row r="13663" spans="11:22" x14ac:dyDescent="0.25">
      <c r="K13663" s="36"/>
      <c r="L13663" s="37"/>
      <c r="M13663" s="37"/>
      <c r="N13663" s="37"/>
      <c r="O13663" s="37"/>
      <c r="P13663" s="36"/>
      <c r="S13663" s="36"/>
      <c r="T13663" s="36"/>
      <c r="U13663" s="36"/>
      <c r="V13663" s="36"/>
    </row>
    <row r="13664" spans="11:22" x14ac:dyDescent="0.25">
      <c r="K13664" s="36"/>
      <c r="L13664" s="37"/>
      <c r="M13664" s="37"/>
      <c r="N13664" s="37"/>
      <c r="O13664" s="37"/>
      <c r="P13664" s="36"/>
      <c r="S13664" s="36"/>
      <c r="T13664" s="36"/>
      <c r="U13664" s="36"/>
      <c r="V13664" s="36"/>
    </row>
    <row r="13665" spans="11:22" x14ac:dyDescent="0.25">
      <c r="K13665" s="36"/>
      <c r="L13665" s="37"/>
      <c r="M13665" s="37"/>
      <c r="N13665" s="37"/>
      <c r="O13665" s="37"/>
      <c r="P13665" s="36"/>
      <c r="S13665" s="36"/>
      <c r="T13665" s="36"/>
      <c r="U13665" s="36"/>
      <c r="V13665" s="36"/>
    </row>
    <row r="13666" spans="11:22" x14ac:dyDescent="0.25">
      <c r="K13666" s="36"/>
      <c r="L13666" s="37"/>
      <c r="M13666" s="37"/>
      <c r="N13666" s="37"/>
      <c r="O13666" s="37"/>
      <c r="P13666" s="36"/>
      <c r="S13666" s="36"/>
      <c r="T13666" s="36"/>
      <c r="U13666" s="36"/>
      <c r="V13666" s="36"/>
    </row>
    <row r="13667" spans="11:22" x14ac:dyDescent="0.25">
      <c r="K13667" s="36"/>
      <c r="L13667" s="37"/>
      <c r="M13667" s="37"/>
      <c r="N13667" s="37"/>
      <c r="O13667" s="37"/>
      <c r="P13667" s="36"/>
      <c r="S13667" s="36"/>
      <c r="T13667" s="36"/>
      <c r="U13667" s="36"/>
      <c r="V13667" s="36"/>
    </row>
    <row r="13668" spans="11:22" x14ac:dyDescent="0.25">
      <c r="K13668" s="36"/>
      <c r="L13668" s="37"/>
      <c r="M13668" s="37"/>
      <c r="N13668" s="37"/>
      <c r="O13668" s="37"/>
      <c r="P13668" s="36"/>
      <c r="S13668" s="36"/>
      <c r="T13668" s="36"/>
      <c r="U13668" s="36"/>
      <c r="V13668" s="36"/>
    </row>
    <row r="13669" spans="11:22" x14ac:dyDescent="0.25">
      <c r="K13669" s="36"/>
      <c r="L13669" s="37"/>
      <c r="M13669" s="37"/>
      <c r="N13669" s="37"/>
      <c r="O13669" s="37"/>
      <c r="P13669" s="36"/>
      <c r="S13669" s="36"/>
      <c r="T13669" s="36"/>
      <c r="U13669" s="36"/>
      <c r="V13669" s="36"/>
    </row>
    <row r="13670" spans="11:22" x14ac:dyDescent="0.25">
      <c r="K13670" s="36"/>
      <c r="L13670" s="37"/>
      <c r="M13670" s="37"/>
      <c r="N13670" s="37"/>
      <c r="O13670" s="37"/>
      <c r="P13670" s="36"/>
      <c r="S13670" s="36"/>
      <c r="T13670" s="36"/>
      <c r="U13670" s="36"/>
      <c r="V13670" s="36"/>
    </row>
    <row r="13671" spans="11:22" x14ac:dyDescent="0.25">
      <c r="K13671" s="36"/>
      <c r="L13671" s="37"/>
      <c r="M13671" s="37"/>
      <c r="N13671" s="37"/>
      <c r="O13671" s="37"/>
      <c r="P13671" s="36"/>
      <c r="S13671" s="36"/>
      <c r="T13671" s="36"/>
      <c r="U13671" s="36"/>
      <c r="V13671" s="36"/>
    </row>
    <row r="13672" spans="11:22" x14ac:dyDescent="0.25">
      <c r="K13672" s="36"/>
      <c r="L13672" s="37"/>
      <c r="M13672" s="37"/>
      <c r="N13672" s="37"/>
      <c r="O13672" s="37"/>
      <c r="P13672" s="36"/>
      <c r="S13672" s="36"/>
      <c r="T13672" s="36"/>
      <c r="U13672" s="36"/>
      <c r="V13672" s="36"/>
    </row>
    <row r="13673" spans="11:22" x14ac:dyDescent="0.25">
      <c r="K13673" s="36"/>
      <c r="L13673" s="37"/>
      <c r="M13673" s="37"/>
      <c r="N13673" s="37"/>
      <c r="O13673" s="37"/>
      <c r="P13673" s="36"/>
      <c r="S13673" s="36"/>
      <c r="T13673" s="36"/>
      <c r="U13673" s="36"/>
      <c r="V13673" s="36"/>
    </row>
    <row r="13674" spans="11:22" x14ac:dyDescent="0.25">
      <c r="K13674" s="36"/>
      <c r="L13674" s="37"/>
      <c r="M13674" s="37"/>
      <c r="N13674" s="37"/>
      <c r="O13674" s="37"/>
      <c r="P13674" s="36"/>
      <c r="S13674" s="36"/>
      <c r="T13674" s="36"/>
      <c r="U13674" s="36"/>
      <c r="V13674" s="36"/>
    </row>
    <row r="13675" spans="11:22" x14ac:dyDescent="0.25">
      <c r="K13675" s="36"/>
      <c r="L13675" s="37"/>
      <c r="M13675" s="37"/>
      <c r="N13675" s="37"/>
      <c r="O13675" s="37"/>
      <c r="P13675" s="36"/>
      <c r="S13675" s="36"/>
      <c r="T13675" s="36"/>
      <c r="U13675" s="36"/>
      <c r="V13675" s="36"/>
    </row>
    <row r="13676" spans="11:22" x14ac:dyDescent="0.25">
      <c r="K13676" s="36"/>
      <c r="L13676" s="37"/>
      <c r="M13676" s="37"/>
      <c r="N13676" s="37"/>
      <c r="O13676" s="37"/>
      <c r="P13676" s="36"/>
      <c r="S13676" s="36"/>
      <c r="T13676" s="36"/>
      <c r="U13676" s="36"/>
      <c r="V13676" s="36"/>
    </row>
    <row r="13677" spans="11:22" x14ac:dyDescent="0.25">
      <c r="K13677" s="36"/>
      <c r="L13677" s="37"/>
      <c r="M13677" s="37"/>
      <c r="N13677" s="37"/>
      <c r="O13677" s="37"/>
      <c r="P13677" s="36"/>
      <c r="S13677" s="36"/>
      <c r="T13677" s="36"/>
      <c r="U13677" s="36"/>
      <c r="V13677" s="36"/>
    </row>
    <row r="13678" spans="11:22" x14ac:dyDescent="0.25">
      <c r="K13678" s="36"/>
      <c r="L13678" s="37"/>
      <c r="M13678" s="37"/>
      <c r="N13678" s="37"/>
      <c r="O13678" s="37"/>
      <c r="P13678" s="36"/>
      <c r="S13678" s="36"/>
      <c r="T13678" s="36"/>
      <c r="U13678" s="36"/>
      <c r="V13678" s="36"/>
    </row>
    <row r="13679" spans="11:22" x14ac:dyDescent="0.25">
      <c r="K13679" s="36"/>
      <c r="L13679" s="37"/>
      <c r="M13679" s="37"/>
      <c r="N13679" s="37"/>
      <c r="O13679" s="37"/>
      <c r="P13679" s="36"/>
      <c r="S13679" s="36"/>
      <c r="T13679" s="36"/>
      <c r="U13679" s="36"/>
      <c r="V13679" s="36"/>
    </row>
    <row r="13680" spans="11:22" x14ac:dyDescent="0.25">
      <c r="K13680" s="36"/>
      <c r="L13680" s="37"/>
      <c r="M13680" s="37"/>
      <c r="N13680" s="37"/>
      <c r="O13680" s="37"/>
      <c r="P13680" s="36"/>
      <c r="S13680" s="36"/>
      <c r="T13680" s="36"/>
      <c r="U13680" s="36"/>
      <c r="V13680" s="36"/>
    </row>
    <row r="13681" spans="11:22" x14ac:dyDescent="0.25">
      <c r="K13681" s="36"/>
      <c r="L13681" s="37"/>
      <c r="M13681" s="37"/>
      <c r="N13681" s="37"/>
      <c r="O13681" s="37"/>
      <c r="P13681" s="36"/>
      <c r="S13681" s="36"/>
      <c r="T13681" s="36"/>
      <c r="U13681" s="36"/>
      <c r="V13681" s="36"/>
    </row>
    <row r="13682" spans="11:22" x14ac:dyDescent="0.25">
      <c r="K13682" s="36"/>
      <c r="L13682" s="37"/>
      <c r="M13682" s="37"/>
      <c r="N13682" s="37"/>
      <c r="O13682" s="37"/>
      <c r="P13682" s="36"/>
      <c r="S13682" s="36"/>
      <c r="T13682" s="36"/>
      <c r="U13682" s="36"/>
      <c r="V13682" s="36"/>
    </row>
    <row r="13683" spans="11:22" x14ac:dyDescent="0.25">
      <c r="K13683" s="36"/>
      <c r="L13683" s="37"/>
      <c r="M13683" s="37"/>
      <c r="N13683" s="37"/>
      <c r="O13683" s="37"/>
      <c r="P13683" s="36"/>
      <c r="S13683" s="36"/>
      <c r="T13683" s="36"/>
      <c r="U13683" s="36"/>
      <c r="V13683" s="36"/>
    </row>
    <row r="13684" spans="11:22" x14ac:dyDescent="0.25">
      <c r="K13684" s="36"/>
      <c r="L13684" s="37"/>
      <c r="M13684" s="37"/>
      <c r="N13684" s="37"/>
      <c r="O13684" s="37"/>
      <c r="P13684" s="36"/>
      <c r="S13684" s="36"/>
      <c r="T13684" s="36"/>
      <c r="U13684" s="36"/>
      <c r="V13684" s="36"/>
    </row>
    <row r="13685" spans="11:22" x14ac:dyDescent="0.25">
      <c r="K13685" s="36"/>
      <c r="L13685" s="37"/>
      <c r="M13685" s="37"/>
      <c r="N13685" s="37"/>
      <c r="O13685" s="37"/>
      <c r="P13685" s="36"/>
      <c r="S13685" s="36"/>
      <c r="T13685" s="36"/>
      <c r="U13685" s="36"/>
      <c r="V13685" s="36"/>
    </row>
    <row r="13686" spans="11:22" x14ac:dyDescent="0.25">
      <c r="K13686" s="36"/>
      <c r="L13686" s="37"/>
      <c r="M13686" s="37"/>
      <c r="N13686" s="37"/>
      <c r="O13686" s="37"/>
      <c r="P13686" s="36"/>
      <c r="S13686" s="36"/>
      <c r="T13686" s="36"/>
      <c r="U13686" s="36"/>
      <c r="V13686" s="36"/>
    </row>
    <row r="13687" spans="11:22" x14ac:dyDescent="0.25">
      <c r="K13687" s="36"/>
      <c r="L13687" s="37"/>
      <c r="M13687" s="37"/>
      <c r="N13687" s="37"/>
      <c r="O13687" s="37"/>
      <c r="P13687" s="36"/>
      <c r="S13687" s="36"/>
      <c r="T13687" s="36"/>
      <c r="U13687" s="36"/>
      <c r="V13687" s="36"/>
    </row>
    <row r="13688" spans="11:22" x14ac:dyDescent="0.25">
      <c r="K13688" s="36"/>
      <c r="L13688" s="37"/>
      <c r="M13688" s="37"/>
      <c r="N13688" s="37"/>
      <c r="O13688" s="37"/>
      <c r="P13688" s="36"/>
      <c r="S13688" s="36"/>
      <c r="T13688" s="36"/>
      <c r="U13688" s="36"/>
      <c r="V13688" s="36"/>
    </row>
    <row r="13689" spans="11:22" x14ac:dyDescent="0.25">
      <c r="K13689" s="36"/>
      <c r="L13689" s="37"/>
      <c r="M13689" s="37"/>
      <c r="N13689" s="37"/>
      <c r="O13689" s="37"/>
      <c r="P13689" s="36"/>
      <c r="S13689" s="36"/>
      <c r="T13689" s="36"/>
      <c r="U13689" s="36"/>
      <c r="V13689" s="36"/>
    </row>
    <row r="13690" spans="11:22" x14ac:dyDescent="0.25">
      <c r="K13690" s="36"/>
      <c r="L13690" s="37"/>
      <c r="M13690" s="37"/>
      <c r="N13690" s="37"/>
      <c r="O13690" s="37"/>
      <c r="P13690" s="36"/>
      <c r="S13690" s="36"/>
      <c r="T13690" s="36"/>
      <c r="U13690" s="36"/>
      <c r="V13690" s="36"/>
    </row>
    <row r="13691" spans="11:22" x14ac:dyDescent="0.25">
      <c r="K13691" s="36"/>
      <c r="L13691" s="37"/>
      <c r="M13691" s="37"/>
      <c r="N13691" s="37"/>
      <c r="O13691" s="37"/>
      <c r="P13691" s="36"/>
      <c r="S13691" s="36"/>
      <c r="T13691" s="36"/>
      <c r="U13691" s="36"/>
      <c r="V13691" s="36"/>
    </row>
    <row r="13692" spans="11:22" x14ac:dyDescent="0.25">
      <c r="K13692" s="36"/>
      <c r="L13692" s="37"/>
      <c r="M13692" s="37"/>
      <c r="N13692" s="37"/>
      <c r="O13692" s="37"/>
      <c r="P13692" s="36"/>
      <c r="S13692" s="36"/>
      <c r="T13692" s="36"/>
      <c r="U13692" s="36"/>
      <c r="V13692" s="36"/>
    </row>
    <row r="13693" spans="11:22" x14ac:dyDescent="0.25">
      <c r="K13693" s="36"/>
      <c r="L13693" s="37"/>
      <c r="M13693" s="37"/>
      <c r="N13693" s="37"/>
      <c r="O13693" s="37"/>
      <c r="P13693" s="36"/>
      <c r="S13693" s="36"/>
      <c r="T13693" s="36"/>
      <c r="U13693" s="36"/>
      <c r="V13693" s="36"/>
    </row>
    <row r="13694" spans="11:22" x14ac:dyDescent="0.25">
      <c r="K13694" s="36"/>
      <c r="L13694" s="37"/>
      <c r="M13694" s="37"/>
      <c r="N13694" s="37"/>
      <c r="O13694" s="37"/>
      <c r="P13694" s="36"/>
      <c r="S13694" s="36"/>
      <c r="T13694" s="36"/>
      <c r="U13694" s="36"/>
      <c r="V13694" s="36"/>
    </row>
    <row r="13695" spans="11:22" x14ac:dyDescent="0.25">
      <c r="K13695" s="36"/>
      <c r="L13695" s="37"/>
      <c r="M13695" s="37"/>
      <c r="N13695" s="37"/>
      <c r="O13695" s="37"/>
      <c r="P13695" s="36"/>
      <c r="S13695" s="36"/>
      <c r="T13695" s="36"/>
      <c r="U13695" s="36"/>
      <c r="V13695" s="36"/>
    </row>
    <row r="13696" spans="11:22" x14ac:dyDescent="0.25">
      <c r="K13696" s="36"/>
      <c r="L13696" s="37"/>
      <c r="M13696" s="37"/>
      <c r="N13696" s="37"/>
      <c r="O13696" s="37"/>
      <c r="P13696" s="36"/>
      <c r="S13696" s="36"/>
      <c r="T13696" s="36"/>
      <c r="U13696" s="36"/>
      <c r="V13696" s="36"/>
    </row>
    <row r="13697" spans="11:22" x14ac:dyDescent="0.25">
      <c r="K13697" s="36"/>
      <c r="L13697" s="37"/>
      <c r="M13697" s="37"/>
      <c r="N13697" s="37"/>
      <c r="O13697" s="37"/>
      <c r="P13697" s="36"/>
      <c r="S13697" s="36"/>
      <c r="T13697" s="36"/>
      <c r="U13697" s="36"/>
      <c r="V13697" s="36"/>
    </row>
    <row r="13698" spans="11:22" x14ac:dyDescent="0.25">
      <c r="K13698" s="36"/>
      <c r="L13698" s="37"/>
      <c r="M13698" s="37"/>
      <c r="N13698" s="37"/>
      <c r="O13698" s="37"/>
      <c r="P13698" s="36"/>
      <c r="S13698" s="36"/>
      <c r="T13698" s="36"/>
      <c r="U13698" s="36"/>
      <c r="V13698" s="36"/>
    </row>
    <row r="13699" spans="11:22" x14ac:dyDescent="0.25">
      <c r="K13699" s="36"/>
      <c r="L13699" s="37"/>
      <c r="M13699" s="37"/>
      <c r="N13699" s="37"/>
      <c r="O13699" s="37"/>
      <c r="P13699" s="36"/>
      <c r="S13699" s="36"/>
      <c r="T13699" s="36"/>
      <c r="U13699" s="36"/>
      <c r="V13699" s="36"/>
    </row>
    <row r="13700" spans="11:22" x14ac:dyDescent="0.25">
      <c r="K13700" s="36"/>
      <c r="L13700" s="37"/>
      <c r="M13700" s="37"/>
      <c r="N13700" s="37"/>
      <c r="O13700" s="37"/>
      <c r="P13700" s="36"/>
      <c r="S13700" s="36"/>
      <c r="T13700" s="36"/>
      <c r="U13700" s="36"/>
      <c r="V13700" s="36"/>
    </row>
    <row r="13701" spans="11:22" x14ac:dyDescent="0.25">
      <c r="K13701" s="36"/>
      <c r="L13701" s="37"/>
      <c r="M13701" s="37"/>
      <c r="N13701" s="37"/>
      <c r="O13701" s="37"/>
      <c r="P13701" s="36"/>
      <c r="S13701" s="36"/>
      <c r="T13701" s="36"/>
      <c r="U13701" s="36"/>
      <c r="V13701" s="36"/>
    </row>
    <row r="13702" spans="11:22" x14ac:dyDescent="0.25">
      <c r="K13702" s="36"/>
      <c r="L13702" s="37"/>
      <c r="M13702" s="37"/>
      <c r="N13702" s="37"/>
      <c r="O13702" s="37"/>
      <c r="P13702" s="36"/>
      <c r="S13702" s="36"/>
      <c r="T13702" s="36"/>
      <c r="U13702" s="36"/>
      <c r="V13702" s="36"/>
    </row>
    <row r="13703" spans="11:22" x14ac:dyDescent="0.25">
      <c r="K13703" s="36"/>
      <c r="L13703" s="37"/>
      <c r="M13703" s="37"/>
      <c r="N13703" s="37"/>
      <c r="O13703" s="37"/>
      <c r="P13703" s="36"/>
      <c r="S13703" s="36"/>
      <c r="T13703" s="36"/>
      <c r="U13703" s="36"/>
      <c r="V13703" s="36"/>
    </row>
    <row r="13704" spans="11:22" x14ac:dyDescent="0.25">
      <c r="K13704" s="36"/>
      <c r="L13704" s="37"/>
      <c r="M13704" s="37"/>
      <c r="N13704" s="37"/>
      <c r="O13704" s="37"/>
      <c r="P13704" s="36"/>
      <c r="S13704" s="36"/>
      <c r="T13704" s="36"/>
      <c r="U13704" s="36"/>
      <c r="V13704" s="36"/>
    </row>
    <row r="13705" spans="11:22" x14ac:dyDescent="0.25">
      <c r="K13705" s="36"/>
      <c r="L13705" s="37"/>
      <c r="M13705" s="37"/>
      <c r="N13705" s="37"/>
      <c r="O13705" s="37"/>
      <c r="P13705" s="36"/>
      <c r="S13705" s="36"/>
      <c r="T13705" s="36"/>
      <c r="U13705" s="36"/>
      <c r="V13705" s="36"/>
    </row>
    <row r="13706" spans="11:22" x14ac:dyDescent="0.25">
      <c r="K13706" s="36"/>
      <c r="L13706" s="37"/>
      <c r="M13706" s="37"/>
      <c r="N13706" s="37"/>
      <c r="O13706" s="37"/>
      <c r="P13706" s="36"/>
      <c r="S13706" s="36"/>
      <c r="T13706" s="36"/>
      <c r="U13706" s="36"/>
      <c r="V13706" s="36"/>
    </row>
    <row r="13707" spans="11:22" x14ac:dyDescent="0.25">
      <c r="K13707" s="36"/>
      <c r="L13707" s="37"/>
      <c r="M13707" s="37"/>
      <c r="N13707" s="37"/>
      <c r="O13707" s="37"/>
      <c r="P13707" s="36"/>
      <c r="S13707" s="36"/>
      <c r="T13707" s="36"/>
      <c r="U13707" s="36"/>
      <c r="V13707" s="36"/>
    </row>
    <row r="13708" spans="11:22" x14ac:dyDescent="0.25">
      <c r="K13708" s="36"/>
      <c r="L13708" s="37"/>
      <c r="M13708" s="37"/>
      <c r="N13708" s="37"/>
      <c r="O13708" s="37"/>
      <c r="P13708" s="36"/>
      <c r="S13708" s="36"/>
      <c r="T13708" s="36"/>
      <c r="U13708" s="36"/>
      <c r="V13708" s="36"/>
    </row>
    <row r="13709" spans="11:22" x14ac:dyDescent="0.25">
      <c r="K13709" s="36"/>
      <c r="L13709" s="37"/>
      <c r="M13709" s="37"/>
      <c r="N13709" s="37"/>
      <c r="O13709" s="37"/>
      <c r="P13709" s="36"/>
      <c r="S13709" s="36"/>
      <c r="T13709" s="36"/>
      <c r="U13709" s="36"/>
      <c r="V13709" s="36"/>
    </row>
    <row r="13710" spans="11:22" x14ac:dyDescent="0.25">
      <c r="K13710" s="36"/>
      <c r="L13710" s="37"/>
      <c r="M13710" s="37"/>
      <c r="N13710" s="37"/>
      <c r="O13710" s="37"/>
      <c r="P13710" s="36"/>
      <c r="S13710" s="36"/>
      <c r="T13710" s="36"/>
      <c r="U13710" s="36"/>
      <c r="V13710" s="36"/>
    </row>
    <row r="13711" spans="11:22" x14ac:dyDescent="0.25">
      <c r="K13711" s="36"/>
      <c r="L13711" s="37"/>
      <c r="M13711" s="37"/>
      <c r="N13711" s="37"/>
      <c r="O13711" s="37"/>
      <c r="P13711" s="36"/>
      <c r="S13711" s="36"/>
      <c r="T13711" s="36"/>
      <c r="U13711" s="36"/>
      <c r="V13711" s="36"/>
    </row>
    <row r="13712" spans="11:22" x14ac:dyDescent="0.25">
      <c r="K13712" s="36"/>
      <c r="L13712" s="37"/>
      <c r="M13712" s="37"/>
      <c r="N13712" s="37"/>
      <c r="O13712" s="37"/>
      <c r="P13712" s="36"/>
      <c r="S13712" s="36"/>
      <c r="T13712" s="36"/>
      <c r="U13712" s="36"/>
      <c r="V13712" s="36"/>
    </row>
    <row r="13713" spans="11:22" x14ac:dyDescent="0.25">
      <c r="K13713" s="36"/>
      <c r="L13713" s="37"/>
      <c r="M13713" s="37"/>
      <c r="N13713" s="37"/>
      <c r="O13713" s="37"/>
      <c r="P13713" s="36"/>
      <c r="S13713" s="36"/>
      <c r="T13713" s="36"/>
      <c r="U13713" s="36"/>
      <c r="V13713" s="36"/>
    </row>
    <row r="13714" spans="11:22" x14ac:dyDescent="0.25">
      <c r="K13714" s="36"/>
      <c r="L13714" s="37"/>
      <c r="M13714" s="37"/>
      <c r="N13714" s="37"/>
      <c r="O13714" s="37"/>
      <c r="P13714" s="36"/>
      <c r="S13714" s="36"/>
      <c r="T13714" s="36"/>
      <c r="U13714" s="36"/>
      <c r="V13714" s="36"/>
    </row>
    <row r="13715" spans="11:22" x14ac:dyDescent="0.25">
      <c r="K13715" s="36"/>
      <c r="L13715" s="37"/>
      <c r="M13715" s="37"/>
      <c r="N13715" s="37"/>
      <c r="O13715" s="37"/>
      <c r="P13715" s="36"/>
      <c r="S13715" s="36"/>
      <c r="T13715" s="36"/>
      <c r="U13715" s="36"/>
      <c r="V13715" s="36"/>
    </row>
    <row r="13716" spans="11:22" x14ac:dyDescent="0.25">
      <c r="K13716" s="36"/>
      <c r="L13716" s="37"/>
      <c r="M13716" s="37"/>
      <c r="N13716" s="37"/>
      <c r="O13716" s="37"/>
      <c r="P13716" s="36"/>
      <c r="S13716" s="36"/>
      <c r="T13716" s="36"/>
      <c r="U13716" s="36"/>
      <c r="V13716" s="36"/>
    </row>
    <row r="13717" spans="11:22" x14ac:dyDescent="0.25">
      <c r="K13717" s="36"/>
      <c r="L13717" s="37"/>
      <c r="M13717" s="37"/>
      <c r="N13717" s="37"/>
      <c r="O13717" s="37"/>
      <c r="P13717" s="36"/>
      <c r="S13717" s="36"/>
      <c r="T13717" s="36"/>
      <c r="U13717" s="36"/>
      <c r="V13717" s="36"/>
    </row>
    <row r="13718" spans="11:22" x14ac:dyDescent="0.25">
      <c r="K13718" s="36"/>
      <c r="L13718" s="37"/>
      <c r="M13718" s="37"/>
      <c r="N13718" s="37"/>
      <c r="O13718" s="37"/>
      <c r="P13718" s="36"/>
      <c r="S13718" s="36"/>
      <c r="T13718" s="36"/>
      <c r="U13718" s="36"/>
      <c r="V13718" s="36"/>
    </row>
    <row r="13719" spans="11:22" x14ac:dyDescent="0.25">
      <c r="K13719" s="36"/>
      <c r="L13719" s="37"/>
      <c r="M13719" s="37"/>
      <c r="N13719" s="37"/>
      <c r="O13719" s="37"/>
      <c r="P13719" s="36"/>
      <c r="S13719" s="36"/>
      <c r="T13719" s="36"/>
      <c r="U13719" s="36"/>
      <c r="V13719" s="36"/>
    </row>
    <row r="13720" spans="11:22" x14ac:dyDescent="0.25">
      <c r="K13720" s="36"/>
      <c r="L13720" s="37"/>
      <c r="M13720" s="37"/>
      <c r="N13720" s="37"/>
      <c r="O13720" s="37"/>
      <c r="P13720" s="36"/>
      <c r="S13720" s="36"/>
      <c r="T13720" s="36"/>
      <c r="U13720" s="36"/>
      <c r="V13720" s="36"/>
    </row>
    <row r="13721" spans="11:22" x14ac:dyDescent="0.25">
      <c r="K13721" s="36"/>
      <c r="L13721" s="37"/>
      <c r="M13721" s="37"/>
      <c r="N13721" s="37"/>
      <c r="O13721" s="37"/>
      <c r="P13721" s="36"/>
      <c r="S13721" s="36"/>
      <c r="T13721" s="36"/>
      <c r="U13721" s="36"/>
      <c r="V13721" s="36"/>
    </row>
    <row r="13722" spans="11:22" x14ac:dyDescent="0.25">
      <c r="K13722" s="36"/>
      <c r="L13722" s="37"/>
      <c r="M13722" s="37"/>
      <c r="N13722" s="37"/>
      <c r="O13722" s="37"/>
      <c r="P13722" s="36"/>
      <c r="S13722" s="36"/>
      <c r="T13722" s="36"/>
      <c r="U13722" s="36"/>
      <c r="V13722" s="36"/>
    </row>
    <row r="13723" spans="11:22" x14ac:dyDescent="0.25">
      <c r="K13723" s="36"/>
      <c r="L13723" s="37"/>
      <c r="M13723" s="37"/>
      <c r="N13723" s="37"/>
      <c r="O13723" s="37"/>
      <c r="P13723" s="36"/>
      <c r="S13723" s="36"/>
      <c r="T13723" s="36"/>
      <c r="U13723" s="36"/>
      <c r="V13723" s="36"/>
    </row>
    <row r="13724" spans="11:22" x14ac:dyDescent="0.25">
      <c r="K13724" s="36"/>
      <c r="L13724" s="37"/>
      <c r="M13724" s="37"/>
      <c r="N13724" s="37"/>
      <c r="O13724" s="37"/>
      <c r="P13724" s="36"/>
      <c r="S13724" s="36"/>
      <c r="T13724" s="36"/>
      <c r="U13724" s="36"/>
      <c r="V13724" s="36"/>
    </row>
    <row r="13725" spans="11:22" x14ac:dyDescent="0.25">
      <c r="K13725" s="36"/>
      <c r="L13725" s="37"/>
      <c r="M13725" s="37"/>
      <c r="N13725" s="37"/>
      <c r="O13725" s="37"/>
      <c r="P13725" s="36"/>
      <c r="S13725" s="36"/>
      <c r="T13725" s="36"/>
      <c r="U13725" s="36"/>
      <c r="V13725" s="36"/>
    </row>
    <row r="13726" spans="11:22" x14ac:dyDescent="0.25">
      <c r="K13726" s="36"/>
      <c r="L13726" s="37"/>
      <c r="M13726" s="37"/>
      <c r="N13726" s="37"/>
      <c r="O13726" s="37"/>
      <c r="P13726" s="36"/>
      <c r="S13726" s="36"/>
      <c r="T13726" s="36"/>
      <c r="U13726" s="36"/>
      <c r="V13726" s="36"/>
    </row>
    <row r="13727" spans="11:22" x14ac:dyDescent="0.25">
      <c r="K13727" s="36"/>
      <c r="L13727" s="37"/>
      <c r="M13727" s="37"/>
      <c r="N13727" s="37"/>
      <c r="O13727" s="37"/>
      <c r="P13727" s="36"/>
      <c r="S13727" s="36"/>
      <c r="T13727" s="36"/>
      <c r="U13727" s="36"/>
      <c r="V13727" s="36"/>
    </row>
    <row r="13728" spans="11:22" x14ac:dyDescent="0.25">
      <c r="K13728" s="36"/>
      <c r="L13728" s="37"/>
      <c r="M13728" s="37"/>
      <c r="N13728" s="37"/>
      <c r="O13728" s="37"/>
      <c r="P13728" s="36"/>
      <c r="S13728" s="36"/>
      <c r="T13728" s="36"/>
      <c r="U13728" s="36"/>
      <c r="V13728" s="36"/>
    </row>
    <row r="13729" spans="11:22" x14ac:dyDescent="0.25">
      <c r="K13729" s="36"/>
      <c r="L13729" s="37"/>
      <c r="M13729" s="37"/>
      <c r="N13729" s="37"/>
      <c r="O13729" s="37"/>
      <c r="P13729" s="36"/>
      <c r="S13729" s="36"/>
      <c r="T13729" s="36"/>
      <c r="U13729" s="36"/>
      <c r="V13729" s="36"/>
    </row>
    <row r="13730" spans="11:22" x14ac:dyDescent="0.25">
      <c r="K13730" s="36"/>
      <c r="L13730" s="37"/>
      <c r="M13730" s="37"/>
      <c r="N13730" s="37"/>
      <c r="O13730" s="37"/>
      <c r="P13730" s="36"/>
      <c r="S13730" s="36"/>
      <c r="T13730" s="36"/>
      <c r="U13730" s="36"/>
      <c r="V13730" s="36"/>
    </row>
    <row r="13731" spans="11:22" x14ac:dyDescent="0.25">
      <c r="K13731" s="36"/>
      <c r="L13731" s="37"/>
      <c r="M13731" s="37"/>
      <c r="N13731" s="37"/>
      <c r="O13731" s="37"/>
      <c r="P13731" s="36"/>
      <c r="S13731" s="36"/>
      <c r="T13731" s="36"/>
      <c r="U13731" s="36"/>
      <c r="V13731" s="36"/>
    </row>
    <row r="13732" spans="11:22" x14ac:dyDescent="0.25">
      <c r="K13732" s="36"/>
      <c r="L13732" s="37"/>
      <c r="M13732" s="37"/>
      <c r="N13732" s="37"/>
      <c r="O13732" s="37"/>
      <c r="P13732" s="36"/>
      <c r="S13732" s="36"/>
      <c r="T13732" s="36"/>
      <c r="U13732" s="36"/>
      <c r="V13732" s="36"/>
    </row>
    <row r="13733" spans="11:22" x14ac:dyDescent="0.25">
      <c r="K13733" s="36"/>
      <c r="L13733" s="37"/>
      <c r="M13733" s="37"/>
      <c r="N13733" s="37"/>
      <c r="O13733" s="37"/>
      <c r="P13733" s="36"/>
      <c r="S13733" s="36"/>
      <c r="T13733" s="36"/>
      <c r="U13733" s="36"/>
      <c r="V13733" s="36"/>
    </row>
    <row r="13734" spans="11:22" x14ac:dyDescent="0.25">
      <c r="K13734" s="36"/>
      <c r="L13734" s="37"/>
      <c r="M13734" s="37"/>
      <c r="N13734" s="37"/>
      <c r="O13734" s="37"/>
      <c r="P13734" s="36"/>
      <c r="S13734" s="36"/>
      <c r="T13734" s="36"/>
      <c r="U13734" s="36"/>
      <c r="V13734" s="36"/>
    </row>
    <row r="13735" spans="11:22" x14ac:dyDescent="0.25">
      <c r="K13735" s="36"/>
      <c r="L13735" s="37"/>
      <c r="M13735" s="37"/>
      <c r="N13735" s="37"/>
      <c r="O13735" s="37"/>
      <c r="P13735" s="36"/>
      <c r="S13735" s="36"/>
      <c r="T13735" s="36"/>
      <c r="U13735" s="36"/>
      <c r="V13735" s="36"/>
    </row>
    <row r="13736" spans="11:22" x14ac:dyDescent="0.25">
      <c r="K13736" s="36"/>
      <c r="L13736" s="37"/>
      <c r="M13736" s="37"/>
      <c r="N13736" s="37"/>
      <c r="O13736" s="37"/>
      <c r="P13736" s="36"/>
      <c r="S13736" s="36"/>
      <c r="T13736" s="36"/>
      <c r="U13736" s="36"/>
      <c r="V13736" s="36"/>
    </row>
    <row r="13737" spans="11:22" x14ac:dyDescent="0.25">
      <c r="K13737" s="36"/>
      <c r="L13737" s="37"/>
      <c r="M13737" s="37"/>
      <c r="N13737" s="37"/>
      <c r="O13737" s="37"/>
      <c r="P13737" s="36"/>
      <c r="S13737" s="36"/>
      <c r="T13737" s="36"/>
      <c r="U13737" s="36"/>
      <c r="V13737" s="36"/>
    </row>
    <row r="13738" spans="11:22" x14ac:dyDescent="0.25">
      <c r="K13738" s="36"/>
      <c r="L13738" s="37"/>
      <c r="M13738" s="37"/>
      <c r="N13738" s="37"/>
      <c r="O13738" s="37"/>
      <c r="P13738" s="36"/>
      <c r="S13738" s="36"/>
      <c r="T13738" s="36"/>
      <c r="U13738" s="36"/>
      <c r="V13738" s="36"/>
    </row>
    <row r="13739" spans="11:22" x14ac:dyDescent="0.25">
      <c r="K13739" s="36"/>
      <c r="L13739" s="37"/>
      <c r="M13739" s="37"/>
      <c r="N13739" s="37"/>
      <c r="O13739" s="37"/>
      <c r="P13739" s="36"/>
      <c r="S13739" s="36"/>
      <c r="T13739" s="36"/>
      <c r="U13739" s="36"/>
      <c r="V13739" s="36"/>
    </row>
    <row r="13740" spans="11:22" x14ac:dyDescent="0.25">
      <c r="K13740" s="36"/>
      <c r="L13740" s="37"/>
      <c r="M13740" s="37"/>
      <c r="N13740" s="37"/>
      <c r="O13740" s="37"/>
      <c r="P13740" s="36"/>
      <c r="S13740" s="36"/>
      <c r="T13740" s="36"/>
      <c r="U13740" s="36"/>
      <c r="V13740" s="36"/>
    </row>
    <row r="13741" spans="11:22" x14ac:dyDescent="0.25">
      <c r="K13741" s="36"/>
      <c r="L13741" s="37"/>
      <c r="M13741" s="37"/>
      <c r="N13741" s="37"/>
      <c r="O13741" s="37"/>
      <c r="P13741" s="36"/>
      <c r="S13741" s="36"/>
      <c r="T13741" s="36"/>
      <c r="U13741" s="36"/>
      <c r="V13741" s="36"/>
    </row>
    <row r="13742" spans="11:22" x14ac:dyDescent="0.25">
      <c r="K13742" s="36"/>
      <c r="L13742" s="37"/>
      <c r="M13742" s="37"/>
      <c r="N13742" s="37"/>
      <c r="O13742" s="37"/>
      <c r="P13742" s="36"/>
      <c r="S13742" s="36"/>
      <c r="T13742" s="36"/>
      <c r="U13742" s="36"/>
      <c r="V13742" s="36"/>
    </row>
    <row r="13743" spans="11:22" x14ac:dyDescent="0.25">
      <c r="K13743" s="36"/>
      <c r="L13743" s="37"/>
      <c r="M13743" s="37"/>
      <c r="N13743" s="37"/>
      <c r="O13743" s="37"/>
      <c r="P13743" s="36"/>
      <c r="S13743" s="36"/>
      <c r="T13743" s="36"/>
      <c r="U13743" s="36"/>
      <c r="V13743" s="36"/>
    </row>
    <row r="13744" spans="11:22" x14ac:dyDescent="0.25">
      <c r="K13744" s="36"/>
      <c r="L13744" s="37"/>
      <c r="M13744" s="37"/>
      <c r="N13744" s="37"/>
      <c r="O13744" s="37"/>
      <c r="P13744" s="36"/>
      <c r="S13744" s="36"/>
      <c r="T13744" s="36"/>
      <c r="U13744" s="36"/>
      <c r="V13744" s="36"/>
    </row>
    <row r="13745" spans="11:22" x14ac:dyDescent="0.25">
      <c r="K13745" s="36"/>
      <c r="L13745" s="37"/>
      <c r="M13745" s="37"/>
      <c r="N13745" s="37"/>
      <c r="O13745" s="37"/>
      <c r="P13745" s="36"/>
      <c r="S13745" s="36"/>
      <c r="T13745" s="36"/>
      <c r="U13745" s="36"/>
      <c r="V13745" s="36"/>
    </row>
    <row r="13746" spans="11:22" x14ac:dyDescent="0.25">
      <c r="K13746" s="36"/>
      <c r="L13746" s="37"/>
      <c r="M13746" s="37"/>
      <c r="N13746" s="37"/>
      <c r="O13746" s="37"/>
      <c r="P13746" s="36"/>
      <c r="S13746" s="36"/>
      <c r="T13746" s="36"/>
      <c r="U13746" s="36"/>
      <c r="V13746" s="36"/>
    </row>
    <row r="13747" spans="11:22" x14ac:dyDescent="0.25">
      <c r="K13747" s="36"/>
      <c r="L13747" s="37"/>
      <c r="M13747" s="37"/>
      <c r="N13747" s="37"/>
      <c r="O13747" s="37"/>
      <c r="P13747" s="36"/>
      <c r="S13747" s="36"/>
      <c r="T13747" s="36"/>
      <c r="U13747" s="36"/>
      <c r="V13747" s="36"/>
    </row>
    <row r="13748" spans="11:22" x14ac:dyDescent="0.25">
      <c r="K13748" s="36"/>
      <c r="L13748" s="37"/>
      <c r="M13748" s="37"/>
      <c r="N13748" s="37"/>
      <c r="O13748" s="37"/>
      <c r="P13748" s="36"/>
      <c r="S13748" s="36"/>
      <c r="T13748" s="36"/>
      <c r="U13748" s="36"/>
      <c r="V13748" s="36"/>
    </row>
    <row r="13749" spans="11:22" x14ac:dyDescent="0.25">
      <c r="K13749" s="36"/>
      <c r="L13749" s="37"/>
      <c r="M13749" s="37"/>
      <c r="N13749" s="37"/>
      <c r="O13749" s="37"/>
      <c r="P13749" s="36"/>
      <c r="S13749" s="36"/>
      <c r="T13749" s="36"/>
      <c r="U13749" s="36"/>
      <c r="V13749" s="36"/>
    </row>
    <row r="13750" spans="11:22" x14ac:dyDescent="0.25">
      <c r="K13750" s="36"/>
      <c r="L13750" s="37"/>
      <c r="M13750" s="37"/>
      <c r="N13750" s="37"/>
      <c r="O13750" s="37"/>
      <c r="P13750" s="36"/>
      <c r="S13750" s="36"/>
      <c r="T13750" s="36"/>
      <c r="U13750" s="36"/>
      <c r="V13750" s="36"/>
    </row>
    <row r="13751" spans="11:22" x14ac:dyDescent="0.25">
      <c r="K13751" s="36"/>
      <c r="L13751" s="37"/>
      <c r="M13751" s="37"/>
      <c r="N13751" s="37"/>
      <c r="O13751" s="37"/>
      <c r="P13751" s="36"/>
      <c r="S13751" s="36"/>
      <c r="T13751" s="36"/>
      <c r="U13751" s="36"/>
      <c r="V13751" s="36"/>
    </row>
    <row r="13752" spans="11:22" x14ac:dyDescent="0.25">
      <c r="K13752" s="36"/>
      <c r="L13752" s="37"/>
      <c r="M13752" s="37"/>
      <c r="N13752" s="37"/>
      <c r="O13752" s="37"/>
      <c r="P13752" s="36"/>
      <c r="S13752" s="36"/>
      <c r="T13752" s="36"/>
      <c r="U13752" s="36"/>
      <c r="V13752" s="36"/>
    </row>
    <row r="13753" spans="11:22" x14ac:dyDescent="0.25">
      <c r="K13753" s="36"/>
      <c r="L13753" s="37"/>
      <c r="M13753" s="37"/>
      <c r="N13753" s="37"/>
      <c r="O13753" s="37"/>
      <c r="P13753" s="36"/>
      <c r="S13753" s="36"/>
      <c r="T13753" s="36"/>
      <c r="U13753" s="36"/>
      <c r="V13753" s="36"/>
    </row>
    <row r="13754" spans="11:22" x14ac:dyDescent="0.25">
      <c r="K13754" s="36"/>
      <c r="L13754" s="37"/>
      <c r="M13754" s="37"/>
      <c r="N13754" s="37"/>
      <c r="O13754" s="37"/>
      <c r="P13754" s="36"/>
      <c r="S13754" s="36"/>
      <c r="T13754" s="36"/>
      <c r="U13754" s="36"/>
      <c r="V13754" s="36"/>
    </row>
    <row r="13755" spans="11:22" x14ac:dyDescent="0.25">
      <c r="K13755" s="36"/>
      <c r="L13755" s="37"/>
      <c r="M13755" s="37"/>
      <c r="N13755" s="37"/>
      <c r="O13755" s="37"/>
      <c r="P13755" s="36"/>
      <c r="S13755" s="36"/>
      <c r="T13755" s="36"/>
      <c r="U13755" s="36"/>
      <c r="V13755" s="36"/>
    </row>
    <row r="13756" spans="11:22" x14ac:dyDescent="0.25">
      <c r="K13756" s="36"/>
      <c r="L13756" s="37"/>
      <c r="M13756" s="37"/>
      <c r="N13756" s="37"/>
      <c r="O13756" s="37"/>
      <c r="P13756" s="36"/>
      <c r="S13756" s="36"/>
      <c r="T13756" s="36"/>
      <c r="U13756" s="36"/>
      <c r="V13756" s="36"/>
    </row>
    <row r="13757" spans="11:22" x14ac:dyDescent="0.25">
      <c r="K13757" s="36"/>
      <c r="L13757" s="37"/>
      <c r="M13757" s="37"/>
      <c r="N13757" s="37"/>
      <c r="O13757" s="37"/>
      <c r="P13757" s="36"/>
      <c r="S13757" s="36"/>
      <c r="T13757" s="36"/>
      <c r="U13757" s="36"/>
      <c r="V13757" s="36"/>
    </row>
    <row r="13758" spans="11:22" x14ac:dyDescent="0.25">
      <c r="K13758" s="36"/>
      <c r="L13758" s="37"/>
      <c r="M13758" s="37"/>
      <c r="N13758" s="37"/>
      <c r="O13758" s="37"/>
      <c r="P13758" s="36"/>
      <c r="S13758" s="36"/>
      <c r="T13758" s="36"/>
      <c r="U13758" s="36"/>
      <c r="V13758" s="36"/>
    </row>
    <row r="13759" spans="11:22" x14ac:dyDescent="0.25">
      <c r="K13759" s="36"/>
      <c r="L13759" s="37"/>
      <c r="M13759" s="37"/>
      <c r="N13759" s="37"/>
      <c r="O13759" s="37"/>
      <c r="P13759" s="36"/>
      <c r="S13759" s="36"/>
      <c r="T13759" s="36"/>
      <c r="U13759" s="36"/>
      <c r="V13759" s="36"/>
    </row>
    <row r="13760" spans="11:22" x14ac:dyDescent="0.25">
      <c r="K13760" s="36"/>
      <c r="L13760" s="37"/>
      <c r="M13760" s="37"/>
      <c r="N13760" s="37"/>
      <c r="O13760" s="37"/>
      <c r="P13760" s="36"/>
      <c r="S13760" s="36"/>
      <c r="T13760" s="36"/>
      <c r="U13760" s="36"/>
      <c r="V13760" s="36"/>
    </row>
    <row r="13761" spans="11:22" x14ac:dyDescent="0.25">
      <c r="K13761" s="36"/>
      <c r="L13761" s="37"/>
      <c r="M13761" s="37"/>
      <c r="N13761" s="37"/>
      <c r="O13761" s="37"/>
      <c r="P13761" s="36"/>
      <c r="S13761" s="36"/>
      <c r="T13761" s="36"/>
      <c r="U13761" s="36"/>
      <c r="V13761" s="36"/>
    </row>
    <row r="13762" spans="11:22" x14ac:dyDescent="0.25">
      <c r="K13762" s="36"/>
      <c r="L13762" s="37"/>
      <c r="M13762" s="37"/>
      <c r="N13762" s="37"/>
      <c r="O13762" s="37"/>
      <c r="P13762" s="36"/>
      <c r="S13762" s="36"/>
      <c r="T13762" s="36"/>
      <c r="U13762" s="36"/>
      <c r="V13762" s="36"/>
    </row>
    <row r="13763" spans="11:22" x14ac:dyDescent="0.25">
      <c r="K13763" s="36"/>
      <c r="L13763" s="37"/>
      <c r="M13763" s="37"/>
      <c r="N13763" s="37"/>
      <c r="O13763" s="37"/>
      <c r="P13763" s="36"/>
      <c r="S13763" s="36"/>
      <c r="T13763" s="36"/>
      <c r="U13763" s="36"/>
      <c r="V13763" s="36"/>
    </row>
    <row r="13764" spans="11:22" x14ac:dyDescent="0.25">
      <c r="K13764" s="36"/>
      <c r="L13764" s="37"/>
      <c r="M13764" s="37"/>
      <c r="N13764" s="37"/>
      <c r="O13764" s="37"/>
      <c r="P13764" s="36"/>
      <c r="S13764" s="36"/>
      <c r="T13764" s="36"/>
      <c r="U13764" s="36"/>
      <c r="V13764" s="36"/>
    </row>
    <row r="13765" spans="11:22" x14ac:dyDescent="0.25">
      <c r="K13765" s="36"/>
      <c r="L13765" s="37"/>
      <c r="M13765" s="37"/>
      <c r="N13765" s="37"/>
      <c r="O13765" s="37"/>
      <c r="P13765" s="36"/>
      <c r="S13765" s="36"/>
      <c r="T13765" s="36"/>
      <c r="U13765" s="36"/>
      <c r="V13765" s="36"/>
    </row>
    <row r="13766" spans="11:22" x14ac:dyDescent="0.25">
      <c r="K13766" s="36"/>
      <c r="L13766" s="37"/>
      <c r="M13766" s="37"/>
      <c r="N13766" s="37"/>
      <c r="O13766" s="37"/>
      <c r="P13766" s="36"/>
      <c r="S13766" s="36"/>
      <c r="T13766" s="36"/>
      <c r="U13766" s="36"/>
      <c r="V13766" s="36"/>
    </row>
    <row r="13767" spans="11:22" x14ac:dyDescent="0.25">
      <c r="K13767" s="36"/>
      <c r="L13767" s="37"/>
      <c r="M13767" s="37"/>
      <c r="N13767" s="37"/>
      <c r="O13767" s="37"/>
      <c r="P13767" s="36"/>
      <c r="S13767" s="36"/>
      <c r="T13767" s="36"/>
      <c r="U13767" s="36"/>
      <c r="V13767" s="36"/>
    </row>
    <row r="13768" spans="11:22" x14ac:dyDescent="0.25">
      <c r="K13768" s="36"/>
      <c r="L13768" s="37"/>
      <c r="M13768" s="37"/>
      <c r="N13768" s="37"/>
      <c r="O13768" s="37"/>
      <c r="P13768" s="36"/>
      <c r="S13768" s="36"/>
      <c r="T13768" s="36"/>
      <c r="U13768" s="36"/>
      <c r="V13768" s="36"/>
    </row>
    <row r="13769" spans="11:22" x14ac:dyDescent="0.25">
      <c r="K13769" s="36"/>
      <c r="L13769" s="37"/>
      <c r="M13769" s="37"/>
      <c r="N13769" s="37"/>
      <c r="O13769" s="37"/>
      <c r="P13769" s="36"/>
      <c r="S13769" s="36"/>
      <c r="T13769" s="36"/>
      <c r="U13769" s="36"/>
      <c r="V13769" s="36"/>
    </row>
    <row r="13770" spans="11:22" x14ac:dyDescent="0.25">
      <c r="K13770" s="36"/>
      <c r="L13770" s="37"/>
      <c r="M13770" s="37"/>
      <c r="N13770" s="37"/>
      <c r="O13770" s="37"/>
      <c r="P13770" s="36"/>
      <c r="S13770" s="36"/>
      <c r="T13770" s="36"/>
      <c r="U13770" s="36"/>
      <c r="V13770" s="36"/>
    </row>
    <row r="13771" spans="11:22" x14ac:dyDescent="0.25">
      <c r="K13771" s="36"/>
      <c r="L13771" s="37"/>
      <c r="M13771" s="37"/>
      <c r="N13771" s="37"/>
      <c r="O13771" s="37"/>
      <c r="P13771" s="36"/>
      <c r="S13771" s="36"/>
      <c r="T13771" s="36"/>
      <c r="U13771" s="36"/>
      <c r="V13771" s="36"/>
    </row>
    <row r="13772" spans="11:22" x14ac:dyDescent="0.25">
      <c r="K13772" s="36"/>
      <c r="L13772" s="37"/>
      <c r="M13772" s="37"/>
      <c r="N13772" s="37"/>
      <c r="O13772" s="37"/>
      <c r="P13772" s="36"/>
      <c r="S13772" s="36"/>
      <c r="T13772" s="36"/>
      <c r="U13772" s="36"/>
      <c r="V13772" s="36"/>
    </row>
    <row r="13773" spans="11:22" x14ac:dyDescent="0.25">
      <c r="K13773" s="36"/>
      <c r="L13773" s="37"/>
      <c r="M13773" s="37"/>
      <c r="N13773" s="37"/>
      <c r="O13773" s="37"/>
      <c r="P13773" s="36"/>
      <c r="S13773" s="36"/>
      <c r="T13773" s="36"/>
      <c r="U13773" s="36"/>
      <c r="V13773" s="36"/>
    </row>
    <row r="13774" spans="11:22" x14ac:dyDescent="0.25">
      <c r="K13774" s="36"/>
      <c r="L13774" s="37"/>
      <c r="M13774" s="37"/>
      <c r="N13774" s="37"/>
      <c r="O13774" s="37"/>
      <c r="P13774" s="36"/>
      <c r="S13774" s="36"/>
      <c r="T13774" s="36"/>
      <c r="U13774" s="36"/>
      <c r="V13774" s="36"/>
    </row>
    <row r="13775" spans="11:22" x14ac:dyDescent="0.25">
      <c r="K13775" s="36"/>
      <c r="L13775" s="37"/>
      <c r="M13775" s="37"/>
      <c r="N13775" s="37"/>
      <c r="O13775" s="37"/>
      <c r="P13775" s="36"/>
      <c r="S13775" s="36"/>
      <c r="T13775" s="36"/>
      <c r="U13775" s="36"/>
      <c r="V13775" s="36"/>
    </row>
    <row r="13776" spans="11:22" x14ac:dyDescent="0.25">
      <c r="K13776" s="36"/>
      <c r="L13776" s="37"/>
      <c r="M13776" s="37"/>
      <c r="N13776" s="37"/>
      <c r="O13776" s="37"/>
      <c r="P13776" s="36"/>
      <c r="S13776" s="36"/>
      <c r="T13776" s="36"/>
      <c r="U13776" s="36"/>
      <c r="V13776" s="36"/>
    </row>
    <row r="13777" spans="11:22" x14ac:dyDescent="0.25">
      <c r="K13777" s="36"/>
      <c r="L13777" s="37"/>
      <c r="M13777" s="37"/>
      <c r="N13777" s="37"/>
      <c r="O13777" s="37"/>
      <c r="P13777" s="36"/>
      <c r="S13777" s="36"/>
      <c r="T13777" s="36"/>
      <c r="U13777" s="36"/>
      <c r="V13777" s="36"/>
    </row>
    <row r="13778" spans="11:22" x14ac:dyDescent="0.25">
      <c r="K13778" s="36"/>
      <c r="L13778" s="37"/>
      <c r="M13778" s="37"/>
      <c r="N13778" s="37"/>
      <c r="O13778" s="37"/>
      <c r="P13778" s="36"/>
      <c r="S13778" s="36"/>
      <c r="T13778" s="36"/>
      <c r="U13778" s="36"/>
      <c r="V13778" s="36"/>
    </row>
    <row r="13779" spans="11:22" x14ac:dyDescent="0.25">
      <c r="K13779" s="36"/>
      <c r="L13779" s="37"/>
      <c r="M13779" s="37"/>
      <c r="N13779" s="37"/>
      <c r="O13779" s="37"/>
      <c r="P13779" s="36"/>
      <c r="S13779" s="36"/>
      <c r="T13779" s="36"/>
      <c r="U13779" s="36"/>
      <c r="V13779" s="36"/>
    </row>
    <row r="13780" spans="11:22" x14ac:dyDescent="0.25">
      <c r="K13780" s="36"/>
      <c r="L13780" s="37"/>
      <c r="M13780" s="37"/>
      <c r="N13780" s="37"/>
      <c r="O13780" s="37"/>
      <c r="P13780" s="36"/>
      <c r="S13780" s="36"/>
      <c r="T13780" s="36"/>
      <c r="U13780" s="36"/>
      <c r="V13780" s="36"/>
    </row>
    <row r="13781" spans="11:22" x14ac:dyDescent="0.25">
      <c r="K13781" s="36"/>
      <c r="L13781" s="37"/>
      <c r="M13781" s="37"/>
      <c r="N13781" s="37"/>
      <c r="O13781" s="37"/>
      <c r="P13781" s="36"/>
      <c r="S13781" s="36"/>
      <c r="T13781" s="36"/>
      <c r="U13781" s="36"/>
      <c r="V13781" s="36"/>
    </row>
    <row r="13782" spans="11:22" x14ac:dyDescent="0.25">
      <c r="K13782" s="36"/>
      <c r="L13782" s="37"/>
      <c r="M13782" s="37"/>
      <c r="N13782" s="37"/>
      <c r="O13782" s="37"/>
      <c r="P13782" s="36"/>
      <c r="S13782" s="36"/>
      <c r="T13782" s="36"/>
      <c r="U13782" s="36"/>
      <c r="V13782" s="36"/>
    </row>
    <row r="13783" spans="11:22" x14ac:dyDescent="0.25">
      <c r="K13783" s="36"/>
      <c r="L13783" s="37"/>
      <c r="M13783" s="37"/>
      <c r="N13783" s="37"/>
      <c r="O13783" s="37"/>
      <c r="P13783" s="36"/>
      <c r="S13783" s="36"/>
      <c r="T13783" s="36"/>
      <c r="U13783" s="36"/>
      <c r="V13783" s="36"/>
    </row>
    <row r="13784" spans="11:22" x14ac:dyDescent="0.25">
      <c r="K13784" s="36"/>
      <c r="L13784" s="37"/>
      <c r="M13784" s="37"/>
      <c r="N13784" s="37"/>
      <c r="O13784" s="37"/>
      <c r="P13784" s="36"/>
      <c r="S13784" s="36"/>
      <c r="T13784" s="36"/>
      <c r="U13784" s="36"/>
      <c r="V13784" s="36"/>
    </row>
    <row r="13785" spans="11:22" x14ac:dyDescent="0.25">
      <c r="K13785" s="36"/>
      <c r="L13785" s="37"/>
      <c r="M13785" s="37"/>
      <c r="N13785" s="37"/>
      <c r="O13785" s="37"/>
      <c r="P13785" s="36"/>
      <c r="S13785" s="36"/>
      <c r="T13785" s="36"/>
      <c r="U13785" s="36"/>
      <c r="V13785" s="36"/>
    </row>
    <row r="13786" spans="11:22" x14ac:dyDescent="0.25">
      <c r="K13786" s="36"/>
      <c r="L13786" s="37"/>
      <c r="M13786" s="37"/>
      <c r="N13786" s="37"/>
      <c r="O13786" s="37"/>
      <c r="P13786" s="36"/>
      <c r="S13786" s="36"/>
      <c r="T13786" s="36"/>
      <c r="U13786" s="36"/>
      <c r="V13786" s="36"/>
    </row>
    <row r="13787" spans="11:22" x14ac:dyDescent="0.25">
      <c r="K13787" s="36"/>
      <c r="L13787" s="37"/>
      <c r="M13787" s="37"/>
      <c r="N13787" s="37"/>
      <c r="O13787" s="37"/>
      <c r="P13787" s="36"/>
      <c r="S13787" s="36"/>
      <c r="T13787" s="36"/>
      <c r="U13787" s="36"/>
      <c r="V13787" s="36"/>
    </row>
    <row r="13788" spans="11:22" x14ac:dyDescent="0.25">
      <c r="K13788" s="36"/>
      <c r="L13788" s="37"/>
      <c r="M13788" s="37"/>
      <c r="N13788" s="37"/>
      <c r="O13788" s="37"/>
      <c r="P13788" s="36"/>
      <c r="S13788" s="36"/>
      <c r="T13788" s="36"/>
      <c r="U13788" s="36"/>
      <c r="V13788" s="36"/>
    </row>
    <row r="13789" spans="11:22" x14ac:dyDescent="0.25">
      <c r="K13789" s="36"/>
      <c r="L13789" s="37"/>
      <c r="M13789" s="37"/>
      <c r="N13789" s="37"/>
      <c r="O13789" s="37"/>
      <c r="P13789" s="36"/>
      <c r="S13789" s="36"/>
      <c r="T13789" s="36"/>
      <c r="U13789" s="36"/>
      <c r="V13789" s="36"/>
    </row>
    <row r="13790" spans="11:22" x14ac:dyDescent="0.25">
      <c r="K13790" s="36"/>
      <c r="L13790" s="37"/>
      <c r="M13790" s="37"/>
      <c r="N13790" s="37"/>
      <c r="O13790" s="37"/>
      <c r="P13790" s="36"/>
      <c r="S13790" s="36"/>
      <c r="T13790" s="36"/>
      <c r="U13790" s="36"/>
      <c r="V13790" s="36"/>
    </row>
    <row r="13791" spans="11:22" x14ac:dyDescent="0.25">
      <c r="K13791" s="36"/>
      <c r="L13791" s="37"/>
      <c r="M13791" s="37"/>
      <c r="N13791" s="37"/>
      <c r="O13791" s="37"/>
      <c r="P13791" s="36"/>
      <c r="S13791" s="36"/>
      <c r="T13791" s="36"/>
      <c r="U13791" s="36"/>
      <c r="V13791" s="36"/>
    </row>
    <row r="13792" spans="11:22" x14ac:dyDescent="0.25">
      <c r="K13792" s="36"/>
      <c r="L13792" s="37"/>
      <c r="M13792" s="37"/>
      <c r="N13792" s="37"/>
      <c r="O13792" s="37"/>
      <c r="P13792" s="36"/>
      <c r="S13792" s="36"/>
      <c r="T13792" s="36"/>
      <c r="U13792" s="36"/>
      <c r="V13792" s="36"/>
    </row>
    <row r="13793" spans="11:22" x14ac:dyDescent="0.25">
      <c r="K13793" s="36"/>
      <c r="L13793" s="37"/>
      <c r="M13793" s="37"/>
      <c r="N13793" s="37"/>
      <c r="O13793" s="37"/>
      <c r="P13793" s="36"/>
      <c r="S13793" s="36"/>
      <c r="T13793" s="36"/>
      <c r="U13793" s="36"/>
      <c r="V13793" s="36"/>
    </row>
    <row r="13794" spans="11:22" x14ac:dyDescent="0.25">
      <c r="K13794" s="36"/>
      <c r="L13794" s="37"/>
      <c r="M13794" s="37"/>
      <c r="N13794" s="37"/>
      <c r="O13794" s="37"/>
      <c r="P13794" s="36"/>
      <c r="S13794" s="36"/>
      <c r="T13794" s="36"/>
      <c r="U13794" s="36"/>
      <c r="V13794" s="36"/>
    </row>
    <row r="13795" spans="11:22" x14ac:dyDescent="0.25">
      <c r="K13795" s="36"/>
      <c r="L13795" s="37"/>
      <c r="M13795" s="37"/>
      <c r="N13795" s="37"/>
      <c r="O13795" s="37"/>
      <c r="P13795" s="36"/>
      <c r="S13795" s="36"/>
      <c r="T13795" s="36"/>
      <c r="U13795" s="36"/>
      <c r="V13795" s="36"/>
    </row>
    <row r="13796" spans="11:22" x14ac:dyDescent="0.25">
      <c r="K13796" s="36"/>
      <c r="L13796" s="37"/>
      <c r="M13796" s="37"/>
      <c r="N13796" s="37"/>
      <c r="O13796" s="37"/>
      <c r="P13796" s="36"/>
      <c r="S13796" s="36"/>
      <c r="T13796" s="36"/>
      <c r="U13796" s="36"/>
      <c r="V13796" s="36"/>
    </row>
    <row r="13797" spans="11:22" x14ac:dyDescent="0.25">
      <c r="K13797" s="36"/>
      <c r="L13797" s="37"/>
      <c r="M13797" s="37"/>
      <c r="N13797" s="37"/>
      <c r="O13797" s="37"/>
      <c r="P13797" s="36"/>
      <c r="S13797" s="36"/>
      <c r="T13797" s="36"/>
      <c r="U13797" s="36"/>
      <c r="V13797" s="36"/>
    </row>
    <row r="13798" spans="11:22" x14ac:dyDescent="0.25">
      <c r="K13798" s="36"/>
      <c r="L13798" s="37"/>
      <c r="M13798" s="37"/>
      <c r="N13798" s="37"/>
      <c r="O13798" s="37"/>
      <c r="P13798" s="36"/>
      <c r="S13798" s="36"/>
      <c r="T13798" s="36"/>
      <c r="U13798" s="36"/>
      <c r="V13798" s="36"/>
    </row>
    <row r="13799" spans="11:22" x14ac:dyDescent="0.25">
      <c r="K13799" s="36"/>
      <c r="L13799" s="37"/>
      <c r="M13799" s="37"/>
      <c r="N13799" s="37"/>
      <c r="O13799" s="37"/>
      <c r="P13799" s="36"/>
      <c r="S13799" s="36"/>
      <c r="T13799" s="36"/>
      <c r="U13799" s="36"/>
      <c r="V13799" s="36"/>
    </row>
    <row r="13800" spans="11:22" x14ac:dyDescent="0.25">
      <c r="K13800" s="36"/>
      <c r="L13800" s="37"/>
      <c r="M13800" s="37"/>
      <c r="N13800" s="37"/>
      <c r="O13800" s="37"/>
      <c r="P13800" s="36"/>
      <c r="S13800" s="36"/>
      <c r="T13800" s="36"/>
      <c r="U13800" s="36"/>
      <c r="V13800" s="36"/>
    </row>
    <row r="13801" spans="11:22" x14ac:dyDescent="0.25">
      <c r="K13801" s="36"/>
      <c r="L13801" s="37"/>
      <c r="M13801" s="37"/>
      <c r="N13801" s="37"/>
      <c r="O13801" s="37"/>
      <c r="P13801" s="36"/>
      <c r="S13801" s="36"/>
      <c r="T13801" s="36"/>
      <c r="U13801" s="36"/>
      <c r="V13801" s="36"/>
    </row>
    <row r="13802" spans="11:22" x14ac:dyDescent="0.25">
      <c r="K13802" s="36"/>
      <c r="L13802" s="37"/>
      <c r="M13802" s="37"/>
      <c r="N13802" s="37"/>
      <c r="O13802" s="37"/>
      <c r="P13802" s="36"/>
      <c r="S13802" s="36"/>
      <c r="T13802" s="36"/>
      <c r="U13802" s="36"/>
      <c r="V13802" s="36"/>
    </row>
    <row r="13803" spans="11:22" x14ac:dyDescent="0.25">
      <c r="K13803" s="36"/>
      <c r="L13803" s="37"/>
      <c r="M13803" s="37"/>
      <c r="N13803" s="37"/>
      <c r="O13803" s="37"/>
      <c r="P13803" s="36"/>
      <c r="S13803" s="36"/>
      <c r="T13803" s="36"/>
      <c r="U13803" s="36"/>
      <c r="V13803" s="36"/>
    </row>
    <row r="13804" spans="11:22" x14ac:dyDescent="0.25">
      <c r="K13804" s="36"/>
      <c r="L13804" s="37"/>
      <c r="M13804" s="37"/>
      <c r="N13804" s="37"/>
      <c r="O13804" s="37"/>
      <c r="P13804" s="36"/>
      <c r="S13804" s="36"/>
      <c r="T13804" s="36"/>
      <c r="U13804" s="36"/>
      <c r="V13804" s="36"/>
    </row>
    <row r="13805" spans="11:22" x14ac:dyDescent="0.25">
      <c r="K13805" s="36"/>
      <c r="L13805" s="37"/>
      <c r="M13805" s="37"/>
      <c r="N13805" s="37"/>
      <c r="O13805" s="37"/>
      <c r="P13805" s="36"/>
      <c r="S13805" s="36"/>
      <c r="T13805" s="36"/>
      <c r="U13805" s="36"/>
      <c r="V13805" s="36"/>
    </row>
    <row r="13806" spans="11:22" x14ac:dyDescent="0.25">
      <c r="K13806" s="36"/>
      <c r="L13806" s="37"/>
      <c r="M13806" s="37"/>
      <c r="N13806" s="37"/>
      <c r="O13806" s="37"/>
      <c r="P13806" s="36"/>
      <c r="S13806" s="36"/>
      <c r="T13806" s="36"/>
      <c r="U13806" s="36"/>
      <c r="V13806" s="36"/>
    </row>
    <row r="13807" spans="11:22" x14ac:dyDescent="0.25">
      <c r="K13807" s="36"/>
      <c r="L13807" s="37"/>
      <c r="M13807" s="37"/>
      <c r="N13807" s="37"/>
      <c r="O13807" s="37"/>
      <c r="P13807" s="36"/>
      <c r="S13807" s="36"/>
      <c r="T13807" s="36"/>
      <c r="U13807" s="36"/>
      <c r="V13807" s="36"/>
    </row>
    <row r="13808" spans="11:22" x14ac:dyDescent="0.25">
      <c r="K13808" s="36"/>
      <c r="L13808" s="37"/>
      <c r="M13808" s="37"/>
      <c r="N13808" s="37"/>
      <c r="O13808" s="37"/>
      <c r="P13808" s="36"/>
      <c r="S13808" s="36"/>
      <c r="T13808" s="36"/>
      <c r="U13808" s="36"/>
      <c r="V13808" s="36"/>
    </row>
    <row r="13809" spans="11:22" x14ac:dyDescent="0.25">
      <c r="K13809" s="36"/>
      <c r="L13809" s="37"/>
      <c r="M13809" s="37"/>
      <c r="N13809" s="37"/>
      <c r="O13809" s="37"/>
      <c r="P13809" s="36"/>
      <c r="S13809" s="36"/>
      <c r="T13809" s="36"/>
      <c r="U13809" s="36"/>
      <c r="V13809" s="36"/>
    </row>
    <row r="13810" spans="11:22" x14ac:dyDescent="0.25">
      <c r="K13810" s="36"/>
      <c r="L13810" s="37"/>
      <c r="M13810" s="37"/>
      <c r="N13810" s="37"/>
      <c r="O13810" s="37"/>
      <c r="P13810" s="36"/>
      <c r="S13810" s="36"/>
      <c r="T13810" s="36"/>
      <c r="U13810" s="36"/>
      <c r="V13810" s="36"/>
    </row>
    <row r="13811" spans="11:22" x14ac:dyDescent="0.25">
      <c r="K13811" s="36"/>
      <c r="L13811" s="37"/>
      <c r="M13811" s="37"/>
      <c r="N13811" s="37"/>
      <c r="O13811" s="37"/>
      <c r="P13811" s="36"/>
      <c r="S13811" s="36"/>
      <c r="T13811" s="36"/>
      <c r="U13811" s="36"/>
      <c r="V13811" s="36"/>
    </row>
    <row r="13812" spans="11:22" x14ac:dyDescent="0.25">
      <c r="K13812" s="36"/>
      <c r="L13812" s="37"/>
      <c r="M13812" s="37"/>
      <c r="N13812" s="37"/>
      <c r="O13812" s="37"/>
      <c r="P13812" s="36"/>
      <c r="S13812" s="36"/>
      <c r="T13812" s="36"/>
      <c r="U13812" s="36"/>
      <c r="V13812" s="36"/>
    </row>
    <row r="13813" spans="11:22" x14ac:dyDescent="0.25">
      <c r="K13813" s="36"/>
      <c r="L13813" s="37"/>
      <c r="M13813" s="37"/>
      <c r="N13813" s="37"/>
      <c r="O13813" s="37"/>
      <c r="P13813" s="36"/>
      <c r="S13813" s="36"/>
      <c r="T13813" s="36"/>
      <c r="U13813" s="36"/>
      <c r="V13813" s="36"/>
    </row>
    <row r="13814" spans="11:22" x14ac:dyDescent="0.25">
      <c r="K13814" s="36"/>
      <c r="L13814" s="37"/>
      <c r="M13814" s="37"/>
      <c r="N13814" s="37"/>
      <c r="O13814" s="37"/>
      <c r="P13814" s="36"/>
      <c r="S13814" s="36"/>
      <c r="T13814" s="36"/>
      <c r="U13814" s="36"/>
      <c r="V13814" s="36"/>
    </row>
    <row r="13815" spans="11:22" x14ac:dyDescent="0.25">
      <c r="K13815" s="36"/>
      <c r="L13815" s="37"/>
      <c r="M13815" s="37"/>
      <c r="N13815" s="37"/>
      <c r="O13815" s="37"/>
      <c r="P13815" s="36"/>
      <c r="S13815" s="36"/>
      <c r="T13815" s="36"/>
      <c r="U13815" s="36"/>
      <c r="V13815" s="36"/>
    </row>
    <row r="13816" spans="11:22" x14ac:dyDescent="0.25">
      <c r="K13816" s="36"/>
      <c r="L13816" s="37"/>
      <c r="M13816" s="37"/>
      <c r="N13816" s="37"/>
      <c r="O13816" s="37"/>
      <c r="P13816" s="36"/>
      <c r="S13816" s="36"/>
      <c r="T13816" s="36"/>
      <c r="U13816" s="36"/>
      <c r="V13816" s="36"/>
    </row>
    <row r="13817" spans="11:22" x14ac:dyDescent="0.25">
      <c r="K13817" s="36"/>
      <c r="L13817" s="37"/>
      <c r="M13817" s="37"/>
      <c r="N13817" s="37"/>
      <c r="O13817" s="37"/>
      <c r="P13817" s="36"/>
      <c r="S13817" s="36"/>
      <c r="T13817" s="36"/>
      <c r="U13817" s="36"/>
      <c r="V13817" s="36"/>
    </row>
    <row r="13818" spans="11:22" x14ac:dyDescent="0.25">
      <c r="K13818" s="36"/>
      <c r="L13818" s="37"/>
      <c r="M13818" s="37"/>
      <c r="N13818" s="37"/>
      <c r="O13818" s="37"/>
      <c r="P13818" s="36"/>
      <c r="S13818" s="36"/>
      <c r="T13818" s="36"/>
      <c r="U13818" s="36"/>
      <c r="V13818" s="36"/>
    </row>
    <row r="13819" spans="11:22" x14ac:dyDescent="0.25">
      <c r="K13819" s="36"/>
      <c r="L13819" s="37"/>
      <c r="M13819" s="37"/>
      <c r="N13819" s="37"/>
      <c r="O13819" s="37"/>
      <c r="P13819" s="36"/>
      <c r="S13819" s="36"/>
      <c r="T13819" s="36"/>
      <c r="U13819" s="36"/>
      <c r="V13819" s="36"/>
    </row>
    <row r="13820" spans="11:22" x14ac:dyDescent="0.25">
      <c r="K13820" s="36"/>
      <c r="L13820" s="37"/>
      <c r="M13820" s="37"/>
      <c r="N13820" s="37"/>
      <c r="O13820" s="37"/>
      <c r="P13820" s="36"/>
      <c r="S13820" s="36"/>
      <c r="T13820" s="36"/>
      <c r="U13820" s="36"/>
      <c r="V13820" s="36"/>
    </row>
    <row r="13821" spans="11:22" x14ac:dyDescent="0.25">
      <c r="K13821" s="36"/>
      <c r="L13821" s="37"/>
      <c r="M13821" s="37"/>
      <c r="N13821" s="37"/>
      <c r="O13821" s="37"/>
      <c r="P13821" s="36"/>
      <c r="S13821" s="36"/>
      <c r="T13821" s="36"/>
      <c r="U13821" s="36"/>
      <c r="V13821" s="36"/>
    </row>
    <row r="13822" spans="11:22" x14ac:dyDescent="0.25">
      <c r="K13822" s="36"/>
      <c r="L13822" s="37"/>
      <c r="M13822" s="37"/>
      <c r="N13822" s="37"/>
      <c r="O13822" s="37"/>
      <c r="P13822" s="36"/>
      <c r="S13822" s="36"/>
      <c r="T13822" s="36"/>
      <c r="U13822" s="36"/>
      <c r="V13822" s="36"/>
    </row>
    <row r="13823" spans="11:22" x14ac:dyDescent="0.25">
      <c r="K13823" s="36"/>
      <c r="L13823" s="37"/>
      <c r="M13823" s="37"/>
      <c r="N13823" s="37"/>
      <c r="O13823" s="37"/>
      <c r="P13823" s="36"/>
      <c r="S13823" s="36"/>
      <c r="T13823" s="36"/>
      <c r="U13823" s="36"/>
      <c r="V13823" s="36"/>
    </row>
    <row r="13824" spans="11:22" x14ac:dyDescent="0.25">
      <c r="K13824" s="36"/>
      <c r="L13824" s="37"/>
      <c r="M13824" s="37"/>
      <c r="N13824" s="37"/>
      <c r="O13824" s="37"/>
      <c r="P13824" s="36"/>
      <c r="S13824" s="36"/>
      <c r="T13824" s="36"/>
      <c r="U13824" s="36"/>
      <c r="V13824" s="36"/>
    </row>
    <row r="13825" spans="11:22" x14ac:dyDescent="0.25">
      <c r="K13825" s="36"/>
      <c r="L13825" s="37"/>
      <c r="M13825" s="37"/>
      <c r="N13825" s="37"/>
      <c r="O13825" s="37"/>
      <c r="P13825" s="36"/>
      <c r="S13825" s="36"/>
      <c r="T13825" s="36"/>
      <c r="U13825" s="36"/>
      <c r="V13825" s="36"/>
    </row>
    <row r="13826" spans="11:22" x14ac:dyDescent="0.25">
      <c r="K13826" s="36"/>
      <c r="L13826" s="37"/>
      <c r="M13826" s="37"/>
      <c r="N13826" s="37"/>
      <c r="O13826" s="37"/>
      <c r="P13826" s="36"/>
      <c r="S13826" s="36"/>
      <c r="T13826" s="36"/>
      <c r="U13826" s="36"/>
      <c r="V13826" s="36"/>
    </row>
    <row r="13827" spans="11:22" x14ac:dyDescent="0.25">
      <c r="K13827" s="36"/>
      <c r="L13827" s="37"/>
      <c r="M13827" s="37"/>
      <c r="N13827" s="37"/>
      <c r="O13827" s="37"/>
      <c r="P13827" s="36"/>
      <c r="S13827" s="36"/>
      <c r="T13827" s="36"/>
      <c r="U13827" s="36"/>
      <c r="V13827" s="36"/>
    </row>
    <row r="13828" spans="11:22" x14ac:dyDescent="0.25">
      <c r="K13828" s="36"/>
      <c r="L13828" s="37"/>
      <c r="M13828" s="37"/>
      <c r="N13828" s="37"/>
      <c r="O13828" s="37"/>
      <c r="P13828" s="36"/>
      <c r="S13828" s="36"/>
      <c r="T13828" s="36"/>
      <c r="U13828" s="36"/>
      <c r="V13828" s="36"/>
    </row>
    <row r="13829" spans="11:22" x14ac:dyDescent="0.25">
      <c r="K13829" s="36"/>
      <c r="L13829" s="37"/>
      <c r="M13829" s="37"/>
      <c r="N13829" s="37"/>
      <c r="O13829" s="37"/>
      <c r="P13829" s="36"/>
      <c r="S13829" s="36"/>
      <c r="T13829" s="36"/>
      <c r="U13829" s="36"/>
      <c r="V13829" s="36"/>
    </row>
    <row r="13830" spans="11:22" x14ac:dyDescent="0.25">
      <c r="K13830" s="36"/>
      <c r="L13830" s="37"/>
      <c r="M13830" s="37"/>
      <c r="N13830" s="37"/>
      <c r="O13830" s="37"/>
      <c r="P13830" s="36"/>
      <c r="S13830" s="36"/>
      <c r="T13830" s="36"/>
      <c r="U13830" s="36"/>
      <c r="V13830" s="36"/>
    </row>
    <row r="13831" spans="11:22" x14ac:dyDescent="0.25">
      <c r="K13831" s="36"/>
      <c r="L13831" s="37"/>
      <c r="M13831" s="37"/>
      <c r="N13831" s="37"/>
      <c r="O13831" s="37"/>
      <c r="P13831" s="36"/>
      <c r="S13831" s="36"/>
      <c r="T13831" s="36"/>
      <c r="U13831" s="36"/>
      <c r="V13831" s="36"/>
    </row>
    <row r="13832" spans="11:22" x14ac:dyDescent="0.25">
      <c r="K13832" s="36"/>
      <c r="L13832" s="37"/>
      <c r="M13832" s="37"/>
      <c r="N13832" s="37"/>
      <c r="O13832" s="37"/>
      <c r="P13832" s="36"/>
      <c r="S13832" s="36"/>
      <c r="T13832" s="36"/>
      <c r="U13832" s="36"/>
      <c r="V13832" s="36"/>
    </row>
    <row r="13833" spans="11:22" x14ac:dyDescent="0.25">
      <c r="K13833" s="36"/>
      <c r="L13833" s="37"/>
      <c r="M13833" s="37"/>
      <c r="N13833" s="37"/>
      <c r="O13833" s="37"/>
      <c r="P13833" s="36"/>
      <c r="S13833" s="36"/>
      <c r="T13833" s="36"/>
      <c r="U13833" s="36"/>
      <c r="V13833" s="36"/>
    </row>
    <row r="13834" spans="11:22" x14ac:dyDescent="0.25">
      <c r="K13834" s="36"/>
      <c r="L13834" s="37"/>
      <c r="M13834" s="37"/>
      <c r="N13834" s="37"/>
      <c r="O13834" s="37"/>
      <c r="P13834" s="36"/>
      <c r="S13834" s="36"/>
      <c r="T13834" s="36"/>
      <c r="U13834" s="36"/>
      <c r="V13834" s="36"/>
    </row>
    <row r="13835" spans="11:22" x14ac:dyDescent="0.25">
      <c r="K13835" s="36"/>
      <c r="L13835" s="37"/>
      <c r="M13835" s="37"/>
      <c r="N13835" s="37"/>
      <c r="O13835" s="37"/>
      <c r="P13835" s="36"/>
      <c r="S13835" s="36"/>
      <c r="T13835" s="36"/>
      <c r="U13835" s="36"/>
      <c r="V13835" s="36"/>
    </row>
    <row r="13836" spans="11:22" x14ac:dyDescent="0.25">
      <c r="K13836" s="36"/>
      <c r="L13836" s="37"/>
      <c r="M13836" s="37"/>
      <c r="N13836" s="37"/>
      <c r="O13836" s="37"/>
      <c r="P13836" s="36"/>
      <c r="S13836" s="36"/>
      <c r="T13836" s="36"/>
      <c r="U13836" s="36"/>
      <c r="V13836" s="36"/>
    </row>
    <row r="13837" spans="11:22" x14ac:dyDescent="0.25">
      <c r="K13837" s="36"/>
      <c r="L13837" s="37"/>
      <c r="M13837" s="37"/>
      <c r="N13837" s="37"/>
      <c r="O13837" s="37"/>
      <c r="P13837" s="36"/>
      <c r="S13837" s="36"/>
      <c r="T13837" s="36"/>
      <c r="U13837" s="36"/>
      <c r="V13837" s="36"/>
    </row>
    <row r="13838" spans="11:22" x14ac:dyDescent="0.25">
      <c r="K13838" s="36"/>
      <c r="L13838" s="37"/>
      <c r="M13838" s="37"/>
      <c r="N13838" s="37"/>
      <c r="O13838" s="37"/>
      <c r="P13838" s="36"/>
      <c r="S13838" s="36"/>
      <c r="T13838" s="36"/>
      <c r="U13838" s="36"/>
      <c r="V13838" s="36"/>
    </row>
    <row r="13839" spans="11:22" x14ac:dyDescent="0.25">
      <c r="K13839" s="36"/>
      <c r="L13839" s="37"/>
      <c r="M13839" s="37"/>
      <c r="N13839" s="37"/>
      <c r="O13839" s="37"/>
      <c r="P13839" s="36"/>
      <c r="S13839" s="36"/>
      <c r="T13839" s="36"/>
      <c r="U13839" s="36"/>
      <c r="V13839" s="36"/>
    </row>
    <row r="13840" spans="11:22" x14ac:dyDescent="0.25">
      <c r="K13840" s="36"/>
      <c r="L13840" s="37"/>
      <c r="M13840" s="37"/>
      <c r="N13840" s="37"/>
      <c r="O13840" s="37"/>
      <c r="P13840" s="36"/>
      <c r="S13840" s="36"/>
      <c r="T13840" s="36"/>
      <c r="U13840" s="36"/>
      <c r="V13840" s="36"/>
    </row>
    <row r="13841" spans="11:22" x14ac:dyDescent="0.25">
      <c r="K13841" s="36"/>
      <c r="L13841" s="37"/>
      <c r="M13841" s="37"/>
      <c r="N13841" s="37"/>
      <c r="O13841" s="37"/>
      <c r="P13841" s="36"/>
      <c r="S13841" s="36"/>
      <c r="T13841" s="36"/>
      <c r="U13841" s="36"/>
      <c r="V13841" s="36"/>
    </row>
    <row r="13842" spans="11:22" x14ac:dyDescent="0.25">
      <c r="K13842" s="36"/>
      <c r="L13842" s="37"/>
      <c r="M13842" s="37"/>
      <c r="N13842" s="37"/>
      <c r="O13842" s="37"/>
      <c r="P13842" s="36"/>
      <c r="S13842" s="36"/>
      <c r="T13842" s="36"/>
      <c r="U13842" s="36"/>
      <c r="V13842" s="36"/>
    </row>
    <row r="13843" spans="11:22" x14ac:dyDescent="0.25">
      <c r="K13843" s="36"/>
      <c r="L13843" s="37"/>
      <c r="M13843" s="37"/>
      <c r="N13843" s="37"/>
      <c r="O13843" s="37"/>
      <c r="P13843" s="36"/>
      <c r="S13843" s="36"/>
      <c r="T13843" s="36"/>
      <c r="U13843" s="36"/>
      <c r="V13843" s="36"/>
    </row>
    <row r="13844" spans="11:22" x14ac:dyDescent="0.25">
      <c r="K13844" s="36"/>
      <c r="L13844" s="37"/>
      <c r="M13844" s="37"/>
      <c r="N13844" s="37"/>
      <c r="O13844" s="37"/>
      <c r="P13844" s="36"/>
      <c r="S13844" s="36"/>
      <c r="T13844" s="36"/>
      <c r="U13844" s="36"/>
      <c r="V13844" s="36"/>
    </row>
    <row r="13845" spans="11:22" x14ac:dyDescent="0.25">
      <c r="K13845" s="36"/>
      <c r="L13845" s="37"/>
      <c r="M13845" s="37"/>
      <c r="N13845" s="37"/>
      <c r="O13845" s="37"/>
      <c r="P13845" s="36"/>
      <c r="S13845" s="36"/>
      <c r="T13845" s="36"/>
      <c r="U13845" s="36"/>
      <c r="V13845" s="36"/>
    </row>
    <row r="13846" spans="11:22" x14ac:dyDescent="0.25">
      <c r="K13846" s="36"/>
      <c r="L13846" s="37"/>
      <c r="M13846" s="37"/>
      <c r="N13846" s="37"/>
      <c r="O13846" s="37"/>
      <c r="P13846" s="36"/>
      <c r="S13846" s="36"/>
      <c r="T13846" s="36"/>
      <c r="U13846" s="36"/>
      <c r="V13846" s="36"/>
    </row>
    <row r="13847" spans="11:22" x14ac:dyDescent="0.25">
      <c r="K13847" s="36"/>
      <c r="L13847" s="37"/>
      <c r="M13847" s="37"/>
      <c r="N13847" s="37"/>
      <c r="O13847" s="37"/>
      <c r="P13847" s="36"/>
      <c r="S13847" s="36"/>
      <c r="T13847" s="36"/>
      <c r="U13847" s="36"/>
      <c r="V13847" s="36"/>
    </row>
    <row r="13848" spans="11:22" x14ac:dyDescent="0.25">
      <c r="K13848" s="36"/>
      <c r="L13848" s="37"/>
      <c r="M13848" s="37"/>
      <c r="N13848" s="37"/>
      <c r="O13848" s="37"/>
      <c r="P13848" s="36"/>
      <c r="S13848" s="36"/>
      <c r="T13848" s="36"/>
      <c r="U13848" s="36"/>
      <c r="V13848" s="36"/>
    </row>
    <row r="13849" spans="11:22" x14ac:dyDescent="0.25">
      <c r="K13849" s="36"/>
      <c r="L13849" s="37"/>
      <c r="M13849" s="37"/>
      <c r="N13849" s="37"/>
      <c r="O13849" s="37"/>
      <c r="P13849" s="36"/>
      <c r="S13849" s="36"/>
      <c r="T13849" s="36"/>
      <c r="U13849" s="36"/>
      <c r="V13849" s="36"/>
    </row>
    <row r="13850" spans="11:22" x14ac:dyDescent="0.25">
      <c r="K13850" s="36"/>
      <c r="L13850" s="37"/>
      <c r="M13850" s="37"/>
      <c r="N13850" s="37"/>
      <c r="O13850" s="37"/>
      <c r="P13850" s="36"/>
      <c r="S13850" s="36"/>
      <c r="T13850" s="36"/>
      <c r="U13850" s="36"/>
      <c r="V13850" s="36"/>
    </row>
    <row r="13851" spans="11:22" x14ac:dyDescent="0.25">
      <c r="K13851" s="36"/>
      <c r="L13851" s="37"/>
      <c r="M13851" s="37"/>
      <c r="N13851" s="37"/>
      <c r="O13851" s="37"/>
      <c r="P13851" s="36"/>
      <c r="S13851" s="36"/>
      <c r="T13851" s="36"/>
      <c r="U13851" s="36"/>
      <c r="V13851" s="36"/>
    </row>
    <row r="13852" spans="11:22" x14ac:dyDescent="0.25">
      <c r="K13852" s="36"/>
      <c r="L13852" s="37"/>
      <c r="M13852" s="37"/>
      <c r="N13852" s="37"/>
      <c r="O13852" s="37"/>
      <c r="P13852" s="36"/>
      <c r="S13852" s="36"/>
      <c r="T13852" s="36"/>
      <c r="U13852" s="36"/>
      <c r="V13852" s="36"/>
    </row>
    <row r="13853" spans="11:22" x14ac:dyDescent="0.25">
      <c r="K13853" s="36"/>
      <c r="L13853" s="37"/>
      <c r="M13853" s="37"/>
      <c r="N13853" s="37"/>
      <c r="O13853" s="37"/>
      <c r="P13853" s="36"/>
      <c r="S13853" s="36"/>
      <c r="T13853" s="36"/>
      <c r="U13853" s="36"/>
      <c r="V13853" s="36"/>
    </row>
    <row r="13854" spans="11:22" x14ac:dyDescent="0.25">
      <c r="K13854" s="36"/>
      <c r="L13854" s="37"/>
      <c r="M13854" s="37"/>
      <c r="N13854" s="37"/>
      <c r="O13854" s="37"/>
      <c r="P13854" s="36"/>
      <c r="S13854" s="36"/>
      <c r="T13854" s="36"/>
      <c r="U13854" s="36"/>
      <c r="V13854" s="36"/>
    </row>
    <row r="13855" spans="11:22" x14ac:dyDescent="0.25">
      <c r="K13855" s="36"/>
      <c r="L13855" s="37"/>
      <c r="M13855" s="37"/>
      <c r="N13855" s="37"/>
      <c r="O13855" s="37"/>
      <c r="P13855" s="36"/>
      <c r="S13855" s="36"/>
      <c r="T13855" s="36"/>
      <c r="U13855" s="36"/>
      <c r="V13855" s="36"/>
    </row>
    <row r="13856" spans="11:22" x14ac:dyDescent="0.25">
      <c r="K13856" s="36"/>
      <c r="L13856" s="37"/>
      <c r="M13856" s="37"/>
      <c r="N13856" s="37"/>
      <c r="O13856" s="37"/>
      <c r="P13856" s="36"/>
      <c r="S13856" s="36"/>
      <c r="T13856" s="36"/>
      <c r="U13856" s="36"/>
      <c r="V13856" s="36"/>
    </row>
    <row r="13857" spans="11:22" x14ac:dyDescent="0.25">
      <c r="K13857" s="36"/>
      <c r="L13857" s="37"/>
      <c r="M13857" s="37"/>
      <c r="N13857" s="37"/>
      <c r="O13857" s="37"/>
      <c r="P13857" s="36"/>
      <c r="S13857" s="36"/>
      <c r="T13857" s="36"/>
      <c r="U13857" s="36"/>
      <c r="V13857" s="36"/>
    </row>
    <row r="13858" spans="11:22" x14ac:dyDescent="0.25">
      <c r="K13858" s="36"/>
      <c r="L13858" s="37"/>
      <c r="M13858" s="37"/>
      <c r="N13858" s="37"/>
      <c r="O13858" s="37"/>
      <c r="P13858" s="36"/>
      <c r="S13858" s="36"/>
      <c r="T13858" s="36"/>
      <c r="U13858" s="36"/>
      <c r="V13858" s="36"/>
    </row>
    <row r="13859" spans="11:22" x14ac:dyDescent="0.25">
      <c r="K13859" s="36"/>
      <c r="L13859" s="37"/>
      <c r="M13859" s="37"/>
      <c r="N13859" s="37"/>
      <c r="O13859" s="37"/>
      <c r="P13859" s="36"/>
      <c r="S13859" s="36"/>
      <c r="T13859" s="36"/>
      <c r="U13859" s="36"/>
      <c r="V13859" s="36"/>
    </row>
    <row r="13860" spans="11:22" x14ac:dyDescent="0.25">
      <c r="K13860" s="36"/>
      <c r="L13860" s="37"/>
      <c r="M13860" s="37"/>
      <c r="N13860" s="37"/>
      <c r="O13860" s="37"/>
      <c r="P13860" s="36"/>
      <c r="S13860" s="36"/>
      <c r="T13860" s="36"/>
      <c r="U13860" s="36"/>
      <c r="V13860" s="36"/>
    </row>
    <row r="13861" spans="11:22" x14ac:dyDescent="0.25">
      <c r="K13861" s="36"/>
      <c r="L13861" s="37"/>
      <c r="M13861" s="37"/>
      <c r="N13861" s="37"/>
      <c r="O13861" s="37"/>
      <c r="P13861" s="36"/>
      <c r="S13861" s="36"/>
      <c r="T13861" s="36"/>
      <c r="U13861" s="36"/>
      <c r="V13861" s="36"/>
    </row>
    <row r="13862" spans="11:22" x14ac:dyDescent="0.25">
      <c r="K13862" s="36"/>
      <c r="L13862" s="37"/>
      <c r="M13862" s="37"/>
      <c r="N13862" s="37"/>
      <c r="O13862" s="37"/>
      <c r="P13862" s="36"/>
      <c r="S13862" s="36"/>
      <c r="T13862" s="36"/>
      <c r="U13862" s="36"/>
      <c r="V13862" s="36"/>
    </row>
    <row r="13863" spans="11:22" x14ac:dyDescent="0.25">
      <c r="K13863" s="36"/>
      <c r="L13863" s="37"/>
      <c r="M13863" s="37"/>
      <c r="N13863" s="37"/>
      <c r="O13863" s="37"/>
      <c r="P13863" s="36"/>
      <c r="S13863" s="36"/>
      <c r="T13863" s="36"/>
      <c r="U13863" s="36"/>
      <c r="V13863" s="36"/>
    </row>
    <row r="13864" spans="11:22" x14ac:dyDescent="0.25">
      <c r="K13864" s="36"/>
      <c r="L13864" s="37"/>
      <c r="M13864" s="37"/>
      <c r="N13864" s="37"/>
      <c r="O13864" s="37"/>
      <c r="P13864" s="36"/>
      <c r="S13864" s="36"/>
      <c r="T13864" s="36"/>
      <c r="U13864" s="36"/>
      <c r="V13864" s="36"/>
    </row>
    <row r="13865" spans="11:22" x14ac:dyDescent="0.25">
      <c r="K13865" s="36"/>
      <c r="L13865" s="37"/>
      <c r="M13865" s="37"/>
      <c r="N13865" s="37"/>
      <c r="O13865" s="37"/>
      <c r="P13865" s="36"/>
      <c r="S13865" s="36"/>
      <c r="T13865" s="36"/>
      <c r="U13865" s="36"/>
      <c r="V13865" s="36"/>
    </row>
    <row r="13866" spans="11:22" x14ac:dyDescent="0.25">
      <c r="K13866" s="36"/>
      <c r="L13866" s="37"/>
      <c r="M13866" s="37"/>
      <c r="N13866" s="37"/>
      <c r="O13866" s="37"/>
      <c r="P13866" s="36"/>
      <c r="S13866" s="36"/>
      <c r="T13866" s="36"/>
      <c r="U13866" s="36"/>
      <c r="V13866" s="36"/>
    </row>
    <row r="13867" spans="11:22" x14ac:dyDescent="0.25">
      <c r="K13867" s="36"/>
      <c r="L13867" s="37"/>
      <c r="M13867" s="37"/>
      <c r="N13867" s="37"/>
      <c r="O13867" s="37"/>
      <c r="P13867" s="36"/>
      <c r="S13867" s="36"/>
      <c r="T13867" s="36"/>
      <c r="U13867" s="36"/>
      <c r="V13867" s="36"/>
    </row>
    <row r="13868" spans="11:22" x14ac:dyDescent="0.25">
      <c r="K13868" s="36"/>
      <c r="L13868" s="37"/>
      <c r="M13868" s="37"/>
      <c r="N13868" s="37"/>
      <c r="O13868" s="37"/>
      <c r="P13868" s="36"/>
      <c r="S13868" s="36"/>
      <c r="T13868" s="36"/>
      <c r="U13868" s="36"/>
      <c r="V13868" s="36"/>
    </row>
    <row r="13869" spans="11:22" x14ac:dyDescent="0.25">
      <c r="K13869" s="36"/>
      <c r="L13869" s="37"/>
      <c r="M13869" s="37"/>
      <c r="N13869" s="37"/>
      <c r="O13869" s="37"/>
      <c r="P13869" s="36"/>
      <c r="S13869" s="36"/>
      <c r="T13869" s="36"/>
      <c r="U13869" s="36"/>
      <c r="V13869" s="36"/>
    </row>
    <row r="13870" spans="11:22" x14ac:dyDescent="0.25">
      <c r="K13870" s="36"/>
      <c r="L13870" s="37"/>
      <c r="M13870" s="37"/>
      <c r="N13870" s="37"/>
      <c r="O13870" s="37"/>
      <c r="P13870" s="36"/>
      <c r="S13870" s="36"/>
      <c r="T13870" s="36"/>
      <c r="U13870" s="36"/>
      <c r="V13870" s="36"/>
    </row>
    <row r="13871" spans="11:22" x14ac:dyDescent="0.25">
      <c r="K13871" s="36"/>
      <c r="L13871" s="37"/>
      <c r="M13871" s="37"/>
      <c r="N13871" s="37"/>
      <c r="O13871" s="37"/>
      <c r="P13871" s="36"/>
      <c r="S13871" s="36"/>
      <c r="T13871" s="36"/>
      <c r="U13871" s="36"/>
      <c r="V13871" s="36"/>
    </row>
    <row r="13872" spans="11:22" x14ac:dyDescent="0.25">
      <c r="K13872" s="36"/>
      <c r="L13872" s="37"/>
      <c r="M13872" s="37"/>
      <c r="N13872" s="37"/>
      <c r="O13872" s="37"/>
      <c r="P13872" s="36"/>
      <c r="S13872" s="36"/>
      <c r="T13872" s="36"/>
      <c r="U13872" s="36"/>
      <c r="V13872" s="36"/>
    </row>
    <row r="13873" spans="11:22" x14ac:dyDescent="0.25">
      <c r="K13873" s="36"/>
      <c r="L13873" s="37"/>
      <c r="M13873" s="37"/>
      <c r="N13873" s="37"/>
      <c r="O13873" s="37"/>
      <c r="P13873" s="36"/>
      <c r="S13873" s="36"/>
      <c r="T13873" s="36"/>
      <c r="U13873" s="36"/>
      <c r="V13873" s="36"/>
    </row>
    <row r="13874" spans="11:22" x14ac:dyDescent="0.25">
      <c r="K13874" s="36"/>
      <c r="L13874" s="37"/>
      <c r="M13874" s="37"/>
      <c r="N13874" s="37"/>
      <c r="O13874" s="37"/>
      <c r="P13874" s="36"/>
      <c r="S13874" s="36"/>
      <c r="T13874" s="36"/>
      <c r="U13874" s="36"/>
      <c r="V13874" s="36"/>
    </row>
    <row r="13875" spans="11:22" x14ac:dyDescent="0.25">
      <c r="K13875" s="36"/>
      <c r="L13875" s="37"/>
      <c r="M13875" s="37"/>
      <c r="N13875" s="37"/>
      <c r="O13875" s="37"/>
      <c r="P13875" s="36"/>
      <c r="S13875" s="36"/>
      <c r="T13875" s="36"/>
      <c r="U13875" s="36"/>
      <c r="V13875" s="36"/>
    </row>
    <row r="13876" spans="11:22" x14ac:dyDescent="0.25">
      <c r="K13876" s="36"/>
      <c r="L13876" s="37"/>
      <c r="M13876" s="37"/>
      <c r="N13876" s="37"/>
      <c r="O13876" s="37"/>
      <c r="P13876" s="36"/>
      <c r="S13876" s="36"/>
      <c r="T13876" s="36"/>
      <c r="U13876" s="36"/>
      <c r="V13876" s="36"/>
    </row>
    <row r="13877" spans="11:22" x14ac:dyDescent="0.25">
      <c r="K13877" s="36"/>
      <c r="L13877" s="37"/>
      <c r="M13877" s="37"/>
      <c r="N13877" s="37"/>
      <c r="O13877" s="37"/>
      <c r="P13877" s="36"/>
      <c r="S13877" s="36"/>
      <c r="T13877" s="36"/>
      <c r="U13877" s="36"/>
      <c r="V13877" s="36"/>
    </row>
    <row r="13878" spans="11:22" x14ac:dyDescent="0.25">
      <c r="K13878" s="36"/>
      <c r="L13878" s="37"/>
      <c r="M13878" s="37"/>
      <c r="N13878" s="37"/>
      <c r="O13878" s="37"/>
      <c r="P13878" s="36"/>
      <c r="S13878" s="36"/>
      <c r="T13878" s="36"/>
      <c r="U13878" s="36"/>
      <c r="V13878" s="36"/>
    </row>
    <row r="13879" spans="11:22" x14ac:dyDescent="0.25">
      <c r="K13879" s="36"/>
      <c r="L13879" s="37"/>
      <c r="M13879" s="37"/>
      <c r="N13879" s="37"/>
      <c r="O13879" s="37"/>
      <c r="P13879" s="36"/>
      <c r="S13879" s="36"/>
      <c r="T13879" s="36"/>
      <c r="U13879" s="36"/>
      <c r="V13879" s="36"/>
    </row>
    <row r="13880" spans="11:22" x14ac:dyDescent="0.25">
      <c r="K13880" s="36"/>
      <c r="L13880" s="37"/>
      <c r="M13880" s="37"/>
      <c r="N13880" s="37"/>
      <c r="O13880" s="37"/>
      <c r="P13880" s="36"/>
      <c r="S13880" s="36"/>
      <c r="T13880" s="36"/>
      <c r="U13880" s="36"/>
      <c r="V13880" s="36"/>
    </row>
    <row r="13881" spans="11:22" x14ac:dyDescent="0.25">
      <c r="K13881" s="36"/>
      <c r="L13881" s="37"/>
      <c r="M13881" s="37"/>
      <c r="N13881" s="37"/>
      <c r="O13881" s="37"/>
      <c r="P13881" s="36"/>
      <c r="S13881" s="36"/>
      <c r="T13881" s="36"/>
      <c r="U13881" s="36"/>
      <c r="V13881" s="36"/>
    </row>
    <row r="13882" spans="11:22" x14ac:dyDescent="0.25">
      <c r="K13882" s="36"/>
      <c r="L13882" s="37"/>
      <c r="M13882" s="37"/>
      <c r="N13882" s="37"/>
      <c r="O13882" s="37"/>
      <c r="P13882" s="36"/>
      <c r="S13882" s="36"/>
      <c r="T13882" s="36"/>
      <c r="U13882" s="36"/>
      <c r="V13882" s="36"/>
    </row>
    <row r="13883" spans="11:22" x14ac:dyDescent="0.25">
      <c r="K13883" s="36"/>
      <c r="L13883" s="37"/>
      <c r="M13883" s="37"/>
      <c r="N13883" s="37"/>
      <c r="O13883" s="37"/>
      <c r="P13883" s="36"/>
      <c r="S13883" s="36"/>
      <c r="T13883" s="36"/>
      <c r="U13883" s="36"/>
      <c r="V13883" s="36"/>
    </row>
    <row r="13884" spans="11:22" x14ac:dyDescent="0.25">
      <c r="K13884" s="36"/>
      <c r="L13884" s="37"/>
      <c r="M13884" s="37"/>
      <c r="N13884" s="37"/>
      <c r="O13884" s="37"/>
      <c r="P13884" s="36"/>
      <c r="S13884" s="36"/>
      <c r="T13884" s="36"/>
      <c r="U13884" s="36"/>
      <c r="V13884" s="36"/>
    </row>
    <row r="13885" spans="11:22" x14ac:dyDescent="0.25">
      <c r="K13885" s="36"/>
      <c r="L13885" s="37"/>
      <c r="M13885" s="37"/>
      <c r="N13885" s="37"/>
      <c r="O13885" s="37"/>
      <c r="P13885" s="36"/>
      <c r="S13885" s="36"/>
      <c r="T13885" s="36"/>
      <c r="U13885" s="36"/>
      <c r="V13885" s="36"/>
    </row>
    <row r="13886" spans="11:22" x14ac:dyDescent="0.25">
      <c r="K13886" s="36"/>
      <c r="L13886" s="37"/>
      <c r="M13886" s="37"/>
      <c r="N13886" s="37"/>
      <c r="O13886" s="37"/>
      <c r="P13886" s="36"/>
      <c r="S13886" s="36"/>
      <c r="T13886" s="36"/>
      <c r="U13886" s="36"/>
      <c r="V13886" s="36"/>
    </row>
    <row r="13887" spans="11:22" x14ac:dyDescent="0.25">
      <c r="K13887" s="36"/>
      <c r="L13887" s="37"/>
      <c r="M13887" s="37"/>
      <c r="N13887" s="37"/>
      <c r="O13887" s="37"/>
      <c r="P13887" s="36"/>
      <c r="S13887" s="36"/>
      <c r="T13887" s="36"/>
      <c r="U13887" s="36"/>
      <c r="V13887" s="36"/>
    </row>
    <row r="13888" spans="11:22" x14ac:dyDescent="0.25">
      <c r="K13888" s="36"/>
      <c r="L13888" s="37"/>
      <c r="M13888" s="37"/>
      <c r="N13888" s="37"/>
      <c r="O13888" s="37"/>
      <c r="P13888" s="36"/>
      <c r="S13888" s="36"/>
      <c r="T13888" s="36"/>
      <c r="U13888" s="36"/>
      <c r="V13888" s="36"/>
    </row>
    <row r="13889" spans="11:22" x14ac:dyDescent="0.25">
      <c r="K13889" s="36"/>
      <c r="L13889" s="37"/>
      <c r="M13889" s="37"/>
      <c r="N13889" s="37"/>
      <c r="O13889" s="37"/>
      <c r="P13889" s="36"/>
      <c r="S13889" s="36"/>
      <c r="T13889" s="36"/>
      <c r="U13889" s="36"/>
      <c r="V13889" s="36"/>
    </row>
    <row r="13890" spans="11:22" x14ac:dyDescent="0.25">
      <c r="K13890" s="36"/>
      <c r="L13890" s="37"/>
      <c r="M13890" s="37"/>
      <c r="N13890" s="37"/>
      <c r="O13890" s="37"/>
      <c r="P13890" s="36"/>
      <c r="S13890" s="36"/>
      <c r="T13890" s="36"/>
      <c r="U13890" s="36"/>
      <c r="V13890" s="36"/>
    </row>
    <row r="13891" spans="11:22" x14ac:dyDescent="0.25">
      <c r="K13891" s="36"/>
      <c r="L13891" s="37"/>
      <c r="M13891" s="37"/>
      <c r="N13891" s="37"/>
      <c r="O13891" s="37"/>
      <c r="P13891" s="36"/>
      <c r="S13891" s="36"/>
      <c r="T13891" s="36"/>
      <c r="U13891" s="36"/>
      <c r="V13891" s="36"/>
    </row>
    <row r="13892" spans="11:22" x14ac:dyDescent="0.25">
      <c r="K13892" s="36"/>
      <c r="L13892" s="37"/>
      <c r="M13892" s="37"/>
      <c r="N13892" s="37"/>
      <c r="O13892" s="37"/>
      <c r="P13892" s="36"/>
      <c r="S13892" s="36"/>
      <c r="T13892" s="36"/>
      <c r="U13892" s="36"/>
      <c r="V13892" s="36"/>
    </row>
    <row r="13893" spans="11:22" x14ac:dyDescent="0.25">
      <c r="K13893" s="36"/>
      <c r="L13893" s="37"/>
      <c r="M13893" s="37"/>
      <c r="N13893" s="37"/>
      <c r="O13893" s="37"/>
      <c r="P13893" s="36"/>
      <c r="S13893" s="36"/>
      <c r="T13893" s="36"/>
      <c r="U13893" s="36"/>
      <c r="V13893" s="36"/>
    </row>
    <row r="13894" spans="11:22" x14ac:dyDescent="0.25">
      <c r="K13894" s="36"/>
      <c r="L13894" s="37"/>
      <c r="M13894" s="37"/>
      <c r="N13894" s="37"/>
      <c r="O13894" s="37"/>
      <c r="P13894" s="36"/>
      <c r="S13894" s="36"/>
      <c r="T13894" s="36"/>
      <c r="U13894" s="36"/>
      <c r="V13894" s="36"/>
    </row>
    <row r="13895" spans="11:22" x14ac:dyDescent="0.25">
      <c r="K13895" s="36"/>
      <c r="L13895" s="37"/>
      <c r="M13895" s="37"/>
      <c r="N13895" s="37"/>
      <c r="O13895" s="37"/>
      <c r="P13895" s="36"/>
      <c r="S13895" s="36"/>
      <c r="T13895" s="36"/>
      <c r="U13895" s="36"/>
      <c r="V13895" s="36"/>
    </row>
    <row r="13896" spans="11:22" x14ac:dyDescent="0.25">
      <c r="K13896" s="36"/>
      <c r="L13896" s="37"/>
      <c r="M13896" s="37"/>
      <c r="N13896" s="37"/>
      <c r="O13896" s="37"/>
      <c r="P13896" s="36"/>
      <c r="S13896" s="36"/>
      <c r="T13896" s="36"/>
      <c r="U13896" s="36"/>
      <c r="V13896" s="36"/>
    </row>
    <row r="13897" spans="11:22" x14ac:dyDescent="0.25">
      <c r="K13897" s="36"/>
      <c r="L13897" s="37"/>
      <c r="M13897" s="37"/>
      <c r="N13897" s="37"/>
      <c r="O13897" s="37"/>
      <c r="P13897" s="36"/>
      <c r="S13897" s="36"/>
      <c r="T13897" s="36"/>
      <c r="U13897" s="36"/>
      <c r="V13897" s="36"/>
    </row>
    <row r="13898" spans="11:22" x14ac:dyDescent="0.25">
      <c r="K13898" s="36"/>
      <c r="L13898" s="37"/>
      <c r="M13898" s="37"/>
      <c r="N13898" s="37"/>
      <c r="O13898" s="37"/>
      <c r="P13898" s="36"/>
      <c r="S13898" s="36"/>
      <c r="T13898" s="36"/>
      <c r="U13898" s="36"/>
      <c r="V13898" s="36"/>
    </row>
    <row r="13899" spans="11:22" x14ac:dyDescent="0.25">
      <c r="K13899" s="36"/>
      <c r="L13899" s="37"/>
      <c r="M13899" s="37"/>
      <c r="N13899" s="37"/>
      <c r="O13899" s="37"/>
      <c r="P13899" s="36"/>
      <c r="S13899" s="36"/>
      <c r="T13899" s="36"/>
      <c r="U13899" s="36"/>
      <c r="V13899" s="36"/>
    </row>
    <row r="13900" spans="11:22" x14ac:dyDescent="0.25">
      <c r="K13900" s="36"/>
      <c r="L13900" s="37"/>
      <c r="M13900" s="37"/>
      <c r="N13900" s="37"/>
      <c r="O13900" s="37"/>
      <c r="P13900" s="36"/>
      <c r="S13900" s="36"/>
      <c r="T13900" s="36"/>
      <c r="U13900" s="36"/>
      <c r="V13900" s="36"/>
    </row>
    <row r="13901" spans="11:22" x14ac:dyDescent="0.25">
      <c r="K13901" s="36"/>
      <c r="L13901" s="37"/>
      <c r="M13901" s="37"/>
      <c r="N13901" s="37"/>
      <c r="O13901" s="37"/>
      <c r="P13901" s="36"/>
      <c r="S13901" s="36"/>
      <c r="T13901" s="36"/>
      <c r="U13901" s="36"/>
      <c r="V13901" s="36"/>
    </row>
    <row r="13902" spans="11:22" x14ac:dyDescent="0.25">
      <c r="K13902" s="36"/>
      <c r="L13902" s="37"/>
      <c r="M13902" s="37"/>
      <c r="N13902" s="37"/>
      <c r="O13902" s="37"/>
      <c r="P13902" s="36"/>
      <c r="S13902" s="36"/>
      <c r="T13902" s="36"/>
      <c r="U13902" s="36"/>
      <c r="V13902" s="36"/>
    </row>
    <row r="13903" spans="11:22" x14ac:dyDescent="0.25">
      <c r="K13903" s="36"/>
      <c r="L13903" s="37"/>
      <c r="M13903" s="37"/>
      <c r="N13903" s="37"/>
      <c r="O13903" s="37"/>
      <c r="P13903" s="36"/>
      <c r="S13903" s="36"/>
      <c r="T13903" s="36"/>
      <c r="U13903" s="36"/>
      <c r="V13903" s="36"/>
    </row>
    <row r="13904" spans="11:22" x14ac:dyDescent="0.25">
      <c r="K13904" s="36"/>
      <c r="L13904" s="37"/>
      <c r="M13904" s="37"/>
      <c r="N13904" s="37"/>
      <c r="O13904" s="37"/>
      <c r="P13904" s="36"/>
      <c r="S13904" s="36"/>
      <c r="T13904" s="36"/>
      <c r="U13904" s="36"/>
      <c r="V13904" s="36"/>
    </row>
    <row r="13905" spans="11:22" x14ac:dyDescent="0.25">
      <c r="K13905" s="36"/>
      <c r="L13905" s="37"/>
      <c r="M13905" s="37"/>
      <c r="N13905" s="37"/>
      <c r="O13905" s="37"/>
      <c r="P13905" s="36"/>
      <c r="S13905" s="36"/>
      <c r="T13905" s="36"/>
      <c r="U13905" s="36"/>
      <c r="V13905" s="36"/>
    </row>
    <row r="13906" spans="11:22" x14ac:dyDescent="0.25">
      <c r="K13906" s="36"/>
      <c r="L13906" s="37"/>
      <c r="M13906" s="37"/>
      <c r="N13906" s="37"/>
      <c r="O13906" s="37"/>
      <c r="P13906" s="36"/>
      <c r="S13906" s="36"/>
      <c r="T13906" s="36"/>
      <c r="U13906" s="36"/>
      <c r="V13906" s="36"/>
    </row>
    <row r="13907" spans="11:22" x14ac:dyDescent="0.25">
      <c r="K13907" s="36"/>
      <c r="L13907" s="37"/>
      <c r="M13907" s="37"/>
      <c r="N13907" s="37"/>
      <c r="O13907" s="37"/>
      <c r="P13907" s="36"/>
      <c r="S13907" s="36"/>
      <c r="T13907" s="36"/>
      <c r="U13907" s="36"/>
      <c r="V13907" s="36"/>
    </row>
    <row r="13908" spans="11:22" x14ac:dyDescent="0.25">
      <c r="K13908" s="36"/>
      <c r="L13908" s="37"/>
      <c r="M13908" s="37"/>
      <c r="N13908" s="37"/>
      <c r="O13908" s="37"/>
      <c r="P13908" s="36"/>
      <c r="S13908" s="36"/>
      <c r="T13908" s="36"/>
      <c r="U13908" s="36"/>
      <c r="V13908" s="36"/>
    </row>
    <row r="13909" spans="11:22" x14ac:dyDescent="0.25">
      <c r="K13909" s="36"/>
      <c r="L13909" s="37"/>
      <c r="M13909" s="37"/>
      <c r="N13909" s="37"/>
      <c r="O13909" s="37"/>
      <c r="P13909" s="36"/>
      <c r="S13909" s="36"/>
      <c r="T13909" s="36"/>
      <c r="U13909" s="36"/>
      <c r="V13909" s="36"/>
    </row>
    <row r="13910" spans="11:22" x14ac:dyDescent="0.25">
      <c r="K13910" s="36"/>
      <c r="L13910" s="37"/>
      <c r="M13910" s="37"/>
      <c r="N13910" s="37"/>
      <c r="O13910" s="37"/>
      <c r="P13910" s="36"/>
      <c r="S13910" s="36"/>
      <c r="T13910" s="36"/>
      <c r="U13910" s="36"/>
      <c r="V13910" s="36"/>
    </row>
    <row r="13911" spans="11:22" x14ac:dyDescent="0.25">
      <c r="K13911" s="36"/>
      <c r="L13911" s="37"/>
      <c r="M13911" s="37"/>
      <c r="N13911" s="37"/>
      <c r="O13911" s="37"/>
      <c r="P13911" s="36"/>
      <c r="S13911" s="36"/>
      <c r="T13911" s="36"/>
      <c r="U13911" s="36"/>
      <c r="V13911" s="36"/>
    </row>
    <row r="13912" spans="11:22" x14ac:dyDescent="0.25">
      <c r="K13912" s="36"/>
      <c r="L13912" s="37"/>
      <c r="M13912" s="37"/>
      <c r="N13912" s="37"/>
      <c r="O13912" s="37"/>
      <c r="P13912" s="36"/>
      <c r="S13912" s="36"/>
      <c r="T13912" s="36"/>
      <c r="U13912" s="36"/>
      <c r="V13912" s="36"/>
    </row>
    <row r="13913" spans="11:22" x14ac:dyDescent="0.25">
      <c r="K13913" s="36"/>
      <c r="L13913" s="37"/>
      <c r="M13913" s="37"/>
      <c r="N13913" s="37"/>
      <c r="O13913" s="37"/>
      <c r="P13913" s="36"/>
      <c r="S13913" s="36"/>
      <c r="T13913" s="36"/>
      <c r="U13913" s="36"/>
      <c r="V13913" s="36"/>
    </row>
    <row r="13914" spans="11:22" x14ac:dyDescent="0.25">
      <c r="K13914" s="36"/>
      <c r="L13914" s="37"/>
      <c r="M13914" s="37"/>
      <c r="N13914" s="37"/>
      <c r="O13914" s="37"/>
      <c r="P13914" s="36"/>
      <c r="S13914" s="36"/>
      <c r="T13914" s="36"/>
      <c r="U13914" s="36"/>
      <c r="V13914" s="36"/>
    </row>
    <row r="13915" spans="11:22" x14ac:dyDescent="0.25">
      <c r="K13915" s="36"/>
      <c r="L13915" s="37"/>
      <c r="M13915" s="37"/>
      <c r="N13915" s="37"/>
      <c r="O13915" s="37"/>
      <c r="P13915" s="36"/>
      <c r="S13915" s="36"/>
      <c r="T13915" s="36"/>
      <c r="U13915" s="36"/>
      <c r="V13915" s="36"/>
    </row>
    <row r="13916" spans="11:22" x14ac:dyDescent="0.25">
      <c r="K13916" s="36"/>
      <c r="L13916" s="37"/>
      <c r="M13916" s="37"/>
      <c r="N13916" s="37"/>
      <c r="O13916" s="37"/>
      <c r="P13916" s="36"/>
      <c r="S13916" s="36"/>
      <c r="T13916" s="36"/>
      <c r="U13916" s="36"/>
      <c r="V13916" s="36"/>
    </row>
    <row r="13917" spans="11:22" x14ac:dyDescent="0.25">
      <c r="K13917" s="36"/>
      <c r="L13917" s="37"/>
      <c r="M13917" s="37"/>
      <c r="N13917" s="37"/>
      <c r="O13917" s="37"/>
      <c r="P13917" s="36"/>
      <c r="S13917" s="36"/>
      <c r="T13917" s="36"/>
      <c r="U13917" s="36"/>
      <c r="V13917" s="36"/>
    </row>
    <row r="13918" spans="11:22" x14ac:dyDescent="0.25">
      <c r="K13918" s="36"/>
      <c r="L13918" s="37"/>
      <c r="M13918" s="37"/>
      <c r="N13918" s="37"/>
      <c r="O13918" s="37"/>
      <c r="P13918" s="36"/>
      <c r="S13918" s="36"/>
      <c r="T13918" s="36"/>
      <c r="U13918" s="36"/>
      <c r="V13918" s="36"/>
    </row>
    <row r="13919" spans="11:22" x14ac:dyDescent="0.25">
      <c r="K13919" s="36"/>
      <c r="L13919" s="37"/>
      <c r="M13919" s="37"/>
      <c r="N13919" s="37"/>
      <c r="O13919" s="37"/>
      <c r="P13919" s="36"/>
      <c r="S13919" s="36"/>
      <c r="T13919" s="36"/>
      <c r="U13919" s="36"/>
      <c r="V13919" s="36"/>
    </row>
    <row r="13920" spans="11:22" x14ac:dyDescent="0.25">
      <c r="K13920" s="36"/>
      <c r="L13920" s="37"/>
      <c r="M13920" s="37"/>
      <c r="N13920" s="37"/>
      <c r="O13920" s="37"/>
      <c r="P13920" s="36"/>
      <c r="S13920" s="36"/>
      <c r="T13920" s="36"/>
      <c r="U13920" s="36"/>
      <c r="V13920" s="36"/>
    </row>
    <row r="13921" spans="11:22" x14ac:dyDescent="0.25">
      <c r="K13921" s="36"/>
      <c r="L13921" s="37"/>
      <c r="M13921" s="37"/>
      <c r="N13921" s="37"/>
      <c r="O13921" s="37"/>
      <c r="P13921" s="36"/>
      <c r="S13921" s="36"/>
      <c r="T13921" s="36"/>
      <c r="U13921" s="36"/>
      <c r="V13921" s="36"/>
    </row>
    <row r="13922" spans="11:22" x14ac:dyDescent="0.25">
      <c r="K13922" s="36"/>
      <c r="L13922" s="37"/>
      <c r="M13922" s="37"/>
      <c r="N13922" s="37"/>
      <c r="O13922" s="37"/>
      <c r="P13922" s="36"/>
      <c r="S13922" s="36"/>
      <c r="T13922" s="36"/>
      <c r="U13922" s="36"/>
      <c r="V13922" s="36"/>
    </row>
    <row r="13923" spans="11:22" x14ac:dyDescent="0.25">
      <c r="K13923" s="36"/>
      <c r="L13923" s="37"/>
      <c r="M13923" s="37"/>
      <c r="N13923" s="37"/>
      <c r="O13923" s="37"/>
      <c r="P13923" s="36"/>
      <c r="S13923" s="36"/>
      <c r="T13923" s="36"/>
      <c r="U13923" s="36"/>
      <c r="V13923" s="36"/>
    </row>
    <row r="13924" spans="11:22" x14ac:dyDescent="0.25">
      <c r="K13924" s="36"/>
      <c r="L13924" s="37"/>
      <c r="M13924" s="37"/>
      <c r="N13924" s="37"/>
      <c r="O13924" s="37"/>
      <c r="P13924" s="36"/>
      <c r="S13924" s="36"/>
      <c r="T13924" s="36"/>
      <c r="U13924" s="36"/>
      <c r="V13924" s="36"/>
    </row>
    <row r="13925" spans="11:22" x14ac:dyDescent="0.25">
      <c r="K13925" s="36"/>
      <c r="L13925" s="37"/>
      <c r="M13925" s="37"/>
      <c r="N13925" s="37"/>
      <c r="O13925" s="37"/>
      <c r="P13925" s="36"/>
      <c r="S13925" s="36"/>
      <c r="T13925" s="36"/>
      <c r="U13925" s="36"/>
      <c r="V13925" s="36"/>
    </row>
    <row r="13926" spans="11:22" x14ac:dyDescent="0.25">
      <c r="K13926" s="36"/>
      <c r="L13926" s="37"/>
      <c r="M13926" s="37"/>
      <c r="N13926" s="37"/>
      <c r="O13926" s="37"/>
      <c r="P13926" s="36"/>
      <c r="S13926" s="36"/>
      <c r="T13926" s="36"/>
      <c r="U13926" s="36"/>
      <c r="V13926" s="36"/>
    </row>
    <row r="13927" spans="11:22" x14ac:dyDescent="0.25">
      <c r="K13927" s="36"/>
      <c r="L13927" s="37"/>
      <c r="M13927" s="37"/>
      <c r="N13927" s="37"/>
      <c r="O13927" s="37"/>
      <c r="P13927" s="36"/>
      <c r="S13927" s="36"/>
      <c r="T13927" s="36"/>
      <c r="U13927" s="36"/>
      <c r="V13927" s="36"/>
    </row>
    <row r="13928" spans="11:22" x14ac:dyDescent="0.25">
      <c r="K13928" s="36"/>
      <c r="L13928" s="37"/>
      <c r="M13928" s="37"/>
      <c r="N13928" s="37"/>
      <c r="O13928" s="37"/>
      <c r="P13928" s="36"/>
      <c r="S13928" s="36"/>
      <c r="T13928" s="36"/>
      <c r="U13928" s="36"/>
      <c r="V13928" s="36"/>
    </row>
    <row r="13929" spans="11:22" x14ac:dyDescent="0.25">
      <c r="K13929" s="36"/>
      <c r="L13929" s="37"/>
      <c r="M13929" s="37"/>
      <c r="N13929" s="37"/>
      <c r="O13929" s="37"/>
      <c r="P13929" s="36"/>
      <c r="S13929" s="36"/>
      <c r="T13929" s="36"/>
      <c r="U13929" s="36"/>
      <c r="V13929" s="36"/>
    </row>
    <row r="13930" spans="11:22" x14ac:dyDescent="0.25">
      <c r="K13930" s="36"/>
      <c r="L13930" s="37"/>
      <c r="M13930" s="37"/>
      <c r="N13930" s="37"/>
      <c r="O13930" s="37"/>
      <c r="P13930" s="36"/>
      <c r="S13930" s="36"/>
      <c r="T13930" s="36"/>
      <c r="U13930" s="36"/>
      <c r="V13930" s="36"/>
    </row>
    <row r="13931" spans="11:22" x14ac:dyDescent="0.25">
      <c r="K13931" s="36"/>
      <c r="L13931" s="37"/>
      <c r="M13931" s="37"/>
      <c r="N13931" s="37"/>
      <c r="O13931" s="37"/>
      <c r="P13931" s="36"/>
      <c r="S13931" s="36"/>
      <c r="T13931" s="36"/>
      <c r="U13931" s="36"/>
      <c r="V13931" s="36"/>
    </row>
    <row r="13932" spans="11:22" x14ac:dyDescent="0.25">
      <c r="K13932" s="36"/>
      <c r="L13932" s="37"/>
      <c r="M13932" s="37"/>
      <c r="N13932" s="37"/>
      <c r="O13932" s="37"/>
      <c r="P13932" s="36"/>
      <c r="S13932" s="36"/>
      <c r="T13932" s="36"/>
      <c r="U13932" s="36"/>
      <c r="V13932" s="36"/>
    </row>
    <row r="13933" spans="11:22" x14ac:dyDescent="0.25">
      <c r="K13933" s="36"/>
      <c r="L13933" s="37"/>
      <c r="M13933" s="37"/>
      <c r="N13933" s="37"/>
      <c r="O13933" s="37"/>
      <c r="P13933" s="36"/>
      <c r="S13933" s="36"/>
      <c r="T13933" s="36"/>
      <c r="U13933" s="36"/>
      <c r="V13933" s="36"/>
    </row>
    <row r="13934" spans="11:22" x14ac:dyDescent="0.25">
      <c r="K13934" s="36"/>
      <c r="L13934" s="37"/>
      <c r="M13934" s="37"/>
      <c r="N13934" s="37"/>
      <c r="O13934" s="37"/>
      <c r="P13934" s="36"/>
      <c r="S13934" s="36"/>
      <c r="T13934" s="36"/>
      <c r="U13934" s="36"/>
      <c r="V13934" s="36"/>
    </row>
    <row r="13935" spans="11:22" x14ac:dyDescent="0.25">
      <c r="K13935" s="36"/>
      <c r="L13935" s="37"/>
      <c r="M13935" s="37"/>
      <c r="N13935" s="37"/>
      <c r="O13935" s="37"/>
      <c r="P13935" s="36"/>
      <c r="S13935" s="36"/>
      <c r="T13935" s="36"/>
      <c r="U13935" s="36"/>
      <c r="V13935" s="36"/>
    </row>
    <row r="13936" spans="11:22" x14ac:dyDescent="0.25">
      <c r="K13936" s="36"/>
      <c r="L13936" s="37"/>
      <c r="M13936" s="37"/>
      <c r="N13936" s="37"/>
      <c r="O13936" s="37"/>
      <c r="P13936" s="36"/>
      <c r="S13936" s="36"/>
      <c r="T13936" s="36"/>
      <c r="U13936" s="36"/>
      <c r="V13936" s="36"/>
    </row>
    <row r="13937" spans="11:22" x14ac:dyDescent="0.25">
      <c r="K13937" s="36"/>
      <c r="L13937" s="37"/>
      <c r="M13937" s="37"/>
      <c r="N13937" s="37"/>
      <c r="O13937" s="37"/>
      <c r="P13937" s="36"/>
      <c r="S13937" s="36"/>
      <c r="T13937" s="36"/>
      <c r="U13937" s="36"/>
      <c r="V13937" s="36"/>
    </row>
    <row r="13938" spans="11:22" x14ac:dyDescent="0.25">
      <c r="K13938" s="36"/>
      <c r="L13938" s="37"/>
      <c r="M13938" s="37"/>
      <c r="N13938" s="37"/>
      <c r="O13938" s="37"/>
      <c r="P13938" s="36"/>
      <c r="S13938" s="36"/>
      <c r="T13938" s="36"/>
      <c r="U13938" s="36"/>
      <c r="V13938" s="36"/>
    </row>
    <row r="13939" spans="11:22" x14ac:dyDescent="0.25">
      <c r="K13939" s="36"/>
      <c r="L13939" s="37"/>
      <c r="M13939" s="37"/>
      <c r="N13939" s="37"/>
      <c r="O13939" s="37"/>
      <c r="P13939" s="36"/>
      <c r="S13939" s="36"/>
      <c r="T13939" s="36"/>
      <c r="U13939" s="36"/>
      <c r="V13939" s="36"/>
    </row>
    <row r="13940" spans="11:22" x14ac:dyDescent="0.25">
      <c r="K13940" s="36"/>
      <c r="L13940" s="37"/>
      <c r="M13940" s="37"/>
      <c r="N13940" s="37"/>
      <c r="O13940" s="37"/>
      <c r="P13940" s="36"/>
      <c r="S13940" s="36"/>
      <c r="T13940" s="36"/>
      <c r="U13940" s="36"/>
      <c r="V13940" s="36"/>
    </row>
    <row r="13941" spans="11:22" x14ac:dyDescent="0.25">
      <c r="K13941" s="36"/>
      <c r="L13941" s="37"/>
      <c r="M13941" s="37"/>
      <c r="N13941" s="37"/>
      <c r="O13941" s="37"/>
      <c r="P13941" s="36"/>
      <c r="S13941" s="36"/>
      <c r="T13941" s="36"/>
      <c r="U13941" s="36"/>
      <c r="V13941" s="36"/>
    </row>
    <row r="13942" spans="11:22" x14ac:dyDescent="0.25">
      <c r="K13942" s="36"/>
      <c r="L13942" s="37"/>
      <c r="M13942" s="37"/>
      <c r="N13942" s="37"/>
      <c r="O13942" s="37"/>
      <c r="P13942" s="36"/>
      <c r="S13942" s="36"/>
      <c r="T13942" s="36"/>
      <c r="U13942" s="36"/>
      <c r="V13942" s="36"/>
    </row>
    <row r="13943" spans="11:22" x14ac:dyDescent="0.25">
      <c r="K13943" s="36"/>
      <c r="L13943" s="37"/>
      <c r="M13943" s="37"/>
      <c r="N13943" s="37"/>
      <c r="O13943" s="37"/>
      <c r="P13943" s="36"/>
      <c r="S13943" s="36"/>
      <c r="T13943" s="36"/>
      <c r="U13943" s="36"/>
      <c r="V13943" s="36"/>
    </row>
    <row r="13944" spans="11:22" x14ac:dyDescent="0.25">
      <c r="K13944" s="36"/>
      <c r="L13944" s="37"/>
      <c r="M13944" s="37"/>
      <c r="N13944" s="37"/>
      <c r="O13944" s="37"/>
      <c r="P13944" s="36"/>
      <c r="S13944" s="36"/>
      <c r="T13944" s="36"/>
      <c r="U13944" s="36"/>
      <c r="V13944" s="36"/>
    </row>
    <row r="13945" spans="11:22" x14ac:dyDescent="0.25">
      <c r="K13945" s="36"/>
      <c r="L13945" s="37"/>
      <c r="M13945" s="37"/>
      <c r="N13945" s="37"/>
      <c r="O13945" s="37"/>
      <c r="P13945" s="36"/>
      <c r="S13945" s="36"/>
      <c r="T13945" s="36"/>
      <c r="U13945" s="36"/>
      <c r="V13945" s="36"/>
    </row>
    <row r="13946" spans="11:22" x14ac:dyDescent="0.25">
      <c r="K13946" s="36"/>
      <c r="L13946" s="37"/>
      <c r="M13946" s="37"/>
      <c r="N13946" s="37"/>
      <c r="O13946" s="37"/>
      <c r="P13946" s="36"/>
      <c r="S13946" s="36"/>
      <c r="T13946" s="36"/>
      <c r="U13946" s="36"/>
      <c r="V13946" s="36"/>
    </row>
    <row r="13947" spans="11:22" x14ac:dyDescent="0.25">
      <c r="K13947" s="36"/>
      <c r="L13947" s="37"/>
      <c r="M13947" s="37"/>
      <c r="N13947" s="37"/>
      <c r="O13947" s="37"/>
      <c r="P13947" s="36"/>
      <c r="S13947" s="36"/>
      <c r="T13947" s="36"/>
      <c r="U13947" s="36"/>
      <c r="V13947" s="36"/>
    </row>
    <row r="13948" spans="11:22" x14ac:dyDescent="0.25">
      <c r="K13948" s="36"/>
      <c r="L13948" s="37"/>
      <c r="M13948" s="37"/>
      <c r="N13948" s="37"/>
      <c r="O13948" s="37"/>
      <c r="P13948" s="36"/>
      <c r="S13948" s="36"/>
      <c r="T13948" s="36"/>
      <c r="U13948" s="36"/>
      <c r="V13948" s="36"/>
    </row>
    <row r="13949" spans="11:22" x14ac:dyDescent="0.25">
      <c r="K13949" s="36"/>
      <c r="L13949" s="37"/>
      <c r="M13949" s="37"/>
      <c r="N13949" s="37"/>
      <c r="O13949" s="37"/>
      <c r="P13949" s="36"/>
      <c r="S13949" s="36"/>
      <c r="T13949" s="36"/>
      <c r="U13949" s="36"/>
      <c r="V13949" s="36"/>
    </row>
    <row r="13950" spans="11:22" x14ac:dyDescent="0.25">
      <c r="K13950" s="36"/>
      <c r="L13950" s="37"/>
      <c r="M13950" s="37"/>
      <c r="N13950" s="37"/>
      <c r="O13950" s="37"/>
      <c r="P13950" s="36"/>
      <c r="S13950" s="36"/>
      <c r="T13950" s="36"/>
      <c r="U13950" s="36"/>
      <c r="V13950" s="36"/>
    </row>
    <row r="13951" spans="11:22" x14ac:dyDescent="0.25">
      <c r="K13951" s="36"/>
      <c r="L13951" s="37"/>
      <c r="M13951" s="37"/>
      <c r="N13951" s="37"/>
      <c r="O13951" s="37"/>
      <c r="P13951" s="36"/>
      <c r="S13951" s="36"/>
      <c r="T13951" s="36"/>
      <c r="U13951" s="36"/>
      <c r="V13951" s="36"/>
    </row>
    <row r="13952" spans="11:22" x14ac:dyDescent="0.25">
      <c r="K13952" s="36"/>
      <c r="L13952" s="37"/>
      <c r="M13952" s="37"/>
      <c r="N13952" s="37"/>
      <c r="O13952" s="37"/>
      <c r="P13952" s="36"/>
      <c r="S13952" s="36"/>
      <c r="T13952" s="36"/>
      <c r="U13952" s="36"/>
      <c r="V13952" s="36"/>
    </row>
    <row r="13953" spans="11:22" x14ac:dyDescent="0.25">
      <c r="K13953" s="36"/>
      <c r="L13953" s="37"/>
      <c r="M13953" s="37"/>
      <c r="N13953" s="37"/>
      <c r="O13953" s="37"/>
      <c r="P13953" s="36"/>
      <c r="S13953" s="36"/>
      <c r="T13953" s="36"/>
      <c r="U13953" s="36"/>
      <c r="V13953" s="36"/>
    </row>
    <row r="13954" spans="11:22" x14ac:dyDescent="0.25">
      <c r="K13954" s="36"/>
      <c r="L13954" s="37"/>
      <c r="M13954" s="37"/>
      <c r="N13954" s="37"/>
      <c r="O13954" s="37"/>
      <c r="P13954" s="36"/>
      <c r="S13954" s="36"/>
      <c r="T13954" s="36"/>
      <c r="U13954" s="36"/>
      <c r="V13954" s="36"/>
    </row>
    <row r="13955" spans="11:22" x14ac:dyDescent="0.25">
      <c r="K13955" s="36"/>
      <c r="L13955" s="37"/>
      <c r="M13955" s="37"/>
      <c r="N13955" s="37"/>
      <c r="O13955" s="37"/>
      <c r="P13955" s="36"/>
      <c r="S13955" s="36"/>
      <c r="T13955" s="36"/>
      <c r="U13955" s="36"/>
      <c r="V13955" s="36"/>
    </row>
    <row r="13956" spans="11:22" x14ac:dyDescent="0.25">
      <c r="K13956" s="36"/>
      <c r="L13956" s="37"/>
      <c r="M13956" s="37"/>
      <c r="N13956" s="37"/>
      <c r="O13956" s="37"/>
      <c r="P13956" s="36"/>
      <c r="S13956" s="36"/>
      <c r="T13956" s="36"/>
      <c r="U13956" s="36"/>
      <c r="V13956" s="36"/>
    </row>
    <row r="13957" spans="11:22" x14ac:dyDescent="0.25">
      <c r="K13957" s="36"/>
      <c r="L13957" s="37"/>
      <c r="M13957" s="37"/>
      <c r="N13957" s="37"/>
      <c r="O13957" s="37"/>
      <c r="P13957" s="36"/>
      <c r="S13957" s="36"/>
      <c r="T13957" s="36"/>
      <c r="U13957" s="36"/>
      <c r="V13957" s="36"/>
    </row>
    <row r="13958" spans="11:22" x14ac:dyDescent="0.25">
      <c r="K13958" s="36"/>
      <c r="L13958" s="37"/>
      <c r="M13958" s="37"/>
      <c r="N13958" s="37"/>
      <c r="O13958" s="37"/>
      <c r="P13958" s="36"/>
      <c r="S13958" s="36"/>
      <c r="T13958" s="36"/>
      <c r="U13958" s="36"/>
      <c r="V13958" s="36"/>
    </row>
    <row r="13959" spans="11:22" x14ac:dyDescent="0.25">
      <c r="K13959" s="36"/>
      <c r="L13959" s="37"/>
      <c r="M13959" s="37"/>
      <c r="N13959" s="37"/>
      <c r="O13959" s="37"/>
      <c r="P13959" s="36"/>
      <c r="S13959" s="36"/>
      <c r="T13959" s="36"/>
      <c r="U13959" s="36"/>
      <c r="V13959" s="36"/>
    </row>
    <row r="13960" spans="11:22" x14ac:dyDescent="0.25">
      <c r="K13960" s="36"/>
      <c r="L13960" s="37"/>
      <c r="M13960" s="37"/>
      <c r="N13960" s="37"/>
      <c r="O13960" s="37"/>
      <c r="P13960" s="36"/>
      <c r="S13960" s="36"/>
      <c r="T13960" s="36"/>
      <c r="U13960" s="36"/>
      <c r="V13960" s="36"/>
    </row>
    <row r="13961" spans="11:22" x14ac:dyDescent="0.25">
      <c r="K13961" s="36"/>
      <c r="L13961" s="37"/>
      <c r="M13961" s="37"/>
      <c r="N13961" s="37"/>
      <c r="O13961" s="37"/>
      <c r="P13961" s="36"/>
      <c r="S13961" s="36"/>
      <c r="T13961" s="36"/>
      <c r="U13961" s="36"/>
      <c r="V13961" s="36"/>
    </row>
    <row r="13962" spans="11:22" x14ac:dyDescent="0.25">
      <c r="K13962" s="36"/>
      <c r="L13962" s="37"/>
      <c r="M13962" s="37"/>
      <c r="N13962" s="37"/>
      <c r="O13962" s="37"/>
      <c r="P13962" s="36"/>
      <c r="S13962" s="36"/>
      <c r="T13962" s="36"/>
      <c r="U13962" s="36"/>
      <c r="V13962" s="36"/>
    </row>
    <row r="13963" spans="11:22" x14ac:dyDescent="0.25">
      <c r="K13963" s="36"/>
      <c r="L13963" s="37"/>
      <c r="M13963" s="37"/>
      <c r="N13963" s="37"/>
      <c r="O13963" s="37"/>
      <c r="P13963" s="36"/>
      <c r="S13963" s="36"/>
      <c r="T13963" s="36"/>
      <c r="U13963" s="36"/>
      <c r="V13963" s="36"/>
    </row>
    <row r="13964" spans="11:22" x14ac:dyDescent="0.25">
      <c r="K13964" s="36"/>
      <c r="L13964" s="37"/>
      <c r="M13964" s="37"/>
      <c r="N13964" s="37"/>
      <c r="O13964" s="37"/>
      <c r="P13964" s="36"/>
      <c r="S13964" s="36"/>
      <c r="T13964" s="36"/>
      <c r="U13964" s="36"/>
      <c r="V13964" s="36"/>
    </row>
    <row r="13965" spans="11:22" x14ac:dyDescent="0.25">
      <c r="K13965" s="36"/>
      <c r="L13965" s="37"/>
      <c r="M13965" s="37"/>
      <c r="N13965" s="37"/>
      <c r="O13965" s="37"/>
      <c r="P13965" s="36"/>
      <c r="S13965" s="36"/>
      <c r="T13965" s="36"/>
      <c r="U13965" s="36"/>
      <c r="V13965" s="36"/>
    </row>
    <row r="13966" spans="11:22" x14ac:dyDescent="0.25">
      <c r="K13966" s="36"/>
      <c r="L13966" s="37"/>
      <c r="M13966" s="37"/>
      <c r="N13966" s="37"/>
      <c r="O13966" s="37"/>
      <c r="P13966" s="36"/>
      <c r="S13966" s="36"/>
      <c r="T13966" s="36"/>
      <c r="U13966" s="36"/>
      <c r="V13966" s="36"/>
    </row>
    <row r="13967" spans="11:22" x14ac:dyDescent="0.25">
      <c r="K13967" s="36"/>
      <c r="L13967" s="37"/>
      <c r="M13967" s="37"/>
      <c r="N13967" s="37"/>
      <c r="O13967" s="37"/>
      <c r="P13967" s="36"/>
      <c r="S13967" s="36"/>
      <c r="T13967" s="36"/>
      <c r="U13967" s="36"/>
      <c r="V13967" s="36"/>
    </row>
    <row r="13968" spans="11:22" x14ac:dyDescent="0.25">
      <c r="K13968" s="36"/>
      <c r="L13968" s="37"/>
      <c r="M13968" s="37"/>
      <c r="N13968" s="37"/>
      <c r="O13968" s="37"/>
      <c r="P13968" s="36"/>
      <c r="S13968" s="36"/>
      <c r="T13968" s="36"/>
      <c r="U13968" s="36"/>
      <c r="V13968" s="36"/>
    </row>
    <row r="13969" spans="11:22" x14ac:dyDescent="0.25">
      <c r="K13969" s="36"/>
      <c r="L13969" s="37"/>
      <c r="M13969" s="37"/>
      <c r="N13969" s="37"/>
      <c r="O13969" s="37"/>
      <c r="P13969" s="36"/>
      <c r="S13969" s="36"/>
      <c r="T13969" s="36"/>
      <c r="U13969" s="36"/>
      <c r="V13969" s="36"/>
    </row>
    <row r="13970" spans="11:22" x14ac:dyDescent="0.25">
      <c r="K13970" s="36"/>
      <c r="L13970" s="37"/>
      <c r="M13970" s="37"/>
      <c r="N13970" s="37"/>
      <c r="O13970" s="37"/>
      <c r="P13970" s="36"/>
      <c r="S13970" s="36"/>
      <c r="T13970" s="36"/>
      <c r="U13970" s="36"/>
      <c r="V13970" s="36"/>
    </row>
    <row r="13971" spans="11:22" x14ac:dyDescent="0.25">
      <c r="K13971" s="36"/>
      <c r="L13971" s="37"/>
      <c r="M13971" s="37"/>
      <c r="N13971" s="37"/>
      <c r="O13971" s="37"/>
      <c r="P13971" s="36"/>
      <c r="S13971" s="36"/>
      <c r="T13971" s="36"/>
      <c r="U13971" s="36"/>
      <c r="V13971" s="36"/>
    </row>
    <row r="13972" spans="11:22" x14ac:dyDescent="0.25">
      <c r="K13972" s="36"/>
      <c r="L13972" s="37"/>
      <c r="M13972" s="37"/>
      <c r="N13972" s="37"/>
      <c r="O13972" s="37"/>
      <c r="P13972" s="36"/>
      <c r="S13972" s="36"/>
      <c r="T13972" s="36"/>
      <c r="U13972" s="36"/>
      <c r="V13972" s="36"/>
    </row>
    <row r="13973" spans="11:22" x14ac:dyDescent="0.25">
      <c r="K13973" s="36"/>
      <c r="L13973" s="37"/>
      <c r="M13973" s="37"/>
      <c r="N13973" s="37"/>
      <c r="O13973" s="37"/>
      <c r="P13973" s="36"/>
      <c r="S13973" s="36"/>
      <c r="T13973" s="36"/>
      <c r="U13973" s="36"/>
      <c r="V13973" s="36"/>
    </row>
    <row r="13974" spans="11:22" x14ac:dyDescent="0.25">
      <c r="K13974" s="36"/>
      <c r="L13974" s="37"/>
      <c r="M13974" s="37"/>
      <c r="N13974" s="37"/>
      <c r="O13974" s="37"/>
      <c r="P13974" s="36"/>
      <c r="S13974" s="36"/>
      <c r="T13974" s="36"/>
      <c r="U13974" s="36"/>
      <c r="V13974" s="36"/>
    </row>
    <row r="13975" spans="11:22" x14ac:dyDescent="0.25">
      <c r="K13975" s="36"/>
      <c r="L13975" s="37"/>
      <c r="M13975" s="37"/>
      <c r="N13975" s="37"/>
      <c r="O13975" s="37"/>
      <c r="P13975" s="36"/>
      <c r="S13975" s="36"/>
      <c r="T13975" s="36"/>
      <c r="U13975" s="36"/>
      <c r="V13975" s="36"/>
    </row>
    <row r="13976" spans="11:22" x14ac:dyDescent="0.25">
      <c r="K13976" s="36"/>
      <c r="L13976" s="37"/>
      <c r="M13976" s="37"/>
      <c r="N13976" s="37"/>
      <c r="O13976" s="37"/>
      <c r="P13976" s="36"/>
      <c r="S13976" s="36"/>
      <c r="T13976" s="36"/>
      <c r="U13976" s="36"/>
      <c r="V13976" s="36"/>
    </row>
    <row r="13977" spans="11:22" x14ac:dyDescent="0.25">
      <c r="K13977" s="36"/>
      <c r="L13977" s="37"/>
      <c r="M13977" s="37"/>
      <c r="N13977" s="37"/>
      <c r="O13977" s="37"/>
      <c r="P13977" s="36"/>
      <c r="S13977" s="36"/>
      <c r="T13977" s="36"/>
      <c r="U13977" s="36"/>
      <c r="V13977" s="36"/>
    </row>
    <row r="13978" spans="11:22" x14ac:dyDescent="0.25">
      <c r="K13978" s="36"/>
      <c r="L13978" s="37"/>
      <c r="M13978" s="37"/>
      <c r="N13978" s="37"/>
      <c r="O13978" s="37"/>
      <c r="P13978" s="36"/>
      <c r="S13978" s="36"/>
      <c r="T13978" s="36"/>
      <c r="U13978" s="36"/>
      <c r="V13978" s="36"/>
    </row>
    <row r="13979" spans="11:22" x14ac:dyDescent="0.25">
      <c r="K13979" s="36"/>
      <c r="L13979" s="37"/>
      <c r="M13979" s="37"/>
      <c r="N13979" s="37"/>
      <c r="O13979" s="37"/>
      <c r="P13979" s="36"/>
      <c r="S13979" s="36"/>
      <c r="T13979" s="36"/>
      <c r="U13979" s="36"/>
      <c r="V13979" s="36"/>
    </row>
    <row r="13980" spans="11:22" x14ac:dyDescent="0.25">
      <c r="K13980" s="36"/>
      <c r="L13980" s="37"/>
      <c r="M13980" s="37"/>
      <c r="N13980" s="37"/>
      <c r="O13980" s="37"/>
      <c r="P13980" s="36"/>
      <c r="S13980" s="36"/>
      <c r="T13980" s="36"/>
      <c r="U13980" s="36"/>
      <c r="V13980" s="36"/>
    </row>
    <row r="13981" spans="11:22" x14ac:dyDescent="0.25">
      <c r="K13981" s="36"/>
      <c r="L13981" s="37"/>
      <c r="M13981" s="37"/>
      <c r="N13981" s="37"/>
      <c r="O13981" s="37"/>
      <c r="P13981" s="36"/>
      <c r="S13981" s="36"/>
      <c r="T13981" s="36"/>
      <c r="U13981" s="36"/>
      <c r="V13981" s="36"/>
    </row>
    <row r="13982" spans="11:22" x14ac:dyDescent="0.25">
      <c r="K13982" s="36"/>
      <c r="L13982" s="37"/>
      <c r="M13982" s="37"/>
      <c r="N13982" s="37"/>
      <c r="O13982" s="37"/>
      <c r="P13982" s="36"/>
      <c r="S13982" s="36"/>
      <c r="T13982" s="36"/>
      <c r="U13982" s="36"/>
      <c r="V13982" s="36"/>
    </row>
    <row r="13983" spans="11:22" x14ac:dyDescent="0.25">
      <c r="K13983" s="36"/>
      <c r="L13983" s="37"/>
      <c r="M13983" s="37"/>
      <c r="N13983" s="37"/>
      <c r="O13983" s="37"/>
      <c r="P13983" s="36"/>
      <c r="S13983" s="36"/>
      <c r="T13983" s="36"/>
      <c r="U13983" s="36"/>
      <c r="V13983" s="36"/>
    </row>
    <row r="13984" spans="11:22" x14ac:dyDescent="0.25">
      <c r="K13984" s="36"/>
      <c r="L13984" s="37"/>
      <c r="M13984" s="37"/>
      <c r="N13984" s="37"/>
      <c r="O13984" s="37"/>
      <c r="P13984" s="36"/>
      <c r="S13984" s="36"/>
      <c r="T13984" s="36"/>
      <c r="U13984" s="36"/>
      <c r="V13984" s="36"/>
    </row>
    <row r="13985" spans="11:22" x14ac:dyDescent="0.25">
      <c r="K13985" s="36"/>
      <c r="L13985" s="37"/>
      <c r="M13985" s="37"/>
      <c r="N13985" s="37"/>
      <c r="O13985" s="37"/>
      <c r="P13985" s="36"/>
      <c r="S13985" s="36"/>
      <c r="T13985" s="36"/>
      <c r="U13985" s="36"/>
      <c r="V13985" s="36"/>
    </row>
    <row r="13986" spans="11:22" x14ac:dyDescent="0.25">
      <c r="K13986" s="36"/>
      <c r="L13986" s="37"/>
      <c r="M13986" s="37"/>
      <c r="N13986" s="37"/>
      <c r="O13986" s="37"/>
      <c r="P13986" s="36"/>
      <c r="S13986" s="36"/>
      <c r="T13986" s="36"/>
      <c r="U13986" s="36"/>
      <c r="V13986" s="36"/>
    </row>
    <row r="13987" spans="11:22" x14ac:dyDescent="0.25">
      <c r="K13987" s="36"/>
      <c r="L13987" s="37"/>
      <c r="M13987" s="37"/>
      <c r="N13987" s="37"/>
      <c r="O13987" s="37"/>
      <c r="P13987" s="36"/>
      <c r="S13987" s="36"/>
      <c r="T13987" s="36"/>
      <c r="U13987" s="36"/>
      <c r="V13987" s="36"/>
    </row>
    <row r="13988" spans="11:22" x14ac:dyDescent="0.25">
      <c r="K13988" s="36"/>
      <c r="L13988" s="37"/>
      <c r="M13988" s="37"/>
      <c r="N13988" s="37"/>
      <c r="O13988" s="37"/>
      <c r="P13988" s="36"/>
      <c r="S13988" s="36"/>
      <c r="T13988" s="36"/>
      <c r="U13988" s="36"/>
      <c r="V13988" s="36"/>
    </row>
    <row r="13989" spans="11:22" x14ac:dyDescent="0.25">
      <c r="K13989" s="36"/>
      <c r="L13989" s="37"/>
      <c r="M13989" s="37"/>
      <c r="N13989" s="37"/>
      <c r="O13989" s="37"/>
      <c r="P13989" s="36"/>
      <c r="S13989" s="36"/>
      <c r="T13989" s="36"/>
      <c r="U13989" s="36"/>
      <c r="V13989" s="36"/>
    </row>
    <row r="13990" spans="11:22" x14ac:dyDescent="0.25">
      <c r="K13990" s="36"/>
      <c r="L13990" s="37"/>
      <c r="M13990" s="37"/>
      <c r="N13990" s="37"/>
      <c r="O13990" s="37"/>
      <c r="P13990" s="36"/>
      <c r="S13990" s="36"/>
      <c r="T13990" s="36"/>
      <c r="U13990" s="36"/>
      <c r="V13990" s="36"/>
    </row>
    <row r="13991" spans="11:22" x14ac:dyDescent="0.25">
      <c r="K13991" s="36"/>
      <c r="L13991" s="37"/>
      <c r="M13991" s="37"/>
      <c r="N13991" s="37"/>
      <c r="O13991" s="37"/>
      <c r="P13991" s="36"/>
      <c r="S13991" s="36"/>
      <c r="T13991" s="36"/>
      <c r="U13991" s="36"/>
      <c r="V13991" s="36"/>
    </row>
    <row r="13992" spans="11:22" x14ac:dyDescent="0.25">
      <c r="K13992" s="36"/>
      <c r="L13992" s="37"/>
      <c r="M13992" s="37"/>
      <c r="N13992" s="37"/>
      <c r="O13992" s="37"/>
      <c r="P13992" s="36"/>
      <c r="S13992" s="36"/>
      <c r="T13992" s="36"/>
      <c r="U13992" s="36"/>
      <c r="V13992" s="36"/>
    </row>
    <row r="13993" spans="11:22" x14ac:dyDescent="0.25">
      <c r="K13993" s="36"/>
      <c r="L13993" s="37"/>
      <c r="M13993" s="37"/>
      <c r="N13993" s="37"/>
      <c r="O13993" s="37"/>
      <c r="P13993" s="36"/>
      <c r="S13993" s="36"/>
      <c r="T13993" s="36"/>
      <c r="U13993" s="36"/>
      <c r="V13993" s="36"/>
    </row>
    <row r="13994" spans="11:22" x14ac:dyDescent="0.25">
      <c r="K13994" s="36"/>
      <c r="L13994" s="37"/>
      <c r="M13994" s="37"/>
      <c r="N13994" s="37"/>
      <c r="O13994" s="37"/>
      <c r="P13994" s="36"/>
      <c r="S13994" s="36"/>
      <c r="T13994" s="36"/>
      <c r="U13994" s="36"/>
      <c r="V13994" s="36"/>
    </row>
    <row r="13995" spans="11:22" x14ac:dyDescent="0.25">
      <c r="K13995" s="36"/>
      <c r="L13995" s="37"/>
      <c r="M13995" s="37"/>
      <c r="N13995" s="37"/>
      <c r="O13995" s="37"/>
      <c r="P13995" s="36"/>
      <c r="S13995" s="36"/>
      <c r="T13995" s="36"/>
      <c r="U13995" s="36"/>
      <c r="V13995" s="36"/>
    </row>
    <row r="13996" spans="11:22" x14ac:dyDescent="0.25">
      <c r="K13996" s="36"/>
      <c r="L13996" s="37"/>
      <c r="M13996" s="37"/>
      <c r="N13996" s="37"/>
      <c r="O13996" s="37"/>
      <c r="P13996" s="36"/>
      <c r="S13996" s="36"/>
      <c r="T13996" s="36"/>
      <c r="U13996" s="36"/>
      <c r="V13996" s="36"/>
    </row>
    <row r="13997" spans="11:22" x14ac:dyDescent="0.25">
      <c r="K13997" s="36"/>
      <c r="L13997" s="37"/>
      <c r="M13997" s="37"/>
      <c r="N13997" s="37"/>
      <c r="O13997" s="37"/>
      <c r="P13997" s="36"/>
      <c r="S13997" s="36"/>
      <c r="T13997" s="36"/>
      <c r="U13997" s="36"/>
      <c r="V13997" s="36"/>
    </row>
    <row r="13998" spans="11:22" x14ac:dyDescent="0.25">
      <c r="K13998" s="36"/>
      <c r="L13998" s="37"/>
      <c r="M13998" s="37"/>
      <c r="N13998" s="37"/>
      <c r="O13998" s="37"/>
      <c r="P13998" s="36"/>
      <c r="S13998" s="36"/>
      <c r="T13998" s="36"/>
      <c r="U13998" s="36"/>
      <c r="V13998" s="36"/>
    </row>
    <row r="13999" spans="11:22" x14ac:dyDescent="0.25">
      <c r="K13999" s="36"/>
      <c r="L13999" s="37"/>
      <c r="M13999" s="37"/>
      <c r="N13999" s="37"/>
      <c r="O13999" s="37"/>
      <c r="P13999" s="36"/>
      <c r="S13999" s="36"/>
      <c r="T13999" s="36"/>
      <c r="U13999" s="36"/>
      <c r="V13999" s="36"/>
    </row>
    <row r="14000" spans="11:22" x14ac:dyDescent="0.25">
      <c r="K14000" s="36"/>
      <c r="L14000" s="37"/>
      <c r="M14000" s="37"/>
      <c r="N14000" s="37"/>
      <c r="O14000" s="37"/>
      <c r="P14000" s="36"/>
      <c r="S14000" s="36"/>
      <c r="T14000" s="36"/>
      <c r="U14000" s="36"/>
      <c r="V14000" s="36"/>
    </row>
    <row r="14001" spans="11:22" x14ac:dyDescent="0.25">
      <c r="K14001" s="36"/>
      <c r="L14001" s="37"/>
      <c r="M14001" s="37"/>
      <c r="N14001" s="37"/>
      <c r="O14001" s="37"/>
      <c r="P14001" s="36"/>
      <c r="S14001" s="36"/>
      <c r="T14001" s="36"/>
      <c r="U14001" s="36"/>
      <c r="V14001" s="36"/>
    </row>
    <row r="14002" spans="11:22" x14ac:dyDescent="0.25">
      <c r="K14002" s="36"/>
      <c r="L14002" s="37"/>
      <c r="M14002" s="37"/>
      <c r="N14002" s="37"/>
      <c r="O14002" s="37"/>
      <c r="P14002" s="36"/>
      <c r="S14002" s="36"/>
      <c r="T14002" s="36"/>
      <c r="U14002" s="36"/>
      <c r="V14002" s="36"/>
    </row>
    <row r="14003" spans="11:22" x14ac:dyDescent="0.25">
      <c r="K14003" s="36"/>
      <c r="L14003" s="37"/>
      <c r="M14003" s="37"/>
      <c r="N14003" s="37"/>
      <c r="O14003" s="37"/>
      <c r="P14003" s="36"/>
      <c r="S14003" s="36"/>
      <c r="T14003" s="36"/>
      <c r="U14003" s="36"/>
      <c r="V14003" s="36"/>
    </row>
    <row r="14004" spans="11:22" x14ac:dyDescent="0.25">
      <c r="K14004" s="36"/>
      <c r="L14004" s="37"/>
      <c r="M14004" s="37"/>
      <c r="N14004" s="37"/>
      <c r="O14004" s="37"/>
      <c r="P14004" s="36"/>
      <c r="S14004" s="36"/>
      <c r="T14004" s="36"/>
      <c r="U14004" s="36"/>
      <c r="V14004" s="36"/>
    </row>
    <row r="14005" spans="11:22" x14ac:dyDescent="0.25">
      <c r="K14005" s="36"/>
      <c r="L14005" s="37"/>
      <c r="M14005" s="37"/>
      <c r="N14005" s="37"/>
      <c r="O14005" s="37"/>
      <c r="P14005" s="36"/>
      <c r="S14005" s="36"/>
      <c r="T14005" s="36"/>
      <c r="U14005" s="36"/>
      <c r="V14005" s="36"/>
    </row>
    <row r="14006" spans="11:22" x14ac:dyDescent="0.25">
      <c r="K14006" s="36"/>
      <c r="L14006" s="37"/>
      <c r="M14006" s="37"/>
      <c r="N14006" s="37"/>
      <c r="O14006" s="37"/>
      <c r="P14006" s="36"/>
      <c r="S14006" s="36"/>
      <c r="T14006" s="36"/>
      <c r="U14006" s="36"/>
      <c r="V14006" s="36"/>
    </row>
    <row r="14007" spans="11:22" x14ac:dyDescent="0.25">
      <c r="K14007" s="36"/>
      <c r="L14007" s="37"/>
      <c r="M14007" s="37"/>
      <c r="N14007" s="37"/>
      <c r="O14007" s="37"/>
      <c r="P14007" s="36"/>
      <c r="S14007" s="36"/>
      <c r="T14007" s="36"/>
      <c r="U14007" s="36"/>
      <c r="V14007" s="36"/>
    </row>
    <row r="14008" spans="11:22" x14ac:dyDescent="0.25">
      <c r="K14008" s="36"/>
      <c r="L14008" s="37"/>
      <c r="M14008" s="37"/>
      <c r="N14008" s="37"/>
      <c r="O14008" s="37"/>
      <c r="P14008" s="36"/>
      <c r="S14008" s="36"/>
      <c r="T14008" s="36"/>
      <c r="U14008" s="36"/>
      <c r="V14008" s="36"/>
    </row>
    <row r="14009" spans="11:22" x14ac:dyDescent="0.25">
      <c r="K14009" s="36"/>
      <c r="L14009" s="37"/>
      <c r="M14009" s="37"/>
      <c r="N14009" s="37"/>
      <c r="O14009" s="37"/>
      <c r="P14009" s="36"/>
      <c r="S14009" s="36"/>
      <c r="T14009" s="36"/>
      <c r="U14009" s="36"/>
      <c r="V14009" s="36"/>
    </row>
    <row r="14010" spans="11:22" x14ac:dyDescent="0.25">
      <c r="K14010" s="36"/>
      <c r="L14010" s="37"/>
      <c r="M14010" s="37"/>
      <c r="N14010" s="37"/>
      <c r="O14010" s="37"/>
      <c r="P14010" s="36"/>
      <c r="S14010" s="36"/>
      <c r="T14010" s="36"/>
      <c r="U14010" s="36"/>
      <c r="V14010" s="36"/>
    </row>
    <row r="14011" spans="11:22" x14ac:dyDescent="0.25">
      <c r="K14011" s="36"/>
      <c r="L14011" s="37"/>
      <c r="M14011" s="37"/>
      <c r="N14011" s="37"/>
      <c r="O14011" s="37"/>
      <c r="P14011" s="36"/>
      <c r="S14011" s="36"/>
      <c r="T14011" s="36"/>
      <c r="U14011" s="36"/>
      <c r="V14011" s="36"/>
    </row>
    <row r="14012" spans="11:22" x14ac:dyDescent="0.25">
      <c r="K14012" s="36"/>
      <c r="L14012" s="37"/>
      <c r="M14012" s="37"/>
      <c r="N14012" s="37"/>
      <c r="O14012" s="37"/>
      <c r="P14012" s="36"/>
      <c r="S14012" s="36"/>
      <c r="T14012" s="36"/>
      <c r="U14012" s="36"/>
      <c r="V14012" s="36"/>
    </row>
    <row r="14013" spans="11:22" x14ac:dyDescent="0.25">
      <c r="K14013" s="36"/>
      <c r="L14013" s="37"/>
      <c r="M14013" s="37"/>
      <c r="N14013" s="37"/>
      <c r="O14013" s="37"/>
      <c r="P14013" s="36"/>
      <c r="S14013" s="36"/>
      <c r="T14013" s="36"/>
      <c r="U14013" s="36"/>
      <c r="V14013" s="36"/>
    </row>
    <row r="14014" spans="11:22" x14ac:dyDescent="0.25">
      <c r="K14014" s="36"/>
      <c r="L14014" s="37"/>
      <c r="M14014" s="37"/>
      <c r="N14014" s="37"/>
      <c r="O14014" s="37"/>
      <c r="P14014" s="36"/>
      <c r="S14014" s="36"/>
      <c r="T14014" s="36"/>
      <c r="U14014" s="36"/>
      <c r="V14014" s="36"/>
    </row>
    <row r="14015" spans="11:22" x14ac:dyDescent="0.25">
      <c r="K14015" s="36"/>
      <c r="L14015" s="37"/>
      <c r="M14015" s="37"/>
      <c r="N14015" s="37"/>
      <c r="O14015" s="37"/>
      <c r="P14015" s="36"/>
      <c r="S14015" s="36"/>
      <c r="T14015" s="36"/>
      <c r="U14015" s="36"/>
      <c r="V14015" s="36"/>
    </row>
    <row r="14016" spans="11:22" x14ac:dyDescent="0.25">
      <c r="K14016" s="36"/>
      <c r="L14016" s="37"/>
      <c r="M14016" s="37"/>
      <c r="N14016" s="37"/>
      <c r="O14016" s="37"/>
      <c r="P14016" s="36"/>
      <c r="S14016" s="36"/>
      <c r="T14016" s="36"/>
      <c r="U14016" s="36"/>
      <c r="V14016" s="36"/>
    </row>
    <row r="14017" spans="11:22" x14ac:dyDescent="0.25">
      <c r="K14017" s="36"/>
      <c r="L14017" s="37"/>
      <c r="M14017" s="37"/>
      <c r="N14017" s="37"/>
      <c r="O14017" s="37"/>
      <c r="P14017" s="36"/>
      <c r="S14017" s="36"/>
      <c r="T14017" s="36"/>
      <c r="U14017" s="36"/>
      <c r="V14017" s="36"/>
    </row>
    <row r="14018" spans="11:22" x14ac:dyDescent="0.25">
      <c r="K14018" s="36"/>
      <c r="L14018" s="37"/>
      <c r="M14018" s="37"/>
      <c r="N14018" s="37"/>
      <c r="O14018" s="37"/>
      <c r="P14018" s="36"/>
      <c r="S14018" s="36"/>
      <c r="T14018" s="36"/>
      <c r="U14018" s="36"/>
      <c r="V14018" s="36"/>
    </row>
    <row r="14019" spans="11:22" x14ac:dyDescent="0.25">
      <c r="K14019" s="36"/>
      <c r="L14019" s="37"/>
      <c r="M14019" s="37"/>
      <c r="N14019" s="37"/>
      <c r="O14019" s="37"/>
      <c r="P14019" s="36"/>
      <c r="S14019" s="36"/>
      <c r="T14019" s="36"/>
      <c r="U14019" s="36"/>
      <c r="V14019" s="36"/>
    </row>
    <row r="14020" spans="11:22" x14ac:dyDescent="0.25">
      <c r="K14020" s="36"/>
      <c r="L14020" s="37"/>
      <c r="M14020" s="37"/>
      <c r="N14020" s="37"/>
      <c r="O14020" s="37"/>
      <c r="P14020" s="36"/>
      <c r="S14020" s="36"/>
      <c r="T14020" s="36"/>
      <c r="U14020" s="36"/>
      <c r="V14020" s="36"/>
    </row>
    <row r="14021" spans="11:22" x14ac:dyDescent="0.25">
      <c r="K14021" s="36"/>
      <c r="L14021" s="37"/>
      <c r="M14021" s="37"/>
      <c r="N14021" s="37"/>
      <c r="O14021" s="37"/>
      <c r="P14021" s="36"/>
      <c r="S14021" s="36"/>
      <c r="T14021" s="36"/>
      <c r="U14021" s="36"/>
      <c r="V14021" s="36"/>
    </row>
    <row r="14022" spans="11:22" x14ac:dyDescent="0.25">
      <c r="K14022" s="36"/>
      <c r="L14022" s="37"/>
      <c r="M14022" s="37"/>
      <c r="N14022" s="37"/>
      <c r="O14022" s="37"/>
      <c r="P14022" s="36"/>
      <c r="S14022" s="36"/>
      <c r="T14022" s="36"/>
      <c r="U14022" s="36"/>
      <c r="V14022" s="36"/>
    </row>
    <row r="14023" spans="11:22" x14ac:dyDescent="0.25">
      <c r="K14023" s="36"/>
      <c r="L14023" s="37"/>
      <c r="M14023" s="37"/>
      <c r="N14023" s="37"/>
      <c r="O14023" s="37"/>
      <c r="P14023" s="36"/>
      <c r="S14023" s="36"/>
      <c r="T14023" s="36"/>
      <c r="U14023" s="36"/>
      <c r="V14023" s="36"/>
    </row>
    <row r="14024" spans="11:22" x14ac:dyDescent="0.25">
      <c r="K14024" s="36"/>
      <c r="L14024" s="37"/>
      <c r="M14024" s="37"/>
      <c r="N14024" s="37"/>
      <c r="O14024" s="37"/>
      <c r="P14024" s="36"/>
      <c r="S14024" s="36"/>
      <c r="T14024" s="36"/>
      <c r="U14024" s="36"/>
      <c r="V14024" s="36"/>
    </row>
    <row r="14025" spans="11:22" x14ac:dyDescent="0.25">
      <c r="K14025" s="36"/>
      <c r="L14025" s="37"/>
      <c r="M14025" s="37"/>
      <c r="N14025" s="37"/>
      <c r="O14025" s="37"/>
      <c r="P14025" s="36"/>
      <c r="S14025" s="36"/>
      <c r="T14025" s="36"/>
      <c r="U14025" s="36"/>
      <c r="V14025" s="36"/>
    </row>
    <row r="14026" spans="11:22" x14ac:dyDescent="0.25">
      <c r="K14026" s="36"/>
      <c r="L14026" s="37"/>
      <c r="M14026" s="37"/>
      <c r="N14026" s="37"/>
      <c r="O14026" s="37"/>
      <c r="P14026" s="36"/>
      <c r="S14026" s="36"/>
      <c r="T14026" s="36"/>
      <c r="U14026" s="36"/>
      <c r="V14026" s="36"/>
    </row>
    <row r="14027" spans="11:22" x14ac:dyDescent="0.25">
      <c r="K14027" s="36"/>
      <c r="L14027" s="37"/>
      <c r="M14027" s="37"/>
      <c r="N14027" s="37"/>
      <c r="O14027" s="37"/>
      <c r="P14027" s="36"/>
      <c r="S14027" s="36"/>
      <c r="T14027" s="36"/>
      <c r="U14027" s="36"/>
      <c r="V14027" s="36"/>
    </row>
    <row r="14028" spans="11:22" x14ac:dyDescent="0.25">
      <c r="K14028" s="36"/>
      <c r="L14028" s="37"/>
      <c r="M14028" s="37"/>
      <c r="N14028" s="37"/>
      <c r="O14028" s="37"/>
      <c r="P14028" s="36"/>
      <c r="S14028" s="36"/>
      <c r="T14028" s="36"/>
      <c r="U14028" s="36"/>
      <c r="V14028" s="36"/>
    </row>
    <row r="14029" spans="11:22" x14ac:dyDescent="0.25">
      <c r="K14029" s="36"/>
      <c r="L14029" s="37"/>
      <c r="M14029" s="37"/>
      <c r="N14029" s="37"/>
      <c r="O14029" s="37"/>
      <c r="P14029" s="36"/>
      <c r="S14029" s="36"/>
      <c r="T14029" s="36"/>
      <c r="U14029" s="36"/>
      <c r="V14029" s="36"/>
    </row>
    <row r="14030" spans="11:22" x14ac:dyDescent="0.25">
      <c r="K14030" s="36"/>
      <c r="L14030" s="37"/>
      <c r="M14030" s="37"/>
      <c r="N14030" s="37"/>
      <c r="O14030" s="37"/>
      <c r="P14030" s="36"/>
      <c r="S14030" s="36"/>
      <c r="T14030" s="36"/>
      <c r="U14030" s="36"/>
      <c r="V14030" s="36"/>
    </row>
    <row r="14031" spans="11:22" x14ac:dyDescent="0.25">
      <c r="K14031" s="36"/>
      <c r="L14031" s="37"/>
      <c r="M14031" s="37"/>
      <c r="N14031" s="37"/>
      <c r="O14031" s="37"/>
      <c r="P14031" s="36"/>
      <c r="S14031" s="36"/>
      <c r="T14031" s="36"/>
      <c r="U14031" s="36"/>
      <c r="V14031" s="36"/>
    </row>
    <row r="14032" spans="11:22" x14ac:dyDescent="0.25">
      <c r="K14032" s="36"/>
      <c r="L14032" s="37"/>
      <c r="M14032" s="37"/>
      <c r="N14032" s="37"/>
      <c r="O14032" s="37"/>
      <c r="P14032" s="36"/>
      <c r="S14032" s="36"/>
      <c r="T14032" s="36"/>
      <c r="U14032" s="36"/>
      <c r="V14032" s="36"/>
    </row>
    <row r="14033" spans="11:22" x14ac:dyDescent="0.25">
      <c r="K14033" s="36"/>
      <c r="L14033" s="37"/>
      <c r="M14033" s="37"/>
      <c r="N14033" s="37"/>
      <c r="O14033" s="37"/>
      <c r="P14033" s="36"/>
      <c r="S14033" s="36"/>
      <c r="T14033" s="36"/>
      <c r="U14033" s="36"/>
      <c r="V14033" s="36"/>
    </row>
    <row r="14034" spans="11:22" x14ac:dyDescent="0.25">
      <c r="K14034" s="36"/>
      <c r="L14034" s="37"/>
      <c r="M14034" s="37"/>
      <c r="N14034" s="37"/>
      <c r="O14034" s="37"/>
      <c r="P14034" s="36"/>
      <c r="S14034" s="36"/>
      <c r="T14034" s="36"/>
      <c r="U14034" s="36"/>
      <c r="V14034" s="36"/>
    </row>
    <row r="14035" spans="11:22" x14ac:dyDescent="0.25">
      <c r="K14035" s="36"/>
      <c r="L14035" s="37"/>
      <c r="M14035" s="37"/>
      <c r="N14035" s="37"/>
      <c r="O14035" s="37"/>
      <c r="P14035" s="36"/>
      <c r="S14035" s="36"/>
      <c r="T14035" s="36"/>
      <c r="U14035" s="36"/>
      <c r="V14035" s="36"/>
    </row>
    <row r="14036" spans="11:22" x14ac:dyDescent="0.25">
      <c r="K14036" s="36"/>
      <c r="L14036" s="37"/>
      <c r="M14036" s="37"/>
      <c r="N14036" s="37"/>
      <c r="O14036" s="37"/>
      <c r="P14036" s="36"/>
      <c r="S14036" s="36"/>
      <c r="T14036" s="36"/>
      <c r="U14036" s="36"/>
      <c r="V14036" s="36"/>
    </row>
    <row r="14037" spans="11:22" x14ac:dyDescent="0.25">
      <c r="K14037" s="36"/>
      <c r="L14037" s="37"/>
      <c r="M14037" s="37"/>
      <c r="N14037" s="37"/>
      <c r="O14037" s="37"/>
      <c r="P14037" s="36"/>
      <c r="S14037" s="36"/>
      <c r="T14037" s="36"/>
      <c r="U14037" s="36"/>
      <c r="V14037" s="36"/>
    </row>
    <row r="14038" spans="11:22" x14ac:dyDescent="0.25">
      <c r="K14038" s="36"/>
      <c r="L14038" s="37"/>
      <c r="M14038" s="37"/>
      <c r="N14038" s="37"/>
      <c r="O14038" s="37"/>
      <c r="P14038" s="36"/>
      <c r="S14038" s="36"/>
      <c r="T14038" s="36"/>
      <c r="U14038" s="36"/>
      <c r="V14038" s="36"/>
    </row>
    <row r="14039" spans="11:22" x14ac:dyDescent="0.25">
      <c r="K14039" s="36"/>
      <c r="L14039" s="37"/>
      <c r="M14039" s="37"/>
      <c r="N14039" s="37"/>
      <c r="O14039" s="37"/>
      <c r="P14039" s="36"/>
      <c r="S14039" s="36"/>
      <c r="T14039" s="36"/>
      <c r="U14039" s="36"/>
      <c r="V14039" s="36"/>
    </row>
    <row r="14040" spans="11:22" x14ac:dyDescent="0.25">
      <c r="K14040" s="36"/>
      <c r="L14040" s="37"/>
      <c r="M14040" s="37"/>
      <c r="N14040" s="37"/>
      <c r="O14040" s="37"/>
      <c r="P14040" s="36"/>
      <c r="S14040" s="36"/>
      <c r="T14040" s="36"/>
      <c r="U14040" s="36"/>
      <c r="V14040" s="36"/>
    </row>
    <row r="14041" spans="11:22" x14ac:dyDescent="0.25">
      <c r="K14041" s="36"/>
      <c r="L14041" s="37"/>
      <c r="M14041" s="37"/>
      <c r="N14041" s="37"/>
      <c r="O14041" s="37"/>
      <c r="P14041" s="36"/>
      <c r="S14041" s="36"/>
      <c r="T14041" s="36"/>
      <c r="U14041" s="36"/>
      <c r="V14041" s="36"/>
    </row>
    <row r="14042" spans="11:22" x14ac:dyDescent="0.25">
      <c r="K14042" s="36"/>
      <c r="L14042" s="37"/>
      <c r="M14042" s="37"/>
      <c r="N14042" s="37"/>
      <c r="O14042" s="37"/>
      <c r="P14042" s="36"/>
      <c r="S14042" s="36"/>
      <c r="T14042" s="36"/>
      <c r="U14042" s="36"/>
      <c r="V14042" s="36"/>
    </row>
    <row r="14043" spans="11:22" x14ac:dyDescent="0.25">
      <c r="K14043" s="36"/>
      <c r="L14043" s="37"/>
      <c r="M14043" s="37"/>
      <c r="N14043" s="37"/>
      <c r="O14043" s="37"/>
      <c r="P14043" s="36"/>
      <c r="S14043" s="36"/>
      <c r="T14043" s="36"/>
      <c r="U14043" s="36"/>
      <c r="V14043" s="36"/>
    </row>
    <row r="14044" spans="11:22" x14ac:dyDescent="0.25">
      <c r="K14044" s="36"/>
      <c r="L14044" s="37"/>
      <c r="M14044" s="37"/>
      <c r="N14044" s="37"/>
      <c r="O14044" s="37"/>
      <c r="P14044" s="36"/>
      <c r="S14044" s="36"/>
      <c r="T14044" s="36"/>
      <c r="U14044" s="36"/>
      <c r="V14044" s="36"/>
    </row>
    <row r="14045" spans="11:22" x14ac:dyDescent="0.25">
      <c r="K14045" s="36"/>
      <c r="L14045" s="37"/>
      <c r="M14045" s="37"/>
      <c r="N14045" s="37"/>
      <c r="O14045" s="37"/>
      <c r="P14045" s="36"/>
      <c r="S14045" s="36"/>
      <c r="T14045" s="36"/>
      <c r="U14045" s="36"/>
      <c r="V14045" s="36"/>
    </row>
    <row r="14046" spans="11:22" x14ac:dyDescent="0.25">
      <c r="K14046" s="36"/>
      <c r="L14046" s="37"/>
      <c r="M14046" s="37"/>
      <c r="N14046" s="37"/>
      <c r="O14046" s="37"/>
      <c r="P14046" s="36"/>
      <c r="S14046" s="36"/>
      <c r="T14046" s="36"/>
      <c r="U14046" s="36"/>
      <c r="V14046" s="36"/>
    </row>
    <row r="14047" spans="11:22" x14ac:dyDescent="0.25">
      <c r="K14047" s="36"/>
      <c r="L14047" s="37"/>
      <c r="M14047" s="37"/>
      <c r="N14047" s="37"/>
      <c r="O14047" s="37"/>
      <c r="P14047" s="36"/>
      <c r="S14047" s="36"/>
      <c r="T14047" s="36"/>
      <c r="U14047" s="36"/>
      <c r="V14047" s="36"/>
    </row>
    <row r="14048" spans="11:22" x14ac:dyDescent="0.25">
      <c r="K14048" s="36"/>
      <c r="L14048" s="37"/>
      <c r="M14048" s="37"/>
      <c r="N14048" s="37"/>
      <c r="O14048" s="37"/>
      <c r="P14048" s="36"/>
      <c r="S14048" s="36"/>
      <c r="T14048" s="36"/>
      <c r="U14048" s="36"/>
      <c r="V14048" s="36"/>
    </row>
    <row r="14049" spans="11:22" x14ac:dyDescent="0.25">
      <c r="K14049" s="36"/>
      <c r="L14049" s="37"/>
      <c r="M14049" s="37"/>
      <c r="N14049" s="37"/>
      <c r="O14049" s="37"/>
      <c r="P14049" s="36"/>
      <c r="S14049" s="36"/>
      <c r="T14049" s="36"/>
      <c r="U14049" s="36"/>
      <c r="V14049" s="36"/>
    </row>
    <row r="14050" spans="11:22" x14ac:dyDescent="0.25">
      <c r="K14050" s="36"/>
      <c r="L14050" s="37"/>
      <c r="M14050" s="37"/>
      <c r="N14050" s="37"/>
      <c r="O14050" s="37"/>
      <c r="P14050" s="36"/>
      <c r="S14050" s="36"/>
      <c r="T14050" s="36"/>
      <c r="U14050" s="36"/>
      <c r="V14050" s="36"/>
    </row>
    <row r="14051" spans="11:22" x14ac:dyDescent="0.25">
      <c r="K14051" s="36"/>
      <c r="L14051" s="37"/>
      <c r="M14051" s="37"/>
      <c r="N14051" s="37"/>
      <c r="O14051" s="37"/>
      <c r="P14051" s="36"/>
      <c r="S14051" s="36"/>
      <c r="T14051" s="36"/>
      <c r="U14051" s="36"/>
      <c r="V14051" s="36"/>
    </row>
    <row r="14052" spans="11:22" x14ac:dyDescent="0.25">
      <c r="K14052" s="36"/>
      <c r="L14052" s="37"/>
      <c r="M14052" s="37"/>
      <c r="N14052" s="37"/>
      <c r="O14052" s="37"/>
      <c r="P14052" s="36"/>
      <c r="S14052" s="36"/>
      <c r="T14052" s="36"/>
      <c r="U14052" s="36"/>
      <c r="V14052" s="36"/>
    </row>
    <row r="14053" spans="11:22" x14ac:dyDescent="0.25">
      <c r="K14053" s="36"/>
      <c r="L14053" s="37"/>
      <c r="M14053" s="37"/>
      <c r="N14053" s="37"/>
      <c r="O14053" s="37"/>
      <c r="P14053" s="36"/>
      <c r="S14053" s="36"/>
      <c r="T14053" s="36"/>
      <c r="U14053" s="36"/>
      <c r="V14053" s="36"/>
    </row>
    <row r="14054" spans="11:22" x14ac:dyDescent="0.25">
      <c r="K14054" s="36"/>
      <c r="L14054" s="37"/>
      <c r="M14054" s="37"/>
      <c r="N14054" s="37"/>
      <c r="O14054" s="37"/>
      <c r="P14054" s="36"/>
      <c r="S14054" s="36"/>
      <c r="T14054" s="36"/>
      <c r="U14054" s="36"/>
      <c r="V14054" s="36"/>
    </row>
    <row r="14055" spans="11:22" x14ac:dyDescent="0.25">
      <c r="K14055" s="36"/>
      <c r="L14055" s="37"/>
      <c r="M14055" s="37"/>
      <c r="N14055" s="37"/>
      <c r="O14055" s="37"/>
      <c r="P14055" s="36"/>
      <c r="S14055" s="36"/>
      <c r="T14055" s="36"/>
      <c r="U14055" s="36"/>
      <c r="V14055" s="36"/>
    </row>
    <row r="14056" spans="11:22" x14ac:dyDescent="0.25">
      <c r="K14056" s="36"/>
      <c r="L14056" s="37"/>
      <c r="M14056" s="37"/>
      <c r="N14056" s="37"/>
      <c r="O14056" s="37"/>
      <c r="P14056" s="36"/>
      <c r="S14056" s="36"/>
      <c r="T14056" s="36"/>
      <c r="U14056" s="36"/>
      <c r="V14056" s="36"/>
    </row>
    <row r="14057" spans="11:22" x14ac:dyDescent="0.25">
      <c r="K14057" s="36"/>
      <c r="L14057" s="37"/>
      <c r="M14057" s="37"/>
      <c r="N14057" s="37"/>
      <c r="O14057" s="37"/>
      <c r="P14057" s="36"/>
      <c r="S14057" s="36"/>
      <c r="T14057" s="36"/>
      <c r="U14057" s="36"/>
      <c r="V14057" s="36"/>
    </row>
    <row r="14058" spans="11:22" x14ac:dyDescent="0.25">
      <c r="K14058" s="36"/>
      <c r="L14058" s="37"/>
      <c r="M14058" s="37"/>
      <c r="N14058" s="37"/>
      <c r="O14058" s="37"/>
      <c r="P14058" s="36"/>
      <c r="S14058" s="36"/>
      <c r="T14058" s="36"/>
      <c r="U14058" s="36"/>
      <c r="V14058" s="36"/>
    </row>
    <row r="14059" spans="11:22" x14ac:dyDescent="0.25">
      <c r="K14059" s="36"/>
      <c r="L14059" s="37"/>
      <c r="M14059" s="37"/>
      <c r="N14059" s="37"/>
      <c r="O14059" s="37"/>
      <c r="P14059" s="36"/>
      <c r="S14059" s="36"/>
      <c r="T14059" s="36"/>
      <c r="U14059" s="36"/>
      <c r="V14059" s="36"/>
    </row>
    <row r="14060" spans="11:22" x14ac:dyDescent="0.25">
      <c r="K14060" s="36"/>
      <c r="L14060" s="37"/>
      <c r="M14060" s="37"/>
      <c r="N14060" s="37"/>
      <c r="O14060" s="37"/>
      <c r="P14060" s="36"/>
      <c r="S14060" s="36"/>
      <c r="T14060" s="36"/>
      <c r="U14060" s="36"/>
      <c r="V14060" s="36"/>
    </row>
    <row r="14061" spans="11:22" x14ac:dyDescent="0.25">
      <c r="K14061" s="36"/>
      <c r="L14061" s="37"/>
      <c r="M14061" s="37"/>
      <c r="N14061" s="37"/>
      <c r="O14061" s="37"/>
      <c r="P14061" s="36"/>
      <c r="S14061" s="36"/>
      <c r="T14061" s="36"/>
      <c r="U14061" s="36"/>
      <c r="V14061" s="36"/>
    </row>
    <row r="14062" spans="11:22" x14ac:dyDescent="0.25">
      <c r="K14062" s="36"/>
      <c r="L14062" s="37"/>
      <c r="M14062" s="37"/>
      <c r="N14062" s="37"/>
      <c r="O14062" s="37"/>
      <c r="P14062" s="36"/>
      <c r="S14062" s="36"/>
      <c r="T14062" s="36"/>
      <c r="U14062" s="36"/>
      <c r="V14062" s="36"/>
    </row>
    <row r="14063" spans="11:22" x14ac:dyDescent="0.25">
      <c r="K14063" s="36"/>
      <c r="L14063" s="37"/>
      <c r="M14063" s="37"/>
      <c r="N14063" s="37"/>
      <c r="O14063" s="37"/>
      <c r="P14063" s="36"/>
      <c r="S14063" s="36"/>
      <c r="T14063" s="36"/>
      <c r="U14063" s="36"/>
      <c r="V14063" s="36"/>
    </row>
    <row r="14064" spans="11:22" x14ac:dyDescent="0.25">
      <c r="K14064" s="36"/>
      <c r="L14064" s="37"/>
      <c r="M14064" s="37"/>
      <c r="N14064" s="37"/>
      <c r="O14064" s="37"/>
      <c r="P14064" s="36"/>
      <c r="S14064" s="36"/>
      <c r="T14064" s="36"/>
      <c r="U14064" s="36"/>
      <c r="V14064" s="36"/>
    </row>
    <row r="14065" spans="11:22" x14ac:dyDescent="0.25">
      <c r="K14065" s="36"/>
      <c r="L14065" s="37"/>
      <c r="M14065" s="37"/>
      <c r="N14065" s="37"/>
      <c r="O14065" s="37"/>
      <c r="P14065" s="36"/>
      <c r="S14065" s="36"/>
      <c r="T14065" s="36"/>
      <c r="U14065" s="36"/>
      <c r="V14065" s="36"/>
    </row>
    <row r="14066" spans="11:22" x14ac:dyDescent="0.25">
      <c r="K14066" s="36"/>
      <c r="L14066" s="37"/>
      <c r="M14066" s="37"/>
      <c r="N14066" s="37"/>
      <c r="O14066" s="37"/>
      <c r="P14066" s="36"/>
      <c r="S14066" s="36"/>
      <c r="T14066" s="36"/>
      <c r="U14066" s="36"/>
      <c r="V14066" s="36"/>
    </row>
    <row r="14067" spans="11:22" x14ac:dyDescent="0.25">
      <c r="K14067" s="36"/>
      <c r="L14067" s="37"/>
      <c r="M14067" s="37"/>
      <c r="N14067" s="37"/>
      <c r="O14067" s="37"/>
      <c r="P14067" s="36"/>
      <c r="S14067" s="36"/>
      <c r="T14067" s="36"/>
      <c r="U14067" s="36"/>
      <c r="V14067" s="36"/>
    </row>
    <row r="14068" spans="11:22" x14ac:dyDescent="0.25">
      <c r="K14068" s="36"/>
      <c r="L14068" s="37"/>
      <c r="M14068" s="37"/>
      <c r="N14068" s="37"/>
      <c r="O14068" s="37"/>
      <c r="P14068" s="36"/>
      <c r="S14068" s="36"/>
      <c r="T14068" s="36"/>
      <c r="U14068" s="36"/>
      <c r="V14068" s="36"/>
    </row>
    <row r="14069" spans="11:22" x14ac:dyDescent="0.25">
      <c r="K14069" s="36"/>
      <c r="L14069" s="37"/>
      <c r="M14069" s="37"/>
      <c r="N14069" s="37"/>
      <c r="O14069" s="37"/>
      <c r="P14069" s="36"/>
      <c r="S14069" s="36"/>
      <c r="T14069" s="36"/>
      <c r="U14069" s="36"/>
      <c r="V14069" s="36"/>
    </row>
    <row r="14070" spans="11:22" x14ac:dyDescent="0.25">
      <c r="K14070" s="36"/>
      <c r="L14070" s="37"/>
      <c r="M14070" s="37"/>
      <c r="N14070" s="37"/>
      <c r="O14070" s="37"/>
      <c r="P14070" s="36"/>
      <c r="S14070" s="36"/>
      <c r="T14070" s="36"/>
      <c r="U14070" s="36"/>
      <c r="V14070" s="36"/>
    </row>
    <row r="14071" spans="11:22" x14ac:dyDescent="0.25">
      <c r="K14071" s="36"/>
      <c r="L14071" s="37"/>
      <c r="M14071" s="37"/>
      <c r="N14071" s="37"/>
      <c r="O14071" s="37"/>
      <c r="P14071" s="36"/>
      <c r="S14071" s="36"/>
      <c r="T14071" s="36"/>
      <c r="U14071" s="36"/>
      <c r="V14071" s="36"/>
    </row>
    <row r="14072" spans="11:22" x14ac:dyDescent="0.25">
      <c r="K14072" s="36"/>
      <c r="L14072" s="37"/>
      <c r="M14072" s="37"/>
      <c r="N14072" s="37"/>
      <c r="O14072" s="37"/>
      <c r="P14072" s="36"/>
      <c r="S14072" s="36"/>
      <c r="T14072" s="36"/>
      <c r="U14072" s="36"/>
      <c r="V14072" s="36"/>
    </row>
    <row r="14073" spans="11:22" x14ac:dyDescent="0.25">
      <c r="K14073" s="36"/>
      <c r="L14073" s="37"/>
      <c r="M14073" s="37"/>
      <c r="N14073" s="37"/>
      <c r="O14073" s="37"/>
      <c r="P14073" s="36"/>
      <c r="S14073" s="36"/>
      <c r="T14073" s="36"/>
      <c r="U14073" s="36"/>
      <c r="V14073" s="36"/>
    </row>
    <row r="14074" spans="11:22" x14ac:dyDescent="0.25">
      <c r="K14074" s="36"/>
      <c r="L14074" s="37"/>
      <c r="M14074" s="37"/>
      <c r="N14074" s="37"/>
      <c r="O14074" s="37"/>
      <c r="P14074" s="36"/>
      <c r="S14074" s="36"/>
      <c r="T14074" s="36"/>
      <c r="U14074" s="36"/>
      <c r="V14074" s="36"/>
    </row>
    <row r="14075" spans="11:22" x14ac:dyDescent="0.25">
      <c r="K14075" s="36"/>
      <c r="L14075" s="37"/>
      <c r="M14075" s="37"/>
      <c r="N14075" s="37"/>
      <c r="O14075" s="37"/>
      <c r="P14075" s="36"/>
      <c r="S14075" s="36"/>
      <c r="T14075" s="36"/>
      <c r="U14075" s="36"/>
      <c r="V14075" s="36"/>
    </row>
    <row r="14076" spans="11:22" x14ac:dyDescent="0.25">
      <c r="K14076" s="36"/>
      <c r="L14076" s="37"/>
      <c r="M14076" s="37"/>
      <c r="N14076" s="37"/>
      <c r="O14076" s="37"/>
      <c r="P14076" s="36"/>
      <c r="S14076" s="36"/>
      <c r="T14076" s="36"/>
      <c r="U14076" s="36"/>
      <c r="V14076" s="36"/>
    </row>
    <row r="14077" spans="11:22" x14ac:dyDescent="0.25">
      <c r="K14077" s="36"/>
      <c r="L14077" s="37"/>
      <c r="M14077" s="37"/>
      <c r="N14077" s="37"/>
      <c r="O14077" s="37"/>
      <c r="P14077" s="36"/>
      <c r="S14077" s="36"/>
      <c r="T14077" s="36"/>
      <c r="U14077" s="36"/>
      <c r="V14077" s="36"/>
    </row>
    <row r="14078" spans="11:22" x14ac:dyDescent="0.25">
      <c r="K14078" s="36"/>
      <c r="L14078" s="37"/>
      <c r="M14078" s="37"/>
      <c r="N14078" s="37"/>
      <c r="O14078" s="37"/>
      <c r="P14078" s="36"/>
      <c r="S14078" s="36"/>
      <c r="T14078" s="36"/>
      <c r="U14078" s="36"/>
      <c r="V14078" s="36"/>
    </row>
    <row r="14079" spans="11:22" x14ac:dyDescent="0.25">
      <c r="K14079" s="36"/>
      <c r="L14079" s="37"/>
      <c r="M14079" s="37"/>
      <c r="N14079" s="37"/>
      <c r="O14079" s="37"/>
      <c r="P14079" s="36"/>
      <c r="S14079" s="36"/>
      <c r="T14079" s="36"/>
      <c r="U14079" s="36"/>
      <c r="V14079" s="36"/>
    </row>
    <row r="14080" spans="11:22" x14ac:dyDescent="0.25">
      <c r="K14080" s="36"/>
      <c r="L14080" s="37"/>
      <c r="M14080" s="37"/>
      <c r="N14080" s="37"/>
      <c r="O14080" s="37"/>
      <c r="P14080" s="36"/>
      <c r="S14080" s="36"/>
      <c r="T14080" s="36"/>
      <c r="U14080" s="36"/>
      <c r="V14080" s="36"/>
    </row>
    <row r="14081" spans="11:22" x14ac:dyDescent="0.25">
      <c r="K14081" s="36"/>
      <c r="L14081" s="37"/>
      <c r="M14081" s="37"/>
      <c r="N14081" s="37"/>
      <c r="O14081" s="37"/>
      <c r="P14081" s="36"/>
      <c r="S14081" s="36"/>
      <c r="T14081" s="36"/>
      <c r="U14081" s="36"/>
      <c r="V14081" s="36"/>
    </row>
    <row r="14082" spans="11:22" x14ac:dyDescent="0.25">
      <c r="K14082" s="36"/>
      <c r="L14082" s="37"/>
      <c r="M14082" s="37"/>
      <c r="N14082" s="37"/>
      <c r="O14082" s="37"/>
      <c r="P14082" s="36"/>
      <c r="S14082" s="36"/>
      <c r="T14082" s="36"/>
      <c r="U14082" s="36"/>
      <c r="V14082" s="36"/>
    </row>
    <row r="14083" spans="11:22" x14ac:dyDescent="0.25">
      <c r="K14083" s="36"/>
      <c r="L14083" s="37"/>
      <c r="M14083" s="37"/>
      <c r="N14083" s="37"/>
      <c r="O14083" s="37"/>
      <c r="P14083" s="36"/>
      <c r="S14083" s="36"/>
      <c r="T14083" s="36"/>
      <c r="U14083" s="36"/>
      <c r="V14083" s="36"/>
    </row>
    <row r="14084" spans="11:22" x14ac:dyDescent="0.25">
      <c r="K14084" s="36"/>
      <c r="L14084" s="37"/>
      <c r="M14084" s="37"/>
      <c r="N14084" s="37"/>
      <c r="O14084" s="37"/>
      <c r="P14084" s="36"/>
      <c r="S14084" s="36"/>
      <c r="T14084" s="36"/>
      <c r="U14084" s="36"/>
      <c r="V14084" s="36"/>
    </row>
    <row r="14085" spans="11:22" x14ac:dyDescent="0.25">
      <c r="K14085" s="36"/>
      <c r="L14085" s="37"/>
      <c r="M14085" s="37"/>
      <c r="N14085" s="37"/>
      <c r="O14085" s="37"/>
      <c r="P14085" s="36"/>
      <c r="S14085" s="36"/>
      <c r="T14085" s="36"/>
      <c r="U14085" s="36"/>
      <c r="V14085" s="36"/>
    </row>
    <row r="14086" spans="11:22" x14ac:dyDescent="0.25">
      <c r="K14086" s="36"/>
      <c r="L14086" s="37"/>
      <c r="M14086" s="37"/>
      <c r="N14086" s="37"/>
      <c r="O14086" s="37"/>
      <c r="P14086" s="36"/>
      <c r="S14086" s="36"/>
      <c r="T14086" s="36"/>
      <c r="U14086" s="36"/>
      <c r="V14086" s="36"/>
    </row>
    <row r="14087" spans="11:22" x14ac:dyDescent="0.25">
      <c r="K14087" s="36"/>
      <c r="L14087" s="37"/>
      <c r="M14087" s="37"/>
      <c r="N14087" s="37"/>
      <c r="O14087" s="37"/>
      <c r="P14087" s="36"/>
      <c r="S14087" s="36"/>
      <c r="T14087" s="36"/>
      <c r="U14087" s="36"/>
      <c r="V14087" s="36"/>
    </row>
    <row r="14088" spans="11:22" x14ac:dyDescent="0.25">
      <c r="K14088" s="36"/>
      <c r="L14088" s="37"/>
      <c r="M14088" s="37"/>
      <c r="N14088" s="37"/>
      <c r="O14088" s="37"/>
      <c r="P14088" s="36"/>
      <c r="S14088" s="36"/>
      <c r="T14088" s="36"/>
      <c r="U14088" s="36"/>
      <c r="V14088" s="36"/>
    </row>
    <row r="14089" spans="11:22" x14ac:dyDescent="0.25">
      <c r="K14089" s="36"/>
      <c r="L14089" s="37"/>
      <c r="M14089" s="37"/>
      <c r="N14089" s="37"/>
      <c r="O14089" s="37"/>
      <c r="P14089" s="36"/>
      <c r="S14089" s="36"/>
      <c r="T14089" s="36"/>
      <c r="U14089" s="36"/>
      <c r="V14089" s="36"/>
    </row>
    <row r="14090" spans="11:22" x14ac:dyDescent="0.25">
      <c r="K14090" s="36"/>
      <c r="L14090" s="37"/>
      <c r="M14090" s="37"/>
      <c r="N14090" s="37"/>
      <c r="O14090" s="37"/>
      <c r="P14090" s="36"/>
      <c r="S14090" s="36"/>
      <c r="T14090" s="36"/>
      <c r="U14090" s="36"/>
      <c r="V14090" s="36"/>
    </row>
    <row r="14091" spans="11:22" x14ac:dyDescent="0.25">
      <c r="K14091" s="36"/>
      <c r="L14091" s="37"/>
      <c r="M14091" s="37"/>
      <c r="N14091" s="37"/>
      <c r="O14091" s="37"/>
      <c r="P14091" s="36"/>
      <c r="S14091" s="36"/>
      <c r="T14091" s="36"/>
      <c r="U14091" s="36"/>
      <c r="V14091" s="36"/>
    </row>
    <row r="14092" spans="11:22" x14ac:dyDescent="0.25">
      <c r="K14092" s="36"/>
      <c r="L14092" s="37"/>
      <c r="M14092" s="37"/>
      <c r="N14092" s="37"/>
      <c r="O14092" s="37"/>
      <c r="P14092" s="36"/>
      <c r="S14092" s="36"/>
      <c r="T14092" s="36"/>
      <c r="U14092" s="36"/>
      <c r="V14092" s="36"/>
    </row>
    <row r="14093" spans="11:22" x14ac:dyDescent="0.25">
      <c r="K14093" s="36"/>
      <c r="L14093" s="37"/>
      <c r="M14093" s="37"/>
      <c r="N14093" s="37"/>
      <c r="O14093" s="37"/>
      <c r="P14093" s="36"/>
      <c r="S14093" s="36"/>
      <c r="T14093" s="36"/>
      <c r="U14093" s="36"/>
      <c r="V14093" s="36"/>
    </row>
    <row r="14094" spans="11:22" x14ac:dyDescent="0.25">
      <c r="K14094" s="36"/>
      <c r="L14094" s="37"/>
      <c r="M14094" s="37"/>
      <c r="N14094" s="37"/>
      <c r="O14094" s="37"/>
      <c r="P14094" s="36"/>
      <c r="S14094" s="36"/>
      <c r="T14094" s="36"/>
      <c r="U14094" s="36"/>
      <c r="V14094" s="36"/>
    </row>
    <row r="14095" spans="11:22" x14ac:dyDescent="0.25">
      <c r="K14095" s="36"/>
      <c r="L14095" s="37"/>
      <c r="M14095" s="37"/>
      <c r="N14095" s="37"/>
      <c r="O14095" s="37"/>
      <c r="P14095" s="36"/>
      <c r="S14095" s="36"/>
      <c r="T14095" s="36"/>
      <c r="U14095" s="36"/>
      <c r="V14095" s="36"/>
    </row>
    <row r="14096" spans="11:22" x14ac:dyDescent="0.25">
      <c r="K14096" s="36"/>
      <c r="L14096" s="37"/>
      <c r="M14096" s="37"/>
      <c r="N14096" s="37"/>
      <c r="O14096" s="37"/>
      <c r="P14096" s="36"/>
      <c r="S14096" s="36"/>
      <c r="T14096" s="36"/>
      <c r="U14096" s="36"/>
      <c r="V14096" s="36"/>
    </row>
    <row r="14097" spans="11:22" x14ac:dyDescent="0.25">
      <c r="K14097" s="36"/>
      <c r="L14097" s="37"/>
      <c r="M14097" s="37"/>
      <c r="N14097" s="37"/>
      <c r="O14097" s="37"/>
      <c r="P14097" s="36"/>
      <c r="S14097" s="36"/>
      <c r="T14097" s="36"/>
      <c r="U14097" s="36"/>
      <c r="V14097" s="36"/>
    </row>
    <row r="14098" spans="11:22" x14ac:dyDescent="0.25">
      <c r="K14098" s="36"/>
      <c r="L14098" s="37"/>
      <c r="M14098" s="37"/>
      <c r="N14098" s="37"/>
      <c r="O14098" s="37"/>
      <c r="P14098" s="36"/>
      <c r="S14098" s="36"/>
      <c r="T14098" s="36"/>
      <c r="U14098" s="36"/>
      <c r="V14098" s="36"/>
    </row>
    <row r="14099" spans="11:22" x14ac:dyDescent="0.25">
      <c r="K14099" s="36"/>
      <c r="L14099" s="37"/>
      <c r="M14099" s="37"/>
      <c r="N14099" s="37"/>
      <c r="O14099" s="37"/>
      <c r="P14099" s="36"/>
      <c r="S14099" s="36"/>
      <c r="T14099" s="36"/>
      <c r="U14099" s="36"/>
      <c r="V14099" s="36"/>
    </row>
    <row r="14100" spans="11:22" x14ac:dyDescent="0.25">
      <c r="K14100" s="36"/>
      <c r="L14100" s="37"/>
      <c r="M14100" s="37"/>
      <c r="N14100" s="37"/>
      <c r="O14100" s="37"/>
      <c r="P14100" s="36"/>
      <c r="S14100" s="36"/>
      <c r="T14100" s="36"/>
      <c r="U14100" s="36"/>
      <c r="V14100" s="36"/>
    </row>
    <row r="14101" spans="11:22" x14ac:dyDescent="0.25">
      <c r="K14101" s="36"/>
      <c r="L14101" s="37"/>
      <c r="M14101" s="37"/>
      <c r="N14101" s="37"/>
      <c r="O14101" s="37"/>
      <c r="P14101" s="36"/>
      <c r="S14101" s="36"/>
      <c r="T14101" s="36"/>
      <c r="U14101" s="36"/>
      <c r="V14101" s="36"/>
    </row>
    <row r="14102" spans="11:22" x14ac:dyDescent="0.25">
      <c r="K14102" s="36"/>
      <c r="L14102" s="37"/>
      <c r="M14102" s="37"/>
      <c r="N14102" s="37"/>
      <c r="O14102" s="37"/>
      <c r="P14102" s="36"/>
      <c r="S14102" s="36"/>
      <c r="T14102" s="36"/>
      <c r="U14102" s="36"/>
      <c r="V14102" s="36"/>
    </row>
    <row r="14103" spans="11:22" x14ac:dyDescent="0.25">
      <c r="K14103" s="36"/>
      <c r="L14103" s="37"/>
      <c r="M14103" s="37"/>
      <c r="N14103" s="37"/>
      <c r="O14103" s="37"/>
      <c r="P14103" s="36"/>
      <c r="S14103" s="36"/>
      <c r="T14103" s="36"/>
      <c r="U14103" s="36"/>
      <c r="V14103" s="36"/>
    </row>
    <row r="14104" spans="11:22" x14ac:dyDescent="0.25">
      <c r="K14104" s="36"/>
      <c r="L14104" s="37"/>
      <c r="M14104" s="37"/>
      <c r="N14104" s="37"/>
      <c r="O14104" s="37"/>
      <c r="P14104" s="36"/>
      <c r="S14104" s="36"/>
      <c r="T14104" s="36"/>
      <c r="U14104" s="36"/>
      <c r="V14104" s="36"/>
    </row>
    <row r="14105" spans="11:22" x14ac:dyDescent="0.25">
      <c r="K14105" s="36"/>
      <c r="L14105" s="37"/>
      <c r="M14105" s="37"/>
      <c r="N14105" s="37"/>
      <c r="O14105" s="37"/>
      <c r="P14105" s="36"/>
      <c r="S14105" s="36"/>
      <c r="T14105" s="36"/>
      <c r="U14105" s="36"/>
      <c r="V14105" s="36"/>
    </row>
    <row r="14106" spans="11:22" x14ac:dyDescent="0.25">
      <c r="K14106" s="36"/>
      <c r="L14106" s="37"/>
      <c r="M14106" s="37"/>
      <c r="N14106" s="37"/>
      <c r="O14106" s="37"/>
      <c r="P14106" s="36"/>
      <c r="S14106" s="36"/>
      <c r="T14106" s="36"/>
      <c r="U14106" s="36"/>
      <c r="V14106" s="36"/>
    </row>
    <row r="14107" spans="11:22" x14ac:dyDescent="0.25">
      <c r="K14107" s="36"/>
      <c r="L14107" s="37"/>
      <c r="M14107" s="37"/>
      <c r="N14107" s="37"/>
      <c r="O14107" s="37"/>
      <c r="P14107" s="36"/>
      <c r="S14107" s="36"/>
      <c r="T14107" s="36"/>
      <c r="U14107" s="36"/>
      <c r="V14107" s="36"/>
    </row>
    <row r="14108" spans="11:22" x14ac:dyDescent="0.25">
      <c r="K14108" s="36"/>
      <c r="L14108" s="37"/>
      <c r="M14108" s="37"/>
      <c r="N14108" s="37"/>
      <c r="O14108" s="37"/>
      <c r="P14108" s="36"/>
      <c r="S14108" s="36"/>
      <c r="T14108" s="36"/>
      <c r="U14108" s="36"/>
      <c r="V14108" s="36"/>
    </row>
    <row r="14109" spans="11:22" x14ac:dyDescent="0.25">
      <c r="K14109" s="36"/>
      <c r="L14109" s="37"/>
      <c r="M14109" s="37"/>
      <c r="N14109" s="37"/>
      <c r="O14109" s="37"/>
      <c r="P14109" s="36"/>
      <c r="S14109" s="36"/>
      <c r="T14109" s="36"/>
      <c r="U14109" s="36"/>
      <c r="V14109" s="36"/>
    </row>
    <row r="14110" spans="11:22" x14ac:dyDescent="0.25">
      <c r="K14110" s="36"/>
      <c r="L14110" s="37"/>
      <c r="M14110" s="37"/>
      <c r="N14110" s="37"/>
      <c r="O14110" s="37"/>
      <c r="P14110" s="36"/>
      <c r="S14110" s="36"/>
      <c r="T14110" s="36"/>
      <c r="U14110" s="36"/>
      <c r="V14110" s="36"/>
    </row>
    <row r="14111" spans="11:22" x14ac:dyDescent="0.25">
      <c r="K14111" s="36"/>
      <c r="L14111" s="37"/>
      <c r="M14111" s="37"/>
      <c r="N14111" s="37"/>
      <c r="O14111" s="37"/>
      <c r="P14111" s="36"/>
      <c r="S14111" s="36"/>
      <c r="T14111" s="36"/>
      <c r="U14111" s="36"/>
      <c r="V14111" s="36"/>
    </row>
    <row r="14112" spans="11:22" x14ac:dyDescent="0.25">
      <c r="K14112" s="36"/>
      <c r="L14112" s="37"/>
      <c r="M14112" s="37"/>
      <c r="N14112" s="37"/>
      <c r="O14112" s="37"/>
      <c r="P14112" s="36"/>
      <c r="S14112" s="36"/>
      <c r="T14112" s="36"/>
      <c r="U14112" s="36"/>
      <c r="V14112" s="36"/>
    </row>
    <row r="14113" spans="11:22" x14ac:dyDescent="0.25">
      <c r="K14113" s="36"/>
      <c r="L14113" s="37"/>
      <c r="M14113" s="37"/>
      <c r="N14113" s="37"/>
      <c r="O14113" s="37"/>
      <c r="P14113" s="36"/>
      <c r="S14113" s="36"/>
      <c r="T14113" s="36"/>
      <c r="U14113" s="36"/>
      <c r="V14113" s="36"/>
    </row>
    <row r="14114" spans="11:22" x14ac:dyDescent="0.25">
      <c r="K14114" s="36"/>
      <c r="L14114" s="37"/>
      <c r="M14114" s="37"/>
      <c r="N14114" s="37"/>
      <c r="O14114" s="37"/>
      <c r="P14114" s="36"/>
      <c r="S14114" s="36"/>
      <c r="T14114" s="36"/>
      <c r="U14114" s="36"/>
      <c r="V14114" s="36"/>
    </row>
    <row r="14115" spans="11:22" x14ac:dyDescent="0.25">
      <c r="K14115" s="36"/>
      <c r="L14115" s="37"/>
      <c r="M14115" s="37"/>
      <c r="N14115" s="37"/>
      <c r="O14115" s="37"/>
      <c r="P14115" s="36"/>
      <c r="S14115" s="36"/>
      <c r="T14115" s="36"/>
      <c r="U14115" s="36"/>
      <c r="V14115" s="36"/>
    </row>
    <row r="14116" spans="11:22" x14ac:dyDescent="0.25">
      <c r="K14116" s="36"/>
      <c r="L14116" s="37"/>
      <c r="M14116" s="37"/>
      <c r="N14116" s="37"/>
      <c r="O14116" s="37"/>
      <c r="P14116" s="36"/>
      <c r="S14116" s="36"/>
      <c r="T14116" s="36"/>
      <c r="U14116" s="36"/>
      <c r="V14116" s="36"/>
    </row>
    <row r="14117" spans="11:22" x14ac:dyDescent="0.25">
      <c r="K14117" s="36"/>
      <c r="L14117" s="37"/>
      <c r="M14117" s="37"/>
      <c r="N14117" s="37"/>
      <c r="O14117" s="37"/>
      <c r="P14117" s="36"/>
      <c r="S14117" s="36"/>
      <c r="T14117" s="36"/>
      <c r="U14117" s="36"/>
      <c r="V14117" s="36"/>
    </row>
    <row r="14118" spans="11:22" x14ac:dyDescent="0.25">
      <c r="K14118" s="36"/>
      <c r="L14118" s="37"/>
      <c r="M14118" s="37"/>
      <c r="N14118" s="37"/>
      <c r="O14118" s="37"/>
      <c r="P14118" s="36"/>
      <c r="S14118" s="36"/>
      <c r="T14118" s="36"/>
      <c r="U14118" s="36"/>
      <c r="V14118" s="36"/>
    </row>
    <row r="14119" spans="11:22" x14ac:dyDescent="0.25">
      <c r="K14119" s="36"/>
      <c r="L14119" s="37"/>
      <c r="M14119" s="37"/>
      <c r="N14119" s="37"/>
      <c r="O14119" s="37"/>
      <c r="P14119" s="36"/>
      <c r="S14119" s="36"/>
      <c r="T14119" s="36"/>
      <c r="U14119" s="36"/>
      <c r="V14119" s="36"/>
    </row>
    <row r="14120" spans="11:22" x14ac:dyDescent="0.25">
      <c r="K14120" s="36"/>
      <c r="L14120" s="37"/>
      <c r="M14120" s="37"/>
      <c r="N14120" s="37"/>
      <c r="O14120" s="37"/>
      <c r="P14120" s="36"/>
      <c r="S14120" s="36"/>
      <c r="T14120" s="36"/>
      <c r="U14120" s="36"/>
      <c r="V14120" s="36"/>
    </row>
    <row r="14121" spans="11:22" x14ac:dyDescent="0.25">
      <c r="K14121" s="36"/>
      <c r="L14121" s="37"/>
      <c r="M14121" s="37"/>
      <c r="N14121" s="37"/>
      <c r="O14121" s="37"/>
      <c r="P14121" s="36"/>
      <c r="S14121" s="36"/>
      <c r="T14121" s="36"/>
      <c r="U14121" s="36"/>
      <c r="V14121" s="36"/>
    </row>
    <row r="14122" spans="11:22" x14ac:dyDescent="0.25">
      <c r="K14122" s="36"/>
      <c r="L14122" s="37"/>
      <c r="M14122" s="37"/>
      <c r="N14122" s="37"/>
      <c r="O14122" s="37"/>
      <c r="P14122" s="36"/>
      <c r="S14122" s="36"/>
      <c r="T14122" s="36"/>
      <c r="U14122" s="36"/>
      <c r="V14122" s="36"/>
    </row>
    <row r="14123" spans="11:22" x14ac:dyDescent="0.25">
      <c r="K14123" s="36"/>
      <c r="L14123" s="37"/>
      <c r="M14123" s="37"/>
      <c r="N14123" s="37"/>
      <c r="O14123" s="37"/>
      <c r="P14123" s="36"/>
      <c r="S14123" s="36"/>
      <c r="T14123" s="36"/>
      <c r="U14123" s="36"/>
      <c r="V14123" s="36"/>
    </row>
    <row r="14124" spans="11:22" x14ac:dyDescent="0.25">
      <c r="K14124" s="36"/>
      <c r="L14124" s="37"/>
      <c r="M14124" s="37"/>
      <c r="N14124" s="37"/>
      <c r="O14124" s="37"/>
      <c r="P14124" s="36"/>
      <c r="S14124" s="36"/>
      <c r="T14124" s="36"/>
      <c r="U14124" s="36"/>
      <c r="V14124" s="36"/>
    </row>
    <row r="14125" spans="11:22" x14ac:dyDescent="0.25">
      <c r="K14125" s="36"/>
      <c r="L14125" s="37"/>
      <c r="M14125" s="37"/>
      <c r="N14125" s="37"/>
      <c r="O14125" s="37"/>
      <c r="P14125" s="36"/>
      <c r="S14125" s="36"/>
      <c r="T14125" s="36"/>
      <c r="U14125" s="36"/>
      <c r="V14125" s="36"/>
    </row>
    <row r="14126" spans="11:22" x14ac:dyDescent="0.25">
      <c r="K14126" s="36"/>
      <c r="L14126" s="37"/>
      <c r="M14126" s="37"/>
      <c r="N14126" s="37"/>
      <c r="O14126" s="37"/>
      <c r="P14126" s="36"/>
      <c r="S14126" s="36"/>
      <c r="T14126" s="36"/>
      <c r="U14126" s="36"/>
      <c r="V14126" s="36"/>
    </row>
    <row r="14127" spans="11:22" x14ac:dyDescent="0.25">
      <c r="K14127" s="36"/>
      <c r="L14127" s="37"/>
      <c r="M14127" s="37"/>
      <c r="N14127" s="37"/>
      <c r="O14127" s="37"/>
      <c r="P14127" s="36"/>
      <c r="S14127" s="36"/>
      <c r="T14127" s="36"/>
      <c r="U14127" s="36"/>
      <c r="V14127" s="36"/>
    </row>
    <row r="14128" spans="11:22" x14ac:dyDescent="0.25">
      <c r="K14128" s="36"/>
      <c r="L14128" s="37"/>
      <c r="M14128" s="37"/>
      <c r="N14128" s="37"/>
      <c r="O14128" s="37"/>
      <c r="P14128" s="36"/>
      <c r="S14128" s="36"/>
      <c r="T14128" s="36"/>
      <c r="U14128" s="36"/>
      <c r="V14128" s="36"/>
    </row>
    <row r="14129" spans="11:22" x14ac:dyDescent="0.25">
      <c r="K14129" s="36"/>
      <c r="L14129" s="37"/>
      <c r="M14129" s="37"/>
      <c r="N14129" s="37"/>
      <c r="O14129" s="37"/>
      <c r="P14129" s="36"/>
      <c r="S14129" s="36"/>
      <c r="T14129" s="36"/>
      <c r="U14129" s="36"/>
      <c r="V14129" s="36"/>
    </row>
    <row r="14130" spans="11:22" x14ac:dyDescent="0.25">
      <c r="K14130" s="36"/>
      <c r="L14130" s="37"/>
      <c r="M14130" s="37"/>
      <c r="N14130" s="37"/>
      <c r="O14130" s="37"/>
      <c r="P14130" s="36"/>
      <c r="S14130" s="36"/>
      <c r="T14130" s="36"/>
      <c r="U14130" s="36"/>
      <c r="V14130" s="36"/>
    </row>
    <row r="14131" spans="11:22" x14ac:dyDescent="0.25">
      <c r="K14131" s="36"/>
      <c r="L14131" s="37"/>
      <c r="M14131" s="37"/>
      <c r="N14131" s="37"/>
      <c r="O14131" s="37"/>
      <c r="P14131" s="36"/>
      <c r="S14131" s="36"/>
      <c r="T14131" s="36"/>
      <c r="U14131" s="36"/>
      <c r="V14131" s="36"/>
    </row>
    <row r="14132" spans="11:22" x14ac:dyDescent="0.25">
      <c r="K14132" s="36"/>
      <c r="L14132" s="37"/>
      <c r="M14132" s="37"/>
      <c r="N14132" s="37"/>
      <c r="O14132" s="37"/>
      <c r="P14132" s="36"/>
      <c r="S14132" s="36"/>
      <c r="T14132" s="36"/>
      <c r="U14132" s="36"/>
      <c r="V14132" s="36"/>
    </row>
    <row r="14133" spans="11:22" x14ac:dyDescent="0.25">
      <c r="K14133" s="36"/>
      <c r="L14133" s="37"/>
      <c r="M14133" s="37"/>
      <c r="N14133" s="37"/>
      <c r="O14133" s="37"/>
      <c r="P14133" s="36"/>
      <c r="S14133" s="36"/>
      <c r="T14133" s="36"/>
      <c r="U14133" s="36"/>
      <c r="V14133" s="36"/>
    </row>
    <row r="14134" spans="11:22" x14ac:dyDescent="0.25">
      <c r="K14134" s="36"/>
      <c r="L14134" s="37"/>
      <c r="M14134" s="37"/>
      <c r="N14134" s="37"/>
      <c r="O14134" s="37"/>
      <c r="P14134" s="36"/>
      <c r="S14134" s="36"/>
      <c r="T14134" s="36"/>
      <c r="U14134" s="36"/>
      <c r="V14134" s="36"/>
    </row>
    <row r="14135" spans="11:22" x14ac:dyDescent="0.25">
      <c r="K14135" s="36"/>
      <c r="L14135" s="37"/>
      <c r="M14135" s="37"/>
      <c r="N14135" s="37"/>
      <c r="O14135" s="37"/>
      <c r="P14135" s="36"/>
      <c r="S14135" s="36"/>
      <c r="T14135" s="36"/>
      <c r="U14135" s="36"/>
      <c r="V14135" s="36"/>
    </row>
    <row r="14136" spans="11:22" x14ac:dyDescent="0.25">
      <c r="K14136" s="36"/>
      <c r="L14136" s="37"/>
      <c r="M14136" s="37"/>
      <c r="N14136" s="37"/>
      <c r="O14136" s="37"/>
      <c r="P14136" s="36"/>
      <c r="S14136" s="36"/>
      <c r="T14136" s="36"/>
      <c r="U14136" s="36"/>
      <c r="V14136" s="36"/>
    </row>
    <row r="14137" spans="11:22" x14ac:dyDescent="0.25">
      <c r="K14137" s="36"/>
      <c r="L14137" s="37"/>
      <c r="M14137" s="37"/>
      <c r="N14137" s="37"/>
      <c r="O14137" s="37"/>
      <c r="P14137" s="36"/>
      <c r="S14137" s="36"/>
      <c r="T14137" s="36"/>
      <c r="U14137" s="36"/>
      <c r="V14137" s="36"/>
    </row>
    <row r="14138" spans="11:22" x14ac:dyDescent="0.25">
      <c r="K14138" s="36"/>
      <c r="L14138" s="37"/>
      <c r="M14138" s="37"/>
      <c r="N14138" s="37"/>
      <c r="O14138" s="37"/>
      <c r="P14138" s="36"/>
      <c r="S14138" s="36"/>
      <c r="T14138" s="36"/>
      <c r="U14138" s="36"/>
      <c r="V14138" s="36"/>
    </row>
    <row r="14139" spans="11:22" x14ac:dyDescent="0.25">
      <c r="K14139" s="36"/>
      <c r="L14139" s="37"/>
      <c r="M14139" s="37"/>
      <c r="N14139" s="37"/>
      <c r="O14139" s="37"/>
      <c r="P14139" s="36"/>
      <c r="S14139" s="36"/>
      <c r="T14139" s="36"/>
      <c r="U14139" s="36"/>
      <c r="V14139" s="36"/>
    </row>
    <row r="14140" spans="11:22" x14ac:dyDescent="0.25">
      <c r="K14140" s="36"/>
      <c r="L14140" s="37"/>
      <c r="M14140" s="37"/>
      <c r="N14140" s="37"/>
      <c r="O14140" s="37"/>
      <c r="P14140" s="36"/>
      <c r="S14140" s="36"/>
      <c r="T14140" s="36"/>
      <c r="U14140" s="36"/>
      <c r="V14140" s="36"/>
    </row>
    <row r="14141" spans="11:22" x14ac:dyDescent="0.25">
      <c r="K14141" s="36"/>
      <c r="L14141" s="37"/>
      <c r="M14141" s="37"/>
      <c r="N14141" s="37"/>
      <c r="O14141" s="37"/>
      <c r="P14141" s="36"/>
      <c r="S14141" s="36"/>
      <c r="T14141" s="36"/>
      <c r="U14141" s="36"/>
      <c r="V14141" s="36"/>
    </row>
    <row r="14142" spans="11:22" x14ac:dyDescent="0.25">
      <c r="K14142" s="36"/>
      <c r="L14142" s="37"/>
      <c r="M14142" s="37"/>
      <c r="N14142" s="37"/>
      <c r="O14142" s="37"/>
      <c r="P14142" s="36"/>
      <c r="S14142" s="36"/>
      <c r="T14142" s="36"/>
      <c r="U14142" s="36"/>
      <c r="V14142" s="36"/>
    </row>
    <row r="14143" spans="11:22" x14ac:dyDescent="0.25">
      <c r="K14143" s="36"/>
      <c r="L14143" s="37"/>
      <c r="M14143" s="37"/>
      <c r="N14143" s="37"/>
      <c r="O14143" s="37"/>
      <c r="P14143" s="36"/>
      <c r="S14143" s="36"/>
      <c r="T14143" s="36"/>
      <c r="U14143" s="36"/>
      <c r="V14143" s="36"/>
    </row>
    <row r="14144" spans="11:22" x14ac:dyDescent="0.25">
      <c r="K14144" s="36"/>
      <c r="L14144" s="37"/>
      <c r="M14144" s="37"/>
      <c r="N14144" s="37"/>
      <c r="O14144" s="37"/>
      <c r="P14144" s="36"/>
      <c r="S14144" s="36"/>
      <c r="T14144" s="36"/>
      <c r="U14144" s="36"/>
      <c r="V14144" s="36"/>
    </row>
    <row r="14145" spans="11:22" x14ac:dyDescent="0.25">
      <c r="K14145" s="36"/>
      <c r="L14145" s="37"/>
      <c r="M14145" s="37"/>
      <c r="N14145" s="37"/>
      <c r="O14145" s="37"/>
      <c r="P14145" s="36"/>
      <c r="S14145" s="36"/>
      <c r="T14145" s="36"/>
      <c r="U14145" s="36"/>
      <c r="V14145" s="36"/>
    </row>
    <row r="14146" spans="11:22" x14ac:dyDescent="0.25">
      <c r="K14146" s="36"/>
      <c r="L14146" s="37"/>
      <c r="M14146" s="37"/>
      <c r="N14146" s="37"/>
      <c r="O14146" s="37"/>
      <c r="P14146" s="36"/>
      <c r="S14146" s="36"/>
      <c r="T14146" s="36"/>
      <c r="U14146" s="36"/>
      <c r="V14146" s="36"/>
    </row>
    <row r="14147" spans="11:22" x14ac:dyDescent="0.25">
      <c r="K14147" s="36"/>
      <c r="L14147" s="37"/>
      <c r="M14147" s="37"/>
      <c r="N14147" s="37"/>
      <c r="O14147" s="37"/>
      <c r="P14147" s="36"/>
      <c r="S14147" s="36"/>
      <c r="T14147" s="36"/>
      <c r="U14147" s="36"/>
      <c r="V14147" s="36"/>
    </row>
    <row r="14148" spans="11:22" x14ac:dyDescent="0.25">
      <c r="K14148" s="36"/>
      <c r="L14148" s="37"/>
      <c r="M14148" s="37"/>
      <c r="N14148" s="37"/>
      <c r="O14148" s="37"/>
      <c r="P14148" s="36"/>
      <c r="S14148" s="36"/>
      <c r="T14148" s="36"/>
      <c r="U14148" s="36"/>
      <c r="V14148" s="36"/>
    </row>
    <row r="14149" spans="11:22" x14ac:dyDescent="0.25">
      <c r="K14149" s="36"/>
      <c r="L14149" s="37"/>
      <c r="M14149" s="37"/>
      <c r="N14149" s="37"/>
      <c r="O14149" s="37"/>
      <c r="P14149" s="36"/>
      <c r="S14149" s="36"/>
      <c r="T14149" s="36"/>
      <c r="U14149" s="36"/>
      <c r="V14149" s="36"/>
    </row>
    <row r="14150" spans="11:22" x14ac:dyDescent="0.25">
      <c r="K14150" s="36"/>
      <c r="L14150" s="37"/>
      <c r="M14150" s="37"/>
      <c r="N14150" s="37"/>
      <c r="O14150" s="37"/>
      <c r="P14150" s="36"/>
      <c r="S14150" s="36"/>
      <c r="T14150" s="36"/>
      <c r="U14150" s="36"/>
      <c r="V14150" s="36"/>
    </row>
    <row r="14151" spans="11:22" x14ac:dyDescent="0.25">
      <c r="K14151" s="36"/>
      <c r="L14151" s="37"/>
      <c r="M14151" s="37"/>
      <c r="N14151" s="37"/>
      <c r="O14151" s="37"/>
      <c r="P14151" s="36"/>
      <c r="S14151" s="36"/>
      <c r="T14151" s="36"/>
      <c r="U14151" s="36"/>
      <c r="V14151" s="36"/>
    </row>
    <row r="14152" spans="11:22" x14ac:dyDescent="0.25">
      <c r="K14152" s="36"/>
      <c r="L14152" s="37"/>
      <c r="M14152" s="37"/>
      <c r="N14152" s="37"/>
      <c r="O14152" s="37"/>
      <c r="P14152" s="36"/>
      <c r="S14152" s="36"/>
      <c r="T14152" s="36"/>
      <c r="U14152" s="36"/>
      <c r="V14152" s="36"/>
    </row>
    <row r="14153" spans="11:22" x14ac:dyDescent="0.25">
      <c r="K14153" s="36"/>
      <c r="L14153" s="37"/>
      <c r="M14153" s="37"/>
      <c r="N14153" s="37"/>
      <c r="O14153" s="37"/>
      <c r="P14153" s="36"/>
      <c r="S14153" s="36"/>
      <c r="T14153" s="36"/>
      <c r="U14153" s="36"/>
      <c r="V14153" s="36"/>
    </row>
    <row r="14154" spans="11:22" x14ac:dyDescent="0.25">
      <c r="K14154" s="36"/>
      <c r="L14154" s="37"/>
      <c r="M14154" s="37"/>
      <c r="N14154" s="37"/>
      <c r="O14154" s="37"/>
      <c r="P14154" s="36"/>
      <c r="S14154" s="36"/>
      <c r="T14154" s="36"/>
      <c r="U14154" s="36"/>
      <c r="V14154" s="36"/>
    </row>
    <row r="14155" spans="11:22" x14ac:dyDescent="0.25">
      <c r="K14155" s="36"/>
      <c r="L14155" s="37"/>
      <c r="M14155" s="37"/>
      <c r="N14155" s="37"/>
      <c r="O14155" s="37"/>
      <c r="P14155" s="36"/>
      <c r="S14155" s="36"/>
      <c r="T14155" s="36"/>
      <c r="U14155" s="36"/>
      <c r="V14155" s="36"/>
    </row>
    <row r="14156" spans="11:22" x14ac:dyDescent="0.25">
      <c r="K14156" s="36"/>
      <c r="L14156" s="37"/>
      <c r="M14156" s="37"/>
      <c r="N14156" s="37"/>
      <c r="O14156" s="37"/>
      <c r="P14156" s="36"/>
      <c r="S14156" s="36"/>
      <c r="T14156" s="36"/>
      <c r="U14156" s="36"/>
      <c r="V14156" s="36"/>
    </row>
    <row r="14157" spans="11:22" x14ac:dyDescent="0.25">
      <c r="K14157" s="36"/>
      <c r="L14157" s="37"/>
      <c r="M14157" s="37"/>
      <c r="N14157" s="37"/>
      <c r="O14157" s="37"/>
      <c r="P14157" s="36"/>
      <c r="S14157" s="36"/>
      <c r="T14157" s="36"/>
      <c r="U14157" s="36"/>
      <c r="V14157" s="36"/>
    </row>
    <row r="14158" spans="11:22" x14ac:dyDescent="0.25">
      <c r="K14158" s="36"/>
      <c r="L14158" s="37"/>
      <c r="M14158" s="37"/>
      <c r="N14158" s="37"/>
      <c r="O14158" s="37"/>
      <c r="P14158" s="36"/>
      <c r="S14158" s="36"/>
      <c r="T14158" s="36"/>
      <c r="U14158" s="36"/>
      <c r="V14158" s="36"/>
    </row>
    <row r="14159" spans="11:22" x14ac:dyDescent="0.25">
      <c r="K14159" s="36"/>
      <c r="L14159" s="37"/>
      <c r="M14159" s="37"/>
      <c r="N14159" s="37"/>
      <c r="O14159" s="37"/>
      <c r="P14159" s="36"/>
      <c r="S14159" s="36"/>
      <c r="T14159" s="36"/>
      <c r="U14159" s="36"/>
      <c r="V14159" s="36"/>
    </row>
    <row r="14160" spans="11:22" x14ac:dyDescent="0.25">
      <c r="K14160" s="36"/>
      <c r="L14160" s="37"/>
      <c r="M14160" s="37"/>
      <c r="N14160" s="37"/>
      <c r="O14160" s="37"/>
      <c r="P14160" s="36"/>
      <c r="S14160" s="36"/>
      <c r="T14160" s="36"/>
      <c r="U14160" s="36"/>
      <c r="V14160" s="36"/>
    </row>
    <row r="14161" spans="11:22" x14ac:dyDescent="0.25">
      <c r="K14161" s="36"/>
      <c r="L14161" s="37"/>
      <c r="M14161" s="37"/>
      <c r="N14161" s="37"/>
      <c r="O14161" s="37"/>
      <c r="P14161" s="36"/>
      <c r="S14161" s="36"/>
      <c r="T14161" s="36"/>
      <c r="U14161" s="36"/>
      <c r="V14161" s="36"/>
    </row>
    <row r="14162" spans="11:22" x14ac:dyDescent="0.25">
      <c r="K14162" s="36"/>
      <c r="L14162" s="37"/>
      <c r="M14162" s="37"/>
      <c r="N14162" s="37"/>
      <c r="O14162" s="37"/>
      <c r="P14162" s="36"/>
      <c r="S14162" s="36"/>
      <c r="T14162" s="36"/>
      <c r="U14162" s="36"/>
      <c r="V14162" s="36"/>
    </row>
    <row r="14163" spans="11:22" x14ac:dyDescent="0.25">
      <c r="K14163" s="36"/>
      <c r="L14163" s="37"/>
      <c r="M14163" s="37"/>
      <c r="N14163" s="37"/>
      <c r="O14163" s="37"/>
      <c r="P14163" s="36"/>
      <c r="S14163" s="36"/>
      <c r="T14163" s="36"/>
      <c r="U14163" s="36"/>
      <c r="V14163" s="36"/>
    </row>
    <row r="14164" spans="11:22" x14ac:dyDescent="0.25">
      <c r="K14164" s="36"/>
      <c r="L14164" s="37"/>
      <c r="M14164" s="37"/>
      <c r="N14164" s="37"/>
      <c r="O14164" s="37"/>
      <c r="P14164" s="36"/>
      <c r="S14164" s="36"/>
      <c r="T14164" s="36"/>
      <c r="U14164" s="36"/>
      <c r="V14164" s="36"/>
    </row>
    <row r="14165" spans="11:22" x14ac:dyDescent="0.25">
      <c r="K14165" s="36"/>
      <c r="L14165" s="37"/>
      <c r="M14165" s="37"/>
      <c r="N14165" s="37"/>
      <c r="O14165" s="37"/>
      <c r="P14165" s="36"/>
      <c r="S14165" s="36"/>
      <c r="T14165" s="36"/>
      <c r="U14165" s="36"/>
      <c r="V14165" s="36"/>
    </row>
    <row r="14166" spans="11:22" x14ac:dyDescent="0.25">
      <c r="K14166" s="36"/>
      <c r="L14166" s="37"/>
      <c r="M14166" s="37"/>
      <c r="N14166" s="37"/>
      <c r="O14166" s="37"/>
      <c r="P14166" s="36"/>
      <c r="S14166" s="36"/>
      <c r="T14166" s="36"/>
      <c r="U14166" s="36"/>
      <c r="V14166" s="36"/>
    </row>
    <row r="14167" spans="11:22" x14ac:dyDescent="0.25">
      <c r="K14167" s="36"/>
      <c r="L14167" s="37"/>
      <c r="M14167" s="37"/>
      <c r="N14167" s="37"/>
      <c r="O14167" s="37"/>
      <c r="P14167" s="36"/>
      <c r="S14167" s="36"/>
      <c r="T14167" s="36"/>
      <c r="U14167" s="36"/>
      <c r="V14167" s="36"/>
    </row>
    <row r="14168" spans="11:22" x14ac:dyDescent="0.25">
      <c r="K14168" s="36"/>
      <c r="L14168" s="37"/>
      <c r="M14168" s="37"/>
      <c r="N14168" s="37"/>
      <c r="O14168" s="37"/>
      <c r="P14168" s="36"/>
      <c r="S14168" s="36"/>
      <c r="T14168" s="36"/>
      <c r="U14168" s="36"/>
      <c r="V14168" s="36"/>
    </row>
    <row r="14169" spans="11:22" x14ac:dyDescent="0.25">
      <c r="K14169" s="36"/>
      <c r="L14169" s="37"/>
      <c r="M14169" s="37"/>
      <c r="N14169" s="37"/>
      <c r="O14169" s="37"/>
      <c r="P14169" s="36"/>
      <c r="S14169" s="36"/>
      <c r="T14169" s="36"/>
      <c r="U14169" s="36"/>
      <c r="V14169" s="36"/>
    </row>
    <row r="14170" spans="11:22" x14ac:dyDescent="0.25">
      <c r="K14170" s="36"/>
      <c r="L14170" s="37"/>
      <c r="M14170" s="37"/>
      <c r="N14170" s="37"/>
      <c r="O14170" s="37"/>
      <c r="P14170" s="36"/>
      <c r="S14170" s="36"/>
      <c r="T14170" s="36"/>
      <c r="U14170" s="36"/>
      <c r="V14170" s="36"/>
    </row>
    <row r="14171" spans="11:22" x14ac:dyDescent="0.25">
      <c r="K14171" s="36"/>
      <c r="L14171" s="37"/>
      <c r="M14171" s="37"/>
      <c r="N14171" s="37"/>
      <c r="O14171" s="37"/>
      <c r="P14171" s="36"/>
      <c r="S14171" s="36"/>
      <c r="T14171" s="36"/>
      <c r="U14171" s="36"/>
      <c r="V14171" s="36"/>
    </row>
    <row r="14172" spans="11:22" x14ac:dyDescent="0.25">
      <c r="K14172" s="36"/>
      <c r="L14172" s="37"/>
      <c r="M14172" s="37"/>
      <c r="N14172" s="37"/>
      <c r="O14172" s="37"/>
      <c r="P14172" s="36"/>
      <c r="S14172" s="36"/>
      <c r="T14172" s="36"/>
      <c r="U14172" s="36"/>
      <c r="V14172" s="36"/>
    </row>
    <row r="14173" spans="11:22" x14ac:dyDescent="0.25">
      <c r="K14173" s="36"/>
      <c r="L14173" s="37"/>
      <c r="M14173" s="37"/>
      <c r="N14173" s="37"/>
      <c r="O14173" s="37"/>
      <c r="P14173" s="36"/>
      <c r="S14173" s="36"/>
      <c r="T14173" s="36"/>
      <c r="U14173" s="36"/>
      <c r="V14173" s="36"/>
    </row>
    <row r="14174" spans="11:22" x14ac:dyDescent="0.25">
      <c r="K14174" s="36"/>
      <c r="L14174" s="37"/>
      <c r="M14174" s="37"/>
      <c r="N14174" s="37"/>
      <c r="O14174" s="37"/>
      <c r="P14174" s="36"/>
      <c r="S14174" s="36"/>
      <c r="T14174" s="36"/>
      <c r="U14174" s="36"/>
      <c r="V14174" s="36"/>
    </row>
    <row r="14175" spans="11:22" x14ac:dyDescent="0.25">
      <c r="K14175" s="36"/>
      <c r="L14175" s="37"/>
      <c r="M14175" s="37"/>
      <c r="N14175" s="37"/>
      <c r="O14175" s="37"/>
      <c r="P14175" s="36"/>
      <c r="S14175" s="36"/>
      <c r="T14175" s="36"/>
      <c r="U14175" s="36"/>
      <c r="V14175" s="36"/>
    </row>
    <row r="14176" spans="11:22" x14ac:dyDescent="0.25">
      <c r="K14176" s="36"/>
      <c r="L14176" s="37"/>
      <c r="M14176" s="37"/>
      <c r="N14176" s="37"/>
      <c r="O14176" s="37"/>
      <c r="P14176" s="36"/>
      <c r="S14176" s="36"/>
      <c r="T14176" s="36"/>
      <c r="U14176" s="36"/>
      <c r="V14176" s="36"/>
    </row>
    <row r="14177" spans="11:22" x14ac:dyDescent="0.25">
      <c r="K14177" s="36"/>
      <c r="L14177" s="37"/>
      <c r="M14177" s="37"/>
      <c r="N14177" s="37"/>
      <c r="O14177" s="37"/>
      <c r="P14177" s="36"/>
      <c r="S14177" s="36"/>
      <c r="T14177" s="36"/>
      <c r="U14177" s="36"/>
      <c r="V14177" s="36"/>
    </row>
    <row r="14178" spans="11:22" x14ac:dyDescent="0.25">
      <c r="K14178" s="36"/>
      <c r="L14178" s="37"/>
      <c r="M14178" s="37"/>
      <c r="N14178" s="37"/>
      <c r="O14178" s="37"/>
      <c r="P14178" s="36"/>
      <c r="S14178" s="36"/>
      <c r="T14178" s="36"/>
      <c r="U14178" s="36"/>
      <c r="V14178" s="36"/>
    </row>
    <row r="14179" spans="11:22" x14ac:dyDescent="0.25">
      <c r="K14179" s="36"/>
      <c r="L14179" s="37"/>
      <c r="M14179" s="37"/>
      <c r="N14179" s="37"/>
      <c r="O14179" s="37"/>
      <c r="P14179" s="36"/>
      <c r="S14179" s="36"/>
      <c r="T14179" s="36"/>
      <c r="U14179" s="36"/>
      <c r="V14179" s="36"/>
    </row>
    <row r="14180" spans="11:22" x14ac:dyDescent="0.25">
      <c r="K14180" s="36"/>
      <c r="L14180" s="37"/>
      <c r="M14180" s="37"/>
      <c r="N14180" s="37"/>
      <c r="O14180" s="37"/>
      <c r="P14180" s="36"/>
      <c r="S14180" s="36"/>
      <c r="T14180" s="36"/>
      <c r="U14180" s="36"/>
      <c r="V14180" s="36"/>
    </row>
    <row r="14181" spans="11:22" x14ac:dyDescent="0.25">
      <c r="K14181" s="36"/>
      <c r="L14181" s="37"/>
      <c r="M14181" s="37"/>
      <c r="N14181" s="37"/>
      <c r="O14181" s="37"/>
      <c r="P14181" s="36"/>
      <c r="S14181" s="36"/>
      <c r="T14181" s="36"/>
      <c r="U14181" s="36"/>
      <c r="V14181" s="36"/>
    </row>
    <row r="14182" spans="11:22" x14ac:dyDescent="0.25">
      <c r="K14182" s="36"/>
      <c r="L14182" s="37"/>
      <c r="M14182" s="37"/>
      <c r="N14182" s="37"/>
      <c r="O14182" s="37"/>
      <c r="P14182" s="36"/>
      <c r="S14182" s="36"/>
      <c r="T14182" s="36"/>
      <c r="U14182" s="36"/>
      <c r="V14182" s="36"/>
    </row>
    <row r="14183" spans="11:22" x14ac:dyDescent="0.25">
      <c r="K14183" s="36"/>
      <c r="L14183" s="37"/>
      <c r="M14183" s="37"/>
      <c r="N14183" s="37"/>
      <c r="O14183" s="37"/>
      <c r="P14183" s="36"/>
      <c r="S14183" s="36"/>
      <c r="T14183" s="36"/>
      <c r="U14183" s="36"/>
      <c r="V14183" s="36"/>
    </row>
    <row r="14184" spans="11:22" x14ac:dyDescent="0.25">
      <c r="K14184" s="36"/>
      <c r="L14184" s="37"/>
      <c r="M14184" s="37"/>
      <c r="N14184" s="37"/>
      <c r="O14184" s="37"/>
      <c r="P14184" s="36"/>
      <c r="S14184" s="36"/>
      <c r="T14184" s="36"/>
      <c r="U14184" s="36"/>
      <c r="V14184" s="36"/>
    </row>
    <row r="14185" spans="11:22" x14ac:dyDescent="0.25">
      <c r="K14185" s="36"/>
      <c r="L14185" s="37"/>
      <c r="M14185" s="37"/>
      <c r="N14185" s="37"/>
      <c r="O14185" s="37"/>
      <c r="P14185" s="36"/>
      <c r="S14185" s="36"/>
      <c r="T14185" s="36"/>
      <c r="U14185" s="36"/>
      <c r="V14185" s="36"/>
    </row>
    <row r="14186" spans="11:22" x14ac:dyDescent="0.25">
      <c r="K14186" s="36"/>
      <c r="L14186" s="37"/>
      <c r="M14186" s="37"/>
      <c r="N14186" s="37"/>
      <c r="O14186" s="37"/>
      <c r="P14186" s="36"/>
      <c r="S14186" s="36"/>
      <c r="T14186" s="36"/>
      <c r="U14186" s="36"/>
      <c r="V14186" s="36"/>
    </row>
    <row r="14187" spans="11:22" x14ac:dyDescent="0.25">
      <c r="K14187" s="36"/>
      <c r="L14187" s="37"/>
      <c r="M14187" s="37"/>
      <c r="N14187" s="37"/>
      <c r="O14187" s="37"/>
      <c r="P14187" s="36"/>
      <c r="S14187" s="36"/>
      <c r="T14187" s="36"/>
      <c r="U14187" s="36"/>
      <c r="V14187" s="36"/>
    </row>
    <row r="14188" spans="11:22" x14ac:dyDescent="0.25">
      <c r="K14188" s="36"/>
      <c r="L14188" s="37"/>
      <c r="M14188" s="37"/>
      <c r="N14188" s="37"/>
      <c r="O14188" s="37"/>
      <c r="P14188" s="36"/>
      <c r="S14188" s="36"/>
      <c r="T14188" s="36"/>
      <c r="U14188" s="36"/>
      <c r="V14188" s="36"/>
    </row>
    <row r="14189" spans="11:22" x14ac:dyDescent="0.25">
      <c r="K14189" s="36"/>
      <c r="L14189" s="37"/>
      <c r="M14189" s="37"/>
      <c r="N14189" s="37"/>
      <c r="O14189" s="37"/>
      <c r="P14189" s="36"/>
      <c r="S14189" s="36"/>
      <c r="T14189" s="36"/>
      <c r="U14189" s="36"/>
      <c r="V14189" s="36"/>
    </row>
    <row r="14190" spans="11:22" x14ac:dyDescent="0.25">
      <c r="K14190" s="36"/>
      <c r="L14190" s="37"/>
      <c r="M14190" s="37"/>
      <c r="N14190" s="37"/>
      <c r="O14190" s="37"/>
      <c r="P14190" s="36"/>
      <c r="S14190" s="36"/>
      <c r="T14190" s="36"/>
      <c r="U14190" s="36"/>
      <c r="V14190" s="36"/>
    </row>
    <row r="14191" spans="11:22" x14ac:dyDescent="0.25">
      <c r="K14191" s="36"/>
      <c r="L14191" s="37"/>
      <c r="M14191" s="37"/>
      <c r="N14191" s="37"/>
      <c r="O14191" s="37"/>
      <c r="P14191" s="36"/>
      <c r="S14191" s="36"/>
      <c r="T14191" s="36"/>
      <c r="U14191" s="36"/>
      <c r="V14191" s="36"/>
    </row>
    <row r="14192" spans="11:22" x14ac:dyDescent="0.25">
      <c r="K14192" s="36"/>
      <c r="L14192" s="37"/>
      <c r="M14192" s="37"/>
      <c r="N14192" s="37"/>
      <c r="O14192" s="37"/>
      <c r="P14192" s="36"/>
      <c r="S14192" s="36"/>
      <c r="T14192" s="36"/>
      <c r="U14192" s="36"/>
      <c r="V14192" s="36"/>
    </row>
    <row r="14193" spans="11:22" x14ac:dyDescent="0.25">
      <c r="K14193" s="36"/>
      <c r="L14193" s="37"/>
      <c r="M14193" s="37"/>
      <c r="N14193" s="37"/>
      <c r="O14193" s="37"/>
      <c r="P14193" s="36"/>
      <c r="S14193" s="36"/>
      <c r="T14193" s="36"/>
      <c r="U14193" s="36"/>
      <c r="V14193" s="36"/>
    </row>
    <row r="14194" spans="11:22" x14ac:dyDescent="0.25">
      <c r="K14194" s="36"/>
      <c r="L14194" s="37"/>
      <c r="M14194" s="37"/>
      <c r="N14194" s="37"/>
      <c r="O14194" s="37"/>
      <c r="P14194" s="36"/>
      <c r="S14194" s="36"/>
      <c r="T14194" s="36"/>
      <c r="U14194" s="36"/>
      <c r="V14194" s="36"/>
    </row>
    <row r="14195" spans="11:22" x14ac:dyDescent="0.25">
      <c r="K14195" s="36"/>
      <c r="L14195" s="37"/>
      <c r="M14195" s="37"/>
      <c r="N14195" s="37"/>
      <c r="O14195" s="37"/>
      <c r="P14195" s="36"/>
      <c r="S14195" s="36"/>
      <c r="T14195" s="36"/>
      <c r="U14195" s="36"/>
      <c r="V14195" s="36"/>
    </row>
    <row r="14196" spans="11:22" x14ac:dyDescent="0.25">
      <c r="K14196" s="36"/>
      <c r="L14196" s="37"/>
      <c r="M14196" s="37"/>
      <c r="N14196" s="37"/>
      <c r="O14196" s="37"/>
      <c r="P14196" s="36"/>
      <c r="S14196" s="36"/>
      <c r="T14196" s="36"/>
      <c r="U14196" s="36"/>
      <c r="V14196" s="36"/>
    </row>
    <row r="14197" spans="11:22" x14ac:dyDescent="0.25">
      <c r="K14197" s="36"/>
      <c r="L14197" s="37"/>
      <c r="M14197" s="37"/>
      <c r="N14197" s="37"/>
      <c r="O14197" s="37"/>
      <c r="P14197" s="36"/>
      <c r="S14197" s="36"/>
      <c r="T14197" s="36"/>
      <c r="U14197" s="36"/>
      <c r="V14197" s="36"/>
    </row>
    <row r="14198" spans="11:22" x14ac:dyDescent="0.25">
      <c r="K14198" s="36"/>
      <c r="L14198" s="37"/>
      <c r="M14198" s="37"/>
      <c r="N14198" s="37"/>
      <c r="O14198" s="37"/>
      <c r="P14198" s="36"/>
      <c r="S14198" s="36"/>
      <c r="T14198" s="36"/>
      <c r="U14198" s="36"/>
      <c r="V14198" s="36"/>
    </row>
    <row r="14199" spans="11:22" x14ac:dyDescent="0.25">
      <c r="K14199" s="36"/>
      <c r="L14199" s="37"/>
      <c r="M14199" s="37"/>
      <c r="N14199" s="37"/>
      <c r="O14199" s="37"/>
      <c r="P14199" s="36"/>
      <c r="S14199" s="36"/>
      <c r="T14199" s="36"/>
      <c r="U14199" s="36"/>
      <c r="V14199" s="36"/>
    </row>
    <row r="14200" spans="11:22" x14ac:dyDescent="0.25">
      <c r="K14200" s="36"/>
      <c r="L14200" s="37"/>
      <c r="M14200" s="37"/>
      <c r="N14200" s="37"/>
      <c r="O14200" s="37"/>
      <c r="P14200" s="36"/>
      <c r="S14200" s="36"/>
      <c r="T14200" s="36"/>
      <c r="U14200" s="36"/>
      <c r="V14200" s="36"/>
    </row>
    <row r="14201" spans="11:22" x14ac:dyDescent="0.25">
      <c r="K14201" s="36"/>
      <c r="L14201" s="37"/>
      <c r="M14201" s="37"/>
      <c r="N14201" s="37"/>
      <c r="O14201" s="37"/>
      <c r="P14201" s="36"/>
      <c r="S14201" s="36"/>
      <c r="T14201" s="36"/>
      <c r="U14201" s="36"/>
      <c r="V14201" s="36"/>
    </row>
    <row r="14202" spans="11:22" x14ac:dyDescent="0.25">
      <c r="K14202" s="36"/>
      <c r="L14202" s="37"/>
      <c r="M14202" s="37"/>
      <c r="N14202" s="37"/>
      <c r="O14202" s="37"/>
      <c r="P14202" s="36"/>
      <c r="S14202" s="36"/>
      <c r="T14202" s="36"/>
      <c r="U14202" s="36"/>
      <c r="V14202" s="36"/>
    </row>
    <row r="14203" spans="11:22" x14ac:dyDescent="0.25">
      <c r="K14203" s="36"/>
      <c r="L14203" s="37"/>
      <c r="M14203" s="37"/>
      <c r="N14203" s="37"/>
      <c r="O14203" s="37"/>
      <c r="P14203" s="36"/>
      <c r="S14203" s="36"/>
      <c r="T14203" s="36"/>
      <c r="U14203" s="36"/>
      <c r="V14203" s="36"/>
    </row>
    <row r="14204" spans="11:22" x14ac:dyDescent="0.25">
      <c r="K14204" s="36"/>
      <c r="L14204" s="37"/>
      <c r="M14204" s="37"/>
      <c r="N14204" s="37"/>
      <c r="O14204" s="37"/>
      <c r="P14204" s="36"/>
      <c r="S14204" s="36"/>
      <c r="T14204" s="36"/>
      <c r="U14204" s="36"/>
      <c r="V14204" s="36"/>
    </row>
    <row r="14205" spans="11:22" x14ac:dyDescent="0.25">
      <c r="K14205" s="36"/>
      <c r="L14205" s="37"/>
      <c r="M14205" s="37"/>
      <c r="N14205" s="37"/>
      <c r="O14205" s="37"/>
      <c r="P14205" s="36"/>
      <c r="S14205" s="36"/>
      <c r="T14205" s="36"/>
      <c r="U14205" s="36"/>
      <c r="V14205" s="36"/>
    </row>
    <row r="14206" spans="11:22" x14ac:dyDescent="0.25">
      <c r="K14206" s="36"/>
      <c r="L14206" s="37"/>
      <c r="M14206" s="37"/>
      <c r="N14206" s="37"/>
      <c r="O14206" s="37"/>
      <c r="P14206" s="36"/>
      <c r="S14206" s="36"/>
      <c r="T14206" s="36"/>
      <c r="U14206" s="36"/>
      <c r="V14206" s="36"/>
    </row>
    <row r="14207" spans="11:22" x14ac:dyDescent="0.25">
      <c r="K14207" s="36"/>
      <c r="L14207" s="37"/>
      <c r="M14207" s="37"/>
      <c r="N14207" s="37"/>
      <c r="O14207" s="37"/>
      <c r="P14207" s="36"/>
      <c r="S14207" s="36"/>
      <c r="T14207" s="36"/>
      <c r="U14207" s="36"/>
      <c r="V14207" s="36"/>
    </row>
    <row r="14208" spans="11:22" x14ac:dyDescent="0.25">
      <c r="K14208" s="36"/>
      <c r="L14208" s="37"/>
      <c r="M14208" s="37"/>
      <c r="N14208" s="37"/>
      <c r="O14208" s="37"/>
      <c r="P14208" s="36"/>
      <c r="S14208" s="36"/>
      <c r="T14208" s="36"/>
      <c r="U14208" s="36"/>
      <c r="V14208" s="36"/>
    </row>
    <row r="14209" spans="11:22" x14ac:dyDescent="0.25">
      <c r="K14209" s="36"/>
      <c r="L14209" s="37"/>
      <c r="M14209" s="37"/>
      <c r="N14209" s="37"/>
      <c r="O14209" s="37"/>
      <c r="P14209" s="36"/>
      <c r="S14209" s="36"/>
      <c r="T14209" s="36"/>
      <c r="U14209" s="36"/>
      <c r="V14209" s="36"/>
    </row>
    <row r="14210" spans="11:22" x14ac:dyDescent="0.25">
      <c r="K14210" s="36"/>
      <c r="L14210" s="37"/>
      <c r="M14210" s="37"/>
      <c r="N14210" s="37"/>
      <c r="O14210" s="37"/>
      <c r="P14210" s="36"/>
      <c r="S14210" s="36"/>
      <c r="T14210" s="36"/>
      <c r="U14210" s="36"/>
      <c r="V14210" s="36"/>
    </row>
    <row r="14211" spans="11:22" x14ac:dyDescent="0.25">
      <c r="K14211" s="36"/>
      <c r="L14211" s="37"/>
      <c r="M14211" s="37"/>
      <c r="N14211" s="37"/>
      <c r="O14211" s="37"/>
      <c r="P14211" s="36"/>
      <c r="S14211" s="36"/>
      <c r="T14211" s="36"/>
      <c r="U14211" s="36"/>
      <c r="V14211" s="36"/>
    </row>
    <row r="14212" spans="11:22" x14ac:dyDescent="0.25">
      <c r="K14212" s="36"/>
      <c r="L14212" s="37"/>
      <c r="M14212" s="37"/>
      <c r="N14212" s="37"/>
      <c r="O14212" s="37"/>
      <c r="P14212" s="36"/>
      <c r="S14212" s="36"/>
      <c r="T14212" s="36"/>
      <c r="U14212" s="36"/>
      <c r="V14212" s="36"/>
    </row>
    <row r="14213" spans="11:22" x14ac:dyDescent="0.25">
      <c r="K14213" s="36"/>
      <c r="L14213" s="37"/>
      <c r="M14213" s="37"/>
      <c r="N14213" s="37"/>
      <c r="O14213" s="37"/>
      <c r="P14213" s="36"/>
      <c r="S14213" s="36"/>
      <c r="T14213" s="36"/>
      <c r="U14213" s="36"/>
      <c r="V14213" s="36"/>
    </row>
    <row r="14214" spans="11:22" x14ac:dyDescent="0.25">
      <c r="K14214" s="36"/>
      <c r="L14214" s="37"/>
      <c r="M14214" s="37"/>
      <c r="N14214" s="37"/>
      <c r="O14214" s="37"/>
      <c r="P14214" s="36"/>
      <c r="S14214" s="36"/>
      <c r="T14214" s="36"/>
      <c r="U14214" s="36"/>
      <c r="V14214" s="36"/>
    </row>
    <row r="14215" spans="11:22" x14ac:dyDescent="0.25">
      <c r="K14215" s="36"/>
      <c r="L14215" s="37"/>
      <c r="M14215" s="37"/>
      <c r="N14215" s="37"/>
      <c r="O14215" s="37"/>
      <c r="P14215" s="36"/>
      <c r="S14215" s="36"/>
      <c r="T14215" s="36"/>
      <c r="U14215" s="36"/>
      <c r="V14215" s="36"/>
    </row>
    <row r="14216" spans="11:22" x14ac:dyDescent="0.25">
      <c r="K14216" s="36"/>
      <c r="L14216" s="37"/>
      <c r="M14216" s="37"/>
      <c r="N14216" s="37"/>
      <c r="O14216" s="37"/>
      <c r="P14216" s="36"/>
      <c r="S14216" s="36"/>
      <c r="T14216" s="36"/>
      <c r="U14216" s="36"/>
      <c r="V14216" s="36"/>
    </row>
    <row r="14217" spans="11:22" x14ac:dyDescent="0.25">
      <c r="K14217" s="36"/>
      <c r="L14217" s="37"/>
      <c r="M14217" s="37"/>
      <c r="N14217" s="37"/>
      <c r="O14217" s="37"/>
      <c r="P14217" s="36"/>
      <c r="S14217" s="36"/>
      <c r="T14217" s="36"/>
      <c r="U14217" s="36"/>
      <c r="V14217" s="36"/>
    </row>
    <row r="14218" spans="11:22" x14ac:dyDescent="0.25">
      <c r="K14218" s="36"/>
      <c r="L14218" s="37"/>
      <c r="M14218" s="37"/>
      <c r="N14218" s="37"/>
      <c r="O14218" s="37"/>
      <c r="P14218" s="36"/>
      <c r="S14218" s="36"/>
      <c r="T14218" s="36"/>
      <c r="U14218" s="36"/>
      <c r="V14218" s="36"/>
    </row>
    <row r="14219" spans="11:22" x14ac:dyDescent="0.25">
      <c r="K14219" s="36"/>
      <c r="L14219" s="37"/>
      <c r="M14219" s="37"/>
      <c r="N14219" s="37"/>
      <c r="O14219" s="37"/>
      <c r="P14219" s="36"/>
      <c r="S14219" s="36"/>
      <c r="T14219" s="36"/>
      <c r="U14219" s="36"/>
      <c r="V14219" s="36"/>
    </row>
    <row r="14220" spans="11:22" x14ac:dyDescent="0.25">
      <c r="K14220" s="36"/>
      <c r="L14220" s="37"/>
      <c r="M14220" s="37"/>
      <c r="N14220" s="37"/>
      <c r="O14220" s="37"/>
      <c r="P14220" s="36"/>
      <c r="S14220" s="36"/>
      <c r="T14220" s="36"/>
      <c r="U14220" s="36"/>
      <c r="V14220" s="36"/>
    </row>
    <row r="14221" spans="11:22" x14ac:dyDescent="0.25">
      <c r="K14221" s="36"/>
      <c r="L14221" s="37"/>
      <c r="M14221" s="37"/>
      <c r="N14221" s="37"/>
      <c r="O14221" s="37"/>
      <c r="P14221" s="36"/>
      <c r="S14221" s="36"/>
      <c r="T14221" s="36"/>
      <c r="U14221" s="36"/>
      <c r="V14221" s="36"/>
    </row>
    <row r="14222" spans="11:22" x14ac:dyDescent="0.25">
      <c r="K14222" s="36"/>
      <c r="L14222" s="37"/>
      <c r="M14222" s="37"/>
      <c r="N14222" s="37"/>
      <c r="O14222" s="37"/>
      <c r="P14222" s="36"/>
      <c r="S14222" s="36"/>
      <c r="T14222" s="36"/>
      <c r="U14222" s="36"/>
      <c r="V14222" s="36"/>
    </row>
    <row r="14223" spans="11:22" x14ac:dyDescent="0.25">
      <c r="K14223" s="36"/>
      <c r="L14223" s="37"/>
      <c r="M14223" s="37"/>
      <c r="N14223" s="37"/>
      <c r="O14223" s="37"/>
      <c r="P14223" s="36"/>
      <c r="S14223" s="36"/>
      <c r="T14223" s="36"/>
      <c r="U14223" s="36"/>
      <c r="V14223" s="36"/>
    </row>
    <row r="14224" spans="11:22" x14ac:dyDescent="0.25">
      <c r="K14224" s="36"/>
      <c r="L14224" s="37"/>
      <c r="M14224" s="37"/>
      <c r="N14224" s="37"/>
      <c r="O14224" s="37"/>
      <c r="P14224" s="36"/>
      <c r="S14224" s="36"/>
      <c r="T14224" s="36"/>
      <c r="U14224" s="36"/>
      <c r="V14224" s="36"/>
    </row>
    <row r="14225" spans="11:22" x14ac:dyDescent="0.25">
      <c r="K14225" s="36"/>
      <c r="L14225" s="37"/>
      <c r="M14225" s="37"/>
      <c r="N14225" s="37"/>
      <c r="O14225" s="37"/>
      <c r="P14225" s="36"/>
      <c r="S14225" s="36"/>
      <c r="T14225" s="36"/>
      <c r="U14225" s="36"/>
      <c r="V14225" s="36"/>
    </row>
    <row r="14226" spans="11:22" x14ac:dyDescent="0.25">
      <c r="K14226" s="36"/>
      <c r="L14226" s="37"/>
      <c r="M14226" s="37"/>
      <c r="N14226" s="37"/>
      <c r="O14226" s="37"/>
      <c r="P14226" s="36"/>
      <c r="S14226" s="36"/>
      <c r="T14226" s="36"/>
      <c r="U14226" s="36"/>
      <c r="V14226" s="36"/>
    </row>
    <row r="14227" spans="11:22" x14ac:dyDescent="0.25">
      <c r="K14227" s="36"/>
      <c r="L14227" s="37"/>
      <c r="M14227" s="37"/>
      <c r="N14227" s="37"/>
      <c r="O14227" s="37"/>
      <c r="P14227" s="36"/>
      <c r="S14227" s="36"/>
      <c r="T14227" s="36"/>
      <c r="U14227" s="36"/>
      <c r="V14227" s="36"/>
    </row>
    <row r="14228" spans="11:22" x14ac:dyDescent="0.25">
      <c r="K14228" s="36"/>
      <c r="L14228" s="37"/>
      <c r="M14228" s="37"/>
      <c r="N14228" s="37"/>
      <c r="O14228" s="37"/>
      <c r="P14228" s="36"/>
      <c r="S14228" s="36"/>
      <c r="T14228" s="36"/>
      <c r="U14228" s="36"/>
      <c r="V14228" s="36"/>
    </row>
    <row r="14229" spans="11:22" x14ac:dyDescent="0.25">
      <c r="K14229" s="36"/>
      <c r="L14229" s="37"/>
      <c r="M14229" s="37"/>
      <c r="N14229" s="37"/>
      <c r="O14229" s="37"/>
      <c r="P14229" s="36"/>
      <c r="S14229" s="36"/>
      <c r="T14229" s="36"/>
      <c r="U14229" s="36"/>
      <c r="V14229" s="36"/>
    </row>
    <row r="14230" spans="11:22" x14ac:dyDescent="0.25">
      <c r="K14230" s="36"/>
      <c r="L14230" s="37"/>
      <c r="M14230" s="37"/>
      <c r="N14230" s="37"/>
      <c r="O14230" s="37"/>
      <c r="P14230" s="36"/>
      <c r="S14230" s="36"/>
      <c r="T14230" s="36"/>
      <c r="U14230" s="36"/>
      <c r="V14230" s="36"/>
    </row>
    <row r="14231" spans="11:22" x14ac:dyDescent="0.25">
      <c r="K14231" s="36"/>
      <c r="L14231" s="37"/>
      <c r="M14231" s="37"/>
      <c r="N14231" s="37"/>
      <c r="O14231" s="37"/>
      <c r="P14231" s="36"/>
      <c r="S14231" s="36"/>
      <c r="T14231" s="36"/>
      <c r="U14231" s="36"/>
      <c r="V14231" s="36"/>
    </row>
    <row r="14232" spans="11:22" x14ac:dyDescent="0.25">
      <c r="K14232" s="36"/>
      <c r="L14232" s="37"/>
      <c r="M14232" s="37"/>
      <c r="N14232" s="37"/>
      <c r="O14232" s="37"/>
      <c r="P14232" s="36"/>
      <c r="S14232" s="36"/>
      <c r="T14232" s="36"/>
      <c r="U14232" s="36"/>
      <c r="V14232" s="36"/>
    </row>
    <row r="14233" spans="11:22" x14ac:dyDescent="0.25">
      <c r="K14233" s="36"/>
      <c r="L14233" s="37"/>
      <c r="M14233" s="37"/>
      <c r="N14233" s="37"/>
      <c r="O14233" s="37"/>
      <c r="P14233" s="36"/>
      <c r="S14233" s="36"/>
      <c r="T14233" s="36"/>
      <c r="U14233" s="36"/>
      <c r="V14233" s="36"/>
    </row>
    <row r="14234" spans="11:22" x14ac:dyDescent="0.25">
      <c r="K14234" s="36"/>
      <c r="L14234" s="37"/>
      <c r="M14234" s="37"/>
      <c r="N14234" s="37"/>
      <c r="O14234" s="37"/>
      <c r="P14234" s="36"/>
      <c r="S14234" s="36"/>
      <c r="T14234" s="36"/>
      <c r="U14234" s="36"/>
      <c r="V14234" s="36"/>
    </row>
    <row r="14235" spans="11:22" x14ac:dyDescent="0.25">
      <c r="K14235" s="36"/>
      <c r="L14235" s="37"/>
      <c r="M14235" s="37"/>
      <c r="N14235" s="37"/>
      <c r="O14235" s="37"/>
      <c r="P14235" s="36"/>
      <c r="S14235" s="36"/>
      <c r="T14235" s="36"/>
      <c r="U14235" s="36"/>
      <c r="V14235" s="36"/>
    </row>
    <row r="14236" spans="11:22" x14ac:dyDescent="0.25">
      <c r="K14236" s="36"/>
      <c r="L14236" s="37"/>
      <c r="M14236" s="37"/>
      <c r="N14236" s="37"/>
      <c r="O14236" s="37"/>
      <c r="P14236" s="36"/>
      <c r="S14236" s="36"/>
      <c r="T14236" s="36"/>
      <c r="U14236" s="36"/>
      <c r="V14236" s="36"/>
    </row>
    <row r="14237" spans="11:22" x14ac:dyDescent="0.25">
      <c r="K14237" s="36"/>
      <c r="L14237" s="37"/>
      <c r="M14237" s="37"/>
      <c r="N14237" s="37"/>
      <c r="O14237" s="37"/>
      <c r="P14237" s="36"/>
      <c r="S14237" s="36"/>
      <c r="T14237" s="36"/>
      <c r="U14237" s="36"/>
      <c r="V14237" s="36"/>
    </row>
    <row r="14238" spans="11:22" x14ac:dyDescent="0.25">
      <c r="K14238" s="36"/>
      <c r="L14238" s="37"/>
      <c r="M14238" s="37"/>
      <c r="N14238" s="37"/>
      <c r="O14238" s="37"/>
      <c r="P14238" s="36"/>
      <c r="S14238" s="36"/>
      <c r="T14238" s="36"/>
      <c r="U14238" s="36"/>
      <c r="V14238" s="36"/>
    </row>
    <row r="14239" spans="11:22" x14ac:dyDescent="0.25">
      <c r="K14239" s="36"/>
      <c r="L14239" s="37"/>
      <c r="M14239" s="37"/>
      <c r="N14239" s="37"/>
      <c r="O14239" s="37"/>
      <c r="P14239" s="36"/>
      <c r="S14239" s="36"/>
      <c r="T14239" s="36"/>
      <c r="U14239" s="36"/>
      <c r="V14239" s="36"/>
    </row>
    <row r="14240" spans="11:22" x14ac:dyDescent="0.25">
      <c r="K14240" s="36"/>
      <c r="L14240" s="37"/>
      <c r="M14240" s="37"/>
      <c r="N14240" s="37"/>
      <c r="O14240" s="37"/>
      <c r="P14240" s="36"/>
      <c r="S14240" s="36"/>
      <c r="T14240" s="36"/>
      <c r="U14240" s="36"/>
      <c r="V14240" s="36"/>
    </row>
    <row r="14241" spans="11:22" x14ac:dyDescent="0.25">
      <c r="K14241" s="36"/>
      <c r="L14241" s="37"/>
      <c r="M14241" s="37"/>
      <c r="N14241" s="37"/>
      <c r="O14241" s="37"/>
      <c r="P14241" s="36"/>
      <c r="S14241" s="36"/>
      <c r="T14241" s="36"/>
      <c r="U14241" s="36"/>
      <c r="V14241" s="36"/>
    </row>
    <row r="14242" spans="11:22" x14ac:dyDescent="0.25">
      <c r="K14242" s="36"/>
      <c r="L14242" s="37"/>
      <c r="M14242" s="37"/>
      <c r="N14242" s="37"/>
      <c r="O14242" s="37"/>
      <c r="P14242" s="36"/>
      <c r="S14242" s="36"/>
      <c r="T14242" s="36"/>
      <c r="U14242" s="36"/>
      <c r="V14242" s="36"/>
    </row>
    <row r="14243" spans="11:22" x14ac:dyDescent="0.25">
      <c r="K14243" s="36"/>
      <c r="L14243" s="37"/>
      <c r="M14243" s="37"/>
      <c r="N14243" s="37"/>
      <c r="O14243" s="37"/>
      <c r="P14243" s="36"/>
      <c r="S14243" s="36"/>
      <c r="T14243" s="36"/>
      <c r="U14243" s="36"/>
      <c r="V14243" s="36"/>
    </row>
    <row r="14244" spans="11:22" x14ac:dyDescent="0.25">
      <c r="K14244" s="36"/>
      <c r="L14244" s="37"/>
      <c r="M14244" s="37"/>
      <c r="N14244" s="37"/>
      <c r="O14244" s="37"/>
      <c r="P14244" s="36"/>
      <c r="S14244" s="36"/>
      <c r="T14244" s="36"/>
      <c r="U14244" s="36"/>
      <c r="V14244" s="36"/>
    </row>
    <row r="14245" spans="11:22" x14ac:dyDescent="0.25">
      <c r="K14245" s="36"/>
      <c r="L14245" s="37"/>
      <c r="M14245" s="37"/>
      <c r="N14245" s="37"/>
      <c r="O14245" s="37"/>
      <c r="P14245" s="36"/>
      <c r="S14245" s="36"/>
      <c r="T14245" s="36"/>
      <c r="U14245" s="36"/>
      <c r="V14245" s="36"/>
    </row>
    <row r="14246" spans="11:22" x14ac:dyDescent="0.25">
      <c r="K14246" s="36"/>
      <c r="L14246" s="37"/>
      <c r="M14246" s="37"/>
      <c r="N14246" s="37"/>
      <c r="O14246" s="37"/>
      <c r="P14246" s="36"/>
      <c r="S14246" s="36"/>
      <c r="T14246" s="36"/>
      <c r="U14246" s="36"/>
      <c r="V14246" s="36"/>
    </row>
    <row r="14247" spans="11:22" x14ac:dyDescent="0.25">
      <c r="K14247" s="36"/>
      <c r="L14247" s="37"/>
      <c r="M14247" s="37"/>
      <c r="N14247" s="37"/>
      <c r="O14247" s="37"/>
      <c r="P14247" s="36"/>
      <c r="S14247" s="36"/>
      <c r="T14247" s="36"/>
      <c r="U14247" s="36"/>
      <c r="V14247" s="36"/>
    </row>
    <row r="14248" spans="11:22" x14ac:dyDescent="0.25">
      <c r="K14248" s="36"/>
      <c r="L14248" s="37"/>
      <c r="M14248" s="37"/>
      <c r="N14248" s="37"/>
      <c r="O14248" s="37"/>
      <c r="P14248" s="36"/>
      <c r="S14248" s="36"/>
      <c r="T14248" s="36"/>
      <c r="U14248" s="36"/>
      <c r="V14248" s="36"/>
    </row>
    <row r="14249" spans="11:22" x14ac:dyDescent="0.25">
      <c r="K14249" s="36"/>
      <c r="L14249" s="37"/>
      <c r="M14249" s="37"/>
      <c r="N14249" s="37"/>
      <c r="O14249" s="37"/>
      <c r="P14249" s="36"/>
      <c r="S14249" s="36"/>
      <c r="T14249" s="36"/>
      <c r="U14249" s="36"/>
      <c r="V14249" s="36"/>
    </row>
    <row r="14250" spans="11:22" x14ac:dyDescent="0.25">
      <c r="K14250" s="36"/>
      <c r="L14250" s="37"/>
      <c r="M14250" s="37"/>
      <c r="N14250" s="37"/>
      <c r="O14250" s="37"/>
      <c r="P14250" s="36"/>
      <c r="S14250" s="36"/>
      <c r="T14250" s="36"/>
      <c r="U14250" s="36"/>
      <c r="V14250" s="36"/>
    </row>
    <row r="14251" spans="11:22" x14ac:dyDescent="0.25">
      <c r="K14251" s="36"/>
      <c r="L14251" s="37"/>
      <c r="M14251" s="37"/>
      <c r="N14251" s="37"/>
      <c r="O14251" s="37"/>
      <c r="P14251" s="36"/>
      <c r="S14251" s="36"/>
      <c r="T14251" s="36"/>
      <c r="U14251" s="36"/>
      <c r="V14251" s="36"/>
    </row>
    <row r="14252" spans="11:22" x14ac:dyDescent="0.25">
      <c r="K14252" s="36"/>
      <c r="L14252" s="37"/>
      <c r="M14252" s="37"/>
      <c r="N14252" s="37"/>
      <c r="O14252" s="37"/>
      <c r="P14252" s="36"/>
      <c r="S14252" s="36"/>
      <c r="T14252" s="36"/>
      <c r="U14252" s="36"/>
      <c r="V14252" s="36"/>
    </row>
    <row r="14253" spans="11:22" x14ac:dyDescent="0.25">
      <c r="K14253" s="36"/>
      <c r="L14253" s="37"/>
      <c r="M14253" s="37"/>
      <c r="N14253" s="37"/>
      <c r="O14253" s="37"/>
      <c r="P14253" s="36"/>
      <c r="S14253" s="36"/>
      <c r="T14253" s="36"/>
      <c r="U14253" s="36"/>
      <c r="V14253" s="36"/>
    </row>
    <row r="14254" spans="11:22" x14ac:dyDescent="0.25">
      <c r="K14254" s="36"/>
      <c r="L14254" s="37"/>
      <c r="M14254" s="37"/>
      <c r="N14254" s="37"/>
      <c r="O14254" s="37"/>
      <c r="P14254" s="36"/>
      <c r="S14254" s="36"/>
      <c r="T14254" s="36"/>
      <c r="U14254" s="36"/>
      <c r="V14254" s="36"/>
    </row>
    <row r="14255" spans="11:22" x14ac:dyDescent="0.25">
      <c r="K14255" s="36"/>
      <c r="L14255" s="37"/>
      <c r="M14255" s="37"/>
      <c r="N14255" s="37"/>
      <c r="O14255" s="37"/>
      <c r="P14255" s="36"/>
      <c r="S14255" s="36"/>
      <c r="T14255" s="36"/>
      <c r="U14255" s="36"/>
      <c r="V14255" s="36"/>
    </row>
    <row r="14256" spans="11:22" x14ac:dyDescent="0.25">
      <c r="K14256" s="36"/>
      <c r="L14256" s="37"/>
      <c r="M14256" s="37"/>
      <c r="N14256" s="37"/>
      <c r="O14256" s="37"/>
      <c r="P14256" s="36"/>
      <c r="S14256" s="36"/>
      <c r="T14256" s="36"/>
      <c r="U14256" s="36"/>
      <c r="V14256" s="36"/>
    </row>
    <row r="14257" spans="11:22" x14ac:dyDescent="0.25">
      <c r="K14257" s="36"/>
      <c r="L14257" s="37"/>
      <c r="M14257" s="37"/>
      <c r="N14257" s="37"/>
      <c r="O14257" s="37"/>
      <c r="P14257" s="36"/>
      <c r="S14257" s="36"/>
      <c r="T14257" s="36"/>
      <c r="U14257" s="36"/>
      <c r="V14257" s="36"/>
    </row>
    <row r="14258" spans="11:22" x14ac:dyDescent="0.25">
      <c r="K14258" s="36"/>
      <c r="L14258" s="37"/>
      <c r="M14258" s="37"/>
      <c r="N14258" s="37"/>
      <c r="O14258" s="37"/>
      <c r="P14258" s="36"/>
      <c r="S14258" s="36"/>
      <c r="T14258" s="36"/>
      <c r="U14258" s="36"/>
      <c r="V14258" s="36"/>
    </row>
    <row r="14259" spans="11:22" x14ac:dyDescent="0.25">
      <c r="K14259" s="36"/>
      <c r="L14259" s="37"/>
      <c r="M14259" s="37"/>
      <c r="N14259" s="37"/>
      <c r="O14259" s="37"/>
      <c r="P14259" s="36"/>
      <c r="S14259" s="36"/>
      <c r="T14259" s="36"/>
      <c r="U14259" s="36"/>
      <c r="V14259" s="36"/>
    </row>
    <row r="14260" spans="11:22" x14ac:dyDescent="0.25">
      <c r="K14260" s="36"/>
      <c r="L14260" s="37"/>
      <c r="M14260" s="37"/>
      <c r="N14260" s="37"/>
      <c r="O14260" s="37"/>
      <c r="P14260" s="36"/>
      <c r="S14260" s="36"/>
      <c r="T14260" s="36"/>
      <c r="U14260" s="36"/>
      <c r="V14260" s="36"/>
    </row>
    <row r="14261" spans="11:22" x14ac:dyDescent="0.25">
      <c r="K14261" s="36"/>
      <c r="L14261" s="37"/>
      <c r="M14261" s="37"/>
      <c r="N14261" s="37"/>
      <c r="O14261" s="37"/>
      <c r="P14261" s="36"/>
      <c r="S14261" s="36"/>
      <c r="T14261" s="36"/>
      <c r="U14261" s="36"/>
      <c r="V14261" s="36"/>
    </row>
    <row r="14262" spans="11:22" x14ac:dyDescent="0.25">
      <c r="K14262" s="36"/>
      <c r="L14262" s="37"/>
      <c r="M14262" s="37"/>
      <c r="N14262" s="37"/>
      <c r="O14262" s="37"/>
      <c r="P14262" s="36"/>
      <c r="S14262" s="36"/>
      <c r="T14262" s="36"/>
      <c r="U14262" s="36"/>
      <c r="V14262" s="36"/>
    </row>
    <row r="14263" spans="11:22" x14ac:dyDescent="0.25">
      <c r="K14263" s="36"/>
      <c r="L14263" s="37"/>
      <c r="M14263" s="37"/>
      <c r="N14263" s="37"/>
      <c r="O14263" s="37"/>
      <c r="P14263" s="36"/>
      <c r="S14263" s="36"/>
      <c r="T14263" s="36"/>
      <c r="U14263" s="36"/>
      <c r="V14263" s="36"/>
    </row>
    <row r="14264" spans="11:22" x14ac:dyDescent="0.25">
      <c r="K14264" s="36"/>
      <c r="L14264" s="37"/>
      <c r="M14264" s="37"/>
      <c r="N14264" s="37"/>
      <c r="O14264" s="37"/>
      <c r="P14264" s="36"/>
      <c r="S14264" s="36"/>
      <c r="T14264" s="36"/>
      <c r="U14264" s="36"/>
      <c r="V14264" s="36"/>
    </row>
    <row r="14265" spans="11:22" x14ac:dyDescent="0.25">
      <c r="K14265" s="36"/>
      <c r="L14265" s="37"/>
      <c r="M14265" s="37"/>
      <c r="N14265" s="37"/>
      <c r="O14265" s="37"/>
      <c r="P14265" s="36"/>
      <c r="S14265" s="36"/>
      <c r="T14265" s="36"/>
      <c r="U14265" s="36"/>
      <c r="V14265" s="36"/>
    </row>
    <row r="14266" spans="11:22" x14ac:dyDescent="0.25">
      <c r="K14266" s="36"/>
      <c r="L14266" s="37"/>
      <c r="M14266" s="37"/>
      <c r="N14266" s="37"/>
      <c r="O14266" s="37"/>
      <c r="P14266" s="36"/>
      <c r="S14266" s="36"/>
      <c r="T14266" s="36"/>
      <c r="U14266" s="36"/>
      <c r="V14266" s="36"/>
    </row>
    <row r="14267" spans="11:22" x14ac:dyDescent="0.25">
      <c r="K14267" s="36"/>
      <c r="L14267" s="37"/>
      <c r="M14267" s="37"/>
      <c r="N14267" s="37"/>
      <c r="O14267" s="37"/>
      <c r="P14267" s="36"/>
      <c r="S14267" s="36"/>
      <c r="T14267" s="36"/>
      <c r="U14267" s="36"/>
      <c r="V14267" s="36"/>
    </row>
    <row r="14268" spans="11:22" x14ac:dyDescent="0.25">
      <c r="K14268" s="36"/>
      <c r="L14268" s="37"/>
      <c r="M14268" s="37"/>
      <c r="N14268" s="37"/>
      <c r="O14268" s="37"/>
      <c r="P14268" s="36"/>
      <c r="S14268" s="36"/>
      <c r="T14268" s="36"/>
      <c r="U14268" s="36"/>
      <c r="V14268" s="36"/>
    </row>
    <row r="14269" spans="11:22" x14ac:dyDescent="0.25">
      <c r="K14269" s="36"/>
      <c r="L14269" s="37"/>
      <c r="M14269" s="37"/>
      <c r="N14269" s="37"/>
      <c r="O14269" s="37"/>
      <c r="P14269" s="36"/>
      <c r="S14269" s="36"/>
      <c r="T14269" s="36"/>
      <c r="U14269" s="36"/>
      <c r="V14269" s="36"/>
    </row>
    <row r="14270" spans="11:22" x14ac:dyDescent="0.25">
      <c r="K14270" s="36"/>
      <c r="L14270" s="37"/>
      <c r="M14270" s="37"/>
      <c r="N14270" s="37"/>
      <c r="O14270" s="37"/>
      <c r="P14270" s="36"/>
      <c r="S14270" s="36"/>
      <c r="T14270" s="36"/>
      <c r="U14270" s="36"/>
      <c r="V14270" s="36"/>
    </row>
    <row r="14271" spans="11:22" x14ac:dyDescent="0.25">
      <c r="K14271" s="36"/>
      <c r="L14271" s="37"/>
      <c r="M14271" s="37"/>
      <c r="N14271" s="37"/>
      <c r="O14271" s="37"/>
      <c r="P14271" s="36"/>
      <c r="S14271" s="36"/>
      <c r="T14271" s="36"/>
      <c r="U14271" s="36"/>
      <c r="V14271" s="36"/>
    </row>
    <row r="14272" spans="11:22" x14ac:dyDescent="0.25">
      <c r="K14272" s="36"/>
      <c r="L14272" s="37"/>
      <c r="M14272" s="37"/>
      <c r="N14272" s="37"/>
      <c r="O14272" s="37"/>
      <c r="P14272" s="36"/>
      <c r="S14272" s="36"/>
      <c r="T14272" s="36"/>
      <c r="U14272" s="36"/>
      <c r="V14272" s="36"/>
    </row>
    <row r="14273" spans="11:22" x14ac:dyDescent="0.25">
      <c r="K14273" s="36"/>
      <c r="L14273" s="37"/>
      <c r="M14273" s="37"/>
      <c r="N14273" s="37"/>
      <c r="O14273" s="37"/>
      <c r="P14273" s="36"/>
      <c r="S14273" s="36"/>
      <c r="T14273" s="36"/>
      <c r="U14273" s="36"/>
      <c r="V14273" s="36"/>
    </row>
    <row r="14274" spans="11:22" x14ac:dyDescent="0.25">
      <c r="K14274" s="36"/>
      <c r="L14274" s="37"/>
      <c r="M14274" s="37"/>
      <c r="N14274" s="37"/>
      <c r="O14274" s="37"/>
      <c r="P14274" s="36"/>
      <c r="S14274" s="36"/>
      <c r="T14274" s="36"/>
      <c r="U14274" s="36"/>
      <c r="V14274" s="36"/>
    </row>
    <row r="14275" spans="11:22" x14ac:dyDescent="0.25">
      <c r="K14275" s="36"/>
      <c r="L14275" s="37"/>
      <c r="M14275" s="37"/>
      <c r="N14275" s="37"/>
      <c r="O14275" s="37"/>
      <c r="P14275" s="36"/>
      <c r="S14275" s="36"/>
      <c r="T14275" s="36"/>
      <c r="U14275" s="36"/>
      <c r="V14275" s="36"/>
    </row>
    <row r="14276" spans="11:22" x14ac:dyDescent="0.25">
      <c r="K14276" s="36"/>
      <c r="L14276" s="37"/>
      <c r="M14276" s="37"/>
      <c r="N14276" s="37"/>
      <c r="O14276" s="37"/>
      <c r="P14276" s="36"/>
      <c r="S14276" s="36"/>
      <c r="T14276" s="36"/>
      <c r="U14276" s="36"/>
      <c r="V14276" s="36"/>
    </row>
    <row r="14277" spans="11:22" x14ac:dyDescent="0.25">
      <c r="K14277" s="36"/>
      <c r="L14277" s="37"/>
      <c r="M14277" s="37"/>
      <c r="N14277" s="37"/>
      <c r="O14277" s="37"/>
      <c r="P14277" s="36"/>
      <c r="S14277" s="36"/>
      <c r="T14277" s="36"/>
      <c r="U14277" s="36"/>
      <c r="V14277" s="36"/>
    </row>
    <row r="14278" spans="11:22" x14ac:dyDescent="0.25">
      <c r="K14278" s="36"/>
      <c r="L14278" s="37"/>
      <c r="M14278" s="37"/>
      <c r="N14278" s="37"/>
      <c r="O14278" s="37"/>
      <c r="P14278" s="36"/>
      <c r="S14278" s="36"/>
      <c r="T14278" s="36"/>
      <c r="U14278" s="36"/>
      <c r="V14278" s="36"/>
    </row>
    <row r="14279" spans="11:22" x14ac:dyDescent="0.25">
      <c r="K14279" s="36"/>
      <c r="L14279" s="37"/>
      <c r="M14279" s="37"/>
      <c r="N14279" s="37"/>
      <c r="O14279" s="37"/>
      <c r="P14279" s="36"/>
      <c r="S14279" s="36"/>
      <c r="T14279" s="36"/>
      <c r="U14279" s="36"/>
      <c r="V14279" s="36"/>
    </row>
    <row r="14280" spans="11:22" x14ac:dyDescent="0.25">
      <c r="K14280" s="36"/>
      <c r="L14280" s="37"/>
      <c r="M14280" s="37"/>
      <c r="N14280" s="37"/>
      <c r="O14280" s="37"/>
      <c r="P14280" s="36"/>
      <c r="S14280" s="36"/>
      <c r="T14280" s="36"/>
      <c r="U14280" s="36"/>
      <c r="V14280" s="36"/>
    </row>
    <row r="14281" spans="11:22" x14ac:dyDescent="0.25">
      <c r="K14281" s="36"/>
      <c r="L14281" s="37"/>
      <c r="M14281" s="37"/>
      <c r="N14281" s="37"/>
      <c r="O14281" s="37"/>
      <c r="P14281" s="36"/>
      <c r="S14281" s="36"/>
      <c r="T14281" s="36"/>
      <c r="U14281" s="36"/>
      <c r="V14281" s="36"/>
    </row>
    <row r="14282" spans="11:22" x14ac:dyDescent="0.25">
      <c r="K14282" s="36"/>
      <c r="L14282" s="37"/>
      <c r="M14282" s="37"/>
      <c r="N14282" s="37"/>
      <c r="O14282" s="37"/>
      <c r="P14282" s="36"/>
      <c r="S14282" s="36"/>
      <c r="T14282" s="36"/>
      <c r="U14282" s="36"/>
      <c r="V14282" s="36"/>
    </row>
    <row r="14283" spans="11:22" x14ac:dyDescent="0.25">
      <c r="K14283" s="36"/>
      <c r="L14283" s="37"/>
      <c r="M14283" s="37"/>
      <c r="N14283" s="37"/>
      <c r="O14283" s="37"/>
      <c r="P14283" s="36"/>
      <c r="S14283" s="36"/>
      <c r="T14283" s="36"/>
      <c r="U14283" s="36"/>
      <c r="V14283" s="36"/>
    </row>
    <row r="14284" spans="11:22" x14ac:dyDescent="0.25">
      <c r="K14284" s="36"/>
      <c r="L14284" s="37"/>
      <c r="M14284" s="37"/>
      <c r="N14284" s="37"/>
      <c r="O14284" s="37"/>
      <c r="P14284" s="36"/>
      <c r="S14284" s="36"/>
      <c r="T14284" s="36"/>
      <c r="U14284" s="36"/>
      <c r="V14284" s="36"/>
    </row>
    <row r="14285" spans="11:22" x14ac:dyDescent="0.25">
      <c r="K14285" s="36"/>
      <c r="L14285" s="37"/>
      <c r="M14285" s="37"/>
      <c r="N14285" s="37"/>
      <c r="O14285" s="37"/>
      <c r="P14285" s="36"/>
      <c r="S14285" s="36"/>
      <c r="T14285" s="36"/>
      <c r="U14285" s="36"/>
      <c r="V14285" s="36"/>
    </row>
    <row r="14286" spans="11:22" x14ac:dyDescent="0.25">
      <c r="K14286" s="36"/>
      <c r="L14286" s="37"/>
      <c r="M14286" s="37"/>
      <c r="N14286" s="37"/>
      <c r="O14286" s="37"/>
      <c r="P14286" s="36"/>
      <c r="S14286" s="36"/>
      <c r="T14286" s="36"/>
      <c r="U14286" s="36"/>
      <c r="V14286" s="36"/>
    </row>
    <row r="14287" spans="11:22" x14ac:dyDescent="0.25">
      <c r="K14287" s="36"/>
      <c r="L14287" s="37"/>
      <c r="M14287" s="37"/>
      <c r="N14287" s="37"/>
      <c r="O14287" s="37"/>
      <c r="P14287" s="36"/>
      <c r="S14287" s="36"/>
      <c r="T14287" s="36"/>
      <c r="U14287" s="36"/>
      <c r="V14287" s="36"/>
    </row>
    <row r="14288" spans="11:22" x14ac:dyDescent="0.25">
      <c r="K14288" s="36"/>
      <c r="L14288" s="37"/>
      <c r="M14288" s="37"/>
      <c r="N14288" s="37"/>
      <c r="O14288" s="37"/>
      <c r="P14288" s="36"/>
      <c r="S14288" s="36"/>
      <c r="T14288" s="36"/>
      <c r="U14288" s="36"/>
      <c r="V14288" s="36"/>
    </row>
    <row r="14289" spans="11:22" x14ac:dyDescent="0.25">
      <c r="K14289" s="36"/>
      <c r="L14289" s="37"/>
      <c r="M14289" s="37"/>
      <c r="N14289" s="37"/>
      <c r="O14289" s="37"/>
      <c r="P14289" s="36"/>
      <c r="S14289" s="36"/>
      <c r="T14289" s="36"/>
      <c r="U14289" s="36"/>
      <c r="V14289" s="36"/>
    </row>
    <row r="14290" spans="11:22" x14ac:dyDescent="0.25">
      <c r="K14290" s="36"/>
      <c r="L14290" s="37"/>
      <c r="M14290" s="37"/>
      <c r="N14290" s="37"/>
      <c r="O14290" s="37"/>
      <c r="P14290" s="36"/>
      <c r="S14290" s="36"/>
      <c r="T14290" s="36"/>
      <c r="U14290" s="36"/>
      <c r="V14290" s="36"/>
    </row>
    <row r="14291" spans="11:22" x14ac:dyDescent="0.25">
      <c r="K14291" s="36"/>
      <c r="L14291" s="37"/>
      <c r="M14291" s="37"/>
      <c r="N14291" s="37"/>
      <c r="O14291" s="37"/>
      <c r="P14291" s="36"/>
      <c r="S14291" s="36"/>
      <c r="T14291" s="36"/>
      <c r="U14291" s="36"/>
      <c r="V14291" s="36"/>
    </row>
    <row r="14292" spans="11:22" x14ac:dyDescent="0.25">
      <c r="K14292" s="36"/>
      <c r="L14292" s="37"/>
      <c r="M14292" s="37"/>
      <c r="N14292" s="37"/>
      <c r="O14292" s="37"/>
      <c r="P14292" s="36"/>
      <c r="S14292" s="36"/>
      <c r="T14292" s="36"/>
      <c r="U14292" s="36"/>
      <c r="V14292" s="36"/>
    </row>
    <row r="14293" spans="11:22" x14ac:dyDescent="0.25">
      <c r="K14293" s="36"/>
      <c r="L14293" s="37"/>
      <c r="M14293" s="37"/>
      <c r="N14293" s="37"/>
      <c r="O14293" s="37"/>
      <c r="P14293" s="36"/>
      <c r="S14293" s="36"/>
      <c r="T14293" s="36"/>
      <c r="U14293" s="36"/>
      <c r="V14293" s="36"/>
    </row>
    <row r="14294" spans="11:22" x14ac:dyDescent="0.25">
      <c r="K14294" s="36"/>
      <c r="L14294" s="37"/>
      <c r="M14294" s="37"/>
      <c r="N14294" s="37"/>
      <c r="O14294" s="37"/>
      <c r="P14294" s="36"/>
      <c r="S14294" s="36"/>
      <c r="T14294" s="36"/>
      <c r="U14294" s="36"/>
      <c r="V14294" s="36"/>
    </row>
    <row r="14295" spans="11:22" x14ac:dyDescent="0.25">
      <c r="K14295" s="36"/>
      <c r="L14295" s="37"/>
      <c r="M14295" s="37"/>
      <c r="N14295" s="37"/>
      <c r="O14295" s="37"/>
      <c r="P14295" s="36"/>
      <c r="S14295" s="36"/>
      <c r="T14295" s="36"/>
      <c r="U14295" s="36"/>
      <c r="V14295" s="36"/>
    </row>
    <row r="14296" spans="11:22" x14ac:dyDescent="0.25">
      <c r="K14296" s="36"/>
      <c r="L14296" s="37"/>
      <c r="M14296" s="37"/>
      <c r="N14296" s="37"/>
      <c r="O14296" s="37"/>
      <c r="P14296" s="36"/>
      <c r="S14296" s="36"/>
      <c r="T14296" s="36"/>
      <c r="U14296" s="36"/>
      <c r="V14296" s="36"/>
    </row>
    <row r="14297" spans="11:22" x14ac:dyDescent="0.25">
      <c r="K14297" s="36"/>
      <c r="L14297" s="37"/>
      <c r="M14297" s="37"/>
      <c r="N14297" s="37"/>
      <c r="O14297" s="37"/>
      <c r="P14297" s="36"/>
      <c r="S14297" s="36"/>
      <c r="T14297" s="36"/>
      <c r="U14297" s="36"/>
      <c r="V14297" s="36"/>
    </row>
    <row r="14298" spans="11:22" x14ac:dyDescent="0.25">
      <c r="K14298" s="36"/>
      <c r="L14298" s="37"/>
      <c r="M14298" s="37"/>
      <c r="N14298" s="37"/>
      <c r="O14298" s="37"/>
      <c r="P14298" s="36"/>
      <c r="S14298" s="36"/>
      <c r="T14298" s="36"/>
      <c r="U14298" s="36"/>
      <c r="V14298" s="36"/>
    </row>
    <row r="14299" spans="11:22" x14ac:dyDescent="0.25">
      <c r="K14299" s="36"/>
      <c r="L14299" s="37"/>
      <c r="M14299" s="37"/>
      <c r="N14299" s="37"/>
      <c r="O14299" s="37"/>
      <c r="P14299" s="36"/>
      <c r="S14299" s="36"/>
      <c r="T14299" s="36"/>
      <c r="U14299" s="36"/>
      <c r="V14299" s="36"/>
    </row>
    <row r="14300" spans="11:22" x14ac:dyDescent="0.25">
      <c r="K14300" s="36"/>
      <c r="L14300" s="37"/>
      <c r="M14300" s="37"/>
      <c r="N14300" s="37"/>
      <c r="O14300" s="37"/>
      <c r="P14300" s="36"/>
      <c r="S14300" s="36"/>
      <c r="T14300" s="36"/>
      <c r="U14300" s="36"/>
      <c r="V14300" s="36"/>
    </row>
    <row r="14301" spans="11:22" x14ac:dyDescent="0.25">
      <c r="K14301" s="36"/>
      <c r="L14301" s="37"/>
      <c r="M14301" s="37"/>
      <c r="N14301" s="37"/>
      <c r="O14301" s="37"/>
      <c r="P14301" s="36"/>
      <c r="S14301" s="36"/>
      <c r="T14301" s="36"/>
      <c r="U14301" s="36"/>
      <c r="V14301" s="36"/>
    </row>
    <row r="14302" spans="11:22" x14ac:dyDescent="0.25">
      <c r="K14302" s="36"/>
      <c r="L14302" s="37"/>
      <c r="M14302" s="37"/>
      <c r="N14302" s="37"/>
      <c r="O14302" s="37"/>
      <c r="P14302" s="36"/>
      <c r="S14302" s="36"/>
      <c r="T14302" s="36"/>
      <c r="U14302" s="36"/>
      <c r="V14302" s="36"/>
    </row>
    <row r="14303" spans="11:22" x14ac:dyDescent="0.25">
      <c r="K14303" s="36"/>
      <c r="L14303" s="37"/>
      <c r="M14303" s="37"/>
      <c r="N14303" s="37"/>
      <c r="O14303" s="37"/>
      <c r="P14303" s="36"/>
      <c r="S14303" s="36"/>
      <c r="T14303" s="36"/>
      <c r="U14303" s="36"/>
      <c r="V14303" s="36"/>
    </row>
    <row r="14304" spans="11:22" x14ac:dyDescent="0.25">
      <c r="K14304" s="36"/>
      <c r="L14304" s="37"/>
      <c r="M14304" s="37"/>
      <c r="N14304" s="37"/>
      <c r="O14304" s="37"/>
      <c r="P14304" s="36"/>
      <c r="S14304" s="36"/>
      <c r="T14304" s="36"/>
      <c r="U14304" s="36"/>
      <c r="V14304" s="36"/>
    </row>
    <row r="14305" spans="11:22" x14ac:dyDescent="0.25">
      <c r="K14305" s="36"/>
      <c r="L14305" s="37"/>
      <c r="M14305" s="37"/>
      <c r="N14305" s="37"/>
      <c r="O14305" s="37"/>
      <c r="P14305" s="36"/>
      <c r="S14305" s="36"/>
      <c r="T14305" s="36"/>
      <c r="U14305" s="36"/>
      <c r="V14305" s="36"/>
    </row>
    <row r="14306" spans="11:22" x14ac:dyDescent="0.25">
      <c r="K14306" s="36"/>
      <c r="L14306" s="37"/>
      <c r="M14306" s="37"/>
      <c r="N14306" s="37"/>
      <c r="O14306" s="37"/>
      <c r="P14306" s="36"/>
      <c r="S14306" s="36"/>
      <c r="T14306" s="36"/>
      <c r="U14306" s="36"/>
      <c r="V14306" s="36"/>
    </row>
    <row r="14307" spans="11:22" x14ac:dyDescent="0.25">
      <c r="K14307" s="36"/>
      <c r="L14307" s="37"/>
      <c r="M14307" s="37"/>
      <c r="N14307" s="37"/>
      <c r="O14307" s="37"/>
      <c r="P14307" s="36"/>
      <c r="S14307" s="36"/>
      <c r="T14307" s="36"/>
      <c r="U14307" s="36"/>
      <c r="V14307" s="36"/>
    </row>
    <row r="14308" spans="11:22" x14ac:dyDescent="0.25">
      <c r="K14308" s="36"/>
      <c r="L14308" s="37"/>
      <c r="M14308" s="37"/>
      <c r="N14308" s="37"/>
      <c r="O14308" s="37"/>
      <c r="P14308" s="36"/>
      <c r="S14308" s="36"/>
      <c r="T14308" s="36"/>
      <c r="U14308" s="36"/>
      <c r="V14308" s="36"/>
    </row>
    <row r="14309" spans="11:22" x14ac:dyDescent="0.25">
      <c r="K14309" s="36"/>
      <c r="L14309" s="37"/>
      <c r="M14309" s="37"/>
      <c r="N14309" s="37"/>
      <c r="O14309" s="37"/>
      <c r="P14309" s="36"/>
      <c r="S14309" s="36"/>
      <c r="T14309" s="36"/>
      <c r="U14309" s="36"/>
      <c r="V14309" s="36"/>
    </row>
    <row r="14310" spans="11:22" x14ac:dyDescent="0.25">
      <c r="K14310" s="36"/>
      <c r="L14310" s="37"/>
      <c r="M14310" s="37"/>
      <c r="N14310" s="37"/>
      <c r="O14310" s="37"/>
      <c r="P14310" s="36"/>
      <c r="S14310" s="36"/>
      <c r="T14310" s="36"/>
      <c r="U14310" s="36"/>
      <c r="V14310" s="36"/>
    </row>
    <row r="14311" spans="11:22" x14ac:dyDescent="0.25">
      <c r="K14311" s="36"/>
      <c r="L14311" s="37"/>
      <c r="M14311" s="37"/>
      <c r="N14311" s="37"/>
      <c r="O14311" s="37"/>
      <c r="P14311" s="36"/>
      <c r="S14311" s="36"/>
      <c r="T14311" s="36"/>
      <c r="U14311" s="36"/>
      <c r="V14311" s="36"/>
    </row>
    <row r="14312" spans="11:22" x14ac:dyDescent="0.25">
      <c r="K14312" s="36"/>
      <c r="L14312" s="37"/>
      <c r="M14312" s="37"/>
      <c r="N14312" s="37"/>
      <c r="O14312" s="37"/>
      <c r="P14312" s="36"/>
      <c r="S14312" s="36"/>
      <c r="T14312" s="36"/>
      <c r="U14312" s="36"/>
      <c r="V14312" s="36"/>
    </row>
    <row r="14313" spans="11:22" x14ac:dyDescent="0.25">
      <c r="K14313" s="36"/>
      <c r="L14313" s="37"/>
      <c r="M14313" s="37"/>
      <c r="N14313" s="37"/>
      <c r="O14313" s="37"/>
      <c r="P14313" s="36"/>
      <c r="S14313" s="36"/>
      <c r="T14313" s="36"/>
      <c r="U14313" s="36"/>
      <c r="V14313" s="36"/>
    </row>
    <row r="14314" spans="11:22" x14ac:dyDescent="0.25">
      <c r="K14314" s="36"/>
      <c r="L14314" s="37"/>
      <c r="M14314" s="37"/>
      <c r="N14314" s="37"/>
      <c r="O14314" s="37"/>
      <c r="P14314" s="36"/>
      <c r="S14314" s="36"/>
      <c r="T14314" s="36"/>
      <c r="U14314" s="36"/>
      <c r="V14314" s="36"/>
    </row>
    <row r="14315" spans="11:22" x14ac:dyDescent="0.25">
      <c r="K14315" s="36"/>
      <c r="L14315" s="37"/>
      <c r="M14315" s="37"/>
      <c r="N14315" s="37"/>
      <c r="O14315" s="37"/>
      <c r="P14315" s="36"/>
      <c r="S14315" s="36"/>
      <c r="T14315" s="36"/>
      <c r="U14315" s="36"/>
      <c r="V14315" s="36"/>
    </row>
    <row r="14316" spans="11:22" x14ac:dyDescent="0.25">
      <c r="K14316" s="36"/>
      <c r="L14316" s="37"/>
      <c r="M14316" s="37"/>
      <c r="N14316" s="37"/>
      <c r="O14316" s="37"/>
      <c r="P14316" s="36"/>
      <c r="S14316" s="36"/>
      <c r="T14316" s="36"/>
      <c r="U14316" s="36"/>
      <c r="V14316" s="36"/>
    </row>
    <row r="14317" spans="11:22" x14ac:dyDescent="0.25">
      <c r="K14317" s="36"/>
      <c r="L14317" s="37"/>
      <c r="M14317" s="37"/>
      <c r="N14317" s="37"/>
      <c r="O14317" s="37"/>
      <c r="P14317" s="36"/>
      <c r="S14317" s="36"/>
      <c r="T14317" s="36"/>
      <c r="U14317" s="36"/>
      <c r="V14317" s="36"/>
    </row>
    <row r="14318" spans="11:22" x14ac:dyDescent="0.25">
      <c r="K14318" s="36"/>
      <c r="L14318" s="37"/>
      <c r="M14318" s="37"/>
      <c r="N14318" s="37"/>
      <c r="O14318" s="37"/>
      <c r="P14318" s="36"/>
      <c r="S14318" s="36"/>
      <c r="T14318" s="36"/>
      <c r="U14318" s="36"/>
      <c r="V14318" s="36"/>
    </row>
    <row r="14319" spans="11:22" x14ac:dyDescent="0.25">
      <c r="K14319" s="36"/>
      <c r="L14319" s="37"/>
      <c r="M14319" s="37"/>
      <c r="N14319" s="37"/>
      <c r="O14319" s="37"/>
      <c r="P14319" s="36"/>
      <c r="S14319" s="36"/>
      <c r="T14319" s="36"/>
      <c r="U14319" s="36"/>
      <c r="V14319" s="36"/>
    </row>
    <row r="14320" spans="11:22" x14ac:dyDescent="0.25">
      <c r="K14320" s="36"/>
      <c r="L14320" s="37"/>
      <c r="M14320" s="37"/>
      <c r="N14320" s="37"/>
      <c r="O14320" s="37"/>
      <c r="P14320" s="36"/>
      <c r="S14320" s="36"/>
      <c r="T14320" s="36"/>
      <c r="U14320" s="36"/>
      <c r="V14320" s="36"/>
    </row>
    <row r="14321" spans="11:22" x14ac:dyDescent="0.25">
      <c r="K14321" s="36"/>
      <c r="L14321" s="37"/>
      <c r="M14321" s="37"/>
      <c r="N14321" s="37"/>
      <c r="O14321" s="37"/>
      <c r="P14321" s="36"/>
      <c r="S14321" s="36"/>
      <c r="T14321" s="36"/>
      <c r="U14321" s="36"/>
      <c r="V14321" s="36"/>
    </row>
    <row r="14322" spans="11:22" x14ac:dyDescent="0.25">
      <c r="K14322" s="36"/>
      <c r="L14322" s="37"/>
      <c r="M14322" s="37"/>
      <c r="N14322" s="37"/>
      <c r="O14322" s="37"/>
      <c r="P14322" s="36"/>
      <c r="S14322" s="36"/>
      <c r="T14322" s="36"/>
      <c r="U14322" s="36"/>
      <c r="V14322" s="36"/>
    </row>
    <row r="14323" spans="11:22" x14ac:dyDescent="0.25">
      <c r="K14323" s="36"/>
      <c r="L14323" s="37"/>
      <c r="M14323" s="37"/>
      <c r="N14323" s="37"/>
      <c r="O14323" s="37"/>
      <c r="P14323" s="36"/>
      <c r="S14323" s="36"/>
      <c r="T14323" s="36"/>
      <c r="U14323" s="36"/>
      <c r="V14323" s="36"/>
    </row>
    <row r="14324" spans="11:22" x14ac:dyDescent="0.25">
      <c r="K14324" s="36"/>
      <c r="L14324" s="37"/>
      <c r="M14324" s="37"/>
      <c r="N14324" s="37"/>
      <c r="O14324" s="37"/>
      <c r="P14324" s="36"/>
      <c r="S14324" s="36"/>
      <c r="T14324" s="36"/>
      <c r="U14324" s="36"/>
      <c r="V14324" s="36"/>
    </row>
    <row r="14325" spans="11:22" x14ac:dyDescent="0.25">
      <c r="K14325" s="36"/>
      <c r="L14325" s="37"/>
      <c r="M14325" s="37"/>
      <c r="N14325" s="37"/>
      <c r="O14325" s="37"/>
      <c r="P14325" s="36"/>
      <c r="S14325" s="36"/>
      <c r="T14325" s="36"/>
      <c r="U14325" s="36"/>
      <c r="V14325" s="36"/>
    </row>
    <row r="14326" spans="11:22" x14ac:dyDescent="0.25">
      <c r="K14326" s="36"/>
      <c r="L14326" s="37"/>
      <c r="M14326" s="37"/>
      <c r="N14326" s="37"/>
      <c r="O14326" s="37"/>
      <c r="P14326" s="36"/>
      <c r="S14326" s="36"/>
      <c r="T14326" s="36"/>
      <c r="U14326" s="36"/>
      <c r="V14326" s="36"/>
    </row>
    <row r="14327" spans="11:22" x14ac:dyDescent="0.25">
      <c r="K14327" s="36"/>
      <c r="L14327" s="37"/>
      <c r="M14327" s="37"/>
      <c r="N14327" s="37"/>
      <c r="O14327" s="37"/>
      <c r="P14327" s="36"/>
      <c r="S14327" s="36"/>
      <c r="T14327" s="36"/>
      <c r="U14327" s="36"/>
      <c r="V14327" s="36"/>
    </row>
    <row r="14328" spans="11:22" x14ac:dyDescent="0.25">
      <c r="K14328" s="36"/>
      <c r="L14328" s="37"/>
      <c r="M14328" s="37"/>
      <c r="N14328" s="37"/>
      <c r="O14328" s="37"/>
      <c r="P14328" s="36"/>
      <c r="S14328" s="36"/>
      <c r="T14328" s="36"/>
      <c r="U14328" s="36"/>
      <c r="V14328" s="36"/>
    </row>
    <row r="14329" spans="11:22" x14ac:dyDescent="0.25">
      <c r="K14329" s="36"/>
      <c r="L14329" s="37"/>
      <c r="M14329" s="37"/>
      <c r="N14329" s="37"/>
      <c r="O14329" s="37"/>
      <c r="P14329" s="36"/>
      <c r="S14329" s="36"/>
      <c r="T14329" s="36"/>
      <c r="U14329" s="36"/>
      <c r="V14329" s="36"/>
    </row>
    <row r="14330" spans="11:22" x14ac:dyDescent="0.25">
      <c r="K14330" s="36"/>
      <c r="L14330" s="37"/>
      <c r="M14330" s="37"/>
      <c r="N14330" s="37"/>
      <c r="O14330" s="37"/>
      <c r="P14330" s="36"/>
      <c r="S14330" s="36"/>
      <c r="T14330" s="36"/>
      <c r="U14330" s="36"/>
      <c r="V14330" s="36"/>
    </row>
    <row r="14331" spans="11:22" x14ac:dyDescent="0.25">
      <c r="K14331" s="36"/>
      <c r="L14331" s="37"/>
      <c r="M14331" s="37"/>
      <c r="N14331" s="37"/>
      <c r="O14331" s="37"/>
      <c r="P14331" s="36"/>
      <c r="S14331" s="36"/>
      <c r="T14331" s="36"/>
      <c r="U14331" s="36"/>
      <c r="V14331" s="36"/>
    </row>
    <row r="14332" spans="11:22" x14ac:dyDescent="0.25">
      <c r="K14332" s="36"/>
      <c r="L14332" s="37"/>
      <c r="M14332" s="37"/>
      <c r="N14332" s="37"/>
      <c r="O14332" s="37"/>
      <c r="P14332" s="36"/>
      <c r="S14332" s="36"/>
      <c r="T14332" s="36"/>
      <c r="U14332" s="36"/>
      <c r="V14332" s="36"/>
    </row>
    <row r="14333" spans="11:22" x14ac:dyDescent="0.25">
      <c r="K14333" s="36"/>
      <c r="L14333" s="37"/>
      <c r="M14333" s="37"/>
      <c r="N14333" s="37"/>
      <c r="O14333" s="37"/>
      <c r="P14333" s="36"/>
      <c r="S14333" s="36"/>
      <c r="T14333" s="36"/>
      <c r="U14333" s="36"/>
      <c r="V14333" s="36"/>
    </row>
    <row r="14334" spans="11:22" x14ac:dyDescent="0.25">
      <c r="K14334" s="36"/>
      <c r="L14334" s="37"/>
      <c r="M14334" s="37"/>
      <c r="N14334" s="37"/>
      <c r="O14334" s="37"/>
      <c r="P14334" s="36"/>
      <c r="S14334" s="36"/>
      <c r="T14334" s="36"/>
      <c r="U14334" s="36"/>
      <c r="V14334" s="36"/>
    </row>
    <row r="14335" spans="11:22" x14ac:dyDescent="0.25">
      <c r="K14335" s="36"/>
      <c r="L14335" s="37"/>
      <c r="M14335" s="37"/>
      <c r="N14335" s="37"/>
      <c r="O14335" s="37"/>
      <c r="P14335" s="36"/>
      <c r="S14335" s="36"/>
      <c r="T14335" s="36"/>
      <c r="U14335" s="36"/>
      <c r="V14335" s="36"/>
    </row>
    <row r="14336" spans="11:22" x14ac:dyDescent="0.25">
      <c r="K14336" s="36"/>
      <c r="L14336" s="37"/>
      <c r="M14336" s="37"/>
      <c r="N14336" s="37"/>
      <c r="O14336" s="37"/>
      <c r="P14336" s="36"/>
      <c r="S14336" s="36"/>
      <c r="T14336" s="36"/>
      <c r="U14336" s="36"/>
      <c r="V14336" s="36"/>
    </row>
    <row r="14337" spans="11:22" x14ac:dyDescent="0.25">
      <c r="K14337" s="36"/>
      <c r="L14337" s="37"/>
      <c r="M14337" s="37"/>
      <c r="N14337" s="37"/>
      <c r="O14337" s="37"/>
      <c r="P14337" s="36"/>
      <c r="S14337" s="36"/>
      <c r="T14337" s="36"/>
      <c r="U14337" s="36"/>
      <c r="V14337" s="36"/>
    </row>
    <row r="14338" spans="11:22" x14ac:dyDescent="0.25">
      <c r="K14338" s="36"/>
      <c r="L14338" s="37"/>
      <c r="M14338" s="37"/>
      <c r="N14338" s="37"/>
      <c r="O14338" s="37"/>
      <c r="P14338" s="36"/>
      <c r="S14338" s="36"/>
      <c r="T14338" s="36"/>
      <c r="U14338" s="36"/>
      <c r="V14338" s="36"/>
    </row>
    <row r="14339" spans="11:22" x14ac:dyDescent="0.25">
      <c r="K14339" s="36"/>
      <c r="L14339" s="37"/>
      <c r="M14339" s="37"/>
      <c r="N14339" s="37"/>
      <c r="O14339" s="37"/>
      <c r="P14339" s="36"/>
      <c r="S14339" s="36"/>
      <c r="T14339" s="36"/>
      <c r="U14339" s="36"/>
      <c r="V14339" s="36"/>
    </row>
    <row r="14340" spans="11:22" x14ac:dyDescent="0.25">
      <c r="K14340" s="36"/>
      <c r="L14340" s="37"/>
      <c r="M14340" s="37"/>
      <c r="N14340" s="37"/>
      <c r="O14340" s="37"/>
      <c r="P14340" s="36"/>
      <c r="S14340" s="36"/>
      <c r="T14340" s="36"/>
      <c r="U14340" s="36"/>
      <c r="V14340" s="36"/>
    </row>
    <row r="14341" spans="11:22" x14ac:dyDescent="0.25">
      <c r="K14341" s="36"/>
      <c r="L14341" s="37"/>
      <c r="M14341" s="37"/>
      <c r="N14341" s="37"/>
      <c r="O14341" s="37"/>
      <c r="P14341" s="36"/>
      <c r="S14341" s="36"/>
      <c r="T14341" s="36"/>
      <c r="U14341" s="36"/>
      <c r="V14341" s="36"/>
    </row>
    <row r="14342" spans="11:22" x14ac:dyDescent="0.25">
      <c r="K14342" s="36"/>
      <c r="L14342" s="37"/>
      <c r="M14342" s="37"/>
      <c r="N14342" s="37"/>
      <c r="O14342" s="37"/>
      <c r="P14342" s="36"/>
      <c r="S14342" s="36"/>
      <c r="T14342" s="36"/>
      <c r="U14342" s="36"/>
      <c r="V14342" s="36"/>
    </row>
    <row r="14343" spans="11:22" x14ac:dyDescent="0.25">
      <c r="K14343" s="36"/>
      <c r="L14343" s="37"/>
      <c r="M14343" s="37"/>
      <c r="N14343" s="37"/>
      <c r="O14343" s="37"/>
      <c r="P14343" s="36"/>
      <c r="S14343" s="36"/>
      <c r="T14343" s="36"/>
      <c r="U14343" s="36"/>
      <c r="V14343" s="36"/>
    </row>
    <row r="14344" spans="11:22" x14ac:dyDescent="0.25">
      <c r="K14344" s="36"/>
      <c r="L14344" s="37"/>
      <c r="M14344" s="37"/>
      <c r="N14344" s="37"/>
      <c r="O14344" s="37"/>
      <c r="P14344" s="36"/>
      <c r="S14344" s="36"/>
      <c r="T14344" s="36"/>
      <c r="U14344" s="36"/>
      <c r="V14344" s="36"/>
    </row>
    <row r="14345" spans="11:22" x14ac:dyDescent="0.25">
      <c r="K14345" s="36"/>
      <c r="L14345" s="37"/>
      <c r="M14345" s="37"/>
      <c r="N14345" s="37"/>
      <c r="O14345" s="37"/>
      <c r="P14345" s="36"/>
      <c r="S14345" s="36"/>
      <c r="T14345" s="36"/>
      <c r="U14345" s="36"/>
      <c r="V14345" s="36"/>
    </row>
    <row r="14346" spans="11:22" x14ac:dyDescent="0.25">
      <c r="K14346" s="36"/>
      <c r="L14346" s="37"/>
      <c r="M14346" s="37"/>
      <c r="N14346" s="37"/>
      <c r="O14346" s="37"/>
      <c r="P14346" s="36"/>
      <c r="S14346" s="36"/>
      <c r="T14346" s="36"/>
      <c r="U14346" s="36"/>
      <c r="V14346" s="36"/>
    </row>
    <row r="14347" spans="11:22" x14ac:dyDescent="0.25">
      <c r="K14347" s="36"/>
      <c r="L14347" s="37"/>
      <c r="M14347" s="37"/>
      <c r="N14347" s="37"/>
      <c r="O14347" s="37"/>
      <c r="P14347" s="36"/>
      <c r="S14347" s="36"/>
      <c r="T14347" s="36"/>
      <c r="U14347" s="36"/>
      <c r="V14347" s="36"/>
    </row>
    <row r="14348" spans="11:22" x14ac:dyDescent="0.25">
      <c r="K14348" s="36"/>
      <c r="L14348" s="37"/>
      <c r="M14348" s="37"/>
      <c r="N14348" s="37"/>
      <c r="O14348" s="37"/>
      <c r="P14348" s="36"/>
      <c r="S14348" s="36"/>
      <c r="T14348" s="36"/>
      <c r="U14348" s="36"/>
      <c r="V14348" s="36"/>
    </row>
    <row r="14349" spans="11:22" x14ac:dyDescent="0.25">
      <c r="K14349" s="36"/>
      <c r="L14349" s="37"/>
      <c r="M14349" s="37"/>
      <c r="N14349" s="37"/>
      <c r="O14349" s="37"/>
      <c r="P14349" s="36"/>
      <c r="S14349" s="36"/>
      <c r="T14349" s="36"/>
      <c r="U14349" s="36"/>
      <c r="V14349" s="36"/>
    </row>
    <row r="14350" spans="11:22" x14ac:dyDescent="0.25">
      <c r="K14350" s="36"/>
      <c r="L14350" s="37"/>
      <c r="M14350" s="37"/>
      <c r="N14350" s="37"/>
      <c r="O14350" s="37"/>
      <c r="P14350" s="36"/>
      <c r="S14350" s="36"/>
      <c r="T14350" s="36"/>
      <c r="U14350" s="36"/>
      <c r="V14350" s="36"/>
    </row>
    <row r="14351" spans="11:22" x14ac:dyDescent="0.25">
      <c r="K14351" s="36"/>
      <c r="L14351" s="37"/>
      <c r="M14351" s="37"/>
      <c r="N14351" s="37"/>
      <c r="O14351" s="37"/>
      <c r="P14351" s="36"/>
      <c r="S14351" s="36"/>
      <c r="T14351" s="36"/>
      <c r="U14351" s="36"/>
      <c r="V14351" s="36"/>
    </row>
    <row r="14352" spans="11:22" x14ac:dyDescent="0.25">
      <c r="K14352" s="36"/>
      <c r="L14352" s="37"/>
      <c r="M14352" s="37"/>
      <c r="N14352" s="37"/>
      <c r="O14352" s="37"/>
      <c r="P14352" s="36"/>
      <c r="S14352" s="36"/>
      <c r="T14352" s="36"/>
      <c r="U14352" s="36"/>
      <c r="V14352" s="36"/>
    </row>
    <row r="14353" spans="11:22" x14ac:dyDescent="0.25">
      <c r="K14353" s="36"/>
      <c r="L14353" s="37"/>
      <c r="M14353" s="37"/>
      <c r="N14353" s="37"/>
      <c r="O14353" s="37"/>
      <c r="P14353" s="36"/>
      <c r="S14353" s="36"/>
      <c r="T14353" s="36"/>
      <c r="U14353" s="36"/>
      <c r="V14353" s="36"/>
    </row>
    <row r="14354" spans="11:22" x14ac:dyDescent="0.25">
      <c r="K14354" s="36"/>
      <c r="L14354" s="37"/>
      <c r="M14354" s="37"/>
      <c r="N14354" s="37"/>
      <c r="O14354" s="37"/>
      <c r="P14354" s="36"/>
      <c r="S14354" s="36"/>
      <c r="T14354" s="36"/>
      <c r="U14354" s="36"/>
      <c r="V14354" s="36"/>
    </row>
    <row r="14355" spans="11:22" x14ac:dyDescent="0.25">
      <c r="K14355" s="36"/>
      <c r="L14355" s="37"/>
      <c r="M14355" s="37"/>
      <c r="N14355" s="37"/>
      <c r="O14355" s="37"/>
      <c r="P14355" s="36"/>
      <c r="S14355" s="36"/>
      <c r="T14355" s="36"/>
      <c r="U14355" s="36"/>
      <c r="V14355" s="36"/>
    </row>
    <row r="14356" spans="11:22" x14ac:dyDescent="0.25">
      <c r="K14356" s="36"/>
      <c r="L14356" s="37"/>
      <c r="M14356" s="37"/>
      <c r="N14356" s="37"/>
      <c r="O14356" s="37"/>
      <c r="P14356" s="36"/>
      <c r="S14356" s="36"/>
      <c r="T14356" s="36"/>
      <c r="U14356" s="36"/>
      <c r="V14356" s="36"/>
    </row>
    <row r="14357" spans="11:22" x14ac:dyDescent="0.25">
      <c r="K14357" s="36"/>
      <c r="L14357" s="37"/>
      <c r="M14357" s="37"/>
      <c r="N14357" s="37"/>
      <c r="O14357" s="37"/>
      <c r="P14357" s="36"/>
      <c r="S14357" s="36"/>
      <c r="T14357" s="36"/>
      <c r="U14357" s="36"/>
      <c r="V14357" s="36"/>
    </row>
    <row r="14358" spans="11:22" x14ac:dyDescent="0.25">
      <c r="K14358" s="36"/>
      <c r="L14358" s="37"/>
      <c r="M14358" s="37"/>
      <c r="N14358" s="37"/>
      <c r="O14358" s="37"/>
      <c r="P14358" s="36"/>
      <c r="S14358" s="36"/>
      <c r="T14358" s="36"/>
      <c r="U14358" s="36"/>
      <c r="V14358" s="36"/>
    </row>
    <row r="14359" spans="11:22" x14ac:dyDescent="0.25">
      <c r="K14359" s="36"/>
      <c r="L14359" s="37"/>
      <c r="M14359" s="37"/>
      <c r="N14359" s="37"/>
      <c r="O14359" s="37"/>
      <c r="P14359" s="36"/>
      <c r="S14359" s="36"/>
      <c r="T14359" s="36"/>
      <c r="U14359" s="36"/>
      <c r="V14359" s="36"/>
    </row>
    <row r="14360" spans="11:22" x14ac:dyDescent="0.25">
      <c r="K14360" s="36"/>
      <c r="L14360" s="37"/>
      <c r="M14360" s="37"/>
      <c r="N14360" s="37"/>
      <c r="O14360" s="37"/>
      <c r="P14360" s="36"/>
      <c r="S14360" s="36"/>
      <c r="T14360" s="36"/>
      <c r="U14360" s="36"/>
      <c r="V14360" s="36"/>
    </row>
    <row r="14361" spans="11:22" x14ac:dyDescent="0.25">
      <c r="K14361" s="36"/>
      <c r="L14361" s="37"/>
      <c r="M14361" s="37"/>
      <c r="N14361" s="37"/>
      <c r="O14361" s="37"/>
      <c r="P14361" s="36"/>
      <c r="S14361" s="36"/>
      <c r="T14361" s="36"/>
      <c r="U14361" s="36"/>
      <c r="V14361" s="36"/>
    </row>
    <row r="14362" spans="11:22" x14ac:dyDescent="0.25">
      <c r="K14362" s="36"/>
      <c r="L14362" s="37"/>
      <c r="M14362" s="37"/>
      <c r="N14362" s="37"/>
      <c r="O14362" s="37"/>
      <c r="P14362" s="36"/>
      <c r="S14362" s="36"/>
      <c r="T14362" s="36"/>
      <c r="U14362" s="36"/>
      <c r="V14362" s="36"/>
    </row>
    <row r="14363" spans="11:22" x14ac:dyDescent="0.25">
      <c r="K14363" s="36"/>
      <c r="L14363" s="37"/>
      <c r="M14363" s="37"/>
      <c r="N14363" s="37"/>
      <c r="O14363" s="37"/>
      <c r="P14363" s="36"/>
      <c r="S14363" s="36"/>
      <c r="T14363" s="36"/>
      <c r="U14363" s="36"/>
      <c r="V14363" s="36"/>
    </row>
    <row r="14364" spans="11:22" x14ac:dyDescent="0.25">
      <c r="K14364" s="36"/>
      <c r="L14364" s="37"/>
      <c r="M14364" s="37"/>
      <c r="N14364" s="37"/>
      <c r="O14364" s="37"/>
      <c r="P14364" s="36"/>
      <c r="S14364" s="36"/>
      <c r="T14364" s="36"/>
      <c r="U14364" s="36"/>
      <c r="V14364" s="36"/>
    </row>
    <row r="14365" spans="11:22" x14ac:dyDescent="0.25">
      <c r="K14365" s="36"/>
      <c r="L14365" s="37"/>
      <c r="M14365" s="37"/>
      <c r="N14365" s="37"/>
      <c r="O14365" s="37"/>
      <c r="P14365" s="36"/>
      <c r="S14365" s="36"/>
      <c r="T14365" s="36"/>
      <c r="U14365" s="36"/>
      <c r="V14365" s="36"/>
    </row>
    <row r="14366" spans="11:22" x14ac:dyDescent="0.25">
      <c r="K14366" s="36"/>
      <c r="L14366" s="37"/>
      <c r="M14366" s="37"/>
      <c r="N14366" s="37"/>
      <c r="O14366" s="37"/>
      <c r="P14366" s="36"/>
      <c r="S14366" s="36"/>
      <c r="T14366" s="36"/>
      <c r="U14366" s="36"/>
      <c r="V14366" s="36"/>
    </row>
    <row r="14367" spans="11:22" x14ac:dyDescent="0.25">
      <c r="K14367" s="36"/>
      <c r="L14367" s="37"/>
      <c r="M14367" s="37"/>
      <c r="N14367" s="37"/>
      <c r="O14367" s="37"/>
      <c r="P14367" s="36"/>
      <c r="S14367" s="36"/>
      <c r="T14367" s="36"/>
      <c r="U14367" s="36"/>
      <c r="V14367" s="36"/>
    </row>
    <row r="14368" spans="11:22" x14ac:dyDescent="0.25">
      <c r="K14368" s="36"/>
      <c r="L14368" s="37"/>
      <c r="M14368" s="37"/>
      <c r="N14368" s="37"/>
      <c r="O14368" s="37"/>
      <c r="P14368" s="36"/>
      <c r="S14368" s="36"/>
      <c r="T14368" s="36"/>
      <c r="U14368" s="36"/>
      <c r="V14368" s="36"/>
    </row>
    <row r="14369" spans="11:22" x14ac:dyDescent="0.25">
      <c r="K14369" s="36"/>
      <c r="L14369" s="37"/>
      <c r="M14369" s="37"/>
      <c r="N14369" s="37"/>
      <c r="O14369" s="37"/>
      <c r="P14369" s="36"/>
      <c r="S14369" s="36"/>
      <c r="T14369" s="36"/>
      <c r="U14369" s="36"/>
      <c r="V14369" s="36"/>
    </row>
    <row r="14370" spans="11:22" x14ac:dyDescent="0.25">
      <c r="K14370" s="36"/>
      <c r="L14370" s="37"/>
      <c r="M14370" s="37"/>
      <c r="N14370" s="37"/>
      <c r="O14370" s="37"/>
      <c r="P14370" s="36"/>
      <c r="S14370" s="36"/>
      <c r="T14370" s="36"/>
      <c r="U14370" s="36"/>
      <c r="V14370" s="36"/>
    </row>
    <row r="14371" spans="11:22" x14ac:dyDescent="0.25">
      <c r="K14371" s="36"/>
      <c r="L14371" s="37"/>
      <c r="M14371" s="37"/>
      <c r="N14371" s="37"/>
      <c r="O14371" s="37"/>
      <c r="P14371" s="36"/>
      <c r="S14371" s="36"/>
      <c r="T14371" s="36"/>
      <c r="U14371" s="36"/>
      <c r="V14371" s="36"/>
    </row>
    <row r="14372" spans="11:22" x14ac:dyDescent="0.25">
      <c r="K14372" s="36"/>
      <c r="L14372" s="37"/>
      <c r="M14372" s="37"/>
      <c r="N14372" s="37"/>
      <c r="O14372" s="37"/>
      <c r="P14372" s="36"/>
      <c r="S14372" s="36"/>
      <c r="T14372" s="36"/>
      <c r="U14372" s="36"/>
      <c r="V14372" s="36"/>
    </row>
    <row r="14373" spans="11:22" x14ac:dyDescent="0.25">
      <c r="K14373" s="36"/>
      <c r="L14373" s="37"/>
      <c r="M14373" s="37"/>
      <c r="N14373" s="37"/>
      <c r="O14373" s="37"/>
      <c r="P14373" s="36"/>
      <c r="S14373" s="36"/>
      <c r="T14373" s="36"/>
      <c r="U14373" s="36"/>
      <c r="V14373" s="36"/>
    </row>
    <row r="14374" spans="11:22" x14ac:dyDescent="0.25">
      <c r="K14374" s="36"/>
      <c r="L14374" s="37"/>
      <c r="M14374" s="37"/>
      <c r="N14374" s="37"/>
      <c r="O14374" s="37"/>
      <c r="P14374" s="36"/>
      <c r="S14374" s="36"/>
      <c r="T14374" s="36"/>
      <c r="U14374" s="36"/>
      <c r="V14374" s="36"/>
    </row>
    <row r="14375" spans="11:22" x14ac:dyDescent="0.25">
      <c r="K14375" s="36"/>
      <c r="L14375" s="37"/>
      <c r="M14375" s="37"/>
      <c r="N14375" s="37"/>
      <c r="O14375" s="37"/>
      <c r="P14375" s="36"/>
      <c r="S14375" s="36"/>
      <c r="T14375" s="36"/>
      <c r="U14375" s="36"/>
      <c r="V14375" s="36"/>
    </row>
    <row r="14376" spans="11:22" x14ac:dyDescent="0.25">
      <c r="K14376" s="36"/>
      <c r="L14376" s="37"/>
      <c r="M14376" s="37"/>
      <c r="N14376" s="37"/>
      <c r="O14376" s="37"/>
      <c r="P14376" s="36"/>
      <c r="S14376" s="36"/>
      <c r="T14376" s="36"/>
      <c r="U14376" s="36"/>
      <c r="V14376" s="36"/>
    </row>
    <row r="14377" spans="11:22" x14ac:dyDescent="0.25">
      <c r="K14377" s="36"/>
      <c r="L14377" s="37"/>
      <c r="M14377" s="37"/>
      <c r="N14377" s="37"/>
      <c r="O14377" s="37"/>
      <c r="P14377" s="36"/>
      <c r="S14377" s="36"/>
      <c r="T14377" s="36"/>
      <c r="U14377" s="36"/>
      <c r="V14377" s="36"/>
    </row>
    <row r="14378" spans="11:22" x14ac:dyDescent="0.25">
      <c r="K14378" s="36"/>
      <c r="L14378" s="37"/>
      <c r="M14378" s="37"/>
      <c r="N14378" s="37"/>
      <c r="O14378" s="37"/>
      <c r="P14378" s="36"/>
      <c r="S14378" s="36"/>
      <c r="T14378" s="36"/>
      <c r="U14378" s="36"/>
      <c r="V14378" s="36"/>
    </row>
    <row r="14379" spans="11:22" x14ac:dyDescent="0.25">
      <c r="K14379" s="36"/>
      <c r="L14379" s="37"/>
      <c r="M14379" s="37"/>
      <c r="N14379" s="37"/>
      <c r="O14379" s="37"/>
      <c r="P14379" s="36"/>
      <c r="S14379" s="36"/>
      <c r="T14379" s="36"/>
      <c r="U14379" s="36"/>
      <c r="V14379" s="36"/>
    </row>
    <row r="14380" spans="11:22" x14ac:dyDescent="0.25">
      <c r="K14380" s="36"/>
      <c r="L14380" s="37"/>
      <c r="M14380" s="37"/>
      <c r="N14380" s="37"/>
      <c r="O14380" s="37"/>
      <c r="P14380" s="36"/>
      <c r="S14380" s="36"/>
      <c r="T14380" s="36"/>
      <c r="U14380" s="36"/>
      <c r="V14380" s="36"/>
    </row>
    <row r="14381" spans="11:22" x14ac:dyDescent="0.25">
      <c r="K14381" s="36"/>
      <c r="L14381" s="37"/>
      <c r="M14381" s="37"/>
      <c r="N14381" s="37"/>
      <c r="O14381" s="37"/>
      <c r="P14381" s="36"/>
      <c r="S14381" s="36"/>
      <c r="T14381" s="36"/>
      <c r="U14381" s="36"/>
      <c r="V14381" s="36"/>
    </row>
    <row r="14382" spans="11:22" x14ac:dyDescent="0.25">
      <c r="K14382" s="36"/>
      <c r="L14382" s="37"/>
      <c r="M14382" s="37"/>
      <c r="N14382" s="37"/>
      <c r="O14382" s="37"/>
      <c r="P14382" s="36"/>
      <c r="S14382" s="36"/>
      <c r="T14382" s="36"/>
      <c r="U14382" s="36"/>
      <c r="V14382" s="36"/>
    </row>
    <row r="14383" spans="11:22" x14ac:dyDescent="0.25">
      <c r="K14383" s="36"/>
      <c r="L14383" s="37"/>
      <c r="M14383" s="37"/>
      <c r="N14383" s="37"/>
      <c r="O14383" s="37"/>
      <c r="P14383" s="36"/>
      <c r="S14383" s="36"/>
      <c r="T14383" s="36"/>
      <c r="U14383" s="36"/>
      <c r="V14383" s="36"/>
    </row>
    <row r="14384" spans="11:22" x14ac:dyDescent="0.25">
      <c r="K14384" s="36"/>
      <c r="L14384" s="37"/>
      <c r="M14384" s="37"/>
      <c r="N14384" s="37"/>
      <c r="O14384" s="37"/>
      <c r="P14384" s="36"/>
      <c r="S14384" s="36"/>
      <c r="T14384" s="36"/>
      <c r="U14384" s="36"/>
      <c r="V14384" s="36"/>
    </row>
    <row r="14385" spans="11:22" x14ac:dyDescent="0.25">
      <c r="K14385" s="36"/>
      <c r="L14385" s="37"/>
      <c r="M14385" s="37"/>
      <c r="N14385" s="37"/>
      <c r="O14385" s="37"/>
      <c r="P14385" s="36"/>
      <c r="S14385" s="36"/>
      <c r="T14385" s="36"/>
      <c r="U14385" s="36"/>
      <c r="V14385" s="36"/>
    </row>
    <row r="14386" spans="11:22" x14ac:dyDescent="0.25">
      <c r="K14386" s="36"/>
      <c r="L14386" s="37"/>
      <c r="M14386" s="37"/>
      <c r="N14386" s="37"/>
      <c r="O14386" s="37"/>
      <c r="P14386" s="36"/>
      <c r="S14386" s="36"/>
      <c r="T14386" s="36"/>
      <c r="U14386" s="36"/>
      <c r="V14386" s="36"/>
    </row>
    <row r="14387" spans="11:22" x14ac:dyDescent="0.25">
      <c r="K14387" s="36"/>
      <c r="L14387" s="37"/>
      <c r="M14387" s="37"/>
      <c r="N14387" s="37"/>
      <c r="O14387" s="37"/>
      <c r="P14387" s="36"/>
      <c r="S14387" s="36"/>
      <c r="T14387" s="36"/>
      <c r="U14387" s="36"/>
      <c r="V14387" s="36"/>
    </row>
    <row r="14388" spans="11:22" x14ac:dyDescent="0.25">
      <c r="K14388" s="36"/>
      <c r="L14388" s="37"/>
      <c r="M14388" s="37"/>
      <c r="N14388" s="37"/>
      <c r="O14388" s="37"/>
      <c r="P14388" s="36"/>
      <c r="S14388" s="36"/>
      <c r="T14388" s="36"/>
      <c r="U14388" s="36"/>
      <c r="V14388" s="36"/>
    </row>
    <row r="14389" spans="11:22" x14ac:dyDescent="0.25">
      <c r="K14389" s="36"/>
      <c r="L14389" s="37"/>
      <c r="M14389" s="37"/>
      <c r="N14389" s="37"/>
      <c r="O14389" s="37"/>
      <c r="P14389" s="36"/>
      <c r="S14389" s="36"/>
      <c r="T14389" s="36"/>
      <c r="U14389" s="36"/>
      <c r="V14389" s="36"/>
    </row>
    <row r="14390" spans="11:22" x14ac:dyDescent="0.25">
      <c r="K14390" s="36"/>
      <c r="L14390" s="37"/>
      <c r="M14390" s="37"/>
      <c r="N14390" s="37"/>
      <c r="O14390" s="37"/>
      <c r="P14390" s="36"/>
      <c r="S14390" s="36"/>
      <c r="T14390" s="36"/>
      <c r="U14390" s="36"/>
      <c r="V14390" s="36"/>
    </row>
    <row r="14391" spans="11:22" x14ac:dyDescent="0.25">
      <c r="K14391" s="36"/>
      <c r="L14391" s="37"/>
      <c r="M14391" s="37"/>
      <c r="N14391" s="37"/>
      <c r="O14391" s="37"/>
      <c r="P14391" s="36"/>
      <c r="S14391" s="36"/>
      <c r="T14391" s="36"/>
      <c r="U14391" s="36"/>
      <c r="V14391" s="36"/>
    </row>
    <row r="14392" spans="11:22" x14ac:dyDescent="0.25">
      <c r="K14392" s="36"/>
      <c r="L14392" s="37"/>
      <c r="M14392" s="37"/>
      <c r="N14392" s="37"/>
      <c r="O14392" s="37"/>
      <c r="P14392" s="36"/>
      <c r="S14392" s="36"/>
      <c r="T14392" s="36"/>
      <c r="U14392" s="36"/>
      <c r="V14392" s="36"/>
    </row>
    <row r="14393" spans="11:22" x14ac:dyDescent="0.25">
      <c r="K14393" s="36"/>
      <c r="L14393" s="37"/>
      <c r="M14393" s="37"/>
      <c r="N14393" s="37"/>
      <c r="O14393" s="37"/>
      <c r="P14393" s="36"/>
      <c r="S14393" s="36"/>
      <c r="T14393" s="36"/>
      <c r="U14393" s="36"/>
      <c r="V14393" s="36"/>
    </row>
    <row r="14394" spans="11:22" x14ac:dyDescent="0.25">
      <c r="K14394" s="36"/>
      <c r="L14394" s="37"/>
      <c r="M14394" s="37"/>
      <c r="N14394" s="37"/>
      <c r="O14394" s="37"/>
      <c r="P14394" s="36"/>
      <c r="S14394" s="36"/>
      <c r="T14394" s="36"/>
      <c r="U14394" s="36"/>
      <c r="V14394" s="36"/>
    </row>
    <row r="14395" spans="11:22" x14ac:dyDescent="0.25">
      <c r="K14395" s="36"/>
      <c r="L14395" s="37"/>
      <c r="M14395" s="37"/>
      <c r="N14395" s="37"/>
      <c r="O14395" s="37"/>
      <c r="P14395" s="36"/>
      <c r="S14395" s="36"/>
      <c r="T14395" s="36"/>
      <c r="U14395" s="36"/>
      <c r="V14395" s="36"/>
    </row>
    <row r="14396" spans="11:22" x14ac:dyDescent="0.25">
      <c r="K14396" s="36"/>
      <c r="L14396" s="37"/>
      <c r="M14396" s="37"/>
      <c r="N14396" s="37"/>
      <c r="O14396" s="37"/>
      <c r="P14396" s="36"/>
      <c r="S14396" s="36"/>
      <c r="T14396" s="36"/>
      <c r="U14396" s="36"/>
      <c r="V14396" s="36"/>
    </row>
    <row r="14397" spans="11:22" x14ac:dyDescent="0.25">
      <c r="K14397" s="36"/>
      <c r="L14397" s="37"/>
      <c r="M14397" s="37"/>
      <c r="N14397" s="37"/>
      <c r="O14397" s="37"/>
      <c r="P14397" s="36"/>
      <c r="S14397" s="36"/>
      <c r="T14397" s="36"/>
      <c r="U14397" s="36"/>
      <c r="V14397" s="36"/>
    </row>
    <row r="14398" spans="11:22" x14ac:dyDescent="0.25">
      <c r="K14398" s="36"/>
      <c r="L14398" s="37"/>
      <c r="M14398" s="37"/>
      <c r="N14398" s="37"/>
      <c r="O14398" s="37"/>
      <c r="P14398" s="36"/>
      <c r="S14398" s="36"/>
      <c r="T14398" s="36"/>
      <c r="U14398" s="36"/>
      <c r="V14398" s="36"/>
    </row>
    <row r="14399" spans="11:22" x14ac:dyDescent="0.25">
      <c r="K14399" s="36"/>
      <c r="L14399" s="37"/>
      <c r="M14399" s="37"/>
      <c r="N14399" s="37"/>
      <c r="O14399" s="37"/>
      <c r="P14399" s="36"/>
      <c r="S14399" s="36"/>
      <c r="T14399" s="36"/>
      <c r="U14399" s="36"/>
      <c r="V14399" s="36"/>
    </row>
    <row r="14400" spans="11:22" x14ac:dyDescent="0.25">
      <c r="K14400" s="36"/>
      <c r="L14400" s="37"/>
      <c r="M14400" s="37"/>
      <c r="N14400" s="37"/>
      <c r="O14400" s="37"/>
      <c r="P14400" s="36"/>
      <c r="S14400" s="36"/>
      <c r="T14400" s="36"/>
      <c r="U14400" s="36"/>
      <c r="V14400" s="36"/>
    </row>
    <row r="14401" spans="11:22" x14ac:dyDescent="0.25">
      <c r="K14401" s="36"/>
      <c r="L14401" s="37"/>
      <c r="M14401" s="37"/>
      <c r="N14401" s="37"/>
      <c r="O14401" s="37"/>
      <c r="P14401" s="36"/>
      <c r="S14401" s="36"/>
      <c r="T14401" s="36"/>
      <c r="U14401" s="36"/>
      <c r="V14401" s="36"/>
    </row>
    <row r="14402" spans="11:22" x14ac:dyDescent="0.25">
      <c r="K14402" s="36"/>
      <c r="L14402" s="37"/>
      <c r="M14402" s="37"/>
      <c r="N14402" s="37"/>
      <c r="O14402" s="37"/>
      <c r="P14402" s="36"/>
      <c r="S14402" s="36"/>
      <c r="T14402" s="36"/>
      <c r="U14402" s="36"/>
      <c r="V14402" s="36"/>
    </row>
    <row r="14403" spans="11:22" x14ac:dyDescent="0.25">
      <c r="K14403" s="36"/>
      <c r="L14403" s="37"/>
      <c r="M14403" s="37"/>
      <c r="N14403" s="37"/>
      <c r="O14403" s="37"/>
      <c r="P14403" s="36"/>
      <c r="S14403" s="36"/>
      <c r="T14403" s="36"/>
      <c r="U14403" s="36"/>
      <c r="V14403" s="36"/>
    </row>
    <row r="14404" spans="11:22" x14ac:dyDescent="0.25">
      <c r="K14404" s="36"/>
      <c r="L14404" s="37"/>
      <c r="M14404" s="37"/>
      <c r="N14404" s="37"/>
      <c r="O14404" s="37"/>
      <c r="P14404" s="36"/>
      <c r="S14404" s="36"/>
      <c r="T14404" s="36"/>
      <c r="U14404" s="36"/>
      <c r="V14404" s="36"/>
    </row>
    <row r="14405" spans="11:22" x14ac:dyDescent="0.25">
      <c r="K14405" s="36"/>
      <c r="L14405" s="37"/>
      <c r="M14405" s="37"/>
      <c r="N14405" s="37"/>
      <c r="O14405" s="37"/>
      <c r="P14405" s="36"/>
      <c r="S14405" s="36"/>
      <c r="T14405" s="36"/>
      <c r="U14405" s="36"/>
      <c r="V14405" s="36"/>
    </row>
    <row r="14406" spans="11:22" x14ac:dyDescent="0.25">
      <c r="K14406" s="36"/>
      <c r="L14406" s="37"/>
      <c r="M14406" s="37"/>
      <c r="N14406" s="37"/>
      <c r="O14406" s="37"/>
      <c r="P14406" s="36"/>
      <c r="S14406" s="36"/>
      <c r="T14406" s="36"/>
      <c r="U14406" s="36"/>
      <c r="V14406" s="36"/>
    </row>
    <row r="14407" spans="11:22" x14ac:dyDescent="0.25">
      <c r="K14407" s="36"/>
      <c r="L14407" s="37"/>
      <c r="M14407" s="37"/>
      <c r="N14407" s="37"/>
      <c r="O14407" s="37"/>
      <c r="P14407" s="36"/>
      <c r="S14407" s="36"/>
      <c r="T14407" s="36"/>
      <c r="U14407" s="36"/>
      <c r="V14407" s="36"/>
    </row>
    <row r="14408" spans="11:22" x14ac:dyDescent="0.25">
      <c r="K14408" s="36"/>
      <c r="L14408" s="37"/>
      <c r="M14408" s="37"/>
      <c r="N14408" s="37"/>
      <c r="O14408" s="37"/>
      <c r="P14408" s="36"/>
      <c r="S14408" s="36"/>
      <c r="T14408" s="36"/>
      <c r="U14408" s="36"/>
      <c r="V14408" s="36"/>
    </row>
    <row r="14409" spans="11:22" x14ac:dyDescent="0.25">
      <c r="K14409" s="36"/>
      <c r="L14409" s="37"/>
      <c r="M14409" s="37"/>
      <c r="N14409" s="37"/>
      <c r="O14409" s="37"/>
      <c r="P14409" s="36"/>
      <c r="S14409" s="36"/>
      <c r="T14409" s="36"/>
      <c r="U14409" s="36"/>
      <c r="V14409" s="36"/>
    </row>
    <row r="14410" spans="11:22" x14ac:dyDescent="0.25">
      <c r="K14410" s="36"/>
      <c r="L14410" s="37"/>
      <c r="M14410" s="37"/>
      <c r="N14410" s="37"/>
      <c r="O14410" s="37"/>
      <c r="P14410" s="36"/>
      <c r="S14410" s="36"/>
      <c r="T14410" s="36"/>
      <c r="U14410" s="36"/>
      <c r="V14410" s="36"/>
    </row>
    <row r="14411" spans="11:22" x14ac:dyDescent="0.25">
      <c r="K14411" s="36"/>
      <c r="L14411" s="37"/>
      <c r="M14411" s="37"/>
      <c r="N14411" s="37"/>
      <c r="O14411" s="37"/>
      <c r="P14411" s="36"/>
      <c r="S14411" s="36"/>
      <c r="T14411" s="36"/>
      <c r="U14411" s="36"/>
      <c r="V14411" s="36"/>
    </row>
    <row r="14412" spans="11:22" x14ac:dyDescent="0.25">
      <c r="K14412" s="36"/>
      <c r="L14412" s="37"/>
      <c r="M14412" s="37"/>
      <c r="N14412" s="37"/>
      <c r="O14412" s="37"/>
      <c r="P14412" s="36"/>
      <c r="S14412" s="36"/>
      <c r="T14412" s="36"/>
      <c r="U14412" s="36"/>
      <c r="V14412" s="36"/>
    </row>
    <row r="14413" spans="11:22" x14ac:dyDescent="0.25">
      <c r="K14413" s="36"/>
      <c r="L14413" s="37"/>
      <c r="M14413" s="37"/>
      <c r="N14413" s="37"/>
      <c r="O14413" s="37"/>
      <c r="P14413" s="36"/>
      <c r="S14413" s="36"/>
      <c r="T14413" s="36"/>
      <c r="U14413" s="36"/>
      <c r="V14413" s="36"/>
    </row>
    <row r="14414" spans="11:22" x14ac:dyDescent="0.25">
      <c r="K14414" s="36"/>
      <c r="L14414" s="37"/>
      <c r="M14414" s="37"/>
      <c r="N14414" s="37"/>
      <c r="O14414" s="37"/>
      <c r="P14414" s="36"/>
      <c r="S14414" s="36"/>
      <c r="T14414" s="36"/>
      <c r="U14414" s="36"/>
      <c r="V14414" s="36"/>
    </row>
    <row r="14415" spans="11:22" x14ac:dyDescent="0.25">
      <c r="K14415" s="36"/>
      <c r="L14415" s="37"/>
      <c r="M14415" s="37"/>
      <c r="N14415" s="37"/>
      <c r="O14415" s="37"/>
      <c r="P14415" s="36"/>
      <c r="S14415" s="36"/>
      <c r="T14415" s="36"/>
      <c r="U14415" s="36"/>
      <c r="V14415" s="36"/>
    </row>
    <row r="14416" spans="11:22" x14ac:dyDescent="0.25">
      <c r="K14416" s="36"/>
      <c r="L14416" s="37"/>
      <c r="M14416" s="37"/>
      <c r="N14416" s="37"/>
      <c r="O14416" s="37"/>
      <c r="P14416" s="36"/>
      <c r="S14416" s="36"/>
      <c r="T14416" s="36"/>
      <c r="U14416" s="36"/>
      <c r="V14416" s="36"/>
    </row>
    <row r="14417" spans="11:22" x14ac:dyDescent="0.25">
      <c r="K14417" s="36"/>
      <c r="L14417" s="37"/>
      <c r="M14417" s="37"/>
      <c r="N14417" s="37"/>
      <c r="O14417" s="37"/>
      <c r="P14417" s="36"/>
      <c r="S14417" s="36"/>
      <c r="T14417" s="36"/>
      <c r="U14417" s="36"/>
      <c r="V14417" s="36"/>
    </row>
    <row r="14418" spans="11:22" x14ac:dyDescent="0.25">
      <c r="K14418" s="36"/>
      <c r="L14418" s="37"/>
      <c r="M14418" s="37"/>
      <c r="N14418" s="37"/>
      <c r="O14418" s="37"/>
      <c r="P14418" s="36"/>
      <c r="S14418" s="36"/>
      <c r="T14418" s="36"/>
      <c r="U14418" s="36"/>
      <c r="V14418" s="36"/>
    </row>
    <row r="14419" spans="11:22" x14ac:dyDescent="0.25">
      <c r="K14419" s="36"/>
      <c r="L14419" s="37"/>
      <c r="M14419" s="37"/>
      <c r="N14419" s="37"/>
      <c r="O14419" s="37"/>
      <c r="P14419" s="36"/>
      <c r="S14419" s="36"/>
      <c r="T14419" s="36"/>
      <c r="U14419" s="36"/>
      <c r="V14419" s="36"/>
    </row>
    <row r="14420" spans="11:22" x14ac:dyDescent="0.25">
      <c r="K14420" s="36"/>
      <c r="L14420" s="37"/>
      <c r="M14420" s="37"/>
      <c r="N14420" s="37"/>
      <c r="O14420" s="37"/>
      <c r="P14420" s="36"/>
      <c r="S14420" s="36"/>
      <c r="T14420" s="36"/>
      <c r="U14420" s="36"/>
      <c r="V14420" s="36"/>
    </row>
    <row r="14421" spans="11:22" x14ac:dyDescent="0.25">
      <c r="K14421" s="36"/>
      <c r="L14421" s="37"/>
      <c r="M14421" s="37"/>
      <c r="N14421" s="37"/>
      <c r="O14421" s="37"/>
      <c r="P14421" s="36"/>
      <c r="S14421" s="36"/>
      <c r="T14421" s="36"/>
      <c r="U14421" s="36"/>
      <c r="V14421" s="36"/>
    </row>
    <row r="14422" spans="11:22" x14ac:dyDescent="0.25">
      <c r="K14422" s="36"/>
      <c r="L14422" s="37"/>
      <c r="M14422" s="37"/>
      <c r="N14422" s="37"/>
      <c r="O14422" s="37"/>
      <c r="P14422" s="36"/>
      <c r="S14422" s="36"/>
      <c r="T14422" s="36"/>
      <c r="U14422" s="36"/>
      <c r="V14422" s="36"/>
    </row>
    <row r="14423" spans="11:22" x14ac:dyDescent="0.25">
      <c r="K14423" s="36"/>
      <c r="L14423" s="37"/>
      <c r="M14423" s="37"/>
      <c r="N14423" s="37"/>
      <c r="O14423" s="37"/>
      <c r="P14423" s="36"/>
      <c r="S14423" s="36"/>
      <c r="T14423" s="36"/>
      <c r="U14423" s="36"/>
      <c r="V14423" s="36"/>
    </row>
    <row r="14424" spans="11:22" x14ac:dyDescent="0.25">
      <c r="K14424" s="36"/>
      <c r="L14424" s="37"/>
      <c r="M14424" s="37"/>
      <c r="N14424" s="37"/>
      <c r="O14424" s="37"/>
      <c r="P14424" s="36"/>
      <c r="S14424" s="36"/>
      <c r="T14424" s="36"/>
      <c r="U14424" s="36"/>
      <c r="V14424" s="36"/>
    </row>
    <row r="14425" spans="11:22" x14ac:dyDescent="0.25">
      <c r="K14425" s="36"/>
      <c r="L14425" s="37"/>
      <c r="M14425" s="37"/>
      <c r="N14425" s="37"/>
      <c r="O14425" s="37"/>
      <c r="P14425" s="36"/>
      <c r="S14425" s="36"/>
      <c r="T14425" s="36"/>
      <c r="U14425" s="36"/>
      <c r="V14425" s="36"/>
    </row>
    <row r="14426" spans="11:22" x14ac:dyDescent="0.25">
      <c r="K14426" s="36"/>
      <c r="L14426" s="37"/>
      <c r="M14426" s="37"/>
      <c r="N14426" s="37"/>
      <c r="O14426" s="37"/>
      <c r="P14426" s="36"/>
      <c r="S14426" s="36"/>
      <c r="T14426" s="36"/>
      <c r="U14426" s="36"/>
      <c r="V14426" s="36"/>
    </row>
    <row r="14427" spans="11:22" x14ac:dyDescent="0.25">
      <c r="K14427" s="36"/>
      <c r="L14427" s="37"/>
      <c r="M14427" s="37"/>
      <c r="N14427" s="37"/>
      <c r="O14427" s="37"/>
      <c r="P14427" s="36"/>
      <c r="S14427" s="36"/>
      <c r="T14427" s="36"/>
      <c r="U14427" s="36"/>
      <c r="V14427" s="36"/>
    </row>
    <row r="14428" spans="11:22" x14ac:dyDescent="0.25">
      <c r="K14428" s="36"/>
      <c r="L14428" s="37"/>
      <c r="M14428" s="37"/>
      <c r="N14428" s="37"/>
      <c r="O14428" s="37"/>
      <c r="P14428" s="36"/>
      <c r="S14428" s="36"/>
      <c r="T14428" s="36"/>
      <c r="U14428" s="36"/>
      <c r="V14428" s="36"/>
    </row>
    <row r="14429" spans="11:22" x14ac:dyDescent="0.25">
      <c r="K14429" s="36"/>
      <c r="L14429" s="37"/>
      <c r="M14429" s="37"/>
      <c r="N14429" s="37"/>
      <c r="O14429" s="37"/>
      <c r="P14429" s="36"/>
      <c r="S14429" s="36"/>
      <c r="T14429" s="36"/>
      <c r="U14429" s="36"/>
      <c r="V14429" s="36"/>
    </row>
    <row r="14430" spans="11:22" x14ac:dyDescent="0.25">
      <c r="K14430" s="36"/>
      <c r="L14430" s="37"/>
      <c r="M14430" s="37"/>
      <c r="N14430" s="37"/>
      <c r="O14430" s="37"/>
      <c r="P14430" s="36"/>
      <c r="S14430" s="36"/>
      <c r="T14430" s="36"/>
      <c r="U14430" s="36"/>
      <c r="V14430" s="36"/>
    </row>
    <row r="14431" spans="11:22" x14ac:dyDescent="0.25">
      <c r="K14431" s="36"/>
      <c r="L14431" s="37"/>
      <c r="M14431" s="37"/>
      <c r="N14431" s="37"/>
      <c r="O14431" s="37"/>
      <c r="P14431" s="36"/>
      <c r="S14431" s="36"/>
      <c r="T14431" s="36"/>
      <c r="U14431" s="36"/>
      <c r="V14431" s="36"/>
    </row>
    <row r="14432" spans="11:22" x14ac:dyDescent="0.25">
      <c r="K14432" s="36"/>
      <c r="L14432" s="37"/>
      <c r="M14432" s="37"/>
      <c r="N14432" s="37"/>
      <c r="O14432" s="37"/>
      <c r="P14432" s="36"/>
      <c r="S14432" s="36"/>
      <c r="T14432" s="36"/>
      <c r="U14432" s="36"/>
      <c r="V14432" s="36"/>
    </row>
    <row r="14433" spans="11:22" x14ac:dyDescent="0.25">
      <c r="K14433" s="36"/>
      <c r="L14433" s="37"/>
      <c r="M14433" s="37"/>
      <c r="N14433" s="37"/>
      <c r="O14433" s="37"/>
      <c r="P14433" s="36"/>
      <c r="S14433" s="36"/>
      <c r="T14433" s="36"/>
      <c r="U14433" s="36"/>
      <c r="V14433" s="36"/>
    </row>
    <row r="14434" spans="11:22" x14ac:dyDescent="0.25">
      <c r="K14434" s="36"/>
      <c r="L14434" s="37"/>
      <c r="M14434" s="37"/>
      <c r="N14434" s="37"/>
      <c r="O14434" s="37"/>
      <c r="P14434" s="36"/>
      <c r="S14434" s="36"/>
      <c r="T14434" s="36"/>
      <c r="U14434" s="36"/>
      <c r="V14434" s="36"/>
    </row>
    <row r="14435" spans="11:22" x14ac:dyDescent="0.25">
      <c r="K14435" s="36"/>
      <c r="L14435" s="37"/>
      <c r="M14435" s="37"/>
      <c r="N14435" s="37"/>
      <c r="O14435" s="37"/>
      <c r="P14435" s="36"/>
      <c r="S14435" s="36"/>
      <c r="T14435" s="36"/>
      <c r="U14435" s="36"/>
      <c r="V14435" s="36"/>
    </row>
    <row r="14436" spans="11:22" x14ac:dyDescent="0.25">
      <c r="K14436" s="36"/>
      <c r="L14436" s="37"/>
      <c r="M14436" s="37"/>
      <c r="N14436" s="37"/>
      <c r="O14436" s="37"/>
      <c r="P14436" s="36"/>
      <c r="S14436" s="36"/>
      <c r="T14436" s="36"/>
      <c r="U14436" s="36"/>
      <c r="V14436" s="36"/>
    </row>
    <row r="14437" spans="11:22" x14ac:dyDescent="0.25">
      <c r="K14437" s="36"/>
      <c r="L14437" s="37"/>
      <c r="M14437" s="37"/>
      <c r="N14437" s="37"/>
      <c r="O14437" s="37"/>
      <c r="P14437" s="36"/>
      <c r="S14437" s="36"/>
      <c r="T14437" s="36"/>
      <c r="U14437" s="36"/>
      <c r="V14437" s="36"/>
    </row>
    <row r="14438" spans="11:22" x14ac:dyDescent="0.25">
      <c r="K14438" s="36"/>
      <c r="L14438" s="37"/>
      <c r="M14438" s="37"/>
      <c r="N14438" s="37"/>
      <c r="O14438" s="37"/>
      <c r="P14438" s="36"/>
      <c r="S14438" s="36"/>
      <c r="T14438" s="36"/>
      <c r="U14438" s="36"/>
      <c r="V14438" s="36"/>
    </row>
    <row r="14439" spans="11:22" x14ac:dyDescent="0.25">
      <c r="K14439" s="36"/>
      <c r="L14439" s="37"/>
      <c r="M14439" s="37"/>
      <c r="N14439" s="37"/>
      <c r="O14439" s="37"/>
      <c r="P14439" s="36"/>
      <c r="S14439" s="36"/>
      <c r="T14439" s="36"/>
      <c r="U14439" s="36"/>
      <c r="V14439" s="36"/>
    </row>
    <row r="14440" spans="11:22" x14ac:dyDescent="0.25">
      <c r="K14440" s="36"/>
      <c r="L14440" s="37"/>
      <c r="M14440" s="37"/>
      <c r="N14440" s="37"/>
      <c r="O14440" s="37"/>
      <c r="P14440" s="36"/>
      <c r="S14440" s="36"/>
      <c r="T14440" s="36"/>
      <c r="U14440" s="36"/>
      <c r="V14440" s="36"/>
    </row>
    <row r="14441" spans="11:22" x14ac:dyDescent="0.25">
      <c r="K14441" s="36"/>
      <c r="L14441" s="37"/>
      <c r="M14441" s="37"/>
      <c r="N14441" s="37"/>
      <c r="O14441" s="37"/>
      <c r="P14441" s="36"/>
      <c r="S14441" s="36"/>
      <c r="T14441" s="36"/>
      <c r="U14441" s="36"/>
      <c r="V14441" s="36"/>
    </row>
    <row r="14442" spans="11:22" x14ac:dyDescent="0.25">
      <c r="K14442" s="36"/>
      <c r="L14442" s="37"/>
      <c r="M14442" s="37"/>
      <c r="N14442" s="37"/>
      <c r="O14442" s="37"/>
      <c r="P14442" s="36"/>
      <c r="S14442" s="36"/>
      <c r="T14442" s="36"/>
      <c r="U14442" s="36"/>
      <c r="V14442" s="36"/>
    </row>
    <row r="14443" spans="11:22" x14ac:dyDescent="0.25">
      <c r="K14443" s="36"/>
      <c r="L14443" s="37"/>
      <c r="M14443" s="37"/>
      <c r="N14443" s="37"/>
      <c r="O14443" s="37"/>
      <c r="P14443" s="36"/>
      <c r="S14443" s="36"/>
      <c r="T14443" s="36"/>
      <c r="U14443" s="36"/>
      <c r="V14443" s="36"/>
    </row>
    <row r="14444" spans="11:22" x14ac:dyDescent="0.25">
      <c r="K14444" s="36"/>
      <c r="L14444" s="37"/>
      <c r="M14444" s="37"/>
      <c r="N14444" s="37"/>
      <c r="O14444" s="37"/>
      <c r="P14444" s="36"/>
      <c r="S14444" s="36"/>
      <c r="T14444" s="36"/>
      <c r="U14444" s="36"/>
      <c r="V14444" s="36"/>
    </row>
    <row r="14445" spans="11:22" x14ac:dyDescent="0.25">
      <c r="K14445" s="36"/>
      <c r="L14445" s="37"/>
      <c r="M14445" s="37"/>
      <c r="N14445" s="37"/>
      <c r="O14445" s="37"/>
      <c r="P14445" s="36"/>
      <c r="S14445" s="36"/>
      <c r="T14445" s="36"/>
      <c r="U14445" s="36"/>
      <c r="V14445" s="36"/>
    </row>
    <row r="14446" spans="11:22" x14ac:dyDescent="0.25">
      <c r="K14446" s="36"/>
      <c r="L14446" s="37"/>
      <c r="M14446" s="37"/>
      <c r="N14446" s="37"/>
      <c r="O14446" s="37"/>
      <c r="P14446" s="36"/>
      <c r="S14446" s="36"/>
      <c r="T14446" s="36"/>
      <c r="U14446" s="36"/>
      <c r="V14446" s="36"/>
    </row>
    <row r="14447" spans="11:22" x14ac:dyDescent="0.25">
      <c r="K14447" s="36"/>
      <c r="L14447" s="37"/>
      <c r="M14447" s="37"/>
      <c r="N14447" s="37"/>
      <c r="O14447" s="37"/>
      <c r="P14447" s="36"/>
      <c r="S14447" s="36"/>
      <c r="T14447" s="36"/>
      <c r="U14447" s="36"/>
      <c r="V14447" s="36"/>
    </row>
    <row r="14448" spans="11:22" x14ac:dyDescent="0.25">
      <c r="K14448" s="36"/>
      <c r="L14448" s="37"/>
      <c r="M14448" s="37"/>
      <c r="N14448" s="37"/>
      <c r="O14448" s="37"/>
      <c r="P14448" s="36"/>
      <c r="S14448" s="36"/>
      <c r="T14448" s="36"/>
      <c r="U14448" s="36"/>
      <c r="V14448" s="36"/>
    </row>
    <row r="14449" spans="11:22" x14ac:dyDescent="0.25">
      <c r="K14449" s="36"/>
      <c r="L14449" s="37"/>
      <c r="M14449" s="37"/>
      <c r="N14449" s="37"/>
      <c r="O14449" s="37"/>
      <c r="P14449" s="36"/>
      <c r="S14449" s="36"/>
      <c r="T14449" s="36"/>
      <c r="U14449" s="36"/>
      <c r="V14449" s="36"/>
    </row>
    <row r="14450" spans="11:22" x14ac:dyDescent="0.25">
      <c r="K14450" s="36"/>
      <c r="L14450" s="37"/>
      <c r="M14450" s="37"/>
      <c r="N14450" s="37"/>
      <c r="O14450" s="37"/>
      <c r="P14450" s="36"/>
      <c r="S14450" s="36"/>
      <c r="T14450" s="36"/>
      <c r="U14450" s="36"/>
      <c r="V14450" s="36"/>
    </row>
    <row r="14451" spans="11:22" x14ac:dyDescent="0.25">
      <c r="K14451" s="36"/>
      <c r="L14451" s="37"/>
      <c r="M14451" s="37"/>
      <c r="N14451" s="37"/>
      <c r="O14451" s="37"/>
      <c r="P14451" s="36"/>
      <c r="S14451" s="36"/>
      <c r="T14451" s="36"/>
      <c r="U14451" s="36"/>
      <c r="V14451" s="36"/>
    </row>
    <row r="14452" spans="11:22" x14ac:dyDescent="0.25">
      <c r="K14452" s="36"/>
      <c r="L14452" s="37"/>
      <c r="M14452" s="37"/>
      <c r="N14452" s="37"/>
      <c r="O14452" s="37"/>
      <c r="P14452" s="36"/>
      <c r="S14452" s="36"/>
      <c r="T14452" s="36"/>
      <c r="U14452" s="36"/>
      <c r="V14452" s="36"/>
    </row>
    <row r="14453" spans="11:22" x14ac:dyDescent="0.25">
      <c r="K14453" s="36"/>
      <c r="L14453" s="37"/>
      <c r="M14453" s="37"/>
      <c r="N14453" s="37"/>
      <c r="O14453" s="37"/>
      <c r="P14453" s="36"/>
      <c r="S14453" s="36"/>
      <c r="T14453" s="36"/>
      <c r="U14453" s="36"/>
      <c r="V14453" s="36"/>
    </row>
    <row r="14454" spans="11:22" x14ac:dyDescent="0.25">
      <c r="K14454" s="36"/>
      <c r="L14454" s="37"/>
      <c r="M14454" s="37"/>
      <c r="N14454" s="37"/>
      <c r="O14454" s="37"/>
      <c r="P14454" s="36"/>
      <c r="S14454" s="36"/>
      <c r="T14454" s="36"/>
      <c r="U14454" s="36"/>
      <c r="V14454" s="36"/>
    </row>
    <row r="14455" spans="11:22" x14ac:dyDescent="0.25">
      <c r="K14455" s="36"/>
      <c r="L14455" s="37"/>
      <c r="M14455" s="37"/>
      <c r="N14455" s="37"/>
      <c r="O14455" s="37"/>
      <c r="P14455" s="36"/>
      <c r="S14455" s="36"/>
      <c r="T14455" s="36"/>
      <c r="U14455" s="36"/>
      <c r="V14455" s="36"/>
    </row>
    <row r="14456" spans="11:22" x14ac:dyDescent="0.25">
      <c r="K14456" s="36"/>
      <c r="L14456" s="37"/>
      <c r="M14456" s="37"/>
      <c r="N14456" s="37"/>
      <c r="O14456" s="37"/>
      <c r="P14456" s="36"/>
      <c r="S14456" s="36"/>
      <c r="T14456" s="36"/>
      <c r="U14456" s="36"/>
      <c r="V14456" s="36"/>
    </row>
    <row r="14457" spans="11:22" x14ac:dyDescent="0.25">
      <c r="K14457" s="36"/>
      <c r="L14457" s="37"/>
      <c r="M14457" s="37"/>
      <c r="N14457" s="37"/>
      <c r="O14457" s="37"/>
      <c r="P14457" s="36"/>
      <c r="S14457" s="36"/>
      <c r="T14457" s="36"/>
      <c r="U14457" s="36"/>
      <c r="V14457" s="36"/>
    </row>
    <row r="14458" spans="11:22" x14ac:dyDescent="0.25">
      <c r="K14458" s="36"/>
      <c r="L14458" s="37"/>
      <c r="M14458" s="37"/>
      <c r="N14458" s="37"/>
      <c r="O14458" s="37"/>
      <c r="P14458" s="36"/>
      <c r="S14458" s="36"/>
      <c r="T14458" s="36"/>
      <c r="U14458" s="36"/>
      <c r="V14458" s="36"/>
    </row>
    <row r="14459" spans="11:22" x14ac:dyDescent="0.25">
      <c r="K14459" s="36"/>
      <c r="L14459" s="37"/>
      <c r="M14459" s="37"/>
      <c r="N14459" s="37"/>
      <c r="O14459" s="37"/>
      <c r="P14459" s="36"/>
      <c r="S14459" s="36"/>
      <c r="T14459" s="36"/>
      <c r="U14459" s="36"/>
      <c r="V14459" s="36"/>
    </row>
    <row r="14460" spans="11:22" x14ac:dyDescent="0.25">
      <c r="K14460" s="36"/>
      <c r="L14460" s="37"/>
      <c r="M14460" s="37"/>
      <c r="N14460" s="37"/>
      <c r="O14460" s="37"/>
      <c r="P14460" s="36"/>
      <c r="S14460" s="36"/>
      <c r="T14460" s="36"/>
      <c r="U14460" s="36"/>
      <c r="V14460" s="36"/>
    </row>
    <row r="14461" spans="11:22" x14ac:dyDescent="0.25">
      <c r="K14461" s="36"/>
      <c r="L14461" s="37"/>
      <c r="M14461" s="37"/>
      <c r="N14461" s="37"/>
      <c r="O14461" s="37"/>
      <c r="P14461" s="36"/>
      <c r="S14461" s="36"/>
      <c r="T14461" s="36"/>
      <c r="U14461" s="36"/>
      <c r="V14461" s="36"/>
    </row>
    <row r="14462" spans="11:22" x14ac:dyDescent="0.25">
      <c r="K14462" s="36"/>
      <c r="L14462" s="37"/>
      <c r="M14462" s="37"/>
      <c r="N14462" s="37"/>
      <c r="O14462" s="37"/>
      <c r="P14462" s="36"/>
      <c r="S14462" s="36"/>
      <c r="T14462" s="36"/>
      <c r="U14462" s="36"/>
      <c r="V14462" s="36"/>
    </row>
    <row r="14463" spans="11:22" x14ac:dyDescent="0.25">
      <c r="K14463" s="36"/>
      <c r="L14463" s="37"/>
      <c r="M14463" s="37"/>
      <c r="N14463" s="37"/>
      <c r="O14463" s="37"/>
      <c r="P14463" s="36"/>
      <c r="S14463" s="36"/>
      <c r="T14463" s="36"/>
      <c r="U14463" s="36"/>
      <c r="V14463" s="36"/>
    </row>
    <row r="14464" spans="11:22" x14ac:dyDescent="0.25">
      <c r="K14464" s="36"/>
      <c r="L14464" s="37"/>
      <c r="M14464" s="37"/>
      <c r="N14464" s="37"/>
      <c r="O14464" s="37"/>
      <c r="P14464" s="36"/>
      <c r="S14464" s="36"/>
      <c r="T14464" s="36"/>
      <c r="U14464" s="36"/>
      <c r="V14464" s="36"/>
    </row>
    <row r="14465" spans="11:22" x14ac:dyDescent="0.25">
      <c r="K14465" s="36"/>
      <c r="L14465" s="37"/>
      <c r="M14465" s="37"/>
      <c r="N14465" s="37"/>
      <c r="O14465" s="37"/>
      <c r="P14465" s="36"/>
      <c r="S14465" s="36"/>
      <c r="T14465" s="36"/>
      <c r="U14465" s="36"/>
      <c r="V14465" s="36"/>
    </row>
    <row r="14466" spans="11:22" x14ac:dyDescent="0.25">
      <c r="K14466" s="36"/>
      <c r="L14466" s="37"/>
      <c r="M14466" s="37"/>
      <c r="N14466" s="37"/>
      <c r="O14466" s="37"/>
      <c r="P14466" s="36"/>
      <c r="S14466" s="36"/>
      <c r="T14466" s="36"/>
      <c r="U14466" s="36"/>
      <c r="V14466" s="36"/>
    </row>
    <row r="14467" spans="11:22" x14ac:dyDescent="0.25">
      <c r="K14467" s="36"/>
      <c r="L14467" s="37"/>
      <c r="M14467" s="37"/>
      <c r="N14467" s="37"/>
      <c r="O14467" s="37"/>
      <c r="P14467" s="36"/>
      <c r="S14467" s="36"/>
      <c r="T14467" s="36"/>
      <c r="U14467" s="36"/>
      <c r="V14467" s="36"/>
    </row>
    <row r="14468" spans="11:22" x14ac:dyDescent="0.25">
      <c r="K14468" s="36"/>
      <c r="L14468" s="37"/>
      <c r="M14468" s="37"/>
      <c r="N14468" s="37"/>
      <c r="O14468" s="37"/>
      <c r="P14468" s="36"/>
      <c r="S14468" s="36"/>
      <c r="T14468" s="36"/>
      <c r="U14468" s="36"/>
      <c r="V14468" s="36"/>
    </row>
    <row r="14469" spans="11:22" x14ac:dyDescent="0.25">
      <c r="K14469" s="36"/>
      <c r="L14469" s="37"/>
      <c r="M14469" s="37"/>
      <c r="N14469" s="37"/>
      <c r="O14469" s="37"/>
      <c r="P14469" s="36"/>
      <c r="S14469" s="36"/>
      <c r="T14469" s="36"/>
      <c r="U14469" s="36"/>
      <c r="V14469" s="36"/>
    </row>
    <row r="14470" spans="11:22" x14ac:dyDescent="0.25">
      <c r="K14470" s="36"/>
      <c r="L14470" s="37"/>
      <c r="M14470" s="37"/>
      <c r="N14470" s="37"/>
      <c r="O14470" s="37"/>
      <c r="P14470" s="36"/>
      <c r="S14470" s="36"/>
      <c r="T14470" s="36"/>
      <c r="U14470" s="36"/>
      <c r="V14470" s="36"/>
    </row>
    <row r="14471" spans="11:22" x14ac:dyDescent="0.25">
      <c r="K14471" s="36"/>
      <c r="L14471" s="37"/>
      <c r="M14471" s="37"/>
      <c r="N14471" s="37"/>
      <c r="O14471" s="37"/>
      <c r="P14471" s="36"/>
      <c r="S14471" s="36"/>
      <c r="T14471" s="36"/>
      <c r="U14471" s="36"/>
      <c r="V14471" s="36"/>
    </row>
    <row r="14472" spans="11:22" x14ac:dyDescent="0.25">
      <c r="K14472" s="36"/>
      <c r="L14472" s="37"/>
      <c r="M14472" s="37"/>
      <c r="N14472" s="37"/>
      <c r="O14472" s="37"/>
      <c r="P14472" s="36"/>
      <c r="S14472" s="36"/>
      <c r="T14472" s="36"/>
      <c r="U14472" s="36"/>
      <c r="V14472" s="36"/>
    </row>
    <row r="14473" spans="11:22" x14ac:dyDescent="0.25">
      <c r="K14473" s="36"/>
      <c r="L14473" s="37"/>
      <c r="M14473" s="37"/>
      <c r="N14473" s="37"/>
      <c r="O14473" s="37"/>
      <c r="P14473" s="36"/>
      <c r="S14473" s="36"/>
      <c r="T14473" s="36"/>
      <c r="U14473" s="36"/>
      <c r="V14473" s="36"/>
    </row>
    <row r="14474" spans="11:22" x14ac:dyDescent="0.25">
      <c r="K14474" s="36"/>
      <c r="L14474" s="37"/>
      <c r="M14474" s="37"/>
      <c r="N14474" s="37"/>
      <c r="O14474" s="37"/>
      <c r="P14474" s="36"/>
      <c r="S14474" s="36"/>
      <c r="T14474" s="36"/>
      <c r="U14474" s="36"/>
      <c r="V14474" s="36"/>
    </row>
    <row r="14475" spans="11:22" x14ac:dyDescent="0.25">
      <c r="K14475" s="36"/>
      <c r="L14475" s="37"/>
      <c r="M14475" s="37"/>
      <c r="N14475" s="37"/>
      <c r="O14475" s="37"/>
      <c r="P14475" s="36"/>
      <c r="S14475" s="36"/>
      <c r="T14475" s="36"/>
      <c r="U14475" s="36"/>
      <c r="V14475" s="36"/>
    </row>
    <row r="14476" spans="11:22" x14ac:dyDescent="0.25">
      <c r="K14476" s="36"/>
      <c r="L14476" s="37"/>
      <c r="M14476" s="37"/>
      <c r="N14476" s="37"/>
      <c r="O14476" s="37"/>
      <c r="P14476" s="36"/>
      <c r="S14476" s="36"/>
      <c r="T14476" s="36"/>
      <c r="U14476" s="36"/>
      <c r="V14476" s="36"/>
    </row>
    <row r="14477" spans="11:22" x14ac:dyDescent="0.25">
      <c r="K14477" s="36"/>
      <c r="L14477" s="37"/>
      <c r="M14477" s="37"/>
      <c r="N14477" s="37"/>
      <c r="O14477" s="37"/>
      <c r="P14477" s="36"/>
      <c r="S14477" s="36"/>
      <c r="T14477" s="36"/>
      <c r="U14477" s="36"/>
      <c r="V14477" s="36"/>
    </row>
    <row r="14478" spans="11:22" x14ac:dyDescent="0.25">
      <c r="K14478" s="36"/>
      <c r="L14478" s="37"/>
      <c r="M14478" s="37"/>
      <c r="N14478" s="37"/>
      <c r="O14478" s="37"/>
      <c r="P14478" s="36"/>
      <c r="S14478" s="36"/>
      <c r="T14478" s="36"/>
      <c r="U14478" s="36"/>
      <c r="V14478" s="36"/>
    </row>
    <row r="14479" spans="11:22" x14ac:dyDescent="0.25">
      <c r="K14479" s="36"/>
      <c r="L14479" s="37"/>
      <c r="M14479" s="37"/>
      <c r="N14479" s="37"/>
      <c r="O14479" s="37"/>
      <c r="P14479" s="36"/>
      <c r="S14479" s="36"/>
      <c r="T14479" s="36"/>
      <c r="U14479" s="36"/>
      <c r="V14479" s="36"/>
    </row>
    <row r="14480" spans="11:22" x14ac:dyDescent="0.25">
      <c r="K14480" s="36"/>
      <c r="L14480" s="37"/>
      <c r="M14480" s="37"/>
      <c r="N14480" s="37"/>
      <c r="O14480" s="37"/>
      <c r="P14480" s="36"/>
      <c r="S14480" s="36"/>
      <c r="T14480" s="36"/>
      <c r="U14480" s="36"/>
      <c r="V14480" s="36"/>
    </row>
    <row r="14481" spans="11:22" x14ac:dyDescent="0.25">
      <c r="K14481" s="36"/>
      <c r="L14481" s="37"/>
      <c r="M14481" s="37"/>
      <c r="N14481" s="37"/>
      <c r="O14481" s="37"/>
      <c r="P14481" s="36"/>
      <c r="S14481" s="36"/>
      <c r="T14481" s="36"/>
      <c r="U14481" s="36"/>
      <c r="V14481" s="36"/>
    </row>
    <row r="14482" spans="11:22" x14ac:dyDescent="0.25">
      <c r="K14482" s="36"/>
      <c r="L14482" s="37"/>
      <c r="M14482" s="37"/>
      <c r="N14482" s="37"/>
      <c r="O14482" s="37"/>
      <c r="P14482" s="36"/>
      <c r="S14482" s="36"/>
      <c r="T14482" s="36"/>
      <c r="U14482" s="36"/>
      <c r="V14482" s="36"/>
    </row>
    <row r="14483" spans="11:22" x14ac:dyDescent="0.25">
      <c r="K14483" s="36"/>
      <c r="L14483" s="37"/>
      <c r="M14483" s="37"/>
      <c r="N14483" s="37"/>
      <c r="O14483" s="37"/>
      <c r="P14483" s="36"/>
      <c r="S14483" s="36"/>
      <c r="T14483" s="36"/>
      <c r="U14483" s="36"/>
      <c r="V14483" s="36"/>
    </row>
    <row r="14484" spans="11:22" x14ac:dyDescent="0.25">
      <c r="K14484" s="36"/>
      <c r="L14484" s="37"/>
      <c r="M14484" s="37"/>
      <c r="N14484" s="37"/>
      <c r="O14484" s="37"/>
      <c r="P14484" s="36"/>
      <c r="S14484" s="36"/>
      <c r="T14484" s="36"/>
      <c r="U14484" s="36"/>
      <c r="V14484" s="36"/>
    </row>
    <row r="14485" spans="11:22" x14ac:dyDescent="0.25">
      <c r="K14485" s="36"/>
      <c r="L14485" s="37"/>
      <c r="M14485" s="37"/>
      <c r="N14485" s="37"/>
      <c r="O14485" s="37"/>
      <c r="P14485" s="36"/>
      <c r="S14485" s="36"/>
      <c r="T14485" s="36"/>
      <c r="U14485" s="36"/>
      <c r="V14485" s="36"/>
    </row>
    <row r="14486" spans="11:22" x14ac:dyDescent="0.25">
      <c r="K14486" s="36"/>
      <c r="L14486" s="37"/>
      <c r="M14486" s="37"/>
      <c r="N14486" s="37"/>
      <c r="O14486" s="37"/>
      <c r="P14486" s="36"/>
      <c r="S14486" s="36"/>
      <c r="T14486" s="36"/>
      <c r="U14486" s="36"/>
      <c r="V14486" s="36"/>
    </row>
    <row r="14487" spans="11:22" x14ac:dyDescent="0.25">
      <c r="K14487" s="36"/>
      <c r="L14487" s="37"/>
      <c r="M14487" s="37"/>
      <c r="N14487" s="37"/>
      <c r="O14487" s="37"/>
      <c r="P14487" s="36"/>
      <c r="S14487" s="36"/>
      <c r="T14487" s="36"/>
      <c r="U14487" s="36"/>
      <c r="V14487" s="36"/>
    </row>
    <row r="14488" spans="11:22" x14ac:dyDescent="0.25">
      <c r="K14488" s="36"/>
      <c r="L14488" s="37"/>
      <c r="M14488" s="37"/>
      <c r="N14488" s="37"/>
      <c r="O14488" s="37"/>
      <c r="P14488" s="36"/>
      <c r="S14488" s="36"/>
      <c r="T14488" s="36"/>
      <c r="U14488" s="36"/>
      <c r="V14488" s="36"/>
    </row>
    <row r="14489" spans="11:22" x14ac:dyDescent="0.25">
      <c r="K14489" s="36"/>
      <c r="L14489" s="37"/>
      <c r="M14489" s="37"/>
      <c r="N14489" s="37"/>
      <c r="O14489" s="37"/>
      <c r="P14489" s="36"/>
      <c r="S14489" s="36"/>
      <c r="T14489" s="36"/>
      <c r="U14489" s="36"/>
      <c r="V14489" s="36"/>
    </row>
    <row r="14490" spans="11:22" x14ac:dyDescent="0.25">
      <c r="K14490" s="36"/>
      <c r="L14490" s="37"/>
      <c r="M14490" s="37"/>
      <c r="N14490" s="37"/>
      <c r="O14490" s="37"/>
      <c r="P14490" s="36"/>
      <c r="S14490" s="36"/>
      <c r="T14490" s="36"/>
      <c r="U14490" s="36"/>
      <c r="V14490" s="36"/>
    </row>
    <row r="14491" spans="11:22" x14ac:dyDescent="0.25">
      <c r="K14491" s="36"/>
      <c r="L14491" s="37"/>
      <c r="M14491" s="37"/>
      <c r="N14491" s="37"/>
      <c r="O14491" s="37"/>
      <c r="P14491" s="36"/>
      <c r="S14491" s="36"/>
      <c r="T14491" s="36"/>
      <c r="U14491" s="36"/>
      <c r="V14491" s="36"/>
    </row>
    <row r="14492" spans="11:22" x14ac:dyDescent="0.25">
      <c r="K14492" s="36"/>
      <c r="L14492" s="37"/>
      <c r="M14492" s="37"/>
      <c r="N14492" s="37"/>
      <c r="O14492" s="37"/>
      <c r="P14492" s="36"/>
      <c r="S14492" s="36"/>
      <c r="T14492" s="36"/>
      <c r="U14492" s="36"/>
      <c r="V14492" s="36"/>
    </row>
    <row r="14493" spans="11:22" x14ac:dyDescent="0.25">
      <c r="K14493" s="36"/>
      <c r="L14493" s="37"/>
      <c r="M14493" s="37"/>
      <c r="N14493" s="37"/>
      <c r="O14493" s="37"/>
      <c r="P14493" s="36"/>
      <c r="S14493" s="36"/>
      <c r="T14493" s="36"/>
      <c r="U14493" s="36"/>
      <c r="V14493" s="36"/>
    </row>
    <row r="14494" spans="11:22" x14ac:dyDescent="0.25">
      <c r="K14494" s="36"/>
      <c r="L14494" s="37"/>
      <c r="M14494" s="37"/>
      <c r="N14494" s="37"/>
      <c r="O14494" s="37"/>
      <c r="P14494" s="36"/>
      <c r="S14494" s="36"/>
      <c r="T14494" s="36"/>
      <c r="U14494" s="36"/>
      <c r="V14494" s="36"/>
    </row>
    <row r="14495" spans="11:22" x14ac:dyDescent="0.25">
      <c r="K14495" s="36"/>
      <c r="L14495" s="37"/>
      <c r="M14495" s="37"/>
      <c r="N14495" s="37"/>
      <c r="O14495" s="37"/>
      <c r="P14495" s="36"/>
      <c r="S14495" s="36"/>
      <c r="T14495" s="36"/>
      <c r="U14495" s="36"/>
      <c r="V14495" s="36"/>
    </row>
    <row r="14496" spans="11:22" x14ac:dyDescent="0.25">
      <c r="K14496" s="36"/>
      <c r="L14496" s="37"/>
      <c r="M14496" s="37"/>
      <c r="N14496" s="37"/>
      <c r="O14496" s="37"/>
      <c r="P14496" s="36"/>
      <c r="S14496" s="36"/>
      <c r="T14496" s="36"/>
      <c r="U14496" s="36"/>
      <c r="V14496" s="36"/>
    </row>
    <row r="14497" spans="11:22" x14ac:dyDescent="0.25">
      <c r="K14497" s="36"/>
      <c r="L14497" s="37"/>
      <c r="M14497" s="37"/>
      <c r="N14497" s="37"/>
      <c r="O14497" s="37"/>
      <c r="P14497" s="36"/>
      <c r="S14497" s="36"/>
      <c r="T14497" s="36"/>
      <c r="U14497" s="36"/>
      <c r="V14497" s="36"/>
    </row>
    <row r="14498" spans="11:22" x14ac:dyDescent="0.25">
      <c r="K14498" s="36"/>
      <c r="L14498" s="37"/>
      <c r="M14498" s="37"/>
      <c r="N14498" s="37"/>
      <c r="O14498" s="37"/>
      <c r="P14498" s="36"/>
      <c r="S14498" s="36"/>
      <c r="T14498" s="36"/>
      <c r="U14498" s="36"/>
      <c r="V14498" s="36"/>
    </row>
    <row r="14499" spans="11:22" x14ac:dyDescent="0.25">
      <c r="K14499" s="36"/>
      <c r="L14499" s="37"/>
      <c r="M14499" s="37"/>
      <c r="N14499" s="37"/>
      <c r="O14499" s="37"/>
      <c r="P14499" s="36"/>
      <c r="S14499" s="36"/>
      <c r="T14499" s="36"/>
      <c r="U14499" s="36"/>
      <c r="V14499" s="36"/>
    </row>
    <row r="14500" spans="11:22" x14ac:dyDescent="0.25">
      <c r="K14500" s="36"/>
      <c r="L14500" s="37"/>
      <c r="M14500" s="37"/>
      <c r="N14500" s="37"/>
      <c r="O14500" s="37"/>
      <c r="P14500" s="36"/>
      <c r="S14500" s="36"/>
      <c r="T14500" s="36"/>
      <c r="U14500" s="36"/>
      <c r="V14500" s="36"/>
    </row>
    <row r="14501" spans="11:22" x14ac:dyDescent="0.25">
      <c r="K14501" s="36"/>
      <c r="L14501" s="37"/>
      <c r="M14501" s="37"/>
      <c r="N14501" s="37"/>
      <c r="O14501" s="37"/>
      <c r="P14501" s="36"/>
      <c r="S14501" s="36"/>
      <c r="T14501" s="36"/>
      <c r="U14501" s="36"/>
      <c r="V14501" s="36"/>
    </row>
    <row r="14502" spans="11:22" x14ac:dyDescent="0.25">
      <c r="K14502" s="36"/>
      <c r="L14502" s="37"/>
      <c r="M14502" s="37"/>
      <c r="N14502" s="37"/>
      <c r="O14502" s="37"/>
      <c r="P14502" s="36"/>
      <c r="S14502" s="36"/>
      <c r="T14502" s="36"/>
      <c r="U14502" s="36"/>
      <c r="V14502" s="36"/>
    </row>
    <row r="14503" spans="11:22" x14ac:dyDescent="0.25">
      <c r="K14503" s="36"/>
      <c r="L14503" s="37"/>
      <c r="M14503" s="37"/>
      <c r="N14503" s="37"/>
      <c r="O14503" s="37"/>
      <c r="P14503" s="36"/>
      <c r="S14503" s="36"/>
      <c r="T14503" s="36"/>
      <c r="U14503" s="36"/>
      <c r="V14503" s="36"/>
    </row>
    <row r="14504" spans="11:22" x14ac:dyDescent="0.25">
      <c r="K14504" s="36"/>
      <c r="L14504" s="37"/>
      <c r="M14504" s="37"/>
      <c r="N14504" s="37"/>
      <c r="O14504" s="37"/>
      <c r="P14504" s="36"/>
      <c r="S14504" s="36"/>
      <c r="T14504" s="36"/>
      <c r="U14504" s="36"/>
      <c r="V14504" s="36"/>
    </row>
    <row r="14505" spans="11:22" x14ac:dyDescent="0.25">
      <c r="K14505" s="36"/>
      <c r="L14505" s="37"/>
      <c r="M14505" s="37"/>
      <c r="N14505" s="37"/>
      <c r="O14505" s="37"/>
      <c r="P14505" s="36"/>
      <c r="S14505" s="36"/>
      <c r="T14505" s="36"/>
      <c r="U14505" s="36"/>
      <c r="V14505" s="36"/>
    </row>
    <row r="14506" spans="11:22" x14ac:dyDescent="0.25">
      <c r="K14506" s="36"/>
      <c r="L14506" s="37"/>
      <c r="M14506" s="37"/>
      <c r="N14506" s="37"/>
      <c r="O14506" s="37"/>
      <c r="P14506" s="36"/>
      <c r="S14506" s="36"/>
      <c r="T14506" s="36"/>
      <c r="U14506" s="36"/>
      <c r="V14506" s="36"/>
    </row>
    <row r="14507" spans="11:22" x14ac:dyDescent="0.25">
      <c r="K14507" s="36"/>
      <c r="L14507" s="37"/>
      <c r="M14507" s="37"/>
      <c r="N14507" s="37"/>
      <c r="O14507" s="37"/>
      <c r="P14507" s="36"/>
      <c r="S14507" s="36"/>
      <c r="T14507" s="36"/>
      <c r="U14507" s="36"/>
      <c r="V14507" s="36"/>
    </row>
    <row r="14508" spans="11:22" x14ac:dyDescent="0.25">
      <c r="K14508" s="36"/>
      <c r="L14508" s="37"/>
      <c r="M14508" s="37"/>
      <c r="N14508" s="37"/>
      <c r="O14508" s="37"/>
      <c r="P14508" s="36"/>
      <c r="S14508" s="36"/>
      <c r="T14508" s="36"/>
      <c r="U14508" s="36"/>
      <c r="V14508" s="36"/>
    </row>
    <row r="14509" spans="11:22" x14ac:dyDescent="0.25">
      <c r="K14509" s="36"/>
      <c r="L14509" s="37"/>
      <c r="M14509" s="37"/>
      <c r="N14509" s="37"/>
      <c r="O14509" s="37"/>
      <c r="P14509" s="36"/>
      <c r="S14509" s="36"/>
      <c r="T14509" s="36"/>
      <c r="U14509" s="36"/>
      <c r="V14509" s="36"/>
    </row>
    <row r="14510" spans="11:22" x14ac:dyDescent="0.25">
      <c r="K14510" s="36"/>
      <c r="L14510" s="37"/>
      <c r="M14510" s="37"/>
      <c r="N14510" s="37"/>
      <c r="O14510" s="37"/>
      <c r="P14510" s="36"/>
      <c r="S14510" s="36"/>
      <c r="T14510" s="36"/>
      <c r="U14510" s="36"/>
      <c r="V14510" s="36"/>
    </row>
    <row r="14511" spans="11:22" x14ac:dyDescent="0.25">
      <c r="K14511" s="36"/>
      <c r="L14511" s="37"/>
      <c r="M14511" s="37"/>
      <c r="N14511" s="37"/>
      <c r="O14511" s="37"/>
      <c r="P14511" s="36"/>
      <c r="S14511" s="36"/>
      <c r="T14511" s="36"/>
      <c r="U14511" s="36"/>
      <c r="V14511" s="36"/>
    </row>
    <row r="14512" spans="11:22" x14ac:dyDescent="0.25">
      <c r="K14512" s="36"/>
      <c r="L14512" s="37"/>
      <c r="M14512" s="37"/>
      <c r="N14512" s="37"/>
      <c r="O14512" s="37"/>
      <c r="P14512" s="36"/>
      <c r="S14512" s="36"/>
      <c r="T14512" s="36"/>
      <c r="U14512" s="36"/>
      <c r="V14512" s="36"/>
    </row>
    <row r="14513" spans="11:22" x14ac:dyDescent="0.25">
      <c r="K14513" s="36"/>
      <c r="L14513" s="37"/>
      <c r="M14513" s="37"/>
      <c r="N14513" s="37"/>
      <c r="O14513" s="37"/>
      <c r="P14513" s="36"/>
      <c r="S14513" s="36"/>
      <c r="T14513" s="36"/>
      <c r="U14513" s="36"/>
      <c r="V14513" s="36"/>
    </row>
    <row r="14514" spans="11:22" x14ac:dyDescent="0.25">
      <c r="K14514" s="36"/>
      <c r="L14514" s="37"/>
      <c r="M14514" s="37"/>
      <c r="N14514" s="37"/>
      <c r="O14514" s="37"/>
      <c r="P14514" s="36"/>
      <c r="S14514" s="36"/>
      <c r="T14514" s="36"/>
      <c r="U14514" s="36"/>
      <c r="V14514" s="36"/>
    </row>
    <row r="14515" spans="11:22" x14ac:dyDescent="0.25">
      <c r="K14515" s="36"/>
      <c r="L14515" s="37"/>
      <c r="M14515" s="37"/>
      <c r="N14515" s="37"/>
      <c r="O14515" s="37"/>
      <c r="P14515" s="36"/>
      <c r="S14515" s="36"/>
      <c r="T14515" s="36"/>
      <c r="U14515" s="36"/>
      <c r="V14515" s="36"/>
    </row>
    <row r="14516" spans="11:22" x14ac:dyDescent="0.25">
      <c r="K14516" s="36"/>
      <c r="L14516" s="37"/>
      <c r="M14516" s="37"/>
      <c r="N14516" s="37"/>
      <c r="O14516" s="37"/>
      <c r="P14516" s="36"/>
      <c r="S14516" s="36"/>
      <c r="T14516" s="36"/>
      <c r="U14516" s="36"/>
      <c r="V14516" s="36"/>
    </row>
    <row r="14517" spans="11:22" x14ac:dyDescent="0.25">
      <c r="K14517" s="36"/>
      <c r="L14517" s="37"/>
      <c r="M14517" s="37"/>
      <c r="N14517" s="37"/>
      <c r="O14517" s="37"/>
      <c r="P14517" s="36"/>
      <c r="S14517" s="36"/>
      <c r="T14517" s="36"/>
      <c r="U14517" s="36"/>
      <c r="V14517" s="36"/>
    </row>
    <row r="14518" spans="11:22" x14ac:dyDescent="0.25">
      <c r="K14518" s="36"/>
      <c r="L14518" s="37"/>
      <c r="M14518" s="37"/>
      <c r="N14518" s="37"/>
      <c r="O14518" s="37"/>
      <c r="P14518" s="36"/>
      <c r="S14518" s="36"/>
      <c r="T14518" s="36"/>
      <c r="U14518" s="36"/>
      <c r="V14518" s="36"/>
    </row>
    <row r="14519" spans="11:22" x14ac:dyDescent="0.25">
      <c r="K14519" s="36"/>
      <c r="L14519" s="37"/>
      <c r="M14519" s="37"/>
      <c r="N14519" s="37"/>
      <c r="O14519" s="37"/>
      <c r="P14519" s="36"/>
      <c r="S14519" s="36"/>
      <c r="T14519" s="36"/>
      <c r="U14519" s="36"/>
      <c r="V14519" s="36"/>
    </row>
    <row r="14520" spans="11:22" x14ac:dyDescent="0.25">
      <c r="K14520" s="36"/>
      <c r="L14520" s="37"/>
      <c r="M14520" s="37"/>
      <c r="N14520" s="37"/>
      <c r="O14520" s="37"/>
      <c r="P14520" s="36"/>
      <c r="S14520" s="36"/>
      <c r="T14520" s="36"/>
      <c r="U14520" s="36"/>
      <c r="V14520" s="36"/>
    </row>
    <row r="14521" spans="11:22" x14ac:dyDescent="0.25">
      <c r="K14521" s="36"/>
      <c r="L14521" s="37"/>
      <c r="M14521" s="37"/>
      <c r="N14521" s="37"/>
      <c r="O14521" s="37"/>
      <c r="P14521" s="36"/>
      <c r="S14521" s="36"/>
      <c r="T14521" s="36"/>
      <c r="U14521" s="36"/>
      <c r="V14521" s="36"/>
    </row>
    <row r="14522" spans="11:22" x14ac:dyDescent="0.25">
      <c r="K14522" s="36"/>
      <c r="L14522" s="37"/>
      <c r="M14522" s="37"/>
      <c r="N14522" s="37"/>
      <c r="O14522" s="37"/>
      <c r="P14522" s="36"/>
      <c r="S14522" s="36"/>
      <c r="T14522" s="36"/>
      <c r="U14522" s="36"/>
      <c r="V14522" s="36"/>
    </row>
    <row r="14523" spans="11:22" x14ac:dyDescent="0.25">
      <c r="K14523" s="36"/>
      <c r="L14523" s="37"/>
      <c r="M14523" s="37"/>
      <c r="N14523" s="37"/>
      <c r="O14523" s="37"/>
      <c r="P14523" s="36"/>
      <c r="S14523" s="36"/>
      <c r="T14523" s="36"/>
      <c r="U14523" s="36"/>
      <c r="V14523" s="36"/>
    </row>
    <row r="14524" spans="11:22" x14ac:dyDescent="0.25">
      <c r="K14524" s="36"/>
      <c r="L14524" s="37"/>
      <c r="M14524" s="37"/>
      <c r="N14524" s="37"/>
      <c r="O14524" s="37"/>
      <c r="P14524" s="36"/>
      <c r="S14524" s="36"/>
      <c r="T14524" s="36"/>
      <c r="U14524" s="36"/>
      <c r="V14524" s="36"/>
    </row>
    <row r="14525" spans="11:22" x14ac:dyDescent="0.25">
      <c r="K14525" s="36"/>
      <c r="L14525" s="37"/>
      <c r="M14525" s="37"/>
      <c r="N14525" s="37"/>
      <c r="O14525" s="37"/>
      <c r="P14525" s="36"/>
      <c r="S14525" s="36"/>
      <c r="T14525" s="36"/>
      <c r="U14525" s="36"/>
      <c r="V14525" s="36"/>
    </row>
    <row r="14526" spans="11:22" x14ac:dyDescent="0.25">
      <c r="K14526" s="36"/>
      <c r="L14526" s="37"/>
      <c r="M14526" s="37"/>
      <c r="N14526" s="37"/>
      <c r="O14526" s="37"/>
      <c r="P14526" s="36"/>
      <c r="S14526" s="36"/>
      <c r="T14526" s="36"/>
      <c r="U14526" s="36"/>
      <c r="V14526" s="36"/>
    </row>
    <row r="14527" spans="11:22" x14ac:dyDescent="0.25">
      <c r="K14527" s="36"/>
      <c r="L14527" s="37"/>
      <c r="M14527" s="37"/>
      <c r="N14527" s="37"/>
      <c r="O14527" s="37"/>
      <c r="P14527" s="36"/>
      <c r="S14527" s="36"/>
      <c r="T14527" s="36"/>
      <c r="U14527" s="36"/>
      <c r="V14527" s="36"/>
    </row>
    <row r="14528" spans="11:22" x14ac:dyDescent="0.25">
      <c r="K14528" s="36"/>
      <c r="L14528" s="37"/>
      <c r="M14528" s="37"/>
      <c r="N14528" s="37"/>
      <c r="O14528" s="37"/>
      <c r="P14528" s="36"/>
      <c r="S14528" s="36"/>
      <c r="T14528" s="36"/>
      <c r="U14528" s="36"/>
      <c r="V14528" s="36"/>
    </row>
    <row r="14529" spans="11:22" x14ac:dyDescent="0.25">
      <c r="K14529" s="36"/>
      <c r="L14529" s="37"/>
      <c r="M14529" s="37"/>
      <c r="N14529" s="37"/>
      <c r="O14529" s="37"/>
      <c r="P14529" s="36"/>
      <c r="S14529" s="36"/>
      <c r="T14529" s="36"/>
      <c r="U14529" s="36"/>
      <c r="V14529" s="36"/>
    </row>
    <row r="14530" spans="11:22" x14ac:dyDescent="0.25">
      <c r="K14530" s="36"/>
      <c r="L14530" s="37"/>
      <c r="M14530" s="37"/>
      <c r="N14530" s="37"/>
      <c r="O14530" s="37"/>
      <c r="P14530" s="36"/>
      <c r="S14530" s="36"/>
      <c r="T14530" s="36"/>
      <c r="U14530" s="36"/>
      <c r="V14530" s="36"/>
    </row>
    <row r="14531" spans="11:22" x14ac:dyDescent="0.25">
      <c r="K14531" s="36"/>
      <c r="L14531" s="37"/>
      <c r="M14531" s="37"/>
      <c r="N14531" s="37"/>
      <c r="O14531" s="37"/>
      <c r="P14531" s="36"/>
      <c r="S14531" s="36"/>
      <c r="T14531" s="36"/>
      <c r="U14531" s="36"/>
      <c r="V14531" s="36"/>
    </row>
    <row r="14532" spans="11:22" x14ac:dyDescent="0.25">
      <c r="K14532" s="36"/>
      <c r="L14532" s="37"/>
      <c r="M14532" s="37"/>
      <c r="N14532" s="37"/>
      <c r="O14532" s="37"/>
      <c r="P14532" s="36"/>
      <c r="S14532" s="36"/>
      <c r="T14532" s="36"/>
      <c r="U14532" s="36"/>
      <c r="V14532" s="36"/>
    </row>
    <row r="14533" spans="11:22" x14ac:dyDescent="0.25">
      <c r="K14533" s="36"/>
      <c r="L14533" s="37"/>
      <c r="M14533" s="37"/>
      <c r="N14533" s="37"/>
      <c r="O14533" s="37"/>
      <c r="P14533" s="36"/>
      <c r="S14533" s="36"/>
      <c r="T14533" s="36"/>
      <c r="U14533" s="36"/>
      <c r="V14533" s="36"/>
    </row>
    <row r="14534" spans="11:22" x14ac:dyDescent="0.25">
      <c r="K14534" s="36"/>
      <c r="L14534" s="37"/>
      <c r="M14534" s="37"/>
      <c r="N14534" s="37"/>
      <c r="O14534" s="37"/>
      <c r="P14534" s="36"/>
      <c r="S14534" s="36"/>
      <c r="T14534" s="36"/>
      <c r="U14534" s="36"/>
      <c r="V14534" s="36"/>
    </row>
    <row r="14535" spans="11:22" x14ac:dyDescent="0.25">
      <c r="K14535" s="36"/>
      <c r="L14535" s="37"/>
      <c r="M14535" s="37"/>
      <c r="N14535" s="37"/>
      <c r="O14535" s="37"/>
      <c r="P14535" s="36"/>
      <c r="S14535" s="36"/>
      <c r="T14535" s="36"/>
      <c r="U14535" s="36"/>
      <c r="V14535" s="36"/>
    </row>
    <row r="14536" spans="11:22" x14ac:dyDescent="0.25">
      <c r="K14536" s="36"/>
      <c r="L14536" s="37"/>
      <c r="M14536" s="37"/>
      <c r="N14536" s="37"/>
      <c r="O14536" s="37"/>
      <c r="P14536" s="36"/>
      <c r="S14536" s="36"/>
      <c r="T14536" s="36"/>
      <c r="U14536" s="36"/>
      <c r="V14536" s="36"/>
    </row>
    <row r="14537" spans="11:22" x14ac:dyDescent="0.25">
      <c r="K14537" s="36"/>
      <c r="L14537" s="37"/>
      <c r="M14537" s="37"/>
      <c r="N14537" s="37"/>
      <c r="O14537" s="37"/>
      <c r="P14537" s="36"/>
      <c r="S14537" s="36"/>
      <c r="T14537" s="36"/>
      <c r="U14537" s="36"/>
      <c r="V14537" s="36"/>
    </row>
    <row r="14538" spans="11:22" x14ac:dyDescent="0.25">
      <c r="K14538" s="36"/>
      <c r="L14538" s="37"/>
      <c r="M14538" s="37"/>
      <c r="N14538" s="37"/>
      <c r="O14538" s="37"/>
      <c r="P14538" s="36"/>
      <c r="S14538" s="36"/>
      <c r="T14538" s="36"/>
      <c r="U14538" s="36"/>
      <c r="V14538" s="36"/>
    </row>
    <row r="14539" spans="11:22" x14ac:dyDescent="0.25">
      <c r="K14539" s="36"/>
      <c r="L14539" s="37"/>
      <c r="M14539" s="37"/>
      <c r="N14539" s="37"/>
      <c r="O14539" s="37"/>
      <c r="P14539" s="36"/>
      <c r="S14539" s="36"/>
      <c r="T14539" s="36"/>
      <c r="U14539" s="36"/>
      <c r="V14539" s="36"/>
    </row>
    <row r="14540" spans="11:22" x14ac:dyDescent="0.25">
      <c r="K14540" s="36"/>
      <c r="L14540" s="37"/>
      <c r="M14540" s="37"/>
      <c r="N14540" s="37"/>
      <c r="O14540" s="37"/>
      <c r="P14540" s="36"/>
      <c r="S14540" s="36"/>
      <c r="T14540" s="36"/>
      <c r="U14540" s="36"/>
      <c r="V14540" s="36"/>
    </row>
    <row r="14541" spans="11:22" x14ac:dyDescent="0.25">
      <c r="K14541" s="36"/>
      <c r="L14541" s="37"/>
      <c r="M14541" s="37"/>
      <c r="N14541" s="37"/>
      <c r="O14541" s="37"/>
      <c r="P14541" s="36"/>
      <c r="S14541" s="36"/>
      <c r="T14541" s="36"/>
      <c r="U14541" s="36"/>
      <c r="V14541" s="36"/>
    </row>
    <row r="14542" spans="11:22" x14ac:dyDescent="0.25">
      <c r="K14542" s="36"/>
      <c r="L14542" s="37"/>
      <c r="M14542" s="37"/>
      <c r="N14542" s="37"/>
      <c r="O14542" s="37"/>
      <c r="P14542" s="36"/>
      <c r="S14542" s="36"/>
      <c r="T14542" s="36"/>
      <c r="U14542" s="36"/>
      <c r="V14542" s="36"/>
    </row>
    <row r="14543" spans="11:22" x14ac:dyDescent="0.25">
      <c r="K14543" s="36"/>
      <c r="L14543" s="37"/>
      <c r="M14543" s="37"/>
      <c r="N14543" s="37"/>
      <c r="O14543" s="37"/>
      <c r="P14543" s="36"/>
      <c r="S14543" s="36"/>
      <c r="T14543" s="36"/>
      <c r="U14543" s="36"/>
      <c r="V14543" s="36"/>
    </row>
    <row r="14544" spans="11:22" x14ac:dyDescent="0.25">
      <c r="K14544" s="36"/>
      <c r="L14544" s="37"/>
      <c r="M14544" s="37"/>
      <c r="N14544" s="37"/>
      <c r="O14544" s="37"/>
      <c r="P14544" s="36"/>
      <c r="S14544" s="36"/>
      <c r="T14544" s="36"/>
      <c r="U14544" s="36"/>
      <c r="V14544" s="36"/>
    </row>
    <row r="14545" spans="11:22" x14ac:dyDescent="0.25">
      <c r="K14545" s="36"/>
      <c r="L14545" s="37"/>
      <c r="M14545" s="37"/>
      <c r="N14545" s="37"/>
      <c r="O14545" s="37"/>
      <c r="P14545" s="36"/>
      <c r="S14545" s="36"/>
      <c r="T14545" s="36"/>
      <c r="U14545" s="36"/>
      <c r="V14545" s="36"/>
    </row>
    <row r="14546" spans="11:22" x14ac:dyDescent="0.25">
      <c r="K14546" s="36"/>
      <c r="L14546" s="37"/>
      <c r="M14546" s="37"/>
      <c r="N14546" s="37"/>
      <c r="O14546" s="37"/>
      <c r="P14546" s="36"/>
      <c r="S14546" s="36"/>
      <c r="T14546" s="36"/>
      <c r="U14546" s="36"/>
      <c r="V14546" s="36"/>
    </row>
    <row r="14547" spans="11:22" x14ac:dyDescent="0.25">
      <c r="K14547" s="36"/>
      <c r="L14547" s="37"/>
      <c r="M14547" s="37"/>
      <c r="N14547" s="37"/>
      <c r="O14547" s="37"/>
      <c r="P14547" s="36"/>
      <c r="S14547" s="36"/>
      <c r="T14547" s="36"/>
      <c r="U14547" s="36"/>
      <c r="V14547" s="36"/>
    </row>
    <row r="14548" spans="11:22" x14ac:dyDescent="0.25">
      <c r="K14548" s="36"/>
      <c r="L14548" s="37"/>
      <c r="M14548" s="37"/>
      <c r="N14548" s="37"/>
      <c r="O14548" s="37"/>
      <c r="P14548" s="36"/>
      <c r="S14548" s="36"/>
      <c r="T14548" s="36"/>
      <c r="U14548" s="36"/>
      <c r="V14548" s="36"/>
    </row>
    <row r="14549" spans="11:22" x14ac:dyDescent="0.25">
      <c r="K14549" s="36"/>
      <c r="L14549" s="37"/>
      <c r="M14549" s="37"/>
      <c r="N14549" s="37"/>
      <c r="O14549" s="37"/>
      <c r="P14549" s="36"/>
      <c r="S14549" s="36"/>
      <c r="T14549" s="36"/>
      <c r="U14549" s="36"/>
      <c r="V14549" s="36"/>
    </row>
    <row r="14550" spans="11:22" x14ac:dyDescent="0.25">
      <c r="K14550" s="36"/>
      <c r="L14550" s="37"/>
      <c r="M14550" s="37"/>
      <c r="N14550" s="37"/>
      <c r="O14550" s="37"/>
      <c r="P14550" s="36"/>
      <c r="S14550" s="36"/>
      <c r="T14550" s="36"/>
      <c r="U14550" s="36"/>
      <c r="V14550" s="36"/>
    </row>
    <row r="14551" spans="11:22" x14ac:dyDescent="0.25">
      <c r="K14551" s="36"/>
      <c r="L14551" s="37"/>
      <c r="M14551" s="37"/>
      <c r="N14551" s="37"/>
      <c r="O14551" s="37"/>
      <c r="P14551" s="36"/>
      <c r="S14551" s="36"/>
      <c r="T14551" s="36"/>
      <c r="U14551" s="36"/>
      <c r="V14551" s="36"/>
    </row>
    <row r="14552" spans="11:22" x14ac:dyDescent="0.25">
      <c r="K14552" s="36"/>
      <c r="L14552" s="37"/>
      <c r="M14552" s="37"/>
      <c r="N14552" s="37"/>
      <c r="O14552" s="37"/>
      <c r="P14552" s="36"/>
      <c r="S14552" s="36"/>
      <c r="T14552" s="36"/>
      <c r="U14552" s="36"/>
      <c r="V14552" s="36"/>
    </row>
    <row r="14553" spans="11:22" x14ac:dyDescent="0.25">
      <c r="K14553" s="36"/>
      <c r="L14553" s="37"/>
      <c r="M14553" s="37"/>
      <c r="N14553" s="37"/>
      <c r="O14553" s="37"/>
      <c r="P14553" s="36"/>
      <c r="S14553" s="36"/>
      <c r="T14553" s="36"/>
      <c r="U14553" s="36"/>
      <c r="V14553" s="36"/>
    </row>
    <row r="14554" spans="11:22" x14ac:dyDescent="0.25">
      <c r="K14554" s="36"/>
      <c r="L14554" s="37"/>
      <c r="M14554" s="37"/>
      <c r="N14554" s="37"/>
      <c r="O14554" s="37"/>
      <c r="P14554" s="36"/>
      <c r="S14554" s="36"/>
      <c r="T14554" s="36"/>
      <c r="U14554" s="36"/>
      <c r="V14554" s="36"/>
    </row>
    <row r="14555" spans="11:22" x14ac:dyDescent="0.25">
      <c r="K14555" s="36"/>
      <c r="L14555" s="37"/>
      <c r="M14555" s="37"/>
      <c r="N14555" s="37"/>
      <c r="O14555" s="37"/>
      <c r="P14555" s="36"/>
      <c r="S14555" s="36"/>
      <c r="T14555" s="36"/>
      <c r="U14555" s="36"/>
      <c r="V14555" s="36"/>
    </row>
    <row r="14556" spans="11:22" x14ac:dyDescent="0.25">
      <c r="K14556" s="36"/>
      <c r="L14556" s="37"/>
      <c r="M14556" s="37"/>
      <c r="N14556" s="37"/>
      <c r="O14556" s="37"/>
      <c r="P14556" s="36"/>
      <c r="S14556" s="36"/>
      <c r="T14556" s="36"/>
      <c r="U14556" s="36"/>
      <c r="V14556" s="36"/>
    </row>
    <row r="14557" spans="11:22" x14ac:dyDescent="0.25">
      <c r="K14557" s="36"/>
      <c r="L14557" s="37"/>
      <c r="M14557" s="37"/>
      <c r="N14557" s="37"/>
      <c r="O14557" s="37"/>
      <c r="P14557" s="36"/>
      <c r="S14557" s="36"/>
      <c r="T14557" s="36"/>
      <c r="U14557" s="36"/>
      <c r="V14557" s="36"/>
    </row>
    <row r="14558" spans="11:22" x14ac:dyDescent="0.25">
      <c r="K14558" s="36"/>
      <c r="L14558" s="37"/>
      <c r="M14558" s="37"/>
      <c r="N14558" s="37"/>
      <c r="O14558" s="37"/>
      <c r="P14558" s="36"/>
      <c r="S14558" s="36"/>
      <c r="T14558" s="36"/>
      <c r="U14558" s="36"/>
      <c r="V14558" s="36"/>
    </row>
    <row r="14559" spans="11:22" x14ac:dyDescent="0.25">
      <c r="K14559" s="36"/>
      <c r="L14559" s="37"/>
      <c r="M14559" s="37"/>
      <c r="N14559" s="37"/>
      <c r="O14559" s="37"/>
      <c r="P14559" s="36"/>
      <c r="S14559" s="36"/>
      <c r="T14559" s="36"/>
      <c r="U14559" s="36"/>
      <c r="V14559" s="36"/>
    </row>
    <row r="14560" spans="11:22" x14ac:dyDescent="0.25">
      <c r="K14560" s="36"/>
      <c r="L14560" s="37"/>
      <c r="M14560" s="37"/>
      <c r="N14560" s="37"/>
      <c r="O14560" s="37"/>
      <c r="P14560" s="36"/>
      <c r="S14560" s="36"/>
      <c r="T14560" s="36"/>
      <c r="U14560" s="36"/>
      <c r="V14560" s="36"/>
    </row>
    <row r="14561" spans="11:22" x14ac:dyDescent="0.25">
      <c r="K14561" s="36"/>
      <c r="L14561" s="37"/>
      <c r="M14561" s="37"/>
      <c r="N14561" s="37"/>
      <c r="O14561" s="37"/>
      <c r="P14561" s="36"/>
      <c r="S14561" s="36"/>
      <c r="T14561" s="36"/>
      <c r="U14561" s="36"/>
      <c r="V14561" s="36"/>
    </row>
    <row r="14562" spans="11:22" x14ac:dyDescent="0.25">
      <c r="K14562" s="36"/>
      <c r="L14562" s="37"/>
      <c r="M14562" s="37"/>
      <c r="N14562" s="37"/>
      <c r="O14562" s="37"/>
      <c r="P14562" s="36"/>
      <c r="S14562" s="36"/>
      <c r="T14562" s="36"/>
      <c r="U14562" s="36"/>
      <c r="V14562" s="36"/>
    </row>
    <row r="14563" spans="11:22" x14ac:dyDescent="0.25">
      <c r="K14563" s="36"/>
      <c r="L14563" s="37"/>
      <c r="M14563" s="37"/>
      <c r="N14563" s="37"/>
      <c r="O14563" s="37"/>
      <c r="P14563" s="36"/>
      <c r="S14563" s="36"/>
      <c r="T14563" s="36"/>
      <c r="U14563" s="36"/>
      <c r="V14563" s="36"/>
    </row>
    <row r="14564" spans="11:22" x14ac:dyDescent="0.25">
      <c r="K14564" s="36"/>
      <c r="L14564" s="37"/>
      <c r="M14564" s="37"/>
      <c r="N14564" s="37"/>
      <c r="O14564" s="37"/>
      <c r="P14564" s="36"/>
      <c r="S14564" s="36"/>
      <c r="T14564" s="36"/>
      <c r="U14564" s="36"/>
      <c r="V14564" s="36"/>
    </row>
    <row r="14565" spans="11:22" x14ac:dyDescent="0.25">
      <c r="K14565" s="36"/>
      <c r="L14565" s="37"/>
      <c r="M14565" s="37"/>
      <c r="N14565" s="37"/>
      <c r="O14565" s="37"/>
      <c r="P14565" s="36"/>
      <c r="S14565" s="36"/>
      <c r="T14565" s="36"/>
      <c r="U14565" s="36"/>
      <c r="V14565" s="36"/>
    </row>
    <row r="14566" spans="11:22" x14ac:dyDescent="0.25">
      <c r="K14566" s="36"/>
      <c r="L14566" s="37"/>
      <c r="M14566" s="37"/>
      <c r="N14566" s="37"/>
      <c r="O14566" s="37"/>
      <c r="P14566" s="36"/>
      <c r="S14566" s="36"/>
      <c r="T14566" s="36"/>
      <c r="U14566" s="36"/>
      <c r="V14566" s="36"/>
    </row>
    <row r="14567" spans="11:22" x14ac:dyDescent="0.25">
      <c r="K14567" s="36"/>
      <c r="L14567" s="37"/>
      <c r="M14567" s="37"/>
      <c r="N14567" s="37"/>
      <c r="O14567" s="37"/>
      <c r="P14567" s="36"/>
      <c r="S14567" s="36"/>
      <c r="T14567" s="36"/>
      <c r="U14567" s="36"/>
      <c r="V14567" s="36"/>
    </row>
    <row r="14568" spans="11:22" x14ac:dyDescent="0.25">
      <c r="K14568" s="36"/>
      <c r="L14568" s="37"/>
      <c r="M14568" s="37"/>
      <c r="N14568" s="37"/>
      <c r="O14568" s="37"/>
      <c r="P14568" s="36"/>
      <c r="S14568" s="36"/>
      <c r="T14568" s="36"/>
      <c r="U14568" s="36"/>
      <c r="V14568" s="36"/>
    </row>
    <row r="14569" spans="11:22" x14ac:dyDescent="0.25">
      <c r="K14569" s="36"/>
      <c r="L14569" s="37"/>
      <c r="M14569" s="37"/>
      <c r="N14569" s="37"/>
      <c r="O14569" s="37"/>
      <c r="P14569" s="36"/>
      <c r="S14569" s="36"/>
      <c r="T14569" s="36"/>
      <c r="U14569" s="36"/>
      <c r="V14569" s="36"/>
    </row>
    <row r="14570" spans="11:22" x14ac:dyDescent="0.25">
      <c r="K14570" s="36"/>
      <c r="L14570" s="37"/>
      <c r="M14570" s="37"/>
      <c r="N14570" s="37"/>
      <c r="O14570" s="37"/>
      <c r="P14570" s="36"/>
      <c r="S14570" s="36"/>
      <c r="T14570" s="36"/>
      <c r="U14570" s="36"/>
      <c r="V14570" s="36"/>
    </row>
    <row r="14571" spans="11:22" x14ac:dyDescent="0.25">
      <c r="K14571" s="36"/>
      <c r="L14571" s="37"/>
      <c r="M14571" s="37"/>
      <c r="N14571" s="37"/>
      <c r="O14571" s="37"/>
      <c r="P14571" s="36"/>
      <c r="S14571" s="36"/>
      <c r="T14571" s="36"/>
      <c r="U14571" s="36"/>
      <c r="V14571" s="36"/>
    </row>
    <row r="14572" spans="11:22" x14ac:dyDescent="0.25">
      <c r="K14572" s="36"/>
      <c r="L14572" s="37"/>
      <c r="M14572" s="37"/>
      <c r="N14572" s="37"/>
      <c r="O14572" s="37"/>
      <c r="P14572" s="36"/>
      <c r="S14572" s="36"/>
      <c r="T14572" s="36"/>
      <c r="U14572" s="36"/>
      <c r="V14572" s="36"/>
    </row>
    <row r="14573" spans="11:22" x14ac:dyDescent="0.25">
      <c r="K14573" s="36"/>
      <c r="L14573" s="37"/>
      <c r="M14573" s="37"/>
      <c r="N14573" s="37"/>
      <c r="O14573" s="37"/>
      <c r="P14573" s="36"/>
      <c r="S14573" s="36"/>
      <c r="T14573" s="36"/>
      <c r="U14573" s="36"/>
      <c r="V14573" s="36"/>
    </row>
    <row r="14574" spans="11:22" x14ac:dyDescent="0.25">
      <c r="K14574" s="36"/>
      <c r="L14574" s="37"/>
      <c r="M14574" s="37"/>
      <c r="N14574" s="37"/>
      <c r="O14574" s="37"/>
      <c r="P14574" s="36"/>
      <c r="S14574" s="36"/>
      <c r="T14574" s="36"/>
      <c r="U14574" s="36"/>
      <c r="V14574" s="36"/>
    </row>
    <row r="14575" spans="11:22" x14ac:dyDescent="0.25">
      <c r="K14575" s="36"/>
      <c r="L14575" s="37"/>
      <c r="M14575" s="37"/>
      <c r="N14575" s="37"/>
      <c r="O14575" s="37"/>
      <c r="P14575" s="36"/>
      <c r="S14575" s="36"/>
      <c r="T14575" s="36"/>
      <c r="U14575" s="36"/>
      <c r="V14575" s="36"/>
    </row>
    <row r="14576" spans="11:22" x14ac:dyDescent="0.25">
      <c r="K14576" s="36"/>
      <c r="L14576" s="37"/>
      <c r="M14576" s="37"/>
      <c r="N14576" s="37"/>
      <c r="O14576" s="37"/>
      <c r="P14576" s="36"/>
      <c r="S14576" s="36"/>
      <c r="T14576" s="36"/>
      <c r="U14576" s="36"/>
      <c r="V14576" s="36"/>
    </row>
    <row r="14577" spans="11:22" x14ac:dyDescent="0.25">
      <c r="K14577" s="36"/>
      <c r="L14577" s="37"/>
      <c r="M14577" s="37"/>
      <c r="N14577" s="37"/>
      <c r="O14577" s="37"/>
      <c r="P14577" s="36"/>
      <c r="S14577" s="36"/>
      <c r="T14577" s="36"/>
      <c r="U14577" s="36"/>
      <c r="V14577" s="36"/>
    </row>
    <row r="14578" spans="11:22" x14ac:dyDescent="0.25">
      <c r="K14578" s="36"/>
      <c r="L14578" s="37"/>
      <c r="M14578" s="37"/>
      <c r="N14578" s="37"/>
      <c r="O14578" s="37"/>
      <c r="P14578" s="36"/>
      <c r="S14578" s="36"/>
      <c r="T14578" s="36"/>
      <c r="U14578" s="36"/>
      <c r="V14578" s="36"/>
    </row>
    <row r="14579" spans="11:22" x14ac:dyDescent="0.25">
      <c r="K14579" s="36"/>
      <c r="L14579" s="37"/>
      <c r="M14579" s="37"/>
      <c r="N14579" s="37"/>
      <c r="O14579" s="37"/>
      <c r="P14579" s="36"/>
      <c r="S14579" s="36"/>
      <c r="T14579" s="36"/>
      <c r="U14579" s="36"/>
      <c r="V14579" s="36"/>
    </row>
    <row r="14580" spans="11:22" x14ac:dyDescent="0.25">
      <c r="K14580" s="36"/>
      <c r="L14580" s="37"/>
      <c r="M14580" s="37"/>
      <c r="N14580" s="37"/>
      <c r="O14580" s="37"/>
      <c r="P14580" s="36"/>
      <c r="S14580" s="36"/>
      <c r="T14580" s="36"/>
      <c r="U14580" s="36"/>
      <c r="V14580" s="36"/>
    </row>
    <row r="14581" spans="11:22" x14ac:dyDescent="0.25">
      <c r="K14581" s="36"/>
      <c r="L14581" s="37"/>
      <c r="M14581" s="37"/>
      <c r="N14581" s="37"/>
      <c r="O14581" s="37"/>
      <c r="P14581" s="36"/>
      <c r="S14581" s="36"/>
      <c r="T14581" s="36"/>
      <c r="U14581" s="36"/>
      <c r="V14581" s="36"/>
    </row>
    <row r="14582" spans="11:22" x14ac:dyDescent="0.25">
      <c r="K14582" s="36"/>
      <c r="L14582" s="37"/>
      <c r="M14582" s="37"/>
      <c r="N14582" s="37"/>
      <c r="O14582" s="37"/>
      <c r="P14582" s="36"/>
      <c r="S14582" s="36"/>
      <c r="T14582" s="36"/>
      <c r="U14582" s="36"/>
      <c r="V14582" s="36"/>
    </row>
    <row r="14583" spans="11:22" x14ac:dyDescent="0.25">
      <c r="K14583" s="36"/>
      <c r="L14583" s="37"/>
      <c r="M14583" s="37"/>
      <c r="N14583" s="37"/>
      <c r="O14583" s="37"/>
      <c r="P14583" s="36"/>
      <c r="S14583" s="36"/>
      <c r="T14583" s="36"/>
      <c r="U14583" s="36"/>
      <c r="V14583" s="36"/>
    </row>
    <row r="14584" spans="11:22" x14ac:dyDescent="0.25">
      <c r="K14584" s="36"/>
      <c r="L14584" s="37"/>
      <c r="M14584" s="37"/>
      <c r="N14584" s="37"/>
      <c r="O14584" s="37"/>
      <c r="P14584" s="36"/>
      <c r="S14584" s="36"/>
      <c r="T14584" s="36"/>
      <c r="U14584" s="36"/>
      <c r="V14584" s="36"/>
    </row>
    <row r="14585" spans="11:22" x14ac:dyDescent="0.25">
      <c r="K14585" s="36"/>
      <c r="L14585" s="37"/>
      <c r="M14585" s="37"/>
      <c r="N14585" s="37"/>
      <c r="O14585" s="37"/>
      <c r="P14585" s="36"/>
      <c r="S14585" s="36"/>
      <c r="T14585" s="36"/>
      <c r="U14585" s="36"/>
      <c r="V14585" s="36"/>
    </row>
    <row r="14586" spans="11:22" x14ac:dyDescent="0.25">
      <c r="K14586" s="36"/>
      <c r="L14586" s="37"/>
      <c r="M14586" s="37"/>
      <c r="N14586" s="37"/>
      <c r="O14586" s="37"/>
      <c r="P14586" s="36"/>
      <c r="S14586" s="36"/>
      <c r="T14586" s="36"/>
      <c r="U14586" s="36"/>
      <c r="V14586" s="36"/>
    </row>
    <row r="14587" spans="11:22" x14ac:dyDescent="0.25">
      <c r="K14587" s="36"/>
      <c r="L14587" s="37"/>
      <c r="M14587" s="37"/>
      <c r="N14587" s="37"/>
      <c r="O14587" s="37"/>
      <c r="P14587" s="36"/>
      <c r="S14587" s="36"/>
      <c r="T14587" s="36"/>
      <c r="U14587" s="36"/>
      <c r="V14587" s="36"/>
    </row>
    <row r="14588" spans="11:22" x14ac:dyDescent="0.25">
      <c r="K14588" s="36"/>
      <c r="L14588" s="37"/>
      <c r="M14588" s="37"/>
      <c r="N14588" s="37"/>
      <c r="O14588" s="37"/>
      <c r="P14588" s="36"/>
      <c r="S14588" s="36"/>
      <c r="T14588" s="36"/>
      <c r="U14588" s="36"/>
      <c r="V14588" s="36"/>
    </row>
    <row r="14589" spans="11:22" x14ac:dyDescent="0.25">
      <c r="K14589" s="36"/>
      <c r="L14589" s="37"/>
      <c r="M14589" s="37"/>
      <c r="N14589" s="37"/>
      <c r="O14589" s="37"/>
      <c r="P14589" s="36"/>
      <c r="S14589" s="36"/>
      <c r="T14589" s="36"/>
      <c r="U14589" s="36"/>
      <c r="V14589" s="36"/>
    </row>
    <row r="14590" spans="11:22" x14ac:dyDescent="0.25">
      <c r="K14590" s="36"/>
      <c r="L14590" s="37"/>
      <c r="M14590" s="37"/>
      <c r="N14590" s="37"/>
      <c r="O14590" s="37"/>
      <c r="P14590" s="36"/>
      <c r="S14590" s="36"/>
      <c r="T14590" s="36"/>
      <c r="U14590" s="36"/>
      <c r="V14590" s="36"/>
    </row>
    <row r="14591" spans="11:22" x14ac:dyDescent="0.25">
      <c r="K14591" s="36"/>
      <c r="L14591" s="37"/>
      <c r="M14591" s="37"/>
      <c r="N14591" s="37"/>
      <c r="O14591" s="37"/>
      <c r="P14591" s="36"/>
      <c r="S14591" s="36"/>
      <c r="T14591" s="36"/>
      <c r="U14591" s="36"/>
      <c r="V14591" s="36"/>
    </row>
    <row r="14592" spans="11:22" x14ac:dyDescent="0.25">
      <c r="K14592" s="36"/>
      <c r="L14592" s="37"/>
      <c r="M14592" s="37"/>
      <c r="N14592" s="37"/>
      <c r="O14592" s="37"/>
      <c r="P14592" s="36"/>
      <c r="S14592" s="36"/>
      <c r="T14592" s="36"/>
      <c r="U14592" s="36"/>
      <c r="V14592" s="36"/>
    </row>
    <row r="14593" spans="11:22" x14ac:dyDescent="0.25">
      <c r="K14593" s="36"/>
      <c r="L14593" s="37"/>
      <c r="M14593" s="37"/>
      <c r="N14593" s="37"/>
      <c r="O14593" s="37"/>
      <c r="P14593" s="36"/>
      <c r="S14593" s="36"/>
      <c r="T14593" s="36"/>
      <c r="U14593" s="36"/>
      <c r="V14593" s="36"/>
    </row>
    <row r="14594" spans="11:22" x14ac:dyDescent="0.25">
      <c r="K14594" s="36"/>
      <c r="L14594" s="37"/>
      <c r="M14594" s="37"/>
      <c r="N14594" s="37"/>
      <c r="O14594" s="37"/>
      <c r="P14594" s="36"/>
      <c r="S14594" s="36"/>
      <c r="T14594" s="36"/>
      <c r="U14594" s="36"/>
      <c r="V14594" s="36"/>
    </row>
    <row r="14595" spans="11:22" x14ac:dyDescent="0.25">
      <c r="K14595" s="36"/>
      <c r="L14595" s="37"/>
      <c r="M14595" s="37"/>
      <c r="N14595" s="37"/>
      <c r="O14595" s="37"/>
      <c r="P14595" s="36"/>
      <c r="S14595" s="36"/>
      <c r="T14595" s="36"/>
      <c r="U14595" s="36"/>
      <c r="V14595" s="36"/>
    </row>
    <row r="14596" spans="11:22" x14ac:dyDescent="0.25">
      <c r="K14596" s="36"/>
      <c r="L14596" s="37"/>
      <c r="M14596" s="37"/>
      <c r="N14596" s="37"/>
      <c r="O14596" s="37"/>
      <c r="P14596" s="36"/>
      <c r="S14596" s="36"/>
      <c r="T14596" s="36"/>
      <c r="U14596" s="36"/>
      <c r="V14596" s="36"/>
    </row>
    <row r="14597" spans="11:22" x14ac:dyDescent="0.25">
      <c r="K14597" s="36"/>
      <c r="L14597" s="37"/>
      <c r="M14597" s="37"/>
      <c r="N14597" s="37"/>
      <c r="O14597" s="37"/>
      <c r="P14597" s="36"/>
      <c r="S14597" s="36"/>
      <c r="T14597" s="36"/>
      <c r="U14597" s="36"/>
      <c r="V14597" s="36"/>
    </row>
    <row r="14598" spans="11:22" x14ac:dyDescent="0.25">
      <c r="K14598" s="36"/>
      <c r="L14598" s="37"/>
      <c r="M14598" s="37"/>
      <c r="N14598" s="37"/>
      <c r="O14598" s="37"/>
      <c r="P14598" s="36"/>
      <c r="S14598" s="36"/>
      <c r="T14598" s="36"/>
      <c r="U14598" s="36"/>
      <c r="V14598" s="36"/>
    </row>
    <row r="14599" spans="11:22" x14ac:dyDescent="0.25">
      <c r="K14599" s="36"/>
      <c r="L14599" s="37"/>
      <c r="M14599" s="37"/>
      <c r="N14599" s="37"/>
      <c r="O14599" s="37"/>
      <c r="P14599" s="36"/>
      <c r="S14599" s="36"/>
      <c r="T14599" s="36"/>
      <c r="U14599" s="36"/>
      <c r="V14599" s="36"/>
    </row>
    <row r="14600" spans="11:22" x14ac:dyDescent="0.25">
      <c r="K14600" s="36"/>
      <c r="L14600" s="37"/>
      <c r="M14600" s="37"/>
      <c r="N14600" s="37"/>
      <c r="O14600" s="37"/>
      <c r="P14600" s="36"/>
      <c r="S14600" s="36"/>
      <c r="T14600" s="36"/>
      <c r="U14600" s="36"/>
      <c r="V14600" s="36"/>
    </row>
    <row r="14601" spans="11:22" x14ac:dyDescent="0.25">
      <c r="K14601" s="36"/>
      <c r="L14601" s="37"/>
      <c r="M14601" s="37"/>
      <c r="N14601" s="37"/>
      <c r="O14601" s="37"/>
      <c r="P14601" s="36"/>
      <c r="S14601" s="36"/>
      <c r="T14601" s="36"/>
      <c r="U14601" s="36"/>
      <c r="V14601" s="36"/>
    </row>
    <row r="14602" spans="11:22" x14ac:dyDescent="0.25">
      <c r="K14602" s="36"/>
      <c r="L14602" s="37"/>
      <c r="M14602" s="37"/>
      <c r="N14602" s="37"/>
      <c r="O14602" s="37"/>
      <c r="P14602" s="36"/>
      <c r="S14602" s="36"/>
      <c r="T14602" s="36"/>
      <c r="U14602" s="36"/>
      <c r="V14602" s="36"/>
    </row>
    <row r="14603" spans="11:22" x14ac:dyDescent="0.25">
      <c r="K14603" s="36"/>
      <c r="L14603" s="37"/>
      <c r="M14603" s="37"/>
      <c r="N14603" s="37"/>
      <c r="O14603" s="37"/>
      <c r="P14603" s="36"/>
      <c r="S14603" s="36"/>
      <c r="T14603" s="36"/>
      <c r="U14603" s="36"/>
      <c r="V14603" s="36"/>
    </row>
    <row r="14604" spans="11:22" x14ac:dyDescent="0.25">
      <c r="K14604" s="36"/>
      <c r="L14604" s="37"/>
      <c r="M14604" s="37"/>
      <c r="N14604" s="37"/>
      <c r="O14604" s="37"/>
      <c r="P14604" s="36"/>
      <c r="S14604" s="36"/>
      <c r="T14604" s="36"/>
      <c r="U14604" s="36"/>
      <c r="V14604" s="36"/>
    </row>
    <row r="14605" spans="11:22" x14ac:dyDescent="0.25">
      <c r="K14605" s="36"/>
      <c r="L14605" s="37"/>
      <c r="M14605" s="37"/>
      <c r="N14605" s="37"/>
      <c r="O14605" s="37"/>
      <c r="P14605" s="36"/>
      <c r="S14605" s="36"/>
      <c r="T14605" s="36"/>
      <c r="U14605" s="36"/>
      <c r="V14605" s="36"/>
    </row>
    <row r="14606" spans="11:22" x14ac:dyDescent="0.25">
      <c r="K14606" s="36"/>
      <c r="L14606" s="37"/>
      <c r="M14606" s="37"/>
      <c r="N14606" s="37"/>
      <c r="O14606" s="37"/>
      <c r="P14606" s="36"/>
      <c r="S14606" s="36"/>
      <c r="T14606" s="36"/>
      <c r="U14606" s="36"/>
      <c r="V14606" s="36"/>
    </row>
    <row r="14607" spans="11:22" x14ac:dyDescent="0.25">
      <c r="K14607" s="36"/>
      <c r="L14607" s="37"/>
      <c r="M14607" s="37"/>
      <c r="N14607" s="37"/>
      <c r="O14607" s="37"/>
      <c r="P14607" s="36"/>
      <c r="S14607" s="36"/>
      <c r="T14607" s="36"/>
      <c r="U14607" s="36"/>
      <c r="V14607" s="36"/>
    </row>
    <row r="14608" spans="11:22" x14ac:dyDescent="0.25">
      <c r="K14608" s="36"/>
      <c r="L14608" s="37"/>
      <c r="M14608" s="37"/>
      <c r="N14608" s="37"/>
      <c r="O14608" s="37"/>
      <c r="P14608" s="36"/>
      <c r="S14608" s="36"/>
      <c r="T14608" s="36"/>
      <c r="U14608" s="36"/>
      <c r="V14608" s="36"/>
    </row>
    <row r="14609" spans="11:22" x14ac:dyDescent="0.25">
      <c r="K14609" s="36"/>
      <c r="L14609" s="37"/>
      <c r="M14609" s="37"/>
      <c r="N14609" s="37"/>
      <c r="O14609" s="37"/>
      <c r="P14609" s="36"/>
      <c r="S14609" s="36"/>
      <c r="T14609" s="36"/>
      <c r="U14609" s="36"/>
      <c r="V14609" s="36"/>
    </row>
    <row r="14610" spans="11:22" x14ac:dyDescent="0.25">
      <c r="K14610" s="36"/>
      <c r="L14610" s="37"/>
      <c r="M14610" s="37"/>
      <c r="N14610" s="37"/>
      <c r="O14610" s="37"/>
      <c r="P14610" s="36"/>
      <c r="S14610" s="36"/>
      <c r="T14610" s="36"/>
      <c r="U14610" s="36"/>
      <c r="V14610" s="36"/>
    </row>
    <row r="14611" spans="11:22" x14ac:dyDescent="0.25">
      <c r="K14611" s="36"/>
      <c r="L14611" s="37"/>
      <c r="M14611" s="37"/>
      <c r="N14611" s="37"/>
      <c r="O14611" s="37"/>
      <c r="P14611" s="36"/>
      <c r="S14611" s="36"/>
      <c r="T14611" s="36"/>
      <c r="U14611" s="36"/>
      <c r="V14611" s="36"/>
    </row>
    <row r="14612" spans="11:22" x14ac:dyDescent="0.25">
      <c r="K14612" s="36"/>
      <c r="L14612" s="37"/>
      <c r="M14612" s="37"/>
      <c r="N14612" s="37"/>
      <c r="O14612" s="37"/>
      <c r="P14612" s="36"/>
      <c r="S14612" s="36"/>
      <c r="T14612" s="36"/>
      <c r="U14612" s="36"/>
      <c r="V14612" s="36"/>
    </row>
    <row r="14613" spans="11:22" x14ac:dyDescent="0.25">
      <c r="K14613" s="36"/>
      <c r="L14613" s="37"/>
      <c r="M14613" s="37"/>
      <c r="N14613" s="37"/>
      <c r="O14613" s="37"/>
      <c r="P14613" s="36"/>
      <c r="S14613" s="36"/>
      <c r="T14613" s="36"/>
      <c r="U14613" s="36"/>
      <c r="V14613" s="36"/>
    </row>
    <row r="14614" spans="11:22" x14ac:dyDescent="0.25">
      <c r="K14614" s="36"/>
      <c r="L14614" s="37"/>
      <c r="M14614" s="37"/>
      <c r="N14614" s="37"/>
      <c r="O14614" s="37"/>
      <c r="P14614" s="36"/>
      <c r="S14614" s="36"/>
      <c r="T14614" s="36"/>
      <c r="U14614" s="36"/>
      <c r="V14614" s="36"/>
    </row>
    <row r="14615" spans="11:22" x14ac:dyDescent="0.25">
      <c r="K14615" s="36"/>
      <c r="L14615" s="37"/>
      <c r="M14615" s="37"/>
      <c r="N14615" s="37"/>
      <c r="O14615" s="37"/>
      <c r="P14615" s="36"/>
      <c r="S14615" s="36"/>
      <c r="T14615" s="36"/>
      <c r="U14615" s="36"/>
      <c r="V14615" s="36"/>
    </row>
    <row r="14616" spans="11:22" x14ac:dyDescent="0.25">
      <c r="K14616" s="36"/>
      <c r="L14616" s="37"/>
      <c r="M14616" s="37"/>
      <c r="N14616" s="37"/>
      <c r="O14616" s="37"/>
      <c r="P14616" s="36"/>
      <c r="S14616" s="36"/>
      <c r="T14616" s="36"/>
      <c r="U14616" s="36"/>
      <c r="V14616" s="36"/>
    </row>
    <row r="14617" spans="11:22" x14ac:dyDescent="0.25">
      <c r="K14617" s="36"/>
      <c r="L14617" s="37"/>
      <c r="M14617" s="37"/>
      <c r="N14617" s="37"/>
      <c r="O14617" s="37"/>
      <c r="P14617" s="36"/>
      <c r="S14617" s="36"/>
      <c r="T14617" s="36"/>
      <c r="U14617" s="36"/>
      <c r="V14617" s="36"/>
    </row>
    <row r="14618" spans="11:22" x14ac:dyDescent="0.25">
      <c r="K14618" s="36"/>
      <c r="L14618" s="37"/>
      <c r="M14618" s="37"/>
      <c r="N14618" s="37"/>
      <c r="O14618" s="37"/>
      <c r="P14618" s="36"/>
      <c r="S14618" s="36"/>
      <c r="T14618" s="36"/>
      <c r="U14618" s="36"/>
      <c r="V14618" s="36"/>
    </row>
    <row r="14619" spans="11:22" x14ac:dyDescent="0.25">
      <c r="K14619" s="36"/>
      <c r="L14619" s="37"/>
      <c r="M14619" s="37"/>
      <c r="N14619" s="37"/>
      <c r="O14619" s="37"/>
      <c r="P14619" s="36"/>
      <c r="S14619" s="36"/>
      <c r="T14619" s="36"/>
      <c r="U14619" s="36"/>
      <c r="V14619" s="36"/>
    </row>
    <row r="14620" spans="11:22" x14ac:dyDescent="0.25">
      <c r="K14620" s="36"/>
      <c r="L14620" s="37"/>
      <c r="M14620" s="37"/>
      <c r="N14620" s="37"/>
      <c r="O14620" s="37"/>
      <c r="P14620" s="36"/>
      <c r="S14620" s="36"/>
      <c r="T14620" s="36"/>
      <c r="U14620" s="36"/>
      <c r="V14620" s="36"/>
    </row>
    <row r="14621" spans="11:22" x14ac:dyDescent="0.25">
      <c r="K14621" s="36"/>
      <c r="L14621" s="37"/>
      <c r="M14621" s="37"/>
      <c r="N14621" s="37"/>
      <c r="O14621" s="37"/>
      <c r="P14621" s="36"/>
      <c r="S14621" s="36"/>
      <c r="T14621" s="36"/>
      <c r="U14621" s="36"/>
      <c r="V14621" s="36"/>
    </row>
    <row r="14622" spans="11:22" x14ac:dyDescent="0.25">
      <c r="K14622" s="36"/>
      <c r="L14622" s="37"/>
      <c r="M14622" s="37"/>
      <c r="N14622" s="37"/>
      <c r="O14622" s="37"/>
      <c r="P14622" s="36"/>
      <c r="S14622" s="36"/>
      <c r="T14622" s="36"/>
      <c r="U14622" s="36"/>
      <c r="V14622" s="36"/>
    </row>
    <row r="14623" spans="11:22" x14ac:dyDescent="0.25">
      <c r="K14623" s="36"/>
      <c r="L14623" s="37"/>
      <c r="M14623" s="37"/>
      <c r="N14623" s="37"/>
      <c r="O14623" s="37"/>
      <c r="P14623" s="36"/>
      <c r="S14623" s="36"/>
      <c r="T14623" s="36"/>
      <c r="U14623" s="36"/>
      <c r="V14623" s="36"/>
    </row>
    <row r="14624" spans="11:22" x14ac:dyDescent="0.25">
      <c r="K14624" s="36"/>
      <c r="L14624" s="37"/>
      <c r="M14624" s="37"/>
      <c r="N14624" s="37"/>
      <c r="O14624" s="37"/>
      <c r="P14624" s="36"/>
      <c r="S14624" s="36"/>
      <c r="T14624" s="36"/>
      <c r="U14624" s="36"/>
      <c r="V14624" s="36"/>
    </row>
    <row r="14625" spans="11:22" x14ac:dyDescent="0.25">
      <c r="K14625" s="36"/>
      <c r="L14625" s="37"/>
      <c r="M14625" s="37"/>
      <c r="N14625" s="37"/>
      <c r="O14625" s="37"/>
      <c r="P14625" s="36"/>
      <c r="S14625" s="36"/>
      <c r="T14625" s="36"/>
      <c r="U14625" s="36"/>
      <c r="V14625" s="36"/>
    </row>
    <row r="14626" spans="11:22" x14ac:dyDescent="0.25">
      <c r="K14626" s="36"/>
      <c r="L14626" s="37"/>
      <c r="M14626" s="37"/>
      <c r="N14626" s="37"/>
      <c r="O14626" s="37"/>
      <c r="P14626" s="36"/>
      <c r="S14626" s="36"/>
      <c r="T14626" s="36"/>
      <c r="U14626" s="36"/>
      <c r="V14626" s="36"/>
    </row>
    <row r="14627" spans="11:22" x14ac:dyDescent="0.25">
      <c r="K14627" s="36"/>
      <c r="L14627" s="37"/>
      <c r="M14627" s="37"/>
      <c r="N14627" s="37"/>
      <c r="O14627" s="37"/>
      <c r="P14627" s="36"/>
      <c r="S14627" s="36"/>
      <c r="T14627" s="36"/>
      <c r="U14627" s="36"/>
      <c r="V14627" s="36"/>
    </row>
    <row r="14628" spans="11:22" x14ac:dyDescent="0.25">
      <c r="K14628" s="36"/>
      <c r="L14628" s="37"/>
      <c r="M14628" s="37"/>
      <c r="N14628" s="37"/>
      <c r="O14628" s="37"/>
      <c r="P14628" s="36"/>
      <c r="S14628" s="36"/>
      <c r="T14628" s="36"/>
      <c r="U14628" s="36"/>
      <c r="V14628" s="36"/>
    </row>
    <row r="14629" spans="11:22" x14ac:dyDescent="0.25">
      <c r="K14629" s="36"/>
      <c r="L14629" s="37"/>
      <c r="M14629" s="37"/>
      <c r="N14629" s="37"/>
      <c r="O14629" s="37"/>
      <c r="P14629" s="36"/>
      <c r="S14629" s="36"/>
      <c r="T14629" s="36"/>
      <c r="U14629" s="36"/>
      <c r="V14629" s="36"/>
    </row>
    <row r="14630" spans="11:22" x14ac:dyDescent="0.25">
      <c r="K14630" s="36"/>
      <c r="L14630" s="37"/>
      <c r="M14630" s="37"/>
      <c r="N14630" s="37"/>
      <c r="O14630" s="37"/>
      <c r="P14630" s="36"/>
      <c r="S14630" s="36"/>
      <c r="T14630" s="36"/>
      <c r="U14630" s="36"/>
      <c r="V14630" s="36"/>
    </row>
    <row r="14631" spans="11:22" x14ac:dyDescent="0.25">
      <c r="K14631" s="36"/>
      <c r="L14631" s="37"/>
      <c r="M14631" s="37"/>
      <c r="N14631" s="37"/>
      <c r="O14631" s="37"/>
      <c r="P14631" s="36"/>
      <c r="S14631" s="36"/>
      <c r="T14631" s="36"/>
      <c r="U14631" s="36"/>
      <c r="V14631" s="36"/>
    </row>
    <row r="14632" spans="11:22" x14ac:dyDescent="0.25">
      <c r="K14632" s="36"/>
      <c r="L14632" s="37"/>
      <c r="M14632" s="37"/>
      <c r="N14632" s="37"/>
      <c r="O14632" s="37"/>
      <c r="P14632" s="36"/>
      <c r="S14632" s="36"/>
      <c r="T14632" s="36"/>
      <c r="U14632" s="36"/>
      <c r="V14632" s="36"/>
    </row>
    <row r="14633" spans="11:22" x14ac:dyDescent="0.25">
      <c r="K14633" s="36"/>
      <c r="L14633" s="37"/>
      <c r="M14633" s="37"/>
      <c r="N14633" s="37"/>
      <c r="O14633" s="37"/>
      <c r="P14633" s="36"/>
      <c r="S14633" s="36"/>
      <c r="T14633" s="36"/>
      <c r="U14633" s="36"/>
      <c r="V14633" s="36"/>
    </row>
    <row r="14634" spans="11:22" x14ac:dyDescent="0.25">
      <c r="K14634" s="36"/>
      <c r="L14634" s="37"/>
      <c r="M14634" s="37"/>
      <c r="N14634" s="37"/>
      <c r="O14634" s="37"/>
      <c r="P14634" s="36"/>
      <c r="S14634" s="36"/>
      <c r="T14634" s="36"/>
      <c r="U14634" s="36"/>
      <c r="V14634" s="36"/>
    </row>
    <row r="14635" spans="11:22" x14ac:dyDescent="0.25">
      <c r="K14635" s="36"/>
      <c r="L14635" s="37"/>
      <c r="M14635" s="37"/>
      <c r="N14635" s="37"/>
      <c r="O14635" s="37"/>
      <c r="P14635" s="36"/>
      <c r="S14635" s="36"/>
      <c r="T14635" s="36"/>
      <c r="U14635" s="36"/>
      <c r="V14635" s="36"/>
    </row>
    <row r="14636" spans="11:22" x14ac:dyDescent="0.25">
      <c r="K14636" s="36"/>
      <c r="L14636" s="37"/>
      <c r="M14636" s="37"/>
      <c r="N14636" s="37"/>
      <c r="O14636" s="37"/>
      <c r="P14636" s="36"/>
      <c r="S14636" s="36"/>
      <c r="T14636" s="36"/>
      <c r="U14636" s="36"/>
      <c r="V14636" s="36"/>
    </row>
    <row r="14637" spans="11:22" x14ac:dyDescent="0.25">
      <c r="K14637" s="36"/>
      <c r="L14637" s="37"/>
      <c r="M14637" s="37"/>
      <c r="N14637" s="37"/>
      <c r="O14637" s="37"/>
      <c r="P14637" s="36"/>
      <c r="S14637" s="36"/>
      <c r="T14637" s="36"/>
      <c r="U14637" s="36"/>
      <c r="V14637" s="36"/>
    </row>
    <row r="14638" spans="11:22" x14ac:dyDescent="0.25">
      <c r="K14638" s="36"/>
      <c r="L14638" s="37"/>
      <c r="M14638" s="37"/>
      <c r="N14638" s="37"/>
      <c r="O14638" s="37"/>
      <c r="P14638" s="36"/>
      <c r="S14638" s="36"/>
      <c r="T14638" s="36"/>
      <c r="U14638" s="36"/>
      <c r="V14638" s="36"/>
    </row>
    <row r="14639" spans="11:22" x14ac:dyDescent="0.25">
      <c r="K14639" s="36"/>
      <c r="L14639" s="37"/>
      <c r="M14639" s="37"/>
      <c r="N14639" s="37"/>
      <c r="O14639" s="37"/>
      <c r="P14639" s="36"/>
      <c r="S14639" s="36"/>
      <c r="T14639" s="36"/>
      <c r="U14639" s="36"/>
      <c r="V14639" s="36"/>
    </row>
    <row r="14640" spans="11:22" x14ac:dyDescent="0.25">
      <c r="K14640" s="36"/>
      <c r="L14640" s="37"/>
      <c r="M14640" s="37"/>
      <c r="N14640" s="37"/>
      <c r="O14640" s="37"/>
      <c r="P14640" s="36"/>
      <c r="S14640" s="36"/>
      <c r="T14640" s="36"/>
      <c r="U14640" s="36"/>
      <c r="V14640" s="36"/>
    </row>
    <row r="14641" spans="11:22" x14ac:dyDescent="0.25">
      <c r="K14641" s="36"/>
      <c r="L14641" s="37"/>
      <c r="M14641" s="37"/>
      <c r="N14641" s="37"/>
      <c r="O14641" s="37"/>
      <c r="P14641" s="36"/>
      <c r="S14641" s="36"/>
      <c r="T14641" s="36"/>
      <c r="U14641" s="36"/>
      <c r="V14641" s="36"/>
    </row>
    <row r="14642" spans="11:22" x14ac:dyDescent="0.25">
      <c r="K14642" s="36"/>
      <c r="L14642" s="37"/>
      <c r="M14642" s="37"/>
      <c r="N14642" s="37"/>
      <c r="O14642" s="37"/>
      <c r="P14642" s="36"/>
      <c r="S14642" s="36"/>
      <c r="T14642" s="36"/>
      <c r="U14642" s="36"/>
      <c r="V14642" s="36"/>
    </row>
    <row r="14643" spans="11:22" x14ac:dyDescent="0.25">
      <c r="K14643" s="36"/>
      <c r="L14643" s="37"/>
      <c r="M14643" s="37"/>
      <c r="N14643" s="37"/>
      <c r="O14643" s="37"/>
      <c r="P14643" s="36"/>
      <c r="S14643" s="36"/>
      <c r="T14643" s="36"/>
      <c r="U14643" s="36"/>
      <c r="V14643" s="36"/>
    </row>
    <row r="14644" spans="11:22" x14ac:dyDescent="0.25">
      <c r="K14644" s="36"/>
      <c r="L14644" s="37"/>
      <c r="M14644" s="37"/>
      <c r="N14644" s="37"/>
      <c r="O14644" s="37"/>
      <c r="P14644" s="36"/>
      <c r="S14644" s="36"/>
      <c r="T14644" s="36"/>
      <c r="U14644" s="36"/>
      <c r="V14644" s="36"/>
    </row>
    <row r="14645" spans="11:22" x14ac:dyDescent="0.25">
      <c r="K14645" s="36"/>
      <c r="L14645" s="37"/>
      <c r="M14645" s="37"/>
      <c r="N14645" s="37"/>
      <c r="O14645" s="37"/>
      <c r="P14645" s="36"/>
      <c r="S14645" s="36"/>
      <c r="T14645" s="36"/>
      <c r="U14645" s="36"/>
      <c r="V14645" s="36"/>
    </row>
    <row r="14646" spans="11:22" x14ac:dyDescent="0.25">
      <c r="K14646" s="36"/>
      <c r="L14646" s="37"/>
      <c r="M14646" s="37"/>
      <c r="N14646" s="37"/>
      <c r="O14646" s="37"/>
      <c r="P14646" s="36"/>
      <c r="S14646" s="36"/>
      <c r="T14646" s="36"/>
      <c r="U14646" s="36"/>
      <c r="V14646" s="36"/>
    </row>
    <row r="14647" spans="11:22" x14ac:dyDescent="0.25">
      <c r="K14647" s="36"/>
      <c r="L14647" s="37"/>
      <c r="M14647" s="37"/>
      <c r="N14647" s="37"/>
      <c r="O14647" s="37"/>
      <c r="P14647" s="36"/>
      <c r="S14647" s="36"/>
      <c r="T14647" s="36"/>
      <c r="U14647" s="36"/>
      <c r="V14647" s="36"/>
    </row>
    <row r="14648" spans="11:22" x14ac:dyDescent="0.25">
      <c r="K14648" s="36"/>
      <c r="L14648" s="37"/>
      <c r="M14648" s="37"/>
      <c r="N14648" s="37"/>
      <c r="O14648" s="37"/>
      <c r="P14648" s="36"/>
      <c r="S14648" s="36"/>
      <c r="T14648" s="36"/>
      <c r="U14648" s="36"/>
      <c r="V14648" s="36"/>
    </row>
    <row r="14649" spans="11:22" x14ac:dyDescent="0.25">
      <c r="K14649" s="36"/>
      <c r="L14649" s="37"/>
      <c r="M14649" s="37"/>
      <c r="N14649" s="37"/>
      <c r="O14649" s="37"/>
      <c r="P14649" s="36"/>
      <c r="S14649" s="36"/>
      <c r="T14649" s="36"/>
      <c r="U14649" s="36"/>
      <c r="V14649" s="36"/>
    </row>
    <row r="14650" spans="11:22" x14ac:dyDescent="0.25">
      <c r="K14650" s="36"/>
      <c r="L14650" s="37"/>
      <c r="M14650" s="37"/>
      <c r="N14650" s="37"/>
      <c r="O14650" s="37"/>
      <c r="P14650" s="36"/>
      <c r="S14650" s="36"/>
      <c r="T14650" s="36"/>
      <c r="U14650" s="36"/>
      <c r="V14650" s="36"/>
    </row>
    <row r="14651" spans="11:22" x14ac:dyDescent="0.25">
      <c r="K14651" s="36"/>
      <c r="L14651" s="37"/>
      <c r="M14651" s="37"/>
      <c r="N14651" s="37"/>
      <c r="O14651" s="37"/>
      <c r="P14651" s="36"/>
      <c r="S14651" s="36"/>
      <c r="T14651" s="36"/>
      <c r="U14651" s="36"/>
      <c r="V14651" s="36"/>
    </row>
    <row r="14652" spans="11:22" x14ac:dyDescent="0.25">
      <c r="K14652" s="36"/>
      <c r="L14652" s="37"/>
      <c r="M14652" s="37"/>
      <c r="N14652" s="37"/>
      <c r="O14652" s="37"/>
      <c r="P14652" s="36"/>
      <c r="S14652" s="36"/>
      <c r="T14652" s="36"/>
      <c r="U14652" s="36"/>
      <c r="V14652" s="36"/>
    </row>
    <row r="14653" spans="11:22" x14ac:dyDescent="0.25">
      <c r="K14653" s="36"/>
      <c r="L14653" s="37"/>
      <c r="M14653" s="37"/>
      <c r="N14653" s="37"/>
      <c r="O14653" s="37"/>
      <c r="P14653" s="36"/>
      <c r="S14653" s="36"/>
      <c r="T14653" s="36"/>
      <c r="U14653" s="36"/>
      <c r="V14653" s="36"/>
    </row>
    <row r="14654" spans="11:22" x14ac:dyDescent="0.25">
      <c r="K14654" s="36"/>
      <c r="L14654" s="37"/>
      <c r="M14654" s="37"/>
      <c r="N14654" s="37"/>
      <c r="O14654" s="37"/>
      <c r="P14654" s="36"/>
      <c r="S14654" s="36"/>
      <c r="T14654" s="36"/>
      <c r="U14654" s="36"/>
      <c r="V14654" s="36"/>
    </row>
    <row r="14655" spans="11:22" x14ac:dyDescent="0.25">
      <c r="K14655" s="36"/>
      <c r="L14655" s="37"/>
      <c r="M14655" s="37"/>
      <c r="N14655" s="37"/>
      <c r="O14655" s="37"/>
      <c r="P14655" s="36"/>
      <c r="S14655" s="36"/>
      <c r="T14655" s="36"/>
      <c r="U14655" s="36"/>
      <c r="V14655" s="36"/>
    </row>
    <row r="14656" spans="11:22" x14ac:dyDescent="0.25">
      <c r="K14656" s="36"/>
      <c r="L14656" s="37"/>
      <c r="M14656" s="37"/>
      <c r="N14656" s="37"/>
      <c r="O14656" s="37"/>
      <c r="P14656" s="36"/>
      <c r="S14656" s="36"/>
      <c r="T14656" s="36"/>
      <c r="U14656" s="36"/>
      <c r="V14656" s="36"/>
    </row>
    <row r="14657" spans="11:22" x14ac:dyDescent="0.25">
      <c r="K14657" s="36"/>
      <c r="L14657" s="37"/>
      <c r="M14657" s="37"/>
      <c r="N14657" s="37"/>
      <c r="O14657" s="37"/>
      <c r="P14657" s="36"/>
      <c r="S14657" s="36"/>
      <c r="T14657" s="36"/>
      <c r="U14657" s="36"/>
      <c r="V14657" s="36"/>
    </row>
    <row r="14658" spans="11:22" x14ac:dyDescent="0.25">
      <c r="K14658" s="36"/>
      <c r="L14658" s="37"/>
      <c r="M14658" s="37"/>
      <c r="N14658" s="37"/>
      <c r="O14658" s="37"/>
      <c r="P14658" s="36"/>
      <c r="S14658" s="36"/>
      <c r="T14658" s="36"/>
      <c r="U14658" s="36"/>
      <c r="V14658" s="36"/>
    </row>
    <row r="14659" spans="11:22" x14ac:dyDescent="0.25">
      <c r="K14659" s="36"/>
      <c r="L14659" s="37"/>
      <c r="M14659" s="37"/>
      <c r="N14659" s="37"/>
      <c r="O14659" s="37"/>
      <c r="P14659" s="36"/>
      <c r="S14659" s="36"/>
      <c r="T14659" s="36"/>
      <c r="U14659" s="36"/>
      <c r="V14659" s="36"/>
    </row>
    <row r="14660" spans="11:22" x14ac:dyDescent="0.25">
      <c r="K14660" s="36"/>
      <c r="L14660" s="37"/>
      <c r="M14660" s="37"/>
      <c r="N14660" s="37"/>
      <c r="O14660" s="37"/>
      <c r="P14660" s="36"/>
      <c r="S14660" s="36"/>
      <c r="T14660" s="36"/>
      <c r="U14660" s="36"/>
      <c r="V14660" s="36"/>
    </row>
    <row r="14661" spans="11:22" x14ac:dyDescent="0.25">
      <c r="K14661" s="36"/>
      <c r="L14661" s="37"/>
      <c r="M14661" s="37"/>
      <c r="N14661" s="37"/>
      <c r="O14661" s="37"/>
      <c r="P14661" s="36"/>
      <c r="S14661" s="36"/>
      <c r="T14661" s="36"/>
      <c r="U14661" s="36"/>
      <c r="V14661" s="36"/>
    </row>
    <row r="14662" spans="11:22" x14ac:dyDescent="0.25">
      <c r="K14662" s="36"/>
      <c r="L14662" s="37"/>
      <c r="M14662" s="37"/>
      <c r="N14662" s="37"/>
      <c r="O14662" s="37"/>
      <c r="P14662" s="36"/>
      <c r="S14662" s="36"/>
      <c r="T14662" s="36"/>
      <c r="U14662" s="36"/>
      <c r="V14662" s="36"/>
    </row>
    <row r="14663" spans="11:22" x14ac:dyDescent="0.25">
      <c r="K14663" s="36"/>
      <c r="L14663" s="37"/>
      <c r="M14663" s="37"/>
      <c r="N14663" s="37"/>
      <c r="O14663" s="37"/>
      <c r="P14663" s="36"/>
      <c r="S14663" s="36"/>
      <c r="T14663" s="36"/>
      <c r="U14663" s="36"/>
      <c r="V14663" s="36"/>
    </row>
    <row r="14664" spans="11:22" x14ac:dyDescent="0.25">
      <c r="K14664" s="36"/>
      <c r="L14664" s="37"/>
      <c r="M14664" s="37"/>
      <c r="N14664" s="37"/>
      <c r="O14664" s="37"/>
      <c r="P14664" s="36"/>
      <c r="S14664" s="36"/>
      <c r="T14664" s="36"/>
      <c r="U14664" s="36"/>
      <c r="V14664" s="36"/>
    </row>
    <row r="14665" spans="11:22" x14ac:dyDescent="0.25">
      <c r="K14665" s="36"/>
      <c r="L14665" s="37"/>
      <c r="M14665" s="37"/>
      <c r="N14665" s="37"/>
      <c r="O14665" s="37"/>
      <c r="P14665" s="36"/>
      <c r="S14665" s="36"/>
      <c r="T14665" s="36"/>
      <c r="U14665" s="36"/>
      <c r="V14665" s="36"/>
    </row>
    <row r="14666" spans="11:22" x14ac:dyDescent="0.25">
      <c r="K14666" s="36"/>
      <c r="L14666" s="37"/>
      <c r="M14666" s="37"/>
      <c r="N14666" s="37"/>
      <c r="O14666" s="37"/>
      <c r="P14666" s="36"/>
      <c r="S14666" s="36"/>
      <c r="T14666" s="36"/>
      <c r="U14666" s="36"/>
      <c r="V14666" s="36"/>
    </row>
    <row r="14667" spans="11:22" x14ac:dyDescent="0.25">
      <c r="K14667" s="36"/>
      <c r="L14667" s="37"/>
      <c r="M14667" s="37"/>
      <c r="N14667" s="37"/>
      <c r="O14667" s="37"/>
      <c r="P14667" s="36"/>
      <c r="S14667" s="36"/>
      <c r="T14667" s="36"/>
      <c r="U14667" s="36"/>
      <c r="V14667" s="36"/>
    </row>
    <row r="14668" spans="11:22" x14ac:dyDescent="0.25">
      <c r="K14668" s="36"/>
      <c r="L14668" s="37"/>
      <c r="M14668" s="37"/>
      <c r="N14668" s="37"/>
      <c r="O14668" s="37"/>
      <c r="P14668" s="36"/>
      <c r="S14668" s="36"/>
      <c r="T14668" s="36"/>
      <c r="U14668" s="36"/>
      <c r="V14668" s="36"/>
    </row>
    <row r="14669" spans="11:22" x14ac:dyDescent="0.25">
      <c r="K14669" s="36"/>
      <c r="L14669" s="37"/>
      <c r="M14669" s="37"/>
      <c r="N14669" s="37"/>
      <c r="O14669" s="37"/>
      <c r="P14669" s="36"/>
      <c r="S14669" s="36"/>
      <c r="T14669" s="36"/>
      <c r="U14669" s="36"/>
      <c r="V14669" s="36"/>
    </row>
    <row r="14670" spans="11:22" x14ac:dyDescent="0.25">
      <c r="K14670" s="36"/>
      <c r="L14670" s="37"/>
      <c r="M14670" s="37"/>
      <c r="N14670" s="37"/>
      <c r="O14670" s="37"/>
      <c r="P14670" s="36"/>
      <c r="S14670" s="36"/>
      <c r="T14670" s="36"/>
      <c r="U14670" s="36"/>
      <c r="V14670" s="36"/>
    </row>
    <row r="14671" spans="11:22" x14ac:dyDescent="0.25">
      <c r="K14671" s="36"/>
      <c r="L14671" s="37"/>
      <c r="M14671" s="37"/>
      <c r="N14671" s="37"/>
      <c r="O14671" s="37"/>
      <c r="P14671" s="36"/>
      <c r="S14671" s="36"/>
      <c r="T14671" s="36"/>
      <c r="U14671" s="36"/>
      <c r="V14671" s="36"/>
    </row>
    <row r="14672" spans="11:22" x14ac:dyDescent="0.25">
      <c r="K14672" s="36"/>
      <c r="L14672" s="37"/>
      <c r="M14672" s="37"/>
      <c r="N14672" s="37"/>
      <c r="O14672" s="37"/>
      <c r="P14672" s="36"/>
      <c r="S14672" s="36"/>
      <c r="T14672" s="36"/>
      <c r="U14672" s="36"/>
      <c r="V14672" s="36"/>
    </row>
    <row r="14673" spans="11:22" x14ac:dyDescent="0.25">
      <c r="K14673" s="36"/>
      <c r="L14673" s="37"/>
      <c r="M14673" s="37"/>
      <c r="N14673" s="37"/>
      <c r="O14673" s="37"/>
      <c r="P14673" s="36"/>
      <c r="S14673" s="36"/>
      <c r="T14673" s="36"/>
      <c r="U14673" s="36"/>
      <c r="V14673" s="36"/>
    </row>
    <row r="14674" spans="11:22" x14ac:dyDescent="0.25">
      <c r="K14674" s="36"/>
      <c r="L14674" s="37"/>
      <c r="M14674" s="37"/>
      <c r="N14674" s="37"/>
      <c r="O14674" s="37"/>
      <c r="P14674" s="36"/>
      <c r="S14674" s="36"/>
      <c r="T14674" s="36"/>
      <c r="U14674" s="36"/>
      <c r="V14674" s="36"/>
    </row>
    <row r="14675" spans="11:22" x14ac:dyDescent="0.25">
      <c r="K14675" s="36"/>
      <c r="L14675" s="37"/>
      <c r="M14675" s="37"/>
      <c r="N14675" s="37"/>
      <c r="O14675" s="37"/>
      <c r="P14675" s="36"/>
      <c r="S14675" s="36"/>
      <c r="T14675" s="36"/>
      <c r="U14675" s="36"/>
      <c r="V14675" s="36"/>
    </row>
    <row r="14676" spans="11:22" x14ac:dyDescent="0.25">
      <c r="K14676" s="36"/>
      <c r="L14676" s="37"/>
      <c r="M14676" s="37"/>
      <c r="N14676" s="37"/>
      <c r="O14676" s="37"/>
      <c r="P14676" s="36"/>
      <c r="S14676" s="36"/>
      <c r="T14676" s="36"/>
      <c r="U14676" s="36"/>
      <c r="V14676" s="36"/>
    </row>
    <row r="14677" spans="11:22" x14ac:dyDescent="0.25">
      <c r="K14677" s="36"/>
      <c r="L14677" s="37"/>
      <c r="M14677" s="37"/>
      <c r="N14677" s="37"/>
      <c r="O14677" s="37"/>
      <c r="P14677" s="36"/>
      <c r="S14677" s="36"/>
      <c r="T14677" s="36"/>
      <c r="U14677" s="36"/>
      <c r="V14677" s="36"/>
    </row>
    <row r="14678" spans="11:22" x14ac:dyDescent="0.25">
      <c r="K14678" s="36"/>
      <c r="L14678" s="37"/>
      <c r="M14678" s="37"/>
      <c r="N14678" s="37"/>
      <c r="O14678" s="37"/>
      <c r="P14678" s="36"/>
      <c r="S14678" s="36"/>
      <c r="T14678" s="36"/>
      <c r="U14678" s="36"/>
      <c r="V14678" s="36"/>
    </row>
    <row r="14679" spans="11:22" x14ac:dyDescent="0.25">
      <c r="K14679" s="36"/>
      <c r="L14679" s="37"/>
      <c r="M14679" s="37"/>
      <c r="N14679" s="37"/>
      <c r="O14679" s="37"/>
      <c r="P14679" s="36"/>
      <c r="S14679" s="36"/>
      <c r="T14679" s="36"/>
      <c r="U14679" s="36"/>
      <c r="V14679" s="36"/>
    </row>
    <row r="14680" spans="11:22" x14ac:dyDescent="0.25">
      <c r="K14680" s="36"/>
      <c r="L14680" s="37"/>
      <c r="M14680" s="37"/>
      <c r="N14680" s="37"/>
      <c r="O14680" s="37"/>
      <c r="P14680" s="36"/>
      <c r="S14680" s="36"/>
      <c r="T14680" s="36"/>
      <c r="U14680" s="36"/>
      <c r="V14680" s="36"/>
    </row>
    <row r="14681" spans="11:22" x14ac:dyDescent="0.25">
      <c r="K14681" s="36"/>
      <c r="L14681" s="37"/>
      <c r="M14681" s="37"/>
      <c r="N14681" s="37"/>
      <c r="O14681" s="37"/>
      <c r="P14681" s="36"/>
      <c r="S14681" s="36"/>
      <c r="T14681" s="36"/>
      <c r="U14681" s="36"/>
      <c r="V14681" s="36"/>
    </row>
    <row r="14682" spans="11:22" x14ac:dyDescent="0.25">
      <c r="K14682" s="36"/>
      <c r="L14682" s="37"/>
      <c r="M14682" s="37"/>
      <c r="N14682" s="37"/>
      <c r="O14682" s="37"/>
      <c r="P14682" s="36"/>
      <c r="S14682" s="36"/>
      <c r="T14682" s="36"/>
      <c r="U14682" s="36"/>
      <c r="V14682" s="36"/>
    </row>
    <row r="14683" spans="11:22" x14ac:dyDescent="0.25">
      <c r="K14683" s="36"/>
      <c r="L14683" s="37"/>
      <c r="M14683" s="37"/>
      <c r="N14683" s="37"/>
      <c r="O14683" s="37"/>
      <c r="P14683" s="36"/>
      <c r="S14683" s="36"/>
      <c r="T14683" s="36"/>
      <c r="U14683" s="36"/>
      <c r="V14683" s="36"/>
    </row>
    <row r="14684" spans="11:22" x14ac:dyDescent="0.25">
      <c r="K14684" s="36"/>
      <c r="L14684" s="37"/>
      <c r="M14684" s="37"/>
      <c r="N14684" s="37"/>
      <c r="O14684" s="37"/>
      <c r="P14684" s="36"/>
      <c r="S14684" s="36"/>
      <c r="T14684" s="36"/>
      <c r="U14684" s="36"/>
      <c r="V14684" s="36"/>
    </row>
    <row r="14685" spans="11:22" x14ac:dyDescent="0.25">
      <c r="K14685" s="36"/>
      <c r="L14685" s="37"/>
      <c r="M14685" s="37"/>
      <c r="N14685" s="37"/>
      <c r="O14685" s="37"/>
      <c r="P14685" s="36"/>
      <c r="S14685" s="36"/>
      <c r="T14685" s="36"/>
      <c r="U14685" s="36"/>
      <c r="V14685" s="36"/>
    </row>
    <row r="14686" spans="11:22" x14ac:dyDescent="0.25">
      <c r="K14686" s="36"/>
      <c r="L14686" s="37"/>
      <c r="M14686" s="37"/>
      <c r="N14686" s="37"/>
      <c r="O14686" s="37"/>
      <c r="P14686" s="36"/>
      <c r="S14686" s="36"/>
      <c r="T14686" s="36"/>
      <c r="U14686" s="36"/>
      <c r="V14686" s="36"/>
    </row>
    <row r="14687" spans="11:22" x14ac:dyDescent="0.25">
      <c r="K14687" s="36"/>
      <c r="L14687" s="37"/>
      <c r="M14687" s="37"/>
      <c r="N14687" s="37"/>
      <c r="O14687" s="37"/>
      <c r="P14687" s="36"/>
      <c r="S14687" s="36"/>
      <c r="T14687" s="36"/>
      <c r="U14687" s="36"/>
      <c r="V14687" s="36"/>
    </row>
    <row r="14688" spans="11:22" x14ac:dyDescent="0.25">
      <c r="K14688" s="36"/>
      <c r="L14688" s="37"/>
      <c r="M14688" s="37"/>
      <c r="N14688" s="37"/>
      <c r="O14688" s="37"/>
      <c r="P14688" s="36"/>
      <c r="S14688" s="36"/>
      <c r="T14688" s="36"/>
      <c r="U14688" s="36"/>
      <c r="V14688" s="36"/>
    </row>
    <row r="14689" spans="11:22" x14ac:dyDescent="0.25">
      <c r="K14689" s="36"/>
      <c r="L14689" s="37"/>
      <c r="M14689" s="37"/>
      <c r="N14689" s="37"/>
      <c r="O14689" s="37"/>
      <c r="P14689" s="36"/>
      <c r="S14689" s="36"/>
      <c r="T14689" s="36"/>
      <c r="U14689" s="36"/>
      <c r="V14689" s="36"/>
    </row>
    <row r="14690" spans="11:22" x14ac:dyDescent="0.25">
      <c r="K14690" s="36"/>
      <c r="L14690" s="37"/>
      <c r="M14690" s="37"/>
      <c r="N14690" s="37"/>
      <c r="O14690" s="37"/>
      <c r="P14690" s="36"/>
      <c r="S14690" s="36"/>
      <c r="T14690" s="36"/>
      <c r="U14690" s="36"/>
      <c r="V14690" s="36"/>
    </row>
    <row r="14691" spans="11:22" x14ac:dyDescent="0.25">
      <c r="K14691" s="36"/>
      <c r="L14691" s="37"/>
      <c r="M14691" s="37"/>
      <c r="N14691" s="37"/>
      <c r="O14691" s="37"/>
      <c r="P14691" s="36"/>
      <c r="S14691" s="36"/>
      <c r="T14691" s="36"/>
      <c r="U14691" s="36"/>
      <c r="V14691" s="36"/>
    </row>
    <row r="14692" spans="11:22" x14ac:dyDescent="0.25">
      <c r="K14692" s="36"/>
      <c r="L14692" s="37"/>
      <c r="M14692" s="37"/>
      <c r="N14692" s="37"/>
      <c r="O14692" s="37"/>
      <c r="P14692" s="36"/>
      <c r="S14692" s="36"/>
      <c r="T14692" s="36"/>
      <c r="U14692" s="36"/>
      <c r="V14692" s="36"/>
    </row>
    <row r="14693" spans="11:22" x14ac:dyDescent="0.25">
      <c r="K14693" s="36"/>
      <c r="L14693" s="37"/>
      <c r="M14693" s="37"/>
      <c r="N14693" s="37"/>
      <c r="O14693" s="37"/>
      <c r="P14693" s="36"/>
      <c r="S14693" s="36"/>
      <c r="T14693" s="36"/>
      <c r="U14693" s="36"/>
      <c r="V14693" s="36"/>
    </row>
    <row r="14694" spans="11:22" x14ac:dyDescent="0.25">
      <c r="K14694" s="36"/>
      <c r="L14694" s="37"/>
      <c r="M14694" s="37"/>
      <c r="N14694" s="37"/>
      <c r="O14694" s="37"/>
      <c r="P14694" s="36"/>
      <c r="S14694" s="36"/>
      <c r="T14694" s="36"/>
      <c r="U14694" s="36"/>
      <c r="V14694" s="36"/>
    </row>
    <row r="14695" spans="11:22" x14ac:dyDescent="0.25">
      <c r="K14695" s="36"/>
      <c r="L14695" s="37"/>
      <c r="M14695" s="37"/>
      <c r="N14695" s="37"/>
      <c r="O14695" s="37"/>
      <c r="P14695" s="36"/>
      <c r="S14695" s="36"/>
      <c r="T14695" s="36"/>
      <c r="U14695" s="36"/>
      <c r="V14695" s="36"/>
    </row>
    <row r="14696" spans="11:22" x14ac:dyDescent="0.25">
      <c r="K14696" s="36"/>
      <c r="L14696" s="37"/>
      <c r="M14696" s="37"/>
      <c r="N14696" s="37"/>
      <c r="O14696" s="37"/>
      <c r="P14696" s="36"/>
      <c r="S14696" s="36"/>
      <c r="T14696" s="36"/>
      <c r="U14696" s="36"/>
      <c r="V14696" s="36"/>
    </row>
    <row r="14697" spans="11:22" x14ac:dyDescent="0.25">
      <c r="K14697" s="36"/>
      <c r="L14697" s="37"/>
      <c r="M14697" s="37"/>
      <c r="N14697" s="37"/>
      <c r="O14697" s="37"/>
      <c r="P14697" s="36"/>
      <c r="S14697" s="36"/>
      <c r="T14697" s="36"/>
      <c r="U14697" s="36"/>
      <c r="V14697" s="36"/>
    </row>
    <row r="14698" spans="11:22" x14ac:dyDescent="0.25">
      <c r="K14698" s="36"/>
      <c r="L14698" s="37"/>
      <c r="M14698" s="37"/>
      <c r="N14698" s="37"/>
      <c r="O14698" s="37"/>
      <c r="P14698" s="36"/>
      <c r="S14698" s="36"/>
      <c r="T14698" s="36"/>
      <c r="U14698" s="36"/>
      <c r="V14698" s="36"/>
    </row>
    <row r="14699" spans="11:22" x14ac:dyDescent="0.25">
      <c r="K14699" s="36"/>
      <c r="L14699" s="37"/>
      <c r="M14699" s="37"/>
      <c r="N14699" s="37"/>
      <c r="O14699" s="37"/>
      <c r="P14699" s="36"/>
      <c r="S14699" s="36"/>
      <c r="T14699" s="36"/>
      <c r="U14699" s="36"/>
      <c r="V14699" s="36"/>
    </row>
    <row r="14700" spans="11:22" x14ac:dyDescent="0.25">
      <c r="K14700" s="36"/>
      <c r="L14700" s="37"/>
      <c r="M14700" s="37"/>
      <c r="N14700" s="37"/>
      <c r="O14700" s="37"/>
      <c r="P14700" s="36"/>
      <c r="S14700" s="36"/>
      <c r="T14700" s="36"/>
      <c r="U14700" s="36"/>
      <c r="V14700" s="36"/>
    </row>
    <row r="14701" spans="11:22" x14ac:dyDescent="0.25">
      <c r="K14701" s="36"/>
      <c r="L14701" s="37"/>
      <c r="M14701" s="37"/>
      <c r="N14701" s="37"/>
      <c r="O14701" s="37"/>
      <c r="P14701" s="36"/>
      <c r="S14701" s="36"/>
      <c r="T14701" s="36"/>
      <c r="U14701" s="36"/>
      <c r="V14701" s="36"/>
    </row>
    <row r="14702" spans="11:22" x14ac:dyDescent="0.25">
      <c r="K14702" s="36"/>
      <c r="L14702" s="37"/>
      <c r="M14702" s="37"/>
      <c r="N14702" s="37"/>
      <c r="O14702" s="37"/>
      <c r="P14702" s="36"/>
      <c r="S14702" s="36"/>
      <c r="T14702" s="36"/>
      <c r="U14702" s="36"/>
      <c r="V14702" s="36"/>
    </row>
    <row r="14703" spans="11:22" x14ac:dyDescent="0.25">
      <c r="K14703" s="36"/>
      <c r="L14703" s="37"/>
      <c r="M14703" s="37"/>
      <c r="N14703" s="37"/>
      <c r="O14703" s="37"/>
      <c r="P14703" s="36"/>
      <c r="S14703" s="36"/>
      <c r="T14703" s="36"/>
      <c r="U14703" s="36"/>
      <c r="V14703" s="36"/>
    </row>
    <row r="14704" spans="11:22" x14ac:dyDescent="0.25">
      <c r="K14704" s="36"/>
      <c r="L14704" s="37"/>
      <c r="M14704" s="37"/>
      <c r="N14704" s="37"/>
      <c r="O14704" s="37"/>
      <c r="P14704" s="36"/>
      <c r="S14704" s="36"/>
      <c r="T14704" s="36"/>
      <c r="U14704" s="36"/>
      <c r="V14704" s="36"/>
    </row>
    <row r="14705" spans="11:22" x14ac:dyDescent="0.25">
      <c r="K14705" s="36"/>
      <c r="L14705" s="37"/>
      <c r="M14705" s="37"/>
      <c r="N14705" s="37"/>
      <c r="O14705" s="37"/>
      <c r="P14705" s="36"/>
      <c r="S14705" s="36"/>
      <c r="T14705" s="36"/>
      <c r="U14705" s="36"/>
      <c r="V14705" s="36"/>
    </row>
    <row r="14706" spans="11:22" x14ac:dyDescent="0.25">
      <c r="K14706" s="36"/>
      <c r="L14706" s="37"/>
      <c r="M14706" s="37"/>
      <c r="N14706" s="37"/>
      <c r="O14706" s="37"/>
      <c r="P14706" s="36"/>
      <c r="S14706" s="36"/>
      <c r="T14706" s="36"/>
      <c r="U14706" s="36"/>
      <c r="V14706" s="36"/>
    </row>
    <row r="14707" spans="11:22" x14ac:dyDescent="0.25">
      <c r="K14707" s="36"/>
      <c r="L14707" s="37"/>
      <c r="M14707" s="37"/>
      <c r="N14707" s="37"/>
      <c r="O14707" s="37"/>
      <c r="P14707" s="36"/>
      <c r="S14707" s="36"/>
      <c r="T14707" s="36"/>
      <c r="U14707" s="36"/>
      <c r="V14707" s="36"/>
    </row>
    <row r="14708" spans="11:22" x14ac:dyDescent="0.25">
      <c r="K14708" s="36"/>
      <c r="L14708" s="37"/>
      <c r="M14708" s="37"/>
      <c r="N14708" s="37"/>
      <c r="O14708" s="37"/>
      <c r="P14708" s="36"/>
      <c r="S14708" s="36"/>
      <c r="T14708" s="36"/>
      <c r="U14708" s="36"/>
      <c r="V14708" s="36"/>
    </row>
    <row r="14709" spans="11:22" x14ac:dyDescent="0.25">
      <c r="K14709" s="36"/>
      <c r="L14709" s="37"/>
      <c r="M14709" s="37"/>
      <c r="N14709" s="37"/>
      <c r="O14709" s="37"/>
      <c r="P14709" s="36"/>
      <c r="S14709" s="36"/>
      <c r="T14709" s="36"/>
      <c r="U14709" s="36"/>
      <c r="V14709" s="36"/>
    </row>
    <row r="14710" spans="11:22" x14ac:dyDescent="0.25">
      <c r="K14710" s="36"/>
      <c r="L14710" s="37"/>
      <c r="M14710" s="37"/>
      <c r="N14710" s="37"/>
      <c r="O14710" s="37"/>
      <c r="P14710" s="36"/>
      <c r="S14710" s="36"/>
      <c r="T14710" s="36"/>
      <c r="U14710" s="36"/>
      <c r="V14710" s="36"/>
    </row>
    <row r="14711" spans="11:22" x14ac:dyDescent="0.25">
      <c r="K14711" s="36"/>
      <c r="L14711" s="37"/>
      <c r="M14711" s="37"/>
      <c r="N14711" s="37"/>
      <c r="O14711" s="37"/>
      <c r="P14711" s="36"/>
      <c r="S14711" s="36"/>
      <c r="T14711" s="36"/>
      <c r="U14711" s="36"/>
      <c r="V14711" s="36"/>
    </row>
    <row r="14712" spans="11:22" x14ac:dyDescent="0.25">
      <c r="K14712" s="36"/>
      <c r="L14712" s="37"/>
      <c r="M14712" s="37"/>
      <c r="N14712" s="37"/>
      <c r="O14712" s="37"/>
      <c r="P14712" s="36"/>
      <c r="S14712" s="36"/>
      <c r="T14712" s="36"/>
      <c r="U14712" s="36"/>
      <c r="V14712" s="36"/>
    </row>
    <row r="14713" spans="11:22" x14ac:dyDescent="0.25">
      <c r="K14713" s="36"/>
      <c r="L14713" s="37"/>
      <c r="M14713" s="37"/>
      <c r="N14713" s="37"/>
      <c r="O14713" s="37"/>
      <c r="P14713" s="36"/>
      <c r="S14713" s="36"/>
      <c r="T14713" s="36"/>
      <c r="U14713" s="36"/>
      <c r="V14713" s="36"/>
    </row>
    <row r="14714" spans="11:22" x14ac:dyDescent="0.25">
      <c r="K14714" s="36"/>
      <c r="L14714" s="37"/>
      <c r="M14714" s="37"/>
      <c r="N14714" s="37"/>
      <c r="O14714" s="37"/>
      <c r="P14714" s="36"/>
      <c r="S14714" s="36"/>
      <c r="T14714" s="36"/>
      <c r="U14714" s="36"/>
      <c r="V14714" s="36"/>
    </row>
    <row r="14715" spans="11:22" x14ac:dyDescent="0.25">
      <c r="K14715" s="36"/>
      <c r="L14715" s="37"/>
      <c r="M14715" s="37"/>
      <c r="N14715" s="37"/>
      <c r="O14715" s="37"/>
      <c r="P14715" s="36"/>
      <c r="S14715" s="36"/>
      <c r="T14715" s="36"/>
      <c r="U14715" s="36"/>
      <c r="V14715" s="36"/>
    </row>
    <row r="14716" spans="11:22" x14ac:dyDescent="0.25">
      <c r="K14716" s="36"/>
      <c r="L14716" s="37"/>
      <c r="M14716" s="37"/>
      <c r="N14716" s="37"/>
      <c r="O14716" s="37"/>
      <c r="P14716" s="36"/>
      <c r="S14716" s="36"/>
      <c r="T14716" s="36"/>
      <c r="U14716" s="36"/>
      <c r="V14716" s="36"/>
    </row>
    <row r="14717" spans="11:22" x14ac:dyDescent="0.25">
      <c r="K14717" s="36"/>
      <c r="L14717" s="37"/>
      <c r="M14717" s="37"/>
      <c r="N14717" s="37"/>
      <c r="O14717" s="37"/>
      <c r="P14717" s="36"/>
      <c r="S14717" s="36"/>
      <c r="T14717" s="36"/>
      <c r="U14717" s="36"/>
      <c r="V14717" s="36"/>
    </row>
    <row r="14718" spans="11:22" x14ac:dyDescent="0.25">
      <c r="K14718" s="36"/>
      <c r="L14718" s="37"/>
      <c r="M14718" s="37"/>
      <c r="N14718" s="37"/>
      <c r="O14718" s="37"/>
      <c r="P14718" s="36"/>
      <c r="S14718" s="36"/>
      <c r="T14718" s="36"/>
      <c r="U14718" s="36"/>
      <c r="V14718" s="36"/>
    </row>
    <row r="14719" spans="11:22" x14ac:dyDescent="0.25">
      <c r="K14719" s="36"/>
      <c r="L14719" s="37"/>
      <c r="M14719" s="37"/>
      <c r="N14719" s="37"/>
      <c r="O14719" s="37"/>
      <c r="P14719" s="36"/>
      <c r="S14719" s="36"/>
      <c r="T14719" s="36"/>
      <c r="U14719" s="36"/>
      <c r="V14719" s="36"/>
    </row>
    <row r="14720" spans="11:22" x14ac:dyDescent="0.25">
      <c r="K14720" s="36"/>
      <c r="L14720" s="37"/>
      <c r="M14720" s="37"/>
      <c r="N14720" s="37"/>
      <c r="O14720" s="37"/>
      <c r="P14720" s="36"/>
      <c r="S14720" s="36"/>
      <c r="T14720" s="36"/>
      <c r="U14720" s="36"/>
      <c r="V14720" s="36"/>
    </row>
    <row r="14721" spans="11:22" x14ac:dyDescent="0.25">
      <c r="K14721" s="36"/>
      <c r="L14721" s="37"/>
      <c r="M14721" s="37"/>
      <c r="N14721" s="37"/>
      <c r="O14721" s="37"/>
      <c r="P14721" s="36"/>
      <c r="S14721" s="36"/>
      <c r="T14721" s="36"/>
      <c r="U14721" s="36"/>
      <c r="V14721" s="36"/>
    </row>
    <row r="14722" spans="11:22" x14ac:dyDescent="0.25">
      <c r="K14722" s="36"/>
      <c r="L14722" s="37"/>
      <c r="M14722" s="37"/>
      <c r="N14722" s="37"/>
      <c r="O14722" s="37"/>
      <c r="P14722" s="36"/>
      <c r="S14722" s="36"/>
      <c r="T14722" s="36"/>
      <c r="U14722" s="36"/>
      <c r="V14722" s="36"/>
    </row>
    <row r="14723" spans="11:22" x14ac:dyDescent="0.25">
      <c r="K14723" s="36"/>
      <c r="L14723" s="37"/>
      <c r="M14723" s="37"/>
      <c r="N14723" s="37"/>
      <c r="O14723" s="37"/>
      <c r="P14723" s="36"/>
      <c r="S14723" s="36"/>
      <c r="T14723" s="36"/>
      <c r="U14723" s="36"/>
      <c r="V14723" s="36"/>
    </row>
    <row r="14724" spans="11:22" x14ac:dyDescent="0.25">
      <c r="K14724" s="36"/>
      <c r="L14724" s="37"/>
      <c r="M14724" s="37"/>
      <c r="N14724" s="37"/>
      <c r="O14724" s="37"/>
      <c r="P14724" s="36"/>
      <c r="S14724" s="36"/>
      <c r="T14724" s="36"/>
      <c r="U14724" s="36"/>
      <c r="V14724" s="36"/>
    </row>
    <row r="14725" spans="11:22" x14ac:dyDescent="0.25">
      <c r="K14725" s="36"/>
      <c r="L14725" s="37"/>
      <c r="M14725" s="37"/>
      <c r="N14725" s="37"/>
      <c r="O14725" s="37"/>
      <c r="P14725" s="36"/>
      <c r="S14725" s="36"/>
      <c r="T14725" s="36"/>
      <c r="U14725" s="36"/>
      <c r="V14725" s="36"/>
    </row>
    <row r="14726" spans="11:22" x14ac:dyDescent="0.25">
      <c r="K14726" s="36"/>
      <c r="L14726" s="37"/>
      <c r="M14726" s="37"/>
      <c r="N14726" s="37"/>
      <c r="O14726" s="37"/>
      <c r="P14726" s="36"/>
      <c r="S14726" s="36"/>
      <c r="T14726" s="36"/>
      <c r="U14726" s="36"/>
      <c r="V14726" s="36"/>
    </row>
    <row r="14727" spans="11:22" x14ac:dyDescent="0.25">
      <c r="K14727" s="36"/>
      <c r="L14727" s="37"/>
      <c r="M14727" s="37"/>
      <c r="N14727" s="37"/>
      <c r="O14727" s="37"/>
      <c r="P14727" s="36"/>
      <c r="S14727" s="36"/>
      <c r="T14727" s="36"/>
      <c r="U14727" s="36"/>
      <c r="V14727" s="36"/>
    </row>
    <row r="14728" spans="11:22" x14ac:dyDescent="0.25">
      <c r="K14728" s="36"/>
      <c r="L14728" s="37"/>
      <c r="M14728" s="37"/>
      <c r="N14728" s="37"/>
      <c r="O14728" s="37"/>
      <c r="P14728" s="36"/>
      <c r="S14728" s="36"/>
      <c r="T14728" s="36"/>
      <c r="U14728" s="36"/>
      <c r="V14728" s="36"/>
    </row>
    <row r="14729" spans="11:22" x14ac:dyDescent="0.25">
      <c r="K14729" s="36"/>
      <c r="L14729" s="37"/>
      <c r="M14729" s="37"/>
      <c r="N14729" s="37"/>
      <c r="O14729" s="37"/>
      <c r="P14729" s="36"/>
      <c r="S14729" s="36"/>
      <c r="T14729" s="36"/>
      <c r="U14729" s="36"/>
      <c r="V14729" s="36"/>
    </row>
    <row r="14730" spans="11:22" x14ac:dyDescent="0.25">
      <c r="K14730" s="36"/>
      <c r="L14730" s="37"/>
      <c r="M14730" s="37"/>
      <c r="N14730" s="37"/>
      <c r="O14730" s="37"/>
      <c r="P14730" s="36"/>
      <c r="S14730" s="36"/>
      <c r="T14730" s="36"/>
      <c r="U14730" s="36"/>
      <c r="V14730" s="36"/>
    </row>
    <row r="14731" spans="11:22" x14ac:dyDescent="0.25">
      <c r="K14731" s="36"/>
      <c r="L14731" s="37"/>
      <c r="M14731" s="37"/>
      <c r="N14731" s="37"/>
      <c r="O14731" s="37"/>
      <c r="P14731" s="36"/>
      <c r="S14731" s="36"/>
      <c r="T14731" s="36"/>
      <c r="U14731" s="36"/>
      <c r="V14731" s="36"/>
    </row>
    <row r="14732" spans="11:22" x14ac:dyDescent="0.25">
      <c r="K14732" s="36"/>
      <c r="L14732" s="37"/>
      <c r="M14732" s="37"/>
      <c r="N14732" s="37"/>
      <c r="O14732" s="37"/>
      <c r="P14732" s="36"/>
      <c r="S14732" s="36"/>
      <c r="T14732" s="36"/>
      <c r="U14732" s="36"/>
      <c r="V14732" s="36"/>
    </row>
    <row r="14733" spans="11:22" x14ac:dyDescent="0.25">
      <c r="K14733" s="36"/>
      <c r="L14733" s="37"/>
      <c r="M14733" s="37"/>
      <c r="N14733" s="37"/>
      <c r="O14733" s="37"/>
      <c r="P14733" s="36"/>
      <c r="S14733" s="36"/>
      <c r="T14733" s="36"/>
      <c r="U14733" s="36"/>
      <c r="V14733" s="36"/>
    </row>
    <row r="14734" spans="11:22" x14ac:dyDescent="0.25">
      <c r="K14734" s="36"/>
      <c r="L14734" s="37"/>
      <c r="M14734" s="37"/>
      <c r="N14734" s="37"/>
      <c r="O14734" s="37"/>
      <c r="P14734" s="36"/>
      <c r="S14734" s="36"/>
      <c r="T14734" s="36"/>
      <c r="U14734" s="36"/>
      <c r="V14734" s="36"/>
    </row>
    <row r="14735" spans="11:22" x14ac:dyDescent="0.25">
      <c r="K14735" s="36"/>
      <c r="L14735" s="37"/>
      <c r="M14735" s="37"/>
      <c r="N14735" s="37"/>
      <c r="O14735" s="37"/>
      <c r="P14735" s="36"/>
      <c r="S14735" s="36"/>
      <c r="T14735" s="36"/>
      <c r="U14735" s="36"/>
      <c r="V14735" s="36"/>
    </row>
    <row r="14736" spans="11:22" x14ac:dyDescent="0.25">
      <c r="K14736" s="36"/>
      <c r="L14736" s="37"/>
      <c r="M14736" s="37"/>
      <c r="N14736" s="37"/>
      <c r="O14736" s="37"/>
      <c r="P14736" s="36"/>
      <c r="S14736" s="36"/>
      <c r="T14736" s="36"/>
      <c r="U14736" s="36"/>
      <c r="V14736" s="36"/>
    </row>
    <row r="14737" spans="11:22" x14ac:dyDescent="0.25">
      <c r="K14737" s="36"/>
      <c r="L14737" s="37"/>
      <c r="M14737" s="37"/>
      <c r="N14737" s="37"/>
      <c r="O14737" s="37"/>
      <c r="P14737" s="36"/>
      <c r="S14737" s="36"/>
      <c r="T14737" s="36"/>
      <c r="U14737" s="36"/>
      <c r="V14737" s="36"/>
    </row>
    <row r="14738" spans="11:22" x14ac:dyDescent="0.25">
      <c r="K14738" s="36"/>
      <c r="L14738" s="37"/>
      <c r="M14738" s="37"/>
      <c r="N14738" s="37"/>
      <c r="O14738" s="37"/>
      <c r="P14738" s="36"/>
      <c r="S14738" s="36"/>
      <c r="T14738" s="36"/>
      <c r="U14738" s="36"/>
      <c r="V14738" s="36"/>
    </row>
    <row r="14739" spans="11:22" x14ac:dyDescent="0.25">
      <c r="K14739" s="36"/>
      <c r="L14739" s="37"/>
      <c r="M14739" s="37"/>
      <c r="N14739" s="37"/>
      <c r="O14739" s="37"/>
      <c r="P14739" s="36"/>
      <c r="S14739" s="36"/>
      <c r="T14739" s="36"/>
      <c r="U14739" s="36"/>
      <c r="V14739" s="36"/>
    </row>
    <row r="14740" spans="11:22" x14ac:dyDescent="0.25">
      <c r="K14740" s="36"/>
      <c r="L14740" s="37"/>
      <c r="M14740" s="37"/>
      <c r="N14740" s="37"/>
      <c r="O14740" s="37"/>
      <c r="P14740" s="36"/>
      <c r="S14740" s="36"/>
      <c r="T14740" s="36"/>
      <c r="U14740" s="36"/>
      <c r="V14740" s="36"/>
    </row>
    <row r="14741" spans="11:22" x14ac:dyDescent="0.25">
      <c r="K14741" s="36"/>
      <c r="L14741" s="37"/>
      <c r="M14741" s="37"/>
      <c r="N14741" s="37"/>
      <c r="O14741" s="37"/>
      <c r="P14741" s="36"/>
      <c r="S14741" s="36"/>
      <c r="T14741" s="36"/>
      <c r="U14741" s="36"/>
      <c r="V14741" s="36"/>
    </row>
    <row r="14742" spans="11:22" x14ac:dyDescent="0.25">
      <c r="K14742" s="36"/>
      <c r="L14742" s="37"/>
      <c r="M14742" s="37"/>
      <c r="N14742" s="37"/>
      <c r="O14742" s="37"/>
      <c r="P14742" s="36"/>
      <c r="S14742" s="36"/>
      <c r="T14742" s="36"/>
      <c r="U14742" s="36"/>
      <c r="V14742" s="36"/>
    </row>
    <row r="14743" spans="11:22" x14ac:dyDescent="0.25">
      <c r="K14743" s="36"/>
      <c r="L14743" s="37"/>
      <c r="M14743" s="37"/>
      <c r="N14743" s="37"/>
      <c r="O14743" s="37"/>
      <c r="P14743" s="36"/>
      <c r="S14743" s="36"/>
      <c r="T14743" s="36"/>
      <c r="U14743" s="36"/>
      <c r="V14743" s="36"/>
    </row>
    <row r="14744" spans="11:22" x14ac:dyDescent="0.25">
      <c r="K14744" s="36"/>
      <c r="L14744" s="37"/>
      <c r="M14744" s="37"/>
      <c r="N14744" s="37"/>
      <c r="O14744" s="37"/>
      <c r="P14744" s="36"/>
      <c r="S14744" s="36"/>
      <c r="T14744" s="36"/>
      <c r="U14744" s="36"/>
      <c r="V14744" s="36"/>
    </row>
    <row r="14745" spans="11:22" x14ac:dyDescent="0.25">
      <c r="K14745" s="36"/>
      <c r="L14745" s="37"/>
      <c r="M14745" s="37"/>
      <c r="N14745" s="37"/>
      <c r="O14745" s="37"/>
      <c r="P14745" s="36"/>
      <c r="S14745" s="36"/>
      <c r="T14745" s="36"/>
      <c r="U14745" s="36"/>
      <c r="V14745" s="36"/>
    </row>
    <row r="14746" spans="11:22" x14ac:dyDescent="0.25">
      <c r="K14746" s="36"/>
      <c r="L14746" s="37"/>
      <c r="M14746" s="37"/>
      <c r="N14746" s="37"/>
      <c r="O14746" s="37"/>
      <c r="P14746" s="36"/>
      <c r="S14746" s="36"/>
      <c r="T14746" s="36"/>
      <c r="U14746" s="36"/>
      <c r="V14746" s="36"/>
    </row>
    <row r="14747" spans="11:22" x14ac:dyDescent="0.25">
      <c r="K14747" s="36"/>
      <c r="L14747" s="37"/>
      <c r="M14747" s="37"/>
      <c r="N14747" s="37"/>
      <c r="O14747" s="37"/>
      <c r="P14747" s="36"/>
      <c r="S14747" s="36"/>
      <c r="T14747" s="36"/>
      <c r="U14747" s="36"/>
      <c r="V14747" s="36"/>
    </row>
    <row r="14748" spans="11:22" x14ac:dyDescent="0.25">
      <c r="K14748" s="36"/>
      <c r="L14748" s="37"/>
      <c r="M14748" s="37"/>
      <c r="N14748" s="37"/>
      <c r="O14748" s="37"/>
      <c r="P14748" s="36"/>
      <c r="S14748" s="36"/>
      <c r="T14748" s="36"/>
      <c r="U14748" s="36"/>
      <c r="V14748" s="36"/>
    </row>
    <row r="14749" spans="11:22" x14ac:dyDescent="0.25">
      <c r="K14749" s="36"/>
      <c r="L14749" s="37"/>
      <c r="M14749" s="37"/>
      <c r="N14749" s="37"/>
      <c r="O14749" s="37"/>
      <c r="P14749" s="36"/>
      <c r="S14749" s="36"/>
      <c r="T14749" s="36"/>
      <c r="U14749" s="36"/>
      <c r="V14749" s="36"/>
    </row>
    <row r="14750" spans="11:22" x14ac:dyDescent="0.25">
      <c r="K14750" s="36"/>
      <c r="L14750" s="37"/>
      <c r="M14750" s="37"/>
      <c r="N14750" s="37"/>
      <c r="O14750" s="37"/>
      <c r="P14750" s="36"/>
      <c r="S14750" s="36"/>
      <c r="T14750" s="36"/>
      <c r="U14750" s="36"/>
      <c r="V14750" s="36"/>
    </row>
    <row r="14751" spans="11:22" x14ac:dyDescent="0.25">
      <c r="K14751" s="36"/>
      <c r="L14751" s="37"/>
      <c r="M14751" s="37"/>
      <c r="N14751" s="37"/>
      <c r="O14751" s="37"/>
      <c r="P14751" s="36"/>
      <c r="S14751" s="36"/>
      <c r="T14751" s="36"/>
      <c r="U14751" s="36"/>
      <c r="V14751" s="36"/>
    </row>
    <row r="14752" spans="11:22" x14ac:dyDescent="0.25">
      <c r="K14752" s="36"/>
      <c r="L14752" s="37"/>
      <c r="M14752" s="37"/>
      <c r="N14752" s="37"/>
      <c r="O14752" s="37"/>
      <c r="P14752" s="36"/>
      <c r="S14752" s="36"/>
      <c r="T14752" s="36"/>
      <c r="U14752" s="36"/>
      <c r="V14752" s="36"/>
    </row>
    <row r="14753" spans="11:22" x14ac:dyDescent="0.25">
      <c r="K14753" s="36"/>
      <c r="L14753" s="37"/>
      <c r="M14753" s="37"/>
      <c r="N14753" s="37"/>
      <c r="O14753" s="37"/>
      <c r="P14753" s="36"/>
      <c r="S14753" s="36"/>
      <c r="T14753" s="36"/>
      <c r="U14753" s="36"/>
      <c r="V14753" s="36"/>
    </row>
    <row r="14754" spans="11:22" x14ac:dyDescent="0.25">
      <c r="K14754" s="36"/>
      <c r="L14754" s="37"/>
      <c r="M14754" s="37"/>
      <c r="N14754" s="37"/>
      <c r="O14754" s="37"/>
      <c r="P14754" s="36"/>
      <c r="S14754" s="36"/>
      <c r="T14754" s="36"/>
      <c r="U14754" s="36"/>
      <c r="V14754" s="36"/>
    </row>
    <row r="14755" spans="11:22" x14ac:dyDescent="0.25">
      <c r="K14755" s="36"/>
      <c r="L14755" s="37"/>
      <c r="M14755" s="37"/>
      <c r="N14755" s="37"/>
      <c r="O14755" s="37"/>
      <c r="P14755" s="36"/>
      <c r="S14755" s="36"/>
      <c r="T14755" s="36"/>
      <c r="U14755" s="36"/>
      <c r="V14755" s="36"/>
    </row>
    <row r="14756" spans="11:22" x14ac:dyDescent="0.25">
      <c r="K14756" s="36"/>
      <c r="L14756" s="37"/>
      <c r="M14756" s="37"/>
      <c r="N14756" s="37"/>
      <c r="O14756" s="37"/>
      <c r="P14756" s="36"/>
      <c r="S14756" s="36"/>
      <c r="T14756" s="36"/>
      <c r="U14756" s="36"/>
      <c r="V14756" s="36"/>
    </row>
    <row r="14757" spans="11:22" x14ac:dyDescent="0.25">
      <c r="K14757" s="36"/>
      <c r="L14757" s="37"/>
      <c r="M14757" s="37"/>
      <c r="N14757" s="37"/>
      <c r="O14757" s="37"/>
      <c r="P14757" s="36"/>
      <c r="S14757" s="36"/>
      <c r="T14757" s="36"/>
      <c r="U14757" s="36"/>
      <c r="V14757" s="36"/>
    </row>
    <row r="14758" spans="11:22" x14ac:dyDescent="0.25">
      <c r="K14758" s="36"/>
      <c r="L14758" s="37"/>
      <c r="M14758" s="37"/>
      <c r="N14758" s="37"/>
      <c r="O14758" s="37"/>
      <c r="P14758" s="36"/>
      <c r="S14758" s="36"/>
      <c r="T14758" s="36"/>
      <c r="U14758" s="36"/>
      <c r="V14758" s="36"/>
    </row>
    <row r="14759" spans="11:22" x14ac:dyDescent="0.25">
      <c r="K14759" s="36"/>
      <c r="L14759" s="37"/>
      <c r="M14759" s="37"/>
      <c r="N14759" s="37"/>
      <c r="O14759" s="37"/>
      <c r="P14759" s="36"/>
      <c r="S14759" s="36"/>
      <c r="T14759" s="36"/>
      <c r="U14759" s="36"/>
      <c r="V14759" s="36"/>
    </row>
    <row r="14760" spans="11:22" x14ac:dyDescent="0.25">
      <c r="K14760" s="36"/>
      <c r="L14760" s="37"/>
      <c r="M14760" s="37"/>
      <c r="N14760" s="37"/>
      <c r="O14760" s="37"/>
      <c r="P14760" s="36"/>
      <c r="S14760" s="36"/>
      <c r="T14760" s="36"/>
      <c r="U14760" s="36"/>
      <c r="V14760" s="36"/>
    </row>
    <row r="14761" spans="11:22" x14ac:dyDescent="0.25">
      <c r="K14761" s="36"/>
      <c r="L14761" s="37"/>
      <c r="M14761" s="37"/>
      <c r="N14761" s="37"/>
      <c r="O14761" s="37"/>
      <c r="P14761" s="36"/>
      <c r="S14761" s="36"/>
      <c r="T14761" s="36"/>
      <c r="U14761" s="36"/>
      <c r="V14761" s="36"/>
    </row>
    <row r="14762" spans="11:22" x14ac:dyDescent="0.25">
      <c r="K14762" s="36"/>
      <c r="L14762" s="37"/>
      <c r="M14762" s="37"/>
      <c r="N14762" s="37"/>
      <c r="O14762" s="37"/>
      <c r="P14762" s="36"/>
      <c r="S14762" s="36"/>
      <c r="T14762" s="36"/>
      <c r="U14762" s="36"/>
      <c r="V14762" s="36"/>
    </row>
    <row r="14763" spans="11:22" x14ac:dyDescent="0.25">
      <c r="K14763" s="36"/>
      <c r="L14763" s="37"/>
      <c r="M14763" s="37"/>
      <c r="N14763" s="37"/>
      <c r="O14763" s="37"/>
      <c r="P14763" s="36"/>
      <c r="S14763" s="36"/>
      <c r="T14763" s="36"/>
      <c r="U14763" s="36"/>
      <c r="V14763" s="36"/>
    </row>
    <row r="14764" spans="11:22" x14ac:dyDescent="0.25">
      <c r="K14764" s="36"/>
      <c r="L14764" s="37"/>
      <c r="M14764" s="37"/>
      <c r="N14764" s="37"/>
      <c r="O14764" s="37"/>
      <c r="P14764" s="36"/>
      <c r="S14764" s="36"/>
      <c r="T14764" s="36"/>
      <c r="U14764" s="36"/>
      <c r="V14764" s="36"/>
    </row>
    <row r="14765" spans="11:22" x14ac:dyDescent="0.25">
      <c r="K14765" s="36"/>
      <c r="L14765" s="37"/>
      <c r="M14765" s="37"/>
      <c r="N14765" s="37"/>
      <c r="O14765" s="37"/>
      <c r="P14765" s="36"/>
      <c r="S14765" s="36"/>
      <c r="T14765" s="36"/>
      <c r="U14765" s="36"/>
      <c r="V14765" s="36"/>
    </row>
    <row r="14766" spans="11:22" x14ac:dyDescent="0.25">
      <c r="K14766" s="36"/>
      <c r="L14766" s="37"/>
      <c r="M14766" s="37"/>
      <c r="N14766" s="37"/>
      <c r="O14766" s="37"/>
      <c r="P14766" s="36"/>
      <c r="S14766" s="36"/>
      <c r="T14766" s="36"/>
      <c r="U14766" s="36"/>
      <c r="V14766" s="36"/>
    </row>
    <row r="14767" spans="11:22" x14ac:dyDescent="0.25">
      <c r="K14767" s="36"/>
      <c r="L14767" s="37"/>
      <c r="M14767" s="37"/>
      <c r="N14767" s="37"/>
      <c r="O14767" s="37"/>
      <c r="P14767" s="36"/>
      <c r="S14767" s="36"/>
      <c r="T14767" s="36"/>
      <c r="U14767" s="36"/>
      <c r="V14767" s="36"/>
    </row>
    <row r="14768" spans="11:22" x14ac:dyDescent="0.25">
      <c r="K14768" s="36"/>
      <c r="L14768" s="37"/>
      <c r="M14768" s="37"/>
      <c r="N14768" s="37"/>
      <c r="O14768" s="37"/>
      <c r="P14768" s="36"/>
      <c r="S14768" s="36"/>
      <c r="T14768" s="36"/>
      <c r="U14768" s="36"/>
      <c r="V14768" s="36"/>
    </row>
    <row r="14769" spans="11:22" x14ac:dyDescent="0.25">
      <c r="K14769" s="36"/>
      <c r="L14769" s="37"/>
      <c r="M14769" s="37"/>
      <c r="N14769" s="37"/>
      <c r="O14769" s="37"/>
      <c r="P14769" s="36"/>
      <c r="S14769" s="36"/>
      <c r="T14769" s="36"/>
      <c r="U14769" s="36"/>
      <c r="V14769" s="36"/>
    </row>
    <row r="14770" spans="11:22" x14ac:dyDescent="0.25">
      <c r="K14770" s="36"/>
      <c r="L14770" s="37"/>
      <c r="M14770" s="37"/>
      <c r="N14770" s="37"/>
      <c r="O14770" s="37"/>
      <c r="P14770" s="36"/>
      <c r="S14770" s="36"/>
      <c r="T14770" s="36"/>
      <c r="U14770" s="36"/>
      <c r="V14770" s="36"/>
    </row>
    <row r="14771" spans="11:22" x14ac:dyDescent="0.25">
      <c r="K14771" s="36"/>
      <c r="L14771" s="37"/>
      <c r="M14771" s="37"/>
      <c r="N14771" s="37"/>
      <c r="O14771" s="37"/>
      <c r="P14771" s="36"/>
      <c r="S14771" s="36"/>
      <c r="T14771" s="36"/>
      <c r="U14771" s="36"/>
      <c r="V14771" s="36"/>
    </row>
    <row r="14772" spans="11:22" x14ac:dyDescent="0.25">
      <c r="K14772" s="36"/>
      <c r="L14772" s="37"/>
      <c r="M14772" s="37"/>
      <c r="N14772" s="37"/>
      <c r="O14772" s="37"/>
      <c r="P14772" s="36"/>
      <c r="S14772" s="36"/>
      <c r="T14772" s="36"/>
      <c r="U14772" s="36"/>
      <c r="V14772" s="36"/>
    </row>
    <row r="14773" spans="11:22" x14ac:dyDescent="0.25">
      <c r="K14773" s="36"/>
      <c r="L14773" s="37"/>
      <c r="M14773" s="37"/>
      <c r="N14773" s="37"/>
      <c r="O14773" s="37"/>
      <c r="P14773" s="36"/>
      <c r="S14773" s="36"/>
      <c r="T14773" s="36"/>
      <c r="U14773" s="36"/>
      <c r="V14773" s="36"/>
    </row>
    <row r="14774" spans="11:22" x14ac:dyDescent="0.25">
      <c r="K14774" s="36"/>
      <c r="L14774" s="37"/>
      <c r="M14774" s="37"/>
      <c r="N14774" s="37"/>
      <c r="O14774" s="37"/>
      <c r="P14774" s="36"/>
      <c r="S14774" s="36"/>
      <c r="T14774" s="36"/>
      <c r="U14774" s="36"/>
      <c r="V14774" s="36"/>
    </row>
    <row r="14775" spans="11:22" x14ac:dyDescent="0.25">
      <c r="K14775" s="36"/>
      <c r="L14775" s="37"/>
      <c r="M14775" s="37"/>
      <c r="N14775" s="37"/>
      <c r="O14775" s="37"/>
      <c r="P14775" s="36"/>
      <c r="S14775" s="36"/>
      <c r="T14775" s="36"/>
      <c r="U14775" s="36"/>
      <c r="V14775" s="36"/>
    </row>
    <row r="14776" spans="11:22" x14ac:dyDescent="0.25">
      <c r="K14776" s="36"/>
      <c r="L14776" s="37"/>
      <c r="M14776" s="37"/>
      <c r="N14776" s="37"/>
      <c r="O14776" s="37"/>
      <c r="P14776" s="36"/>
      <c r="S14776" s="36"/>
      <c r="T14776" s="36"/>
      <c r="U14776" s="36"/>
      <c r="V14776" s="36"/>
    </row>
    <row r="14777" spans="11:22" x14ac:dyDescent="0.25">
      <c r="K14777" s="36"/>
      <c r="L14777" s="37"/>
      <c r="M14777" s="37"/>
      <c r="N14777" s="37"/>
      <c r="O14777" s="37"/>
      <c r="P14777" s="36"/>
      <c r="S14777" s="36"/>
      <c r="T14777" s="36"/>
      <c r="U14777" s="36"/>
      <c r="V14777" s="36"/>
    </row>
    <row r="14778" spans="11:22" x14ac:dyDescent="0.25">
      <c r="K14778" s="36"/>
      <c r="L14778" s="37"/>
      <c r="M14778" s="37"/>
      <c r="N14778" s="37"/>
      <c r="O14778" s="37"/>
      <c r="P14778" s="36"/>
      <c r="S14778" s="36"/>
      <c r="T14778" s="36"/>
      <c r="U14778" s="36"/>
      <c r="V14778" s="36"/>
    </row>
    <row r="14779" spans="11:22" x14ac:dyDescent="0.25">
      <c r="K14779" s="36"/>
      <c r="L14779" s="37"/>
      <c r="M14779" s="37"/>
      <c r="N14779" s="37"/>
      <c r="O14779" s="37"/>
      <c r="P14779" s="36"/>
      <c r="S14779" s="36"/>
      <c r="T14779" s="36"/>
      <c r="U14779" s="36"/>
      <c r="V14779" s="36"/>
    </row>
    <row r="14780" spans="11:22" x14ac:dyDescent="0.25">
      <c r="K14780" s="36"/>
      <c r="L14780" s="37"/>
      <c r="M14780" s="37"/>
      <c r="N14780" s="37"/>
      <c r="O14780" s="37"/>
      <c r="P14780" s="36"/>
      <c r="S14780" s="36"/>
      <c r="T14780" s="36"/>
      <c r="U14780" s="36"/>
      <c r="V14780" s="36"/>
    </row>
    <row r="14781" spans="11:22" x14ac:dyDescent="0.25">
      <c r="K14781" s="36"/>
      <c r="L14781" s="37"/>
      <c r="M14781" s="37"/>
      <c r="N14781" s="37"/>
      <c r="O14781" s="37"/>
      <c r="P14781" s="36"/>
      <c r="S14781" s="36"/>
      <c r="T14781" s="36"/>
      <c r="U14781" s="36"/>
      <c r="V14781" s="36"/>
    </row>
    <row r="14782" spans="11:22" x14ac:dyDescent="0.25">
      <c r="K14782" s="36"/>
      <c r="L14782" s="37"/>
      <c r="M14782" s="37"/>
      <c r="N14782" s="37"/>
      <c r="O14782" s="37"/>
      <c r="P14782" s="36"/>
      <c r="S14782" s="36"/>
      <c r="T14782" s="36"/>
      <c r="U14782" s="36"/>
      <c r="V14782" s="36"/>
    </row>
    <row r="14783" spans="11:22" x14ac:dyDescent="0.25">
      <c r="K14783" s="36"/>
      <c r="L14783" s="37"/>
      <c r="M14783" s="37"/>
      <c r="N14783" s="37"/>
      <c r="O14783" s="37"/>
      <c r="P14783" s="36"/>
      <c r="S14783" s="36"/>
      <c r="T14783" s="36"/>
      <c r="U14783" s="36"/>
      <c r="V14783" s="36"/>
    </row>
    <row r="14784" spans="11:22" x14ac:dyDescent="0.25">
      <c r="K14784" s="36"/>
      <c r="L14784" s="37"/>
      <c r="M14784" s="37"/>
      <c r="N14784" s="37"/>
      <c r="O14784" s="37"/>
      <c r="P14784" s="36"/>
      <c r="S14784" s="36"/>
      <c r="T14784" s="36"/>
      <c r="U14784" s="36"/>
      <c r="V14784" s="36"/>
    </row>
    <row r="14785" spans="11:22" x14ac:dyDescent="0.25">
      <c r="K14785" s="36"/>
      <c r="L14785" s="37"/>
      <c r="M14785" s="37"/>
      <c r="N14785" s="37"/>
      <c r="O14785" s="37"/>
      <c r="P14785" s="36"/>
      <c r="S14785" s="36"/>
      <c r="T14785" s="36"/>
      <c r="U14785" s="36"/>
      <c r="V14785" s="36"/>
    </row>
    <row r="14786" spans="11:22" x14ac:dyDescent="0.25">
      <c r="K14786" s="36"/>
      <c r="L14786" s="37"/>
      <c r="M14786" s="37"/>
      <c r="N14786" s="37"/>
      <c r="O14786" s="37"/>
      <c r="P14786" s="36"/>
      <c r="S14786" s="36"/>
      <c r="T14786" s="36"/>
      <c r="U14786" s="36"/>
      <c r="V14786" s="36"/>
    </row>
    <row r="14787" spans="11:22" x14ac:dyDescent="0.25">
      <c r="K14787" s="36"/>
      <c r="L14787" s="37"/>
      <c r="M14787" s="37"/>
      <c r="N14787" s="37"/>
      <c r="O14787" s="37"/>
      <c r="P14787" s="36"/>
      <c r="S14787" s="36"/>
      <c r="T14787" s="36"/>
      <c r="U14787" s="36"/>
      <c r="V14787" s="36"/>
    </row>
    <row r="14788" spans="11:22" x14ac:dyDescent="0.25">
      <c r="K14788" s="36"/>
      <c r="L14788" s="37"/>
      <c r="M14788" s="37"/>
      <c r="N14788" s="37"/>
      <c r="O14788" s="37"/>
      <c r="P14788" s="36"/>
      <c r="S14788" s="36"/>
      <c r="T14788" s="36"/>
      <c r="U14788" s="36"/>
      <c r="V14788" s="36"/>
    </row>
    <row r="14789" spans="11:22" x14ac:dyDescent="0.25">
      <c r="K14789" s="36"/>
      <c r="L14789" s="37"/>
      <c r="M14789" s="37"/>
      <c r="N14789" s="37"/>
      <c r="O14789" s="37"/>
      <c r="P14789" s="36"/>
      <c r="S14789" s="36"/>
      <c r="T14789" s="36"/>
      <c r="U14789" s="36"/>
      <c r="V14789" s="36"/>
    </row>
    <row r="14790" spans="11:22" x14ac:dyDescent="0.25">
      <c r="K14790" s="36"/>
      <c r="L14790" s="37"/>
      <c r="M14790" s="37"/>
      <c r="N14790" s="37"/>
      <c r="O14790" s="37"/>
      <c r="P14790" s="36"/>
      <c r="S14790" s="36"/>
      <c r="T14790" s="36"/>
      <c r="U14790" s="36"/>
      <c r="V14790" s="36"/>
    </row>
    <row r="14791" spans="11:22" x14ac:dyDescent="0.25">
      <c r="K14791" s="36"/>
      <c r="L14791" s="37"/>
      <c r="M14791" s="37"/>
      <c r="N14791" s="37"/>
      <c r="O14791" s="37"/>
      <c r="P14791" s="36"/>
      <c r="S14791" s="36"/>
      <c r="T14791" s="36"/>
      <c r="U14791" s="36"/>
      <c r="V14791" s="36"/>
    </row>
    <row r="14792" spans="11:22" x14ac:dyDescent="0.25">
      <c r="K14792" s="36"/>
      <c r="L14792" s="37"/>
      <c r="M14792" s="37"/>
      <c r="N14792" s="37"/>
      <c r="O14792" s="37"/>
      <c r="P14792" s="36"/>
      <c r="S14792" s="36"/>
      <c r="T14792" s="36"/>
      <c r="U14792" s="36"/>
      <c r="V14792" s="36"/>
    </row>
    <row r="14793" spans="11:22" x14ac:dyDescent="0.25">
      <c r="K14793" s="36"/>
      <c r="L14793" s="37"/>
      <c r="M14793" s="37"/>
      <c r="N14793" s="37"/>
      <c r="O14793" s="37"/>
      <c r="P14793" s="36"/>
      <c r="S14793" s="36"/>
      <c r="T14793" s="36"/>
      <c r="U14793" s="36"/>
      <c r="V14793" s="36"/>
    </row>
    <row r="14794" spans="11:22" x14ac:dyDescent="0.25">
      <c r="K14794" s="36"/>
      <c r="L14794" s="37"/>
      <c r="M14794" s="37"/>
      <c r="N14794" s="37"/>
      <c r="O14794" s="37"/>
      <c r="P14794" s="36"/>
      <c r="S14794" s="36"/>
      <c r="T14794" s="36"/>
      <c r="U14794" s="36"/>
      <c r="V14794" s="36"/>
    </row>
    <row r="14795" spans="11:22" x14ac:dyDescent="0.25">
      <c r="K14795" s="36"/>
      <c r="L14795" s="37"/>
      <c r="M14795" s="37"/>
      <c r="N14795" s="37"/>
      <c r="O14795" s="37"/>
      <c r="P14795" s="36"/>
      <c r="S14795" s="36"/>
      <c r="T14795" s="36"/>
      <c r="U14795" s="36"/>
      <c r="V14795" s="36"/>
    </row>
    <row r="14796" spans="11:22" x14ac:dyDescent="0.25">
      <c r="K14796" s="36"/>
      <c r="L14796" s="37"/>
      <c r="M14796" s="37"/>
      <c r="N14796" s="37"/>
      <c r="O14796" s="37"/>
      <c r="P14796" s="36"/>
      <c r="S14796" s="36"/>
      <c r="T14796" s="36"/>
      <c r="U14796" s="36"/>
      <c r="V14796" s="36"/>
    </row>
    <row r="14797" spans="11:22" x14ac:dyDescent="0.25">
      <c r="K14797" s="36"/>
      <c r="L14797" s="37"/>
      <c r="M14797" s="37"/>
      <c r="N14797" s="37"/>
      <c r="O14797" s="37"/>
      <c r="P14797" s="36"/>
      <c r="S14797" s="36"/>
      <c r="T14797" s="36"/>
      <c r="U14797" s="36"/>
      <c r="V14797" s="36"/>
    </row>
    <row r="14798" spans="11:22" x14ac:dyDescent="0.25">
      <c r="K14798" s="36"/>
      <c r="L14798" s="37"/>
      <c r="M14798" s="37"/>
      <c r="N14798" s="37"/>
      <c r="O14798" s="37"/>
      <c r="P14798" s="36"/>
      <c r="S14798" s="36"/>
      <c r="T14798" s="36"/>
      <c r="U14798" s="36"/>
      <c r="V14798" s="36"/>
    </row>
    <row r="14799" spans="11:22" x14ac:dyDescent="0.25">
      <c r="K14799" s="36"/>
      <c r="L14799" s="37"/>
      <c r="M14799" s="37"/>
      <c r="N14799" s="37"/>
      <c r="O14799" s="37"/>
      <c r="P14799" s="36"/>
      <c r="S14799" s="36"/>
      <c r="T14799" s="36"/>
      <c r="U14799" s="36"/>
      <c r="V14799" s="36"/>
    </row>
    <row r="14800" spans="11:22" x14ac:dyDescent="0.25">
      <c r="K14800" s="36"/>
      <c r="L14800" s="37"/>
      <c r="M14800" s="37"/>
      <c r="N14800" s="37"/>
      <c r="O14800" s="37"/>
      <c r="P14800" s="36"/>
      <c r="S14800" s="36"/>
      <c r="T14800" s="36"/>
      <c r="U14800" s="36"/>
      <c r="V14800" s="36"/>
    </row>
    <row r="14801" spans="11:22" x14ac:dyDescent="0.25">
      <c r="K14801" s="36"/>
      <c r="L14801" s="37"/>
      <c r="M14801" s="37"/>
      <c r="N14801" s="37"/>
      <c r="O14801" s="37"/>
      <c r="P14801" s="36"/>
      <c r="S14801" s="36"/>
      <c r="T14801" s="36"/>
      <c r="U14801" s="36"/>
      <c r="V14801" s="36"/>
    </row>
    <row r="14802" spans="11:22" x14ac:dyDescent="0.25">
      <c r="K14802" s="36"/>
      <c r="L14802" s="37"/>
      <c r="M14802" s="37"/>
      <c r="N14802" s="37"/>
      <c r="O14802" s="37"/>
      <c r="P14802" s="36"/>
      <c r="S14802" s="36"/>
      <c r="T14802" s="36"/>
      <c r="U14802" s="36"/>
      <c r="V14802" s="36"/>
    </row>
    <row r="14803" spans="11:22" x14ac:dyDescent="0.25">
      <c r="K14803" s="36"/>
      <c r="L14803" s="37"/>
      <c r="M14803" s="37"/>
      <c r="N14803" s="37"/>
      <c r="O14803" s="37"/>
      <c r="P14803" s="36"/>
      <c r="S14803" s="36"/>
      <c r="T14803" s="36"/>
      <c r="U14803" s="36"/>
      <c r="V14803" s="36"/>
    </row>
    <row r="14804" spans="11:22" x14ac:dyDescent="0.25">
      <c r="K14804" s="36"/>
      <c r="L14804" s="37"/>
      <c r="M14804" s="37"/>
      <c r="N14804" s="37"/>
      <c r="O14804" s="37"/>
      <c r="P14804" s="36"/>
      <c r="S14804" s="36"/>
      <c r="T14804" s="36"/>
      <c r="U14804" s="36"/>
      <c r="V14804" s="36"/>
    </row>
    <row r="14805" spans="11:22" x14ac:dyDescent="0.25">
      <c r="K14805" s="36"/>
      <c r="L14805" s="37"/>
      <c r="M14805" s="37"/>
      <c r="N14805" s="37"/>
      <c r="O14805" s="37"/>
      <c r="P14805" s="36"/>
      <c r="S14805" s="36"/>
      <c r="T14805" s="36"/>
      <c r="U14805" s="36"/>
      <c r="V14805" s="36"/>
    </row>
    <row r="14806" spans="11:22" x14ac:dyDescent="0.25">
      <c r="K14806" s="36"/>
      <c r="L14806" s="37"/>
      <c r="M14806" s="37"/>
      <c r="N14806" s="37"/>
      <c r="O14806" s="37"/>
      <c r="P14806" s="36"/>
      <c r="S14806" s="36"/>
      <c r="T14806" s="36"/>
      <c r="U14806" s="36"/>
      <c r="V14806" s="36"/>
    </row>
    <row r="14807" spans="11:22" x14ac:dyDescent="0.25">
      <c r="K14807" s="36"/>
      <c r="L14807" s="37"/>
      <c r="M14807" s="37"/>
      <c r="N14807" s="37"/>
      <c r="O14807" s="37"/>
      <c r="P14807" s="36"/>
      <c r="S14807" s="36"/>
      <c r="T14807" s="36"/>
      <c r="U14807" s="36"/>
      <c r="V14807" s="36"/>
    </row>
    <row r="14808" spans="11:22" x14ac:dyDescent="0.25">
      <c r="K14808" s="36"/>
      <c r="L14808" s="37"/>
      <c r="M14808" s="37"/>
      <c r="N14808" s="37"/>
      <c r="O14808" s="37"/>
      <c r="P14808" s="36"/>
      <c r="S14808" s="36"/>
      <c r="T14808" s="36"/>
      <c r="U14808" s="36"/>
      <c r="V14808" s="36"/>
    </row>
    <row r="14809" spans="11:22" x14ac:dyDescent="0.25">
      <c r="K14809" s="36"/>
      <c r="L14809" s="37"/>
      <c r="M14809" s="37"/>
      <c r="N14809" s="37"/>
      <c r="O14809" s="37"/>
      <c r="P14809" s="36"/>
      <c r="S14809" s="36"/>
      <c r="T14809" s="36"/>
      <c r="U14809" s="36"/>
      <c r="V14809" s="36"/>
    </row>
    <row r="14810" spans="11:22" x14ac:dyDescent="0.25">
      <c r="K14810" s="36"/>
      <c r="L14810" s="37"/>
      <c r="M14810" s="37"/>
      <c r="N14810" s="37"/>
      <c r="O14810" s="37"/>
      <c r="P14810" s="36"/>
      <c r="S14810" s="36"/>
      <c r="T14810" s="36"/>
      <c r="U14810" s="36"/>
      <c r="V14810" s="36"/>
    </row>
    <row r="14811" spans="11:22" x14ac:dyDescent="0.25">
      <c r="K14811" s="36"/>
      <c r="L14811" s="37"/>
      <c r="M14811" s="37"/>
      <c r="N14811" s="37"/>
      <c r="O14811" s="37"/>
      <c r="P14811" s="36"/>
      <c r="S14811" s="36"/>
      <c r="T14811" s="36"/>
      <c r="U14811" s="36"/>
      <c r="V14811" s="36"/>
    </row>
    <row r="14812" spans="11:22" x14ac:dyDescent="0.25">
      <c r="K14812" s="36"/>
      <c r="L14812" s="37"/>
      <c r="M14812" s="37"/>
      <c r="N14812" s="37"/>
      <c r="O14812" s="37"/>
      <c r="P14812" s="36"/>
      <c r="S14812" s="36"/>
      <c r="T14812" s="36"/>
      <c r="U14812" s="36"/>
      <c r="V14812" s="36"/>
    </row>
    <row r="14813" spans="11:22" x14ac:dyDescent="0.25">
      <c r="K14813" s="36"/>
      <c r="L14813" s="37"/>
      <c r="M14813" s="37"/>
      <c r="N14813" s="37"/>
      <c r="O14813" s="37"/>
      <c r="P14813" s="36"/>
      <c r="S14813" s="36"/>
      <c r="T14813" s="36"/>
      <c r="U14813" s="36"/>
      <c r="V14813" s="36"/>
    </row>
    <row r="14814" spans="11:22" x14ac:dyDescent="0.25">
      <c r="K14814" s="36"/>
      <c r="L14814" s="37"/>
      <c r="M14814" s="37"/>
      <c r="N14814" s="37"/>
      <c r="O14814" s="37"/>
      <c r="P14814" s="36"/>
      <c r="S14814" s="36"/>
      <c r="T14814" s="36"/>
      <c r="U14814" s="36"/>
      <c r="V14814" s="36"/>
    </row>
    <row r="14815" spans="11:22" x14ac:dyDescent="0.25">
      <c r="K14815" s="36"/>
      <c r="L14815" s="37"/>
      <c r="M14815" s="37"/>
      <c r="N14815" s="37"/>
      <c r="O14815" s="37"/>
      <c r="P14815" s="36"/>
      <c r="S14815" s="36"/>
      <c r="T14815" s="36"/>
      <c r="U14815" s="36"/>
      <c r="V14815" s="36"/>
    </row>
    <row r="14816" spans="11:22" x14ac:dyDescent="0.25">
      <c r="K14816" s="36"/>
      <c r="L14816" s="37"/>
      <c r="M14816" s="37"/>
      <c r="N14816" s="37"/>
      <c r="O14816" s="37"/>
      <c r="P14816" s="36"/>
      <c r="S14816" s="36"/>
      <c r="T14816" s="36"/>
      <c r="U14816" s="36"/>
      <c r="V14816" s="36"/>
    </row>
    <row r="14817" spans="11:22" x14ac:dyDescent="0.25">
      <c r="K14817" s="36"/>
      <c r="L14817" s="37"/>
      <c r="M14817" s="37"/>
      <c r="N14817" s="37"/>
      <c r="O14817" s="37"/>
      <c r="P14817" s="36"/>
      <c r="S14817" s="36"/>
      <c r="T14817" s="36"/>
      <c r="U14817" s="36"/>
      <c r="V14817" s="36"/>
    </row>
    <row r="14818" spans="11:22" x14ac:dyDescent="0.25">
      <c r="K14818" s="36"/>
      <c r="L14818" s="37"/>
      <c r="M14818" s="37"/>
      <c r="N14818" s="37"/>
      <c r="O14818" s="37"/>
      <c r="P14818" s="36"/>
      <c r="S14818" s="36"/>
      <c r="T14818" s="36"/>
      <c r="U14818" s="36"/>
      <c r="V14818" s="36"/>
    </row>
    <row r="14819" spans="11:22" x14ac:dyDescent="0.25">
      <c r="K14819" s="36"/>
      <c r="L14819" s="37"/>
      <c r="M14819" s="37"/>
      <c r="N14819" s="37"/>
      <c r="O14819" s="37"/>
      <c r="P14819" s="36"/>
      <c r="S14819" s="36"/>
      <c r="T14819" s="36"/>
      <c r="U14819" s="36"/>
      <c r="V14819" s="36"/>
    </row>
    <row r="14820" spans="11:22" x14ac:dyDescent="0.25">
      <c r="K14820" s="36"/>
      <c r="L14820" s="37"/>
      <c r="M14820" s="37"/>
      <c r="N14820" s="37"/>
      <c r="O14820" s="37"/>
      <c r="P14820" s="36"/>
      <c r="S14820" s="36"/>
      <c r="T14820" s="36"/>
      <c r="U14820" s="36"/>
      <c r="V14820" s="36"/>
    </row>
    <row r="14821" spans="11:22" x14ac:dyDescent="0.25">
      <c r="K14821" s="36"/>
      <c r="L14821" s="37"/>
      <c r="M14821" s="37"/>
      <c r="N14821" s="37"/>
      <c r="O14821" s="37"/>
      <c r="P14821" s="36"/>
      <c r="S14821" s="36"/>
      <c r="T14821" s="36"/>
      <c r="U14821" s="36"/>
      <c r="V14821" s="36"/>
    </row>
    <row r="14822" spans="11:22" x14ac:dyDescent="0.25">
      <c r="K14822" s="36"/>
      <c r="L14822" s="37"/>
      <c r="M14822" s="37"/>
      <c r="N14822" s="37"/>
      <c r="O14822" s="37"/>
      <c r="P14822" s="36"/>
      <c r="S14822" s="36"/>
      <c r="T14822" s="36"/>
      <c r="U14822" s="36"/>
      <c r="V14822" s="36"/>
    </row>
    <row r="14823" spans="11:22" x14ac:dyDescent="0.25">
      <c r="K14823" s="36"/>
      <c r="L14823" s="37"/>
      <c r="M14823" s="37"/>
      <c r="N14823" s="37"/>
      <c r="O14823" s="37"/>
      <c r="P14823" s="36"/>
      <c r="S14823" s="36"/>
      <c r="T14823" s="36"/>
      <c r="U14823" s="36"/>
      <c r="V14823" s="36"/>
    </row>
    <row r="14824" spans="11:22" x14ac:dyDescent="0.25">
      <c r="K14824" s="36"/>
      <c r="L14824" s="37"/>
      <c r="M14824" s="37"/>
      <c r="N14824" s="37"/>
      <c r="O14824" s="37"/>
      <c r="P14824" s="36"/>
      <c r="S14824" s="36"/>
      <c r="T14824" s="36"/>
      <c r="U14824" s="36"/>
      <c r="V14824" s="36"/>
    </row>
    <row r="14825" spans="11:22" x14ac:dyDescent="0.25">
      <c r="K14825" s="36"/>
      <c r="L14825" s="37"/>
      <c r="M14825" s="37"/>
      <c r="N14825" s="37"/>
      <c r="O14825" s="37"/>
      <c r="P14825" s="36"/>
      <c r="S14825" s="36"/>
      <c r="T14825" s="36"/>
      <c r="U14825" s="36"/>
      <c r="V14825" s="36"/>
    </row>
    <row r="14826" spans="11:22" x14ac:dyDescent="0.25">
      <c r="K14826" s="36"/>
      <c r="L14826" s="37"/>
      <c r="M14826" s="37"/>
      <c r="N14826" s="37"/>
      <c r="O14826" s="37"/>
      <c r="P14826" s="36"/>
      <c r="S14826" s="36"/>
      <c r="T14826" s="36"/>
      <c r="U14826" s="36"/>
      <c r="V14826" s="36"/>
    </row>
    <row r="14827" spans="11:22" x14ac:dyDescent="0.25">
      <c r="K14827" s="36"/>
      <c r="L14827" s="37"/>
      <c r="M14827" s="37"/>
      <c r="N14827" s="37"/>
      <c r="O14827" s="37"/>
      <c r="P14827" s="36"/>
      <c r="S14827" s="36"/>
      <c r="T14827" s="36"/>
      <c r="U14827" s="36"/>
      <c r="V14827" s="36"/>
    </row>
    <row r="14828" spans="11:22" x14ac:dyDescent="0.25">
      <c r="K14828" s="36"/>
      <c r="L14828" s="37"/>
      <c r="M14828" s="37"/>
      <c r="N14828" s="37"/>
      <c r="O14828" s="37"/>
      <c r="P14828" s="36"/>
      <c r="S14828" s="36"/>
      <c r="T14828" s="36"/>
      <c r="U14828" s="36"/>
      <c r="V14828" s="36"/>
    </row>
    <row r="14829" spans="11:22" x14ac:dyDescent="0.25">
      <c r="K14829" s="36"/>
      <c r="L14829" s="37"/>
      <c r="M14829" s="37"/>
      <c r="N14829" s="37"/>
      <c r="O14829" s="37"/>
      <c r="P14829" s="36"/>
      <c r="S14829" s="36"/>
      <c r="T14829" s="36"/>
      <c r="U14829" s="36"/>
      <c r="V14829" s="36"/>
    </row>
    <row r="14830" spans="11:22" x14ac:dyDescent="0.25">
      <c r="K14830" s="36"/>
      <c r="L14830" s="37"/>
      <c r="M14830" s="37"/>
      <c r="N14830" s="37"/>
      <c r="O14830" s="37"/>
      <c r="P14830" s="36"/>
      <c r="S14830" s="36"/>
      <c r="T14830" s="36"/>
      <c r="U14830" s="36"/>
      <c r="V14830" s="36"/>
    </row>
    <row r="14831" spans="11:22" x14ac:dyDescent="0.25">
      <c r="K14831" s="36"/>
      <c r="L14831" s="37"/>
      <c r="M14831" s="37"/>
      <c r="N14831" s="37"/>
      <c r="O14831" s="37"/>
      <c r="P14831" s="36"/>
      <c r="S14831" s="36"/>
      <c r="T14831" s="36"/>
      <c r="U14831" s="36"/>
      <c r="V14831" s="36"/>
    </row>
    <row r="14832" spans="11:22" x14ac:dyDescent="0.25">
      <c r="K14832" s="36"/>
      <c r="L14832" s="37"/>
      <c r="M14832" s="37"/>
      <c r="N14832" s="37"/>
      <c r="O14832" s="37"/>
      <c r="P14832" s="36"/>
      <c r="S14832" s="36"/>
      <c r="T14832" s="36"/>
      <c r="U14832" s="36"/>
      <c r="V14832" s="36"/>
    </row>
    <row r="14833" spans="11:22" x14ac:dyDescent="0.25">
      <c r="K14833" s="36"/>
      <c r="L14833" s="37"/>
      <c r="M14833" s="37"/>
      <c r="N14833" s="37"/>
      <c r="O14833" s="37"/>
      <c r="P14833" s="36"/>
      <c r="S14833" s="36"/>
      <c r="T14833" s="36"/>
      <c r="U14833" s="36"/>
      <c r="V14833" s="36"/>
    </row>
    <row r="14834" spans="11:22" x14ac:dyDescent="0.25">
      <c r="K14834" s="36"/>
      <c r="L14834" s="37"/>
      <c r="M14834" s="37"/>
      <c r="N14834" s="37"/>
      <c r="O14834" s="37"/>
      <c r="P14834" s="36"/>
      <c r="S14834" s="36"/>
      <c r="T14834" s="36"/>
      <c r="U14834" s="36"/>
      <c r="V14834" s="36"/>
    </row>
    <row r="14835" spans="11:22" x14ac:dyDescent="0.25">
      <c r="K14835" s="36"/>
      <c r="L14835" s="37"/>
      <c r="M14835" s="37"/>
      <c r="N14835" s="37"/>
      <c r="O14835" s="37"/>
      <c r="P14835" s="36"/>
      <c r="S14835" s="36"/>
      <c r="T14835" s="36"/>
      <c r="U14835" s="36"/>
      <c r="V14835" s="36"/>
    </row>
    <row r="14836" spans="11:22" x14ac:dyDescent="0.25">
      <c r="K14836" s="36"/>
      <c r="L14836" s="37"/>
      <c r="M14836" s="37"/>
      <c r="N14836" s="37"/>
      <c r="O14836" s="37"/>
      <c r="P14836" s="36"/>
      <c r="S14836" s="36"/>
      <c r="T14836" s="36"/>
      <c r="U14836" s="36"/>
      <c r="V14836" s="36"/>
    </row>
    <row r="14837" spans="11:22" x14ac:dyDescent="0.25">
      <c r="K14837" s="36"/>
      <c r="L14837" s="37"/>
      <c r="M14837" s="37"/>
      <c r="N14837" s="37"/>
      <c r="O14837" s="37"/>
      <c r="P14837" s="36"/>
      <c r="S14837" s="36"/>
      <c r="T14837" s="36"/>
      <c r="U14837" s="36"/>
      <c r="V14837" s="36"/>
    </row>
    <row r="14838" spans="11:22" x14ac:dyDescent="0.25">
      <c r="K14838" s="36"/>
      <c r="L14838" s="37"/>
      <c r="M14838" s="37"/>
      <c r="N14838" s="37"/>
      <c r="O14838" s="37"/>
      <c r="P14838" s="36"/>
      <c r="S14838" s="36"/>
      <c r="T14838" s="36"/>
      <c r="U14838" s="36"/>
      <c r="V14838" s="36"/>
    </row>
    <row r="14839" spans="11:22" x14ac:dyDescent="0.25">
      <c r="K14839" s="36"/>
      <c r="L14839" s="37"/>
      <c r="M14839" s="37"/>
      <c r="N14839" s="37"/>
      <c r="O14839" s="37"/>
      <c r="P14839" s="36"/>
      <c r="S14839" s="36"/>
      <c r="T14839" s="36"/>
      <c r="U14839" s="36"/>
      <c r="V14839" s="36"/>
    </row>
    <row r="14840" spans="11:22" x14ac:dyDescent="0.25">
      <c r="K14840" s="36"/>
      <c r="L14840" s="37"/>
      <c r="M14840" s="37"/>
      <c r="N14840" s="37"/>
      <c r="O14840" s="37"/>
      <c r="P14840" s="36"/>
      <c r="S14840" s="36"/>
      <c r="T14840" s="36"/>
      <c r="U14840" s="36"/>
      <c r="V14840" s="36"/>
    </row>
    <row r="14841" spans="11:22" x14ac:dyDescent="0.25">
      <c r="K14841" s="36"/>
      <c r="L14841" s="37"/>
      <c r="M14841" s="37"/>
      <c r="N14841" s="37"/>
      <c r="O14841" s="37"/>
      <c r="P14841" s="36"/>
      <c r="S14841" s="36"/>
      <c r="T14841" s="36"/>
      <c r="U14841" s="36"/>
      <c r="V14841" s="36"/>
    </row>
    <row r="14842" spans="11:22" x14ac:dyDescent="0.25">
      <c r="K14842" s="36"/>
      <c r="L14842" s="37"/>
      <c r="M14842" s="37"/>
      <c r="N14842" s="37"/>
      <c r="O14842" s="37"/>
      <c r="P14842" s="36"/>
      <c r="S14842" s="36"/>
      <c r="T14842" s="36"/>
      <c r="U14842" s="36"/>
      <c r="V14842" s="36"/>
    </row>
    <row r="14843" spans="11:22" x14ac:dyDescent="0.25">
      <c r="K14843" s="36"/>
      <c r="L14843" s="37"/>
      <c r="M14843" s="37"/>
      <c r="N14843" s="37"/>
      <c r="O14843" s="37"/>
      <c r="P14843" s="36"/>
      <c r="S14843" s="36"/>
      <c r="T14843" s="36"/>
      <c r="U14843" s="36"/>
      <c r="V14843" s="36"/>
    </row>
    <row r="14844" spans="11:22" x14ac:dyDescent="0.25">
      <c r="K14844" s="36"/>
      <c r="L14844" s="37"/>
      <c r="M14844" s="37"/>
      <c r="N14844" s="37"/>
      <c r="O14844" s="37"/>
      <c r="P14844" s="36"/>
      <c r="S14844" s="36"/>
      <c r="T14844" s="36"/>
      <c r="U14844" s="36"/>
      <c r="V14844" s="36"/>
    </row>
    <row r="14845" spans="11:22" x14ac:dyDescent="0.25">
      <c r="K14845" s="36"/>
      <c r="L14845" s="37"/>
      <c r="M14845" s="37"/>
      <c r="N14845" s="37"/>
      <c r="O14845" s="37"/>
      <c r="P14845" s="36"/>
      <c r="S14845" s="36"/>
      <c r="T14845" s="36"/>
      <c r="U14845" s="36"/>
      <c r="V14845" s="36"/>
    </row>
    <row r="14846" spans="11:22" x14ac:dyDescent="0.25">
      <c r="K14846" s="36"/>
      <c r="L14846" s="37"/>
      <c r="M14846" s="37"/>
      <c r="N14846" s="37"/>
      <c r="O14846" s="37"/>
      <c r="P14846" s="36"/>
      <c r="S14846" s="36"/>
      <c r="T14846" s="36"/>
      <c r="U14846" s="36"/>
      <c r="V14846" s="36"/>
    </row>
    <row r="14847" spans="11:22" x14ac:dyDescent="0.25">
      <c r="K14847" s="36"/>
      <c r="L14847" s="37"/>
      <c r="M14847" s="37"/>
      <c r="N14847" s="37"/>
      <c r="O14847" s="37"/>
      <c r="P14847" s="36"/>
      <c r="S14847" s="36"/>
      <c r="T14847" s="36"/>
      <c r="U14847" s="36"/>
      <c r="V14847" s="36"/>
    </row>
    <row r="14848" spans="11:22" x14ac:dyDescent="0.25">
      <c r="K14848" s="36"/>
      <c r="L14848" s="37"/>
      <c r="M14848" s="37"/>
      <c r="N14848" s="37"/>
      <c r="O14848" s="37"/>
      <c r="P14848" s="36"/>
      <c r="S14848" s="36"/>
      <c r="T14848" s="36"/>
      <c r="U14848" s="36"/>
      <c r="V14848" s="36"/>
    </row>
    <row r="14849" spans="11:22" x14ac:dyDescent="0.25">
      <c r="K14849" s="36"/>
      <c r="L14849" s="37"/>
      <c r="M14849" s="37"/>
      <c r="N14849" s="37"/>
      <c r="O14849" s="37"/>
      <c r="P14849" s="36"/>
      <c r="S14849" s="36"/>
      <c r="T14849" s="36"/>
      <c r="U14849" s="36"/>
      <c r="V14849" s="36"/>
    </row>
    <row r="14850" spans="11:22" x14ac:dyDescent="0.25">
      <c r="K14850" s="36"/>
      <c r="L14850" s="37"/>
      <c r="M14850" s="37"/>
      <c r="N14850" s="37"/>
      <c r="O14850" s="37"/>
      <c r="P14850" s="36"/>
      <c r="S14850" s="36"/>
      <c r="T14850" s="36"/>
      <c r="U14850" s="36"/>
      <c r="V14850" s="36"/>
    </row>
    <row r="14851" spans="11:22" x14ac:dyDescent="0.25">
      <c r="K14851" s="36"/>
      <c r="L14851" s="37"/>
      <c r="M14851" s="37"/>
      <c r="N14851" s="37"/>
      <c r="O14851" s="37"/>
      <c r="P14851" s="36"/>
      <c r="S14851" s="36"/>
      <c r="T14851" s="36"/>
      <c r="U14851" s="36"/>
      <c r="V14851" s="36"/>
    </row>
    <row r="14852" spans="11:22" x14ac:dyDescent="0.25">
      <c r="K14852" s="36"/>
      <c r="L14852" s="37"/>
      <c r="M14852" s="37"/>
      <c r="N14852" s="37"/>
      <c r="O14852" s="37"/>
      <c r="P14852" s="36"/>
      <c r="S14852" s="36"/>
      <c r="T14852" s="36"/>
      <c r="U14852" s="36"/>
      <c r="V14852" s="36"/>
    </row>
    <row r="14853" spans="11:22" x14ac:dyDescent="0.25">
      <c r="K14853" s="36"/>
      <c r="L14853" s="37"/>
      <c r="M14853" s="37"/>
      <c r="N14853" s="37"/>
      <c r="O14853" s="37"/>
      <c r="P14853" s="36"/>
      <c r="S14853" s="36"/>
      <c r="T14853" s="36"/>
      <c r="U14853" s="36"/>
      <c r="V14853" s="36"/>
    </row>
    <row r="14854" spans="11:22" x14ac:dyDescent="0.25">
      <c r="K14854" s="36"/>
      <c r="L14854" s="37"/>
      <c r="M14854" s="37"/>
      <c r="N14854" s="37"/>
      <c r="O14854" s="37"/>
      <c r="P14854" s="36"/>
      <c r="S14854" s="36"/>
      <c r="T14854" s="36"/>
      <c r="U14854" s="36"/>
      <c r="V14854" s="36"/>
    </row>
    <row r="14855" spans="11:22" x14ac:dyDescent="0.25">
      <c r="K14855" s="36"/>
      <c r="L14855" s="37"/>
      <c r="M14855" s="37"/>
      <c r="N14855" s="37"/>
      <c r="O14855" s="37"/>
      <c r="P14855" s="36"/>
      <c r="S14855" s="36"/>
      <c r="T14855" s="36"/>
      <c r="U14855" s="36"/>
      <c r="V14855" s="36"/>
    </row>
    <row r="14856" spans="11:22" x14ac:dyDescent="0.25">
      <c r="K14856" s="36"/>
      <c r="L14856" s="37"/>
      <c r="M14856" s="37"/>
      <c r="N14856" s="37"/>
      <c r="O14856" s="37"/>
      <c r="P14856" s="36"/>
      <c r="S14856" s="36"/>
      <c r="T14856" s="36"/>
      <c r="U14856" s="36"/>
      <c r="V14856" s="36"/>
    </row>
    <row r="14857" spans="11:22" x14ac:dyDescent="0.25">
      <c r="K14857" s="36"/>
      <c r="L14857" s="37"/>
      <c r="M14857" s="37"/>
      <c r="N14857" s="37"/>
      <c r="O14857" s="37"/>
      <c r="P14857" s="36"/>
      <c r="S14857" s="36"/>
      <c r="T14857" s="36"/>
      <c r="U14857" s="36"/>
      <c r="V14857" s="36"/>
    </row>
    <row r="14858" spans="11:22" x14ac:dyDescent="0.25">
      <c r="K14858" s="36"/>
      <c r="L14858" s="37"/>
      <c r="M14858" s="37"/>
      <c r="N14858" s="37"/>
      <c r="O14858" s="37"/>
      <c r="P14858" s="36"/>
      <c r="S14858" s="36"/>
      <c r="T14858" s="36"/>
      <c r="U14858" s="36"/>
      <c r="V14858" s="36"/>
    </row>
    <row r="14859" spans="11:22" x14ac:dyDescent="0.25">
      <c r="K14859" s="36"/>
      <c r="L14859" s="37"/>
      <c r="M14859" s="37"/>
      <c r="N14859" s="37"/>
      <c r="O14859" s="37"/>
      <c r="P14859" s="36"/>
      <c r="S14859" s="36"/>
      <c r="T14859" s="36"/>
      <c r="U14859" s="36"/>
      <c r="V14859" s="36"/>
    </row>
    <row r="14860" spans="11:22" x14ac:dyDescent="0.25">
      <c r="K14860" s="36"/>
      <c r="L14860" s="37"/>
      <c r="M14860" s="37"/>
      <c r="N14860" s="37"/>
      <c r="O14860" s="37"/>
      <c r="P14860" s="36"/>
      <c r="S14860" s="36"/>
      <c r="T14860" s="36"/>
      <c r="U14860" s="36"/>
      <c r="V14860" s="36"/>
    </row>
    <row r="14861" spans="11:22" x14ac:dyDescent="0.25">
      <c r="K14861" s="36"/>
      <c r="L14861" s="37"/>
      <c r="M14861" s="37"/>
      <c r="N14861" s="37"/>
      <c r="O14861" s="37"/>
      <c r="P14861" s="36"/>
      <c r="S14861" s="36"/>
      <c r="T14861" s="36"/>
      <c r="U14861" s="36"/>
      <c r="V14861" s="36"/>
    </row>
    <row r="14862" spans="11:22" x14ac:dyDescent="0.25">
      <c r="K14862" s="36"/>
      <c r="L14862" s="37"/>
      <c r="M14862" s="37"/>
      <c r="N14862" s="37"/>
      <c r="O14862" s="37"/>
      <c r="P14862" s="36"/>
      <c r="S14862" s="36"/>
      <c r="T14862" s="36"/>
      <c r="U14862" s="36"/>
      <c r="V14862" s="36"/>
    </row>
    <row r="14863" spans="11:22" x14ac:dyDescent="0.25">
      <c r="K14863" s="36"/>
      <c r="L14863" s="37"/>
      <c r="M14863" s="37"/>
      <c r="N14863" s="37"/>
      <c r="O14863" s="37"/>
      <c r="P14863" s="36"/>
      <c r="S14863" s="36"/>
      <c r="T14863" s="36"/>
      <c r="U14863" s="36"/>
      <c r="V14863" s="36"/>
    </row>
    <row r="14864" spans="11:22" x14ac:dyDescent="0.25">
      <c r="K14864" s="36"/>
      <c r="L14864" s="37"/>
      <c r="M14864" s="37"/>
      <c r="N14864" s="37"/>
      <c r="O14864" s="37"/>
      <c r="P14864" s="36"/>
      <c r="S14864" s="36"/>
      <c r="T14864" s="36"/>
      <c r="U14864" s="36"/>
      <c r="V14864" s="36"/>
    </row>
    <row r="14865" spans="11:22" x14ac:dyDescent="0.25">
      <c r="K14865" s="36"/>
      <c r="L14865" s="37"/>
      <c r="M14865" s="37"/>
      <c r="N14865" s="37"/>
      <c r="O14865" s="37"/>
      <c r="P14865" s="36"/>
      <c r="S14865" s="36"/>
      <c r="T14865" s="36"/>
      <c r="U14865" s="36"/>
      <c r="V14865" s="36"/>
    </row>
    <row r="14866" spans="11:22" x14ac:dyDescent="0.25">
      <c r="K14866" s="36"/>
      <c r="L14866" s="37"/>
      <c r="M14866" s="37"/>
      <c r="N14866" s="37"/>
      <c r="O14866" s="37"/>
      <c r="P14866" s="36"/>
      <c r="S14866" s="36"/>
      <c r="T14866" s="36"/>
      <c r="U14866" s="36"/>
      <c r="V14866" s="36"/>
    </row>
    <row r="14867" spans="11:22" x14ac:dyDescent="0.25">
      <c r="K14867" s="36"/>
      <c r="L14867" s="37"/>
      <c r="M14867" s="37"/>
      <c r="N14867" s="37"/>
      <c r="O14867" s="37"/>
      <c r="P14867" s="36"/>
      <c r="S14867" s="36"/>
      <c r="T14867" s="36"/>
      <c r="U14867" s="36"/>
      <c r="V14867" s="36"/>
    </row>
    <row r="14868" spans="11:22" x14ac:dyDescent="0.25">
      <c r="K14868" s="36"/>
      <c r="L14868" s="37"/>
      <c r="M14868" s="37"/>
      <c r="N14868" s="37"/>
      <c r="O14868" s="37"/>
      <c r="P14868" s="36"/>
      <c r="S14868" s="36"/>
      <c r="T14868" s="36"/>
      <c r="U14868" s="36"/>
      <c r="V14868" s="36"/>
    </row>
    <row r="14869" spans="11:22" x14ac:dyDescent="0.25">
      <c r="K14869" s="36"/>
      <c r="L14869" s="37"/>
      <c r="M14869" s="37"/>
      <c r="N14869" s="37"/>
      <c r="O14869" s="37"/>
      <c r="P14869" s="36"/>
      <c r="S14869" s="36"/>
      <c r="T14869" s="36"/>
      <c r="U14869" s="36"/>
      <c r="V14869" s="36"/>
    </row>
    <row r="14870" spans="11:22" x14ac:dyDescent="0.25">
      <c r="K14870" s="36"/>
      <c r="L14870" s="37"/>
      <c r="M14870" s="37"/>
      <c r="N14870" s="37"/>
      <c r="O14870" s="37"/>
      <c r="P14870" s="36"/>
      <c r="S14870" s="36"/>
      <c r="T14870" s="36"/>
      <c r="U14870" s="36"/>
      <c r="V14870" s="36"/>
    </row>
    <row r="14871" spans="11:22" x14ac:dyDescent="0.25">
      <c r="K14871" s="36"/>
      <c r="L14871" s="37"/>
      <c r="M14871" s="37"/>
      <c r="N14871" s="37"/>
      <c r="O14871" s="37"/>
      <c r="P14871" s="36"/>
      <c r="S14871" s="36"/>
      <c r="T14871" s="36"/>
      <c r="U14871" s="36"/>
      <c r="V14871" s="36"/>
    </row>
    <row r="14872" spans="11:22" x14ac:dyDescent="0.25">
      <c r="K14872" s="36"/>
      <c r="L14872" s="37"/>
      <c r="M14872" s="37"/>
      <c r="N14872" s="37"/>
      <c r="O14872" s="37"/>
      <c r="P14872" s="36"/>
      <c r="S14872" s="36"/>
      <c r="T14872" s="36"/>
      <c r="U14872" s="36"/>
      <c r="V14872" s="36"/>
    </row>
    <row r="14873" spans="11:22" x14ac:dyDescent="0.25">
      <c r="K14873" s="36"/>
      <c r="L14873" s="37"/>
      <c r="M14873" s="37"/>
      <c r="N14873" s="37"/>
      <c r="O14873" s="37"/>
      <c r="P14873" s="36"/>
      <c r="S14873" s="36"/>
      <c r="T14873" s="36"/>
      <c r="U14873" s="36"/>
      <c r="V14873" s="36"/>
    </row>
    <row r="14874" spans="11:22" x14ac:dyDescent="0.25">
      <c r="K14874" s="36"/>
      <c r="L14874" s="37"/>
      <c r="M14874" s="37"/>
      <c r="N14874" s="37"/>
      <c r="O14874" s="37"/>
      <c r="P14874" s="36"/>
      <c r="S14874" s="36"/>
      <c r="T14874" s="36"/>
      <c r="U14874" s="36"/>
      <c r="V14874" s="36"/>
    </row>
    <row r="14875" spans="11:22" x14ac:dyDescent="0.25">
      <c r="K14875" s="36"/>
      <c r="L14875" s="37"/>
      <c r="M14875" s="37"/>
      <c r="N14875" s="37"/>
      <c r="O14875" s="37"/>
      <c r="P14875" s="36"/>
      <c r="S14875" s="36"/>
      <c r="T14875" s="36"/>
      <c r="U14875" s="36"/>
      <c r="V14875" s="36"/>
    </row>
    <row r="14876" spans="11:22" x14ac:dyDescent="0.25">
      <c r="K14876" s="36"/>
      <c r="L14876" s="37"/>
      <c r="M14876" s="37"/>
      <c r="N14876" s="37"/>
      <c r="O14876" s="37"/>
      <c r="P14876" s="36"/>
      <c r="S14876" s="36"/>
      <c r="T14876" s="36"/>
      <c r="U14876" s="36"/>
      <c r="V14876" s="36"/>
    </row>
    <row r="14877" spans="11:22" x14ac:dyDescent="0.25">
      <c r="K14877" s="36"/>
      <c r="L14877" s="37"/>
      <c r="M14877" s="37"/>
      <c r="N14877" s="37"/>
      <c r="O14877" s="37"/>
      <c r="P14877" s="36"/>
      <c r="S14877" s="36"/>
      <c r="T14877" s="36"/>
      <c r="U14877" s="36"/>
      <c r="V14877" s="36"/>
    </row>
    <row r="14878" spans="11:22" x14ac:dyDescent="0.25">
      <c r="K14878" s="36"/>
      <c r="L14878" s="37"/>
      <c r="M14878" s="37"/>
      <c r="N14878" s="37"/>
      <c r="O14878" s="37"/>
      <c r="P14878" s="36"/>
      <c r="S14878" s="36"/>
      <c r="T14878" s="36"/>
      <c r="U14878" s="36"/>
      <c r="V14878" s="36"/>
    </row>
    <row r="14879" spans="11:22" x14ac:dyDescent="0.25">
      <c r="K14879" s="36"/>
      <c r="L14879" s="37"/>
      <c r="M14879" s="37"/>
      <c r="N14879" s="37"/>
      <c r="O14879" s="37"/>
      <c r="P14879" s="36"/>
      <c r="S14879" s="36"/>
      <c r="T14879" s="36"/>
      <c r="U14879" s="36"/>
      <c r="V14879" s="36"/>
    </row>
    <row r="14880" spans="11:22" x14ac:dyDescent="0.25">
      <c r="K14880" s="36"/>
      <c r="L14880" s="37"/>
      <c r="M14880" s="37"/>
      <c r="N14880" s="37"/>
      <c r="O14880" s="37"/>
      <c r="P14880" s="36"/>
      <c r="S14880" s="36"/>
      <c r="T14880" s="36"/>
      <c r="U14880" s="36"/>
      <c r="V14880" s="36"/>
    </row>
    <row r="14881" spans="11:22" x14ac:dyDescent="0.25">
      <c r="K14881" s="36"/>
      <c r="L14881" s="37"/>
      <c r="M14881" s="37"/>
      <c r="N14881" s="37"/>
      <c r="O14881" s="37"/>
      <c r="P14881" s="36"/>
      <c r="S14881" s="36"/>
      <c r="T14881" s="36"/>
      <c r="U14881" s="36"/>
      <c r="V14881" s="36"/>
    </row>
    <row r="14882" spans="11:22" x14ac:dyDescent="0.25">
      <c r="K14882" s="36"/>
      <c r="L14882" s="37"/>
      <c r="M14882" s="37"/>
      <c r="N14882" s="37"/>
      <c r="O14882" s="37"/>
      <c r="P14882" s="36"/>
      <c r="S14882" s="36"/>
      <c r="T14882" s="36"/>
      <c r="U14882" s="36"/>
      <c r="V14882" s="36"/>
    </row>
    <row r="14883" spans="11:22" x14ac:dyDescent="0.25">
      <c r="K14883" s="36"/>
      <c r="L14883" s="37"/>
      <c r="M14883" s="37"/>
      <c r="N14883" s="37"/>
      <c r="O14883" s="37"/>
      <c r="P14883" s="36"/>
      <c r="S14883" s="36"/>
      <c r="T14883" s="36"/>
      <c r="U14883" s="36"/>
      <c r="V14883" s="36"/>
    </row>
    <row r="14884" spans="11:22" x14ac:dyDescent="0.25">
      <c r="K14884" s="36"/>
      <c r="L14884" s="37"/>
      <c r="M14884" s="37"/>
      <c r="N14884" s="37"/>
      <c r="O14884" s="37"/>
      <c r="P14884" s="36"/>
      <c r="S14884" s="36"/>
      <c r="T14884" s="36"/>
      <c r="U14884" s="36"/>
      <c r="V14884" s="36"/>
    </row>
    <row r="14885" spans="11:22" x14ac:dyDescent="0.25">
      <c r="K14885" s="36"/>
      <c r="L14885" s="37"/>
      <c r="M14885" s="37"/>
      <c r="N14885" s="37"/>
      <c r="O14885" s="37"/>
      <c r="P14885" s="36"/>
      <c r="S14885" s="36"/>
      <c r="T14885" s="36"/>
      <c r="U14885" s="36"/>
      <c r="V14885" s="36"/>
    </row>
    <row r="14886" spans="11:22" x14ac:dyDescent="0.25">
      <c r="K14886" s="36"/>
      <c r="L14886" s="37"/>
      <c r="M14886" s="37"/>
      <c r="N14886" s="37"/>
      <c r="O14886" s="37"/>
      <c r="P14886" s="36"/>
      <c r="S14886" s="36"/>
      <c r="T14886" s="36"/>
      <c r="U14886" s="36"/>
      <c r="V14886" s="36"/>
    </row>
    <row r="14887" spans="11:22" x14ac:dyDescent="0.25">
      <c r="K14887" s="36"/>
      <c r="L14887" s="37"/>
      <c r="M14887" s="37"/>
      <c r="N14887" s="37"/>
      <c r="O14887" s="37"/>
      <c r="P14887" s="36"/>
      <c r="S14887" s="36"/>
      <c r="T14887" s="36"/>
      <c r="U14887" s="36"/>
      <c r="V14887" s="36"/>
    </row>
    <row r="14888" spans="11:22" x14ac:dyDescent="0.25">
      <c r="K14888" s="36"/>
      <c r="L14888" s="37"/>
      <c r="M14888" s="37"/>
      <c r="N14888" s="37"/>
      <c r="O14888" s="37"/>
      <c r="P14888" s="36"/>
      <c r="S14888" s="36"/>
      <c r="T14888" s="36"/>
      <c r="U14888" s="36"/>
      <c r="V14888" s="36"/>
    </row>
    <row r="14889" spans="11:22" x14ac:dyDescent="0.25">
      <c r="K14889" s="36"/>
      <c r="L14889" s="37"/>
      <c r="M14889" s="37"/>
      <c r="N14889" s="37"/>
      <c r="O14889" s="37"/>
      <c r="P14889" s="36"/>
      <c r="S14889" s="36"/>
      <c r="T14889" s="36"/>
      <c r="U14889" s="36"/>
      <c r="V14889" s="36"/>
    </row>
    <row r="14890" spans="11:22" x14ac:dyDescent="0.25">
      <c r="K14890" s="36"/>
      <c r="L14890" s="37"/>
      <c r="M14890" s="37"/>
      <c r="N14890" s="37"/>
      <c r="O14890" s="37"/>
      <c r="P14890" s="36"/>
      <c r="S14890" s="36"/>
      <c r="T14890" s="36"/>
      <c r="U14890" s="36"/>
      <c r="V14890" s="36"/>
    </row>
    <row r="14891" spans="11:22" x14ac:dyDescent="0.25">
      <c r="K14891" s="36"/>
      <c r="L14891" s="37"/>
      <c r="M14891" s="37"/>
      <c r="N14891" s="37"/>
      <c r="O14891" s="37"/>
      <c r="P14891" s="36"/>
      <c r="S14891" s="36"/>
      <c r="T14891" s="36"/>
      <c r="U14891" s="36"/>
      <c r="V14891" s="36"/>
    </row>
    <row r="14892" spans="11:22" x14ac:dyDescent="0.25">
      <c r="K14892" s="36"/>
      <c r="L14892" s="37"/>
      <c r="M14892" s="37"/>
      <c r="N14892" s="37"/>
      <c r="O14892" s="37"/>
      <c r="P14892" s="36"/>
      <c r="S14892" s="36"/>
      <c r="T14892" s="36"/>
      <c r="U14892" s="36"/>
      <c r="V14892" s="36"/>
    </row>
    <row r="14893" spans="11:22" x14ac:dyDescent="0.25">
      <c r="K14893" s="36"/>
      <c r="L14893" s="37"/>
      <c r="M14893" s="37"/>
      <c r="N14893" s="37"/>
      <c r="O14893" s="37"/>
      <c r="P14893" s="36"/>
      <c r="S14893" s="36"/>
      <c r="T14893" s="36"/>
      <c r="U14893" s="36"/>
      <c r="V14893" s="36"/>
    </row>
    <row r="14894" spans="11:22" x14ac:dyDescent="0.25">
      <c r="K14894" s="36"/>
      <c r="L14894" s="37"/>
      <c r="M14894" s="37"/>
      <c r="N14894" s="37"/>
      <c r="O14894" s="37"/>
      <c r="P14894" s="36"/>
      <c r="S14894" s="36"/>
      <c r="T14894" s="36"/>
      <c r="U14894" s="36"/>
      <c r="V14894" s="36"/>
    </row>
    <row r="14895" spans="11:22" x14ac:dyDescent="0.25">
      <c r="K14895" s="36"/>
      <c r="L14895" s="37"/>
      <c r="M14895" s="37"/>
      <c r="N14895" s="37"/>
      <c r="O14895" s="37"/>
      <c r="P14895" s="36"/>
      <c r="S14895" s="36"/>
      <c r="T14895" s="36"/>
      <c r="U14895" s="36"/>
      <c r="V14895" s="36"/>
    </row>
    <row r="14896" spans="11:22" x14ac:dyDescent="0.25">
      <c r="K14896" s="36"/>
      <c r="L14896" s="37"/>
      <c r="M14896" s="37"/>
      <c r="N14896" s="37"/>
      <c r="O14896" s="37"/>
      <c r="P14896" s="36"/>
      <c r="S14896" s="36"/>
      <c r="T14896" s="36"/>
      <c r="U14896" s="36"/>
      <c r="V14896" s="36"/>
    </row>
    <row r="14897" spans="11:22" x14ac:dyDescent="0.25">
      <c r="K14897" s="36"/>
      <c r="L14897" s="37"/>
      <c r="M14897" s="37"/>
      <c r="N14897" s="37"/>
      <c r="O14897" s="37"/>
      <c r="P14897" s="36"/>
      <c r="S14897" s="36"/>
      <c r="T14897" s="36"/>
      <c r="U14897" s="36"/>
      <c r="V14897" s="36"/>
    </row>
    <row r="14898" spans="11:22" x14ac:dyDescent="0.25">
      <c r="K14898" s="36"/>
      <c r="L14898" s="37"/>
      <c r="M14898" s="37"/>
      <c r="N14898" s="37"/>
      <c r="O14898" s="37"/>
      <c r="P14898" s="36"/>
      <c r="S14898" s="36"/>
      <c r="T14898" s="36"/>
      <c r="U14898" s="36"/>
      <c r="V14898" s="36"/>
    </row>
    <row r="14899" spans="11:22" x14ac:dyDescent="0.25">
      <c r="K14899" s="36"/>
      <c r="L14899" s="37"/>
      <c r="M14899" s="37"/>
      <c r="N14899" s="37"/>
      <c r="O14899" s="37"/>
      <c r="P14899" s="36"/>
      <c r="S14899" s="36"/>
      <c r="T14899" s="36"/>
      <c r="U14899" s="36"/>
      <c r="V14899" s="36"/>
    </row>
    <row r="14900" spans="11:22" x14ac:dyDescent="0.25">
      <c r="K14900" s="36"/>
      <c r="L14900" s="37"/>
      <c r="M14900" s="37"/>
      <c r="N14900" s="37"/>
      <c r="O14900" s="37"/>
      <c r="P14900" s="36"/>
      <c r="S14900" s="36"/>
      <c r="T14900" s="36"/>
      <c r="U14900" s="36"/>
      <c r="V14900" s="36"/>
    </row>
    <row r="14901" spans="11:22" x14ac:dyDescent="0.25">
      <c r="K14901" s="36"/>
      <c r="L14901" s="37"/>
      <c r="M14901" s="37"/>
      <c r="N14901" s="37"/>
      <c r="O14901" s="37"/>
      <c r="P14901" s="36"/>
      <c r="S14901" s="36"/>
      <c r="T14901" s="36"/>
      <c r="U14901" s="36"/>
      <c r="V14901" s="36"/>
    </row>
    <row r="14902" spans="11:22" x14ac:dyDescent="0.25">
      <c r="K14902" s="36"/>
      <c r="L14902" s="37"/>
      <c r="M14902" s="37"/>
      <c r="N14902" s="37"/>
      <c r="O14902" s="37"/>
      <c r="P14902" s="36"/>
      <c r="S14902" s="36"/>
      <c r="T14902" s="36"/>
      <c r="U14902" s="36"/>
      <c r="V14902" s="36"/>
    </row>
    <row r="14903" spans="11:22" x14ac:dyDescent="0.25">
      <c r="K14903" s="36"/>
      <c r="L14903" s="37"/>
      <c r="M14903" s="37"/>
      <c r="N14903" s="37"/>
      <c r="O14903" s="37"/>
      <c r="P14903" s="36"/>
      <c r="S14903" s="36"/>
      <c r="T14903" s="36"/>
      <c r="U14903" s="36"/>
      <c r="V14903" s="36"/>
    </row>
    <row r="14904" spans="11:22" x14ac:dyDescent="0.25">
      <c r="K14904" s="36"/>
      <c r="L14904" s="37"/>
      <c r="M14904" s="37"/>
      <c r="N14904" s="37"/>
      <c r="O14904" s="37"/>
      <c r="P14904" s="36"/>
      <c r="S14904" s="36"/>
      <c r="T14904" s="36"/>
      <c r="U14904" s="36"/>
      <c r="V14904" s="36"/>
    </row>
    <row r="14905" spans="11:22" x14ac:dyDescent="0.25">
      <c r="K14905" s="36"/>
      <c r="L14905" s="37"/>
      <c r="M14905" s="37"/>
      <c r="N14905" s="37"/>
      <c r="O14905" s="37"/>
      <c r="P14905" s="36"/>
      <c r="S14905" s="36"/>
      <c r="T14905" s="36"/>
      <c r="U14905" s="36"/>
      <c r="V14905" s="36"/>
    </row>
    <row r="14906" spans="11:22" x14ac:dyDescent="0.25">
      <c r="K14906" s="36"/>
      <c r="L14906" s="37"/>
      <c r="M14906" s="37"/>
      <c r="N14906" s="37"/>
      <c r="O14906" s="37"/>
      <c r="P14906" s="36"/>
      <c r="S14906" s="36"/>
      <c r="T14906" s="36"/>
      <c r="U14906" s="36"/>
      <c r="V14906" s="36"/>
    </row>
    <row r="14907" spans="11:22" x14ac:dyDescent="0.25">
      <c r="K14907" s="36"/>
      <c r="L14907" s="37"/>
      <c r="M14907" s="37"/>
      <c r="N14907" s="37"/>
      <c r="O14907" s="37"/>
      <c r="P14907" s="36"/>
      <c r="S14907" s="36"/>
      <c r="T14907" s="36"/>
      <c r="U14907" s="36"/>
      <c r="V14907" s="36"/>
    </row>
    <row r="14908" spans="11:22" x14ac:dyDescent="0.25">
      <c r="K14908" s="36"/>
      <c r="L14908" s="37"/>
      <c r="M14908" s="37"/>
      <c r="N14908" s="37"/>
      <c r="O14908" s="37"/>
      <c r="P14908" s="36"/>
      <c r="S14908" s="36"/>
      <c r="T14908" s="36"/>
      <c r="U14908" s="36"/>
      <c r="V14908" s="36"/>
    </row>
    <row r="14909" spans="11:22" x14ac:dyDescent="0.25">
      <c r="K14909" s="36"/>
      <c r="L14909" s="37"/>
      <c r="M14909" s="37"/>
      <c r="N14909" s="37"/>
      <c r="O14909" s="37"/>
      <c r="P14909" s="36"/>
      <c r="S14909" s="36"/>
      <c r="T14909" s="36"/>
      <c r="U14909" s="36"/>
      <c r="V14909" s="36"/>
    </row>
    <row r="14910" spans="11:22" x14ac:dyDescent="0.25">
      <c r="K14910" s="36"/>
      <c r="L14910" s="37"/>
      <c r="M14910" s="37"/>
      <c r="N14910" s="37"/>
      <c r="O14910" s="37"/>
      <c r="P14910" s="36"/>
      <c r="S14910" s="36"/>
      <c r="T14910" s="36"/>
      <c r="U14910" s="36"/>
      <c r="V14910" s="36"/>
    </row>
    <row r="14911" spans="11:22" x14ac:dyDescent="0.25">
      <c r="K14911" s="36"/>
      <c r="L14911" s="37"/>
      <c r="M14911" s="37"/>
      <c r="N14911" s="37"/>
      <c r="O14911" s="37"/>
      <c r="P14911" s="36"/>
      <c r="S14911" s="36"/>
      <c r="T14911" s="36"/>
      <c r="U14911" s="36"/>
      <c r="V14911" s="36"/>
    </row>
    <row r="14912" spans="11:22" x14ac:dyDescent="0.25">
      <c r="K14912" s="36"/>
      <c r="L14912" s="37"/>
      <c r="M14912" s="37"/>
      <c r="N14912" s="37"/>
      <c r="O14912" s="37"/>
      <c r="P14912" s="36"/>
      <c r="S14912" s="36"/>
      <c r="T14912" s="36"/>
      <c r="U14912" s="36"/>
      <c r="V14912" s="36"/>
    </row>
    <row r="14913" spans="11:22" x14ac:dyDescent="0.25">
      <c r="K14913" s="36"/>
      <c r="L14913" s="37"/>
      <c r="M14913" s="37"/>
      <c r="N14913" s="37"/>
      <c r="O14913" s="37"/>
      <c r="P14913" s="36"/>
      <c r="S14913" s="36"/>
      <c r="T14913" s="36"/>
      <c r="U14913" s="36"/>
      <c r="V14913" s="36"/>
    </row>
    <row r="14914" spans="11:22" x14ac:dyDescent="0.25">
      <c r="K14914" s="36"/>
      <c r="L14914" s="37"/>
      <c r="M14914" s="37"/>
      <c r="N14914" s="37"/>
      <c r="O14914" s="37"/>
      <c r="P14914" s="36"/>
      <c r="S14914" s="36"/>
      <c r="T14914" s="36"/>
      <c r="U14914" s="36"/>
      <c r="V14914" s="36"/>
    </row>
    <row r="14915" spans="11:22" x14ac:dyDescent="0.25">
      <c r="K14915" s="36"/>
      <c r="L14915" s="37"/>
      <c r="M14915" s="37"/>
      <c r="N14915" s="37"/>
      <c r="O14915" s="37"/>
      <c r="P14915" s="36"/>
      <c r="S14915" s="36"/>
      <c r="T14915" s="36"/>
      <c r="U14915" s="36"/>
      <c r="V14915" s="36"/>
    </row>
    <row r="14916" spans="11:22" x14ac:dyDescent="0.25">
      <c r="K14916" s="36"/>
      <c r="L14916" s="37"/>
      <c r="M14916" s="37"/>
      <c r="N14916" s="37"/>
      <c r="O14916" s="37"/>
      <c r="P14916" s="36"/>
      <c r="S14916" s="36"/>
      <c r="T14916" s="36"/>
      <c r="U14916" s="36"/>
      <c r="V14916" s="36"/>
    </row>
    <row r="14917" spans="11:22" x14ac:dyDescent="0.25">
      <c r="K14917" s="36"/>
      <c r="L14917" s="37"/>
      <c r="M14917" s="37"/>
      <c r="N14917" s="37"/>
      <c r="O14917" s="37"/>
      <c r="P14917" s="36"/>
      <c r="S14917" s="36"/>
      <c r="T14917" s="36"/>
      <c r="U14917" s="36"/>
      <c r="V14917" s="36"/>
    </row>
    <row r="14918" spans="11:22" x14ac:dyDescent="0.25">
      <c r="K14918" s="36"/>
      <c r="L14918" s="37"/>
      <c r="M14918" s="37"/>
      <c r="N14918" s="37"/>
      <c r="O14918" s="37"/>
      <c r="P14918" s="36"/>
      <c r="S14918" s="36"/>
      <c r="T14918" s="36"/>
      <c r="U14918" s="36"/>
      <c r="V14918" s="36"/>
    </row>
    <row r="14919" spans="11:22" x14ac:dyDescent="0.25">
      <c r="K14919" s="36"/>
      <c r="L14919" s="37"/>
      <c r="M14919" s="37"/>
      <c r="N14919" s="37"/>
      <c r="O14919" s="37"/>
      <c r="P14919" s="36"/>
      <c r="S14919" s="36"/>
      <c r="T14919" s="36"/>
      <c r="U14919" s="36"/>
      <c r="V14919" s="36"/>
    </row>
    <row r="14920" spans="11:22" x14ac:dyDescent="0.25">
      <c r="K14920" s="36"/>
      <c r="L14920" s="37"/>
      <c r="M14920" s="37"/>
      <c r="N14920" s="37"/>
      <c r="O14920" s="37"/>
      <c r="P14920" s="36"/>
      <c r="S14920" s="36"/>
      <c r="T14920" s="36"/>
      <c r="U14920" s="36"/>
      <c r="V14920" s="36"/>
    </row>
    <row r="14921" spans="11:22" x14ac:dyDescent="0.25">
      <c r="K14921" s="36"/>
      <c r="L14921" s="37"/>
      <c r="M14921" s="37"/>
      <c r="N14921" s="37"/>
      <c r="O14921" s="37"/>
      <c r="P14921" s="36"/>
      <c r="S14921" s="36"/>
      <c r="T14921" s="36"/>
      <c r="U14921" s="36"/>
      <c r="V14921" s="36"/>
    </row>
    <row r="14922" spans="11:22" x14ac:dyDescent="0.25">
      <c r="K14922" s="36"/>
      <c r="L14922" s="37"/>
      <c r="M14922" s="37"/>
      <c r="N14922" s="37"/>
      <c r="O14922" s="37"/>
      <c r="P14922" s="36"/>
      <c r="S14922" s="36"/>
      <c r="T14922" s="36"/>
      <c r="U14922" s="36"/>
      <c r="V14922" s="36"/>
    </row>
    <row r="14923" spans="11:22" x14ac:dyDescent="0.25">
      <c r="K14923" s="36"/>
      <c r="L14923" s="37"/>
      <c r="M14923" s="37"/>
      <c r="N14923" s="37"/>
      <c r="O14923" s="37"/>
      <c r="P14923" s="36"/>
      <c r="S14923" s="36"/>
      <c r="T14923" s="36"/>
      <c r="U14923" s="36"/>
      <c r="V14923" s="36"/>
    </row>
    <row r="14924" spans="11:22" x14ac:dyDescent="0.25">
      <c r="K14924" s="36"/>
      <c r="L14924" s="37"/>
      <c r="M14924" s="37"/>
      <c r="N14924" s="37"/>
      <c r="O14924" s="37"/>
      <c r="P14924" s="36"/>
      <c r="S14924" s="36"/>
      <c r="T14924" s="36"/>
      <c r="U14924" s="36"/>
      <c r="V14924" s="36"/>
    </row>
    <row r="14925" spans="11:22" x14ac:dyDescent="0.25">
      <c r="K14925" s="36"/>
      <c r="L14925" s="37"/>
      <c r="M14925" s="37"/>
      <c r="N14925" s="37"/>
      <c r="O14925" s="37"/>
      <c r="P14925" s="36"/>
      <c r="S14925" s="36"/>
      <c r="T14925" s="36"/>
      <c r="U14925" s="36"/>
      <c r="V14925" s="36"/>
    </row>
    <row r="14926" spans="11:22" x14ac:dyDescent="0.25">
      <c r="K14926" s="36"/>
      <c r="L14926" s="37"/>
      <c r="M14926" s="37"/>
      <c r="N14926" s="37"/>
      <c r="O14926" s="37"/>
      <c r="P14926" s="36"/>
      <c r="S14926" s="36"/>
      <c r="T14926" s="36"/>
      <c r="U14926" s="36"/>
      <c r="V14926" s="36"/>
    </row>
    <row r="14927" spans="11:22" x14ac:dyDescent="0.25">
      <c r="K14927" s="36"/>
      <c r="L14927" s="37"/>
      <c r="M14927" s="37"/>
      <c r="N14927" s="37"/>
      <c r="O14927" s="37"/>
      <c r="P14927" s="36"/>
      <c r="S14927" s="36"/>
      <c r="T14927" s="36"/>
      <c r="U14927" s="36"/>
      <c r="V14927" s="36"/>
    </row>
    <row r="14928" spans="11:22" x14ac:dyDescent="0.25">
      <c r="K14928" s="36"/>
      <c r="L14928" s="37"/>
      <c r="M14928" s="37"/>
      <c r="N14928" s="37"/>
      <c r="O14928" s="37"/>
      <c r="P14928" s="36"/>
      <c r="S14928" s="36"/>
      <c r="T14928" s="36"/>
      <c r="U14928" s="36"/>
      <c r="V14928" s="36"/>
    </row>
    <row r="14929" spans="11:22" x14ac:dyDescent="0.25">
      <c r="K14929" s="36"/>
      <c r="L14929" s="37"/>
      <c r="M14929" s="37"/>
      <c r="N14929" s="37"/>
      <c r="O14929" s="37"/>
      <c r="P14929" s="36"/>
      <c r="S14929" s="36"/>
      <c r="T14929" s="36"/>
      <c r="U14929" s="36"/>
      <c r="V14929" s="36"/>
    </row>
    <row r="14930" spans="11:22" x14ac:dyDescent="0.25">
      <c r="K14930" s="36"/>
      <c r="L14930" s="37"/>
      <c r="M14930" s="37"/>
      <c r="N14930" s="37"/>
      <c r="O14930" s="37"/>
      <c r="P14930" s="36"/>
      <c r="S14930" s="36"/>
      <c r="T14930" s="36"/>
      <c r="U14930" s="36"/>
      <c r="V14930" s="36"/>
    </row>
    <row r="14931" spans="11:22" x14ac:dyDescent="0.25">
      <c r="K14931" s="36"/>
      <c r="L14931" s="37"/>
      <c r="M14931" s="37"/>
      <c r="N14931" s="37"/>
      <c r="O14931" s="37"/>
      <c r="P14931" s="36"/>
      <c r="S14931" s="36"/>
      <c r="T14931" s="36"/>
      <c r="U14931" s="36"/>
      <c r="V14931" s="36"/>
    </row>
    <row r="14932" spans="11:22" x14ac:dyDescent="0.25">
      <c r="K14932" s="36"/>
      <c r="L14932" s="37"/>
      <c r="M14932" s="37"/>
      <c r="N14932" s="37"/>
      <c r="O14932" s="37"/>
      <c r="P14932" s="36"/>
      <c r="S14932" s="36"/>
      <c r="T14932" s="36"/>
      <c r="U14932" s="36"/>
      <c r="V14932" s="36"/>
    </row>
    <row r="14933" spans="11:22" x14ac:dyDescent="0.25">
      <c r="K14933" s="36"/>
      <c r="L14933" s="37"/>
      <c r="M14933" s="37"/>
      <c r="N14933" s="37"/>
      <c r="O14933" s="37"/>
      <c r="P14933" s="36"/>
      <c r="S14933" s="36"/>
      <c r="T14933" s="36"/>
      <c r="U14933" s="36"/>
      <c r="V14933" s="36"/>
    </row>
    <row r="14934" spans="11:22" x14ac:dyDescent="0.25">
      <c r="K14934" s="36"/>
      <c r="L14934" s="37"/>
      <c r="M14934" s="37"/>
      <c r="N14934" s="37"/>
      <c r="O14934" s="37"/>
      <c r="P14934" s="36"/>
      <c r="S14934" s="36"/>
      <c r="T14934" s="36"/>
      <c r="U14934" s="36"/>
      <c r="V14934" s="36"/>
    </row>
    <row r="14935" spans="11:22" x14ac:dyDescent="0.25">
      <c r="K14935" s="36"/>
      <c r="L14935" s="37"/>
      <c r="M14935" s="37"/>
      <c r="N14935" s="37"/>
      <c r="O14935" s="37"/>
      <c r="P14935" s="36"/>
      <c r="S14935" s="36"/>
      <c r="T14935" s="36"/>
      <c r="U14935" s="36"/>
      <c r="V14935" s="36"/>
    </row>
    <row r="14936" spans="11:22" x14ac:dyDescent="0.25">
      <c r="K14936" s="36"/>
      <c r="L14936" s="37"/>
      <c r="M14936" s="37"/>
      <c r="N14936" s="37"/>
      <c r="O14936" s="37"/>
      <c r="P14936" s="36"/>
      <c r="S14936" s="36"/>
      <c r="T14936" s="36"/>
      <c r="U14936" s="36"/>
      <c r="V14936" s="36"/>
    </row>
    <row r="14937" spans="11:22" x14ac:dyDescent="0.25">
      <c r="K14937" s="36"/>
      <c r="L14937" s="37"/>
      <c r="M14937" s="37"/>
      <c r="N14937" s="37"/>
      <c r="O14937" s="37"/>
      <c r="P14937" s="36"/>
      <c r="S14937" s="36"/>
      <c r="T14937" s="36"/>
      <c r="U14937" s="36"/>
      <c r="V14937" s="36"/>
    </row>
    <row r="14938" spans="11:22" x14ac:dyDescent="0.25">
      <c r="K14938" s="36"/>
      <c r="L14938" s="37"/>
      <c r="M14938" s="37"/>
      <c r="N14938" s="37"/>
      <c r="O14938" s="37"/>
      <c r="P14938" s="36"/>
      <c r="S14938" s="36"/>
      <c r="T14938" s="36"/>
      <c r="U14938" s="36"/>
      <c r="V14938" s="36"/>
    </row>
    <row r="14939" spans="11:22" x14ac:dyDescent="0.25">
      <c r="K14939" s="36"/>
      <c r="L14939" s="37"/>
      <c r="M14939" s="37"/>
      <c r="N14939" s="37"/>
      <c r="O14939" s="37"/>
      <c r="P14939" s="36"/>
      <c r="S14939" s="36"/>
      <c r="T14939" s="36"/>
      <c r="U14939" s="36"/>
      <c r="V14939" s="36"/>
    </row>
    <row r="14940" spans="11:22" x14ac:dyDescent="0.25">
      <c r="K14940" s="36"/>
      <c r="L14940" s="37"/>
      <c r="M14940" s="37"/>
      <c r="N14940" s="37"/>
      <c r="O14940" s="37"/>
      <c r="P14940" s="36"/>
      <c r="S14940" s="36"/>
      <c r="T14940" s="36"/>
      <c r="U14940" s="36"/>
      <c r="V14940" s="36"/>
    </row>
    <row r="14941" spans="11:22" x14ac:dyDescent="0.25">
      <c r="K14941" s="36"/>
      <c r="L14941" s="37"/>
      <c r="M14941" s="37"/>
      <c r="N14941" s="37"/>
      <c r="O14941" s="37"/>
      <c r="P14941" s="36"/>
      <c r="S14941" s="36"/>
      <c r="T14941" s="36"/>
      <c r="U14941" s="36"/>
      <c r="V14941" s="36"/>
    </row>
    <row r="14942" spans="11:22" x14ac:dyDescent="0.25">
      <c r="K14942" s="36"/>
      <c r="L14942" s="37"/>
      <c r="M14942" s="37"/>
      <c r="N14942" s="37"/>
      <c r="O14942" s="37"/>
      <c r="P14942" s="36"/>
      <c r="S14942" s="36"/>
      <c r="T14942" s="36"/>
      <c r="U14942" s="36"/>
      <c r="V14942" s="36"/>
    </row>
    <row r="14943" spans="11:22" x14ac:dyDescent="0.25">
      <c r="K14943" s="36"/>
      <c r="L14943" s="37"/>
      <c r="M14943" s="37"/>
      <c r="N14943" s="37"/>
      <c r="O14943" s="37"/>
      <c r="P14943" s="36"/>
      <c r="S14943" s="36"/>
      <c r="T14943" s="36"/>
      <c r="U14943" s="36"/>
      <c r="V14943" s="36"/>
    </row>
    <row r="14944" spans="11:22" x14ac:dyDescent="0.25">
      <c r="K14944" s="36"/>
      <c r="L14944" s="37"/>
      <c r="M14944" s="37"/>
      <c r="N14944" s="37"/>
      <c r="O14944" s="37"/>
      <c r="P14944" s="36"/>
      <c r="S14944" s="36"/>
      <c r="T14944" s="36"/>
      <c r="U14944" s="36"/>
      <c r="V14944" s="36"/>
    </row>
    <row r="14945" spans="11:22" x14ac:dyDescent="0.25">
      <c r="K14945" s="36"/>
      <c r="L14945" s="37"/>
      <c r="M14945" s="37"/>
      <c r="N14945" s="37"/>
      <c r="O14945" s="37"/>
      <c r="P14945" s="36"/>
      <c r="S14945" s="36"/>
      <c r="T14945" s="36"/>
      <c r="U14945" s="36"/>
      <c r="V14945" s="36"/>
    </row>
    <row r="14946" spans="11:22" x14ac:dyDescent="0.25">
      <c r="K14946" s="36"/>
      <c r="L14946" s="37"/>
      <c r="M14946" s="37"/>
      <c r="N14946" s="37"/>
      <c r="O14946" s="37"/>
      <c r="P14946" s="36"/>
      <c r="S14946" s="36"/>
      <c r="T14946" s="36"/>
      <c r="U14946" s="36"/>
      <c r="V14946" s="36"/>
    </row>
    <row r="14947" spans="11:22" x14ac:dyDescent="0.25">
      <c r="K14947" s="36"/>
      <c r="L14947" s="37"/>
      <c r="M14947" s="37"/>
      <c r="N14947" s="37"/>
      <c r="O14947" s="37"/>
      <c r="P14947" s="36"/>
      <c r="S14947" s="36"/>
      <c r="T14947" s="36"/>
      <c r="U14947" s="36"/>
      <c r="V14947" s="36"/>
    </row>
    <row r="14948" spans="11:22" x14ac:dyDescent="0.25">
      <c r="K14948" s="36"/>
      <c r="L14948" s="37"/>
      <c r="M14948" s="37"/>
      <c r="N14948" s="37"/>
      <c r="O14948" s="37"/>
      <c r="P14948" s="36"/>
      <c r="S14948" s="36"/>
      <c r="T14948" s="36"/>
      <c r="U14948" s="36"/>
      <c r="V14948" s="36"/>
    </row>
    <row r="14949" spans="11:22" x14ac:dyDescent="0.25">
      <c r="K14949" s="36"/>
      <c r="L14949" s="37"/>
      <c r="M14949" s="37"/>
      <c r="N14949" s="37"/>
      <c r="O14949" s="37"/>
      <c r="P14949" s="36"/>
      <c r="S14949" s="36"/>
      <c r="T14949" s="36"/>
      <c r="U14949" s="36"/>
      <c r="V14949" s="36"/>
    </row>
    <row r="14950" spans="11:22" x14ac:dyDescent="0.25">
      <c r="K14950" s="36"/>
      <c r="L14950" s="37"/>
      <c r="M14950" s="37"/>
      <c r="N14950" s="37"/>
      <c r="O14950" s="37"/>
      <c r="P14950" s="36"/>
      <c r="S14950" s="36"/>
      <c r="T14950" s="36"/>
      <c r="U14950" s="36"/>
      <c r="V14950" s="36"/>
    </row>
    <row r="14951" spans="11:22" x14ac:dyDescent="0.25">
      <c r="K14951" s="36"/>
      <c r="L14951" s="37"/>
      <c r="M14951" s="37"/>
      <c r="N14951" s="37"/>
      <c r="O14951" s="37"/>
      <c r="P14951" s="36"/>
      <c r="S14951" s="36"/>
      <c r="T14951" s="36"/>
      <c r="U14951" s="36"/>
      <c r="V14951" s="36"/>
    </row>
    <row r="14952" spans="11:22" x14ac:dyDescent="0.25">
      <c r="K14952" s="36"/>
      <c r="L14952" s="37"/>
      <c r="M14952" s="37"/>
      <c r="N14952" s="37"/>
      <c r="O14952" s="37"/>
      <c r="P14952" s="36"/>
      <c r="S14952" s="36"/>
      <c r="T14952" s="36"/>
      <c r="U14952" s="36"/>
      <c r="V14952" s="36"/>
    </row>
    <row r="14953" spans="11:22" x14ac:dyDescent="0.25">
      <c r="K14953" s="36"/>
      <c r="L14953" s="37"/>
      <c r="M14953" s="37"/>
      <c r="N14953" s="37"/>
      <c r="O14953" s="37"/>
      <c r="P14953" s="36"/>
      <c r="S14953" s="36"/>
      <c r="T14953" s="36"/>
      <c r="U14953" s="36"/>
      <c r="V14953" s="36"/>
    </row>
    <row r="14954" spans="11:22" x14ac:dyDescent="0.25">
      <c r="K14954" s="36"/>
      <c r="L14954" s="37"/>
      <c r="M14954" s="37"/>
      <c r="N14954" s="37"/>
      <c r="O14954" s="37"/>
      <c r="P14954" s="36"/>
      <c r="S14954" s="36"/>
      <c r="T14954" s="36"/>
      <c r="U14954" s="36"/>
      <c r="V14954" s="36"/>
    </row>
    <row r="14955" spans="11:22" x14ac:dyDescent="0.25">
      <c r="K14955" s="36"/>
      <c r="L14955" s="37"/>
      <c r="M14955" s="37"/>
      <c r="N14955" s="37"/>
      <c r="O14955" s="37"/>
      <c r="P14955" s="36"/>
      <c r="S14955" s="36"/>
      <c r="T14955" s="36"/>
      <c r="U14955" s="36"/>
      <c r="V14955" s="36"/>
    </row>
    <row r="14956" spans="11:22" x14ac:dyDescent="0.25">
      <c r="K14956" s="36"/>
      <c r="L14956" s="37"/>
      <c r="M14956" s="37"/>
      <c r="N14956" s="37"/>
      <c r="O14956" s="37"/>
      <c r="P14956" s="36"/>
      <c r="S14956" s="36"/>
      <c r="T14956" s="36"/>
      <c r="U14956" s="36"/>
      <c r="V14956" s="36"/>
    </row>
    <row r="14957" spans="11:22" x14ac:dyDescent="0.25">
      <c r="K14957" s="36"/>
      <c r="L14957" s="37"/>
      <c r="M14957" s="37"/>
      <c r="N14957" s="37"/>
      <c r="O14957" s="37"/>
      <c r="P14957" s="36"/>
      <c r="S14957" s="36"/>
      <c r="T14957" s="36"/>
      <c r="U14957" s="36"/>
      <c r="V14957" s="36"/>
    </row>
    <row r="14958" spans="11:22" x14ac:dyDescent="0.25">
      <c r="K14958" s="36"/>
      <c r="L14958" s="37"/>
      <c r="M14958" s="37"/>
      <c r="N14958" s="37"/>
      <c r="O14958" s="37"/>
      <c r="P14958" s="36"/>
      <c r="S14958" s="36"/>
      <c r="T14958" s="36"/>
      <c r="U14958" s="36"/>
      <c r="V14958" s="36"/>
    </row>
    <row r="14959" spans="11:22" x14ac:dyDescent="0.25">
      <c r="K14959" s="36"/>
      <c r="L14959" s="37"/>
      <c r="M14959" s="37"/>
      <c r="N14959" s="37"/>
      <c r="O14959" s="37"/>
      <c r="P14959" s="36"/>
      <c r="S14959" s="36"/>
      <c r="T14959" s="36"/>
      <c r="U14959" s="36"/>
      <c r="V14959" s="36"/>
    </row>
    <row r="14960" spans="11:22" x14ac:dyDescent="0.25">
      <c r="K14960" s="36"/>
      <c r="L14960" s="37"/>
      <c r="M14960" s="37"/>
      <c r="N14960" s="37"/>
      <c r="O14960" s="37"/>
      <c r="P14960" s="36"/>
      <c r="S14960" s="36"/>
      <c r="T14960" s="36"/>
      <c r="U14960" s="36"/>
      <c r="V14960" s="36"/>
    </row>
    <row r="14961" spans="11:22" x14ac:dyDescent="0.25">
      <c r="K14961" s="36"/>
      <c r="L14961" s="37"/>
      <c r="M14961" s="37"/>
      <c r="N14961" s="37"/>
      <c r="O14961" s="37"/>
      <c r="P14961" s="36"/>
      <c r="S14961" s="36"/>
      <c r="T14961" s="36"/>
      <c r="U14961" s="36"/>
      <c r="V14961" s="36"/>
    </row>
    <row r="14962" spans="11:22" x14ac:dyDescent="0.25">
      <c r="K14962" s="36"/>
      <c r="L14962" s="37"/>
      <c r="M14962" s="37"/>
      <c r="N14962" s="37"/>
      <c r="O14962" s="37"/>
      <c r="P14962" s="36"/>
      <c r="S14962" s="36"/>
      <c r="T14962" s="36"/>
      <c r="U14962" s="36"/>
      <c r="V14962" s="36"/>
    </row>
    <row r="14963" spans="11:22" x14ac:dyDescent="0.25">
      <c r="K14963" s="36"/>
      <c r="L14963" s="37"/>
      <c r="M14963" s="37"/>
      <c r="N14963" s="37"/>
      <c r="O14963" s="37"/>
      <c r="P14963" s="36"/>
      <c r="S14963" s="36"/>
      <c r="T14963" s="36"/>
      <c r="U14963" s="36"/>
      <c r="V14963" s="36"/>
    </row>
    <row r="14964" spans="11:22" x14ac:dyDescent="0.25">
      <c r="K14964" s="36"/>
      <c r="L14964" s="37"/>
      <c r="M14964" s="37"/>
      <c r="N14964" s="37"/>
      <c r="O14964" s="37"/>
      <c r="P14964" s="36"/>
      <c r="S14964" s="36"/>
      <c r="T14964" s="36"/>
      <c r="U14964" s="36"/>
      <c r="V14964" s="36"/>
    </row>
    <row r="14965" spans="11:22" x14ac:dyDescent="0.25">
      <c r="K14965" s="36"/>
      <c r="L14965" s="37"/>
      <c r="M14965" s="37"/>
      <c r="N14965" s="37"/>
      <c r="O14965" s="37"/>
      <c r="P14965" s="36"/>
      <c r="S14965" s="36"/>
      <c r="T14965" s="36"/>
      <c r="U14965" s="36"/>
      <c r="V14965" s="36"/>
    </row>
    <row r="14966" spans="11:22" x14ac:dyDescent="0.25">
      <c r="K14966" s="36"/>
      <c r="L14966" s="37"/>
      <c r="M14966" s="37"/>
      <c r="N14966" s="37"/>
      <c r="O14966" s="37"/>
      <c r="P14966" s="36"/>
      <c r="S14966" s="36"/>
      <c r="T14966" s="36"/>
      <c r="U14966" s="36"/>
      <c r="V14966" s="36"/>
    </row>
    <row r="14967" spans="11:22" x14ac:dyDescent="0.25">
      <c r="K14967" s="36"/>
      <c r="L14967" s="37"/>
      <c r="M14967" s="37"/>
      <c r="N14967" s="37"/>
      <c r="O14967" s="37"/>
      <c r="P14967" s="36"/>
      <c r="S14967" s="36"/>
      <c r="T14967" s="36"/>
      <c r="U14967" s="36"/>
      <c r="V14967" s="36"/>
    </row>
    <row r="14968" spans="11:22" x14ac:dyDescent="0.25">
      <c r="K14968" s="36"/>
      <c r="L14968" s="37"/>
      <c r="M14968" s="37"/>
      <c r="N14968" s="37"/>
      <c r="O14968" s="37"/>
      <c r="P14968" s="36"/>
      <c r="S14968" s="36"/>
      <c r="T14968" s="36"/>
      <c r="U14968" s="36"/>
      <c r="V14968" s="36"/>
    </row>
    <row r="14969" spans="11:22" x14ac:dyDescent="0.25">
      <c r="K14969" s="36"/>
      <c r="L14969" s="37"/>
      <c r="M14969" s="37"/>
      <c r="N14969" s="37"/>
      <c r="O14969" s="37"/>
      <c r="P14969" s="36"/>
      <c r="S14969" s="36"/>
      <c r="T14969" s="36"/>
      <c r="U14969" s="36"/>
      <c r="V14969" s="36"/>
    </row>
    <row r="14970" spans="11:22" x14ac:dyDescent="0.25">
      <c r="K14970" s="36"/>
      <c r="L14970" s="37"/>
      <c r="M14970" s="37"/>
      <c r="N14970" s="37"/>
      <c r="O14970" s="37"/>
      <c r="P14970" s="36"/>
      <c r="S14970" s="36"/>
      <c r="T14970" s="36"/>
      <c r="U14970" s="36"/>
      <c r="V14970" s="36"/>
    </row>
    <row r="14971" spans="11:22" x14ac:dyDescent="0.25">
      <c r="K14971" s="36"/>
      <c r="L14971" s="37"/>
      <c r="M14971" s="37"/>
      <c r="N14971" s="37"/>
      <c r="O14971" s="37"/>
      <c r="P14971" s="36"/>
      <c r="S14971" s="36"/>
      <c r="T14971" s="36"/>
      <c r="U14971" s="36"/>
      <c r="V14971" s="36"/>
    </row>
    <row r="14972" spans="11:22" x14ac:dyDescent="0.25">
      <c r="K14972" s="36"/>
      <c r="L14972" s="37"/>
      <c r="M14972" s="37"/>
      <c r="N14972" s="37"/>
      <c r="O14972" s="37"/>
      <c r="P14972" s="36"/>
      <c r="S14972" s="36"/>
      <c r="T14972" s="36"/>
      <c r="U14972" s="36"/>
      <c r="V14972" s="36"/>
    </row>
    <row r="14973" spans="11:22" x14ac:dyDescent="0.25">
      <c r="K14973" s="36"/>
      <c r="L14973" s="37"/>
      <c r="M14973" s="37"/>
      <c r="N14973" s="37"/>
      <c r="O14973" s="37"/>
      <c r="P14973" s="36"/>
      <c r="S14973" s="36"/>
      <c r="T14973" s="36"/>
      <c r="U14973" s="36"/>
      <c r="V14973" s="36"/>
    </row>
    <row r="14974" spans="11:22" x14ac:dyDescent="0.25">
      <c r="K14974" s="36"/>
      <c r="L14974" s="37"/>
      <c r="M14974" s="37"/>
      <c r="N14974" s="37"/>
      <c r="O14974" s="37"/>
      <c r="P14974" s="36"/>
      <c r="S14974" s="36"/>
      <c r="T14974" s="36"/>
      <c r="U14974" s="36"/>
      <c r="V14974" s="36"/>
    </row>
    <row r="14975" spans="11:22" x14ac:dyDescent="0.25">
      <c r="K14975" s="36"/>
      <c r="L14975" s="37"/>
      <c r="M14975" s="37"/>
      <c r="N14975" s="37"/>
      <c r="O14975" s="37"/>
      <c r="P14975" s="36"/>
      <c r="S14975" s="36"/>
      <c r="T14975" s="36"/>
      <c r="U14975" s="36"/>
      <c r="V14975" s="36"/>
    </row>
    <row r="14976" spans="11:22" x14ac:dyDescent="0.25">
      <c r="K14976" s="36"/>
      <c r="L14976" s="37"/>
      <c r="M14976" s="37"/>
      <c r="N14976" s="37"/>
      <c r="O14976" s="37"/>
      <c r="P14976" s="36"/>
      <c r="S14976" s="36"/>
      <c r="T14976" s="36"/>
      <c r="U14976" s="36"/>
      <c r="V14976" s="36"/>
    </row>
    <row r="14977" spans="11:22" x14ac:dyDescent="0.25">
      <c r="K14977" s="36"/>
      <c r="L14977" s="37"/>
      <c r="M14977" s="37"/>
      <c r="N14977" s="37"/>
      <c r="O14977" s="37"/>
      <c r="P14977" s="36"/>
      <c r="S14977" s="36"/>
      <c r="T14977" s="36"/>
      <c r="U14977" s="36"/>
      <c r="V14977" s="36"/>
    </row>
    <row r="14978" spans="11:22" x14ac:dyDescent="0.25">
      <c r="K14978" s="36"/>
      <c r="L14978" s="37"/>
      <c r="M14978" s="37"/>
      <c r="N14978" s="37"/>
      <c r="O14978" s="37"/>
      <c r="P14978" s="36"/>
      <c r="S14978" s="36"/>
      <c r="T14978" s="36"/>
      <c r="U14978" s="36"/>
      <c r="V14978" s="36"/>
    </row>
    <row r="14979" spans="11:22" x14ac:dyDescent="0.25">
      <c r="K14979" s="36"/>
      <c r="L14979" s="37"/>
      <c r="M14979" s="37"/>
      <c r="N14979" s="37"/>
      <c r="O14979" s="37"/>
      <c r="P14979" s="36"/>
      <c r="S14979" s="36"/>
      <c r="T14979" s="36"/>
      <c r="U14979" s="36"/>
      <c r="V14979" s="36"/>
    </row>
    <row r="14980" spans="11:22" x14ac:dyDescent="0.25">
      <c r="K14980" s="36"/>
      <c r="L14980" s="37"/>
      <c r="M14980" s="37"/>
      <c r="N14980" s="37"/>
      <c r="O14980" s="37"/>
      <c r="P14980" s="36"/>
      <c r="S14980" s="36"/>
      <c r="T14980" s="36"/>
      <c r="U14980" s="36"/>
      <c r="V14980" s="36"/>
    </row>
    <row r="14981" spans="11:22" x14ac:dyDescent="0.25">
      <c r="K14981" s="36"/>
      <c r="L14981" s="37"/>
      <c r="M14981" s="37"/>
      <c r="N14981" s="37"/>
      <c r="O14981" s="37"/>
      <c r="P14981" s="36"/>
      <c r="S14981" s="36"/>
      <c r="T14981" s="36"/>
      <c r="U14981" s="36"/>
      <c r="V14981" s="36"/>
    </row>
    <row r="14982" spans="11:22" x14ac:dyDescent="0.25">
      <c r="K14982" s="36"/>
      <c r="L14982" s="37"/>
      <c r="M14982" s="37"/>
      <c r="N14982" s="37"/>
      <c r="O14982" s="37"/>
      <c r="P14982" s="36"/>
      <c r="S14982" s="36"/>
      <c r="T14982" s="36"/>
      <c r="U14982" s="36"/>
      <c r="V14982" s="36"/>
    </row>
    <row r="14983" spans="11:22" x14ac:dyDescent="0.25">
      <c r="K14983" s="36"/>
      <c r="L14983" s="37"/>
      <c r="M14983" s="37"/>
      <c r="N14983" s="37"/>
      <c r="O14983" s="37"/>
      <c r="P14983" s="36"/>
      <c r="S14983" s="36"/>
      <c r="T14983" s="36"/>
      <c r="U14983" s="36"/>
      <c r="V14983" s="36"/>
    </row>
    <row r="14984" spans="11:22" x14ac:dyDescent="0.25">
      <c r="K14984" s="36"/>
      <c r="L14984" s="37"/>
      <c r="M14984" s="37"/>
      <c r="N14984" s="37"/>
      <c r="O14984" s="37"/>
      <c r="P14984" s="36"/>
      <c r="S14984" s="36"/>
      <c r="T14984" s="36"/>
      <c r="U14984" s="36"/>
      <c r="V14984" s="36"/>
    </row>
    <row r="14985" spans="11:22" x14ac:dyDescent="0.25">
      <c r="K14985" s="36"/>
      <c r="L14985" s="37"/>
      <c r="M14985" s="37"/>
      <c r="N14985" s="37"/>
      <c r="O14985" s="37"/>
      <c r="P14985" s="36"/>
      <c r="S14985" s="36"/>
      <c r="T14985" s="36"/>
      <c r="U14985" s="36"/>
      <c r="V14985" s="36"/>
    </row>
    <row r="14986" spans="11:22" x14ac:dyDescent="0.25">
      <c r="K14986" s="36"/>
      <c r="L14986" s="37"/>
      <c r="M14986" s="37"/>
      <c r="N14986" s="37"/>
      <c r="O14986" s="37"/>
      <c r="P14986" s="36"/>
      <c r="S14986" s="36"/>
      <c r="T14986" s="36"/>
      <c r="U14986" s="36"/>
      <c r="V14986" s="36"/>
    </row>
    <row r="14987" spans="11:22" x14ac:dyDescent="0.25">
      <c r="K14987" s="36"/>
      <c r="L14987" s="37"/>
      <c r="M14987" s="37"/>
      <c r="N14987" s="37"/>
      <c r="O14987" s="37"/>
      <c r="P14987" s="36"/>
      <c r="S14987" s="36"/>
      <c r="T14987" s="36"/>
      <c r="U14987" s="36"/>
      <c r="V14987" s="36"/>
    </row>
    <row r="14988" spans="11:22" x14ac:dyDescent="0.25">
      <c r="K14988" s="36"/>
      <c r="L14988" s="37"/>
      <c r="M14988" s="37"/>
      <c r="N14988" s="37"/>
      <c r="O14988" s="37"/>
      <c r="P14988" s="36"/>
      <c r="S14988" s="36"/>
      <c r="T14988" s="36"/>
      <c r="U14988" s="36"/>
      <c r="V14988" s="36"/>
    </row>
    <row r="14989" spans="11:22" x14ac:dyDescent="0.25">
      <c r="K14989" s="36"/>
      <c r="L14989" s="37"/>
      <c r="M14989" s="37"/>
      <c r="N14989" s="37"/>
      <c r="O14989" s="37"/>
      <c r="P14989" s="36"/>
      <c r="S14989" s="36"/>
      <c r="T14989" s="36"/>
      <c r="U14989" s="36"/>
      <c r="V14989" s="36"/>
    </row>
    <row r="14990" spans="11:22" x14ac:dyDescent="0.25">
      <c r="K14990" s="36"/>
      <c r="L14990" s="37"/>
      <c r="M14990" s="37"/>
      <c r="N14990" s="37"/>
      <c r="O14990" s="37"/>
      <c r="P14990" s="36"/>
      <c r="S14990" s="36"/>
      <c r="T14990" s="36"/>
      <c r="U14990" s="36"/>
      <c r="V14990" s="36"/>
    </row>
    <row r="14991" spans="11:22" x14ac:dyDescent="0.25">
      <c r="K14991" s="36"/>
      <c r="L14991" s="37"/>
      <c r="M14991" s="37"/>
      <c r="N14991" s="37"/>
      <c r="O14991" s="37"/>
      <c r="P14991" s="36"/>
      <c r="S14991" s="36"/>
      <c r="T14991" s="36"/>
      <c r="U14991" s="36"/>
      <c r="V14991" s="36"/>
    </row>
    <row r="14992" spans="11:22" x14ac:dyDescent="0.25">
      <c r="K14992" s="36"/>
      <c r="L14992" s="37"/>
      <c r="M14992" s="37"/>
      <c r="N14992" s="37"/>
      <c r="O14992" s="37"/>
      <c r="P14992" s="36"/>
      <c r="S14992" s="36"/>
      <c r="T14992" s="36"/>
      <c r="U14992" s="36"/>
      <c r="V14992" s="36"/>
    </row>
    <row r="14993" spans="11:22" x14ac:dyDescent="0.25">
      <c r="K14993" s="36"/>
      <c r="L14993" s="37"/>
      <c r="M14993" s="37"/>
      <c r="N14993" s="37"/>
      <c r="O14993" s="37"/>
      <c r="P14993" s="36"/>
      <c r="S14993" s="36"/>
      <c r="T14993" s="36"/>
      <c r="U14993" s="36"/>
      <c r="V14993" s="36"/>
    </row>
    <row r="14994" spans="11:22" x14ac:dyDescent="0.25">
      <c r="K14994" s="36"/>
      <c r="L14994" s="37"/>
      <c r="M14994" s="37"/>
      <c r="N14994" s="37"/>
      <c r="O14994" s="37"/>
      <c r="P14994" s="36"/>
      <c r="S14994" s="36"/>
      <c r="T14994" s="36"/>
      <c r="U14994" s="36"/>
      <c r="V14994" s="36"/>
    </row>
    <row r="14995" spans="11:22" x14ac:dyDescent="0.25">
      <c r="K14995" s="36"/>
      <c r="L14995" s="37"/>
      <c r="M14995" s="37"/>
      <c r="N14995" s="37"/>
      <c r="O14995" s="37"/>
      <c r="P14995" s="36"/>
      <c r="S14995" s="36"/>
      <c r="T14995" s="36"/>
      <c r="U14995" s="36"/>
      <c r="V14995" s="36"/>
    </row>
    <row r="14996" spans="11:22" x14ac:dyDescent="0.25">
      <c r="K14996" s="36"/>
      <c r="L14996" s="37"/>
      <c r="M14996" s="37"/>
      <c r="N14996" s="37"/>
      <c r="O14996" s="37"/>
      <c r="P14996" s="36"/>
      <c r="S14996" s="36"/>
      <c r="T14996" s="36"/>
      <c r="U14996" s="36"/>
      <c r="V14996" s="36"/>
    </row>
    <row r="14997" spans="11:22" x14ac:dyDescent="0.25">
      <c r="K14997" s="36"/>
      <c r="L14997" s="37"/>
      <c r="M14997" s="37"/>
      <c r="N14997" s="37"/>
      <c r="O14997" s="37"/>
      <c r="P14997" s="36"/>
      <c r="S14997" s="36"/>
      <c r="T14997" s="36"/>
      <c r="U14997" s="36"/>
      <c r="V14997" s="36"/>
    </row>
    <row r="14998" spans="11:22" x14ac:dyDescent="0.25">
      <c r="K14998" s="36"/>
      <c r="L14998" s="37"/>
      <c r="M14998" s="37"/>
      <c r="N14998" s="37"/>
      <c r="O14998" s="37"/>
      <c r="P14998" s="36"/>
      <c r="S14998" s="36"/>
      <c r="T14998" s="36"/>
      <c r="U14998" s="36"/>
      <c r="V14998" s="36"/>
    </row>
    <row r="14999" spans="11:22" x14ac:dyDescent="0.25">
      <c r="K14999" s="36"/>
      <c r="L14999" s="37"/>
      <c r="M14999" s="37"/>
      <c r="N14999" s="37"/>
      <c r="O14999" s="37"/>
      <c r="P14999" s="36"/>
      <c r="S14999" s="36"/>
      <c r="T14999" s="36"/>
      <c r="U14999" s="36"/>
      <c r="V14999" s="36"/>
    </row>
    <row r="15000" spans="11:22" x14ac:dyDescent="0.25">
      <c r="K15000" s="36"/>
      <c r="L15000" s="37"/>
      <c r="M15000" s="37"/>
      <c r="N15000" s="37"/>
      <c r="O15000" s="37"/>
      <c r="P15000" s="36"/>
      <c r="S15000" s="36"/>
      <c r="T15000" s="36"/>
      <c r="U15000" s="36"/>
      <c r="V15000" s="36"/>
    </row>
    <row r="15001" spans="11:22" x14ac:dyDescent="0.25">
      <c r="K15001" s="36"/>
      <c r="L15001" s="37"/>
      <c r="M15001" s="37"/>
      <c r="N15001" s="37"/>
      <c r="O15001" s="37"/>
      <c r="P15001" s="36"/>
      <c r="S15001" s="36"/>
      <c r="T15001" s="36"/>
      <c r="U15001" s="36"/>
      <c r="V15001" s="36"/>
    </row>
    <row r="15002" spans="11:22" x14ac:dyDescent="0.25">
      <c r="K15002" s="36"/>
      <c r="L15002" s="37"/>
      <c r="M15002" s="37"/>
      <c r="N15002" s="37"/>
      <c r="O15002" s="37"/>
      <c r="P15002" s="36"/>
      <c r="S15002" s="36"/>
      <c r="T15002" s="36"/>
      <c r="U15002" s="36"/>
      <c r="V15002" s="36"/>
    </row>
    <row r="15003" spans="11:22" x14ac:dyDescent="0.25">
      <c r="K15003" s="36"/>
      <c r="L15003" s="37"/>
      <c r="M15003" s="37"/>
      <c r="N15003" s="37"/>
      <c r="O15003" s="37"/>
      <c r="P15003" s="36"/>
      <c r="S15003" s="36"/>
      <c r="T15003" s="36"/>
      <c r="U15003" s="36"/>
      <c r="V15003" s="36"/>
    </row>
    <row r="15004" spans="11:22" x14ac:dyDescent="0.25">
      <c r="K15004" s="36"/>
      <c r="L15004" s="37"/>
      <c r="M15004" s="37"/>
      <c r="N15004" s="37"/>
      <c r="O15004" s="37"/>
      <c r="P15004" s="36"/>
      <c r="S15004" s="36"/>
      <c r="T15004" s="36"/>
      <c r="U15004" s="36"/>
      <c r="V15004" s="36"/>
    </row>
    <row r="15005" spans="11:22" x14ac:dyDescent="0.25">
      <c r="K15005" s="36"/>
      <c r="L15005" s="37"/>
      <c r="M15005" s="37"/>
      <c r="N15005" s="37"/>
      <c r="O15005" s="37"/>
      <c r="P15005" s="36"/>
      <c r="S15005" s="36"/>
      <c r="T15005" s="36"/>
      <c r="U15005" s="36"/>
      <c r="V15005" s="36"/>
    </row>
    <row r="15006" spans="11:22" x14ac:dyDescent="0.25">
      <c r="K15006" s="36"/>
      <c r="L15006" s="37"/>
      <c r="M15006" s="37"/>
      <c r="N15006" s="37"/>
      <c r="O15006" s="37"/>
      <c r="P15006" s="36"/>
      <c r="S15006" s="36"/>
      <c r="T15006" s="36"/>
      <c r="U15006" s="36"/>
      <c r="V15006" s="36"/>
    </row>
    <row r="15007" spans="11:22" x14ac:dyDescent="0.25">
      <c r="K15007" s="36"/>
      <c r="L15007" s="37"/>
      <c r="M15007" s="37"/>
      <c r="N15007" s="37"/>
      <c r="O15007" s="37"/>
      <c r="P15007" s="36"/>
      <c r="S15007" s="36"/>
      <c r="T15007" s="36"/>
      <c r="U15007" s="36"/>
      <c r="V15007" s="36"/>
    </row>
    <row r="15008" spans="11:22" x14ac:dyDescent="0.25">
      <c r="K15008" s="36"/>
      <c r="L15008" s="37"/>
      <c r="M15008" s="37"/>
      <c r="N15008" s="37"/>
      <c r="O15008" s="37"/>
      <c r="P15008" s="36"/>
      <c r="S15008" s="36"/>
      <c r="T15008" s="36"/>
      <c r="U15008" s="36"/>
      <c r="V15008" s="36"/>
    </row>
    <row r="15009" spans="11:22" x14ac:dyDescent="0.25">
      <c r="K15009" s="36"/>
      <c r="L15009" s="37"/>
      <c r="M15009" s="37"/>
      <c r="N15009" s="37"/>
      <c r="O15009" s="37"/>
      <c r="P15009" s="36"/>
      <c r="S15009" s="36"/>
      <c r="T15009" s="36"/>
      <c r="U15009" s="36"/>
      <c r="V15009" s="36"/>
    </row>
    <row r="15010" spans="11:22" x14ac:dyDescent="0.25">
      <c r="K15010" s="36"/>
      <c r="L15010" s="37"/>
      <c r="M15010" s="37"/>
      <c r="N15010" s="37"/>
      <c r="O15010" s="37"/>
      <c r="P15010" s="36"/>
      <c r="S15010" s="36"/>
      <c r="T15010" s="36"/>
      <c r="U15010" s="36"/>
      <c r="V15010" s="36"/>
    </row>
    <row r="15011" spans="11:22" x14ac:dyDescent="0.25">
      <c r="K15011" s="36"/>
      <c r="L15011" s="37"/>
      <c r="M15011" s="37"/>
      <c r="N15011" s="37"/>
      <c r="O15011" s="37"/>
      <c r="P15011" s="36"/>
      <c r="S15011" s="36"/>
      <c r="T15011" s="36"/>
      <c r="U15011" s="36"/>
      <c r="V15011" s="36"/>
    </row>
    <row r="15012" spans="11:22" x14ac:dyDescent="0.25">
      <c r="K15012" s="36"/>
      <c r="L15012" s="37"/>
      <c r="M15012" s="37"/>
      <c r="N15012" s="37"/>
      <c r="O15012" s="37"/>
      <c r="P15012" s="36"/>
      <c r="S15012" s="36"/>
      <c r="T15012" s="36"/>
      <c r="U15012" s="36"/>
      <c r="V15012" s="36"/>
    </row>
    <row r="15013" spans="11:22" x14ac:dyDescent="0.25">
      <c r="K15013" s="36"/>
      <c r="L15013" s="37"/>
      <c r="M15013" s="37"/>
      <c r="N15013" s="37"/>
      <c r="O15013" s="37"/>
      <c r="P15013" s="36"/>
      <c r="S15013" s="36"/>
      <c r="T15013" s="36"/>
      <c r="U15013" s="36"/>
      <c r="V15013" s="36"/>
    </row>
    <row r="15014" spans="11:22" x14ac:dyDescent="0.25">
      <c r="K15014" s="36"/>
      <c r="L15014" s="37"/>
      <c r="M15014" s="37"/>
      <c r="N15014" s="37"/>
      <c r="O15014" s="37"/>
      <c r="P15014" s="36"/>
      <c r="S15014" s="36"/>
      <c r="T15014" s="36"/>
      <c r="U15014" s="36"/>
      <c r="V15014" s="36"/>
    </row>
    <row r="15015" spans="11:22" x14ac:dyDescent="0.25">
      <c r="K15015" s="36"/>
      <c r="L15015" s="37"/>
      <c r="M15015" s="37"/>
      <c r="N15015" s="37"/>
      <c r="O15015" s="37"/>
      <c r="P15015" s="36"/>
      <c r="S15015" s="36"/>
      <c r="T15015" s="36"/>
      <c r="U15015" s="36"/>
      <c r="V15015" s="36"/>
    </row>
    <row r="15016" spans="11:22" x14ac:dyDescent="0.25">
      <c r="K15016" s="36"/>
      <c r="L15016" s="37"/>
      <c r="M15016" s="37"/>
      <c r="N15016" s="37"/>
      <c r="O15016" s="37"/>
      <c r="P15016" s="36"/>
      <c r="S15016" s="36"/>
      <c r="T15016" s="36"/>
      <c r="U15016" s="36"/>
      <c r="V15016" s="36"/>
    </row>
    <row r="15017" spans="11:22" x14ac:dyDescent="0.25">
      <c r="K15017" s="36"/>
      <c r="L15017" s="37"/>
      <c r="M15017" s="37"/>
      <c r="N15017" s="37"/>
      <c r="O15017" s="37"/>
      <c r="P15017" s="36"/>
      <c r="S15017" s="36"/>
      <c r="T15017" s="36"/>
      <c r="U15017" s="36"/>
      <c r="V15017" s="36"/>
    </row>
    <row r="15018" spans="11:22" x14ac:dyDescent="0.25">
      <c r="K15018" s="36"/>
      <c r="L15018" s="37"/>
      <c r="M15018" s="37"/>
      <c r="N15018" s="37"/>
      <c r="O15018" s="37"/>
      <c r="P15018" s="36"/>
      <c r="S15018" s="36"/>
      <c r="T15018" s="36"/>
      <c r="U15018" s="36"/>
      <c r="V15018" s="36"/>
    </row>
    <row r="15019" spans="11:22" x14ac:dyDescent="0.25">
      <c r="K15019" s="36"/>
      <c r="L15019" s="37"/>
      <c r="M15019" s="37"/>
      <c r="N15019" s="37"/>
      <c r="O15019" s="37"/>
      <c r="P15019" s="36"/>
      <c r="S15019" s="36"/>
      <c r="T15019" s="36"/>
      <c r="U15019" s="36"/>
      <c r="V15019" s="36"/>
    </row>
    <row r="15020" spans="11:22" x14ac:dyDescent="0.25">
      <c r="K15020" s="36"/>
      <c r="L15020" s="37"/>
      <c r="M15020" s="37"/>
      <c r="N15020" s="37"/>
      <c r="O15020" s="37"/>
      <c r="P15020" s="36"/>
      <c r="S15020" s="36"/>
      <c r="T15020" s="36"/>
      <c r="U15020" s="36"/>
      <c r="V15020" s="36"/>
    </row>
    <row r="15021" spans="11:22" x14ac:dyDescent="0.25">
      <c r="K15021" s="36"/>
      <c r="L15021" s="37"/>
      <c r="M15021" s="37"/>
      <c r="N15021" s="37"/>
      <c r="O15021" s="37"/>
      <c r="P15021" s="36"/>
      <c r="S15021" s="36"/>
      <c r="T15021" s="36"/>
      <c r="U15021" s="36"/>
      <c r="V15021" s="36"/>
    </row>
    <row r="15022" spans="11:22" x14ac:dyDescent="0.25">
      <c r="K15022" s="36"/>
      <c r="L15022" s="37"/>
      <c r="M15022" s="37"/>
      <c r="N15022" s="37"/>
      <c r="O15022" s="37"/>
      <c r="P15022" s="36"/>
      <c r="S15022" s="36"/>
      <c r="T15022" s="36"/>
      <c r="U15022" s="36"/>
      <c r="V15022" s="36"/>
    </row>
    <row r="15023" spans="11:22" x14ac:dyDescent="0.25">
      <c r="K15023" s="36"/>
      <c r="L15023" s="37"/>
      <c r="M15023" s="37"/>
      <c r="N15023" s="37"/>
      <c r="O15023" s="37"/>
      <c r="P15023" s="36"/>
      <c r="S15023" s="36"/>
      <c r="T15023" s="36"/>
      <c r="U15023" s="36"/>
      <c r="V15023" s="36"/>
    </row>
    <row r="15024" spans="11:22" x14ac:dyDescent="0.25">
      <c r="K15024" s="36"/>
      <c r="L15024" s="37"/>
      <c r="M15024" s="37"/>
      <c r="N15024" s="37"/>
      <c r="O15024" s="37"/>
      <c r="P15024" s="36"/>
      <c r="S15024" s="36"/>
      <c r="T15024" s="36"/>
      <c r="U15024" s="36"/>
      <c r="V15024" s="36"/>
    </row>
    <row r="15025" spans="11:22" x14ac:dyDescent="0.25">
      <c r="K15025" s="36"/>
      <c r="L15025" s="37"/>
      <c r="M15025" s="37"/>
      <c r="N15025" s="37"/>
      <c r="O15025" s="37"/>
      <c r="P15025" s="36"/>
      <c r="S15025" s="36"/>
      <c r="T15025" s="36"/>
      <c r="U15025" s="36"/>
      <c r="V15025" s="36"/>
    </row>
    <row r="15026" spans="11:22" x14ac:dyDescent="0.25">
      <c r="K15026" s="36"/>
      <c r="L15026" s="37"/>
      <c r="M15026" s="37"/>
      <c r="N15026" s="37"/>
      <c r="O15026" s="37"/>
      <c r="P15026" s="36"/>
      <c r="S15026" s="36"/>
      <c r="T15026" s="36"/>
      <c r="U15026" s="36"/>
      <c r="V15026" s="36"/>
    </row>
    <row r="15027" spans="11:22" x14ac:dyDescent="0.25">
      <c r="K15027" s="36"/>
      <c r="L15027" s="37"/>
      <c r="M15027" s="37"/>
      <c r="N15027" s="37"/>
      <c r="O15027" s="37"/>
      <c r="P15027" s="36"/>
      <c r="S15027" s="36"/>
      <c r="T15027" s="36"/>
      <c r="U15027" s="36"/>
      <c r="V15027" s="36"/>
    </row>
    <row r="15028" spans="11:22" x14ac:dyDescent="0.25">
      <c r="K15028" s="36"/>
      <c r="L15028" s="37"/>
      <c r="M15028" s="37"/>
      <c r="N15028" s="37"/>
      <c r="O15028" s="37"/>
      <c r="P15028" s="36"/>
      <c r="S15028" s="36"/>
      <c r="T15028" s="36"/>
      <c r="U15028" s="36"/>
      <c r="V15028" s="36"/>
    </row>
    <row r="15029" spans="11:22" x14ac:dyDescent="0.25">
      <c r="K15029" s="36"/>
      <c r="L15029" s="37"/>
      <c r="M15029" s="37"/>
      <c r="N15029" s="37"/>
      <c r="O15029" s="37"/>
      <c r="P15029" s="36"/>
      <c r="S15029" s="36"/>
      <c r="T15029" s="36"/>
      <c r="U15029" s="36"/>
      <c r="V15029" s="36"/>
    </row>
    <row r="15030" spans="11:22" x14ac:dyDescent="0.25">
      <c r="K15030" s="36"/>
      <c r="L15030" s="37"/>
      <c r="M15030" s="37"/>
      <c r="N15030" s="37"/>
      <c r="O15030" s="37"/>
      <c r="P15030" s="36"/>
      <c r="S15030" s="36"/>
      <c r="T15030" s="36"/>
      <c r="U15030" s="36"/>
      <c r="V15030" s="36"/>
    </row>
    <row r="15031" spans="11:22" x14ac:dyDescent="0.25">
      <c r="K15031" s="36"/>
      <c r="L15031" s="37"/>
      <c r="M15031" s="37"/>
      <c r="N15031" s="37"/>
      <c r="O15031" s="37"/>
      <c r="P15031" s="36"/>
      <c r="S15031" s="36"/>
      <c r="T15031" s="36"/>
      <c r="U15031" s="36"/>
      <c r="V15031" s="36"/>
    </row>
    <row r="15032" spans="11:22" x14ac:dyDescent="0.25">
      <c r="K15032" s="36"/>
      <c r="L15032" s="37"/>
      <c r="M15032" s="37"/>
      <c r="N15032" s="37"/>
      <c r="O15032" s="37"/>
      <c r="P15032" s="36"/>
      <c r="S15032" s="36"/>
      <c r="T15032" s="36"/>
      <c r="U15032" s="36"/>
      <c r="V15032" s="36"/>
    </row>
    <row r="15033" spans="11:22" x14ac:dyDescent="0.25">
      <c r="K15033" s="36"/>
      <c r="L15033" s="37"/>
      <c r="M15033" s="37"/>
      <c r="N15033" s="37"/>
      <c r="O15033" s="37"/>
      <c r="P15033" s="36"/>
      <c r="S15033" s="36"/>
      <c r="T15033" s="36"/>
      <c r="U15033" s="36"/>
      <c r="V15033" s="36"/>
    </row>
    <row r="15034" spans="11:22" x14ac:dyDescent="0.25">
      <c r="K15034" s="36"/>
      <c r="L15034" s="37"/>
      <c r="M15034" s="37"/>
      <c r="N15034" s="37"/>
      <c r="O15034" s="37"/>
      <c r="P15034" s="36"/>
      <c r="S15034" s="36"/>
      <c r="T15034" s="36"/>
      <c r="U15034" s="36"/>
      <c r="V15034" s="36"/>
    </row>
    <row r="15035" spans="11:22" x14ac:dyDescent="0.25">
      <c r="K15035" s="36"/>
      <c r="L15035" s="37"/>
      <c r="M15035" s="37"/>
      <c r="N15035" s="37"/>
      <c r="O15035" s="37"/>
      <c r="P15035" s="36"/>
      <c r="S15035" s="36"/>
      <c r="T15035" s="36"/>
      <c r="U15035" s="36"/>
      <c r="V15035" s="36"/>
    </row>
    <row r="15036" spans="11:22" x14ac:dyDescent="0.25">
      <c r="K15036" s="36"/>
      <c r="L15036" s="37"/>
      <c r="M15036" s="37"/>
      <c r="N15036" s="37"/>
      <c r="O15036" s="37"/>
      <c r="P15036" s="36"/>
      <c r="S15036" s="36"/>
      <c r="T15036" s="36"/>
      <c r="U15036" s="36"/>
      <c r="V15036" s="36"/>
    </row>
    <row r="15037" spans="11:22" x14ac:dyDescent="0.25">
      <c r="K15037" s="36"/>
      <c r="L15037" s="37"/>
      <c r="M15037" s="37"/>
      <c r="N15037" s="37"/>
      <c r="O15037" s="37"/>
      <c r="P15037" s="36"/>
      <c r="S15037" s="36"/>
      <c r="T15037" s="36"/>
      <c r="U15037" s="36"/>
      <c r="V15037" s="36"/>
    </row>
    <row r="15038" spans="11:22" x14ac:dyDescent="0.25">
      <c r="K15038" s="36"/>
      <c r="L15038" s="37"/>
      <c r="M15038" s="37"/>
      <c r="N15038" s="37"/>
      <c r="O15038" s="37"/>
      <c r="P15038" s="36"/>
      <c r="S15038" s="36"/>
      <c r="T15038" s="36"/>
      <c r="U15038" s="36"/>
      <c r="V15038" s="36"/>
    </row>
    <row r="15039" spans="11:22" x14ac:dyDescent="0.25">
      <c r="K15039" s="36"/>
      <c r="L15039" s="37"/>
      <c r="M15039" s="37"/>
      <c r="N15039" s="37"/>
      <c r="O15039" s="37"/>
      <c r="P15039" s="36"/>
      <c r="S15039" s="36"/>
      <c r="T15039" s="36"/>
      <c r="U15039" s="36"/>
      <c r="V15039" s="36"/>
    </row>
    <row r="15040" spans="11:22" x14ac:dyDescent="0.25">
      <c r="K15040" s="36"/>
      <c r="L15040" s="37"/>
      <c r="M15040" s="37"/>
      <c r="N15040" s="37"/>
      <c r="O15040" s="37"/>
      <c r="P15040" s="36"/>
      <c r="S15040" s="36"/>
      <c r="T15040" s="36"/>
      <c r="U15040" s="36"/>
      <c r="V15040" s="36"/>
    </row>
    <row r="15041" spans="11:22" x14ac:dyDescent="0.25">
      <c r="K15041" s="36"/>
      <c r="L15041" s="37"/>
      <c r="M15041" s="37"/>
      <c r="N15041" s="37"/>
      <c r="O15041" s="37"/>
      <c r="P15041" s="36"/>
      <c r="S15041" s="36"/>
      <c r="T15041" s="36"/>
      <c r="U15041" s="36"/>
      <c r="V15041" s="36"/>
    </row>
    <row r="15042" spans="11:22" x14ac:dyDescent="0.25">
      <c r="K15042" s="36"/>
      <c r="L15042" s="37"/>
      <c r="M15042" s="37"/>
      <c r="N15042" s="37"/>
      <c r="O15042" s="37"/>
      <c r="P15042" s="36"/>
      <c r="S15042" s="36"/>
      <c r="T15042" s="36"/>
      <c r="U15042" s="36"/>
      <c r="V15042" s="36"/>
    </row>
    <row r="15043" spans="11:22" x14ac:dyDescent="0.25">
      <c r="K15043" s="36"/>
      <c r="L15043" s="37"/>
      <c r="M15043" s="37"/>
      <c r="N15043" s="37"/>
      <c r="O15043" s="37"/>
      <c r="P15043" s="36"/>
      <c r="S15043" s="36"/>
      <c r="T15043" s="36"/>
      <c r="U15043" s="36"/>
      <c r="V15043" s="36"/>
    </row>
    <row r="15044" spans="11:22" x14ac:dyDescent="0.25">
      <c r="K15044" s="36"/>
      <c r="L15044" s="37"/>
      <c r="M15044" s="37"/>
      <c r="N15044" s="37"/>
      <c r="O15044" s="37"/>
      <c r="P15044" s="36"/>
      <c r="S15044" s="36"/>
      <c r="T15044" s="36"/>
      <c r="U15044" s="36"/>
      <c r="V15044" s="36"/>
    </row>
    <row r="15045" spans="11:22" x14ac:dyDescent="0.25">
      <c r="K15045" s="36"/>
      <c r="L15045" s="37"/>
      <c r="M15045" s="37"/>
      <c r="N15045" s="37"/>
      <c r="O15045" s="37"/>
      <c r="P15045" s="36"/>
      <c r="S15045" s="36"/>
      <c r="T15045" s="36"/>
      <c r="U15045" s="36"/>
      <c r="V15045" s="36"/>
    </row>
    <row r="15046" spans="11:22" x14ac:dyDescent="0.25">
      <c r="K15046" s="36"/>
      <c r="L15046" s="37"/>
      <c r="M15046" s="37"/>
      <c r="N15046" s="37"/>
      <c r="O15046" s="37"/>
      <c r="P15046" s="36"/>
      <c r="S15046" s="36"/>
      <c r="T15046" s="36"/>
      <c r="U15046" s="36"/>
      <c r="V15046" s="36"/>
    </row>
    <row r="15047" spans="11:22" x14ac:dyDescent="0.25">
      <c r="K15047" s="36"/>
      <c r="L15047" s="37"/>
      <c r="M15047" s="37"/>
      <c r="N15047" s="37"/>
      <c r="O15047" s="37"/>
      <c r="P15047" s="36"/>
      <c r="S15047" s="36"/>
      <c r="T15047" s="36"/>
      <c r="U15047" s="36"/>
      <c r="V15047" s="36"/>
    </row>
    <row r="15048" spans="11:22" x14ac:dyDescent="0.25">
      <c r="K15048" s="36"/>
      <c r="L15048" s="37"/>
      <c r="M15048" s="37"/>
      <c r="N15048" s="37"/>
      <c r="O15048" s="37"/>
      <c r="P15048" s="36"/>
      <c r="S15048" s="36"/>
      <c r="T15048" s="36"/>
      <c r="U15048" s="36"/>
      <c r="V15048" s="36"/>
    </row>
    <row r="15049" spans="11:22" x14ac:dyDescent="0.25">
      <c r="K15049" s="36"/>
      <c r="L15049" s="37"/>
      <c r="M15049" s="37"/>
      <c r="N15049" s="37"/>
      <c r="O15049" s="37"/>
      <c r="P15049" s="36"/>
      <c r="S15049" s="36"/>
      <c r="T15049" s="36"/>
      <c r="U15049" s="36"/>
      <c r="V15049" s="36"/>
    </row>
    <row r="15050" spans="11:22" x14ac:dyDescent="0.25">
      <c r="K15050" s="36"/>
      <c r="L15050" s="37"/>
      <c r="M15050" s="37"/>
      <c r="N15050" s="37"/>
      <c r="O15050" s="37"/>
      <c r="P15050" s="36"/>
      <c r="S15050" s="36"/>
      <c r="T15050" s="36"/>
      <c r="U15050" s="36"/>
      <c r="V15050" s="36"/>
    </row>
    <row r="15051" spans="11:22" x14ac:dyDescent="0.25">
      <c r="K15051" s="36"/>
      <c r="L15051" s="37"/>
      <c r="M15051" s="37"/>
      <c r="N15051" s="37"/>
      <c r="O15051" s="37"/>
      <c r="P15051" s="36"/>
      <c r="S15051" s="36"/>
      <c r="T15051" s="36"/>
      <c r="U15051" s="36"/>
      <c r="V15051" s="36"/>
    </row>
    <row r="15052" spans="11:22" x14ac:dyDescent="0.25">
      <c r="K15052" s="36"/>
      <c r="L15052" s="37"/>
      <c r="M15052" s="37"/>
      <c r="N15052" s="37"/>
      <c r="O15052" s="37"/>
      <c r="P15052" s="36"/>
      <c r="S15052" s="36"/>
      <c r="T15052" s="36"/>
      <c r="U15052" s="36"/>
      <c r="V15052" s="36"/>
    </row>
    <row r="15053" spans="11:22" x14ac:dyDescent="0.25">
      <c r="K15053" s="36"/>
      <c r="L15053" s="37"/>
      <c r="M15053" s="37"/>
      <c r="N15053" s="37"/>
      <c r="O15053" s="37"/>
      <c r="P15053" s="36"/>
      <c r="S15053" s="36"/>
      <c r="T15053" s="36"/>
      <c r="U15053" s="36"/>
      <c r="V15053" s="36"/>
    </row>
    <row r="15054" spans="11:22" x14ac:dyDescent="0.25">
      <c r="K15054" s="36"/>
      <c r="L15054" s="37"/>
      <c r="M15054" s="37"/>
      <c r="N15054" s="37"/>
      <c r="O15054" s="37"/>
      <c r="P15054" s="36"/>
      <c r="S15054" s="36"/>
      <c r="T15054" s="36"/>
      <c r="U15054" s="36"/>
      <c r="V15054" s="36"/>
    </row>
    <row r="15055" spans="11:22" x14ac:dyDescent="0.25">
      <c r="K15055" s="36"/>
      <c r="L15055" s="37"/>
      <c r="M15055" s="37"/>
      <c r="N15055" s="37"/>
      <c r="O15055" s="37"/>
      <c r="P15055" s="36"/>
      <c r="S15055" s="36"/>
      <c r="T15055" s="36"/>
      <c r="U15055" s="36"/>
      <c r="V15055" s="36"/>
    </row>
    <row r="15056" spans="11:22" x14ac:dyDescent="0.25">
      <c r="K15056" s="36"/>
      <c r="L15056" s="37"/>
      <c r="M15056" s="37"/>
      <c r="N15056" s="37"/>
      <c r="O15056" s="37"/>
      <c r="P15056" s="36"/>
      <c r="S15056" s="36"/>
      <c r="T15056" s="36"/>
      <c r="U15056" s="36"/>
      <c r="V15056" s="36"/>
    </row>
    <row r="15057" spans="11:22" x14ac:dyDescent="0.25">
      <c r="K15057" s="36"/>
      <c r="L15057" s="37"/>
      <c r="M15057" s="37"/>
      <c r="N15057" s="37"/>
      <c r="O15057" s="37"/>
      <c r="P15057" s="36"/>
      <c r="S15057" s="36"/>
      <c r="T15057" s="36"/>
      <c r="U15057" s="36"/>
      <c r="V15057" s="36"/>
    </row>
    <row r="15058" spans="11:22" x14ac:dyDescent="0.25">
      <c r="K15058" s="36"/>
      <c r="L15058" s="37"/>
      <c r="M15058" s="37"/>
      <c r="N15058" s="37"/>
      <c r="O15058" s="37"/>
      <c r="P15058" s="36"/>
      <c r="S15058" s="36"/>
      <c r="T15058" s="36"/>
      <c r="U15058" s="36"/>
      <c r="V15058" s="36"/>
    </row>
    <row r="15059" spans="11:22" x14ac:dyDescent="0.25">
      <c r="K15059" s="36"/>
      <c r="L15059" s="37"/>
      <c r="M15059" s="37"/>
      <c r="N15059" s="37"/>
      <c r="O15059" s="37"/>
      <c r="P15059" s="36"/>
      <c r="S15059" s="36"/>
      <c r="T15059" s="36"/>
      <c r="U15059" s="36"/>
      <c r="V15059" s="36"/>
    </row>
    <row r="15060" spans="11:22" x14ac:dyDescent="0.25">
      <c r="K15060" s="36"/>
      <c r="L15060" s="37"/>
      <c r="M15060" s="37"/>
      <c r="N15060" s="37"/>
      <c r="O15060" s="37"/>
      <c r="P15060" s="36"/>
      <c r="S15060" s="36"/>
      <c r="T15060" s="36"/>
      <c r="U15060" s="36"/>
      <c r="V15060" s="36"/>
    </row>
    <row r="15061" spans="11:22" x14ac:dyDescent="0.25">
      <c r="K15061" s="36"/>
      <c r="L15061" s="37"/>
      <c r="M15061" s="37"/>
      <c r="N15061" s="37"/>
      <c r="O15061" s="37"/>
      <c r="P15061" s="36"/>
      <c r="S15061" s="36"/>
      <c r="T15061" s="36"/>
      <c r="U15061" s="36"/>
      <c r="V15061" s="36"/>
    </row>
    <row r="15062" spans="11:22" x14ac:dyDescent="0.25">
      <c r="K15062" s="36"/>
      <c r="L15062" s="37"/>
      <c r="M15062" s="37"/>
      <c r="N15062" s="37"/>
      <c r="O15062" s="37"/>
      <c r="P15062" s="36"/>
      <c r="S15062" s="36"/>
      <c r="T15062" s="36"/>
      <c r="U15062" s="36"/>
      <c r="V15062" s="36"/>
    </row>
    <row r="15063" spans="11:22" x14ac:dyDescent="0.25">
      <c r="K15063" s="36"/>
      <c r="L15063" s="37"/>
      <c r="M15063" s="37"/>
      <c r="N15063" s="37"/>
      <c r="O15063" s="37"/>
      <c r="P15063" s="36"/>
      <c r="S15063" s="36"/>
      <c r="T15063" s="36"/>
      <c r="U15063" s="36"/>
      <c r="V15063" s="36"/>
    </row>
    <row r="15064" spans="11:22" x14ac:dyDescent="0.25">
      <c r="K15064" s="36"/>
      <c r="L15064" s="37"/>
      <c r="M15064" s="37"/>
      <c r="N15064" s="37"/>
      <c r="O15064" s="37"/>
      <c r="P15064" s="36"/>
      <c r="S15064" s="36"/>
      <c r="T15064" s="36"/>
      <c r="U15064" s="36"/>
      <c r="V15064" s="36"/>
    </row>
    <row r="15065" spans="11:22" x14ac:dyDescent="0.25">
      <c r="K15065" s="36"/>
      <c r="L15065" s="37"/>
      <c r="M15065" s="37"/>
      <c r="N15065" s="37"/>
      <c r="O15065" s="37"/>
      <c r="P15065" s="36"/>
      <c r="S15065" s="36"/>
      <c r="T15065" s="36"/>
      <c r="U15065" s="36"/>
      <c r="V15065" s="36"/>
    </row>
    <row r="15066" spans="11:22" x14ac:dyDescent="0.25">
      <c r="K15066" s="36"/>
      <c r="L15066" s="37"/>
      <c r="M15066" s="37"/>
      <c r="N15066" s="37"/>
      <c r="O15066" s="37"/>
      <c r="P15066" s="36"/>
      <c r="S15066" s="36"/>
      <c r="T15066" s="36"/>
      <c r="U15066" s="36"/>
      <c r="V15066" s="36"/>
    </row>
    <row r="15067" spans="11:22" x14ac:dyDescent="0.25">
      <c r="K15067" s="36"/>
      <c r="L15067" s="37"/>
      <c r="M15067" s="37"/>
      <c r="N15067" s="37"/>
      <c r="O15067" s="37"/>
      <c r="P15067" s="36"/>
      <c r="S15067" s="36"/>
      <c r="T15067" s="36"/>
      <c r="U15067" s="36"/>
      <c r="V15067" s="36"/>
    </row>
    <row r="15068" spans="11:22" x14ac:dyDescent="0.25">
      <c r="K15068" s="36"/>
      <c r="L15068" s="37"/>
      <c r="M15068" s="37"/>
      <c r="N15068" s="37"/>
      <c r="O15068" s="37"/>
      <c r="P15068" s="36"/>
      <c r="S15068" s="36"/>
      <c r="T15068" s="36"/>
      <c r="U15068" s="36"/>
      <c r="V15068" s="36"/>
    </row>
    <row r="15069" spans="11:22" x14ac:dyDescent="0.25">
      <c r="K15069" s="36"/>
      <c r="L15069" s="37"/>
      <c r="M15069" s="37"/>
      <c r="N15069" s="37"/>
      <c r="O15069" s="37"/>
      <c r="P15069" s="36"/>
      <c r="S15069" s="36"/>
      <c r="T15069" s="36"/>
      <c r="U15069" s="36"/>
      <c r="V15069" s="36"/>
    </row>
    <row r="15070" spans="11:22" x14ac:dyDescent="0.25">
      <c r="K15070" s="36"/>
      <c r="L15070" s="37"/>
      <c r="M15070" s="37"/>
      <c r="N15070" s="37"/>
      <c r="O15070" s="37"/>
      <c r="P15070" s="36"/>
      <c r="S15070" s="36"/>
      <c r="T15070" s="36"/>
      <c r="U15070" s="36"/>
      <c r="V15070" s="36"/>
    </row>
    <row r="15071" spans="11:22" x14ac:dyDescent="0.25">
      <c r="K15071" s="36"/>
      <c r="L15071" s="37"/>
      <c r="M15071" s="37"/>
      <c r="N15071" s="37"/>
      <c r="O15071" s="37"/>
      <c r="P15071" s="36"/>
      <c r="S15071" s="36"/>
      <c r="T15071" s="36"/>
      <c r="U15071" s="36"/>
      <c r="V15071" s="36"/>
    </row>
    <row r="15072" spans="11:22" x14ac:dyDescent="0.25">
      <c r="K15072" s="36"/>
      <c r="L15072" s="37"/>
      <c r="M15072" s="37"/>
      <c r="N15072" s="37"/>
      <c r="O15072" s="37"/>
      <c r="P15072" s="36"/>
      <c r="S15072" s="36"/>
      <c r="T15072" s="36"/>
      <c r="U15072" s="36"/>
      <c r="V15072" s="36"/>
    </row>
    <row r="15073" spans="11:22" x14ac:dyDescent="0.25">
      <c r="K15073" s="36"/>
      <c r="L15073" s="37"/>
      <c r="M15073" s="37"/>
      <c r="N15073" s="37"/>
      <c r="O15073" s="37"/>
      <c r="P15073" s="36"/>
      <c r="S15073" s="36"/>
      <c r="T15073" s="36"/>
      <c r="U15073" s="36"/>
      <c r="V15073" s="36"/>
    </row>
    <row r="15074" spans="11:22" x14ac:dyDescent="0.25">
      <c r="K15074" s="36"/>
      <c r="L15074" s="37"/>
      <c r="M15074" s="37"/>
      <c r="N15074" s="37"/>
      <c r="O15074" s="37"/>
      <c r="P15074" s="36"/>
      <c r="S15074" s="36"/>
      <c r="T15074" s="36"/>
      <c r="U15074" s="36"/>
      <c r="V15074" s="36"/>
    </row>
    <row r="15075" spans="11:22" x14ac:dyDescent="0.25">
      <c r="K15075" s="36"/>
      <c r="L15075" s="37"/>
      <c r="M15075" s="37"/>
      <c r="N15075" s="37"/>
      <c r="O15075" s="37"/>
      <c r="P15075" s="36"/>
      <c r="S15075" s="36"/>
      <c r="T15075" s="36"/>
      <c r="U15075" s="36"/>
      <c r="V15075" s="36"/>
    </row>
    <row r="15076" spans="11:22" x14ac:dyDescent="0.25">
      <c r="K15076" s="36"/>
      <c r="L15076" s="37"/>
      <c r="M15076" s="37"/>
      <c r="N15076" s="37"/>
      <c r="O15076" s="37"/>
      <c r="P15076" s="36"/>
      <c r="S15076" s="36"/>
      <c r="T15076" s="36"/>
      <c r="U15076" s="36"/>
      <c r="V15076" s="36"/>
    </row>
    <row r="15077" spans="11:22" x14ac:dyDescent="0.25">
      <c r="K15077" s="36"/>
      <c r="L15077" s="37"/>
      <c r="M15077" s="37"/>
      <c r="N15077" s="37"/>
      <c r="O15077" s="37"/>
      <c r="P15077" s="36"/>
      <c r="S15077" s="36"/>
      <c r="T15077" s="36"/>
      <c r="U15077" s="36"/>
      <c r="V15077" s="36"/>
    </row>
    <row r="15078" spans="11:22" x14ac:dyDescent="0.25">
      <c r="K15078" s="36"/>
      <c r="L15078" s="37"/>
      <c r="M15078" s="37"/>
      <c r="N15078" s="37"/>
      <c r="O15078" s="37"/>
      <c r="P15078" s="36"/>
      <c r="S15078" s="36"/>
      <c r="T15078" s="36"/>
      <c r="U15078" s="36"/>
      <c r="V15078" s="36"/>
    </row>
    <row r="15079" spans="11:22" x14ac:dyDescent="0.25">
      <c r="K15079" s="36"/>
      <c r="L15079" s="37"/>
      <c r="M15079" s="37"/>
      <c r="N15079" s="37"/>
      <c r="O15079" s="37"/>
      <c r="P15079" s="36"/>
      <c r="S15079" s="36"/>
      <c r="T15079" s="36"/>
      <c r="U15079" s="36"/>
      <c r="V15079" s="36"/>
    </row>
    <row r="15080" spans="11:22" x14ac:dyDescent="0.25">
      <c r="K15080" s="36"/>
      <c r="L15080" s="37"/>
      <c r="M15080" s="37"/>
      <c r="N15080" s="37"/>
      <c r="O15080" s="37"/>
      <c r="P15080" s="36"/>
      <c r="S15080" s="36"/>
      <c r="T15080" s="36"/>
      <c r="U15080" s="36"/>
      <c r="V15080" s="36"/>
    </row>
    <row r="15081" spans="11:22" x14ac:dyDescent="0.25">
      <c r="K15081" s="36"/>
      <c r="L15081" s="37"/>
      <c r="M15081" s="37"/>
      <c r="N15081" s="37"/>
      <c r="O15081" s="37"/>
      <c r="P15081" s="36"/>
      <c r="S15081" s="36"/>
      <c r="T15081" s="36"/>
      <c r="U15081" s="36"/>
      <c r="V15081" s="36"/>
    </row>
    <row r="15082" spans="11:22" x14ac:dyDescent="0.25">
      <c r="K15082" s="36"/>
      <c r="L15082" s="37"/>
      <c r="M15082" s="37"/>
      <c r="N15082" s="37"/>
      <c r="O15082" s="37"/>
      <c r="P15082" s="36"/>
      <c r="S15082" s="36"/>
      <c r="T15082" s="36"/>
      <c r="U15082" s="36"/>
      <c r="V15082" s="36"/>
    </row>
    <row r="15083" spans="11:22" x14ac:dyDescent="0.25">
      <c r="K15083" s="36"/>
      <c r="L15083" s="37"/>
      <c r="M15083" s="37"/>
      <c r="N15083" s="37"/>
      <c r="O15083" s="37"/>
      <c r="P15083" s="36"/>
      <c r="S15083" s="36"/>
      <c r="T15083" s="36"/>
      <c r="U15083" s="36"/>
      <c r="V15083" s="36"/>
    </row>
    <row r="15084" spans="11:22" x14ac:dyDescent="0.25">
      <c r="K15084" s="36"/>
      <c r="L15084" s="37"/>
      <c r="M15084" s="37"/>
      <c r="N15084" s="37"/>
      <c r="O15084" s="37"/>
      <c r="P15084" s="36"/>
      <c r="S15084" s="36"/>
      <c r="T15084" s="36"/>
      <c r="U15084" s="36"/>
      <c r="V15084" s="36"/>
    </row>
    <row r="15085" spans="11:22" x14ac:dyDescent="0.25">
      <c r="K15085" s="36"/>
      <c r="L15085" s="37"/>
      <c r="M15085" s="37"/>
      <c r="N15085" s="37"/>
      <c r="O15085" s="37"/>
      <c r="P15085" s="36"/>
      <c r="S15085" s="36"/>
      <c r="T15085" s="36"/>
      <c r="U15085" s="36"/>
      <c r="V15085" s="36"/>
    </row>
    <row r="15086" spans="11:22" x14ac:dyDescent="0.25">
      <c r="K15086" s="36"/>
      <c r="L15086" s="37"/>
      <c r="M15086" s="37"/>
      <c r="N15086" s="37"/>
      <c r="O15086" s="37"/>
      <c r="P15086" s="36"/>
      <c r="S15086" s="36"/>
      <c r="T15086" s="36"/>
      <c r="U15086" s="36"/>
      <c r="V15086" s="36"/>
    </row>
    <row r="15087" spans="11:22" x14ac:dyDescent="0.25">
      <c r="K15087" s="36"/>
      <c r="L15087" s="37"/>
      <c r="M15087" s="37"/>
      <c r="N15087" s="37"/>
      <c r="O15087" s="37"/>
      <c r="P15087" s="36"/>
      <c r="S15087" s="36"/>
      <c r="T15087" s="36"/>
      <c r="U15087" s="36"/>
      <c r="V15087" s="36"/>
    </row>
    <row r="15088" spans="11:22" x14ac:dyDescent="0.25">
      <c r="K15088" s="36"/>
      <c r="L15088" s="37"/>
      <c r="M15088" s="37"/>
      <c r="N15088" s="37"/>
      <c r="O15088" s="37"/>
      <c r="P15088" s="36"/>
      <c r="S15088" s="36"/>
      <c r="T15088" s="36"/>
      <c r="U15088" s="36"/>
      <c r="V15088" s="36"/>
    </row>
    <row r="15089" spans="11:22" x14ac:dyDescent="0.25">
      <c r="K15089" s="36"/>
      <c r="L15089" s="37"/>
      <c r="M15089" s="37"/>
      <c r="N15089" s="37"/>
      <c r="O15089" s="37"/>
      <c r="P15089" s="36"/>
      <c r="S15089" s="36"/>
      <c r="T15089" s="36"/>
      <c r="U15089" s="36"/>
      <c r="V15089" s="36"/>
    </row>
    <row r="15090" spans="11:22" x14ac:dyDescent="0.25">
      <c r="K15090" s="36"/>
      <c r="L15090" s="37"/>
      <c r="M15090" s="37"/>
      <c r="N15090" s="37"/>
      <c r="O15090" s="37"/>
      <c r="P15090" s="36"/>
      <c r="S15090" s="36"/>
      <c r="T15090" s="36"/>
      <c r="U15090" s="36"/>
      <c r="V15090" s="36"/>
    </row>
    <row r="15091" spans="11:22" x14ac:dyDescent="0.25">
      <c r="K15091" s="36"/>
      <c r="L15091" s="37"/>
      <c r="M15091" s="37"/>
      <c r="N15091" s="37"/>
      <c r="O15091" s="37"/>
      <c r="P15091" s="36"/>
      <c r="S15091" s="36"/>
      <c r="T15091" s="36"/>
      <c r="U15091" s="36"/>
      <c r="V15091" s="36"/>
    </row>
    <row r="15092" spans="11:22" x14ac:dyDescent="0.25">
      <c r="K15092" s="36"/>
      <c r="L15092" s="37"/>
      <c r="M15092" s="37"/>
      <c r="N15092" s="37"/>
      <c r="O15092" s="37"/>
      <c r="P15092" s="36"/>
      <c r="S15092" s="36"/>
      <c r="T15092" s="36"/>
      <c r="U15092" s="36"/>
      <c r="V15092" s="36"/>
    </row>
    <row r="15093" spans="11:22" x14ac:dyDescent="0.25">
      <c r="K15093" s="36"/>
      <c r="L15093" s="37"/>
      <c r="M15093" s="37"/>
      <c r="N15093" s="37"/>
      <c r="O15093" s="37"/>
      <c r="P15093" s="36"/>
      <c r="S15093" s="36"/>
      <c r="T15093" s="36"/>
      <c r="U15093" s="36"/>
      <c r="V15093" s="36"/>
    </row>
    <row r="15094" spans="11:22" x14ac:dyDescent="0.25">
      <c r="K15094" s="36"/>
      <c r="L15094" s="37"/>
      <c r="M15094" s="37"/>
      <c r="N15094" s="37"/>
      <c r="O15094" s="37"/>
      <c r="P15094" s="36"/>
      <c r="S15094" s="36"/>
      <c r="T15094" s="36"/>
      <c r="U15094" s="36"/>
      <c r="V15094" s="36"/>
    </row>
    <row r="15095" spans="11:22" x14ac:dyDescent="0.25">
      <c r="K15095" s="36"/>
      <c r="L15095" s="37"/>
      <c r="M15095" s="37"/>
      <c r="N15095" s="37"/>
      <c r="O15095" s="37"/>
      <c r="P15095" s="36"/>
      <c r="S15095" s="36"/>
      <c r="T15095" s="36"/>
      <c r="U15095" s="36"/>
      <c r="V15095" s="36"/>
    </row>
    <row r="15096" spans="11:22" x14ac:dyDescent="0.25">
      <c r="K15096" s="36"/>
      <c r="L15096" s="37"/>
      <c r="M15096" s="37"/>
      <c r="N15096" s="37"/>
      <c r="O15096" s="37"/>
      <c r="P15096" s="36"/>
      <c r="S15096" s="36"/>
      <c r="T15096" s="36"/>
      <c r="U15096" s="36"/>
      <c r="V15096" s="36"/>
    </row>
    <row r="15097" spans="11:22" x14ac:dyDescent="0.25">
      <c r="K15097" s="36"/>
      <c r="L15097" s="37"/>
      <c r="M15097" s="37"/>
      <c r="N15097" s="37"/>
      <c r="O15097" s="37"/>
      <c r="P15097" s="36"/>
      <c r="S15097" s="36"/>
      <c r="T15097" s="36"/>
      <c r="U15097" s="36"/>
      <c r="V15097" s="36"/>
    </row>
    <row r="15098" spans="11:22" x14ac:dyDescent="0.25">
      <c r="K15098" s="36"/>
      <c r="L15098" s="37"/>
      <c r="M15098" s="37"/>
      <c r="N15098" s="37"/>
      <c r="O15098" s="37"/>
      <c r="P15098" s="36"/>
      <c r="S15098" s="36"/>
      <c r="T15098" s="36"/>
      <c r="U15098" s="36"/>
      <c r="V15098" s="36"/>
    </row>
    <row r="15099" spans="11:22" x14ac:dyDescent="0.25">
      <c r="K15099" s="36"/>
      <c r="L15099" s="37"/>
      <c r="M15099" s="37"/>
      <c r="N15099" s="37"/>
      <c r="O15099" s="37"/>
      <c r="P15099" s="36"/>
      <c r="S15099" s="36"/>
      <c r="T15099" s="36"/>
      <c r="U15099" s="36"/>
      <c r="V15099" s="36"/>
    </row>
    <row r="15100" spans="11:22" x14ac:dyDescent="0.25">
      <c r="K15100" s="36"/>
      <c r="L15100" s="37"/>
      <c r="M15100" s="37"/>
      <c r="N15100" s="37"/>
      <c r="O15100" s="37"/>
      <c r="P15100" s="36"/>
      <c r="S15100" s="36"/>
      <c r="T15100" s="36"/>
      <c r="U15100" s="36"/>
      <c r="V15100" s="36"/>
    </row>
    <row r="15101" spans="11:22" x14ac:dyDescent="0.25">
      <c r="K15101" s="36"/>
      <c r="L15101" s="37"/>
      <c r="M15101" s="37"/>
      <c r="N15101" s="37"/>
      <c r="O15101" s="37"/>
      <c r="P15101" s="36"/>
      <c r="S15101" s="36"/>
      <c r="T15101" s="36"/>
      <c r="U15101" s="36"/>
      <c r="V15101" s="36"/>
    </row>
    <row r="15102" spans="11:22" x14ac:dyDescent="0.25">
      <c r="K15102" s="36"/>
      <c r="L15102" s="37"/>
      <c r="M15102" s="37"/>
      <c r="N15102" s="37"/>
      <c r="O15102" s="37"/>
      <c r="P15102" s="36"/>
      <c r="S15102" s="36"/>
      <c r="T15102" s="36"/>
      <c r="U15102" s="36"/>
      <c r="V15102" s="36"/>
    </row>
    <row r="15103" spans="11:22" x14ac:dyDescent="0.25">
      <c r="K15103" s="36"/>
      <c r="L15103" s="37"/>
      <c r="M15103" s="37"/>
      <c r="N15103" s="37"/>
      <c r="O15103" s="37"/>
      <c r="P15103" s="36"/>
      <c r="S15103" s="36"/>
      <c r="T15103" s="36"/>
      <c r="U15103" s="36"/>
      <c r="V15103" s="36"/>
    </row>
    <row r="15104" spans="11:22" x14ac:dyDescent="0.25">
      <c r="K15104" s="36"/>
      <c r="L15104" s="37"/>
      <c r="M15104" s="37"/>
      <c r="N15104" s="37"/>
      <c r="O15104" s="37"/>
      <c r="P15104" s="36"/>
      <c r="S15104" s="36"/>
      <c r="T15104" s="36"/>
      <c r="U15104" s="36"/>
      <c r="V15104" s="36"/>
    </row>
    <row r="15105" spans="11:22" x14ac:dyDescent="0.25">
      <c r="K15105" s="36"/>
      <c r="L15105" s="37"/>
      <c r="M15105" s="37"/>
      <c r="N15105" s="37"/>
      <c r="O15105" s="37"/>
      <c r="P15105" s="36"/>
      <c r="S15105" s="36"/>
      <c r="T15105" s="36"/>
      <c r="U15105" s="36"/>
      <c r="V15105" s="36"/>
    </row>
    <row r="15106" spans="11:22" x14ac:dyDescent="0.25">
      <c r="K15106" s="36"/>
      <c r="L15106" s="37"/>
      <c r="M15106" s="37"/>
      <c r="N15106" s="37"/>
      <c r="O15106" s="37"/>
      <c r="P15106" s="36"/>
      <c r="S15106" s="36"/>
      <c r="T15106" s="36"/>
      <c r="U15106" s="36"/>
      <c r="V15106" s="36"/>
    </row>
    <row r="15107" spans="11:22" x14ac:dyDescent="0.25">
      <c r="K15107" s="36"/>
      <c r="L15107" s="37"/>
      <c r="M15107" s="37"/>
      <c r="N15107" s="37"/>
      <c r="O15107" s="37"/>
      <c r="P15107" s="36"/>
      <c r="S15107" s="36"/>
      <c r="T15107" s="36"/>
      <c r="U15107" s="36"/>
      <c r="V15107" s="36"/>
    </row>
    <row r="15108" spans="11:22" x14ac:dyDescent="0.25">
      <c r="K15108" s="36"/>
      <c r="L15108" s="37"/>
      <c r="M15108" s="37"/>
      <c r="N15108" s="37"/>
      <c r="O15108" s="37"/>
      <c r="P15108" s="36"/>
      <c r="S15108" s="36"/>
      <c r="T15108" s="36"/>
      <c r="U15108" s="36"/>
      <c r="V15108" s="36"/>
    </row>
    <row r="15109" spans="11:22" x14ac:dyDescent="0.25">
      <c r="K15109" s="36"/>
      <c r="L15109" s="37"/>
      <c r="M15109" s="37"/>
      <c r="N15109" s="37"/>
      <c r="O15109" s="37"/>
      <c r="P15109" s="36"/>
      <c r="S15109" s="36"/>
      <c r="T15109" s="36"/>
      <c r="U15109" s="36"/>
      <c r="V15109" s="36"/>
    </row>
    <row r="15110" spans="11:22" x14ac:dyDescent="0.25">
      <c r="K15110" s="36"/>
      <c r="L15110" s="37"/>
      <c r="M15110" s="37"/>
      <c r="N15110" s="37"/>
      <c r="O15110" s="37"/>
      <c r="P15110" s="36"/>
      <c r="S15110" s="36"/>
      <c r="T15110" s="36"/>
      <c r="U15110" s="36"/>
      <c r="V15110" s="36"/>
    </row>
    <row r="15111" spans="11:22" x14ac:dyDescent="0.25">
      <c r="K15111" s="36"/>
      <c r="L15111" s="37"/>
      <c r="M15111" s="37"/>
      <c r="N15111" s="37"/>
      <c r="O15111" s="37"/>
      <c r="P15111" s="36"/>
      <c r="S15111" s="36"/>
      <c r="T15111" s="36"/>
      <c r="U15111" s="36"/>
      <c r="V15111" s="36"/>
    </row>
    <row r="15112" spans="11:22" x14ac:dyDescent="0.25">
      <c r="K15112" s="36"/>
      <c r="L15112" s="37"/>
      <c r="M15112" s="37"/>
      <c r="N15112" s="37"/>
      <c r="O15112" s="37"/>
      <c r="P15112" s="36"/>
      <c r="S15112" s="36"/>
      <c r="T15112" s="36"/>
      <c r="U15112" s="36"/>
      <c r="V15112" s="36"/>
    </row>
    <row r="15113" spans="11:22" x14ac:dyDescent="0.25">
      <c r="K15113" s="36"/>
      <c r="L15113" s="37"/>
      <c r="M15113" s="37"/>
      <c r="N15113" s="37"/>
      <c r="O15113" s="37"/>
      <c r="P15113" s="36"/>
      <c r="S15113" s="36"/>
      <c r="T15113" s="36"/>
      <c r="U15113" s="36"/>
      <c r="V15113" s="36"/>
    </row>
    <row r="15114" spans="11:22" x14ac:dyDescent="0.25">
      <c r="K15114" s="36"/>
      <c r="L15114" s="37"/>
      <c r="M15114" s="37"/>
      <c r="N15114" s="37"/>
      <c r="O15114" s="37"/>
      <c r="P15114" s="36"/>
      <c r="S15114" s="36"/>
      <c r="T15114" s="36"/>
      <c r="U15114" s="36"/>
      <c r="V15114" s="36"/>
    </row>
    <row r="15115" spans="11:22" x14ac:dyDescent="0.25">
      <c r="K15115" s="36"/>
      <c r="L15115" s="37"/>
      <c r="M15115" s="37"/>
      <c r="N15115" s="37"/>
      <c r="O15115" s="37"/>
      <c r="P15115" s="36"/>
      <c r="S15115" s="36"/>
      <c r="T15115" s="36"/>
      <c r="U15115" s="36"/>
      <c r="V15115" s="36"/>
    </row>
    <row r="15116" spans="11:22" x14ac:dyDescent="0.25">
      <c r="K15116" s="36"/>
      <c r="L15116" s="37"/>
      <c r="M15116" s="37"/>
      <c r="N15116" s="37"/>
      <c r="O15116" s="37"/>
      <c r="P15116" s="36"/>
      <c r="S15116" s="36"/>
      <c r="T15116" s="36"/>
      <c r="U15116" s="36"/>
      <c r="V15116" s="36"/>
    </row>
    <row r="15117" spans="11:22" x14ac:dyDescent="0.25">
      <c r="K15117" s="36"/>
      <c r="L15117" s="37"/>
      <c r="M15117" s="37"/>
      <c r="N15117" s="37"/>
      <c r="O15117" s="37"/>
      <c r="P15117" s="36"/>
      <c r="S15117" s="36"/>
      <c r="T15117" s="36"/>
      <c r="U15117" s="36"/>
      <c r="V15117" s="36"/>
    </row>
    <row r="15118" spans="11:22" x14ac:dyDescent="0.25">
      <c r="K15118" s="36"/>
      <c r="L15118" s="37"/>
      <c r="M15118" s="37"/>
      <c r="N15118" s="37"/>
      <c r="O15118" s="37"/>
      <c r="P15118" s="36"/>
      <c r="S15118" s="36"/>
      <c r="T15118" s="36"/>
      <c r="U15118" s="36"/>
      <c r="V15118" s="36"/>
    </row>
    <row r="15119" spans="11:22" x14ac:dyDescent="0.25">
      <c r="K15119" s="36"/>
      <c r="L15119" s="37"/>
      <c r="M15119" s="37"/>
      <c r="N15119" s="37"/>
      <c r="O15119" s="37"/>
      <c r="P15119" s="36"/>
      <c r="S15119" s="36"/>
      <c r="T15119" s="36"/>
      <c r="U15119" s="36"/>
      <c r="V15119" s="36"/>
    </row>
    <row r="15120" spans="11:22" x14ac:dyDescent="0.25">
      <c r="K15120" s="36"/>
      <c r="L15120" s="37"/>
      <c r="M15120" s="37"/>
      <c r="N15120" s="37"/>
      <c r="O15120" s="37"/>
      <c r="P15120" s="36"/>
      <c r="S15120" s="36"/>
      <c r="T15120" s="36"/>
      <c r="U15120" s="36"/>
      <c r="V15120" s="36"/>
    </row>
    <row r="15121" spans="11:22" x14ac:dyDescent="0.25">
      <c r="K15121" s="36"/>
      <c r="L15121" s="37"/>
      <c r="M15121" s="37"/>
      <c r="N15121" s="37"/>
      <c r="O15121" s="37"/>
      <c r="P15121" s="36"/>
      <c r="S15121" s="36"/>
      <c r="T15121" s="36"/>
      <c r="U15121" s="36"/>
      <c r="V15121" s="36"/>
    </row>
    <row r="15122" spans="11:22" x14ac:dyDescent="0.25">
      <c r="K15122" s="36"/>
      <c r="L15122" s="37"/>
      <c r="M15122" s="37"/>
      <c r="N15122" s="37"/>
      <c r="O15122" s="37"/>
      <c r="P15122" s="36"/>
      <c r="S15122" s="36"/>
      <c r="T15122" s="36"/>
      <c r="U15122" s="36"/>
      <c r="V15122" s="36"/>
    </row>
    <row r="15123" spans="11:22" x14ac:dyDescent="0.25">
      <c r="K15123" s="36"/>
      <c r="L15123" s="37"/>
      <c r="M15123" s="37"/>
      <c r="N15123" s="37"/>
      <c r="O15123" s="37"/>
      <c r="P15123" s="36"/>
      <c r="S15123" s="36"/>
      <c r="T15123" s="36"/>
      <c r="U15123" s="36"/>
      <c r="V15123" s="36"/>
    </row>
    <row r="15124" spans="11:22" x14ac:dyDescent="0.25">
      <c r="K15124" s="36"/>
      <c r="L15124" s="37"/>
      <c r="M15124" s="37"/>
      <c r="N15124" s="37"/>
      <c r="O15124" s="37"/>
      <c r="P15124" s="36"/>
      <c r="S15124" s="36"/>
      <c r="T15124" s="36"/>
      <c r="U15124" s="36"/>
      <c r="V15124" s="36"/>
    </row>
    <row r="15125" spans="11:22" x14ac:dyDescent="0.25">
      <c r="K15125" s="36"/>
      <c r="L15125" s="37"/>
      <c r="M15125" s="37"/>
      <c r="N15125" s="37"/>
      <c r="O15125" s="37"/>
      <c r="P15125" s="36"/>
      <c r="S15125" s="36"/>
      <c r="T15125" s="36"/>
      <c r="U15125" s="36"/>
      <c r="V15125" s="36"/>
    </row>
    <row r="15126" spans="11:22" x14ac:dyDescent="0.25">
      <c r="K15126" s="36"/>
      <c r="L15126" s="37"/>
      <c r="M15126" s="37"/>
      <c r="N15126" s="37"/>
      <c r="O15126" s="37"/>
      <c r="P15126" s="36"/>
      <c r="S15126" s="36"/>
      <c r="T15126" s="36"/>
      <c r="U15126" s="36"/>
      <c r="V15126" s="36"/>
    </row>
    <row r="15127" spans="11:22" x14ac:dyDescent="0.25">
      <c r="K15127" s="36"/>
      <c r="L15127" s="37"/>
      <c r="M15127" s="37"/>
      <c r="N15127" s="37"/>
      <c r="O15127" s="37"/>
      <c r="P15127" s="36"/>
      <c r="S15127" s="36"/>
      <c r="T15127" s="36"/>
      <c r="U15127" s="36"/>
      <c r="V15127" s="36"/>
    </row>
    <row r="15128" spans="11:22" x14ac:dyDescent="0.25">
      <c r="K15128" s="36"/>
      <c r="L15128" s="37"/>
      <c r="M15128" s="37"/>
      <c r="N15128" s="37"/>
      <c r="O15128" s="37"/>
      <c r="P15128" s="36"/>
      <c r="S15128" s="36"/>
      <c r="T15128" s="36"/>
      <c r="U15128" s="36"/>
      <c r="V15128" s="36"/>
    </row>
    <row r="15129" spans="11:22" x14ac:dyDescent="0.25">
      <c r="K15129" s="36"/>
      <c r="L15129" s="37"/>
      <c r="M15129" s="37"/>
      <c r="N15129" s="37"/>
      <c r="O15129" s="37"/>
      <c r="P15129" s="36"/>
      <c r="S15129" s="36"/>
      <c r="T15129" s="36"/>
      <c r="U15129" s="36"/>
      <c r="V15129" s="36"/>
    </row>
    <row r="15130" spans="11:22" x14ac:dyDescent="0.25">
      <c r="K15130" s="36"/>
      <c r="L15130" s="37"/>
      <c r="M15130" s="37"/>
      <c r="N15130" s="37"/>
      <c r="O15130" s="37"/>
      <c r="P15130" s="36"/>
      <c r="S15130" s="36"/>
      <c r="T15130" s="36"/>
      <c r="U15130" s="36"/>
      <c r="V15130" s="36"/>
    </row>
    <row r="15131" spans="11:22" x14ac:dyDescent="0.25">
      <c r="K15131" s="36"/>
      <c r="L15131" s="37"/>
      <c r="M15131" s="37"/>
      <c r="N15131" s="37"/>
      <c r="O15131" s="37"/>
      <c r="P15131" s="36"/>
      <c r="S15131" s="36"/>
      <c r="T15131" s="36"/>
      <c r="U15131" s="36"/>
      <c r="V15131" s="36"/>
    </row>
    <row r="15132" spans="11:22" x14ac:dyDescent="0.25">
      <c r="K15132" s="36"/>
      <c r="L15132" s="37"/>
      <c r="M15132" s="37"/>
      <c r="N15132" s="37"/>
      <c r="O15132" s="37"/>
      <c r="P15132" s="36"/>
      <c r="S15132" s="36"/>
      <c r="T15132" s="36"/>
      <c r="U15132" s="36"/>
      <c r="V15132" s="36"/>
    </row>
    <row r="15133" spans="11:22" x14ac:dyDescent="0.25">
      <c r="K15133" s="36"/>
      <c r="L15133" s="37"/>
      <c r="M15133" s="37"/>
      <c r="N15133" s="37"/>
      <c r="O15133" s="37"/>
      <c r="P15133" s="36"/>
      <c r="S15133" s="36"/>
      <c r="T15133" s="36"/>
      <c r="U15133" s="36"/>
      <c r="V15133" s="36"/>
    </row>
    <row r="15134" spans="11:22" x14ac:dyDescent="0.25">
      <c r="K15134" s="36"/>
      <c r="L15134" s="37"/>
      <c r="M15134" s="37"/>
      <c r="N15134" s="37"/>
      <c r="O15134" s="37"/>
      <c r="P15134" s="36"/>
      <c r="S15134" s="36"/>
      <c r="T15134" s="36"/>
      <c r="U15134" s="36"/>
      <c r="V15134" s="36"/>
    </row>
    <row r="15135" spans="11:22" x14ac:dyDescent="0.25">
      <c r="K15135" s="36"/>
      <c r="L15135" s="37"/>
      <c r="M15135" s="37"/>
      <c r="N15135" s="37"/>
      <c r="O15135" s="37"/>
      <c r="P15135" s="36"/>
      <c r="S15135" s="36"/>
      <c r="T15135" s="36"/>
      <c r="U15135" s="36"/>
      <c r="V15135" s="36"/>
    </row>
    <row r="15136" spans="11:22" x14ac:dyDescent="0.25">
      <c r="K15136" s="36"/>
      <c r="L15136" s="37"/>
      <c r="M15136" s="37"/>
      <c r="N15136" s="37"/>
      <c r="O15136" s="37"/>
      <c r="P15136" s="36"/>
      <c r="S15136" s="36"/>
      <c r="T15136" s="36"/>
      <c r="U15136" s="36"/>
      <c r="V15136" s="36"/>
    </row>
    <row r="15137" spans="11:22" x14ac:dyDescent="0.25">
      <c r="K15137" s="36"/>
      <c r="L15137" s="37"/>
      <c r="M15137" s="37"/>
      <c r="N15137" s="37"/>
      <c r="O15137" s="37"/>
      <c r="P15137" s="36"/>
      <c r="S15137" s="36"/>
      <c r="T15137" s="36"/>
      <c r="U15137" s="36"/>
      <c r="V15137" s="36"/>
    </row>
    <row r="15138" spans="11:22" x14ac:dyDescent="0.25">
      <c r="K15138" s="36"/>
      <c r="L15138" s="37"/>
      <c r="M15138" s="37"/>
      <c r="N15138" s="37"/>
      <c r="O15138" s="37"/>
      <c r="P15138" s="36"/>
      <c r="S15138" s="36"/>
      <c r="T15138" s="36"/>
      <c r="U15138" s="36"/>
      <c r="V15138" s="36"/>
    </row>
    <row r="15139" spans="11:22" x14ac:dyDescent="0.25">
      <c r="K15139" s="36"/>
      <c r="L15139" s="37"/>
      <c r="M15139" s="37"/>
      <c r="N15139" s="37"/>
      <c r="O15139" s="37"/>
      <c r="P15139" s="36"/>
      <c r="S15139" s="36"/>
      <c r="T15139" s="36"/>
      <c r="U15139" s="36"/>
      <c r="V15139" s="36"/>
    </row>
    <row r="15140" spans="11:22" x14ac:dyDescent="0.25">
      <c r="K15140" s="36"/>
      <c r="L15140" s="37"/>
      <c r="M15140" s="37"/>
      <c r="N15140" s="37"/>
      <c r="O15140" s="37"/>
      <c r="P15140" s="36"/>
      <c r="S15140" s="36"/>
      <c r="T15140" s="36"/>
      <c r="U15140" s="36"/>
      <c r="V15140" s="36"/>
    </row>
    <row r="15141" spans="11:22" x14ac:dyDescent="0.25">
      <c r="K15141" s="36"/>
      <c r="L15141" s="37"/>
      <c r="M15141" s="37"/>
      <c r="N15141" s="37"/>
      <c r="O15141" s="37"/>
      <c r="P15141" s="36"/>
      <c r="S15141" s="36"/>
      <c r="T15141" s="36"/>
      <c r="U15141" s="36"/>
      <c r="V15141" s="36"/>
    </row>
    <row r="15142" spans="11:22" x14ac:dyDescent="0.25">
      <c r="K15142" s="36"/>
      <c r="L15142" s="37"/>
      <c r="M15142" s="37"/>
      <c r="N15142" s="37"/>
      <c r="O15142" s="37"/>
      <c r="P15142" s="36"/>
      <c r="S15142" s="36"/>
      <c r="T15142" s="36"/>
      <c r="U15142" s="36"/>
      <c r="V15142" s="36"/>
    </row>
    <row r="15143" spans="11:22" x14ac:dyDescent="0.25">
      <c r="K15143" s="36"/>
      <c r="L15143" s="37"/>
      <c r="M15143" s="37"/>
      <c r="N15143" s="37"/>
      <c r="O15143" s="37"/>
      <c r="P15143" s="36"/>
      <c r="S15143" s="36"/>
      <c r="T15143" s="36"/>
      <c r="U15143" s="36"/>
      <c r="V15143" s="36"/>
    </row>
    <row r="15144" spans="11:22" x14ac:dyDescent="0.25">
      <c r="K15144" s="36"/>
      <c r="L15144" s="37"/>
      <c r="M15144" s="37"/>
      <c r="N15144" s="37"/>
      <c r="O15144" s="37"/>
      <c r="P15144" s="36"/>
      <c r="S15144" s="36"/>
      <c r="T15144" s="36"/>
      <c r="U15144" s="36"/>
      <c r="V15144" s="36"/>
    </row>
    <row r="15145" spans="11:22" x14ac:dyDescent="0.25">
      <c r="K15145" s="36"/>
      <c r="L15145" s="37"/>
      <c r="M15145" s="37"/>
      <c r="N15145" s="37"/>
      <c r="O15145" s="37"/>
      <c r="P15145" s="36"/>
      <c r="S15145" s="36"/>
      <c r="T15145" s="36"/>
      <c r="U15145" s="36"/>
      <c r="V15145" s="36"/>
    </row>
    <row r="15146" spans="11:22" x14ac:dyDescent="0.25">
      <c r="K15146" s="36"/>
      <c r="L15146" s="37"/>
      <c r="M15146" s="37"/>
      <c r="N15146" s="37"/>
      <c r="O15146" s="37"/>
      <c r="P15146" s="36"/>
      <c r="S15146" s="36"/>
      <c r="T15146" s="36"/>
      <c r="U15146" s="36"/>
      <c r="V15146" s="36"/>
    </row>
    <row r="15147" spans="11:22" x14ac:dyDescent="0.25">
      <c r="K15147" s="36"/>
      <c r="L15147" s="37"/>
      <c r="M15147" s="37"/>
      <c r="N15147" s="37"/>
      <c r="O15147" s="37"/>
      <c r="P15147" s="36"/>
      <c r="S15147" s="36"/>
      <c r="T15147" s="36"/>
      <c r="U15147" s="36"/>
      <c r="V15147" s="36"/>
    </row>
    <row r="15148" spans="11:22" x14ac:dyDescent="0.25">
      <c r="K15148" s="36"/>
      <c r="L15148" s="37"/>
      <c r="M15148" s="37"/>
      <c r="N15148" s="37"/>
      <c r="O15148" s="37"/>
      <c r="P15148" s="36"/>
      <c r="S15148" s="36"/>
      <c r="T15148" s="36"/>
      <c r="U15148" s="36"/>
      <c r="V15148" s="36"/>
    </row>
    <row r="15149" spans="11:22" x14ac:dyDescent="0.25">
      <c r="K15149" s="36"/>
      <c r="L15149" s="37"/>
      <c r="M15149" s="37"/>
      <c r="N15149" s="37"/>
      <c r="O15149" s="37"/>
      <c r="P15149" s="36"/>
      <c r="S15149" s="36"/>
      <c r="T15149" s="36"/>
      <c r="U15149" s="36"/>
      <c r="V15149" s="36"/>
    </row>
    <row r="15150" spans="11:22" x14ac:dyDescent="0.25">
      <c r="K15150" s="36"/>
      <c r="L15150" s="37"/>
      <c r="M15150" s="37"/>
      <c r="N15150" s="37"/>
      <c r="O15150" s="37"/>
      <c r="P15150" s="36"/>
      <c r="S15150" s="36"/>
      <c r="T15150" s="36"/>
      <c r="U15150" s="36"/>
      <c r="V15150" s="36"/>
    </row>
    <row r="15151" spans="11:22" x14ac:dyDescent="0.25">
      <c r="K15151" s="36"/>
      <c r="L15151" s="37"/>
      <c r="M15151" s="37"/>
      <c r="N15151" s="37"/>
      <c r="O15151" s="37"/>
      <c r="P15151" s="36"/>
      <c r="S15151" s="36"/>
      <c r="T15151" s="36"/>
      <c r="U15151" s="36"/>
      <c r="V15151" s="36"/>
    </row>
    <row r="15152" spans="11:22" x14ac:dyDescent="0.25">
      <c r="K15152" s="36"/>
      <c r="L15152" s="37"/>
      <c r="M15152" s="37"/>
      <c r="N15152" s="37"/>
      <c r="O15152" s="37"/>
      <c r="P15152" s="36"/>
      <c r="S15152" s="36"/>
      <c r="T15152" s="36"/>
      <c r="U15152" s="36"/>
      <c r="V15152" s="36"/>
    </row>
    <row r="15153" spans="11:22" x14ac:dyDescent="0.25">
      <c r="K15153" s="36"/>
      <c r="L15153" s="37"/>
      <c r="M15153" s="37"/>
      <c r="N15153" s="37"/>
      <c r="O15153" s="37"/>
      <c r="P15153" s="36"/>
      <c r="S15153" s="36"/>
      <c r="T15153" s="36"/>
      <c r="U15153" s="36"/>
      <c r="V15153" s="36"/>
    </row>
    <row r="15154" spans="11:22" x14ac:dyDescent="0.25">
      <c r="K15154" s="36"/>
      <c r="L15154" s="37"/>
      <c r="M15154" s="37"/>
      <c r="N15154" s="37"/>
      <c r="O15154" s="37"/>
      <c r="P15154" s="36"/>
      <c r="S15154" s="36"/>
      <c r="T15154" s="36"/>
      <c r="U15154" s="36"/>
      <c r="V15154" s="36"/>
    </row>
    <row r="15155" spans="11:22" x14ac:dyDescent="0.25">
      <c r="K15155" s="36"/>
      <c r="L15155" s="37"/>
      <c r="M15155" s="37"/>
      <c r="N15155" s="37"/>
      <c r="O15155" s="37"/>
      <c r="P15155" s="36"/>
      <c r="S15155" s="36"/>
      <c r="T15155" s="36"/>
      <c r="U15155" s="36"/>
      <c r="V15155" s="36"/>
    </row>
    <row r="15156" spans="11:22" x14ac:dyDescent="0.25">
      <c r="K15156" s="36"/>
      <c r="L15156" s="37"/>
      <c r="M15156" s="37"/>
      <c r="N15156" s="37"/>
      <c r="O15156" s="37"/>
      <c r="P15156" s="36"/>
      <c r="S15156" s="36"/>
      <c r="T15156" s="36"/>
      <c r="U15156" s="36"/>
      <c r="V15156" s="36"/>
    </row>
    <row r="15157" spans="11:22" x14ac:dyDescent="0.25">
      <c r="K15157" s="36"/>
      <c r="L15157" s="37"/>
      <c r="M15157" s="37"/>
      <c r="N15157" s="37"/>
      <c r="O15157" s="37"/>
      <c r="P15157" s="36"/>
      <c r="S15157" s="36"/>
      <c r="T15157" s="36"/>
      <c r="U15157" s="36"/>
      <c r="V15157" s="36"/>
    </row>
    <row r="15158" spans="11:22" x14ac:dyDescent="0.25">
      <c r="K15158" s="36"/>
      <c r="L15158" s="37"/>
      <c r="M15158" s="37"/>
      <c r="N15158" s="37"/>
      <c r="O15158" s="37"/>
      <c r="P15158" s="36"/>
      <c r="S15158" s="36"/>
      <c r="T15158" s="36"/>
      <c r="U15158" s="36"/>
      <c r="V15158" s="36"/>
    </row>
    <row r="15159" spans="11:22" x14ac:dyDescent="0.25">
      <c r="K15159" s="36"/>
      <c r="L15159" s="37"/>
      <c r="M15159" s="37"/>
      <c r="N15159" s="37"/>
      <c r="O15159" s="37"/>
      <c r="P15159" s="36"/>
      <c r="S15159" s="36"/>
      <c r="T15159" s="36"/>
      <c r="U15159" s="36"/>
      <c r="V15159" s="36"/>
    </row>
    <row r="15160" spans="11:22" x14ac:dyDescent="0.25">
      <c r="K15160" s="36"/>
      <c r="L15160" s="37"/>
      <c r="M15160" s="37"/>
      <c r="N15160" s="37"/>
      <c r="O15160" s="37"/>
      <c r="P15160" s="36"/>
      <c r="S15160" s="36"/>
      <c r="T15160" s="36"/>
      <c r="U15160" s="36"/>
      <c r="V15160" s="36"/>
    </row>
    <row r="15161" spans="11:22" x14ac:dyDescent="0.25">
      <c r="K15161" s="36"/>
      <c r="L15161" s="37"/>
      <c r="M15161" s="37"/>
      <c r="N15161" s="37"/>
      <c r="O15161" s="37"/>
      <c r="P15161" s="36"/>
      <c r="S15161" s="36"/>
      <c r="T15161" s="36"/>
      <c r="U15161" s="36"/>
      <c r="V15161" s="36"/>
    </row>
    <row r="15162" spans="11:22" x14ac:dyDescent="0.25">
      <c r="K15162" s="36"/>
      <c r="L15162" s="37"/>
      <c r="M15162" s="37"/>
      <c r="N15162" s="37"/>
      <c r="O15162" s="37"/>
      <c r="P15162" s="36"/>
      <c r="S15162" s="36"/>
      <c r="T15162" s="36"/>
      <c r="U15162" s="36"/>
      <c r="V15162" s="36"/>
    </row>
    <row r="15163" spans="11:22" x14ac:dyDescent="0.25">
      <c r="K15163" s="36"/>
      <c r="L15163" s="37"/>
      <c r="M15163" s="37"/>
      <c r="N15163" s="37"/>
      <c r="O15163" s="37"/>
      <c r="P15163" s="36"/>
      <c r="S15163" s="36"/>
      <c r="T15163" s="36"/>
      <c r="U15163" s="36"/>
      <c r="V15163" s="36"/>
    </row>
    <row r="15164" spans="11:22" x14ac:dyDescent="0.25">
      <c r="K15164" s="36"/>
      <c r="L15164" s="37"/>
      <c r="M15164" s="37"/>
      <c r="N15164" s="37"/>
      <c r="O15164" s="37"/>
      <c r="P15164" s="36"/>
      <c r="S15164" s="36"/>
      <c r="T15164" s="36"/>
      <c r="U15164" s="36"/>
      <c r="V15164" s="36"/>
    </row>
    <row r="15165" spans="11:22" x14ac:dyDescent="0.25">
      <c r="K15165" s="36"/>
      <c r="L15165" s="37"/>
      <c r="M15165" s="37"/>
      <c r="N15165" s="37"/>
      <c r="O15165" s="37"/>
      <c r="P15165" s="36"/>
      <c r="S15165" s="36"/>
      <c r="T15165" s="36"/>
      <c r="U15165" s="36"/>
      <c r="V15165" s="36"/>
    </row>
    <row r="15166" spans="11:22" x14ac:dyDescent="0.25">
      <c r="K15166" s="36"/>
      <c r="L15166" s="37"/>
      <c r="M15166" s="37"/>
      <c r="N15166" s="37"/>
      <c r="O15166" s="37"/>
      <c r="P15166" s="36"/>
      <c r="S15166" s="36"/>
      <c r="T15166" s="36"/>
      <c r="U15166" s="36"/>
      <c r="V15166" s="36"/>
    </row>
    <row r="15167" spans="11:22" x14ac:dyDescent="0.25">
      <c r="K15167" s="36"/>
      <c r="L15167" s="37"/>
      <c r="M15167" s="37"/>
      <c r="N15167" s="37"/>
      <c r="O15167" s="37"/>
      <c r="P15167" s="36"/>
      <c r="S15167" s="36"/>
      <c r="T15167" s="36"/>
      <c r="U15167" s="36"/>
      <c r="V15167" s="36"/>
    </row>
    <row r="15168" spans="11:22" x14ac:dyDescent="0.25">
      <c r="K15168" s="36"/>
      <c r="L15168" s="37"/>
      <c r="M15168" s="37"/>
      <c r="N15168" s="37"/>
      <c r="O15168" s="37"/>
      <c r="P15168" s="36"/>
      <c r="S15168" s="36"/>
      <c r="T15168" s="36"/>
      <c r="U15168" s="36"/>
      <c r="V15168" s="36"/>
    </row>
    <row r="15169" spans="11:22" x14ac:dyDescent="0.25">
      <c r="K15169" s="36"/>
      <c r="L15169" s="37"/>
      <c r="M15169" s="37"/>
      <c r="N15169" s="37"/>
      <c r="O15169" s="37"/>
      <c r="P15169" s="36"/>
      <c r="S15169" s="36"/>
      <c r="T15169" s="36"/>
      <c r="U15169" s="36"/>
      <c r="V15169" s="36"/>
    </row>
    <row r="15170" spans="11:22" x14ac:dyDescent="0.25">
      <c r="K15170" s="36"/>
      <c r="L15170" s="37"/>
      <c r="M15170" s="37"/>
      <c r="N15170" s="37"/>
      <c r="O15170" s="37"/>
      <c r="P15170" s="36"/>
      <c r="S15170" s="36"/>
      <c r="T15170" s="36"/>
      <c r="U15170" s="36"/>
      <c r="V15170" s="36"/>
    </row>
    <row r="15171" spans="11:22" x14ac:dyDescent="0.25">
      <c r="K15171" s="36"/>
      <c r="L15171" s="37"/>
      <c r="M15171" s="37"/>
      <c r="N15171" s="37"/>
      <c r="O15171" s="37"/>
      <c r="P15171" s="36"/>
      <c r="S15171" s="36"/>
      <c r="T15171" s="36"/>
      <c r="U15171" s="36"/>
      <c r="V15171" s="36"/>
    </row>
    <row r="15172" spans="11:22" x14ac:dyDescent="0.25">
      <c r="K15172" s="36"/>
      <c r="L15172" s="37"/>
      <c r="M15172" s="37"/>
      <c r="N15172" s="37"/>
      <c r="O15172" s="37"/>
      <c r="P15172" s="36"/>
      <c r="S15172" s="36"/>
      <c r="T15172" s="36"/>
      <c r="U15172" s="36"/>
      <c r="V15172" s="36"/>
    </row>
    <row r="15173" spans="11:22" x14ac:dyDescent="0.25">
      <c r="K15173" s="36"/>
      <c r="L15173" s="37"/>
      <c r="M15173" s="37"/>
      <c r="N15173" s="37"/>
      <c r="O15173" s="37"/>
      <c r="P15173" s="36"/>
      <c r="S15173" s="36"/>
      <c r="T15173" s="36"/>
      <c r="U15173" s="36"/>
      <c r="V15173" s="36"/>
    </row>
    <row r="15174" spans="11:22" x14ac:dyDescent="0.25">
      <c r="K15174" s="36"/>
      <c r="L15174" s="37"/>
      <c r="M15174" s="37"/>
      <c r="N15174" s="37"/>
      <c r="O15174" s="37"/>
      <c r="P15174" s="36"/>
      <c r="S15174" s="36"/>
      <c r="T15174" s="36"/>
      <c r="U15174" s="36"/>
      <c r="V15174" s="36"/>
    </row>
    <row r="15175" spans="11:22" x14ac:dyDescent="0.25">
      <c r="K15175" s="36"/>
      <c r="L15175" s="37"/>
      <c r="M15175" s="37"/>
      <c r="N15175" s="37"/>
      <c r="O15175" s="37"/>
      <c r="P15175" s="36"/>
      <c r="S15175" s="36"/>
      <c r="T15175" s="36"/>
      <c r="U15175" s="36"/>
      <c r="V15175" s="36"/>
    </row>
    <row r="15176" spans="11:22" x14ac:dyDescent="0.25">
      <c r="K15176" s="36"/>
      <c r="L15176" s="37"/>
      <c r="M15176" s="37"/>
      <c r="N15176" s="37"/>
      <c r="O15176" s="37"/>
      <c r="P15176" s="36"/>
      <c r="S15176" s="36"/>
      <c r="T15176" s="36"/>
      <c r="U15176" s="36"/>
      <c r="V15176" s="36"/>
    </row>
    <row r="15177" spans="11:22" x14ac:dyDescent="0.25">
      <c r="K15177" s="36"/>
      <c r="L15177" s="37"/>
      <c r="M15177" s="37"/>
      <c r="N15177" s="37"/>
      <c r="O15177" s="37"/>
      <c r="P15177" s="36"/>
      <c r="S15177" s="36"/>
      <c r="T15177" s="36"/>
      <c r="U15177" s="36"/>
      <c r="V15177" s="36"/>
    </row>
    <row r="15178" spans="11:22" x14ac:dyDescent="0.25">
      <c r="K15178" s="36"/>
      <c r="L15178" s="37"/>
      <c r="M15178" s="37"/>
      <c r="N15178" s="37"/>
      <c r="O15178" s="37"/>
      <c r="P15178" s="36"/>
      <c r="S15178" s="36"/>
      <c r="T15178" s="36"/>
      <c r="U15178" s="36"/>
      <c r="V15178" s="36"/>
    </row>
    <row r="15179" spans="11:22" x14ac:dyDescent="0.25">
      <c r="K15179" s="36"/>
      <c r="L15179" s="37"/>
      <c r="M15179" s="37"/>
      <c r="N15179" s="37"/>
      <c r="O15179" s="37"/>
      <c r="P15179" s="36"/>
      <c r="S15179" s="36"/>
      <c r="T15179" s="36"/>
      <c r="U15179" s="36"/>
      <c r="V15179" s="36"/>
    </row>
    <row r="15180" spans="11:22" x14ac:dyDescent="0.25">
      <c r="K15180" s="36"/>
      <c r="L15180" s="37"/>
      <c r="M15180" s="37"/>
      <c r="N15180" s="37"/>
      <c r="O15180" s="37"/>
      <c r="P15180" s="36"/>
      <c r="S15180" s="36"/>
      <c r="T15180" s="36"/>
      <c r="U15180" s="36"/>
      <c r="V15180" s="36"/>
    </row>
    <row r="15181" spans="11:22" x14ac:dyDescent="0.25">
      <c r="K15181" s="36"/>
      <c r="L15181" s="37"/>
      <c r="M15181" s="37"/>
      <c r="N15181" s="37"/>
      <c r="O15181" s="37"/>
      <c r="P15181" s="36"/>
      <c r="S15181" s="36"/>
      <c r="T15181" s="36"/>
      <c r="U15181" s="36"/>
      <c r="V15181" s="36"/>
    </row>
    <row r="15182" spans="11:22" x14ac:dyDescent="0.25">
      <c r="K15182" s="36"/>
      <c r="L15182" s="37"/>
      <c r="M15182" s="37"/>
      <c r="N15182" s="37"/>
      <c r="O15182" s="37"/>
      <c r="P15182" s="36"/>
      <c r="S15182" s="36"/>
      <c r="T15182" s="36"/>
      <c r="U15182" s="36"/>
      <c r="V15182" s="36"/>
    </row>
    <row r="15183" spans="11:22" x14ac:dyDescent="0.25">
      <c r="K15183" s="36"/>
      <c r="L15183" s="37"/>
      <c r="M15183" s="37"/>
      <c r="N15183" s="37"/>
      <c r="O15183" s="37"/>
      <c r="P15183" s="36"/>
      <c r="S15183" s="36"/>
      <c r="T15183" s="36"/>
      <c r="U15183" s="36"/>
      <c r="V15183" s="36"/>
    </row>
    <row r="15184" spans="11:22" x14ac:dyDescent="0.25">
      <c r="K15184" s="36"/>
      <c r="L15184" s="37"/>
      <c r="M15184" s="37"/>
      <c r="N15184" s="37"/>
      <c r="O15184" s="37"/>
      <c r="P15184" s="36"/>
      <c r="S15184" s="36"/>
      <c r="T15184" s="36"/>
      <c r="U15184" s="36"/>
      <c r="V15184" s="36"/>
    </row>
    <row r="15185" spans="11:22" x14ac:dyDescent="0.25">
      <c r="K15185" s="36"/>
      <c r="L15185" s="37"/>
      <c r="M15185" s="37"/>
      <c r="N15185" s="37"/>
      <c r="O15185" s="37"/>
      <c r="P15185" s="36"/>
      <c r="S15185" s="36"/>
      <c r="T15185" s="36"/>
      <c r="U15185" s="36"/>
      <c r="V15185" s="36"/>
    </row>
    <row r="15186" spans="11:22" x14ac:dyDescent="0.25">
      <c r="K15186" s="36"/>
      <c r="L15186" s="37"/>
      <c r="M15186" s="37"/>
      <c r="N15186" s="37"/>
      <c r="O15186" s="37"/>
      <c r="P15186" s="36"/>
      <c r="S15186" s="36"/>
      <c r="T15186" s="36"/>
      <c r="U15186" s="36"/>
      <c r="V15186" s="36"/>
    </row>
    <row r="15187" spans="11:22" x14ac:dyDescent="0.25">
      <c r="K15187" s="36"/>
      <c r="L15187" s="37"/>
      <c r="M15187" s="37"/>
      <c r="N15187" s="37"/>
      <c r="O15187" s="37"/>
      <c r="P15187" s="36"/>
      <c r="S15187" s="36"/>
      <c r="T15187" s="36"/>
      <c r="U15187" s="36"/>
      <c r="V15187" s="36"/>
    </row>
    <row r="15188" spans="11:22" x14ac:dyDescent="0.25">
      <c r="K15188" s="36"/>
      <c r="L15188" s="37"/>
      <c r="M15188" s="37"/>
      <c r="N15188" s="37"/>
      <c r="O15188" s="37"/>
      <c r="P15188" s="36"/>
      <c r="S15188" s="36"/>
      <c r="T15188" s="36"/>
      <c r="U15188" s="36"/>
      <c r="V15188" s="36"/>
    </row>
    <row r="15189" spans="11:22" x14ac:dyDescent="0.25">
      <c r="K15189" s="36"/>
      <c r="L15189" s="37"/>
      <c r="M15189" s="37"/>
      <c r="N15189" s="37"/>
      <c r="O15189" s="37"/>
      <c r="P15189" s="36"/>
      <c r="S15189" s="36"/>
      <c r="T15189" s="36"/>
      <c r="U15189" s="36"/>
      <c r="V15189" s="36"/>
    </row>
    <row r="15190" spans="11:22" x14ac:dyDescent="0.25">
      <c r="K15190" s="36"/>
      <c r="L15190" s="37"/>
      <c r="M15190" s="37"/>
      <c r="N15190" s="37"/>
      <c r="O15190" s="37"/>
      <c r="P15190" s="36"/>
      <c r="S15190" s="36"/>
      <c r="T15190" s="36"/>
      <c r="U15190" s="36"/>
      <c r="V15190" s="36"/>
    </row>
    <row r="15191" spans="11:22" x14ac:dyDescent="0.25">
      <c r="K15191" s="36"/>
      <c r="L15191" s="37"/>
      <c r="M15191" s="37"/>
      <c r="N15191" s="37"/>
      <c r="O15191" s="37"/>
      <c r="P15191" s="36"/>
      <c r="S15191" s="36"/>
      <c r="T15191" s="36"/>
      <c r="U15191" s="36"/>
      <c r="V15191" s="36"/>
    </row>
    <row r="15192" spans="11:22" x14ac:dyDescent="0.25">
      <c r="K15192" s="36"/>
      <c r="L15192" s="37"/>
      <c r="M15192" s="37"/>
      <c r="N15192" s="37"/>
      <c r="O15192" s="37"/>
      <c r="P15192" s="36"/>
      <c r="S15192" s="36"/>
      <c r="T15192" s="36"/>
      <c r="U15192" s="36"/>
      <c r="V15192" s="36"/>
    </row>
    <row r="15193" spans="11:22" x14ac:dyDescent="0.25">
      <c r="K15193" s="36"/>
      <c r="L15193" s="37"/>
      <c r="M15193" s="37"/>
      <c r="N15193" s="37"/>
      <c r="O15193" s="37"/>
      <c r="P15193" s="36"/>
      <c r="S15193" s="36"/>
      <c r="T15193" s="36"/>
      <c r="U15193" s="36"/>
      <c r="V15193" s="36"/>
    </row>
    <row r="15194" spans="11:22" x14ac:dyDescent="0.25">
      <c r="K15194" s="36"/>
      <c r="L15194" s="37"/>
      <c r="M15194" s="37"/>
      <c r="N15194" s="37"/>
      <c r="O15194" s="37"/>
      <c r="P15194" s="36"/>
      <c r="S15194" s="36"/>
      <c r="T15194" s="36"/>
      <c r="U15194" s="36"/>
      <c r="V15194" s="36"/>
    </row>
    <row r="15195" spans="11:22" x14ac:dyDescent="0.25">
      <c r="K15195" s="36"/>
      <c r="L15195" s="37"/>
      <c r="M15195" s="37"/>
      <c r="N15195" s="37"/>
      <c r="O15195" s="37"/>
      <c r="P15195" s="36"/>
      <c r="S15195" s="36"/>
      <c r="T15195" s="36"/>
      <c r="U15195" s="36"/>
      <c r="V15195" s="36"/>
    </row>
    <row r="15196" spans="11:22" x14ac:dyDescent="0.25">
      <c r="K15196" s="36"/>
      <c r="L15196" s="37"/>
      <c r="M15196" s="37"/>
      <c r="N15196" s="37"/>
      <c r="O15196" s="37"/>
      <c r="P15196" s="36"/>
      <c r="S15196" s="36"/>
      <c r="T15196" s="36"/>
      <c r="U15196" s="36"/>
      <c r="V15196" s="36"/>
    </row>
    <row r="15197" spans="11:22" x14ac:dyDescent="0.25">
      <c r="K15197" s="36"/>
      <c r="L15197" s="37"/>
      <c r="M15197" s="37"/>
      <c r="N15197" s="37"/>
      <c r="O15197" s="37"/>
      <c r="P15197" s="36"/>
      <c r="S15197" s="36"/>
      <c r="T15197" s="36"/>
      <c r="U15197" s="36"/>
      <c r="V15197" s="36"/>
    </row>
    <row r="15198" spans="11:22" x14ac:dyDescent="0.25">
      <c r="K15198" s="36"/>
      <c r="L15198" s="37"/>
      <c r="M15198" s="37"/>
      <c r="N15198" s="37"/>
      <c r="O15198" s="37"/>
      <c r="P15198" s="36"/>
      <c r="S15198" s="36"/>
      <c r="T15198" s="36"/>
      <c r="U15198" s="36"/>
      <c r="V15198" s="36"/>
    </row>
    <row r="15199" spans="11:22" x14ac:dyDescent="0.25">
      <c r="K15199" s="36"/>
      <c r="L15199" s="37"/>
      <c r="M15199" s="37"/>
      <c r="N15199" s="37"/>
      <c r="O15199" s="37"/>
      <c r="P15199" s="36"/>
      <c r="S15199" s="36"/>
      <c r="T15199" s="36"/>
      <c r="U15199" s="36"/>
      <c r="V15199" s="36"/>
    </row>
    <row r="15200" spans="11:22" x14ac:dyDescent="0.25">
      <c r="K15200" s="36"/>
      <c r="L15200" s="37"/>
      <c r="M15200" s="37"/>
      <c r="N15200" s="37"/>
      <c r="O15200" s="37"/>
      <c r="P15200" s="36"/>
      <c r="S15200" s="36"/>
      <c r="T15200" s="36"/>
      <c r="U15200" s="36"/>
      <c r="V15200" s="36"/>
    </row>
    <row r="15201" spans="11:22" x14ac:dyDescent="0.25">
      <c r="K15201" s="36"/>
      <c r="L15201" s="37"/>
      <c r="M15201" s="37"/>
      <c r="N15201" s="37"/>
      <c r="O15201" s="37"/>
      <c r="P15201" s="36"/>
      <c r="S15201" s="36"/>
      <c r="T15201" s="36"/>
      <c r="U15201" s="36"/>
      <c r="V15201" s="36"/>
    </row>
    <row r="15202" spans="11:22" x14ac:dyDescent="0.25">
      <c r="K15202" s="36"/>
      <c r="L15202" s="37"/>
      <c r="M15202" s="37"/>
      <c r="N15202" s="37"/>
      <c r="O15202" s="37"/>
      <c r="P15202" s="36"/>
      <c r="S15202" s="36"/>
      <c r="T15202" s="36"/>
      <c r="U15202" s="36"/>
      <c r="V15202" s="36"/>
    </row>
    <row r="15203" spans="11:22" x14ac:dyDescent="0.25">
      <c r="K15203" s="36"/>
      <c r="L15203" s="37"/>
      <c r="M15203" s="37"/>
      <c r="N15203" s="37"/>
      <c r="O15203" s="37"/>
      <c r="P15203" s="36"/>
      <c r="S15203" s="36"/>
      <c r="T15203" s="36"/>
      <c r="U15203" s="36"/>
      <c r="V15203" s="36"/>
    </row>
    <row r="15204" spans="11:22" x14ac:dyDescent="0.25">
      <c r="K15204" s="36"/>
      <c r="L15204" s="37"/>
      <c r="M15204" s="37"/>
      <c r="N15204" s="37"/>
      <c r="O15204" s="37"/>
      <c r="P15204" s="36"/>
      <c r="S15204" s="36"/>
      <c r="T15204" s="36"/>
      <c r="U15204" s="36"/>
      <c r="V15204" s="36"/>
    </row>
    <row r="15205" spans="11:22" x14ac:dyDescent="0.25">
      <c r="K15205" s="36"/>
      <c r="L15205" s="37"/>
      <c r="M15205" s="37"/>
      <c r="N15205" s="37"/>
      <c r="O15205" s="37"/>
      <c r="P15205" s="36"/>
      <c r="S15205" s="36"/>
      <c r="T15205" s="36"/>
      <c r="U15205" s="36"/>
      <c r="V15205" s="36"/>
    </row>
    <row r="15206" spans="11:22" x14ac:dyDescent="0.25">
      <c r="K15206" s="36"/>
      <c r="L15206" s="37"/>
      <c r="M15206" s="37"/>
      <c r="N15206" s="37"/>
      <c r="O15206" s="37"/>
      <c r="P15206" s="36"/>
      <c r="S15206" s="36"/>
      <c r="T15206" s="36"/>
      <c r="U15206" s="36"/>
      <c r="V15206" s="36"/>
    </row>
    <row r="15207" spans="11:22" x14ac:dyDescent="0.25">
      <c r="K15207" s="36"/>
      <c r="L15207" s="37"/>
      <c r="M15207" s="37"/>
      <c r="N15207" s="37"/>
      <c r="O15207" s="37"/>
      <c r="P15207" s="36"/>
      <c r="S15207" s="36"/>
      <c r="T15207" s="36"/>
      <c r="U15207" s="36"/>
      <c r="V15207" s="36"/>
    </row>
    <row r="15208" spans="11:22" x14ac:dyDescent="0.25">
      <c r="K15208" s="36"/>
      <c r="L15208" s="37"/>
      <c r="M15208" s="37"/>
      <c r="N15208" s="37"/>
      <c r="O15208" s="37"/>
      <c r="P15208" s="36"/>
      <c r="S15208" s="36"/>
      <c r="T15208" s="36"/>
      <c r="U15208" s="36"/>
      <c r="V15208" s="36"/>
    </row>
    <row r="15209" spans="11:22" x14ac:dyDescent="0.25">
      <c r="K15209" s="36"/>
      <c r="L15209" s="37"/>
      <c r="M15209" s="37"/>
      <c r="N15209" s="37"/>
      <c r="O15209" s="37"/>
      <c r="P15209" s="36"/>
      <c r="S15209" s="36"/>
      <c r="T15209" s="36"/>
      <c r="U15209" s="36"/>
      <c r="V15209" s="36"/>
    </row>
    <row r="15210" spans="11:22" x14ac:dyDescent="0.25">
      <c r="K15210" s="36"/>
      <c r="L15210" s="37"/>
      <c r="M15210" s="37"/>
      <c r="N15210" s="37"/>
      <c r="O15210" s="37"/>
      <c r="P15210" s="36"/>
      <c r="S15210" s="36"/>
      <c r="T15210" s="36"/>
      <c r="U15210" s="36"/>
      <c r="V15210" s="36"/>
    </row>
    <row r="15211" spans="11:22" x14ac:dyDescent="0.25">
      <c r="K15211" s="36"/>
      <c r="L15211" s="37"/>
      <c r="M15211" s="37"/>
      <c r="N15211" s="37"/>
      <c r="O15211" s="37"/>
      <c r="P15211" s="36"/>
      <c r="S15211" s="36"/>
      <c r="T15211" s="36"/>
      <c r="U15211" s="36"/>
      <c r="V15211" s="36"/>
    </row>
    <row r="15212" spans="11:22" x14ac:dyDescent="0.25">
      <c r="K15212" s="36"/>
      <c r="L15212" s="37"/>
      <c r="M15212" s="37"/>
      <c r="N15212" s="37"/>
      <c r="O15212" s="37"/>
      <c r="P15212" s="36"/>
      <c r="S15212" s="36"/>
      <c r="T15212" s="36"/>
      <c r="U15212" s="36"/>
      <c r="V15212" s="36"/>
    </row>
    <row r="15213" spans="11:22" x14ac:dyDescent="0.25">
      <c r="K15213" s="36"/>
      <c r="L15213" s="37"/>
      <c r="M15213" s="37"/>
      <c r="N15213" s="37"/>
      <c r="O15213" s="37"/>
      <c r="P15213" s="36"/>
      <c r="S15213" s="36"/>
      <c r="T15213" s="36"/>
      <c r="U15213" s="36"/>
      <c r="V15213" s="36"/>
    </row>
    <row r="15214" spans="11:22" x14ac:dyDescent="0.25">
      <c r="K15214" s="36"/>
      <c r="L15214" s="37"/>
      <c r="M15214" s="37"/>
      <c r="N15214" s="37"/>
      <c r="O15214" s="37"/>
      <c r="P15214" s="36"/>
      <c r="S15214" s="36"/>
      <c r="T15214" s="36"/>
      <c r="U15214" s="36"/>
      <c r="V15214" s="36"/>
    </row>
    <row r="15215" spans="11:22" x14ac:dyDescent="0.25">
      <c r="K15215" s="36"/>
      <c r="L15215" s="37"/>
      <c r="M15215" s="37"/>
      <c r="N15215" s="37"/>
      <c r="O15215" s="37"/>
      <c r="P15215" s="36"/>
      <c r="S15215" s="36"/>
      <c r="T15215" s="36"/>
      <c r="U15215" s="36"/>
      <c r="V15215" s="36"/>
    </row>
    <row r="15216" spans="11:22" x14ac:dyDescent="0.25">
      <c r="K15216" s="36"/>
      <c r="L15216" s="37"/>
      <c r="M15216" s="37"/>
      <c r="N15216" s="37"/>
      <c r="O15216" s="37"/>
      <c r="P15216" s="36"/>
      <c r="S15216" s="36"/>
      <c r="T15216" s="36"/>
      <c r="U15216" s="36"/>
      <c r="V15216" s="36"/>
    </row>
    <row r="15217" spans="11:22" x14ac:dyDescent="0.25">
      <c r="K15217" s="36"/>
      <c r="L15217" s="37"/>
      <c r="M15217" s="37"/>
      <c r="N15217" s="37"/>
      <c r="O15217" s="37"/>
      <c r="P15217" s="36"/>
      <c r="S15217" s="36"/>
      <c r="T15217" s="36"/>
      <c r="U15217" s="36"/>
      <c r="V15217" s="36"/>
    </row>
    <row r="15218" spans="11:22" x14ac:dyDescent="0.25">
      <c r="K15218" s="36"/>
      <c r="L15218" s="37"/>
      <c r="M15218" s="37"/>
      <c r="N15218" s="37"/>
      <c r="O15218" s="37"/>
      <c r="P15218" s="36"/>
      <c r="S15218" s="36"/>
      <c r="T15218" s="36"/>
      <c r="U15218" s="36"/>
      <c r="V15218" s="36"/>
    </row>
    <row r="15219" spans="11:22" x14ac:dyDescent="0.25">
      <c r="K15219" s="36"/>
      <c r="L15219" s="37"/>
      <c r="M15219" s="37"/>
      <c r="N15219" s="37"/>
      <c r="O15219" s="37"/>
      <c r="P15219" s="36"/>
      <c r="S15219" s="36"/>
      <c r="T15219" s="36"/>
      <c r="U15219" s="36"/>
      <c r="V15219" s="36"/>
    </row>
    <row r="15220" spans="11:22" x14ac:dyDescent="0.25">
      <c r="K15220" s="36"/>
      <c r="L15220" s="37"/>
      <c r="M15220" s="37"/>
      <c r="N15220" s="37"/>
      <c r="O15220" s="37"/>
      <c r="P15220" s="36"/>
      <c r="S15220" s="36"/>
      <c r="T15220" s="36"/>
      <c r="U15220" s="36"/>
      <c r="V15220" s="36"/>
    </row>
    <row r="15221" spans="11:22" x14ac:dyDescent="0.25">
      <c r="K15221" s="36"/>
      <c r="L15221" s="37"/>
      <c r="M15221" s="37"/>
      <c r="N15221" s="37"/>
      <c r="O15221" s="37"/>
      <c r="P15221" s="36"/>
      <c r="S15221" s="36"/>
      <c r="T15221" s="36"/>
      <c r="U15221" s="36"/>
      <c r="V15221" s="36"/>
    </row>
    <row r="15222" spans="11:22" x14ac:dyDescent="0.25">
      <c r="K15222" s="36"/>
      <c r="L15222" s="37"/>
      <c r="M15222" s="37"/>
      <c r="N15222" s="37"/>
      <c r="O15222" s="37"/>
      <c r="P15222" s="36"/>
      <c r="S15222" s="36"/>
      <c r="T15222" s="36"/>
      <c r="U15222" s="36"/>
      <c r="V15222" s="36"/>
    </row>
    <row r="15223" spans="11:22" x14ac:dyDescent="0.25">
      <c r="K15223" s="36"/>
      <c r="L15223" s="37"/>
      <c r="M15223" s="37"/>
      <c r="N15223" s="37"/>
      <c r="O15223" s="37"/>
      <c r="P15223" s="36"/>
      <c r="S15223" s="36"/>
      <c r="T15223" s="36"/>
      <c r="U15223" s="36"/>
      <c r="V15223" s="36"/>
    </row>
    <row r="15224" spans="11:22" x14ac:dyDescent="0.25">
      <c r="K15224" s="36"/>
      <c r="L15224" s="37"/>
      <c r="M15224" s="37"/>
      <c r="N15224" s="37"/>
      <c r="O15224" s="37"/>
      <c r="P15224" s="36"/>
      <c r="S15224" s="36"/>
      <c r="T15224" s="36"/>
      <c r="U15224" s="36"/>
      <c r="V15224" s="36"/>
    </row>
    <row r="15225" spans="11:22" x14ac:dyDescent="0.25">
      <c r="K15225" s="36"/>
      <c r="L15225" s="37"/>
      <c r="M15225" s="37"/>
      <c r="N15225" s="37"/>
      <c r="O15225" s="37"/>
      <c r="P15225" s="36"/>
      <c r="S15225" s="36"/>
      <c r="T15225" s="36"/>
      <c r="U15225" s="36"/>
      <c r="V15225" s="36"/>
    </row>
    <row r="15226" spans="11:22" x14ac:dyDescent="0.25">
      <c r="K15226" s="36"/>
      <c r="L15226" s="37"/>
      <c r="M15226" s="37"/>
      <c r="N15226" s="37"/>
      <c r="O15226" s="37"/>
      <c r="P15226" s="36"/>
      <c r="S15226" s="36"/>
      <c r="T15226" s="36"/>
      <c r="U15226" s="36"/>
      <c r="V15226" s="36"/>
    </row>
    <row r="15227" spans="11:22" x14ac:dyDescent="0.25">
      <c r="K15227" s="36"/>
      <c r="L15227" s="37"/>
      <c r="M15227" s="37"/>
      <c r="N15227" s="37"/>
      <c r="O15227" s="37"/>
      <c r="P15227" s="36"/>
      <c r="S15227" s="36"/>
      <c r="T15227" s="36"/>
      <c r="U15227" s="36"/>
      <c r="V15227" s="36"/>
    </row>
    <row r="15228" spans="11:22" x14ac:dyDescent="0.25">
      <c r="K15228" s="36"/>
      <c r="L15228" s="37"/>
      <c r="M15228" s="37"/>
      <c r="N15228" s="37"/>
      <c r="O15228" s="37"/>
      <c r="P15228" s="36"/>
      <c r="S15228" s="36"/>
      <c r="T15228" s="36"/>
      <c r="U15228" s="36"/>
      <c r="V15228" s="36"/>
    </row>
    <row r="15229" spans="11:22" x14ac:dyDescent="0.25">
      <c r="K15229" s="36"/>
      <c r="L15229" s="37"/>
      <c r="M15229" s="37"/>
      <c r="N15229" s="37"/>
      <c r="O15229" s="37"/>
      <c r="P15229" s="36"/>
      <c r="S15229" s="36"/>
      <c r="T15229" s="36"/>
      <c r="U15229" s="36"/>
      <c r="V15229" s="36"/>
    </row>
    <row r="15230" spans="11:22" x14ac:dyDescent="0.25">
      <c r="K15230" s="36"/>
      <c r="L15230" s="37"/>
      <c r="M15230" s="37"/>
      <c r="N15230" s="37"/>
      <c r="O15230" s="37"/>
      <c r="P15230" s="36"/>
      <c r="S15230" s="36"/>
      <c r="T15230" s="36"/>
      <c r="U15230" s="36"/>
      <c r="V15230" s="36"/>
    </row>
    <row r="15231" spans="11:22" x14ac:dyDescent="0.25">
      <c r="K15231" s="36"/>
      <c r="L15231" s="37"/>
      <c r="M15231" s="37"/>
      <c r="N15231" s="37"/>
      <c r="O15231" s="37"/>
      <c r="P15231" s="36"/>
      <c r="S15231" s="36"/>
      <c r="T15231" s="36"/>
      <c r="U15231" s="36"/>
      <c r="V15231" s="36"/>
    </row>
    <row r="15232" spans="11:22" x14ac:dyDescent="0.25">
      <c r="K15232" s="36"/>
      <c r="L15232" s="37"/>
      <c r="M15232" s="37"/>
      <c r="N15232" s="37"/>
      <c r="O15232" s="37"/>
      <c r="P15232" s="36"/>
      <c r="S15232" s="36"/>
      <c r="T15232" s="36"/>
      <c r="U15232" s="36"/>
      <c r="V15232" s="36"/>
    </row>
    <row r="15233" spans="11:22" x14ac:dyDescent="0.25">
      <c r="K15233" s="36"/>
      <c r="L15233" s="37"/>
      <c r="M15233" s="37"/>
      <c r="N15233" s="37"/>
      <c r="O15233" s="37"/>
      <c r="P15233" s="36"/>
      <c r="S15233" s="36"/>
      <c r="T15233" s="36"/>
      <c r="U15233" s="36"/>
      <c r="V15233" s="36"/>
    </row>
    <row r="15234" spans="11:22" x14ac:dyDescent="0.25">
      <c r="K15234" s="36"/>
      <c r="L15234" s="37"/>
      <c r="M15234" s="37"/>
      <c r="N15234" s="37"/>
      <c r="O15234" s="37"/>
      <c r="P15234" s="36"/>
      <c r="S15234" s="36"/>
      <c r="T15234" s="36"/>
      <c r="U15234" s="36"/>
      <c r="V15234" s="36"/>
    </row>
    <row r="15235" spans="11:22" x14ac:dyDescent="0.25">
      <c r="K15235" s="36"/>
      <c r="L15235" s="37"/>
      <c r="M15235" s="37"/>
      <c r="N15235" s="37"/>
      <c r="O15235" s="37"/>
      <c r="P15235" s="36"/>
      <c r="S15235" s="36"/>
      <c r="T15235" s="36"/>
      <c r="U15235" s="36"/>
      <c r="V15235" s="36"/>
    </row>
    <row r="15236" spans="11:22" x14ac:dyDescent="0.25">
      <c r="K15236" s="36"/>
      <c r="L15236" s="37"/>
      <c r="M15236" s="37"/>
      <c r="N15236" s="37"/>
      <c r="O15236" s="37"/>
      <c r="P15236" s="36"/>
      <c r="S15236" s="36"/>
      <c r="T15236" s="36"/>
      <c r="U15236" s="36"/>
      <c r="V15236" s="36"/>
    </row>
    <row r="15237" spans="11:22" x14ac:dyDescent="0.25">
      <c r="K15237" s="36"/>
      <c r="L15237" s="37"/>
      <c r="M15237" s="37"/>
      <c r="N15237" s="37"/>
      <c r="O15237" s="37"/>
      <c r="P15237" s="36"/>
      <c r="S15237" s="36"/>
      <c r="T15237" s="36"/>
      <c r="U15237" s="36"/>
      <c r="V15237" s="36"/>
    </row>
    <row r="15238" spans="11:22" x14ac:dyDescent="0.25">
      <c r="K15238" s="36"/>
      <c r="L15238" s="37"/>
      <c r="M15238" s="37"/>
      <c r="N15238" s="37"/>
      <c r="O15238" s="37"/>
      <c r="P15238" s="36"/>
      <c r="S15238" s="36"/>
      <c r="T15238" s="36"/>
      <c r="U15238" s="36"/>
      <c r="V15238" s="36"/>
    </row>
    <row r="15239" spans="11:22" x14ac:dyDescent="0.25">
      <c r="K15239" s="36"/>
      <c r="L15239" s="37"/>
      <c r="M15239" s="37"/>
      <c r="N15239" s="37"/>
      <c r="O15239" s="37"/>
      <c r="P15239" s="36"/>
      <c r="S15239" s="36"/>
      <c r="T15239" s="36"/>
      <c r="U15239" s="36"/>
      <c r="V15239" s="36"/>
    </row>
    <row r="15240" spans="11:22" x14ac:dyDescent="0.25">
      <c r="K15240" s="36"/>
      <c r="L15240" s="37"/>
      <c r="M15240" s="37"/>
      <c r="N15240" s="37"/>
      <c r="O15240" s="37"/>
      <c r="P15240" s="36"/>
      <c r="S15240" s="36"/>
      <c r="T15240" s="36"/>
      <c r="U15240" s="36"/>
      <c r="V15240" s="36"/>
    </row>
    <row r="15241" spans="11:22" x14ac:dyDescent="0.25">
      <c r="K15241" s="36"/>
      <c r="L15241" s="37"/>
      <c r="M15241" s="37"/>
      <c r="N15241" s="37"/>
      <c r="O15241" s="37"/>
      <c r="P15241" s="36"/>
      <c r="S15241" s="36"/>
      <c r="T15241" s="36"/>
      <c r="U15241" s="36"/>
      <c r="V15241" s="36"/>
    </row>
    <row r="15242" spans="11:22" x14ac:dyDescent="0.25">
      <c r="K15242" s="36"/>
      <c r="L15242" s="37"/>
      <c r="M15242" s="37"/>
      <c r="N15242" s="37"/>
      <c r="O15242" s="37"/>
      <c r="P15242" s="36"/>
      <c r="S15242" s="36"/>
      <c r="T15242" s="36"/>
      <c r="U15242" s="36"/>
      <c r="V15242" s="36"/>
    </row>
    <row r="15243" spans="11:22" x14ac:dyDescent="0.25">
      <c r="K15243" s="36"/>
      <c r="L15243" s="37"/>
      <c r="M15243" s="37"/>
      <c r="N15243" s="37"/>
      <c r="O15243" s="37"/>
      <c r="P15243" s="36"/>
      <c r="S15243" s="36"/>
      <c r="T15243" s="36"/>
      <c r="U15243" s="36"/>
      <c r="V15243" s="36"/>
    </row>
    <row r="15244" spans="11:22" x14ac:dyDescent="0.25">
      <c r="K15244" s="36"/>
      <c r="L15244" s="37"/>
      <c r="M15244" s="37"/>
      <c r="N15244" s="37"/>
      <c r="O15244" s="37"/>
      <c r="P15244" s="36"/>
      <c r="S15244" s="36"/>
      <c r="T15244" s="36"/>
      <c r="U15244" s="36"/>
      <c r="V15244" s="36"/>
    </row>
    <row r="15245" spans="11:22" x14ac:dyDescent="0.25">
      <c r="K15245" s="36"/>
      <c r="L15245" s="37"/>
      <c r="M15245" s="37"/>
      <c r="N15245" s="37"/>
      <c r="O15245" s="37"/>
      <c r="P15245" s="36"/>
      <c r="S15245" s="36"/>
      <c r="T15245" s="36"/>
      <c r="U15245" s="36"/>
      <c r="V15245" s="36"/>
    </row>
    <row r="15246" spans="11:22" x14ac:dyDescent="0.25">
      <c r="K15246" s="36"/>
      <c r="L15246" s="37"/>
      <c r="M15246" s="37"/>
      <c r="N15246" s="37"/>
      <c r="O15246" s="37"/>
      <c r="P15246" s="36"/>
      <c r="S15246" s="36"/>
      <c r="T15246" s="36"/>
      <c r="U15246" s="36"/>
      <c r="V15246" s="36"/>
    </row>
    <row r="15247" spans="11:22" x14ac:dyDescent="0.25">
      <c r="K15247" s="36"/>
      <c r="L15247" s="37"/>
      <c r="M15247" s="37"/>
      <c r="N15247" s="37"/>
      <c r="O15247" s="37"/>
      <c r="P15247" s="36"/>
      <c r="S15247" s="36"/>
      <c r="T15247" s="36"/>
      <c r="U15247" s="36"/>
      <c r="V15247" s="36"/>
    </row>
    <row r="15248" spans="11:22" x14ac:dyDescent="0.25">
      <c r="K15248" s="36"/>
      <c r="L15248" s="37"/>
      <c r="M15248" s="37"/>
      <c r="N15248" s="37"/>
      <c r="O15248" s="37"/>
      <c r="P15248" s="36"/>
      <c r="S15248" s="36"/>
      <c r="T15248" s="36"/>
      <c r="U15248" s="36"/>
      <c r="V15248" s="36"/>
    </row>
    <row r="15249" spans="11:22" x14ac:dyDescent="0.25">
      <c r="K15249" s="36"/>
      <c r="L15249" s="37"/>
      <c r="M15249" s="37"/>
      <c r="N15249" s="37"/>
      <c r="O15249" s="37"/>
      <c r="P15249" s="36"/>
      <c r="S15249" s="36"/>
      <c r="T15249" s="36"/>
      <c r="U15249" s="36"/>
      <c r="V15249" s="36"/>
    </row>
    <row r="15250" spans="11:22" x14ac:dyDescent="0.25">
      <c r="K15250" s="36"/>
      <c r="L15250" s="37"/>
      <c r="M15250" s="37"/>
      <c r="N15250" s="37"/>
      <c r="O15250" s="37"/>
      <c r="P15250" s="36"/>
      <c r="S15250" s="36"/>
      <c r="T15250" s="36"/>
      <c r="U15250" s="36"/>
      <c r="V15250" s="36"/>
    </row>
    <row r="15251" spans="11:22" x14ac:dyDescent="0.25">
      <c r="K15251" s="36"/>
      <c r="L15251" s="37"/>
      <c r="M15251" s="37"/>
      <c r="N15251" s="37"/>
      <c r="O15251" s="37"/>
      <c r="P15251" s="36"/>
      <c r="S15251" s="36"/>
      <c r="T15251" s="36"/>
      <c r="U15251" s="36"/>
      <c r="V15251" s="36"/>
    </row>
    <row r="15252" spans="11:22" x14ac:dyDescent="0.25">
      <c r="K15252" s="36"/>
      <c r="L15252" s="37"/>
      <c r="M15252" s="37"/>
      <c r="N15252" s="37"/>
      <c r="O15252" s="37"/>
      <c r="P15252" s="36"/>
      <c r="S15252" s="36"/>
      <c r="T15252" s="36"/>
      <c r="U15252" s="36"/>
      <c r="V15252" s="36"/>
    </row>
    <row r="15253" spans="11:22" x14ac:dyDescent="0.25">
      <c r="K15253" s="36"/>
      <c r="L15253" s="37"/>
      <c r="M15253" s="37"/>
      <c r="N15253" s="37"/>
      <c r="O15253" s="37"/>
      <c r="P15253" s="36"/>
      <c r="S15253" s="36"/>
      <c r="T15253" s="36"/>
      <c r="U15253" s="36"/>
      <c r="V15253" s="36"/>
    </row>
    <row r="15254" spans="11:22" x14ac:dyDescent="0.25">
      <c r="K15254" s="36"/>
      <c r="L15254" s="37"/>
      <c r="M15254" s="37"/>
      <c r="N15254" s="37"/>
      <c r="O15254" s="37"/>
      <c r="P15254" s="36"/>
      <c r="S15254" s="36"/>
      <c r="T15254" s="36"/>
      <c r="U15254" s="36"/>
      <c r="V15254" s="36"/>
    </row>
    <row r="15255" spans="11:22" x14ac:dyDescent="0.25">
      <c r="K15255" s="36"/>
      <c r="L15255" s="37"/>
      <c r="M15255" s="37"/>
      <c r="N15255" s="37"/>
      <c r="O15255" s="37"/>
      <c r="P15255" s="36"/>
      <c r="S15255" s="36"/>
      <c r="T15255" s="36"/>
      <c r="U15255" s="36"/>
      <c r="V15255" s="36"/>
    </row>
    <row r="15256" spans="11:22" x14ac:dyDescent="0.25">
      <c r="K15256" s="36"/>
      <c r="L15256" s="37"/>
      <c r="M15256" s="37"/>
      <c r="N15256" s="37"/>
      <c r="O15256" s="37"/>
      <c r="P15256" s="36"/>
      <c r="S15256" s="36"/>
      <c r="T15256" s="36"/>
      <c r="U15256" s="36"/>
      <c r="V15256" s="36"/>
    </row>
    <row r="15257" spans="11:22" x14ac:dyDescent="0.25">
      <c r="K15257" s="36"/>
      <c r="L15257" s="37"/>
      <c r="M15257" s="37"/>
      <c r="N15257" s="37"/>
      <c r="O15257" s="37"/>
      <c r="P15257" s="36"/>
      <c r="S15257" s="36"/>
      <c r="T15257" s="36"/>
      <c r="U15257" s="36"/>
      <c r="V15257" s="36"/>
    </row>
    <row r="15258" spans="11:22" x14ac:dyDescent="0.25">
      <c r="K15258" s="36"/>
      <c r="L15258" s="37"/>
      <c r="M15258" s="37"/>
      <c r="N15258" s="37"/>
      <c r="O15258" s="37"/>
      <c r="P15258" s="36"/>
      <c r="S15258" s="36"/>
      <c r="T15258" s="36"/>
      <c r="U15258" s="36"/>
      <c r="V15258" s="36"/>
    </row>
    <row r="15259" spans="11:22" x14ac:dyDescent="0.25">
      <c r="K15259" s="36"/>
      <c r="L15259" s="37"/>
      <c r="M15259" s="37"/>
      <c r="N15259" s="37"/>
      <c r="O15259" s="37"/>
      <c r="P15259" s="36"/>
      <c r="S15259" s="36"/>
      <c r="T15259" s="36"/>
      <c r="U15259" s="36"/>
      <c r="V15259" s="36"/>
    </row>
    <row r="15260" spans="11:22" x14ac:dyDescent="0.25">
      <c r="K15260" s="36"/>
      <c r="L15260" s="37"/>
      <c r="M15260" s="37"/>
      <c r="N15260" s="37"/>
      <c r="O15260" s="37"/>
      <c r="P15260" s="36"/>
      <c r="S15260" s="36"/>
      <c r="T15260" s="36"/>
      <c r="U15260" s="36"/>
      <c r="V15260" s="36"/>
    </row>
    <row r="15261" spans="11:22" x14ac:dyDescent="0.25">
      <c r="K15261" s="36"/>
      <c r="L15261" s="37"/>
      <c r="M15261" s="37"/>
      <c r="N15261" s="37"/>
      <c r="O15261" s="37"/>
      <c r="P15261" s="36"/>
      <c r="S15261" s="36"/>
      <c r="T15261" s="36"/>
      <c r="U15261" s="36"/>
      <c r="V15261" s="36"/>
    </row>
    <row r="15262" spans="11:22" x14ac:dyDescent="0.25">
      <c r="K15262" s="36"/>
      <c r="L15262" s="37"/>
      <c r="M15262" s="37"/>
      <c r="N15262" s="37"/>
      <c r="O15262" s="37"/>
      <c r="P15262" s="36"/>
      <c r="S15262" s="36"/>
      <c r="T15262" s="36"/>
      <c r="U15262" s="36"/>
      <c r="V15262" s="36"/>
    </row>
    <row r="15263" spans="11:22" x14ac:dyDescent="0.25">
      <c r="K15263" s="36"/>
      <c r="L15263" s="37"/>
      <c r="M15263" s="37"/>
      <c r="N15263" s="37"/>
      <c r="O15263" s="37"/>
      <c r="P15263" s="36"/>
      <c r="S15263" s="36"/>
      <c r="T15263" s="36"/>
      <c r="U15263" s="36"/>
      <c r="V15263" s="36"/>
    </row>
    <row r="15264" spans="11:22" x14ac:dyDescent="0.25">
      <c r="K15264" s="36"/>
      <c r="L15264" s="37"/>
      <c r="M15264" s="37"/>
      <c r="N15264" s="37"/>
      <c r="O15264" s="37"/>
      <c r="P15264" s="36"/>
      <c r="S15264" s="36"/>
      <c r="T15264" s="36"/>
      <c r="U15264" s="36"/>
      <c r="V15264" s="36"/>
    </row>
    <row r="15265" spans="11:22" x14ac:dyDescent="0.25">
      <c r="K15265" s="36"/>
      <c r="L15265" s="37"/>
      <c r="M15265" s="37"/>
      <c r="N15265" s="37"/>
      <c r="O15265" s="37"/>
      <c r="P15265" s="36"/>
      <c r="S15265" s="36"/>
      <c r="T15265" s="36"/>
      <c r="U15265" s="36"/>
      <c r="V15265" s="36"/>
    </row>
    <row r="15266" spans="11:22" x14ac:dyDescent="0.25">
      <c r="K15266" s="36"/>
      <c r="L15266" s="37"/>
      <c r="M15266" s="37"/>
      <c r="N15266" s="37"/>
      <c r="O15266" s="37"/>
      <c r="P15266" s="36"/>
      <c r="S15266" s="36"/>
      <c r="T15266" s="36"/>
      <c r="U15266" s="36"/>
      <c r="V15266" s="36"/>
    </row>
    <row r="15267" spans="11:22" x14ac:dyDescent="0.25">
      <c r="K15267" s="36"/>
      <c r="L15267" s="37"/>
      <c r="M15267" s="37"/>
      <c r="N15267" s="37"/>
      <c r="O15267" s="37"/>
      <c r="P15267" s="36"/>
      <c r="S15267" s="36"/>
      <c r="T15267" s="36"/>
      <c r="U15267" s="36"/>
      <c r="V15267" s="36"/>
    </row>
    <row r="15268" spans="11:22" x14ac:dyDescent="0.25">
      <c r="K15268" s="36"/>
      <c r="L15268" s="37"/>
      <c r="M15268" s="37"/>
      <c r="N15268" s="37"/>
      <c r="O15268" s="37"/>
      <c r="P15268" s="36"/>
      <c r="S15268" s="36"/>
      <c r="T15268" s="36"/>
      <c r="U15268" s="36"/>
      <c r="V15268" s="36"/>
    </row>
    <row r="15269" spans="11:22" x14ac:dyDescent="0.25">
      <c r="K15269" s="36"/>
      <c r="L15269" s="37"/>
      <c r="M15269" s="37"/>
      <c r="N15269" s="37"/>
      <c r="O15269" s="37"/>
      <c r="P15269" s="36"/>
      <c r="S15269" s="36"/>
      <c r="T15269" s="36"/>
      <c r="U15269" s="36"/>
      <c r="V15269" s="36"/>
    </row>
    <row r="15270" spans="11:22" x14ac:dyDescent="0.25">
      <c r="K15270" s="36"/>
      <c r="L15270" s="37"/>
      <c r="M15270" s="37"/>
      <c r="N15270" s="37"/>
      <c r="O15270" s="37"/>
      <c r="P15270" s="36"/>
      <c r="S15270" s="36"/>
      <c r="T15270" s="36"/>
      <c r="U15270" s="36"/>
      <c r="V15270" s="36"/>
    </row>
    <row r="15271" spans="11:22" x14ac:dyDescent="0.25">
      <c r="K15271" s="36"/>
      <c r="L15271" s="37"/>
      <c r="M15271" s="37"/>
      <c r="N15271" s="37"/>
      <c r="O15271" s="37"/>
      <c r="P15271" s="36"/>
      <c r="S15271" s="36"/>
      <c r="T15271" s="36"/>
      <c r="U15271" s="36"/>
      <c r="V15271" s="36"/>
    </row>
    <row r="15272" spans="11:22" x14ac:dyDescent="0.25">
      <c r="K15272" s="36"/>
      <c r="L15272" s="37"/>
      <c r="M15272" s="37"/>
      <c r="N15272" s="37"/>
      <c r="O15272" s="37"/>
      <c r="P15272" s="36"/>
      <c r="S15272" s="36"/>
      <c r="T15272" s="36"/>
      <c r="U15272" s="36"/>
      <c r="V15272" s="36"/>
    </row>
    <row r="15273" spans="11:22" x14ac:dyDescent="0.25">
      <c r="K15273" s="36"/>
      <c r="L15273" s="37"/>
      <c r="M15273" s="37"/>
      <c r="N15273" s="37"/>
      <c r="O15273" s="37"/>
      <c r="P15273" s="36"/>
      <c r="S15273" s="36"/>
      <c r="T15273" s="36"/>
      <c r="U15273" s="36"/>
      <c r="V15273" s="36"/>
    </row>
    <row r="15274" spans="11:22" x14ac:dyDescent="0.25">
      <c r="K15274" s="36"/>
      <c r="L15274" s="37"/>
      <c r="M15274" s="37"/>
      <c r="N15274" s="37"/>
      <c r="O15274" s="37"/>
      <c r="P15274" s="36"/>
      <c r="S15274" s="36"/>
      <c r="T15274" s="36"/>
      <c r="U15274" s="36"/>
      <c r="V15274" s="36"/>
    </row>
    <row r="15275" spans="11:22" x14ac:dyDescent="0.25">
      <c r="K15275" s="36"/>
      <c r="L15275" s="37"/>
      <c r="M15275" s="37"/>
      <c r="N15275" s="37"/>
      <c r="O15275" s="37"/>
      <c r="P15275" s="36"/>
      <c r="S15275" s="36"/>
      <c r="T15275" s="36"/>
      <c r="U15275" s="36"/>
      <c r="V15275" s="36"/>
    </row>
    <row r="15276" spans="11:22" x14ac:dyDescent="0.25">
      <c r="K15276" s="36"/>
      <c r="L15276" s="37"/>
      <c r="M15276" s="37"/>
      <c r="N15276" s="37"/>
      <c r="O15276" s="37"/>
      <c r="P15276" s="36"/>
      <c r="S15276" s="36"/>
      <c r="T15276" s="36"/>
      <c r="U15276" s="36"/>
      <c r="V15276" s="36"/>
    </row>
    <row r="15277" spans="11:22" x14ac:dyDescent="0.25">
      <c r="K15277" s="36"/>
      <c r="L15277" s="37"/>
      <c r="M15277" s="37"/>
      <c r="N15277" s="37"/>
      <c r="O15277" s="37"/>
      <c r="P15277" s="36"/>
      <c r="S15277" s="36"/>
      <c r="T15277" s="36"/>
      <c r="U15277" s="36"/>
      <c r="V15277" s="36"/>
    </row>
    <row r="15278" spans="11:22" x14ac:dyDescent="0.25">
      <c r="K15278" s="36"/>
      <c r="L15278" s="37"/>
      <c r="M15278" s="37"/>
      <c r="N15278" s="37"/>
      <c r="O15278" s="37"/>
      <c r="P15278" s="36"/>
      <c r="S15278" s="36"/>
      <c r="T15278" s="36"/>
      <c r="U15278" s="36"/>
      <c r="V15278" s="36"/>
    </row>
    <row r="15279" spans="11:22" x14ac:dyDescent="0.25">
      <c r="K15279" s="36"/>
      <c r="L15279" s="37"/>
      <c r="M15279" s="37"/>
      <c r="N15279" s="37"/>
      <c r="O15279" s="37"/>
      <c r="P15279" s="36"/>
      <c r="S15279" s="36"/>
      <c r="T15279" s="36"/>
      <c r="U15279" s="36"/>
      <c r="V15279" s="36"/>
    </row>
    <row r="15280" spans="11:22" x14ac:dyDescent="0.25">
      <c r="K15280" s="36"/>
      <c r="L15280" s="37"/>
      <c r="M15280" s="37"/>
      <c r="N15280" s="37"/>
      <c r="O15280" s="37"/>
      <c r="P15280" s="36"/>
      <c r="S15280" s="36"/>
      <c r="T15280" s="36"/>
      <c r="U15280" s="36"/>
      <c r="V15280" s="36"/>
    </row>
    <row r="15281" spans="11:22" x14ac:dyDescent="0.25">
      <c r="K15281" s="36"/>
      <c r="L15281" s="37"/>
      <c r="M15281" s="37"/>
      <c r="N15281" s="37"/>
      <c r="O15281" s="37"/>
      <c r="P15281" s="36"/>
      <c r="S15281" s="36"/>
      <c r="T15281" s="36"/>
      <c r="U15281" s="36"/>
      <c r="V15281" s="36"/>
    </row>
    <row r="15282" spans="11:22" x14ac:dyDescent="0.25">
      <c r="K15282" s="36"/>
      <c r="L15282" s="37"/>
      <c r="M15282" s="37"/>
      <c r="N15282" s="37"/>
      <c r="O15282" s="37"/>
      <c r="P15282" s="36"/>
      <c r="S15282" s="36"/>
      <c r="T15282" s="36"/>
      <c r="U15282" s="36"/>
      <c r="V15282" s="36"/>
    </row>
    <row r="15283" spans="11:22" x14ac:dyDescent="0.25">
      <c r="K15283" s="36"/>
      <c r="L15283" s="37"/>
      <c r="M15283" s="37"/>
      <c r="N15283" s="37"/>
      <c r="O15283" s="37"/>
      <c r="P15283" s="36"/>
      <c r="S15283" s="36"/>
      <c r="T15283" s="36"/>
      <c r="U15283" s="36"/>
      <c r="V15283" s="36"/>
    </row>
    <row r="15284" spans="11:22" x14ac:dyDescent="0.25">
      <c r="K15284" s="36"/>
      <c r="L15284" s="37"/>
      <c r="M15284" s="37"/>
      <c r="N15284" s="37"/>
      <c r="O15284" s="37"/>
      <c r="P15284" s="36"/>
      <c r="S15284" s="36"/>
      <c r="T15284" s="36"/>
      <c r="U15284" s="36"/>
      <c r="V15284" s="36"/>
    </row>
    <row r="15285" spans="11:22" x14ac:dyDescent="0.25">
      <c r="K15285" s="36"/>
      <c r="L15285" s="37"/>
      <c r="M15285" s="37"/>
      <c r="N15285" s="37"/>
      <c r="O15285" s="37"/>
      <c r="P15285" s="36"/>
      <c r="S15285" s="36"/>
      <c r="T15285" s="36"/>
      <c r="U15285" s="36"/>
      <c r="V15285" s="36"/>
    </row>
    <row r="15286" spans="11:22" x14ac:dyDescent="0.25">
      <c r="K15286" s="36"/>
      <c r="L15286" s="37"/>
      <c r="M15286" s="37"/>
      <c r="N15286" s="37"/>
      <c r="O15286" s="37"/>
      <c r="P15286" s="36"/>
      <c r="S15286" s="36"/>
      <c r="T15286" s="36"/>
      <c r="U15286" s="36"/>
      <c r="V15286" s="36"/>
    </row>
    <row r="15287" spans="11:22" x14ac:dyDescent="0.25">
      <c r="K15287" s="36"/>
      <c r="L15287" s="37"/>
      <c r="M15287" s="37"/>
      <c r="N15287" s="37"/>
      <c r="O15287" s="37"/>
      <c r="P15287" s="36"/>
      <c r="S15287" s="36"/>
      <c r="T15287" s="36"/>
      <c r="U15287" s="36"/>
      <c r="V15287" s="36"/>
    </row>
    <row r="15288" spans="11:22" x14ac:dyDescent="0.25">
      <c r="K15288" s="36"/>
      <c r="L15288" s="37"/>
      <c r="M15288" s="37"/>
      <c r="N15288" s="37"/>
      <c r="O15288" s="37"/>
      <c r="P15288" s="36"/>
      <c r="S15288" s="36"/>
      <c r="T15288" s="36"/>
      <c r="U15288" s="36"/>
      <c r="V15288" s="36"/>
    </row>
    <row r="15289" spans="11:22" x14ac:dyDescent="0.25">
      <c r="K15289" s="36"/>
      <c r="L15289" s="37"/>
      <c r="M15289" s="37"/>
      <c r="N15289" s="37"/>
      <c r="O15289" s="37"/>
      <c r="P15289" s="36"/>
      <c r="S15289" s="36"/>
      <c r="T15289" s="36"/>
      <c r="U15289" s="36"/>
      <c r="V15289" s="36"/>
    </row>
    <row r="15290" spans="11:22" x14ac:dyDescent="0.25">
      <c r="K15290" s="36"/>
      <c r="L15290" s="37"/>
      <c r="M15290" s="37"/>
      <c r="N15290" s="37"/>
      <c r="O15290" s="37"/>
      <c r="P15290" s="36"/>
      <c r="S15290" s="36"/>
      <c r="T15290" s="36"/>
      <c r="U15290" s="36"/>
      <c r="V15290" s="36"/>
    </row>
    <row r="15291" spans="11:22" x14ac:dyDescent="0.25">
      <c r="K15291" s="36"/>
      <c r="L15291" s="37"/>
      <c r="M15291" s="37"/>
      <c r="N15291" s="37"/>
      <c r="O15291" s="37"/>
      <c r="P15291" s="36"/>
      <c r="S15291" s="36"/>
      <c r="T15291" s="36"/>
      <c r="U15291" s="36"/>
      <c r="V15291" s="36"/>
    </row>
    <row r="15292" spans="11:22" x14ac:dyDescent="0.25">
      <c r="K15292" s="36"/>
      <c r="L15292" s="37"/>
      <c r="M15292" s="37"/>
      <c r="N15292" s="37"/>
      <c r="O15292" s="37"/>
      <c r="P15292" s="36"/>
      <c r="S15292" s="36"/>
      <c r="T15292" s="36"/>
      <c r="U15292" s="36"/>
      <c r="V15292" s="36"/>
    </row>
    <row r="15293" spans="11:22" x14ac:dyDescent="0.25">
      <c r="K15293" s="36"/>
      <c r="L15293" s="37"/>
      <c r="M15293" s="37"/>
      <c r="N15293" s="37"/>
      <c r="O15293" s="37"/>
      <c r="P15293" s="36"/>
      <c r="S15293" s="36"/>
      <c r="T15293" s="36"/>
      <c r="U15293" s="36"/>
      <c r="V15293" s="36"/>
    </row>
    <row r="15294" spans="11:22" x14ac:dyDescent="0.25">
      <c r="K15294" s="36"/>
      <c r="L15294" s="37"/>
      <c r="M15294" s="37"/>
      <c r="N15294" s="37"/>
      <c r="O15294" s="37"/>
      <c r="P15294" s="36"/>
      <c r="S15294" s="36"/>
      <c r="T15294" s="36"/>
      <c r="U15294" s="36"/>
      <c r="V15294" s="36"/>
    </row>
    <row r="15295" spans="11:22" x14ac:dyDescent="0.25">
      <c r="K15295" s="36"/>
      <c r="L15295" s="37"/>
      <c r="M15295" s="37"/>
      <c r="N15295" s="37"/>
      <c r="O15295" s="37"/>
      <c r="P15295" s="36"/>
      <c r="S15295" s="36"/>
      <c r="T15295" s="36"/>
      <c r="U15295" s="36"/>
      <c r="V15295" s="36"/>
    </row>
    <row r="15296" spans="11:22" x14ac:dyDescent="0.25">
      <c r="K15296" s="36"/>
      <c r="L15296" s="37"/>
      <c r="M15296" s="37"/>
      <c r="N15296" s="37"/>
      <c r="O15296" s="37"/>
      <c r="P15296" s="36"/>
      <c r="S15296" s="36"/>
      <c r="T15296" s="36"/>
      <c r="U15296" s="36"/>
      <c r="V15296" s="36"/>
    </row>
    <row r="15297" spans="11:22" x14ac:dyDescent="0.25">
      <c r="K15297" s="36"/>
      <c r="L15297" s="37"/>
      <c r="M15297" s="37"/>
      <c r="N15297" s="37"/>
      <c r="O15297" s="37"/>
      <c r="P15297" s="36"/>
      <c r="S15297" s="36"/>
      <c r="T15297" s="36"/>
      <c r="U15297" s="36"/>
      <c r="V15297" s="36"/>
    </row>
    <row r="15298" spans="11:22" x14ac:dyDescent="0.25">
      <c r="K15298" s="36"/>
      <c r="L15298" s="37"/>
      <c r="M15298" s="37"/>
      <c r="N15298" s="37"/>
      <c r="O15298" s="37"/>
      <c r="P15298" s="36"/>
      <c r="S15298" s="36"/>
      <c r="T15298" s="36"/>
      <c r="U15298" s="36"/>
      <c r="V15298" s="36"/>
    </row>
    <row r="15299" spans="11:22" x14ac:dyDescent="0.25">
      <c r="K15299" s="36"/>
      <c r="L15299" s="37"/>
      <c r="M15299" s="37"/>
      <c r="N15299" s="37"/>
      <c r="O15299" s="37"/>
      <c r="P15299" s="36"/>
      <c r="S15299" s="36"/>
      <c r="T15299" s="36"/>
      <c r="U15299" s="36"/>
      <c r="V15299" s="36"/>
    </row>
    <row r="15300" spans="11:22" x14ac:dyDescent="0.25">
      <c r="K15300" s="36"/>
      <c r="L15300" s="37"/>
      <c r="M15300" s="37"/>
      <c r="N15300" s="37"/>
      <c r="O15300" s="37"/>
      <c r="P15300" s="36"/>
      <c r="S15300" s="36"/>
      <c r="T15300" s="36"/>
      <c r="U15300" s="36"/>
      <c r="V15300" s="36"/>
    </row>
    <row r="15301" spans="11:22" x14ac:dyDescent="0.25">
      <c r="K15301" s="36"/>
      <c r="L15301" s="37"/>
      <c r="M15301" s="37"/>
      <c r="N15301" s="37"/>
      <c r="O15301" s="37"/>
      <c r="P15301" s="36"/>
      <c r="S15301" s="36"/>
      <c r="T15301" s="36"/>
      <c r="U15301" s="36"/>
      <c r="V15301" s="36"/>
    </row>
    <row r="15302" spans="11:22" x14ac:dyDescent="0.25">
      <c r="K15302" s="36"/>
      <c r="L15302" s="37"/>
      <c r="M15302" s="37"/>
      <c r="N15302" s="37"/>
      <c r="O15302" s="37"/>
      <c r="P15302" s="36"/>
      <c r="S15302" s="36"/>
      <c r="T15302" s="36"/>
      <c r="U15302" s="36"/>
      <c r="V15302" s="36"/>
    </row>
    <row r="15303" spans="11:22" x14ac:dyDescent="0.25">
      <c r="K15303" s="36"/>
      <c r="L15303" s="37"/>
      <c r="M15303" s="37"/>
      <c r="N15303" s="37"/>
      <c r="O15303" s="37"/>
      <c r="P15303" s="36"/>
      <c r="S15303" s="36"/>
      <c r="T15303" s="36"/>
      <c r="U15303" s="36"/>
      <c r="V15303" s="36"/>
    </row>
    <row r="15304" spans="11:22" x14ac:dyDescent="0.25">
      <c r="K15304" s="36"/>
      <c r="L15304" s="37"/>
      <c r="M15304" s="37"/>
      <c r="N15304" s="37"/>
      <c r="O15304" s="37"/>
      <c r="P15304" s="36"/>
      <c r="S15304" s="36"/>
      <c r="T15304" s="36"/>
      <c r="U15304" s="36"/>
      <c r="V15304" s="36"/>
    </row>
    <row r="15305" spans="11:22" x14ac:dyDescent="0.25">
      <c r="K15305" s="36"/>
      <c r="L15305" s="37"/>
      <c r="M15305" s="37"/>
      <c r="N15305" s="37"/>
      <c r="O15305" s="37"/>
      <c r="P15305" s="36"/>
      <c r="S15305" s="36"/>
      <c r="T15305" s="36"/>
      <c r="U15305" s="36"/>
      <c r="V15305" s="36"/>
    </row>
    <row r="15306" spans="11:22" x14ac:dyDescent="0.25">
      <c r="K15306" s="36"/>
      <c r="L15306" s="37"/>
      <c r="M15306" s="37"/>
      <c r="N15306" s="37"/>
      <c r="O15306" s="37"/>
      <c r="P15306" s="36"/>
      <c r="S15306" s="36"/>
      <c r="T15306" s="36"/>
      <c r="U15306" s="36"/>
      <c r="V15306" s="36"/>
    </row>
    <row r="15307" spans="11:22" x14ac:dyDescent="0.25">
      <c r="K15307" s="36"/>
      <c r="L15307" s="37"/>
      <c r="M15307" s="37"/>
      <c r="N15307" s="37"/>
      <c r="O15307" s="37"/>
      <c r="P15307" s="36"/>
      <c r="S15307" s="36"/>
      <c r="T15307" s="36"/>
      <c r="U15307" s="36"/>
      <c r="V15307" s="36"/>
    </row>
    <row r="15308" spans="11:22" x14ac:dyDescent="0.25">
      <c r="K15308" s="36"/>
      <c r="L15308" s="37"/>
      <c r="M15308" s="37"/>
      <c r="N15308" s="37"/>
      <c r="O15308" s="37"/>
      <c r="P15308" s="36"/>
      <c r="S15308" s="36"/>
      <c r="T15308" s="36"/>
      <c r="U15308" s="36"/>
      <c r="V15308" s="36"/>
    </row>
    <row r="15309" spans="11:22" x14ac:dyDescent="0.25">
      <c r="K15309" s="36"/>
      <c r="L15309" s="37"/>
      <c r="M15309" s="37"/>
      <c r="N15309" s="37"/>
      <c r="O15309" s="37"/>
      <c r="P15309" s="36"/>
      <c r="S15309" s="36"/>
      <c r="T15309" s="36"/>
      <c r="U15309" s="36"/>
      <c r="V15309" s="36"/>
    </row>
    <row r="15310" spans="11:22" x14ac:dyDescent="0.25">
      <c r="K15310" s="36"/>
      <c r="L15310" s="37"/>
      <c r="M15310" s="37"/>
      <c r="N15310" s="37"/>
      <c r="O15310" s="37"/>
      <c r="P15310" s="36"/>
      <c r="S15310" s="36"/>
      <c r="T15310" s="36"/>
      <c r="U15310" s="36"/>
      <c r="V15310" s="36"/>
    </row>
    <row r="15311" spans="11:22" x14ac:dyDescent="0.25">
      <c r="K15311" s="36"/>
      <c r="L15311" s="37"/>
      <c r="M15311" s="37"/>
      <c r="N15311" s="37"/>
      <c r="O15311" s="37"/>
      <c r="P15311" s="36"/>
      <c r="S15311" s="36"/>
      <c r="T15311" s="36"/>
      <c r="U15311" s="36"/>
      <c r="V15311" s="36"/>
    </row>
    <row r="15312" spans="11:22" x14ac:dyDescent="0.25">
      <c r="K15312" s="36"/>
      <c r="L15312" s="37"/>
      <c r="M15312" s="37"/>
      <c r="N15312" s="37"/>
      <c r="O15312" s="37"/>
      <c r="P15312" s="36"/>
      <c r="S15312" s="36"/>
      <c r="T15312" s="36"/>
      <c r="U15312" s="36"/>
      <c r="V15312" s="36"/>
    </row>
    <row r="15313" spans="11:22" x14ac:dyDescent="0.25">
      <c r="K15313" s="36"/>
      <c r="L15313" s="37"/>
      <c r="M15313" s="37"/>
      <c r="N15313" s="37"/>
      <c r="O15313" s="37"/>
      <c r="P15313" s="36"/>
      <c r="S15313" s="36"/>
      <c r="T15313" s="36"/>
      <c r="U15313" s="36"/>
      <c r="V15313" s="36"/>
    </row>
    <row r="15314" spans="11:22" x14ac:dyDescent="0.25">
      <c r="K15314" s="36"/>
      <c r="L15314" s="37"/>
      <c r="M15314" s="37"/>
      <c r="N15314" s="37"/>
      <c r="O15314" s="37"/>
      <c r="P15314" s="36"/>
      <c r="S15314" s="36"/>
      <c r="T15314" s="36"/>
      <c r="U15314" s="36"/>
      <c r="V15314" s="36"/>
    </row>
    <row r="15315" spans="11:22" x14ac:dyDescent="0.25">
      <c r="K15315" s="36"/>
      <c r="L15315" s="37"/>
      <c r="M15315" s="37"/>
      <c r="N15315" s="37"/>
      <c r="O15315" s="37"/>
      <c r="P15315" s="36"/>
      <c r="S15315" s="36"/>
      <c r="T15315" s="36"/>
      <c r="U15315" s="36"/>
      <c r="V15315" s="36"/>
    </row>
    <row r="15316" spans="11:22" x14ac:dyDescent="0.25">
      <c r="K15316" s="36"/>
      <c r="L15316" s="37"/>
      <c r="M15316" s="37"/>
      <c r="N15316" s="37"/>
      <c r="O15316" s="37"/>
      <c r="P15316" s="36"/>
      <c r="S15316" s="36"/>
      <c r="T15316" s="36"/>
      <c r="U15316" s="36"/>
      <c r="V15316" s="36"/>
    </row>
    <row r="15317" spans="11:22" x14ac:dyDescent="0.25">
      <c r="K15317" s="36"/>
      <c r="L15317" s="37"/>
      <c r="M15317" s="37"/>
      <c r="N15317" s="37"/>
      <c r="O15317" s="37"/>
      <c r="P15317" s="36"/>
      <c r="S15317" s="36"/>
      <c r="T15317" s="36"/>
      <c r="U15317" s="36"/>
      <c r="V15317" s="36"/>
    </row>
    <row r="15318" spans="11:22" x14ac:dyDescent="0.25">
      <c r="K15318" s="36"/>
      <c r="L15318" s="37"/>
      <c r="M15318" s="37"/>
      <c r="N15318" s="37"/>
      <c r="O15318" s="37"/>
      <c r="P15318" s="36"/>
      <c r="S15318" s="36"/>
      <c r="T15318" s="36"/>
      <c r="U15318" s="36"/>
      <c r="V15318" s="36"/>
    </row>
    <row r="15319" spans="11:22" x14ac:dyDescent="0.25">
      <c r="K15319" s="36"/>
      <c r="L15319" s="37"/>
      <c r="M15319" s="37"/>
      <c r="N15319" s="37"/>
      <c r="O15319" s="37"/>
      <c r="P15319" s="36"/>
      <c r="S15319" s="36"/>
      <c r="T15319" s="36"/>
      <c r="U15319" s="36"/>
      <c r="V15319" s="36"/>
    </row>
    <row r="15320" spans="11:22" x14ac:dyDescent="0.25">
      <c r="K15320" s="36"/>
      <c r="L15320" s="37"/>
      <c r="M15320" s="37"/>
      <c r="N15320" s="37"/>
      <c r="O15320" s="37"/>
      <c r="P15320" s="36"/>
      <c r="S15320" s="36"/>
      <c r="T15320" s="36"/>
      <c r="U15320" s="36"/>
      <c r="V15320" s="36"/>
    </row>
    <row r="15321" spans="11:22" x14ac:dyDescent="0.25">
      <c r="K15321" s="36"/>
      <c r="L15321" s="37"/>
      <c r="M15321" s="37"/>
      <c r="N15321" s="37"/>
      <c r="O15321" s="37"/>
      <c r="P15321" s="36"/>
      <c r="S15321" s="36"/>
      <c r="T15321" s="36"/>
      <c r="U15321" s="36"/>
      <c r="V15321" s="36"/>
    </row>
    <row r="15322" spans="11:22" x14ac:dyDescent="0.25">
      <c r="K15322" s="36"/>
      <c r="L15322" s="37"/>
      <c r="M15322" s="37"/>
      <c r="N15322" s="37"/>
      <c r="O15322" s="37"/>
      <c r="P15322" s="36"/>
      <c r="S15322" s="36"/>
      <c r="T15322" s="36"/>
      <c r="U15322" s="36"/>
      <c r="V15322" s="36"/>
    </row>
    <row r="15323" spans="11:22" x14ac:dyDescent="0.25">
      <c r="K15323" s="36"/>
      <c r="L15323" s="37"/>
      <c r="M15323" s="37"/>
      <c r="N15323" s="37"/>
      <c r="O15323" s="37"/>
      <c r="P15323" s="36"/>
      <c r="S15323" s="36"/>
      <c r="T15323" s="36"/>
      <c r="U15323" s="36"/>
      <c r="V15323" s="36"/>
    </row>
    <row r="15324" spans="11:22" x14ac:dyDescent="0.25">
      <c r="K15324" s="36"/>
      <c r="L15324" s="37"/>
      <c r="M15324" s="37"/>
      <c r="N15324" s="37"/>
      <c r="O15324" s="37"/>
      <c r="P15324" s="36"/>
      <c r="S15324" s="36"/>
      <c r="T15324" s="36"/>
      <c r="U15324" s="36"/>
      <c r="V15324" s="36"/>
    </row>
    <row r="15325" spans="11:22" x14ac:dyDescent="0.25">
      <c r="K15325" s="36"/>
      <c r="L15325" s="37"/>
      <c r="M15325" s="37"/>
      <c r="N15325" s="37"/>
      <c r="O15325" s="37"/>
      <c r="P15325" s="36"/>
      <c r="S15325" s="36"/>
      <c r="T15325" s="36"/>
      <c r="U15325" s="36"/>
      <c r="V15325" s="36"/>
    </row>
    <row r="15326" spans="11:22" x14ac:dyDescent="0.25">
      <c r="K15326" s="36"/>
      <c r="L15326" s="37"/>
      <c r="M15326" s="37"/>
      <c r="N15326" s="37"/>
      <c r="O15326" s="37"/>
      <c r="P15326" s="36"/>
      <c r="S15326" s="36"/>
      <c r="T15326" s="36"/>
      <c r="U15326" s="36"/>
      <c r="V15326" s="36"/>
    </row>
    <row r="15327" spans="11:22" x14ac:dyDescent="0.25">
      <c r="K15327" s="36"/>
      <c r="L15327" s="37"/>
      <c r="M15327" s="37"/>
      <c r="N15327" s="37"/>
      <c r="O15327" s="37"/>
      <c r="P15327" s="36"/>
      <c r="S15327" s="36"/>
      <c r="T15327" s="36"/>
      <c r="U15327" s="36"/>
      <c r="V15327" s="36"/>
    </row>
    <row r="15328" spans="11:22" x14ac:dyDescent="0.25">
      <c r="K15328" s="36"/>
      <c r="L15328" s="37"/>
      <c r="M15328" s="37"/>
      <c r="N15328" s="37"/>
      <c r="O15328" s="37"/>
      <c r="P15328" s="36"/>
      <c r="S15328" s="36"/>
      <c r="T15328" s="36"/>
      <c r="U15328" s="36"/>
      <c r="V15328" s="36"/>
    </row>
    <row r="15329" spans="11:22" x14ac:dyDescent="0.25">
      <c r="K15329" s="36"/>
      <c r="L15329" s="37"/>
      <c r="M15329" s="37"/>
      <c r="N15329" s="37"/>
      <c r="O15329" s="37"/>
      <c r="P15329" s="36"/>
      <c r="S15329" s="36"/>
      <c r="T15329" s="36"/>
      <c r="U15329" s="36"/>
      <c r="V15329" s="36"/>
    </row>
    <row r="15330" spans="11:22" x14ac:dyDescent="0.25">
      <c r="K15330" s="36"/>
      <c r="L15330" s="37"/>
      <c r="M15330" s="37"/>
      <c r="N15330" s="37"/>
      <c r="O15330" s="37"/>
      <c r="P15330" s="36"/>
      <c r="S15330" s="36"/>
      <c r="T15330" s="36"/>
      <c r="U15330" s="36"/>
      <c r="V15330" s="36"/>
    </row>
    <row r="15331" spans="11:22" x14ac:dyDescent="0.25">
      <c r="K15331" s="36"/>
      <c r="L15331" s="37"/>
      <c r="M15331" s="37"/>
      <c r="N15331" s="37"/>
      <c r="O15331" s="37"/>
      <c r="P15331" s="36"/>
      <c r="S15331" s="36"/>
      <c r="T15331" s="36"/>
      <c r="U15331" s="36"/>
      <c r="V15331" s="36"/>
    </row>
    <row r="15332" spans="11:22" x14ac:dyDescent="0.25">
      <c r="K15332" s="36"/>
      <c r="L15332" s="37"/>
      <c r="M15332" s="37"/>
      <c r="N15332" s="37"/>
      <c r="O15332" s="37"/>
      <c r="P15332" s="36"/>
      <c r="S15332" s="36"/>
      <c r="T15332" s="36"/>
      <c r="U15332" s="36"/>
      <c r="V15332" s="36"/>
    </row>
    <row r="15333" spans="11:22" x14ac:dyDescent="0.25">
      <c r="K15333" s="36"/>
      <c r="L15333" s="37"/>
      <c r="M15333" s="37"/>
      <c r="N15333" s="37"/>
      <c r="O15333" s="37"/>
      <c r="P15333" s="36"/>
      <c r="S15333" s="36"/>
      <c r="T15333" s="36"/>
      <c r="U15333" s="36"/>
      <c r="V15333" s="36"/>
    </row>
    <row r="15334" spans="11:22" x14ac:dyDescent="0.25">
      <c r="K15334" s="36"/>
      <c r="L15334" s="37"/>
      <c r="M15334" s="37"/>
      <c r="N15334" s="37"/>
      <c r="O15334" s="37"/>
      <c r="P15334" s="36"/>
      <c r="S15334" s="36"/>
      <c r="T15334" s="36"/>
      <c r="U15334" s="36"/>
      <c r="V15334" s="36"/>
    </row>
    <row r="15335" spans="11:22" x14ac:dyDescent="0.25">
      <c r="K15335" s="36"/>
      <c r="L15335" s="37"/>
      <c r="M15335" s="37"/>
      <c r="N15335" s="37"/>
      <c r="O15335" s="37"/>
      <c r="P15335" s="36"/>
      <c r="S15335" s="36"/>
      <c r="T15335" s="36"/>
      <c r="U15335" s="36"/>
      <c r="V15335" s="36"/>
    </row>
    <row r="15336" spans="11:22" x14ac:dyDescent="0.25">
      <c r="K15336" s="36"/>
      <c r="L15336" s="37"/>
      <c r="M15336" s="37"/>
      <c r="N15336" s="37"/>
      <c r="O15336" s="37"/>
      <c r="P15336" s="36"/>
      <c r="S15336" s="36"/>
      <c r="T15336" s="36"/>
      <c r="U15336" s="36"/>
      <c r="V15336" s="36"/>
    </row>
    <row r="15337" spans="11:22" x14ac:dyDescent="0.25">
      <c r="K15337" s="36"/>
      <c r="L15337" s="37"/>
      <c r="M15337" s="37"/>
      <c r="N15337" s="37"/>
      <c r="O15337" s="37"/>
      <c r="P15337" s="36"/>
      <c r="S15337" s="36"/>
      <c r="T15337" s="36"/>
      <c r="U15337" s="36"/>
      <c r="V15337" s="36"/>
    </row>
    <row r="15338" spans="11:22" x14ac:dyDescent="0.25">
      <c r="K15338" s="36"/>
      <c r="L15338" s="37"/>
      <c r="M15338" s="37"/>
      <c r="N15338" s="37"/>
      <c r="O15338" s="37"/>
      <c r="P15338" s="36"/>
      <c r="S15338" s="36"/>
      <c r="T15338" s="36"/>
      <c r="U15338" s="36"/>
      <c r="V15338" s="36"/>
    </row>
    <row r="15339" spans="11:22" x14ac:dyDescent="0.25">
      <c r="K15339" s="36"/>
      <c r="L15339" s="37"/>
      <c r="M15339" s="37"/>
      <c r="N15339" s="37"/>
      <c r="O15339" s="37"/>
      <c r="P15339" s="36"/>
      <c r="S15339" s="36"/>
      <c r="T15339" s="36"/>
      <c r="U15339" s="36"/>
      <c r="V15339" s="36"/>
    </row>
    <row r="15340" spans="11:22" x14ac:dyDescent="0.25">
      <c r="K15340" s="36"/>
      <c r="L15340" s="37"/>
      <c r="M15340" s="37"/>
      <c r="N15340" s="37"/>
      <c r="O15340" s="37"/>
      <c r="P15340" s="36"/>
      <c r="S15340" s="36"/>
      <c r="T15340" s="36"/>
      <c r="U15340" s="36"/>
      <c r="V15340" s="36"/>
    </row>
    <row r="15341" spans="11:22" x14ac:dyDescent="0.25">
      <c r="K15341" s="36"/>
      <c r="L15341" s="37"/>
      <c r="M15341" s="37"/>
      <c r="N15341" s="37"/>
      <c r="O15341" s="37"/>
      <c r="P15341" s="36"/>
      <c r="S15341" s="36"/>
      <c r="T15341" s="36"/>
      <c r="U15341" s="36"/>
      <c r="V15341" s="36"/>
    </row>
    <row r="15342" spans="11:22" x14ac:dyDescent="0.25">
      <c r="K15342" s="36"/>
      <c r="L15342" s="37"/>
      <c r="M15342" s="37"/>
      <c r="N15342" s="37"/>
      <c r="O15342" s="37"/>
      <c r="P15342" s="36"/>
      <c r="S15342" s="36"/>
      <c r="T15342" s="36"/>
      <c r="U15342" s="36"/>
      <c r="V15342" s="36"/>
    </row>
    <row r="15343" spans="11:22" x14ac:dyDescent="0.25">
      <c r="K15343" s="36"/>
      <c r="L15343" s="37"/>
      <c r="M15343" s="37"/>
      <c r="N15343" s="37"/>
      <c r="O15343" s="37"/>
      <c r="P15343" s="36"/>
      <c r="S15343" s="36"/>
      <c r="T15343" s="36"/>
      <c r="U15343" s="36"/>
      <c r="V15343" s="36"/>
    </row>
    <row r="15344" spans="11:22" x14ac:dyDescent="0.25">
      <c r="K15344" s="36"/>
      <c r="L15344" s="37"/>
      <c r="M15344" s="37"/>
      <c r="N15344" s="37"/>
      <c r="O15344" s="37"/>
      <c r="P15344" s="36"/>
      <c r="S15344" s="36"/>
      <c r="T15344" s="36"/>
      <c r="U15344" s="36"/>
      <c r="V15344" s="36"/>
    </row>
    <row r="15345" spans="11:22" x14ac:dyDescent="0.25">
      <c r="K15345" s="36"/>
      <c r="L15345" s="37"/>
      <c r="M15345" s="37"/>
      <c r="N15345" s="37"/>
      <c r="O15345" s="37"/>
      <c r="P15345" s="36"/>
      <c r="S15345" s="36"/>
      <c r="T15345" s="36"/>
      <c r="U15345" s="36"/>
      <c r="V15345" s="36"/>
    </row>
    <row r="15346" spans="11:22" x14ac:dyDescent="0.25">
      <c r="K15346" s="36"/>
      <c r="L15346" s="37"/>
      <c r="M15346" s="37"/>
      <c r="N15346" s="37"/>
      <c r="O15346" s="37"/>
      <c r="P15346" s="36"/>
      <c r="S15346" s="36"/>
      <c r="T15346" s="36"/>
      <c r="U15346" s="36"/>
      <c r="V15346" s="36"/>
    </row>
    <row r="15347" spans="11:22" x14ac:dyDescent="0.25">
      <c r="K15347" s="36"/>
      <c r="L15347" s="37"/>
      <c r="M15347" s="37"/>
      <c r="N15347" s="37"/>
      <c r="O15347" s="37"/>
      <c r="P15347" s="36"/>
      <c r="S15347" s="36"/>
      <c r="T15347" s="36"/>
      <c r="U15347" s="36"/>
      <c r="V15347" s="36"/>
    </row>
    <row r="15348" spans="11:22" x14ac:dyDescent="0.25">
      <c r="K15348" s="36"/>
      <c r="L15348" s="37"/>
      <c r="M15348" s="37"/>
      <c r="N15348" s="37"/>
      <c r="O15348" s="37"/>
      <c r="P15348" s="36"/>
      <c r="S15348" s="36"/>
      <c r="T15348" s="36"/>
      <c r="U15348" s="36"/>
      <c r="V15348" s="36"/>
    </row>
    <row r="15349" spans="11:22" x14ac:dyDescent="0.25">
      <c r="K15349" s="36"/>
      <c r="L15349" s="37"/>
      <c r="M15349" s="37"/>
      <c r="N15349" s="37"/>
      <c r="O15349" s="37"/>
      <c r="P15349" s="36"/>
      <c r="S15349" s="36"/>
      <c r="T15349" s="36"/>
      <c r="U15349" s="36"/>
      <c r="V15349" s="36"/>
    </row>
    <row r="15350" spans="11:22" x14ac:dyDescent="0.25">
      <c r="K15350" s="36"/>
      <c r="L15350" s="37"/>
      <c r="M15350" s="37"/>
      <c r="N15350" s="37"/>
      <c r="O15350" s="37"/>
      <c r="P15350" s="36"/>
      <c r="S15350" s="36"/>
      <c r="T15350" s="36"/>
      <c r="U15350" s="36"/>
      <c r="V15350" s="36"/>
    </row>
    <row r="15351" spans="11:22" x14ac:dyDescent="0.25">
      <c r="K15351" s="36"/>
      <c r="L15351" s="37"/>
      <c r="M15351" s="37"/>
      <c r="N15351" s="37"/>
      <c r="O15351" s="37"/>
      <c r="P15351" s="36"/>
      <c r="S15351" s="36"/>
      <c r="T15351" s="36"/>
      <c r="U15351" s="36"/>
      <c r="V15351" s="36"/>
    </row>
    <row r="15352" spans="11:22" x14ac:dyDescent="0.25">
      <c r="K15352" s="36"/>
      <c r="L15352" s="37"/>
      <c r="M15352" s="37"/>
      <c r="N15352" s="37"/>
      <c r="O15352" s="37"/>
      <c r="P15352" s="36"/>
      <c r="S15352" s="36"/>
      <c r="T15352" s="36"/>
      <c r="U15352" s="36"/>
      <c r="V15352" s="36"/>
    </row>
    <row r="15353" spans="11:22" x14ac:dyDescent="0.25">
      <c r="K15353" s="36"/>
      <c r="L15353" s="37"/>
      <c r="M15353" s="37"/>
      <c r="N15353" s="37"/>
      <c r="O15353" s="37"/>
      <c r="P15353" s="36"/>
      <c r="S15353" s="36"/>
      <c r="T15353" s="36"/>
      <c r="U15353" s="36"/>
      <c r="V15353" s="36"/>
    </row>
    <row r="15354" spans="11:22" x14ac:dyDescent="0.25">
      <c r="K15354" s="36"/>
      <c r="L15354" s="37"/>
      <c r="M15354" s="37"/>
      <c r="N15354" s="37"/>
      <c r="O15354" s="37"/>
      <c r="P15354" s="36"/>
      <c r="S15354" s="36"/>
      <c r="T15354" s="36"/>
      <c r="U15354" s="36"/>
      <c r="V15354" s="36"/>
    </row>
    <row r="15355" spans="11:22" x14ac:dyDescent="0.25">
      <c r="K15355" s="36"/>
      <c r="L15355" s="37"/>
      <c r="M15355" s="37"/>
      <c r="N15355" s="37"/>
      <c r="O15355" s="37"/>
      <c r="P15355" s="36"/>
      <c r="S15355" s="36"/>
      <c r="T15355" s="36"/>
      <c r="U15355" s="36"/>
      <c r="V15355" s="36"/>
    </row>
    <row r="15356" spans="11:22" x14ac:dyDescent="0.25">
      <c r="K15356" s="36"/>
      <c r="L15356" s="37"/>
      <c r="M15356" s="37"/>
      <c r="N15356" s="37"/>
      <c r="O15356" s="37"/>
      <c r="P15356" s="36"/>
      <c r="S15356" s="36"/>
      <c r="T15356" s="36"/>
      <c r="U15356" s="36"/>
      <c r="V15356" s="36"/>
    </row>
    <row r="15357" spans="11:22" x14ac:dyDescent="0.25">
      <c r="K15357" s="36"/>
      <c r="L15357" s="37"/>
      <c r="M15357" s="37"/>
      <c r="N15357" s="37"/>
      <c r="O15357" s="37"/>
      <c r="P15357" s="36"/>
      <c r="S15357" s="36"/>
      <c r="T15357" s="36"/>
      <c r="U15357" s="36"/>
      <c r="V15357" s="36"/>
    </row>
    <row r="15358" spans="11:22" x14ac:dyDescent="0.25">
      <c r="K15358" s="36"/>
      <c r="L15358" s="37"/>
      <c r="M15358" s="37"/>
      <c r="N15358" s="37"/>
      <c r="O15358" s="37"/>
      <c r="P15358" s="36"/>
      <c r="S15358" s="36"/>
      <c r="T15358" s="36"/>
      <c r="U15358" s="36"/>
      <c r="V15358" s="36"/>
    </row>
    <row r="15359" spans="11:22" x14ac:dyDescent="0.25">
      <c r="K15359" s="36"/>
      <c r="L15359" s="37"/>
      <c r="M15359" s="37"/>
      <c r="N15359" s="37"/>
      <c r="O15359" s="37"/>
      <c r="P15359" s="36"/>
      <c r="S15359" s="36"/>
      <c r="T15359" s="36"/>
      <c r="U15359" s="36"/>
      <c r="V15359" s="36"/>
    </row>
    <row r="15360" spans="11:22" x14ac:dyDescent="0.25">
      <c r="K15360" s="36"/>
      <c r="L15360" s="37"/>
      <c r="M15360" s="37"/>
      <c r="N15360" s="37"/>
      <c r="O15360" s="37"/>
      <c r="P15360" s="36"/>
      <c r="S15360" s="36"/>
      <c r="T15360" s="36"/>
      <c r="U15360" s="36"/>
      <c r="V15360" s="36"/>
    </row>
    <row r="15361" spans="11:22" x14ac:dyDescent="0.25">
      <c r="K15361" s="36"/>
      <c r="L15361" s="37"/>
      <c r="M15361" s="37"/>
      <c r="N15361" s="37"/>
      <c r="O15361" s="37"/>
      <c r="P15361" s="36"/>
      <c r="S15361" s="36"/>
      <c r="T15361" s="36"/>
      <c r="U15361" s="36"/>
      <c r="V15361" s="36"/>
    </row>
    <row r="15362" spans="11:22" x14ac:dyDescent="0.25">
      <c r="K15362" s="36"/>
      <c r="L15362" s="37"/>
      <c r="M15362" s="37"/>
      <c r="N15362" s="37"/>
      <c r="O15362" s="37"/>
      <c r="P15362" s="36"/>
      <c r="S15362" s="36"/>
      <c r="T15362" s="36"/>
      <c r="U15362" s="36"/>
      <c r="V15362" s="36"/>
    </row>
    <row r="15363" spans="11:22" x14ac:dyDescent="0.25">
      <c r="K15363" s="36"/>
      <c r="L15363" s="37"/>
      <c r="M15363" s="37"/>
      <c r="N15363" s="37"/>
      <c r="O15363" s="37"/>
      <c r="P15363" s="36"/>
      <c r="S15363" s="36"/>
      <c r="T15363" s="36"/>
      <c r="U15363" s="36"/>
      <c r="V15363" s="36"/>
    </row>
    <row r="15364" spans="11:22" x14ac:dyDescent="0.25">
      <c r="K15364" s="36"/>
      <c r="L15364" s="37"/>
      <c r="M15364" s="37"/>
      <c r="N15364" s="37"/>
      <c r="O15364" s="37"/>
      <c r="P15364" s="36"/>
      <c r="S15364" s="36"/>
      <c r="T15364" s="36"/>
      <c r="U15364" s="36"/>
      <c r="V15364" s="36"/>
    </row>
    <row r="15365" spans="11:22" x14ac:dyDescent="0.25">
      <c r="K15365" s="36"/>
      <c r="L15365" s="37"/>
      <c r="M15365" s="37"/>
      <c r="N15365" s="37"/>
      <c r="O15365" s="37"/>
      <c r="P15365" s="36"/>
      <c r="S15365" s="36"/>
      <c r="T15365" s="36"/>
      <c r="U15365" s="36"/>
      <c r="V15365" s="36"/>
    </row>
    <row r="15366" spans="11:22" x14ac:dyDescent="0.25">
      <c r="K15366" s="36"/>
      <c r="L15366" s="37"/>
      <c r="M15366" s="37"/>
      <c r="N15366" s="37"/>
      <c r="O15366" s="37"/>
      <c r="P15366" s="36"/>
      <c r="S15366" s="36"/>
      <c r="T15366" s="36"/>
      <c r="U15366" s="36"/>
      <c r="V15366" s="36"/>
    </row>
    <row r="15367" spans="11:22" x14ac:dyDescent="0.25">
      <c r="K15367" s="36"/>
      <c r="L15367" s="37"/>
      <c r="M15367" s="37"/>
      <c r="N15367" s="37"/>
      <c r="O15367" s="37"/>
      <c r="P15367" s="36"/>
      <c r="S15367" s="36"/>
      <c r="T15367" s="36"/>
      <c r="U15367" s="36"/>
      <c r="V15367" s="36"/>
    </row>
    <row r="15368" spans="11:22" x14ac:dyDescent="0.25">
      <c r="K15368" s="36"/>
      <c r="L15368" s="37"/>
      <c r="M15368" s="37"/>
      <c r="N15368" s="37"/>
      <c r="O15368" s="37"/>
      <c r="P15368" s="36"/>
      <c r="S15368" s="36"/>
      <c r="T15368" s="36"/>
      <c r="U15368" s="36"/>
      <c r="V15368" s="36"/>
    </row>
    <row r="15369" spans="11:22" x14ac:dyDescent="0.25">
      <c r="K15369" s="36"/>
      <c r="L15369" s="37"/>
      <c r="M15369" s="37"/>
      <c r="N15369" s="37"/>
      <c r="O15369" s="37"/>
      <c r="P15369" s="36"/>
      <c r="S15369" s="36"/>
      <c r="T15369" s="36"/>
      <c r="U15369" s="36"/>
      <c r="V15369" s="36"/>
    </row>
    <row r="15370" spans="11:22" x14ac:dyDescent="0.25">
      <c r="K15370" s="36"/>
      <c r="L15370" s="37"/>
      <c r="M15370" s="37"/>
      <c r="N15370" s="37"/>
      <c r="O15370" s="37"/>
      <c r="P15370" s="36"/>
      <c r="S15370" s="36"/>
      <c r="T15370" s="36"/>
      <c r="U15370" s="36"/>
      <c r="V15370" s="36"/>
    </row>
    <row r="15371" spans="11:22" x14ac:dyDescent="0.25">
      <c r="K15371" s="36"/>
      <c r="L15371" s="37"/>
      <c r="M15371" s="37"/>
      <c r="N15371" s="37"/>
      <c r="O15371" s="37"/>
      <c r="P15371" s="36"/>
      <c r="S15371" s="36"/>
      <c r="T15371" s="36"/>
      <c r="U15371" s="36"/>
      <c r="V15371" s="36"/>
    </row>
    <row r="15372" spans="11:22" x14ac:dyDescent="0.25">
      <c r="K15372" s="36"/>
      <c r="L15372" s="37"/>
      <c r="M15372" s="37"/>
      <c r="N15372" s="37"/>
      <c r="O15372" s="37"/>
      <c r="P15372" s="36"/>
      <c r="S15372" s="36"/>
      <c r="T15372" s="36"/>
      <c r="U15372" s="36"/>
      <c r="V15372" s="36"/>
    </row>
    <row r="15373" spans="11:22" x14ac:dyDescent="0.25">
      <c r="K15373" s="36"/>
      <c r="L15373" s="37"/>
      <c r="M15373" s="37"/>
      <c r="N15373" s="37"/>
      <c r="O15373" s="37"/>
      <c r="P15373" s="36"/>
      <c r="S15373" s="36"/>
      <c r="T15373" s="36"/>
      <c r="U15373" s="36"/>
      <c r="V15373" s="36"/>
    </row>
    <row r="15374" spans="11:22" x14ac:dyDescent="0.25">
      <c r="K15374" s="36"/>
      <c r="L15374" s="37"/>
      <c r="M15374" s="37"/>
      <c r="N15374" s="37"/>
      <c r="O15374" s="37"/>
      <c r="P15374" s="36"/>
      <c r="S15374" s="36"/>
      <c r="T15374" s="36"/>
      <c r="U15374" s="36"/>
      <c r="V15374" s="36"/>
    </row>
    <row r="15375" spans="11:22" x14ac:dyDescent="0.25">
      <c r="K15375" s="36"/>
      <c r="L15375" s="37"/>
      <c r="M15375" s="37"/>
      <c r="N15375" s="37"/>
      <c r="O15375" s="37"/>
      <c r="P15375" s="36"/>
      <c r="S15375" s="36"/>
      <c r="T15375" s="36"/>
      <c r="U15375" s="36"/>
      <c r="V15375" s="36"/>
    </row>
    <row r="15376" spans="11:22" x14ac:dyDescent="0.25">
      <c r="K15376" s="36"/>
      <c r="L15376" s="37"/>
      <c r="M15376" s="37"/>
      <c r="N15376" s="37"/>
      <c r="O15376" s="37"/>
      <c r="P15376" s="36"/>
      <c r="S15376" s="36"/>
      <c r="T15376" s="36"/>
      <c r="U15376" s="36"/>
      <c r="V15376" s="36"/>
    </row>
    <row r="15377" spans="11:22" x14ac:dyDescent="0.25">
      <c r="K15377" s="36"/>
      <c r="L15377" s="37"/>
      <c r="M15377" s="37"/>
      <c r="N15377" s="37"/>
      <c r="O15377" s="37"/>
      <c r="P15377" s="36"/>
      <c r="S15377" s="36"/>
      <c r="T15377" s="36"/>
      <c r="U15377" s="36"/>
      <c r="V15377" s="36"/>
    </row>
    <row r="15378" spans="11:22" x14ac:dyDescent="0.25">
      <c r="K15378" s="36"/>
      <c r="L15378" s="37"/>
      <c r="M15378" s="37"/>
      <c r="N15378" s="37"/>
      <c r="O15378" s="37"/>
      <c r="P15378" s="36"/>
      <c r="S15378" s="36"/>
      <c r="T15378" s="36"/>
      <c r="U15378" s="36"/>
      <c r="V15378" s="36"/>
    </row>
    <row r="15379" spans="11:22" x14ac:dyDescent="0.25">
      <c r="K15379" s="36"/>
      <c r="L15379" s="37"/>
      <c r="M15379" s="37"/>
      <c r="N15379" s="37"/>
      <c r="O15379" s="37"/>
      <c r="P15379" s="36"/>
      <c r="S15379" s="36"/>
      <c r="T15379" s="36"/>
      <c r="U15379" s="36"/>
      <c r="V15379" s="36"/>
    </row>
    <row r="15380" spans="11:22" x14ac:dyDescent="0.25">
      <c r="K15380" s="36"/>
      <c r="L15380" s="37"/>
      <c r="M15380" s="37"/>
      <c r="N15380" s="37"/>
      <c r="O15380" s="37"/>
      <c r="P15380" s="36"/>
      <c r="S15380" s="36"/>
      <c r="T15380" s="36"/>
      <c r="U15380" s="36"/>
      <c r="V15380" s="36"/>
    </row>
    <row r="15381" spans="11:22" x14ac:dyDescent="0.25">
      <c r="K15381" s="36"/>
      <c r="L15381" s="37"/>
      <c r="M15381" s="37"/>
      <c r="N15381" s="37"/>
      <c r="O15381" s="37"/>
      <c r="P15381" s="36"/>
      <c r="S15381" s="36"/>
      <c r="T15381" s="36"/>
      <c r="U15381" s="36"/>
      <c r="V15381" s="36"/>
    </row>
    <row r="15382" spans="11:22" x14ac:dyDescent="0.25">
      <c r="K15382" s="36"/>
      <c r="L15382" s="37"/>
      <c r="M15382" s="37"/>
      <c r="N15382" s="37"/>
      <c r="O15382" s="37"/>
      <c r="P15382" s="36"/>
      <c r="S15382" s="36"/>
      <c r="T15382" s="36"/>
      <c r="U15382" s="36"/>
      <c r="V15382" s="36"/>
    </row>
    <row r="15383" spans="11:22" x14ac:dyDescent="0.25">
      <c r="K15383" s="36"/>
      <c r="L15383" s="37"/>
      <c r="M15383" s="37"/>
      <c r="N15383" s="37"/>
      <c r="O15383" s="37"/>
      <c r="P15383" s="36"/>
      <c r="S15383" s="36"/>
      <c r="T15383" s="36"/>
      <c r="U15383" s="36"/>
      <c r="V15383" s="36"/>
    </row>
    <row r="15384" spans="11:22" x14ac:dyDescent="0.25">
      <c r="K15384" s="36"/>
      <c r="L15384" s="37"/>
      <c r="M15384" s="37"/>
      <c r="N15384" s="37"/>
      <c r="O15384" s="37"/>
      <c r="P15384" s="36"/>
      <c r="S15384" s="36"/>
      <c r="T15384" s="36"/>
      <c r="U15384" s="36"/>
      <c r="V15384" s="36"/>
    </row>
    <row r="15385" spans="11:22" x14ac:dyDescent="0.25">
      <c r="K15385" s="36"/>
      <c r="L15385" s="37"/>
      <c r="M15385" s="37"/>
      <c r="N15385" s="37"/>
      <c r="O15385" s="37"/>
      <c r="P15385" s="36"/>
      <c r="S15385" s="36"/>
      <c r="T15385" s="36"/>
      <c r="U15385" s="36"/>
      <c r="V15385" s="36"/>
    </row>
    <row r="15386" spans="11:22" x14ac:dyDescent="0.25">
      <c r="K15386" s="36"/>
      <c r="L15386" s="37"/>
      <c r="M15386" s="37"/>
      <c r="N15386" s="37"/>
      <c r="O15386" s="37"/>
      <c r="P15386" s="36"/>
      <c r="S15386" s="36"/>
      <c r="T15386" s="36"/>
      <c r="U15386" s="36"/>
      <c r="V15386" s="36"/>
    </row>
    <row r="15387" spans="11:22" x14ac:dyDescent="0.25">
      <c r="K15387" s="36"/>
      <c r="L15387" s="37"/>
      <c r="M15387" s="37"/>
      <c r="N15387" s="37"/>
      <c r="O15387" s="37"/>
      <c r="P15387" s="36"/>
      <c r="S15387" s="36"/>
      <c r="T15387" s="36"/>
      <c r="U15387" s="36"/>
      <c r="V15387" s="36"/>
    </row>
    <row r="15388" spans="11:22" x14ac:dyDescent="0.25">
      <c r="K15388" s="36"/>
      <c r="L15388" s="37"/>
      <c r="M15388" s="37"/>
      <c r="N15388" s="37"/>
      <c r="O15388" s="37"/>
      <c r="P15388" s="36"/>
      <c r="S15388" s="36"/>
      <c r="T15388" s="36"/>
      <c r="U15388" s="36"/>
      <c r="V15388" s="36"/>
    </row>
    <row r="15389" spans="11:22" x14ac:dyDescent="0.25">
      <c r="K15389" s="36"/>
      <c r="L15389" s="37"/>
      <c r="M15389" s="37"/>
      <c r="N15389" s="37"/>
      <c r="O15389" s="37"/>
      <c r="P15389" s="36"/>
      <c r="S15389" s="36"/>
      <c r="T15389" s="36"/>
      <c r="U15389" s="36"/>
      <c r="V15389" s="36"/>
    </row>
    <row r="15390" spans="11:22" x14ac:dyDescent="0.25">
      <c r="K15390" s="36"/>
      <c r="L15390" s="37"/>
      <c r="M15390" s="37"/>
      <c r="N15390" s="37"/>
      <c r="O15390" s="37"/>
      <c r="P15390" s="36"/>
      <c r="S15390" s="36"/>
      <c r="T15390" s="36"/>
      <c r="U15390" s="36"/>
      <c r="V15390" s="36"/>
    </row>
    <row r="15391" spans="11:22" x14ac:dyDescent="0.25">
      <c r="K15391" s="36"/>
      <c r="L15391" s="37"/>
      <c r="M15391" s="37"/>
      <c r="N15391" s="37"/>
      <c r="O15391" s="37"/>
      <c r="P15391" s="36"/>
      <c r="S15391" s="36"/>
      <c r="T15391" s="36"/>
      <c r="U15391" s="36"/>
      <c r="V15391" s="36"/>
    </row>
    <row r="15392" spans="11:22" x14ac:dyDescent="0.25">
      <c r="K15392" s="36"/>
      <c r="L15392" s="37"/>
      <c r="M15392" s="37"/>
      <c r="N15392" s="37"/>
      <c r="O15392" s="37"/>
      <c r="P15392" s="36"/>
      <c r="S15392" s="36"/>
      <c r="T15392" s="36"/>
      <c r="U15392" s="36"/>
      <c r="V15392" s="36"/>
    </row>
    <row r="15393" spans="11:22" x14ac:dyDescent="0.25">
      <c r="K15393" s="36"/>
      <c r="L15393" s="37"/>
      <c r="M15393" s="37"/>
      <c r="N15393" s="37"/>
      <c r="O15393" s="37"/>
      <c r="P15393" s="36"/>
      <c r="S15393" s="36"/>
      <c r="T15393" s="36"/>
      <c r="U15393" s="36"/>
      <c r="V15393" s="36"/>
    </row>
    <row r="15394" spans="11:22" x14ac:dyDescent="0.25">
      <c r="K15394" s="36"/>
      <c r="L15394" s="37"/>
      <c r="M15394" s="37"/>
      <c r="N15394" s="37"/>
      <c r="O15394" s="37"/>
      <c r="P15394" s="36"/>
      <c r="S15394" s="36"/>
      <c r="T15394" s="36"/>
      <c r="U15394" s="36"/>
      <c r="V15394" s="36"/>
    </row>
    <row r="15395" spans="11:22" x14ac:dyDescent="0.25">
      <c r="K15395" s="36"/>
      <c r="L15395" s="37"/>
      <c r="M15395" s="37"/>
      <c r="N15395" s="37"/>
      <c r="O15395" s="37"/>
      <c r="P15395" s="36"/>
      <c r="S15395" s="36"/>
      <c r="T15395" s="36"/>
      <c r="U15395" s="36"/>
      <c r="V15395" s="36"/>
    </row>
    <row r="15396" spans="11:22" x14ac:dyDescent="0.25">
      <c r="K15396" s="36"/>
      <c r="L15396" s="37"/>
      <c r="M15396" s="37"/>
      <c r="N15396" s="37"/>
      <c r="O15396" s="37"/>
      <c r="P15396" s="36"/>
      <c r="S15396" s="36"/>
      <c r="T15396" s="36"/>
      <c r="U15396" s="36"/>
      <c r="V15396" s="36"/>
    </row>
    <row r="15397" spans="11:22" x14ac:dyDescent="0.25">
      <c r="K15397" s="36"/>
      <c r="L15397" s="37"/>
      <c r="M15397" s="37"/>
      <c r="N15397" s="37"/>
      <c r="O15397" s="37"/>
      <c r="P15397" s="36"/>
      <c r="S15397" s="36"/>
      <c r="T15397" s="36"/>
      <c r="U15397" s="36"/>
      <c r="V15397" s="36"/>
    </row>
    <row r="15398" spans="11:22" x14ac:dyDescent="0.25">
      <c r="K15398" s="36"/>
      <c r="L15398" s="37"/>
      <c r="M15398" s="37"/>
      <c r="N15398" s="37"/>
      <c r="O15398" s="37"/>
      <c r="P15398" s="36"/>
      <c r="S15398" s="36"/>
      <c r="T15398" s="36"/>
      <c r="U15398" s="36"/>
      <c r="V15398" s="36"/>
    </row>
    <row r="15399" spans="11:22" x14ac:dyDescent="0.25">
      <c r="K15399" s="36"/>
      <c r="L15399" s="37"/>
      <c r="M15399" s="37"/>
      <c r="N15399" s="37"/>
      <c r="O15399" s="37"/>
      <c r="P15399" s="36"/>
      <c r="S15399" s="36"/>
      <c r="T15399" s="36"/>
      <c r="U15399" s="36"/>
      <c r="V15399" s="36"/>
    </row>
    <row r="15400" spans="11:22" x14ac:dyDescent="0.25">
      <c r="K15400" s="36"/>
      <c r="L15400" s="37"/>
      <c r="M15400" s="37"/>
      <c r="N15400" s="37"/>
      <c r="O15400" s="37"/>
      <c r="P15400" s="36"/>
      <c r="S15400" s="36"/>
      <c r="T15400" s="36"/>
      <c r="U15400" s="36"/>
      <c r="V15400" s="36"/>
    </row>
    <row r="15401" spans="11:22" x14ac:dyDescent="0.25">
      <c r="K15401" s="36"/>
      <c r="L15401" s="37"/>
      <c r="M15401" s="37"/>
      <c r="N15401" s="37"/>
      <c r="O15401" s="37"/>
      <c r="P15401" s="36"/>
      <c r="S15401" s="36"/>
      <c r="T15401" s="36"/>
      <c r="U15401" s="36"/>
      <c r="V15401" s="36"/>
    </row>
    <row r="15402" spans="11:22" x14ac:dyDescent="0.25">
      <c r="K15402" s="36"/>
      <c r="L15402" s="37"/>
      <c r="M15402" s="37"/>
      <c r="N15402" s="37"/>
      <c r="O15402" s="37"/>
      <c r="P15402" s="36"/>
      <c r="S15402" s="36"/>
      <c r="T15402" s="36"/>
      <c r="U15402" s="36"/>
      <c r="V15402" s="36"/>
    </row>
    <row r="15403" spans="11:22" x14ac:dyDescent="0.25">
      <c r="K15403" s="36"/>
      <c r="L15403" s="37"/>
      <c r="M15403" s="37"/>
      <c r="N15403" s="37"/>
      <c r="O15403" s="37"/>
      <c r="P15403" s="36"/>
      <c r="S15403" s="36"/>
      <c r="T15403" s="36"/>
      <c r="U15403" s="36"/>
      <c r="V15403" s="36"/>
    </row>
    <row r="15404" spans="11:22" x14ac:dyDescent="0.25">
      <c r="K15404" s="36"/>
      <c r="L15404" s="37"/>
      <c r="M15404" s="37"/>
      <c r="N15404" s="37"/>
      <c r="O15404" s="37"/>
      <c r="P15404" s="36"/>
      <c r="S15404" s="36"/>
      <c r="T15404" s="36"/>
      <c r="U15404" s="36"/>
      <c r="V15404" s="36"/>
    </row>
    <row r="15405" spans="11:22" x14ac:dyDescent="0.25">
      <c r="K15405" s="36"/>
      <c r="L15405" s="37"/>
      <c r="M15405" s="37"/>
      <c r="N15405" s="37"/>
      <c r="O15405" s="37"/>
      <c r="P15405" s="36"/>
      <c r="S15405" s="36"/>
      <c r="T15405" s="36"/>
      <c r="U15405" s="36"/>
      <c r="V15405" s="36"/>
    </row>
    <row r="15406" spans="11:22" x14ac:dyDescent="0.25">
      <c r="K15406" s="36"/>
      <c r="L15406" s="37"/>
      <c r="M15406" s="37"/>
      <c r="N15406" s="37"/>
      <c r="O15406" s="37"/>
      <c r="P15406" s="36"/>
      <c r="S15406" s="36"/>
      <c r="T15406" s="36"/>
      <c r="U15406" s="36"/>
      <c r="V15406" s="36"/>
    </row>
    <row r="15407" spans="11:22" x14ac:dyDescent="0.25">
      <c r="K15407" s="36"/>
      <c r="L15407" s="37"/>
      <c r="M15407" s="37"/>
      <c r="N15407" s="37"/>
      <c r="O15407" s="37"/>
      <c r="P15407" s="36"/>
      <c r="S15407" s="36"/>
      <c r="T15407" s="36"/>
      <c r="U15407" s="36"/>
      <c r="V15407" s="36"/>
    </row>
    <row r="15408" spans="11:22" x14ac:dyDescent="0.25">
      <c r="K15408" s="36"/>
      <c r="L15408" s="37"/>
      <c r="M15408" s="37"/>
      <c r="N15408" s="37"/>
      <c r="O15408" s="37"/>
      <c r="P15408" s="36"/>
      <c r="S15408" s="36"/>
      <c r="T15408" s="36"/>
      <c r="U15408" s="36"/>
      <c r="V15408" s="36"/>
    </row>
    <row r="15409" spans="11:22" x14ac:dyDescent="0.25">
      <c r="K15409" s="36"/>
      <c r="L15409" s="37"/>
      <c r="M15409" s="37"/>
      <c r="N15409" s="37"/>
      <c r="O15409" s="37"/>
      <c r="P15409" s="36"/>
      <c r="S15409" s="36"/>
      <c r="T15409" s="36"/>
      <c r="U15409" s="36"/>
      <c r="V15409" s="36"/>
    </row>
    <row r="15410" spans="11:22" x14ac:dyDescent="0.25">
      <c r="K15410" s="36"/>
      <c r="L15410" s="37"/>
      <c r="M15410" s="37"/>
      <c r="N15410" s="37"/>
      <c r="O15410" s="37"/>
      <c r="P15410" s="36"/>
      <c r="S15410" s="36"/>
      <c r="T15410" s="36"/>
      <c r="U15410" s="36"/>
      <c r="V15410" s="36"/>
    </row>
    <row r="15411" spans="11:22" x14ac:dyDescent="0.25">
      <c r="K15411" s="36"/>
      <c r="L15411" s="37"/>
      <c r="M15411" s="37"/>
      <c r="N15411" s="37"/>
      <c r="O15411" s="37"/>
      <c r="P15411" s="36"/>
      <c r="S15411" s="36"/>
      <c r="T15411" s="36"/>
      <c r="U15411" s="36"/>
      <c r="V15411" s="36"/>
    </row>
    <row r="15412" spans="11:22" x14ac:dyDescent="0.25">
      <c r="K15412" s="36"/>
      <c r="L15412" s="37"/>
      <c r="M15412" s="37"/>
      <c r="N15412" s="37"/>
      <c r="O15412" s="37"/>
      <c r="P15412" s="36"/>
      <c r="S15412" s="36"/>
      <c r="T15412" s="36"/>
      <c r="U15412" s="36"/>
      <c r="V15412" s="36"/>
    </row>
    <row r="15413" spans="11:22" x14ac:dyDescent="0.25">
      <c r="K15413" s="36"/>
      <c r="L15413" s="37"/>
      <c r="M15413" s="37"/>
      <c r="N15413" s="37"/>
      <c r="O15413" s="37"/>
      <c r="P15413" s="36"/>
      <c r="S15413" s="36"/>
      <c r="T15413" s="36"/>
      <c r="U15413" s="36"/>
      <c r="V15413" s="36"/>
    </row>
    <row r="15414" spans="11:22" x14ac:dyDescent="0.25">
      <c r="K15414" s="36"/>
      <c r="L15414" s="37"/>
      <c r="M15414" s="37"/>
      <c r="N15414" s="37"/>
      <c r="O15414" s="37"/>
      <c r="P15414" s="36"/>
      <c r="S15414" s="36"/>
      <c r="T15414" s="36"/>
      <c r="U15414" s="36"/>
      <c r="V15414" s="36"/>
    </row>
    <row r="15415" spans="11:22" x14ac:dyDescent="0.25">
      <c r="K15415" s="36"/>
      <c r="L15415" s="37"/>
      <c r="M15415" s="37"/>
      <c r="N15415" s="37"/>
      <c r="O15415" s="37"/>
      <c r="P15415" s="36"/>
      <c r="S15415" s="36"/>
      <c r="T15415" s="36"/>
      <c r="U15415" s="36"/>
      <c r="V15415" s="36"/>
    </row>
    <row r="15416" spans="11:22" x14ac:dyDescent="0.25">
      <c r="K15416" s="36"/>
      <c r="L15416" s="37"/>
      <c r="M15416" s="37"/>
      <c r="N15416" s="37"/>
      <c r="O15416" s="37"/>
      <c r="P15416" s="36"/>
      <c r="S15416" s="36"/>
      <c r="T15416" s="36"/>
      <c r="U15416" s="36"/>
      <c r="V15416" s="36"/>
    </row>
    <row r="15417" spans="11:22" x14ac:dyDescent="0.25">
      <c r="K15417" s="36"/>
      <c r="L15417" s="37"/>
      <c r="M15417" s="37"/>
      <c r="N15417" s="37"/>
      <c r="O15417" s="37"/>
      <c r="P15417" s="36"/>
      <c r="S15417" s="36"/>
      <c r="T15417" s="36"/>
      <c r="U15417" s="36"/>
      <c r="V15417" s="36"/>
    </row>
    <row r="15418" spans="11:22" x14ac:dyDescent="0.25">
      <c r="K15418" s="36"/>
      <c r="L15418" s="37"/>
      <c r="M15418" s="37"/>
      <c r="N15418" s="37"/>
      <c r="O15418" s="37"/>
      <c r="P15418" s="36"/>
      <c r="S15418" s="36"/>
      <c r="T15418" s="36"/>
      <c r="U15418" s="36"/>
      <c r="V15418" s="36"/>
    </row>
    <row r="15419" spans="11:22" x14ac:dyDescent="0.25">
      <c r="K15419" s="36"/>
      <c r="L15419" s="37"/>
      <c r="M15419" s="37"/>
      <c r="N15419" s="37"/>
      <c r="O15419" s="37"/>
      <c r="P15419" s="36"/>
      <c r="S15419" s="36"/>
      <c r="T15419" s="36"/>
      <c r="U15419" s="36"/>
      <c r="V15419" s="36"/>
    </row>
    <row r="15420" spans="11:22" x14ac:dyDescent="0.25">
      <c r="K15420" s="36"/>
      <c r="L15420" s="37"/>
      <c r="M15420" s="37"/>
      <c r="N15420" s="37"/>
      <c r="O15420" s="37"/>
      <c r="P15420" s="36"/>
      <c r="S15420" s="36"/>
      <c r="T15420" s="36"/>
      <c r="U15420" s="36"/>
      <c r="V15420" s="36"/>
    </row>
    <row r="15421" spans="11:22" x14ac:dyDescent="0.25">
      <c r="K15421" s="36"/>
      <c r="L15421" s="37"/>
      <c r="M15421" s="37"/>
      <c r="N15421" s="37"/>
      <c r="O15421" s="37"/>
      <c r="P15421" s="36"/>
      <c r="S15421" s="36"/>
      <c r="T15421" s="36"/>
      <c r="U15421" s="36"/>
      <c r="V15421" s="36"/>
    </row>
    <row r="15422" spans="11:22" x14ac:dyDescent="0.25">
      <c r="K15422" s="36"/>
      <c r="L15422" s="37"/>
      <c r="M15422" s="37"/>
      <c r="N15422" s="37"/>
      <c r="O15422" s="37"/>
      <c r="P15422" s="36"/>
      <c r="S15422" s="36"/>
      <c r="T15422" s="36"/>
      <c r="U15422" s="36"/>
      <c r="V15422" s="36"/>
    </row>
    <row r="15423" spans="11:22" x14ac:dyDescent="0.25">
      <c r="K15423" s="36"/>
      <c r="L15423" s="37"/>
      <c r="M15423" s="37"/>
      <c r="N15423" s="37"/>
      <c r="O15423" s="37"/>
      <c r="P15423" s="36"/>
      <c r="S15423" s="36"/>
      <c r="T15423" s="36"/>
      <c r="U15423" s="36"/>
      <c r="V15423" s="36"/>
    </row>
    <row r="15424" spans="11:22" x14ac:dyDescent="0.25">
      <c r="K15424" s="36"/>
      <c r="L15424" s="37"/>
      <c r="M15424" s="37"/>
      <c r="N15424" s="37"/>
      <c r="O15424" s="37"/>
      <c r="P15424" s="36"/>
      <c r="S15424" s="36"/>
      <c r="T15424" s="36"/>
      <c r="U15424" s="36"/>
      <c r="V15424" s="36"/>
    </row>
    <row r="15425" spans="11:22" x14ac:dyDescent="0.25">
      <c r="K15425" s="36"/>
      <c r="L15425" s="37"/>
      <c r="M15425" s="37"/>
      <c r="N15425" s="37"/>
      <c r="O15425" s="37"/>
      <c r="P15425" s="36"/>
      <c r="S15425" s="36"/>
      <c r="T15425" s="36"/>
      <c r="U15425" s="36"/>
      <c r="V15425" s="36"/>
    </row>
    <row r="15426" spans="11:22" x14ac:dyDescent="0.25">
      <c r="K15426" s="36"/>
      <c r="L15426" s="37"/>
      <c r="M15426" s="37"/>
      <c r="N15426" s="37"/>
      <c r="O15426" s="37"/>
      <c r="P15426" s="36"/>
      <c r="S15426" s="36"/>
      <c r="T15426" s="36"/>
      <c r="U15426" s="36"/>
      <c r="V15426" s="36"/>
    </row>
    <row r="15427" spans="11:22" x14ac:dyDescent="0.25">
      <c r="K15427" s="36"/>
      <c r="L15427" s="37"/>
      <c r="M15427" s="37"/>
      <c r="N15427" s="37"/>
      <c r="O15427" s="37"/>
      <c r="P15427" s="36"/>
      <c r="S15427" s="36"/>
      <c r="T15427" s="36"/>
      <c r="U15427" s="36"/>
      <c r="V15427" s="36"/>
    </row>
    <row r="15428" spans="11:22" x14ac:dyDescent="0.25">
      <c r="K15428" s="36"/>
      <c r="L15428" s="37"/>
      <c r="M15428" s="37"/>
      <c r="N15428" s="37"/>
      <c r="O15428" s="37"/>
      <c r="P15428" s="36"/>
      <c r="S15428" s="36"/>
      <c r="T15428" s="36"/>
      <c r="U15428" s="36"/>
      <c r="V15428" s="36"/>
    </row>
    <row r="15429" spans="11:22" x14ac:dyDescent="0.25">
      <c r="K15429" s="36"/>
      <c r="L15429" s="37"/>
      <c r="M15429" s="37"/>
      <c r="N15429" s="37"/>
      <c r="O15429" s="37"/>
      <c r="P15429" s="36"/>
      <c r="S15429" s="36"/>
      <c r="T15429" s="36"/>
      <c r="U15429" s="36"/>
      <c r="V15429" s="36"/>
    </row>
    <row r="15430" spans="11:22" x14ac:dyDescent="0.25">
      <c r="K15430" s="36"/>
      <c r="L15430" s="37"/>
      <c r="M15430" s="37"/>
      <c r="N15430" s="37"/>
      <c r="O15430" s="37"/>
      <c r="P15430" s="36"/>
      <c r="S15430" s="36"/>
      <c r="T15430" s="36"/>
      <c r="U15430" s="36"/>
      <c r="V15430" s="36"/>
    </row>
    <row r="15431" spans="11:22" x14ac:dyDescent="0.25">
      <c r="K15431" s="36"/>
      <c r="L15431" s="37"/>
      <c r="M15431" s="37"/>
      <c r="N15431" s="37"/>
      <c r="O15431" s="37"/>
      <c r="P15431" s="36"/>
      <c r="S15431" s="36"/>
      <c r="T15431" s="36"/>
      <c r="U15431" s="36"/>
      <c r="V15431" s="36"/>
    </row>
    <row r="15432" spans="11:22" x14ac:dyDescent="0.25">
      <c r="K15432" s="36"/>
      <c r="L15432" s="37"/>
      <c r="M15432" s="37"/>
      <c r="N15432" s="37"/>
      <c r="O15432" s="37"/>
      <c r="P15432" s="36"/>
      <c r="S15432" s="36"/>
      <c r="T15432" s="36"/>
      <c r="U15432" s="36"/>
      <c r="V15432" s="36"/>
    </row>
    <row r="15433" spans="11:22" x14ac:dyDescent="0.25">
      <c r="K15433" s="36"/>
      <c r="L15433" s="37"/>
      <c r="M15433" s="37"/>
      <c r="N15433" s="37"/>
      <c r="O15433" s="37"/>
      <c r="P15433" s="36"/>
      <c r="S15433" s="36"/>
      <c r="T15433" s="36"/>
      <c r="U15433" s="36"/>
      <c r="V15433" s="36"/>
    </row>
    <row r="15434" spans="11:22" x14ac:dyDescent="0.25">
      <c r="K15434" s="36"/>
      <c r="L15434" s="37"/>
      <c r="M15434" s="37"/>
      <c r="N15434" s="37"/>
      <c r="O15434" s="37"/>
      <c r="P15434" s="36"/>
      <c r="S15434" s="36"/>
      <c r="T15434" s="36"/>
      <c r="U15434" s="36"/>
      <c r="V15434" s="36"/>
    </row>
    <row r="15435" spans="11:22" x14ac:dyDescent="0.25">
      <c r="K15435" s="36"/>
      <c r="L15435" s="37"/>
      <c r="M15435" s="37"/>
      <c r="N15435" s="37"/>
      <c r="O15435" s="37"/>
      <c r="P15435" s="36"/>
      <c r="S15435" s="36"/>
      <c r="T15435" s="36"/>
      <c r="U15435" s="36"/>
      <c r="V15435" s="36"/>
    </row>
    <row r="15436" spans="11:22" x14ac:dyDescent="0.25">
      <c r="K15436" s="36"/>
      <c r="L15436" s="37"/>
      <c r="M15436" s="37"/>
      <c r="N15436" s="37"/>
      <c r="O15436" s="37"/>
      <c r="P15436" s="36"/>
      <c r="S15436" s="36"/>
      <c r="T15436" s="36"/>
      <c r="U15436" s="36"/>
      <c r="V15436" s="36"/>
    </row>
    <row r="15437" spans="11:22" x14ac:dyDescent="0.25">
      <c r="K15437" s="36"/>
      <c r="L15437" s="37"/>
      <c r="M15437" s="37"/>
      <c r="N15437" s="37"/>
      <c r="O15437" s="37"/>
      <c r="P15437" s="36"/>
      <c r="S15437" s="36"/>
      <c r="T15437" s="36"/>
      <c r="U15437" s="36"/>
      <c r="V15437" s="36"/>
    </row>
    <row r="15438" spans="11:22" x14ac:dyDescent="0.25">
      <c r="K15438" s="36"/>
      <c r="L15438" s="37"/>
      <c r="M15438" s="37"/>
      <c r="N15438" s="37"/>
      <c r="O15438" s="37"/>
      <c r="P15438" s="36"/>
      <c r="S15438" s="36"/>
      <c r="T15438" s="36"/>
      <c r="U15438" s="36"/>
      <c r="V15438" s="36"/>
    </row>
    <row r="15439" spans="11:22" x14ac:dyDescent="0.25">
      <c r="K15439" s="36"/>
      <c r="L15439" s="37"/>
      <c r="M15439" s="37"/>
      <c r="N15439" s="37"/>
      <c r="O15439" s="37"/>
      <c r="P15439" s="36"/>
      <c r="S15439" s="36"/>
      <c r="T15439" s="36"/>
      <c r="U15439" s="36"/>
      <c r="V15439" s="36"/>
    </row>
    <row r="15440" spans="11:22" x14ac:dyDescent="0.25">
      <c r="K15440" s="36"/>
      <c r="L15440" s="37"/>
      <c r="M15440" s="37"/>
      <c r="N15440" s="37"/>
      <c r="O15440" s="37"/>
      <c r="P15440" s="36"/>
      <c r="S15440" s="36"/>
      <c r="T15440" s="36"/>
      <c r="U15440" s="36"/>
      <c r="V15440" s="36"/>
    </row>
    <row r="15441" spans="11:22" x14ac:dyDescent="0.25">
      <c r="K15441" s="36"/>
      <c r="L15441" s="37"/>
      <c r="M15441" s="37"/>
      <c r="N15441" s="37"/>
      <c r="O15441" s="37"/>
      <c r="P15441" s="36"/>
      <c r="S15441" s="36"/>
      <c r="T15441" s="36"/>
      <c r="U15441" s="36"/>
      <c r="V15441" s="36"/>
    </row>
    <row r="15442" spans="11:22" x14ac:dyDescent="0.25">
      <c r="K15442" s="36"/>
      <c r="L15442" s="37"/>
      <c r="M15442" s="37"/>
      <c r="N15442" s="37"/>
      <c r="O15442" s="37"/>
      <c r="P15442" s="36"/>
      <c r="S15442" s="36"/>
      <c r="T15442" s="36"/>
      <c r="U15442" s="36"/>
      <c r="V15442" s="36"/>
    </row>
    <row r="15443" spans="11:22" x14ac:dyDescent="0.25">
      <c r="K15443" s="36"/>
      <c r="L15443" s="37"/>
      <c r="M15443" s="37"/>
      <c r="N15443" s="37"/>
      <c r="O15443" s="37"/>
      <c r="P15443" s="36"/>
      <c r="S15443" s="36"/>
      <c r="T15443" s="36"/>
      <c r="U15443" s="36"/>
      <c r="V15443" s="36"/>
    </row>
    <row r="15444" spans="11:22" x14ac:dyDescent="0.25">
      <c r="K15444" s="36"/>
      <c r="L15444" s="37"/>
      <c r="M15444" s="37"/>
      <c r="N15444" s="37"/>
      <c r="O15444" s="37"/>
      <c r="P15444" s="36"/>
      <c r="S15444" s="36"/>
      <c r="T15444" s="36"/>
      <c r="U15444" s="36"/>
      <c r="V15444" s="36"/>
    </row>
    <row r="15445" spans="11:22" x14ac:dyDescent="0.25">
      <c r="K15445" s="36"/>
      <c r="L15445" s="37"/>
      <c r="M15445" s="37"/>
      <c r="N15445" s="37"/>
      <c r="O15445" s="37"/>
      <c r="P15445" s="36"/>
      <c r="S15445" s="36"/>
      <c r="T15445" s="36"/>
      <c r="U15445" s="36"/>
      <c r="V15445" s="36"/>
    </row>
    <row r="15446" spans="11:22" x14ac:dyDescent="0.25">
      <c r="K15446" s="36"/>
      <c r="L15446" s="37"/>
      <c r="M15446" s="37"/>
      <c r="N15446" s="37"/>
      <c r="O15446" s="37"/>
      <c r="P15446" s="36"/>
      <c r="S15446" s="36"/>
      <c r="T15446" s="36"/>
      <c r="U15446" s="36"/>
      <c r="V15446" s="36"/>
    </row>
    <row r="15447" spans="11:22" x14ac:dyDescent="0.25">
      <c r="K15447" s="36"/>
      <c r="L15447" s="37"/>
      <c r="M15447" s="37"/>
      <c r="N15447" s="37"/>
      <c r="O15447" s="37"/>
      <c r="P15447" s="36"/>
      <c r="S15447" s="36"/>
      <c r="T15447" s="36"/>
      <c r="U15447" s="36"/>
      <c r="V15447" s="36"/>
    </row>
    <row r="15448" spans="11:22" x14ac:dyDescent="0.25">
      <c r="K15448" s="36"/>
      <c r="L15448" s="37"/>
      <c r="M15448" s="37"/>
      <c r="N15448" s="37"/>
      <c r="O15448" s="37"/>
      <c r="P15448" s="36"/>
      <c r="S15448" s="36"/>
      <c r="T15448" s="36"/>
      <c r="U15448" s="36"/>
      <c r="V15448" s="36"/>
    </row>
    <row r="15449" spans="11:22" x14ac:dyDescent="0.25">
      <c r="K15449" s="36"/>
      <c r="L15449" s="37"/>
      <c r="M15449" s="37"/>
      <c r="N15449" s="37"/>
      <c r="O15449" s="37"/>
      <c r="P15449" s="36"/>
      <c r="S15449" s="36"/>
      <c r="T15449" s="36"/>
      <c r="U15449" s="36"/>
      <c r="V15449" s="36"/>
    </row>
    <row r="15450" spans="11:22" x14ac:dyDescent="0.25">
      <c r="K15450" s="36"/>
      <c r="L15450" s="37"/>
      <c r="M15450" s="37"/>
      <c r="N15450" s="37"/>
      <c r="O15450" s="37"/>
      <c r="P15450" s="36"/>
      <c r="S15450" s="36"/>
      <c r="T15450" s="36"/>
      <c r="U15450" s="36"/>
      <c r="V15450" s="36"/>
    </row>
    <row r="15451" spans="11:22" x14ac:dyDescent="0.25">
      <c r="K15451" s="36"/>
      <c r="L15451" s="37"/>
      <c r="M15451" s="37"/>
      <c r="N15451" s="37"/>
      <c r="O15451" s="37"/>
      <c r="P15451" s="36"/>
      <c r="S15451" s="36"/>
      <c r="T15451" s="36"/>
      <c r="U15451" s="36"/>
      <c r="V15451" s="36"/>
    </row>
    <row r="15452" spans="11:22" x14ac:dyDescent="0.25">
      <c r="K15452" s="36"/>
      <c r="L15452" s="37"/>
      <c r="M15452" s="37"/>
      <c r="N15452" s="37"/>
      <c r="O15452" s="37"/>
      <c r="P15452" s="36"/>
      <c r="S15452" s="36"/>
      <c r="T15452" s="36"/>
      <c r="U15452" s="36"/>
      <c r="V15452" s="36"/>
    </row>
    <row r="15453" spans="11:22" x14ac:dyDescent="0.25">
      <c r="K15453" s="36"/>
      <c r="L15453" s="37"/>
      <c r="M15453" s="37"/>
      <c r="N15453" s="37"/>
      <c r="O15453" s="37"/>
      <c r="P15453" s="36"/>
      <c r="S15453" s="36"/>
      <c r="T15453" s="36"/>
      <c r="U15453" s="36"/>
      <c r="V15453" s="36"/>
    </row>
    <row r="15454" spans="11:22" x14ac:dyDescent="0.25">
      <c r="K15454" s="36"/>
      <c r="L15454" s="37"/>
      <c r="M15454" s="37"/>
      <c r="N15454" s="37"/>
      <c r="O15454" s="37"/>
      <c r="P15454" s="36"/>
      <c r="S15454" s="36"/>
      <c r="T15454" s="36"/>
      <c r="U15454" s="36"/>
      <c r="V15454" s="36"/>
    </row>
    <row r="15455" spans="11:22" x14ac:dyDescent="0.25">
      <c r="K15455" s="36"/>
      <c r="L15455" s="37"/>
      <c r="M15455" s="37"/>
      <c r="N15455" s="37"/>
      <c r="O15455" s="37"/>
      <c r="P15455" s="36"/>
      <c r="S15455" s="36"/>
      <c r="T15455" s="36"/>
      <c r="U15455" s="36"/>
      <c r="V15455" s="36"/>
    </row>
    <row r="15456" spans="11:22" x14ac:dyDescent="0.25">
      <c r="K15456" s="36"/>
      <c r="L15456" s="37"/>
      <c r="M15456" s="37"/>
      <c r="N15456" s="37"/>
      <c r="O15456" s="37"/>
      <c r="P15456" s="36"/>
      <c r="S15456" s="36"/>
      <c r="T15456" s="36"/>
      <c r="U15456" s="36"/>
      <c r="V15456" s="36"/>
    </row>
    <row r="15457" spans="11:22" x14ac:dyDescent="0.25">
      <c r="K15457" s="36"/>
      <c r="L15457" s="37"/>
      <c r="M15457" s="37"/>
      <c r="N15457" s="37"/>
      <c r="O15457" s="37"/>
      <c r="P15457" s="36"/>
      <c r="S15457" s="36"/>
      <c r="T15457" s="36"/>
      <c r="U15457" s="36"/>
      <c r="V15457" s="36"/>
    </row>
    <row r="15458" spans="11:22" x14ac:dyDescent="0.25">
      <c r="K15458" s="36"/>
      <c r="L15458" s="37"/>
      <c r="M15458" s="37"/>
      <c r="N15458" s="37"/>
      <c r="O15458" s="37"/>
      <c r="P15458" s="36"/>
      <c r="S15458" s="36"/>
      <c r="T15458" s="36"/>
      <c r="U15458" s="36"/>
      <c r="V15458" s="36"/>
    </row>
    <row r="15459" spans="11:22" x14ac:dyDescent="0.25">
      <c r="K15459" s="36"/>
      <c r="L15459" s="37"/>
      <c r="M15459" s="37"/>
      <c r="N15459" s="37"/>
      <c r="O15459" s="37"/>
      <c r="P15459" s="36"/>
      <c r="S15459" s="36"/>
      <c r="T15459" s="36"/>
      <c r="U15459" s="36"/>
      <c r="V15459" s="36"/>
    </row>
    <row r="15460" spans="11:22" x14ac:dyDescent="0.25">
      <c r="K15460" s="36"/>
      <c r="L15460" s="37"/>
      <c r="M15460" s="37"/>
      <c r="N15460" s="37"/>
      <c r="O15460" s="37"/>
      <c r="P15460" s="36"/>
      <c r="S15460" s="36"/>
      <c r="T15460" s="36"/>
      <c r="U15460" s="36"/>
      <c r="V15460" s="36"/>
    </row>
    <row r="15461" spans="11:22" x14ac:dyDescent="0.25">
      <c r="K15461" s="36"/>
      <c r="L15461" s="37"/>
      <c r="M15461" s="37"/>
      <c r="N15461" s="37"/>
      <c r="O15461" s="37"/>
      <c r="P15461" s="36"/>
      <c r="S15461" s="36"/>
      <c r="T15461" s="36"/>
      <c r="U15461" s="36"/>
      <c r="V15461" s="36"/>
    </row>
    <row r="15462" spans="11:22" x14ac:dyDescent="0.25">
      <c r="K15462" s="36"/>
      <c r="L15462" s="37"/>
      <c r="M15462" s="37"/>
      <c r="N15462" s="37"/>
      <c r="O15462" s="37"/>
      <c r="P15462" s="36"/>
      <c r="S15462" s="36"/>
      <c r="T15462" s="36"/>
      <c r="U15462" s="36"/>
      <c r="V15462" s="36"/>
    </row>
    <row r="15463" spans="11:22" x14ac:dyDescent="0.25">
      <c r="K15463" s="36"/>
      <c r="L15463" s="37"/>
      <c r="M15463" s="37"/>
      <c r="N15463" s="37"/>
      <c r="O15463" s="37"/>
      <c r="P15463" s="36"/>
      <c r="S15463" s="36"/>
      <c r="T15463" s="36"/>
      <c r="U15463" s="36"/>
      <c r="V15463" s="36"/>
    </row>
    <row r="15464" spans="11:22" x14ac:dyDescent="0.25">
      <c r="K15464" s="36"/>
      <c r="L15464" s="37"/>
      <c r="M15464" s="37"/>
      <c r="N15464" s="37"/>
      <c r="O15464" s="37"/>
      <c r="P15464" s="36"/>
      <c r="S15464" s="36"/>
      <c r="T15464" s="36"/>
      <c r="U15464" s="36"/>
      <c r="V15464" s="36"/>
    </row>
    <row r="15465" spans="11:22" x14ac:dyDescent="0.25">
      <c r="K15465" s="36"/>
      <c r="L15465" s="37"/>
      <c r="M15465" s="37"/>
      <c r="N15465" s="37"/>
      <c r="O15465" s="37"/>
      <c r="P15465" s="36"/>
      <c r="S15465" s="36"/>
      <c r="T15465" s="36"/>
      <c r="U15465" s="36"/>
      <c r="V15465" s="36"/>
    </row>
    <row r="15466" spans="11:22" x14ac:dyDescent="0.25">
      <c r="K15466" s="36"/>
      <c r="L15466" s="37"/>
      <c r="M15466" s="37"/>
      <c r="N15466" s="37"/>
      <c r="O15466" s="37"/>
      <c r="P15466" s="36"/>
      <c r="S15466" s="36"/>
      <c r="T15466" s="36"/>
      <c r="U15466" s="36"/>
      <c r="V15466" s="36"/>
    </row>
    <row r="15467" spans="11:22" x14ac:dyDescent="0.25">
      <c r="K15467" s="36"/>
      <c r="L15467" s="37"/>
      <c r="M15467" s="37"/>
      <c r="N15467" s="37"/>
      <c r="O15467" s="37"/>
      <c r="P15467" s="36"/>
      <c r="S15467" s="36"/>
      <c r="T15467" s="36"/>
      <c r="U15467" s="36"/>
      <c r="V15467" s="36"/>
    </row>
    <row r="15468" spans="11:22" x14ac:dyDescent="0.25">
      <c r="K15468" s="36"/>
      <c r="L15468" s="37"/>
      <c r="M15468" s="37"/>
      <c r="N15468" s="37"/>
      <c r="O15468" s="37"/>
      <c r="P15468" s="36"/>
      <c r="S15468" s="36"/>
      <c r="T15468" s="36"/>
      <c r="U15468" s="36"/>
      <c r="V15468" s="36"/>
    </row>
    <row r="15469" spans="11:22" x14ac:dyDescent="0.25">
      <c r="K15469" s="36"/>
      <c r="L15469" s="37"/>
      <c r="M15469" s="37"/>
      <c r="N15469" s="37"/>
      <c r="O15469" s="37"/>
      <c r="P15469" s="36"/>
      <c r="S15469" s="36"/>
      <c r="T15469" s="36"/>
      <c r="U15469" s="36"/>
      <c r="V15469" s="36"/>
    </row>
    <row r="15470" spans="11:22" x14ac:dyDescent="0.25">
      <c r="K15470" s="36"/>
      <c r="L15470" s="37"/>
      <c r="M15470" s="37"/>
      <c r="N15470" s="37"/>
      <c r="O15470" s="37"/>
      <c r="P15470" s="36"/>
      <c r="S15470" s="36"/>
      <c r="T15470" s="36"/>
      <c r="U15470" s="36"/>
      <c r="V15470" s="36"/>
    </row>
    <row r="15471" spans="11:22" x14ac:dyDescent="0.25">
      <c r="K15471" s="36"/>
      <c r="L15471" s="37"/>
      <c r="M15471" s="37"/>
      <c r="N15471" s="37"/>
      <c r="O15471" s="37"/>
      <c r="P15471" s="36"/>
      <c r="S15471" s="36"/>
      <c r="T15471" s="36"/>
      <c r="U15471" s="36"/>
      <c r="V15471" s="36"/>
    </row>
    <row r="15472" spans="11:22" x14ac:dyDescent="0.25">
      <c r="K15472" s="36"/>
      <c r="L15472" s="37"/>
      <c r="M15472" s="37"/>
      <c r="N15472" s="37"/>
      <c r="O15472" s="37"/>
      <c r="P15472" s="36"/>
      <c r="S15472" s="36"/>
      <c r="T15472" s="36"/>
      <c r="U15472" s="36"/>
      <c r="V15472" s="36"/>
    </row>
    <row r="15473" spans="11:22" x14ac:dyDescent="0.25">
      <c r="K15473" s="36"/>
      <c r="L15473" s="37"/>
      <c r="M15473" s="37"/>
      <c r="N15473" s="37"/>
      <c r="O15473" s="37"/>
      <c r="P15473" s="36"/>
      <c r="S15473" s="36"/>
      <c r="T15473" s="36"/>
      <c r="U15473" s="36"/>
      <c r="V15473" s="36"/>
    </row>
    <row r="15474" spans="11:22" x14ac:dyDescent="0.25">
      <c r="K15474" s="36"/>
      <c r="L15474" s="37"/>
      <c r="M15474" s="37"/>
      <c r="N15474" s="37"/>
      <c r="O15474" s="37"/>
      <c r="P15474" s="36"/>
      <c r="S15474" s="36"/>
      <c r="T15474" s="36"/>
      <c r="U15474" s="36"/>
      <c r="V15474" s="36"/>
    </row>
    <row r="15475" spans="11:22" x14ac:dyDescent="0.25">
      <c r="K15475" s="36"/>
      <c r="L15475" s="37"/>
      <c r="M15475" s="37"/>
      <c r="N15475" s="37"/>
      <c r="O15475" s="37"/>
      <c r="P15475" s="36"/>
      <c r="S15475" s="36"/>
      <c r="T15475" s="36"/>
      <c r="U15475" s="36"/>
      <c r="V15475" s="36"/>
    </row>
    <row r="15476" spans="11:22" x14ac:dyDescent="0.25">
      <c r="K15476" s="36"/>
      <c r="L15476" s="37"/>
      <c r="M15476" s="37"/>
      <c r="N15476" s="37"/>
      <c r="O15476" s="37"/>
      <c r="P15476" s="36"/>
      <c r="S15476" s="36"/>
      <c r="T15476" s="36"/>
      <c r="U15476" s="36"/>
      <c r="V15476" s="36"/>
    </row>
    <row r="15477" spans="11:22" x14ac:dyDescent="0.25">
      <c r="K15477" s="36"/>
      <c r="L15477" s="37"/>
      <c r="M15477" s="37"/>
      <c r="N15477" s="37"/>
      <c r="O15477" s="37"/>
      <c r="P15477" s="36"/>
      <c r="S15477" s="36"/>
      <c r="T15477" s="36"/>
      <c r="U15477" s="36"/>
      <c r="V15477" s="36"/>
    </row>
    <row r="15478" spans="11:22" x14ac:dyDescent="0.25">
      <c r="K15478" s="36"/>
      <c r="L15478" s="37"/>
      <c r="M15478" s="37"/>
      <c r="N15478" s="37"/>
      <c r="O15478" s="37"/>
      <c r="P15478" s="36"/>
      <c r="S15478" s="36"/>
      <c r="T15478" s="36"/>
      <c r="U15478" s="36"/>
      <c r="V15478" s="36"/>
    </row>
    <row r="15479" spans="11:22" x14ac:dyDescent="0.25">
      <c r="K15479" s="36"/>
      <c r="L15479" s="37"/>
      <c r="M15479" s="37"/>
      <c r="N15479" s="37"/>
      <c r="O15479" s="37"/>
      <c r="P15479" s="36"/>
      <c r="S15479" s="36"/>
      <c r="T15479" s="36"/>
      <c r="U15479" s="36"/>
      <c r="V15479" s="36"/>
    </row>
    <row r="15480" spans="11:22" x14ac:dyDescent="0.25">
      <c r="K15480" s="36"/>
      <c r="L15480" s="37"/>
      <c r="M15480" s="37"/>
      <c r="N15480" s="37"/>
      <c r="O15480" s="37"/>
      <c r="P15480" s="36"/>
      <c r="S15480" s="36"/>
      <c r="T15480" s="36"/>
      <c r="U15480" s="36"/>
      <c r="V15480" s="36"/>
    </row>
    <row r="15481" spans="11:22" x14ac:dyDescent="0.25">
      <c r="K15481" s="36"/>
      <c r="L15481" s="37"/>
      <c r="M15481" s="37"/>
      <c r="N15481" s="37"/>
      <c r="O15481" s="37"/>
      <c r="P15481" s="36"/>
      <c r="S15481" s="36"/>
      <c r="T15481" s="36"/>
      <c r="U15481" s="36"/>
      <c r="V15481" s="36"/>
    </row>
    <row r="15482" spans="11:22" x14ac:dyDescent="0.25">
      <c r="K15482" s="36"/>
      <c r="L15482" s="37"/>
      <c r="M15482" s="37"/>
      <c r="N15482" s="37"/>
      <c r="O15482" s="37"/>
      <c r="P15482" s="36"/>
      <c r="S15482" s="36"/>
      <c r="T15482" s="36"/>
      <c r="U15482" s="36"/>
      <c r="V15482" s="36"/>
    </row>
    <row r="15483" spans="11:22" x14ac:dyDescent="0.25">
      <c r="K15483" s="36"/>
      <c r="L15483" s="37"/>
      <c r="M15483" s="37"/>
      <c r="N15483" s="37"/>
      <c r="O15483" s="37"/>
      <c r="P15483" s="36"/>
      <c r="S15483" s="36"/>
      <c r="T15483" s="36"/>
      <c r="U15483" s="36"/>
      <c r="V15483" s="36"/>
    </row>
    <row r="15484" spans="11:22" x14ac:dyDescent="0.25">
      <c r="K15484" s="36"/>
      <c r="L15484" s="37"/>
      <c r="M15484" s="37"/>
      <c r="N15484" s="37"/>
      <c r="O15484" s="37"/>
      <c r="P15484" s="36"/>
      <c r="S15484" s="36"/>
      <c r="T15484" s="36"/>
      <c r="U15484" s="36"/>
      <c r="V15484" s="36"/>
    </row>
    <row r="15485" spans="11:22" x14ac:dyDescent="0.25">
      <c r="K15485" s="36"/>
      <c r="L15485" s="37"/>
      <c r="M15485" s="37"/>
      <c r="N15485" s="37"/>
      <c r="O15485" s="37"/>
      <c r="P15485" s="36"/>
      <c r="S15485" s="36"/>
      <c r="T15485" s="36"/>
      <c r="U15485" s="36"/>
      <c r="V15485" s="36"/>
    </row>
    <row r="15486" spans="11:22" x14ac:dyDescent="0.25">
      <c r="K15486" s="36"/>
      <c r="L15486" s="37"/>
      <c r="M15486" s="37"/>
      <c r="N15486" s="37"/>
      <c r="O15486" s="37"/>
      <c r="P15486" s="36"/>
      <c r="S15486" s="36"/>
      <c r="T15486" s="36"/>
      <c r="U15486" s="36"/>
      <c r="V15486" s="36"/>
    </row>
    <row r="15487" spans="11:22" x14ac:dyDescent="0.25">
      <c r="K15487" s="36"/>
      <c r="L15487" s="37"/>
      <c r="M15487" s="37"/>
      <c r="N15487" s="37"/>
      <c r="O15487" s="37"/>
      <c r="P15487" s="36"/>
      <c r="S15487" s="36"/>
      <c r="T15487" s="36"/>
      <c r="U15487" s="36"/>
      <c r="V15487" s="36"/>
    </row>
    <row r="15488" spans="11:22" x14ac:dyDescent="0.25">
      <c r="K15488" s="36"/>
      <c r="L15488" s="37"/>
      <c r="M15488" s="37"/>
      <c r="N15488" s="37"/>
      <c r="O15488" s="37"/>
      <c r="P15488" s="36"/>
      <c r="S15488" s="36"/>
      <c r="T15488" s="36"/>
      <c r="U15488" s="36"/>
      <c r="V15488" s="36"/>
    </row>
    <row r="15489" spans="11:22" x14ac:dyDescent="0.25">
      <c r="K15489" s="36"/>
      <c r="L15489" s="37"/>
      <c r="M15489" s="37"/>
      <c r="N15489" s="37"/>
      <c r="O15489" s="37"/>
      <c r="P15489" s="36"/>
      <c r="S15489" s="36"/>
      <c r="T15489" s="36"/>
      <c r="U15489" s="36"/>
      <c r="V15489" s="36"/>
    </row>
    <row r="15490" spans="11:22" x14ac:dyDescent="0.25">
      <c r="K15490" s="36"/>
      <c r="L15490" s="37"/>
      <c r="M15490" s="37"/>
      <c r="N15490" s="37"/>
      <c r="O15490" s="37"/>
      <c r="P15490" s="36"/>
      <c r="S15490" s="36"/>
      <c r="T15490" s="36"/>
      <c r="U15490" s="36"/>
      <c r="V15490" s="36"/>
    </row>
    <row r="15491" spans="11:22" x14ac:dyDescent="0.25">
      <c r="K15491" s="36"/>
      <c r="L15491" s="37"/>
      <c r="M15491" s="37"/>
      <c r="N15491" s="37"/>
      <c r="O15491" s="37"/>
      <c r="P15491" s="36"/>
      <c r="S15491" s="36"/>
      <c r="T15491" s="36"/>
      <c r="U15491" s="36"/>
      <c r="V15491" s="36"/>
    </row>
    <row r="15492" spans="11:22" x14ac:dyDescent="0.25">
      <c r="K15492" s="36"/>
      <c r="L15492" s="37"/>
      <c r="M15492" s="37"/>
      <c r="N15492" s="37"/>
      <c r="O15492" s="37"/>
      <c r="P15492" s="36"/>
      <c r="S15492" s="36"/>
      <c r="T15492" s="36"/>
      <c r="U15492" s="36"/>
      <c r="V15492" s="36"/>
    </row>
    <row r="15493" spans="11:22" x14ac:dyDescent="0.25">
      <c r="K15493" s="36"/>
      <c r="L15493" s="37"/>
      <c r="M15493" s="37"/>
      <c r="N15493" s="37"/>
      <c r="O15493" s="37"/>
      <c r="P15493" s="36"/>
      <c r="S15493" s="36"/>
      <c r="T15493" s="36"/>
      <c r="U15493" s="36"/>
      <c r="V15493" s="36"/>
    </row>
    <row r="15494" spans="11:22" x14ac:dyDescent="0.25">
      <c r="K15494" s="36"/>
      <c r="L15494" s="37"/>
      <c r="M15494" s="37"/>
      <c r="N15494" s="37"/>
      <c r="O15494" s="37"/>
      <c r="P15494" s="36"/>
      <c r="S15494" s="36"/>
      <c r="T15494" s="36"/>
      <c r="U15494" s="36"/>
      <c r="V15494" s="36"/>
    </row>
    <row r="15495" spans="11:22" x14ac:dyDescent="0.25">
      <c r="K15495" s="36"/>
      <c r="L15495" s="37"/>
      <c r="M15495" s="37"/>
      <c r="N15495" s="37"/>
      <c r="O15495" s="37"/>
      <c r="P15495" s="36"/>
      <c r="S15495" s="36"/>
      <c r="T15495" s="36"/>
      <c r="U15495" s="36"/>
      <c r="V15495" s="36"/>
    </row>
    <row r="15496" spans="11:22" x14ac:dyDescent="0.25">
      <c r="K15496" s="36"/>
      <c r="L15496" s="37"/>
      <c r="M15496" s="37"/>
      <c r="N15496" s="37"/>
      <c r="O15496" s="37"/>
      <c r="P15496" s="36"/>
      <c r="S15496" s="36"/>
      <c r="T15496" s="36"/>
      <c r="U15496" s="36"/>
      <c r="V15496" s="36"/>
    </row>
    <row r="15497" spans="11:22" x14ac:dyDescent="0.25">
      <c r="K15497" s="36"/>
      <c r="L15497" s="37"/>
      <c r="M15497" s="37"/>
      <c r="N15497" s="37"/>
      <c r="O15497" s="37"/>
      <c r="P15497" s="36"/>
      <c r="S15497" s="36"/>
      <c r="T15497" s="36"/>
      <c r="U15497" s="36"/>
      <c r="V15497" s="36"/>
    </row>
    <row r="15498" spans="11:22" x14ac:dyDescent="0.25">
      <c r="K15498" s="36"/>
      <c r="L15498" s="37"/>
      <c r="M15498" s="37"/>
      <c r="N15498" s="37"/>
      <c r="O15498" s="37"/>
      <c r="P15498" s="36"/>
      <c r="S15498" s="36"/>
      <c r="T15498" s="36"/>
      <c r="U15498" s="36"/>
      <c r="V15498" s="36"/>
    </row>
    <row r="15499" spans="11:22" x14ac:dyDescent="0.25">
      <c r="K15499" s="36"/>
      <c r="L15499" s="37"/>
      <c r="M15499" s="37"/>
      <c r="N15499" s="37"/>
      <c r="O15499" s="37"/>
      <c r="P15499" s="36"/>
      <c r="S15499" s="36"/>
      <c r="T15499" s="36"/>
      <c r="U15499" s="36"/>
      <c r="V15499" s="36"/>
    </row>
    <row r="15500" spans="11:22" x14ac:dyDescent="0.25">
      <c r="K15500" s="36"/>
      <c r="L15500" s="37"/>
      <c r="M15500" s="37"/>
      <c r="N15500" s="37"/>
      <c r="O15500" s="37"/>
      <c r="P15500" s="36"/>
      <c r="S15500" s="36"/>
      <c r="T15500" s="36"/>
      <c r="U15500" s="36"/>
      <c r="V15500" s="36"/>
    </row>
    <row r="15501" spans="11:22" x14ac:dyDescent="0.25">
      <c r="K15501" s="36"/>
      <c r="L15501" s="37"/>
      <c r="M15501" s="37"/>
      <c r="N15501" s="37"/>
      <c r="O15501" s="37"/>
      <c r="P15501" s="36"/>
      <c r="S15501" s="36"/>
      <c r="T15501" s="36"/>
      <c r="U15501" s="36"/>
      <c r="V15501" s="36"/>
    </row>
    <row r="15502" spans="11:22" x14ac:dyDescent="0.25">
      <c r="K15502" s="36"/>
      <c r="L15502" s="37"/>
      <c r="M15502" s="37"/>
      <c r="N15502" s="37"/>
      <c r="O15502" s="37"/>
      <c r="P15502" s="36"/>
      <c r="S15502" s="36"/>
      <c r="T15502" s="36"/>
      <c r="U15502" s="36"/>
      <c r="V15502" s="36"/>
    </row>
    <row r="15503" spans="11:22" x14ac:dyDescent="0.25">
      <c r="K15503" s="36"/>
      <c r="L15503" s="37"/>
      <c r="M15503" s="37"/>
      <c r="N15503" s="37"/>
      <c r="O15503" s="37"/>
      <c r="P15503" s="36"/>
      <c r="S15503" s="36"/>
      <c r="T15503" s="36"/>
      <c r="U15503" s="36"/>
      <c r="V15503" s="36"/>
    </row>
    <row r="15504" spans="11:22" x14ac:dyDescent="0.25">
      <c r="K15504" s="36"/>
      <c r="L15504" s="37"/>
      <c r="M15504" s="37"/>
      <c r="N15504" s="37"/>
      <c r="O15504" s="37"/>
      <c r="P15504" s="36"/>
      <c r="S15504" s="36"/>
      <c r="T15504" s="36"/>
      <c r="U15504" s="36"/>
      <c r="V15504" s="36"/>
    </row>
    <row r="15505" spans="11:22" x14ac:dyDescent="0.25">
      <c r="K15505" s="36"/>
      <c r="L15505" s="37"/>
      <c r="M15505" s="37"/>
      <c r="N15505" s="37"/>
      <c r="O15505" s="37"/>
      <c r="P15505" s="36"/>
      <c r="S15505" s="36"/>
      <c r="T15505" s="36"/>
      <c r="U15505" s="36"/>
      <c r="V15505" s="36"/>
    </row>
    <row r="15506" spans="11:22" x14ac:dyDescent="0.25">
      <c r="K15506" s="36"/>
      <c r="L15506" s="37"/>
      <c r="M15506" s="37"/>
      <c r="N15506" s="37"/>
      <c r="O15506" s="37"/>
      <c r="P15506" s="36"/>
      <c r="S15506" s="36"/>
      <c r="T15506" s="36"/>
      <c r="U15506" s="36"/>
      <c r="V15506" s="36"/>
    </row>
    <row r="15507" spans="11:22" x14ac:dyDescent="0.25">
      <c r="K15507" s="36"/>
      <c r="L15507" s="37"/>
      <c r="M15507" s="37"/>
      <c r="N15507" s="37"/>
      <c r="O15507" s="37"/>
      <c r="P15507" s="36"/>
      <c r="S15507" s="36"/>
      <c r="T15507" s="36"/>
      <c r="U15507" s="36"/>
      <c r="V15507" s="36"/>
    </row>
    <row r="15508" spans="11:22" x14ac:dyDescent="0.25">
      <c r="K15508" s="36"/>
      <c r="L15508" s="37"/>
      <c r="M15508" s="37"/>
      <c r="N15508" s="37"/>
      <c r="O15508" s="37"/>
      <c r="P15508" s="36"/>
      <c r="S15508" s="36"/>
      <c r="T15508" s="36"/>
      <c r="U15508" s="36"/>
      <c r="V15508" s="36"/>
    </row>
    <row r="15509" spans="11:22" x14ac:dyDescent="0.25">
      <c r="K15509" s="36"/>
      <c r="L15509" s="37"/>
      <c r="M15509" s="37"/>
      <c r="N15509" s="37"/>
      <c r="O15509" s="37"/>
      <c r="P15509" s="36"/>
      <c r="S15509" s="36"/>
      <c r="T15509" s="36"/>
      <c r="U15509" s="36"/>
      <c r="V15509" s="36"/>
    </row>
    <row r="15510" spans="11:22" x14ac:dyDescent="0.25">
      <c r="K15510" s="36"/>
      <c r="L15510" s="37"/>
      <c r="M15510" s="37"/>
      <c r="N15510" s="37"/>
      <c r="O15510" s="37"/>
      <c r="P15510" s="36"/>
      <c r="S15510" s="36"/>
      <c r="T15510" s="36"/>
      <c r="U15510" s="36"/>
      <c r="V15510" s="36"/>
    </row>
    <row r="15511" spans="11:22" x14ac:dyDescent="0.25">
      <c r="K15511" s="36"/>
      <c r="L15511" s="37"/>
      <c r="M15511" s="37"/>
      <c r="N15511" s="37"/>
      <c r="O15511" s="37"/>
      <c r="P15511" s="36"/>
      <c r="S15511" s="36"/>
      <c r="T15511" s="36"/>
      <c r="U15511" s="36"/>
      <c r="V15511" s="36"/>
    </row>
    <row r="15512" spans="11:22" x14ac:dyDescent="0.25">
      <c r="K15512" s="36"/>
      <c r="L15512" s="37"/>
      <c r="M15512" s="37"/>
      <c r="N15512" s="37"/>
      <c r="O15512" s="37"/>
      <c r="P15512" s="36"/>
      <c r="S15512" s="36"/>
      <c r="T15512" s="36"/>
      <c r="U15512" s="36"/>
      <c r="V15512" s="36"/>
    </row>
    <row r="15513" spans="11:22" x14ac:dyDescent="0.25">
      <c r="K15513" s="36"/>
      <c r="L15513" s="37"/>
      <c r="M15513" s="37"/>
      <c r="N15513" s="37"/>
      <c r="O15513" s="37"/>
      <c r="P15513" s="36"/>
      <c r="S15513" s="36"/>
      <c r="T15513" s="36"/>
      <c r="U15513" s="36"/>
      <c r="V15513" s="36"/>
    </row>
    <row r="15514" spans="11:22" x14ac:dyDescent="0.25">
      <c r="K15514" s="36"/>
      <c r="L15514" s="37"/>
      <c r="M15514" s="37"/>
      <c r="N15514" s="37"/>
      <c r="O15514" s="37"/>
      <c r="P15514" s="36"/>
      <c r="S15514" s="36"/>
      <c r="T15514" s="36"/>
      <c r="U15514" s="36"/>
      <c r="V15514" s="36"/>
    </row>
    <row r="15515" spans="11:22" x14ac:dyDescent="0.25">
      <c r="K15515" s="36"/>
      <c r="L15515" s="37"/>
      <c r="M15515" s="37"/>
      <c r="N15515" s="37"/>
      <c r="O15515" s="37"/>
      <c r="P15515" s="36"/>
      <c r="S15515" s="36"/>
      <c r="T15515" s="36"/>
      <c r="U15515" s="36"/>
      <c r="V15515" s="36"/>
    </row>
    <row r="15516" spans="11:22" x14ac:dyDescent="0.25">
      <c r="K15516" s="36"/>
      <c r="L15516" s="37"/>
      <c r="M15516" s="37"/>
      <c r="N15516" s="37"/>
      <c r="O15516" s="37"/>
      <c r="P15516" s="36"/>
      <c r="S15516" s="36"/>
      <c r="T15516" s="36"/>
      <c r="U15516" s="36"/>
      <c r="V15516" s="36"/>
    </row>
    <row r="15517" spans="11:22" x14ac:dyDescent="0.25">
      <c r="K15517" s="36"/>
      <c r="L15517" s="37"/>
      <c r="M15517" s="37"/>
      <c r="N15517" s="37"/>
      <c r="O15517" s="37"/>
      <c r="P15517" s="36"/>
      <c r="S15517" s="36"/>
      <c r="T15517" s="36"/>
      <c r="U15517" s="36"/>
      <c r="V15517" s="36"/>
    </row>
    <row r="15518" spans="11:22" x14ac:dyDescent="0.25">
      <c r="K15518" s="36"/>
      <c r="L15518" s="37"/>
      <c r="M15518" s="37"/>
      <c r="N15518" s="37"/>
      <c r="O15518" s="37"/>
      <c r="P15518" s="36"/>
      <c r="S15518" s="36"/>
      <c r="T15518" s="36"/>
      <c r="U15518" s="36"/>
      <c r="V15518" s="36"/>
    </row>
    <row r="15519" spans="11:22" x14ac:dyDescent="0.25">
      <c r="K15519" s="36"/>
      <c r="L15519" s="37"/>
      <c r="M15519" s="37"/>
      <c r="N15519" s="37"/>
      <c r="O15519" s="37"/>
      <c r="P15519" s="36"/>
      <c r="S15519" s="36"/>
      <c r="T15519" s="36"/>
      <c r="U15519" s="36"/>
      <c r="V15519" s="36"/>
    </row>
    <row r="15520" spans="11:22" x14ac:dyDescent="0.25">
      <c r="K15520" s="36"/>
      <c r="L15520" s="37"/>
      <c r="M15520" s="37"/>
      <c r="N15520" s="37"/>
      <c r="O15520" s="37"/>
      <c r="P15520" s="36"/>
      <c r="S15520" s="36"/>
      <c r="T15520" s="36"/>
      <c r="U15520" s="36"/>
      <c r="V15520" s="36"/>
    </row>
    <row r="15521" spans="11:22" x14ac:dyDescent="0.25">
      <c r="K15521" s="36"/>
      <c r="L15521" s="37"/>
      <c r="M15521" s="37"/>
      <c r="N15521" s="37"/>
      <c r="O15521" s="37"/>
      <c r="P15521" s="36"/>
      <c r="S15521" s="36"/>
      <c r="T15521" s="36"/>
      <c r="U15521" s="36"/>
      <c r="V15521" s="36"/>
    </row>
    <row r="15522" spans="11:22" x14ac:dyDescent="0.25">
      <c r="K15522" s="36"/>
      <c r="L15522" s="37"/>
      <c r="M15522" s="37"/>
      <c r="N15522" s="37"/>
      <c r="O15522" s="37"/>
      <c r="P15522" s="36"/>
      <c r="S15522" s="36"/>
      <c r="T15522" s="36"/>
      <c r="U15522" s="36"/>
      <c r="V15522" s="36"/>
    </row>
    <row r="15523" spans="11:22" x14ac:dyDescent="0.25">
      <c r="K15523" s="36"/>
      <c r="L15523" s="37"/>
      <c r="M15523" s="37"/>
      <c r="N15523" s="37"/>
      <c r="O15523" s="37"/>
      <c r="P15523" s="36"/>
      <c r="S15523" s="36"/>
      <c r="T15523" s="36"/>
      <c r="U15523" s="36"/>
      <c r="V15523" s="36"/>
    </row>
    <row r="15524" spans="11:22" x14ac:dyDescent="0.25">
      <c r="K15524" s="36"/>
      <c r="L15524" s="37"/>
      <c r="M15524" s="37"/>
      <c r="N15524" s="37"/>
      <c r="O15524" s="37"/>
      <c r="P15524" s="36"/>
      <c r="S15524" s="36"/>
      <c r="T15524" s="36"/>
      <c r="U15524" s="36"/>
      <c r="V15524" s="36"/>
    </row>
    <row r="15525" spans="11:22" x14ac:dyDescent="0.25">
      <c r="K15525" s="36"/>
      <c r="L15525" s="37"/>
      <c r="M15525" s="37"/>
      <c r="N15525" s="37"/>
      <c r="O15525" s="37"/>
      <c r="P15525" s="36"/>
      <c r="S15525" s="36"/>
      <c r="T15525" s="36"/>
      <c r="U15525" s="36"/>
      <c r="V15525" s="36"/>
    </row>
    <row r="15526" spans="11:22" x14ac:dyDescent="0.25">
      <c r="K15526" s="36"/>
      <c r="L15526" s="37"/>
      <c r="M15526" s="37"/>
      <c r="N15526" s="37"/>
      <c r="O15526" s="37"/>
      <c r="P15526" s="36"/>
      <c r="S15526" s="36"/>
      <c r="T15526" s="36"/>
      <c r="U15526" s="36"/>
      <c r="V15526" s="36"/>
    </row>
    <row r="15527" spans="11:22" x14ac:dyDescent="0.25">
      <c r="K15527" s="36"/>
      <c r="L15527" s="37"/>
      <c r="M15527" s="37"/>
      <c r="N15527" s="37"/>
      <c r="O15527" s="37"/>
      <c r="P15527" s="36"/>
      <c r="S15527" s="36"/>
      <c r="T15527" s="36"/>
      <c r="U15527" s="36"/>
      <c r="V15527" s="36"/>
    </row>
    <row r="15528" spans="11:22" x14ac:dyDescent="0.25">
      <c r="K15528" s="36"/>
      <c r="L15528" s="37"/>
      <c r="M15528" s="37"/>
      <c r="N15528" s="37"/>
      <c r="O15528" s="37"/>
      <c r="P15528" s="36"/>
      <c r="S15528" s="36"/>
      <c r="T15528" s="36"/>
      <c r="U15528" s="36"/>
      <c r="V15528" s="36"/>
    </row>
    <row r="15529" spans="11:22" x14ac:dyDescent="0.25">
      <c r="K15529" s="36"/>
      <c r="L15529" s="37"/>
      <c r="M15529" s="37"/>
      <c r="N15529" s="37"/>
      <c r="O15529" s="37"/>
      <c r="P15529" s="36"/>
      <c r="S15529" s="36"/>
      <c r="T15529" s="36"/>
      <c r="U15529" s="36"/>
      <c r="V15529" s="36"/>
    </row>
    <row r="15530" spans="11:22" x14ac:dyDescent="0.25">
      <c r="K15530" s="36"/>
      <c r="L15530" s="37"/>
      <c r="M15530" s="37"/>
      <c r="N15530" s="37"/>
      <c r="O15530" s="37"/>
      <c r="P15530" s="36"/>
      <c r="S15530" s="36"/>
      <c r="T15530" s="36"/>
      <c r="U15530" s="36"/>
      <c r="V15530" s="36"/>
    </row>
    <row r="15531" spans="11:22" x14ac:dyDescent="0.25">
      <c r="K15531" s="36"/>
      <c r="L15531" s="37"/>
      <c r="M15531" s="37"/>
      <c r="N15531" s="37"/>
      <c r="O15531" s="37"/>
      <c r="P15531" s="36"/>
      <c r="S15531" s="36"/>
      <c r="T15531" s="36"/>
      <c r="U15531" s="36"/>
      <c r="V15531" s="36"/>
    </row>
    <row r="15532" spans="11:22" x14ac:dyDescent="0.25">
      <c r="K15532" s="36"/>
      <c r="L15532" s="37"/>
      <c r="M15532" s="37"/>
      <c r="N15532" s="37"/>
      <c r="O15532" s="37"/>
      <c r="P15532" s="36"/>
      <c r="S15532" s="36"/>
      <c r="T15532" s="36"/>
      <c r="U15532" s="36"/>
      <c r="V15532" s="36"/>
    </row>
    <row r="15533" spans="11:22" x14ac:dyDescent="0.25">
      <c r="K15533" s="36"/>
      <c r="L15533" s="37"/>
      <c r="M15533" s="37"/>
      <c r="N15533" s="37"/>
      <c r="O15533" s="37"/>
      <c r="P15533" s="36"/>
      <c r="S15533" s="36"/>
      <c r="T15533" s="36"/>
      <c r="U15533" s="36"/>
      <c r="V15533" s="36"/>
    </row>
    <row r="15534" spans="11:22" x14ac:dyDescent="0.25">
      <c r="K15534" s="36"/>
      <c r="L15534" s="37"/>
      <c r="M15534" s="37"/>
      <c r="N15534" s="37"/>
      <c r="O15534" s="37"/>
      <c r="P15534" s="36"/>
      <c r="S15534" s="36"/>
      <c r="T15534" s="36"/>
      <c r="U15534" s="36"/>
      <c r="V15534" s="36"/>
    </row>
    <row r="15535" spans="11:22" x14ac:dyDescent="0.25">
      <c r="K15535" s="36"/>
      <c r="L15535" s="37"/>
      <c r="M15535" s="37"/>
      <c r="N15535" s="37"/>
      <c r="O15535" s="37"/>
      <c r="P15535" s="36"/>
      <c r="S15535" s="36"/>
      <c r="T15535" s="36"/>
      <c r="U15535" s="36"/>
      <c r="V15535" s="36"/>
    </row>
    <row r="15536" spans="11:22" x14ac:dyDescent="0.25">
      <c r="K15536" s="36"/>
      <c r="L15536" s="37"/>
      <c r="M15536" s="37"/>
      <c r="N15536" s="37"/>
      <c r="O15536" s="37"/>
      <c r="P15536" s="36"/>
      <c r="S15536" s="36"/>
      <c r="T15536" s="36"/>
      <c r="U15536" s="36"/>
      <c r="V15536" s="36"/>
    </row>
    <row r="15537" spans="11:22" x14ac:dyDescent="0.25">
      <c r="K15537" s="36"/>
      <c r="L15537" s="37"/>
      <c r="M15537" s="37"/>
      <c r="N15537" s="37"/>
      <c r="O15537" s="37"/>
      <c r="P15537" s="36"/>
      <c r="S15537" s="36"/>
      <c r="T15537" s="36"/>
      <c r="U15537" s="36"/>
      <c r="V15537" s="36"/>
    </row>
    <row r="15538" spans="11:22" x14ac:dyDescent="0.25">
      <c r="K15538" s="36"/>
      <c r="L15538" s="37"/>
      <c r="M15538" s="37"/>
      <c r="N15538" s="37"/>
      <c r="O15538" s="37"/>
      <c r="P15538" s="36"/>
      <c r="S15538" s="36"/>
      <c r="T15538" s="36"/>
      <c r="U15538" s="36"/>
      <c r="V15538" s="36"/>
    </row>
    <row r="15539" spans="11:22" x14ac:dyDescent="0.25">
      <c r="K15539" s="36"/>
      <c r="L15539" s="37"/>
      <c r="M15539" s="37"/>
      <c r="N15539" s="37"/>
      <c r="O15539" s="37"/>
      <c r="P15539" s="36"/>
      <c r="S15539" s="36"/>
      <c r="T15539" s="36"/>
      <c r="U15539" s="36"/>
      <c r="V15539" s="36"/>
    </row>
    <row r="15540" spans="11:22" x14ac:dyDescent="0.25">
      <c r="K15540" s="36"/>
      <c r="L15540" s="37"/>
      <c r="M15540" s="37"/>
      <c r="N15540" s="37"/>
      <c r="O15540" s="37"/>
      <c r="P15540" s="36"/>
      <c r="S15540" s="36"/>
      <c r="T15540" s="36"/>
      <c r="U15540" s="36"/>
      <c r="V15540" s="36"/>
    </row>
    <row r="15541" spans="11:22" x14ac:dyDescent="0.25">
      <c r="K15541" s="36"/>
      <c r="L15541" s="37"/>
      <c r="M15541" s="37"/>
      <c r="N15541" s="37"/>
      <c r="O15541" s="37"/>
      <c r="P15541" s="36"/>
      <c r="S15541" s="36"/>
      <c r="T15541" s="36"/>
      <c r="U15541" s="36"/>
      <c r="V15541" s="36"/>
    </row>
    <row r="15542" spans="11:22" x14ac:dyDescent="0.25">
      <c r="K15542" s="36"/>
      <c r="L15542" s="37"/>
      <c r="M15542" s="37"/>
      <c r="N15542" s="37"/>
      <c r="O15542" s="37"/>
      <c r="P15542" s="36"/>
      <c r="S15542" s="36"/>
      <c r="T15542" s="36"/>
      <c r="U15542" s="36"/>
      <c r="V15542" s="36"/>
    </row>
    <row r="15543" spans="11:22" x14ac:dyDescent="0.25">
      <c r="K15543" s="36"/>
      <c r="L15543" s="37"/>
      <c r="M15543" s="37"/>
      <c r="N15543" s="37"/>
      <c r="O15543" s="37"/>
      <c r="P15543" s="36"/>
      <c r="S15543" s="36"/>
      <c r="T15543" s="36"/>
      <c r="U15543" s="36"/>
      <c r="V15543" s="36"/>
    </row>
    <row r="15544" spans="11:22" x14ac:dyDescent="0.25">
      <c r="K15544" s="36"/>
      <c r="L15544" s="37"/>
      <c r="M15544" s="37"/>
      <c r="N15544" s="37"/>
      <c r="O15544" s="37"/>
      <c r="P15544" s="36"/>
      <c r="S15544" s="36"/>
      <c r="T15544" s="36"/>
      <c r="U15544" s="36"/>
      <c r="V15544" s="36"/>
    </row>
    <row r="15545" spans="11:22" x14ac:dyDescent="0.25">
      <c r="K15545" s="36"/>
      <c r="L15545" s="37"/>
      <c r="M15545" s="37"/>
      <c r="N15545" s="37"/>
      <c r="O15545" s="37"/>
      <c r="P15545" s="36"/>
      <c r="S15545" s="36"/>
      <c r="T15545" s="36"/>
      <c r="U15545" s="36"/>
      <c r="V15545" s="36"/>
    </row>
    <row r="15546" spans="11:22" x14ac:dyDescent="0.25">
      <c r="K15546" s="36"/>
      <c r="L15546" s="37"/>
      <c r="M15546" s="37"/>
      <c r="N15546" s="37"/>
      <c r="O15546" s="37"/>
      <c r="P15546" s="36"/>
      <c r="S15546" s="36"/>
      <c r="T15546" s="36"/>
      <c r="U15546" s="36"/>
      <c r="V15546" s="36"/>
    </row>
    <row r="15547" spans="11:22" x14ac:dyDescent="0.25">
      <c r="K15547" s="36"/>
      <c r="L15547" s="37"/>
      <c r="M15547" s="37"/>
      <c r="N15547" s="37"/>
      <c r="O15547" s="37"/>
      <c r="P15547" s="36"/>
      <c r="S15547" s="36"/>
      <c r="T15547" s="36"/>
      <c r="U15547" s="36"/>
      <c r="V15547" s="36"/>
    </row>
    <row r="15548" spans="11:22" x14ac:dyDescent="0.25">
      <c r="K15548" s="36"/>
      <c r="L15548" s="37"/>
      <c r="M15548" s="37"/>
      <c r="N15548" s="37"/>
      <c r="O15548" s="37"/>
      <c r="P15548" s="36"/>
      <c r="S15548" s="36"/>
      <c r="T15548" s="36"/>
      <c r="U15548" s="36"/>
      <c r="V15548" s="36"/>
    </row>
    <row r="15549" spans="11:22" x14ac:dyDescent="0.25">
      <c r="K15549" s="36"/>
      <c r="L15549" s="37"/>
      <c r="M15549" s="37"/>
      <c r="N15549" s="37"/>
      <c r="O15549" s="37"/>
      <c r="P15549" s="36"/>
      <c r="S15549" s="36"/>
      <c r="T15549" s="36"/>
      <c r="U15549" s="36"/>
      <c r="V15549" s="36"/>
    </row>
    <row r="15550" spans="11:22" x14ac:dyDescent="0.25">
      <c r="K15550" s="36"/>
      <c r="L15550" s="37"/>
      <c r="M15550" s="37"/>
      <c r="N15550" s="37"/>
      <c r="O15550" s="37"/>
      <c r="P15550" s="36"/>
      <c r="S15550" s="36"/>
      <c r="T15550" s="36"/>
      <c r="U15550" s="36"/>
      <c r="V15550" s="36"/>
    </row>
    <row r="15551" spans="11:22" x14ac:dyDescent="0.25">
      <c r="K15551" s="36"/>
      <c r="L15551" s="37"/>
      <c r="M15551" s="37"/>
      <c r="N15551" s="37"/>
      <c r="O15551" s="37"/>
      <c r="P15551" s="36"/>
      <c r="S15551" s="36"/>
      <c r="T15551" s="36"/>
      <c r="U15551" s="36"/>
      <c r="V15551" s="36"/>
    </row>
    <row r="15552" spans="11:22" x14ac:dyDescent="0.25">
      <c r="K15552" s="36"/>
      <c r="L15552" s="37"/>
      <c r="M15552" s="37"/>
      <c r="N15552" s="37"/>
      <c r="O15552" s="37"/>
      <c r="P15552" s="36"/>
      <c r="S15552" s="36"/>
      <c r="T15552" s="36"/>
      <c r="U15552" s="36"/>
      <c r="V15552" s="36"/>
    </row>
    <row r="15553" spans="11:22" x14ac:dyDescent="0.25">
      <c r="K15553" s="36"/>
      <c r="L15553" s="37"/>
      <c r="M15553" s="37"/>
      <c r="N15553" s="37"/>
      <c r="O15553" s="37"/>
      <c r="P15553" s="36"/>
      <c r="S15553" s="36"/>
      <c r="T15553" s="36"/>
      <c r="U15553" s="36"/>
      <c r="V15553" s="36"/>
    </row>
    <row r="15554" spans="11:22" x14ac:dyDescent="0.25">
      <c r="K15554" s="36"/>
      <c r="L15554" s="37"/>
      <c r="M15554" s="37"/>
      <c r="N15554" s="37"/>
      <c r="O15554" s="37"/>
      <c r="P15554" s="36"/>
      <c r="S15554" s="36"/>
      <c r="T15554" s="36"/>
      <c r="U15554" s="36"/>
      <c r="V15554" s="36"/>
    </row>
    <row r="15555" spans="11:22" x14ac:dyDescent="0.25">
      <c r="K15555" s="36"/>
      <c r="L15555" s="37"/>
      <c r="M15555" s="37"/>
      <c r="N15555" s="37"/>
      <c r="O15555" s="37"/>
      <c r="P15555" s="36"/>
      <c r="S15555" s="36"/>
      <c r="T15555" s="36"/>
      <c r="U15555" s="36"/>
      <c r="V15555" s="36"/>
    </row>
    <row r="15556" spans="11:22" x14ac:dyDescent="0.25">
      <c r="K15556" s="36"/>
      <c r="L15556" s="37"/>
      <c r="M15556" s="37"/>
      <c r="N15556" s="37"/>
      <c r="O15556" s="37"/>
      <c r="P15556" s="36"/>
      <c r="S15556" s="36"/>
      <c r="T15556" s="36"/>
      <c r="U15556" s="36"/>
      <c r="V15556" s="36"/>
    </row>
    <row r="15557" spans="11:22" x14ac:dyDescent="0.25">
      <c r="K15557" s="36"/>
      <c r="L15557" s="37"/>
      <c r="M15557" s="37"/>
      <c r="N15557" s="37"/>
      <c r="O15557" s="37"/>
      <c r="P15557" s="36"/>
      <c r="S15557" s="36"/>
      <c r="T15557" s="36"/>
      <c r="U15557" s="36"/>
      <c r="V15557" s="36"/>
    </row>
    <row r="15558" spans="11:22" x14ac:dyDescent="0.25">
      <c r="K15558" s="36"/>
      <c r="L15558" s="37"/>
      <c r="M15558" s="37"/>
      <c r="N15558" s="37"/>
      <c r="O15558" s="37"/>
      <c r="P15558" s="36"/>
      <c r="S15558" s="36"/>
      <c r="T15558" s="36"/>
      <c r="U15558" s="36"/>
      <c r="V15558" s="36"/>
    </row>
    <row r="15559" spans="11:22" x14ac:dyDescent="0.25">
      <c r="K15559" s="36"/>
      <c r="L15559" s="37"/>
      <c r="M15559" s="37"/>
      <c r="N15559" s="37"/>
      <c r="O15559" s="37"/>
      <c r="P15559" s="36"/>
      <c r="S15559" s="36"/>
      <c r="T15559" s="36"/>
      <c r="U15559" s="36"/>
      <c r="V15559" s="36"/>
    </row>
    <row r="15560" spans="11:22" x14ac:dyDescent="0.25">
      <c r="K15560" s="36"/>
      <c r="L15560" s="37"/>
      <c r="M15560" s="37"/>
      <c r="N15560" s="37"/>
      <c r="O15560" s="37"/>
      <c r="P15560" s="36"/>
      <c r="S15560" s="36"/>
      <c r="T15560" s="36"/>
      <c r="U15560" s="36"/>
      <c r="V15560" s="36"/>
    </row>
    <row r="15561" spans="11:22" x14ac:dyDescent="0.25">
      <c r="K15561" s="36"/>
      <c r="L15561" s="37"/>
      <c r="M15561" s="37"/>
      <c r="N15561" s="37"/>
      <c r="O15561" s="37"/>
      <c r="P15561" s="36"/>
      <c r="S15561" s="36"/>
      <c r="T15561" s="36"/>
      <c r="U15561" s="36"/>
      <c r="V15561" s="36"/>
    </row>
    <row r="15562" spans="11:22" x14ac:dyDescent="0.25">
      <c r="K15562" s="36"/>
      <c r="L15562" s="37"/>
      <c r="M15562" s="37"/>
      <c r="N15562" s="37"/>
      <c r="O15562" s="37"/>
      <c r="P15562" s="36"/>
      <c r="S15562" s="36"/>
      <c r="T15562" s="36"/>
      <c r="U15562" s="36"/>
      <c r="V15562" s="36"/>
    </row>
    <row r="15563" spans="11:22" x14ac:dyDescent="0.25">
      <c r="K15563" s="36"/>
      <c r="L15563" s="37"/>
      <c r="M15563" s="37"/>
      <c r="N15563" s="37"/>
      <c r="O15563" s="37"/>
      <c r="P15563" s="36"/>
      <c r="S15563" s="36"/>
      <c r="T15563" s="36"/>
      <c r="U15563" s="36"/>
      <c r="V15563" s="36"/>
    </row>
    <row r="15564" spans="11:22" x14ac:dyDescent="0.25">
      <c r="K15564" s="36"/>
      <c r="L15564" s="37"/>
      <c r="M15564" s="37"/>
      <c r="N15564" s="37"/>
      <c r="O15564" s="37"/>
      <c r="P15564" s="36"/>
      <c r="S15564" s="36"/>
      <c r="T15564" s="36"/>
      <c r="U15564" s="36"/>
      <c r="V15564" s="36"/>
    </row>
    <row r="15565" spans="11:22" x14ac:dyDescent="0.25">
      <c r="K15565" s="36"/>
      <c r="L15565" s="37"/>
      <c r="M15565" s="37"/>
      <c r="N15565" s="37"/>
      <c r="O15565" s="37"/>
      <c r="P15565" s="36"/>
      <c r="S15565" s="36"/>
      <c r="T15565" s="36"/>
      <c r="U15565" s="36"/>
      <c r="V15565" s="36"/>
    </row>
    <row r="15566" spans="11:22" x14ac:dyDescent="0.25">
      <c r="K15566" s="36"/>
      <c r="L15566" s="37"/>
      <c r="M15566" s="37"/>
      <c r="N15566" s="37"/>
      <c r="O15566" s="37"/>
      <c r="P15566" s="36"/>
      <c r="S15566" s="36"/>
      <c r="T15566" s="36"/>
      <c r="U15566" s="36"/>
      <c r="V15566" s="36"/>
    </row>
    <row r="15567" spans="11:22" x14ac:dyDescent="0.25">
      <c r="K15567" s="36"/>
      <c r="L15567" s="37"/>
      <c r="M15567" s="37"/>
      <c r="N15567" s="37"/>
      <c r="O15567" s="37"/>
      <c r="P15567" s="36"/>
      <c r="S15567" s="36"/>
      <c r="T15567" s="36"/>
      <c r="U15567" s="36"/>
      <c r="V15567" s="36"/>
    </row>
    <row r="15568" spans="11:22" x14ac:dyDescent="0.25">
      <c r="K15568" s="36"/>
      <c r="L15568" s="37"/>
      <c r="M15568" s="37"/>
      <c r="N15568" s="37"/>
      <c r="O15568" s="37"/>
      <c r="P15568" s="36"/>
      <c r="S15568" s="36"/>
      <c r="T15568" s="36"/>
      <c r="U15568" s="36"/>
      <c r="V15568" s="36"/>
    </row>
    <row r="15569" spans="11:22" x14ac:dyDescent="0.25">
      <c r="K15569" s="36"/>
      <c r="L15569" s="37"/>
      <c r="M15569" s="37"/>
      <c r="N15569" s="37"/>
      <c r="O15569" s="37"/>
      <c r="P15569" s="36"/>
      <c r="S15569" s="36"/>
      <c r="T15569" s="36"/>
      <c r="U15569" s="36"/>
      <c r="V15569" s="36"/>
    </row>
    <row r="15570" spans="11:22" x14ac:dyDescent="0.25">
      <c r="K15570" s="36"/>
      <c r="L15570" s="37"/>
      <c r="M15570" s="37"/>
      <c r="N15570" s="37"/>
      <c r="O15570" s="37"/>
      <c r="P15570" s="36"/>
      <c r="S15570" s="36"/>
      <c r="T15570" s="36"/>
      <c r="U15570" s="36"/>
      <c r="V15570" s="36"/>
    </row>
    <row r="15571" spans="11:22" x14ac:dyDescent="0.25">
      <c r="K15571" s="36"/>
      <c r="L15571" s="37"/>
      <c r="M15571" s="37"/>
      <c r="N15571" s="37"/>
      <c r="O15571" s="37"/>
      <c r="P15571" s="36"/>
      <c r="S15571" s="36"/>
      <c r="T15571" s="36"/>
      <c r="U15571" s="36"/>
      <c r="V15571" s="36"/>
    </row>
    <row r="15572" spans="11:22" x14ac:dyDescent="0.25">
      <c r="K15572" s="36"/>
      <c r="L15572" s="37"/>
      <c r="M15572" s="37"/>
      <c r="N15572" s="37"/>
      <c r="O15572" s="37"/>
      <c r="P15572" s="36"/>
      <c r="S15572" s="36"/>
      <c r="T15572" s="36"/>
      <c r="U15572" s="36"/>
      <c r="V15572" s="36"/>
    </row>
    <row r="15573" spans="11:22" x14ac:dyDescent="0.25">
      <c r="K15573" s="36"/>
      <c r="L15573" s="37"/>
      <c r="M15573" s="37"/>
      <c r="N15573" s="37"/>
      <c r="O15573" s="37"/>
      <c r="P15573" s="36"/>
      <c r="S15573" s="36"/>
      <c r="T15573" s="36"/>
      <c r="U15573" s="36"/>
      <c r="V15573" s="36"/>
    </row>
    <row r="15574" spans="11:22" x14ac:dyDescent="0.25">
      <c r="K15574" s="36"/>
      <c r="L15574" s="37"/>
      <c r="M15574" s="37"/>
      <c r="N15574" s="37"/>
      <c r="O15574" s="37"/>
      <c r="P15574" s="36"/>
      <c r="S15574" s="36"/>
      <c r="T15574" s="36"/>
      <c r="U15574" s="36"/>
      <c r="V15574" s="36"/>
    </row>
    <row r="15575" spans="11:22" x14ac:dyDescent="0.25">
      <c r="K15575" s="36"/>
      <c r="L15575" s="37"/>
      <c r="M15575" s="37"/>
      <c r="N15575" s="37"/>
      <c r="O15575" s="37"/>
      <c r="P15575" s="36"/>
      <c r="S15575" s="36"/>
      <c r="T15575" s="36"/>
      <c r="U15575" s="36"/>
      <c r="V15575" s="36"/>
    </row>
    <row r="15576" spans="11:22" x14ac:dyDescent="0.25">
      <c r="K15576" s="36"/>
      <c r="L15576" s="37"/>
      <c r="M15576" s="37"/>
      <c r="N15576" s="37"/>
      <c r="O15576" s="37"/>
      <c r="P15576" s="36"/>
      <c r="S15576" s="36"/>
      <c r="T15576" s="36"/>
      <c r="U15576" s="36"/>
      <c r="V15576" s="36"/>
    </row>
    <row r="15577" spans="11:22" x14ac:dyDescent="0.25">
      <c r="K15577" s="36"/>
      <c r="L15577" s="37"/>
      <c r="M15577" s="37"/>
      <c r="N15577" s="37"/>
      <c r="O15577" s="37"/>
      <c r="P15577" s="36"/>
      <c r="S15577" s="36"/>
      <c r="T15577" s="36"/>
      <c r="U15577" s="36"/>
      <c r="V15577" s="36"/>
    </row>
    <row r="15578" spans="11:22" x14ac:dyDescent="0.25">
      <c r="K15578" s="36"/>
      <c r="L15578" s="37"/>
      <c r="M15578" s="37"/>
      <c r="N15578" s="37"/>
      <c r="O15578" s="37"/>
      <c r="P15578" s="36"/>
      <c r="S15578" s="36"/>
      <c r="T15578" s="36"/>
      <c r="U15578" s="36"/>
      <c r="V15578" s="36"/>
    </row>
    <row r="15579" spans="11:22" x14ac:dyDescent="0.25">
      <c r="K15579" s="36"/>
      <c r="L15579" s="37"/>
      <c r="M15579" s="37"/>
      <c r="N15579" s="37"/>
      <c r="O15579" s="37"/>
      <c r="P15579" s="36"/>
      <c r="S15579" s="36"/>
      <c r="T15579" s="36"/>
      <c r="U15579" s="36"/>
      <c r="V15579" s="36"/>
    </row>
    <row r="15580" spans="11:22" x14ac:dyDescent="0.25">
      <c r="K15580" s="36"/>
      <c r="L15580" s="37"/>
      <c r="M15580" s="37"/>
      <c r="N15580" s="37"/>
      <c r="O15580" s="37"/>
      <c r="P15580" s="36"/>
      <c r="S15580" s="36"/>
      <c r="T15580" s="36"/>
      <c r="U15580" s="36"/>
      <c r="V15580" s="36"/>
    </row>
    <row r="15581" spans="11:22" x14ac:dyDescent="0.25">
      <c r="K15581" s="36"/>
      <c r="L15581" s="37"/>
      <c r="M15581" s="37"/>
      <c r="N15581" s="37"/>
      <c r="O15581" s="37"/>
      <c r="P15581" s="36"/>
      <c r="S15581" s="36"/>
      <c r="T15581" s="36"/>
      <c r="U15581" s="36"/>
      <c r="V15581" s="36"/>
    </row>
    <row r="15582" spans="11:22" x14ac:dyDescent="0.25">
      <c r="K15582" s="36"/>
      <c r="L15582" s="37"/>
      <c r="M15582" s="37"/>
      <c r="N15582" s="37"/>
      <c r="O15582" s="37"/>
      <c r="P15582" s="36"/>
      <c r="S15582" s="36"/>
      <c r="T15582" s="36"/>
      <c r="U15582" s="36"/>
      <c r="V15582" s="36"/>
    </row>
    <row r="15583" spans="11:22" x14ac:dyDescent="0.25">
      <c r="K15583" s="36"/>
      <c r="L15583" s="37"/>
      <c r="M15583" s="37"/>
      <c r="N15583" s="37"/>
      <c r="O15583" s="37"/>
      <c r="P15583" s="36"/>
      <c r="S15583" s="36"/>
      <c r="T15583" s="36"/>
      <c r="U15583" s="36"/>
      <c r="V15583" s="36"/>
    </row>
    <row r="15584" spans="11:22" x14ac:dyDescent="0.25">
      <c r="K15584" s="36"/>
      <c r="L15584" s="37"/>
      <c r="M15584" s="37"/>
      <c r="N15584" s="37"/>
      <c r="O15584" s="37"/>
      <c r="P15584" s="36"/>
      <c r="S15584" s="36"/>
      <c r="T15584" s="36"/>
      <c r="U15584" s="36"/>
      <c r="V15584" s="36"/>
    </row>
    <row r="15585" spans="11:22" x14ac:dyDescent="0.25">
      <c r="K15585" s="36"/>
      <c r="L15585" s="37"/>
      <c r="M15585" s="37"/>
      <c r="N15585" s="37"/>
      <c r="O15585" s="37"/>
      <c r="P15585" s="36"/>
      <c r="S15585" s="36"/>
      <c r="T15585" s="36"/>
      <c r="U15585" s="36"/>
      <c r="V15585" s="36"/>
    </row>
    <row r="15586" spans="11:22" x14ac:dyDescent="0.25">
      <c r="K15586" s="36"/>
      <c r="L15586" s="37"/>
      <c r="M15586" s="37"/>
      <c r="N15586" s="37"/>
      <c r="O15586" s="37"/>
      <c r="P15586" s="36"/>
      <c r="S15586" s="36"/>
      <c r="T15586" s="36"/>
      <c r="U15586" s="36"/>
      <c r="V15586" s="36"/>
    </row>
    <row r="15587" spans="11:22" x14ac:dyDescent="0.25">
      <c r="K15587" s="36"/>
      <c r="L15587" s="37"/>
      <c r="M15587" s="37"/>
      <c r="N15587" s="37"/>
      <c r="O15587" s="37"/>
      <c r="P15587" s="36"/>
      <c r="S15587" s="36"/>
      <c r="T15587" s="36"/>
      <c r="U15587" s="36"/>
      <c r="V15587" s="36"/>
    </row>
    <row r="15588" spans="11:22" x14ac:dyDescent="0.25">
      <c r="K15588" s="36"/>
      <c r="L15588" s="37"/>
      <c r="M15588" s="37"/>
      <c r="N15588" s="37"/>
      <c r="O15588" s="37"/>
      <c r="P15588" s="36"/>
      <c r="S15588" s="36"/>
      <c r="T15588" s="36"/>
      <c r="U15588" s="36"/>
      <c r="V15588" s="36"/>
    </row>
    <row r="15589" spans="11:22" x14ac:dyDescent="0.25">
      <c r="K15589" s="36"/>
      <c r="L15589" s="37"/>
      <c r="M15589" s="37"/>
      <c r="N15589" s="37"/>
      <c r="O15589" s="37"/>
      <c r="P15589" s="36"/>
      <c r="S15589" s="36"/>
      <c r="T15589" s="36"/>
      <c r="U15589" s="36"/>
      <c r="V15589" s="36"/>
    </row>
    <row r="15590" spans="11:22" x14ac:dyDescent="0.25">
      <c r="K15590" s="36"/>
      <c r="L15590" s="37"/>
      <c r="M15590" s="37"/>
      <c r="N15590" s="37"/>
      <c r="O15590" s="37"/>
      <c r="P15590" s="36"/>
      <c r="S15590" s="36"/>
      <c r="T15590" s="36"/>
      <c r="U15590" s="36"/>
      <c r="V15590" s="36"/>
    </row>
    <row r="15591" spans="11:22" x14ac:dyDescent="0.25">
      <c r="K15591" s="36"/>
      <c r="L15591" s="37"/>
      <c r="M15591" s="37"/>
      <c r="N15591" s="37"/>
      <c r="O15591" s="37"/>
      <c r="P15591" s="36"/>
      <c r="S15591" s="36"/>
      <c r="T15591" s="36"/>
      <c r="U15591" s="36"/>
      <c r="V15591" s="36"/>
    </row>
    <row r="15592" spans="11:22" x14ac:dyDescent="0.25">
      <c r="K15592" s="36"/>
      <c r="L15592" s="37"/>
      <c r="M15592" s="37"/>
      <c r="N15592" s="37"/>
      <c r="O15592" s="37"/>
      <c r="P15592" s="36"/>
      <c r="S15592" s="36"/>
      <c r="T15592" s="36"/>
      <c r="U15592" s="36"/>
      <c r="V15592" s="36"/>
    </row>
    <row r="15593" spans="11:22" x14ac:dyDescent="0.25">
      <c r="K15593" s="36"/>
      <c r="L15593" s="37"/>
      <c r="M15593" s="37"/>
      <c r="N15593" s="37"/>
      <c r="O15593" s="37"/>
      <c r="P15593" s="36"/>
      <c r="S15593" s="36"/>
      <c r="T15593" s="36"/>
      <c r="U15593" s="36"/>
      <c r="V15593" s="36"/>
    </row>
    <row r="15594" spans="11:22" x14ac:dyDescent="0.25">
      <c r="K15594" s="36"/>
      <c r="L15594" s="37"/>
      <c r="M15594" s="37"/>
      <c r="N15594" s="37"/>
      <c r="O15594" s="37"/>
      <c r="P15594" s="36"/>
      <c r="S15594" s="36"/>
      <c r="T15594" s="36"/>
      <c r="U15594" s="36"/>
      <c r="V15594" s="36"/>
    </row>
    <row r="15595" spans="11:22" x14ac:dyDescent="0.25">
      <c r="K15595" s="36"/>
      <c r="L15595" s="37"/>
      <c r="M15595" s="37"/>
      <c r="N15595" s="37"/>
      <c r="O15595" s="37"/>
      <c r="P15595" s="36"/>
      <c r="S15595" s="36"/>
      <c r="T15595" s="36"/>
      <c r="U15595" s="36"/>
      <c r="V15595" s="36"/>
    </row>
    <row r="15596" spans="11:22" x14ac:dyDescent="0.25">
      <c r="K15596" s="36"/>
      <c r="L15596" s="37"/>
      <c r="M15596" s="37"/>
      <c r="N15596" s="37"/>
      <c r="O15596" s="37"/>
      <c r="P15596" s="36"/>
      <c r="S15596" s="36"/>
      <c r="T15596" s="36"/>
      <c r="U15596" s="36"/>
      <c r="V15596" s="36"/>
    </row>
    <row r="15597" spans="11:22" x14ac:dyDescent="0.25">
      <c r="K15597" s="36"/>
      <c r="L15597" s="37"/>
      <c r="M15597" s="37"/>
      <c r="N15597" s="37"/>
      <c r="O15597" s="37"/>
      <c r="P15597" s="36"/>
      <c r="S15597" s="36"/>
      <c r="T15597" s="36"/>
      <c r="U15597" s="36"/>
      <c r="V15597" s="36"/>
    </row>
    <row r="15598" spans="11:22" x14ac:dyDescent="0.25">
      <c r="K15598" s="36"/>
      <c r="L15598" s="37"/>
      <c r="M15598" s="37"/>
      <c r="N15598" s="37"/>
      <c r="O15598" s="37"/>
      <c r="P15598" s="36"/>
      <c r="S15598" s="36"/>
      <c r="T15598" s="36"/>
      <c r="U15598" s="36"/>
      <c r="V15598" s="36"/>
    </row>
    <row r="15599" spans="11:22" x14ac:dyDescent="0.25">
      <c r="K15599" s="36"/>
      <c r="L15599" s="37"/>
      <c r="M15599" s="37"/>
      <c r="N15599" s="37"/>
      <c r="O15599" s="37"/>
      <c r="P15599" s="36"/>
      <c r="S15599" s="36"/>
      <c r="T15599" s="36"/>
      <c r="U15599" s="36"/>
      <c r="V15599" s="36"/>
    </row>
    <row r="15600" spans="11:22" x14ac:dyDescent="0.25">
      <c r="K15600" s="36"/>
      <c r="L15600" s="37"/>
      <c r="M15600" s="37"/>
      <c r="N15600" s="37"/>
      <c r="O15600" s="37"/>
      <c r="P15600" s="36"/>
      <c r="S15600" s="36"/>
      <c r="T15600" s="36"/>
      <c r="U15600" s="36"/>
      <c r="V15600" s="36"/>
    </row>
    <row r="15601" spans="11:22" x14ac:dyDescent="0.25">
      <c r="K15601" s="36"/>
      <c r="L15601" s="37"/>
      <c r="M15601" s="37"/>
      <c r="N15601" s="37"/>
      <c r="O15601" s="37"/>
      <c r="P15601" s="36"/>
      <c r="S15601" s="36"/>
      <c r="T15601" s="36"/>
      <c r="U15601" s="36"/>
      <c r="V15601" s="36"/>
    </row>
    <row r="15602" spans="11:22" x14ac:dyDescent="0.25">
      <c r="K15602" s="36"/>
      <c r="L15602" s="37"/>
      <c r="M15602" s="37"/>
      <c r="N15602" s="37"/>
      <c r="O15602" s="37"/>
      <c r="P15602" s="36"/>
      <c r="S15602" s="36"/>
      <c r="T15602" s="36"/>
      <c r="U15602" s="36"/>
      <c r="V15602" s="36"/>
    </row>
    <row r="15603" spans="11:22" x14ac:dyDescent="0.25">
      <c r="K15603" s="36"/>
      <c r="L15603" s="37"/>
      <c r="M15603" s="37"/>
      <c r="N15603" s="37"/>
      <c r="O15603" s="37"/>
      <c r="P15603" s="36"/>
      <c r="S15603" s="36"/>
      <c r="T15603" s="36"/>
      <c r="U15603" s="36"/>
      <c r="V15603" s="36"/>
    </row>
    <row r="15604" spans="11:22" x14ac:dyDescent="0.25">
      <c r="K15604" s="36"/>
      <c r="L15604" s="37"/>
      <c r="M15604" s="37"/>
      <c r="N15604" s="37"/>
      <c r="O15604" s="37"/>
      <c r="P15604" s="36"/>
      <c r="S15604" s="36"/>
      <c r="T15604" s="36"/>
      <c r="U15604" s="36"/>
      <c r="V15604" s="36"/>
    </row>
    <row r="15605" spans="11:22" x14ac:dyDescent="0.25">
      <c r="K15605" s="36"/>
      <c r="L15605" s="37"/>
      <c r="M15605" s="37"/>
      <c r="N15605" s="37"/>
      <c r="O15605" s="37"/>
      <c r="P15605" s="36"/>
      <c r="S15605" s="36"/>
      <c r="T15605" s="36"/>
      <c r="U15605" s="36"/>
      <c r="V15605" s="36"/>
    </row>
    <row r="15606" spans="11:22" x14ac:dyDescent="0.25">
      <c r="K15606" s="36"/>
      <c r="L15606" s="37"/>
      <c r="M15606" s="37"/>
      <c r="N15606" s="37"/>
      <c r="O15606" s="37"/>
      <c r="P15606" s="36"/>
      <c r="S15606" s="36"/>
      <c r="T15606" s="36"/>
      <c r="U15606" s="36"/>
      <c r="V15606" s="36"/>
    </row>
    <row r="15607" spans="11:22" x14ac:dyDescent="0.25">
      <c r="K15607" s="36"/>
      <c r="L15607" s="37"/>
      <c r="M15607" s="37"/>
      <c r="N15607" s="37"/>
      <c r="O15607" s="37"/>
      <c r="P15607" s="36"/>
      <c r="S15607" s="36"/>
      <c r="T15607" s="36"/>
      <c r="U15607" s="36"/>
      <c r="V15607" s="36"/>
    </row>
    <row r="15608" spans="11:22" x14ac:dyDescent="0.25">
      <c r="K15608" s="36"/>
      <c r="L15608" s="37"/>
      <c r="M15608" s="37"/>
      <c r="N15608" s="37"/>
      <c r="O15608" s="37"/>
      <c r="P15608" s="36"/>
      <c r="S15608" s="36"/>
      <c r="T15608" s="36"/>
      <c r="U15608" s="36"/>
      <c r="V15608" s="36"/>
    </row>
    <row r="15609" spans="11:22" x14ac:dyDescent="0.25">
      <c r="K15609" s="36"/>
      <c r="L15609" s="37"/>
      <c r="M15609" s="37"/>
      <c r="N15609" s="37"/>
      <c r="O15609" s="37"/>
      <c r="P15609" s="36"/>
      <c r="S15609" s="36"/>
      <c r="T15609" s="36"/>
      <c r="U15609" s="36"/>
      <c r="V15609" s="36"/>
    </row>
    <row r="15610" spans="11:22" x14ac:dyDescent="0.25">
      <c r="K15610" s="36"/>
      <c r="L15610" s="37"/>
      <c r="M15610" s="37"/>
      <c r="N15610" s="37"/>
      <c r="O15610" s="37"/>
      <c r="P15610" s="36"/>
      <c r="S15610" s="36"/>
      <c r="T15610" s="36"/>
      <c r="U15610" s="36"/>
      <c r="V15610" s="36"/>
    </row>
    <row r="15611" spans="11:22" x14ac:dyDescent="0.25">
      <c r="K15611" s="36"/>
      <c r="L15611" s="37"/>
      <c r="M15611" s="37"/>
      <c r="N15611" s="37"/>
      <c r="O15611" s="37"/>
      <c r="P15611" s="36"/>
      <c r="S15611" s="36"/>
      <c r="T15611" s="36"/>
      <c r="U15611" s="36"/>
      <c r="V15611" s="36"/>
    </row>
    <row r="15612" spans="11:22" x14ac:dyDescent="0.25">
      <c r="K15612" s="36"/>
      <c r="L15612" s="37"/>
      <c r="M15612" s="37"/>
      <c r="N15612" s="37"/>
      <c r="O15612" s="37"/>
      <c r="P15612" s="36"/>
      <c r="S15612" s="36"/>
      <c r="T15612" s="36"/>
      <c r="U15612" s="36"/>
      <c r="V15612" s="36"/>
    </row>
    <row r="15613" spans="11:22" x14ac:dyDescent="0.25">
      <c r="K15613" s="36"/>
      <c r="L15613" s="37"/>
      <c r="M15613" s="37"/>
      <c r="N15613" s="37"/>
      <c r="O15613" s="37"/>
      <c r="P15613" s="36"/>
      <c r="S15613" s="36"/>
      <c r="T15613" s="36"/>
      <c r="U15613" s="36"/>
      <c r="V15613" s="36"/>
    </row>
    <row r="15614" spans="11:22" x14ac:dyDescent="0.25">
      <c r="K15614" s="36"/>
      <c r="L15614" s="37"/>
      <c r="M15614" s="37"/>
      <c r="N15614" s="37"/>
      <c r="O15614" s="37"/>
      <c r="P15614" s="36"/>
      <c r="S15614" s="36"/>
      <c r="T15614" s="36"/>
      <c r="U15614" s="36"/>
      <c r="V15614" s="36"/>
    </row>
    <row r="15615" spans="11:22" x14ac:dyDescent="0.25">
      <c r="K15615" s="36"/>
      <c r="L15615" s="37"/>
      <c r="M15615" s="37"/>
      <c r="N15615" s="37"/>
      <c r="O15615" s="37"/>
      <c r="P15615" s="36"/>
      <c r="S15615" s="36"/>
      <c r="T15615" s="36"/>
      <c r="U15615" s="36"/>
      <c r="V15615" s="36"/>
    </row>
    <row r="15616" spans="11:22" x14ac:dyDescent="0.25">
      <c r="K15616" s="36"/>
      <c r="L15616" s="37"/>
      <c r="M15616" s="37"/>
      <c r="N15616" s="37"/>
      <c r="O15616" s="37"/>
      <c r="P15616" s="36"/>
      <c r="S15616" s="36"/>
      <c r="T15616" s="36"/>
      <c r="U15616" s="36"/>
      <c r="V15616" s="36"/>
    </row>
    <row r="15617" spans="11:22" x14ac:dyDescent="0.25">
      <c r="K15617" s="36"/>
      <c r="L15617" s="37"/>
      <c r="M15617" s="37"/>
      <c r="N15617" s="37"/>
      <c r="O15617" s="37"/>
      <c r="P15617" s="36"/>
      <c r="S15617" s="36"/>
      <c r="T15617" s="36"/>
      <c r="U15617" s="36"/>
      <c r="V15617" s="36"/>
    </row>
    <row r="15618" spans="11:22" x14ac:dyDescent="0.25">
      <c r="K15618" s="36"/>
      <c r="L15618" s="37"/>
      <c r="M15618" s="37"/>
      <c r="N15618" s="37"/>
      <c r="O15618" s="37"/>
      <c r="P15618" s="36"/>
      <c r="S15618" s="36"/>
      <c r="T15618" s="36"/>
      <c r="U15618" s="36"/>
      <c r="V15618" s="36"/>
    </row>
    <row r="15619" spans="11:22" x14ac:dyDescent="0.25">
      <c r="K15619" s="36"/>
      <c r="L15619" s="37"/>
      <c r="M15619" s="37"/>
      <c r="N15619" s="37"/>
      <c r="O15619" s="37"/>
      <c r="P15619" s="36"/>
      <c r="S15619" s="36"/>
      <c r="T15619" s="36"/>
      <c r="U15619" s="36"/>
      <c r="V15619" s="36"/>
    </row>
    <row r="15620" spans="11:22" x14ac:dyDescent="0.25">
      <c r="K15620" s="36"/>
      <c r="L15620" s="37"/>
      <c r="M15620" s="37"/>
      <c r="N15620" s="37"/>
      <c r="O15620" s="37"/>
      <c r="P15620" s="36"/>
      <c r="S15620" s="36"/>
      <c r="T15620" s="36"/>
      <c r="U15620" s="36"/>
      <c r="V15620" s="36"/>
    </row>
    <row r="15621" spans="11:22" x14ac:dyDescent="0.25">
      <c r="K15621" s="36"/>
      <c r="L15621" s="37"/>
      <c r="M15621" s="37"/>
      <c r="N15621" s="37"/>
      <c r="O15621" s="37"/>
      <c r="P15621" s="36"/>
      <c r="S15621" s="36"/>
      <c r="T15621" s="36"/>
      <c r="U15621" s="36"/>
      <c r="V15621" s="36"/>
    </row>
    <row r="15622" spans="11:22" x14ac:dyDescent="0.25">
      <c r="K15622" s="36"/>
      <c r="L15622" s="37"/>
      <c r="M15622" s="37"/>
      <c r="N15622" s="37"/>
      <c r="O15622" s="37"/>
      <c r="P15622" s="36"/>
      <c r="S15622" s="36"/>
      <c r="T15622" s="36"/>
      <c r="U15622" s="36"/>
      <c r="V15622" s="36"/>
    </row>
    <row r="15623" spans="11:22" x14ac:dyDescent="0.25">
      <c r="K15623" s="36"/>
      <c r="L15623" s="37"/>
      <c r="M15623" s="37"/>
      <c r="N15623" s="37"/>
      <c r="O15623" s="37"/>
      <c r="P15623" s="36"/>
      <c r="S15623" s="36"/>
      <c r="T15623" s="36"/>
      <c r="U15623" s="36"/>
      <c r="V15623" s="36"/>
    </row>
    <row r="15624" spans="11:22" x14ac:dyDescent="0.25">
      <c r="K15624" s="36"/>
      <c r="L15624" s="37"/>
      <c r="M15624" s="37"/>
      <c r="N15624" s="37"/>
      <c r="O15624" s="37"/>
      <c r="P15624" s="36"/>
      <c r="S15624" s="36"/>
      <c r="T15624" s="36"/>
      <c r="U15624" s="36"/>
      <c r="V15624" s="36"/>
    </row>
    <row r="15625" spans="11:22" x14ac:dyDescent="0.25">
      <c r="K15625" s="36"/>
      <c r="L15625" s="37"/>
      <c r="M15625" s="37"/>
      <c r="N15625" s="37"/>
      <c r="O15625" s="37"/>
      <c r="P15625" s="36"/>
      <c r="S15625" s="36"/>
      <c r="T15625" s="36"/>
      <c r="U15625" s="36"/>
      <c r="V15625" s="36"/>
    </row>
    <row r="15626" spans="11:22" x14ac:dyDescent="0.25">
      <c r="K15626" s="36"/>
      <c r="L15626" s="37"/>
      <c r="M15626" s="37"/>
      <c r="N15626" s="37"/>
      <c r="O15626" s="37"/>
      <c r="P15626" s="36"/>
      <c r="S15626" s="36"/>
      <c r="T15626" s="36"/>
      <c r="U15626" s="36"/>
      <c r="V15626" s="36"/>
    </row>
    <row r="15627" spans="11:22" x14ac:dyDescent="0.25">
      <c r="K15627" s="36"/>
      <c r="L15627" s="37"/>
      <c r="M15627" s="37"/>
      <c r="N15627" s="37"/>
      <c r="O15627" s="37"/>
      <c r="P15627" s="36"/>
      <c r="S15627" s="36"/>
      <c r="T15627" s="36"/>
      <c r="U15627" s="36"/>
      <c r="V15627" s="36"/>
    </row>
    <row r="15628" spans="11:22" x14ac:dyDescent="0.25">
      <c r="K15628" s="36"/>
      <c r="L15628" s="37"/>
      <c r="M15628" s="37"/>
      <c r="N15628" s="37"/>
      <c r="O15628" s="37"/>
      <c r="P15628" s="36"/>
      <c r="S15628" s="36"/>
      <c r="T15628" s="36"/>
      <c r="U15628" s="36"/>
      <c r="V15628" s="36"/>
    </row>
    <row r="15629" spans="11:22" x14ac:dyDescent="0.25">
      <c r="K15629" s="36"/>
      <c r="L15629" s="37"/>
      <c r="M15629" s="37"/>
      <c r="N15629" s="37"/>
      <c r="O15629" s="37"/>
      <c r="P15629" s="36"/>
      <c r="S15629" s="36"/>
      <c r="T15629" s="36"/>
      <c r="U15629" s="36"/>
      <c r="V15629" s="36"/>
    </row>
    <row r="15630" spans="11:22" x14ac:dyDescent="0.25">
      <c r="K15630" s="36"/>
      <c r="L15630" s="37"/>
      <c r="M15630" s="37"/>
      <c r="N15630" s="37"/>
      <c r="O15630" s="37"/>
      <c r="P15630" s="36"/>
      <c r="S15630" s="36"/>
      <c r="T15630" s="36"/>
      <c r="U15630" s="36"/>
      <c r="V15630" s="36"/>
    </row>
    <row r="15631" spans="11:22" x14ac:dyDescent="0.25">
      <c r="K15631" s="36"/>
      <c r="L15631" s="37"/>
      <c r="M15631" s="37"/>
      <c r="N15631" s="37"/>
      <c r="O15631" s="37"/>
      <c r="P15631" s="36"/>
      <c r="S15631" s="36"/>
      <c r="T15631" s="36"/>
      <c r="U15631" s="36"/>
      <c r="V15631" s="36"/>
    </row>
    <row r="15632" spans="11:22" x14ac:dyDescent="0.25">
      <c r="K15632" s="36"/>
      <c r="L15632" s="37"/>
      <c r="M15632" s="37"/>
      <c r="N15632" s="37"/>
      <c r="O15632" s="37"/>
      <c r="P15632" s="36"/>
      <c r="S15632" s="36"/>
      <c r="T15632" s="36"/>
      <c r="U15632" s="36"/>
      <c r="V15632" s="36"/>
    </row>
    <row r="15633" spans="11:22" x14ac:dyDescent="0.25">
      <c r="K15633" s="36"/>
      <c r="L15633" s="37"/>
      <c r="M15633" s="37"/>
      <c r="N15633" s="37"/>
      <c r="O15633" s="37"/>
      <c r="P15633" s="36"/>
      <c r="S15633" s="36"/>
      <c r="T15633" s="36"/>
      <c r="U15633" s="36"/>
      <c r="V15633" s="36"/>
    </row>
    <row r="15634" spans="11:22" x14ac:dyDescent="0.25">
      <c r="K15634" s="36"/>
      <c r="L15634" s="37"/>
      <c r="M15634" s="37"/>
      <c r="N15634" s="37"/>
      <c r="O15634" s="37"/>
      <c r="P15634" s="36"/>
      <c r="S15634" s="36"/>
      <c r="T15634" s="36"/>
      <c r="U15634" s="36"/>
      <c r="V15634" s="36"/>
    </row>
    <row r="15635" spans="11:22" x14ac:dyDescent="0.25">
      <c r="K15635" s="36"/>
      <c r="L15635" s="37"/>
      <c r="M15635" s="37"/>
      <c r="N15635" s="37"/>
      <c r="O15635" s="37"/>
      <c r="P15635" s="36"/>
      <c r="S15635" s="36"/>
      <c r="T15635" s="36"/>
      <c r="U15635" s="36"/>
      <c r="V15635" s="36"/>
    </row>
    <row r="15636" spans="11:22" x14ac:dyDescent="0.25">
      <c r="K15636" s="36"/>
      <c r="L15636" s="37"/>
      <c r="M15636" s="37"/>
      <c r="N15636" s="37"/>
      <c r="O15636" s="37"/>
      <c r="P15636" s="36"/>
      <c r="S15636" s="36"/>
      <c r="T15636" s="36"/>
      <c r="U15636" s="36"/>
      <c r="V15636" s="36"/>
    </row>
    <row r="15637" spans="11:22" x14ac:dyDescent="0.25">
      <c r="K15637" s="36"/>
      <c r="L15637" s="37"/>
      <c r="M15637" s="37"/>
      <c r="N15637" s="37"/>
      <c r="O15637" s="37"/>
      <c r="P15637" s="36"/>
      <c r="S15637" s="36"/>
      <c r="T15637" s="36"/>
      <c r="U15637" s="36"/>
      <c r="V15637" s="36"/>
    </row>
    <row r="15638" spans="11:22" x14ac:dyDescent="0.25">
      <c r="K15638" s="36"/>
      <c r="L15638" s="37"/>
      <c r="M15638" s="37"/>
      <c r="N15638" s="37"/>
      <c r="O15638" s="37"/>
      <c r="P15638" s="36"/>
      <c r="S15638" s="36"/>
      <c r="T15638" s="36"/>
      <c r="U15638" s="36"/>
      <c r="V15638" s="36"/>
    </row>
    <row r="15639" spans="11:22" x14ac:dyDescent="0.25">
      <c r="K15639" s="36"/>
      <c r="L15639" s="37"/>
      <c r="M15639" s="37"/>
      <c r="N15639" s="37"/>
      <c r="O15639" s="37"/>
      <c r="P15639" s="36"/>
      <c r="S15639" s="36"/>
      <c r="T15639" s="36"/>
      <c r="U15639" s="36"/>
      <c r="V15639" s="36"/>
    </row>
    <row r="15640" spans="11:22" x14ac:dyDescent="0.25">
      <c r="K15640" s="36"/>
      <c r="L15640" s="37"/>
      <c r="M15640" s="37"/>
      <c r="N15640" s="37"/>
      <c r="O15640" s="37"/>
      <c r="P15640" s="36"/>
      <c r="S15640" s="36"/>
      <c r="T15640" s="36"/>
      <c r="U15640" s="36"/>
      <c r="V15640" s="36"/>
    </row>
    <row r="15641" spans="11:22" x14ac:dyDescent="0.25">
      <c r="K15641" s="36"/>
      <c r="L15641" s="37"/>
      <c r="M15641" s="37"/>
      <c r="N15641" s="37"/>
      <c r="O15641" s="37"/>
      <c r="P15641" s="36"/>
      <c r="S15641" s="36"/>
      <c r="T15641" s="36"/>
      <c r="U15641" s="36"/>
      <c r="V15641" s="36"/>
    </row>
    <row r="15642" spans="11:22" x14ac:dyDescent="0.25">
      <c r="K15642" s="36"/>
      <c r="L15642" s="37"/>
      <c r="M15642" s="37"/>
      <c r="N15642" s="37"/>
      <c r="O15642" s="37"/>
      <c r="P15642" s="36"/>
      <c r="S15642" s="36"/>
      <c r="T15642" s="36"/>
      <c r="U15642" s="36"/>
      <c r="V15642" s="36"/>
    </row>
    <row r="15643" spans="11:22" x14ac:dyDescent="0.25">
      <c r="K15643" s="36"/>
      <c r="L15643" s="37"/>
      <c r="M15643" s="37"/>
      <c r="N15643" s="37"/>
      <c r="O15643" s="37"/>
      <c r="P15643" s="36"/>
      <c r="S15643" s="36"/>
      <c r="T15643" s="36"/>
      <c r="U15643" s="36"/>
      <c r="V15643" s="36"/>
    </row>
    <row r="15644" spans="11:22" x14ac:dyDescent="0.25">
      <c r="K15644" s="36"/>
      <c r="L15644" s="37"/>
      <c r="M15644" s="37"/>
      <c r="N15644" s="37"/>
      <c r="O15644" s="37"/>
      <c r="P15644" s="36"/>
      <c r="S15644" s="36"/>
      <c r="T15644" s="36"/>
      <c r="U15644" s="36"/>
      <c r="V15644" s="36"/>
    </row>
    <row r="15645" spans="11:22" x14ac:dyDescent="0.25">
      <c r="K15645" s="36"/>
      <c r="L15645" s="37"/>
      <c r="M15645" s="37"/>
      <c r="N15645" s="37"/>
      <c r="O15645" s="37"/>
      <c r="P15645" s="36"/>
      <c r="S15645" s="36"/>
      <c r="T15645" s="36"/>
      <c r="U15645" s="36"/>
      <c r="V15645" s="36"/>
    </row>
    <row r="15646" spans="11:22" x14ac:dyDescent="0.25">
      <c r="K15646" s="36"/>
      <c r="L15646" s="37"/>
      <c r="M15646" s="37"/>
      <c r="N15646" s="37"/>
      <c r="O15646" s="37"/>
      <c r="P15646" s="36"/>
      <c r="S15646" s="36"/>
      <c r="T15646" s="36"/>
      <c r="U15646" s="36"/>
      <c r="V15646" s="36"/>
    </row>
    <row r="15647" spans="11:22" x14ac:dyDescent="0.25">
      <c r="K15647" s="36"/>
      <c r="L15647" s="37"/>
      <c r="M15647" s="37"/>
      <c r="N15647" s="37"/>
      <c r="O15647" s="37"/>
      <c r="P15647" s="36"/>
      <c r="S15647" s="36"/>
      <c r="T15647" s="36"/>
      <c r="U15647" s="36"/>
      <c r="V15647" s="36"/>
    </row>
    <row r="15648" spans="11:22" x14ac:dyDescent="0.25">
      <c r="K15648" s="36"/>
      <c r="L15648" s="37"/>
      <c r="M15648" s="37"/>
      <c r="N15648" s="37"/>
      <c r="O15648" s="37"/>
      <c r="P15648" s="36"/>
      <c r="S15648" s="36"/>
      <c r="T15648" s="36"/>
      <c r="U15648" s="36"/>
      <c r="V15648" s="36"/>
    </row>
    <row r="15649" spans="11:22" x14ac:dyDescent="0.25">
      <c r="K15649" s="36"/>
      <c r="L15649" s="37"/>
      <c r="M15649" s="37"/>
      <c r="N15649" s="37"/>
      <c r="O15649" s="37"/>
      <c r="P15649" s="36"/>
      <c r="S15649" s="36"/>
      <c r="T15649" s="36"/>
      <c r="U15649" s="36"/>
      <c r="V15649" s="36"/>
    </row>
    <row r="15650" spans="11:22" x14ac:dyDescent="0.25">
      <c r="K15650" s="36"/>
      <c r="L15650" s="37"/>
      <c r="M15650" s="37"/>
      <c r="N15650" s="37"/>
      <c r="O15650" s="37"/>
      <c r="P15650" s="36"/>
      <c r="S15650" s="36"/>
      <c r="T15650" s="36"/>
      <c r="U15650" s="36"/>
      <c r="V15650" s="36"/>
    </row>
    <row r="15651" spans="11:22" x14ac:dyDescent="0.25">
      <c r="K15651" s="36"/>
      <c r="L15651" s="37"/>
      <c r="M15651" s="37"/>
      <c r="N15651" s="37"/>
      <c r="O15651" s="37"/>
      <c r="P15651" s="36"/>
      <c r="S15651" s="36"/>
      <c r="T15651" s="36"/>
      <c r="U15651" s="36"/>
      <c r="V15651" s="36"/>
    </row>
    <row r="15652" spans="11:22" x14ac:dyDescent="0.25">
      <c r="K15652" s="36"/>
      <c r="L15652" s="37"/>
      <c r="M15652" s="37"/>
      <c r="N15652" s="37"/>
      <c r="O15652" s="37"/>
      <c r="P15652" s="36"/>
      <c r="S15652" s="36"/>
      <c r="T15652" s="36"/>
      <c r="U15652" s="36"/>
      <c r="V15652" s="36"/>
    </row>
    <row r="15653" spans="11:22" x14ac:dyDescent="0.25">
      <c r="K15653" s="36"/>
      <c r="L15653" s="37"/>
      <c r="M15653" s="37"/>
      <c r="N15653" s="37"/>
      <c r="O15653" s="37"/>
      <c r="P15653" s="36"/>
      <c r="S15653" s="36"/>
      <c r="T15653" s="36"/>
      <c r="U15653" s="36"/>
      <c r="V15653" s="36"/>
    </row>
    <row r="15654" spans="11:22" x14ac:dyDescent="0.25">
      <c r="K15654" s="36"/>
      <c r="L15654" s="37"/>
      <c r="M15654" s="37"/>
      <c r="N15654" s="37"/>
      <c r="O15654" s="37"/>
      <c r="P15654" s="36"/>
      <c r="S15654" s="36"/>
      <c r="T15654" s="36"/>
      <c r="U15654" s="36"/>
      <c r="V15654" s="36"/>
    </row>
    <row r="15655" spans="11:22" x14ac:dyDescent="0.25">
      <c r="K15655" s="36"/>
      <c r="L15655" s="37"/>
      <c r="M15655" s="37"/>
      <c r="N15655" s="37"/>
      <c r="O15655" s="37"/>
      <c r="P15655" s="36"/>
      <c r="S15655" s="36"/>
      <c r="T15655" s="36"/>
      <c r="U15655" s="36"/>
      <c r="V15655" s="36"/>
    </row>
    <row r="15656" spans="11:22" x14ac:dyDescent="0.25">
      <c r="K15656" s="36"/>
      <c r="L15656" s="37"/>
      <c r="M15656" s="37"/>
      <c r="N15656" s="37"/>
      <c r="O15656" s="37"/>
      <c r="P15656" s="36"/>
      <c r="S15656" s="36"/>
      <c r="T15656" s="36"/>
      <c r="U15656" s="36"/>
      <c r="V15656" s="36"/>
    </row>
    <row r="15657" spans="11:22" x14ac:dyDescent="0.25">
      <c r="K15657" s="36"/>
      <c r="L15657" s="37"/>
      <c r="M15657" s="37"/>
      <c r="N15657" s="37"/>
      <c r="O15657" s="37"/>
      <c r="P15657" s="36"/>
      <c r="S15657" s="36"/>
      <c r="T15657" s="36"/>
      <c r="U15657" s="36"/>
      <c r="V15657" s="36"/>
    </row>
    <row r="15658" spans="11:22" x14ac:dyDescent="0.25">
      <c r="K15658" s="36"/>
      <c r="L15658" s="37"/>
      <c r="M15658" s="37"/>
      <c r="N15658" s="37"/>
      <c r="O15658" s="37"/>
      <c r="P15658" s="36"/>
      <c r="S15658" s="36"/>
      <c r="T15658" s="36"/>
      <c r="U15658" s="36"/>
      <c r="V15658" s="36"/>
    </row>
    <row r="15659" spans="11:22" x14ac:dyDescent="0.25">
      <c r="K15659" s="36"/>
      <c r="L15659" s="37"/>
      <c r="M15659" s="37"/>
      <c r="N15659" s="37"/>
      <c r="O15659" s="37"/>
      <c r="P15659" s="36"/>
      <c r="S15659" s="36"/>
      <c r="T15659" s="36"/>
      <c r="U15659" s="36"/>
      <c r="V15659" s="36"/>
    </row>
    <row r="15660" spans="11:22" x14ac:dyDescent="0.25">
      <c r="K15660" s="36"/>
      <c r="L15660" s="37"/>
      <c r="M15660" s="37"/>
      <c r="N15660" s="37"/>
      <c r="O15660" s="37"/>
      <c r="P15660" s="36"/>
      <c r="S15660" s="36"/>
      <c r="T15660" s="36"/>
      <c r="U15660" s="36"/>
      <c r="V15660" s="36"/>
    </row>
    <row r="15661" spans="11:22" x14ac:dyDescent="0.25">
      <c r="K15661" s="36"/>
      <c r="L15661" s="37"/>
      <c r="M15661" s="37"/>
      <c r="N15661" s="37"/>
      <c r="O15661" s="37"/>
      <c r="P15661" s="36"/>
      <c r="S15661" s="36"/>
      <c r="T15661" s="36"/>
      <c r="U15661" s="36"/>
      <c r="V15661" s="36"/>
    </row>
    <row r="15662" spans="11:22" x14ac:dyDescent="0.25">
      <c r="K15662" s="36"/>
      <c r="L15662" s="37"/>
      <c r="M15662" s="37"/>
      <c r="N15662" s="37"/>
      <c r="O15662" s="37"/>
      <c r="P15662" s="36"/>
      <c r="S15662" s="36"/>
      <c r="T15662" s="36"/>
      <c r="U15662" s="36"/>
      <c r="V15662" s="36"/>
    </row>
    <row r="15663" spans="11:22" x14ac:dyDescent="0.25">
      <c r="K15663" s="36"/>
      <c r="L15663" s="37"/>
      <c r="M15663" s="37"/>
      <c r="N15663" s="37"/>
      <c r="O15663" s="37"/>
      <c r="P15663" s="36"/>
      <c r="S15663" s="36"/>
      <c r="T15663" s="36"/>
      <c r="U15663" s="36"/>
      <c r="V15663" s="36"/>
    </row>
    <row r="15664" spans="11:22" x14ac:dyDescent="0.25">
      <c r="K15664" s="36"/>
      <c r="L15664" s="37"/>
      <c r="M15664" s="37"/>
      <c r="N15664" s="37"/>
      <c r="O15664" s="37"/>
      <c r="P15664" s="36"/>
      <c r="S15664" s="36"/>
      <c r="T15664" s="36"/>
      <c r="U15664" s="36"/>
      <c r="V15664" s="36"/>
    </row>
    <row r="15665" spans="11:22" x14ac:dyDescent="0.25">
      <c r="K15665" s="36"/>
      <c r="L15665" s="37"/>
      <c r="M15665" s="37"/>
      <c r="N15665" s="37"/>
      <c r="O15665" s="37"/>
      <c r="P15665" s="36"/>
      <c r="S15665" s="36"/>
      <c r="T15665" s="36"/>
      <c r="U15665" s="36"/>
      <c r="V15665" s="36"/>
    </row>
    <row r="15666" spans="11:22" x14ac:dyDescent="0.25">
      <c r="K15666" s="36"/>
      <c r="L15666" s="37"/>
      <c r="M15666" s="37"/>
      <c r="N15666" s="37"/>
      <c r="O15666" s="37"/>
      <c r="P15666" s="36"/>
      <c r="S15666" s="36"/>
      <c r="T15666" s="36"/>
      <c r="U15666" s="36"/>
      <c r="V15666" s="36"/>
    </row>
    <row r="15667" spans="11:22" x14ac:dyDescent="0.25">
      <c r="K15667" s="36"/>
      <c r="L15667" s="37"/>
      <c r="M15667" s="37"/>
      <c r="N15667" s="37"/>
      <c r="O15667" s="37"/>
      <c r="P15667" s="36"/>
      <c r="S15667" s="36"/>
      <c r="T15667" s="36"/>
      <c r="U15667" s="36"/>
      <c r="V15667" s="36"/>
    </row>
    <row r="15668" spans="11:22" x14ac:dyDescent="0.25">
      <c r="K15668" s="36"/>
      <c r="L15668" s="37"/>
      <c r="M15668" s="37"/>
      <c r="N15668" s="37"/>
      <c r="O15668" s="37"/>
      <c r="P15668" s="36"/>
      <c r="S15668" s="36"/>
      <c r="T15668" s="36"/>
      <c r="U15668" s="36"/>
      <c r="V15668" s="36"/>
    </row>
    <row r="15669" spans="11:22" x14ac:dyDescent="0.25">
      <c r="K15669" s="36"/>
      <c r="L15669" s="37"/>
      <c r="M15669" s="37"/>
      <c r="N15669" s="37"/>
      <c r="O15669" s="37"/>
      <c r="P15669" s="36"/>
      <c r="S15669" s="36"/>
      <c r="T15669" s="36"/>
      <c r="U15669" s="36"/>
      <c r="V15669" s="36"/>
    </row>
    <row r="15670" spans="11:22" x14ac:dyDescent="0.25">
      <c r="K15670" s="36"/>
      <c r="L15670" s="37"/>
      <c r="M15670" s="37"/>
      <c r="N15670" s="37"/>
      <c r="O15670" s="37"/>
      <c r="P15670" s="36"/>
      <c r="S15670" s="36"/>
      <c r="T15670" s="36"/>
      <c r="U15670" s="36"/>
      <c r="V15670" s="36"/>
    </row>
    <row r="15671" spans="11:22" x14ac:dyDescent="0.25">
      <c r="K15671" s="36"/>
      <c r="L15671" s="37"/>
      <c r="M15671" s="37"/>
      <c r="N15671" s="37"/>
      <c r="O15671" s="37"/>
      <c r="P15671" s="36"/>
      <c r="S15671" s="36"/>
      <c r="T15671" s="36"/>
      <c r="U15671" s="36"/>
      <c r="V15671" s="36"/>
    </row>
    <row r="15672" spans="11:22" x14ac:dyDescent="0.25">
      <c r="K15672" s="36"/>
      <c r="L15672" s="37"/>
      <c r="M15672" s="37"/>
      <c r="N15672" s="37"/>
      <c r="O15672" s="37"/>
      <c r="P15672" s="36"/>
      <c r="S15672" s="36"/>
      <c r="T15672" s="36"/>
      <c r="U15672" s="36"/>
      <c r="V15672" s="36"/>
    </row>
    <row r="15673" spans="11:22" x14ac:dyDescent="0.25">
      <c r="K15673" s="36"/>
      <c r="L15673" s="37"/>
      <c r="M15673" s="37"/>
      <c r="N15673" s="37"/>
      <c r="O15673" s="37"/>
      <c r="P15673" s="36"/>
      <c r="S15673" s="36"/>
      <c r="T15673" s="36"/>
      <c r="U15673" s="36"/>
      <c r="V15673" s="36"/>
    </row>
    <row r="15674" spans="11:22" x14ac:dyDescent="0.25">
      <c r="K15674" s="36"/>
      <c r="L15674" s="37"/>
      <c r="M15674" s="37"/>
      <c r="N15674" s="37"/>
      <c r="O15674" s="37"/>
      <c r="P15674" s="36"/>
      <c r="S15674" s="36"/>
      <c r="T15674" s="36"/>
      <c r="U15674" s="36"/>
      <c r="V15674" s="36"/>
    </row>
    <row r="15675" spans="11:22" x14ac:dyDescent="0.25">
      <c r="K15675" s="36"/>
      <c r="L15675" s="37"/>
      <c r="M15675" s="37"/>
      <c r="N15675" s="37"/>
      <c r="O15675" s="37"/>
      <c r="P15675" s="36"/>
      <c r="S15675" s="36"/>
      <c r="T15675" s="36"/>
      <c r="U15675" s="36"/>
      <c r="V15675" s="36"/>
    </row>
    <row r="15676" spans="11:22" x14ac:dyDescent="0.25">
      <c r="K15676" s="36"/>
      <c r="L15676" s="37"/>
      <c r="M15676" s="37"/>
      <c r="N15676" s="37"/>
      <c r="O15676" s="37"/>
      <c r="P15676" s="36"/>
      <c r="S15676" s="36"/>
      <c r="T15676" s="36"/>
      <c r="U15676" s="36"/>
      <c r="V15676" s="36"/>
    </row>
    <row r="15677" spans="11:22" x14ac:dyDescent="0.25">
      <c r="K15677" s="36"/>
      <c r="L15677" s="37"/>
      <c r="M15677" s="37"/>
      <c r="N15677" s="37"/>
      <c r="O15677" s="37"/>
      <c r="P15677" s="36"/>
      <c r="S15677" s="36"/>
      <c r="T15677" s="36"/>
      <c r="U15677" s="36"/>
      <c r="V15677" s="36"/>
    </row>
    <row r="15678" spans="11:22" x14ac:dyDescent="0.25">
      <c r="K15678" s="36"/>
      <c r="L15678" s="37"/>
      <c r="M15678" s="37"/>
      <c r="N15678" s="37"/>
      <c r="O15678" s="37"/>
      <c r="P15678" s="36"/>
      <c r="S15678" s="36"/>
      <c r="T15678" s="36"/>
      <c r="U15678" s="36"/>
      <c r="V15678" s="36"/>
    </row>
    <row r="15679" spans="11:22" x14ac:dyDescent="0.25">
      <c r="K15679" s="36"/>
      <c r="L15679" s="37"/>
      <c r="M15679" s="37"/>
      <c r="N15679" s="37"/>
      <c r="O15679" s="37"/>
      <c r="P15679" s="36"/>
      <c r="S15679" s="36"/>
      <c r="T15679" s="36"/>
      <c r="U15679" s="36"/>
      <c r="V15679" s="36"/>
    </row>
    <row r="15680" spans="11:22" x14ac:dyDescent="0.25">
      <c r="K15680" s="36"/>
      <c r="L15680" s="37"/>
      <c r="M15680" s="37"/>
      <c r="N15680" s="37"/>
      <c r="O15680" s="37"/>
      <c r="P15680" s="36"/>
      <c r="S15680" s="36"/>
      <c r="T15680" s="36"/>
      <c r="U15680" s="36"/>
      <c r="V15680" s="36"/>
    </row>
    <row r="15681" spans="11:22" x14ac:dyDescent="0.25">
      <c r="K15681" s="36"/>
      <c r="L15681" s="37"/>
      <c r="M15681" s="37"/>
      <c r="N15681" s="37"/>
      <c r="O15681" s="37"/>
      <c r="P15681" s="36"/>
      <c r="S15681" s="36"/>
      <c r="T15681" s="36"/>
      <c r="U15681" s="36"/>
      <c r="V15681" s="36"/>
    </row>
    <row r="15682" spans="11:22" x14ac:dyDescent="0.25">
      <c r="K15682" s="36"/>
      <c r="L15682" s="37"/>
      <c r="M15682" s="37"/>
      <c r="N15682" s="37"/>
      <c r="O15682" s="37"/>
      <c r="P15682" s="36"/>
      <c r="S15682" s="36"/>
      <c r="T15682" s="36"/>
      <c r="U15682" s="36"/>
      <c r="V15682" s="36"/>
    </row>
    <row r="15683" spans="11:22" x14ac:dyDescent="0.25">
      <c r="K15683" s="36"/>
      <c r="L15683" s="37"/>
      <c r="M15683" s="37"/>
      <c r="N15683" s="37"/>
      <c r="O15683" s="37"/>
      <c r="P15683" s="36"/>
      <c r="S15683" s="36"/>
      <c r="T15683" s="36"/>
      <c r="U15683" s="36"/>
      <c r="V15683" s="36"/>
    </row>
    <row r="15684" spans="11:22" x14ac:dyDescent="0.25">
      <c r="K15684" s="36"/>
      <c r="L15684" s="37"/>
      <c r="M15684" s="37"/>
      <c r="N15684" s="37"/>
      <c r="O15684" s="37"/>
      <c r="P15684" s="36"/>
      <c r="S15684" s="36"/>
      <c r="T15684" s="36"/>
      <c r="U15684" s="36"/>
      <c r="V15684" s="36"/>
    </row>
    <row r="15685" spans="11:22" x14ac:dyDescent="0.25">
      <c r="K15685" s="36"/>
      <c r="L15685" s="37"/>
      <c r="M15685" s="37"/>
      <c r="N15685" s="37"/>
      <c r="O15685" s="37"/>
      <c r="P15685" s="36"/>
      <c r="S15685" s="36"/>
      <c r="T15685" s="36"/>
      <c r="U15685" s="36"/>
      <c r="V15685" s="36"/>
    </row>
    <row r="15686" spans="11:22" x14ac:dyDescent="0.25">
      <c r="K15686" s="36"/>
      <c r="L15686" s="37"/>
      <c r="M15686" s="37"/>
      <c r="N15686" s="37"/>
      <c r="O15686" s="37"/>
      <c r="P15686" s="36"/>
      <c r="S15686" s="36"/>
      <c r="T15686" s="36"/>
      <c r="U15686" s="36"/>
      <c r="V15686" s="36"/>
    </row>
    <row r="15687" spans="11:22" x14ac:dyDescent="0.25">
      <c r="K15687" s="36"/>
      <c r="L15687" s="37"/>
      <c r="M15687" s="37"/>
      <c r="N15687" s="37"/>
      <c r="O15687" s="37"/>
      <c r="P15687" s="36"/>
      <c r="S15687" s="36"/>
      <c r="T15687" s="36"/>
      <c r="U15687" s="36"/>
      <c r="V15687" s="36"/>
    </row>
    <row r="15688" spans="11:22" x14ac:dyDescent="0.25">
      <c r="K15688" s="36"/>
      <c r="L15688" s="37"/>
      <c r="M15688" s="37"/>
      <c r="N15688" s="37"/>
      <c r="O15688" s="37"/>
      <c r="P15688" s="36"/>
      <c r="S15688" s="36"/>
      <c r="T15688" s="36"/>
      <c r="U15688" s="36"/>
      <c r="V15688" s="36"/>
    </row>
    <row r="15689" spans="11:22" x14ac:dyDescent="0.25">
      <c r="K15689" s="36"/>
      <c r="L15689" s="37"/>
      <c r="M15689" s="37"/>
      <c r="N15689" s="37"/>
      <c r="O15689" s="37"/>
      <c r="P15689" s="36"/>
      <c r="S15689" s="36"/>
      <c r="T15689" s="36"/>
      <c r="U15689" s="36"/>
      <c r="V15689" s="36"/>
    </row>
    <row r="15690" spans="11:22" x14ac:dyDescent="0.25">
      <c r="K15690" s="36"/>
      <c r="L15690" s="37"/>
      <c r="M15690" s="37"/>
      <c r="N15690" s="37"/>
      <c r="O15690" s="37"/>
      <c r="P15690" s="36"/>
      <c r="S15690" s="36"/>
      <c r="T15690" s="36"/>
      <c r="U15690" s="36"/>
      <c r="V15690" s="36"/>
    </row>
    <row r="15691" spans="11:22" x14ac:dyDescent="0.25">
      <c r="K15691" s="36"/>
      <c r="L15691" s="37"/>
      <c r="M15691" s="37"/>
      <c r="N15691" s="37"/>
      <c r="O15691" s="37"/>
      <c r="P15691" s="36"/>
      <c r="S15691" s="36"/>
      <c r="T15691" s="36"/>
      <c r="U15691" s="36"/>
      <c r="V15691" s="36"/>
    </row>
    <row r="15692" spans="11:22" x14ac:dyDescent="0.25">
      <c r="K15692" s="36"/>
      <c r="L15692" s="37"/>
      <c r="M15692" s="37"/>
      <c r="N15692" s="37"/>
      <c r="O15692" s="37"/>
      <c r="P15692" s="36"/>
      <c r="S15692" s="36"/>
      <c r="T15692" s="36"/>
      <c r="U15692" s="36"/>
      <c r="V15692" s="36"/>
    </row>
    <row r="15693" spans="11:22" x14ac:dyDescent="0.25">
      <c r="K15693" s="36"/>
      <c r="L15693" s="37"/>
      <c r="M15693" s="37"/>
      <c r="N15693" s="37"/>
      <c r="O15693" s="37"/>
      <c r="P15693" s="36"/>
      <c r="S15693" s="36"/>
      <c r="T15693" s="36"/>
      <c r="U15693" s="36"/>
      <c r="V15693" s="36"/>
    </row>
    <row r="15694" spans="11:22" x14ac:dyDescent="0.25">
      <c r="K15694" s="36"/>
      <c r="L15694" s="37"/>
      <c r="M15694" s="37"/>
      <c r="N15694" s="37"/>
      <c r="O15694" s="37"/>
      <c r="P15694" s="36"/>
      <c r="S15694" s="36"/>
      <c r="T15694" s="36"/>
      <c r="U15694" s="36"/>
      <c r="V15694" s="36"/>
    </row>
    <row r="15695" spans="11:22" x14ac:dyDescent="0.25">
      <c r="K15695" s="36"/>
      <c r="L15695" s="37"/>
      <c r="M15695" s="37"/>
      <c r="N15695" s="37"/>
      <c r="O15695" s="37"/>
      <c r="P15695" s="36"/>
      <c r="S15695" s="36"/>
      <c r="T15695" s="36"/>
      <c r="U15695" s="36"/>
      <c r="V15695" s="36"/>
    </row>
    <row r="15696" spans="11:22" x14ac:dyDescent="0.25">
      <c r="K15696" s="36"/>
      <c r="L15696" s="37"/>
      <c r="M15696" s="37"/>
      <c r="N15696" s="37"/>
      <c r="O15696" s="37"/>
      <c r="P15696" s="36"/>
      <c r="S15696" s="36"/>
      <c r="T15696" s="36"/>
      <c r="U15696" s="36"/>
      <c r="V15696" s="36"/>
    </row>
    <row r="15697" spans="11:22" x14ac:dyDescent="0.25">
      <c r="K15697" s="36"/>
      <c r="L15697" s="37"/>
      <c r="M15697" s="37"/>
      <c r="N15697" s="37"/>
      <c r="O15697" s="37"/>
      <c r="P15697" s="36"/>
      <c r="S15697" s="36"/>
      <c r="T15697" s="36"/>
      <c r="U15697" s="36"/>
      <c r="V15697" s="36"/>
    </row>
    <row r="15698" spans="11:22" x14ac:dyDescent="0.25">
      <c r="K15698" s="36"/>
      <c r="L15698" s="37"/>
      <c r="M15698" s="37"/>
      <c r="N15698" s="37"/>
      <c r="O15698" s="37"/>
      <c r="P15698" s="36"/>
      <c r="S15698" s="36"/>
      <c r="T15698" s="36"/>
      <c r="U15698" s="36"/>
      <c r="V15698" s="36"/>
    </row>
    <row r="15699" spans="11:22" x14ac:dyDescent="0.25">
      <c r="K15699" s="36"/>
      <c r="L15699" s="37"/>
      <c r="M15699" s="37"/>
      <c r="N15699" s="37"/>
      <c r="O15699" s="37"/>
      <c r="P15699" s="36"/>
      <c r="S15699" s="36"/>
      <c r="T15699" s="36"/>
      <c r="U15699" s="36"/>
      <c r="V15699" s="36"/>
    </row>
    <row r="15700" spans="11:22" x14ac:dyDescent="0.25">
      <c r="K15700" s="36"/>
      <c r="L15700" s="37"/>
      <c r="M15700" s="37"/>
      <c r="N15700" s="37"/>
      <c r="O15700" s="37"/>
      <c r="P15700" s="36"/>
      <c r="S15700" s="36"/>
      <c r="T15700" s="36"/>
      <c r="U15700" s="36"/>
      <c r="V15700" s="36"/>
    </row>
    <row r="15701" spans="11:22" x14ac:dyDescent="0.25">
      <c r="K15701" s="36"/>
      <c r="L15701" s="37"/>
      <c r="M15701" s="37"/>
      <c r="N15701" s="37"/>
      <c r="O15701" s="37"/>
      <c r="P15701" s="36"/>
      <c r="S15701" s="36"/>
      <c r="T15701" s="36"/>
      <c r="U15701" s="36"/>
      <c r="V15701" s="36"/>
    </row>
    <row r="15702" spans="11:22" x14ac:dyDescent="0.25">
      <c r="K15702" s="36"/>
      <c r="L15702" s="37"/>
      <c r="M15702" s="37"/>
      <c r="N15702" s="37"/>
      <c r="O15702" s="37"/>
      <c r="P15702" s="36"/>
      <c r="S15702" s="36"/>
      <c r="T15702" s="36"/>
      <c r="U15702" s="36"/>
      <c r="V15702" s="36"/>
    </row>
    <row r="15703" spans="11:22" x14ac:dyDescent="0.25">
      <c r="K15703" s="36"/>
      <c r="L15703" s="37"/>
      <c r="M15703" s="37"/>
      <c r="N15703" s="37"/>
      <c r="O15703" s="37"/>
      <c r="P15703" s="36"/>
      <c r="S15703" s="36"/>
      <c r="T15703" s="36"/>
      <c r="U15703" s="36"/>
      <c r="V15703" s="36"/>
    </row>
    <row r="15704" spans="11:22" x14ac:dyDescent="0.25">
      <c r="K15704" s="36"/>
      <c r="L15704" s="37"/>
      <c r="M15704" s="37"/>
      <c r="N15704" s="37"/>
      <c r="O15704" s="37"/>
      <c r="P15704" s="36"/>
      <c r="S15704" s="36"/>
      <c r="T15704" s="36"/>
      <c r="U15704" s="36"/>
      <c r="V15704" s="36"/>
    </row>
    <row r="15705" spans="11:22" x14ac:dyDescent="0.25">
      <c r="K15705" s="36"/>
      <c r="L15705" s="37"/>
      <c r="M15705" s="37"/>
      <c r="N15705" s="37"/>
      <c r="O15705" s="37"/>
      <c r="P15705" s="36"/>
      <c r="S15705" s="36"/>
      <c r="T15705" s="36"/>
      <c r="U15705" s="36"/>
      <c r="V15705" s="36"/>
    </row>
    <row r="15706" spans="11:22" x14ac:dyDescent="0.25">
      <c r="K15706" s="36"/>
      <c r="L15706" s="37"/>
      <c r="M15706" s="37"/>
      <c r="N15706" s="37"/>
      <c r="O15706" s="37"/>
      <c r="P15706" s="36"/>
      <c r="S15706" s="36"/>
      <c r="T15706" s="36"/>
      <c r="U15706" s="36"/>
      <c r="V15706" s="36"/>
    </row>
    <row r="15707" spans="11:22" x14ac:dyDescent="0.25">
      <c r="K15707" s="36"/>
      <c r="L15707" s="37"/>
      <c r="M15707" s="37"/>
      <c r="N15707" s="37"/>
      <c r="O15707" s="37"/>
      <c r="P15707" s="36"/>
      <c r="S15707" s="36"/>
      <c r="T15707" s="36"/>
      <c r="U15707" s="36"/>
      <c r="V15707" s="36"/>
    </row>
    <row r="15708" spans="11:22" x14ac:dyDescent="0.25">
      <c r="K15708" s="36"/>
      <c r="L15708" s="37"/>
      <c r="M15708" s="37"/>
      <c r="N15708" s="37"/>
      <c r="O15708" s="37"/>
      <c r="P15708" s="36"/>
      <c r="S15708" s="36"/>
      <c r="T15708" s="36"/>
      <c r="U15708" s="36"/>
      <c r="V15708" s="36"/>
    </row>
    <row r="15709" spans="11:22" x14ac:dyDescent="0.25">
      <c r="K15709" s="36"/>
      <c r="L15709" s="37"/>
      <c r="M15709" s="37"/>
      <c r="N15709" s="37"/>
      <c r="O15709" s="37"/>
      <c r="P15709" s="36"/>
      <c r="S15709" s="36"/>
      <c r="T15709" s="36"/>
      <c r="U15709" s="36"/>
      <c r="V15709" s="36"/>
    </row>
    <row r="15710" spans="11:22" x14ac:dyDescent="0.25">
      <c r="K15710" s="36"/>
      <c r="L15710" s="37"/>
      <c r="M15710" s="37"/>
      <c r="N15710" s="37"/>
      <c r="O15710" s="37"/>
      <c r="P15710" s="36"/>
      <c r="S15710" s="36"/>
      <c r="T15710" s="36"/>
      <c r="U15710" s="36"/>
      <c r="V15710" s="36"/>
    </row>
    <row r="15711" spans="11:22" x14ac:dyDescent="0.25">
      <c r="K15711" s="36"/>
      <c r="L15711" s="37"/>
      <c r="M15711" s="37"/>
      <c r="N15711" s="37"/>
      <c r="O15711" s="37"/>
      <c r="P15711" s="36"/>
      <c r="S15711" s="36"/>
      <c r="T15711" s="36"/>
      <c r="U15711" s="36"/>
      <c r="V15711" s="36"/>
    </row>
    <row r="15712" spans="11:22" x14ac:dyDescent="0.25">
      <c r="K15712" s="36"/>
      <c r="L15712" s="37"/>
      <c r="M15712" s="37"/>
      <c r="N15712" s="37"/>
      <c r="O15712" s="37"/>
      <c r="P15712" s="36"/>
      <c r="S15712" s="36"/>
      <c r="T15712" s="36"/>
      <c r="U15712" s="36"/>
      <c r="V15712" s="36"/>
    </row>
    <row r="15713" spans="11:22" x14ac:dyDescent="0.25">
      <c r="K15713" s="36"/>
      <c r="L15713" s="37"/>
      <c r="M15713" s="37"/>
      <c r="N15713" s="37"/>
      <c r="O15713" s="37"/>
      <c r="P15713" s="36"/>
      <c r="S15713" s="36"/>
      <c r="T15713" s="36"/>
      <c r="U15713" s="36"/>
      <c r="V15713" s="36"/>
    </row>
    <row r="15714" spans="11:22" x14ac:dyDescent="0.25">
      <c r="K15714" s="36"/>
      <c r="L15714" s="37"/>
      <c r="M15714" s="37"/>
      <c r="N15714" s="37"/>
      <c r="O15714" s="37"/>
      <c r="P15714" s="36"/>
      <c r="S15714" s="36"/>
      <c r="T15714" s="36"/>
      <c r="U15714" s="36"/>
      <c r="V15714" s="36"/>
    </row>
    <row r="15715" spans="11:22" x14ac:dyDescent="0.25">
      <c r="K15715" s="36"/>
      <c r="L15715" s="37"/>
      <c r="M15715" s="37"/>
      <c r="N15715" s="37"/>
      <c r="O15715" s="37"/>
      <c r="P15715" s="36"/>
      <c r="S15715" s="36"/>
      <c r="T15715" s="36"/>
      <c r="U15715" s="36"/>
      <c r="V15715" s="36"/>
    </row>
    <row r="15716" spans="11:22" x14ac:dyDescent="0.25">
      <c r="K15716" s="36"/>
      <c r="L15716" s="37"/>
      <c r="M15716" s="37"/>
      <c r="N15716" s="37"/>
      <c r="O15716" s="37"/>
      <c r="P15716" s="36"/>
      <c r="S15716" s="36"/>
      <c r="T15716" s="36"/>
      <c r="U15716" s="36"/>
      <c r="V15716" s="36"/>
    </row>
    <row r="15717" spans="11:22" x14ac:dyDescent="0.25">
      <c r="K15717" s="36"/>
      <c r="L15717" s="37"/>
      <c r="M15717" s="37"/>
      <c r="N15717" s="37"/>
      <c r="O15717" s="37"/>
      <c r="P15717" s="36"/>
      <c r="S15717" s="36"/>
      <c r="T15717" s="36"/>
      <c r="U15717" s="36"/>
      <c r="V15717" s="36"/>
    </row>
    <row r="15718" spans="11:22" x14ac:dyDescent="0.25">
      <c r="K15718" s="36"/>
      <c r="L15718" s="37"/>
      <c r="M15718" s="37"/>
      <c r="N15718" s="37"/>
      <c r="O15718" s="37"/>
      <c r="P15718" s="36"/>
      <c r="S15718" s="36"/>
      <c r="T15718" s="36"/>
      <c r="U15718" s="36"/>
      <c r="V15718" s="36"/>
    </row>
    <row r="15719" spans="11:22" x14ac:dyDescent="0.25">
      <c r="K15719" s="36"/>
      <c r="L15719" s="37"/>
      <c r="M15719" s="37"/>
      <c r="N15719" s="37"/>
      <c r="O15719" s="37"/>
      <c r="P15719" s="36"/>
      <c r="S15719" s="36"/>
      <c r="T15719" s="36"/>
      <c r="U15719" s="36"/>
      <c r="V15719" s="36"/>
    </row>
    <row r="15720" spans="11:22" x14ac:dyDescent="0.25">
      <c r="K15720" s="36"/>
      <c r="L15720" s="37"/>
      <c r="M15720" s="37"/>
      <c r="N15720" s="37"/>
      <c r="O15720" s="37"/>
      <c r="P15720" s="36"/>
      <c r="S15720" s="36"/>
      <c r="T15720" s="36"/>
      <c r="U15720" s="36"/>
      <c r="V15720" s="36"/>
    </row>
    <row r="15721" spans="11:22" x14ac:dyDescent="0.25">
      <c r="K15721" s="36"/>
      <c r="L15721" s="37"/>
      <c r="M15721" s="37"/>
      <c r="N15721" s="37"/>
      <c r="O15721" s="37"/>
      <c r="P15721" s="36"/>
      <c r="S15721" s="36"/>
      <c r="T15721" s="36"/>
      <c r="U15721" s="36"/>
      <c r="V15721" s="36"/>
    </row>
    <row r="15722" spans="11:22" x14ac:dyDescent="0.25">
      <c r="K15722" s="36"/>
      <c r="L15722" s="37"/>
      <c r="M15722" s="37"/>
      <c r="N15722" s="37"/>
      <c r="O15722" s="37"/>
      <c r="P15722" s="36"/>
      <c r="S15722" s="36"/>
      <c r="T15722" s="36"/>
      <c r="U15722" s="36"/>
      <c r="V15722" s="36"/>
    </row>
    <row r="15723" spans="11:22" x14ac:dyDescent="0.25">
      <c r="K15723" s="36"/>
      <c r="L15723" s="37"/>
      <c r="M15723" s="37"/>
      <c r="N15723" s="37"/>
      <c r="O15723" s="37"/>
      <c r="P15723" s="36"/>
      <c r="S15723" s="36"/>
      <c r="T15723" s="36"/>
      <c r="U15723" s="36"/>
      <c r="V15723" s="36"/>
    </row>
    <row r="15724" spans="11:22" x14ac:dyDescent="0.25">
      <c r="K15724" s="36"/>
      <c r="L15724" s="37"/>
      <c r="M15724" s="37"/>
      <c r="N15724" s="37"/>
      <c r="O15724" s="37"/>
      <c r="P15724" s="36"/>
      <c r="S15724" s="36"/>
      <c r="T15724" s="36"/>
      <c r="U15724" s="36"/>
      <c r="V15724" s="36"/>
    </row>
    <row r="15725" spans="11:22" x14ac:dyDescent="0.25">
      <c r="K15725" s="36"/>
      <c r="L15725" s="37"/>
      <c r="M15725" s="37"/>
      <c r="N15725" s="37"/>
      <c r="O15725" s="37"/>
      <c r="P15725" s="36"/>
      <c r="S15725" s="36"/>
      <c r="T15725" s="36"/>
      <c r="U15725" s="36"/>
      <c r="V15725" s="36"/>
    </row>
    <row r="15726" spans="11:22" x14ac:dyDescent="0.25">
      <c r="K15726" s="36"/>
      <c r="L15726" s="37"/>
      <c r="M15726" s="37"/>
      <c r="N15726" s="37"/>
      <c r="O15726" s="37"/>
      <c r="P15726" s="36"/>
      <c r="S15726" s="36"/>
      <c r="T15726" s="36"/>
      <c r="U15726" s="36"/>
      <c r="V15726" s="36"/>
    </row>
    <row r="15727" spans="11:22" x14ac:dyDescent="0.25">
      <c r="K15727" s="36"/>
      <c r="L15727" s="37"/>
      <c r="M15727" s="37"/>
      <c r="N15727" s="37"/>
      <c r="O15727" s="37"/>
      <c r="P15727" s="36"/>
      <c r="S15727" s="36"/>
      <c r="T15727" s="36"/>
      <c r="U15727" s="36"/>
      <c r="V15727" s="36"/>
    </row>
    <row r="15728" spans="11:22" x14ac:dyDescent="0.25">
      <c r="K15728" s="36"/>
      <c r="L15728" s="37"/>
      <c r="M15728" s="37"/>
      <c r="N15728" s="37"/>
      <c r="O15728" s="37"/>
      <c r="P15728" s="36"/>
      <c r="S15728" s="36"/>
      <c r="T15728" s="36"/>
      <c r="U15728" s="36"/>
      <c r="V15728" s="36"/>
    </row>
    <row r="15729" spans="11:22" x14ac:dyDescent="0.25">
      <c r="K15729" s="36"/>
      <c r="L15729" s="37"/>
      <c r="M15729" s="37"/>
      <c r="N15729" s="37"/>
      <c r="O15729" s="37"/>
      <c r="P15729" s="36"/>
      <c r="S15729" s="36"/>
      <c r="T15729" s="36"/>
      <c r="U15729" s="36"/>
      <c r="V15729" s="36"/>
    </row>
    <row r="15730" spans="11:22" x14ac:dyDescent="0.25">
      <c r="K15730" s="36"/>
      <c r="L15730" s="37"/>
      <c r="M15730" s="37"/>
      <c r="N15730" s="37"/>
      <c r="O15730" s="37"/>
      <c r="P15730" s="36"/>
      <c r="S15730" s="36"/>
      <c r="T15730" s="36"/>
      <c r="U15730" s="36"/>
      <c r="V15730" s="36"/>
    </row>
    <row r="15731" spans="11:22" x14ac:dyDescent="0.25">
      <c r="K15731" s="36"/>
      <c r="L15731" s="37"/>
      <c r="M15731" s="37"/>
      <c r="N15731" s="37"/>
      <c r="O15731" s="37"/>
      <c r="P15731" s="36"/>
      <c r="S15731" s="36"/>
      <c r="T15731" s="36"/>
      <c r="U15731" s="36"/>
      <c r="V15731" s="36"/>
    </row>
    <row r="15732" spans="11:22" x14ac:dyDescent="0.25">
      <c r="K15732" s="36"/>
      <c r="L15732" s="37"/>
      <c r="M15732" s="37"/>
      <c r="N15732" s="37"/>
      <c r="O15732" s="37"/>
      <c r="P15732" s="36"/>
      <c r="S15732" s="36"/>
      <c r="T15732" s="36"/>
      <c r="U15732" s="36"/>
      <c r="V15732" s="36"/>
    </row>
    <row r="15733" spans="11:22" x14ac:dyDescent="0.25">
      <c r="K15733" s="36"/>
      <c r="L15733" s="37"/>
      <c r="M15733" s="37"/>
      <c r="N15733" s="37"/>
      <c r="O15733" s="37"/>
      <c r="P15733" s="36"/>
      <c r="S15733" s="36"/>
      <c r="T15733" s="36"/>
      <c r="U15733" s="36"/>
      <c r="V15733" s="36"/>
    </row>
    <row r="15734" spans="11:22" x14ac:dyDescent="0.25">
      <c r="K15734" s="36"/>
      <c r="L15734" s="37"/>
      <c r="M15734" s="37"/>
      <c r="N15734" s="37"/>
      <c r="O15734" s="37"/>
      <c r="P15734" s="36"/>
      <c r="S15734" s="36"/>
      <c r="T15734" s="36"/>
      <c r="U15734" s="36"/>
      <c r="V15734" s="36"/>
    </row>
    <row r="15735" spans="11:22" x14ac:dyDescent="0.25">
      <c r="K15735" s="36"/>
      <c r="L15735" s="37"/>
      <c r="M15735" s="37"/>
      <c r="N15735" s="37"/>
      <c r="O15735" s="37"/>
      <c r="P15735" s="36"/>
      <c r="S15735" s="36"/>
      <c r="T15735" s="36"/>
      <c r="U15735" s="36"/>
      <c r="V15735" s="36"/>
    </row>
    <row r="15736" spans="11:22" x14ac:dyDescent="0.25">
      <c r="K15736" s="36"/>
      <c r="L15736" s="37"/>
      <c r="M15736" s="37"/>
      <c r="N15736" s="37"/>
      <c r="O15736" s="37"/>
      <c r="P15736" s="36"/>
      <c r="S15736" s="36"/>
      <c r="T15736" s="36"/>
      <c r="U15736" s="36"/>
      <c r="V15736" s="36"/>
    </row>
    <row r="15737" spans="11:22" x14ac:dyDescent="0.25">
      <c r="K15737" s="36"/>
      <c r="L15737" s="37"/>
      <c r="M15737" s="37"/>
      <c r="N15737" s="37"/>
      <c r="O15737" s="37"/>
      <c r="P15737" s="36"/>
      <c r="S15737" s="36"/>
      <c r="T15737" s="36"/>
      <c r="U15737" s="36"/>
      <c r="V15737" s="36"/>
    </row>
    <row r="15738" spans="11:22" x14ac:dyDescent="0.25">
      <c r="K15738" s="36"/>
      <c r="L15738" s="37"/>
      <c r="M15738" s="37"/>
      <c r="N15738" s="37"/>
      <c r="O15738" s="37"/>
      <c r="P15738" s="36"/>
      <c r="S15738" s="36"/>
      <c r="T15738" s="36"/>
      <c r="U15738" s="36"/>
      <c r="V15738" s="36"/>
    </row>
    <row r="15739" spans="11:22" x14ac:dyDescent="0.25">
      <c r="K15739" s="36"/>
      <c r="L15739" s="37"/>
      <c r="M15739" s="37"/>
      <c r="N15739" s="37"/>
      <c r="O15739" s="37"/>
      <c r="P15739" s="36"/>
      <c r="S15739" s="36"/>
      <c r="T15739" s="36"/>
      <c r="U15739" s="36"/>
      <c r="V15739" s="36"/>
    </row>
    <row r="15740" spans="11:22" x14ac:dyDescent="0.25">
      <c r="K15740" s="36"/>
      <c r="L15740" s="37"/>
      <c r="M15740" s="37"/>
      <c r="N15740" s="37"/>
      <c r="O15740" s="37"/>
      <c r="P15740" s="36"/>
      <c r="S15740" s="36"/>
      <c r="T15740" s="36"/>
      <c r="U15740" s="36"/>
      <c r="V15740" s="36"/>
    </row>
    <row r="15741" spans="11:22" x14ac:dyDescent="0.25">
      <c r="K15741" s="36"/>
      <c r="L15741" s="37"/>
      <c r="M15741" s="37"/>
      <c r="N15741" s="37"/>
      <c r="O15741" s="37"/>
      <c r="P15741" s="36"/>
      <c r="S15741" s="36"/>
      <c r="T15741" s="36"/>
      <c r="U15741" s="36"/>
      <c r="V15741" s="36"/>
    </row>
    <row r="15742" spans="11:22" x14ac:dyDescent="0.25">
      <c r="K15742" s="36"/>
      <c r="L15742" s="37"/>
      <c r="M15742" s="37"/>
      <c r="N15742" s="37"/>
      <c r="O15742" s="37"/>
      <c r="P15742" s="36"/>
      <c r="S15742" s="36"/>
      <c r="T15742" s="36"/>
      <c r="U15742" s="36"/>
      <c r="V15742" s="36"/>
    </row>
    <row r="15743" spans="11:22" x14ac:dyDescent="0.25">
      <c r="K15743" s="36"/>
      <c r="L15743" s="37"/>
      <c r="M15743" s="37"/>
      <c r="N15743" s="37"/>
      <c r="O15743" s="37"/>
      <c r="P15743" s="36"/>
      <c r="S15743" s="36"/>
      <c r="T15743" s="36"/>
      <c r="U15743" s="36"/>
      <c r="V15743" s="36"/>
    </row>
    <row r="15744" spans="11:22" x14ac:dyDescent="0.25">
      <c r="K15744" s="36"/>
      <c r="L15744" s="37"/>
      <c r="M15744" s="37"/>
      <c r="N15744" s="37"/>
      <c r="O15744" s="37"/>
      <c r="P15744" s="36"/>
      <c r="S15744" s="36"/>
      <c r="T15744" s="36"/>
      <c r="U15744" s="36"/>
      <c r="V15744" s="36"/>
    </row>
    <row r="15745" spans="11:22" x14ac:dyDescent="0.25">
      <c r="K15745" s="36"/>
      <c r="L15745" s="37"/>
      <c r="M15745" s="37"/>
      <c r="N15745" s="37"/>
      <c r="O15745" s="37"/>
      <c r="P15745" s="36"/>
      <c r="S15745" s="36"/>
      <c r="T15745" s="36"/>
      <c r="U15745" s="36"/>
      <c r="V15745" s="36"/>
    </row>
    <row r="15746" spans="11:22" x14ac:dyDescent="0.25">
      <c r="K15746" s="36"/>
      <c r="L15746" s="37"/>
      <c r="M15746" s="37"/>
      <c r="N15746" s="37"/>
      <c r="O15746" s="37"/>
      <c r="P15746" s="36"/>
      <c r="S15746" s="36"/>
      <c r="T15746" s="36"/>
      <c r="U15746" s="36"/>
      <c r="V15746" s="36"/>
    </row>
    <row r="15747" spans="11:22" x14ac:dyDescent="0.25">
      <c r="K15747" s="36"/>
      <c r="L15747" s="37"/>
      <c r="M15747" s="37"/>
      <c r="N15747" s="37"/>
      <c r="O15747" s="37"/>
      <c r="P15747" s="36"/>
      <c r="S15747" s="36"/>
      <c r="T15747" s="36"/>
      <c r="U15747" s="36"/>
      <c r="V15747" s="36"/>
    </row>
    <row r="15748" spans="11:22" x14ac:dyDescent="0.25">
      <c r="K15748" s="36"/>
      <c r="L15748" s="37"/>
      <c r="M15748" s="37"/>
      <c r="N15748" s="37"/>
      <c r="O15748" s="37"/>
      <c r="P15748" s="36"/>
      <c r="S15748" s="36"/>
      <c r="T15748" s="36"/>
      <c r="U15748" s="36"/>
      <c r="V15748" s="36"/>
    </row>
    <row r="15749" spans="11:22" x14ac:dyDescent="0.25">
      <c r="K15749" s="36"/>
      <c r="L15749" s="37"/>
      <c r="M15749" s="37"/>
      <c r="N15749" s="37"/>
      <c r="O15749" s="37"/>
      <c r="P15749" s="36"/>
      <c r="S15749" s="36"/>
      <c r="T15749" s="36"/>
      <c r="U15749" s="36"/>
      <c r="V15749" s="36"/>
    </row>
    <row r="15750" spans="11:22" x14ac:dyDescent="0.25">
      <c r="K15750" s="36"/>
      <c r="L15750" s="37"/>
      <c r="M15750" s="37"/>
      <c r="N15750" s="37"/>
      <c r="O15750" s="37"/>
      <c r="P15750" s="36"/>
      <c r="S15750" s="36"/>
      <c r="T15750" s="36"/>
      <c r="U15750" s="36"/>
      <c r="V15750" s="36"/>
    </row>
    <row r="15751" spans="11:22" x14ac:dyDescent="0.25">
      <c r="K15751" s="36"/>
      <c r="L15751" s="37"/>
      <c r="M15751" s="37"/>
      <c r="N15751" s="37"/>
      <c r="O15751" s="37"/>
      <c r="P15751" s="36"/>
      <c r="S15751" s="36"/>
      <c r="T15751" s="36"/>
      <c r="U15751" s="36"/>
      <c r="V15751" s="36"/>
    </row>
    <row r="15752" spans="11:22" x14ac:dyDescent="0.25">
      <c r="K15752" s="36"/>
      <c r="L15752" s="37"/>
      <c r="M15752" s="37"/>
      <c r="N15752" s="37"/>
      <c r="O15752" s="37"/>
      <c r="P15752" s="36"/>
      <c r="S15752" s="36"/>
      <c r="T15752" s="36"/>
      <c r="U15752" s="36"/>
      <c r="V15752" s="36"/>
    </row>
    <row r="15753" spans="11:22" x14ac:dyDescent="0.25">
      <c r="K15753" s="36"/>
      <c r="L15753" s="37"/>
      <c r="M15753" s="37"/>
      <c r="N15753" s="37"/>
      <c r="O15753" s="37"/>
      <c r="P15753" s="36"/>
      <c r="S15753" s="36"/>
      <c r="T15753" s="36"/>
      <c r="U15753" s="36"/>
      <c r="V15753" s="36"/>
    </row>
    <row r="15754" spans="11:22" x14ac:dyDescent="0.25">
      <c r="K15754" s="36"/>
      <c r="L15754" s="37"/>
      <c r="M15754" s="37"/>
      <c r="N15754" s="37"/>
      <c r="O15754" s="37"/>
      <c r="P15754" s="36"/>
      <c r="S15754" s="36"/>
      <c r="T15754" s="36"/>
      <c r="U15754" s="36"/>
      <c r="V15754" s="36"/>
    </row>
    <row r="15755" spans="11:22" x14ac:dyDescent="0.25">
      <c r="K15755" s="36"/>
      <c r="L15755" s="37"/>
      <c r="M15755" s="37"/>
      <c r="N15755" s="37"/>
      <c r="O15755" s="37"/>
      <c r="P15755" s="36"/>
      <c r="S15755" s="36"/>
      <c r="T15755" s="36"/>
      <c r="U15755" s="36"/>
      <c r="V15755" s="36"/>
    </row>
    <row r="15756" spans="11:22" x14ac:dyDescent="0.25">
      <c r="K15756" s="36"/>
      <c r="L15756" s="37"/>
      <c r="M15756" s="37"/>
      <c r="N15756" s="37"/>
      <c r="O15756" s="37"/>
      <c r="P15756" s="36"/>
      <c r="S15756" s="36"/>
      <c r="T15756" s="36"/>
      <c r="U15756" s="36"/>
      <c r="V15756" s="36"/>
    </row>
    <row r="15757" spans="11:22" x14ac:dyDescent="0.25">
      <c r="K15757" s="36"/>
      <c r="L15757" s="37"/>
      <c r="M15757" s="37"/>
      <c r="N15757" s="37"/>
      <c r="O15757" s="37"/>
      <c r="P15757" s="36"/>
      <c r="S15757" s="36"/>
      <c r="T15757" s="36"/>
      <c r="U15757" s="36"/>
      <c r="V15757" s="36"/>
    </row>
    <row r="15758" spans="11:22" x14ac:dyDescent="0.25">
      <c r="K15758" s="36"/>
      <c r="L15758" s="37"/>
      <c r="M15758" s="37"/>
      <c r="N15758" s="37"/>
      <c r="O15758" s="37"/>
      <c r="P15758" s="36"/>
      <c r="S15758" s="36"/>
      <c r="T15758" s="36"/>
      <c r="U15758" s="36"/>
      <c r="V15758" s="36"/>
    </row>
    <row r="15759" spans="11:22" x14ac:dyDescent="0.25">
      <c r="K15759" s="36"/>
      <c r="L15759" s="37"/>
      <c r="M15759" s="37"/>
      <c r="N15759" s="37"/>
      <c r="O15759" s="37"/>
      <c r="P15759" s="36"/>
      <c r="S15759" s="36"/>
      <c r="T15759" s="36"/>
      <c r="U15759" s="36"/>
      <c r="V15759" s="36"/>
    </row>
    <row r="15760" spans="11:22" x14ac:dyDescent="0.25">
      <c r="K15760" s="36"/>
      <c r="L15760" s="37"/>
      <c r="M15760" s="37"/>
      <c r="N15760" s="37"/>
      <c r="O15760" s="37"/>
      <c r="P15760" s="36"/>
      <c r="S15760" s="36"/>
      <c r="T15760" s="36"/>
      <c r="U15760" s="36"/>
      <c r="V15760" s="36"/>
    </row>
    <row r="15761" spans="11:22" x14ac:dyDescent="0.25">
      <c r="K15761" s="36"/>
      <c r="L15761" s="37"/>
      <c r="M15761" s="37"/>
      <c r="N15761" s="37"/>
      <c r="O15761" s="37"/>
      <c r="P15761" s="36"/>
      <c r="S15761" s="36"/>
      <c r="T15761" s="36"/>
      <c r="U15761" s="36"/>
      <c r="V15761" s="36"/>
    </row>
    <row r="15762" spans="11:22" x14ac:dyDescent="0.25">
      <c r="K15762" s="36"/>
      <c r="L15762" s="37"/>
      <c r="M15762" s="37"/>
      <c r="N15762" s="37"/>
      <c r="O15762" s="37"/>
      <c r="P15762" s="36"/>
      <c r="S15762" s="36"/>
      <c r="T15762" s="36"/>
      <c r="U15762" s="36"/>
      <c r="V15762" s="36"/>
    </row>
    <row r="15763" spans="11:22" x14ac:dyDescent="0.25">
      <c r="K15763" s="36"/>
      <c r="L15763" s="37"/>
      <c r="M15763" s="37"/>
      <c r="N15763" s="37"/>
      <c r="O15763" s="37"/>
      <c r="P15763" s="36"/>
      <c r="S15763" s="36"/>
      <c r="T15763" s="36"/>
      <c r="U15763" s="36"/>
      <c r="V15763" s="36"/>
    </row>
    <row r="15764" spans="11:22" x14ac:dyDescent="0.25">
      <c r="K15764" s="36"/>
      <c r="L15764" s="37"/>
      <c r="M15764" s="37"/>
      <c r="N15764" s="37"/>
      <c r="O15764" s="37"/>
      <c r="P15764" s="36"/>
      <c r="S15764" s="36"/>
      <c r="T15764" s="36"/>
      <c r="U15764" s="36"/>
      <c r="V15764" s="36"/>
    </row>
    <row r="15765" spans="11:22" x14ac:dyDescent="0.25">
      <c r="K15765" s="36"/>
      <c r="L15765" s="37"/>
      <c r="M15765" s="37"/>
      <c r="N15765" s="37"/>
      <c r="O15765" s="37"/>
      <c r="P15765" s="36"/>
      <c r="S15765" s="36"/>
      <c r="T15765" s="36"/>
      <c r="U15765" s="36"/>
      <c r="V15765" s="36"/>
    </row>
    <row r="15766" spans="11:22" x14ac:dyDescent="0.25">
      <c r="K15766" s="36"/>
      <c r="L15766" s="37"/>
      <c r="M15766" s="37"/>
      <c r="N15766" s="37"/>
      <c r="O15766" s="37"/>
      <c r="P15766" s="36"/>
      <c r="S15766" s="36"/>
      <c r="T15766" s="36"/>
      <c r="U15766" s="36"/>
      <c r="V15766" s="36"/>
    </row>
    <row r="15767" spans="11:22" x14ac:dyDescent="0.25">
      <c r="K15767" s="36"/>
      <c r="L15767" s="37"/>
      <c r="M15767" s="37"/>
      <c r="N15767" s="37"/>
      <c r="O15767" s="37"/>
      <c r="P15767" s="36"/>
      <c r="S15767" s="36"/>
      <c r="T15767" s="36"/>
      <c r="U15767" s="36"/>
      <c r="V15767" s="36"/>
    </row>
    <row r="15768" spans="11:22" x14ac:dyDescent="0.25">
      <c r="K15768" s="36"/>
      <c r="L15768" s="37"/>
      <c r="M15768" s="37"/>
      <c r="N15768" s="37"/>
      <c r="O15768" s="37"/>
      <c r="P15768" s="36"/>
      <c r="S15768" s="36"/>
      <c r="T15768" s="36"/>
      <c r="U15768" s="36"/>
      <c r="V15768" s="36"/>
    </row>
    <row r="15769" spans="11:22" x14ac:dyDescent="0.25">
      <c r="K15769" s="36"/>
      <c r="L15769" s="37"/>
      <c r="M15769" s="37"/>
      <c r="N15769" s="37"/>
      <c r="O15769" s="37"/>
      <c r="P15769" s="36"/>
      <c r="S15769" s="36"/>
      <c r="T15769" s="36"/>
      <c r="U15769" s="36"/>
      <c r="V15769" s="36"/>
    </row>
    <row r="15770" spans="11:22" x14ac:dyDescent="0.25">
      <c r="K15770" s="36"/>
      <c r="L15770" s="37"/>
      <c r="M15770" s="37"/>
      <c r="N15770" s="37"/>
      <c r="O15770" s="37"/>
      <c r="P15770" s="36"/>
      <c r="S15770" s="36"/>
      <c r="T15770" s="36"/>
      <c r="U15770" s="36"/>
      <c r="V15770" s="36"/>
    </row>
    <row r="15771" spans="11:22" x14ac:dyDescent="0.25">
      <c r="K15771" s="36"/>
      <c r="L15771" s="37"/>
      <c r="M15771" s="37"/>
      <c r="N15771" s="37"/>
      <c r="O15771" s="37"/>
      <c r="P15771" s="36"/>
      <c r="S15771" s="36"/>
      <c r="T15771" s="36"/>
      <c r="U15771" s="36"/>
      <c r="V15771" s="36"/>
    </row>
    <row r="15772" spans="11:22" x14ac:dyDescent="0.25">
      <c r="K15772" s="36"/>
      <c r="L15772" s="37"/>
      <c r="M15772" s="37"/>
      <c r="N15772" s="37"/>
      <c r="O15772" s="37"/>
      <c r="P15772" s="36"/>
      <c r="S15772" s="36"/>
      <c r="T15772" s="36"/>
      <c r="U15772" s="36"/>
      <c r="V15772" s="36"/>
    </row>
    <row r="15773" spans="11:22" x14ac:dyDescent="0.25">
      <c r="K15773" s="36"/>
      <c r="L15773" s="37"/>
      <c r="M15773" s="37"/>
      <c r="N15773" s="37"/>
      <c r="O15773" s="37"/>
      <c r="P15773" s="36"/>
      <c r="S15773" s="36"/>
      <c r="T15773" s="36"/>
      <c r="U15773" s="36"/>
      <c r="V15773" s="36"/>
    </row>
    <row r="15774" spans="11:22" x14ac:dyDescent="0.25">
      <c r="K15774" s="36"/>
      <c r="L15774" s="37"/>
      <c r="M15774" s="37"/>
      <c r="N15774" s="37"/>
      <c r="O15774" s="37"/>
      <c r="P15774" s="36"/>
      <c r="S15774" s="36"/>
      <c r="T15774" s="36"/>
      <c r="U15774" s="36"/>
      <c r="V15774" s="36"/>
    </row>
    <row r="15775" spans="11:22" x14ac:dyDescent="0.25">
      <c r="K15775" s="36"/>
      <c r="L15775" s="37"/>
      <c r="M15775" s="37"/>
      <c r="N15775" s="37"/>
      <c r="O15775" s="37"/>
      <c r="P15775" s="36"/>
      <c r="S15775" s="36"/>
      <c r="T15775" s="36"/>
      <c r="U15775" s="36"/>
      <c r="V15775" s="36"/>
    </row>
    <row r="15776" spans="11:22" x14ac:dyDescent="0.25">
      <c r="K15776" s="36"/>
      <c r="L15776" s="37"/>
      <c r="M15776" s="37"/>
      <c r="N15776" s="37"/>
      <c r="O15776" s="37"/>
      <c r="P15776" s="36"/>
      <c r="S15776" s="36"/>
      <c r="T15776" s="36"/>
      <c r="U15776" s="36"/>
      <c r="V15776" s="36"/>
    </row>
    <row r="15777" spans="11:22" x14ac:dyDescent="0.25">
      <c r="K15777" s="36"/>
      <c r="L15777" s="37"/>
      <c r="M15777" s="37"/>
      <c r="N15777" s="37"/>
      <c r="O15777" s="37"/>
      <c r="P15777" s="36"/>
      <c r="S15777" s="36"/>
      <c r="T15777" s="36"/>
      <c r="U15777" s="36"/>
      <c r="V15777" s="36"/>
    </row>
    <row r="15778" spans="11:22" x14ac:dyDescent="0.25">
      <c r="K15778" s="36"/>
      <c r="L15778" s="37"/>
      <c r="M15778" s="37"/>
      <c r="N15778" s="37"/>
      <c r="O15778" s="37"/>
      <c r="P15778" s="36"/>
      <c r="S15778" s="36"/>
      <c r="T15778" s="36"/>
      <c r="U15778" s="36"/>
      <c r="V15778" s="36"/>
    </row>
    <row r="15779" spans="11:22" x14ac:dyDescent="0.25">
      <c r="K15779" s="36"/>
      <c r="L15779" s="37"/>
      <c r="M15779" s="37"/>
      <c r="N15779" s="37"/>
      <c r="O15779" s="37"/>
      <c r="P15779" s="36"/>
      <c r="S15779" s="36"/>
      <c r="T15779" s="36"/>
      <c r="U15779" s="36"/>
      <c r="V15779" s="36"/>
    </row>
    <row r="15780" spans="11:22" x14ac:dyDescent="0.25">
      <c r="K15780" s="36"/>
      <c r="L15780" s="37"/>
      <c r="M15780" s="37"/>
      <c r="N15780" s="37"/>
      <c r="O15780" s="37"/>
      <c r="P15780" s="36"/>
      <c r="S15780" s="36"/>
      <c r="T15780" s="36"/>
      <c r="U15780" s="36"/>
      <c r="V15780" s="36"/>
    </row>
    <row r="15781" spans="11:22" x14ac:dyDescent="0.25">
      <c r="K15781" s="36"/>
      <c r="L15781" s="37"/>
      <c r="M15781" s="37"/>
      <c r="N15781" s="37"/>
      <c r="O15781" s="37"/>
      <c r="P15781" s="36"/>
      <c r="S15781" s="36"/>
      <c r="T15781" s="36"/>
      <c r="U15781" s="36"/>
      <c r="V15781" s="36"/>
    </row>
    <row r="15782" spans="11:22" x14ac:dyDescent="0.25">
      <c r="K15782" s="36"/>
      <c r="L15782" s="37"/>
      <c r="M15782" s="37"/>
      <c r="N15782" s="37"/>
      <c r="O15782" s="37"/>
      <c r="P15782" s="36"/>
      <c r="S15782" s="36"/>
      <c r="T15782" s="36"/>
      <c r="U15782" s="36"/>
      <c r="V15782" s="36"/>
    </row>
    <row r="15783" spans="11:22" x14ac:dyDescent="0.25">
      <c r="K15783" s="36"/>
      <c r="L15783" s="37"/>
      <c r="M15783" s="37"/>
      <c r="N15783" s="37"/>
      <c r="O15783" s="37"/>
      <c r="P15783" s="36"/>
      <c r="S15783" s="36"/>
      <c r="T15783" s="36"/>
      <c r="U15783" s="36"/>
      <c r="V15783" s="36"/>
    </row>
    <row r="15784" spans="11:22" x14ac:dyDescent="0.25">
      <c r="K15784" s="36"/>
      <c r="L15784" s="37"/>
      <c r="M15784" s="37"/>
      <c r="N15784" s="37"/>
      <c r="O15784" s="37"/>
      <c r="P15784" s="36"/>
      <c r="S15784" s="36"/>
      <c r="T15784" s="36"/>
      <c r="U15784" s="36"/>
      <c r="V15784" s="36"/>
    </row>
    <row r="15785" spans="11:22" x14ac:dyDescent="0.25">
      <c r="K15785" s="36"/>
      <c r="L15785" s="37"/>
      <c r="M15785" s="37"/>
      <c r="N15785" s="37"/>
      <c r="O15785" s="37"/>
      <c r="P15785" s="36"/>
      <c r="S15785" s="36"/>
      <c r="T15785" s="36"/>
      <c r="U15785" s="36"/>
      <c r="V15785" s="36"/>
    </row>
    <row r="15786" spans="11:22" x14ac:dyDescent="0.25">
      <c r="K15786" s="36"/>
      <c r="L15786" s="37"/>
      <c r="M15786" s="37"/>
      <c r="N15786" s="37"/>
      <c r="O15786" s="37"/>
      <c r="P15786" s="36"/>
      <c r="S15786" s="36"/>
      <c r="T15786" s="36"/>
      <c r="U15786" s="36"/>
      <c r="V15786" s="36"/>
    </row>
    <row r="15787" spans="11:22" x14ac:dyDescent="0.25">
      <c r="K15787" s="36"/>
      <c r="L15787" s="37"/>
      <c r="M15787" s="37"/>
      <c r="N15787" s="37"/>
      <c r="O15787" s="37"/>
      <c r="P15787" s="36"/>
      <c r="S15787" s="36"/>
      <c r="T15787" s="36"/>
      <c r="U15787" s="36"/>
      <c r="V15787" s="36"/>
    </row>
    <row r="15788" spans="11:22" x14ac:dyDescent="0.25">
      <c r="K15788" s="36"/>
      <c r="L15788" s="37"/>
      <c r="M15788" s="37"/>
      <c r="N15788" s="37"/>
      <c r="O15788" s="37"/>
      <c r="P15788" s="36"/>
      <c r="S15788" s="36"/>
      <c r="T15788" s="36"/>
      <c r="U15788" s="36"/>
      <c r="V15788" s="36"/>
    </row>
    <row r="15789" spans="11:22" x14ac:dyDescent="0.25">
      <c r="K15789" s="36"/>
      <c r="L15789" s="37"/>
      <c r="M15789" s="37"/>
      <c r="N15789" s="37"/>
      <c r="O15789" s="37"/>
      <c r="P15789" s="36"/>
      <c r="S15789" s="36"/>
      <c r="T15789" s="36"/>
      <c r="U15789" s="36"/>
      <c r="V15789" s="36"/>
    </row>
    <row r="15790" spans="11:22" x14ac:dyDescent="0.25">
      <c r="K15790" s="36"/>
      <c r="L15790" s="37"/>
      <c r="M15790" s="37"/>
      <c r="N15790" s="37"/>
      <c r="O15790" s="37"/>
      <c r="P15790" s="36"/>
      <c r="S15790" s="36"/>
      <c r="T15790" s="36"/>
      <c r="U15790" s="36"/>
      <c r="V15790" s="36"/>
    </row>
    <row r="15791" spans="11:22" x14ac:dyDescent="0.25">
      <c r="K15791" s="36"/>
      <c r="L15791" s="37"/>
      <c r="M15791" s="37"/>
      <c r="N15791" s="37"/>
      <c r="O15791" s="37"/>
      <c r="P15791" s="36"/>
      <c r="S15791" s="36"/>
      <c r="T15791" s="36"/>
      <c r="U15791" s="36"/>
      <c r="V15791" s="36"/>
    </row>
    <row r="15792" spans="11:22" x14ac:dyDescent="0.25">
      <c r="K15792" s="36"/>
      <c r="L15792" s="37"/>
      <c r="M15792" s="37"/>
      <c r="N15792" s="37"/>
      <c r="O15792" s="37"/>
      <c r="P15792" s="36"/>
      <c r="S15792" s="36"/>
      <c r="T15792" s="36"/>
      <c r="U15792" s="36"/>
      <c r="V15792" s="36"/>
    </row>
    <row r="15793" spans="11:22" x14ac:dyDescent="0.25">
      <c r="K15793" s="36"/>
      <c r="L15793" s="37"/>
      <c r="M15793" s="37"/>
      <c r="N15793" s="37"/>
      <c r="O15793" s="37"/>
      <c r="P15793" s="36"/>
      <c r="S15793" s="36"/>
      <c r="T15793" s="36"/>
      <c r="U15793" s="36"/>
      <c r="V15793" s="36"/>
    </row>
    <row r="15794" spans="11:22" x14ac:dyDescent="0.25">
      <c r="K15794" s="36"/>
      <c r="L15794" s="37"/>
      <c r="M15794" s="37"/>
      <c r="N15794" s="37"/>
      <c r="O15794" s="37"/>
      <c r="P15794" s="36"/>
      <c r="S15794" s="36"/>
      <c r="T15794" s="36"/>
      <c r="U15794" s="36"/>
      <c r="V15794" s="36"/>
    </row>
    <row r="15795" spans="11:22" x14ac:dyDescent="0.25">
      <c r="K15795" s="36"/>
      <c r="L15795" s="37"/>
      <c r="M15795" s="37"/>
      <c r="N15795" s="37"/>
      <c r="O15795" s="37"/>
      <c r="P15795" s="36"/>
      <c r="S15795" s="36"/>
      <c r="T15795" s="36"/>
      <c r="U15795" s="36"/>
      <c r="V15795" s="36"/>
    </row>
    <row r="15796" spans="11:22" x14ac:dyDescent="0.25">
      <c r="K15796" s="36"/>
      <c r="L15796" s="37"/>
      <c r="M15796" s="37"/>
      <c r="N15796" s="37"/>
      <c r="O15796" s="37"/>
      <c r="P15796" s="36"/>
      <c r="S15796" s="36"/>
      <c r="T15796" s="36"/>
      <c r="U15796" s="36"/>
      <c r="V15796" s="36"/>
    </row>
    <row r="15797" spans="11:22" x14ac:dyDescent="0.25">
      <c r="K15797" s="36"/>
      <c r="L15797" s="37"/>
      <c r="M15797" s="37"/>
      <c r="N15797" s="37"/>
      <c r="O15797" s="37"/>
      <c r="P15797" s="36"/>
      <c r="S15797" s="36"/>
      <c r="T15797" s="36"/>
      <c r="U15797" s="36"/>
      <c r="V15797" s="36"/>
    </row>
    <row r="15798" spans="11:22" x14ac:dyDescent="0.25">
      <c r="K15798" s="36"/>
      <c r="L15798" s="37"/>
      <c r="M15798" s="37"/>
      <c r="N15798" s="37"/>
      <c r="O15798" s="37"/>
      <c r="P15798" s="36"/>
      <c r="S15798" s="36"/>
      <c r="T15798" s="36"/>
      <c r="U15798" s="36"/>
      <c r="V15798" s="36"/>
    </row>
    <row r="15799" spans="11:22" x14ac:dyDescent="0.25">
      <c r="K15799" s="36"/>
      <c r="L15799" s="37"/>
      <c r="M15799" s="37"/>
      <c r="N15799" s="37"/>
      <c r="O15799" s="37"/>
      <c r="P15799" s="36"/>
      <c r="S15799" s="36"/>
      <c r="T15799" s="36"/>
      <c r="U15799" s="36"/>
      <c r="V15799" s="36"/>
    </row>
    <row r="15800" spans="11:22" x14ac:dyDescent="0.25">
      <c r="K15800" s="36"/>
      <c r="L15800" s="37"/>
      <c r="M15800" s="37"/>
      <c r="N15800" s="37"/>
      <c r="O15800" s="37"/>
      <c r="P15800" s="36"/>
      <c r="S15800" s="36"/>
      <c r="T15800" s="36"/>
      <c r="U15800" s="36"/>
      <c r="V15800" s="36"/>
    </row>
    <row r="15801" spans="11:22" x14ac:dyDescent="0.25">
      <c r="K15801" s="36"/>
      <c r="L15801" s="37"/>
      <c r="M15801" s="37"/>
      <c r="N15801" s="37"/>
      <c r="O15801" s="37"/>
      <c r="P15801" s="36"/>
      <c r="S15801" s="36"/>
      <c r="T15801" s="36"/>
      <c r="U15801" s="36"/>
      <c r="V15801" s="36"/>
    </row>
    <row r="15802" spans="11:22" x14ac:dyDescent="0.25">
      <c r="K15802" s="36"/>
      <c r="L15802" s="37"/>
      <c r="M15802" s="37"/>
      <c r="N15802" s="37"/>
      <c r="O15802" s="37"/>
      <c r="P15802" s="36"/>
      <c r="S15802" s="36"/>
      <c r="T15802" s="36"/>
      <c r="U15802" s="36"/>
      <c r="V15802" s="36"/>
    </row>
    <row r="15803" spans="11:22" x14ac:dyDescent="0.25">
      <c r="K15803" s="36"/>
      <c r="L15803" s="37"/>
      <c r="M15803" s="37"/>
      <c r="N15803" s="37"/>
      <c r="O15803" s="37"/>
      <c r="P15803" s="36"/>
      <c r="S15803" s="36"/>
      <c r="T15803" s="36"/>
      <c r="U15803" s="36"/>
      <c r="V15803" s="36"/>
    </row>
    <row r="15804" spans="11:22" x14ac:dyDescent="0.25">
      <c r="K15804" s="36"/>
      <c r="L15804" s="37"/>
      <c r="M15804" s="37"/>
      <c r="N15804" s="37"/>
      <c r="O15804" s="37"/>
      <c r="P15804" s="36"/>
      <c r="S15804" s="36"/>
      <c r="T15804" s="36"/>
      <c r="U15804" s="36"/>
      <c r="V15804" s="36"/>
    </row>
    <row r="15805" spans="11:22" x14ac:dyDescent="0.25">
      <c r="K15805" s="36"/>
      <c r="L15805" s="37"/>
      <c r="M15805" s="37"/>
      <c r="N15805" s="37"/>
      <c r="O15805" s="37"/>
      <c r="P15805" s="36"/>
      <c r="S15805" s="36"/>
      <c r="T15805" s="36"/>
      <c r="U15805" s="36"/>
      <c r="V15805" s="36"/>
    </row>
    <row r="15806" spans="11:22" x14ac:dyDescent="0.25">
      <c r="K15806" s="36"/>
      <c r="L15806" s="37"/>
      <c r="M15806" s="37"/>
      <c r="N15806" s="37"/>
      <c r="O15806" s="37"/>
      <c r="P15806" s="36"/>
      <c r="S15806" s="36"/>
      <c r="T15806" s="36"/>
      <c r="U15806" s="36"/>
      <c r="V15806" s="36"/>
    </row>
    <row r="15807" spans="11:22" x14ac:dyDescent="0.25">
      <c r="K15807" s="36"/>
      <c r="L15807" s="37"/>
      <c r="M15807" s="37"/>
      <c r="N15807" s="37"/>
      <c r="O15807" s="37"/>
      <c r="P15807" s="36"/>
      <c r="S15807" s="36"/>
      <c r="T15807" s="36"/>
      <c r="U15807" s="36"/>
      <c r="V15807" s="36"/>
    </row>
    <row r="15808" spans="11:22" x14ac:dyDescent="0.25">
      <c r="K15808" s="36"/>
      <c r="L15808" s="37"/>
      <c r="M15808" s="37"/>
      <c r="N15808" s="37"/>
      <c r="O15808" s="37"/>
      <c r="P15808" s="36"/>
      <c r="S15808" s="36"/>
      <c r="T15808" s="36"/>
      <c r="U15808" s="36"/>
      <c r="V15808" s="36"/>
    </row>
    <row r="15809" spans="11:22" x14ac:dyDescent="0.25">
      <c r="K15809" s="36"/>
      <c r="L15809" s="37"/>
      <c r="M15809" s="37"/>
      <c r="N15809" s="37"/>
      <c r="O15809" s="37"/>
      <c r="P15809" s="36"/>
      <c r="S15809" s="36"/>
      <c r="T15809" s="36"/>
      <c r="U15809" s="36"/>
      <c r="V15809" s="36"/>
    </row>
    <row r="15810" spans="11:22" x14ac:dyDescent="0.25">
      <c r="K15810" s="36"/>
      <c r="L15810" s="37"/>
      <c r="M15810" s="37"/>
      <c r="N15810" s="37"/>
      <c r="O15810" s="37"/>
      <c r="P15810" s="36"/>
      <c r="S15810" s="36"/>
      <c r="T15810" s="36"/>
      <c r="U15810" s="36"/>
      <c r="V15810" s="36"/>
    </row>
    <row r="15811" spans="11:22" x14ac:dyDescent="0.25">
      <c r="K15811" s="36"/>
      <c r="L15811" s="37"/>
      <c r="M15811" s="37"/>
      <c r="N15811" s="37"/>
      <c r="O15811" s="37"/>
      <c r="P15811" s="36"/>
      <c r="S15811" s="36"/>
      <c r="T15811" s="36"/>
      <c r="U15811" s="36"/>
      <c r="V15811" s="36"/>
    </row>
    <row r="15812" spans="11:22" x14ac:dyDescent="0.25">
      <c r="K15812" s="36"/>
      <c r="L15812" s="37"/>
      <c r="M15812" s="37"/>
      <c r="N15812" s="37"/>
      <c r="O15812" s="37"/>
      <c r="P15812" s="36"/>
      <c r="S15812" s="36"/>
      <c r="T15812" s="36"/>
      <c r="U15812" s="36"/>
      <c r="V15812" s="36"/>
    </row>
    <row r="15813" spans="11:22" x14ac:dyDescent="0.25">
      <c r="K15813" s="36"/>
      <c r="L15813" s="37"/>
      <c r="M15813" s="37"/>
      <c r="N15813" s="37"/>
      <c r="O15813" s="37"/>
      <c r="P15813" s="36"/>
      <c r="S15813" s="36"/>
      <c r="T15813" s="36"/>
      <c r="U15813" s="36"/>
      <c r="V15813" s="36"/>
    </row>
    <row r="15814" spans="11:22" x14ac:dyDescent="0.25">
      <c r="K15814" s="36"/>
      <c r="L15814" s="37"/>
      <c r="M15814" s="37"/>
      <c r="N15814" s="37"/>
      <c r="O15814" s="37"/>
      <c r="P15814" s="36"/>
      <c r="S15814" s="36"/>
      <c r="T15814" s="36"/>
      <c r="U15814" s="36"/>
      <c r="V15814" s="36"/>
    </row>
    <row r="15815" spans="11:22" x14ac:dyDescent="0.25">
      <c r="K15815" s="36"/>
      <c r="L15815" s="37"/>
      <c r="M15815" s="37"/>
      <c r="N15815" s="37"/>
      <c r="O15815" s="37"/>
      <c r="P15815" s="36"/>
      <c r="S15815" s="36"/>
      <c r="T15815" s="36"/>
      <c r="U15815" s="36"/>
      <c r="V15815" s="36"/>
    </row>
    <row r="15816" spans="11:22" x14ac:dyDescent="0.25">
      <c r="K15816" s="36"/>
      <c r="L15816" s="37"/>
      <c r="M15816" s="37"/>
      <c r="N15816" s="37"/>
      <c r="O15816" s="37"/>
      <c r="P15816" s="36"/>
      <c r="S15816" s="36"/>
      <c r="T15816" s="36"/>
      <c r="U15816" s="36"/>
      <c r="V15816" s="36"/>
    </row>
    <row r="15817" spans="11:22" x14ac:dyDescent="0.25">
      <c r="K15817" s="36"/>
      <c r="L15817" s="37"/>
      <c r="M15817" s="37"/>
      <c r="N15817" s="37"/>
      <c r="O15817" s="37"/>
      <c r="P15817" s="36"/>
      <c r="S15817" s="36"/>
      <c r="T15817" s="36"/>
      <c r="U15817" s="36"/>
      <c r="V15817" s="36"/>
    </row>
    <row r="15818" spans="11:22" x14ac:dyDescent="0.25">
      <c r="K15818" s="36"/>
      <c r="L15818" s="37"/>
      <c r="M15818" s="37"/>
      <c r="N15818" s="37"/>
      <c r="O15818" s="37"/>
      <c r="P15818" s="36"/>
      <c r="S15818" s="36"/>
      <c r="T15818" s="36"/>
      <c r="U15818" s="36"/>
      <c r="V15818" s="36"/>
    </row>
    <row r="15819" spans="11:22" x14ac:dyDescent="0.25">
      <c r="K15819" s="36"/>
      <c r="L15819" s="37"/>
      <c r="M15819" s="37"/>
      <c r="N15819" s="37"/>
      <c r="O15819" s="37"/>
      <c r="P15819" s="36"/>
      <c r="S15819" s="36"/>
      <c r="T15819" s="36"/>
      <c r="U15819" s="36"/>
      <c r="V15819" s="36"/>
    </row>
    <row r="15820" spans="11:22" x14ac:dyDescent="0.25">
      <c r="K15820" s="36"/>
      <c r="L15820" s="37"/>
      <c r="M15820" s="37"/>
      <c r="N15820" s="37"/>
      <c r="O15820" s="37"/>
      <c r="P15820" s="36"/>
      <c r="S15820" s="36"/>
      <c r="T15820" s="36"/>
      <c r="U15820" s="36"/>
      <c r="V15820" s="36"/>
    </row>
    <row r="15821" spans="11:22" x14ac:dyDescent="0.25">
      <c r="K15821" s="36"/>
      <c r="L15821" s="37"/>
      <c r="M15821" s="37"/>
      <c r="N15821" s="37"/>
      <c r="O15821" s="37"/>
      <c r="P15821" s="36"/>
      <c r="S15821" s="36"/>
      <c r="T15821" s="36"/>
      <c r="U15821" s="36"/>
      <c r="V15821" s="36"/>
    </row>
    <row r="15822" spans="11:22" x14ac:dyDescent="0.25">
      <c r="K15822" s="36"/>
      <c r="L15822" s="37"/>
      <c r="M15822" s="37"/>
      <c r="N15822" s="37"/>
      <c r="O15822" s="37"/>
      <c r="P15822" s="36"/>
      <c r="S15822" s="36"/>
      <c r="T15822" s="36"/>
      <c r="U15822" s="36"/>
      <c r="V15822" s="36"/>
    </row>
    <row r="15823" spans="11:22" x14ac:dyDescent="0.25">
      <c r="K15823" s="36"/>
      <c r="L15823" s="37"/>
      <c r="M15823" s="37"/>
      <c r="N15823" s="37"/>
      <c r="O15823" s="37"/>
      <c r="P15823" s="36"/>
      <c r="S15823" s="36"/>
      <c r="T15823" s="36"/>
      <c r="U15823" s="36"/>
      <c r="V15823" s="36"/>
    </row>
    <row r="15824" spans="11:22" x14ac:dyDescent="0.25">
      <c r="K15824" s="36"/>
      <c r="L15824" s="37"/>
      <c r="M15824" s="37"/>
      <c r="N15824" s="37"/>
      <c r="O15824" s="37"/>
      <c r="P15824" s="36"/>
      <c r="S15824" s="36"/>
      <c r="T15824" s="36"/>
      <c r="U15824" s="36"/>
      <c r="V15824" s="36"/>
    </row>
    <row r="15825" spans="11:22" x14ac:dyDescent="0.25">
      <c r="K15825" s="36"/>
      <c r="L15825" s="37"/>
      <c r="M15825" s="37"/>
      <c r="N15825" s="37"/>
      <c r="O15825" s="37"/>
      <c r="P15825" s="36"/>
      <c r="S15825" s="36"/>
      <c r="T15825" s="36"/>
      <c r="U15825" s="36"/>
      <c r="V15825" s="36"/>
    </row>
    <row r="15826" spans="11:22" x14ac:dyDescent="0.25">
      <c r="K15826" s="36"/>
      <c r="L15826" s="37"/>
      <c r="M15826" s="37"/>
      <c r="N15826" s="37"/>
      <c r="O15826" s="37"/>
      <c r="P15826" s="36"/>
      <c r="S15826" s="36"/>
      <c r="T15826" s="36"/>
      <c r="U15826" s="36"/>
      <c r="V15826" s="36"/>
    </row>
    <row r="15827" spans="11:22" x14ac:dyDescent="0.25">
      <c r="K15827" s="36"/>
      <c r="L15827" s="37"/>
      <c r="M15827" s="37"/>
      <c r="N15827" s="37"/>
      <c r="O15827" s="37"/>
      <c r="P15827" s="36"/>
      <c r="S15827" s="36"/>
      <c r="T15827" s="36"/>
      <c r="U15827" s="36"/>
      <c r="V15827" s="36"/>
    </row>
    <row r="15828" spans="11:22" x14ac:dyDescent="0.25">
      <c r="K15828" s="36"/>
      <c r="L15828" s="37"/>
      <c r="M15828" s="37"/>
      <c r="N15828" s="37"/>
      <c r="O15828" s="37"/>
      <c r="P15828" s="36"/>
      <c r="S15828" s="36"/>
      <c r="T15828" s="36"/>
      <c r="U15828" s="36"/>
      <c r="V15828" s="36"/>
    </row>
    <row r="15829" spans="11:22" x14ac:dyDescent="0.25">
      <c r="K15829" s="36"/>
      <c r="L15829" s="37"/>
      <c r="M15829" s="37"/>
      <c r="N15829" s="37"/>
      <c r="O15829" s="37"/>
      <c r="P15829" s="36"/>
      <c r="S15829" s="36"/>
      <c r="T15829" s="36"/>
      <c r="U15829" s="36"/>
      <c r="V15829" s="36"/>
    </row>
    <row r="15830" spans="11:22" x14ac:dyDescent="0.25">
      <c r="K15830" s="36"/>
      <c r="L15830" s="37"/>
      <c r="M15830" s="37"/>
      <c r="N15830" s="37"/>
      <c r="O15830" s="37"/>
      <c r="P15830" s="36"/>
      <c r="S15830" s="36"/>
      <c r="T15830" s="36"/>
      <c r="U15830" s="36"/>
      <c r="V15830" s="36"/>
    </row>
    <row r="15831" spans="11:22" x14ac:dyDescent="0.25">
      <c r="K15831" s="36"/>
      <c r="L15831" s="37"/>
      <c r="M15831" s="37"/>
      <c r="N15831" s="37"/>
      <c r="O15831" s="37"/>
      <c r="P15831" s="36"/>
      <c r="S15831" s="36"/>
      <c r="T15831" s="36"/>
      <c r="U15831" s="36"/>
      <c r="V15831" s="36"/>
    </row>
    <row r="15832" spans="11:22" x14ac:dyDescent="0.25">
      <c r="K15832" s="36"/>
      <c r="L15832" s="37"/>
      <c r="M15832" s="37"/>
      <c r="N15832" s="37"/>
      <c r="O15832" s="37"/>
      <c r="P15832" s="36"/>
      <c r="S15832" s="36"/>
      <c r="T15832" s="36"/>
      <c r="U15832" s="36"/>
      <c r="V15832" s="36"/>
    </row>
    <row r="15833" spans="11:22" x14ac:dyDescent="0.25">
      <c r="K15833" s="36"/>
      <c r="L15833" s="37"/>
      <c r="M15833" s="37"/>
      <c r="N15833" s="37"/>
      <c r="O15833" s="37"/>
      <c r="P15833" s="36"/>
      <c r="S15833" s="36"/>
      <c r="T15833" s="36"/>
      <c r="U15833" s="36"/>
      <c r="V15833" s="36"/>
    </row>
    <row r="15834" spans="11:22" x14ac:dyDescent="0.25">
      <c r="K15834" s="36"/>
      <c r="L15834" s="37"/>
      <c r="M15834" s="37"/>
      <c r="N15834" s="37"/>
      <c r="O15834" s="37"/>
      <c r="P15834" s="36"/>
      <c r="S15834" s="36"/>
      <c r="T15834" s="36"/>
      <c r="U15834" s="36"/>
      <c r="V15834" s="36"/>
    </row>
    <row r="15835" spans="11:22" x14ac:dyDescent="0.25">
      <c r="K15835" s="36"/>
      <c r="L15835" s="37"/>
      <c r="M15835" s="37"/>
      <c r="N15835" s="37"/>
      <c r="O15835" s="37"/>
      <c r="P15835" s="36"/>
      <c r="S15835" s="36"/>
      <c r="T15835" s="36"/>
      <c r="U15835" s="36"/>
      <c r="V15835" s="36"/>
    </row>
    <row r="15836" spans="11:22" x14ac:dyDescent="0.25">
      <c r="K15836" s="36"/>
      <c r="L15836" s="37"/>
      <c r="M15836" s="37"/>
      <c r="N15836" s="37"/>
      <c r="O15836" s="37"/>
      <c r="P15836" s="36"/>
      <c r="S15836" s="36"/>
      <c r="T15836" s="36"/>
      <c r="U15836" s="36"/>
      <c r="V15836" s="36"/>
    </row>
    <row r="15837" spans="11:22" x14ac:dyDescent="0.25">
      <c r="K15837" s="36"/>
      <c r="L15837" s="37"/>
      <c r="M15837" s="37"/>
      <c r="N15837" s="37"/>
      <c r="O15837" s="37"/>
      <c r="P15837" s="36"/>
      <c r="S15837" s="36"/>
      <c r="T15837" s="36"/>
      <c r="U15837" s="36"/>
      <c r="V15837" s="36"/>
    </row>
    <row r="15838" spans="11:22" x14ac:dyDescent="0.25">
      <c r="K15838" s="36"/>
      <c r="L15838" s="37"/>
      <c r="M15838" s="37"/>
      <c r="N15838" s="37"/>
      <c r="O15838" s="37"/>
      <c r="P15838" s="36"/>
      <c r="S15838" s="36"/>
      <c r="T15838" s="36"/>
      <c r="U15838" s="36"/>
      <c r="V15838" s="36"/>
    </row>
    <row r="15839" spans="11:22" x14ac:dyDescent="0.25">
      <c r="K15839" s="36"/>
      <c r="L15839" s="37"/>
      <c r="M15839" s="37"/>
      <c r="N15839" s="37"/>
      <c r="O15839" s="37"/>
      <c r="P15839" s="36"/>
      <c r="S15839" s="36"/>
      <c r="T15839" s="36"/>
      <c r="U15839" s="36"/>
      <c r="V15839" s="36"/>
    </row>
    <row r="15840" spans="11:22" x14ac:dyDescent="0.25">
      <c r="K15840" s="36"/>
      <c r="L15840" s="37"/>
      <c r="M15840" s="37"/>
      <c r="N15840" s="37"/>
      <c r="O15840" s="37"/>
      <c r="P15840" s="36"/>
      <c r="S15840" s="36"/>
      <c r="T15840" s="36"/>
      <c r="U15840" s="36"/>
      <c r="V15840" s="36"/>
    </row>
    <row r="15841" spans="11:22" x14ac:dyDescent="0.25">
      <c r="K15841" s="36"/>
      <c r="L15841" s="37"/>
      <c r="M15841" s="37"/>
      <c r="N15841" s="37"/>
      <c r="O15841" s="37"/>
      <c r="P15841" s="36"/>
      <c r="S15841" s="36"/>
      <c r="T15841" s="36"/>
      <c r="U15841" s="36"/>
      <c r="V15841" s="36"/>
    </row>
    <row r="15842" spans="11:22" x14ac:dyDescent="0.25">
      <c r="K15842" s="36"/>
      <c r="L15842" s="37"/>
      <c r="M15842" s="37"/>
      <c r="N15842" s="37"/>
      <c r="O15842" s="37"/>
      <c r="P15842" s="36"/>
      <c r="S15842" s="36"/>
      <c r="T15842" s="36"/>
      <c r="U15842" s="36"/>
      <c r="V15842" s="36"/>
    </row>
    <row r="15843" spans="11:22" x14ac:dyDescent="0.25">
      <c r="K15843" s="36"/>
      <c r="L15843" s="37"/>
      <c r="M15843" s="37"/>
      <c r="N15843" s="37"/>
      <c r="O15843" s="37"/>
      <c r="P15843" s="36"/>
      <c r="S15843" s="36"/>
      <c r="T15843" s="36"/>
      <c r="U15843" s="36"/>
      <c r="V15843" s="36"/>
    </row>
    <row r="15844" spans="11:22" x14ac:dyDescent="0.25">
      <c r="K15844" s="36"/>
      <c r="L15844" s="37"/>
      <c r="M15844" s="37"/>
      <c r="N15844" s="37"/>
      <c r="O15844" s="37"/>
      <c r="P15844" s="36"/>
      <c r="S15844" s="36"/>
      <c r="T15844" s="36"/>
      <c r="U15844" s="36"/>
      <c r="V15844" s="36"/>
    </row>
    <row r="15845" spans="11:22" x14ac:dyDescent="0.25">
      <c r="K15845" s="36"/>
      <c r="L15845" s="37"/>
      <c r="M15845" s="37"/>
      <c r="N15845" s="37"/>
      <c r="O15845" s="37"/>
      <c r="P15845" s="36"/>
      <c r="S15845" s="36"/>
      <c r="T15845" s="36"/>
      <c r="U15845" s="36"/>
      <c r="V15845" s="36"/>
    </row>
    <row r="15846" spans="11:22" x14ac:dyDescent="0.25">
      <c r="K15846" s="36"/>
      <c r="L15846" s="37"/>
      <c r="M15846" s="37"/>
      <c r="N15846" s="37"/>
      <c r="O15846" s="37"/>
      <c r="P15846" s="36"/>
      <c r="S15846" s="36"/>
      <c r="T15846" s="36"/>
      <c r="U15846" s="36"/>
      <c r="V15846" s="36"/>
    </row>
    <row r="15847" spans="11:22" x14ac:dyDescent="0.25">
      <c r="K15847" s="36"/>
      <c r="L15847" s="37"/>
      <c r="M15847" s="37"/>
      <c r="N15847" s="37"/>
      <c r="O15847" s="37"/>
      <c r="P15847" s="36"/>
      <c r="S15847" s="36"/>
      <c r="T15847" s="36"/>
      <c r="U15847" s="36"/>
      <c r="V15847" s="36"/>
    </row>
    <row r="15848" spans="11:22" x14ac:dyDescent="0.25">
      <c r="K15848" s="36"/>
      <c r="L15848" s="37"/>
      <c r="M15848" s="37"/>
      <c r="N15848" s="37"/>
      <c r="O15848" s="37"/>
      <c r="P15848" s="36"/>
      <c r="S15848" s="36"/>
      <c r="T15848" s="36"/>
      <c r="U15848" s="36"/>
      <c r="V15848" s="36"/>
    </row>
    <row r="15849" spans="11:22" x14ac:dyDescent="0.25">
      <c r="K15849" s="36"/>
      <c r="L15849" s="37"/>
      <c r="M15849" s="37"/>
      <c r="N15849" s="37"/>
      <c r="O15849" s="37"/>
      <c r="P15849" s="36"/>
      <c r="S15849" s="36"/>
      <c r="T15849" s="36"/>
      <c r="U15849" s="36"/>
      <c r="V15849" s="36"/>
    </row>
    <row r="15850" spans="11:22" x14ac:dyDescent="0.25">
      <c r="K15850" s="36"/>
      <c r="L15850" s="37"/>
      <c r="M15850" s="37"/>
      <c r="N15850" s="37"/>
      <c r="O15850" s="37"/>
      <c r="P15850" s="36"/>
      <c r="S15850" s="36"/>
      <c r="T15850" s="36"/>
      <c r="U15850" s="36"/>
      <c r="V15850" s="36"/>
    </row>
    <row r="15851" spans="11:22" x14ac:dyDescent="0.25">
      <c r="K15851" s="36"/>
      <c r="L15851" s="37"/>
      <c r="M15851" s="37"/>
      <c r="N15851" s="37"/>
      <c r="O15851" s="37"/>
      <c r="P15851" s="36"/>
      <c r="S15851" s="36"/>
      <c r="T15851" s="36"/>
      <c r="U15851" s="36"/>
      <c r="V15851" s="36"/>
    </row>
    <row r="15852" spans="11:22" x14ac:dyDescent="0.25">
      <c r="K15852" s="36"/>
      <c r="L15852" s="37"/>
      <c r="M15852" s="37"/>
      <c r="N15852" s="37"/>
      <c r="O15852" s="37"/>
      <c r="P15852" s="36"/>
      <c r="S15852" s="36"/>
      <c r="T15852" s="36"/>
      <c r="U15852" s="36"/>
      <c r="V15852" s="36"/>
    </row>
    <row r="15853" spans="11:22" x14ac:dyDescent="0.25">
      <c r="K15853" s="36"/>
      <c r="L15853" s="37"/>
      <c r="M15853" s="37"/>
      <c r="N15853" s="37"/>
      <c r="O15853" s="37"/>
      <c r="P15853" s="36"/>
      <c r="S15853" s="36"/>
      <c r="T15853" s="36"/>
      <c r="U15853" s="36"/>
      <c r="V15853" s="36"/>
    </row>
    <row r="15854" spans="11:22" x14ac:dyDescent="0.25">
      <c r="K15854" s="36"/>
      <c r="L15854" s="37"/>
      <c r="M15854" s="37"/>
      <c r="N15854" s="37"/>
      <c r="O15854" s="37"/>
      <c r="P15854" s="36"/>
      <c r="S15854" s="36"/>
      <c r="T15854" s="36"/>
      <c r="U15854" s="36"/>
      <c r="V15854" s="36"/>
    </row>
    <row r="15855" spans="11:22" x14ac:dyDescent="0.25">
      <c r="K15855" s="36"/>
      <c r="L15855" s="37"/>
      <c r="M15855" s="37"/>
      <c r="N15855" s="37"/>
      <c r="O15855" s="37"/>
      <c r="P15855" s="36"/>
      <c r="S15855" s="36"/>
      <c r="T15855" s="36"/>
      <c r="U15855" s="36"/>
      <c r="V15855" s="36"/>
    </row>
    <row r="15856" spans="11:22" x14ac:dyDescent="0.25">
      <c r="K15856" s="36"/>
      <c r="L15856" s="37"/>
      <c r="M15856" s="37"/>
      <c r="N15856" s="37"/>
      <c r="O15856" s="37"/>
      <c r="P15856" s="36"/>
      <c r="S15856" s="36"/>
      <c r="T15856" s="36"/>
      <c r="U15856" s="36"/>
      <c r="V15856" s="36"/>
    </row>
    <row r="15857" spans="11:22" x14ac:dyDescent="0.25">
      <c r="K15857" s="36"/>
      <c r="L15857" s="37"/>
      <c r="M15857" s="37"/>
      <c r="N15857" s="37"/>
      <c r="O15857" s="37"/>
      <c r="P15857" s="36"/>
      <c r="S15857" s="36"/>
      <c r="T15857" s="36"/>
      <c r="U15857" s="36"/>
      <c r="V15857" s="36"/>
    </row>
    <row r="15858" spans="11:22" x14ac:dyDescent="0.25">
      <c r="K15858" s="36"/>
      <c r="L15858" s="37"/>
      <c r="M15858" s="37"/>
      <c r="N15858" s="37"/>
      <c r="O15858" s="37"/>
      <c r="P15858" s="36"/>
      <c r="S15858" s="36"/>
      <c r="T15858" s="36"/>
      <c r="U15858" s="36"/>
      <c r="V15858" s="36"/>
    </row>
    <row r="15859" spans="11:22" x14ac:dyDescent="0.25">
      <c r="K15859" s="36"/>
      <c r="L15859" s="37"/>
      <c r="M15859" s="37"/>
      <c r="N15859" s="37"/>
      <c r="O15859" s="37"/>
      <c r="P15859" s="36"/>
      <c r="S15859" s="36"/>
      <c r="T15859" s="36"/>
      <c r="U15859" s="36"/>
      <c r="V15859" s="36"/>
    </row>
    <row r="15860" spans="11:22" x14ac:dyDescent="0.25">
      <c r="K15860" s="36"/>
      <c r="L15860" s="37"/>
      <c r="M15860" s="37"/>
      <c r="N15860" s="37"/>
      <c r="O15860" s="37"/>
      <c r="P15860" s="36"/>
      <c r="S15860" s="36"/>
      <c r="T15860" s="36"/>
      <c r="U15860" s="36"/>
      <c r="V15860" s="36"/>
    </row>
    <row r="15861" spans="11:22" x14ac:dyDescent="0.25">
      <c r="K15861" s="36"/>
      <c r="L15861" s="37"/>
      <c r="M15861" s="37"/>
      <c r="N15861" s="37"/>
      <c r="O15861" s="37"/>
      <c r="P15861" s="36"/>
      <c r="S15861" s="36"/>
      <c r="T15861" s="36"/>
      <c r="U15861" s="36"/>
      <c r="V15861" s="36"/>
    </row>
    <row r="15862" spans="11:22" x14ac:dyDescent="0.25">
      <c r="K15862" s="36"/>
      <c r="L15862" s="37"/>
      <c r="M15862" s="37"/>
      <c r="N15862" s="37"/>
      <c r="O15862" s="37"/>
      <c r="P15862" s="36"/>
      <c r="S15862" s="36"/>
      <c r="T15862" s="36"/>
      <c r="U15862" s="36"/>
      <c r="V15862" s="36"/>
    </row>
    <row r="15863" spans="11:22" x14ac:dyDescent="0.25">
      <c r="K15863" s="36"/>
      <c r="L15863" s="37"/>
      <c r="M15863" s="37"/>
      <c r="N15863" s="37"/>
      <c r="O15863" s="37"/>
      <c r="P15863" s="36"/>
      <c r="S15863" s="36"/>
      <c r="T15863" s="36"/>
      <c r="U15863" s="36"/>
      <c r="V15863" s="36"/>
    </row>
    <row r="15864" spans="11:22" x14ac:dyDescent="0.25">
      <c r="K15864" s="36"/>
      <c r="L15864" s="37"/>
      <c r="M15864" s="37"/>
      <c r="N15864" s="37"/>
      <c r="O15864" s="37"/>
      <c r="P15864" s="36"/>
      <c r="S15864" s="36"/>
      <c r="T15864" s="36"/>
      <c r="U15864" s="36"/>
      <c r="V15864" s="36"/>
    </row>
    <row r="15865" spans="11:22" x14ac:dyDescent="0.25">
      <c r="K15865" s="36"/>
      <c r="L15865" s="37"/>
      <c r="M15865" s="37"/>
      <c r="N15865" s="37"/>
      <c r="O15865" s="37"/>
      <c r="P15865" s="36"/>
      <c r="S15865" s="36"/>
      <c r="T15865" s="36"/>
      <c r="U15865" s="36"/>
      <c r="V15865" s="36"/>
    </row>
    <row r="15866" spans="11:22" x14ac:dyDescent="0.25">
      <c r="K15866" s="36"/>
      <c r="L15866" s="37"/>
      <c r="M15866" s="37"/>
      <c r="N15866" s="37"/>
      <c r="O15866" s="37"/>
      <c r="P15866" s="36"/>
      <c r="S15866" s="36"/>
      <c r="T15866" s="36"/>
      <c r="U15866" s="36"/>
      <c r="V15866" s="36"/>
    </row>
    <row r="15867" spans="11:22" x14ac:dyDescent="0.25">
      <c r="K15867" s="36"/>
      <c r="L15867" s="37"/>
      <c r="M15867" s="37"/>
      <c r="N15867" s="37"/>
      <c r="O15867" s="37"/>
      <c r="P15867" s="36"/>
      <c r="S15867" s="36"/>
      <c r="T15867" s="36"/>
      <c r="U15867" s="36"/>
      <c r="V15867" s="36"/>
    </row>
    <row r="15868" spans="11:22" x14ac:dyDescent="0.25">
      <c r="K15868" s="36"/>
      <c r="L15868" s="37"/>
      <c r="M15868" s="37"/>
      <c r="N15868" s="37"/>
      <c r="O15868" s="37"/>
      <c r="P15868" s="36"/>
      <c r="S15868" s="36"/>
      <c r="T15868" s="36"/>
      <c r="U15868" s="36"/>
      <c r="V15868" s="36"/>
    </row>
    <row r="15869" spans="11:22" x14ac:dyDescent="0.25">
      <c r="K15869" s="36"/>
      <c r="L15869" s="37"/>
      <c r="M15869" s="37"/>
      <c r="N15869" s="37"/>
      <c r="O15869" s="37"/>
      <c r="P15869" s="36"/>
      <c r="S15869" s="36"/>
      <c r="T15869" s="36"/>
      <c r="U15869" s="36"/>
      <c r="V15869" s="36"/>
    </row>
    <row r="15870" spans="11:22" x14ac:dyDescent="0.25">
      <c r="K15870" s="36"/>
      <c r="L15870" s="37"/>
      <c r="M15870" s="37"/>
      <c r="N15870" s="37"/>
      <c r="O15870" s="37"/>
      <c r="P15870" s="36"/>
      <c r="S15870" s="36"/>
      <c r="T15870" s="36"/>
      <c r="U15870" s="36"/>
      <c r="V15870" s="36"/>
    </row>
    <row r="15871" spans="11:22" x14ac:dyDescent="0.25">
      <c r="K15871" s="36"/>
      <c r="L15871" s="37"/>
      <c r="M15871" s="37"/>
      <c r="N15871" s="37"/>
      <c r="O15871" s="37"/>
      <c r="P15871" s="36"/>
      <c r="S15871" s="36"/>
      <c r="T15871" s="36"/>
      <c r="U15871" s="36"/>
      <c r="V15871" s="36"/>
    </row>
    <row r="15872" spans="11:22" x14ac:dyDescent="0.25">
      <c r="K15872" s="36"/>
      <c r="L15872" s="37"/>
      <c r="M15872" s="37"/>
      <c r="N15872" s="37"/>
      <c r="O15872" s="37"/>
      <c r="P15872" s="36"/>
      <c r="S15872" s="36"/>
      <c r="T15872" s="36"/>
      <c r="U15872" s="36"/>
      <c r="V15872" s="36"/>
    </row>
    <row r="15873" spans="11:22" x14ac:dyDescent="0.25">
      <c r="K15873" s="36"/>
      <c r="L15873" s="37"/>
      <c r="M15873" s="37"/>
      <c r="N15873" s="37"/>
      <c r="O15873" s="37"/>
      <c r="P15873" s="36"/>
      <c r="S15873" s="36"/>
      <c r="T15873" s="36"/>
      <c r="U15873" s="36"/>
      <c r="V15873" s="36"/>
    </row>
    <row r="15874" spans="11:22" x14ac:dyDescent="0.25">
      <c r="K15874" s="36"/>
      <c r="L15874" s="37"/>
      <c r="M15874" s="37"/>
      <c r="N15874" s="37"/>
      <c r="O15874" s="37"/>
      <c r="P15874" s="36"/>
      <c r="S15874" s="36"/>
      <c r="T15874" s="36"/>
      <c r="U15874" s="36"/>
      <c r="V15874" s="36"/>
    </row>
    <row r="15875" spans="11:22" x14ac:dyDescent="0.25">
      <c r="K15875" s="36"/>
      <c r="L15875" s="37"/>
      <c r="M15875" s="37"/>
      <c r="N15875" s="37"/>
      <c r="O15875" s="37"/>
      <c r="P15875" s="36"/>
      <c r="S15875" s="36"/>
      <c r="T15875" s="36"/>
      <c r="U15875" s="36"/>
      <c r="V15875" s="36"/>
    </row>
    <row r="15876" spans="11:22" x14ac:dyDescent="0.25">
      <c r="K15876" s="36"/>
      <c r="L15876" s="37"/>
      <c r="M15876" s="37"/>
      <c r="N15876" s="37"/>
      <c r="O15876" s="37"/>
      <c r="P15876" s="36"/>
      <c r="S15876" s="36"/>
      <c r="T15876" s="36"/>
      <c r="U15876" s="36"/>
      <c r="V15876" s="36"/>
    </row>
    <row r="15877" spans="11:22" x14ac:dyDescent="0.25">
      <c r="K15877" s="36"/>
      <c r="L15877" s="37"/>
      <c r="M15877" s="37"/>
      <c r="N15877" s="37"/>
      <c r="O15877" s="37"/>
      <c r="P15877" s="36"/>
      <c r="S15877" s="36"/>
      <c r="T15877" s="36"/>
      <c r="U15877" s="36"/>
      <c r="V15877" s="36"/>
    </row>
    <row r="15878" spans="11:22" x14ac:dyDescent="0.25">
      <c r="K15878" s="36"/>
      <c r="L15878" s="37"/>
      <c r="M15878" s="37"/>
      <c r="N15878" s="37"/>
      <c r="O15878" s="37"/>
      <c r="P15878" s="36"/>
      <c r="S15878" s="36"/>
      <c r="T15878" s="36"/>
      <c r="U15878" s="36"/>
      <c r="V15878" s="36"/>
    </row>
    <row r="15879" spans="11:22" x14ac:dyDescent="0.25">
      <c r="K15879" s="36"/>
      <c r="L15879" s="37"/>
      <c r="M15879" s="37"/>
      <c r="N15879" s="37"/>
      <c r="O15879" s="37"/>
      <c r="P15879" s="36"/>
      <c r="S15879" s="36"/>
      <c r="T15879" s="36"/>
      <c r="U15879" s="36"/>
      <c r="V15879" s="36"/>
    </row>
    <row r="15880" spans="11:22" x14ac:dyDescent="0.25">
      <c r="K15880" s="36"/>
      <c r="L15880" s="37"/>
      <c r="M15880" s="37"/>
      <c r="N15880" s="37"/>
      <c r="O15880" s="37"/>
      <c r="P15880" s="36"/>
      <c r="S15880" s="36"/>
      <c r="T15880" s="36"/>
      <c r="U15880" s="36"/>
      <c r="V15880" s="36"/>
    </row>
    <row r="15881" spans="11:22" x14ac:dyDescent="0.25">
      <c r="K15881" s="36"/>
      <c r="L15881" s="37"/>
      <c r="M15881" s="37"/>
      <c r="N15881" s="37"/>
      <c r="O15881" s="37"/>
      <c r="P15881" s="36"/>
      <c r="S15881" s="36"/>
      <c r="T15881" s="36"/>
      <c r="U15881" s="36"/>
      <c r="V15881" s="36"/>
    </row>
    <row r="15882" spans="11:22" x14ac:dyDescent="0.25">
      <c r="K15882" s="36"/>
      <c r="L15882" s="37"/>
      <c r="M15882" s="37"/>
      <c r="N15882" s="37"/>
      <c r="O15882" s="37"/>
      <c r="P15882" s="36"/>
      <c r="S15882" s="36"/>
      <c r="T15882" s="36"/>
      <c r="U15882" s="36"/>
      <c r="V15882" s="36"/>
    </row>
    <row r="15883" spans="11:22" x14ac:dyDescent="0.25">
      <c r="K15883" s="36"/>
      <c r="L15883" s="37"/>
      <c r="M15883" s="37"/>
      <c r="N15883" s="37"/>
      <c r="O15883" s="37"/>
      <c r="P15883" s="36"/>
      <c r="S15883" s="36"/>
      <c r="T15883" s="36"/>
      <c r="U15883" s="36"/>
      <c r="V15883" s="36"/>
    </row>
    <row r="15884" spans="11:22" x14ac:dyDescent="0.25">
      <c r="K15884" s="36"/>
      <c r="L15884" s="37"/>
      <c r="M15884" s="37"/>
      <c r="N15884" s="37"/>
      <c r="O15884" s="37"/>
      <c r="P15884" s="36"/>
      <c r="S15884" s="36"/>
      <c r="T15884" s="36"/>
      <c r="U15884" s="36"/>
      <c r="V15884" s="36"/>
    </row>
    <row r="15885" spans="11:22" x14ac:dyDescent="0.25">
      <c r="K15885" s="36"/>
      <c r="L15885" s="37"/>
      <c r="M15885" s="37"/>
      <c r="N15885" s="37"/>
      <c r="O15885" s="37"/>
      <c r="P15885" s="36"/>
      <c r="S15885" s="36"/>
      <c r="T15885" s="36"/>
      <c r="U15885" s="36"/>
      <c r="V15885" s="36"/>
    </row>
    <row r="15886" spans="11:22" x14ac:dyDescent="0.25">
      <c r="K15886" s="36"/>
      <c r="L15886" s="37"/>
      <c r="M15886" s="37"/>
      <c r="N15886" s="37"/>
      <c r="O15886" s="37"/>
      <c r="P15886" s="36"/>
      <c r="S15886" s="36"/>
      <c r="T15886" s="36"/>
      <c r="U15886" s="36"/>
      <c r="V15886" s="36"/>
    </row>
    <row r="15887" spans="11:22" x14ac:dyDescent="0.25">
      <c r="K15887" s="36"/>
      <c r="L15887" s="37"/>
      <c r="M15887" s="37"/>
      <c r="N15887" s="37"/>
      <c r="O15887" s="37"/>
      <c r="P15887" s="36"/>
      <c r="S15887" s="36"/>
      <c r="T15887" s="36"/>
      <c r="U15887" s="36"/>
      <c r="V15887" s="36"/>
    </row>
    <row r="15888" spans="11:22" x14ac:dyDescent="0.25">
      <c r="K15888" s="36"/>
      <c r="L15888" s="37"/>
      <c r="M15888" s="37"/>
      <c r="N15888" s="37"/>
      <c r="O15888" s="37"/>
      <c r="P15888" s="36"/>
      <c r="S15888" s="36"/>
      <c r="T15888" s="36"/>
      <c r="U15888" s="36"/>
      <c r="V15888" s="36"/>
    </row>
    <row r="15889" spans="11:22" x14ac:dyDescent="0.25">
      <c r="K15889" s="36"/>
      <c r="L15889" s="37"/>
      <c r="M15889" s="37"/>
      <c r="N15889" s="37"/>
      <c r="O15889" s="37"/>
      <c r="P15889" s="36"/>
      <c r="S15889" s="36"/>
      <c r="T15889" s="36"/>
      <c r="U15889" s="36"/>
      <c r="V15889" s="36"/>
    </row>
    <row r="15890" spans="11:22" x14ac:dyDescent="0.25">
      <c r="K15890" s="36"/>
      <c r="L15890" s="37"/>
      <c r="M15890" s="37"/>
      <c r="N15890" s="37"/>
      <c r="O15890" s="37"/>
      <c r="P15890" s="36"/>
      <c r="S15890" s="36"/>
      <c r="T15890" s="36"/>
      <c r="U15890" s="36"/>
      <c r="V15890" s="36"/>
    </row>
    <row r="15891" spans="11:22" x14ac:dyDescent="0.25">
      <c r="K15891" s="36"/>
      <c r="L15891" s="37"/>
      <c r="M15891" s="37"/>
      <c r="N15891" s="37"/>
      <c r="O15891" s="37"/>
      <c r="P15891" s="36"/>
      <c r="S15891" s="36"/>
      <c r="T15891" s="36"/>
      <c r="U15891" s="36"/>
      <c r="V15891" s="36"/>
    </row>
    <row r="15892" spans="11:22" x14ac:dyDescent="0.25">
      <c r="K15892" s="36"/>
      <c r="L15892" s="37"/>
      <c r="M15892" s="37"/>
      <c r="N15892" s="37"/>
      <c r="O15892" s="37"/>
      <c r="P15892" s="36"/>
      <c r="S15892" s="36"/>
      <c r="T15892" s="36"/>
      <c r="U15892" s="36"/>
      <c r="V15892" s="36"/>
    </row>
    <row r="15893" spans="11:22" x14ac:dyDescent="0.25">
      <c r="K15893" s="36"/>
      <c r="L15893" s="37"/>
      <c r="M15893" s="37"/>
      <c r="N15893" s="37"/>
      <c r="O15893" s="37"/>
      <c r="P15893" s="36"/>
      <c r="S15893" s="36"/>
      <c r="T15893" s="36"/>
      <c r="U15893" s="36"/>
      <c r="V15893" s="36"/>
    </row>
    <row r="15894" spans="11:22" x14ac:dyDescent="0.25">
      <c r="K15894" s="36"/>
      <c r="L15894" s="37"/>
      <c r="M15894" s="37"/>
      <c r="N15894" s="37"/>
      <c r="O15894" s="37"/>
      <c r="P15894" s="36"/>
      <c r="S15894" s="36"/>
      <c r="T15894" s="36"/>
      <c r="U15894" s="36"/>
      <c r="V15894" s="36"/>
    </row>
    <row r="15895" spans="11:22" x14ac:dyDescent="0.25">
      <c r="K15895" s="36"/>
      <c r="L15895" s="37"/>
      <c r="M15895" s="37"/>
      <c r="N15895" s="37"/>
      <c r="O15895" s="37"/>
      <c r="P15895" s="36"/>
      <c r="S15895" s="36"/>
      <c r="T15895" s="36"/>
      <c r="U15895" s="36"/>
      <c r="V15895" s="36"/>
    </row>
    <row r="15896" spans="11:22" x14ac:dyDescent="0.25">
      <c r="K15896" s="36"/>
      <c r="L15896" s="37"/>
      <c r="M15896" s="37"/>
      <c r="N15896" s="37"/>
      <c r="O15896" s="37"/>
      <c r="P15896" s="36"/>
      <c r="S15896" s="36"/>
      <c r="T15896" s="36"/>
      <c r="U15896" s="36"/>
      <c r="V15896" s="36"/>
    </row>
    <row r="15897" spans="11:22" x14ac:dyDescent="0.25">
      <c r="K15897" s="36"/>
      <c r="L15897" s="37"/>
      <c r="M15897" s="37"/>
      <c r="N15897" s="37"/>
      <c r="O15897" s="37"/>
      <c r="P15897" s="36"/>
      <c r="S15897" s="36"/>
      <c r="T15897" s="36"/>
      <c r="U15897" s="36"/>
      <c r="V15897" s="36"/>
    </row>
    <row r="15898" spans="11:22" x14ac:dyDescent="0.25">
      <c r="K15898" s="36"/>
      <c r="L15898" s="37"/>
      <c r="M15898" s="37"/>
      <c r="N15898" s="37"/>
      <c r="O15898" s="37"/>
      <c r="P15898" s="36"/>
      <c r="S15898" s="36"/>
      <c r="T15898" s="36"/>
      <c r="U15898" s="36"/>
      <c r="V15898" s="36"/>
    </row>
    <row r="15899" spans="11:22" x14ac:dyDescent="0.25">
      <c r="K15899" s="36"/>
      <c r="L15899" s="37"/>
      <c r="M15899" s="37"/>
      <c r="N15899" s="37"/>
      <c r="O15899" s="37"/>
      <c r="P15899" s="36"/>
      <c r="S15899" s="36"/>
      <c r="T15899" s="36"/>
      <c r="U15899" s="36"/>
      <c r="V15899" s="36"/>
    </row>
    <row r="15900" spans="11:22" x14ac:dyDescent="0.25">
      <c r="K15900" s="36"/>
      <c r="L15900" s="37"/>
      <c r="M15900" s="37"/>
      <c r="N15900" s="37"/>
      <c r="O15900" s="37"/>
      <c r="P15900" s="36"/>
      <c r="S15900" s="36"/>
      <c r="T15900" s="36"/>
      <c r="U15900" s="36"/>
      <c r="V15900" s="36"/>
    </row>
    <row r="15901" spans="11:22" x14ac:dyDescent="0.25">
      <c r="K15901" s="36"/>
      <c r="L15901" s="37"/>
      <c r="M15901" s="37"/>
      <c r="N15901" s="37"/>
      <c r="O15901" s="37"/>
      <c r="P15901" s="36"/>
      <c r="S15901" s="36"/>
      <c r="T15901" s="36"/>
      <c r="U15901" s="36"/>
      <c r="V15901" s="36"/>
    </row>
    <row r="15902" spans="11:22" x14ac:dyDescent="0.25">
      <c r="K15902" s="36"/>
      <c r="L15902" s="37"/>
      <c r="M15902" s="37"/>
      <c r="N15902" s="37"/>
      <c r="O15902" s="37"/>
      <c r="P15902" s="36"/>
      <c r="S15902" s="36"/>
      <c r="T15902" s="36"/>
      <c r="U15902" s="36"/>
      <c r="V15902" s="36"/>
    </row>
    <row r="15903" spans="11:22" x14ac:dyDescent="0.25">
      <c r="K15903" s="36"/>
      <c r="L15903" s="37"/>
      <c r="M15903" s="37"/>
      <c r="N15903" s="37"/>
      <c r="O15903" s="37"/>
      <c r="P15903" s="36"/>
      <c r="S15903" s="36"/>
      <c r="T15903" s="36"/>
      <c r="U15903" s="36"/>
      <c r="V15903" s="36"/>
    </row>
    <row r="15904" spans="11:22" x14ac:dyDescent="0.25">
      <c r="K15904" s="36"/>
      <c r="L15904" s="37"/>
      <c r="M15904" s="37"/>
      <c r="N15904" s="37"/>
      <c r="O15904" s="37"/>
      <c r="P15904" s="36"/>
      <c r="S15904" s="36"/>
      <c r="T15904" s="36"/>
      <c r="U15904" s="36"/>
      <c r="V15904" s="36"/>
    </row>
    <row r="15905" spans="11:22" x14ac:dyDescent="0.25">
      <c r="K15905" s="36"/>
      <c r="L15905" s="37"/>
      <c r="M15905" s="37"/>
      <c r="N15905" s="37"/>
      <c r="O15905" s="37"/>
      <c r="P15905" s="36"/>
      <c r="S15905" s="36"/>
      <c r="T15905" s="36"/>
      <c r="U15905" s="36"/>
      <c r="V15905" s="36"/>
    </row>
    <row r="15906" spans="11:22" x14ac:dyDescent="0.25">
      <c r="K15906" s="36"/>
      <c r="L15906" s="37"/>
      <c r="M15906" s="37"/>
      <c r="N15906" s="37"/>
      <c r="O15906" s="37"/>
      <c r="P15906" s="36"/>
      <c r="S15906" s="36"/>
      <c r="T15906" s="36"/>
      <c r="U15906" s="36"/>
      <c r="V15906" s="36"/>
    </row>
    <row r="15907" spans="11:22" x14ac:dyDescent="0.25">
      <c r="K15907" s="36"/>
      <c r="L15907" s="37"/>
      <c r="M15907" s="37"/>
      <c r="N15907" s="37"/>
      <c r="O15907" s="37"/>
      <c r="P15907" s="36"/>
      <c r="S15907" s="36"/>
      <c r="T15907" s="36"/>
      <c r="U15907" s="36"/>
      <c r="V15907" s="36"/>
    </row>
    <row r="15908" spans="11:22" x14ac:dyDescent="0.25">
      <c r="K15908" s="36"/>
      <c r="L15908" s="37"/>
      <c r="M15908" s="37"/>
      <c r="N15908" s="37"/>
      <c r="O15908" s="37"/>
      <c r="P15908" s="36"/>
      <c r="S15908" s="36"/>
      <c r="T15908" s="36"/>
      <c r="U15908" s="36"/>
      <c r="V15908" s="36"/>
    </row>
    <row r="15909" spans="11:22" x14ac:dyDescent="0.25">
      <c r="K15909" s="36"/>
      <c r="L15909" s="37"/>
      <c r="M15909" s="37"/>
      <c r="N15909" s="37"/>
      <c r="O15909" s="37"/>
      <c r="P15909" s="36"/>
      <c r="S15909" s="36"/>
      <c r="T15909" s="36"/>
      <c r="U15909" s="36"/>
      <c r="V15909" s="36"/>
    </row>
    <row r="15910" spans="11:22" x14ac:dyDescent="0.25">
      <c r="K15910" s="36"/>
      <c r="L15910" s="37"/>
      <c r="M15910" s="37"/>
      <c r="N15910" s="37"/>
      <c r="O15910" s="37"/>
      <c r="P15910" s="36"/>
      <c r="S15910" s="36"/>
      <c r="T15910" s="36"/>
      <c r="U15910" s="36"/>
      <c r="V15910" s="36"/>
    </row>
    <row r="15911" spans="11:22" x14ac:dyDescent="0.25">
      <c r="K15911" s="36"/>
      <c r="L15911" s="37"/>
      <c r="M15911" s="37"/>
      <c r="N15911" s="37"/>
      <c r="O15911" s="37"/>
      <c r="P15911" s="36"/>
      <c r="S15911" s="36"/>
      <c r="T15911" s="36"/>
      <c r="U15911" s="36"/>
      <c r="V15911" s="36"/>
    </row>
    <row r="15912" spans="11:22" x14ac:dyDescent="0.25">
      <c r="K15912" s="36"/>
      <c r="L15912" s="37"/>
      <c r="M15912" s="37"/>
      <c r="N15912" s="37"/>
      <c r="O15912" s="37"/>
      <c r="P15912" s="36"/>
      <c r="S15912" s="36"/>
      <c r="T15912" s="36"/>
      <c r="U15912" s="36"/>
      <c r="V15912" s="36"/>
    </row>
    <row r="15913" spans="11:22" x14ac:dyDescent="0.25">
      <c r="K15913" s="36"/>
      <c r="L15913" s="37"/>
      <c r="M15913" s="37"/>
      <c r="N15913" s="37"/>
      <c r="O15913" s="37"/>
      <c r="P15913" s="36"/>
      <c r="S15913" s="36"/>
      <c r="T15913" s="36"/>
      <c r="U15913" s="36"/>
      <c r="V15913" s="36"/>
    </row>
    <row r="15914" spans="11:22" x14ac:dyDescent="0.25">
      <c r="K15914" s="36"/>
      <c r="L15914" s="37"/>
      <c r="M15914" s="37"/>
      <c r="N15914" s="37"/>
      <c r="O15914" s="37"/>
      <c r="P15914" s="36"/>
      <c r="S15914" s="36"/>
      <c r="T15914" s="36"/>
      <c r="U15914" s="36"/>
      <c r="V15914" s="36"/>
    </row>
    <row r="15915" spans="11:22" x14ac:dyDescent="0.25">
      <c r="K15915" s="36"/>
      <c r="L15915" s="37"/>
      <c r="M15915" s="37"/>
      <c r="N15915" s="37"/>
      <c r="O15915" s="37"/>
      <c r="P15915" s="36"/>
      <c r="S15915" s="36"/>
      <c r="T15915" s="36"/>
      <c r="U15915" s="36"/>
      <c r="V15915" s="36"/>
    </row>
    <row r="15916" spans="11:22" x14ac:dyDescent="0.25">
      <c r="K15916" s="36"/>
      <c r="L15916" s="37"/>
      <c r="M15916" s="37"/>
      <c r="N15916" s="37"/>
      <c r="O15916" s="37"/>
      <c r="P15916" s="36"/>
      <c r="S15916" s="36"/>
      <c r="T15916" s="36"/>
      <c r="U15916" s="36"/>
      <c r="V15916" s="36"/>
    </row>
    <row r="15917" spans="11:22" x14ac:dyDescent="0.25">
      <c r="K15917" s="36"/>
      <c r="L15917" s="37"/>
      <c r="M15917" s="37"/>
      <c r="N15917" s="37"/>
      <c r="O15917" s="37"/>
      <c r="P15917" s="36"/>
      <c r="S15917" s="36"/>
      <c r="T15917" s="36"/>
      <c r="U15917" s="36"/>
      <c r="V15917" s="36"/>
    </row>
    <row r="15918" spans="11:22" x14ac:dyDescent="0.25">
      <c r="K15918" s="36"/>
      <c r="L15918" s="37"/>
      <c r="M15918" s="37"/>
      <c r="N15918" s="37"/>
      <c r="O15918" s="37"/>
      <c r="P15918" s="36"/>
      <c r="S15918" s="36"/>
      <c r="T15918" s="36"/>
      <c r="U15918" s="36"/>
      <c r="V15918" s="36"/>
    </row>
    <row r="15919" spans="11:22" x14ac:dyDescent="0.25">
      <c r="K15919" s="36"/>
      <c r="L15919" s="37"/>
      <c r="M15919" s="37"/>
      <c r="N15919" s="37"/>
      <c r="O15919" s="37"/>
      <c r="P15919" s="36"/>
      <c r="S15919" s="36"/>
      <c r="T15919" s="36"/>
      <c r="U15919" s="36"/>
      <c r="V15919" s="36"/>
    </row>
    <row r="15920" spans="11:22" x14ac:dyDescent="0.25">
      <c r="K15920" s="36"/>
      <c r="L15920" s="37"/>
      <c r="M15920" s="37"/>
      <c r="N15920" s="37"/>
      <c r="O15920" s="37"/>
      <c r="P15920" s="36"/>
      <c r="S15920" s="36"/>
      <c r="T15920" s="36"/>
      <c r="U15920" s="36"/>
      <c r="V15920" s="36"/>
    </row>
    <row r="15921" spans="11:22" x14ac:dyDescent="0.25">
      <c r="K15921" s="36"/>
      <c r="L15921" s="37"/>
      <c r="M15921" s="37"/>
      <c r="N15921" s="37"/>
      <c r="O15921" s="37"/>
      <c r="P15921" s="36"/>
      <c r="S15921" s="36"/>
      <c r="T15921" s="36"/>
      <c r="U15921" s="36"/>
      <c r="V15921" s="36"/>
    </row>
    <row r="15922" spans="11:22" x14ac:dyDescent="0.25">
      <c r="K15922" s="36"/>
      <c r="L15922" s="37"/>
      <c r="M15922" s="37"/>
      <c r="N15922" s="37"/>
      <c r="O15922" s="37"/>
      <c r="P15922" s="36"/>
      <c r="S15922" s="36"/>
      <c r="T15922" s="36"/>
      <c r="U15922" s="36"/>
      <c r="V15922" s="36"/>
    </row>
    <row r="15923" spans="11:22" x14ac:dyDescent="0.25">
      <c r="K15923" s="36"/>
      <c r="L15923" s="37"/>
      <c r="M15923" s="37"/>
      <c r="N15923" s="37"/>
      <c r="O15923" s="37"/>
      <c r="P15923" s="36"/>
      <c r="S15923" s="36"/>
      <c r="T15923" s="36"/>
      <c r="U15923" s="36"/>
      <c r="V15923" s="36"/>
    </row>
    <row r="15924" spans="11:22" x14ac:dyDescent="0.25">
      <c r="K15924" s="36"/>
      <c r="L15924" s="37"/>
      <c r="M15924" s="37"/>
      <c r="N15924" s="37"/>
      <c r="O15924" s="37"/>
      <c r="P15924" s="36"/>
      <c r="S15924" s="36"/>
      <c r="T15924" s="36"/>
      <c r="U15924" s="36"/>
      <c r="V15924" s="36"/>
    </row>
    <row r="15925" spans="11:22" x14ac:dyDescent="0.25">
      <c r="K15925" s="36"/>
      <c r="L15925" s="37"/>
      <c r="M15925" s="37"/>
      <c r="N15925" s="37"/>
      <c r="O15925" s="37"/>
      <c r="P15925" s="36"/>
      <c r="S15925" s="36"/>
      <c r="T15925" s="36"/>
      <c r="U15925" s="36"/>
      <c r="V15925" s="36"/>
    </row>
    <row r="15926" spans="11:22" x14ac:dyDescent="0.25">
      <c r="K15926" s="36"/>
      <c r="L15926" s="37"/>
      <c r="M15926" s="37"/>
      <c r="N15926" s="37"/>
      <c r="O15926" s="37"/>
      <c r="P15926" s="36"/>
      <c r="S15926" s="36"/>
      <c r="T15926" s="36"/>
      <c r="U15926" s="36"/>
      <c r="V15926" s="36"/>
    </row>
    <row r="15927" spans="11:22" x14ac:dyDescent="0.25">
      <c r="K15927" s="36"/>
      <c r="L15927" s="37"/>
      <c r="M15927" s="37"/>
      <c r="N15927" s="37"/>
      <c r="O15927" s="37"/>
      <c r="P15927" s="36"/>
      <c r="S15927" s="36"/>
      <c r="T15927" s="36"/>
      <c r="U15927" s="36"/>
      <c r="V15927" s="36"/>
    </row>
    <row r="15928" spans="11:22" x14ac:dyDescent="0.25">
      <c r="K15928" s="36"/>
      <c r="L15928" s="37"/>
      <c r="M15928" s="37"/>
      <c r="N15928" s="37"/>
      <c r="O15928" s="37"/>
      <c r="P15928" s="36"/>
      <c r="S15928" s="36"/>
      <c r="T15928" s="36"/>
      <c r="U15928" s="36"/>
      <c r="V15928" s="36"/>
    </row>
    <row r="15929" spans="11:22" x14ac:dyDescent="0.25">
      <c r="K15929" s="36"/>
      <c r="L15929" s="37"/>
      <c r="M15929" s="37"/>
      <c r="N15929" s="37"/>
      <c r="O15929" s="37"/>
      <c r="P15929" s="36"/>
      <c r="S15929" s="36"/>
      <c r="T15929" s="36"/>
      <c r="U15929" s="36"/>
      <c r="V15929" s="36"/>
    </row>
    <row r="15930" spans="11:22" x14ac:dyDescent="0.25">
      <c r="K15930" s="36"/>
      <c r="L15930" s="37"/>
      <c r="M15930" s="37"/>
      <c r="N15930" s="37"/>
      <c r="O15930" s="37"/>
      <c r="P15930" s="36"/>
      <c r="S15930" s="36"/>
      <c r="T15930" s="36"/>
      <c r="U15930" s="36"/>
      <c r="V15930" s="36"/>
    </row>
    <row r="15931" spans="11:22" x14ac:dyDescent="0.25">
      <c r="K15931" s="36"/>
      <c r="L15931" s="37"/>
      <c r="M15931" s="37"/>
      <c r="N15931" s="37"/>
      <c r="O15931" s="37"/>
      <c r="P15931" s="36"/>
      <c r="S15931" s="36"/>
      <c r="T15931" s="36"/>
      <c r="U15931" s="36"/>
      <c r="V15931" s="36"/>
    </row>
    <row r="15932" spans="11:22" x14ac:dyDescent="0.25">
      <c r="K15932" s="36"/>
      <c r="L15932" s="37"/>
      <c r="M15932" s="37"/>
      <c r="N15932" s="37"/>
      <c r="O15932" s="37"/>
      <c r="P15932" s="36"/>
      <c r="S15932" s="36"/>
      <c r="T15932" s="36"/>
      <c r="U15932" s="36"/>
      <c r="V15932" s="36"/>
    </row>
    <row r="15933" spans="11:22" x14ac:dyDescent="0.25">
      <c r="K15933" s="36"/>
      <c r="L15933" s="37"/>
      <c r="M15933" s="37"/>
      <c r="N15933" s="37"/>
      <c r="O15933" s="37"/>
      <c r="P15933" s="36"/>
      <c r="S15933" s="36"/>
      <c r="T15933" s="36"/>
      <c r="U15933" s="36"/>
      <c r="V15933" s="36"/>
    </row>
    <row r="15934" spans="11:22" x14ac:dyDescent="0.25">
      <c r="K15934" s="36"/>
      <c r="L15934" s="37"/>
      <c r="M15934" s="37"/>
      <c r="N15934" s="37"/>
      <c r="O15934" s="37"/>
      <c r="P15934" s="36"/>
      <c r="S15934" s="36"/>
      <c r="T15934" s="36"/>
      <c r="U15934" s="36"/>
      <c r="V15934" s="36"/>
    </row>
    <row r="15935" spans="11:22" x14ac:dyDescent="0.25">
      <c r="K15935" s="36"/>
      <c r="L15935" s="37"/>
      <c r="M15935" s="37"/>
      <c r="N15935" s="37"/>
      <c r="O15935" s="37"/>
      <c r="P15935" s="36"/>
      <c r="S15935" s="36"/>
      <c r="T15935" s="36"/>
      <c r="U15935" s="36"/>
      <c r="V15935" s="36"/>
    </row>
    <row r="15936" spans="11:22" x14ac:dyDescent="0.25">
      <c r="K15936" s="36"/>
      <c r="L15936" s="37"/>
      <c r="M15936" s="37"/>
      <c r="N15936" s="37"/>
      <c r="O15936" s="37"/>
      <c r="P15936" s="36"/>
      <c r="S15936" s="36"/>
      <c r="T15936" s="36"/>
      <c r="U15936" s="36"/>
      <c r="V15936" s="36"/>
    </row>
    <row r="15937" spans="11:22" x14ac:dyDescent="0.25">
      <c r="K15937" s="36"/>
      <c r="L15937" s="37"/>
      <c r="M15937" s="37"/>
      <c r="N15937" s="37"/>
      <c r="O15937" s="37"/>
      <c r="P15937" s="36"/>
      <c r="S15937" s="36"/>
      <c r="T15937" s="36"/>
      <c r="U15937" s="36"/>
      <c r="V15937" s="36"/>
    </row>
    <row r="15938" spans="11:22" x14ac:dyDescent="0.25">
      <c r="K15938" s="36"/>
      <c r="L15938" s="37"/>
      <c r="M15938" s="37"/>
      <c r="N15938" s="37"/>
      <c r="O15938" s="37"/>
      <c r="P15938" s="36"/>
      <c r="S15938" s="36"/>
      <c r="T15938" s="36"/>
      <c r="U15938" s="36"/>
      <c r="V15938" s="36"/>
    </row>
    <row r="15939" spans="11:22" x14ac:dyDescent="0.25">
      <c r="K15939" s="36"/>
      <c r="L15939" s="37"/>
      <c r="M15939" s="37"/>
      <c r="N15939" s="37"/>
      <c r="O15939" s="37"/>
      <c r="P15939" s="36"/>
      <c r="S15939" s="36"/>
      <c r="T15939" s="36"/>
      <c r="U15939" s="36"/>
      <c r="V15939" s="36"/>
    </row>
    <row r="15940" spans="11:22" x14ac:dyDescent="0.25">
      <c r="K15940" s="36"/>
      <c r="L15940" s="37"/>
      <c r="M15940" s="37"/>
      <c r="N15940" s="37"/>
      <c r="O15940" s="37"/>
      <c r="P15940" s="36"/>
      <c r="S15940" s="36"/>
      <c r="T15940" s="36"/>
      <c r="U15940" s="36"/>
      <c r="V15940" s="36"/>
    </row>
    <row r="15941" spans="11:22" x14ac:dyDescent="0.25">
      <c r="K15941" s="36"/>
      <c r="L15941" s="37"/>
      <c r="M15941" s="37"/>
      <c r="N15941" s="37"/>
      <c r="O15941" s="37"/>
      <c r="P15941" s="36"/>
      <c r="S15941" s="36"/>
      <c r="T15941" s="36"/>
      <c r="U15941" s="36"/>
      <c r="V15941" s="36"/>
    </row>
    <row r="15942" spans="11:22" x14ac:dyDescent="0.25">
      <c r="K15942" s="36"/>
      <c r="L15942" s="37"/>
      <c r="M15942" s="37"/>
      <c r="N15942" s="37"/>
      <c r="O15942" s="37"/>
      <c r="P15942" s="36"/>
      <c r="S15942" s="36"/>
      <c r="T15942" s="36"/>
      <c r="U15942" s="36"/>
      <c r="V15942" s="36"/>
    </row>
    <row r="15943" spans="11:22" x14ac:dyDescent="0.25">
      <c r="K15943" s="36"/>
      <c r="L15943" s="37"/>
      <c r="M15943" s="37"/>
      <c r="N15943" s="37"/>
      <c r="O15943" s="37"/>
      <c r="P15943" s="36"/>
      <c r="S15943" s="36"/>
      <c r="T15943" s="36"/>
      <c r="U15943" s="36"/>
      <c r="V15943" s="36"/>
    </row>
    <row r="15944" spans="11:22" x14ac:dyDescent="0.25">
      <c r="K15944" s="36"/>
      <c r="L15944" s="37"/>
      <c r="M15944" s="37"/>
      <c r="N15944" s="37"/>
      <c r="O15944" s="37"/>
      <c r="P15944" s="36"/>
      <c r="S15944" s="36"/>
      <c r="T15944" s="36"/>
      <c r="U15944" s="36"/>
      <c r="V15944" s="36"/>
    </row>
    <row r="15945" spans="11:22" x14ac:dyDescent="0.25">
      <c r="K15945" s="36"/>
      <c r="L15945" s="37"/>
      <c r="M15945" s="37"/>
      <c r="N15945" s="37"/>
      <c r="O15945" s="37"/>
      <c r="P15945" s="36"/>
      <c r="S15945" s="36"/>
      <c r="T15945" s="36"/>
      <c r="U15945" s="36"/>
      <c r="V15945" s="36"/>
    </row>
    <row r="15946" spans="11:22" x14ac:dyDescent="0.25">
      <c r="K15946" s="36"/>
      <c r="L15946" s="37"/>
      <c r="M15946" s="37"/>
      <c r="N15946" s="37"/>
      <c r="O15946" s="37"/>
      <c r="P15946" s="36"/>
      <c r="S15946" s="36"/>
      <c r="T15946" s="36"/>
      <c r="U15946" s="36"/>
      <c r="V15946" s="36"/>
    </row>
    <row r="15947" spans="11:22" x14ac:dyDescent="0.25">
      <c r="K15947" s="36"/>
      <c r="L15947" s="37"/>
      <c r="M15947" s="37"/>
      <c r="N15947" s="37"/>
      <c r="O15947" s="37"/>
      <c r="P15947" s="36"/>
      <c r="S15947" s="36"/>
      <c r="T15947" s="36"/>
      <c r="U15947" s="36"/>
      <c r="V15947" s="36"/>
    </row>
    <row r="15948" spans="11:22" x14ac:dyDescent="0.25">
      <c r="K15948" s="36"/>
      <c r="L15948" s="37"/>
      <c r="M15948" s="37"/>
      <c r="N15948" s="37"/>
      <c r="O15948" s="37"/>
      <c r="P15948" s="36"/>
      <c r="S15948" s="36"/>
      <c r="T15948" s="36"/>
      <c r="U15948" s="36"/>
      <c r="V15948" s="36"/>
    </row>
    <row r="15949" spans="11:22" x14ac:dyDescent="0.25">
      <c r="K15949" s="36"/>
      <c r="L15949" s="37"/>
      <c r="M15949" s="37"/>
      <c r="N15949" s="37"/>
      <c r="O15949" s="37"/>
      <c r="P15949" s="36"/>
      <c r="S15949" s="36"/>
      <c r="T15949" s="36"/>
      <c r="U15949" s="36"/>
      <c r="V15949" s="36"/>
    </row>
    <row r="15950" spans="11:22" x14ac:dyDescent="0.25">
      <c r="K15950" s="36"/>
      <c r="L15950" s="37"/>
      <c r="M15950" s="37"/>
      <c r="N15950" s="37"/>
      <c r="O15950" s="37"/>
      <c r="P15950" s="36"/>
      <c r="S15950" s="36"/>
      <c r="T15950" s="36"/>
      <c r="U15950" s="36"/>
      <c r="V15950" s="36"/>
    </row>
    <row r="15951" spans="11:22" x14ac:dyDescent="0.25">
      <c r="K15951" s="36"/>
      <c r="L15951" s="37"/>
      <c r="M15951" s="37"/>
      <c r="N15951" s="37"/>
      <c r="O15951" s="37"/>
      <c r="P15951" s="36"/>
      <c r="S15951" s="36"/>
      <c r="T15951" s="36"/>
      <c r="U15951" s="36"/>
      <c r="V15951" s="36"/>
    </row>
    <row r="15952" spans="11:22" x14ac:dyDescent="0.25">
      <c r="K15952" s="36"/>
      <c r="L15952" s="37"/>
      <c r="M15952" s="37"/>
      <c r="N15952" s="37"/>
      <c r="O15952" s="37"/>
      <c r="P15952" s="36"/>
      <c r="S15952" s="36"/>
      <c r="T15952" s="36"/>
      <c r="U15952" s="36"/>
      <c r="V15952" s="36"/>
    </row>
    <row r="15953" spans="11:22" x14ac:dyDescent="0.25">
      <c r="K15953" s="36"/>
      <c r="L15953" s="37"/>
      <c r="M15953" s="37"/>
      <c r="N15953" s="37"/>
      <c r="O15953" s="37"/>
      <c r="P15953" s="36"/>
      <c r="S15953" s="36"/>
      <c r="T15953" s="36"/>
      <c r="U15953" s="36"/>
      <c r="V15953" s="36"/>
    </row>
    <row r="15954" spans="11:22" x14ac:dyDescent="0.25">
      <c r="K15954" s="36"/>
      <c r="L15954" s="37"/>
      <c r="M15954" s="37"/>
      <c r="N15954" s="37"/>
      <c r="O15954" s="37"/>
      <c r="P15954" s="36"/>
      <c r="S15954" s="36"/>
      <c r="T15954" s="36"/>
      <c r="U15954" s="36"/>
      <c r="V15954" s="36"/>
    </row>
    <row r="15955" spans="11:22" x14ac:dyDescent="0.25">
      <c r="K15955" s="36"/>
      <c r="L15955" s="37"/>
      <c r="M15955" s="37"/>
      <c r="N15955" s="37"/>
      <c r="O15955" s="37"/>
      <c r="P15955" s="36"/>
      <c r="S15955" s="36"/>
      <c r="T15955" s="36"/>
      <c r="U15955" s="36"/>
      <c r="V15955" s="36"/>
    </row>
    <row r="15956" spans="11:22" x14ac:dyDescent="0.25">
      <c r="K15956" s="36"/>
      <c r="L15956" s="37"/>
      <c r="M15956" s="37"/>
      <c r="N15956" s="37"/>
      <c r="O15956" s="37"/>
      <c r="P15956" s="36"/>
      <c r="S15956" s="36"/>
      <c r="T15956" s="36"/>
      <c r="U15956" s="36"/>
      <c r="V15956" s="36"/>
    </row>
    <row r="15957" spans="11:22" x14ac:dyDescent="0.25">
      <c r="K15957" s="36"/>
      <c r="L15957" s="37"/>
      <c r="M15957" s="37"/>
      <c r="N15957" s="37"/>
      <c r="O15957" s="37"/>
      <c r="P15957" s="36"/>
      <c r="S15957" s="36"/>
      <c r="T15957" s="36"/>
      <c r="U15957" s="36"/>
      <c r="V15957" s="36"/>
    </row>
    <row r="15958" spans="11:22" x14ac:dyDescent="0.25">
      <c r="K15958" s="36"/>
      <c r="L15958" s="37"/>
      <c r="M15958" s="37"/>
      <c r="N15958" s="37"/>
      <c r="O15958" s="37"/>
      <c r="P15958" s="36"/>
      <c r="S15958" s="36"/>
      <c r="T15958" s="36"/>
      <c r="U15958" s="36"/>
      <c r="V15958" s="36"/>
    </row>
    <row r="15959" spans="11:22" x14ac:dyDescent="0.25">
      <c r="K15959" s="36"/>
      <c r="L15959" s="37"/>
      <c r="M15959" s="37"/>
      <c r="N15959" s="37"/>
      <c r="O15959" s="37"/>
      <c r="P15959" s="36"/>
      <c r="S15959" s="36"/>
      <c r="T15959" s="36"/>
      <c r="U15959" s="36"/>
      <c r="V15959" s="36"/>
    </row>
    <row r="15960" spans="11:22" x14ac:dyDescent="0.25">
      <c r="K15960" s="36"/>
      <c r="L15960" s="37"/>
      <c r="M15960" s="37"/>
      <c r="N15960" s="37"/>
      <c r="O15960" s="37"/>
      <c r="P15960" s="36"/>
      <c r="S15960" s="36"/>
      <c r="T15960" s="36"/>
      <c r="U15960" s="36"/>
      <c r="V15960" s="36"/>
    </row>
    <row r="15961" spans="11:22" x14ac:dyDescent="0.25">
      <c r="K15961" s="36"/>
      <c r="L15961" s="37"/>
      <c r="M15961" s="37"/>
      <c r="N15961" s="37"/>
      <c r="O15961" s="37"/>
      <c r="P15961" s="36"/>
      <c r="S15961" s="36"/>
      <c r="T15961" s="36"/>
      <c r="U15961" s="36"/>
      <c r="V15961" s="36"/>
    </row>
    <row r="15962" spans="11:22" x14ac:dyDescent="0.25">
      <c r="K15962" s="36"/>
      <c r="L15962" s="37"/>
      <c r="M15962" s="37"/>
      <c r="N15962" s="37"/>
      <c r="O15962" s="37"/>
      <c r="P15962" s="36"/>
      <c r="S15962" s="36"/>
      <c r="T15962" s="36"/>
      <c r="U15962" s="36"/>
      <c r="V15962" s="36"/>
    </row>
    <row r="15963" spans="11:22" x14ac:dyDescent="0.25">
      <c r="K15963" s="36"/>
      <c r="L15963" s="37"/>
      <c r="M15963" s="37"/>
      <c r="N15963" s="37"/>
      <c r="O15963" s="37"/>
      <c r="P15963" s="36"/>
      <c r="S15963" s="36"/>
      <c r="T15963" s="36"/>
      <c r="U15963" s="36"/>
      <c r="V15963" s="36"/>
    </row>
    <row r="15964" spans="11:22" x14ac:dyDescent="0.25">
      <c r="K15964" s="36"/>
      <c r="L15964" s="37"/>
      <c r="M15964" s="37"/>
      <c r="N15964" s="37"/>
      <c r="O15964" s="37"/>
      <c r="P15964" s="36"/>
      <c r="S15964" s="36"/>
      <c r="T15964" s="36"/>
      <c r="U15964" s="36"/>
      <c r="V15964" s="36"/>
    </row>
    <row r="15965" spans="11:22" x14ac:dyDescent="0.25">
      <c r="K15965" s="36"/>
      <c r="L15965" s="37"/>
      <c r="M15965" s="37"/>
      <c r="N15965" s="37"/>
      <c r="O15965" s="37"/>
      <c r="P15965" s="36"/>
      <c r="S15965" s="36"/>
      <c r="T15965" s="36"/>
      <c r="U15965" s="36"/>
      <c r="V15965" s="36"/>
    </row>
    <row r="15966" spans="11:22" x14ac:dyDescent="0.25">
      <c r="K15966" s="36"/>
      <c r="L15966" s="37"/>
      <c r="M15966" s="37"/>
      <c r="N15966" s="37"/>
      <c r="O15966" s="37"/>
      <c r="P15966" s="36"/>
      <c r="S15966" s="36"/>
      <c r="T15966" s="36"/>
      <c r="U15966" s="36"/>
      <c r="V15966" s="36"/>
    </row>
    <row r="15967" spans="11:22" x14ac:dyDescent="0.25">
      <c r="K15967" s="36"/>
      <c r="L15967" s="37"/>
      <c r="M15967" s="37"/>
      <c r="N15967" s="37"/>
      <c r="O15967" s="37"/>
      <c r="P15967" s="36"/>
      <c r="S15967" s="36"/>
      <c r="T15967" s="36"/>
      <c r="U15967" s="36"/>
      <c r="V15967" s="36"/>
    </row>
    <row r="15968" spans="11:22" x14ac:dyDescent="0.25">
      <c r="K15968" s="36"/>
      <c r="L15968" s="37"/>
      <c r="M15968" s="37"/>
      <c r="N15968" s="37"/>
      <c r="O15968" s="37"/>
      <c r="P15968" s="36"/>
      <c r="S15968" s="36"/>
      <c r="T15968" s="36"/>
      <c r="U15968" s="36"/>
      <c r="V15968" s="36"/>
    </row>
    <row r="15969" spans="11:22" x14ac:dyDescent="0.25">
      <c r="K15969" s="36"/>
      <c r="L15969" s="37"/>
      <c r="M15969" s="37"/>
      <c r="N15969" s="37"/>
      <c r="O15969" s="37"/>
      <c r="P15969" s="36"/>
      <c r="S15969" s="36"/>
      <c r="T15969" s="36"/>
      <c r="U15969" s="36"/>
      <c r="V15969" s="36"/>
    </row>
    <row r="15970" spans="11:22" x14ac:dyDescent="0.25">
      <c r="K15970" s="36"/>
      <c r="L15970" s="37"/>
      <c r="M15970" s="37"/>
      <c r="N15970" s="37"/>
      <c r="O15970" s="37"/>
      <c r="P15970" s="36"/>
      <c r="S15970" s="36"/>
      <c r="T15970" s="36"/>
      <c r="U15970" s="36"/>
      <c r="V15970" s="36"/>
    </row>
    <row r="15971" spans="11:22" x14ac:dyDescent="0.25">
      <c r="K15971" s="36"/>
      <c r="L15971" s="37"/>
      <c r="M15971" s="37"/>
      <c r="N15971" s="37"/>
      <c r="O15971" s="37"/>
      <c r="P15971" s="36"/>
      <c r="S15971" s="36"/>
      <c r="T15971" s="36"/>
      <c r="U15971" s="36"/>
      <c r="V15971" s="36"/>
    </row>
    <row r="15972" spans="11:22" x14ac:dyDescent="0.25">
      <c r="K15972" s="36"/>
      <c r="L15972" s="37"/>
      <c r="M15972" s="37"/>
      <c r="N15972" s="37"/>
      <c r="O15972" s="37"/>
      <c r="P15972" s="36"/>
      <c r="S15972" s="36"/>
      <c r="T15972" s="36"/>
      <c r="U15972" s="36"/>
      <c r="V15972" s="36"/>
    </row>
    <row r="15973" spans="11:22" x14ac:dyDescent="0.25">
      <c r="K15973" s="36"/>
      <c r="L15973" s="37"/>
      <c r="M15973" s="37"/>
      <c r="N15973" s="37"/>
      <c r="O15973" s="37"/>
      <c r="P15973" s="36"/>
      <c r="S15973" s="36"/>
      <c r="T15973" s="36"/>
      <c r="U15973" s="36"/>
      <c r="V15973" s="36"/>
    </row>
    <row r="15974" spans="11:22" x14ac:dyDescent="0.25">
      <c r="K15974" s="36"/>
      <c r="L15974" s="37"/>
      <c r="M15974" s="37"/>
      <c r="N15974" s="37"/>
      <c r="O15974" s="37"/>
      <c r="P15974" s="36"/>
      <c r="S15974" s="36"/>
      <c r="T15974" s="36"/>
      <c r="U15974" s="36"/>
      <c r="V15974" s="36"/>
    </row>
    <row r="15975" spans="11:22" x14ac:dyDescent="0.25">
      <c r="K15975" s="36"/>
      <c r="L15975" s="37"/>
      <c r="M15975" s="37"/>
      <c r="N15975" s="37"/>
      <c r="O15975" s="37"/>
      <c r="P15975" s="36"/>
      <c r="S15975" s="36"/>
      <c r="T15975" s="36"/>
      <c r="U15975" s="36"/>
      <c r="V15975" s="36"/>
    </row>
    <row r="15976" spans="11:22" x14ac:dyDescent="0.25">
      <c r="K15976" s="36"/>
      <c r="L15976" s="37"/>
      <c r="M15976" s="37"/>
      <c r="N15976" s="37"/>
      <c r="O15976" s="37"/>
      <c r="P15976" s="36"/>
      <c r="S15976" s="36"/>
      <c r="T15976" s="36"/>
      <c r="U15976" s="36"/>
      <c r="V15976" s="36"/>
    </row>
    <row r="15977" spans="11:22" x14ac:dyDescent="0.25">
      <c r="K15977" s="36"/>
      <c r="L15977" s="37"/>
      <c r="M15977" s="37"/>
      <c r="N15977" s="37"/>
      <c r="O15977" s="37"/>
      <c r="P15977" s="36"/>
      <c r="S15977" s="36"/>
      <c r="T15977" s="36"/>
      <c r="U15977" s="36"/>
      <c r="V15977" s="36"/>
    </row>
    <row r="15978" spans="11:22" x14ac:dyDescent="0.25">
      <c r="K15978" s="36"/>
      <c r="L15978" s="37"/>
      <c r="M15978" s="37"/>
      <c r="N15978" s="37"/>
      <c r="O15978" s="37"/>
      <c r="P15978" s="36"/>
      <c r="S15978" s="36"/>
      <c r="T15978" s="36"/>
      <c r="U15978" s="36"/>
      <c r="V15978" s="36"/>
    </row>
    <row r="15979" spans="11:22" x14ac:dyDescent="0.25">
      <c r="K15979" s="36"/>
      <c r="L15979" s="37"/>
      <c r="M15979" s="37"/>
      <c r="N15979" s="37"/>
      <c r="O15979" s="37"/>
      <c r="P15979" s="36"/>
      <c r="S15979" s="36"/>
      <c r="T15979" s="36"/>
      <c r="U15979" s="36"/>
      <c r="V15979" s="36"/>
    </row>
    <row r="15980" spans="11:22" x14ac:dyDescent="0.25">
      <c r="K15980" s="36"/>
      <c r="L15980" s="37"/>
      <c r="M15980" s="37"/>
      <c r="N15980" s="37"/>
      <c r="O15980" s="37"/>
      <c r="P15980" s="36"/>
      <c r="S15980" s="36"/>
      <c r="T15980" s="36"/>
      <c r="U15980" s="36"/>
      <c r="V15980" s="36"/>
    </row>
    <row r="15981" spans="11:22" x14ac:dyDescent="0.25">
      <c r="K15981" s="36"/>
      <c r="L15981" s="37"/>
      <c r="M15981" s="37"/>
      <c r="N15981" s="37"/>
      <c r="O15981" s="37"/>
      <c r="P15981" s="36"/>
      <c r="S15981" s="36"/>
      <c r="T15981" s="36"/>
      <c r="U15981" s="36"/>
      <c r="V15981" s="36"/>
    </row>
    <row r="15982" spans="11:22" x14ac:dyDescent="0.25">
      <c r="K15982" s="36"/>
      <c r="L15982" s="37"/>
      <c r="M15982" s="37"/>
      <c r="N15982" s="37"/>
      <c r="O15982" s="37"/>
      <c r="P15982" s="36"/>
      <c r="S15982" s="36"/>
      <c r="T15982" s="36"/>
      <c r="U15982" s="36"/>
      <c r="V15982" s="36"/>
    </row>
    <row r="15983" spans="11:22" x14ac:dyDescent="0.25">
      <c r="K15983" s="36"/>
      <c r="L15983" s="37"/>
      <c r="M15983" s="37"/>
      <c r="N15983" s="37"/>
      <c r="O15983" s="37"/>
      <c r="P15983" s="36"/>
      <c r="S15983" s="36"/>
      <c r="T15983" s="36"/>
      <c r="U15983" s="36"/>
      <c r="V15983" s="36"/>
    </row>
    <row r="15984" spans="11:22" x14ac:dyDescent="0.25">
      <c r="K15984" s="36"/>
      <c r="L15984" s="37"/>
      <c r="M15984" s="37"/>
      <c r="N15984" s="37"/>
      <c r="O15984" s="37"/>
      <c r="P15984" s="36"/>
      <c r="S15984" s="36"/>
      <c r="T15984" s="36"/>
      <c r="U15984" s="36"/>
      <c r="V15984" s="36"/>
    </row>
    <row r="15985" spans="11:22" x14ac:dyDescent="0.25">
      <c r="K15985" s="36"/>
      <c r="L15985" s="37"/>
      <c r="M15985" s="37"/>
      <c r="N15985" s="37"/>
      <c r="O15985" s="37"/>
      <c r="P15985" s="36"/>
      <c r="S15985" s="36"/>
      <c r="T15985" s="36"/>
      <c r="U15985" s="36"/>
      <c r="V15985" s="36"/>
    </row>
    <row r="15986" spans="11:22" x14ac:dyDescent="0.25">
      <c r="K15986" s="36"/>
      <c r="L15986" s="37"/>
      <c r="M15986" s="37"/>
      <c r="N15986" s="37"/>
      <c r="O15986" s="37"/>
      <c r="P15986" s="36"/>
      <c r="S15986" s="36"/>
      <c r="T15986" s="36"/>
      <c r="U15986" s="36"/>
      <c r="V15986" s="36"/>
    </row>
    <row r="15987" spans="11:22" x14ac:dyDescent="0.25">
      <c r="K15987" s="36"/>
      <c r="L15987" s="37"/>
      <c r="M15987" s="37"/>
      <c r="N15987" s="37"/>
      <c r="O15987" s="37"/>
      <c r="P15987" s="36"/>
      <c r="S15987" s="36"/>
      <c r="T15987" s="36"/>
      <c r="U15987" s="36"/>
      <c r="V15987" s="36"/>
    </row>
    <row r="15988" spans="11:22" x14ac:dyDescent="0.25">
      <c r="K15988" s="36"/>
      <c r="L15988" s="37"/>
      <c r="M15988" s="37"/>
      <c r="N15988" s="37"/>
      <c r="O15988" s="37"/>
      <c r="P15988" s="36"/>
      <c r="S15988" s="36"/>
      <c r="T15988" s="36"/>
      <c r="U15988" s="36"/>
      <c r="V15988" s="36"/>
    </row>
    <row r="15989" spans="11:22" x14ac:dyDescent="0.25">
      <c r="K15989" s="36"/>
      <c r="L15989" s="37"/>
      <c r="M15989" s="37"/>
      <c r="N15989" s="37"/>
      <c r="O15989" s="37"/>
      <c r="P15989" s="36"/>
      <c r="S15989" s="36"/>
      <c r="T15989" s="36"/>
      <c r="U15989" s="36"/>
      <c r="V15989" s="36"/>
    </row>
    <row r="15990" spans="11:22" x14ac:dyDescent="0.25">
      <c r="K15990" s="36"/>
      <c r="L15990" s="37"/>
      <c r="M15990" s="37"/>
      <c r="N15990" s="37"/>
      <c r="O15990" s="37"/>
      <c r="P15990" s="36"/>
      <c r="S15990" s="36"/>
      <c r="T15990" s="36"/>
      <c r="U15990" s="36"/>
      <c r="V15990" s="36"/>
    </row>
    <row r="15991" spans="11:22" x14ac:dyDescent="0.25">
      <c r="K15991" s="36"/>
      <c r="L15991" s="37"/>
      <c r="M15991" s="37"/>
      <c r="N15991" s="37"/>
      <c r="O15991" s="37"/>
      <c r="P15991" s="36"/>
      <c r="S15991" s="36"/>
      <c r="T15991" s="36"/>
      <c r="U15991" s="36"/>
      <c r="V15991" s="36"/>
    </row>
    <row r="15992" spans="11:22" x14ac:dyDescent="0.25">
      <c r="K15992" s="36"/>
      <c r="L15992" s="37"/>
      <c r="M15992" s="37"/>
      <c r="N15992" s="37"/>
      <c r="O15992" s="37"/>
      <c r="P15992" s="36"/>
      <c r="S15992" s="36"/>
      <c r="T15992" s="36"/>
      <c r="U15992" s="36"/>
      <c r="V15992" s="36"/>
    </row>
    <row r="15993" spans="11:22" x14ac:dyDescent="0.25">
      <c r="K15993" s="36"/>
      <c r="L15993" s="37"/>
      <c r="M15993" s="37"/>
      <c r="N15993" s="37"/>
      <c r="O15993" s="37"/>
      <c r="P15993" s="36"/>
      <c r="S15993" s="36"/>
      <c r="T15993" s="36"/>
      <c r="U15993" s="36"/>
      <c r="V15993" s="36"/>
    </row>
    <row r="15994" spans="11:22" x14ac:dyDescent="0.25">
      <c r="K15994" s="36"/>
      <c r="L15994" s="37"/>
      <c r="M15994" s="37"/>
      <c r="N15994" s="37"/>
      <c r="O15994" s="37"/>
      <c r="P15994" s="36"/>
      <c r="S15994" s="36"/>
      <c r="T15994" s="36"/>
      <c r="U15994" s="36"/>
      <c r="V15994" s="36"/>
    </row>
    <row r="15995" spans="11:22" x14ac:dyDescent="0.25">
      <c r="K15995" s="36"/>
      <c r="L15995" s="37"/>
      <c r="M15995" s="37"/>
      <c r="N15995" s="37"/>
      <c r="O15995" s="37"/>
      <c r="P15995" s="36"/>
      <c r="S15995" s="36"/>
      <c r="T15995" s="36"/>
      <c r="U15995" s="36"/>
      <c r="V15995" s="36"/>
    </row>
    <row r="15996" spans="11:22" x14ac:dyDescent="0.25">
      <c r="K15996" s="36"/>
      <c r="L15996" s="37"/>
      <c r="M15996" s="37"/>
      <c r="N15996" s="37"/>
      <c r="O15996" s="37"/>
      <c r="P15996" s="36"/>
      <c r="S15996" s="36"/>
      <c r="T15996" s="36"/>
      <c r="U15996" s="36"/>
      <c r="V15996" s="36"/>
    </row>
    <row r="15997" spans="11:22" x14ac:dyDescent="0.25">
      <c r="K15997" s="36"/>
      <c r="L15997" s="37"/>
      <c r="M15997" s="37"/>
      <c r="N15997" s="37"/>
      <c r="O15997" s="37"/>
      <c r="P15997" s="36"/>
      <c r="S15997" s="36"/>
      <c r="T15997" s="36"/>
      <c r="U15997" s="36"/>
      <c r="V15997" s="36"/>
    </row>
    <row r="15998" spans="11:22" x14ac:dyDescent="0.25">
      <c r="K15998" s="36"/>
      <c r="L15998" s="37"/>
      <c r="M15998" s="37"/>
      <c r="N15998" s="37"/>
      <c r="O15998" s="37"/>
      <c r="P15998" s="36"/>
      <c r="S15998" s="36"/>
      <c r="T15998" s="36"/>
      <c r="U15998" s="36"/>
      <c r="V15998" s="36"/>
    </row>
    <row r="15999" spans="11:22" x14ac:dyDescent="0.25">
      <c r="K15999" s="36"/>
      <c r="L15999" s="37"/>
      <c r="M15999" s="37"/>
      <c r="N15999" s="37"/>
      <c r="O15999" s="37"/>
      <c r="P15999" s="36"/>
      <c r="S15999" s="36"/>
      <c r="T15999" s="36"/>
      <c r="U15999" s="36"/>
      <c r="V15999" s="36"/>
    </row>
    <row r="16000" spans="11:22" x14ac:dyDescent="0.25">
      <c r="K16000" s="36"/>
      <c r="L16000" s="37"/>
      <c r="M16000" s="37"/>
      <c r="N16000" s="37"/>
      <c r="O16000" s="37"/>
      <c r="P16000" s="36"/>
      <c r="S16000" s="36"/>
      <c r="T16000" s="36"/>
      <c r="U16000" s="36"/>
      <c r="V16000" s="36"/>
    </row>
    <row r="16001" spans="11:22" x14ac:dyDescent="0.25">
      <c r="K16001" s="36"/>
      <c r="L16001" s="37"/>
      <c r="M16001" s="37"/>
      <c r="N16001" s="37"/>
      <c r="O16001" s="37"/>
      <c r="P16001" s="36"/>
      <c r="S16001" s="36"/>
      <c r="T16001" s="36"/>
      <c r="U16001" s="36"/>
      <c r="V16001" s="36"/>
    </row>
    <row r="16002" spans="11:22" x14ac:dyDescent="0.25">
      <c r="K16002" s="36"/>
      <c r="L16002" s="37"/>
      <c r="M16002" s="37"/>
      <c r="N16002" s="37"/>
      <c r="O16002" s="37"/>
      <c r="P16002" s="36"/>
      <c r="S16002" s="36"/>
      <c r="T16002" s="36"/>
      <c r="U16002" s="36"/>
      <c r="V16002" s="36"/>
    </row>
    <row r="16003" spans="11:22" x14ac:dyDescent="0.25">
      <c r="K16003" s="36"/>
      <c r="L16003" s="37"/>
      <c r="M16003" s="37"/>
      <c r="N16003" s="37"/>
      <c r="O16003" s="37"/>
      <c r="P16003" s="36"/>
      <c r="S16003" s="36"/>
      <c r="T16003" s="36"/>
      <c r="U16003" s="36"/>
      <c r="V16003" s="36"/>
    </row>
    <row r="16004" spans="11:22" x14ac:dyDescent="0.25">
      <c r="K16004" s="36"/>
      <c r="L16004" s="37"/>
      <c r="M16004" s="37"/>
      <c r="N16004" s="37"/>
      <c r="O16004" s="37"/>
      <c r="P16004" s="36"/>
      <c r="S16004" s="36"/>
      <c r="T16004" s="36"/>
      <c r="U16004" s="36"/>
      <c r="V16004" s="36"/>
    </row>
    <row r="16005" spans="11:22" x14ac:dyDescent="0.25">
      <c r="K16005" s="36"/>
      <c r="L16005" s="37"/>
      <c r="M16005" s="37"/>
      <c r="N16005" s="37"/>
      <c r="O16005" s="37"/>
      <c r="P16005" s="36"/>
      <c r="S16005" s="36"/>
      <c r="T16005" s="36"/>
      <c r="U16005" s="36"/>
      <c r="V16005" s="36"/>
    </row>
    <row r="16006" spans="11:22" x14ac:dyDescent="0.25">
      <c r="K16006" s="36"/>
      <c r="L16006" s="37"/>
      <c r="M16006" s="37"/>
      <c r="N16006" s="37"/>
      <c r="O16006" s="37"/>
      <c r="P16006" s="36"/>
      <c r="S16006" s="36"/>
      <c r="T16006" s="36"/>
      <c r="U16006" s="36"/>
      <c r="V16006" s="36"/>
    </row>
    <row r="16007" spans="11:22" x14ac:dyDescent="0.25">
      <c r="K16007" s="36"/>
      <c r="L16007" s="37"/>
      <c r="M16007" s="37"/>
      <c r="N16007" s="37"/>
      <c r="O16007" s="37"/>
      <c r="P16007" s="36"/>
      <c r="S16007" s="36"/>
      <c r="T16007" s="36"/>
      <c r="U16007" s="36"/>
      <c r="V16007" s="36"/>
    </row>
    <row r="16008" spans="11:22" x14ac:dyDescent="0.25">
      <c r="K16008" s="36"/>
      <c r="L16008" s="37"/>
      <c r="M16008" s="37"/>
      <c r="N16008" s="37"/>
      <c r="O16008" s="37"/>
      <c r="P16008" s="36"/>
      <c r="S16008" s="36"/>
      <c r="T16008" s="36"/>
      <c r="U16008" s="36"/>
      <c r="V16008" s="36"/>
    </row>
    <row r="16009" spans="11:22" x14ac:dyDescent="0.25">
      <c r="K16009" s="36"/>
      <c r="L16009" s="37"/>
      <c r="M16009" s="37"/>
      <c r="N16009" s="37"/>
      <c r="O16009" s="37"/>
      <c r="P16009" s="36"/>
      <c r="S16009" s="36"/>
      <c r="T16009" s="36"/>
      <c r="U16009" s="36"/>
      <c r="V16009" s="36"/>
    </row>
    <row r="16010" spans="11:22" x14ac:dyDescent="0.25">
      <c r="K16010" s="36"/>
      <c r="L16010" s="37"/>
      <c r="M16010" s="37"/>
      <c r="N16010" s="37"/>
      <c r="O16010" s="37"/>
      <c r="P16010" s="36"/>
      <c r="S16010" s="36"/>
      <c r="T16010" s="36"/>
      <c r="U16010" s="36"/>
      <c r="V16010" s="36"/>
    </row>
    <row r="16011" spans="11:22" x14ac:dyDescent="0.25">
      <c r="K16011" s="36"/>
      <c r="L16011" s="37"/>
      <c r="M16011" s="37"/>
      <c r="N16011" s="37"/>
      <c r="O16011" s="37"/>
      <c r="P16011" s="36"/>
      <c r="S16011" s="36"/>
      <c r="T16011" s="36"/>
      <c r="U16011" s="36"/>
      <c r="V16011" s="36"/>
    </row>
    <row r="16012" spans="11:22" x14ac:dyDescent="0.25">
      <c r="K16012" s="36"/>
      <c r="L16012" s="37"/>
      <c r="M16012" s="37"/>
      <c r="N16012" s="37"/>
      <c r="O16012" s="37"/>
      <c r="P16012" s="36"/>
      <c r="S16012" s="36"/>
      <c r="T16012" s="36"/>
      <c r="U16012" s="36"/>
      <c r="V16012" s="36"/>
    </row>
    <row r="16013" spans="11:22" x14ac:dyDescent="0.25">
      <c r="K16013" s="36"/>
      <c r="L16013" s="37"/>
      <c r="M16013" s="37"/>
      <c r="N16013" s="37"/>
      <c r="O16013" s="37"/>
      <c r="P16013" s="36"/>
      <c r="S16013" s="36"/>
      <c r="T16013" s="36"/>
      <c r="U16013" s="36"/>
      <c r="V16013" s="36"/>
    </row>
    <row r="16014" spans="11:22" x14ac:dyDescent="0.25">
      <c r="K16014" s="36"/>
      <c r="L16014" s="37"/>
      <c r="M16014" s="37"/>
      <c r="N16014" s="37"/>
      <c r="O16014" s="37"/>
      <c r="P16014" s="36"/>
      <c r="S16014" s="36"/>
      <c r="T16014" s="36"/>
      <c r="U16014" s="36"/>
      <c r="V16014" s="36"/>
    </row>
    <row r="16015" spans="11:22" x14ac:dyDescent="0.25">
      <c r="K16015" s="36"/>
      <c r="L16015" s="37"/>
      <c r="M16015" s="37"/>
      <c r="N16015" s="37"/>
      <c r="O16015" s="37"/>
      <c r="P16015" s="36"/>
      <c r="S16015" s="36"/>
      <c r="T16015" s="36"/>
      <c r="U16015" s="36"/>
      <c r="V16015" s="36"/>
    </row>
    <row r="16016" spans="11:22" x14ac:dyDescent="0.25">
      <c r="K16016" s="36"/>
      <c r="L16016" s="37"/>
      <c r="M16016" s="37"/>
      <c r="N16016" s="37"/>
      <c r="O16016" s="37"/>
      <c r="P16016" s="36"/>
      <c r="S16016" s="36"/>
      <c r="T16016" s="36"/>
      <c r="U16016" s="36"/>
      <c r="V16016" s="36"/>
    </row>
    <row r="16017" spans="11:22" x14ac:dyDescent="0.25">
      <c r="K16017" s="36"/>
      <c r="L16017" s="37"/>
      <c r="M16017" s="37"/>
      <c r="N16017" s="37"/>
      <c r="O16017" s="37"/>
      <c r="P16017" s="36"/>
      <c r="S16017" s="36"/>
      <c r="T16017" s="36"/>
      <c r="U16017" s="36"/>
      <c r="V16017" s="36"/>
    </row>
    <row r="16018" spans="11:22" x14ac:dyDescent="0.25">
      <c r="K16018" s="36"/>
      <c r="L16018" s="37"/>
      <c r="M16018" s="37"/>
      <c r="N16018" s="37"/>
      <c r="O16018" s="37"/>
      <c r="P16018" s="36"/>
      <c r="S16018" s="36"/>
      <c r="T16018" s="36"/>
      <c r="U16018" s="36"/>
      <c r="V16018" s="36"/>
    </row>
    <row r="16019" spans="11:22" x14ac:dyDescent="0.25">
      <c r="K16019" s="36"/>
      <c r="L16019" s="37"/>
      <c r="M16019" s="37"/>
      <c r="N16019" s="37"/>
      <c r="O16019" s="37"/>
      <c r="P16019" s="36"/>
      <c r="S16019" s="36"/>
      <c r="T16019" s="36"/>
      <c r="U16019" s="36"/>
      <c r="V16019" s="36"/>
    </row>
    <row r="16020" spans="11:22" x14ac:dyDescent="0.25">
      <c r="K16020" s="36"/>
      <c r="L16020" s="37"/>
      <c r="M16020" s="37"/>
      <c r="N16020" s="37"/>
      <c r="O16020" s="37"/>
      <c r="P16020" s="36"/>
      <c r="S16020" s="36"/>
      <c r="T16020" s="36"/>
      <c r="U16020" s="36"/>
      <c r="V16020" s="36"/>
    </row>
    <row r="16021" spans="11:22" x14ac:dyDescent="0.25">
      <c r="K16021" s="36"/>
      <c r="L16021" s="37"/>
      <c r="M16021" s="37"/>
      <c r="N16021" s="37"/>
      <c r="O16021" s="37"/>
      <c r="P16021" s="36"/>
      <c r="S16021" s="36"/>
      <c r="T16021" s="36"/>
      <c r="U16021" s="36"/>
      <c r="V16021" s="36"/>
    </row>
    <row r="16022" spans="11:22" x14ac:dyDescent="0.25">
      <c r="K16022" s="36"/>
      <c r="L16022" s="37"/>
      <c r="M16022" s="37"/>
      <c r="N16022" s="37"/>
      <c r="O16022" s="37"/>
      <c r="P16022" s="36"/>
      <c r="S16022" s="36"/>
      <c r="T16022" s="36"/>
      <c r="U16022" s="36"/>
      <c r="V16022" s="36"/>
    </row>
    <row r="16023" spans="11:22" x14ac:dyDescent="0.25">
      <c r="K16023" s="36"/>
      <c r="L16023" s="37"/>
      <c r="M16023" s="37"/>
      <c r="N16023" s="37"/>
      <c r="O16023" s="37"/>
      <c r="P16023" s="36"/>
      <c r="S16023" s="36"/>
      <c r="T16023" s="36"/>
      <c r="U16023" s="36"/>
      <c r="V16023" s="36"/>
    </row>
    <row r="16024" spans="11:22" x14ac:dyDescent="0.25">
      <c r="K16024" s="36"/>
      <c r="L16024" s="37"/>
      <c r="M16024" s="37"/>
      <c r="N16024" s="37"/>
      <c r="O16024" s="37"/>
      <c r="P16024" s="36"/>
      <c r="S16024" s="36"/>
      <c r="T16024" s="36"/>
      <c r="U16024" s="36"/>
      <c r="V16024" s="36"/>
    </row>
    <row r="16025" spans="11:22" x14ac:dyDescent="0.25">
      <c r="K16025" s="36"/>
      <c r="L16025" s="37"/>
      <c r="M16025" s="37"/>
      <c r="N16025" s="37"/>
      <c r="O16025" s="37"/>
      <c r="P16025" s="36"/>
      <c r="S16025" s="36"/>
      <c r="T16025" s="36"/>
      <c r="U16025" s="36"/>
      <c r="V16025" s="36"/>
    </row>
    <row r="16026" spans="11:22" x14ac:dyDescent="0.25">
      <c r="K16026" s="36"/>
      <c r="L16026" s="37"/>
      <c r="M16026" s="37"/>
      <c r="N16026" s="37"/>
      <c r="O16026" s="37"/>
      <c r="P16026" s="36"/>
      <c r="S16026" s="36"/>
      <c r="T16026" s="36"/>
      <c r="U16026" s="36"/>
      <c r="V16026" s="36"/>
    </row>
    <row r="16027" spans="11:22" x14ac:dyDescent="0.25">
      <c r="K16027" s="36"/>
      <c r="L16027" s="37"/>
      <c r="M16027" s="37"/>
      <c r="N16027" s="37"/>
      <c r="O16027" s="37"/>
      <c r="P16027" s="36"/>
      <c r="S16027" s="36"/>
      <c r="T16027" s="36"/>
      <c r="U16027" s="36"/>
      <c r="V16027" s="36"/>
    </row>
    <row r="16028" spans="11:22" x14ac:dyDescent="0.25">
      <c r="K16028" s="36"/>
      <c r="L16028" s="37"/>
      <c r="M16028" s="37"/>
      <c r="N16028" s="37"/>
      <c r="O16028" s="37"/>
      <c r="P16028" s="36"/>
      <c r="S16028" s="36"/>
      <c r="T16028" s="36"/>
      <c r="U16028" s="36"/>
      <c r="V16028" s="36"/>
    </row>
    <row r="16029" spans="11:22" x14ac:dyDescent="0.25">
      <c r="K16029" s="36"/>
      <c r="L16029" s="37"/>
      <c r="M16029" s="37"/>
      <c r="N16029" s="37"/>
      <c r="O16029" s="37"/>
      <c r="P16029" s="36"/>
      <c r="S16029" s="36"/>
      <c r="T16029" s="36"/>
      <c r="U16029" s="36"/>
      <c r="V16029" s="36"/>
    </row>
    <row r="16030" spans="11:22" x14ac:dyDescent="0.25">
      <c r="K16030" s="36"/>
      <c r="L16030" s="37"/>
      <c r="M16030" s="37"/>
      <c r="N16030" s="37"/>
      <c r="O16030" s="37"/>
      <c r="P16030" s="36"/>
      <c r="S16030" s="36"/>
      <c r="T16030" s="36"/>
      <c r="U16030" s="36"/>
      <c r="V16030" s="36"/>
    </row>
    <row r="16031" spans="11:22" x14ac:dyDescent="0.25">
      <c r="K16031" s="36"/>
      <c r="L16031" s="37"/>
      <c r="M16031" s="37"/>
      <c r="N16031" s="37"/>
      <c r="O16031" s="37"/>
      <c r="P16031" s="36"/>
      <c r="S16031" s="36"/>
      <c r="T16031" s="36"/>
      <c r="U16031" s="36"/>
      <c r="V16031" s="36"/>
    </row>
    <row r="16032" spans="11:22" x14ac:dyDescent="0.25">
      <c r="K16032" s="36"/>
      <c r="L16032" s="37"/>
      <c r="M16032" s="37"/>
      <c r="N16032" s="37"/>
      <c r="O16032" s="37"/>
      <c r="P16032" s="36"/>
      <c r="S16032" s="36"/>
      <c r="T16032" s="36"/>
      <c r="U16032" s="36"/>
      <c r="V16032" s="36"/>
    </row>
    <row r="16033" spans="11:22" x14ac:dyDescent="0.25">
      <c r="K16033" s="36"/>
      <c r="L16033" s="37"/>
      <c r="M16033" s="37"/>
      <c r="N16033" s="37"/>
      <c r="O16033" s="37"/>
      <c r="P16033" s="36"/>
      <c r="S16033" s="36"/>
      <c r="T16033" s="36"/>
      <c r="U16033" s="36"/>
      <c r="V16033" s="36"/>
    </row>
    <row r="16034" spans="11:22" x14ac:dyDescent="0.25">
      <c r="K16034" s="36"/>
      <c r="L16034" s="37"/>
      <c r="M16034" s="37"/>
      <c r="N16034" s="37"/>
      <c r="O16034" s="37"/>
      <c r="P16034" s="36"/>
      <c r="S16034" s="36"/>
      <c r="T16034" s="36"/>
      <c r="U16034" s="36"/>
      <c r="V16034" s="36"/>
    </row>
    <row r="16035" spans="11:22" x14ac:dyDescent="0.25">
      <c r="K16035" s="36"/>
      <c r="L16035" s="37"/>
      <c r="M16035" s="37"/>
      <c r="N16035" s="37"/>
      <c r="O16035" s="37"/>
      <c r="P16035" s="36"/>
      <c r="S16035" s="36"/>
      <c r="T16035" s="36"/>
      <c r="U16035" s="36"/>
      <c r="V16035" s="36"/>
    </row>
    <row r="16036" spans="11:22" x14ac:dyDescent="0.25">
      <c r="K16036" s="36"/>
      <c r="L16036" s="37"/>
      <c r="M16036" s="37"/>
      <c r="N16036" s="37"/>
      <c r="O16036" s="37"/>
      <c r="P16036" s="36"/>
      <c r="S16036" s="36"/>
      <c r="T16036" s="36"/>
      <c r="U16036" s="36"/>
      <c r="V16036" s="36"/>
    </row>
    <row r="16037" spans="11:22" x14ac:dyDescent="0.25">
      <c r="K16037" s="36"/>
      <c r="L16037" s="37"/>
      <c r="M16037" s="37"/>
      <c r="N16037" s="37"/>
      <c r="O16037" s="37"/>
      <c r="P16037" s="36"/>
      <c r="S16037" s="36"/>
      <c r="T16037" s="36"/>
      <c r="U16037" s="36"/>
      <c r="V16037" s="36"/>
    </row>
    <row r="16038" spans="11:22" x14ac:dyDescent="0.25">
      <c r="K16038" s="36"/>
      <c r="L16038" s="37"/>
      <c r="M16038" s="37"/>
      <c r="N16038" s="37"/>
      <c r="O16038" s="37"/>
      <c r="P16038" s="36"/>
      <c r="S16038" s="36"/>
      <c r="T16038" s="36"/>
      <c r="U16038" s="36"/>
      <c r="V16038" s="36"/>
    </row>
    <row r="16039" spans="11:22" x14ac:dyDescent="0.25">
      <c r="K16039" s="36"/>
      <c r="L16039" s="37"/>
      <c r="M16039" s="37"/>
      <c r="N16039" s="37"/>
      <c r="O16039" s="37"/>
      <c r="P16039" s="36"/>
      <c r="S16039" s="36"/>
      <c r="T16039" s="36"/>
      <c r="U16039" s="36"/>
      <c r="V16039" s="36"/>
    </row>
    <row r="16040" spans="11:22" x14ac:dyDescent="0.25">
      <c r="K16040" s="36"/>
      <c r="L16040" s="37"/>
      <c r="M16040" s="37"/>
      <c r="N16040" s="37"/>
      <c r="O16040" s="37"/>
      <c r="P16040" s="36"/>
      <c r="S16040" s="36"/>
      <c r="T16040" s="36"/>
      <c r="U16040" s="36"/>
      <c r="V16040" s="36"/>
    </row>
    <row r="16041" spans="11:22" x14ac:dyDescent="0.25">
      <c r="K16041" s="36"/>
      <c r="L16041" s="37"/>
      <c r="M16041" s="37"/>
      <c r="N16041" s="37"/>
      <c r="O16041" s="37"/>
      <c r="P16041" s="36"/>
      <c r="S16041" s="36"/>
      <c r="T16041" s="36"/>
      <c r="U16041" s="36"/>
      <c r="V16041" s="36"/>
    </row>
    <row r="16042" spans="11:22" x14ac:dyDescent="0.25">
      <c r="K16042" s="36"/>
      <c r="L16042" s="37"/>
      <c r="M16042" s="37"/>
      <c r="N16042" s="37"/>
      <c r="O16042" s="37"/>
      <c r="P16042" s="36"/>
      <c r="S16042" s="36"/>
      <c r="T16042" s="36"/>
      <c r="U16042" s="36"/>
      <c r="V16042" s="36"/>
    </row>
    <row r="16043" spans="11:22" x14ac:dyDescent="0.25">
      <c r="K16043" s="36"/>
      <c r="L16043" s="37"/>
      <c r="M16043" s="37"/>
      <c r="N16043" s="37"/>
      <c r="O16043" s="37"/>
      <c r="P16043" s="36"/>
      <c r="S16043" s="36"/>
      <c r="T16043" s="36"/>
      <c r="U16043" s="36"/>
      <c r="V16043" s="36"/>
    </row>
    <row r="16044" spans="11:22" x14ac:dyDescent="0.25">
      <c r="K16044" s="36"/>
      <c r="L16044" s="37"/>
      <c r="M16044" s="37"/>
      <c r="N16044" s="37"/>
      <c r="O16044" s="37"/>
      <c r="P16044" s="36"/>
      <c r="S16044" s="36"/>
      <c r="T16044" s="36"/>
      <c r="U16044" s="36"/>
      <c r="V16044" s="36"/>
    </row>
    <row r="16045" spans="11:22" x14ac:dyDescent="0.25">
      <c r="K16045" s="36"/>
      <c r="L16045" s="37"/>
      <c r="M16045" s="37"/>
      <c r="N16045" s="37"/>
      <c r="O16045" s="37"/>
      <c r="P16045" s="36"/>
      <c r="S16045" s="36"/>
      <c r="T16045" s="36"/>
      <c r="U16045" s="36"/>
      <c r="V16045" s="36"/>
    </row>
    <row r="16046" spans="11:22" x14ac:dyDescent="0.25">
      <c r="K16046" s="36"/>
      <c r="L16046" s="37"/>
      <c r="M16046" s="37"/>
      <c r="N16046" s="37"/>
      <c r="O16046" s="37"/>
      <c r="P16046" s="36"/>
      <c r="S16046" s="36"/>
      <c r="T16046" s="36"/>
      <c r="U16046" s="36"/>
      <c r="V16046" s="36"/>
    </row>
    <row r="16047" spans="11:22" x14ac:dyDescent="0.25">
      <c r="K16047" s="36"/>
      <c r="L16047" s="37"/>
      <c r="M16047" s="37"/>
      <c r="N16047" s="37"/>
      <c r="O16047" s="37"/>
      <c r="P16047" s="36"/>
      <c r="S16047" s="36"/>
      <c r="T16047" s="36"/>
      <c r="U16047" s="36"/>
      <c r="V16047" s="36"/>
    </row>
    <row r="16048" spans="11:22" x14ac:dyDescent="0.25">
      <c r="K16048" s="36"/>
      <c r="L16048" s="37"/>
      <c r="M16048" s="37"/>
      <c r="N16048" s="37"/>
      <c r="O16048" s="37"/>
      <c r="P16048" s="36"/>
      <c r="S16048" s="36"/>
      <c r="T16048" s="36"/>
      <c r="U16048" s="36"/>
      <c r="V16048" s="36"/>
    </row>
    <row r="16049" spans="11:22" x14ac:dyDescent="0.25">
      <c r="K16049" s="36"/>
      <c r="L16049" s="37"/>
      <c r="M16049" s="37"/>
      <c r="N16049" s="37"/>
      <c r="O16049" s="37"/>
      <c r="P16049" s="36"/>
      <c r="S16049" s="36"/>
      <c r="T16049" s="36"/>
      <c r="U16049" s="36"/>
      <c r="V16049" s="36"/>
    </row>
    <row r="16050" spans="11:22" x14ac:dyDescent="0.25">
      <c r="K16050" s="36"/>
      <c r="L16050" s="37"/>
      <c r="M16050" s="37"/>
      <c r="N16050" s="37"/>
      <c r="O16050" s="37"/>
      <c r="P16050" s="36"/>
      <c r="S16050" s="36"/>
      <c r="T16050" s="36"/>
      <c r="U16050" s="36"/>
      <c r="V16050" s="36"/>
    </row>
    <row r="16051" spans="11:22" x14ac:dyDescent="0.25">
      <c r="K16051" s="36"/>
      <c r="L16051" s="37"/>
      <c r="M16051" s="37"/>
      <c r="N16051" s="37"/>
      <c r="O16051" s="37"/>
      <c r="P16051" s="36"/>
      <c r="S16051" s="36"/>
      <c r="T16051" s="36"/>
      <c r="U16051" s="36"/>
      <c r="V16051" s="36"/>
    </row>
    <row r="16052" spans="11:22" x14ac:dyDescent="0.25">
      <c r="K16052" s="36"/>
      <c r="L16052" s="37"/>
      <c r="M16052" s="37"/>
      <c r="N16052" s="37"/>
      <c r="O16052" s="37"/>
      <c r="P16052" s="36"/>
      <c r="S16052" s="36"/>
      <c r="T16052" s="36"/>
      <c r="U16052" s="36"/>
      <c r="V16052" s="36"/>
    </row>
    <row r="16053" spans="11:22" x14ac:dyDescent="0.25">
      <c r="K16053" s="36"/>
      <c r="L16053" s="37"/>
      <c r="M16053" s="37"/>
      <c r="N16053" s="37"/>
      <c r="O16053" s="37"/>
      <c r="P16053" s="36"/>
      <c r="S16053" s="36"/>
      <c r="T16053" s="36"/>
      <c r="U16053" s="36"/>
      <c r="V16053" s="36"/>
    </row>
    <row r="16054" spans="11:22" x14ac:dyDescent="0.25">
      <c r="K16054" s="36"/>
      <c r="L16054" s="37"/>
      <c r="M16054" s="37"/>
      <c r="N16054" s="37"/>
      <c r="O16054" s="37"/>
      <c r="P16054" s="36"/>
      <c r="S16054" s="36"/>
      <c r="T16054" s="36"/>
      <c r="U16054" s="36"/>
      <c r="V16054" s="36"/>
    </row>
    <row r="16055" spans="11:22" x14ac:dyDescent="0.25">
      <c r="K16055" s="36"/>
      <c r="L16055" s="37"/>
      <c r="M16055" s="37"/>
      <c r="N16055" s="37"/>
      <c r="O16055" s="37"/>
      <c r="P16055" s="36"/>
      <c r="S16055" s="36"/>
      <c r="T16055" s="36"/>
      <c r="U16055" s="36"/>
      <c r="V16055" s="36"/>
    </row>
    <row r="16056" spans="11:22" x14ac:dyDescent="0.25">
      <c r="K16056" s="36"/>
      <c r="L16056" s="37"/>
      <c r="M16056" s="37"/>
      <c r="N16056" s="37"/>
      <c r="O16056" s="37"/>
      <c r="P16056" s="36"/>
      <c r="S16056" s="36"/>
      <c r="T16056" s="36"/>
      <c r="U16056" s="36"/>
      <c r="V16056" s="36"/>
    </row>
    <row r="16057" spans="11:22" x14ac:dyDescent="0.25">
      <c r="K16057" s="36"/>
      <c r="L16057" s="37"/>
      <c r="M16057" s="37"/>
      <c r="N16057" s="37"/>
      <c r="O16057" s="37"/>
      <c r="P16057" s="36"/>
      <c r="S16057" s="36"/>
      <c r="T16057" s="36"/>
      <c r="U16057" s="36"/>
      <c r="V16057" s="36"/>
    </row>
    <row r="16058" spans="11:22" x14ac:dyDescent="0.25">
      <c r="K16058" s="36"/>
      <c r="L16058" s="37"/>
      <c r="M16058" s="37"/>
      <c r="N16058" s="37"/>
      <c r="O16058" s="37"/>
      <c r="P16058" s="36"/>
      <c r="S16058" s="36"/>
      <c r="T16058" s="36"/>
      <c r="U16058" s="36"/>
      <c r="V16058" s="36"/>
    </row>
    <row r="16059" spans="11:22" x14ac:dyDescent="0.25">
      <c r="K16059" s="36"/>
      <c r="L16059" s="37"/>
      <c r="M16059" s="37"/>
      <c r="N16059" s="37"/>
      <c r="O16059" s="37"/>
      <c r="P16059" s="36"/>
      <c r="S16059" s="36"/>
      <c r="T16059" s="36"/>
      <c r="U16059" s="36"/>
      <c r="V16059" s="36"/>
    </row>
    <row r="16060" spans="11:22" x14ac:dyDescent="0.25">
      <c r="K16060" s="36"/>
      <c r="L16060" s="37"/>
      <c r="M16060" s="37"/>
      <c r="N16060" s="37"/>
      <c r="O16060" s="37"/>
      <c r="P16060" s="36"/>
      <c r="S16060" s="36"/>
      <c r="T16060" s="36"/>
      <c r="U16060" s="36"/>
      <c r="V16060" s="36"/>
    </row>
    <row r="16061" spans="11:22" x14ac:dyDescent="0.25">
      <c r="K16061" s="36"/>
      <c r="L16061" s="37"/>
      <c r="M16061" s="37"/>
      <c r="N16061" s="37"/>
      <c r="O16061" s="37"/>
      <c r="P16061" s="36"/>
      <c r="S16061" s="36"/>
      <c r="T16061" s="36"/>
      <c r="U16061" s="36"/>
      <c r="V16061" s="36"/>
    </row>
    <row r="16062" spans="11:22" x14ac:dyDescent="0.25">
      <c r="K16062" s="36"/>
      <c r="L16062" s="37"/>
      <c r="M16062" s="37"/>
      <c r="N16062" s="37"/>
      <c r="O16062" s="37"/>
      <c r="P16062" s="36"/>
      <c r="S16062" s="36"/>
      <c r="T16062" s="36"/>
      <c r="U16062" s="36"/>
      <c r="V16062" s="36"/>
    </row>
    <row r="16063" spans="11:22" x14ac:dyDescent="0.25">
      <c r="K16063" s="36"/>
      <c r="L16063" s="37"/>
      <c r="M16063" s="37"/>
      <c r="N16063" s="37"/>
      <c r="O16063" s="37"/>
      <c r="P16063" s="36"/>
      <c r="S16063" s="36"/>
      <c r="T16063" s="36"/>
      <c r="U16063" s="36"/>
      <c r="V16063" s="36"/>
    </row>
    <row r="16064" spans="11:22" x14ac:dyDescent="0.25">
      <c r="K16064" s="36"/>
      <c r="L16064" s="37"/>
      <c r="M16064" s="37"/>
      <c r="N16064" s="37"/>
      <c r="O16064" s="37"/>
      <c r="P16064" s="36"/>
      <c r="S16064" s="36"/>
      <c r="T16064" s="36"/>
      <c r="U16064" s="36"/>
      <c r="V16064" s="36"/>
    </row>
    <row r="16065" spans="11:22" x14ac:dyDescent="0.25">
      <c r="K16065" s="36"/>
      <c r="L16065" s="37"/>
      <c r="M16065" s="37"/>
      <c r="N16065" s="37"/>
      <c r="O16065" s="37"/>
      <c r="P16065" s="36"/>
      <c r="S16065" s="36"/>
      <c r="T16065" s="36"/>
      <c r="U16065" s="36"/>
      <c r="V16065" s="36"/>
    </row>
    <row r="16066" spans="11:22" x14ac:dyDescent="0.25">
      <c r="K16066" s="36"/>
      <c r="L16066" s="37"/>
      <c r="M16066" s="37"/>
      <c r="N16066" s="37"/>
      <c r="O16066" s="37"/>
      <c r="P16066" s="36"/>
      <c r="S16066" s="36"/>
      <c r="T16066" s="36"/>
      <c r="U16066" s="36"/>
      <c r="V16066" s="36"/>
    </row>
    <row r="16067" spans="11:22" x14ac:dyDescent="0.25">
      <c r="K16067" s="36"/>
      <c r="L16067" s="37"/>
      <c r="M16067" s="37"/>
      <c r="N16067" s="37"/>
      <c r="O16067" s="37"/>
      <c r="P16067" s="36"/>
      <c r="S16067" s="36"/>
      <c r="T16067" s="36"/>
      <c r="U16067" s="36"/>
      <c r="V16067" s="36"/>
    </row>
    <row r="16068" spans="11:22" x14ac:dyDescent="0.25">
      <c r="K16068" s="36"/>
      <c r="L16068" s="37"/>
      <c r="M16068" s="37"/>
      <c r="N16068" s="37"/>
      <c r="O16068" s="37"/>
      <c r="P16068" s="36"/>
      <c r="S16068" s="36"/>
      <c r="T16068" s="36"/>
      <c r="U16068" s="36"/>
      <c r="V16068" s="36"/>
    </row>
    <row r="16069" spans="11:22" x14ac:dyDescent="0.25">
      <c r="K16069" s="36"/>
      <c r="L16069" s="37"/>
      <c r="M16069" s="37"/>
      <c r="N16069" s="37"/>
      <c r="O16069" s="37"/>
      <c r="P16069" s="36"/>
      <c r="S16069" s="36"/>
      <c r="T16069" s="36"/>
      <c r="U16069" s="36"/>
      <c r="V16069" s="36"/>
    </row>
    <row r="16070" spans="11:22" x14ac:dyDescent="0.25">
      <c r="K16070" s="36"/>
      <c r="L16070" s="37"/>
      <c r="M16070" s="37"/>
      <c r="N16070" s="37"/>
      <c r="O16070" s="37"/>
      <c r="P16070" s="36"/>
      <c r="S16070" s="36"/>
      <c r="T16070" s="36"/>
      <c r="U16070" s="36"/>
      <c r="V16070" s="36"/>
    </row>
    <row r="16071" spans="11:22" x14ac:dyDescent="0.25">
      <c r="K16071" s="36"/>
      <c r="L16071" s="37"/>
      <c r="M16071" s="37"/>
      <c r="N16071" s="37"/>
      <c r="O16071" s="37"/>
      <c r="P16071" s="36"/>
      <c r="S16071" s="36"/>
      <c r="T16071" s="36"/>
      <c r="U16071" s="36"/>
      <c r="V16071" s="36"/>
    </row>
    <row r="16072" spans="11:22" x14ac:dyDescent="0.25">
      <c r="K16072" s="36"/>
      <c r="L16072" s="37"/>
      <c r="M16072" s="37"/>
      <c r="N16072" s="37"/>
      <c r="O16072" s="37"/>
      <c r="P16072" s="36"/>
      <c r="S16072" s="36"/>
      <c r="T16072" s="36"/>
      <c r="U16072" s="36"/>
      <c r="V16072" s="36"/>
    </row>
    <row r="16073" spans="11:22" x14ac:dyDescent="0.25">
      <c r="K16073" s="36"/>
      <c r="L16073" s="37"/>
      <c r="M16073" s="37"/>
      <c r="N16073" s="37"/>
      <c r="O16073" s="37"/>
      <c r="P16073" s="36"/>
      <c r="S16073" s="36"/>
      <c r="T16073" s="36"/>
      <c r="U16073" s="36"/>
      <c r="V16073" s="36"/>
    </row>
    <row r="16074" spans="11:22" x14ac:dyDescent="0.25">
      <c r="K16074" s="36"/>
      <c r="L16074" s="37"/>
      <c r="M16074" s="37"/>
      <c r="N16074" s="37"/>
      <c r="O16074" s="37"/>
      <c r="P16074" s="36"/>
      <c r="S16074" s="36"/>
      <c r="T16074" s="36"/>
      <c r="U16074" s="36"/>
      <c r="V16074" s="36"/>
    </row>
    <row r="16075" spans="11:22" x14ac:dyDescent="0.25">
      <c r="K16075" s="36"/>
      <c r="L16075" s="37"/>
      <c r="M16075" s="37"/>
      <c r="N16075" s="37"/>
      <c r="O16075" s="37"/>
      <c r="P16075" s="36"/>
      <c r="S16075" s="36"/>
      <c r="T16075" s="36"/>
      <c r="U16075" s="36"/>
      <c r="V16075" s="36"/>
    </row>
    <row r="16076" spans="11:22" x14ac:dyDescent="0.25">
      <c r="K16076" s="36"/>
      <c r="L16076" s="37"/>
      <c r="M16076" s="37"/>
      <c r="N16076" s="37"/>
      <c r="O16076" s="37"/>
      <c r="P16076" s="36"/>
      <c r="S16076" s="36"/>
      <c r="T16076" s="36"/>
      <c r="U16076" s="36"/>
      <c r="V16076" s="36"/>
    </row>
    <row r="16077" spans="11:22" x14ac:dyDescent="0.25">
      <c r="K16077" s="36"/>
      <c r="L16077" s="37"/>
      <c r="M16077" s="37"/>
      <c r="N16077" s="37"/>
      <c r="O16077" s="37"/>
      <c r="P16077" s="36"/>
      <c r="S16077" s="36"/>
      <c r="T16077" s="36"/>
      <c r="U16077" s="36"/>
      <c r="V16077" s="36"/>
    </row>
    <row r="16078" spans="11:22" x14ac:dyDescent="0.25">
      <c r="K16078" s="36"/>
      <c r="L16078" s="37"/>
      <c r="M16078" s="37"/>
      <c r="N16078" s="37"/>
      <c r="O16078" s="37"/>
      <c r="P16078" s="36"/>
      <c r="S16078" s="36"/>
      <c r="T16078" s="36"/>
      <c r="U16078" s="36"/>
      <c r="V16078" s="36"/>
    </row>
    <row r="16079" spans="11:22" x14ac:dyDescent="0.25">
      <c r="K16079" s="36"/>
      <c r="L16079" s="37"/>
      <c r="M16079" s="37"/>
      <c r="N16079" s="37"/>
      <c r="O16079" s="37"/>
      <c r="P16079" s="36"/>
      <c r="S16079" s="36"/>
      <c r="T16079" s="36"/>
      <c r="U16079" s="36"/>
      <c r="V16079" s="36"/>
    </row>
    <row r="16080" spans="11:22" x14ac:dyDescent="0.25">
      <c r="K16080" s="36"/>
      <c r="L16080" s="37"/>
      <c r="M16080" s="37"/>
      <c r="N16080" s="37"/>
      <c r="O16080" s="37"/>
      <c r="P16080" s="36"/>
      <c r="S16080" s="36"/>
      <c r="T16080" s="36"/>
      <c r="U16080" s="36"/>
      <c r="V16080" s="36"/>
    </row>
    <row r="16081" spans="11:22" x14ac:dyDescent="0.25">
      <c r="K16081" s="36"/>
      <c r="L16081" s="37"/>
      <c r="M16081" s="37"/>
      <c r="N16081" s="37"/>
      <c r="O16081" s="37"/>
      <c r="P16081" s="36"/>
      <c r="S16081" s="36"/>
      <c r="T16081" s="36"/>
      <c r="U16081" s="36"/>
      <c r="V16081" s="36"/>
    </row>
    <row r="16082" spans="11:22" x14ac:dyDescent="0.25">
      <c r="K16082" s="36"/>
      <c r="L16082" s="37"/>
      <c r="M16082" s="37"/>
      <c r="N16082" s="37"/>
      <c r="O16082" s="37"/>
      <c r="P16082" s="36"/>
      <c r="S16082" s="36"/>
      <c r="T16082" s="36"/>
      <c r="U16082" s="36"/>
      <c r="V16082" s="36"/>
    </row>
    <row r="16083" spans="11:22" x14ac:dyDescent="0.25">
      <c r="K16083" s="36"/>
      <c r="L16083" s="37"/>
      <c r="M16083" s="37"/>
      <c r="N16083" s="37"/>
      <c r="O16083" s="37"/>
      <c r="P16083" s="36"/>
      <c r="S16083" s="36"/>
      <c r="T16083" s="36"/>
      <c r="U16083" s="36"/>
      <c r="V16083" s="36"/>
    </row>
    <row r="16084" spans="11:22" x14ac:dyDescent="0.25">
      <c r="K16084" s="36"/>
      <c r="L16084" s="37"/>
      <c r="M16084" s="37"/>
      <c r="N16084" s="37"/>
      <c r="O16084" s="37"/>
      <c r="P16084" s="36"/>
      <c r="S16084" s="36"/>
      <c r="T16084" s="36"/>
      <c r="U16084" s="36"/>
      <c r="V16084" s="36"/>
    </row>
    <row r="16085" spans="11:22" x14ac:dyDescent="0.25">
      <c r="K16085" s="36"/>
      <c r="L16085" s="37"/>
      <c r="M16085" s="37"/>
      <c r="N16085" s="37"/>
      <c r="O16085" s="37"/>
      <c r="P16085" s="36"/>
      <c r="S16085" s="36"/>
      <c r="T16085" s="36"/>
      <c r="U16085" s="36"/>
      <c r="V16085" s="36"/>
    </row>
    <row r="16086" spans="11:22" x14ac:dyDescent="0.25">
      <c r="K16086" s="36"/>
      <c r="L16086" s="37"/>
      <c r="M16086" s="37"/>
      <c r="N16086" s="37"/>
      <c r="O16086" s="37"/>
      <c r="P16086" s="36"/>
      <c r="S16086" s="36"/>
      <c r="T16086" s="36"/>
      <c r="U16086" s="36"/>
      <c r="V16086" s="36"/>
    </row>
    <row r="16087" spans="11:22" x14ac:dyDescent="0.25">
      <c r="K16087" s="36"/>
      <c r="L16087" s="37"/>
      <c r="M16087" s="37"/>
      <c r="N16087" s="37"/>
      <c r="O16087" s="37"/>
      <c r="P16087" s="36"/>
      <c r="S16087" s="36"/>
      <c r="T16087" s="36"/>
      <c r="U16087" s="36"/>
      <c r="V16087" s="36"/>
    </row>
    <row r="16088" spans="11:22" x14ac:dyDescent="0.25">
      <c r="K16088" s="36"/>
      <c r="L16088" s="37"/>
      <c r="M16088" s="37"/>
      <c r="N16088" s="37"/>
      <c r="O16088" s="37"/>
      <c r="P16088" s="36"/>
      <c r="S16088" s="36"/>
      <c r="T16088" s="36"/>
      <c r="U16088" s="36"/>
      <c r="V16088" s="36"/>
    </row>
    <row r="16089" spans="11:22" x14ac:dyDescent="0.25">
      <c r="K16089" s="36"/>
      <c r="L16089" s="37"/>
      <c r="M16089" s="37"/>
      <c r="N16089" s="37"/>
      <c r="O16089" s="37"/>
      <c r="P16089" s="36"/>
      <c r="S16089" s="36"/>
      <c r="T16089" s="36"/>
      <c r="U16089" s="36"/>
      <c r="V16089" s="36"/>
    </row>
    <row r="16090" spans="11:22" x14ac:dyDescent="0.25">
      <c r="K16090" s="36"/>
      <c r="L16090" s="37"/>
      <c r="M16090" s="37"/>
      <c r="N16090" s="37"/>
      <c r="O16090" s="37"/>
      <c r="P16090" s="36"/>
      <c r="S16090" s="36"/>
      <c r="T16090" s="36"/>
      <c r="U16090" s="36"/>
      <c r="V16090" s="36"/>
    </row>
    <row r="16091" spans="11:22" x14ac:dyDescent="0.25">
      <c r="K16091" s="36"/>
      <c r="L16091" s="37"/>
      <c r="M16091" s="37"/>
      <c r="N16091" s="37"/>
      <c r="O16091" s="37"/>
      <c r="P16091" s="36"/>
      <c r="S16091" s="36"/>
      <c r="T16091" s="36"/>
      <c r="U16091" s="36"/>
      <c r="V16091" s="36"/>
    </row>
    <row r="16092" spans="11:22" x14ac:dyDescent="0.25">
      <c r="K16092" s="36"/>
      <c r="L16092" s="37"/>
      <c r="M16092" s="37"/>
      <c r="N16092" s="37"/>
      <c r="O16092" s="37"/>
      <c r="P16092" s="36"/>
      <c r="S16092" s="36"/>
      <c r="T16092" s="36"/>
      <c r="U16092" s="36"/>
      <c r="V16092" s="36"/>
    </row>
    <row r="16093" spans="11:22" x14ac:dyDescent="0.25">
      <c r="K16093" s="36"/>
      <c r="L16093" s="37"/>
      <c r="M16093" s="37"/>
      <c r="N16093" s="37"/>
      <c r="O16093" s="37"/>
      <c r="P16093" s="36"/>
      <c r="S16093" s="36"/>
      <c r="T16093" s="36"/>
      <c r="U16093" s="36"/>
      <c r="V16093" s="36"/>
    </row>
    <row r="16094" spans="11:22" x14ac:dyDescent="0.25">
      <c r="K16094" s="36"/>
      <c r="L16094" s="37"/>
      <c r="M16094" s="37"/>
      <c r="N16094" s="37"/>
      <c r="O16094" s="37"/>
      <c r="P16094" s="36"/>
      <c r="S16094" s="36"/>
      <c r="T16094" s="36"/>
      <c r="U16094" s="36"/>
      <c r="V16094" s="36"/>
    </row>
    <row r="16095" spans="11:22" x14ac:dyDescent="0.25">
      <c r="K16095" s="36"/>
      <c r="L16095" s="37"/>
      <c r="M16095" s="37"/>
      <c r="N16095" s="37"/>
      <c r="O16095" s="37"/>
      <c r="P16095" s="36"/>
      <c r="S16095" s="36"/>
      <c r="T16095" s="36"/>
      <c r="U16095" s="36"/>
      <c r="V16095" s="36"/>
    </row>
    <row r="16096" spans="11:22" x14ac:dyDescent="0.25">
      <c r="K16096" s="36"/>
      <c r="L16096" s="37"/>
      <c r="M16096" s="37"/>
      <c r="N16096" s="37"/>
      <c r="O16096" s="37"/>
      <c r="P16096" s="36"/>
      <c r="S16096" s="36"/>
      <c r="T16096" s="36"/>
      <c r="U16096" s="36"/>
      <c r="V16096" s="36"/>
    </row>
    <row r="16097" spans="11:22" x14ac:dyDescent="0.25">
      <c r="K16097" s="36"/>
      <c r="L16097" s="37"/>
      <c r="M16097" s="37"/>
      <c r="N16097" s="37"/>
      <c r="O16097" s="37"/>
      <c r="P16097" s="36"/>
      <c r="S16097" s="36"/>
      <c r="T16097" s="36"/>
      <c r="U16097" s="36"/>
      <c r="V16097" s="36"/>
    </row>
    <row r="16098" spans="11:22" x14ac:dyDescent="0.25">
      <c r="K16098" s="36"/>
      <c r="L16098" s="37"/>
      <c r="M16098" s="37"/>
      <c r="N16098" s="37"/>
      <c r="O16098" s="37"/>
      <c r="P16098" s="36"/>
      <c r="S16098" s="36"/>
      <c r="T16098" s="36"/>
      <c r="U16098" s="36"/>
      <c r="V16098" s="36"/>
    </row>
    <row r="16099" spans="11:22" x14ac:dyDescent="0.25">
      <c r="K16099" s="36"/>
      <c r="L16099" s="37"/>
      <c r="M16099" s="37"/>
      <c r="N16099" s="37"/>
      <c r="O16099" s="37"/>
      <c r="P16099" s="36"/>
      <c r="S16099" s="36"/>
      <c r="T16099" s="36"/>
      <c r="U16099" s="36"/>
      <c r="V16099" s="36"/>
    </row>
    <row r="16100" spans="11:22" x14ac:dyDescent="0.25">
      <c r="K16100" s="36"/>
      <c r="L16100" s="37"/>
      <c r="M16100" s="37"/>
      <c r="N16100" s="37"/>
      <c r="O16100" s="37"/>
      <c r="P16100" s="36"/>
      <c r="S16100" s="36"/>
      <c r="T16100" s="36"/>
      <c r="U16100" s="36"/>
      <c r="V16100" s="36"/>
    </row>
    <row r="16101" spans="11:22" x14ac:dyDescent="0.25">
      <c r="K16101" s="36"/>
      <c r="L16101" s="37"/>
      <c r="M16101" s="37"/>
      <c r="N16101" s="37"/>
      <c r="O16101" s="37"/>
      <c r="P16101" s="36"/>
      <c r="S16101" s="36"/>
      <c r="T16101" s="36"/>
      <c r="U16101" s="36"/>
      <c r="V16101" s="36"/>
    </row>
    <row r="16102" spans="11:22" x14ac:dyDescent="0.25">
      <c r="K16102" s="36"/>
      <c r="L16102" s="37"/>
      <c r="M16102" s="37"/>
      <c r="N16102" s="37"/>
      <c r="O16102" s="37"/>
      <c r="P16102" s="36"/>
      <c r="S16102" s="36"/>
      <c r="T16102" s="36"/>
      <c r="U16102" s="36"/>
      <c r="V16102" s="36"/>
    </row>
    <row r="16103" spans="11:22" x14ac:dyDescent="0.25">
      <c r="K16103" s="36"/>
      <c r="L16103" s="37"/>
      <c r="M16103" s="37"/>
      <c r="N16103" s="37"/>
      <c r="O16103" s="37"/>
      <c r="P16103" s="36"/>
      <c r="S16103" s="36"/>
      <c r="T16103" s="36"/>
      <c r="U16103" s="36"/>
      <c r="V16103" s="36"/>
    </row>
    <row r="16104" spans="11:22" x14ac:dyDescent="0.25">
      <c r="K16104" s="36"/>
      <c r="L16104" s="37"/>
      <c r="M16104" s="37"/>
      <c r="N16104" s="37"/>
      <c r="O16104" s="37"/>
      <c r="P16104" s="36"/>
      <c r="S16104" s="36"/>
      <c r="T16104" s="36"/>
      <c r="U16104" s="36"/>
      <c r="V16104" s="36"/>
    </row>
    <row r="16105" spans="11:22" x14ac:dyDescent="0.25">
      <c r="K16105" s="36"/>
      <c r="L16105" s="37"/>
      <c r="M16105" s="37"/>
      <c r="N16105" s="37"/>
      <c r="O16105" s="37"/>
      <c r="P16105" s="36"/>
      <c r="S16105" s="36"/>
      <c r="T16105" s="36"/>
      <c r="U16105" s="36"/>
      <c r="V16105" s="36"/>
    </row>
    <row r="16106" spans="11:22" x14ac:dyDescent="0.25">
      <c r="K16106" s="36"/>
      <c r="L16106" s="37"/>
      <c r="M16106" s="37"/>
      <c r="N16106" s="37"/>
      <c r="O16106" s="37"/>
      <c r="P16106" s="36"/>
      <c r="S16106" s="36"/>
      <c r="T16106" s="36"/>
      <c r="U16106" s="36"/>
      <c r="V16106" s="36"/>
    </row>
    <row r="16107" spans="11:22" x14ac:dyDescent="0.25">
      <c r="K16107" s="36"/>
      <c r="L16107" s="37"/>
      <c r="M16107" s="37"/>
      <c r="N16107" s="37"/>
      <c r="O16107" s="37"/>
      <c r="P16107" s="36"/>
      <c r="S16107" s="36"/>
      <c r="T16107" s="36"/>
      <c r="U16107" s="36"/>
      <c r="V16107" s="36"/>
    </row>
    <row r="16108" spans="11:22" x14ac:dyDescent="0.25">
      <c r="K16108" s="36"/>
      <c r="L16108" s="37"/>
      <c r="M16108" s="37"/>
      <c r="N16108" s="37"/>
      <c r="O16108" s="37"/>
      <c r="P16108" s="36"/>
      <c r="S16108" s="36"/>
      <c r="T16108" s="36"/>
      <c r="U16108" s="36"/>
      <c r="V16108" s="36"/>
    </row>
    <row r="16109" spans="11:22" x14ac:dyDescent="0.25">
      <c r="K16109" s="36"/>
      <c r="L16109" s="37"/>
      <c r="M16109" s="37"/>
      <c r="N16109" s="37"/>
      <c r="O16109" s="37"/>
      <c r="P16109" s="36"/>
      <c r="S16109" s="36"/>
      <c r="T16109" s="36"/>
      <c r="U16109" s="36"/>
      <c r="V16109" s="36"/>
    </row>
    <row r="16110" spans="11:22" x14ac:dyDescent="0.25">
      <c r="K16110" s="36"/>
      <c r="L16110" s="37"/>
      <c r="M16110" s="37"/>
      <c r="N16110" s="37"/>
      <c r="O16110" s="37"/>
      <c r="P16110" s="36"/>
      <c r="S16110" s="36"/>
      <c r="T16110" s="36"/>
      <c r="U16110" s="36"/>
      <c r="V16110" s="36"/>
    </row>
    <row r="16111" spans="11:22" x14ac:dyDescent="0.25">
      <c r="K16111" s="36"/>
      <c r="L16111" s="37"/>
      <c r="M16111" s="37"/>
      <c r="N16111" s="37"/>
      <c r="O16111" s="37"/>
      <c r="P16111" s="36"/>
      <c r="S16111" s="36"/>
      <c r="T16111" s="36"/>
      <c r="U16111" s="36"/>
      <c r="V16111" s="36"/>
    </row>
    <row r="16112" spans="11:22" x14ac:dyDescent="0.25">
      <c r="K16112" s="36"/>
      <c r="L16112" s="37"/>
      <c r="M16112" s="37"/>
      <c r="N16112" s="37"/>
      <c r="O16112" s="37"/>
      <c r="P16112" s="36"/>
      <c r="S16112" s="36"/>
      <c r="T16112" s="36"/>
      <c r="U16112" s="36"/>
      <c r="V16112" s="36"/>
    </row>
    <row r="16113" spans="11:22" x14ac:dyDescent="0.25">
      <c r="K16113" s="36"/>
      <c r="L16113" s="37"/>
      <c r="M16113" s="37"/>
      <c r="N16113" s="37"/>
      <c r="O16113" s="37"/>
      <c r="P16113" s="36"/>
      <c r="S16113" s="36"/>
      <c r="T16113" s="36"/>
      <c r="U16113" s="36"/>
      <c r="V16113" s="36"/>
    </row>
    <row r="16114" spans="11:22" x14ac:dyDescent="0.25">
      <c r="K16114" s="36"/>
      <c r="L16114" s="37"/>
      <c r="M16114" s="37"/>
      <c r="N16114" s="37"/>
      <c r="O16114" s="37"/>
      <c r="P16114" s="36"/>
      <c r="S16114" s="36"/>
      <c r="T16114" s="36"/>
      <c r="U16114" s="36"/>
      <c r="V16114" s="36"/>
    </row>
    <row r="16115" spans="11:22" x14ac:dyDescent="0.25">
      <c r="K16115" s="36"/>
      <c r="L16115" s="37"/>
      <c r="M16115" s="37"/>
      <c r="N16115" s="37"/>
      <c r="O16115" s="37"/>
      <c r="P16115" s="36"/>
      <c r="S16115" s="36"/>
      <c r="T16115" s="36"/>
      <c r="U16115" s="36"/>
      <c r="V16115" s="36"/>
    </row>
    <row r="16116" spans="11:22" x14ac:dyDescent="0.25">
      <c r="K16116" s="36"/>
      <c r="L16116" s="37"/>
      <c r="M16116" s="37"/>
      <c r="N16116" s="37"/>
      <c r="O16116" s="37"/>
      <c r="P16116" s="36"/>
      <c r="S16116" s="36"/>
      <c r="T16116" s="36"/>
      <c r="U16116" s="36"/>
      <c r="V16116" s="36"/>
    </row>
    <row r="16117" spans="11:22" x14ac:dyDescent="0.25">
      <c r="K16117" s="36"/>
      <c r="L16117" s="37"/>
      <c r="M16117" s="37"/>
      <c r="N16117" s="37"/>
      <c r="O16117" s="37"/>
      <c r="P16117" s="36"/>
      <c r="S16117" s="36"/>
      <c r="T16117" s="36"/>
      <c r="U16117" s="36"/>
      <c r="V16117" s="36"/>
    </row>
    <row r="16118" spans="11:22" x14ac:dyDescent="0.25">
      <c r="K16118" s="36"/>
      <c r="L16118" s="37"/>
      <c r="M16118" s="37"/>
      <c r="N16118" s="37"/>
      <c r="O16118" s="37"/>
      <c r="P16118" s="36"/>
      <c r="S16118" s="36"/>
      <c r="T16118" s="36"/>
      <c r="U16118" s="36"/>
      <c r="V16118" s="36"/>
    </row>
    <row r="16119" spans="11:22" x14ac:dyDescent="0.25">
      <c r="K16119" s="36"/>
      <c r="L16119" s="37"/>
      <c r="M16119" s="37"/>
      <c r="N16119" s="37"/>
      <c r="O16119" s="37"/>
      <c r="P16119" s="36"/>
      <c r="S16119" s="36"/>
      <c r="T16119" s="36"/>
      <c r="U16119" s="36"/>
      <c r="V16119" s="36"/>
    </row>
    <row r="16120" spans="11:22" x14ac:dyDescent="0.25">
      <c r="K16120" s="36"/>
      <c r="L16120" s="37"/>
      <c r="M16120" s="37"/>
      <c r="N16120" s="37"/>
      <c r="O16120" s="37"/>
      <c r="P16120" s="36"/>
      <c r="S16120" s="36"/>
      <c r="T16120" s="36"/>
      <c r="U16120" s="36"/>
      <c r="V16120" s="36"/>
    </row>
    <row r="16121" spans="11:22" x14ac:dyDescent="0.25">
      <c r="K16121" s="36"/>
      <c r="L16121" s="37"/>
      <c r="M16121" s="37"/>
      <c r="N16121" s="37"/>
      <c r="O16121" s="37"/>
      <c r="P16121" s="36"/>
      <c r="S16121" s="36"/>
      <c r="T16121" s="36"/>
      <c r="U16121" s="36"/>
      <c r="V16121" s="36"/>
    </row>
    <row r="16122" spans="11:22" x14ac:dyDescent="0.25">
      <c r="K16122" s="36"/>
      <c r="L16122" s="37"/>
      <c r="M16122" s="37"/>
      <c r="N16122" s="37"/>
      <c r="O16122" s="37"/>
      <c r="P16122" s="36"/>
      <c r="S16122" s="36"/>
      <c r="T16122" s="36"/>
      <c r="U16122" s="36"/>
      <c r="V16122" s="36"/>
    </row>
    <row r="16123" spans="11:22" x14ac:dyDescent="0.25">
      <c r="K16123" s="36"/>
      <c r="L16123" s="37"/>
      <c r="M16123" s="37"/>
      <c r="N16123" s="37"/>
      <c r="O16123" s="37"/>
      <c r="P16123" s="36"/>
      <c r="S16123" s="36"/>
      <c r="T16123" s="36"/>
      <c r="U16123" s="36"/>
      <c r="V16123" s="36"/>
    </row>
    <row r="16124" spans="11:22" x14ac:dyDescent="0.25">
      <c r="K16124" s="36"/>
      <c r="L16124" s="37"/>
      <c r="M16124" s="37"/>
      <c r="N16124" s="37"/>
      <c r="O16124" s="37"/>
      <c r="P16124" s="36"/>
      <c r="S16124" s="36"/>
      <c r="T16124" s="36"/>
      <c r="U16124" s="36"/>
      <c r="V16124" s="36"/>
    </row>
    <row r="16125" spans="11:22" x14ac:dyDescent="0.25">
      <c r="K16125" s="36"/>
      <c r="L16125" s="37"/>
      <c r="M16125" s="37"/>
      <c r="N16125" s="37"/>
      <c r="O16125" s="37"/>
      <c r="P16125" s="36"/>
      <c r="S16125" s="36"/>
      <c r="T16125" s="36"/>
      <c r="U16125" s="36"/>
      <c r="V16125" s="36"/>
    </row>
    <row r="16126" spans="11:22" x14ac:dyDescent="0.25">
      <c r="K16126" s="36"/>
      <c r="L16126" s="37"/>
      <c r="M16126" s="37"/>
      <c r="N16126" s="37"/>
      <c r="O16126" s="37"/>
      <c r="P16126" s="36"/>
      <c r="S16126" s="36"/>
      <c r="T16126" s="36"/>
      <c r="U16126" s="36"/>
      <c r="V16126" s="36"/>
    </row>
    <row r="16127" spans="11:22" x14ac:dyDescent="0.25">
      <c r="K16127" s="36"/>
      <c r="L16127" s="37"/>
      <c r="M16127" s="37"/>
      <c r="N16127" s="37"/>
      <c r="O16127" s="37"/>
      <c r="P16127" s="36"/>
      <c r="S16127" s="36"/>
      <c r="T16127" s="36"/>
      <c r="U16127" s="36"/>
      <c r="V16127" s="36"/>
    </row>
    <row r="16128" spans="11:22" x14ac:dyDescent="0.25">
      <c r="K16128" s="36"/>
      <c r="L16128" s="37"/>
      <c r="M16128" s="37"/>
      <c r="N16128" s="37"/>
      <c r="O16128" s="37"/>
      <c r="P16128" s="36"/>
      <c r="S16128" s="36"/>
      <c r="T16128" s="36"/>
      <c r="U16128" s="36"/>
      <c r="V16128" s="36"/>
    </row>
    <row r="16129" spans="11:22" x14ac:dyDescent="0.25">
      <c r="K16129" s="36"/>
      <c r="L16129" s="37"/>
      <c r="M16129" s="37"/>
      <c r="N16129" s="37"/>
      <c r="O16129" s="37"/>
      <c r="P16129" s="36"/>
      <c r="S16129" s="36"/>
      <c r="T16129" s="36"/>
      <c r="U16129" s="36"/>
      <c r="V16129" s="36"/>
    </row>
    <row r="16130" spans="11:22" x14ac:dyDescent="0.25">
      <c r="K16130" s="36"/>
      <c r="L16130" s="37"/>
      <c r="M16130" s="37"/>
      <c r="N16130" s="37"/>
      <c r="O16130" s="37"/>
      <c r="P16130" s="36"/>
      <c r="S16130" s="36"/>
      <c r="T16130" s="36"/>
      <c r="U16130" s="36"/>
      <c r="V16130" s="36"/>
    </row>
    <row r="16131" spans="11:22" x14ac:dyDescent="0.25">
      <c r="K16131" s="36"/>
      <c r="L16131" s="37"/>
      <c r="M16131" s="37"/>
      <c r="N16131" s="37"/>
      <c r="O16131" s="37"/>
      <c r="P16131" s="36"/>
      <c r="S16131" s="36"/>
      <c r="T16131" s="36"/>
      <c r="U16131" s="36"/>
      <c r="V16131" s="36"/>
    </row>
    <row r="16132" spans="11:22" x14ac:dyDescent="0.25">
      <c r="K16132" s="36"/>
      <c r="L16132" s="37"/>
      <c r="M16132" s="37"/>
      <c r="N16132" s="37"/>
      <c r="O16132" s="37"/>
      <c r="P16132" s="36"/>
      <c r="S16132" s="36"/>
      <c r="T16132" s="36"/>
      <c r="U16132" s="36"/>
      <c r="V16132" s="36"/>
    </row>
    <row r="16133" spans="11:22" x14ac:dyDescent="0.25">
      <c r="K16133" s="36"/>
      <c r="L16133" s="37"/>
      <c r="M16133" s="37"/>
      <c r="N16133" s="37"/>
      <c r="O16133" s="37"/>
      <c r="P16133" s="36"/>
      <c r="S16133" s="36"/>
      <c r="T16133" s="36"/>
      <c r="U16133" s="36"/>
      <c r="V16133" s="36"/>
    </row>
    <row r="16134" spans="11:22" x14ac:dyDescent="0.25">
      <c r="K16134" s="36"/>
      <c r="L16134" s="37"/>
      <c r="M16134" s="37"/>
      <c r="N16134" s="37"/>
      <c r="O16134" s="37"/>
      <c r="P16134" s="36"/>
      <c r="S16134" s="36"/>
      <c r="T16134" s="36"/>
      <c r="U16134" s="36"/>
      <c r="V16134" s="36"/>
    </row>
    <row r="16135" spans="11:22" x14ac:dyDescent="0.25">
      <c r="K16135" s="36"/>
      <c r="L16135" s="37"/>
      <c r="M16135" s="37"/>
      <c r="N16135" s="37"/>
      <c r="O16135" s="37"/>
      <c r="P16135" s="36"/>
      <c r="S16135" s="36"/>
      <c r="T16135" s="36"/>
      <c r="U16135" s="36"/>
      <c r="V16135" s="36"/>
    </row>
    <row r="16136" spans="11:22" x14ac:dyDescent="0.25">
      <c r="K16136" s="36"/>
      <c r="L16136" s="37"/>
      <c r="M16136" s="37"/>
      <c r="N16136" s="37"/>
      <c r="O16136" s="37"/>
      <c r="P16136" s="36"/>
      <c r="S16136" s="36"/>
      <c r="T16136" s="36"/>
      <c r="U16136" s="36"/>
      <c r="V16136" s="36"/>
    </row>
    <row r="16137" spans="11:22" x14ac:dyDescent="0.25">
      <c r="K16137" s="36"/>
      <c r="L16137" s="37"/>
      <c r="M16137" s="37"/>
      <c r="N16137" s="37"/>
      <c r="O16137" s="37"/>
      <c r="P16137" s="36"/>
      <c r="S16137" s="36"/>
      <c r="T16137" s="36"/>
      <c r="U16137" s="36"/>
      <c r="V16137" s="36"/>
    </row>
    <row r="16138" spans="11:22" x14ac:dyDescent="0.25">
      <c r="K16138" s="36"/>
      <c r="L16138" s="37"/>
      <c r="M16138" s="37"/>
      <c r="N16138" s="37"/>
      <c r="O16138" s="37"/>
      <c r="P16138" s="36"/>
      <c r="S16138" s="36"/>
      <c r="T16138" s="36"/>
      <c r="U16138" s="36"/>
      <c r="V16138" s="36"/>
    </row>
    <row r="16139" spans="11:22" x14ac:dyDescent="0.25">
      <c r="K16139" s="36"/>
      <c r="L16139" s="37"/>
      <c r="M16139" s="37"/>
      <c r="N16139" s="37"/>
      <c r="O16139" s="37"/>
      <c r="P16139" s="36"/>
      <c r="S16139" s="36"/>
      <c r="T16139" s="36"/>
      <c r="U16139" s="36"/>
      <c r="V16139" s="36"/>
    </row>
    <row r="16140" spans="11:22" x14ac:dyDescent="0.25">
      <c r="K16140" s="36"/>
      <c r="L16140" s="37"/>
      <c r="M16140" s="37"/>
      <c r="N16140" s="37"/>
      <c r="O16140" s="37"/>
      <c r="P16140" s="36"/>
      <c r="S16140" s="36"/>
      <c r="T16140" s="36"/>
      <c r="U16140" s="36"/>
      <c r="V16140" s="36"/>
    </row>
    <row r="16141" spans="11:22" x14ac:dyDescent="0.25">
      <c r="K16141" s="36"/>
      <c r="L16141" s="37"/>
      <c r="M16141" s="37"/>
      <c r="N16141" s="37"/>
      <c r="O16141" s="37"/>
      <c r="P16141" s="36"/>
      <c r="S16141" s="36"/>
      <c r="T16141" s="36"/>
      <c r="U16141" s="36"/>
      <c r="V16141" s="36"/>
    </row>
    <row r="16142" spans="11:22" x14ac:dyDescent="0.25">
      <c r="K16142" s="36"/>
      <c r="L16142" s="37"/>
      <c r="M16142" s="37"/>
      <c r="N16142" s="37"/>
      <c r="O16142" s="37"/>
      <c r="P16142" s="36"/>
      <c r="S16142" s="36"/>
      <c r="T16142" s="36"/>
      <c r="U16142" s="36"/>
      <c r="V16142" s="36"/>
    </row>
    <row r="16143" spans="11:22" x14ac:dyDescent="0.25">
      <c r="K16143" s="36"/>
      <c r="L16143" s="37"/>
      <c r="M16143" s="37"/>
      <c r="N16143" s="37"/>
      <c r="O16143" s="37"/>
      <c r="P16143" s="36"/>
      <c r="S16143" s="36"/>
      <c r="T16143" s="36"/>
      <c r="U16143" s="36"/>
      <c r="V16143" s="36"/>
    </row>
    <row r="16144" spans="11:22" x14ac:dyDescent="0.25">
      <c r="K16144" s="36"/>
      <c r="L16144" s="37"/>
      <c r="M16144" s="37"/>
      <c r="N16144" s="37"/>
      <c r="O16144" s="37"/>
      <c r="P16144" s="36"/>
      <c r="S16144" s="36"/>
      <c r="T16144" s="36"/>
      <c r="U16144" s="36"/>
      <c r="V16144" s="36"/>
    </row>
    <row r="16145" spans="11:22" x14ac:dyDescent="0.25">
      <c r="K16145" s="36"/>
      <c r="L16145" s="37"/>
      <c r="M16145" s="37"/>
      <c r="N16145" s="37"/>
      <c r="O16145" s="37"/>
      <c r="P16145" s="36"/>
      <c r="S16145" s="36"/>
      <c r="T16145" s="36"/>
      <c r="U16145" s="36"/>
      <c r="V16145" s="36"/>
    </row>
    <row r="16146" spans="11:22" x14ac:dyDescent="0.25">
      <c r="K16146" s="36"/>
      <c r="L16146" s="37"/>
      <c r="M16146" s="37"/>
      <c r="N16146" s="37"/>
      <c r="O16146" s="37"/>
      <c r="P16146" s="36"/>
      <c r="S16146" s="36"/>
      <c r="T16146" s="36"/>
      <c r="U16146" s="36"/>
      <c r="V16146" s="36"/>
    </row>
    <row r="16147" spans="11:22" x14ac:dyDescent="0.25">
      <c r="K16147" s="36"/>
      <c r="L16147" s="37"/>
      <c r="M16147" s="37"/>
      <c r="N16147" s="37"/>
      <c r="O16147" s="37"/>
      <c r="P16147" s="36"/>
      <c r="S16147" s="36"/>
      <c r="T16147" s="36"/>
      <c r="U16147" s="36"/>
      <c r="V16147" s="36"/>
    </row>
    <row r="16148" spans="11:22" x14ac:dyDescent="0.25">
      <c r="K16148" s="36"/>
      <c r="L16148" s="37"/>
      <c r="M16148" s="37"/>
      <c r="N16148" s="37"/>
      <c r="O16148" s="37"/>
      <c r="P16148" s="36"/>
      <c r="S16148" s="36"/>
      <c r="T16148" s="36"/>
      <c r="U16148" s="36"/>
      <c r="V16148" s="36"/>
    </row>
    <row r="16149" spans="11:22" x14ac:dyDescent="0.25">
      <c r="K16149" s="36"/>
      <c r="L16149" s="37"/>
      <c r="M16149" s="37"/>
      <c r="N16149" s="37"/>
      <c r="O16149" s="37"/>
      <c r="P16149" s="36"/>
      <c r="S16149" s="36"/>
      <c r="T16149" s="36"/>
      <c r="U16149" s="36"/>
      <c r="V16149" s="36"/>
    </row>
    <row r="16150" spans="11:22" x14ac:dyDescent="0.25">
      <c r="K16150" s="36"/>
      <c r="L16150" s="37"/>
      <c r="M16150" s="37"/>
      <c r="N16150" s="37"/>
      <c r="O16150" s="37"/>
      <c r="P16150" s="36"/>
      <c r="S16150" s="36"/>
      <c r="T16150" s="36"/>
      <c r="U16150" s="36"/>
      <c r="V16150" s="36"/>
    </row>
    <row r="16151" spans="11:22" x14ac:dyDescent="0.25">
      <c r="K16151" s="36"/>
      <c r="L16151" s="37"/>
      <c r="M16151" s="37"/>
      <c r="N16151" s="37"/>
      <c r="O16151" s="37"/>
      <c r="P16151" s="36"/>
      <c r="S16151" s="36"/>
      <c r="T16151" s="36"/>
      <c r="U16151" s="36"/>
      <c r="V16151" s="36"/>
    </row>
    <row r="16152" spans="11:22" x14ac:dyDescent="0.25">
      <c r="K16152" s="36"/>
      <c r="L16152" s="37"/>
      <c r="M16152" s="37"/>
      <c r="N16152" s="37"/>
      <c r="O16152" s="37"/>
      <c r="P16152" s="36"/>
      <c r="S16152" s="36"/>
      <c r="T16152" s="36"/>
      <c r="U16152" s="36"/>
      <c r="V16152" s="36"/>
    </row>
    <row r="16153" spans="11:22" x14ac:dyDescent="0.25">
      <c r="K16153" s="36"/>
      <c r="L16153" s="37"/>
      <c r="M16153" s="37"/>
      <c r="N16153" s="37"/>
      <c r="O16153" s="37"/>
      <c r="P16153" s="36"/>
      <c r="S16153" s="36"/>
      <c r="T16153" s="36"/>
      <c r="U16153" s="36"/>
      <c r="V16153" s="36"/>
    </row>
    <row r="16154" spans="11:22" x14ac:dyDescent="0.25">
      <c r="K16154" s="36"/>
      <c r="L16154" s="37"/>
      <c r="M16154" s="37"/>
      <c r="N16154" s="37"/>
      <c r="O16154" s="37"/>
      <c r="P16154" s="36"/>
      <c r="S16154" s="36"/>
      <c r="T16154" s="36"/>
      <c r="U16154" s="36"/>
      <c r="V16154" s="36"/>
    </row>
    <row r="16155" spans="11:22" x14ac:dyDescent="0.25">
      <c r="K16155" s="36"/>
      <c r="L16155" s="37"/>
      <c r="M16155" s="37"/>
      <c r="N16155" s="37"/>
      <c r="O16155" s="37"/>
      <c r="P16155" s="36"/>
      <c r="S16155" s="36"/>
      <c r="T16155" s="36"/>
      <c r="U16155" s="36"/>
      <c r="V16155" s="36"/>
    </row>
    <row r="16156" spans="11:22" x14ac:dyDescent="0.25">
      <c r="K16156" s="36"/>
      <c r="L16156" s="37"/>
      <c r="M16156" s="37"/>
      <c r="N16156" s="37"/>
      <c r="O16156" s="37"/>
      <c r="P16156" s="36"/>
      <c r="S16156" s="36"/>
      <c r="T16156" s="36"/>
      <c r="U16156" s="36"/>
      <c r="V16156" s="36"/>
    </row>
    <row r="16157" spans="11:22" x14ac:dyDescent="0.25">
      <c r="K16157" s="36"/>
      <c r="L16157" s="37"/>
      <c r="M16157" s="37"/>
      <c r="N16157" s="37"/>
      <c r="O16157" s="37"/>
      <c r="P16157" s="36"/>
      <c r="S16157" s="36"/>
      <c r="T16157" s="36"/>
      <c r="U16157" s="36"/>
      <c r="V16157" s="36"/>
    </row>
    <row r="16158" spans="11:22" x14ac:dyDescent="0.25">
      <c r="K16158" s="36"/>
      <c r="L16158" s="37"/>
      <c r="M16158" s="37"/>
      <c r="N16158" s="37"/>
      <c r="O16158" s="37"/>
      <c r="P16158" s="36"/>
      <c r="S16158" s="36"/>
      <c r="T16158" s="36"/>
      <c r="U16158" s="36"/>
      <c r="V16158" s="36"/>
    </row>
    <row r="16159" spans="11:22" x14ac:dyDescent="0.25">
      <c r="K16159" s="36"/>
      <c r="L16159" s="37"/>
      <c r="M16159" s="37"/>
      <c r="N16159" s="37"/>
      <c r="O16159" s="37"/>
      <c r="P16159" s="36"/>
      <c r="S16159" s="36"/>
      <c r="T16159" s="36"/>
      <c r="U16159" s="36"/>
      <c r="V16159" s="36"/>
    </row>
    <row r="16160" spans="11:22" x14ac:dyDescent="0.25">
      <c r="K16160" s="36"/>
      <c r="L16160" s="37"/>
      <c r="M16160" s="37"/>
      <c r="N16160" s="37"/>
      <c r="O16160" s="37"/>
      <c r="P16160" s="36"/>
      <c r="S16160" s="36"/>
      <c r="T16160" s="36"/>
      <c r="U16160" s="36"/>
      <c r="V16160" s="36"/>
    </row>
    <row r="16161" spans="11:22" x14ac:dyDescent="0.25">
      <c r="K16161" s="36"/>
      <c r="L16161" s="37"/>
      <c r="M16161" s="37"/>
      <c r="N16161" s="37"/>
      <c r="O16161" s="37"/>
      <c r="P16161" s="36"/>
      <c r="S16161" s="36"/>
      <c r="T16161" s="36"/>
      <c r="U16161" s="36"/>
      <c r="V16161" s="36"/>
    </row>
    <row r="16162" spans="11:22" x14ac:dyDescent="0.25">
      <c r="K16162" s="36"/>
      <c r="L16162" s="37"/>
      <c r="M16162" s="37"/>
      <c r="N16162" s="37"/>
      <c r="O16162" s="37"/>
      <c r="P16162" s="36"/>
      <c r="S16162" s="36"/>
      <c r="T16162" s="36"/>
      <c r="U16162" s="36"/>
      <c r="V16162" s="36"/>
    </row>
    <row r="16163" spans="11:22" x14ac:dyDescent="0.25">
      <c r="K16163" s="36"/>
      <c r="L16163" s="37"/>
      <c r="M16163" s="37"/>
      <c r="N16163" s="37"/>
      <c r="O16163" s="37"/>
      <c r="P16163" s="36"/>
      <c r="S16163" s="36"/>
      <c r="T16163" s="36"/>
      <c r="U16163" s="36"/>
      <c r="V16163" s="36"/>
    </row>
    <row r="16164" spans="11:22" x14ac:dyDescent="0.25">
      <c r="K16164" s="36"/>
      <c r="L16164" s="37"/>
      <c r="M16164" s="37"/>
      <c r="N16164" s="37"/>
      <c r="O16164" s="37"/>
      <c r="P16164" s="36"/>
      <c r="S16164" s="36"/>
      <c r="T16164" s="36"/>
      <c r="U16164" s="36"/>
      <c r="V16164" s="36"/>
    </row>
    <row r="16165" spans="11:22" x14ac:dyDescent="0.25">
      <c r="K16165" s="36"/>
      <c r="L16165" s="37"/>
      <c r="M16165" s="37"/>
      <c r="N16165" s="37"/>
      <c r="O16165" s="37"/>
      <c r="P16165" s="36"/>
      <c r="S16165" s="36"/>
      <c r="T16165" s="36"/>
      <c r="U16165" s="36"/>
      <c r="V16165" s="36"/>
    </row>
    <row r="16166" spans="11:22" x14ac:dyDescent="0.25">
      <c r="K16166" s="36"/>
      <c r="L16166" s="37"/>
      <c r="M16166" s="37"/>
      <c r="N16166" s="37"/>
      <c r="O16166" s="37"/>
      <c r="P16166" s="36"/>
      <c r="S16166" s="36"/>
      <c r="T16166" s="36"/>
      <c r="U16166" s="36"/>
      <c r="V16166" s="36"/>
    </row>
    <row r="16167" spans="11:22" x14ac:dyDescent="0.25">
      <c r="K16167" s="36"/>
      <c r="L16167" s="37"/>
      <c r="M16167" s="37"/>
      <c r="N16167" s="37"/>
      <c r="O16167" s="37"/>
      <c r="P16167" s="36"/>
      <c r="S16167" s="36"/>
      <c r="T16167" s="36"/>
      <c r="U16167" s="36"/>
      <c r="V16167" s="36"/>
    </row>
    <row r="16168" spans="11:22" x14ac:dyDescent="0.25">
      <c r="K16168" s="36"/>
      <c r="L16168" s="37"/>
      <c r="M16168" s="37"/>
      <c r="N16168" s="37"/>
      <c r="O16168" s="37"/>
      <c r="P16168" s="36"/>
      <c r="S16168" s="36"/>
      <c r="T16168" s="36"/>
      <c r="U16168" s="36"/>
      <c r="V16168" s="36"/>
    </row>
    <row r="16169" spans="11:22" x14ac:dyDescent="0.25">
      <c r="K16169" s="36"/>
      <c r="L16169" s="37"/>
      <c r="M16169" s="37"/>
      <c r="N16169" s="37"/>
      <c r="O16169" s="37"/>
      <c r="P16169" s="36"/>
      <c r="S16169" s="36"/>
      <c r="T16169" s="36"/>
      <c r="U16169" s="36"/>
      <c r="V16169" s="36"/>
    </row>
    <row r="16170" spans="11:22" x14ac:dyDescent="0.25">
      <c r="K16170" s="36"/>
      <c r="L16170" s="37"/>
      <c r="M16170" s="37"/>
      <c r="N16170" s="37"/>
      <c r="O16170" s="37"/>
      <c r="P16170" s="36"/>
      <c r="S16170" s="36"/>
      <c r="T16170" s="36"/>
      <c r="U16170" s="36"/>
      <c r="V16170" s="36"/>
    </row>
    <row r="16171" spans="11:22" x14ac:dyDescent="0.25">
      <c r="K16171" s="36"/>
      <c r="L16171" s="37"/>
      <c r="M16171" s="37"/>
      <c r="N16171" s="37"/>
      <c r="O16171" s="37"/>
      <c r="P16171" s="36"/>
      <c r="S16171" s="36"/>
      <c r="T16171" s="36"/>
      <c r="U16171" s="36"/>
      <c r="V16171" s="36"/>
    </row>
    <row r="16172" spans="11:22" x14ac:dyDescent="0.25">
      <c r="K16172" s="36"/>
      <c r="L16172" s="37"/>
      <c r="M16172" s="37"/>
      <c r="N16172" s="37"/>
      <c r="O16172" s="37"/>
      <c r="P16172" s="36"/>
      <c r="S16172" s="36"/>
      <c r="T16172" s="36"/>
      <c r="U16172" s="36"/>
      <c r="V16172" s="36"/>
    </row>
    <row r="16173" spans="11:22" x14ac:dyDescent="0.25">
      <c r="K16173" s="36"/>
      <c r="L16173" s="37"/>
      <c r="M16173" s="37"/>
      <c r="N16173" s="37"/>
      <c r="O16173" s="37"/>
      <c r="P16173" s="36"/>
      <c r="S16173" s="36"/>
      <c r="T16173" s="36"/>
      <c r="U16173" s="36"/>
      <c r="V16173" s="36"/>
    </row>
    <row r="16174" spans="11:22" x14ac:dyDescent="0.25">
      <c r="K16174" s="36"/>
      <c r="L16174" s="37"/>
      <c r="M16174" s="37"/>
      <c r="N16174" s="37"/>
      <c r="O16174" s="37"/>
      <c r="P16174" s="36"/>
      <c r="S16174" s="36"/>
      <c r="T16174" s="36"/>
      <c r="U16174" s="36"/>
      <c r="V16174" s="36"/>
    </row>
    <row r="16175" spans="11:22" x14ac:dyDescent="0.25">
      <c r="K16175" s="36"/>
      <c r="L16175" s="37"/>
      <c r="M16175" s="37"/>
      <c r="N16175" s="37"/>
      <c r="O16175" s="37"/>
      <c r="P16175" s="36"/>
      <c r="S16175" s="36"/>
      <c r="T16175" s="36"/>
      <c r="U16175" s="36"/>
      <c r="V16175" s="36"/>
    </row>
    <row r="16176" spans="11:22" x14ac:dyDescent="0.25">
      <c r="K16176" s="36"/>
      <c r="L16176" s="37"/>
      <c r="M16176" s="37"/>
      <c r="N16176" s="37"/>
      <c r="O16176" s="37"/>
      <c r="P16176" s="36"/>
      <c r="S16176" s="36"/>
      <c r="T16176" s="36"/>
      <c r="U16176" s="36"/>
      <c r="V16176" s="36"/>
    </row>
    <row r="16177" spans="11:22" x14ac:dyDescent="0.25">
      <c r="K16177" s="36"/>
      <c r="L16177" s="37"/>
      <c r="M16177" s="37"/>
      <c r="N16177" s="37"/>
      <c r="O16177" s="37"/>
      <c r="P16177" s="36"/>
      <c r="S16177" s="36"/>
      <c r="T16177" s="36"/>
      <c r="U16177" s="36"/>
      <c r="V16177" s="36"/>
    </row>
    <row r="16178" spans="11:22" x14ac:dyDescent="0.25">
      <c r="K16178" s="36"/>
      <c r="L16178" s="37"/>
      <c r="M16178" s="37"/>
      <c r="N16178" s="37"/>
      <c r="O16178" s="37"/>
      <c r="P16178" s="36"/>
      <c r="S16178" s="36"/>
      <c r="T16178" s="36"/>
      <c r="U16178" s="36"/>
      <c r="V16178" s="36"/>
    </row>
    <row r="16179" spans="11:22" x14ac:dyDescent="0.25">
      <c r="K16179" s="36"/>
      <c r="L16179" s="37"/>
      <c r="M16179" s="37"/>
      <c r="N16179" s="37"/>
      <c r="O16179" s="37"/>
      <c r="P16179" s="36"/>
      <c r="S16179" s="36"/>
      <c r="T16179" s="36"/>
      <c r="U16179" s="36"/>
      <c r="V16179" s="36"/>
    </row>
    <row r="16180" spans="11:22" x14ac:dyDescent="0.25">
      <c r="K16180" s="36"/>
      <c r="L16180" s="37"/>
      <c r="M16180" s="37"/>
      <c r="N16180" s="37"/>
      <c r="O16180" s="37"/>
      <c r="P16180" s="36"/>
      <c r="S16180" s="36"/>
      <c r="T16180" s="36"/>
      <c r="U16180" s="36"/>
      <c r="V16180" s="36"/>
    </row>
    <row r="16181" spans="11:22" x14ac:dyDescent="0.25">
      <c r="K16181" s="36"/>
      <c r="L16181" s="37"/>
      <c r="M16181" s="37"/>
      <c r="N16181" s="37"/>
      <c r="O16181" s="37"/>
      <c r="P16181" s="36"/>
      <c r="S16181" s="36"/>
      <c r="T16181" s="36"/>
      <c r="U16181" s="36"/>
      <c r="V16181" s="36"/>
    </row>
    <row r="16182" spans="11:22" x14ac:dyDescent="0.25">
      <c r="K16182" s="36"/>
      <c r="L16182" s="37"/>
      <c r="M16182" s="37"/>
      <c r="N16182" s="37"/>
      <c r="O16182" s="37"/>
      <c r="P16182" s="36"/>
      <c r="S16182" s="36"/>
      <c r="T16182" s="36"/>
      <c r="U16182" s="36"/>
      <c r="V16182" s="36"/>
    </row>
    <row r="16183" spans="11:22" x14ac:dyDescent="0.25">
      <c r="K16183" s="36"/>
      <c r="L16183" s="37"/>
      <c r="M16183" s="37"/>
      <c r="N16183" s="37"/>
      <c r="O16183" s="37"/>
      <c r="P16183" s="36"/>
      <c r="S16183" s="36"/>
      <c r="T16183" s="36"/>
      <c r="U16183" s="36"/>
      <c r="V16183" s="36"/>
    </row>
    <row r="16184" spans="11:22" x14ac:dyDescent="0.25">
      <c r="K16184" s="36"/>
      <c r="L16184" s="37"/>
      <c r="M16184" s="37"/>
      <c r="N16184" s="37"/>
      <c r="O16184" s="37"/>
      <c r="P16184" s="36"/>
      <c r="S16184" s="36"/>
      <c r="T16184" s="36"/>
      <c r="U16184" s="36"/>
      <c r="V16184" s="36"/>
    </row>
    <row r="16185" spans="11:22" x14ac:dyDescent="0.25">
      <c r="K16185" s="36"/>
      <c r="L16185" s="37"/>
      <c r="M16185" s="37"/>
      <c r="N16185" s="37"/>
      <c r="O16185" s="37"/>
      <c r="P16185" s="36"/>
      <c r="S16185" s="36"/>
      <c r="T16185" s="36"/>
      <c r="U16185" s="36"/>
      <c r="V16185" s="36"/>
    </row>
    <row r="16186" spans="11:22" x14ac:dyDescent="0.25">
      <c r="K16186" s="36"/>
      <c r="L16186" s="37"/>
      <c r="M16186" s="37"/>
      <c r="N16186" s="37"/>
      <c r="O16186" s="37"/>
      <c r="P16186" s="36"/>
      <c r="S16186" s="36"/>
      <c r="T16186" s="36"/>
      <c r="U16186" s="36"/>
      <c r="V16186" s="36"/>
    </row>
    <row r="16187" spans="11:22" x14ac:dyDescent="0.25">
      <c r="K16187" s="36"/>
      <c r="L16187" s="37"/>
      <c r="M16187" s="37"/>
      <c r="N16187" s="37"/>
      <c r="O16187" s="37"/>
      <c r="P16187" s="36"/>
      <c r="S16187" s="36"/>
      <c r="T16187" s="36"/>
      <c r="U16187" s="36"/>
      <c r="V16187" s="36"/>
    </row>
    <row r="16188" spans="11:22" x14ac:dyDescent="0.25">
      <c r="K16188" s="36"/>
      <c r="L16188" s="37"/>
      <c r="M16188" s="37"/>
      <c r="N16188" s="37"/>
      <c r="O16188" s="37"/>
      <c r="P16188" s="36"/>
      <c r="S16188" s="36"/>
      <c r="T16188" s="36"/>
      <c r="U16188" s="36"/>
      <c r="V16188" s="36"/>
    </row>
    <row r="16189" spans="11:22" x14ac:dyDescent="0.25">
      <c r="K16189" s="36"/>
      <c r="L16189" s="37"/>
      <c r="M16189" s="37"/>
      <c r="N16189" s="37"/>
      <c r="O16189" s="37"/>
      <c r="P16189" s="36"/>
      <c r="S16189" s="36"/>
      <c r="T16189" s="36"/>
      <c r="U16189" s="36"/>
      <c r="V16189" s="36"/>
    </row>
    <row r="16190" spans="11:22" x14ac:dyDescent="0.25">
      <c r="K16190" s="36"/>
      <c r="L16190" s="37"/>
      <c r="M16190" s="37"/>
      <c r="N16190" s="37"/>
      <c r="O16190" s="37"/>
      <c r="P16190" s="36"/>
      <c r="S16190" s="36"/>
      <c r="T16190" s="36"/>
      <c r="U16190" s="36"/>
      <c r="V16190" s="36"/>
    </row>
    <row r="16191" spans="11:22" x14ac:dyDescent="0.25">
      <c r="K16191" s="36"/>
      <c r="L16191" s="37"/>
      <c r="M16191" s="37"/>
      <c r="N16191" s="37"/>
      <c r="O16191" s="37"/>
      <c r="P16191" s="36"/>
      <c r="S16191" s="36"/>
      <c r="T16191" s="36"/>
      <c r="U16191" s="36"/>
      <c r="V16191" s="36"/>
    </row>
    <row r="16192" spans="11:22" x14ac:dyDescent="0.25">
      <c r="K16192" s="36"/>
      <c r="L16192" s="37"/>
      <c r="M16192" s="37"/>
      <c r="N16192" s="37"/>
      <c r="O16192" s="37"/>
      <c r="P16192" s="36"/>
      <c r="S16192" s="36"/>
      <c r="T16192" s="36"/>
      <c r="U16192" s="36"/>
      <c r="V16192" s="36"/>
    </row>
    <row r="16193" spans="11:22" x14ac:dyDescent="0.25">
      <c r="K16193" s="36"/>
      <c r="L16193" s="37"/>
      <c r="M16193" s="37"/>
      <c r="N16193" s="37"/>
      <c r="O16193" s="37"/>
      <c r="P16193" s="36"/>
      <c r="S16193" s="36"/>
      <c r="T16193" s="36"/>
      <c r="U16193" s="36"/>
      <c r="V16193" s="36"/>
    </row>
    <row r="16194" spans="11:22" x14ac:dyDescent="0.25">
      <c r="K16194" s="36"/>
      <c r="L16194" s="37"/>
      <c r="M16194" s="37"/>
      <c r="N16194" s="37"/>
      <c r="O16194" s="37"/>
      <c r="P16194" s="36"/>
      <c r="S16194" s="36"/>
      <c r="T16194" s="36"/>
      <c r="U16194" s="36"/>
      <c r="V16194" s="36"/>
    </row>
    <row r="16195" spans="11:22" x14ac:dyDescent="0.25">
      <c r="K16195" s="36"/>
      <c r="L16195" s="37"/>
      <c r="M16195" s="37"/>
      <c r="N16195" s="37"/>
      <c r="O16195" s="37"/>
      <c r="P16195" s="36"/>
      <c r="S16195" s="36"/>
      <c r="T16195" s="36"/>
      <c r="U16195" s="36"/>
      <c r="V16195" s="36"/>
    </row>
    <row r="16196" spans="11:22" x14ac:dyDescent="0.25">
      <c r="K16196" s="36"/>
      <c r="L16196" s="37"/>
      <c r="M16196" s="37"/>
      <c r="N16196" s="37"/>
      <c r="O16196" s="37"/>
      <c r="P16196" s="36"/>
      <c r="S16196" s="36"/>
      <c r="T16196" s="36"/>
      <c r="U16196" s="36"/>
      <c r="V16196" s="36"/>
    </row>
    <row r="16197" spans="11:22" x14ac:dyDescent="0.25">
      <c r="K16197" s="36"/>
      <c r="L16197" s="37"/>
      <c r="M16197" s="37"/>
      <c r="N16197" s="37"/>
      <c r="O16197" s="37"/>
      <c r="P16197" s="36"/>
      <c r="S16197" s="36"/>
      <c r="T16197" s="36"/>
      <c r="U16197" s="36"/>
      <c r="V16197" s="36"/>
    </row>
    <row r="16198" spans="11:22" x14ac:dyDescent="0.25">
      <c r="K16198" s="36"/>
      <c r="L16198" s="37"/>
      <c r="M16198" s="37"/>
      <c r="N16198" s="37"/>
      <c r="O16198" s="37"/>
      <c r="P16198" s="36"/>
      <c r="S16198" s="36"/>
      <c r="T16198" s="36"/>
      <c r="U16198" s="36"/>
      <c r="V16198" s="36"/>
    </row>
    <row r="16199" spans="11:22" x14ac:dyDescent="0.25">
      <c r="K16199" s="36"/>
      <c r="L16199" s="37"/>
      <c r="M16199" s="37"/>
      <c r="N16199" s="37"/>
      <c r="O16199" s="37"/>
      <c r="P16199" s="36"/>
      <c r="S16199" s="36"/>
      <c r="T16199" s="36"/>
      <c r="U16199" s="36"/>
      <c r="V16199" s="36"/>
    </row>
    <row r="16200" spans="11:22" x14ac:dyDescent="0.25">
      <c r="K16200" s="36"/>
      <c r="L16200" s="37"/>
      <c r="M16200" s="37"/>
      <c r="N16200" s="37"/>
      <c r="O16200" s="37"/>
      <c r="P16200" s="36"/>
      <c r="S16200" s="36"/>
      <c r="T16200" s="36"/>
      <c r="U16200" s="36"/>
      <c r="V16200" s="36"/>
    </row>
    <row r="16201" spans="11:22" x14ac:dyDescent="0.25">
      <c r="K16201" s="36"/>
      <c r="L16201" s="37"/>
      <c r="M16201" s="37"/>
      <c r="N16201" s="37"/>
      <c r="O16201" s="37"/>
      <c r="P16201" s="36"/>
      <c r="S16201" s="36"/>
      <c r="T16201" s="36"/>
      <c r="U16201" s="36"/>
      <c r="V16201" s="36"/>
    </row>
    <row r="16202" spans="11:22" x14ac:dyDescent="0.25">
      <c r="K16202" s="36"/>
      <c r="L16202" s="37"/>
      <c r="M16202" s="37"/>
      <c r="N16202" s="37"/>
      <c r="O16202" s="37"/>
      <c r="P16202" s="36"/>
      <c r="S16202" s="36"/>
      <c r="T16202" s="36"/>
      <c r="U16202" s="36"/>
      <c r="V16202" s="36"/>
    </row>
    <row r="16203" spans="11:22" x14ac:dyDescent="0.25">
      <c r="K16203" s="36"/>
      <c r="L16203" s="37"/>
      <c r="M16203" s="37"/>
      <c r="N16203" s="37"/>
      <c r="O16203" s="37"/>
      <c r="P16203" s="36"/>
      <c r="S16203" s="36"/>
      <c r="T16203" s="36"/>
      <c r="U16203" s="36"/>
      <c r="V16203" s="36"/>
    </row>
    <row r="16204" spans="11:22" x14ac:dyDescent="0.25">
      <c r="K16204" s="36"/>
      <c r="L16204" s="37"/>
      <c r="M16204" s="37"/>
      <c r="N16204" s="37"/>
      <c r="O16204" s="37"/>
      <c r="P16204" s="36"/>
      <c r="S16204" s="36"/>
      <c r="T16204" s="36"/>
      <c r="U16204" s="36"/>
      <c r="V16204" s="36"/>
    </row>
    <row r="16205" spans="11:22" x14ac:dyDescent="0.25">
      <c r="K16205" s="36"/>
      <c r="L16205" s="37"/>
      <c r="M16205" s="37"/>
      <c r="N16205" s="37"/>
      <c r="O16205" s="37"/>
      <c r="P16205" s="36"/>
      <c r="S16205" s="36"/>
      <c r="T16205" s="36"/>
      <c r="U16205" s="36"/>
      <c r="V16205" s="36"/>
    </row>
    <row r="16206" spans="11:22" x14ac:dyDescent="0.25">
      <c r="K16206" s="36"/>
      <c r="L16206" s="37"/>
      <c r="M16206" s="37"/>
      <c r="N16206" s="37"/>
      <c r="O16206" s="37"/>
      <c r="P16206" s="36"/>
      <c r="S16206" s="36"/>
      <c r="T16206" s="36"/>
      <c r="U16206" s="36"/>
      <c r="V16206" s="36"/>
    </row>
    <row r="16207" spans="11:22" x14ac:dyDescent="0.25">
      <c r="K16207" s="36"/>
      <c r="L16207" s="37"/>
      <c r="M16207" s="37"/>
      <c r="N16207" s="37"/>
      <c r="O16207" s="37"/>
      <c r="P16207" s="36"/>
      <c r="S16207" s="36"/>
      <c r="T16207" s="36"/>
      <c r="U16207" s="36"/>
      <c r="V16207" s="36"/>
    </row>
    <row r="16208" spans="11:22" x14ac:dyDescent="0.25">
      <c r="K16208" s="36"/>
      <c r="L16208" s="37"/>
      <c r="M16208" s="37"/>
      <c r="N16208" s="37"/>
      <c r="O16208" s="37"/>
      <c r="P16208" s="36"/>
      <c r="S16208" s="36"/>
      <c r="T16208" s="36"/>
      <c r="U16208" s="36"/>
      <c r="V16208" s="36"/>
    </row>
    <row r="16209" spans="11:22" x14ac:dyDescent="0.25">
      <c r="K16209" s="36"/>
      <c r="L16209" s="37"/>
      <c r="M16209" s="37"/>
      <c r="N16209" s="37"/>
      <c r="O16209" s="37"/>
      <c r="P16209" s="36"/>
      <c r="S16209" s="36"/>
      <c r="T16209" s="36"/>
      <c r="U16209" s="36"/>
      <c r="V16209" s="36"/>
    </row>
    <row r="16210" spans="11:22" x14ac:dyDescent="0.25">
      <c r="K16210" s="36"/>
      <c r="L16210" s="37"/>
      <c r="M16210" s="37"/>
      <c r="N16210" s="37"/>
      <c r="O16210" s="37"/>
      <c r="P16210" s="36"/>
      <c r="S16210" s="36"/>
      <c r="T16210" s="36"/>
      <c r="U16210" s="36"/>
      <c r="V16210" s="36"/>
    </row>
    <row r="16211" spans="11:22" x14ac:dyDescent="0.25">
      <c r="K16211" s="36"/>
      <c r="L16211" s="37"/>
      <c r="M16211" s="37"/>
      <c r="N16211" s="37"/>
      <c r="O16211" s="37"/>
      <c r="P16211" s="36"/>
      <c r="S16211" s="36"/>
      <c r="T16211" s="36"/>
      <c r="U16211" s="36"/>
      <c r="V16211" s="36"/>
    </row>
    <row r="16212" spans="11:22" x14ac:dyDescent="0.25">
      <c r="K16212" s="36"/>
      <c r="L16212" s="37"/>
      <c r="M16212" s="37"/>
      <c r="N16212" s="37"/>
      <c r="O16212" s="37"/>
      <c r="P16212" s="36"/>
      <c r="S16212" s="36"/>
      <c r="T16212" s="36"/>
      <c r="U16212" s="36"/>
      <c r="V16212" s="36"/>
    </row>
    <row r="16213" spans="11:22" x14ac:dyDescent="0.25">
      <c r="K16213" s="36"/>
      <c r="L16213" s="37"/>
      <c r="M16213" s="37"/>
      <c r="N16213" s="37"/>
      <c r="O16213" s="37"/>
      <c r="P16213" s="36"/>
      <c r="S16213" s="36"/>
      <c r="T16213" s="36"/>
      <c r="U16213" s="36"/>
      <c r="V16213" s="36"/>
    </row>
    <row r="16214" spans="11:22" x14ac:dyDescent="0.25">
      <c r="K16214" s="36"/>
      <c r="L16214" s="37"/>
      <c r="M16214" s="37"/>
      <c r="N16214" s="37"/>
      <c r="O16214" s="37"/>
      <c r="P16214" s="36"/>
      <c r="S16214" s="36"/>
      <c r="T16214" s="36"/>
      <c r="U16214" s="36"/>
      <c r="V16214" s="36"/>
    </row>
    <row r="16215" spans="11:22" x14ac:dyDescent="0.25">
      <c r="K16215" s="36"/>
      <c r="L16215" s="37"/>
      <c r="M16215" s="37"/>
      <c r="N16215" s="37"/>
      <c r="O16215" s="37"/>
      <c r="P16215" s="36"/>
      <c r="S16215" s="36"/>
      <c r="T16215" s="36"/>
      <c r="U16215" s="36"/>
      <c r="V16215" s="36"/>
    </row>
    <row r="16216" spans="11:22" x14ac:dyDescent="0.25">
      <c r="K16216" s="36"/>
      <c r="L16216" s="37"/>
      <c r="M16216" s="37"/>
      <c r="N16216" s="37"/>
      <c r="O16216" s="37"/>
      <c r="P16216" s="36"/>
      <c r="S16216" s="36"/>
      <c r="T16216" s="36"/>
      <c r="U16216" s="36"/>
      <c r="V16216" s="36"/>
    </row>
    <row r="16217" spans="11:22" x14ac:dyDescent="0.25">
      <c r="K16217" s="36"/>
      <c r="L16217" s="37"/>
      <c r="M16217" s="37"/>
      <c r="N16217" s="37"/>
      <c r="O16217" s="37"/>
      <c r="P16217" s="36"/>
      <c r="S16217" s="36"/>
      <c r="T16217" s="36"/>
      <c r="U16217" s="36"/>
      <c r="V16217" s="36"/>
    </row>
    <row r="16218" spans="11:22" x14ac:dyDescent="0.25">
      <c r="K16218" s="36"/>
      <c r="L16218" s="37"/>
      <c r="M16218" s="37"/>
      <c r="N16218" s="37"/>
      <c r="O16218" s="37"/>
      <c r="P16218" s="36"/>
      <c r="S16218" s="36"/>
      <c r="T16218" s="36"/>
      <c r="U16218" s="36"/>
      <c r="V16218" s="36"/>
    </row>
    <row r="16219" spans="11:22" x14ac:dyDescent="0.25">
      <c r="K16219" s="36"/>
      <c r="L16219" s="37"/>
      <c r="M16219" s="37"/>
      <c r="N16219" s="37"/>
      <c r="O16219" s="37"/>
      <c r="P16219" s="36"/>
      <c r="S16219" s="36"/>
      <c r="T16219" s="36"/>
      <c r="U16219" s="36"/>
      <c r="V16219" s="36"/>
    </row>
    <row r="16220" spans="11:22" x14ac:dyDescent="0.25">
      <c r="K16220" s="36"/>
      <c r="L16220" s="37"/>
      <c r="M16220" s="37"/>
      <c r="N16220" s="37"/>
      <c r="O16220" s="37"/>
      <c r="P16220" s="36"/>
      <c r="S16220" s="36"/>
      <c r="T16220" s="36"/>
      <c r="U16220" s="36"/>
      <c r="V16220" s="36"/>
    </row>
    <row r="16221" spans="11:22" x14ac:dyDescent="0.25">
      <c r="K16221" s="36"/>
      <c r="L16221" s="37"/>
      <c r="M16221" s="37"/>
      <c r="N16221" s="37"/>
      <c r="O16221" s="37"/>
      <c r="P16221" s="36"/>
      <c r="S16221" s="36"/>
      <c r="T16221" s="36"/>
      <c r="U16221" s="36"/>
      <c r="V16221" s="36"/>
    </row>
    <row r="16222" spans="11:22" x14ac:dyDescent="0.25">
      <c r="K16222" s="36"/>
      <c r="L16222" s="37"/>
      <c r="M16222" s="37"/>
      <c r="N16222" s="37"/>
      <c r="O16222" s="37"/>
      <c r="P16222" s="36"/>
      <c r="S16222" s="36"/>
      <c r="T16222" s="36"/>
      <c r="U16222" s="36"/>
      <c r="V16222" s="36"/>
    </row>
    <row r="16223" spans="11:22" x14ac:dyDescent="0.25">
      <c r="K16223" s="36"/>
      <c r="L16223" s="37"/>
      <c r="M16223" s="37"/>
      <c r="N16223" s="37"/>
      <c r="O16223" s="37"/>
      <c r="P16223" s="36"/>
      <c r="S16223" s="36"/>
      <c r="T16223" s="36"/>
      <c r="U16223" s="36"/>
      <c r="V16223" s="36"/>
    </row>
    <row r="16224" spans="11:22" x14ac:dyDescent="0.25">
      <c r="K16224" s="36"/>
      <c r="L16224" s="37"/>
      <c r="M16224" s="37"/>
      <c r="N16224" s="37"/>
      <c r="O16224" s="37"/>
      <c r="P16224" s="36"/>
      <c r="S16224" s="36"/>
      <c r="T16224" s="36"/>
      <c r="U16224" s="36"/>
      <c r="V16224" s="36"/>
    </row>
    <row r="16225" spans="11:22" x14ac:dyDescent="0.25">
      <c r="K16225" s="36"/>
      <c r="L16225" s="37"/>
      <c r="M16225" s="37"/>
      <c r="N16225" s="37"/>
      <c r="O16225" s="37"/>
      <c r="P16225" s="36"/>
      <c r="S16225" s="36"/>
      <c r="T16225" s="36"/>
      <c r="U16225" s="36"/>
      <c r="V16225" s="36"/>
    </row>
    <row r="16226" spans="11:22" x14ac:dyDescent="0.25">
      <c r="K16226" s="36"/>
      <c r="L16226" s="37"/>
      <c r="M16226" s="37"/>
      <c r="N16226" s="37"/>
      <c r="O16226" s="37"/>
      <c r="P16226" s="36"/>
      <c r="S16226" s="36"/>
      <c r="T16226" s="36"/>
      <c r="U16226" s="36"/>
      <c r="V16226" s="36"/>
    </row>
    <row r="16227" spans="11:22" x14ac:dyDescent="0.25">
      <c r="K16227" s="36"/>
      <c r="L16227" s="37"/>
      <c r="M16227" s="37"/>
      <c r="N16227" s="37"/>
      <c r="O16227" s="37"/>
      <c r="P16227" s="36"/>
      <c r="S16227" s="36"/>
      <c r="T16227" s="36"/>
      <c r="U16227" s="36"/>
      <c r="V16227" s="36"/>
    </row>
    <row r="16228" spans="11:22" x14ac:dyDescent="0.25">
      <c r="K16228" s="36"/>
      <c r="L16228" s="37"/>
      <c r="M16228" s="37"/>
      <c r="N16228" s="37"/>
      <c r="O16228" s="37"/>
      <c r="P16228" s="36"/>
      <c r="S16228" s="36"/>
      <c r="T16228" s="36"/>
      <c r="U16228" s="36"/>
      <c r="V16228" s="36"/>
    </row>
    <row r="16229" spans="11:22" x14ac:dyDescent="0.25">
      <c r="K16229" s="36"/>
      <c r="L16229" s="37"/>
      <c r="M16229" s="37"/>
      <c r="N16229" s="37"/>
      <c r="O16229" s="37"/>
      <c r="P16229" s="36"/>
      <c r="S16229" s="36"/>
      <c r="T16229" s="36"/>
      <c r="U16229" s="36"/>
      <c r="V16229" s="36"/>
    </row>
    <row r="16230" spans="11:22" x14ac:dyDescent="0.25">
      <c r="K16230" s="36"/>
      <c r="L16230" s="37"/>
      <c r="M16230" s="37"/>
      <c r="N16230" s="37"/>
      <c r="O16230" s="37"/>
      <c r="P16230" s="36"/>
      <c r="S16230" s="36"/>
      <c r="T16230" s="36"/>
      <c r="U16230" s="36"/>
      <c r="V16230" s="36"/>
    </row>
    <row r="16231" spans="11:22" x14ac:dyDescent="0.25">
      <c r="K16231" s="36"/>
      <c r="L16231" s="37"/>
      <c r="M16231" s="37"/>
      <c r="N16231" s="37"/>
      <c r="O16231" s="37"/>
      <c r="P16231" s="36"/>
      <c r="S16231" s="36"/>
      <c r="T16231" s="36"/>
      <c r="U16231" s="36"/>
      <c r="V16231" s="36"/>
    </row>
    <row r="16232" spans="11:22" x14ac:dyDescent="0.25">
      <c r="K16232" s="36"/>
      <c r="L16232" s="37"/>
      <c r="M16232" s="37"/>
      <c r="N16232" s="37"/>
      <c r="O16232" s="37"/>
      <c r="P16232" s="36"/>
      <c r="S16232" s="36"/>
      <c r="T16232" s="36"/>
      <c r="U16232" s="36"/>
      <c r="V16232" s="36"/>
    </row>
    <row r="16233" spans="11:22" x14ac:dyDescent="0.25">
      <c r="K16233" s="36"/>
      <c r="L16233" s="37"/>
      <c r="M16233" s="37"/>
      <c r="N16233" s="37"/>
      <c r="O16233" s="37"/>
      <c r="P16233" s="36"/>
      <c r="S16233" s="36"/>
      <c r="T16233" s="36"/>
      <c r="U16233" s="36"/>
      <c r="V16233" s="36"/>
    </row>
    <row r="16234" spans="11:22" x14ac:dyDescent="0.25">
      <c r="K16234" s="36"/>
      <c r="L16234" s="37"/>
      <c r="M16234" s="37"/>
      <c r="N16234" s="37"/>
      <c r="O16234" s="37"/>
      <c r="P16234" s="36"/>
      <c r="S16234" s="36"/>
      <c r="T16234" s="36"/>
      <c r="U16234" s="36"/>
      <c r="V16234" s="36"/>
    </row>
    <row r="16235" spans="11:22" x14ac:dyDescent="0.25">
      <c r="K16235" s="36"/>
      <c r="L16235" s="37"/>
      <c r="M16235" s="37"/>
      <c r="N16235" s="37"/>
      <c r="O16235" s="37"/>
      <c r="P16235" s="36"/>
      <c r="S16235" s="36"/>
      <c r="T16235" s="36"/>
      <c r="U16235" s="36"/>
      <c r="V16235" s="36"/>
    </row>
    <row r="16236" spans="11:22" x14ac:dyDescent="0.25">
      <c r="K16236" s="36"/>
      <c r="L16236" s="37"/>
      <c r="M16236" s="37"/>
      <c r="N16236" s="37"/>
      <c r="O16236" s="37"/>
      <c r="P16236" s="36"/>
      <c r="S16236" s="36"/>
      <c r="T16236" s="36"/>
      <c r="U16236" s="36"/>
      <c r="V16236" s="36"/>
    </row>
    <row r="16237" spans="11:22" x14ac:dyDescent="0.25">
      <c r="K16237" s="36"/>
      <c r="L16237" s="37"/>
      <c r="M16237" s="37"/>
      <c r="N16237" s="37"/>
      <c r="O16237" s="37"/>
      <c r="P16237" s="36"/>
      <c r="S16237" s="36"/>
      <c r="T16237" s="36"/>
      <c r="U16237" s="36"/>
      <c r="V16237" s="36"/>
    </row>
    <row r="16238" spans="11:22" x14ac:dyDescent="0.25">
      <c r="K16238" s="36"/>
      <c r="L16238" s="37"/>
      <c r="M16238" s="37"/>
      <c r="N16238" s="37"/>
      <c r="O16238" s="37"/>
      <c r="P16238" s="36"/>
      <c r="S16238" s="36"/>
      <c r="T16238" s="36"/>
      <c r="U16238" s="36"/>
      <c r="V16238" s="36"/>
    </row>
    <row r="16239" spans="11:22" x14ac:dyDescent="0.25">
      <c r="K16239" s="36"/>
      <c r="L16239" s="37"/>
      <c r="M16239" s="37"/>
      <c r="N16239" s="37"/>
      <c r="O16239" s="37"/>
      <c r="P16239" s="36"/>
      <c r="S16239" s="36"/>
      <c r="T16239" s="36"/>
      <c r="U16239" s="36"/>
      <c r="V16239" s="36"/>
    </row>
    <row r="16240" spans="11:22" x14ac:dyDescent="0.25">
      <c r="K16240" s="36"/>
      <c r="L16240" s="37"/>
      <c r="M16240" s="37"/>
      <c r="N16240" s="37"/>
      <c r="O16240" s="37"/>
      <c r="P16240" s="36"/>
      <c r="S16240" s="36"/>
      <c r="T16240" s="36"/>
      <c r="U16240" s="36"/>
      <c r="V16240" s="36"/>
    </row>
    <row r="16241" spans="11:22" x14ac:dyDescent="0.25">
      <c r="K16241" s="36"/>
      <c r="L16241" s="37"/>
      <c r="M16241" s="37"/>
      <c r="N16241" s="37"/>
      <c r="O16241" s="37"/>
      <c r="P16241" s="36"/>
      <c r="S16241" s="36"/>
      <c r="T16241" s="36"/>
      <c r="U16241" s="36"/>
      <c r="V16241" s="36"/>
    </row>
    <row r="16242" spans="11:22" x14ac:dyDescent="0.25">
      <c r="K16242" s="36"/>
      <c r="L16242" s="37"/>
      <c r="M16242" s="37"/>
      <c r="N16242" s="37"/>
      <c r="O16242" s="37"/>
      <c r="P16242" s="36"/>
      <c r="S16242" s="36"/>
      <c r="T16242" s="36"/>
      <c r="U16242" s="36"/>
      <c r="V16242" s="36"/>
    </row>
    <row r="16243" spans="11:22" x14ac:dyDescent="0.25">
      <c r="K16243" s="36"/>
      <c r="L16243" s="37"/>
      <c r="M16243" s="37"/>
      <c r="N16243" s="37"/>
      <c r="O16243" s="37"/>
      <c r="P16243" s="36"/>
      <c r="S16243" s="36"/>
      <c r="T16243" s="36"/>
      <c r="U16243" s="36"/>
      <c r="V16243" s="36"/>
    </row>
    <row r="16244" spans="11:22" x14ac:dyDescent="0.25">
      <c r="K16244" s="36"/>
      <c r="L16244" s="37"/>
      <c r="M16244" s="37"/>
      <c r="N16244" s="37"/>
      <c r="O16244" s="37"/>
      <c r="P16244" s="36"/>
      <c r="S16244" s="36"/>
      <c r="T16244" s="36"/>
      <c r="U16244" s="36"/>
      <c r="V16244" s="36"/>
    </row>
    <row r="16245" spans="11:22" x14ac:dyDescent="0.25">
      <c r="K16245" s="36"/>
      <c r="L16245" s="37"/>
      <c r="M16245" s="37"/>
      <c r="N16245" s="37"/>
      <c r="O16245" s="37"/>
      <c r="P16245" s="36"/>
      <c r="S16245" s="36"/>
      <c r="T16245" s="36"/>
      <c r="U16245" s="36"/>
      <c r="V16245" s="36"/>
    </row>
    <row r="16246" spans="11:22" x14ac:dyDescent="0.25">
      <c r="K16246" s="36"/>
      <c r="L16246" s="37"/>
      <c r="M16246" s="37"/>
      <c r="N16246" s="37"/>
      <c r="O16246" s="37"/>
      <c r="P16246" s="36"/>
      <c r="S16246" s="36"/>
      <c r="T16246" s="36"/>
      <c r="U16246" s="36"/>
      <c r="V16246" s="36"/>
    </row>
    <row r="16247" spans="11:22" x14ac:dyDescent="0.25">
      <c r="K16247" s="36"/>
      <c r="L16247" s="37"/>
      <c r="M16247" s="37"/>
      <c r="N16247" s="37"/>
      <c r="O16247" s="37"/>
      <c r="P16247" s="36"/>
      <c r="S16247" s="36"/>
      <c r="T16247" s="36"/>
      <c r="U16247" s="36"/>
      <c r="V16247" s="36"/>
    </row>
    <row r="16248" spans="11:22" x14ac:dyDescent="0.25">
      <c r="K16248" s="36"/>
      <c r="L16248" s="37"/>
      <c r="M16248" s="37"/>
      <c r="N16248" s="37"/>
      <c r="O16248" s="37"/>
      <c r="P16248" s="36"/>
      <c r="S16248" s="36"/>
      <c r="T16248" s="36"/>
      <c r="U16248" s="36"/>
      <c r="V16248" s="36"/>
    </row>
    <row r="16249" spans="11:22" x14ac:dyDescent="0.25">
      <c r="K16249" s="36"/>
      <c r="L16249" s="37"/>
      <c r="M16249" s="37"/>
      <c r="N16249" s="37"/>
      <c r="O16249" s="37"/>
      <c r="P16249" s="36"/>
      <c r="S16249" s="36"/>
      <c r="T16249" s="36"/>
      <c r="U16249" s="36"/>
      <c r="V16249" s="36"/>
    </row>
    <row r="16250" spans="11:22" x14ac:dyDescent="0.25">
      <c r="K16250" s="36"/>
      <c r="L16250" s="37"/>
      <c r="M16250" s="37"/>
      <c r="N16250" s="37"/>
      <c r="O16250" s="37"/>
      <c r="P16250" s="36"/>
      <c r="S16250" s="36"/>
      <c r="T16250" s="36"/>
      <c r="U16250" s="36"/>
      <c r="V16250" s="36"/>
    </row>
    <row r="16251" spans="11:22" x14ac:dyDescent="0.25">
      <c r="K16251" s="36"/>
      <c r="L16251" s="37"/>
      <c r="M16251" s="37"/>
      <c r="N16251" s="37"/>
      <c r="O16251" s="37"/>
      <c r="P16251" s="36"/>
      <c r="S16251" s="36"/>
      <c r="T16251" s="36"/>
      <c r="U16251" s="36"/>
      <c r="V16251" s="36"/>
    </row>
    <row r="16252" spans="11:22" x14ac:dyDescent="0.25">
      <c r="K16252" s="36"/>
      <c r="L16252" s="37"/>
      <c r="M16252" s="37"/>
      <c r="N16252" s="37"/>
      <c r="O16252" s="37"/>
      <c r="P16252" s="36"/>
      <c r="S16252" s="36"/>
      <c r="T16252" s="36"/>
      <c r="U16252" s="36"/>
      <c r="V16252" s="36"/>
    </row>
    <row r="16253" spans="11:22" x14ac:dyDescent="0.25">
      <c r="K16253" s="36"/>
      <c r="L16253" s="37"/>
      <c r="M16253" s="37"/>
      <c r="N16253" s="37"/>
      <c r="O16253" s="37"/>
      <c r="P16253" s="36"/>
      <c r="S16253" s="36"/>
      <c r="T16253" s="36"/>
      <c r="U16253" s="36"/>
      <c r="V16253" s="36"/>
    </row>
    <row r="16254" spans="11:22" x14ac:dyDescent="0.25">
      <c r="K16254" s="36"/>
      <c r="L16254" s="37"/>
      <c r="M16254" s="37"/>
      <c r="N16254" s="37"/>
      <c r="O16254" s="37"/>
      <c r="P16254" s="36"/>
      <c r="S16254" s="36"/>
      <c r="T16254" s="36"/>
      <c r="U16254" s="36"/>
      <c r="V16254" s="36"/>
    </row>
    <row r="16255" spans="11:22" x14ac:dyDescent="0.25">
      <c r="K16255" s="36"/>
      <c r="L16255" s="37"/>
      <c r="M16255" s="37"/>
      <c r="N16255" s="37"/>
      <c r="O16255" s="37"/>
      <c r="P16255" s="36"/>
      <c r="S16255" s="36"/>
      <c r="T16255" s="36"/>
      <c r="U16255" s="36"/>
      <c r="V16255" s="36"/>
    </row>
    <row r="16256" spans="11:22" x14ac:dyDescent="0.25">
      <c r="K16256" s="36"/>
      <c r="L16256" s="37"/>
      <c r="M16256" s="37"/>
      <c r="N16256" s="37"/>
      <c r="O16256" s="37"/>
      <c r="P16256" s="36"/>
      <c r="S16256" s="36"/>
      <c r="T16256" s="36"/>
      <c r="U16256" s="36"/>
      <c r="V16256" s="36"/>
    </row>
    <row r="16257" spans="11:22" x14ac:dyDescent="0.25">
      <c r="K16257" s="36"/>
      <c r="L16257" s="37"/>
      <c r="M16257" s="37"/>
      <c r="N16257" s="37"/>
      <c r="O16257" s="37"/>
      <c r="P16257" s="36"/>
      <c r="S16257" s="36"/>
      <c r="T16257" s="36"/>
      <c r="U16257" s="36"/>
      <c r="V16257" s="36"/>
    </row>
    <row r="16258" spans="11:22" x14ac:dyDescent="0.25">
      <c r="K16258" s="36"/>
      <c r="L16258" s="37"/>
      <c r="M16258" s="37"/>
      <c r="N16258" s="37"/>
      <c r="O16258" s="37"/>
      <c r="P16258" s="36"/>
      <c r="S16258" s="36"/>
      <c r="T16258" s="36"/>
      <c r="U16258" s="36"/>
      <c r="V16258" s="36"/>
    </row>
    <row r="16259" spans="11:22" x14ac:dyDescent="0.25">
      <c r="K16259" s="36"/>
      <c r="L16259" s="37"/>
      <c r="M16259" s="37"/>
      <c r="N16259" s="37"/>
      <c r="O16259" s="37"/>
      <c r="P16259" s="36"/>
      <c r="S16259" s="36"/>
      <c r="T16259" s="36"/>
      <c r="U16259" s="36"/>
      <c r="V16259" s="36"/>
    </row>
    <row r="16260" spans="11:22" x14ac:dyDescent="0.25">
      <c r="K16260" s="36"/>
      <c r="L16260" s="37"/>
      <c r="M16260" s="37"/>
      <c r="N16260" s="37"/>
      <c r="O16260" s="37"/>
      <c r="P16260" s="36"/>
      <c r="S16260" s="36"/>
      <c r="T16260" s="36"/>
      <c r="U16260" s="36"/>
      <c r="V16260" s="36"/>
    </row>
    <row r="16261" spans="11:22" x14ac:dyDescent="0.25">
      <c r="K16261" s="36"/>
      <c r="L16261" s="37"/>
      <c r="M16261" s="37"/>
      <c r="N16261" s="37"/>
      <c r="O16261" s="37"/>
      <c r="P16261" s="36"/>
      <c r="S16261" s="36"/>
      <c r="T16261" s="36"/>
      <c r="U16261" s="36"/>
      <c r="V16261" s="36"/>
    </row>
    <row r="16262" spans="11:22" x14ac:dyDescent="0.25">
      <c r="K16262" s="36"/>
      <c r="L16262" s="37"/>
      <c r="M16262" s="37"/>
      <c r="N16262" s="37"/>
      <c r="O16262" s="37"/>
      <c r="P16262" s="36"/>
      <c r="S16262" s="36"/>
      <c r="T16262" s="36"/>
      <c r="U16262" s="36"/>
      <c r="V16262" s="36"/>
    </row>
    <row r="16263" spans="11:22" x14ac:dyDescent="0.25">
      <c r="K16263" s="36"/>
      <c r="L16263" s="37"/>
      <c r="M16263" s="37"/>
      <c r="N16263" s="37"/>
      <c r="O16263" s="37"/>
      <c r="P16263" s="36"/>
      <c r="S16263" s="36"/>
      <c r="T16263" s="36"/>
      <c r="U16263" s="36"/>
      <c r="V16263" s="36"/>
    </row>
    <row r="16264" spans="11:22" x14ac:dyDescent="0.25">
      <c r="K16264" s="36"/>
      <c r="L16264" s="37"/>
      <c r="M16264" s="37"/>
      <c r="N16264" s="37"/>
      <c r="O16264" s="37"/>
      <c r="P16264" s="36"/>
      <c r="S16264" s="36"/>
      <c r="T16264" s="36"/>
      <c r="U16264" s="36"/>
      <c r="V16264" s="36"/>
    </row>
    <row r="16265" spans="11:22" x14ac:dyDescent="0.25">
      <c r="K16265" s="36"/>
      <c r="L16265" s="37"/>
      <c r="M16265" s="37"/>
      <c r="N16265" s="37"/>
      <c r="O16265" s="37"/>
      <c r="P16265" s="36"/>
      <c r="S16265" s="36"/>
      <c r="T16265" s="36"/>
      <c r="U16265" s="36"/>
      <c r="V16265" s="36"/>
    </row>
    <row r="16266" spans="11:22" x14ac:dyDescent="0.25">
      <c r="K16266" s="36"/>
      <c r="L16266" s="37"/>
      <c r="M16266" s="37"/>
      <c r="N16266" s="37"/>
      <c r="O16266" s="37"/>
      <c r="P16266" s="36"/>
      <c r="S16266" s="36"/>
      <c r="T16266" s="36"/>
      <c r="U16266" s="36"/>
      <c r="V16266" s="36"/>
    </row>
    <row r="16267" spans="11:22" x14ac:dyDescent="0.25">
      <c r="K16267" s="36"/>
      <c r="L16267" s="37"/>
      <c r="M16267" s="37"/>
      <c r="N16267" s="37"/>
      <c r="O16267" s="37"/>
      <c r="P16267" s="36"/>
      <c r="S16267" s="36"/>
      <c r="T16267" s="36"/>
      <c r="U16267" s="36"/>
      <c r="V16267" s="36"/>
    </row>
    <row r="16268" spans="11:22" x14ac:dyDescent="0.25">
      <c r="K16268" s="36"/>
      <c r="L16268" s="37"/>
      <c r="M16268" s="37"/>
      <c r="N16268" s="37"/>
      <c r="O16268" s="37"/>
      <c r="P16268" s="36"/>
      <c r="S16268" s="36"/>
      <c r="T16268" s="36"/>
      <c r="U16268" s="36"/>
      <c r="V16268" s="36"/>
    </row>
    <row r="16269" spans="11:22" x14ac:dyDescent="0.25">
      <c r="K16269" s="36"/>
      <c r="L16269" s="37"/>
      <c r="M16269" s="37"/>
      <c r="N16269" s="37"/>
      <c r="O16269" s="37"/>
      <c r="P16269" s="36"/>
      <c r="S16269" s="36"/>
      <c r="T16269" s="36"/>
      <c r="U16269" s="36"/>
      <c r="V16269" s="36"/>
    </row>
    <row r="16270" spans="11:22" x14ac:dyDescent="0.25">
      <c r="K16270" s="36"/>
      <c r="L16270" s="37"/>
      <c r="M16270" s="37"/>
      <c r="N16270" s="37"/>
      <c r="O16270" s="37"/>
      <c r="P16270" s="36"/>
      <c r="S16270" s="36"/>
      <c r="T16270" s="36"/>
      <c r="U16270" s="36"/>
      <c r="V16270" s="36"/>
    </row>
    <row r="16271" spans="11:22" x14ac:dyDescent="0.25">
      <c r="K16271" s="36"/>
      <c r="L16271" s="37"/>
      <c r="M16271" s="37"/>
      <c r="N16271" s="37"/>
      <c r="O16271" s="37"/>
      <c r="P16271" s="36"/>
      <c r="S16271" s="36"/>
      <c r="T16271" s="36"/>
      <c r="U16271" s="36"/>
      <c r="V16271" s="36"/>
    </row>
    <row r="16272" spans="11:22" x14ac:dyDescent="0.25">
      <c r="K16272" s="36"/>
      <c r="L16272" s="37"/>
      <c r="M16272" s="37"/>
      <c r="N16272" s="37"/>
      <c r="O16272" s="37"/>
      <c r="P16272" s="36"/>
      <c r="S16272" s="36"/>
      <c r="T16272" s="36"/>
      <c r="U16272" s="36"/>
      <c r="V16272" s="36"/>
    </row>
    <row r="16273" spans="11:22" x14ac:dyDescent="0.25">
      <c r="K16273" s="36"/>
      <c r="L16273" s="37"/>
      <c r="M16273" s="37"/>
      <c r="N16273" s="37"/>
      <c r="O16273" s="37"/>
      <c r="P16273" s="36"/>
      <c r="S16273" s="36"/>
      <c r="T16273" s="36"/>
      <c r="U16273" s="36"/>
      <c r="V16273" s="36"/>
    </row>
    <row r="16274" spans="11:22" x14ac:dyDescent="0.25">
      <c r="K16274" s="36"/>
      <c r="L16274" s="37"/>
      <c r="M16274" s="37"/>
      <c r="N16274" s="37"/>
      <c r="O16274" s="37"/>
      <c r="P16274" s="36"/>
      <c r="S16274" s="36"/>
      <c r="T16274" s="36"/>
      <c r="U16274" s="36"/>
      <c r="V16274" s="36"/>
    </row>
    <row r="16275" spans="11:22" x14ac:dyDescent="0.25">
      <c r="K16275" s="36"/>
      <c r="L16275" s="37"/>
      <c r="M16275" s="37"/>
      <c r="N16275" s="37"/>
      <c r="O16275" s="37"/>
      <c r="P16275" s="36"/>
      <c r="S16275" s="36"/>
      <c r="T16275" s="36"/>
      <c r="U16275" s="36"/>
      <c r="V16275" s="36"/>
    </row>
    <row r="16276" spans="11:22" x14ac:dyDescent="0.25">
      <c r="K16276" s="36"/>
      <c r="L16276" s="37"/>
      <c r="M16276" s="37"/>
      <c r="N16276" s="37"/>
      <c r="O16276" s="37"/>
      <c r="P16276" s="36"/>
      <c r="S16276" s="36"/>
      <c r="T16276" s="36"/>
      <c r="U16276" s="36"/>
      <c r="V16276" s="36"/>
    </row>
    <row r="16277" spans="11:22" x14ac:dyDescent="0.25">
      <c r="K16277" s="36"/>
      <c r="L16277" s="37"/>
      <c r="M16277" s="37"/>
      <c r="N16277" s="37"/>
      <c r="O16277" s="37"/>
      <c r="P16277" s="36"/>
      <c r="S16277" s="36"/>
      <c r="T16277" s="36"/>
      <c r="U16277" s="36"/>
      <c r="V16277" s="36"/>
    </row>
    <row r="16278" spans="11:22" x14ac:dyDescent="0.25">
      <c r="K16278" s="36"/>
      <c r="L16278" s="37"/>
      <c r="M16278" s="37"/>
      <c r="N16278" s="37"/>
      <c r="O16278" s="37"/>
      <c r="P16278" s="36"/>
      <c r="S16278" s="36"/>
      <c r="T16278" s="36"/>
      <c r="U16278" s="36"/>
      <c r="V16278" s="36"/>
    </row>
    <row r="16279" spans="11:22" x14ac:dyDescent="0.25">
      <c r="K16279" s="36"/>
      <c r="L16279" s="37"/>
      <c r="M16279" s="37"/>
      <c r="N16279" s="37"/>
      <c r="O16279" s="37"/>
      <c r="P16279" s="36"/>
      <c r="S16279" s="36"/>
      <c r="T16279" s="36"/>
      <c r="U16279" s="36"/>
      <c r="V16279" s="36"/>
    </row>
    <row r="16280" spans="11:22" x14ac:dyDescent="0.25">
      <c r="K16280" s="36"/>
      <c r="L16280" s="37"/>
      <c r="M16280" s="37"/>
      <c r="N16280" s="37"/>
      <c r="O16280" s="37"/>
      <c r="P16280" s="36"/>
      <c r="S16280" s="36"/>
      <c r="T16280" s="36"/>
      <c r="U16280" s="36"/>
      <c r="V16280" s="36"/>
    </row>
    <row r="16281" spans="11:22" x14ac:dyDescent="0.25">
      <c r="K16281" s="36"/>
      <c r="L16281" s="37"/>
      <c r="M16281" s="37"/>
      <c r="N16281" s="37"/>
      <c r="O16281" s="37"/>
      <c r="P16281" s="36"/>
      <c r="S16281" s="36"/>
      <c r="T16281" s="36"/>
      <c r="U16281" s="36"/>
      <c r="V16281" s="36"/>
    </row>
    <row r="16282" spans="11:22" x14ac:dyDescent="0.25">
      <c r="K16282" s="36"/>
      <c r="L16282" s="37"/>
      <c r="M16282" s="37"/>
      <c r="N16282" s="37"/>
      <c r="O16282" s="37"/>
      <c r="P16282" s="36"/>
      <c r="S16282" s="36"/>
      <c r="T16282" s="36"/>
      <c r="U16282" s="36"/>
      <c r="V16282" s="36"/>
    </row>
    <row r="16283" spans="11:22" x14ac:dyDescent="0.25">
      <c r="K16283" s="36"/>
      <c r="L16283" s="37"/>
      <c r="M16283" s="37"/>
      <c r="N16283" s="37"/>
      <c r="O16283" s="37"/>
      <c r="P16283" s="36"/>
      <c r="S16283" s="36"/>
      <c r="T16283" s="36"/>
      <c r="U16283" s="36"/>
      <c r="V16283" s="36"/>
    </row>
    <row r="16284" spans="11:22" x14ac:dyDescent="0.25">
      <c r="K16284" s="36"/>
      <c r="L16284" s="37"/>
      <c r="M16284" s="37"/>
      <c r="N16284" s="37"/>
      <c r="O16284" s="37"/>
      <c r="P16284" s="36"/>
      <c r="S16284" s="36"/>
      <c r="T16284" s="36"/>
      <c r="U16284" s="36"/>
      <c r="V16284" s="36"/>
    </row>
    <row r="16285" spans="11:22" x14ac:dyDescent="0.25">
      <c r="K16285" s="36"/>
      <c r="L16285" s="37"/>
      <c r="M16285" s="37"/>
      <c r="N16285" s="37"/>
      <c r="O16285" s="37"/>
      <c r="P16285" s="36"/>
      <c r="S16285" s="36"/>
      <c r="T16285" s="36"/>
      <c r="U16285" s="36"/>
      <c r="V16285" s="36"/>
    </row>
    <row r="16286" spans="11:22" x14ac:dyDescent="0.25">
      <c r="K16286" s="36"/>
      <c r="L16286" s="37"/>
      <c r="M16286" s="37"/>
      <c r="N16286" s="37"/>
      <c r="O16286" s="37"/>
      <c r="P16286" s="36"/>
      <c r="S16286" s="36"/>
      <c r="T16286" s="36"/>
      <c r="U16286" s="36"/>
      <c r="V16286" s="36"/>
    </row>
    <row r="16287" spans="11:22" x14ac:dyDescent="0.25">
      <c r="K16287" s="36"/>
      <c r="L16287" s="37"/>
      <c r="M16287" s="37"/>
      <c r="N16287" s="37"/>
      <c r="O16287" s="37"/>
      <c r="P16287" s="36"/>
      <c r="S16287" s="36"/>
      <c r="T16287" s="36"/>
      <c r="U16287" s="36"/>
      <c r="V16287" s="36"/>
    </row>
    <row r="16288" spans="11:22" x14ac:dyDescent="0.25">
      <c r="K16288" s="36"/>
      <c r="L16288" s="37"/>
      <c r="M16288" s="37"/>
      <c r="N16288" s="37"/>
      <c r="O16288" s="37"/>
      <c r="P16288" s="36"/>
      <c r="S16288" s="36"/>
      <c r="T16288" s="36"/>
      <c r="U16288" s="36"/>
      <c r="V16288" s="36"/>
    </row>
    <row r="16289" spans="11:22" x14ac:dyDescent="0.25">
      <c r="K16289" s="36"/>
      <c r="L16289" s="37"/>
      <c r="M16289" s="37"/>
      <c r="N16289" s="37"/>
      <c r="O16289" s="37"/>
      <c r="P16289" s="36"/>
      <c r="S16289" s="36"/>
      <c r="T16289" s="36"/>
      <c r="U16289" s="36"/>
      <c r="V16289" s="36"/>
    </row>
    <row r="16290" spans="11:22" x14ac:dyDescent="0.25">
      <c r="K16290" s="36"/>
      <c r="L16290" s="37"/>
      <c r="M16290" s="37"/>
      <c r="N16290" s="37"/>
      <c r="O16290" s="37"/>
      <c r="P16290" s="36"/>
      <c r="S16290" s="36"/>
      <c r="T16290" s="36"/>
      <c r="U16290" s="36"/>
      <c r="V16290" s="36"/>
    </row>
    <row r="16291" spans="11:22" x14ac:dyDescent="0.25">
      <c r="K16291" s="36"/>
      <c r="L16291" s="37"/>
      <c r="M16291" s="37"/>
      <c r="N16291" s="37"/>
      <c r="O16291" s="37"/>
      <c r="P16291" s="36"/>
      <c r="S16291" s="36"/>
      <c r="T16291" s="36"/>
      <c r="U16291" s="36"/>
      <c r="V16291" s="36"/>
    </row>
    <row r="16292" spans="11:22" x14ac:dyDescent="0.25">
      <c r="K16292" s="36"/>
      <c r="L16292" s="37"/>
      <c r="M16292" s="37"/>
      <c r="N16292" s="37"/>
      <c r="O16292" s="37"/>
      <c r="P16292" s="36"/>
      <c r="S16292" s="36"/>
      <c r="T16292" s="36"/>
      <c r="U16292" s="36"/>
      <c r="V16292" s="36"/>
    </row>
    <row r="16293" spans="11:22" x14ac:dyDescent="0.25">
      <c r="K16293" s="36"/>
      <c r="L16293" s="37"/>
      <c r="M16293" s="37"/>
      <c r="N16293" s="37"/>
      <c r="O16293" s="37"/>
      <c r="P16293" s="36"/>
      <c r="S16293" s="36"/>
      <c r="T16293" s="36"/>
      <c r="U16293" s="36"/>
      <c r="V16293" s="36"/>
    </row>
    <row r="16294" spans="11:22" x14ac:dyDescent="0.25">
      <c r="K16294" s="36"/>
      <c r="L16294" s="37"/>
      <c r="M16294" s="37"/>
      <c r="N16294" s="37"/>
      <c r="O16294" s="37"/>
      <c r="P16294" s="36"/>
      <c r="S16294" s="36"/>
      <c r="T16294" s="36"/>
      <c r="U16294" s="36"/>
      <c r="V16294" s="36"/>
    </row>
    <row r="16295" spans="11:22" x14ac:dyDescent="0.25">
      <c r="K16295" s="36"/>
      <c r="L16295" s="37"/>
      <c r="M16295" s="37"/>
      <c r="N16295" s="37"/>
      <c r="O16295" s="37"/>
      <c r="P16295" s="36"/>
      <c r="S16295" s="36"/>
      <c r="T16295" s="36"/>
      <c r="U16295" s="36"/>
      <c r="V16295" s="36"/>
    </row>
    <row r="16296" spans="11:22" x14ac:dyDescent="0.25">
      <c r="K16296" s="36"/>
      <c r="L16296" s="37"/>
      <c r="M16296" s="37"/>
      <c r="N16296" s="37"/>
      <c r="O16296" s="37"/>
      <c r="P16296" s="36"/>
      <c r="S16296" s="36"/>
      <c r="T16296" s="36"/>
      <c r="U16296" s="36"/>
      <c r="V16296" s="36"/>
    </row>
    <row r="16297" spans="11:22" x14ac:dyDescent="0.25">
      <c r="K16297" s="36"/>
      <c r="L16297" s="37"/>
      <c r="M16297" s="37"/>
      <c r="N16297" s="37"/>
      <c r="O16297" s="37"/>
      <c r="P16297" s="36"/>
      <c r="S16297" s="36"/>
      <c r="T16297" s="36"/>
      <c r="U16297" s="36"/>
      <c r="V16297" s="36"/>
    </row>
    <row r="16298" spans="11:22" x14ac:dyDescent="0.25">
      <c r="K16298" s="36"/>
      <c r="L16298" s="37"/>
      <c r="M16298" s="37"/>
      <c r="N16298" s="37"/>
      <c r="O16298" s="37"/>
      <c r="P16298" s="36"/>
      <c r="S16298" s="36"/>
      <c r="T16298" s="36"/>
      <c r="U16298" s="36"/>
      <c r="V16298" s="36"/>
    </row>
    <row r="16299" spans="11:22" x14ac:dyDescent="0.25">
      <c r="K16299" s="36"/>
      <c r="L16299" s="37"/>
      <c r="M16299" s="37"/>
      <c r="N16299" s="37"/>
      <c r="O16299" s="37"/>
      <c r="P16299" s="36"/>
      <c r="S16299" s="36"/>
      <c r="T16299" s="36"/>
      <c r="U16299" s="36"/>
      <c r="V16299" s="36"/>
    </row>
    <row r="16300" spans="11:22" x14ac:dyDescent="0.25">
      <c r="K16300" s="36"/>
      <c r="L16300" s="37"/>
      <c r="M16300" s="37"/>
      <c r="N16300" s="37"/>
      <c r="O16300" s="37"/>
      <c r="P16300" s="36"/>
      <c r="S16300" s="36"/>
      <c r="T16300" s="36"/>
      <c r="U16300" s="36"/>
      <c r="V16300" s="36"/>
    </row>
    <row r="16301" spans="11:22" x14ac:dyDescent="0.25">
      <c r="K16301" s="36"/>
      <c r="L16301" s="37"/>
      <c r="M16301" s="37"/>
      <c r="N16301" s="37"/>
      <c r="O16301" s="37"/>
      <c r="P16301" s="36"/>
      <c r="S16301" s="36"/>
      <c r="T16301" s="36"/>
      <c r="U16301" s="36"/>
      <c r="V16301" s="36"/>
    </row>
    <row r="16302" spans="11:22" x14ac:dyDescent="0.25">
      <c r="K16302" s="36"/>
      <c r="L16302" s="37"/>
      <c r="M16302" s="37"/>
      <c r="N16302" s="37"/>
      <c r="O16302" s="37"/>
      <c r="P16302" s="36"/>
      <c r="S16302" s="36"/>
      <c r="T16302" s="36"/>
      <c r="U16302" s="36"/>
      <c r="V16302" s="36"/>
    </row>
    <row r="16303" spans="11:22" x14ac:dyDescent="0.25">
      <c r="K16303" s="36"/>
      <c r="L16303" s="37"/>
      <c r="M16303" s="37"/>
      <c r="N16303" s="37"/>
      <c r="O16303" s="37"/>
      <c r="P16303" s="36"/>
      <c r="S16303" s="36"/>
      <c r="T16303" s="36"/>
      <c r="U16303" s="36"/>
      <c r="V16303" s="36"/>
    </row>
    <row r="16304" spans="11:22" x14ac:dyDescent="0.25">
      <c r="K16304" s="36"/>
      <c r="L16304" s="37"/>
      <c r="M16304" s="37"/>
      <c r="N16304" s="37"/>
      <c r="O16304" s="37"/>
      <c r="P16304" s="36"/>
      <c r="S16304" s="36"/>
      <c r="T16304" s="36"/>
      <c r="U16304" s="36"/>
      <c r="V16304" s="36"/>
    </row>
    <row r="16305" spans="11:22" x14ac:dyDescent="0.25">
      <c r="K16305" s="36"/>
      <c r="L16305" s="37"/>
      <c r="M16305" s="37"/>
      <c r="N16305" s="37"/>
      <c r="O16305" s="37"/>
      <c r="P16305" s="36"/>
      <c r="S16305" s="36"/>
      <c r="T16305" s="36"/>
      <c r="U16305" s="36"/>
      <c r="V16305" s="36"/>
    </row>
    <row r="16306" spans="11:22" x14ac:dyDescent="0.25">
      <c r="K16306" s="36"/>
      <c r="L16306" s="37"/>
      <c r="M16306" s="37"/>
      <c r="N16306" s="37"/>
      <c r="O16306" s="37"/>
      <c r="P16306" s="36"/>
      <c r="S16306" s="36"/>
      <c r="T16306" s="36"/>
      <c r="U16306" s="36"/>
      <c r="V16306" s="36"/>
    </row>
    <row r="16307" spans="11:22" x14ac:dyDescent="0.25">
      <c r="K16307" s="36"/>
      <c r="L16307" s="37"/>
      <c r="M16307" s="37"/>
      <c r="N16307" s="37"/>
      <c r="O16307" s="37"/>
      <c r="P16307" s="36"/>
      <c r="S16307" s="36"/>
      <c r="T16307" s="36"/>
      <c r="U16307" s="36"/>
      <c r="V16307" s="36"/>
    </row>
    <row r="16308" spans="11:22" x14ac:dyDescent="0.25">
      <c r="K16308" s="36"/>
      <c r="L16308" s="37"/>
      <c r="M16308" s="37"/>
      <c r="N16308" s="37"/>
      <c r="O16308" s="37"/>
      <c r="P16308" s="36"/>
      <c r="S16308" s="36"/>
      <c r="T16308" s="36"/>
      <c r="U16308" s="36"/>
      <c r="V16308" s="36"/>
    </row>
    <row r="16309" spans="11:22" x14ac:dyDescent="0.25">
      <c r="K16309" s="36"/>
      <c r="L16309" s="37"/>
      <c r="M16309" s="37"/>
      <c r="N16309" s="37"/>
      <c r="O16309" s="37"/>
      <c r="P16309" s="36"/>
      <c r="S16309" s="36"/>
      <c r="T16309" s="36"/>
      <c r="U16309" s="36"/>
      <c r="V16309" s="36"/>
    </row>
    <row r="16310" spans="11:22" x14ac:dyDescent="0.25">
      <c r="K16310" s="36"/>
      <c r="L16310" s="37"/>
      <c r="M16310" s="37"/>
      <c r="N16310" s="37"/>
      <c r="O16310" s="37"/>
      <c r="P16310" s="36"/>
      <c r="S16310" s="36"/>
      <c r="T16310" s="36"/>
      <c r="U16310" s="36"/>
      <c r="V16310" s="36"/>
    </row>
    <row r="16311" spans="11:22" x14ac:dyDescent="0.25">
      <c r="K16311" s="36"/>
      <c r="L16311" s="37"/>
      <c r="M16311" s="37"/>
      <c r="N16311" s="37"/>
      <c r="O16311" s="37"/>
      <c r="P16311" s="36"/>
      <c r="S16311" s="36"/>
      <c r="T16311" s="36"/>
      <c r="U16311" s="36"/>
      <c r="V16311" s="36"/>
    </row>
    <row r="16312" spans="11:22" x14ac:dyDescent="0.25">
      <c r="K16312" s="36"/>
      <c r="L16312" s="37"/>
      <c r="M16312" s="37"/>
      <c r="N16312" s="37"/>
      <c r="O16312" s="37"/>
      <c r="P16312" s="36"/>
      <c r="S16312" s="36"/>
      <c r="T16312" s="36"/>
      <c r="U16312" s="36"/>
      <c r="V16312" s="36"/>
    </row>
    <row r="16313" spans="11:22" x14ac:dyDescent="0.25">
      <c r="K16313" s="36"/>
      <c r="L16313" s="37"/>
      <c r="M16313" s="37"/>
      <c r="N16313" s="37"/>
      <c r="O16313" s="37"/>
      <c r="P16313" s="36"/>
      <c r="S16313" s="36"/>
      <c r="T16313" s="36"/>
      <c r="U16313" s="36"/>
      <c r="V16313" s="36"/>
    </row>
    <row r="16314" spans="11:22" x14ac:dyDescent="0.25">
      <c r="K16314" s="36"/>
      <c r="L16314" s="37"/>
      <c r="M16314" s="37"/>
      <c r="N16314" s="37"/>
      <c r="O16314" s="37"/>
      <c r="P16314" s="36"/>
      <c r="S16314" s="36"/>
      <c r="T16314" s="36"/>
      <c r="U16314" s="36"/>
      <c r="V16314" s="36"/>
    </row>
    <row r="16315" spans="11:22" x14ac:dyDescent="0.25">
      <c r="K16315" s="36"/>
      <c r="L16315" s="37"/>
      <c r="M16315" s="37"/>
      <c r="N16315" s="37"/>
      <c r="O16315" s="37"/>
      <c r="P16315" s="36"/>
      <c r="S16315" s="36"/>
      <c r="T16315" s="36"/>
      <c r="U16315" s="36"/>
      <c r="V16315" s="36"/>
    </row>
    <row r="16316" spans="11:22" x14ac:dyDescent="0.25">
      <c r="K16316" s="36"/>
      <c r="L16316" s="37"/>
      <c r="M16316" s="37"/>
      <c r="N16316" s="37"/>
      <c r="O16316" s="37"/>
      <c r="P16316" s="36"/>
      <c r="S16316" s="36"/>
      <c r="T16316" s="36"/>
      <c r="U16316" s="36"/>
      <c r="V16316" s="36"/>
    </row>
    <row r="16317" spans="11:22" x14ac:dyDescent="0.25">
      <c r="K16317" s="36"/>
      <c r="L16317" s="37"/>
      <c r="M16317" s="37"/>
      <c r="N16317" s="37"/>
      <c r="O16317" s="37"/>
      <c r="P16317" s="36"/>
      <c r="S16317" s="36"/>
      <c r="T16317" s="36"/>
      <c r="U16317" s="36"/>
      <c r="V16317" s="36"/>
    </row>
    <row r="16318" spans="11:22" x14ac:dyDescent="0.25">
      <c r="K16318" s="36"/>
      <c r="L16318" s="37"/>
      <c r="M16318" s="37"/>
      <c r="N16318" s="37"/>
      <c r="O16318" s="37"/>
      <c r="P16318" s="36"/>
      <c r="S16318" s="36"/>
      <c r="T16318" s="36"/>
      <c r="U16318" s="36"/>
      <c r="V16318" s="36"/>
    </row>
    <row r="16319" spans="11:22" x14ac:dyDescent="0.25">
      <c r="K16319" s="36"/>
      <c r="L16319" s="37"/>
      <c r="M16319" s="37"/>
      <c r="N16319" s="37"/>
      <c r="O16319" s="37"/>
      <c r="P16319" s="36"/>
      <c r="S16319" s="36"/>
      <c r="T16319" s="36"/>
      <c r="U16319" s="36"/>
      <c r="V16319" s="36"/>
    </row>
    <row r="16320" spans="11:22" x14ac:dyDescent="0.25">
      <c r="K16320" s="36"/>
      <c r="L16320" s="37"/>
      <c r="M16320" s="37"/>
      <c r="N16320" s="37"/>
      <c r="O16320" s="37"/>
      <c r="P16320" s="36"/>
      <c r="S16320" s="36"/>
      <c r="T16320" s="36"/>
      <c r="U16320" s="36"/>
      <c r="V16320" s="36"/>
    </row>
    <row r="16321" spans="11:22" x14ac:dyDescent="0.25">
      <c r="K16321" s="36"/>
      <c r="L16321" s="37"/>
      <c r="M16321" s="37"/>
      <c r="N16321" s="37"/>
      <c r="O16321" s="37"/>
      <c r="P16321" s="36"/>
      <c r="S16321" s="36"/>
      <c r="T16321" s="36"/>
      <c r="U16321" s="36"/>
      <c r="V16321" s="36"/>
    </row>
    <row r="16322" spans="11:22" x14ac:dyDescent="0.25">
      <c r="K16322" s="36"/>
      <c r="L16322" s="37"/>
      <c r="M16322" s="37"/>
      <c r="N16322" s="37"/>
      <c r="O16322" s="37"/>
      <c r="P16322" s="36"/>
      <c r="S16322" s="36"/>
      <c r="T16322" s="36"/>
      <c r="U16322" s="36"/>
      <c r="V16322" s="36"/>
    </row>
    <row r="16323" spans="11:22" x14ac:dyDescent="0.25">
      <c r="K16323" s="36"/>
      <c r="L16323" s="37"/>
      <c r="M16323" s="37"/>
      <c r="N16323" s="37"/>
      <c r="O16323" s="37"/>
      <c r="P16323" s="36"/>
      <c r="S16323" s="36"/>
      <c r="T16323" s="36"/>
      <c r="U16323" s="36"/>
      <c r="V16323" s="36"/>
    </row>
    <row r="16324" spans="11:22" x14ac:dyDescent="0.25">
      <c r="K16324" s="36"/>
      <c r="L16324" s="37"/>
      <c r="M16324" s="37"/>
      <c r="N16324" s="37"/>
      <c r="O16324" s="37"/>
      <c r="P16324" s="36"/>
      <c r="S16324" s="36"/>
      <c r="T16324" s="36"/>
      <c r="U16324" s="36"/>
      <c r="V16324" s="36"/>
    </row>
    <row r="16325" spans="11:22" x14ac:dyDescent="0.25">
      <c r="K16325" s="36"/>
      <c r="L16325" s="37"/>
      <c r="M16325" s="37"/>
      <c r="N16325" s="37"/>
      <c r="O16325" s="37"/>
      <c r="P16325" s="36"/>
      <c r="S16325" s="36"/>
      <c r="T16325" s="36"/>
      <c r="U16325" s="36"/>
      <c r="V16325" s="36"/>
    </row>
    <row r="16326" spans="11:22" x14ac:dyDescent="0.25">
      <c r="K16326" s="36"/>
      <c r="L16326" s="37"/>
      <c r="M16326" s="37"/>
      <c r="N16326" s="37"/>
      <c r="O16326" s="37"/>
      <c r="P16326" s="36"/>
      <c r="S16326" s="36"/>
      <c r="T16326" s="36"/>
      <c r="U16326" s="36"/>
      <c r="V16326" s="36"/>
    </row>
    <row r="16327" spans="11:22" x14ac:dyDescent="0.25">
      <c r="K16327" s="36"/>
      <c r="L16327" s="37"/>
      <c r="M16327" s="37"/>
      <c r="N16327" s="37"/>
      <c r="O16327" s="37"/>
      <c r="P16327" s="36"/>
      <c r="S16327" s="36"/>
      <c r="T16327" s="36"/>
      <c r="U16327" s="36"/>
      <c r="V16327" s="36"/>
    </row>
    <row r="16328" spans="11:22" x14ac:dyDescent="0.25">
      <c r="K16328" s="36"/>
      <c r="L16328" s="37"/>
      <c r="M16328" s="37"/>
      <c r="N16328" s="37"/>
      <c r="O16328" s="37"/>
      <c r="P16328" s="36"/>
      <c r="S16328" s="36"/>
      <c r="T16328" s="36"/>
      <c r="U16328" s="36"/>
      <c r="V16328" s="36"/>
    </row>
    <row r="16329" spans="11:22" x14ac:dyDescent="0.25">
      <c r="K16329" s="36"/>
      <c r="L16329" s="37"/>
      <c r="M16329" s="37"/>
      <c r="N16329" s="37"/>
      <c r="O16329" s="37"/>
      <c r="P16329" s="36"/>
      <c r="S16329" s="36"/>
      <c r="T16329" s="36"/>
      <c r="U16329" s="36"/>
      <c r="V16329" s="36"/>
    </row>
    <row r="16330" spans="11:22" x14ac:dyDescent="0.25">
      <c r="K16330" s="36"/>
      <c r="L16330" s="37"/>
      <c r="M16330" s="37"/>
      <c r="N16330" s="37"/>
      <c r="O16330" s="37"/>
      <c r="P16330" s="36"/>
      <c r="S16330" s="36"/>
      <c r="T16330" s="36"/>
      <c r="U16330" s="36"/>
      <c r="V16330" s="36"/>
    </row>
    <row r="16331" spans="11:22" x14ac:dyDescent="0.25">
      <c r="K16331" s="36"/>
      <c r="L16331" s="37"/>
      <c r="M16331" s="37"/>
      <c r="N16331" s="37"/>
      <c r="O16331" s="37"/>
      <c r="P16331" s="36"/>
      <c r="S16331" s="36"/>
      <c r="T16331" s="36"/>
      <c r="U16331" s="36"/>
      <c r="V16331" s="36"/>
    </row>
    <row r="16332" spans="11:22" x14ac:dyDescent="0.25">
      <c r="K16332" s="36"/>
      <c r="L16332" s="37"/>
      <c r="M16332" s="37"/>
      <c r="N16332" s="37"/>
      <c r="O16332" s="37"/>
      <c r="P16332" s="36"/>
      <c r="S16332" s="36"/>
      <c r="T16332" s="36"/>
      <c r="U16332" s="36"/>
      <c r="V16332" s="36"/>
    </row>
    <row r="16333" spans="11:22" x14ac:dyDescent="0.25">
      <c r="K16333" s="36"/>
      <c r="L16333" s="37"/>
      <c r="M16333" s="37"/>
      <c r="N16333" s="37"/>
      <c r="O16333" s="37"/>
      <c r="P16333" s="36"/>
      <c r="S16333" s="36"/>
      <c r="T16333" s="36"/>
      <c r="U16333" s="36"/>
      <c r="V16333" s="36"/>
    </row>
    <row r="16334" spans="11:22" x14ac:dyDescent="0.25">
      <c r="K16334" s="36"/>
      <c r="L16334" s="37"/>
      <c r="M16334" s="37"/>
      <c r="N16334" s="37"/>
      <c r="O16334" s="37"/>
      <c r="P16334" s="36"/>
      <c r="S16334" s="36"/>
      <c r="T16334" s="36"/>
      <c r="U16334" s="36"/>
      <c r="V16334" s="36"/>
    </row>
    <row r="16335" spans="11:22" x14ac:dyDescent="0.25">
      <c r="K16335" s="36"/>
      <c r="L16335" s="37"/>
      <c r="M16335" s="37"/>
      <c r="N16335" s="37"/>
      <c r="O16335" s="37"/>
      <c r="P16335" s="36"/>
      <c r="S16335" s="36"/>
      <c r="T16335" s="36"/>
      <c r="U16335" s="36"/>
      <c r="V16335" s="36"/>
    </row>
    <row r="16336" spans="11:22" x14ac:dyDescent="0.25">
      <c r="K16336" s="36"/>
      <c r="L16336" s="37"/>
      <c r="M16336" s="37"/>
      <c r="N16336" s="37"/>
      <c r="O16336" s="37"/>
      <c r="P16336" s="36"/>
      <c r="S16336" s="36"/>
      <c r="T16336" s="36"/>
      <c r="U16336" s="36"/>
      <c r="V16336" s="36"/>
    </row>
    <row r="16337" spans="11:22" x14ac:dyDescent="0.25">
      <c r="K16337" s="36"/>
      <c r="L16337" s="37"/>
      <c r="M16337" s="37"/>
      <c r="N16337" s="37"/>
      <c r="O16337" s="37"/>
      <c r="P16337" s="36"/>
      <c r="S16337" s="36"/>
      <c r="T16337" s="36"/>
      <c r="U16337" s="36"/>
      <c r="V16337" s="36"/>
    </row>
    <row r="16338" spans="11:22" x14ac:dyDescent="0.25">
      <c r="K16338" s="36"/>
      <c r="L16338" s="37"/>
      <c r="M16338" s="37"/>
      <c r="N16338" s="37"/>
      <c r="O16338" s="37"/>
      <c r="P16338" s="36"/>
      <c r="S16338" s="36"/>
      <c r="T16338" s="36"/>
      <c r="U16338" s="36"/>
      <c r="V16338" s="36"/>
    </row>
    <row r="16339" spans="11:22" x14ac:dyDescent="0.25">
      <c r="K16339" s="36"/>
      <c r="L16339" s="37"/>
      <c r="M16339" s="37"/>
      <c r="N16339" s="37"/>
      <c r="O16339" s="37"/>
      <c r="P16339" s="36"/>
      <c r="S16339" s="36"/>
      <c r="T16339" s="36"/>
      <c r="U16339" s="36"/>
      <c r="V16339" s="36"/>
    </row>
    <row r="16340" spans="11:22" x14ac:dyDescent="0.25">
      <c r="K16340" s="36"/>
      <c r="L16340" s="37"/>
      <c r="M16340" s="37"/>
      <c r="N16340" s="37"/>
      <c r="O16340" s="37"/>
      <c r="P16340" s="36"/>
      <c r="S16340" s="36"/>
      <c r="T16340" s="36"/>
      <c r="U16340" s="36"/>
      <c r="V16340" s="36"/>
    </row>
    <row r="16341" spans="11:22" x14ac:dyDescent="0.25">
      <c r="K16341" s="36"/>
      <c r="L16341" s="37"/>
      <c r="M16341" s="37"/>
      <c r="N16341" s="37"/>
      <c r="O16341" s="37"/>
      <c r="P16341" s="36"/>
      <c r="S16341" s="36"/>
      <c r="T16341" s="36"/>
      <c r="U16341" s="36"/>
      <c r="V16341" s="36"/>
    </row>
    <row r="16342" spans="11:22" x14ac:dyDescent="0.25">
      <c r="K16342" s="36"/>
      <c r="L16342" s="37"/>
      <c r="M16342" s="37"/>
      <c r="N16342" s="37"/>
      <c r="O16342" s="37"/>
      <c r="P16342" s="36"/>
      <c r="S16342" s="36"/>
      <c r="T16342" s="36"/>
      <c r="U16342" s="36"/>
      <c r="V16342" s="36"/>
    </row>
    <row r="16343" spans="11:22" x14ac:dyDescent="0.25">
      <c r="K16343" s="36"/>
      <c r="L16343" s="37"/>
      <c r="M16343" s="37"/>
      <c r="N16343" s="37"/>
      <c r="O16343" s="37"/>
      <c r="P16343" s="36"/>
      <c r="S16343" s="36"/>
      <c r="T16343" s="36"/>
      <c r="U16343" s="36"/>
      <c r="V16343" s="36"/>
    </row>
    <row r="16344" spans="11:22" x14ac:dyDescent="0.25">
      <c r="K16344" s="36"/>
      <c r="L16344" s="37"/>
      <c r="M16344" s="37"/>
      <c r="N16344" s="37"/>
      <c r="O16344" s="37"/>
      <c r="P16344" s="36"/>
      <c r="S16344" s="36"/>
      <c r="T16344" s="36"/>
      <c r="U16344" s="36"/>
      <c r="V16344" s="36"/>
    </row>
    <row r="16345" spans="11:22" x14ac:dyDescent="0.25">
      <c r="K16345" s="36"/>
      <c r="L16345" s="37"/>
      <c r="M16345" s="37"/>
      <c r="N16345" s="37"/>
      <c r="O16345" s="37"/>
      <c r="P16345" s="36"/>
      <c r="S16345" s="36"/>
      <c r="T16345" s="36"/>
      <c r="U16345" s="36"/>
      <c r="V16345" s="36"/>
    </row>
    <row r="16346" spans="11:22" x14ac:dyDescent="0.25">
      <c r="K16346" s="36"/>
      <c r="L16346" s="37"/>
      <c r="M16346" s="37"/>
      <c r="N16346" s="37"/>
      <c r="O16346" s="37"/>
      <c r="P16346" s="36"/>
      <c r="S16346" s="36"/>
      <c r="T16346" s="36"/>
      <c r="U16346" s="36"/>
      <c r="V16346" s="36"/>
    </row>
    <row r="16347" spans="11:22" x14ac:dyDescent="0.25">
      <c r="K16347" s="36"/>
      <c r="L16347" s="37"/>
      <c r="M16347" s="37"/>
      <c r="N16347" s="37"/>
      <c r="O16347" s="37"/>
      <c r="P16347" s="36"/>
      <c r="S16347" s="36"/>
      <c r="T16347" s="36"/>
      <c r="U16347" s="36"/>
      <c r="V16347" s="36"/>
    </row>
    <row r="16348" spans="11:22" x14ac:dyDescent="0.25">
      <c r="K16348" s="36"/>
      <c r="L16348" s="37"/>
      <c r="M16348" s="37"/>
      <c r="N16348" s="37"/>
      <c r="O16348" s="37"/>
      <c r="P16348" s="36"/>
      <c r="S16348" s="36"/>
      <c r="T16348" s="36"/>
      <c r="U16348" s="36"/>
      <c r="V16348" s="36"/>
    </row>
    <row r="16349" spans="11:22" x14ac:dyDescent="0.25">
      <c r="K16349" s="36"/>
      <c r="L16349" s="37"/>
      <c r="M16349" s="37"/>
      <c r="N16349" s="37"/>
      <c r="O16349" s="37"/>
      <c r="P16349" s="36"/>
      <c r="S16349" s="36"/>
      <c r="T16349" s="36"/>
      <c r="U16349" s="36"/>
      <c r="V16349" s="36"/>
    </row>
    <row r="16350" spans="11:22" x14ac:dyDescent="0.25">
      <c r="K16350" s="36"/>
      <c r="L16350" s="37"/>
      <c r="M16350" s="37"/>
      <c r="N16350" s="37"/>
      <c r="O16350" s="37"/>
      <c r="P16350" s="36"/>
      <c r="S16350" s="36"/>
      <c r="T16350" s="36"/>
      <c r="U16350" s="36"/>
      <c r="V16350" s="36"/>
    </row>
    <row r="16351" spans="11:22" x14ac:dyDescent="0.25">
      <c r="K16351" s="36"/>
      <c r="L16351" s="37"/>
      <c r="M16351" s="37"/>
      <c r="N16351" s="37"/>
      <c r="O16351" s="37"/>
      <c r="P16351" s="36"/>
      <c r="S16351" s="36"/>
      <c r="T16351" s="36"/>
      <c r="U16351" s="36"/>
      <c r="V16351" s="36"/>
    </row>
    <row r="16352" spans="11:22" x14ac:dyDescent="0.25">
      <c r="K16352" s="36"/>
      <c r="L16352" s="37"/>
      <c r="M16352" s="37"/>
      <c r="N16352" s="37"/>
      <c r="O16352" s="37"/>
      <c r="P16352" s="36"/>
      <c r="S16352" s="36"/>
      <c r="T16352" s="36"/>
      <c r="U16352" s="36"/>
      <c r="V16352" s="36"/>
    </row>
    <row r="16353" spans="11:22" x14ac:dyDescent="0.25">
      <c r="K16353" s="36"/>
      <c r="L16353" s="37"/>
      <c r="M16353" s="37"/>
      <c r="N16353" s="37"/>
      <c r="O16353" s="37"/>
      <c r="P16353" s="36"/>
      <c r="S16353" s="36"/>
      <c r="T16353" s="36"/>
      <c r="U16353" s="36"/>
      <c r="V16353" s="36"/>
    </row>
    <row r="16354" spans="11:22" x14ac:dyDescent="0.25">
      <c r="K16354" s="36"/>
      <c r="L16354" s="37"/>
      <c r="M16354" s="37"/>
      <c r="N16354" s="37"/>
      <c r="O16354" s="37"/>
      <c r="P16354" s="36"/>
      <c r="S16354" s="36"/>
      <c r="T16354" s="36"/>
      <c r="U16354" s="36"/>
      <c r="V16354" s="36"/>
    </row>
    <row r="16355" spans="11:22" x14ac:dyDescent="0.25">
      <c r="K16355" s="36"/>
      <c r="L16355" s="37"/>
      <c r="M16355" s="37"/>
      <c r="N16355" s="37"/>
      <c r="O16355" s="37"/>
      <c r="P16355" s="36"/>
      <c r="S16355" s="36"/>
      <c r="T16355" s="36"/>
      <c r="U16355" s="36"/>
      <c r="V16355" s="36"/>
    </row>
    <row r="16356" spans="11:22" x14ac:dyDescent="0.25">
      <c r="K16356" s="36"/>
      <c r="L16356" s="37"/>
      <c r="M16356" s="37"/>
      <c r="N16356" s="37"/>
      <c r="O16356" s="37"/>
      <c r="P16356" s="36"/>
      <c r="S16356" s="36"/>
      <c r="T16356" s="36"/>
      <c r="U16356" s="36"/>
      <c r="V16356" s="36"/>
    </row>
    <row r="16357" spans="11:22" x14ac:dyDescent="0.25">
      <c r="K16357" s="36"/>
      <c r="L16357" s="37"/>
      <c r="M16357" s="37"/>
      <c r="N16357" s="37"/>
      <c r="O16357" s="37"/>
      <c r="P16357" s="36"/>
      <c r="S16357" s="36"/>
      <c r="T16357" s="36"/>
      <c r="U16357" s="36"/>
      <c r="V16357" s="36"/>
    </row>
    <row r="16358" spans="11:22" x14ac:dyDescent="0.25">
      <c r="K16358" s="36"/>
      <c r="L16358" s="37"/>
      <c r="M16358" s="37"/>
      <c r="N16358" s="37"/>
      <c r="O16358" s="37"/>
      <c r="P16358" s="36"/>
      <c r="S16358" s="36"/>
      <c r="T16358" s="36"/>
      <c r="U16358" s="36"/>
      <c r="V16358" s="36"/>
    </row>
    <row r="16359" spans="11:22" x14ac:dyDescent="0.25">
      <c r="K16359" s="36"/>
      <c r="L16359" s="37"/>
      <c r="M16359" s="37"/>
      <c r="N16359" s="37"/>
      <c r="O16359" s="37"/>
      <c r="P16359" s="36"/>
      <c r="S16359" s="36"/>
      <c r="T16359" s="36"/>
      <c r="U16359" s="36"/>
      <c r="V16359" s="36"/>
    </row>
    <row r="16360" spans="11:22" x14ac:dyDescent="0.25">
      <c r="K16360" s="36"/>
      <c r="L16360" s="37"/>
      <c r="M16360" s="37"/>
      <c r="N16360" s="37"/>
      <c r="O16360" s="37"/>
      <c r="P16360" s="36"/>
      <c r="S16360" s="36"/>
      <c r="T16360" s="36"/>
      <c r="U16360" s="36"/>
      <c r="V16360" s="36"/>
    </row>
    <row r="16361" spans="11:22" x14ac:dyDescent="0.25">
      <c r="K16361" s="36"/>
      <c r="L16361" s="37"/>
      <c r="M16361" s="37"/>
      <c r="N16361" s="37"/>
      <c r="O16361" s="37"/>
      <c r="P16361" s="36"/>
      <c r="S16361" s="36"/>
      <c r="T16361" s="36"/>
      <c r="U16361" s="36"/>
      <c r="V16361" s="36"/>
    </row>
    <row r="16362" spans="11:22" x14ac:dyDescent="0.25">
      <c r="K16362" s="36"/>
      <c r="L16362" s="37"/>
      <c r="M16362" s="37"/>
      <c r="N16362" s="37"/>
      <c r="O16362" s="37"/>
      <c r="P16362" s="36"/>
      <c r="S16362" s="36"/>
      <c r="T16362" s="36"/>
      <c r="U16362" s="36"/>
      <c r="V16362" s="36"/>
    </row>
    <row r="16363" spans="11:22" x14ac:dyDescent="0.25">
      <c r="K16363" s="36"/>
      <c r="L16363" s="37"/>
      <c r="M16363" s="37"/>
      <c r="N16363" s="37"/>
      <c r="O16363" s="37"/>
      <c r="P16363" s="36"/>
      <c r="S16363" s="36"/>
      <c r="T16363" s="36"/>
      <c r="U16363" s="36"/>
      <c r="V16363" s="36"/>
    </row>
    <row r="16364" spans="11:22" x14ac:dyDescent="0.25">
      <c r="K16364" s="36"/>
      <c r="L16364" s="37"/>
      <c r="M16364" s="37"/>
      <c r="N16364" s="37"/>
      <c r="O16364" s="37"/>
      <c r="P16364" s="36"/>
      <c r="S16364" s="36"/>
      <c r="T16364" s="36"/>
      <c r="U16364" s="36"/>
      <c r="V16364" s="36"/>
    </row>
    <row r="16365" spans="11:22" x14ac:dyDescent="0.25">
      <c r="K16365" s="36"/>
      <c r="L16365" s="37"/>
      <c r="M16365" s="37"/>
      <c r="N16365" s="37"/>
      <c r="O16365" s="37"/>
      <c r="P16365" s="36"/>
      <c r="S16365" s="36"/>
      <c r="T16365" s="36"/>
      <c r="U16365" s="36"/>
      <c r="V16365" s="36"/>
    </row>
    <row r="16366" spans="11:22" x14ac:dyDescent="0.25">
      <c r="K16366" s="36"/>
      <c r="L16366" s="37"/>
      <c r="M16366" s="37"/>
      <c r="N16366" s="37"/>
      <c r="O16366" s="37"/>
      <c r="P16366" s="36"/>
      <c r="S16366" s="36"/>
      <c r="T16366" s="36"/>
      <c r="U16366" s="36"/>
      <c r="V16366" s="36"/>
    </row>
    <row r="16367" spans="11:22" x14ac:dyDescent="0.25">
      <c r="K16367" s="36"/>
      <c r="L16367" s="37"/>
      <c r="M16367" s="37"/>
      <c r="N16367" s="37"/>
      <c r="O16367" s="37"/>
      <c r="P16367" s="36"/>
      <c r="S16367" s="36"/>
      <c r="T16367" s="36"/>
      <c r="U16367" s="36"/>
      <c r="V16367" s="36"/>
    </row>
    <row r="16368" spans="11:22" x14ac:dyDescent="0.25">
      <c r="K16368" s="36"/>
      <c r="L16368" s="37"/>
      <c r="M16368" s="37"/>
      <c r="N16368" s="37"/>
      <c r="O16368" s="37"/>
      <c r="P16368" s="36"/>
      <c r="S16368" s="36"/>
      <c r="T16368" s="36"/>
      <c r="U16368" s="36"/>
      <c r="V16368" s="36"/>
    </row>
    <row r="16369" spans="11:22" x14ac:dyDescent="0.25">
      <c r="K16369" s="36"/>
      <c r="L16369" s="37"/>
      <c r="M16369" s="37"/>
      <c r="N16369" s="37"/>
      <c r="O16369" s="37"/>
      <c r="P16369" s="36"/>
      <c r="S16369" s="36"/>
      <c r="T16369" s="36"/>
      <c r="U16369" s="36"/>
      <c r="V16369" s="36"/>
    </row>
    <row r="16370" spans="11:22" x14ac:dyDescent="0.25">
      <c r="K16370" s="36"/>
      <c r="L16370" s="37"/>
      <c r="M16370" s="37"/>
      <c r="N16370" s="37"/>
      <c r="O16370" s="37"/>
      <c r="P16370" s="36"/>
      <c r="S16370" s="36"/>
      <c r="T16370" s="36"/>
      <c r="U16370" s="36"/>
      <c r="V16370" s="36"/>
    </row>
    <row r="16371" spans="11:22" x14ac:dyDescent="0.25">
      <c r="K16371" s="36"/>
      <c r="L16371" s="37"/>
      <c r="M16371" s="37"/>
      <c r="N16371" s="37"/>
      <c r="O16371" s="37"/>
      <c r="P16371" s="36"/>
      <c r="S16371" s="36"/>
      <c r="T16371" s="36"/>
      <c r="U16371" s="36"/>
      <c r="V16371" s="36"/>
    </row>
    <row r="16372" spans="11:22" x14ac:dyDescent="0.25">
      <c r="K16372" s="36"/>
      <c r="L16372" s="37"/>
      <c r="M16372" s="37"/>
      <c r="N16372" s="37"/>
      <c r="O16372" s="37"/>
      <c r="P16372" s="36"/>
      <c r="S16372" s="36"/>
      <c r="T16372" s="36"/>
      <c r="U16372" s="36"/>
      <c r="V16372" s="36"/>
    </row>
    <row r="16373" spans="11:22" x14ac:dyDescent="0.25">
      <c r="K16373" s="36"/>
      <c r="L16373" s="37"/>
      <c r="M16373" s="37"/>
      <c r="N16373" s="37"/>
      <c r="O16373" s="37"/>
      <c r="P16373" s="36"/>
      <c r="S16373" s="36"/>
      <c r="T16373" s="36"/>
      <c r="U16373" s="36"/>
      <c r="V16373" s="36"/>
    </row>
    <row r="16374" spans="11:22" x14ac:dyDescent="0.25">
      <c r="K16374" s="36"/>
      <c r="L16374" s="37"/>
      <c r="M16374" s="37"/>
      <c r="N16374" s="37"/>
      <c r="O16374" s="37"/>
      <c r="P16374" s="36"/>
      <c r="S16374" s="36"/>
      <c r="T16374" s="36"/>
      <c r="U16374" s="36"/>
      <c r="V16374" s="36"/>
    </row>
    <row r="16375" spans="11:22" x14ac:dyDescent="0.25">
      <c r="K16375" s="36"/>
      <c r="L16375" s="37"/>
      <c r="M16375" s="37"/>
      <c r="N16375" s="37"/>
      <c r="O16375" s="37"/>
      <c r="P16375" s="36"/>
      <c r="S16375" s="36"/>
      <c r="T16375" s="36"/>
      <c r="U16375" s="36"/>
      <c r="V16375" s="36"/>
    </row>
    <row r="16376" spans="11:22" x14ac:dyDescent="0.25">
      <c r="K16376" s="36"/>
      <c r="L16376" s="37"/>
      <c r="M16376" s="37"/>
      <c r="N16376" s="37"/>
      <c r="O16376" s="37"/>
      <c r="P16376" s="36"/>
      <c r="S16376" s="36"/>
      <c r="T16376" s="36"/>
      <c r="U16376" s="36"/>
      <c r="V16376" s="36"/>
    </row>
    <row r="16377" spans="11:22" x14ac:dyDescent="0.25">
      <c r="K16377" s="36"/>
      <c r="L16377" s="37"/>
      <c r="M16377" s="37"/>
      <c r="N16377" s="37"/>
      <c r="O16377" s="37"/>
      <c r="P16377" s="36"/>
      <c r="S16377" s="36"/>
      <c r="T16377" s="36"/>
      <c r="U16377" s="36"/>
      <c r="V16377" s="36"/>
    </row>
    <row r="16378" spans="11:22" x14ac:dyDescent="0.25">
      <c r="K16378" s="36"/>
      <c r="L16378" s="37"/>
      <c r="M16378" s="37"/>
      <c r="N16378" s="37"/>
      <c r="O16378" s="37"/>
      <c r="P16378" s="36"/>
      <c r="S16378" s="36"/>
      <c r="T16378" s="36"/>
      <c r="U16378" s="36"/>
      <c r="V16378" s="36"/>
    </row>
    <row r="16379" spans="11:22" x14ac:dyDescent="0.25">
      <c r="K16379" s="36"/>
      <c r="L16379" s="37"/>
      <c r="M16379" s="37"/>
      <c r="N16379" s="37"/>
      <c r="O16379" s="37"/>
      <c r="P16379" s="36"/>
      <c r="S16379" s="36"/>
      <c r="T16379" s="36"/>
      <c r="U16379" s="36"/>
      <c r="V16379" s="36"/>
    </row>
    <row r="16380" spans="11:22" x14ac:dyDescent="0.25">
      <c r="K16380" s="36"/>
      <c r="L16380" s="37"/>
      <c r="M16380" s="37"/>
      <c r="N16380" s="37"/>
      <c r="O16380" s="37"/>
      <c r="P16380" s="36"/>
      <c r="S16380" s="36"/>
      <c r="T16380" s="36"/>
      <c r="U16380" s="36"/>
      <c r="V16380" s="36"/>
    </row>
    <row r="16381" spans="11:22" x14ac:dyDescent="0.25">
      <c r="K16381" s="36"/>
      <c r="L16381" s="37"/>
      <c r="M16381" s="37"/>
      <c r="N16381" s="37"/>
      <c r="O16381" s="37"/>
      <c r="P16381" s="36"/>
      <c r="S16381" s="36"/>
      <c r="T16381" s="36"/>
      <c r="U16381" s="36"/>
      <c r="V16381" s="36"/>
    </row>
    <row r="16382" spans="11:22" x14ac:dyDescent="0.25">
      <c r="K16382" s="36"/>
      <c r="L16382" s="37"/>
      <c r="M16382" s="37"/>
      <c r="N16382" s="37"/>
      <c r="O16382" s="37"/>
      <c r="P16382" s="36"/>
      <c r="S16382" s="36"/>
      <c r="T16382" s="36"/>
      <c r="U16382" s="36"/>
      <c r="V16382" s="36"/>
    </row>
    <row r="16383" spans="11:22" x14ac:dyDescent="0.25">
      <c r="K16383" s="36"/>
      <c r="L16383" s="37"/>
      <c r="M16383" s="37"/>
      <c r="N16383" s="37"/>
      <c r="O16383" s="37"/>
      <c r="P16383" s="36"/>
      <c r="S16383" s="36"/>
      <c r="T16383" s="36"/>
      <c r="U16383" s="36"/>
      <c r="V16383" s="36"/>
    </row>
    <row r="16384" spans="11:22" x14ac:dyDescent="0.25">
      <c r="K16384" s="36"/>
      <c r="L16384" s="37"/>
      <c r="M16384" s="37"/>
      <c r="N16384" s="37"/>
      <c r="O16384" s="37"/>
      <c r="P16384" s="36"/>
      <c r="S16384" s="36"/>
      <c r="T16384" s="36"/>
      <c r="U16384" s="36"/>
      <c r="V16384" s="36"/>
    </row>
    <row r="16385" spans="11:22" x14ac:dyDescent="0.25">
      <c r="K16385" s="36"/>
      <c r="L16385" s="37"/>
      <c r="M16385" s="37"/>
      <c r="N16385" s="37"/>
      <c r="O16385" s="37"/>
      <c r="P16385" s="36"/>
      <c r="S16385" s="36"/>
      <c r="T16385" s="36"/>
      <c r="U16385" s="36"/>
      <c r="V16385" s="36"/>
    </row>
    <row r="16386" spans="11:22" x14ac:dyDescent="0.25">
      <c r="K16386" s="36"/>
      <c r="L16386" s="37"/>
      <c r="M16386" s="37"/>
      <c r="N16386" s="37"/>
      <c r="O16386" s="37"/>
      <c r="P16386" s="36"/>
      <c r="S16386" s="36"/>
      <c r="T16386" s="36"/>
      <c r="U16386" s="36"/>
      <c r="V16386" s="36"/>
    </row>
    <row r="16387" spans="11:22" x14ac:dyDescent="0.25">
      <c r="K16387" s="36"/>
      <c r="L16387" s="37"/>
      <c r="M16387" s="37"/>
      <c r="N16387" s="37"/>
      <c r="O16387" s="37"/>
      <c r="P16387" s="36"/>
      <c r="S16387" s="36"/>
      <c r="T16387" s="36"/>
      <c r="U16387" s="36"/>
      <c r="V16387" s="36"/>
    </row>
    <row r="16388" spans="11:22" x14ac:dyDescent="0.25">
      <c r="K16388" s="36"/>
      <c r="L16388" s="37"/>
      <c r="M16388" s="37"/>
      <c r="N16388" s="37"/>
      <c r="O16388" s="37"/>
      <c r="P16388" s="36"/>
      <c r="S16388" s="36"/>
      <c r="T16388" s="36"/>
      <c r="U16388" s="36"/>
      <c r="V16388" s="36"/>
    </row>
    <row r="16389" spans="11:22" x14ac:dyDescent="0.25">
      <c r="K16389" s="36"/>
      <c r="L16389" s="37"/>
      <c r="M16389" s="37"/>
      <c r="N16389" s="37"/>
      <c r="O16389" s="37"/>
      <c r="P16389" s="36"/>
      <c r="S16389" s="36"/>
      <c r="T16389" s="36"/>
      <c r="U16389" s="36"/>
      <c r="V16389" s="36"/>
    </row>
    <row r="16390" spans="11:22" x14ac:dyDescent="0.25">
      <c r="K16390" s="36"/>
      <c r="L16390" s="37"/>
      <c r="M16390" s="37"/>
      <c r="N16390" s="37"/>
      <c r="O16390" s="37"/>
      <c r="P16390" s="36"/>
      <c r="S16390" s="36"/>
      <c r="T16390" s="36"/>
      <c r="U16390" s="36"/>
      <c r="V16390" s="36"/>
    </row>
    <row r="16391" spans="11:22" x14ac:dyDescent="0.25">
      <c r="K16391" s="36"/>
      <c r="L16391" s="37"/>
      <c r="M16391" s="37"/>
      <c r="N16391" s="37"/>
      <c r="O16391" s="37"/>
      <c r="P16391" s="36"/>
      <c r="S16391" s="36"/>
      <c r="T16391" s="36"/>
      <c r="U16391" s="36"/>
      <c r="V16391" s="36"/>
    </row>
    <row r="16392" spans="11:22" x14ac:dyDescent="0.25">
      <c r="K16392" s="36"/>
      <c r="L16392" s="37"/>
      <c r="M16392" s="37"/>
      <c r="N16392" s="37"/>
      <c r="O16392" s="37"/>
      <c r="P16392" s="36"/>
      <c r="S16392" s="36"/>
      <c r="T16392" s="36"/>
      <c r="U16392" s="36"/>
      <c r="V16392" s="36"/>
    </row>
    <row r="16393" spans="11:22" x14ac:dyDescent="0.25">
      <c r="K16393" s="36"/>
      <c r="L16393" s="37"/>
      <c r="M16393" s="37"/>
      <c r="N16393" s="37"/>
      <c r="O16393" s="37"/>
      <c r="P16393" s="36"/>
      <c r="S16393" s="36"/>
      <c r="T16393" s="36"/>
      <c r="U16393" s="36"/>
      <c r="V16393" s="36"/>
    </row>
    <row r="16394" spans="11:22" x14ac:dyDescent="0.25">
      <c r="K16394" s="36"/>
      <c r="L16394" s="37"/>
      <c r="M16394" s="37"/>
      <c r="N16394" s="37"/>
      <c r="O16394" s="37"/>
      <c r="P16394" s="36"/>
      <c r="S16394" s="36"/>
      <c r="T16394" s="36"/>
      <c r="U16394" s="36"/>
      <c r="V16394" s="36"/>
    </row>
    <row r="16395" spans="11:22" x14ac:dyDescent="0.25">
      <c r="K16395" s="36"/>
      <c r="L16395" s="37"/>
      <c r="M16395" s="37"/>
      <c r="N16395" s="37"/>
      <c r="O16395" s="37"/>
      <c r="P16395" s="36"/>
      <c r="S16395" s="36"/>
      <c r="T16395" s="36"/>
      <c r="U16395" s="36"/>
      <c r="V16395" s="36"/>
    </row>
    <row r="16396" spans="11:22" x14ac:dyDescent="0.25">
      <c r="K16396" s="36"/>
      <c r="L16396" s="37"/>
      <c r="M16396" s="37"/>
      <c r="N16396" s="37"/>
      <c r="O16396" s="37"/>
      <c r="P16396" s="36"/>
      <c r="S16396" s="36"/>
      <c r="T16396" s="36"/>
      <c r="U16396" s="36"/>
      <c r="V16396" s="36"/>
    </row>
    <row r="16397" spans="11:22" x14ac:dyDescent="0.25">
      <c r="K16397" s="36"/>
      <c r="L16397" s="37"/>
      <c r="M16397" s="37"/>
      <c r="N16397" s="37"/>
      <c r="O16397" s="37"/>
      <c r="P16397" s="36"/>
      <c r="S16397" s="36"/>
      <c r="T16397" s="36"/>
      <c r="U16397" s="36"/>
      <c r="V16397" s="36"/>
    </row>
    <row r="16398" spans="11:22" x14ac:dyDescent="0.25">
      <c r="K16398" s="36"/>
      <c r="L16398" s="37"/>
      <c r="M16398" s="37"/>
      <c r="N16398" s="37"/>
      <c r="O16398" s="37"/>
      <c r="P16398" s="36"/>
      <c r="S16398" s="36"/>
      <c r="T16398" s="36"/>
      <c r="U16398" s="36"/>
      <c r="V16398" s="36"/>
    </row>
    <row r="16399" spans="11:22" x14ac:dyDescent="0.25">
      <c r="K16399" s="36"/>
      <c r="L16399" s="37"/>
      <c r="M16399" s="37"/>
      <c r="N16399" s="37"/>
      <c r="O16399" s="37"/>
      <c r="P16399" s="36"/>
      <c r="S16399" s="36"/>
      <c r="T16399" s="36"/>
      <c r="U16399" s="36"/>
      <c r="V16399" s="36"/>
    </row>
    <row r="16400" spans="11:22" x14ac:dyDescent="0.25">
      <c r="K16400" s="36"/>
      <c r="L16400" s="37"/>
      <c r="M16400" s="37"/>
      <c r="N16400" s="37"/>
      <c r="O16400" s="37"/>
      <c r="P16400" s="36"/>
      <c r="S16400" s="36"/>
      <c r="T16400" s="36"/>
      <c r="U16400" s="36"/>
      <c r="V16400" s="36"/>
    </row>
    <row r="16401" spans="11:22" x14ac:dyDescent="0.25">
      <c r="K16401" s="36"/>
      <c r="L16401" s="37"/>
      <c r="M16401" s="37"/>
      <c r="N16401" s="37"/>
      <c r="O16401" s="37"/>
      <c r="P16401" s="36"/>
      <c r="S16401" s="36"/>
      <c r="T16401" s="36"/>
      <c r="U16401" s="36"/>
      <c r="V16401" s="36"/>
    </row>
    <row r="16402" spans="11:22" x14ac:dyDescent="0.25">
      <c r="K16402" s="36"/>
      <c r="L16402" s="37"/>
      <c r="M16402" s="37"/>
      <c r="N16402" s="37"/>
      <c r="O16402" s="37"/>
      <c r="P16402" s="36"/>
      <c r="S16402" s="36"/>
      <c r="T16402" s="36"/>
      <c r="U16402" s="36"/>
      <c r="V16402" s="36"/>
    </row>
    <row r="16403" spans="11:22" x14ac:dyDescent="0.25">
      <c r="K16403" s="36"/>
      <c r="L16403" s="37"/>
      <c r="M16403" s="37"/>
      <c r="N16403" s="37"/>
      <c r="O16403" s="37"/>
      <c r="P16403" s="36"/>
      <c r="S16403" s="36"/>
      <c r="T16403" s="36"/>
      <c r="U16403" s="36"/>
      <c r="V16403" s="36"/>
    </row>
    <row r="16404" spans="11:22" x14ac:dyDescent="0.25">
      <c r="K16404" s="36"/>
      <c r="L16404" s="37"/>
      <c r="M16404" s="37"/>
      <c r="N16404" s="37"/>
      <c r="O16404" s="37"/>
      <c r="P16404" s="36"/>
      <c r="S16404" s="36"/>
      <c r="T16404" s="36"/>
      <c r="U16404" s="36"/>
      <c r="V16404" s="36"/>
    </row>
    <row r="16405" spans="11:22" x14ac:dyDescent="0.25">
      <c r="K16405" s="36"/>
      <c r="L16405" s="37"/>
      <c r="M16405" s="37"/>
      <c r="N16405" s="37"/>
      <c r="O16405" s="37"/>
      <c r="P16405" s="36"/>
      <c r="S16405" s="36"/>
      <c r="T16405" s="36"/>
      <c r="U16405" s="36"/>
      <c r="V16405" s="36"/>
    </row>
    <row r="16406" spans="11:22" x14ac:dyDescent="0.25">
      <c r="K16406" s="36"/>
      <c r="L16406" s="37"/>
      <c r="M16406" s="37"/>
      <c r="N16406" s="37"/>
      <c r="O16406" s="37"/>
      <c r="P16406" s="36"/>
      <c r="S16406" s="36"/>
      <c r="T16406" s="36"/>
      <c r="U16406" s="36"/>
      <c r="V16406" s="36"/>
    </row>
    <row r="16407" spans="11:22" x14ac:dyDescent="0.25">
      <c r="K16407" s="36"/>
      <c r="L16407" s="37"/>
      <c r="M16407" s="37"/>
      <c r="N16407" s="37"/>
      <c r="O16407" s="37"/>
      <c r="P16407" s="36"/>
      <c r="S16407" s="36"/>
      <c r="T16407" s="36"/>
      <c r="U16407" s="36"/>
      <c r="V16407" s="36"/>
    </row>
    <row r="16408" spans="11:22" x14ac:dyDescent="0.25">
      <c r="K16408" s="36"/>
      <c r="L16408" s="37"/>
      <c r="M16408" s="37"/>
      <c r="N16408" s="37"/>
      <c r="O16408" s="37"/>
      <c r="P16408" s="36"/>
      <c r="S16408" s="36"/>
      <c r="T16408" s="36"/>
      <c r="U16408" s="36"/>
      <c r="V16408" s="36"/>
    </row>
    <row r="16409" spans="11:22" x14ac:dyDescent="0.25">
      <c r="K16409" s="36"/>
      <c r="L16409" s="37"/>
      <c r="M16409" s="37"/>
      <c r="N16409" s="37"/>
      <c r="O16409" s="37"/>
      <c r="P16409" s="36"/>
      <c r="S16409" s="36"/>
      <c r="T16409" s="36"/>
      <c r="U16409" s="36"/>
      <c r="V16409" s="36"/>
    </row>
    <row r="16410" spans="11:22" x14ac:dyDescent="0.25">
      <c r="K16410" s="36"/>
      <c r="L16410" s="37"/>
      <c r="M16410" s="37"/>
      <c r="N16410" s="37"/>
      <c r="O16410" s="37"/>
      <c r="P16410" s="36"/>
      <c r="S16410" s="36"/>
      <c r="T16410" s="36"/>
      <c r="U16410" s="36"/>
      <c r="V16410" s="36"/>
    </row>
    <row r="16411" spans="11:22" x14ac:dyDescent="0.25">
      <c r="K16411" s="36"/>
      <c r="L16411" s="37"/>
      <c r="M16411" s="37"/>
      <c r="N16411" s="37"/>
      <c r="O16411" s="37"/>
      <c r="P16411" s="36"/>
      <c r="S16411" s="36"/>
      <c r="T16411" s="36"/>
      <c r="U16411" s="36"/>
      <c r="V16411" s="36"/>
    </row>
    <row r="16412" spans="11:22" x14ac:dyDescent="0.25">
      <c r="K16412" s="36"/>
      <c r="L16412" s="37"/>
      <c r="M16412" s="37"/>
      <c r="N16412" s="37"/>
      <c r="O16412" s="37"/>
      <c r="P16412" s="36"/>
      <c r="S16412" s="36"/>
      <c r="T16412" s="36"/>
      <c r="U16412" s="36"/>
      <c r="V16412" s="36"/>
    </row>
    <row r="16413" spans="11:22" x14ac:dyDescent="0.25">
      <c r="K16413" s="36"/>
      <c r="L16413" s="37"/>
      <c r="M16413" s="37"/>
      <c r="N16413" s="37"/>
      <c r="O16413" s="37"/>
      <c r="P16413" s="36"/>
      <c r="S16413" s="36"/>
      <c r="T16413" s="36"/>
      <c r="U16413" s="36"/>
      <c r="V16413" s="36"/>
    </row>
    <row r="16414" spans="11:22" x14ac:dyDescent="0.25">
      <c r="K16414" s="36"/>
      <c r="L16414" s="37"/>
      <c r="M16414" s="37"/>
      <c r="N16414" s="37"/>
      <c r="O16414" s="37"/>
      <c r="P16414" s="36"/>
      <c r="S16414" s="36"/>
      <c r="T16414" s="36"/>
      <c r="U16414" s="36"/>
      <c r="V16414" s="36"/>
    </row>
    <row r="16415" spans="11:22" x14ac:dyDescent="0.25">
      <c r="K16415" s="36"/>
      <c r="L16415" s="37"/>
      <c r="M16415" s="37"/>
      <c r="N16415" s="37"/>
      <c r="O16415" s="37"/>
      <c r="P16415" s="36"/>
      <c r="S16415" s="36"/>
      <c r="T16415" s="36"/>
      <c r="U16415" s="36"/>
      <c r="V16415" s="36"/>
    </row>
    <row r="16416" spans="11:22" x14ac:dyDescent="0.25">
      <c r="K16416" s="36"/>
      <c r="L16416" s="37"/>
      <c r="M16416" s="37"/>
      <c r="N16416" s="37"/>
      <c r="O16416" s="37"/>
      <c r="P16416" s="36"/>
      <c r="S16416" s="36"/>
      <c r="T16416" s="36"/>
      <c r="U16416" s="36"/>
      <c r="V16416" s="36"/>
    </row>
    <row r="16417" spans="11:22" x14ac:dyDescent="0.25">
      <c r="K16417" s="36"/>
      <c r="L16417" s="37"/>
      <c r="M16417" s="37"/>
      <c r="N16417" s="37"/>
      <c r="O16417" s="37"/>
      <c r="P16417" s="36"/>
      <c r="S16417" s="36"/>
      <c r="T16417" s="36"/>
      <c r="U16417" s="36"/>
      <c r="V16417" s="36"/>
    </row>
    <row r="16418" spans="11:22" x14ac:dyDescent="0.25">
      <c r="K16418" s="36"/>
      <c r="L16418" s="37"/>
      <c r="M16418" s="37"/>
      <c r="N16418" s="37"/>
      <c r="O16418" s="37"/>
      <c r="P16418" s="36"/>
      <c r="S16418" s="36"/>
      <c r="T16418" s="36"/>
      <c r="U16418" s="36"/>
      <c r="V16418" s="36"/>
    </row>
    <row r="16419" spans="11:22" x14ac:dyDescent="0.25">
      <c r="K16419" s="36"/>
      <c r="L16419" s="37"/>
      <c r="M16419" s="37"/>
      <c r="N16419" s="37"/>
      <c r="O16419" s="37"/>
      <c r="P16419" s="36"/>
      <c r="S16419" s="36"/>
      <c r="T16419" s="36"/>
      <c r="U16419" s="36"/>
      <c r="V16419" s="36"/>
    </row>
    <row r="16420" spans="11:22" x14ac:dyDescent="0.25">
      <c r="K16420" s="36"/>
      <c r="L16420" s="37"/>
      <c r="M16420" s="37"/>
      <c r="N16420" s="37"/>
      <c r="O16420" s="37"/>
      <c r="P16420" s="36"/>
      <c r="S16420" s="36"/>
      <c r="T16420" s="36"/>
      <c r="U16420" s="36"/>
      <c r="V16420" s="36"/>
    </row>
    <row r="16421" spans="11:22" x14ac:dyDescent="0.25">
      <c r="K16421" s="36"/>
      <c r="L16421" s="37"/>
      <c r="M16421" s="37"/>
      <c r="N16421" s="37"/>
      <c r="O16421" s="37"/>
      <c r="P16421" s="36"/>
      <c r="S16421" s="36"/>
      <c r="T16421" s="36"/>
      <c r="U16421" s="36"/>
      <c r="V16421" s="36"/>
    </row>
    <row r="16422" spans="11:22" x14ac:dyDescent="0.25">
      <c r="K16422" s="36"/>
      <c r="L16422" s="37"/>
      <c r="M16422" s="37"/>
      <c r="N16422" s="37"/>
      <c r="O16422" s="37"/>
      <c r="P16422" s="36"/>
      <c r="S16422" s="36"/>
      <c r="T16422" s="36"/>
      <c r="U16422" s="36"/>
      <c r="V16422" s="36"/>
    </row>
    <row r="16423" spans="11:22" x14ac:dyDescent="0.25">
      <c r="K16423" s="36"/>
      <c r="L16423" s="37"/>
      <c r="M16423" s="37"/>
      <c r="N16423" s="37"/>
      <c r="O16423" s="37"/>
      <c r="P16423" s="36"/>
      <c r="S16423" s="36"/>
      <c r="T16423" s="36"/>
      <c r="U16423" s="36"/>
      <c r="V16423" s="36"/>
    </row>
    <row r="16424" spans="11:22" x14ac:dyDescent="0.25">
      <c r="K16424" s="36"/>
      <c r="L16424" s="37"/>
      <c r="M16424" s="37"/>
      <c r="N16424" s="37"/>
      <c r="O16424" s="37"/>
      <c r="P16424" s="36"/>
      <c r="S16424" s="36"/>
      <c r="T16424" s="36"/>
      <c r="U16424" s="36"/>
      <c r="V16424" s="36"/>
    </row>
    <row r="16425" spans="11:22" x14ac:dyDescent="0.25">
      <c r="K16425" s="36"/>
      <c r="L16425" s="37"/>
      <c r="M16425" s="37"/>
      <c r="N16425" s="37"/>
      <c r="O16425" s="37"/>
      <c r="P16425" s="36"/>
      <c r="S16425" s="36"/>
      <c r="T16425" s="36"/>
      <c r="U16425" s="36"/>
      <c r="V16425" s="36"/>
    </row>
    <row r="16426" spans="11:22" x14ac:dyDescent="0.25">
      <c r="K16426" s="36"/>
      <c r="L16426" s="37"/>
      <c r="M16426" s="37"/>
      <c r="N16426" s="37"/>
      <c r="O16426" s="37"/>
      <c r="P16426" s="36"/>
      <c r="S16426" s="36"/>
      <c r="T16426" s="36"/>
      <c r="U16426" s="36"/>
      <c r="V16426" s="36"/>
    </row>
    <row r="16427" spans="11:22" x14ac:dyDescent="0.25">
      <c r="K16427" s="36"/>
      <c r="L16427" s="37"/>
      <c r="M16427" s="37"/>
      <c r="N16427" s="37"/>
      <c r="O16427" s="37"/>
      <c r="P16427" s="36"/>
      <c r="S16427" s="36"/>
      <c r="T16427" s="36"/>
      <c r="U16427" s="36"/>
      <c r="V16427" s="36"/>
    </row>
    <row r="16428" spans="11:22" x14ac:dyDescent="0.25">
      <c r="K16428" s="36"/>
      <c r="L16428" s="37"/>
      <c r="M16428" s="37"/>
      <c r="N16428" s="37"/>
      <c r="O16428" s="37"/>
      <c r="P16428" s="36"/>
      <c r="S16428" s="36"/>
      <c r="T16428" s="36"/>
      <c r="U16428" s="36"/>
      <c r="V16428" s="36"/>
    </row>
    <row r="16429" spans="11:22" x14ac:dyDescent="0.25">
      <c r="K16429" s="36"/>
      <c r="L16429" s="37"/>
      <c r="M16429" s="37"/>
      <c r="N16429" s="37"/>
      <c r="O16429" s="37"/>
      <c r="P16429" s="36"/>
      <c r="S16429" s="36"/>
      <c r="T16429" s="36"/>
      <c r="U16429" s="36"/>
      <c r="V16429" s="36"/>
    </row>
    <row r="16430" spans="11:22" x14ac:dyDescent="0.25">
      <c r="K16430" s="36"/>
      <c r="L16430" s="37"/>
      <c r="M16430" s="37"/>
      <c r="N16430" s="37"/>
      <c r="O16430" s="37"/>
      <c r="P16430" s="36"/>
      <c r="S16430" s="36"/>
      <c r="T16430" s="36"/>
      <c r="U16430" s="36"/>
      <c r="V16430" s="36"/>
    </row>
    <row r="16431" spans="11:22" x14ac:dyDescent="0.25">
      <c r="K16431" s="36"/>
      <c r="L16431" s="37"/>
      <c r="M16431" s="37"/>
      <c r="N16431" s="37"/>
      <c r="O16431" s="37"/>
      <c r="P16431" s="36"/>
      <c r="S16431" s="36"/>
      <c r="T16431" s="36"/>
      <c r="U16431" s="36"/>
      <c r="V16431" s="36"/>
    </row>
    <row r="16432" spans="11:22" x14ac:dyDescent="0.25">
      <c r="K16432" s="36"/>
      <c r="L16432" s="37"/>
      <c r="M16432" s="37"/>
      <c r="N16432" s="37"/>
      <c r="O16432" s="37"/>
      <c r="P16432" s="36"/>
      <c r="S16432" s="36"/>
      <c r="T16432" s="36"/>
      <c r="U16432" s="36"/>
      <c r="V16432" s="36"/>
    </row>
    <row r="16433" spans="11:22" x14ac:dyDescent="0.25">
      <c r="K16433" s="36"/>
      <c r="L16433" s="37"/>
      <c r="M16433" s="37"/>
      <c r="N16433" s="37"/>
      <c r="O16433" s="37"/>
      <c r="P16433" s="36"/>
      <c r="S16433" s="36"/>
      <c r="T16433" s="36"/>
      <c r="U16433" s="36"/>
      <c r="V16433" s="36"/>
    </row>
    <row r="16434" spans="11:22" x14ac:dyDescent="0.25">
      <c r="K16434" s="36"/>
      <c r="L16434" s="37"/>
      <c r="M16434" s="37"/>
      <c r="N16434" s="37"/>
      <c r="O16434" s="37"/>
      <c r="P16434" s="36"/>
      <c r="S16434" s="36"/>
      <c r="T16434" s="36"/>
      <c r="U16434" s="36"/>
      <c r="V16434" s="36"/>
    </row>
    <row r="16435" spans="11:22" x14ac:dyDescent="0.25">
      <c r="K16435" s="36"/>
      <c r="L16435" s="37"/>
      <c r="M16435" s="37"/>
      <c r="N16435" s="37"/>
      <c r="O16435" s="37"/>
      <c r="P16435" s="36"/>
      <c r="S16435" s="36"/>
      <c r="T16435" s="36"/>
      <c r="U16435" s="36"/>
      <c r="V16435" s="36"/>
    </row>
    <row r="16436" spans="11:22" x14ac:dyDescent="0.25">
      <c r="K16436" s="36"/>
      <c r="L16436" s="37"/>
      <c r="M16436" s="37"/>
      <c r="N16436" s="37"/>
      <c r="O16436" s="37"/>
      <c r="P16436" s="36"/>
      <c r="S16436" s="36"/>
      <c r="T16436" s="36"/>
      <c r="U16436" s="36"/>
      <c r="V16436" s="36"/>
    </row>
    <row r="16437" spans="11:22" x14ac:dyDescent="0.25">
      <c r="K16437" s="36"/>
      <c r="L16437" s="37"/>
      <c r="M16437" s="37"/>
      <c r="N16437" s="37"/>
      <c r="O16437" s="37"/>
      <c r="P16437" s="36"/>
      <c r="S16437" s="36"/>
      <c r="T16437" s="36"/>
      <c r="U16437" s="36"/>
      <c r="V16437" s="36"/>
    </row>
    <row r="16438" spans="11:22" x14ac:dyDescent="0.25">
      <c r="K16438" s="36"/>
      <c r="L16438" s="37"/>
      <c r="M16438" s="37"/>
      <c r="N16438" s="37"/>
      <c r="O16438" s="37"/>
      <c r="P16438" s="36"/>
      <c r="S16438" s="36"/>
      <c r="T16438" s="36"/>
      <c r="U16438" s="36"/>
      <c r="V16438" s="36"/>
    </row>
    <row r="16439" spans="11:22" x14ac:dyDescent="0.25">
      <c r="K16439" s="36"/>
      <c r="L16439" s="37"/>
      <c r="M16439" s="37"/>
      <c r="N16439" s="37"/>
      <c r="O16439" s="37"/>
      <c r="P16439" s="36"/>
      <c r="S16439" s="36"/>
      <c r="T16439" s="36"/>
      <c r="U16439" s="36"/>
      <c r="V16439" s="36"/>
    </row>
    <row r="16440" spans="11:22" x14ac:dyDescent="0.25">
      <c r="K16440" s="36"/>
      <c r="L16440" s="37"/>
      <c r="M16440" s="37"/>
      <c r="N16440" s="37"/>
      <c r="O16440" s="37"/>
      <c r="P16440" s="36"/>
      <c r="S16440" s="36"/>
      <c r="T16440" s="36"/>
      <c r="U16440" s="36"/>
      <c r="V16440" s="36"/>
    </row>
    <row r="16441" spans="11:22" x14ac:dyDescent="0.25">
      <c r="K16441" s="36"/>
      <c r="L16441" s="37"/>
      <c r="M16441" s="37"/>
      <c r="N16441" s="37"/>
      <c r="O16441" s="37"/>
      <c r="P16441" s="36"/>
      <c r="S16441" s="36"/>
      <c r="T16441" s="36"/>
      <c r="U16441" s="36"/>
      <c r="V16441" s="36"/>
    </row>
    <row r="16442" spans="11:22" x14ac:dyDescent="0.25">
      <c r="K16442" s="36"/>
      <c r="L16442" s="37"/>
      <c r="M16442" s="37"/>
      <c r="N16442" s="37"/>
      <c r="O16442" s="37"/>
      <c r="P16442" s="36"/>
      <c r="S16442" s="36"/>
      <c r="T16442" s="36"/>
      <c r="U16442" s="36"/>
      <c r="V16442" s="36"/>
    </row>
    <row r="16443" spans="11:22" x14ac:dyDescent="0.25">
      <c r="K16443" s="36"/>
      <c r="L16443" s="37"/>
      <c r="M16443" s="37"/>
      <c r="N16443" s="37"/>
      <c r="O16443" s="37"/>
      <c r="P16443" s="36"/>
      <c r="S16443" s="36"/>
      <c r="T16443" s="36"/>
      <c r="U16443" s="36"/>
      <c r="V16443" s="36"/>
    </row>
    <row r="16444" spans="11:22" x14ac:dyDescent="0.25">
      <c r="K16444" s="36"/>
      <c r="L16444" s="37"/>
      <c r="M16444" s="37"/>
      <c r="N16444" s="37"/>
      <c r="O16444" s="37"/>
      <c r="P16444" s="36"/>
      <c r="S16444" s="36"/>
      <c r="T16444" s="36"/>
      <c r="U16444" s="36"/>
      <c r="V16444" s="36"/>
    </row>
    <row r="16445" spans="11:22" x14ac:dyDescent="0.25">
      <c r="K16445" s="36"/>
      <c r="L16445" s="37"/>
      <c r="M16445" s="37"/>
      <c r="N16445" s="37"/>
      <c r="O16445" s="37"/>
      <c r="P16445" s="36"/>
      <c r="S16445" s="36"/>
      <c r="T16445" s="36"/>
      <c r="U16445" s="36"/>
      <c r="V16445" s="36"/>
    </row>
    <row r="16446" spans="11:22" x14ac:dyDescent="0.25">
      <c r="K16446" s="36"/>
      <c r="L16446" s="37"/>
      <c r="M16446" s="37"/>
      <c r="N16446" s="37"/>
      <c r="O16446" s="37"/>
      <c r="P16446" s="36"/>
      <c r="S16446" s="36"/>
      <c r="T16446" s="36"/>
      <c r="U16446" s="36"/>
      <c r="V16446" s="36"/>
    </row>
    <row r="16447" spans="11:22" x14ac:dyDescent="0.25">
      <c r="K16447" s="36"/>
      <c r="L16447" s="37"/>
      <c r="M16447" s="37"/>
      <c r="N16447" s="37"/>
      <c r="O16447" s="37"/>
      <c r="P16447" s="36"/>
      <c r="S16447" s="36"/>
      <c r="T16447" s="36"/>
      <c r="U16447" s="36"/>
      <c r="V16447" s="36"/>
    </row>
    <row r="16448" spans="11:22" x14ac:dyDescent="0.25">
      <c r="K16448" s="36"/>
      <c r="L16448" s="37"/>
      <c r="M16448" s="37"/>
      <c r="N16448" s="37"/>
      <c r="O16448" s="37"/>
      <c r="P16448" s="36"/>
      <c r="S16448" s="36"/>
      <c r="T16448" s="36"/>
      <c r="U16448" s="36"/>
      <c r="V16448" s="36"/>
    </row>
    <row r="16449" spans="11:22" x14ac:dyDescent="0.25">
      <c r="K16449" s="36"/>
      <c r="L16449" s="37"/>
      <c r="M16449" s="37"/>
      <c r="N16449" s="37"/>
      <c r="O16449" s="37"/>
      <c r="P16449" s="36"/>
      <c r="S16449" s="36"/>
      <c r="T16449" s="36"/>
      <c r="U16449" s="36"/>
      <c r="V16449" s="36"/>
    </row>
    <row r="16450" spans="11:22" x14ac:dyDescent="0.25">
      <c r="K16450" s="36"/>
      <c r="L16450" s="37"/>
      <c r="M16450" s="37"/>
      <c r="N16450" s="37"/>
      <c r="O16450" s="37"/>
      <c r="P16450" s="36"/>
      <c r="S16450" s="36"/>
      <c r="T16450" s="36"/>
      <c r="U16450" s="36"/>
      <c r="V16450" s="36"/>
    </row>
    <row r="16451" spans="11:22" x14ac:dyDescent="0.25">
      <c r="K16451" s="36"/>
      <c r="L16451" s="37"/>
      <c r="M16451" s="37"/>
      <c r="N16451" s="37"/>
      <c r="O16451" s="37"/>
      <c r="P16451" s="36"/>
      <c r="S16451" s="36"/>
      <c r="T16451" s="36"/>
      <c r="U16451" s="36"/>
      <c r="V16451" s="36"/>
    </row>
    <row r="16452" spans="11:22" x14ac:dyDescent="0.25">
      <c r="K16452" s="36"/>
      <c r="L16452" s="37"/>
      <c r="M16452" s="37"/>
      <c r="N16452" s="37"/>
      <c r="O16452" s="37"/>
      <c r="P16452" s="36"/>
      <c r="S16452" s="36"/>
      <c r="T16452" s="36"/>
      <c r="U16452" s="36"/>
      <c r="V16452" s="36"/>
    </row>
    <row r="16453" spans="11:22" x14ac:dyDescent="0.25">
      <c r="K16453" s="36"/>
      <c r="L16453" s="37"/>
      <c r="M16453" s="37"/>
      <c r="N16453" s="37"/>
      <c r="O16453" s="37"/>
      <c r="P16453" s="36"/>
      <c r="S16453" s="36"/>
      <c r="T16453" s="36"/>
      <c r="U16453" s="36"/>
      <c r="V16453" s="36"/>
    </row>
    <row r="16454" spans="11:22" x14ac:dyDescent="0.25">
      <c r="K16454" s="36"/>
      <c r="L16454" s="37"/>
      <c r="M16454" s="37"/>
      <c r="N16454" s="37"/>
      <c r="O16454" s="37"/>
      <c r="P16454" s="36"/>
      <c r="S16454" s="36"/>
      <c r="T16454" s="36"/>
      <c r="U16454" s="36"/>
      <c r="V16454" s="36"/>
    </row>
    <row r="16455" spans="11:22" x14ac:dyDescent="0.25">
      <c r="K16455" s="36"/>
      <c r="L16455" s="37"/>
      <c r="M16455" s="37"/>
      <c r="N16455" s="37"/>
      <c r="O16455" s="37"/>
      <c r="P16455" s="36"/>
      <c r="S16455" s="36"/>
      <c r="T16455" s="36"/>
      <c r="U16455" s="36"/>
      <c r="V16455" s="36"/>
    </row>
    <row r="16456" spans="11:22" x14ac:dyDescent="0.25">
      <c r="K16456" s="36"/>
      <c r="L16456" s="37"/>
      <c r="M16456" s="37"/>
      <c r="N16456" s="37"/>
      <c r="O16456" s="37"/>
      <c r="P16456" s="36"/>
      <c r="S16456" s="36"/>
      <c r="T16456" s="36"/>
      <c r="U16456" s="36"/>
      <c r="V16456" s="36"/>
    </row>
    <row r="16457" spans="11:22" x14ac:dyDescent="0.25">
      <c r="K16457" s="36"/>
      <c r="L16457" s="37"/>
      <c r="M16457" s="37"/>
      <c r="N16457" s="37"/>
      <c r="O16457" s="37"/>
      <c r="P16457" s="36"/>
      <c r="S16457" s="36"/>
      <c r="T16457" s="36"/>
      <c r="U16457" s="36"/>
      <c r="V16457" s="36"/>
    </row>
    <row r="16458" spans="11:22" x14ac:dyDescent="0.25">
      <c r="K16458" s="36"/>
      <c r="L16458" s="37"/>
      <c r="M16458" s="37"/>
      <c r="N16458" s="37"/>
      <c r="O16458" s="37"/>
      <c r="P16458" s="36"/>
      <c r="S16458" s="36"/>
      <c r="T16458" s="36"/>
      <c r="U16458" s="36"/>
      <c r="V16458" s="36"/>
    </row>
    <row r="16459" spans="11:22" x14ac:dyDescent="0.25">
      <c r="K16459" s="36"/>
      <c r="L16459" s="37"/>
      <c r="M16459" s="37"/>
      <c r="N16459" s="37"/>
      <c r="O16459" s="37"/>
      <c r="P16459" s="36"/>
      <c r="S16459" s="36"/>
      <c r="T16459" s="36"/>
      <c r="U16459" s="36"/>
      <c r="V16459" s="36"/>
    </row>
    <row r="16460" spans="11:22" x14ac:dyDescent="0.25">
      <c r="K16460" s="36"/>
      <c r="L16460" s="37"/>
      <c r="M16460" s="37"/>
      <c r="N16460" s="37"/>
      <c r="O16460" s="37"/>
      <c r="P16460" s="36"/>
      <c r="S16460" s="36"/>
      <c r="T16460" s="36"/>
      <c r="U16460" s="36"/>
      <c r="V16460" s="36"/>
    </row>
    <row r="16461" spans="11:22" x14ac:dyDescent="0.25">
      <c r="K16461" s="36"/>
      <c r="L16461" s="37"/>
      <c r="M16461" s="37"/>
      <c r="N16461" s="37"/>
      <c r="O16461" s="37"/>
      <c r="P16461" s="36"/>
      <c r="S16461" s="36"/>
      <c r="T16461" s="36"/>
      <c r="U16461" s="36"/>
      <c r="V16461" s="36"/>
    </row>
    <row r="16462" spans="11:22" x14ac:dyDescent="0.25">
      <c r="K16462" s="36"/>
      <c r="L16462" s="37"/>
      <c r="M16462" s="37"/>
      <c r="N16462" s="37"/>
      <c r="O16462" s="37"/>
      <c r="P16462" s="36"/>
      <c r="S16462" s="36"/>
      <c r="T16462" s="36"/>
      <c r="U16462" s="36"/>
      <c r="V16462" s="36"/>
    </row>
    <row r="16463" spans="11:22" x14ac:dyDescent="0.25">
      <c r="K16463" s="36"/>
      <c r="L16463" s="37"/>
      <c r="M16463" s="37"/>
      <c r="N16463" s="37"/>
      <c r="O16463" s="37"/>
      <c r="P16463" s="36"/>
      <c r="S16463" s="36"/>
      <c r="T16463" s="36"/>
      <c r="U16463" s="36"/>
      <c r="V16463" s="36"/>
    </row>
    <row r="16464" spans="11:22" x14ac:dyDescent="0.25">
      <c r="K16464" s="36"/>
      <c r="L16464" s="37"/>
      <c r="M16464" s="37"/>
      <c r="N16464" s="37"/>
      <c r="O16464" s="37"/>
      <c r="P16464" s="36"/>
      <c r="S16464" s="36"/>
      <c r="T16464" s="36"/>
      <c r="U16464" s="36"/>
      <c r="V16464" s="36"/>
    </row>
    <row r="16465" spans="11:22" x14ac:dyDescent="0.25">
      <c r="K16465" s="36"/>
      <c r="L16465" s="37"/>
      <c r="M16465" s="37"/>
      <c r="N16465" s="37"/>
      <c r="O16465" s="37"/>
      <c r="P16465" s="36"/>
      <c r="S16465" s="36"/>
      <c r="T16465" s="36"/>
      <c r="U16465" s="36"/>
      <c r="V16465" s="36"/>
    </row>
    <row r="16466" spans="11:22" x14ac:dyDescent="0.25">
      <c r="K16466" s="36"/>
      <c r="L16466" s="37"/>
      <c r="M16466" s="37"/>
      <c r="N16466" s="37"/>
      <c r="O16466" s="37"/>
      <c r="P16466" s="36"/>
      <c r="S16466" s="36"/>
      <c r="T16466" s="36"/>
      <c r="U16466" s="36"/>
      <c r="V16466" s="36"/>
    </row>
    <row r="16467" spans="11:22" x14ac:dyDescent="0.25">
      <c r="K16467" s="36"/>
      <c r="L16467" s="37"/>
      <c r="M16467" s="37"/>
      <c r="N16467" s="37"/>
      <c r="O16467" s="37"/>
      <c r="P16467" s="36"/>
      <c r="S16467" s="36"/>
      <c r="T16467" s="36"/>
      <c r="U16467" s="36"/>
      <c r="V16467" s="36"/>
    </row>
    <row r="16468" spans="11:22" x14ac:dyDescent="0.25">
      <c r="K16468" s="36"/>
      <c r="L16468" s="37"/>
      <c r="M16468" s="37"/>
      <c r="N16468" s="37"/>
      <c r="O16468" s="37"/>
      <c r="P16468" s="36"/>
      <c r="S16468" s="36"/>
      <c r="T16468" s="36"/>
      <c r="U16468" s="36"/>
      <c r="V16468" s="36"/>
    </row>
    <row r="16469" spans="11:22" x14ac:dyDescent="0.25">
      <c r="K16469" s="36"/>
      <c r="L16469" s="37"/>
      <c r="M16469" s="37"/>
      <c r="N16469" s="37"/>
      <c r="O16469" s="37"/>
      <c r="P16469" s="36"/>
      <c r="S16469" s="36"/>
      <c r="T16469" s="36"/>
      <c r="U16469" s="36"/>
      <c r="V16469" s="36"/>
    </row>
    <row r="16470" spans="11:22" x14ac:dyDescent="0.25">
      <c r="K16470" s="36"/>
      <c r="L16470" s="37"/>
      <c r="M16470" s="37"/>
      <c r="N16470" s="37"/>
      <c r="O16470" s="37"/>
      <c r="P16470" s="36"/>
      <c r="S16470" s="36"/>
      <c r="T16470" s="36"/>
      <c r="U16470" s="36"/>
      <c r="V16470" s="36"/>
    </row>
    <row r="16471" spans="11:22" x14ac:dyDescent="0.25">
      <c r="K16471" s="36"/>
      <c r="L16471" s="37"/>
      <c r="M16471" s="37"/>
      <c r="N16471" s="37"/>
      <c r="O16471" s="37"/>
      <c r="P16471" s="36"/>
      <c r="S16471" s="36"/>
      <c r="T16471" s="36"/>
      <c r="U16471" s="36"/>
      <c r="V16471" s="36"/>
    </row>
    <row r="16472" spans="11:22" x14ac:dyDescent="0.25">
      <c r="K16472" s="36"/>
      <c r="L16472" s="37"/>
      <c r="M16472" s="37"/>
      <c r="N16472" s="37"/>
      <c r="O16472" s="37"/>
      <c r="P16472" s="36"/>
      <c r="S16472" s="36"/>
      <c r="T16472" s="36"/>
      <c r="U16472" s="36"/>
      <c r="V16472" s="36"/>
    </row>
    <row r="16473" spans="11:22" x14ac:dyDescent="0.25">
      <c r="K16473" s="36"/>
      <c r="L16473" s="37"/>
      <c r="M16473" s="37"/>
      <c r="N16473" s="37"/>
      <c r="O16473" s="37"/>
      <c r="P16473" s="36"/>
      <c r="S16473" s="36"/>
      <c r="T16473" s="36"/>
      <c r="U16473" s="36"/>
      <c r="V16473" s="36"/>
    </row>
    <row r="16474" spans="11:22" x14ac:dyDescent="0.25">
      <c r="K16474" s="36"/>
      <c r="L16474" s="37"/>
      <c r="M16474" s="37"/>
      <c r="N16474" s="37"/>
      <c r="O16474" s="37"/>
      <c r="P16474" s="36"/>
      <c r="S16474" s="36"/>
      <c r="T16474" s="36"/>
      <c r="U16474" s="36"/>
      <c r="V16474" s="36"/>
    </row>
    <row r="16475" spans="11:22" x14ac:dyDescent="0.25">
      <c r="K16475" s="36"/>
      <c r="L16475" s="37"/>
      <c r="M16475" s="37"/>
      <c r="N16475" s="37"/>
      <c r="O16475" s="37"/>
      <c r="P16475" s="36"/>
      <c r="S16475" s="36"/>
      <c r="T16475" s="36"/>
      <c r="U16475" s="36"/>
      <c r="V16475" s="36"/>
    </row>
    <row r="16476" spans="11:22" x14ac:dyDescent="0.25">
      <c r="K16476" s="36"/>
      <c r="L16476" s="37"/>
      <c r="M16476" s="37"/>
      <c r="N16476" s="37"/>
      <c r="O16476" s="37"/>
      <c r="P16476" s="36"/>
      <c r="S16476" s="36"/>
      <c r="T16476" s="36"/>
      <c r="U16476" s="36"/>
      <c r="V16476" s="36"/>
    </row>
    <row r="16477" spans="11:22" x14ac:dyDescent="0.25">
      <c r="K16477" s="36"/>
      <c r="L16477" s="37"/>
      <c r="M16477" s="37"/>
      <c r="N16477" s="37"/>
      <c r="O16477" s="37"/>
      <c r="P16477" s="36"/>
      <c r="S16477" s="36"/>
      <c r="T16477" s="36"/>
      <c r="U16477" s="36"/>
      <c r="V16477" s="36"/>
    </row>
    <row r="16478" spans="11:22" x14ac:dyDescent="0.25">
      <c r="K16478" s="36"/>
      <c r="L16478" s="37"/>
      <c r="M16478" s="37"/>
      <c r="N16478" s="37"/>
      <c r="O16478" s="37"/>
      <c r="P16478" s="36"/>
      <c r="S16478" s="36"/>
      <c r="T16478" s="36"/>
      <c r="U16478" s="36"/>
      <c r="V16478" s="36"/>
    </row>
    <row r="16479" spans="11:22" x14ac:dyDescent="0.25">
      <c r="K16479" s="36"/>
      <c r="L16479" s="37"/>
      <c r="M16479" s="37"/>
      <c r="N16479" s="37"/>
      <c r="O16479" s="37"/>
      <c r="P16479" s="36"/>
      <c r="S16479" s="36"/>
      <c r="T16479" s="36"/>
      <c r="U16479" s="36"/>
      <c r="V16479" s="36"/>
    </row>
    <row r="16480" spans="11:22" x14ac:dyDescent="0.25">
      <c r="K16480" s="36"/>
      <c r="L16480" s="37"/>
      <c r="M16480" s="37"/>
      <c r="N16480" s="37"/>
      <c r="O16480" s="37"/>
      <c r="P16480" s="36"/>
      <c r="S16480" s="36"/>
      <c r="T16480" s="36"/>
      <c r="U16480" s="36"/>
      <c r="V16480" s="36"/>
    </row>
    <row r="16481" spans="11:22" x14ac:dyDescent="0.25">
      <c r="K16481" s="36"/>
      <c r="L16481" s="37"/>
      <c r="M16481" s="37"/>
      <c r="N16481" s="37"/>
      <c r="O16481" s="37"/>
      <c r="P16481" s="36"/>
      <c r="S16481" s="36"/>
      <c r="T16481" s="36"/>
      <c r="U16481" s="36"/>
      <c r="V16481" s="36"/>
    </row>
    <row r="16482" spans="11:22" x14ac:dyDescent="0.25">
      <c r="K16482" s="36"/>
      <c r="L16482" s="37"/>
      <c r="M16482" s="37"/>
      <c r="N16482" s="37"/>
      <c r="O16482" s="37"/>
      <c r="P16482" s="36"/>
      <c r="S16482" s="36"/>
      <c r="T16482" s="36"/>
      <c r="U16482" s="36"/>
      <c r="V16482" s="36"/>
    </row>
    <row r="16483" spans="11:22" x14ac:dyDescent="0.25">
      <c r="K16483" s="36"/>
      <c r="L16483" s="37"/>
      <c r="M16483" s="37"/>
      <c r="N16483" s="37"/>
      <c r="O16483" s="37"/>
      <c r="P16483" s="36"/>
      <c r="S16483" s="36"/>
      <c r="T16483" s="36"/>
      <c r="U16483" s="36"/>
      <c r="V16483" s="36"/>
    </row>
    <row r="16484" spans="11:22" x14ac:dyDescent="0.25">
      <c r="K16484" s="36"/>
      <c r="L16484" s="37"/>
      <c r="M16484" s="37"/>
      <c r="N16484" s="37"/>
      <c r="O16484" s="37"/>
      <c r="P16484" s="36"/>
      <c r="S16484" s="36"/>
      <c r="T16484" s="36"/>
      <c r="U16484" s="36"/>
      <c r="V16484" s="36"/>
    </row>
    <row r="16485" spans="11:22" x14ac:dyDescent="0.25">
      <c r="K16485" s="36"/>
      <c r="L16485" s="37"/>
      <c r="M16485" s="37"/>
      <c r="N16485" s="37"/>
      <c r="O16485" s="37"/>
      <c r="P16485" s="36"/>
      <c r="S16485" s="36"/>
      <c r="T16485" s="36"/>
      <c r="U16485" s="36"/>
      <c r="V16485" s="36"/>
    </row>
    <row r="16486" spans="11:22" x14ac:dyDescent="0.25">
      <c r="K16486" s="36"/>
      <c r="L16486" s="37"/>
      <c r="M16486" s="37"/>
      <c r="N16486" s="37"/>
      <c r="O16486" s="37"/>
      <c r="P16486" s="36"/>
      <c r="S16486" s="36"/>
      <c r="T16486" s="36"/>
      <c r="U16486" s="36"/>
      <c r="V16486" s="36"/>
    </row>
    <row r="16487" spans="11:22" x14ac:dyDescent="0.25">
      <c r="K16487" s="36"/>
      <c r="L16487" s="37"/>
      <c r="M16487" s="37"/>
      <c r="N16487" s="37"/>
      <c r="O16487" s="37"/>
      <c r="P16487" s="36"/>
      <c r="S16487" s="36"/>
      <c r="T16487" s="36"/>
      <c r="U16487" s="36"/>
      <c r="V16487" s="36"/>
    </row>
    <row r="16488" spans="11:22" x14ac:dyDescent="0.25">
      <c r="K16488" s="36"/>
      <c r="L16488" s="37"/>
      <c r="M16488" s="37"/>
      <c r="N16488" s="37"/>
      <c r="O16488" s="37"/>
      <c r="P16488" s="36"/>
      <c r="S16488" s="36"/>
      <c r="T16488" s="36"/>
      <c r="U16488" s="36"/>
      <c r="V16488" s="36"/>
    </row>
    <row r="16489" spans="11:22" x14ac:dyDescent="0.25">
      <c r="K16489" s="36"/>
      <c r="L16489" s="37"/>
      <c r="M16489" s="37"/>
      <c r="N16489" s="37"/>
      <c r="O16489" s="37"/>
      <c r="P16489" s="36"/>
      <c r="S16489" s="36"/>
      <c r="T16489" s="36"/>
      <c r="U16489" s="36"/>
      <c r="V16489" s="36"/>
    </row>
    <row r="16490" spans="11:22" x14ac:dyDescent="0.25">
      <c r="K16490" s="36"/>
      <c r="L16490" s="37"/>
      <c r="M16490" s="37"/>
      <c r="N16490" s="37"/>
      <c r="O16490" s="37"/>
      <c r="P16490" s="36"/>
      <c r="S16490" s="36"/>
      <c r="T16490" s="36"/>
      <c r="U16490" s="36"/>
      <c r="V16490" s="36"/>
    </row>
    <row r="16491" spans="11:22" x14ac:dyDescent="0.25">
      <c r="K16491" s="36"/>
      <c r="L16491" s="37"/>
      <c r="M16491" s="37"/>
      <c r="N16491" s="37"/>
      <c r="O16491" s="37"/>
      <c r="P16491" s="36"/>
      <c r="S16491" s="36"/>
      <c r="T16491" s="36"/>
      <c r="U16491" s="36"/>
      <c r="V16491" s="36"/>
    </row>
    <row r="16492" spans="11:22" x14ac:dyDescent="0.25">
      <c r="K16492" s="36"/>
      <c r="L16492" s="37"/>
      <c r="M16492" s="37"/>
      <c r="N16492" s="37"/>
      <c r="O16492" s="37"/>
      <c r="P16492" s="36"/>
      <c r="S16492" s="36"/>
      <c r="T16492" s="36"/>
      <c r="U16492" s="36"/>
      <c r="V16492" s="36"/>
    </row>
    <row r="16493" spans="11:22" x14ac:dyDescent="0.25">
      <c r="K16493" s="36"/>
      <c r="L16493" s="37"/>
      <c r="M16493" s="37"/>
      <c r="N16493" s="37"/>
      <c r="O16493" s="37"/>
      <c r="P16493" s="36"/>
      <c r="S16493" s="36"/>
      <c r="T16493" s="36"/>
      <c r="U16493" s="36"/>
      <c r="V16493" s="36"/>
    </row>
    <row r="16494" spans="11:22" x14ac:dyDescent="0.25">
      <c r="K16494" s="36"/>
      <c r="L16494" s="37"/>
      <c r="M16494" s="37"/>
      <c r="N16494" s="37"/>
      <c r="O16494" s="37"/>
      <c r="P16494" s="36"/>
      <c r="S16494" s="36"/>
      <c r="T16494" s="36"/>
      <c r="U16494" s="36"/>
      <c r="V16494" s="36"/>
    </row>
    <row r="16495" spans="11:22" x14ac:dyDescent="0.25">
      <c r="K16495" s="36"/>
      <c r="L16495" s="37"/>
      <c r="M16495" s="37"/>
      <c r="N16495" s="37"/>
      <c r="O16495" s="37"/>
      <c r="P16495" s="36"/>
      <c r="S16495" s="36"/>
      <c r="T16495" s="36"/>
      <c r="U16495" s="36"/>
      <c r="V16495" s="36"/>
    </row>
    <row r="16496" spans="11:22" x14ac:dyDescent="0.25">
      <c r="K16496" s="36"/>
      <c r="L16496" s="37"/>
      <c r="M16496" s="37"/>
      <c r="N16496" s="37"/>
      <c r="O16496" s="37"/>
      <c r="P16496" s="36"/>
      <c r="S16496" s="36"/>
      <c r="T16496" s="36"/>
      <c r="U16496" s="36"/>
      <c r="V16496" s="36"/>
    </row>
    <row r="16497" spans="11:22" x14ac:dyDescent="0.25">
      <c r="K16497" s="36"/>
      <c r="L16497" s="37"/>
      <c r="M16497" s="37"/>
      <c r="N16497" s="37"/>
      <c r="O16497" s="37"/>
      <c r="P16497" s="36"/>
      <c r="S16497" s="36"/>
      <c r="T16497" s="36"/>
      <c r="U16497" s="36"/>
      <c r="V16497" s="36"/>
    </row>
    <row r="16498" spans="11:22" x14ac:dyDescent="0.25">
      <c r="K16498" s="36"/>
      <c r="L16498" s="37"/>
      <c r="M16498" s="37"/>
      <c r="N16498" s="37"/>
      <c r="O16498" s="37"/>
      <c r="P16498" s="36"/>
      <c r="S16498" s="36"/>
      <c r="T16498" s="36"/>
      <c r="U16498" s="36"/>
      <c r="V16498" s="36"/>
    </row>
    <row r="16499" spans="11:22" x14ac:dyDescent="0.25">
      <c r="K16499" s="36"/>
      <c r="L16499" s="37"/>
      <c r="M16499" s="37"/>
      <c r="N16499" s="37"/>
      <c r="O16499" s="37"/>
      <c r="P16499" s="36"/>
      <c r="S16499" s="36"/>
      <c r="T16499" s="36"/>
      <c r="U16499" s="36"/>
      <c r="V16499" s="36"/>
    </row>
    <row r="16500" spans="11:22" x14ac:dyDescent="0.25">
      <c r="K16500" s="36"/>
      <c r="L16500" s="37"/>
      <c r="M16500" s="37"/>
      <c r="N16500" s="37"/>
      <c r="O16500" s="37"/>
      <c r="P16500" s="36"/>
      <c r="S16500" s="36"/>
      <c r="T16500" s="36"/>
      <c r="U16500" s="36"/>
      <c r="V16500" s="36"/>
    </row>
    <row r="16501" spans="11:22" x14ac:dyDescent="0.25">
      <c r="K16501" s="36"/>
      <c r="L16501" s="37"/>
      <c r="M16501" s="37"/>
      <c r="N16501" s="37"/>
      <c r="O16501" s="37"/>
      <c r="P16501" s="36"/>
      <c r="S16501" s="36"/>
      <c r="T16501" s="36"/>
      <c r="U16501" s="36"/>
      <c r="V16501" s="36"/>
    </row>
    <row r="16502" spans="11:22" x14ac:dyDescent="0.25">
      <c r="K16502" s="36"/>
      <c r="L16502" s="37"/>
      <c r="M16502" s="37"/>
      <c r="N16502" s="37"/>
      <c r="O16502" s="37"/>
      <c r="P16502" s="36"/>
      <c r="S16502" s="36"/>
      <c r="T16502" s="36"/>
      <c r="U16502" s="36"/>
      <c r="V16502" s="36"/>
    </row>
    <row r="16503" spans="11:22" x14ac:dyDescent="0.25">
      <c r="K16503" s="36"/>
      <c r="L16503" s="37"/>
      <c r="M16503" s="37"/>
      <c r="N16503" s="37"/>
      <c r="O16503" s="37"/>
      <c r="P16503" s="36"/>
      <c r="S16503" s="36"/>
      <c r="T16503" s="36"/>
      <c r="U16503" s="36"/>
      <c r="V16503" s="36"/>
    </row>
    <row r="16504" spans="11:22" x14ac:dyDescent="0.25">
      <c r="K16504" s="36"/>
      <c r="L16504" s="37"/>
      <c r="M16504" s="37"/>
      <c r="N16504" s="37"/>
      <c r="O16504" s="37"/>
      <c r="P16504" s="36"/>
      <c r="S16504" s="36"/>
      <c r="T16504" s="36"/>
      <c r="U16504" s="36"/>
      <c r="V16504" s="36"/>
    </row>
    <row r="16505" spans="11:22" x14ac:dyDescent="0.25">
      <c r="K16505" s="36"/>
      <c r="L16505" s="37"/>
      <c r="M16505" s="37"/>
      <c r="N16505" s="37"/>
      <c r="O16505" s="37"/>
      <c r="P16505" s="36"/>
      <c r="S16505" s="36"/>
      <c r="T16505" s="36"/>
      <c r="U16505" s="36"/>
      <c r="V16505" s="36"/>
    </row>
    <row r="16506" spans="11:22" x14ac:dyDescent="0.25">
      <c r="K16506" s="36"/>
      <c r="L16506" s="37"/>
      <c r="M16506" s="37"/>
      <c r="N16506" s="37"/>
      <c r="O16506" s="37"/>
      <c r="P16506" s="36"/>
      <c r="S16506" s="36"/>
      <c r="T16506" s="36"/>
      <c r="U16506" s="36"/>
      <c r="V16506" s="36"/>
    </row>
    <row r="16507" spans="11:22" x14ac:dyDescent="0.25">
      <c r="K16507" s="36"/>
      <c r="L16507" s="37"/>
      <c r="M16507" s="37"/>
      <c r="N16507" s="37"/>
      <c r="O16507" s="37"/>
      <c r="P16507" s="36"/>
      <c r="S16507" s="36"/>
      <c r="T16507" s="36"/>
      <c r="U16507" s="36"/>
      <c r="V16507" s="36"/>
    </row>
    <row r="16508" spans="11:22" x14ac:dyDescent="0.25">
      <c r="K16508" s="36"/>
      <c r="L16508" s="37"/>
      <c r="M16508" s="37"/>
      <c r="N16508" s="37"/>
      <c r="O16508" s="37"/>
      <c r="P16508" s="36"/>
      <c r="S16508" s="36"/>
      <c r="T16508" s="36"/>
      <c r="U16508" s="36"/>
      <c r="V16508" s="36"/>
    </row>
    <row r="16509" spans="11:22" x14ac:dyDescent="0.25">
      <c r="K16509" s="36"/>
      <c r="L16509" s="37"/>
      <c r="M16509" s="37"/>
      <c r="N16509" s="37"/>
      <c r="O16509" s="37"/>
      <c r="P16509" s="36"/>
      <c r="S16509" s="36"/>
      <c r="T16509" s="36"/>
      <c r="U16509" s="36"/>
      <c r="V16509" s="36"/>
    </row>
    <row r="16510" spans="11:22" x14ac:dyDescent="0.25">
      <c r="K16510" s="36"/>
      <c r="L16510" s="37"/>
      <c r="M16510" s="37"/>
      <c r="N16510" s="37"/>
      <c r="O16510" s="37"/>
      <c r="P16510" s="36"/>
      <c r="S16510" s="36"/>
      <c r="T16510" s="36"/>
      <c r="U16510" s="36"/>
      <c r="V16510" s="36"/>
    </row>
    <row r="16511" spans="11:22" x14ac:dyDescent="0.25">
      <c r="K16511" s="36"/>
      <c r="L16511" s="37"/>
      <c r="M16511" s="37"/>
      <c r="N16511" s="37"/>
      <c r="O16511" s="37"/>
      <c r="P16511" s="36"/>
      <c r="S16511" s="36"/>
      <c r="T16511" s="36"/>
      <c r="U16511" s="36"/>
      <c r="V16511" s="36"/>
    </row>
    <row r="16512" spans="11:22" x14ac:dyDescent="0.25">
      <c r="K16512" s="36"/>
      <c r="L16512" s="37"/>
      <c r="M16512" s="37"/>
      <c r="N16512" s="37"/>
      <c r="O16512" s="37"/>
      <c r="P16512" s="36"/>
      <c r="S16512" s="36"/>
      <c r="T16512" s="36"/>
      <c r="U16512" s="36"/>
      <c r="V16512" s="36"/>
    </row>
    <row r="16513" spans="11:22" x14ac:dyDescent="0.25">
      <c r="K16513" s="36"/>
      <c r="L16513" s="37"/>
      <c r="M16513" s="37"/>
      <c r="N16513" s="37"/>
      <c r="O16513" s="37"/>
      <c r="P16513" s="36"/>
      <c r="S16513" s="36"/>
      <c r="T16513" s="36"/>
      <c r="U16513" s="36"/>
      <c r="V16513" s="36"/>
    </row>
    <row r="16514" spans="11:22" x14ac:dyDescent="0.25">
      <c r="K16514" s="36"/>
      <c r="L16514" s="37"/>
      <c r="M16514" s="37"/>
      <c r="N16514" s="37"/>
      <c r="O16514" s="37"/>
      <c r="P16514" s="36"/>
      <c r="S16514" s="36"/>
      <c r="T16514" s="36"/>
      <c r="U16514" s="36"/>
      <c r="V16514" s="36"/>
    </row>
    <row r="16515" spans="11:22" x14ac:dyDescent="0.25">
      <c r="K16515" s="36"/>
      <c r="L16515" s="37"/>
      <c r="M16515" s="37"/>
      <c r="N16515" s="37"/>
      <c r="O16515" s="37"/>
      <c r="P16515" s="36"/>
      <c r="S16515" s="36"/>
      <c r="T16515" s="36"/>
      <c r="U16515" s="36"/>
      <c r="V16515" s="36"/>
    </row>
    <row r="16516" spans="11:22" x14ac:dyDescent="0.25">
      <c r="K16516" s="36"/>
      <c r="L16516" s="37"/>
      <c r="M16516" s="37"/>
      <c r="N16516" s="37"/>
      <c r="O16516" s="37"/>
      <c r="P16516" s="36"/>
      <c r="S16516" s="36"/>
      <c r="T16516" s="36"/>
      <c r="U16516" s="36"/>
      <c r="V16516" s="36"/>
    </row>
    <row r="16517" spans="11:22" x14ac:dyDescent="0.25">
      <c r="K16517" s="36"/>
      <c r="L16517" s="37"/>
      <c r="M16517" s="37"/>
      <c r="N16517" s="37"/>
      <c r="O16517" s="37"/>
      <c r="P16517" s="36"/>
      <c r="S16517" s="36"/>
      <c r="T16517" s="36"/>
      <c r="U16517" s="36"/>
      <c r="V16517" s="36"/>
    </row>
    <row r="16518" spans="11:22" x14ac:dyDescent="0.25">
      <c r="K16518" s="36"/>
      <c r="L16518" s="37"/>
      <c r="M16518" s="37"/>
      <c r="N16518" s="37"/>
      <c r="O16518" s="37"/>
      <c r="P16518" s="36"/>
      <c r="S16518" s="36"/>
      <c r="T16518" s="36"/>
      <c r="U16518" s="36"/>
      <c r="V16518" s="36"/>
    </row>
    <row r="16519" spans="11:22" x14ac:dyDescent="0.25">
      <c r="K16519" s="36"/>
      <c r="L16519" s="37"/>
      <c r="M16519" s="37"/>
      <c r="N16519" s="37"/>
      <c r="O16519" s="37"/>
      <c r="P16519" s="36"/>
      <c r="S16519" s="36"/>
      <c r="T16519" s="36"/>
      <c r="U16519" s="36"/>
      <c r="V16519" s="36"/>
    </row>
    <row r="16520" spans="11:22" x14ac:dyDescent="0.25">
      <c r="K16520" s="36"/>
      <c r="L16520" s="37"/>
      <c r="M16520" s="37"/>
      <c r="N16520" s="37"/>
      <c r="O16520" s="37"/>
      <c r="P16520" s="36"/>
      <c r="S16520" s="36"/>
      <c r="T16520" s="36"/>
      <c r="U16520" s="36"/>
      <c r="V16520" s="36"/>
    </row>
    <row r="16521" spans="11:22" x14ac:dyDescent="0.25">
      <c r="K16521" s="36"/>
      <c r="L16521" s="37"/>
      <c r="M16521" s="37"/>
      <c r="N16521" s="37"/>
      <c r="O16521" s="37"/>
      <c r="P16521" s="36"/>
      <c r="S16521" s="36"/>
      <c r="T16521" s="36"/>
      <c r="U16521" s="36"/>
      <c r="V16521" s="36"/>
    </row>
    <row r="16522" spans="11:22" x14ac:dyDescent="0.25">
      <c r="K16522" s="36"/>
      <c r="L16522" s="37"/>
      <c r="M16522" s="37"/>
      <c r="N16522" s="37"/>
      <c r="O16522" s="37"/>
      <c r="P16522" s="36"/>
      <c r="S16522" s="36"/>
      <c r="T16522" s="36"/>
      <c r="U16522" s="36"/>
      <c r="V16522" s="36"/>
    </row>
    <row r="16523" spans="11:22" x14ac:dyDescent="0.25">
      <c r="K16523" s="36"/>
      <c r="L16523" s="37"/>
      <c r="M16523" s="37"/>
      <c r="N16523" s="37"/>
      <c r="O16523" s="37"/>
      <c r="P16523" s="36"/>
      <c r="S16523" s="36"/>
      <c r="T16523" s="36"/>
      <c r="U16523" s="36"/>
      <c r="V16523" s="36"/>
    </row>
    <row r="16524" spans="11:22" x14ac:dyDescent="0.25">
      <c r="K16524" s="36"/>
      <c r="L16524" s="37"/>
      <c r="M16524" s="37"/>
      <c r="N16524" s="37"/>
      <c r="O16524" s="37"/>
      <c r="P16524" s="36"/>
      <c r="S16524" s="36"/>
      <c r="T16524" s="36"/>
      <c r="U16524" s="36"/>
      <c r="V16524" s="36"/>
    </row>
    <row r="16525" spans="11:22" x14ac:dyDescent="0.25">
      <c r="K16525" s="36"/>
      <c r="L16525" s="37"/>
      <c r="M16525" s="37"/>
      <c r="N16525" s="37"/>
      <c r="O16525" s="37"/>
      <c r="P16525" s="36"/>
      <c r="S16525" s="36"/>
      <c r="T16525" s="36"/>
      <c r="U16525" s="36"/>
      <c r="V16525" s="36"/>
    </row>
    <row r="16526" spans="11:22" x14ac:dyDescent="0.25">
      <c r="K16526" s="36"/>
      <c r="L16526" s="37"/>
      <c r="M16526" s="37"/>
      <c r="N16526" s="37"/>
      <c r="O16526" s="37"/>
      <c r="P16526" s="36"/>
      <c r="S16526" s="36"/>
      <c r="T16526" s="36"/>
      <c r="U16526" s="36"/>
      <c r="V16526" s="36"/>
    </row>
    <row r="16527" spans="11:22" x14ac:dyDescent="0.25">
      <c r="K16527" s="36"/>
      <c r="L16527" s="37"/>
      <c r="M16527" s="37"/>
      <c r="N16527" s="37"/>
      <c r="O16527" s="37"/>
      <c r="P16527" s="36"/>
      <c r="S16527" s="36"/>
      <c r="T16527" s="36"/>
      <c r="U16527" s="36"/>
      <c r="V16527" s="36"/>
    </row>
    <row r="16528" spans="11:22" x14ac:dyDescent="0.25">
      <c r="K16528" s="36"/>
      <c r="L16528" s="37"/>
      <c r="M16528" s="37"/>
      <c r="N16528" s="37"/>
      <c r="O16528" s="37"/>
      <c r="P16528" s="36"/>
      <c r="S16528" s="36"/>
      <c r="T16528" s="36"/>
      <c r="U16528" s="36"/>
      <c r="V16528" s="36"/>
    </row>
    <row r="16529" spans="11:22" x14ac:dyDescent="0.25">
      <c r="K16529" s="36"/>
      <c r="L16529" s="37"/>
      <c r="M16529" s="37"/>
      <c r="N16529" s="37"/>
      <c r="O16529" s="37"/>
      <c r="P16529" s="36"/>
      <c r="S16529" s="36"/>
      <c r="T16529" s="36"/>
      <c r="U16529" s="36"/>
      <c r="V16529" s="36"/>
    </row>
    <row r="16530" spans="11:22" x14ac:dyDescent="0.25">
      <c r="K16530" s="36"/>
      <c r="L16530" s="37"/>
      <c r="M16530" s="37"/>
      <c r="N16530" s="37"/>
      <c r="O16530" s="37"/>
      <c r="P16530" s="36"/>
      <c r="S16530" s="36"/>
      <c r="T16530" s="36"/>
      <c r="U16530" s="36"/>
      <c r="V16530" s="36"/>
    </row>
    <row r="16531" spans="11:22" x14ac:dyDescent="0.25">
      <c r="K16531" s="36"/>
      <c r="L16531" s="37"/>
      <c r="M16531" s="37"/>
      <c r="N16531" s="37"/>
      <c r="O16531" s="37"/>
      <c r="P16531" s="36"/>
      <c r="S16531" s="36"/>
      <c r="T16531" s="36"/>
      <c r="U16531" s="36"/>
      <c r="V16531" s="36"/>
    </row>
    <row r="16532" spans="11:22" x14ac:dyDescent="0.25">
      <c r="K16532" s="36"/>
      <c r="L16532" s="37"/>
      <c r="M16532" s="37"/>
      <c r="N16532" s="37"/>
      <c r="O16532" s="37"/>
      <c r="P16532" s="36"/>
      <c r="S16532" s="36"/>
      <c r="T16532" s="36"/>
      <c r="U16532" s="36"/>
      <c r="V16532" s="36"/>
    </row>
    <row r="16533" spans="11:22" x14ac:dyDescent="0.25">
      <c r="K16533" s="36"/>
      <c r="L16533" s="37"/>
      <c r="M16533" s="37"/>
      <c r="N16533" s="37"/>
      <c r="O16533" s="37"/>
      <c r="P16533" s="36"/>
      <c r="S16533" s="36"/>
      <c r="T16533" s="36"/>
      <c r="U16533" s="36"/>
      <c r="V16533" s="36"/>
    </row>
    <row r="16534" spans="11:22" x14ac:dyDescent="0.25">
      <c r="K16534" s="36"/>
      <c r="L16534" s="37"/>
      <c r="M16534" s="37"/>
      <c r="N16534" s="37"/>
      <c r="O16534" s="37"/>
      <c r="P16534" s="36"/>
      <c r="S16534" s="36"/>
      <c r="T16534" s="36"/>
      <c r="U16534" s="36"/>
      <c r="V16534" s="36"/>
    </row>
    <row r="16535" spans="11:22" x14ac:dyDescent="0.25">
      <c r="K16535" s="36"/>
      <c r="L16535" s="37"/>
      <c r="M16535" s="37"/>
      <c r="N16535" s="37"/>
      <c r="O16535" s="37"/>
      <c r="P16535" s="36"/>
      <c r="S16535" s="36"/>
      <c r="T16535" s="36"/>
      <c r="U16535" s="36"/>
      <c r="V16535" s="36"/>
    </row>
    <row r="16536" spans="11:22" x14ac:dyDescent="0.25">
      <c r="K16536" s="36"/>
      <c r="L16536" s="37"/>
      <c r="M16536" s="37"/>
      <c r="N16536" s="37"/>
      <c r="O16536" s="37"/>
      <c r="P16536" s="36"/>
      <c r="S16536" s="36"/>
      <c r="T16536" s="36"/>
      <c r="U16536" s="36"/>
      <c r="V16536" s="36"/>
    </row>
    <row r="16537" spans="11:22" x14ac:dyDescent="0.25">
      <c r="K16537" s="36"/>
      <c r="L16537" s="37"/>
      <c r="M16537" s="37"/>
      <c r="N16537" s="37"/>
      <c r="O16537" s="37"/>
      <c r="P16537" s="36"/>
      <c r="S16537" s="36"/>
      <c r="T16537" s="36"/>
      <c r="U16537" s="36"/>
      <c r="V16537" s="36"/>
    </row>
    <row r="16538" spans="11:22" x14ac:dyDescent="0.25">
      <c r="K16538" s="36"/>
      <c r="L16538" s="37"/>
      <c r="M16538" s="37"/>
      <c r="N16538" s="37"/>
      <c r="O16538" s="37"/>
      <c r="P16538" s="36"/>
      <c r="S16538" s="36"/>
      <c r="T16538" s="36"/>
      <c r="U16538" s="36"/>
      <c r="V16538" s="36"/>
    </row>
    <row r="16539" spans="11:22" x14ac:dyDescent="0.25">
      <c r="K16539" s="36"/>
      <c r="L16539" s="37"/>
      <c r="M16539" s="37"/>
      <c r="N16539" s="37"/>
      <c r="O16539" s="37"/>
      <c r="P16539" s="36"/>
      <c r="S16539" s="36"/>
      <c r="T16539" s="36"/>
      <c r="U16539" s="36"/>
      <c r="V16539" s="36"/>
    </row>
    <row r="16540" spans="11:22" x14ac:dyDescent="0.25">
      <c r="K16540" s="36"/>
      <c r="L16540" s="37"/>
      <c r="M16540" s="37"/>
      <c r="N16540" s="37"/>
      <c r="O16540" s="37"/>
      <c r="P16540" s="36"/>
      <c r="S16540" s="36"/>
      <c r="T16540" s="36"/>
      <c r="U16540" s="36"/>
      <c r="V16540" s="36"/>
    </row>
    <row r="16541" spans="11:22" x14ac:dyDescent="0.25">
      <c r="K16541" s="36"/>
      <c r="L16541" s="37"/>
      <c r="M16541" s="37"/>
      <c r="N16541" s="37"/>
      <c r="O16541" s="37"/>
      <c r="P16541" s="36"/>
      <c r="S16541" s="36"/>
      <c r="T16541" s="36"/>
      <c r="U16541" s="36"/>
      <c r="V16541" s="36"/>
    </row>
    <row r="16542" spans="11:22" x14ac:dyDescent="0.25">
      <c r="K16542" s="36"/>
      <c r="L16542" s="37"/>
      <c r="M16542" s="37"/>
      <c r="N16542" s="37"/>
      <c r="O16542" s="37"/>
      <c r="P16542" s="36"/>
      <c r="S16542" s="36"/>
      <c r="T16542" s="36"/>
      <c r="U16542" s="36"/>
      <c r="V16542" s="36"/>
    </row>
    <row r="16543" spans="11:22" x14ac:dyDescent="0.25">
      <c r="K16543" s="36"/>
      <c r="L16543" s="37"/>
      <c r="M16543" s="37"/>
      <c r="N16543" s="37"/>
      <c r="O16543" s="37"/>
      <c r="P16543" s="36"/>
      <c r="S16543" s="36"/>
      <c r="T16543" s="36"/>
      <c r="U16543" s="36"/>
      <c r="V16543" s="36"/>
    </row>
    <row r="16544" spans="11:22" x14ac:dyDescent="0.25">
      <c r="K16544" s="36"/>
      <c r="L16544" s="37"/>
      <c r="M16544" s="37"/>
      <c r="N16544" s="37"/>
      <c r="O16544" s="37"/>
      <c r="P16544" s="36"/>
      <c r="S16544" s="36"/>
      <c r="T16544" s="36"/>
      <c r="U16544" s="36"/>
      <c r="V16544" s="36"/>
    </row>
    <row r="16545" spans="11:22" x14ac:dyDescent="0.25">
      <c r="K16545" s="36"/>
      <c r="L16545" s="37"/>
      <c r="M16545" s="37"/>
      <c r="N16545" s="37"/>
      <c r="O16545" s="37"/>
      <c r="P16545" s="36"/>
      <c r="S16545" s="36"/>
      <c r="T16545" s="36"/>
      <c r="U16545" s="36"/>
      <c r="V16545" s="36"/>
    </row>
    <row r="16546" spans="11:22" x14ac:dyDescent="0.25">
      <c r="K16546" s="36"/>
      <c r="L16546" s="37"/>
      <c r="M16546" s="37"/>
      <c r="N16546" s="37"/>
      <c r="O16546" s="37"/>
      <c r="P16546" s="36"/>
      <c r="S16546" s="36"/>
      <c r="T16546" s="36"/>
      <c r="U16546" s="36"/>
      <c r="V16546" s="36"/>
    </row>
    <row r="16547" spans="11:22" x14ac:dyDescent="0.25">
      <c r="K16547" s="36"/>
      <c r="L16547" s="37"/>
      <c r="M16547" s="37"/>
      <c r="N16547" s="37"/>
      <c r="O16547" s="37"/>
      <c r="P16547" s="36"/>
      <c r="S16547" s="36"/>
      <c r="T16547" s="36"/>
      <c r="U16547" s="36"/>
      <c r="V16547" s="36"/>
    </row>
    <row r="16548" spans="11:22" x14ac:dyDescent="0.25">
      <c r="K16548" s="36"/>
      <c r="L16548" s="37"/>
      <c r="M16548" s="37"/>
      <c r="N16548" s="37"/>
      <c r="O16548" s="37"/>
      <c r="P16548" s="36"/>
      <c r="S16548" s="36"/>
      <c r="T16548" s="36"/>
      <c r="U16548" s="36"/>
      <c r="V16548" s="36"/>
    </row>
    <row r="16549" spans="11:22" x14ac:dyDescent="0.25">
      <c r="K16549" s="36"/>
      <c r="L16549" s="37"/>
      <c r="M16549" s="37"/>
      <c r="N16549" s="37"/>
      <c r="O16549" s="37"/>
      <c r="P16549" s="36"/>
      <c r="S16549" s="36"/>
      <c r="T16549" s="36"/>
      <c r="U16549" s="36"/>
      <c r="V16549" s="36"/>
    </row>
    <row r="16550" spans="11:22" x14ac:dyDescent="0.25">
      <c r="K16550" s="36"/>
      <c r="L16550" s="37"/>
      <c r="M16550" s="37"/>
      <c r="N16550" s="37"/>
      <c r="O16550" s="37"/>
      <c r="P16550" s="36"/>
      <c r="S16550" s="36"/>
      <c r="T16550" s="36"/>
      <c r="U16550" s="36"/>
      <c r="V16550" s="36"/>
    </row>
    <row r="16551" spans="11:22" x14ac:dyDescent="0.25">
      <c r="K16551" s="36"/>
      <c r="L16551" s="37"/>
      <c r="M16551" s="37"/>
      <c r="N16551" s="37"/>
      <c r="O16551" s="37"/>
      <c r="P16551" s="36"/>
      <c r="S16551" s="36"/>
      <c r="T16551" s="36"/>
      <c r="U16551" s="36"/>
      <c r="V16551" s="36"/>
    </row>
    <row r="16552" spans="11:22" x14ac:dyDescent="0.25">
      <c r="K16552" s="36"/>
      <c r="L16552" s="37"/>
      <c r="M16552" s="37"/>
      <c r="N16552" s="37"/>
      <c r="O16552" s="37"/>
      <c r="P16552" s="36"/>
      <c r="S16552" s="36"/>
      <c r="T16552" s="36"/>
      <c r="U16552" s="36"/>
      <c r="V16552" s="36"/>
    </row>
    <row r="16553" spans="11:22" x14ac:dyDescent="0.25">
      <c r="K16553" s="36"/>
      <c r="L16553" s="37"/>
      <c r="M16553" s="37"/>
      <c r="N16553" s="37"/>
      <c r="O16553" s="37"/>
      <c r="P16553" s="36"/>
      <c r="S16553" s="36"/>
      <c r="T16553" s="36"/>
      <c r="U16553" s="36"/>
      <c r="V16553" s="36"/>
    </row>
    <row r="16554" spans="11:22" x14ac:dyDescent="0.25">
      <c r="K16554" s="36"/>
      <c r="L16554" s="37"/>
      <c r="M16554" s="37"/>
      <c r="N16554" s="37"/>
      <c r="O16554" s="37"/>
      <c r="P16554" s="36"/>
      <c r="S16554" s="36"/>
      <c r="T16554" s="36"/>
      <c r="U16554" s="36"/>
      <c r="V16554" s="36"/>
    </row>
    <row r="16555" spans="11:22" x14ac:dyDescent="0.25">
      <c r="K16555" s="36"/>
      <c r="L16555" s="37"/>
      <c r="M16555" s="37"/>
      <c r="N16555" s="37"/>
      <c r="O16555" s="37"/>
      <c r="P16555" s="36"/>
      <c r="S16555" s="36"/>
      <c r="T16555" s="36"/>
      <c r="U16555" s="36"/>
      <c r="V16555" s="36"/>
    </row>
    <row r="16556" spans="11:22" x14ac:dyDescent="0.25">
      <c r="K16556" s="36"/>
      <c r="L16556" s="37"/>
      <c r="M16556" s="37"/>
      <c r="N16556" s="37"/>
      <c r="O16556" s="37"/>
      <c r="P16556" s="36"/>
      <c r="S16556" s="36"/>
      <c r="T16556" s="36"/>
      <c r="U16556" s="36"/>
      <c r="V16556" s="36"/>
    </row>
    <row r="16557" spans="11:22" x14ac:dyDescent="0.25">
      <c r="K16557" s="36"/>
      <c r="L16557" s="37"/>
      <c r="M16557" s="37"/>
      <c r="N16557" s="37"/>
      <c r="O16557" s="37"/>
      <c r="P16557" s="36"/>
      <c r="S16557" s="36"/>
      <c r="T16557" s="36"/>
      <c r="U16557" s="36"/>
      <c r="V16557" s="36"/>
    </row>
    <row r="16558" spans="11:22" x14ac:dyDescent="0.25">
      <c r="K16558" s="36"/>
      <c r="L16558" s="37"/>
      <c r="M16558" s="37"/>
      <c r="N16558" s="37"/>
      <c r="O16558" s="37"/>
      <c r="P16558" s="36"/>
      <c r="S16558" s="36"/>
      <c r="T16558" s="36"/>
      <c r="U16558" s="36"/>
      <c r="V16558" s="36"/>
    </row>
    <row r="16559" spans="11:22" x14ac:dyDescent="0.25">
      <c r="K16559" s="36"/>
      <c r="L16559" s="37"/>
      <c r="M16559" s="37"/>
      <c r="N16559" s="37"/>
      <c r="O16559" s="37"/>
      <c r="P16559" s="36"/>
      <c r="S16559" s="36"/>
      <c r="T16559" s="36"/>
      <c r="U16559" s="36"/>
      <c r="V16559" s="36"/>
    </row>
    <row r="16560" spans="11:22" x14ac:dyDescent="0.25">
      <c r="K16560" s="36"/>
      <c r="L16560" s="37"/>
      <c r="M16560" s="37"/>
      <c r="N16560" s="37"/>
      <c r="O16560" s="37"/>
      <c r="P16560" s="36"/>
      <c r="S16560" s="36"/>
      <c r="T16560" s="36"/>
      <c r="U16560" s="36"/>
      <c r="V16560" s="36"/>
    </row>
    <row r="16561" spans="11:22" x14ac:dyDescent="0.25">
      <c r="K16561" s="36"/>
      <c r="L16561" s="37"/>
      <c r="M16561" s="37"/>
      <c r="N16561" s="37"/>
      <c r="O16561" s="37"/>
      <c r="P16561" s="36"/>
      <c r="S16561" s="36"/>
      <c r="T16561" s="36"/>
      <c r="U16561" s="36"/>
      <c r="V16561" s="36"/>
    </row>
    <row r="16562" spans="11:22" x14ac:dyDescent="0.25">
      <c r="K16562" s="36"/>
      <c r="L16562" s="37"/>
      <c r="M16562" s="37"/>
      <c r="N16562" s="37"/>
      <c r="O16562" s="37"/>
      <c r="P16562" s="36"/>
      <c r="S16562" s="36"/>
      <c r="T16562" s="36"/>
      <c r="U16562" s="36"/>
      <c r="V16562" s="36"/>
    </row>
    <row r="16563" spans="11:22" x14ac:dyDescent="0.25">
      <c r="K16563" s="36"/>
      <c r="L16563" s="37"/>
      <c r="M16563" s="37"/>
      <c r="N16563" s="37"/>
      <c r="O16563" s="37"/>
      <c r="P16563" s="36"/>
      <c r="S16563" s="36"/>
      <c r="T16563" s="36"/>
      <c r="U16563" s="36"/>
      <c r="V16563" s="36"/>
    </row>
    <row r="16564" spans="11:22" x14ac:dyDescent="0.25">
      <c r="K16564" s="36"/>
      <c r="L16564" s="37"/>
      <c r="M16564" s="37"/>
      <c r="N16564" s="37"/>
      <c r="O16564" s="37"/>
      <c r="P16564" s="36"/>
      <c r="S16564" s="36"/>
      <c r="T16564" s="36"/>
      <c r="U16564" s="36"/>
      <c r="V16564" s="36"/>
    </row>
    <row r="16565" spans="11:22" x14ac:dyDescent="0.25">
      <c r="K16565" s="36"/>
      <c r="L16565" s="37"/>
      <c r="M16565" s="37"/>
      <c r="N16565" s="37"/>
      <c r="O16565" s="37"/>
      <c r="P16565" s="36"/>
      <c r="S16565" s="36"/>
      <c r="T16565" s="36"/>
      <c r="U16565" s="36"/>
      <c r="V16565" s="36"/>
    </row>
    <row r="16566" spans="11:22" x14ac:dyDescent="0.25">
      <c r="K16566" s="36"/>
      <c r="L16566" s="37"/>
      <c r="M16566" s="37"/>
      <c r="N16566" s="37"/>
      <c r="O16566" s="37"/>
      <c r="P16566" s="36"/>
      <c r="S16566" s="36"/>
      <c r="T16566" s="36"/>
      <c r="U16566" s="36"/>
      <c r="V16566" s="36"/>
    </row>
    <row r="16567" spans="11:22" x14ac:dyDescent="0.25">
      <c r="K16567" s="36"/>
      <c r="L16567" s="37"/>
      <c r="M16567" s="37"/>
      <c r="N16567" s="37"/>
      <c r="O16567" s="37"/>
      <c r="P16567" s="36"/>
      <c r="S16567" s="36"/>
      <c r="T16567" s="36"/>
      <c r="U16567" s="36"/>
      <c r="V16567" s="36"/>
    </row>
    <row r="16568" spans="11:22" x14ac:dyDescent="0.25">
      <c r="K16568" s="36"/>
      <c r="L16568" s="37"/>
      <c r="M16568" s="37"/>
      <c r="N16568" s="37"/>
      <c r="O16568" s="37"/>
      <c r="P16568" s="36"/>
      <c r="S16568" s="36"/>
      <c r="T16568" s="36"/>
      <c r="U16568" s="36"/>
      <c r="V16568" s="36"/>
    </row>
    <row r="16569" spans="11:22" x14ac:dyDescent="0.25">
      <c r="K16569" s="36"/>
      <c r="L16569" s="37"/>
      <c r="M16569" s="37"/>
      <c r="N16569" s="37"/>
      <c r="O16569" s="37"/>
      <c r="P16569" s="36"/>
      <c r="S16569" s="36"/>
      <c r="T16569" s="36"/>
      <c r="U16569" s="36"/>
      <c r="V16569" s="36"/>
    </row>
    <row r="16570" spans="11:22" x14ac:dyDescent="0.25">
      <c r="K16570" s="36"/>
      <c r="L16570" s="37"/>
      <c r="M16570" s="37"/>
      <c r="N16570" s="37"/>
      <c r="O16570" s="37"/>
      <c r="P16570" s="36"/>
      <c r="S16570" s="36"/>
      <c r="T16570" s="36"/>
      <c r="U16570" s="36"/>
      <c r="V16570" s="36"/>
    </row>
    <row r="16571" spans="11:22" x14ac:dyDescent="0.25">
      <c r="K16571" s="36"/>
      <c r="L16571" s="37"/>
      <c r="M16571" s="37"/>
      <c r="N16571" s="37"/>
      <c r="O16571" s="37"/>
      <c r="P16571" s="36"/>
      <c r="S16571" s="36"/>
      <c r="T16571" s="36"/>
      <c r="U16571" s="36"/>
      <c r="V16571" s="36"/>
    </row>
    <row r="16572" spans="11:22" x14ac:dyDescent="0.25">
      <c r="K16572" s="36"/>
      <c r="L16572" s="37"/>
      <c r="M16572" s="37"/>
      <c r="N16572" s="37"/>
      <c r="O16572" s="37"/>
      <c r="P16572" s="36"/>
      <c r="S16572" s="36"/>
      <c r="T16572" s="36"/>
      <c r="U16572" s="36"/>
      <c r="V16572" s="36"/>
    </row>
    <row r="16573" spans="11:22" x14ac:dyDescent="0.25">
      <c r="K16573" s="36"/>
      <c r="L16573" s="37"/>
      <c r="M16573" s="37"/>
      <c r="N16573" s="37"/>
      <c r="O16573" s="37"/>
      <c r="P16573" s="36"/>
      <c r="S16573" s="36"/>
      <c r="T16573" s="36"/>
      <c r="U16573" s="36"/>
      <c r="V16573" s="36"/>
    </row>
    <row r="16574" spans="11:22" x14ac:dyDescent="0.25">
      <c r="K16574" s="36"/>
      <c r="L16574" s="37"/>
      <c r="M16574" s="37"/>
      <c r="N16574" s="37"/>
      <c r="O16574" s="37"/>
      <c r="P16574" s="36"/>
      <c r="S16574" s="36"/>
      <c r="T16574" s="36"/>
      <c r="U16574" s="36"/>
      <c r="V16574" s="36"/>
    </row>
    <row r="16575" spans="11:22" x14ac:dyDescent="0.25">
      <c r="K16575" s="36"/>
      <c r="L16575" s="37"/>
      <c r="M16575" s="37"/>
      <c r="N16575" s="37"/>
      <c r="O16575" s="37"/>
      <c r="P16575" s="36"/>
      <c r="S16575" s="36"/>
      <c r="T16575" s="36"/>
      <c r="U16575" s="36"/>
      <c r="V16575" s="36"/>
    </row>
    <row r="16576" spans="11:22" x14ac:dyDescent="0.25">
      <c r="K16576" s="36"/>
      <c r="L16576" s="37"/>
      <c r="M16576" s="37"/>
      <c r="N16576" s="37"/>
      <c r="O16576" s="37"/>
      <c r="P16576" s="36"/>
      <c r="S16576" s="36"/>
      <c r="T16576" s="36"/>
      <c r="U16576" s="36"/>
      <c r="V16576" s="36"/>
    </row>
    <row r="16577" spans="11:22" x14ac:dyDescent="0.25">
      <c r="K16577" s="36"/>
      <c r="L16577" s="37"/>
      <c r="M16577" s="37"/>
      <c r="N16577" s="37"/>
      <c r="O16577" s="37"/>
      <c r="P16577" s="36"/>
      <c r="S16577" s="36"/>
      <c r="T16577" s="36"/>
      <c r="U16577" s="36"/>
      <c r="V16577" s="36"/>
    </row>
    <row r="16578" spans="11:22" x14ac:dyDescent="0.25">
      <c r="K16578" s="36"/>
      <c r="L16578" s="37"/>
      <c r="M16578" s="37"/>
      <c r="N16578" s="37"/>
      <c r="O16578" s="37"/>
      <c r="P16578" s="36"/>
      <c r="S16578" s="36"/>
      <c r="T16578" s="36"/>
      <c r="U16578" s="36"/>
      <c r="V16578" s="36"/>
    </row>
    <row r="16579" spans="11:22" x14ac:dyDescent="0.25">
      <c r="K16579" s="36"/>
      <c r="L16579" s="37"/>
      <c r="M16579" s="37"/>
      <c r="N16579" s="37"/>
      <c r="O16579" s="37"/>
      <c r="P16579" s="36"/>
      <c r="S16579" s="36"/>
      <c r="T16579" s="36"/>
      <c r="U16579" s="36"/>
      <c r="V16579" s="36"/>
    </row>
    <row r="16580" spans="11:22" x14ac:dyDescent="0.25">
      <c r="K16580" s="36"/>
      <c r="L16580" s="37"/>
      <c r="M16580" s="37"/>
      <c r="N16580" s="37"/>
      <c r="O16580" s="37"/>
      <c r="P16580" s="36"/>
      <c r="S16580" s="36"/>
      <c r="T16580" s="36"/>
      <c r="U16580" s="36"/>
      <c r="V16580" s="36"/>
    </row>
    <row r="16581" spans="11:22" x14ac:dyDescent="0.25">
      <c r="K16581" s="36"/>
      <c r="L16581" s="37"/>
      <c r="M16581" s="37"/>
      <c r="N16581" s="37"/>
      <c r="O16581" s="37"/>
      <c r="P16581" s="36"/>
      <c r="S16581" s="36"/>
      <c r="T16581" s="36"/>
      <c r="U16581" s="36"/>
      <c r="V16581" s="36"/>
    </row>
    <row r="16582" spans="11:22" x14ac:dyDescent="0.25">
      <c r="K16582" s="36"/>
      <c r="L16582" s="37"/>
      <c r="M16582" s="37"/>
      <c r="N16582" s="37"/>
      <c r="O16582" s="37"/>
      <c r="P16582" s="36"/>
      <c r="S16582" s="36"/>
      <c r="T16582" s="36"/>
      <c r="U16582" s="36"/>
      <c r="V16582" s="36"/>
    </row>
    <row r="16583" spans="11:22" x14ac:dyDescent="0.25">
      <c r="K16583" s="36"/>
      <c r="L16583" s="37"/>
      <c r="M16583" s="37"/>
      <c r="N16583" s="37"/>
      <c r="O16583" s="37"/>
      <c r="P16583" s="36"/>
      <c r="S16583" s="36"/>
      <c r="T16583" s="36"/>
      <c r="U16583" s="36"/>
      <c r="V16583" s="36"/>
    </row>
    <row r="16584" spans="11:22" x14ac:dyDescent="0.25">
      <c r="K16584" s="36"/>
      <c r="L16584" s="37"/>
      <c r="M16584" s="37"/>
      <c r="N16584" s="37"/>
      <c r="O16584" s="37"/>
      <c r="P16584" s="36"/>
      <c r="S16584" s="36"/>
      <c r="T16584" s="36"/>
      <c r="U16584" s="36"/>
      <c r="V16584" s="36"/>
    </row>
    <row r="16585" spans="11:22" x14ac:dyDescent="0.25">
      <c r="K16585" s="36"/>
      <c r="L16585" s="37"/>
      <c r="M16585" s="37"/>
      <c r="N16585" s="37"/>
      <c r="O16585" s="37"/>
      <c r="P16585" s="36"/>
      <c r="S16585" s="36"/>
      <c r="T16585" s="36"/>
      <c r="U16585" s="36"/>
      <c r="V16585" s="36"/>
    </row>
    <row r="16586" spans="11:22" x14ac:dyDescent="0.25">
      <c r="K16586" s="36"/>
      <c r="L16586" s="37"/>
      <c r="M16586" s="37"/>
      <c r="N16586" s="37"/>
      <c r="O16586" s="37"/>
      <c r="P16586" s="36"/>
      <c r="S16586" s="36"/>
      <c r="T16586" s="36"/>
      <c r="U16586" s="36"/>
      <c r="V16586" s="36"/>
    </row>
    <row r="16587" spans="11:22" x14ac:dyDescent="0.25">
      <c r="K16587" s="36"/>
      <c r="L16587" s="37"/>
      <c r="M16587" s="37"/>
      <c r="N16587" s="37"/>
      <c r="O16587" s="37"/>
      <c r="P16587" s="36"/>
      <c r="S16587" s="36"/>
      <c r="T16587" s="36"/>
      <c r="U16587" s="36"/>
      <c r="V16587" s="36"/>
    </row>
    <row r="16588" spans="11:22" x14ac:dyDescent="0.25">
      <c r="K16588" s="36"/>
      <c r="L16588" s="37"/>
      <c r="M16588" s="37"/>
      <c r="N16588" s="37"/>
      <c r="O16588" s="37"/>
      <c r="P16588" s="36"/>
      <c r="S16588" s="36"/>
      <c r="T16588" s="36"/>
      <c r="U16588" s="36"/>
      <c r="V16588" s="36"/>
    </row>
    <row r="16589" spans="11:22" x14ac:dyDescent="0.25">
      <c r="K16589" s="36"/>
      <c r="L16589" s="37"/>
      <c r="M16589" s="37"/>
      <c r="N16589" s="37"/>
      <c r="O16589" s="37"/>
      <c r="P16589" s="36"/>
      <c r="S16589" s="36"/>
      <c r="T16589" s="36"/>
      <c r="U16589" s="36"/>
      <c r="V16589" s="36"/>
    </row>
    <row r="16590" spans="11:22" x14ac:dyDescent="0.25">
      <c r="K16590" s="36"/>
      <c r="L16590" s="37"/>
      <c r="M16590" s="37"/>
      <c r="N16590" s="37"/>
      <c r="O16590" s="37"/>
      <c r="P16590" s="36"/>
      <c r="S16590" s="36"/>
      <c r="T16590" s="36"/>
      <c r="U16590" s="36"/>
      <c r="V16590" s="36"/>
    </row>
    <row r="16591" spans="11:22" x14ac:dyDescent="0.25">
      <c r="K16591" s="36"/>
      <c r="L16591" s="37"/>
      <c r="M16591" s="37"/>
      <c r="N16591" s="37"/>
      <c r="O16591" s="37"/>
      <c r="P16591" s="36"/>
      <c r="S16591" s="36"/>
      <c r="T16591" s="36"/>
      <c r="U16591" s="36"/>
      <c r="V16591" s="36"/>
    </row>
    <row r="16592" spans="11:22" x14ac:dyDescent="0.25">
      <c r="K16592" s="36"/>
      <c r="L16592" s="37"/>
      <c r="M16592" s="37"/>
      <c r="N16592" s="37"/>
      <c r="O16592" s="37"/>
      <c r="P16592" s="36"/>
      <c r="S16592" s="36"/>
      <c r="T16592" s="36"/>
      <c r="U16592" s="36"/>
      <c r="V16592" s="36"/>
    </row>
    <row r="16593" spans="11:22" x14ac:dyDescent="0.25">
      <c r="K16593" s="36"/>
      <c r="L16593" s="37"/>
      <c r="M16593" s="37"/>
      <c r="N16593" s="37"/>
      <c r="O16593" s="37"/>
      <c r="P16593" s="36"/>
      <c r="S16593" s="36"/>
      <c r="T16593" s="36"/>
      <c r="U16593" s="36"/>
      <c r="V16593" s="36"/>
    </row>
    <row r="16594" spans="11:22" x14ac:dyDescent="0.25">
      <c r="K16594" s="36"/>
      <c r="L16594" s="37"/>
      <c r="M16594" s="37"/>
      <c r="N16594" s="37"/>
      <c r="O16594" s="37"/>
      <c r="P16594" s="36"/>
      <c r="S16594" s="36"/>
      <c r="T16594" s="36"/>
      <c r="U16594" s="36"/>
      <c r="V16594" s="36"/>
    </row>
    <row r="16595" spans="11:22" x14ac:dyDescent="0.25">
      <c r="K16595" s="36"/>
      <c r="L16595" s="37"/>
      <c r="M16595" s="37"/>
      <c r="N16595" s="37"/>
      <c r="O16595" s="37"/>
      <c r="P16595" s="36"/>
      <c r="S16595" s="36"/>
      <c r="T16595" s="36"/>
      <c r="U16595" s="36"/>
      <c r="V16595" s="36"/>
    </row>
    <row r="16596" spans="11:22" x14ac:dyDescent="0.25">
      <c r="K16596" s="36"/>
      <c r="L16596" s="37"/>
      <c r="M16596" s="37"/>
      <c r="N16596" s="37"/>
      <c r="O16596" s="37"/>
      <c r="P16596" s="36"/>
      <c r="S16596" s="36"/>
      <c r="T16596" s="36"/>
      <c r="U16596" s="36"/>
      <c r="V16596" s="36"/>
    </row>
    <row r="16597" spans="11:22" x14ac:dyDescent="0.25">
      <c r="K16597" s="36"/>
      <c r="L16597" s="37"/>
      <c r="M16597" s="37"/>
      <c r="N16597" s="37"/>
      <c r="O16597" s="37"/>
      <c r="P16597" s="36"/>
      <c r="S16597" s="36"/>
      <c r="T16597" s="36"/>
      <c r="U16597" s="36"/>
      <c r="V16597" s="36"/>
    </row>
    <row r="16598" spans="11:22" x14ac:dyDescent="0.25">
      <c r="K16598" s="36"/>
      <c r="L16598" s="37"/>
      <c r="M16598" s="37"/>
      <c r="N16598" s="37"/>
      <c r="O16598" s="37"/>
      <c r="P16598" s="36"/>
      <c r="S16598" s="36"/>
      <c r="T16598" s="36"/>
      <c r="U16598" s="36"/>
      <c r="V16598" s="36"/>
    </row>
    <row r="16599" spans="11:22" x14ac:dyDescent="0.25">
      <c r="K16599" s="36"/>
      <c r="L16599" s="37"/>
      <c r="M16599" s="37"/>
      <c r="N16599" s="37"/>
      <c r="O16599" s="37"/>
      <c r="P16599" s="36"/>
      <c r="S16599" s="36"/>
      <c r="T16599" s="36"/>
      <c r="U16599" s="36"/>
      <c r="V16599" s="36"/>
    </row>
    <row r="16600" spans="11:22" x14ac:dyDescent="0.25">
      <c r="K16600" s="36"/>
      <c r="L16600" s="37"/>
      <c r="M16600" s="37"/>
      <c r="N16600" s="37"/>
      <c r="O16600" s="37"/>
      <c r="P16600" s="36"/>
      <c r="S16600" s="36"/>
      <c r="T16600" s="36"/>
      <c r="U16600" s="36"/>
      <c r="V16600" s="36"/>
    </row>
    <row r="16601" spans="11:22" x14ac:dyDescent="0.25">
      <c r="K16601" s="36"/>
      <c r="L16601" s="37"/>
      <c r="M16601" s="37"/>
      <c r="N16601" s="37"/>
      <c r="O16601" s="37"/>
      <c r="P16601" s="36"/>
      <c r="S16601" s="36"/>
      <c r="T16601" s="36"/>
      <c r="U16601" s="36"/>
      <c r="V16601" s="36"/>
    </row>
    <row r="16602" spans="11:22" x14ac:dyDescent="0.25">
      <c r="K16602" s="36"/>
      <c r="L16602" s="37"/>
      <c r="M16602" s="37"/>
      <c r="N16602" s="37"/>
      <c r="O16602" s="37"/>
      <c r="P16602" s="36"/>
      <c r="S16602" s="36"/>
      <c r="T16602" s="36"/>
      <c r="U16602" s="36"/>
      <c r="V16602" s="36"/>
    </row>
    <row r="16603" spans="11:22" x14ac:dyDescent="0.25">
      <c r="K16603" s="36"/>
      <c r="L16603" s="37"/>
      <c r="M16603" s="37"/>
      <c r="N16603" s="37"/>
      <c r="O16603" s="37"/>
      <c r="P16603" s="36"/>
      <c r="S16603" s="36"/>
      <c r="T16603" s="36"/>
      <c r="U16603" s="36"/>
      <c r="V16603" s="36"/>
    </row>
    <row r="16604" spans="11:22" x14ac:dyDescent="0.25">
      <c r="K16604" s="36"/>
      <c r="L16604" s="37"/>
      <c r="M16604" s="37"/>
      <c r="N16604" s="37"/>
      <c r="O16604" s="37"/>
      <c r="P16604" s="36"/>
      <c r="S16604" s="36"/>
      <c r="T16604" s="36"/>
      <c r="U16604" s="36"/>
      <c r="V16604" s="36"/>
    </row>
    <row r="16605" spans="11:22" x14ac:dyDescent="0.25">
      <c r="K16605" s="36"/>
      <c r="L16605" s="37"/>
      <c r="M16605" s="37"/>
      <c r="N16605" s="37"/>
      <c r="O16605" s="37"/>
      <c r="P16605" s="36"/>
      <c r="S16605" s="36"/>
      <c r="T16605" s="36"/>
      <c r="U16605" s="36"/>
      <c r="V16605" s="36"/>
    </row>
    <row r="16606" spans="11:22" x14ac:dyDescent="0.25">
      <c r="K16606" s="36"/>
      <c r="L16606" s="37"/>
      <c r="M16606" s="37"/>
      <c r="N16606" s="37"/>
      <c r="O16606" s="37"/>
      <c r="P16606" s="36"/>
      <c r="S16606" s="36"/>
      <c r="T16606" s="36"/>
      <c r="U16606" s="36"/>
      <c r="V16606" s="36"/>
    </row>
    <row r="16607" spans="11:22" x14ac:dyDescent="0.25">
      <c r="K16607" s="36"/>
      <c r="L16607" s="37"/>
      <c r="M16607" s="37"/>
      <c r="N16607" s="37"/>
      <c r="O16607" s="37"/>
      <c r="P16607" s="36"/>
      <c r="S16607" s="36"/>
      <c r="T16607" s="36"/>
      <c r="U16607" s="36"/>
      <c r="V16607" s="36"/>
    </row>
    <row r="16608" spans="11:22" x14ac:dyDescent="0.25">
      <c r="K16608" s="36"/>
      <c r="L16608" s="37"/>
      <c r="M16608" s="37"/>
      <c r="N16608" s="37"/>
      <c r="O16608" s="37"/>
      <c r="P16608" s="36"/>
      <c r="S16608" s="36"/>
      <c r="T16608" s="36"/>
      <c r="U16608" s="36"/>
      <c r="V16608" s="36"/>
    </row>
    <row r="16609" spans="11:22" x14ac:dyDescent="0.25">
      <c r="K16609" s="36"/>
      <c r="L16609" s="37"/>
      <c r="M16609" s="37"/>
      <c r="N16609" s="37"/>
      <c r="O16609" s="37"/>
      <c r="P16609" s="36"/>
      <c r="S16609" s="36"/>
      <c r="T16609" s="36"/>
      <c r="U16609" s="36"/>
      <c r="V16609" s="36"/>
    </row>
    <row r="16610" spans="11:22" x14ac:dyDescent="0.25">
      <c r="K16610" s="36"/>
      <c r="L16610" s="37"/>
      <c r="M16610" s="37"/>
      <c r="N16610" s="37"/>
      <c r="O16610" s="37"/>
      <c r="P16610" s="36"/>
      <c r="S16610" s="36"/>
      <c r="T16610" s="36"/>
      <c r="U16610" s="36"/>
      <c r="V16610" s="36"/>
    </row>
    <row r="16611" spans="11:22" x14ac:dyDescent="0.25">
      <c r="K16611" s="36"/>
      <c r="L16611" s="37"/>
      <c r="M16611" s="37"/>
      <c r="N16611" s="37"/>
      <c r="O16611" s="37"/>
      <c r="P16611" s="36"/>
      <c r="S16611" s="36"/>
      <c r="T16611" s="36"/>
      <c r="U16611" s="36"/>
      <c r="V16611" s="36"/>
    </row>
    <row r="16612" spans="11:22" x14ac:dyDescent="0.25">
      <c r="K16612" s="36"/>
      <c r="L16612" s="37"/>
      <c r="M16612" s="37"/>
      <c r="N16612" s="37"/>
      <c r="O16612" s="37"/>
      <c r="P16612" s="36"/>
      <c r="S16612" s="36"/>
      <c r="T16612" s="36"/>
      <c r="U16612" s="36"/>
      <c r="V16612" s="36"/>
    </row>
    <row r="16613" spans="11:22" x14ac:dyDescent="0.25">
      <c r="K16613" s="36"/>
      <c r="L16613" s="37"/>
      <c r="M16613" s="37"/>
      <c r="N16613" s="37"/>
      <c r="O16613" s="37"/>
      <c r="P16613" s="36"/>
      <c r="S16613" s="36"/>
      <c r="T16613" s="36"/>
      <c r="U16613" s="36"/>
      <c r="V16613" s="36"/>
    </row>
    <row r="16614" spans="11:22" x14ac:dyDescent="0.25">
      <c r="K16614" s="36"/>
      <c r="L16614" s="37"/>
      <c r="M16614" s="37"/>
      <c r="N16614" s="37"/>
      <c r="O16614" s="37"/>
      <c r="P16614" s="36"/>
      <c r="S16614" s="36"/>
      <c r="T16614" s="36"/>
      <c r="U16614" s="36"/>
      <c r="V16614" s="36"/>
    </row>
    <row r="16615" spans="11:22" x14ac:dyDescent="0.25">
      <c r="K16615" s="36"/>
      <c r="L16615" s="37"/>
      <c r="M16615" s="37"/>
      <c r="N16615" s="37"/>
      <c r="O16615" s="37"/>
      <c r="P16615" s="36"/>
      <c r="S16615" s="36"/>
      <c r="T16615" s="36"/>
      <c r="U16615" s="36"/>
      <c r="V16615" s="36"/>
    </row>
    <row r="16616" spans="11:22" x14ac:dyDescent="0.25">
      <c r="K16616" s="36"/>
      <c r="L16616" s="37"/>
      <c r="M16616" s="37"/>
      <c r="N16616" s="37"/>
      <c r="O16616" s="37"/>
      <c r="P16616" s="36"/>
      <c r="S16616" s="36"/>
      <c r="T16616" s="36"/>
      <c r="U16616" s="36"/>
      <c r="V16616" s="36"/>
    </row>
    <row r="16617" spans="11:22" x14ac:dyDescent="0.25">
      <c r="K16617" s="36"/>
      <c r="L16617" s="37"/>
      <c r="M16617" s="37"/>
      <c r="N16617" s="37"/>
      <c r="O16617" s="37"/>
      <c r="P16617" s="36"/>
      <c r="S16617" s="36"/>
      <c r="T16617" s="36"/>
      <c r="U16617" s="36"/>
      <c r="V16617" s="36"/>
    </row>
    <row r="16618" spans="11:22" x14ac:dyDescent="0.25">
      <c r="K16618" s="36"/>
      <c r="L16618" s="37"/>
      <c r="M16618" s="37"/>
      <c r="N16618" s="37"/>
      <c r="O16618" s="37"/>
      <c r="P16618" s="36"/>
      <c r="S16618" s="36"/>
      <c r="T16618" s="36"/>
      <c r="U16618" s="36"/>
      <c r="V16618" s="36"/>
    </row>
    <row r="16619" spans="11:22" x14ac:dyDescent="0.25">
      <c r="K16619" s="36"/>
      <c r="L16619" s="37"/>
      <c r="M16619" s="37"/>
      <c r="N16619" s="37"/>
      <c r="O16619" s="37"/>
      <c r="P16619" s="36"/>
      <c r="S16619" s="36"/>
      <c r="T16619" s="36"/>
      <c r="U16619" s="36"/>
      <c r="V16619" s="36"/>
    </row>
    <row r="16620" spans="11:22" x14ac:dyDescent="0.25">
      <c r="K16620" s="36"/>
      <c r="L16620" s="37"/>
      <c r="M16620" s="37"/>
      <c r="N16620" s="37"/>
      <c r="O16620" s="37"/>
      <c r="P16620" s="36"/>
      <c r="S16620" s="36"/>
      <c r="T16620" s="36"/>
      <c r="U16620" s="36"/>
      <c r="V16620" s="36"/>
    </row>
    <row r="16621" spans="11:22" x14ac:dyDescent="0.25">
      <c r="K16621" s="36"/>
      <c r="L16621" s="37"/>
      <c r="M16621" s="37"/>
      <c r="N16621" s="37"/>
      <c r="O16621" s="37"/>
      <c r="P16621" s="36"/>
      <c r="S16621" s="36"/>
      <c r="T16621" s="36"/>
      <c r="U16621" s="36"/>
      <c r="V16621" s="36"/>
    </row>
    <row r="16622" spans="11:22" x14ac:dyDescent="0.25">
      <c r="K16622" s="36"/>
      <c r="L16622" s="37"/>
      <c r="M16622" s="37"/>
      <c r="N16622" s="37"/>
      <c r="O16622" s="37"/>
      <c r="P16622" s="36"/>
      <c r="S16622" s="36"/>
      <c r="T16622" s="36"/>
      <c r="U16622" s="36"/>
      <c r="V16622" s="36"/>
    </row>
    <row r="16623" spans="11:22" x14ac:dyDescent="0.25">
      <c r="K16623" s="36"/>
      <c r="L16623" s="37"/>
      <c r="M16623" s="37"/>
      <c r="N16623" s="37"/>
      <c r="O16623" s="37"/>
      <c r="P16623" s="36"/>
      <c r="S16623" s="36"/>
      <c r="T16623" s="36"/>
      <c r="U16623" s="36"/>
      <c r="V16623" s="36"/>
    </row>
    <row r="16624" spans="11:22" x14ac:dyDescent="0.25">
      <c r="K16624" s="36"/>
      <c r="L16624" s="37"/>
      <c r="M16624" s="37"/>
      <c r="N16624" s="37"/>
      <c r="O16624" s="37"/>
      <c r="P16624" s="36"/>
      <c r="S16624" s="36"/>
      <c r="T16624" s="36"/>
      <c r="U16624" s="36"/>
      <c r="V16624" s="36"/>
    </row>
    <row r="16625" spans="11:22" x14ac:dyDescent="0.25">
      <c r="K16625" s="36"/>
      <c r="L16625" s="37"/>
      <c r="M16625" s="37"/>
      <c r="N16625" s="37"/>
      <c r="O16625" s="37"/>
      <c r="P16625" s="36"/>
      <c r="S16625" s="36"/>
      <c r="T16625" s="36"/>
      <c r="U16625" s="36"/>
      <c r="V16625" s="36"/>
    </row>
    <row r="16626" spans="11:22" x14ac:dyDescent="0.25">
      <c r="K16626" s="36"/>
      <c r="L16626" s="37"/>
      <c r="M16626" s="37"/>
      <c r="N16626" s="37"/>
      <c r="O16626" s="37"/>
      <c r="P16626" s="36"/>
      <c r="S16626" s="36"/>
      <c r="T16626" s="36"/>
      <c r="U16626" s="36"/>
      <c r="V16626" s="36"/>
    </row>
    <row r="16627" spans="11:22" x14ac:dyDescent="0.25">
      <c r="K16627" s="36"/>
      <c r="L16627" s="37"/>
      <c r="M16627" s="37"/>
      <c r="N16627" s="37"/>
      <c r="O16627" s="37"/>
      <c r="P16627" s="36"/>
      <c r="S16627" s="36"/>
      <c r="T16627" s="36"/>
      <c r="U16627" s="36"/>
      <c r="V16627" s="36"/>
    </row>
    <row r="16628" spans="11:22" x14ac:dyDescent="0.25">
      <c r="K16628" s="36"/>
      <c r="L16628" s="37"/>
      <c r="M16628" s="37"/>
      <c r="N16628" s="37"/>
      <c r="O16628" s="37"/>
      <c r="P16628" s="36"/>
      <c r="S16628" s="36"/>
      <c r="T16628" s="36"/>
      <c r="U16628" s="36"/>
      <c r="V16628" s="36"/>
    </row>
    <row r="16629" spans="11:22" x14ac:dyDescent="0.25">
      <c r="K16629" s="36"/>
      <c r="L16629" s="37"/>
      <c r="M16629" s="37"/>
      <c r="N16629" s="37"/>
      <c r="O16629" s="37"/>
      <c r="P16629" s="36"/>
      <c r="S16629" s="36"/>
      <c r="T16629" s="36"/>
      <c r="U16629" s="36"/>
      <c r="V16629" s="36"/>
    </row>
    <row r="16630" spans="11:22" x14ac:dyDescent="0.25">
      <c r="K16630" s="36"/>
      <c r="L16630" s="37"/>
      <c r="M16630" s="37"/>
      <c r="N16630" s="37"/>
      <c r="O16630" s="37"/>
      <c r="P16630" s="36"/>
      <c r="S16630" s="36"/>
      <c r="T16630" s="36"/>
      <c r="U16630" s="36"/>
      <c r="V16630" s="36"/>
    </row>
    <row r="16631" spans="11:22" x14ac:dyDescent="0.25">
      <c r="K16631" s="36"/>
      <c r="L16631" s="37"/>
      <c r="M16631" s="37"/>
      <c r="N16631" s="37"/>
      <c r="O16631" s="37"/>
      <c r="P16631" s="36"/>
      <c r="S16631" s="36"/>
      <c r="T16631" s="36"/>
      <c r="U16631" s="36"/>
      <c r="V16631" s="36"/>
    </row>
    <row r="16632" spans="11:22" x14ac:dyDescent="0.25">
      <c r="K16632" s="36"/>
      <c r="L16632" s="37"/>
      <c r="M16632" s="37"/>
      <c r="N16632" s="37"/>
      <c r="O16632" s="37"/>
      <c r="P16632" s="36"/>
      <c r="S16632" s="36"/>
      <c r="T16632" s="36"/>
      <c r="U16632" s="36"/>
      <c r="V16632" s="36"/>
    </row>
    <row r="16633" spans="11:22" x14ac:dyDescent="0.25">
      <c r="K16633" s="36"/>
      <c r="L16633" s="37"/>
      <c r="M16633" s="37"/>
      <c r="N16633" s="37"/>
      <c r="O16633" s="37"/>
      <c r="P16633" s="36"/>
      <c r="S16633" s="36"/>
      <c r="T16633" s="36"/>
      <c r="U16633" s="36"/>
      <c r="V16633" s="36"/>
    </row>
    <row r="16634" spans="11:22" x14ac:dyDescent="0.25">
      <c r="K16634" s="36"/>
      <c r="L16634" s="37"/>
      <c r="M16634" s="37"/>
      <c r="N16634" s="37"/>
      <c r="O16634" s="37"/>
      <c r="P16634" s="36"/>
      <c r="S16634" s="36"/>
      <c r="T16634" s="36"/>
      <c r="U16634" s="36"/>
      <c r="V16634" s="36"/>
    </row>
    <row r="16635" spans="11:22" x14ac:dyDescent="0.25">
      <c r="K16635" s="36"/>
      <c r="L16635" s="37"/>
      <c r="M16635" s="37"/>
      <c r="N16635" s="37"/>
      <c r="O16635" s="37"/>
      <c r="P16635" s="36"/>
      <c r="S16635" s="36"/>
      <c r="T16635" s="36"/>
      <c r="U16635" s="36"/>
      <c r="V16635" s="36"/>
    </row>
    <row r="16636" spans="11:22" x14ac:dyDescent="0.25">
      <c r="K16636" s="36"/>
      <c r="L16636" s="37"/>
      <c r="M16636" s="37"/>
      <c r="N16636" s="37"/>
      <c r="O16636" s="37"/>
      <c r="P16636" s="36"/>
      <c r="S16636" s="36"/>
      <c r="T16636" s="36"/>
      <c r="U16636" s="36"/>
      <c r="V16636" s="36"/>
    </row>
    <row r="16637" spans="11:22" x14ac:dyDescent="0.25">
      <c r="K16637" s="36"/>
      <c r="L16637" s="37"/>
      <c r="M16637" s="37"/>
      <c r="N16637" s="37"/>
      <c r="O16637" s="37"/>
      <c r="P16637" s="36"/>
      <c r="S16637" s="36"/>
      <c r="T16637" s="36"/>
      <c r="U16637" s="36"/>
      <c r="V16637" s="36"/>
    </row>
    <row r="16638" spans="11:22" x14ac:dyDescent="0.25">
      <c r="K16638" s="36"/>
      <c r="L16638" s="37"/>
      <c r="M16638" s="37"/>
      <c r="N16638" s="37"/>
      <c r="O16638" s="37"/>
      <c r="P16638" s="36"/>
      <c r="S16638" s="36"/>
      <c r="T16638" s="36"/>
      <c r="U16638" s="36"/>
      <c r="V16638" s="36"/>
    </row>
    <row r="16639" spans="11:22" x14ac:dyDescent="0.25">
      <c r="K16639" s="36"/>
      <c r="L16639" s="37"/>
      <c r="M16639" s="37"/>
      <c r="N16639" s="37"/>
      <c r="O16639" s="37"/>
      <c r="P16639" s="36"/>
      <c r="S16639" s="36"/>
      <c r="T16639" s="36"/>
      <c r="U16639" s="36"/>
      <c r="V16639" s="36"/>
    </row>
    <row r="16640" spans="11:22" x14ac:dyDescent="0.25">
      <c r="K16640" s="36"/>
      <c r="L16640" s="37"/>
      <c r="M16640" s="37"/>
      <c r="N16640" s="37"/>
      <c r="O16640" s="37"/>
      <c r="P16640" s="36"/>
      <c r="S16640" s="36"/>
      <c r="T16640" s="36"/>
      <c r="U16640" s="36"/>
      <c r="V16640" s="36"/>
    </row>
    <row r="16641" spans="11:22" x14ac:dyDescent="0.25">
      <c r="K16641" s="36"/>
      <c r="L16641" s="37"/>
      <c r="M16641" s="37"/>
      <c r="N16641" s="37"/>
      <c r="O16641" s="37"/>
      <c r="P16641" s="36"/>
      <c r="S16641" s="36"/>
      <c r="T16641" s="36"/>
      <c r="U16641" s="36"/>
      <c r="V16641" s="36"/>
    </row>
    <row r="16642" spans="11:22" x14ac:dyDescent="0.25">
      <c r="K16642" s="36"/>
      <c r="L16642" s="37"/>
      <c r="M16642" s="37"/>
      <c r="N16642" s="37"/>
      <c r="O16642" s="37"/>
      <c r="P16642" s="36"/>
      <c r="S16642" s="36"/>
      <c r="T16642" s="36"/>
      <c r="U16642" s="36"/>
      <c r="V16642" s="36"/>
    </row>
    <row r="16643" spans="11:22" x14ac:dyDescent="0.25">
      <c r="K16643" s="36"/>
      <c r="L16643" s="37"/>
      <c r="M16643" s="37"/>
      <c r="N16643" s="37"/>
      <c r="O16643" s="37"/>
      <c r="P16643" s="36"/>
      <c r="S16643" s="36"/>
      <c r="T16643" s="36"/>
      <c r="U16643" s="36"/>
      <c r="V16643" s="36"/>
    </row>
    <row r="16644" spans="11:22" x14ac:dyDescent="0.25">
      <c r="K16644" s="36"/>
      <c r="L16644" s="37"/>
      <c r="M16644" s="37"/>
      <c r="N16644" s="37"/>
      <c r="O16644" s="37"/>
      <c r="P16644" s="36"/>
      <c r="S16644" s="36"/>
      <c r="T16644" s="36"/>
      <c r="U16644" s="36"/>
      <c r="V16644" s="36"/>
    </row>
    <row r="16645" spans="11:22" x14ac:dyDescent="0.25">
      <c r="K16645" s="36"/>
      <c r="L16645" s="37"/>
      <c r="M16645" s="37"/>
      <c r="N16645" s="37"/>
      <c r="O16645" s="37"/>
      <c r="P16645" s="36"/>
      <c r="S16645" s="36"/>
      <c r="T16645" s="36"/>
      <c r="U16645" s="36"/>
      <c r="V16645" s="36"/>
    </row>
    <row r="16646" spans="11:22" x14ac:dyDescent="0.25">
      <c r="K16646" s="36"/>
      <c r="L16646" s="37"/>
      <c r="M16646" s="37"/>
      <c r="N16646" s="37"/>
      <c r="O16646" s="37"/>
      <c r="P16646" s="36"/>
      <c r="S16646" s="36"/>
      <c r="T16646" s="36"/>
      <c r="U16646" s="36"/>
      <c r="V16646" s="36"/>
    </row>
    <row r="16647" spans="11:22" x14ac:dyDescent="0.25">
      <c r="K16647" s="36"/>
      <c r="L16647" s="37"/>
      <c r="M16647" s="37"/>
      <c r="N16647" s="37"/>
      <c r="O16647" s="37"/>
      <c r="P16647" s="36"/>
      <c r="S16647" s="36"/>
      <c r="T16647" s="36"/>
      <c r="U16647" s="36"/>
      <c r="V16647" s="36"/>
    </row>
    <row r="16648" spans="11:22" x14ac:dyDescent="0.25">
      <c r="K16648" s="36"/>
      <c r="L16648" s="37"/>
      <c r="M16648" s="37"/>
      <c r="N16648" s="37"/>
      <c r="O16648" s="37"/>
      <c r="P16648" s="36"/>
      <c r="S16648" s="36"/>
      <c r="T16648" s="36"/>
      <c r="U16648" s="36"/>
      <c r="V16648" s="36"/>
    </row>
    <row r="16649" spans="11:22" x14ac:dyDescent="0.25">
      <c r="K16649" s="36"/>
      <c r="L16649" s="37"/>
      <c r="M16649" s="37"/>
      <c r="N16649" s="37"/>
      <c r="O16649" s="37"/>
      <c r="P16649" s="36"/>
      <c r="S16649" s="36"/>
      <c r="T16649" s="36"/>
      <c r="U16649" s="36"/>
      <c r="V16649" s="36"/>
    </row>
    <row r="16650" spans="11:22" x14ac:dyDescent="0.25">
      <c r="K16650" s="36"/>
      <c r="L16650" s="37"/>
      <c r="M16650" s="37"/>
      <c r="N16650" s="37"/>
      <c r="O16650" s="37"/>
      <c r="P16650" s="36"/>
      <c r="S16650" s="36"/>
      <c r="T16650" s="36"/>
      <c r="U16650" s="36"/>
      <c r="V16650" s="36"/>
    </row>
    <row r="16651" spans="11:22" x14ac:dyDescent="0.25">
      <c r="K16651" s="36"/>
      <c r="L16651" s="37"/>
      <c r="M16651" s="37"/>
      <c r="N16651" s="37"/>
      <c r="O16651" s="37"/>
      <c r="P16651" s="36"/>
      <c r="S16651" s="36"/>
      <c r="T16651" s="36"/>
      <c r="U16651" s="36"/>
      <c r="V16651" s="36"/>
    </row>
    <row r="16652" spans="11:22" x14ac:dyDescent="0.25">
      <c r="K16652" s="36"/>
      <c r="L16652" s="37"/>
      <c r="M16652" s="37"/>
      <c r="N16652" s="37"/>
      <c r="O16652" s="37"/>
      <c r="P16652" s="36"/>
      <c r="S16652" s="36"/>
      <c r="T16652" s="36"/>
      <c r="U16652" s="36"/>
      <c r="V16652" s="36"/>
    </row>
    <row r="16653" spans="11:22" x14ac:dyDescent="0.25">
      <c r="K16653" s="36"/>
      <c r="L16653" s="37"/>
      <c r="M16653" s="37"/>
      <c r="N16653" s="37"/>
      <c r="O16653" s="37"/>
      <c r="P16653" s="36"/>
      <c r="S16653" s="36"/>
      <c r="T16653" s="36"/>
      <c r="U16653" s="36"/>
      <c r="V16653" s="36"/>
    </row>
    <row r="16654" spans="11:22" x14ac:dyDescent="0.25">
      <c r="K16654" s="36"/>
      <c r="L16654" s="37"/>
      <c r="M16654" s="37"/>
      <c r="N16654" s="37"/>
      <c r="O16654" s="37"/>
      <c r="P16654" s="36"/>
      <c r="S16654" s="36"/>
      <c r="T16654" s="36"/>
      <c r="U16654" s="36"/>
      <c r="V16654" s="36"/>
    </row>
    <row r="16655" spans="11:22" x14ac:dyDescent="0.25">
      <c r="K16655" s="36"/>
      <c r="L16655" s="37"/>
      <c r="M16655" s="37"/>
      <c r="N16655" s="37"/>
      <c r="O16655" s="37"/>
      <c r="P16655" s="36"/>
      <c r="S16655" s="36"/>
      <c r="T16655" s="36"/>
      <c r="U16655" s="36"/>
      <c r="V16655" s="36"/>
    </row>
    <row r="16656" spans="11:22" x14ac:dyDescent="0.25">
      <c r="K16656" s="36"/>
      <c r="L16656" s="37"/>
      <c r="M16656" s="37"/>
      <c r="N16656" s="37"/>
      <c r="O16656" s="37"/>
      <c r="P16656" s="36"/>
      <c r="S16656" s="36"/>
      <c r="T16656" s="36"/>
      <c r="U16656" s="36"/>
      <c r="V16656" s="36"/>
    </row>
    <row r="16657" spans="11:22" x14ac:dyDescent="0.25">
      <c r="K16657" s="36"/>
      <c r="L16657" s="37"/>
      <c r="M16657" s="37"/>
      <c r="N16657" s="37"/>
      <c r="O16657" s="37"/>
      <c r="P16657" s="36"/>
      <c r="S16657" s="36"/>
      <c r="T16657" s="36"/>
      <c r="U16657" s="36"/>
      <c r="V16657" s="36"/>
    </row>
    <row r="16658" spans="11:22" x14ac:dyDescent="0.25">
      <c r="K16658" s="36"/>
      <c r="L16658" s="37"/>
      <c r="M16658" s="37"/>
      <c r="N16658" s="37"/>
      <c r="O16658" s="37"/>
      <c r="P16658" s="36"/>
      <c r="S16658" s="36"/>
      <c r="T16658" s="36"/>
      <c r="U16658" s="36"/>
      <c r="V16658" s="36"/>
    </row>
    <row r="16659" spans="11:22" x14ac:dyDescent="0.25">
      <c r="K16659" s="36"/>
      <c r="L16659" s="37"/>
      <c r="M16659" s="37"/>
      <c r="N16659" s="37"/>
      <c r="O16659" s="37"/>
      <c r="P16659" s="36"/>
      <c r="S16659" s="36"/>
      <c r="T16659" s="36"/>
      <c r="U16659" s="36"/>
      <c r="V16659" s="36"/>
    </row>
    <row r="16660" spans="11:22" x14ac:dyDescent="0.25">
      <c r="K16660" s="36"/>
      <c r="L16660" s="37"/>
      <c r="M16660" s="37"/>
      <c r="N16660" s="37"/>
      <c r="O16660" s="37"/>
      <c r="P16660" s="36"/>
      <c r="S16660" s="36"/>
      <c r="T16660" s="36"/>
      <c r="U16660" s="36"/>
      <c r="V16660" s="36"/>
    </row>
    <row r="16661" spans="11:22" x14ac:dyDescent="0.25">
      <c r="K16661" s="36"/>
      <c r="L16661" s="37"/>
      <c r="M16661" s="37"/>
      <c r="N16661" s="37"/>
      <c r="O16661" s="37"/>
      <c r="P16661" s="36"/>
      <c r="S16661" s="36"/>
      <c r="T16661" s="36"/>
      <c r="U16661" s="36"/>
      <c r="V16661" s="36"/>
    </row>
    <row r="16662" spans="11:22" x14ac:dyDescent="0.25">
      <c r="K16662" s="36"/>
      <c r="L16662" s="37"/>
      <c r="M16662" s="37"/>
      <c r="N16662" s="37"/>
      <c r="O16662" s="37"/>
      <c r="P16662" s="36"/>
      <c r="S16662" s="36"/>
      <c r="T16662" s="36"/>
      <c r="U16662" s="36"/>
      <c r="V16662" s="36"/>
    </row>
    <row r="16663" spans="11:22" x14ac:dyDescent="0.25">
      <c r="K16663" s="36"/>
      <c r="L16663" s="37"/>
      <c r="M16663" s="37"/>
      <c r="N16663" s="37"/>
      <c r="O16663" s="37"/>
      <c r="P16663" s="36"/>
      <c r="S16663" s="36"/>
      <c r="T16663" s="36"/>
      <c r="U16663" s="36"/>
      <c r="V16663" s="36"/>
    </row>
    <row r="16664" spans="11:22" x14ac:dyDescent="0.25">
      <c r="K16664" s="36"/>
      <c r="L16664" s="37"/>
      <c r="M16664" s="37"/>
      <c r="N16664" s="37"/>
      <c r="O16664" s="37"/>
      <c r="P16664" s="36"/>
      <c r="S16664" s="36"/>
      <c r="T16664" s="36"/>
      <c r="U16664" s="36"/>
      <c r="V16664" s="36"/>
    </row>
    <row r="16665" spans="11:22" x14ac:dyDescent="0.25">
      <c r="K16665" s="36"/>
      <c r="L16665" s="37"/>
      <c r="M16665" s="37"/>
      <c r="N16665" s="37"/>
      <c r="O16665" s="37"/>
      <c r="P16665" s="36"/>
      <c r="S16665" s="36"/>
      <c r="T16665" s="36"/>
      <c r="U16665" s="36"/>
      <c r="V16665" s="36"/>
    </row>
    <row r="16666" spans="11:22" x14ac:dyDescent="0.25">
      <c r="K16666" s="36"/>
      <c r="L16666" s="37"/>
      <c r="M16666" s="37"/>
      <c r="N16666" s="37"/>
      <c r="O16666" s="37"/>
      <c r="P16666" s="36"/>
      <c r="S16666" s="36"/>
      <c r="T16666" s="36"/>
      <c r="U16666" s="36"/>
      <c r="V16666" s="36"/>
    </row>
    <row r="16667" spans="11:22" x14ac:dyDescent="0.25">
      <c r="K16667" s="36"/>
      <c r="L16667" s="37"/>
      <c r="M16667" s="37"/>
      <c r="N16667" s="37"/>
      <c r="O16667" s="37"/>
      <c r="P16667" s="36"/>
      <c r="S16667" s="36"/>
      <c r="T16667" s="36"/>
      <c r="U16667" s="36"/>
      <c r="V16667" s="36"/>
    </row>
    <row r="16668" spans="11:22" x14ac:dyDescent="0.25">
      <c r="K16668" s="36"/>
      <c r="L16668" s="37"/>
      <c r="M16668" s="37"/>
      <c r="N16668" s="37"/>
      <c r="O16668" s="37"/>
      <c r="P16668" s="36"/>
      <c r="S16668" s="36"/>
      <c r="T16668" s="36"/>
      <c r="U16668" s="36"/>
      <c r="V16668" s="36"/>
    </row>
    <row r="16669" spans="11:22" x14ac:dyDescent="0.25">
      <c r="K16669" s="36"/>
      <c r="L16669" s="37"/>
      <c r="M16669" s="37"/>
      <c r="N16669" s="37"/>
      <c r="O16669" s="37"/>
      <c r="P16669" s="36"/>
      <c r="S16669" s="36"/>
      <c r="T16669" s="36"/>
      <c r="U16669" s="36"/>
      <c r="V16669" s="36"/>
    </row>
    <row r="16670" spans="11:22" x14ac:dyDescent="0.25">
      <c r="K16670" s="36"/>
      <c r="L16670" s="37"/>
      <c r="M16670" s="37"/>
      <c r="N16670" s="37"/>
      <c r="O16670" s="37"/>
      <c r="P16670" s="36"/>
      <c r="S16670" s="36"/>
      <c r="T16670" s="36"/>
      <c r="U16670" s="36"/>
      <c r="V16670" s="36"/>
    </row>
    <row r="16671" spans="11:22" x14ac:dyDescent="0.25">
      <c r="K16671" s="36"/>
      <c r="L16671" s="37"/>
      <c r="M16671" s="37"/>
      <c r="N16671" s="37"/>
      <c r="O16671" s="37"/>
      <c r="P16671" s="36"/>
      <c r="S16671" s="36"/>
      <c r="T16671" s="36"/>
      <c r="U16671" s="36"/>
      <c r="V16671" s="36"/>
    </row>
    <row r="16672" spans="11:22" x14ac:dyDescent="0.25">
      <c r="K16672" s="36"/>
      <c r="L16672" s="37"/>
      <c r="M16672" s="37"/>
      <c r="N16672" s="37"/>
      <c r="O16672" s="37"/>
      <c r="P16672" s="36"/>
      <c r="S16672" s="36"/>
      <c r="T16672" s="36"/>
      <c r="U16672" s="36"/>
      <c r="V16672" s="36"/>
    </row>
    <row r="16673" spans="11:22" x14ac:dyDescent="0.25">
      <c r="K16673" s="36"/>
      <c r="L16673" s="37"/>
      <c r="M16673" s="37"/>
      <c r="N16673" s="37"/>
      <c r="O16673" s="37"/>
      <c r="P16673" s="36"/>
      <c r="S16673" s="36"/>
      <c r="T16673" s="36"/>
      <c r="U16673" s="36"/>
      <c r="V16673" s="36"/>
    </row>
    <row r="16674" spans="11:22" x14ac:dyDescent="0.25">
      <c r="K16674" s="36"/>
      <c r="L16674" s="37"/>
      <c r="M16674" s="37"/>
      <c r="N16674" s="37"/>
      <c r="O16674" s="37"/>
      <c r="P16674" s="36"/>
      <c r="S16674" s="36"/>
      <c r="T16674" s="36"/>
      <c r="U16674" s="36"/>
      <c r="V16674" s="36"/>
    </row>
    <row r="16675" spans="11:22" x14ac:dyDescent="0.25">
      <c r="K16675" s="36"/>
      <c r="L16675" s="37"/>
      <c r="M16675" s="37"/>
      <c r="N16675" s="37"/>
      <c r="O16675" s="37"/>
      <c r="P16675" s="36"/>
      <c r="S16675" s="36"/>
      <c r="T16675" s="36"/>
      <c r="U16675" s="36"/>
      <c r="V16675" s="36"/>
    </row>
    <row r="16676" spans="11:22" x14ac:dyDescent="0.25">
      <c r="K16676" s="36"/>
      <c r="L16676" s="37"/>
      <c r="M16676" s="37"/>
      <c r="N16676" s="37"/>
      <c r="O16676" s="37"/>
      <c r="P16676" s="36"/>
      <c r="S16676" s="36"/>
      <c r="T16676" s="36"/>
      <c r="U16676" s="36"/>
      <c r="V16676" s="36"/>
    </row>
    <row r="16677" spans="11:22" x14ac:dyDescent="0.25">
      <c r="K16677" s="36"/>
      <c r="L16677" s="37"/>
      <c r="M16677" s="37"/>
      <c r="N16677" s="37"/>
      <c r="O16677" s="37"/>
      <c r="P16677" s="36"/>
      <c r="S16677" s="36"/>
      <c r="T16677" s="36"/>
      <c r="U16677" s="36"/>
      <c r="V16677" s="36"/>
    </row>
    <row r="16678" spans="11:22" x14ac:dyDescent="0.25">
      <c r="K16678" s="36"/>
      <c r="L16678" s="37"/>
      <c r="M16678" s="37"/>
      <c r="N16678" s="37"/>
      <c r="O16678" s="37"/>
      <c r="P16678" s="36"/>
      <c r="S16678" s="36"/>
      <c r="T16678" s="36"/>
      <c r="U16678" s="36"/>
      <c r="V16678" s="36"/>
    </row>
    <row r="16679" spans="11:22" x14ac:dyDescent="0.25">
      <c r="K16679" s="36"/>
      <c r="L16679" s="37"/>
      <c r="M16679" s="37"/>
      <c r="N16679" s="37"/>
      <c r="O16679" s="37"/>
      <c r="P16679" s="36"/>
      <c r="S16679" s="36"/>
      <c r="T16679" s="36"/>
      <c r="U16679" s="36"/>
      <c r="V16679" s="36"/>
    </row>
    <row r="16680" spans="11:22" x14ac:dyDescent="0.25">
      <c r="K16680" s="36"/>
      <c r="L16680" s="37"/>
      <c r="M16680" s="37"/>
      <c r="N16680" s="37"/>
      <c r="O16680" s="37"/>
      <c r="P16680" s="36"/>
      <c r="S16680" s="36"/>
      <c r="T16680" s="36"/>
      <c r="U16680" s="36"/>
      <c r="V16680" s="36"/>
    </row>
    <row r="16681" spans="11:22" x14ac:dyDescent="0.25">
      <c r="K16681" s="36"/>
      <c r="L16681" s="37"/>
      <c r="M16681" s="37"/>
      <c r="N16681" s="37"/>
      <c r="O16681" s="37"/>
      <c r="P16681" s="36"/>
      <c r="S16681" s="36"/>
      <c r="T16681" s="36"/>
      <c r="U16681" s="36"/>
      <c r="V16681" s="36"/>
    </row>
    <row r="16682" spans="11:22" x14ac:dyDescent="0.25">
      <c r="K16682" s="36"/>
      <c r="L16682" s="37"/>
      <c r="M16682" s="37"/>
      <c r="N16682" s="37"/>
      <c r="O16682" s="37"/>
      <c r="P16682" s="36"/>
      <c r="S16682" s="36"/>
      <c r="T16682" s="36"/>
      <c r="U16682" s="36"/>
      <c r="V16682" s="36"/>
    </row>
    <row r="16683" spans="11:22" x14ac:dyDescent="0.25">
      <c r="K16683" s="36"/>
      <c r="L16683" s="37"/>
      <c r="M16683" s="37"/>
      <c r="N16683" s="37"/>
      <c r="O16683" s="37"/>
      <c r="P16683" s="36"/>
      <c r="S16683" s="36"/>
      <c r="T16683" s="36"/>
      <c r="U16683" s="36"/>
      <c r="V16683" s="36"/>
    </row>
    <row r="16684" spans="11:22" x14ac:dyDescent="0.25">
      <c r="K16684" s="36"/>
      <c r="L16684" s="37"/>
      <c r="M16684" s="37"/>
      <c r="N16684" s="37"/>
      <c r="O16684" s="37"/>
      <c r="P16684" s="36"/>
      <c r="S16684" s="36"/>
      <c r="T16684" s="36"/>
      <c r="U16684" s="36"/>
      <c r="V16684" s="36"/>
    </row>
    <row r="16685" spans="11:22" x14ac:dyDescent="0.25">
      <c r="K16685" s="36"/>
      <c r="L16685" s="37"/>
      <c r="M16685" s="37"/>
      <c r="N16685" s="37"/>
      <c r="O16685" s="37"/>
      <c r="P16685" s="36"/>
      <c r="S16685" s="36"/>
      <c r="T16685" s="36"/>
      <c r="U16685" s="36"/>
      <c r="V16685" s="36"/>
    </row>
    <row r="16686" spans="11:22" x14ac:dyDescent="0.25">
      <c r="K16686" s="36"/>
      <c r="L16686" s="37"/>
      <c r="M16686" s="37"/>
      <c r="N16686" s="37"/>
      <c r="O16686" s="37"/>
      <c r="P16686" s="36"/>
      <c r="S16686" s="36"/>
      <c r="T16686" s="36"/>
      <c r="U16686" s="36"/>
      <c r="V16686" s="36"/>
    </row>
    <row r="16687" spans="11:22" x14ac:dyDescent="0.25">
      <c r="K16687" s="36"/>
      <c r="L16687" s="37"/>
      <c r="M16687" s="37"/>
      <c r="N16687" s="37"/>
      <c r="O16687" s="37"/>
      <c r="P16687" s="36"/>
      <c r="S16687" s="36"/>
      <c r="T16687" s="36"/>
      <c r="U16687" s="36"/>
      <c r="V16687" s="36"/>
    </row>
    <row r="16688" spans="11:22" x14ac:dyDescent="0.25">
      <c r="K16688" s="36"/>
      <c r="L16688" s="37"/>
      <c r="M16688" s="37"/>
      <c r="N16688" s="37"/>
      <c r="O16688" s="37"/>
      <c r="P16688" s="36"/>
      <c r="S16688" s="36"/>
      <c r="T16688" s="36"/>
      <c r="U16688" s="36"/>
      <c r="V16688" s="36"/>
    </row>
    <row r="16689" spans="11:22" x14ac:dyDescent="0.25">
      <c r="K16689" s="36"/>
      <c r="L16689" s="37"/>
      <c r="M16689" s="37"/>
      <c r="N16689" s="37"/>
      <c r="O16689" s="37"/>
      <c r="P16689" s="36"/>
      <c r="S16689" s="36"/>
      <c r="T16689" s="36"/>
      <c r="U16689" s="36"/>
      <c r="V16689" s="36"/>
    </row>
    <row r="16690" spans="11:22" x14ac:dyDescent="0.25">
      <c r="K16690" s="36"/>
      <c r="L16690" s="37"/>
      <c r="M16690" s="37"/>
      <c r="N16690" s="37"/>
      <c r="O16690" s="37"/>
      <c r="P16690" s="36"/>
      <c r="S16690" s="36"/>
      <c r="T16690" s="36"/>
      <c r="U16690" s="36"/>
      <c r="V16690" s="36"/>
    </row>
    <row r="16691" spans="11:22" x14ac:dyDescent="0.25">
      <c r="K16691" s="36"/>
      <c r="L16691" s="37"/>
      <c r="M16691" s="37"/>
      <c r="N16691" s="37"/>
      <c r="O16691" s="37"/>
      <c r="P16691" s="36"/>
      <c r="S16691" s="36"/>
      <c r="T16691" s="36"/>
      <c r="U16691" s="36"/>
      <c r="V16691" s="36"/>
    </row>
    <row r="16692" spans="11:22" x14ac:dyDescent="0.25">
      <c r="K16692" s="36"/>
      <c r="L16692" s="37"/>
      <c r="M16692" s="37"/>
      <c r="N16692" s="37"/>
      <c r="O16692" s="37"/>
      <c r="P16692" s="36"/>
      <c r="S16692" s="36"/>
      <c r="T16692" s="36"/>
      <c r="U16692" s="36"/>
      <c r="V16692" s="36"/>
    </row>
    <row r="16693" spans="11:22" x14ac:dyDescent="0.25">
      <c r="K16693" s="36"/>
      <c r="L16693" s="37"/>
      <c r="M16693" s="37"/>
      <c r="N16693" s="37"/>
      <c r="O16693" s="37"/>
      <c r="P16693" s="36"/>
      <c r="S16693" s="36"/>
      <c r="T16693" s="36"/>
      <c r="U16693" s="36"/>
      <c r="V16693" s="36"/>
    </row>
    <row r="16694" spans="11:22" x14ac:dyDescent="0.25">
      <c r="K16694" s="36"/>
      <c r="L16694" s="37"/>
      <c r="M16694" s="37"/>
      <c r="N16694" s="37"/>
      <c r="O16694" s="37"/>
      <c r="P16694" s="36"/>
      <c r="S16694" s="36"/>
      <c r="T16694" s="36"/>
      <c r="U16694" s="36"/>
      <c r="V16694" s="36"/>
    </row>
    <row r="16695" spans="11:22" x14ac:dyDescent="0.25">
      <c r="K16695" s="36"/>
      <c r="L16695" s="37"/>
      <c r="M16695" s="37"/>
      <c r="N16695" s="37"/>
      <c r="O16695" s="37"/>
      <c r="P16695" s="36"/>
      <c r="S16695" s="36"/>
      <c r="T16695" s="36"/>
      <c r="U16695" s="36"/>
      <c r="V16695" s="36"/>
    </row>
    <row r="16696" spans="11:22" x14ac:dyDescent="0.25">
      <c r="K16696" s="36"/>
      <c r="L16696" s="37"/>
      <c r="M16696" s="37"/>
      <c r="N16696" s="37"/>
      <c r="O16696" s="37"/>
      <c r="P16696" s="36"/>
      <c r="S16696" s="36"/>
      <c r="T16696" s="36"/>
      <c r="U16696" s="36"/>
      <c r="V16696" s="36"/>
    </row>
    <row r="16697" spans="11:22" x14ac:dyDescent="0.25">
      <c r="K16697" s="36"/>
      <c r="L16697" s="37"/>
      <c r="M16697" s="37"/>
      <c r="N16697" s="37"/>
      <c r="O16697" s="37"/>
      <c r="P16697" s="36"/>
      <c r="S16697" s="36"/>
      <c r="T16697" s="36"/>
      <c r="U16697" s="36"/>
      <c r="V16697" s="36"/>
    </row>
    <row r="16698" spans="11:22" x14ac:dyDescent="0.25">
      <c r="K16698" s="36"/>
      <c r="L16698" s="37"/>
      <c r="M16698" s="37"/>
      <c r="N16698" s="37"/>
      <c r="O16698" s="37"/>
      <c r="P16698" s="36"/>
      <c r="S16698" s="36"/>
      <c r="T16698" s="36"/>
      <c r="U16698" s="36"/>
      <c r="V16698" s="36"/>
    </row>
    <row r="16699" spans="11:22" x14ac:dyDescent="0.25">
      <c r="K16699" s="36"/>
      <c r="L16699" s="37"/>
      <c r="M16699" s="37"/>
      <c r="N16699" s="37"/>
      <c r="O16699" s="37"/>
      <c r="P16699" s="36"/>
      <c r="S16699" s="36"/>
      <c r="T16699" s="36"/>
      <c r="U16699" s="36"/>
      <c r="V16699" s="36"/>
    </row>
    <row r="16700" spans="11:22" x14ac:dyDescent="0.25">
      <c r="K16700" s="36"/>
      <c r="L16700" s="37"/>
      <c r="M16700" s="37"/>
      <c r="N16700" s="37"/>
      <c r="O16700" s="37"/>
      <c r="P16700" s="36"/>
      <c r="S16700" s="36"/>
      <c r="T16700" s="36"/>
      <c r="U16700" s="36"/>
      <c r="V16700" s="36"/>
    </row>
    <row r="16701" spans="11:22" x14ac:dyDescent="0.25">
      <c r="K16701" s="36"/>
      <c r="L16701" s="37"/>
      <c r="M16701" s="37"/>
      <c r="N16701" s="37"/>
      <c r="O16701" s="37"/>
      <c r="P16701" s="36"/>
      <c r="S16701" s="36"/>
      <c r="T16701" s="36"/>
      <c r="U16701" s="36"/>
      <c r="V16701" s="36"/>
    </row>
    <row r="16702" spans="11:22" x14ac:dyDescent="0.25">
      <c r="K16702" s="36"/>
      <c r="L16702" s="37"/>
      <c r="M16702" s="37"/>
      <c r="N16702" s="37"/>
      <c r="O16702" s="37"/>
      <c r="P16702" s="36"/>
      <c r="S16702" s="36"/>
      <c r="T16702" s="36"/>
      <c r="U16702" s="36"/>
      <c r="V16702" s="36"/>
    </row>
    <row r="16703" spans="11:22" x14ac:dyDescent="0.25">
      <c r="K16703" s="36"/>
      <c r="L16703" s="37"/>
      <c r="M16703" s="37"/>
      <c r="N16703" s="37"/>
      <c r="O16703" s="37"/>
      <c r="P16703" s="36"/>
      <c r="S16703" s="36"/>
      <c r="T16703" s="36"/>
      <c r="U16703" s="36"/>
      <c r="V16703" s="36"/>
    </row>
    <row r="16704" spans="11:22" x14ac:dyDescent="0.25">
      <c r="K16704" s="36"/>
      <c r="L16704" s="37"/>
      <c r="M16704" s="37"/>
      <c r="N16704" s="37"/>
      <c r="O16704" s="37"/>
      <c r="P16704" s="36"/>
      <c r="S16704" s="36"/>
      <c r="T16704" s="36"/>
      <c r="U16704" s="36"/>
      <c r="V16704" s="36"/>
    </row>
    <row r="16705" spans="11:22" x14ac:dyDescent="0.25">
      <c r="K16705" s="36"/>
      <c r="L16705" s="37"/>
      <c r="M16705" s="37"/>
      <c r="N16705" s="37"/>
      <c r="O16705" s="37"/>
      <c r="P16705" s="36"/>
      <c r="S16705" s="36"/>
      <c r="T16705" s="36"/>
      <c r="U16705" s="36"/>
      <c r="V16705" s="36"/>
    </row>
    <row r="16706" spans="11:22" x14ac:dyDescent="0.25">
      <c r="K16706" s="36"/>
      <c r="L16706" s="37"/>
      <c r="M16706" s="37"/>
      <c r="N16706" s="37"/>
      <c r="O16706" s="37"/>
      <c r="P16706" s="36"/>
      <c r="S16706" s="36"/>
      <c r="T16706" s="36"/>
      <c r="U16706" s="36"/>
      <c r="V16706" s="36"/>
    </row>
    <row r="16707" spans="11:22" x14ac:dyDescent="0.25">
      <c r="K16707" s="36"/>
      <c r="L16707" s="37"/>
      <c r="M16707" s="37"/>
      <c r="N16707" s="37"/>
      <c r="O16707" s="37"/>
      <c r="P16707" s="36"/>
      <c r="S16707" s="36"/>
      <c r="T16707" s="36"/>
      <c r="U16707" s="36"/>
      <c r="V16707" s="36"/>
    </row>
    <row r="16708" spans="11:22" x14ac:dyDescent="0.25">
      <c r="K16708" s="36"/>
      <c r="L16708" s="37"/>
      <c r="M16708" s="37"/>
      <c r="N16708" s="37"/>
      <c r="O16708" s="37"/>
      <c r="P16708" s="36"/>
      <c r="S16708" s="36"/>
      <c r="T16708" s="36"/>
      <c r="U16708" s="36"/>
      <c r="V16708" s="36"/>
    </row>
    <row r="16709" spans="11:22" x14ac:dyDescent="0.25">
      <c r="K16709" s="36"/>
      <c r="L16709" s="37"/>
      <c r="M16709" s="37"/>
      <c r="N16709" s="37"/>
      <c r="O16709" s="37"/>
      <c r="P16709" s="36"/>
      <c r="S16709" s="36"/>
      <c r="T16709" s="36"/>
      <c r="U16709" s="36"/>
      <c r="V16709" s="36"/>
    </row>
    <row r="16710" spans="11:22" x14ac:dyDescent="0.25">
      <c r="K16710" s="36"/>
      <c r="L16710" s="37"/>
      <c r="M16710" s="37"/>
      <c r="N16710" s="37"/>
      <c r="O16710" s="37"/>
      <c r="P16710" s="36"/>
      <c r="S16710" s="36"/>
      <c r="T16710" s="36"/>
      <c r="U16710" s="36"/>
      <c r="V16710" s="36"/>
    </row>
    <row r="16711" spans="11:22" x14ac:dyDescent="0.25">
      <c r="K16711" s="36"/>
      <c r="L16711" s="37"/>
      <c r="M16711" s="37"/>
      <c r="N16711" s="37"/>
      <c r="O16711" s="37"/>
      <c r="P16711" s="36"/>
      <c r="S16711" s="36"/>
      <c r="T16711" s="36"/>
      <c r="U16711" s="36"/>
      <c r="V16711" s="36"/>
    </row>
    <row r="16712" spans="11:22" x14ac:dyDescent="0.25">
      <c r="K16712" s="36"/>
      <c r="L16712" s="37"/>
      <c r="M16712" s="37"/>
      <c r="N16712" s="37"/>
      <c r="O16712" s="37"/>
      <c r="P16712" s="36"/>
      <c r="S16712" s="36"/>
      <c r="T16712" s="36"/>
      <c r="U16712" s="36"/>
      <c r="V16712" s="36"/>
    </row>
    <row r="16713" spans="11:22" x14ac:dyDescent="0.25">
      <c r="K16713" s="36"/>
      <c r="L16713" s="37"/>
      <c r="M16713" s="37"/>
      <c r="N16713" s="37"/>
      <c r="O16713" s="37"/>
      <c r="P16713" s="36"/>
      <c r="S16713" s="36"/>
      <c r="T16713" s="36"/>
      <c r="U16713" s="36"/>
      <c r="V16713" s="36"/>
    </row>
    <row r="16714" spans="11:22" x14ac:dyDescent="0.25">
      <c r="K16714" s="36"/>
      <c r="L16714" s="37"/>
      <c r="M16714" s="37"/>
      <c r="N16714" s="37"/>
      <c r="O16714" s="37"/>
      <c r="P16714" s="36"/>
      <c r="S16714" s="36"/>
      <c r="T16714" s="36"/>
      <c r="U16714" s="36"/>
      <c r="V16714" s="36"/>
    </row>
    <row r="16715" spans="11:22" x14ac:dyDescent="0.25">
      <c r="K16715" s="36"/>
      <c r="L16715" s="37"/>
      <c r="M16715" s="37"/>
      <c r="N16715" s="37"/>
      <c r="O16715" s="37"/>
      <c r="P16715" s="36"/>
      <c r="S16715" s="36"/>
      <c r="T16715" s="36"/>
      <c r="U16715" s="36"/>
      <c r="V16715" s="36"/>
    </row>
    <row r="16716" spans="11:22" x14ac:dyDescent="0.25">
      <c r="K16716" s="36"/>
      <c r="L16716" s="37"/>
      <c r="M16716" s="37"/>
      <c r="N16716" s="37"/>
      <c r="O16716" s="37"/>
      <c r="P16716" s="36"/>
      <c r="S16716" s="36"/>
      <c r="T16716" s="36"/>
      <c r="U16716" s="36"/>
      <c r="V16716" s="36"/>
    </row>
    <row r="16717" spans="11:22" x14ac:dyDescent="0.25">
      <c r="K16717" s="36"/>
      <c r="L16717" s="37"/>
      <c r="M16717" s="37"/>
      <c r="N16717" s="37"/>
      <c r="O16717" s="37"/>
      <c r="P16717" s="36"/>
      <c r="S16717" s="36"/>
      <c r="T16717" s="36"/>
      <c r="U16717" s="36"/>
      <c r="V16717" s="36"/>
    </row>
    <row r="16718" spans="11:22" x14ac:dyDescent="0.25">
      <c r="K16718" s="36"/>
      <c r="L16718" s="37"/>
      <c r="M16718" s="37"/>
      <c r="N16718" s="37"/>
      <c r="O16718" s="37"/>
      <c r="P16718" s="36"/>
      <c r="S16718" s="36"/>
      <c r="T16718" s="36"/>
      <c r="U16718" s="36"/>
      <c r="V16718" s="36"/>
    </row>
    <row r="16719" spans="11:22" x14ac:dyDescent="0.25">
      <c r="K16719" s="36"/>
      <c r="L16719" s="37"/>
      <c r="M16719" s="37"/>
      <c r="N16719" s="37"/>
      <c r="O16719" s="37"/>
      <c r="P16719" s="36"/>
      <c r="S16719" s="36"/>
      <c r="T16719" s="36"/>
      <c r="U16719" s="36"/>
      <c r="V16719" s="36"/>
    </row>
    <row r="16720" spans="11:22" x14ac:dyDescent="0.25">
      <c r="K16720" s="36"/>
      <c r="L16720" s="37"/>
      <c r="M16720" s="37"/>
      <c r="N16720" s="37"/>
      <c r="O16720" s="37"/>
      <c r="P16720" s="36"/>
      <c r="S16720" s="36"/>
      <c r="T16720" s="36"/>
      <c r="U16720" s="36"/>
      <c r="V16720" s="36"/>
    </row>
    <row r="16721" spans="11:22" x14ac:dyDescent="0.25">
      <c r="K16721" s="36"/>
      <c r="L16721" s="37"/>
      <c r="M16721" s="37"/>
      <c r="N16721" s="37"/>
      <c r="O16721" s="37"/>
      <c r="P16721" s="36"/>
      <c r="S16721" s="36"/>
      <c r="T16721" s="36"/>
      <c r="U16721" s="36"/>
      <c r="V16721" s="36"/>
    </row>
    <row r="16722" spans="11:22" x14ac:dyDescent="0.25">
      <c r="K16722" s="36"/>
      <c r="L16722" s="37"/>
      <c r="M16722" s="37"/>
      <c r="N16722" s="37"/>
      <c r="O16722" s="37"/>
      <c r="P16722" s="36"/>
      <c r="S16722" s="36"/>
      <c r="T16722" s="36"/>
      <c r="U16722" s="36"/>
      <c r="V16722" s="36"/>
    </row>
    <row r="16723" spans="11:22" x14ac:dyDescent="0.25">
      <c r="K16723" s="36"/>
      <c r="L16723" s="37"/>
      <c r="M16723" s="37"/>
      <c r="N16723" s="37"/>
      <c r="O16723" s="37"/>
      <c r="P16723" s="36"/>
      <c r="S16723" s="36"/>
      <c r="T16723" s="36"/>
      <c r="U16723" s="36"/>
      <c r="V16723" s="36"/>
    </row>
    <row r="16724" spans="11:22" x14ac:dyDescent="0.25">
      <c r="K16724" s="36"/>
      <c r="L16724" s="37"/>
      <c r="M16724" s="37"/>
      <c r="N16724" s="37"/>
      <c r="O16724" s="37"/>
      <c r="P16724" s="36"/>
      <c r="S16724" s="36"/>
      <c r="T16724" s="36"/>
      <c r="U16724" s="36"/>
      <c r="V16724" s="36"/>
    </row>
    <row r="16725" spans="11:22" x14ac:dyDescent="0.25">
      <c r="K16725" s="36"/>
      <c r="L16725" s="37"/>
      <c r="M16725" s="37"/>
      <c r="N16725" s="37"/>
      <c r="O16725" s="37"/>
      <c r="P16725" s="36"/>
      <c r="S16725" s="36"/>
      <c r="T16725" s="36"/>
      <c r="U16725" s="36"/>
      <c r="V16725" s="36"/>
    </row>
    <row r="16726" spans="11:22" x14ac:dyDescent="0.25">
      <c r="K16726" s="36"/>
      <c r="L16726" s="37"/>
      <c r="M16726" s="37"/>
      <c r="N16726" s="37"/>
      <c r="O16726" s="37"/>
      <c r="P16726" s="36"/>
      <c r="S16726" s="36"/>
      <c r="T16726" s="36"/>
      <c r="U16726" s="36"/>
      <c r="V16726" s="36"/>
    </row>
    <row r="16727" spans="11:22" x14ac:dyDescent="0.25">
      <c r="K16727" s="36"/>
      <c r="L16727" s="37"/>
      <c r="M16727" s="37"/>
      <c r="N16727" s="37"/>
      <c r="O16727" s="37"/>
      <c r="P16727" s="36"/>
      <c r="S16727" s="36"/>
      <c r="T16727" s="36"/>
      <c r="U16727" s="36"/>
      <c r="V16727" s="36"/>
    </row>
    <row r="16728" spans="11:22" x14ac:dyDescent="0.25">
      <c r="K16728" s="36"/>
      <c r="L16728" s="37"/>
      <c r="M16728" s="37"/>
      <c r="N16728" s="37"/>
      <c r="O16728" s="37"/>
      <c r="P16728" s="36"/>
      <c r="S16728" s="36"/>
      <c r="T16728" s="36"/>
      <c r="U16728" s="36"/>
      <c r="V16728" s="36"/>
    </row>
    <row r="16729" spans="11:22" x14ac:dyDescent="0.25">
      <c r="K16729" s="36"/>
      <c r="L16729" s="37"/>
      <c r="M16729" s="37"/>
      <c r="N16729" s="37"/>
      <c r="O16729" s="37"/>
      <c r="P16729" s="36"/>
      <c r="S16729" s="36"/>
      <c r="T16729" s="36"/>
      <c r="U16729" s="36"/>
      <c r="V16729" s="36"/>
    </row>
    <row r="16730" spans="11:22" x14ac:dyDescent="0.25">
      <c r="K16730" s="36"/>
      <c r="L16730" s="37"/>
      <c r="M16730" s="37"/>
      <c r="N16730" s="37"/>
      <c r="O16730" s="37"/>
      <c r="P16730" s="36"/>
      <c r="S16730" s="36"/>
      <c r="T16730" s="36"/>
      <c r="U16730" s="36"/>
      <c r="V16730" s="36"/>
    </row>
    <row r="16731" spans="11:22" x14ac:dyDescent="0.25">
      <c r="K16731" s="36"/>
      <c r="L16731" s="37"/>
      <c r="M16731" s="37"/>
      <c r="N16731" s="37"/>
      <c r="O16731" s="37"/>
      <c r="P16731" s="36"/>
      <c r="S16731" s="36"/>
      <c r="T16731" s="36"/>
      <c r="U16731" s="36"/>
      <c r="V16731" s="36"/>
    </row>
    <row r="16732" spans="11:22" x14ac:dyDescent="0.25">
      <c r="K16732" s="36"/>
      <c r="L16732" s="37"/>
      <c r="M16732" s="37"/>
      <c r="N16732" s="37"/>
      <c r="O16732" s="37"/>
      <c r="P16732" s="36"/>
      <c r="S16732" s="36"/>
      <c r="T16732" s="36"/>
      <c r="U16732" s="36"/>
      <c r="V16732" s="36"/>
    </row>
    <row r="16733" spans="11:22" x14ac:dyDescent="0.25">
      <c r="K16733" s="36"/>
      <c r="L16733" s="37"/>
      <c r="M16733" s="37"/>
      <c r="N16733" s="37"/>
      <c r="O16733" s="37"/>
      <c r="P16733" s="36"/>
      <c r="S16733" s="36"/>
      <c r="T16733" s="36"/>
      <c r="U16733" s="36"/>
      <c r="V16733" s="36"/>
    </row>
    <row r="16734" spans="11:22" x14ac:dyDescent="0.25">
      <c r="K16734" s="36"/>
      <c r="L16734" s="37"/>
      <c r="M16734" s="37"/>
      <c r="N16734" s="37"/>
      <c r="O16734" s="37"/>
      <c r="P16734" s="36"/>
      <c r="S16734" s="36"/>
      <c r="T16734" s="36"/>
      <c r="U16734" s="36"/>
      <c r="V16734" s="36"/>
    </row>
    <row r="16735" spans="11:22" x14ac:dyDescent="0.25">
      <c r="K16735" s="36"/>
      <c r="L16735" s="37"/>
      <c r="M16735" s="37"/>
      <c r="N16735" s="37"/>
      <c r="O16735" s="37"/>
      <c r="P16735" s="36"/>
      <c r="S16735" s="36"/>
      <c r="T16735" s="36"/>
      <c r="U16735" s="36"/>
      <c r="V16735" s="36"/>
    </row>
    <row r="16736" spans="11:22" x14ac:dyDescent="0.25">
      <c r="K16736" s="36"/>
      <c r="L16736" s="37"/>
      <c r="M16736" s="37"/>
      <c r="N16736" s="37"/>
      <c r="O16736" s="37"/>
      <c r="P16736" s="36"/>
      <c r="S16736" s="36"/>
      <c r="T16736" s="36"/>
      <c r="U16736" s="36"/>
      <c r="V16736" s="36"/>
    </row>
    <row r="16737" spans="11:22" x14ac:dyDescent="0.25">
      <c r="K16737" s="36"/>
      <c r="L16737" s="37"/>
      <c r="M16737" s="37"/>
      <c r="N16737" s="37"/>
      <c r="O16737" s="37"/>
      <c r="P16737" s="36"/>
      <c r="S16737" s="36"/>
      <c r="T16737" s="36"/>
      <c r="U16737" s="36"/>
      <c r="V16737" s="36"/>
    </row>
    <row r="16738" spans="11:22" x14ac:dyDescent="0.25">
      <c r="K16738" s="36"/>
      <c r="L16738" s="37"/>
      <c r="M16738" s="37"/>
      <c r="N16738" s="37"/>
      <c r="O16738" s="37"/>
      <c r="P16738" s="36"/>
      <c r="S16738" s="36"/>
      <c r="T16738" s="36"/>
      <c r="U16738" s="36"/>
      <c r="V16738" s="36"/>
    </row>
    <row r="16739" spans="11:22" x14ac:dyDescent="0.25">
      <c r="K16739" s="36"/>
      <c r="L16739" s="37"/>
      <c r="M16739" s="37"/>
      <c r="N16739" s="37"/>
      <c r="O16739" s="37"/>
      <c r="P16739" s="36"/>
      <c r="S16739" s="36"/>
      <c r="T16739" s="36"/>
      <c r="U16739" s="36"/>
      <c r="V16739" s="36"/>
    </row>
    <row r="16740" spans="11:22" x14ac:dyDescent="0.25">
      <c r="K16740" s="36"/>
      <c r="L16740" s="37"/>
      <c r="M16740" s="37"/>
      <c r="N16740" s="37"/>
      <c r="O16740" s="37"/>
      <c r="P16740" s="36"/>
      <c r="S16740" s="36"/>
      <c r="T16740" s="36"/>
      <c r="U16740" s="36"/>
      <c r="V16740" s="36"/>
    </row>
    <row r="16741" spans="11:22" x14ac:dyDescent="0.25">
      <c r="K16741" s="36"/>
      <c r="L16741" s="37"/>
      <c r="M16741" s="37"/>
      <c r="N16741" s="37"/>
      <c r="O16741" s="37"/>
      <c r="P16741" s="36"/>
      <c r="S16741" s="36"/>
      <c r="T16741" s="36"/>
      <c r="U16741" s="36"/>
      <c r="V16741" s="36"/>
    </row>
    <row r="16742" spans="11:22" x14ac:dyDescent="0.25">
      <c r="K16742" s="36"/>
      <c r="L16742" s="37"/>
      <c r="M16742" s="37"/>
      <c r="N16742" s="37"/>
      <c r="O16742" s="37"/>
      <c r="P16742" s="36"/>
      <c r="S16742" s="36"/>
      <c r="T16742" s="36"/>
      <c r="U16742" s="36"/>
      <c r="V16742" s="36"/>
    </row>
    <row r="16743" spans="11:22" x14ac:dyDescent="0.25">
      <c r="K16743" s="36"/>
      <c r="L16743" s="37"/>
      <c r="M16743" s="37"/>
      <c r="N16743" s="37"/>
      <c r="O16743" s="37"/>
      <c r="P16743" s="36"/>
      <c r="S16743" s="36"/>
      <c r="T16743" s="36"/>
      <c r="U16743" s="36"/>
      <c r="V16743" s="36"/>
    </row>
    <row r="16744" spans="11:22" x14ac:dyDescent="0.25">
      <c r="K16744" s="36"/>
      <c r="L16744" s="37"/>
      <c r="M16744" s="37"/>
      <c r="N16744" s="37"/>
      <c r="O16744" s="37"/>
      <c r="P16744" s="36"/>
      <c r="S16744" s="36"/>
      <c r="T16744" s="36"/>
      <c r="U16744" s="36"/>
      <c r="V16744" s="36"/>
    </row>
    <row r="16745" spans="11:22" x14ac:dyDescent="0.25">
      <c r="K16745" s="36"/>
      <c r="L16745" s="37"/>
      <c r="M16745" s="37"/>
      <c r="N16745" s="37"/>
      <c r="O16745" s="37"/>
      <c r="P16745" s="36"/>
      <c r="S16745" s="36"/>
      <c r="T16745" s="36"/>
      <c r="U16745" s="36"/>
      <c r="V16745" s="36"/>
    </row>
    <row r="16746" spans="11:22" x14ac:dyDescent="0.25">
      <c r="K16746" s="36"/>
      <c r="L16746" s="37"/>
      <c r="M16746" s="37"/>
      <c r="N16746" s="37"/>
      <c r="O16746" s="37"/>
      <c r="P16746" s="36"/>
      <c r="S16746" s="36"/>
      <c r="T16746" s="36"/>
      <c r="U16746" s="36"/>
      <c r="V16746" s="36"/>
    </row>
    <row r="16747" spans="11:22" x14ac:dyDescent="0.25">
      <c r="K16747" s="36"/>
      <c r="L16747" s="37"/>
      <c r="M16747" s="37"/>
      <c r="N16747" s="37"/>
      <c r="O16747" s="37"/>
      <c r="P16747" s="36"/>
      <c r="S16747" s="36"/>
      <c r="T16747" s="36"/>
      <c r="U16747" s="36"/>
      <c r="V16747" s="36"/>
    </row>
    <row r="16748" spans="11:22" x14ac:dyDescent="0.25">
      <c r="K16748" s="36"/>
      <c r="L16748" s="37"/>
      <c r="M16748" s="37"/>
      <c r="N16748" s="37"/>
      <c r="O16748" s="37"/>
      <c r="P16748" s="36"/>
      <c r="S16748" s="36"/>
      <c r="T16748" s="36"/>
      <c r="U16748" s="36"/>
      <c r="V16748" s="36"/>
    </row>
    <row r="16749" spans="11:22" x14ac:dyDescent="0.25">
      <c r="K16749" s="36"/>
      <c r="L16749" s="37"/>
      <c r="M16749" s="37"/>
      <c r="N16749" s="37"/>
      <c r="O16749" s="37"/>
      <c r="P16749" s="36"/>
      <c r="S16749" s="36"/>
      <c r="T16749" s="36"/>
      <c r="U16749" s="36"/>
      <c r="V16749" s="36"/>
    </row>
    <row r="16750" spans="11:22" x14ac:dyDescent="0.25">
      <c r="K16750" s="36"/>
      <c r="L16750" s="37"/>
      <c r="M16750" s="37"/>
      <c r="N16750" s="37"/>
      <c r="O16750" s="37"/>
      <c r="P16750" s="36"/>
      <c r="S16750" s="36"/>
      <c r="T16750" s="36"/>
      <c r="U16750" s="36"/>
      <c r="V16750" s="36"/>
    </row>
    <row r="16751" spans="11:22" x14ac:dyDescent="0.25">
      <c r="K16751" s="36"/>
      <c r="L16751" s="37"/>
      <c r="M16751" s="37"/>
      <c r="N16751" s="37"/>
      <c r="O16751" s="37"/>
      <c r="P16751" s="36"/>
      <c r="S16751" s="36"/>
      <c r="T16751" s="36"/>
      <c r="U16751" s="36"/>
      <c r="V16751" s="36"/>
    </row>
    <row r="16752" spans="11:22" x14ac:dyDescent="0.25">
      <c r="K16752" s="36"/>
      <c r="L16752" s="37"/>
      <c r="M16752" s="37"/>
      <c r="N16752" s="37"/>
      <c r="O16752" s="37"/>
      <c r="P16752" s="36"/>
      <c r="S16752" s="36"/>
      <c r="T16752" s="36"/>
      <c r="U16752" s="36"/>
      <c r="V16752" s="36"/>
    </row>
    <row r="16753" spans="11:22" x14ac:dyDescent="0.25">
      <c r="K16753" s="36"/>
      <c r="L16753" s="37"/>
      <c r="M16753" s="37"/>
      <c r="N16753" s="37"/>
      <c r="O16753" s="37"/>
      <c r="P16753" s="36"/>
      <c r="S16753" s="36"/>
      <c r="T16753" s="36"/>
      <c r="U16753" s="36"/>
      <c r="V16753" s="36"/>
    </row>
    <row r="16754" spans="11:22" x14ac:dyDescent="0.25">
      <c r="K16754" s="36"/>
      <c r="L16754" s="37"/>
      <c r="M16754" s="37"/>
      <c r="N16754" s="37"/>
      <c r="O16754" s="37"/>
      <c r="P16754" s="36"/>
      <c r="S16754" s="36"/>
      <c r="T16754" s="36"/>
      <c r="U16754" s="36"/>
      <c r="V16754" s="36"/>
    </row>
    <row r="16755" spans="11:22" x14ac:dyDescent="0.25">
      <c r="K16755" s="36"/>
      <c r="L16755" s="37"/>
      <c r="M16755" s="37"/>
      <c r="N16755" s="37"/>
      <c r="O16755" s="37"/>
      <c r="P16755" s="36"/>
      <c r="S16755" s="36"/>
      <c r="T16755" s="36"/>
      <c r="U16755" s="36"/>
      <c r="V16755" s="36"/>
    </row>
    <row r="16756" spans="11:22" x14ac:dyDescent="0.25">
      <c r="K16756" s="36"/>
      <c r="L16756" s="37"/>
      <c r="M16756" s="37"/>
      <c r="N16756" s="37"/>
      <c r="O16756" s="37"/>
      <c r="P16756" s="36"/>
      <c r="S16756" s="36"/>
      <c r="T16756" s="36"/>
      <c r="U16756" s="36"/>
      <c r="V16756" s="36"/>
    </row>
    <row r="16757" spans="11:22" x14ac:dyDescent="0.25">
      <c r="K16757" s="36"/>
      <c r="L16757" s="37"/>
      <c r="M16757" s="37"/>
      <c r="N16757" s="37"/>
      <c r="O16757" s="37"/>
      <c r="P16757" s="36"/>
      <c r="S16757" s="36"/>
      <c r="T16757" s="36"/>
      <c r="U16757" s="36"/>
      <c r="V16757" s="36"/>
    </row>
    <row r="16758" spans="11:22" x14ac:dyDescent="0.25">
      <c r="K16758" s="36"/>
      <c r="L16758" s="37"/>
      <c r="M16758" s="37"/>
      <c r="N16758" s="37"/>
      <c r="O16758" s="37"/>
      <c r="P16758" s="36"/>
      <c r="S16758" s="36"/>
      <c r="T16758" s="36"/>
      <c r="U16758" s="36"/>
      <c r="V16758" s="36"/>
    </row>
    <row r="16759" spans="11:22" x14ac:dyDescent="0.25">
      <c r="K16759" s="36"/>
      <c r="L16759" s="37"/>
      <c r="M16759" s="37"/>
      <c r="N16759" s="37"/>
      <c r="O16759" s="37"/>
      <c r="P16759" s="36"/>
      <c r="S16759" s="36"/>
      <c r="T16759" s="36"/>
      <c r="U16759" s="36"/>
      <c r="V16759" s="36"/>
    </row>
    <row r="16760" spans="11:22" x14ac:dyDescent="0.25">
      <c r="K16760" s="36"/>
      <c r="L16760" s="37"/>
      <c r="M16760" s="37"/>
      <c r="N16760" s="37"/>
      <c r="O16760" s="37"/>
      <c r="P16760" s="36"/>
      <c r="S16760" s="36"/>
      <c r="T16760" s="36"/>
      <c r="U16760" s="36"/>
      <c r="V16760" s="36"/>
    </row>
    <row r="16761" spans="11:22" x14ac:dyDescent="0.25">
      <c r="K16761" s="36"/>
      <c r="L16761" s="37"/>
      <c r="M16761" s="37"/>
      <c r="N16761" s="37"/>
      <c r="O16761" s="37"/>
      <c r="P16761" s="36"/>
      <c r="S16761" s="36"/>
      <c r="T16761" s="36"/>
      <c r="U16761" s="36"/>
      <c r="V16761" s="36"/>
    </row>
    <row r="16762" spans="11:22" x14ac:dyDescent="0.25">
      <c r="K16762" s="36"/>
      <c r="L16762" s="37"/>
      <c r="M16762" s="37"/>
      <c r="N16762" s="37"/>
      <c r="O16762" s="37"/>
      <c r="P16762" s="36"/>
      <c r="S16762" s="36"/>
      <c r="T16762" s="36"/>
      <c r="U16762" s="36"/>
      <c r="V16762" s="36"/>
    </row>
    <row r="16763" spans="11:22" x14ac:dyDescent="0.25">
      <c r="K16763" s="36"/>
      <c r="L16763" s="37"/>
      <c r="M16763" s="37"/>
      <c r="N16763" s="37"/>
      <c r="O16763" s="37"/>
      <c r="P16763" s="36"/>
      <c r="S16763" s="36"/>
      <c r="T16763" s="36"/>
      <c r="U16763" s="36"/>
      <c r="V16763" s="36"/>
    </row>
    <row r="16764" spans="11:22" x14ac:dyDescent="0.25">
      <c r="K16764" s="36"/>
      <c r="L16764" s="37"/>
      <c r="M16764" s="37"/>
      <c r="N16764" s="37"/>
      <c r="O16764" s="37"/>
      <c r="P16764" s="36"/>
      <c r="S16764" s="36"/>
      <c r="T16764" s="36"/>
      <c r="U16764" s="36"/>
      <c r="V16764" s="36"/>
    </row>
    <row r="16765" spans="11:22" x14ac:dyDescent="0.25">
      <c r="K16765" s="36"/>
      <c r="L16765" s="37"/>
      <c r="M16765" s="37"/>
      <c r="N16765" s="37"/>
      <c r="O16765" s="37"/>
      <c r="P16765" s="36"/>
      <c r="S16765" s="36"/>
      <c r="T16765" s="36"/>
      <c r="U16765" s="36"/>
      <c r="V16765" s="36"/>
    </row>
    <row r="16766" spans="11:22" x14ac:dyDescent="0.25">
      <c r="K16766" s="36"/>
      <c r="L16766" s="37"/>
      <c r="M16766" s="37"/>
      <c r="N16766" s="37"/>
      <c r="O16766" s="37"/>
      <c r="P16766" s="36"/>
      <c r="S16766" s="36"/>
      <c r="T16766" s="36"/>
      <c r="U16766" s="36"/>
      <c r="V16766" s="36"/>
    </row>
    <row r="16767" spans="11:22" x14ac:dyDescent="0.25">
      <c r="K16767" s="36"/>
      <c r="L16767" s="37"/>
      <c r="M16767" s="37"/>
      <c r="N16767" s="37"/>
      <c r="O16767" s="37"/>
      <c r="P16767" s="36"/>
      <c r="S16767" s="36"/>
      <c r="T16767" s="36"/>
      <c r="U16767" s="36"/>
      <c r="V16767" s="36"/>
    </row>
    <row r="16768" spans="11:22" x14ac:dyDescent="0.25">
      <c r="K16768" s="36"/>
      <c r="L16768" s="37"/>
      <c r="M16768" s="37"/>
      <c r="N16768" s="37"/>
      <c r="O16768" s="37"/>
      <c r="P16768" s="36"/>
      <c r="S16768" s="36"/>
      <c r="T16768" s="36"/>
      <c r="U16768" s="36"/>
      <c r="V16768" s="36"/>
    </row>
    <row r="16769" spans="11:22" x14ac:dyDescent="0.25">
      <c r="K16769" s="36"/>
      <c r="L16769" s="37"/>
      <c r="M16769" s="37"/>
      <c r="N16769" s="37"/>
      <c r="O16769" s="37"/>
      <c r="P16769" s="36"/>
      <c r="S16769" s="36"/>
      <c r="T16769" s="36"/>
      <c r="U16769" s="36"/>
      <c r="V16769" s="36"/>
    </row>
    <row r="16770" spans="11:22" x14ac:dyDescent="0.25">
      <c r="K16770" s="36"/>
      <c r="L16770" s="37"/>
      <c r="M16770" s="37"/>
      <c r="N16770" s="37"/>
      <c r="O16770" s="37"/>
      <c r="P16770" s="36"/>
      <c r="S16770" s="36"/>
      <c r="T16770" s="36"/>
      <c r="U16770" s="36"/>
      <c r="V16770" s="36"/>
    </row>
    <row r="16771" spans="11:22" x14ac:dyDescent="0.25">
      <c r="K16771" s="36"/>
      <c r="L16771" s="37"/>
      <c r="M16771" s="37"/>
      <c r="N16771" s="37"/>
      <c r="O16771" s="37"/>
      <c r="P16771" s="36"/>
      <c r="S16771" s="36"/>
      <c r="T16771" s="36"/>
      <c r="U16771" s="36"/>
      <c r="V16771" s="36"/>
    </row>
    <row r="16772" spans="11:22" x14ac:dyDescent="0.25">
      <c r="K16772" s="36"/>
      <c r="L16772" s="37"/>
      <c r="M16772" s="37"/>
      <c r="N16772" s="37"/>
      <c r="O16772" s="37"/>
      <c r="P16772" s="36"/>
      <c r="S16772" s="36"/>
      <c r="T16772" s="36"/>
      <c r="U16772" s="36"/>
      <c r="V16772" s="36"/>
    </row>
    <row r="16773" spans="11:22" x14ac:dyDescent="0.25">
      <c r="K16773" s="36"/>
      <c r="L16773" s="37"/>
      <c r="M16773" s="37"/>
      <c r="N16773" s="37"/>
      <c r="O16773" s="37"/>
      <c r="P16773" s="36"/>
      <c r="S16773" s="36"/>
      <c r="T16773" s="36"/>
      <c r="U16773" s="36"/>
      <c r="V16773" s="36"/>
    </row>
    <row r="16774" spans="11:22" x14ac:dyDescent="0.25">
      <c r="K16774" s="36"/>
      <c r="L16774" s="37"/>
      <c r="M16774" s="37"/>
      <c r="N16774" s="37"/>
      <c r="O16774" s="37"/>
      <c r="P16774" s="36"/>
      <c r="S16774" s="36"/>
      <c r="T16774" s="36"/>
      <c r="U16774" s="36"/>
      <c r="V16774" s="36"/>
    </row>
    <row r="16775" spans="11:22" x14ac:dyDescent="0.25">
      <c r="K16775" s="36"/>
      <c r="L16775" s="37"/>
      <c r="M16775" s="37"/>
      <c r="N16775" s="37"/>
      <c r="O16775" s="37"/>
      <c r="P16775" s="36"/>
      <c r="S16775" s="36"/>
      <c r="T16775" s="36"/>
      <c r="U16775" s="36"/>
      <c r="V16775" s="36"/>
    </row>
    <row r="16776" spans="11:22" x14ac:dyDescent="0.25">
      <c r="K16776" s="36"/>
      <c r="L16776" s="37"/>
      <c r="M16776" s="37"/>
      <c r="N16776" s="37"/>
      <c r="O16776" s="37"/>
      <c r="P16776" s="36"/>
      <c r="S16776" s="36"/>
      <c r="T16776" s="36"/>
      <c r="U16776" s="36"/>
      <c r="V16776" s="36"/>
    </row>
    <row r="16777" spans="11:22" x14ac:dyDescent="0.25">
      <c r="K16777" s="36"/>
      <c r="L16777" s="37"/>
      <c r="M16777" s="37"/>
      <c r="N16777" s="37"/>
      <c r="O16777" s="37"/>
      <c r="P16777" s="36"/>
      <c r="S16777" s="36"/>
      <c r="T16777" s="36"/>
      <c r="U16777" s="36"/>
      <c r="V16777" s="36"/>
    </row>
    <row r="16778" spans="11:22" x14ac:dyDescent="0.25">
      <c r="K16778" s="36"/>
      <c r="L16778" s="37"/>
      <c r="M16778" s="37"/>
      <c r="N16778" s="37"/>
      <c r="O16778" s="37"/>
      <c r="P16778" s="36"/>
      <c r="S16778" s="36"/>
      <c r="T16778" s="36"/>
      <c r="U16778" s="36"/>
      <c r="V16778" s="36"/>
    </row>
    <row r="16779" spans="11:22" x14ac:dyDescent="0.25">
      <c r="K16779" s="36"/>
      <c r="L16779" s="37"/>
      <c r="M16779" s="37"/>
      <c r="N16779" s="37"/>
      <c r="O16779" s="37"/>
      <c r="P16779" s="36"/>
      <c r="S16779" s="36"/>
      <c r="T16779" s="36"/>
      <c r="U16779" s="36"/>
      <c r="V16779" s="36"/>
    </row>
    <row r="16780" spans="11:22" x14ac:dyDescent="0.25">
      <c r="K16780" s="36"/>
      <c r="L16780" s="37"/>
      <c r="M16780" s="37"/>
      <c r="N16780" s="37"/>
      <c r="O16780" s="37"/>
      <c r="P16780" s="36"/>
      <c r="S16780" s="36"/>
      <c r="T16780" s="36"/>
      <c r="U16780" s="36"/>
      <c r="V16780" s="36"/>
    </row>
    <row r="16781" spans="11:22" x14ac:dyDescent="0.25">
      <c r="K16781" s="36"/>
      <c r="L16781" s="37"/>
      <c r="M16781" s="37"/>
      <c r="N16781" s="37"/>
      <c r="O16781" s="37"/>
      <c r="P16781" s="36"/>
      <c r="S16781" s="36"/>
      <c r="T16781" s="36"/>
      <c r="U16781" s="36"/>
      <c r="V16781" s="36"/>
    </row>
    <row r="16782" spans="11:22" x14ac:dyDescent="0.25">
      <c r="K16782" s="36"/>
      <c r="L16782" s="37"/>
      <c r="M16782" s="37"/>
      <c r="N16782" s="37"/>
      <c r="O16782" s="37"/>
      <c r="P16782" s="36"/>
      <c r="S16782" s="36"/>
      <c r="T16782" s="36"/>
      <c r="U16782" s="36"/>
      <c r="V16782" s="36"/>
    </row>
    <row r="16783" spans="11:22" x14ac:dyDescent="0.25">
      <c r="K16783" s="36"/>
      <c r="L16783" s="37"/>
      <c r="M16783" s="37"/>
      <c r="N16783" s="37"/>
      <c r="O16783" s="37"/>
      <c r="P16783" s="36"/>
      <c r="S16783" s="36"/>
      <c r="T16783" s="36"/>
      <c r="U16783" s="36"/>
      <c r="V16783" s="36"/>
    </row>
    <row r="16784" spans="11:22" x14ac:dyDescent="0.25">
      <c r="K16784" s="36"/>
      <c r="L16784" s="37"/>
      <c r="M16784" s="37"/>
      <c r="N16784" s="37"/>
      <c r="O16784" s="37"/>
      <c r="P16784" s="36"/>
      <c r="S16784" s="36"/>
      <c r="T16784" s="36"/>
      <c r="U16784" s="36"/>
      <c r="V16784" s="36"/>
    </row>
    <row r="16785" spans="11:22" x14ac:dyDescent="0.25">
      <c r="K16785" s="36"/>
      <c r="L16785" s="37"/>
      <c r="M16785" s="37"/>
      <c r="N16785" s="37"/>
      <c r="O16785" s="37"/>
      <c r="P16785" s="36"/>
      <c r="S16785" s="36"/>
      <c r="T16785" s="36"/>
      <c r="U16785" s="36"/>
      <c r="V16785" s="36"/>
    </row>
    <row r="16786" spans="11:22" x14ac:dyDescent="0.25">
      <c r="K16786" s="36"/>
      <c r="L16786" s="37"/>
      <c r="M16786" s="37"/>
      <c r="N16786" s="37"/>
      <c r="O16786" s="37"/>
      <c r="P16786" s="36"/>
      <c r="S16786" s="36"/>
      <c r="T16786" s="36"/>
      <c r="U16786" s="36"/>
      <c r="V16786" s="36"/>
    </row>
    <row r="16787" spans="11:22" x14ac:dyDescent="0.25">
      <c r="K16787" s="36"/>
      <c r="L16787" s="37"/>
      <c r="M16787" s="37"/>
      <c r="N16787" s="37"/>
      <c r="O16787" s="37"/>
      <c r="P16787" s="36"/>
      <c r="S16787" s="36"/>
      <c r="T16787" s="36"/>
      <c r="U16787" s="36"/>
      <c r="V16787" s="36"/>
    </row>
    <row r="16788" spans="11:22" x14ac:dyDescent="0.25">
      <c r="K16788" s="36"/>
      <c r="L16788" s="37"/>
      <c r="M16788" s="37"/>
      <c r="N16788" s="37"/>
      <c r="O16788" s="37"/>
      <c r="P16788" s="36"/>
      <c r="S16788" s="36"/>
      <c r="T16788" s="36"/>
      <c r="U16788" s="36"/>
      <c r="V16788" s="36"/>
    </row>
    <row r="16789" spans="11:22" x14ac:dyDescent="0.25">
      <c r="K16789" s="36"/>
      <c r="L16789" s="37"/>
      <c r="M16789" s="37"/>
      <c r="N16789" s="37"/>
      <c r="O16789" s="37"/>
      <c r="P16789" s="36"/>
      <c r="S16789" s="36"/>
      <c r="T16789" s="36"/>
      <c r="U16789" s="36"/>
      <c r="V16789" s="36"/>
    </row>
    <row r="16790" spans="11:22" x14ac:dyDescent="0.25">
      <c r="K16790" s="36"/>
      <c r="L16790" s="37"/>
      <c r="M16790" s="37"/>
      <c r="N16790" s="37"/>
      <c r="O16790" s="37"/>
      <c r="P16790" s="36"/>
      <c r="S16790" s="36"/>
      <c r="T16790" s="36"/>
      <c r="U16790" s="36"/>
      <c r="V16790" s="36"/>
    </row>
    <row r="16791" spans="11:22" x14ac:dyDescent="0.25">
      <c r="K16791" s="36"/>
      <c r="L16791" s="37"/>
      <c r="M16791" s="37"/>
      <c r="N16791" s="37"/>
      <c r="O16791" s="37"/>
      <c r="P16791" s="36"/>
      <c r="S16791" s="36"/>
      <c r="T16791" s="36"/>
      <c r="U16791" s="36"/>
      <c r="V16791" s="36"/>
    </row>
    <row r="16792" spans="11:22" x14ac:dyDescent="0.25">
      <c r="K16792" s="36"/>
      <c r="L16792" s="37"/>
      <c r="M16792" s="37"/>
      <c r="N16792" s="37"/>
      <c r="O16792" s="37"/>
      <c r="P16792" s="36"/>
      <c r="S16792" s="36"/>
      <c r="T16792" s="36"/>
      <c r="U16792" s="36"/>
      <c r="V16792" s="36"/>
    </row>
    <row r="16793" spans="11:22" x14ac:dyDescent="0.25">
      <c r="K16793" s="36"/>
      <c r="L16793" s="37"/>
      <c r="M16793" s="37"/>
      <c r="N16793" s="37"/>
      <c r="O16793" s="37"/>
      <c r="P16793" s="36"/>
      <c r="S16793" s="36"/>
      <c r="T16793" s="36"/>
      <c r="U16793" s="36"/>
      <c r="V16793" s="36"/>
    </row>
    <row r="16794" spans="11:22" x14ac:dyDescent="0.25">
      <c r="K16794" s="36"/>
      <c r="L16794" s="37"/>
      <c r="M16794" s="37"/>
      <c r="N16794" s="37"/>
      <c r="O16794" s="37"/>
      <c r="P16794" s="36"/>
      <c r="S16794" s="36"/>
      <c r="T16794" s="36"/>
      <c r="U16794" s="36"/>
      <c r="V16794" s="36"/>
    </row>
    <row r="16795" spans="11:22" x14ac:dyDescent="0.25">
      <c r="K16795" s="36"/>
      <c r="L16795" s="37"/>
      <c r="M16795" s="37"/>
      <c r="N16795" s="37"/>
      <c r="O16795" s="37"/>
      <c r="P16795" s="36"/>
      <c r="S16795" s="36"/>
      <c r="T16795" s="36"/>
      <c r="U16795" s="36"/>
      <c r="V16795" s="36"/>
    </row>
    <row r="16796" spans="11:22" x14ac:dyDescent="0.25">
      <c r="K16796" s="36"/>
      <c r="L16796" s="37"/>
      <c r="M16796" s="37"/>
      <c r="N16796" s="37"/>
      <c r="O16796" s="37"/>
      <c r="P16796" s="36"/>
      <c r="S16796" s="36"/>
      <c r="T16796" s="36"/>
      <c r="U16796" s="36"/>
      <c r="V16796" s="36"/>
    </row>
    <row r="16797" spans="11:22" x14ac:dyDescent="0.25">
      <c r="K16797" s="36"/>
      <c r="L16797" s="37"/>
      <c r="M16797" s="37"/>
      <c r="N16797" s="37"/>
      <c r="O16797" s="37"/>
      <c r="P16797" s="36"/>
      <c r="S16797" s="36"/>
      <c r="T16797" s="36"/>
      <c r="U16797" s="36"/>
      <c r="V16797" s="36"/>
    </row>
    <row r="16798" spans="11:22" x14ac:dyDescent="0.25">
      <c r="K16798" s="36"/>
      <c r="L16798" s="37"/>
      <c r="M16798" s="37"/>
      <c r="N16798" s="37"/>
      <c r="O16798" s="37"/>
      <c r="P16798" s="36"/>
      <c r="S16798" s="36"/>
      <c r="T16798" s="36"/>
      <c r="U16798" s="36"/>
      <c r="V16798" s="36"/>
    </row>
    <row r="16799" spans="11:22" x14ac:dyDescent="0.25">
      <c r="K16799" s="36"/>
      <c r="L16799" s="37"/>
      <c r="M16799" s="37"/>
      <c r="N16799" s="37"/>
      <c r="O16799" s="37"/>
      <c r="P16799" s="36"/>
      <c r="S16799" s="36"/>
      <c r="T16799" s="36"/>
      <c r="U16799" s="36"/>
      <c r="V16799" s="36"/>
    </row>
    <row r="16800" spans="11:22" x14ac:dyDescent="0.25">
      <c r="K16800" s="36"/>
      <c r="L16800" s="37"/>
      <c r="M16800" s="37"/>
      <c r="N16800" s="37"/>
      <c r="O16800" s="37"/>
      <c r="P16800" s="36"/>
      <c r="S16800" s="36"/>
      <c r="T16800" s="36"/>
      <c r="U16800" s="36"/>
      <c r="V16800" s="36"/>
    </row>
    <row r="16801" spans="11:22" x14ac:dyDescent="0.25">
      <c r="K16801" s="36"/>
      <c r="L16801" s="37"/>
      <c r="M16801" s="37"/>
      <c r="N16801" s="37"/>
      <c r="O16801" s="37"/>
      <c r="P16801" s="36"/>
      <c r="S16801" s="36"/>
      <c r="T16801" s="36"/>
      <c r="U16801" s="36"/>
      <c r="V16801" s="36"/>
    </row>
    <row r="16802" spans="11:22" x14ac:dyDescent="0.25">
      <c r="K16802" s="36"/>
      <c r="L16802" s="37"/>
      <c r="M16802" s="37"/>
      <c r="N16802" s="37"/>
      <c r="O16802" s="37"/>
      <c r="P16802" s="36"/>
      <c r="S16802" s="36"/>
      <c r="T16802" s="36"/>
      <c r="U16802" s="36"/>
      <c r="V16802" s="36"/>
    </row>
    <row r="16803" spans="11:22" x14ac:dyDescent="0.25">
      <c r="K16803" s="36"/>
      <c r="L16803" s="37"/>
      <c r="M16803" s="37"/>
      <c r="N16803" s="37"/>
      <c r="O16803" s="37"/>
      <c r="P16803" s="36"/>
      <c r="S16803" s="36"/>
      <c r="T16803" s="36"/>
      <c r="U16803" s="36"/>
      <c r="V16803" s="36"/>
    </row>
    <row r="16804" spans="11:22" x14ac:dyDescent="0.25">
      <c r="K16804" s="36"/>
      <c r="L16804" s="37"/>
      <c r="M16804" s="37"/>
      <c r="N16804" s="37"/>
      <c r="O16804" s="37"/>
      <c r="P16804" s="36"/>
      <c r="S16804" s="36"/>
      <c r="T16804" s="36"/>
      <c r="U16804" s="36"/>
      <c r="V16804" s="36"/>
    </row>
    <row r="16805" spans="11:22" x14ac:dyDescent="0.25">
      <c r="K16805" s="36"/>
      <c r="L16805" s="37"/>
      <c r="M16805" s="37"/>
      <c r="N16805" s="37"/>
      <c r="O16805" s="37"/>
      <c r="P16805" s="36"/>
      <c r="S16805" s="36"/>
      <c r="T16805" s="36"/>
      <c r="U16805" s="36"/>
      <c r="V16805" s="36"/>
    </row>
    <row r="16806" spans="11:22" x14ac:dyDescent="0.25">
      <c r="K16806" s="36"/>
      <c r="L16806" s="37"/>
      <c r="M16806" s="37"/>
      <c r="N16806" s="37"/>
      <c r="O16806" s="37"/>
      <c r="P16806" s="36"/>
      <c r="S16806" s="36"/>
      <c r="T16806" s="36"/>
      <c r="U16806" s="36"/>
      <c r="V16806" s="36"/>
    </row>
    <row r="16807" spans="11:22" x14ac:dyDescent="0.25">
      <c r="K16807" s="36"/>
      <c r="L16807" s="37"/>
      <c r="M16807" s="37"/>
      <c r="N16807" s="37"/>
      <c r="O16807" s="37"/>
      <c r="P16807" s="36"/>
      <c r="S16807" s="36"/>
      <c r="T16807" s="36"/>
      <c r="U16807" s="36"/>
      <c r="V16807" s="36"/>
    </row>
    <row r="16808" spans="11:22" x14ac:dyDescent="0.25">
      <c r="K16808" s="36"/>
      <c r="L16808" s="37"/>
      <c r="M16808" s="37"/>
      <c r="N16808" s="37"/>
      <c r="O16808" s="37"/>
      <c r="P16808" s="36"/>
      <c r="S16808" s="36"/>
      <c r="T16808" s="36"/>
      <c r="U16808" s="36"/>
      <c r="V16808" s="36"/>
    </row>
    <row r="16809" spans="11:22" x14ac:dyDescent="0.25">
      <c r="K16809" s="36"/>
      <c r="L16809" s="37"/>
      <c r="M16809" s="37"/>
      <c r="N16809" s="37"/>
      <c r="O16809" s="37"/>
      <c r="P16809" s="36"/>
      <c r="S16809" s="36"/>
      <c r="T16809" s="36"/>
      <c r="U16809" s="36"/>
      <c r="V16809" s="36"/>
    </row>
    <row r="16810" spans="11:22" x14ac:dyDescent="0.25">
      <c r="K16810" s="36"/>
      <c r="L16810" s="37"/>
      <c r="M16810" s="37"/>
      <c r="N16810" s="37"/>
      <c r="O16810" s="37"/>
      <c r="P16810" s="36"/>
      <c r="S16810" s="36"/>
      <c r="T16810" s="36"/>
      <c r="U16810" s="36"/>
      <c r="V16810" s="36"/>
    </row>
    <row r="16811" spans="11:22" x14ac:dyDescent="0.25">
      <c r="K16811" s="36"/>
      <c r="L16811" s="37"/>
      <c r="M16811" s="37"/>
      <c r="N16811" s="37"/>
      <c r="O16811" s="37"/>
      <c r="P16811" s="36"/>
      <c r="S16811" s="36"/>
      <c r="T16811" s="36"/>
      <c r="U16811" s="36"/>
      <c r="V16811" s="36"/>
    </row>
    <row r="16812" spans="11:22" x14ac:dyDescent="0.25">
      <c r="K16812" s="36"/>
      <c r="L16812" s="37"/>
      <c r="M16812" s="37"/>
      <c r="N16812" s="37"/>
      <c r="O16812" s="37"/>
      <c r="P16812" s="36"/>
      <c r="S16812" s="36"/>
      <c r="T16812" s="36"/>
      <c r="U16812" s="36"/>
      <c r="V16812" s="36"/>
    </row>
    <row r="16813" spans="11:22" x14ac:dyDescent="0.25">
      <c r="K16813" s="36"/>
      <c r="L16813" s="37"/>
      <c r="M16813" s="37"/>
      <c r="N16813" s="37"/>
      <c r="O16813" s="37"/>
      <c r="P16813" s="36"/>
      <c r="S16813" s="36"/>
      <c r="T16813" s="36"/>
      <c r="U16813" s="36"/>
      <c r="V16813" s="36"/>
    </row>
    <row r="16814" spans="11:22" x14ac:dyDescent="0.25">
      <c r="K16814" s="36"/>
      <c r="L16814" s="37"/>
      <c r="M16814" s="37"/>
      <c r="N16814" s="37"/>
      <c r="O16814" s="37"/>
      <c r="P16814" s="36"/>
      <c r="S16814" s="36"/>
      <c r="T16814" s="36"/>
      <c r="U16814" s="36"/>
      <c r="V16814" s="36"/>
    </row>
    <row r="16815" spans="11:22" x14ac:dyDescent="0.25">
      <c r="K16815" s="36"/>
      <c r="L16815" s="37"/>
      <c r="M16815" s="37"/>
      <c r="N16815" s="37"/>
      <c r="O16815" s="37"/>
      <c r="P16815" s="36"/>
      <c r="S16815" s="36"/>
      <c r="T16815" s="36"/>
      <c r="U16815" s="36"/>
      <c r="V16815" s="36"/>
    </row>
    <row r="16816" spans="11:22" x14ac:dyDescent="0.25">
      <c r="K16816" s="36"/>
      <c r="L16816" s="37"/>
      <c r="M16816" s="37"/>
      <c r="N16816" s="37"/>
      <c r="O16816" s="37"/>
      <c r="P16816" s="36"/>
      <c r="S16816" s="36"/>
      <c r="T16816" s="36"/>
      <c r="U16816" s="36"/>
      <c r="V16816" s="36"/>
    </row>
    <row r="16817" spans="11:22" x14ac:dyDescent="0.25">
      <c r="K16817" s="36"/>
      <c r="L16817" s="37"/>
      <c r="M16817" s="37"/>
      <c r="N16817" s="37"/>
      <c r="O16817" s="37"/>
      <c r="P16817" s="36"/>
      <c r="S16817" s="36"/>
      <c r="T16817" s="36"/>
      <c r="U16817" s="36"/>
      <c r="V16817" s="36"/>
    </row>
    <row r="16818" spans="11:22" x14ac:dyDescent="0.25">
      <c r="K16818" s="36"/>
      <c r="L16818" s="37"/>
      <c r="M16818" s="37"/>
      <c r="N16818" s="37"/>
      <c r="O16818" s="37"/>
      <c r="P16818" s="36"/>
      <c r="S16818" s="36"/>
      <c r="T16818" s="36"/>
      <c r="U16818" s="36"/>
      <c r="V16818" s="36"/>
    </row>
    <row r="16819" spans="11:22" x14ac:dyDescent="0.25">
      <c r="K16819" s="36"/>
      <c r="L16819" s="37"/>
      <c r="M16819" s="37"/>
      <c r="N16819" s="37"/>
      <c r="O16819" s="37"/>
      <c r="P16819" s="36"/>
      <c r="S16819" s="36"/>
      <c r="T16819" s="36"/>
      <c r="U16819" s="36"/>
      <c r="V16819" s="36"/>
    </row>
    <row r="16820" spans="11:22" x14ac:dyDescent="0.25">
      <c r="K16820" s="36"/>
      <c r="L16820" s="37"/>
      <c r="M16820" s="37"/>
      <c r="N16820" s="37"/>
      <c r="O16820" s="37"/>
      <c r="P16820" s="36"/>
      <c r="S16820" s="36"/>
      <c r="T16820" s="36"/>
      <c r="U16820" s="36"/>
      <c r="V16820" s="36"/>
    </row>
    <row r="16821" spans="11:22" x14ac:dyDescent="0.25">
      <c r="K16821" s="36"/>
      <c r="L16821" s="37"/>
      <c r="M16821" s="37"/>
      <c r="N16821" s="37"/>
      <c r="O16821" s="37"/>
      <c r="P16821" s="36"/>
      <c r="S16821" s="36"/>
      <c r="T16821" s="36"/>
      <c r="U16821" s="36"/>
      <c r="V16821" s="36"/>
    </row>
    <row r="16822" spans="11:22" x14ac:dyDescent="0.25">
      <c r="K16822" s="36"/>
      <c r="L16822" s="37"/>
      <c r="M16822" s="37"/>
      <c r="N16822" s="37"/>
      <c r="O16822" s="37"/>
      <c r="P16822" s="36"/>
      <c r="S16822" s="36"/>
      <c r="T16822" s="36"/>
      <c r="U16822" s="36"/>
      <c r="V16822" s="36"/>
    </row>
    <row r="16823" spans="11:22" x14ac:dyDescent="0.25">
      <c r="K16823" s="36"/>
      <c r="L16823" s="37"/>
      <c r="M16823" s="37"/>
      <c r="N16823" s="37"/>
      <c r="O16823" s="37"/>
      <c r="P16823" s="36"/>
      <c r="S16823" s="36"/>
      <c r="T16823" s="36"/>
      <c r="U16823" s="36"/>
      <c r="V16823" s="36"/>
    </row>
    <row r="16824" spans="11:22" x14ac:dyDescent="0.25">
      <c r="K16824" s="36"/>
      <c r="L16824" s="37"/>
      <c r="M16824" s="37"/>
      <c r="N16824" s="37"/>
      <c r="O16824" s="37"/>
      <c r="P16824" s="36"/>
      <c r="S16824" s="36"/>
      <c r="T16824" s="36"/>
      <c r="U16824" s="36"/>
      <c r="V16824" s="36"/>
    </row>
    <row r="16825" spans="11:22" x14ac:dyDescent="0.25">
      <c r="K16825" s="36"/>
      <c r="L16825" s="37"/>
      <c r="M16825" s="37"/>
      <c r="N16825" s="37"/>
      <c r="O16825" s="37"/>
      <c r="P16825" s="36"/>
      <c r="S16825" s="36"/>
      <c r="T16825" s="36"/>
      <c r="U16825" s="36"/>
      <c r="V16825" s="36"/>
    </row>
    <row r="16826" spans="11:22" x14ac:dyDescent="0.25">
      <c r="K16826" s="36"/>
      <c r="L16826" s="37"/>
      <c r="M16826" s="37"/>
      <c r="N16826" s="37"/>
      <c r="O16826" s="37"/>
      <c r="P16826" s="36"/>
      <c r="S16826" s="36"/>
      <c r="T16826" s="36"/>
      <c r="U16826" s="36"/>
      <c r="V16826" s="36"/>
    </row>
    <row r="16827" spans="11:22" x14ac:dyDescent="0.25">
      <c r="K16827" s="36"/>
      <c r="L16827" s="37"/>
      <c r="M16827" s="37"/>
      <c r="N16827" s="37"/>
      <c r="O16827" s="37"/>
      <c r="P16827" s="36"/>
      <c r="S16827" s="36"/>
      <c r="T16827" s="36"/>
      <c r="U16827" s="36"/>
      <c r="V16827" s="36"/>
    </row>
    <row r="16828" spans="11:22" x14ac:dyDescent="0.25">
      <c r="K16828" s="36"/>
      <c r="L16828" s="37"/>
      <c r="M16828" s="37"/>
      <c r="N16828" s="37"/>
      <c r="O16828" s="37"/>
      <c r="P16828" s="36"/>
      <c r="S16828" s="36"/>
      <c r="T16828" s="36"/>
      <c r="U16828" s="36"/>
      <c r="V16828" s="36"/>
    </row>
    <row r="16829" spans="11:22" x14ac:dyDescent="0.25">
      <c r="K16829" s="36"/>
      <c r="L16829" s="37"/>
      <c r="M16829" s="37"/>
      <c r="N16829" s="37"/>
      <c r="O16829" s="37"/>
      <c r="P16829" s="36"/>
      <c r="S16829" s="36"/>
      <c r="T16829" s="36"/>
      <c r="U16829" s="36"/>
      <c r="V16829" s="36"/>
    </row>
    <row r="16830" spans="11:22" x14ac:dyDescent="0.25">
      <c r="K16830" s="36"/>
      <c r="L16830" s="37"/>
      <c r="M16830" s="37"/>
      <c r="N16830" s="37"/>
      <c r="O16830" s="37"/>
      <c r="P16830" s="36"/>
      <c r="S16830" s="36"/>
      <c r="T16830" s="36"/>
      <c r="U16830" s="36"/>
      <c r="V16830" s="36"/>
    </row>
    <row r="16831" spans="11:22" x14ac:dyDescent="0.25">
      <c r="K16831" s="36"/>
      <c r="L16831" s="37"/>
      <c r="M16831" s="37"/>
      <c r="N16831" s="37"/>
      <c r="O16831" s="37"/>
      <c r="P16831" s="36"/>
      <c r="S16831" s="36"/>
      <c r="T16831" s="36"/>
      <c r="U16831" s="36"/>
      <c r="V16831" s="36"/>
    </row>
    <row r="16832" spans="11:22" x14ac:dyDescent="0.25">
      <c r="K16832" s="36"/>
      <c r="L16832" s="37"/>
      <c r="M16832" s="37"/>
      <c r="N16832" s="37"/>
      <c r="O16832" s="37"/>
      <c r="P16832" s="36"/>
      <c r="S16832" s="36"/>
      <c r="T16832" s="36"/>
      <c r="U16832" s="36"/>
      <c r="V16832" s="36"/>
    </row>
    <row r="16833" spans="11:22" x14ac:dyDescent="0.25">
      <c r="K16833" s="36"/>
      <c r="L16833" s="37"/>
      <c r="M16833" s="37"/>
      <c r="N16833" s="37"/>
      <c r="O16833" s="37"/>
      <c r="P16833" s="36"/>
      <c r="S16833" s="36"/>
      <c r="T16833" s="36"/>
      <c r="U16833" s="36"/>
      <c r="V16833" s="36"/>
    </row>
    <row r="16834" spans="11:22" x14ac:dyDescent="0.25">
      <c r="K16834" s="36"/>
      <c r="L16834" s="37"/>
      <c r="M16834" s="37"/>
      <c r="N16834" s="37"/>
      <c r="O16834" s="37"/>
      <c r="P16834" s="36"/>
      <c r="S16834" s="36"/>
      <c r="T16834" s="36"/>
      <c r="U16834" s="36"/>
      <c r="V16834" s="36"/>
    </row>
    <row r="16835" spans="11:22" x14ac:dyDescent="0.25">
      <c r="K16835" s="36"/>
      <c r="L16835" s="37"/>
      <c r="M16835" s="37"/>
      <c r="N16835" s="37"/>
      <c r="O16835" s="37"/>
      <c r="P16835" s="36"/>
      <c r="S16835" s="36"/>
      <c r="T16835" s="36"/>
      <c r="U16835" s="36"/>
      <c r="V16835" s="36"/>
    </row>
    <row r="16836" spans="11:22" x14ac:dyDescent="0.25">
      <c r="K16836" s="36"/>
      <c r="L16836" s="37"/>
      <c r="M16836" s="37"/>
      <c r="N16836" s="37"/>
      <c r="O16836" s="37"/>
      <c r="P16836" s="36"/>
      <c r="S16836" s="36"/>
      <c r="T16836" s="36"/>
      <c r="U16836" s="36"/>
      <c r="V16836" s="36"/>
    </row>
    <row r="16837" spans="11:22" x14ac:dyDescent="0.25">
      <c r="K16837" s="36"/>
      <c r="L16837" s="37"/>
      <c r="M16837" s="37"/>
      <c r="N16837" s="37"/>
      <c r="O16837" s="37"/>
      <c r="P16837" s="36"/>
      <c r="S16837" s="36"/>
      <c r="T16837" s="36"/>
      <c r="U16837" s="36"/>
      <c r="V16837" s="36"/>
    </row>
    <row r="16838" spans="11:22" x14ac:dyDescent="0.25">
      <c r="K16838" s="36"/>
      <c r="L16838" s="37"/>
      <c r="M16838" s="37"/>
      <c r="N16838" s="37"/>
      <c r="O16838" s="37"/>
      <c r="P16838" s="36"/>
      <c r="S16838" s="36"/>
      <c r="T16838" s="36"/>
      <c r="U16838" s="36"/>
      <c r="V16838" s="36"/>
    </row>
    <row r="16839" spans="11:22" x14ac:dyDescent="0.25">
      <c r="K16839" s="36"/>
      <c r="L16839" s="37"/>
      <c r="M16839" s="37"/>
      <c r="N16839" s="37"/>
      <c r="O16839" s="37"/>
      <c r="P16839" s="36"/>
      <c r="S16839" s="36"/>
      <c r="T16839" s="36"/>
      <c r="U16839" s="36"/>
      <c r="V16839" s="36"/>
    </row>
    <row r="16840" spans="11:22" x14ac:dyDescent="0.25">
      <c r="K16840" s="36"/>
      <c r="L16840" s="37"/>
      <c r="M16840" s="37"/>
      <c r="N16840" s="37"/>
      <c r="O16840" s="37"/>
      <c r="P16840" s="36"/>
      <c r="S16840" s="36"/>
      <c r="T16840" s="36"/>
      <c r="U16840" s="36"/>
      <c r="V16840" s="36"/>
    </row>
    <row r="16841" spans="11:22" x14ac:dyDescent="0.25">
      <c r="K16841" s="36"/>
      <c r="L16841" s="37"/>
      <c r="M16841" s="37"/>
      <c r="N16841" s="37"/>
      <c r="O16841" s="37"/>
      <c r="P16841" s="36"/>
      <c r="S16841" s="36"/>
      <c r="T16841" s="36"/>
      <c r="U16841" s="36"/>
      <c r="V16841" s="36"/>
    </row>
    <row r="16842" spans="11:22" x14ac:dyDescent="0.25">
      <c r="K16842" s="36"/>
      <c r="L16842" s="37"/>
      <c r="M16842" s="37"/>
      <c r="N16842" s="37"/>
      <c r="O16842" s="37"/>
      <c r="P16842" s="36"/>
      <c r="S16842" s="36"/>
      <c r="T16842" s="36"/>
      <c r="U16842" s="36"/>
      <c r="V16842" s="36"/>
    </row>
    <row r="16843" spans="11:22" x14ac:dyDescent="0.25">
      <c r="K16843" s="36"/>
      <c r="L16843" s="37"/>
      <c r="M16843" s="37"/>
      <c r="N16843" s="37"/>
      <c r="O16843" s="37"/>
      <c r="P16843" s="36"/>
      <c r="S16843" s="36"/>
      <c r="T16843" s="36"/>
      <c r="U16843" s="36"/>
      <c r="V16843" s="36"/>
    </row>
    <row r="16844" spans="11:22" x14ac:dyDescent="0.25">
      <c r="K16844" s="36"/>
      <c r="L16844" s="37"/>
      <c r="M16844" s="37"/>
      <c r="N16844" s="37"/>
      <c r="O16844" s="37"/>
      <c r="P16844" s="36"/>
      <c r="S16844" s="36"/>
      <c r="T16844" s="36"/>
      <c r="U16844" s="36"/>
      <c r="V16844" s="36"/>
    </row>
    <row r="16845" spans="11:22" x14ac:dyDescent="0.25">
      <c r="K16845" s="36"/>
      <c r="L16845" s="37"/>
      <c r="M16845" s="37"/>
      <c r="N16845" s="37"/>
      <c r="O16845" s="37"/>
      <c r="P16845" s="36"/>
      <c r="S16845" s="36"/>
      <c r="T16845" s="36"/>
      <c r="U16845" s="36"/>
      <c r="V16845" s="36"/>
    </row>
    <row r="16846" spans="11:22" x14ac:dyDescent="0.25">
      <c r="K16846" s="36"/>
      <c r="L16846" s="37"/>
      <c r="M16846" s="37"/>
      <c r="N16846" s="37"/>
      <c r="O16846" s="37"/>
      <c r="P16846" s="36"/>
      <c r="S16846" s="36"/>
      <c r="T16846" s="36"/>
      <c r="U16846" s="36"/>
      <c r="V16846" s="36"/>
    </row>
    <row r="16847" spans="11:22" x14ac:dyDescent="0.25">
      <c r="K16847" s="36"/>
      <c r="L16847" s="37"/>
      <c r="M16847" s="37"/>
      <c r="N16847" s="37"/>
      <c r="O16847" s="37"/>
      <c r="P16847" s="36"/>
      <c r="S16847" s="36"/>
      <c r="T16847" s="36"/>
      <c r="U16847" s="36"/>
      <c r="V16847" s="36"/>
    </row>
    <row r="16848" spans="11:22" x14ac:dyDescent="0.25">
      <c r="K16848" s="36"/>
      <c r="L16848" s="37"/>
      <c r="M16848" s="37"/>
      <c r="N16848" s="37"/>
      <c r="O16848" s="37"/>
      <c r="P16848" s="36"/>
      <c r="S16848" s="36"/>
      <c r="T16848" s="36"/>
      <c r="U16848" s="36"/>
      <c r="V16848" s="36"/>
    </row>
    <row r="16849" spans="11:22" x14ac:dyDescent="0.25">
      <c r="K16849" s="36"/>
      <c r="L16849" s="37"/>
      <c r="M16849" s="37"/>
      <c r="N16849" s="37"/>
      <c r="O16849" s="37"/>
      <c r="P16849" s="36"/>
      <c r="S16849" s="36"/>
      <c r="T16849" s="36"/>
      <c r="U16849" s="36"/>
      <c r="V16849" s="36"/>
    </row>
    <row r="16850" spans="11:22" x14ac:dyDescent="0.25">
      <c r="K16850" s="36"/>
      <c r="L16850" s="37"/>
      <c r="M16850" s="37"/>
      <c r="N16850" s="37"/>
      <c r="O16850" s="37"/>
      <c r="P16850" s="36"/>
      <c r="S16850" s="36"/>
      <c r="T16850" s="36"/>
      <c r="U16850" s="36"/>
      <c r="V16850" s="36"/>
    </row>
    <row r="16851" spans="11:22" x14ac:dyDescent="0.25">
      <c r="K16851" s="36"/>
      <c r="L16851" s="37"/>
      <c r="M16851" s="37"/>
      <c r="N16851" s="37"/>
      <c r="O16851" s="37"/>
      <c r="P16851" s="36"/>
      <c r="S16851" s="36"/>
      <c r="T16851" s="36"/>
      <c r="U16851" s="36"/>
      <c r="V16851" s="36"/>
    </row>
    <row r="16852" spans="11:22" x14ac:dyDescent="0.25">
      <c r="K16852" s="36"/>
      <c r="L16852" s="37"/>
      <c r="M16852" s="37"/>
      <c r="N16852" s="37"/>
      <c r="O16852" s="37"/>
      <c r="P16852" s="36"/>
      <c r="S16852" s="36"/>
      <c r="T16852" s="36"/>
      <c r="U16852" s="36"/>
      <c r="V16852" s="36"/>
    </row>
    <row r="16853" spans="11:22" x14ac:dyDescent="0.25">
      <c r="K16853" s="36"/>
      <c r="L16853" s="37"/>
      <c r="M16853" s="37"/>
      <c r="N16853" s="37"/>
      <c r="O16853" s="37"/>
      <c r="P16853" s="36"/>
      <c r="S16853" s="36"/>
      <c r="T16853" s="36"/>
      <c r="U16853" s="36"/>
      <c r="V16853" s="36"/>
    </row>
    <row r="16854" spans="11:22" x14ac:dyDescent="0.25">
      <c r="K16854" s="36"/>
      <c r="L16854" s="37"/>
      <c r="M16854" s="37"/>
      <c r="N16854" s="37"/>
      <c r="O16854" s="37"/>
      <c r="P16854" s="36"/>
      <c r="S16854" s="36"/>
      <c r="T16854" s="36"/>
      <c r="U16854" s="36"/>
      <c r="V16854" s="36"/>
    </row>
    <row r="16855" spans="11:22" x14ac:dyDescent="0.25">
      <c r="K16855" s="36"/>
      <c r="L16855" s="37"/>
      <c r="M16855" s="37"/>
      <c r="N16855" s="37"/>
      <c r="O16855" s="37"/>
      <c r="P16855" s="36"/>
      <c r="S16855" s="36"/>
      <c r="T16855" s="36"/>
      <c r="U16855" s="36"/>
      <c r="V16855" s="36"/>
    </row>
    <row r="16856" spans="11:22" x14ac:dyDescent="0.25">
      <c r="K16856" s="36"/>
      <c r="L16856" s="37"/>
      <c r="M16856" s="37"/>
      <c r="N16856" s="37"/>
      <c r="O16856" s="37"/>
      <c r="P16856" s="36"/>
      <c r="S16856" s="36"/>
      <c r="T16856" s="36"/>
      <c r="U16856" s="36"/>
      <c r="V16856" s="36"/>
    </row>
    <row r="16857" spans="11:22" x14ac:dyDescent="0.25">
      <c r="K16857" s="36"/>
      <c r="L16857" s="37"/>
      <c r="M16857" s="37"/>
      <c r="N16857" s="37"/>
      <c r="O16857" s="37"/>
      <c r="P16857" s="36"/>
      <c r="S16857" s="36"/>
      <c r="T16857" s="36"/>
      <c r="U16857" s="36"/>
      <c r="V16857" s="36"/>
    </row>
    <row r="16858" spans="11:22" x14ac:dyDescent="0.25">
      <c r="K16858" s="36"/>
      <c r="L16858" s="37"/>
      <c r="M16858" s="37"/>
      <c r="N16858" s="37"/>
      <c r="O16858" s="37"/>
      <c r="P16858" s="36"/>
      <c r="S16858" s="36"/>
      <c r="T16858" s="36"/>
      <c r="U16858" s="36"/>
      <c r="V16858" s="36"/>
    </row>
    <row r="16859" spans="11:22" x14ac:dyDescent="0.25">
      <c r="K16859" s="36"/>
      <c r="L16859" s="37"/>
      <c r="M16859" s="37"/>
      <c r="N16859" s="37"/>
      <c r="O16859" s="37"/>
      <c r="P16859" s="36"/>
      <c r="S16859" s="36"/>
      <c r="T16859" s="36"/>
      <c r="U16859" s="36"/>
      <c r="V16859" s="36"/>
    </row>
    <row r="16860" spans="11:22" x14ac:dyDescent="0.25">
      <c r="K16860" s="36"/>
      <c r="L16860" s="37"/>
      <c r="M16860" s="37"/>
      <c r="N16860" s="37"/>
      <c r="O16860" s="37"/>
      <c r="P16860" s="36"/>
      <c r="S16860" s="36"/>
      <c r="T16860" s="36"/>
      <c r="U16860" s="36"/>
      <c r="V16860" s="36"/>
    </row>
    <row r="16861" spans="11:22" x14ac:dyDescent="0.25">
      <c r="K16861" s="36"/>
      <c r="L16861" s="37"/>
      <c r="M16861" s="37"/>
      <c r="N16861" s="37"/>
      <c r="O16861" s="37"/>
      <c r="P16861" s="36"/>
      <c r="S16861" s="36"/>
      <c r="T16861" s="36"/>
      <c r="U16861" s="36"/>
      <c r="V16861" s="36"/>
    </row>
    <row r="16862" spans="11:22" x14ac:dyDescent="0.25">
      <c r="K16862" s="36"/>
      <c r="L16862" s="37"/>
      <c r="M16862" s="37"/>
      <c r="N16862" s="37"/>
      <c r="O16862" s="37"/>
      <c r="P16862" s="36"/>
      <c r="S16862" s="36"/>
      <c r="T16862" s="36"/>
      <c r="U16862" s="36"/>
      <c r="V16862" s="36"/>
    </row>
    <row r="16863" spans="11:22" x14ac:dyDescent="0.25">
      <c r="K16863" s="36"/>
      <c r="L16863" s="37"/>
      <c r="M16863" s="37"/>
      <c r="N16863" s="37"/>
      <c r="O16863" s="37"/>
      <c r="P16863" s="36"/>
      <c r="S16863" s="36"/>
      <c r="T16863" s="36"/>
      <c r="U16863" s="36"/>
      <c r="V16863" s="36"/>
    </row>
    <row r="16864" spans="11:22" x14ac:dyDescent="0.25">
      <c r="K16864" s="36"/>
      <c r="L16864" s="37"/>
      <c r="M16864" s="37"/>
      <c r="N16864" s="37"/>
      <c r="O16864" s="37"/>
      <c r="P16864" s="36"/>
      <c r="S16864" s="36"/>
      <c r="T16864" s="36"/>
      <c r="U16864" s="36"/>
      <c r="V16864" s="36"/>
    </row>
    <row r="16865" spans="11:22" x14ac:dyDescent="0.25">
      <c r="K16865" s="36"/>
      <c r="L16865" s="37"/>
      <c r="M16865" s="37"/>
      <c r="N16865" s="37"/>
      <c r="O16865" s="37"/>
      <c r="P16865" s="36"/>
      <c r="S16865" s="36"/>
      <c r="T16865" s="36"/>
      <c r="U16865" s="36"/>
      <c r="V16865" s="36"/>
    </row>
    <row r="16866" spans="11:22" x14ac:dyDescent="0.25">
      <c r="K16866" s="36"/>
      <c r="L16866" s="37"/>
      <c r="M16866" s="37"/>
      <c r="N16866" s="37"/>
      <c r="O16866" s="37"/>
      <c r="P16866" s="36"/>
      <c r="S16866" s="36"/>
      <c r="T16866" s="36"/>
      <c r="U16866" s="36"/>
      <c r="V16866" s="36"/>
    </row>
    <row r="16867" spans="11:22" x14ac:dyDescent="0.25">
      <c r="K16867" s="36"/>
      <c r="L16867" s="37"/>
      <c r="M16867" s="37"/>
      <c r="N16867" s="37"/>
      <c r="O16867" s="37"/>
      <c r="P16867" s="36"/>
      <c r="S16867" s="36"/>
      <c r="T16867" s="36"/>
      <c r="U16867" s="36"/>
      <c r="V16867" s="36"/>
    </row>
    <row r="16868" spans="11:22" x14ac:dyDescent="0.25">
      <c r="K16868" s="36"/>
      <c r="L16868" s="37"/>
      <c r="M16868" s="37"/>
      <c r="N16868" s="37"/>
      <c r="O16868" s="37"/>
      <c r="P16868" s="36"/>
      <c r="S16868" s="36"/>
      <c r="T16868" s="36"/>
      <c r="U16868" s="36"/>
      <c r="V16868" s="36"/>
    </row>
    <row r="16869" spans="11:22" x14ac:dyDescent="0.25">
      <c r="K16869" s="36"/>
      <c r="L16869" s="37"/>
      <c r="M16869" s="37"/>
      <c r="N16869" s="37"/>
      <c r="O16869" s="37"/>
      <c r="P16869" s="36"/>
      <c r="S16869" s="36"/>
      <c r="T16869" s="36"/>
      <c r="U16869" s="36"/>
      <c r="V16869" s="36"/>
    </row>
    <row r="16870" spans="11:22" x14ac:dyDescent="0.25">
      <c r="K16870" s="36"/>
      <c r="L16870" s="37"/>
      <c r="M16870" s="37"/>
      <c r="N16870" s="37"/>
      <c r="O16870" s="37"/>
      <c r="P16870" s="36"/>
      <c r="S16870" s="36"/>
      <c r="T16870" s="36"/>
      <c r="U16870" s="36"/>
      <c r="V16870" s="36"/>
    </row>
    <row r="16871" spans="11:22" x14ac:dyDescent="0.25">
      <c r="K16871" s="36"/>
      <c r="L16871" s="37"/>
      <c r="M16871" s="37"/>
      <c r="N16871" s="37"/>
      <c r="O16871" s="37"/>
      <c r="P16871" s="36"/>
      <c r="S16871" s="36"/>
      <c r="T16871" s="36"/>
      <c r="U16871" s="36"/>
      <c r="V16871" s="36"/>
    </row>
    <row r="16872" spans="11:22" x14ac:dyDescent="0.25">
      <c r="K16872" s="36"/>
      <c r="L16872" s="37"/>
      <c r="M16872" s="37"/>
      <c r="N16872" s="37"/>
      <c r="O16872" s="37"/>
      <c r="P16872" s="36"/>
      <c r="S16872" s="36"/>
      <c r="T16872" s="36"/>
      <c r="U16872" s="36"/>
      <c r="V16872" s="36"/>
    </row>
    <row r="16873" spans="11:22" x14ac:dyDescent="0.25">
      <c r="K16873" s="36"/>
      <c r="L16873" s="37"/>
      <c r="M16873" s="37"/>
      <c r="N16873" s="37"/>
      <c r="O16873" s="37"/>
      <c r="P16873" s="36"/>
      <c r="S16873" s="36"/>
      <c r="T16873" s="36"/>
      <c r="U16873" s="36"/>
      <c r="V16873" s="36"/>
    </row>
    <row r="16874" spans="11:22" x14ac:dyDescent="0.25">
      <c r="K16874" s="36"/>
      <c r="L16874" s="37"/>
      <c r="M16874" s="37"/>
      <c r="N16874" s="37"/>
      <c r="O16874" s="37"/>
      <c r="P16874" s="36"/>
      <c r="S16874" s="36"/>
      <c r="T16874" s="36"/>
      <c r="U16874" s="36"/>
      <c r="V16874" s="36"/>
    </row>
    <row r="16875" spans="11:22" x14ac:dyDescent="0.25">
      <c r="K16875" s="36"/>
      <c r="L16875" s="37"/>
      <c r="M16875" s="37"/>
      <c r="N16875" s="37"/>
      <c r="O16875" s="37"/>
      <c r="P16875" s="36"/>
      <c r="S16875" s="36"/>
      <c r="T16875" s="36"/>
      <c r="U16875" s="36"/>
      <c r="V16875" s="36"/>
    </row>
    <row r="16876" spans="11:22" x14ac:dyDescent="0.25">
      <c r="K16876" s="36"/>
      <c r="L16876" s="37"/>
      <c r="M16876" s="37"/>
      <c r="N16876" s="37"/>
      <c r="O16876" s="37"/>
      <c r="P16876" s="36"/>
      <c r="S16876" s="36"/>
      <c r="T16876" s="36"/>
      <c r="U16876" s="36"/>
      <c r="V16876" s="36"/>
    </row>
    <row r="16877" spans="11:22" x14ac:dyDescent="0.25">
      <c r="K16877" s="36"/>
      <c r="L16877" s="37"/>
      <c r="M16877" s="37"/>
      <c r="N16877" s="37"/>
      <c r="O16877" s="37"/>
      <c r="P16877" s="36"/>
      <c r="S16877" s="36"/>
      <c r="T16877" s="36"/>
      <c r="U16877" s="36"/>
      <c r="V16877" s="36"/>
    </row>
    <row r="16878" spans="11:22" x14ac:dyDescent="0.25">
      <c r="K16878" s="36"/>
      <c r="L16878" s="37"/>
      <c r="M16878" s="37"/>
      <c r="N16878" s="37"/>
      <c r="O16878" s="37"/>
      <c r="P16878" s="36"/>
      <c r="S16878" s="36"/>
      <c r="T16878" s="36"/>
      <c r="U16878" s="36"/>
      <c r="V16878" s="36"/>
    </row>
    <row r="16879" spans="11:22" x14ac:dyDescent="0.25">
      <c r="K16879" s="36"/>
      <c r="L16879" s="37"/>
      <c r="M16879" s="37"/>
      <c r="N16879" s="37"/>
      <c r="O16879" s="37"/>
      <c r="P16879" s="36"/>
      <c r="S16879" s="36"/>
      <c r="T16879" s="36"/>
      <c r="U16879" s="36"/>
      <c r="V16879" s="36"/>
    </row>
    <row r="16880" spans="11:22" x14ac:dyDescent="0.25">
      <c r="K16880" s="36"/>
      <c r="L16880" s="37"/>
      <c r="M16880" s="37"/>
      <c r="N16880" s="37"/>
      <c r="O16880" s="37"/>
      <c r="P16880" s="36"/>
      <c r="S16880" s="36"/>
      <c r="T16880" s="36"/>
      <c r="U16880" s="36"/>
      <c r="V16880" s="36"/>
    </row>
    <row r="16881" spans="11:22" x14ac:dyDescent="0.25">
      <c r="K16881" s="36"/>
      <c r="L16881" s="37"/>
      <c r="M16881" s="37"/>
      <c r="N16881" s="37"/>
      <c r="O16881" s="37"/>
      <c r="P16881" s="36"/>
      <c r="S16881" s="36"/>
      <c r="T16881" s="36"/>
      <c r="U16881" s="36"/>
      <c r="V16881" s="36"/>
    </row>
    <row r="16882" spans="11:22" x14ac:dyDescent="0.25">
      <c r="K16882" s="36"/>
      <c r="L16882" s="37"/>
      <c r="M16882" s="37"/>
      <c r="N16882" s="37"/>
      <c r="O16882" s="37"/>
      <c r="P16882" s="36"/>
      <c r="S16882" s="36"/>
      <c r="T16882" s="36"/>
      <c r="U16882" s="36"/>
      <c r="V16882" s="36"/>
    </row>
    <row r="16883" spans="11:22" x14ac:dyDescent="0.25">
      <c r="K16883" s="36"/>
      <c r="L16883" s="37"/>
      <c r="M16883" s="37"/>
      <c r="N16883" s="37"/>
      <c r="O16883" s="37"/>
      <c r="P16883" s="36"/>
      <c r="S16883" s="36"/>
      <c r="T16883" s="36"/>
      <c r="U16883" s="36"/>
      <c r="V16883" s="36"/>
    </row>
    <row r="16884" spans="11:22" x14ac:dyDescent="0.25">
      <c r="K16884" s="36"/>
      <c r="L16884" s="37"/>
      <c r="M16884" s="37"/>
      <c r="N16884" s="37"/>
      <c r="O16884" s="37"/>
      <c r="P16884" s="36"/>
      <c r="S16884" s="36"/>
      <c r="T16884" s="36"/>
      <c r="U16884" s="36"/>
      <c r="V16884" s="36"/>
    </row>
    <row r="16885" spans="11:22" x14ac:dyDescent="0.25">
      <c r="K16885" s="36"/>
      <c r="L16885" s="37"/>
      <c r="M16885" s="37"/>
      <c r="N16885" s="37"/>
      <c r="O16885" s="37"/>
      <c r="P16885" s="36"/>
      <c r="S16885" s="36"/>
      <c r="T16885" s="36"/>
      <c r="U16885" s="36"/>
      <c r="V16885" s="36"/>
    </row>
    <row r="16886" spans="11:22" x14ac:dyDescent="0.25">
      <c r="K16886" s="36"/>
      <c r="L16886" s="37"/>
      <c r="M16886" s="37"/>
      <c r="N16886" s="37"/>
      <c r="O16886" s="37"/>
      <c r="P16886" s="36"/>
      <c r="S16886" s="36"/>
      <c r="T16886" s="36"/>
      <c r="U16886" s="36"/>
      <c r="V16886" s="36"/>
    </row>
    <row r="16887" spans="11:22" x14ac:dyDescent="0.25">
      <c r="K16887" s="36"/>
      <c r="L16887" s="37"/>
      <c r="M16887" s="37"/>
      <c r="N16887" s="37"/>
      <c r="O16887" s="37"/>
      <c r="P16887" s="36"/>
      <c r="S16887" s="36"/>
      <c r="T16887" s="36"/>
      <c r="U16887" s="36"/>
      <c r="V16887" s="36"/>
    </row>
    <row r="16888" spans="11:22" x14ac:dyDescent="0.25">
      <c r="K16888" s="36"/>
      <c r="L16888" s="37"/>
      <c r="M16888" s="37"/>
      <c r="N16888" s="37"/>
      <c r="O16888" s="37"/>
      <c r="P16888" s="36"/>
      <c r="S16888" s="36"/>
      <c r="T16888" s="36"/>
      <c r="U16888" s="36"/>
      <c r="V16888" s="36"/>
    </row>
    <row r="16889" spans="11:22" x14ac:dyDescent="0.25">
      <c r="K16889" s="36"/>
      <c r="L16889" s="37"/>
      <c r="M16889" s="37"/>
      <c r="N16889" s="37"/>
      <c r="O16889" s="37"/>
      <c r="P16889" s="36"/>
      <c r="S16889" s="36"/>
      <c r="T16889" s="36"/>
      <c r="U16889" s="36"/>
      <c r="V16889" s="36"/>
    </row>
    <row r="16890" spans="11:22" x14ac:dyDescent="0.25">
      <c r="K16890" s="36"/>
      <c r="L16890" s="37"/>
      <c r="M16890" s="37"/>
      <c r="N16890" s="37"/>
      <c r="O16890" s="37"/>
      <c r="P16890" s="36"/>
      <c r="S16890" s="36"/>
      <c r="T16890" s="36"/>
      <c r="U16890" s="36"/>
      <c r="V16890" s="36"/>
    </row>
    <row r="16891" spans="11:22" x14ac:dyDescent="0.25">
      <c r="K16891" s="36"/>
      <c r="L16891" s="37"/>
      <c r="M16891" s="37"/>
      <c r="N16891" s="37"/>
      <c r="O16891" s="37"/>
      <c r="P16891" s="36"/>
      <c r="S16891" s="36"/>
      <c r="T16891" s="36"/>
      <c r="U16891" s="36"/>
      <c r="V16891" s="36"/>
    </row>
    <row r="16892" spans="11:22" x14ac:dyDescent="0.25">
      <c r="K16892" s="36"/>
      <c r="L16892" s="37"/>
      <c r="M16892" s="37"/>
      <c r="N16892" s="37"/>
      <c r="O16892" s="37"/>
      <c r="P16892" s="36"/>
      <c r="S16892" s="36"/>
      <c r="T16892" s="36"/>
      <c r="U16892" s="36"/>
      <c r="V16892" s="36"/>
    </row>
    <row r="16893" spans="11:22" x14ac:dyDescent="0.25">
      <c r="K16893" s="36"/>
      <c r="L16893" s="37"/>
      <c r="M16893" s="37"/>
      <c r="N16893" s="37"/>
      <c r="O16893" s="37"/>
      <c r="P16893" s="36"/>
      <c r="S16893" s="36"/>
      <c r="T16893" s="36"/>
      <c r="U16893" s="36"/>
      <c r="V16893" s="36"/>
    </row>
    <row r="16894" spans="11:22" x14ac:dyDescent="0.25">
      <c r="K16894" s="36"/>
      <c r="L16894" s="37"/>
      <c r="M16894" s="37"/>
      <c r="N16894" s="37"/>
      <c r="O16894" s="37"/>
      <c r="P16894" s="36"/>
      <c r="S16894" s="36"/>
      <c r="T16894" s="36"/>
      <c r="U16894" s="36"/>
      <c r="V16894" s="36"/>
    </row>
    <row r="16895" spans="11:22" x14ac:dyDescent="0.25">
      <c r="K16895" s="36"/>
      <c r="L16895" s="37"/>
      <c r="M16895" s="37"/>
      <c r="N16895" s="37"/>
      <c r="O16895" s="37"/>
      <c r="P16895" s="36"/>
      <c r="S16895" s="36"/>
      <c r="T16895" s="36"/>
      <c r="U16895" s="36"/>
      <c r="V16895" s="36"/>
    </row>
    <row r="16896" spans="11:22" x14ac:dyDescent="0.25">
      <c r="K16896" s="36"/>
      <c r="L16896" s="37"/>
      <c r="M16896" s="37"/>
      <c r="N16896" s="37"/>
      <c r="O16896" s="37"/>
      <c r="P16896" s="36"/>
      <c r="S16896" s="36"/>
      <c r="T16896" s="36"/>
      <c r="U16896" s="36"/>
      <c r="V16896" s="36"/>
    </row>
    <row r="16897" spans="11:22" x14ac:dyDescent="0.25">
      <c r="K16897" s="36"/>
      <c r="L16897" s="37"/>
      <c r="M16897" s="37"/>
      <c r="N16897" s="37"/>
      <c r="O16897" s="37"/>
      <c r="P16897" s="36"/>
      <c r="S16897" s="36"/>
      <c r="T16897" s="36"/>
      <c r="U16897" s="36"/>
      <c r="V16897" s="36"/>
    </row>
    <row r="16898" spans="11:22" x14ac:dyDescent="0.25">
      <c r="K16898" s="36"/>
      <c r="L16898" s="37"/>
      <c r="M16898" s="37"/>
      <c r="N16898" s="37"/>
      <c r="O16898" s="37"/>
      <c r="P16898" s="36"/>
      <c r="S16898" s="36"/>
      <c r="T16898" s="36"/>
      <c r="U16898" s="36"/>
      <c r="V16898" s="36"/>
    </row>
    <row r="16899" spans="11:22" x14ac:dyDescent="0.25">
      <c r="K16899" s="36"/>
      <c r="L16899" s="37"/>
      <c r="M16899" s="37"/>
      <c r="N16899" s="37"/>
      <c r="O16899" s="37"/>
      <c r="P16899" s="36"/>
      <c r="S16899" s="36"/>
      <c r="T16899" s="36"/>
      <c r="U16899" s="36"/>
      <c r="V16899" s="36"/>
    </row>
    <row r="16900" spans="11:22" x14ac:dyDescent="0.25">
      <c r="K16900" s="36"/>
      <c r="L16900" s="37"/>
      <c r="M16900" s="37"/>
      <c r="N16900" s="37"/>
      <c r="O16900" s="37"/>
      <c r="P16900" s="36"/>
      <c r="S16900" s="36"/>
      <c r="T16900" s="36"/>
      <c r="U16900" s="36"/>
      <c r="V16900" s="36"/>
    </row>
    <row r="16901" spans="11:22" x14ac:dyDescent="0.25">
      <c r="K16901" s="36"/>
      <c r="L16901" s="37"/>
      <c r="M16901" s="37"/>
      <c r="N16901" s="37"/>
      <c r="O16901" s="37"/>
      <c r="P16901" s="36"/>
      <c r="S16901" s="36"/>
      <c r="T16901" s="36"/>
      <c r="U16901" s="36"/>
      <c r="V16901" s="36"/>
    </row>
    <row r="16902" spans="11:22" x14ac:dyDescent="0.25">
      <c r="K16902" s="36"/>
      <c r="L16902" s="37"/>
      <c r="M16902" s="37"/>
      <c r="N16902" s="37"/>
      <c r="O16902" s="37"/>
      <c r="P16902" s="36"/>
      <c r="S16902" s="36"/>
      <c r="T16902" s="36"/>
      <c r="U16902" s="36"/>
      <c r="V16902" s="36"/>
    </row>
    <row r="16903" spans="11:22" x14ac:dyDescent="0.25">
      <c r="K16903" s="36"/>
      <c r="L16903" s="37"/>
      <c r="M16903" s="37"/>
      <c r="N16903" s="37"/>
      <c r="O16903" s="37"/>
      <c r="P16903" s="36"/>
      <c r="S16903" s="36"/>
      <c r="T16903" s="36"/>
      <c r="U16903" s="36"/>
      <c r="V16903" s="36"/>
    </row>
    <row r="16904" spans="11:22" x14ac:dyDescent="0.25">
      <c r="K16904" s="36"/>
      <c r="L16904" s="37"/>
      <c r="M16904" s="37"/>
      <c r="N16904" s="37"/>
      <c r="O16904" s="37"/>
      <c r="P16904" s="36"/>
      <c r="S16904" s="36"/>
      <c r="T16904" s="36"/>
      <c r="U16904" s="36"/>
      <c r="V16904" s="36"/>
    </row>
    <row r="16905" spans="11:22" x14ac:dyDescent="0.25">
      <c r="K16905" s="36"/>
      <c r="L16905" s="37"/>
      <c r="M16905" s="37"/>
      <c r="N16905" s="37"/>
      <c r="O16905" s="37"/>
      <c r="P16905" s="36"/>
      <c r="S16905" s="36"/>
      <c r="T16905" s="36"/>
      <c r="U16905" s="36"/>
      <c r="V16905" s="36"/>
    </row>
    <row r="16906" spans="11:22" x14ac:dyDescent="0.25">
      <c r="K16906" s="36"/>
      <c r="L16906" s="37"/>
      <c r="M16906" s="37"/>
      <c r="N16906" s="37"/>
      <c r="O16906" s="37"/>
      <c r="P16906" s="36"/>
      <c r="S16906" s="36"/>
      <c r="T16906" s="36"/>
      <c r="U16906" s="36"/>
      <c r="V16906" s="36"/>
    </row>
    <row r="16907" spans="11:22" x14ac:dyDescent="0.25">
      <c r="K16907" s="36"/>
      <c r="L16907" s="37"/>
      <c r="M16907" s="37"/>
      <c r="N16907" s="37"/>
      <c r="O16907" s="37"/>
      <c r="P16907" s="36"/>
      <c r="S16907" s="36"/>
      <c r="T16907" s="36"/>
      <c r="U16907" s="36"/>
      <c r="V16907" s="36"/>
    </row>
    <row r="16908" spans="11:22" x14ac:dyDescent="0.25">
      <c r="K16908" s="36"/>
      <c r="L16908" s="37"/>
      <c r="M16908" s="37"/>
      <c r="N16908" s="37"/>
      <c r="O16908" s="37"/>
      <c r="P16908" s="36"/>
      <c r="S16908" s="36"/>
      <c r="T16908" s="36"/>
      <c r="U16908" s="36"/>
      <c r="V16908" s="36"/>
    </row>
    <row r="16909" spans="11:22" x14ac:dyDescent="0.25">
      <c r="K16909" s="36"/>
      <c r="L16909" s="37"/>
      <c r="M16909" s="37"/>
      <c r="N16909" s="37"/>
      <c r="O16909" s="37"/>
      <c r="P16909" s="36"/>
      <c r="S16909" s="36"/>
      <c r="T16909" s="36"/>
      <c r="U16909" s="36"/>
      <c r="V16909" s="36"/>
    </row>
    <row r="16910" spans="11:22" x14ac:dyDescent="0.25">
      <c r="K16910" s="36"/>
      <c r="L16910" s="37"/>
      <c r="M16910" s="37"/>
      <c r="N16910" s="37"/>
      <c r="O16910" s="37"/>
      <c r="P16910" s="36"/>
      <c r="S16910" s="36"/>
      <c r="T16910" s="36"/>
      <c r="U16910" s="36"/>
      <c r="V16910" s="36"/>
    </row>
    <row r="16911" spans="11:22" x14ac:dyDescent="0.25">
      <c r="K16911" s="36"/>
      <c r="L16911" s="37"/>
      <c r="M16911" s="37"/>
      <c r="N16911" s="37"/>
      <c r="O16911" s="37"/>
      <c r="P16911" s="36"/>
      <c r="S16911" s="36"/>
      <c r="T16911" s="36"/>
      <c r="U16911" s="36"/>
      <c r="V16911" s="36"/>
    </row>
    <row r="16912" spans="11:22" x14ac:dyDescent="0.25">
      <c r="K16912" s="36"/>
      <c r="L16912" s="37"/>
      <c r="M16912" s="37"/>
      <c r="N16912" s="37"/>
      <c r="O16912" s="37"/>
      <c r="P16912" s="36"/>
      <c r="S16912" s="36"/>
      <c r="T16912" s="36"/>
      <c r="U16912" s="36"/>
      <c r="V16912" s="36"/>
    </row>
    <row r="16913" spans="11:22" x14ac:dyDescent="0.25">
      <c r="K16913" s="36"/>
      <c r="L16913" s="37"/>
      <c r="M16913" s="37"/>
      <c r="N16913" s="37"/>
      <c r="O16913" s="37"/>
      <c r="P16913" s="36"/>
      <c r="S16913" s="36"/>
      <c r="T16913" s="36"/>
      <c r="U16913" s="36"/>
      <c r="V16913" s="36"/>
    </row>
    <row r="16914" spans="11:22" x14ac:dyDescent="0.25">
      <c r="K16914" s="36"/>
      <c r="L16914" s="37"/>
      <c r="M16914" s="37"/>
      <c r="N16914" s="37"/>
      <c r="O16914" s="37"/>
      <c r="P16914" s="36"/>
      <c r="S16914" s="36"/>
      <c r="T16914" s="36"/>
      <c r="U16914" s="36"/>
      <c r="V16914" s="36"/>
    </row>
    <row r="16915" spans="11:22" x14ac:dyDescent="0.25">
      <c r="K16915" s="36"/>
      <c r="L16915" s="37"/>
      <c r="M16915" s="37"/>
      <c r="N16915" s="37"/>
      <c r="O16915" s="37"/>
      <c r="P16915" s="36"/>
      <c r="S16915" s="36"/>
      <c r="T16915" s="36"/>
      <c r="U16915" s="36"/>
      <c r="V16915" s="36"/>
    </row>
    <row r="16916" spans="11:22" x14ac:dyDescent="0.25">
      <c r="K16916" s="36"/>
      <c r="L16916" s="37"/>
      <c r="M16916" s="37"/>
      <c r="N16916" s="37"/>
      <c r="O16916" s="37"/>
      <c r="P16916" s="36"/>
      <c r="S16916" s="36"/>
      <c r="T16916" s="36"/>
      <c r="U16916" s="36"/>
      <c r="V16916" s="36"/>
    </row>
    <row r="16917" spans="11:22" x14ac:dyDescent="0.25">
      <c r="K16917" s="36"/>
      <c r="L16917" s="37"/>
      <c r="M16917" s="37"/>
      <c r="N16917" s="37"/>
      <c r="O16917" s="37"/>
      <c r="P16917" s="36"/>
      <c r="S16917" s="36"/>
      <c r="T16917" s="36"/>
      <c r="U16917" s="36"/>
      <c r="V16917" s="36"/>
    </row>
    <row r="16918" spans="11:22" x14ac:dyDescent="0.25">
      <c r="K16918" s="36"/>
      <c r="L16918" s="37"/>
      <c r="M16918" s="37"/>
      <c r="N16918" s="37"/>
      <c r="O16918" s="37"/>
      <c r="P16918" s="36"/>
      <c r="S16918" s="36"/>
      <c r="T16918" s="36"/>
      <c r="U16918" s="36"/>
      <c r="V16918" s="36"/>
    </row>
    <row r="16919" spans="11:22" x14ac:dyDescent="0.25">
      <c r="K16919" s="36"/>
      <c r="L16919" s="37"/>
      <c r="M16919" s="37"/>
      <c r="N16919" s="37"/>
      <c r="O16919" s="37"/>
      <c r="P16919" s="36"/>
      <c r="S16919" s="36"/>
      <c r="T16919" s="36"/>
      <c r="U16919" s="36"/>
      <c r="V16919" s="36"/>
    </row>
    <row r="16920" spans="11:22" x14ac:dyDescent="0.25">
      <c r="K16920" s="36"/>
      <c r="L16920" s="37"/>
      <c r="M16920" s="37"/>
      <c r="N16920" s="37"/>
      <c r="O16920" s="37"/>
      <c r="P16920" s="36"/>
      <c r="S16920" s="36"/>
      <c r="T16920" s="36"/>
      <c r="U16920" s="36"/>
      <c r="V16920" s="36"/>
    </row>
    <row r="16921" spans="11:22" x14ac:dyDescent="0.25">
      <c r="K16921" s="36"/>
      <c r="L16921" s="37"/>
      <c r="M16921" s="37"/>
      <c r="N16921" s="37"/>
      <c r="O16921" s="37"/>
      <c r="P16921" s="36"/>
      <c r="S16921" s="36"/>
      <c r="T16921" s="36"/>
      <c r="U16921" s="36"/>
      <c r="V16921" s="36"/>
    </row>
    <row r="16922" spans="11:22" x14ac:dyDescent="0.25">
      <c r="K16922" s="36"/>
      <c r="L16922" s="37"/>
      <c r="M16922" s="37"/>
      <c r="N16922" s="37"/>
      <c r="O16922" s="37"/>
      <c r="P16922" s="36"/>
      <c r="S16922" s="36"/>
      <c r="T16922" s="36"/>
      <c r="U16922" s="36"/>
      <c r="V16922" s="36"/>
    </row>
    <row r="16923" spans="11:22" x14ac:dyDescent="0.25">
      <c r="K16923" s="36"/>
      <c r="L16923" s="37"/>
      <c r="M16923" s="37"/>
      <c r="N16923" s="37"/>
      <c r="O16923" s="37"/>
      <c r="P16923" s="36"/>
      <c r="S16923" s="36"/>
      <c r="T16923" s="36"/>
      <c r="U16923" s="36"/>
      <c r="V16923" s="36"/>
    </row>
    <row r="16924" spans="11:22" x14ac:dyDescent="0.25">
      <c r="K16924" s="36"/>
      <c r="L16924" s="37"/>
      <c r="M16924" s="37"/>
      <c r="N16924" s="37"/>
      <c r="O16924" s="37"/>
      <c r="P16924" s="36"/>
      <c r="S16924" s="36"/>
      <c r="T16924" s="36"/>
      <c r="U16924" s="36"/>
      <c r="V16924" s="36"/>
    </row>
    <row r="16925" spans="11:22" x14ac:dyDescent="0.25">
      <c r="K16925" s="36"/>
      <c r="L16925" s="37"/>
      <c r="M16925" s="37"/>
      <c r="N16925" s="37"/>
      <c r="O16925" s="37"/>
      <c r="P16925" s="36"/>
      <c r="S16925" s="36"/>
      <c r="T16925" s="36"/>
      <c r="U16925" s="36"/>
      <c r="V16925" s="36"/>
    </row>
    <row r="16926" spans="11:22" x14ac:dyDescent="0.25">
      <c r="K16926" s="36"/>
      <c r="L16926" s="37"/>
      <c r="M16926" s="37"/>
      <c r="N16926" s="37"/>
      <c r="O16926" s="37"/>
      <c r="P16926" s="36"/>
      <c r="S16926" s="36"/>
      <c r="T16926" s="36"/>
      <c r="U16926" s="36"/>
      <c r="V16926" s="36"/>
    </row>
    <row r="16927" spans="11:22" x14ac:dyDescent="0.25">
      <c r="K16927" s="36"/>
      <c r="L16927" s="37"/>
      <c r="M16927" s="37"/>
      <c r="N16927" s="37"/>
      <c r="O16927" s="37"/>
      <c r="P16927" s="36"/>
      <c r="S16927" s="36"/>
      <c r="T16927" s="36"/>
      <c r="U16927" s="36"/>
      <c r="V16927" s="36"/>
    </row>
    <row r="16928" spans="11:22" x14ac:dyDescent="0.25">
      <c r="K16928" s="36"/>
      <c r="L16928" s="37"/>
      <c r="M16928" s="37"/>
      <c r="N16928" s="37"/>
      <c r="O16928" s="37"/>
      <c r="P16928" s="36"/>
      <c r="S16928" s="36"/>
      <c r="T16928" s="36"/>
      <c r="U16928" s="36"/>
      <c r="V16928" s="36"/>
    </row>
    <row r="16929" spans="11:22" x14ac:dyDescent="0.25">
      <c r="K16929" s="36"/>
      <c r="L16929" s="37"/>
      <c r="M16929" s="37"/>
      <c r="N16929" s="37"/>
      <c r="O16929" s="37"/>
      <c r="P16929" s="36"/>
      <c r="S16929" s="36"/>
      <c r="T16929" s="36"/>
      <c r="U16929" s="36"/>
      <c r="V16929" s="36"/>
    </row>
    <row r="16930" spans="11:22" x14ac:dyDescent="0.25">
      <c r="K16930" s="36"/>
      <c r="L16930" s="37"/>
      <c r="M16930" s="37"/>
      <c r="N16930" s="37"/>
      <c r="O16930" s="37"/>
      <c r="P16930" s="36"/>
      <c r="S16930" s="36"/>
      <c r="T16930" s="36"/>
      <c r="U16930" s="36"/>
      <c r="V16930" s="36"/>
    </row>
    <row r="16931" spans="11:22" x14ac:dyDescent="0.25">
      <c r="K16931" s="36"/>
      <c r="L16931" s="37"/>
      <c r="M16931" s="37"/>
      <c r="N16931" s="37"/>
      <c r="O16931" s="37"/>
      <c r="P16931" s="36"/>
      <c r="S16931" s="36"/>
      <c r="T16931" s="36"/>
      <c r="U16931" s="36"/>
      <c r="V16931" s="36"/>
    </row>
    <row r="16932" spans="11:22" x14ac:dyDescent="0.25">
      <c r="K16932" s="36"/>
      <c r="L16932" s="37"/>
      <c r="M16932" s="37"/>
      <c r="N16932" s="37"/>
      <c r="O16932" s="37"/>
      <c r="P16932" s="36"/>
      <c r="S16932" s="36"/>
      <c r="T16932" s="36"/>
      <c r="U16932" s="36"/>
      <c r="V16932" s="36"/>
    </row>
    <row r="16933" spans="11:22" x14ac:dyDescent="0.25">
      <c r="K16933" s="36"/>
      <c r="L16933" s="37"/>
      <c r="M16933" s="37"/>
      <c r="N16933" s="37"/>
      <c r="O16933" s="37"/>
      <c r="P16933" s="36"/>
      <c r="S16933" s="36"/>
      <c r="T16933" s="36"/>
      <c r="U16933" s="36"/>
      <c r="V16933" s="36"/>
    </row>
    <row r="16934" spans="11:22" x14ac:dyDescent="0.25">
      <c r="K16934" s="36"/>
      <c r="L16934" s="37"/>
      <c r="M16934" s="37"/>
      <c r="N16934" s="37"/>
      <c r="O16934" s="37"/>
      <c r="P16934" s="36"/>
      <c r="S16934" s="36"/>
      <c r="T16934" s="36"/>
      <c r="U16934" s="36"/>
      <c r="V16934" s="36"/>
    </row>
    <row r="16935" spans="11:22" x14ac:dyDescent="0.25">
      <c r="K16935" s="36"/>
      <c r="L16935" s="37"/>
      <c r="M16935" s="37"/>
      <c r="N16935" s="37"/>
      <c r="O16935" s="37"/>
      <c r="P16935" s="36"/>
      <c r="S16935" s="36"/>
      <c r="T16935" s="36"/>
      <c r="U16935" s="36"/>
      <c r="V16935" s="36"/>
    </row>
    <row r="16936" spans="11:22" x14ac:dyDescent="0.25">
      <c r="K16936" s="36"/>
      <c r="L16936" s="37"/>
      <c r="M16936" s="37"/>
      <c r="N16936" s="37"/>
      <c r="O16936" s="37"/>
      <c r="P16936" s="36"/>
      <c r="S16936" s="36"/>
      <c r="T16936" s="36"/>
      <c r="U16936" s="36"/>
      <c r="V16936" s="36"/>
    </row>
    <row r="16937" spans="11:22" x14ac:dyDescent="0.25">
      <c r="K16937" s="36"/>
      <c r="L16937" s="37"/>
      <c r="M16937" s="37"/>
      <c r="N16937" s="37"/>
      <c r="O16937" s="37"/>
      <c r="P16937" s="36"/>
      <c r="S16937" s="36"/>
      <c r="T16937" s="36"/>
      <c r="U16937" s="36"/>
      <c r="V16937" s="36"/>
    </row>
    <row r="16938" spans="11:22" x14ac:dyDescent="0.25">
      <c r="K16938" s="36"/>
      <c r="L16938" s="37"/>
      <c r="M16938" s="37"/>
      <c r="N16938" s="37"/>
      <c r="O16938" s="37"/>
      <c r="P16938" s="36"/>
      <c r="S16938" s="36"/>
      <c r="T16938" s="36"/>
      <c r="U16938" s="36"/>
      <c r="V16938" s="36"/>
    </row>
    <row r="16939" spans="11:22" x14ac:dyDescent="0.25">
      <c r="K16939" s="36"/>
      <c r="L16939" s="37"/>
      <c r="M16939" s="37"/>
      <c r="N16939" s="37"/>
      <c r="O16939" s="37"/>
      <c r="P16939" s="36"/>
      <c r="S16939" s="36"/>
      <c r="T16939" s="36"/>
      <c r="U16939" s="36"/>
      <c r="V16939" s="36"/>
    </row>
    <row r="16940" spans="11:22" x14ac:dyDescent="0.25">
      <c r="K16940" s="36"/>
      <c r="L16940" s="37"/>
      <c r="M16940" s="37"/>
      <c r="N16940" s="37"/>
      <c r="O16940" s="37"/>
      <c r="P16940" s="36"/>
      <c r="S16940" s="36"/>
      <c r="T16940" s="36"/>
      <c r="U16940" s="36"/>
      <c r="V16940" s="36"/>
    </row>
    <row r="16941" spans="11:22" x14ac:dyDescent="0.25">
      <c r="K16941" s="36"/>
      <c r="L16941" s="37"/>
      <c r="M16941" s="37"/>
      <c r="N16941" s="37"/>
      <c r="O16941" s="37"/>
      <c r="P16941" s="36"/>
      <c r="S16941" s="36"/>
      <c r="T16941" s="36"/>
      <c r="U16941" s="36"/>
      <c r="V16941" s="36"/>
    </row>
    <row r="16942" spans="11:22" x14ac:dyDescent="0.25">
      <c r="K16942" s="36"/>
      <c r="L16942" s="37"/>
      <c r="M16942" s="37"/>
      <c r="N16942" s="37"/>
      <c r="O16942" s="37"/>
      <c r="P16942" s="36"/>
      <c r="S16942" s="36"/>
      <c r="T16942" s="36"/>
      <c r="U16942" s="36"/>
      <c r="V16942" s="36"/>
    </row>
    <row r="16943" spans="11:22" x14ac:dyDescent="0.25">
      <c r="K16943" s="36"/>
      <c r="L16943" s="37"/>
      <c r="M16943" s="37"/>
      <c r="N16943" s="37"/>
      <c r="O16943" s="37"/>
      <c r="P16943" s="36"/>
      <c r="S16943" s="36"/>
      <c r="T16943" s="36"/>
      <c r="U16943" s="36"/>
      <c r="V16943" s="36"/>
    </row>
    <row r="16944" spans="11:22" x14ac:dyDescent="0.25">
      <c r="K16944" s="36"/>
      <c r="L16944" s="37"/>
      <c r="M16944" s="37"/>
      <c r="N16944" s="37"/>
      <c r="O16944" s="37"/>
      <c r="P16944" s="36"/>
      <c r="S16944" s="36"/>
      <c r="T16944" s="36"/>
      <c r="U16944" s="36"/>
      <c r="V16944" s="36"/>
    </row>
    <row r="16945" spans="11:22" x14ac:dyDescent="0.25">
      <c r="K16945" s="36"/>
      <c r="L16945" s="37"/>
      <c r="M16945" s="37"/>
      <c r="N16945" s="37"/>
      <c r="O16945" s="37"/>
      <c r="P16945" s="36"/>
      <c r="S16945" s="36"/>
      <c r="T16945" s="36"/>
      <c r="U16945" s="36"/>
      <c r="V16945" s="36"/>
    </row>
    <row r="16946" spans="11:22" x14ac:dyDescent="0.25">
      <c r="K16946" s="36"/>
      <c r="L16946" s="37"/>
      <c r="M16946" s="37"/>
      <c r="N16946" s="37"/>
      <c r="O16946" s="37"/>
      <c r="P16946" s="36"/>
      <c r="S16946" s="36"/>
      <c r="T16946" s="36"/>
      <c r="U16946" s="36"/>
      <c r="V16946" s="36"/>
    </row>
    <row r="16947" spans="11:22" x14ac:dyDescent="0.25">
      <c r="K16947" s="36"/>
      <c r="L16947" s="37"/>
      <c r="M16947" s="37"/>
      <c r="N16947" s="37"/>
      <c r="O16947" s="37"/>
      <c r="P16947" s="36"/>
      <c r="S16947" s="36"/>
      <c r="T16947" s="36"/>
      <c r="U16947" s="36"/>
      <c r="V16947" s="36"/>
    </row>
    <row r="16948" spans="11:22" x14ac:dyDescent="0.25">
      <c r="K16948" s="36"/>
      <c r="L16948" s="37"/>
      <c r="M16948" s="37"/>
      <c r="N16948" s="37"/>
      <c r="O16948" s="37"/>
      <c r="P16948" s="36"/>
      <c r="S16948" s="36"/>
      <c r="T16948" s="36"/>
      <c r="U16948" s="36"/>
      <c r="V16948" s="36"/>
    </row>
    <row r="16949" spans="11:22" x14ac:dyDescent="0.25">
      <c r="K16949" s="36"/>
      <c r="L16949" s="37"/>
      <c r="M16949" s="37"/>
      <c r="N16949" s="37"/>
      <c r="O16949" s="37"/>
      <c r="P16949" s="36"/>
      <c r="S16949" s="36"/>
      <c r="T16949" s="36"/>
      <c r="U16949" s="36"/>
      <c r="V16949" s="36"/>
    </row>
    <row r="16950" spans="11:22" x14ac:dyDescent="0.25">
      <c r="K16950" s="36"/>
      <c r="L16950" s="37"/>
      <c r="M16950" s="37"/>
      <c r="N16950" s="37"/>
      <c r="O16950" s="37"/>
      <c r="P16950" s="36"/>
      <c r="S16950" s="36"/>
      <c r="T16950" s="36"/>
      <c r="U16950" s="36"/>
      <c r="V16950" s="36"/>
    </row>
    <row r="16951" spans="11:22" x14ac:dyDescent="0.25">
      <c r="K16951" s="36"/>
      <c r="L16951" s="37"/>
      <c r="M16951" s="37"/>
      <c r="N16951" s="37"/>
      <c r="O16951" s="37"/>
      <c r="P16951" s="36"/>
      <c r="S16951" s="36"/>
      <c r="T16951" s="36"/>
      <c r="U16951" s="36"/>
      <c r="V16951" s="36"/>
    </row>
    <row r="16952" spans="11:22" x14ac:dyDescent="0.25">
      <c r="K16952" s="36"/>
      <c r="L16952" s="37"/>
      <c r="M16952" s="37"/>
      <c r="N16952" s="37"/>
      <c r="O16952" s="37"/>
      <c r="P16952" s="36"/>
      <c r="S16952" s="36"/>
      <c r="T16952" s="36"/>
      <c r="U16952" s="36"/>
      <c r="V16952" s="36"/>
    </row>
    <row r="16953" spans="11:22" x14ac:dyDescent="0.25">
      <c r="K16953" s="36"/>
      <c r="L16953" s="37"/>
      <c r="M16953" s="37"/>
      <c r="N16953" s="37"/>
      <c r="O16953" s="37"/>
      <c r="P16953" s="36"/>
      <c r="S16953" s="36"/>
      <c r="T16953" s="36"/>
      <c r="U16953" s="36"/>
      <c r="V16953" s="36"/>
    </row>
    <row r="16954" spans="11:22" x14ac:dyDescent="0.25">
      <c r="K16954" s="36"/>
      <c r="L16954" s="37"/>
      <c r="M16954" s="37"/>
      <c r="N16954" s="37"/>
      <c r="O16954" s="37"/>
      <c r="P16954" s="36"/>
      <c r="S16954" s="36"/>
      <c r="T16954" s="36"/>
      <c r="U16954" s="36"/>
      <c r="V16954" s="36"/>
    </row>
    <row r="16955" spans="11:22" x14ac:dyDescent="0.25">
      <c r="K16955" s="36"/>
      <c r="L16955" s="37"/>
      <c r="M16955" s="37"/>
      <c r="N16955" s="37"/>
      <c r="O16955" s="37"/>
      <c r="P16955" s="36"/>
      <c r="S16955" s="36"/>
      <c r="T16955" s="36"/>
      <c r="U16955" s="36"/>
      <c r="V16955" s="36"/>
    </row>
    <row r="16956" spans="11:22" x14ac:dyDescent="0.25">
      <c r="K16956" s="36"/>
      <c r="L16956" s="37"/>
      <c r="M16956" s="37"/>
      <c r="N16956" s="37"/>
      <c r="O16956" s="37"/>
      <c r="P16956" s="36"/>
      <c r="S16956" s="36"/>
      <c r="T16956" s="36"/>
      <c r="U16956" s="36"/>
      <c r="V16956" s="36"/>
    </row>
    <row r="16957" spans="11:22" x14ac:dyDescent="0.25">
      <c r="K16957" s="36"/>
      <c r="L16957" s="37"/>
      <c r="M16957" s="37"/>
      <c r="N16957" s="37"/>
      <c r="O16957" s="37"/>
      <c r="P16957" s="36"/>
      <c r="S16957" s="36"/>
      <c r="T16957" s="36"/>
      <c r="U16957" s="36"/>
      <c r="V16957" s="36"/>
    </row>
    <row r="16958" spans="11:22" x14ac:dyDescent="0.25">
      <c r="K16958" s="36"/>
      <c r="L16958" s="37"/>
      <c r="M16958" s="37"/>
      <c r="N16958" s="37"/>
      <c r="O16958" s="37"/>
      <c r="P16958" s="36"/>
      <c r="S16958" s="36"/>
      <c r="T16958" s="36"/>
      <c r="U16958" s="36"/>
      <c r="V16958" s="36"/>
    </row>
    <row r="16959" spans="11:22" x14ac:dyDescent="0.25">
      <c r="K16959" s="36"/>
      <c r="L16959" s="37"/>
      <c r="M16959" s="37"/>
      <c r="N16959" s="37"/>
      <c r="O16959" s="37"/>
      <c r="P16959" s="36"/>
      <c r="S16959" s="36"/>
      <c r="T16959" s="36"/>
      <c r="U16959" s="36"/>
      <c r="V16959" s="36"/>
    </row>
    <row r="16960" spans="11:22" x14ac:dyDescent="0.25">
      <c r="K16960" s="36"/>
      <c r="L16960" s="37"/>
      <c r="M16960" s="37"/>
      <c r="N16960" s="37"/>
      <c r="O16960" s="37"/>
      <c r="P16960" s="36"/>
      <c r="S16960" s="36"/>
      <c r="T16960" s="36"/>
      <c r="U16960" s="36"/>
      <c r="V16960" s="36"/>
    </row>
    <row r="16961" spans="11:22" x14ac:dyDescent="0.25">
      <c r="K16961" s="36"/>
      <c r="L16961" s="37"/>
      <c r="M16961" s="37"/>
      <c r="N16961" s="37"/>
      <c r="O16961" s="37"/>
      <c r="P16961" s="36"/>
      <c r="S16961" s="36"/>
      <c r="T16961" s="36"/>
      <c r="U16961" s="36"/>
      <c r="V16961" s="36"/>
    </row>
    <row r="16962" spans="11:22" x14ac:dyDescent="0.25">
      <c r="K16962" s="36"/>
      <c r="L16962" s="37"/>
      <c r="M16962" s="37"/>
      <c r="N16962" s="37"/>
      <c r="O16962" s="37"/>
      <c r="P16962" s="36"/>
      <c r="S16962" s="36"/>
      <c r="T16962" s="36"/>
      <c r="U16962" s="36"/>
      <c r="V16962" s="36"/>
    </row>
    <row r="16963" spans="11:22" x14ac:dyDescent="0.25">
      <c r="K16963" s="36"/>
      <c r="L16963" s="37"/>
      <c r="M16963" s="37"/>
      <c r="N16963" s="37"/>
      <c r="O16963" s="37"/>
      <c r="P16963" s="36"/>
      <c r="S16963" s="36"/>
      <c r="T16963" s="36"/>
      <c r="U16963" s="36"/>
      <c r="V16963" s="36"/>
    </row>
    <row r="16964" spans="11:22" x14ac:dyDescent="0.25">
      <c r="K16964" s="36"/>
      <c r="L16964" s="37"/>
      <c r="M16964" s="37"/>
      <c r="N16964" s="37"/>
      <c r="O16964" s="37"/>
      <c r="P16964" s="36"/>
      <c r="S16964" s="36"/>
      <c r="T16964" s="36"/>
      <c r="U16964" s="36"/>
      <c r="V16964" s="36"/>
    </row>
    <row r="16965" spans="11:22" x14ac:dyDescent="0.25">
      <c r="K16965" s="36"/>
      <c r="L16965" s="37"/>
      <c r="M16965" s="37"/>
      <c r="N16965" s="37"/>
      <c r="O16965" s="37"/>
      <c r="P16965" s="36"/>
      <c r="S16965" s="36"/>
      <c r="T16965" s="36"/>
      <c r="U16965" s="36"/>
      <c r="V16965" s="36"/>
    </row>
    <row r="16966" spans="11:22" x14ac:dyDescent="0.25">
      <c r="K16966" s="36"/>
      <c r="L16966" s="37"/>
      <c r="M16966" s="37"/>
      <c r="N16966" s="37"/>
      <c r="O16966" s="37"/>
      <c r="P16966" s="36"/>
      <c r="S16966" s="36"/>
      <c r="T16966" s="36"/>
      <c r="U16966" s="36"/>
      <c r="V16966" s="36"/>
    </row>
    <row r="16967" spans="11:22" x14ac:dyDescent="0.25">
      <c r="K16967" s="36"/>
      <c r="L16967" s="37"/>
      <c r="M16967" s="37"/>
      <c r="N16967" s="37"/>
      <c r="O16967" s="37"/>
      <c r="P16967" s="36"/>
      <c r="S16967" s="36"/>
      <c r="T16967" s="36"/>
      <c r="U16967" s="36"/>
      <c r="V16967" s="36"/>
    </row>
    <row r="16968" spans="11:22" x14ac:dyDescent="0.25">
      <c r="K16968" s="36"/>
      <c r="L16968" s="37"/>
      <c r="M16968" s="37"/>
      <c r="N16968" s="37"/>
      <c r="O16968" s="37"/>
      <c r="P16968" s="36"/>
      <c r="S16968" s="36"/>
      <c r="T16968" s="36"/>
      <c r="U16968" s="36"/>
      <c r="V16968" s="36"/>
    </row>
    <row r="16969" spans="11:22" x14ac:dyDescent="0.25">
      <c r="K16969" s="36"/>
      <c r="L16969" s="37"/>
      <c r="M16969" s="37"/>
      <c r="N16969" s="37"/>
      <c r="O16969" s="37"/>
      <c r="P16969" s="36"/>
      <c r="S16969" s="36"/>
      <c r="T16969" s="36"/>
      <c r="U16969" s="36"/>
      <c r="V16969" s="36"/>
    </row>
    <row r="16970" spans="11:22" x14ac:dyDescent="0.25">
      <c r="K16970" s="36"/>
      <c r="L16970" s="37"/>
      <c r="M16970" s="37"/>
      <c r="N16970" s="37"/>
      <c r="O16970" s="37"/>
      <c r="P16970" s="36"/>
      <c r="S16970" s="36"/>
      <c r="T16970" s="36"/>
      <c r="U16970" s="36"/>
      <c r="V16970" s="36"/>
    </row>
    <row r="16971" spans="11:22" x14ac:dyDescent="0.25">
      <c r="K16971" s="36"/>
      <c r="L16971" s="37"/>
      <c r="M16971" s="37"/>
      <c r="N16971" s="37"/>
      <c r="O16971" s="37"/>
      <c r="P16971" s="36"/>
      <c r="S16971" s="36"/>
      <c r="T16971" s="36"/>
      <c r="U16971" s="36"/>
      <c r="V16971" s="36"/>
    </row>
    <row r="16972" spans="11:22" x14ac:dyDescent="0.25">
      <c r="K16972" s="36"/>
      <c r="L16972" s="37"/>
      <c r="M16972" s="37"/>
      <c r="N16972" s="37"/>
      <c r="O16972" s="37"/>
      <c r="P16972" s="36"/>
      <c r="S16972" s="36"/>
      <c r="T16972" s="36"/>
      <c r="U16972" s="36"/>
      <c r="V16972" s="36"/>
    </row>
    <row r="16973" spans="11:22" x14ac:dyDescent="0.25">
      <c r="K16973" s="36"/>
      <c r="L16973" s="37"/>
      <c r="M16973" s="37"/>
      <c r="N16973" s="37"/>
      <c r="O16973" s="37"/>
      <c r="P16973" s="36"/>
      <c r="S16973" s="36"/>
      <c r="T16973" s="36"/>
      <c r="U16973" s="36"/>
      <c r="V16973" s="36"/>
    </row>
    <row r="16974" spans="11:22" x14ac:dyDescent="0.25">
      <c r="K16974" s="36"/>
      <c r="L16974" s="37"/>
      <c r="M16974" s="37"/>
      <c r="N16974" s="37"/>
      <c r="O16974" s="37"/>
      <c r="P16974" s="36"/>
      <c r="S16974" s="36"/>
      <c r="T16974" s="36"/>
      <c r="U16974" s="36"/>
      <c r="V16974" s="36"/>
    </row>
    <row r="16975" spans="11:22" x14ac:dyDescent="0.25">
      <c r="K16975" s="36"/>
      <c r="L16975" s="37"/>
      <c r="M16975" s="37"/>
      <c r="N16975" s="37"/>
      <c r="O16975" s="37"/>
      <c r="P16975" s="36"/>
      <c r="S16975" s="36"/>
      <c r="T16975" s="36"/>
      <c r="U16975" s="36"/>
      <c r="V16975" s="36"/>
    </row>
    <row r="16976" spans="11:22" x14ac:dyDescent="0.25">
      <c r="K16976" s="36"/>
      <c r="L16976" s="37"/>
      <c r="M16976" s="37"/>
      <c r="N16976" s="37"/>
      <c r="O16976" s="37"/>
      <c r="P16976" s="36"/>
      <c r="S16976" s="36"/>
      <c r="T16976" s="36"/>
      <c r="U16976" s="36"/>
      <c r="V16976" s="36"/>
    </row>
    <row r="16977" spans="11:22" x14ac:dyDescent="0.25">
      <c r="K16977" s="36"/>
      <c r="L16977" s="37"/>
      <c r="M16977" s="37"/>
      <c r="N16977" s="37"/>
      <c r="O16977" s="37"/>
      <c r="P16977" s="36"/>
      <c r="S16977" s="36"/>
      <c r="T16977" s="36"/>
      <c r="U16977" s="36"/>
      <c r="V16977" s="36"/>
    </row>
    <row r="16978" spans="11:22" x14ac:dyDescent="0.25">
      <c r="K16978" s="36"/>
      <c r="L16978" s="37"/>
      <c r="M16978" s="37"/>
      <c r="N16978" s="37"/>
      <c r="O16978" s="37"/>
      <c r="P16978" s="36"/>
      <c r="S16978" s="36"/>
      <c r="T16978" s="36"/>
      <c r="U16978" s="36"/>
      <c r="V16978" s="36"/>
    </row>
    <row r="16979" spans="11:22" x14ac:dyDescent="0.25">
      <c r="K16979" s="36"/>
      <c r="L16979" s="37"/>
      <c r="M16979" s="37"/>
      <c r="N16979" s="37"/>
      <c r="O16979" s="37"/>
      <c r="P16979" s="36"/>
      <c r="S16979" s="36"/>
      <c r="T16979" s="36"/>
      <c r="U16979" s="36"/>
      <c r="V16979" s="36"/>
    </row>
    <row r="16980" spans="11:22" x14ac:dyDescent="0.25">
      <c r="K16980" s="36"/>
      <c r="L16980" s="37"/>
      <c r="M16980" s="37"/>
      <c r="N16980" s="37"/>
      <c r="O16980" s="37"/>
      <c r="P16980" s="36"/>
      <c r="S16980" s="36"/>
      <c r="T16980" s="36"/>
      <c r="U16980" s="36"/>
      <c r="V16980" s="36"/>
    </row>
    <row r="16981" spans="11:22" x14ac:dyDescent="0.25">
      <c r="K16981" s="36"/>
      <c r="L16981" s="37"/>
      <c r="M16981" s="37"/>
      <c r="N16981" s="37"/>
      <c r="O16981" s="37"/>
      <c r="P16981" s="36"/>
      <c r="S16981" s="36"/>
      <c r="T16981" s="36"/>
      <c r="U16981" s="36"/>
      <c r="V16981" s="36"/>
    </row>
    <row r="16982" spans="11:22" x14ac:dyDescent="0.25">
      <c r="K16982" s="36"/>
      <c r="L16982" s="37"/>
      <c r="M16982" s="37"/>
      <c r="N16982" s="37"/>
      <c r="O16982" s="37"/>
      <c r="P16982" s="36"/>
      <c r="S16982" s="36"/>
      <c r="T16982" s="36"/>
      <c r="U16982" s="36"/>
      <c r="V16982" s="36"/>
    </row>
    <row r="16983" spans="11:22" x14ac:dyDescent="0.25">
      <c r="K16983" s="36"/>
      <c r="L16983" s="37"/>
      <c r="M16983" s="37"/>
      <c r="N16983" s="37"/>
      <c r="O16983" s="37"/>
      <c r="P16983" s="36"/>
      <c r="S16983" s="36"/>
      <c r="T16983" s="36"/>
      <c r="U16983" s="36"/>
      <c r="V16983" s="36"/>
    </row>
    <row r="16984" spans="11:22" x14ac:dyDescent="0.25">
      <c r="K16984" s="36"/>
      <c r="L16984" s="37"/>
      <c r="M16984" s="37"/>
      <c r="N16984" s="37"/>
      <c r="O16984" s="37"/>
      <c r="P16984" s="36"/>
      <c r="S16984" s="36"/>
      <c r="T16984" s="36"/>
      <c r="U16984" s="36"/>
      <c r="V16984" s="36"/>
    </row>
    <row r="16985" spans="11:22" x14ac:dyDescent="0.25">
      <c r="K16985" s="36"/>
      <c r="L16985" s="37"/>
      <c r="M16985" s="37"/>
      <c r="N16985" s="37"/>
      <c r="O16985" s="37"/>
      <c r="P16985" s="36"/>
      <c r="S16985" s="36"/>
      <c r="T16985" s="36"/>
      <c r="U16985" s="36"/>
      <c r="V16985" s="36"/>
    </row>
    <row r="16986" spans="11:22" x14ac:dyDescent="0.25">
      <c r="K16986" s="36"/>
      <c r="L16986" s="37"/>
      <c r="M16986" s="37"/>
      <c r="N16986" s="37"/>
      <c r="O16986" s="37"/>
      <c r="P16986" s="36"/>
      <c r="S16986" s="36"/>
      <c r="T16986" s="36"/>
      <c r="U16986" s="36"/>
      <c r="V16986" s="36"/>
    </row>
    <row r="16987" spans="11:22" x14ac:dyDescent="0.25">
      <c r="K16987" s="36"/>
      <c r="L16987" s="37"/>
      <c r="M16987" s="37"/>
      <c r="N16987" s="37"/>
      <c r="O16987" s="37"/>
      <c r="P16987" s="36"/>
      <c r="S16987" s="36"/>
      <c r="T16987" s="36"/>
      <c r="U16987" s="36"/>
      <c r="V16987" s="36"/>
    </row>
    <row r="16988" spans="11:22" x14ac:dyDescent="0.25">
      <c r="K16988" s="36"/>
      <c r="L16988" s="37"/>
      <c r="M16988" s="37"/>
      <c r="N16988" s="37"/>
      <c r="O16988" s="37"/>
      <c r="P16988" s="36"/>
      <c r="S16988" s="36"/>
      <c r="T16988" s="36"/>
      <c r="U16988" s="36"/>
      <c r="V16988" s="36"/>
    </row>
    <row r="16989" spans="11:22" x14ac:dyDescent="0.25">
      <c r="K16989" s="36"/>
      <c r="L16989" s="37"/>
      <c r="M16989" s="37"/>
      <c r="N16989" s="37"/>
      <c r="O16989" s="37"/>
      <c r="P16989" s="36"/>
      <c r="S16989" s="36"/>
      <c r="T16989" s="36"/>
      <c r="U16989" s="36"/>
      <c r="V16989" s="36"/>
    </row>
    <row r="16990" spans="11:22" x14ac:dyDescent="0.25">
      <c r="K16990" s="36"/>
      <c r="L16990" s="37"/>
      <c r="M16990" s="37"/>
      <c r="N16990" s="37"/>
      <c r="O16990" s="37"/>
      <c r="P16990" s="36"/>
      <c r="S16990" s="36"/>
      <c r="T16990" s="36"/>
      <c r="U16990" s="36"/>
      <c r="V16990" s="36"/>
    </row>
    <row r="16991" spans="11:22" x14ac:dyDescent="0.25">
      <c r="K16991" s="36"/>
      <c r="L16991" s="37"/>
      <c r="M16991" s="37"/>
      <c r="N16991" s="37"/>
      <c r="O16991" s="37"/>
      <c r="P16991" s="36"/>
      <c r="S16991" s="36"/>
      <c r="T16991" s="36"/>
      <c r="U16991" s="36"/>
      <c r="V16991" s="36"/>
    </row>
    <row r="16992" spans="11:22" x14ac:dyDescent="0.25">
      <c r="K16992" s="36"/>
      <c r="L16992" s="37"/>
      <c r="M16992" s="37"/>
      <c r="N16992" s="37"/>
      <c r="O16992" s="37"/>
      <c r="P16992" s="36"/>
      <c r="S16992" s="36"/>
      <c r="T16992" s="36"/>
      <c r="U16992" s="36"/>
      <c r="V16992" s="36"/>
    </row>
    <row r="16993" spans="11:22" x14ac:dyDescent="0.25">
      <c r="K16993" s="36"/>
      <c r="L16993" s="37"/>
      <c r="M16993" s="37"/>
      <c r="N16993" s="37"/>
      <c r="O16993" s="37"/>
      <c r="P16993" s="36"/>
      <c r="S16993" s="36"/>
      <c r="T16993" s="36"/>
      <c r="U16993" s="36"/>
      <c r="V16993" s="36"/>
    </row>
    <row r="16994" spans="11:22" x14ac:dyDescent="0.25">
      <c r="K16994" s="36"/>
      <c r="L16994" s="37"/>
      <c r="M16994" s="37"/>
      <c r="N16994" s="37"/>
      <c r="O16994" s="37"/>
      <c r="P16994" s="36"/>
      <c r="S16994" s="36"/>
      <c r="T16994" s="36"/>
      <c r="U16994" s="36"/>
      <c r="V16994" s="36"/>
    </row>
    <row r="16995" spans="11:22" x14ac:dyDescent="0.25">
      <c r="K16995" s="36"/>
      <c r="L16995" s="37"/>
      <c r="M16995" s="37"/>
      <c r="N16995" s="37"/>
      <c r="O16995" s="37"/>
      <c r="P16995" s="36"/>
      <c r="S16995" s="36"/>
      <c r="T16995" s="36"/>
      <c r="U16995" s="36"/>
      <c r="V16995" s="36"/>
    </row>
    <row r="16996" spans="11:22" x14ac:dyDescent="0.25">
      <c r="K16996" s="36"/>
      <c r="L16996" s="37"/>
      <c r="M16996" s="37"/>
      <c r="N16996" s="37"/>
      <c r="O16996" s="37"/>
      <c r="P16996" s="36"/>
      <c r="S16996" s="36"/>
      <c r="T16996" s="36"/>
      <c r="U16996" s="36"/>
      <c r="V16996" s="36"/>
    </row>
    <row r="16997" spans="11:22" x14ac:dyDescent="0.25">
      <c r="K16997" s="36"/>
      <c r="L16997" s="37"/>
      <c r="M16997" s="37"/>
      <c r="N16997" s="37"/>
      <c r="O16997" s="37"/>
      <c r="P16997" s="36"/>
      <c r="S16997" s="36"/>
      <c r="T16997" s="36"/>
      <c r="U16997" s="36"/>
      <c r="V16997" s="36"/>
    </row>
    <row r="16998" spans="11:22" x14ac:dyDescent="0.25">
      <c r="K16998" s="36"/>
      <c r="L16998" s="37"/>
      <c r="M16998" s="37"/>
      <c r="N16998" s="37"/>
      <c r="O16998" s="37"/>
      <c r="P16998" s="36"/>
      <c r="S16998" s="36"/>
      <c r="T16998" s="36"/>
      <c r="U16998" s="36"/>
      <c r="V16998" s="36"/>
    </row>
    <row r="16999" spans="11:22" x14ac:dyDescent="0.25">
      <c r="K16999" s="36"/>
      <c r="L16999" s="37"/>
      <c r="M16999" s="37"/>
      <c r="N16999" s="37"/>
      <c r="O16999" s="37"/>
      <c r="P16999" s="36"/>
      <c r="S16999" s="36"/>
      <c r="T16999" s="36"/>
      <c r="U16999" s="36"/>
      <c r="V16999" s="36"/>
    </row>
    <row r="17000" spans="11:22" x14ac:dyDescent="0.25">
      <c r="K17000" s="36"/>
      <c r="L17000" s="37"/>
      <c r="M17000" s="37"/>
      <c r="N17000" s="37"/>
      <c r="O17000" s="37"/>
      <c r="P17000" s="36"/>
      <c r="S17000" s="36"/>
      <c r="T17000" s="36"/>
      <c r="U17000" s="36"/>
      <c r="V17000" s="36"/>
    </row>
    <row r="17001" spans="11:22" x14ac:dyDescent="0.25">
      <c r="K17001" s="36"/>
      <c r="L17001" s="37"/>
      <c r="M17001" s="37"/>
      <c r="N17001" s="37"/>
      <c r="O17001" s="37"/>
      <c r="P17001" s="36"/>
      <c r="S17001" s="36"/>
      <c r="T17001" s="36"/>
      <c r="U17001" s="36"/>
      <c r="V17001" s="36"/>
    </row>
    <row r="17002" spans="11:22" x14ac:dyDescent="0.25">
      <c r="K17002" s="36"/>
      <c r="L17002" s="37"/>
      <c r="M17002" s="37"/>
      <c r="N17002" s="37"/>
      <c r="O17002" s="37"/>
      <c r="P17002" s="36"/>
      <c r="S17002" s="36"/>
      <c r="T17002" s="36"/>
      <c r="U17002" s="36"/>
      <c r="V17002" s="36"/>
    </row>
    <row r="17003" spans="11:22" x14ac:dyDescent="0.25">
      <c r="K17003" s="36"/>
      <c r="L17003" s="37"/>
      <c r="M17003" s="37"/>
      <c r="N17003" s="37"/>
      <c r="O17003" s="37"/>
      <c r="P17003" s="36"/>
      <c r="S17003" s="36"/>
      <c r="T17003" s="36"/>
      <c r="U17003" s="36"/>
      <c r="V17003" s="36"/>
    </row>
    <row r="17004" spans="11:22" x14ac:dyDescent="0.25">
      <c r="K17004" s="36"/>
      <c r="L17004" s="37"/>
      <c r="M17004" s="37"/>
      <c r="N17004" s="37"/>
      <c r="O17004" s="37"/>
      <c r="P17004" s="36"/>
      <c r="S17004" s="36"/>
      <c r="T17004" s="36"/>
      <c r="U17004" s="36"/>
      <c r="V17004" s="36"/>
    </row>
    <row r="17005" spans="11:22" x14ac:dyDescent="0.25">
      <c r="K17005" s="36"/>
      <c r="L17005" s="37"/>
      <c r="M17005" s="37"/>
      <c r="N17005" s="37"/>
      <c r="O17005" s="37"/>
      <c r="P17005" s="36"/>
      <c r="S17005" s="36"/>
      <c r="T17005" s="36"/>
      <c r="U17005" s="36"/>
      <c r="V17005" s="36"/>
    </row>
    <row r="17006" spans="11:22" x14ac:dyDescent="0.25">
      <c r="K17006" s="36"/>
      <c r="L17006" s="37"/>
      <c r="M17006" s="37"/>
      <c r="N17006" s="37"/>
      <c r="O17006" s="37"/>
      <c r="P17006" s="36"/>
      <c r="S17006" s="36"/>
      <c r="T17006" s="36"/>
      <c r="U17006" s="36"/>
      <c r="V17006" s="36"/>
    </row>
    <row r="17007" spans="11:22" x14ac:dyDescent="0.25">
      <c r="K17007" s="36"/>
      <c r="L17007" s="37"/>
      <c r="M17007" s="37"/>
      <c r="N17007" s="37"/>
      <c r="O17007" s="37"/>
      <c r="P17007" s="36"/>
      <c r="S17007" s="36"/>
      <c r="T17007" s="36"/>
      <c r="U17007" s="36"/>
      <c r="V17007" s="36"/>
    </row>
    <row r="17008" spans="11:22" x14ac:dyDescent="0.25">
      <c r="K17008" s="36"/>
      <c r="L17008" s="37"/>
      <c r="M17008" s="37"/>
      <c r="N17008" s="37"/>
      <c r="O17008" s="37"/>
      <c r="P17008" s="36"/>
      <c r="S17008" s="36"/>
      <c r="T17008" s="36"/>
      <c r="U17008" s="36"/>
      <c r="V17008" s="36"/>
    </row>
    <row r="17009" spans="11:22" x14ac:dyDescent="0.25">
      <c r="K17009" s="36"/>
      <c r="L17009" s="37"/>
      <c r="M17009" s="37"/>
      <c r="N17009" s="37"/>
      <c r="O17009" s="37"/>
      <c r="P17009" s="36"/>
      <c r="S17009" s="36"/>
      <c r="T17009" s="36"/>
      <c r="U17009" s="36"/>
      <c r="V17009" s="36"/>
    </row>
    <row r="17010" spans="11:22" x14ac:dyDescent="0.25">
      <c r="K17010" s="36"/>
      <c r="L17010" s="37"/>
      <c r="M17010" s="37"/>
      <c r="N17010" s="37"/>
      <c r="O17010" s="37"/>
      <c r="P17010" s="36"/>
      <c r="S17010" s="36"/>
      <c r="T17010" s="36"/>
      <c r="U17010" s="36"/>
      <c r="V17010" s="36"/>
    </row>
    <row r="17011" spans="11:22" x14ac:dyDescent="0.25">
      <c r="K17011" s="36"/>
      <c r="L17011" s="37"/>
      <c r="M17011" s="37"/>
      <c r="N17011" s="37"/>
      <c r="O17011" s="37"/>
      <c r="P17011" s="36"/>
      <c r="S17011" s="36"/>
      <c r="T17011" s="36"/>
      <c r="U17011" s="36"/>
      <c r="V17011" s="36"/>
    </row>
    <row r="17012" spans="11:22" x14ac:dyDescent="0.25">
      <c r="K17012" s="36"/>
      <c r="L17012" s="37"/>
      <c r="M17012" s="37"/>
      <c r="N17012" s="37"/>
      <c r="O17012" s="37"/>
      <c r="P17012" s="36"/>
      <c r="S17012" s="36"/>
      <c r="T17012" s="36"/>
      <c r="U17012" s="36"/>
      <c r="V17012" s="36"/>
    </row>
    <row r="17013" spans="11:22" x14ac:dyDescent="0.25">
      <c r="K17013" s="36"/>
      <c r="L17013" s="37"/>
      <c r="M17013" s="37"/>
      <c r="N17013" s="37"/>
      <c r="O17013" s="37"/>
      <c r="P17013" s="36"/>
      <c r="S17013" s="36"/>
      <c r="T17013" s="36"/>
      <c r="U17013" s="36"/>
      <c r="V17013" s="36"/>
    </row>
    <row r="17014" spans="11:22" x14ac:dyDescent="0.25">
      <c r="K17014" s="36"/>
      <c r="L17014" s="37"/>
      <c r="M17014" s="37"/>
      <c r="N17014" s="37"/>
      <c r="O17014" s="37"/>
      <c r="P17014" s="36"/>
      <c r="S17014" s="36"/>
      <c r="T17014" s="36"/>
      <c r="U17014" s="36"/>
      <c r="V17014" s="36"/>
    </row>
    <row r="17015" spans="11:22" x14ac:dyDescent="0.25">
      <c r="K17015" s="36"/>
      <c r="L17015" s="37"/>
      <c r="M17015" s="37"/>
      <c r="N17015" s="37"/>
      <c r="O17015" s="37"/>
      <c r="P17015" s="36"/>
      <c r="S17015" s="36"/>
      <c r="T17015" s="36"/>
      <c r="U17015" s="36"/>
      <c r="V17015" s="36"/>
    </row>
    <row r="17016" spans="11:22" x14ac:dyDescent="0.25">
      <c r="K17016" s="36"/>
      <c r="L17016" s="37"/>
      <c r="M17016" s="37"/>
      <c r="N17016" s="37"/>
      <c r="O17016" s="37"/>
      <c r="P17016" s="36"/>
      <c r="S17016" s="36"/>
      <c r="T17016" s="36"/>
      <c r="U17016" s="36"/>
      <c r="V17016" s="36"/>
    </row>
    <row r="17017" spans="11:22" x14ac:dyDescent="0.25">
      <c r="K17017" s="36"/>
      <c r="L17017" s="37"/>
      <c r="M17017" s="37"/>
      <c r="N17017" s="37"/>
      <c r="O17017" s="37"/>
      <c r="P17017" s="36"/>
      <c r="S17017" s="36"/>
      <c r="T17017" s="36"/>
      <c r="U17017" s="36"/>
      <c r="V17017" s="36"/>
    </row>
    <row r="17018" spans="11:22" x14ac:dyDescent="0.25">
      <c r="K17018" s="36"/>
      <c r="L17018" s="37"/>
      <c r="M17018" s="37"/>
      <c r="N17018" s="37"/>
      <c r="O17018" s="37"/>
      <c r="P17018" s="36"/>
      <c r="S17018" s="36"/>
      <c r="T17018" s="36"/>
      <c r="U17018" s="36"/>
      <c r="V17018" s="36"/>
    </row>
    <row r="17019" spans="11:22" x14ac:dyDescent="0.25">
      <c r="K17019" s="36"/>
      <c r="L17019" s="37"/>
      <c r="M17019" s="37"/>
      <c r="N17019" s="37"/>
      <c r="O17019" s="37"/>
      <c r="P17019" s="36"/>
      <c r="S17019" s="36"/>
      <c r="T17019" s="36"/>
      <c r="U17019" s="36"/>
      <c r="V17019" s="36"/>
    </row>
    <row r="17020" spans="11:22" x14ac:dyDescent="0.25">
      <c r="K17020" s="36"/>
      <c r="L17020" s="37"/>
      <c r="M17020" s="37"/>
      <c r="N17020" s="37"/>
      <c r="O17020" s="37"/>
      <c r="P17020" s="36"/>
      <c r="S17020" s="36"/>
      <c r="T17020" s="36"/>
      <c r="U17020" s="36"/>
      <c r="V17020" s="36"/>
    </row>
    <row r="17021" spans="11:22" x14ac:dyDescent="0.25">
      <c r="K17021" s="36"/>
      <c r="L17021" s="37"/>
      <c r="M17021" s="37"/>
      <c r="N17021" s="37"/>
      <c r="O17021" s="37"/>
      <c r="P17021" s="36"/>
      <c r="S17021" s="36"/>
      <c r="T17021" s="36"/>
      <c r="U17021" s="36"/>
      <c r="V17021" s="36"/>
    </row>
    <row r="17022" spans="11:22" x14ac:dyDescent="0.25">
      <c r="K17022" s="36"/>
      <c r="L17022" s="37"/>
      <c r="M17022" s="37"/>
      <c r="N17022" s="37"/>
      <c r="O17022" s="37"/>
      <c r="P17022" s="36"/>
      <c r="S17022" s="36"/>
      <c r="T17022" s="36"/>
      <c r="U17022" s="36"/>
      <c r="V17022" s="36"/>
    </row>
    <row r="17023" spans="11:22" x14ac:dyDescent="0.25">
      <c r="K17023" s="36"/>
      <c r="L17023" s="37"/>
      <c r="M17023" s="37"/>
      <c r="N17023" s="37"/>
      <c r="O17023" s="37"/>
      <c r="P17023" s="36"/>
      <c r="S17023" s="36"/>
      <c r="T17023" s="36"/>
      <c r="U17023" s="36"/>
      <c r="V17023" s="36"/>
    </row>
    <row r="17024" spans="11:22" x14ac:dyDescent="0.25">
      <c r="K17024" s="36"/>
      <c r="L17024" s="37"/>
      <c r="M17024" s="37"/>
      <c r="N17024" s="37"/>
      <c r="O17024" s="37"/>
      <c r="P17024" s="36"/>
      <c r="S17024" s="36"/>
      <c r="T17024" s="36"/>
      <c r="U17024" s="36"/>
      <c r="V17024" s="36"/>
    </row>
    <row r="17025" spans="11:22" x14ac:dyDescent="0.25">
      <c r="K17025" s="36"/>
      <c r="L17025" s="37"/>
      <c r="M17025" s="37"/>
      <c r="N17025" s="37"/>
      <c r="O17025" s="37"/>
      <c r="P17025" s="36"/>
      <c r="S17025" s="36"/>
      <c r="T17025" s="36"/>
      <c r="U17025" s="36"/>
      <c r="V17025" s="36"/>
    </row>
    <row r="17026" spans="11:22" x14ac:dyDescent="0.25">
      <c r="K17026" s="36"/>
      <c r="L17026" s="37"/>
      <c r="M17026" s="37"/>
      <c r="N17026" s="37"/>
      <c r="O17026" s="37"/>
      <c r="P17026" s="36"/>
      <c r="S17026" s="36"/>
      <c r="T17026" s="36"/>
      <c r="U17026" s="36"/>
      <c r="V17026" s="36"/>
    </row>
    <row r="17027" spans="11:22" x14ac:dyDescent="0.25">
      <c r="K17027" s="36"/>
      <c r="L17027" s="37"/>
      <c r="M17027" s="37"/>
      <c r="N17027" s="37"/>
      <c r="O17027" s="37"/>
      <c r="P17027" s="36"/>
      <c r="S17027" s="36"/>
      <c r="T17027" s="36"/>
      <c r="U17027" s="36"/>
      <c r="V17027" s="36"/>
    </row>
    <row r="17028" spans="11:22" x14ac:dyDescent="0.25">
      <c r="K17028" s="36"/>
      <c r="L17028" s="37"/>
      <c r="M17028" s="37"/>
      <c r="N17028" s="37"/>
      <c r="O17028" s="37"/>
      <c r="P17028" s="36"/>
      <c r="S17028" s="36"/>
      <c r="T17028" s="36"/>
      <c r="U17028" s="36"/>
      <c r="V17028" s="36"/>
    </row>
    <row r="17029" spans="11:22" x14ac:dyDescent="0.25">
      <c r="K17029" s="36"/>
      <c r="L17029" s="37"/>
      <c r="M17029" s="37"/>
      <c r="N17029" s="37"/>
      <c r="O17029" s="37"/>
      <c r="P17029" s="36"/>
      <c r="S17029" s="36"/>
      <c r="T17029" s="36"/>
      <c r="U17029" s="36"/>
      <c r="V17029" s="36"/>
    </row>
    <row r="17030" spans="11:22" x14ac:dyDescent="0.25">
      <c r="K17030" s="36"/>
      <c r="L17030" s="37"/>
      <c r="M17030" s="37"/>
      <c r="N17030" s="37"/>
      <c r="O17030" s="37"/>
      <c r="P17030" s="36"/>
      <c r="S17030" s="36"/>
      <c r="T17030" s="36"/>
      <c r="U17030" s="36"/>
      <c r="V17030" s="36"/>
    </row>
    <row r="17031" spans="11:22" x14ac:dyDescent="0.25">
      <c r="K17031" s="36"/>
      <c r="L17031" s="37"/>
      <c r="M17031" s="37"/>
      <c r="N17031" s="37"/>
      <c r="O17031" s="37"/>
      <c r="P17031" s="36"/>
      <c r="S17031" s="36"/>
      <c r="T17031" s="36"/>
      <c r="U17031" s="36"/>
      <c r="V17031" s="36"/>
    </row>
    <row r="17032" spans="11:22" x14ac:dyDescent="0.25">
      <c r="K17032" s="36"/>
      <c r="L17032" s="37"/>
      <c r="M17032" s="37"/>
      <c r="N17032" s="37"/>
      <c r="O17032" s="37"/>
      <c r="P17032" s="36"/>
      <c r="S17032" s="36"/>
      <c r="T17032" s="36"/>
      <c r="U17032" s="36"/>
      <c r="V17032" s="36"/>
    </row>
    <row r="17033" spans="11:22" x14ac:dyDescent="0.25">
      <c r="K17033" s="36"/>
      <c r="L17033" s="37"/>
      <c r="M17033" s="37"/>
      <c r="N17033" s="37"/>
      <c r="O17033" s="37"/>
      <c r="P17033" s="36"/>
      <c r="S17033" s="36"/>
      <c r="T17033" s="36"/>
      <c r="U17033" s="36"/>
      <c r="V17033" s="36"/>
    </row>
    <row r="17034" spans="11:22" x14ac:dyDescent="0.25">
      <c r="K17034" s="36"/>
      <c r="L17034" s="37"/>
      <c r="M17034" s="37"/>
      <c r="N17034" s="37"/>
      <c r="O17034" s="37"/>
      <c r="P17034" s="36"/>
      <c r="S17034" s="36"/>
      <c r="T17034" s="36"/>
      <c r="U17034" s="36"/>
      <c r="V17034" s="36"/>
    </row>
    <row r="17035" spans="11:22" x14ac:dyDescent="0.25">
      <c r="K17035" s="36"/>
      <c r="L17035" s="37"/>
      <c r="M17035" s="37"/>
      <c r="N17035" s="37"/>
      <c r="O17035" s="37"/>
      <c r="P17035" s="36"/>
      <c r="S17035" s="36"/>
      <c r="T17035" s="36"/>
      <c r="U17035" s="36"/>
      <c r="V17035" s="36"/>
    </row>
    <row r="17036" spans="11:22" x14ac:dyDescent="0.25">
      <c r="K17036" s="36"/>
      <c r="L17036" s="37"/>
      <c r="M17036" s="37"/>
      <c r="N17036" s="37"/>
      <c r="O17036" s="37"/>
      <c r="P17036" s="36"/>
      <c r="S17036" s="36"/>
      <c r="T17036" s="36"/>
      <c r="U17036" s="36"/>
      <c r="V17036" s="36"/>
    </row>
    <row r="17037" spans="11:22" x14ac:dyDescent="0.25">
      <c r="K17037" s="36"/>
      <c r="L17037" s="37"/>
      <c r="M17037" s="37"/>
      <c r="N17037" s="37"/>
      <c r="O17037" s="37"/>
      <c r="P17037" s="36"/>
      <c r="S17037" s="36"/>
      <c r="T17037" s="36"/>
      <c r="U17037" s="36"/>
      <c r="V17037" s="36"/>
    </row>
    <row r="17038" spans="11:22" x14ac:dyDescent="0.25">
      <c r="K17038" s="36"/>
      <c r="L17038" s="37"/>
      <c r="M17038" s="37"/>
      <c r="N17038" s="37"/>
      <c r="O17038" s="37"/>
      <c r="P17038" s="36"/>
      <c r="S17038" s="36"/>
      <c r="T17038" s="36"/>
      <c r="U17038" s="36"/>
      <c r="V17038" s="36"/>
    </row>
    <row r="17039" spans="11:22" x14ac:dyDescent="0.25">
      <c r="K17039" s="36"/>
      <c r="L17039" s="37"/>
      <c r="M17039" s="37"/>
      <c r="N17039" s="37"/>
      <c r="O17039" s="37"/>
      <c r="P17039" s="36"/>
      <c r="S17039" s="36"/>
      <c r="T17039" s="36"/>
      <c r="U17039" s="36"/>
      <c r="V17039" s="36"/>
    </row>
    <row r="17040" spans="11:22" x14ac:dyDescent="0.25">
      <c r="K17040" s="36"/>
      <c r="L17040" s="37"/>
      <c r="M17040" s="37"/>
      <c r="N17040" s="37"/>
      <c r="O17040" s="37"/>
      <c r="P17040" s="36"/>
      <c r="S17040" s="36"/>
      <c r="T17040" s="36"/>
      <c r="U17040" s="36"/>
      <c r="V17040" s="36"/>
    </row>
    <row r="17041" spans="11:22" x14ac:dyDescent="0.25">
      <c r="K17041" s="36"/>
      <c r="L17041" s="37"/>
      <c r="M17041" s="37"/>
      <c r="N17041" s="37"/>
      <c r="O17041" s="37"/>
      <c r="P17041" s="36"/>
      <c r="S17041" s="36"/>
      <c r="T17041" s="36"/>
      <c r="U17041" s="36"/>
      <c r="V17041" s="36"/>
    </row>
    <row r="17042" spans="11:22" x14ac:dyDescent="0.25">
      <c r="K17042" s="36"/>
      <c r="L17042" s="37"/>
      <c r="M17042" s="37"/>
      <c r="N17042" s="37"/>
      <c r="O17042" s="37"/>
      <c r="P17042" s="36"/>
      <c r="S17042" s="36"/>
      <c r="T17042" s="36"/>
      <c r="U17042" s="36"/>
      <c r="V17042" s="36"/>
    </row>
    <row r="17043" spans="11:22" x14ac:dyDescent="0.25">
      <c r="K17043" s="36"/>
      <c r="L17043" s="37"/>
      <c r="M17043" s="37"/>
      <c r="N17043" s="37"/>
      <c r="O17043" s="37"/>
      <c r="P17043" s="36"/>
      <c r="S17043" s="36"/>
      <c r="T17043" s="36"/>
      <c r="U17043" s="36"/>
      <c r="V17043" s="36"/>
    </row>
    <row r="17044" spans="11:22" x14ac:dyDescent="0.25">
      <c r="K17044" s="36"/>
      <c r="L17044" s="37"/>
      <c r="M17044" s="37"/>
      <c r="N17044" s="37"/>
      <c r="O17044" s="37"/>
      <c r="P17044" s="36"/>
      <c r="S17044" s="36"/>
      <c r="T17044" s="36"/>
      <c r="U17044" s="36"/>
      <c r="V17044" s="36"/>
    </row>
    <row r="17045" spans="11:22" x14ac:dyDescent="0.25">
      <c r="K17045" s="36"/>
      <c r="L17045" s="37"/>
      <c r="M17045" s="37"/>
      <c r="N17045" s="37"/>
      <c r="O17045" s="37"/>
      <c r="P17045" s="36"/>
      <c r="S17045" s="36"/>
      <c r="T17045" s="36"/>
      <c r="U17045" s="36"/>
      <c r="V17045" s="36"/>
    </row>
    <row r="17046" spans="11:22" x14ac:dyDescent="0.25">
      <c r="K17046" s="36"/>
      <c r="L17046" s="37"/>
      <c r="M17046" s="37"/>
      <c r="N17046" s="37"/>
      <c r="O17046" s="37"/>
      <c r="P17046" s="36"/>
      <c r="S17046" s="36"/>
      <c r="T17046" s="36"/>
      <c r="U17046" s="36"/>
      <c r="V17046" s="36"/>
    </row>
    <row r="17047" spans="11:22" x14ac:dyDescent="0.25">
      <c r="K17047" s="36"/>
      <c r="L17047" s="37"/>
      <c r="M17047" s="37"/>
      <c r="N17047" s="37"/>
      <c r="O17047" s="37"/>
      <c r="P17047" s="36"/>
      <c r="S17047" s="36"/>
      <c r="T17047" s="36"/>
      <c r="U17047" s="36"/>
      <c r="V17047" s="36"/>
    </row>
    <row r="17048" spans="11:22" x14ac:dyDescent="0.25">
      <c r="K17048" s="36"/>
      <c r="L17048" s="37"/>
      <c r="M17048" s="37"/>
      <c r="N17048" s="37"/>
      <c r="O17048" s="37"/>
      <c r="P17048" s="36"/>
      <c r="S17048" s="36"/>
      <c r="T17048" s="36"/>
      <c r="U17048" s="36"/>
      <c r="V17048" s="36"/>
    </row>
    <row r="17049" spans="11:22" x14ac:dyDescent="0.25">
      <c r="K17049" s="36"/>
      <c r="L17049" s="37"/>
      <c r="M17049" s="37"/>
      <c r="N17049" s="37"/>
      <c r="O17049" s="37"/>
      <c r="P17049" s="36"/>
      <c r="S17049" s="36"/>
      <c r="T17049" s="36"/>
      <c r="U17049" s="36"/>
      <c r="V17049" s="36"/>
    </row>
    <row r="17050" spans="11:22" x14ac:dyDescent="0.25">
      <c r="K17050" s="36"/>
      <c r="L17050" s="37"/>
      <c r="M17050" s="37"/>
      <c r="N17050" s="37"/>
      <c r="O17050" s="37"/>
      <c r="P17050" s="36"/>
      <c r="S17050" s="36"/>
      <c r="T17050" s="36"/>
      <c r="U17050" s="36"/>
      <c r="V17050" s="36"/>
    </row>
    <row r="17051" spans="11:22" x14ac:dyDescent="0.25">
      <c r="K17051" s="36"/>
      <c r="L17051" s="37"/>
      <c r="M17051" s="37"/>
      <c r="N17051" s="37"/>
      <c r="O17051" s="37"/>
      <c r="P17051" s="36"/>
      <c r="S17051" s="36"/>
      <c r="T17051" s="36"/>
      <c r="U17051" s="36"/>
      <c r="V17051" s="36"/>
    </row>
    <row r="17052" spans="11:22" x14ac:dyDescent="0.25">
      <c r="K17052" s="36"/>
      <c r="L17052" s="37"/>
      <c r="M17052" s="37"/>
      <c r="N17052" s="37"/>
      <c r="O17052" s="37"/>
      <c r="P17052" s="36"/>
      <c r="S17052" s="36"/>
      <c r="T17052" s="36"/>
      <c r="U17052" s="36"/>
      <c r="V17052" s="36"/>
    </row>
    <row r="17053" spans="11:22" x14ac:dyDescent="0.25">
      <c r="K17053" s="36"/>
      <c r="L17053" s="37"/>
      <c r="M17053" s="37"/>
      <c r="N17053" s="37"/>
      <c r="O17053" s="37"/>
      <c r="P17053" s="36"/>
      <c r="S17053" s="36"/>
      <c r="T17053" s="36"/>
      <c r="U17053" s="36"/>
      <c r="V17053" s="36"/>
    </row>
    <row r="17054" spans="11:22" x14ac:dyDescent="0.25">
      <c r="K17054" s="36"/>
      <c r="L17054" s="37"/>
      <c r="M17054" s="37"/>
      <c r="N17054" s="37"/>
      <c r="O17054" s="37"/>
      <c r="P17054" s="36"/>
      <c r="S17054" s="36"/>
      <c r="T17054" s="36"/>
      <c r="U17054" s="36"/>
      <c r="V17054" s="36"/>
    </row>
    <row r="17055" spans="11:22" x14ac:dyDescent="0.25">
      <c r="K17055" s="36"/>
      <c r="L17055" s="37"/>
      <c r="M17055" s="37"/>
      <c r="N17055" s="37"/>
      <c r="O17055" s="37"/>
      <c r="P17055" s="36"/>
      <c r="S17055" s="36"/>
      <c r="T17055" s="36"/>
      <c r="U17055" s="36"/>
      <c r="V17055" s="36"/>
    </row>
    <row r="17056" spans="11:22" x14ac:dyDescent="0.25">
      <c r="K17056" s="36"/>
      <c r="L17056" s="37"/>
      <c r="M17056" s="37"/>
      <c r="N17056" s="37"/>
      <c r="O17056" s="37"/>
      <c r="P17056" s="36"/>
      <c r="S17056" s="36"/>
      <c r="T17056" s="36"/>
      <c r="U17056" s="36"/>
      <c r="V17056" s="36"/>
    </row>
    <row r="17057" spans="11:22" x14ac:dyDescent="0.25">
      <c r="K17057" s="36"/>
      <c r="L17057" s="37"/>
      <c r="M17057" s="37"/>
      <c r="N17057" s="37"/>
      <c r="O17057" s="37"/>
      <c r="P17057" s="36"/>
      <c r="S17057" s="36"/>
      <c r="T17057" s="36"/>
      <c r="U17057" s="36"/>
      <c r="V17057" s="36"/>
    </row>
    <row r="17058" spans="11:22" x14ac:dyDescent="0.25">
      <c r="K17058" s="36"/>
      <c r="L17058" s="37"/>
      <c r="M17058" s="37"/>
      <c r="N17058" s="37"/>
      <c r="O17058" s="37"/>
      <c r="P17058" s="36"/>
      <c r="S17058" s="36"/>
      <c r="T17058" s="36"/>
      <c r="U17058" s="36"/>
      <c r="V17058" s="36"/>
    </row>
    <row r="17059" spans="11:22" x14ac:dyDescent="0.25">
      <c r="K17059" s="36"/>
      <c r="L17059" s="37"/>
      <c r="M17059" s="37"/>
      <c r="N17059" s="37"/>
      <c r="O17059" s="37"/>
      <c r="P17059" s="36"/>
      <c r="S17059" s="36"/>
      <c r="T17059" s="36"/>
      <c r="U17059" s="36"/>
      <c r="V17059" s="36"/>
    </row>
    <row r="17060" spans="11:22" x14ac:dyDescent="0.25">
      <c r="K17060" s="36"/>
      <c r="L17060" s="37"/>
      <c r="M17060" s="37"/>
      <c r="N17060" s="37"/>
      <c r="O17060" s="37"/>
      <c r="P17060" s="36"/>
      <c r="S17060" s="36"/>
      <c r="T17060" s="36"/>
      <c r="U17060" s="36"/>
      <c r="V17060" s="36"/>
    </row>
    <row r="17061" spans="11:22" x14ac:dyDescent="0.25">
      <c r="K17061" s="36"/>
      <c r="L17061" s="37"/>
      <c r="M17061" s="37"/>
      <c r="N17061" s="37"/>
      <c r="O17061" s="37"/>
      <c r="P17061" s="36"/>
      <c r="S17061" s="36"/>
      <c r="T17061" s="36"/>
      <c r="U17061" s="36"/>
      <c r="V17061" s="36"/>
    </row>
    <row r="17062" spans="11:22" x14ac:dyDescent="0.25">
      <c r="K17062" s="36"/>
      <c r="L17062" s="37"/>
      <c r="M17062" s="37"/>
      <c r="N17062" s="37"/>
      <c r="O17062" s="37"/>
      <c r="P17062" s="36"/>
      <c r="S17062" s="36"/>
      <c r="T17062" s="36"/>
      <c r="U17062" s="36"/>
      <c r="V17062" s="36"/>
    </row>
    <row r="17063" spans="11:22" x14ac:dyDescent="0.25">
      <c r="K17063" s="36"/>
      <c r="L17063" s="37"/>
      <c r="M17063" s="37"/>
      <c r="N17063" s="37"/>
      <c r="O17063" s="37"/>
      <c r="P17063" s="36"/>
      <c r="S17063" s="36"/>
      <c r="T17063" s="36"/>
      <c r="U17063" s="36"/>
      <c r="V17063" s="36"/>
    </row>
    <row r="17064" spans="11:22" x14ac:dyDescent="0.25">
      <c r="K17064" s="36"/>
      <c r="L17064" s="37"/>
      <c r="M17064" s="37"/>
      <c r="N17064" s="37"/>
      <c r="O17064" s="37"/>
      <c r="P17064" s="36"/>
      <c r="S17064" s="36"/>
      <c r="T17064" s="36"/>
      <c r="U17064" s="36"/>
      <c r="V17064" s="36"/>
    </row>
    <row r="17065" spans="11:22" x14ac:dyDescent="0.25">
      <c r="K17065" s="36"/>
      <c r="L17065" s="37"/>
      <c r="M17065" s="37"/>
      <c r="N17065" s="37"/>
      <c r="O17065" s="37"/>
      <c r="P17065" s="36"/>
      <c r="S17065" s="36"/>
      <c r="T17065" s="36"/>
      <c r="U17065" s="36"/>
      <c r="V17065" s="36"/>
    </row>
    <row r="17066" spans="11:22" x14ac:dyDescent="0.25">
      <c r="K17066" s="36"/>
      <c r="L17066" s="37"/>
      <c r="M17066" s="37"/>
      <c r="N17066" s="37"/>
      <c r="O17066" s="37"/>
      <c r="P17066" s="36"/>
      <c r="S17066" s="36"/>
      <c r="T17066" s="36"/>
      <c r="U17066" s="36"/>
      <c r="V17066" s="36"/>
    </row>
    <row r="17067" spans="11:22" x14ac:dyDescent="0.25">
      <c r="K17067" s="36"/>
      <c r="L17067" s="37"/>
      <c r="M17067" s="37"/>
      <c r="N17067" s="37"/>
      <c r="O17067" s="37"/>
      <c r="P17067" s="36"/>
      <c r="S17067" s="36"/>
      <c r="T17067" s="36"/>
      <c r="U17067" s="36"/>
      <c r="V17067" s="36"/>
    </row>
    <row r="17068" spans="11:22" x14ac:dyDescent="0.25">
      <c r="K17068" s="36"/>
      <c r="L17068" s="37"/>
      <c r="M17068" s="37"/>
      <c r="N17068" s="37"/>
      <c r="O17068" s="37"/>
      <c r="P17068" s="36"/>
      <c r="S17068" s="36"/>
      <c r="T17068" s="36"/>
      <c r="U17068" s="36"/>
      <c r="V17068" s="36"/>
    </row>
    <row r="17069" spans="11:22" x14ac:dyDescent="0.25">
      <c r="K17069" s="36"/>
      <c r="L17069" s="37"/>
      <c r="M17069" s="37"/>
      <c r="N17069" s="37"/>
      <c r="O17069" s="37"/>
      <c r="P17069" s="36"/>
      <c r="S17069" s="36"/>
      <c r="T17069" s="36"/>
      <c r="U17069" s="36"/>
      <c r="V17069" s="36"/>
    </row>
    <row r="17070" spans="11:22" x14ac:dyDescent="0.25">
      <c r="K17070" s="36"/>
      <c r="L17070" s="37"/>
      <c r="M17070" s="37"/>
      <c r="N17070" s="37"/>
      <c r="O17070" s="37"/>
      <c r="P17070" s="36"/>
      <c r="S17070" s="36"/>
      <c r="T17070" s="36"/>
      <c r="U17070" s="36"/>
      <c r="V17070" s="36"/>
    </row>
    <row r="17071" spans="11:22" x14ac:dyDescent="0.25">
      <c r="K17071" s="36"/>
      <c r="L17071" s="37"/>
      <c r="M17071" s="37"/>
      <c r="N17071" s="37"/>
      <c r="O17071" s="37"/>
      <c r="P17071" s="36"/>
      <c r="S17071" s="36"/>
      <c r="T17071" s="36"/>
      <c r="U17071" s="36"/>
      <c r="V17071" s="36"/>
    </row>
    <row r="17072" spans="11:22" x14ac:dyDescent="0.25">
      <c r="K17072" s="36"/>
      <c r="L17072" s="37"/>
      <c r="M17072" s="37"/>
      <c r="N17072" s="37"/>
      <c r="O17072" s="37"/>
      <c r="P17072" s="36"/>
      <c r="S17072" s="36"/>
      <c r="T17072" s="36"/>
      <c r="U17072" s="36"/>
      <c r="V17072" s="36"/>
    </row>
    <row r="17073" spans="11:22" x14ac:dyDescent="0.25">
      <c r="K17073" s="36"/>
      <c r="L17073" s="37"/>
      <c r="M17073" s="37"/>
      <c r="N17073" s="37"/>
      <c r="O17073" s="37"/>
      <c r="P17073" s="36"/>
      <c r="S17073" s="36"/>
      <c r="T17073" s="36"/>
      <c r="U17073" s="36"/>
      <c r="V17073" s="36"/>
    </row>
    <row r="17074" spans="11:22" x14ac:dyDescent="0.25">
      <c r="K17074" s="36"/>
      <c r="L17074" s="37"/>
      <c r="M17074" s="37"/>
      <c r="N17074" s="37"/>
      <c r="O17074" s="37"/>
      <c r="P17074" s="36"/>
      <c r="S17074" s="36"/>
      <c r="T17074" s="36"/>
      <c r="U17074" s="36"/>
      <c r="V17074" s="36"/>
    </row>
    <row r="17075" spans="11:22" x14ac:dyDescent="0.25">
      <c r="K17075" s="36"/>
      <c r="L17075" s="37"/>
      <c r="M17075" s="37"/>
      <c r="N17075" s="37"/>
      <c r="O17075" s="37"/>
      <c r="P17075" s="36"/>
      <c r="S17075" s="36"/>
      <c r="T17075" s="36"/>
      <c r="U17075" s="36"/>
      <c r="V17075" s="36"/>
    </row>
    <row r="17076" spans="11:22" x14ac:dyDescent="0.25">
      <c r="K17076" s="36"/>
      <c r="L17076" s="37"/>
      <c r="M17076" s="37"/>
      <c r="N17076" s="37"/>
      <c r="O17076" s="37"/>
      <c r="P17076" s="36"/>
      <c r="S17076" s="36"/>
      <c r="T17076" s="36"/>
      <c r="U17076" s="36"/>
      <c r="V17076" s="36"/>
    </row>
    <row r="17077" spans="11:22" x14ac:dyDescent="0.25">
      <c r="K17077" s="36"/>
      <c r="L17077" s="37"/>
      <c r="M17077" s="37"/>
      <c r="N17077" s="37"/>
      <c r="O17077" s="37"/>
      <c r="P17077" s="36"/>
      <c r="S17077" s="36"/>
      <c r="T17077" s="36"/>
      <c r="U17077" s="36"/>
      <c r="V17077" s="36"/>
    </row>
    <row r="17078" spans="11:22" x14ac:dyDescent="0.25">
      <c r="K17078" s="36"/>
      <c r="L17078" s="37"/>
      <c r="M17078" s="37"/>
      <c r="N17078" s="37"/>
      <c r="O17078" s="37"/>
      <c r="P17078" s="36"/>
      <c r="S17078" s="36"/>
      <c r="T17078" s="36"/>
      <c r="U17078" s="36"/>
      <c r="V17078" s="36"/>
    </row>
    <row r="17079" spans="11:22" x14ac:dyDescent="0.25">
      <c r="K17079" s="36"/>
      <c r="L17079" s="37"/>
      <c r="M17079" s="37"/>
      <c r="N17079" s="37"/>
      <c r="O17079" s="37"/>
      <c r="P17079" s="36"/>
      <c r="S17079" s="36"/>
      <c r="T17079" s="36"/>
      <c r="U17079" s="36"/>
      <c r="V17079" s="36"/>
    </row>
    <row r="17080" spans="11:22" x14ac:dyDescent="0.25">
      <c r="K17080" s="36"/>
      <c r="L17080" s="37"/>
      <c r="M17080" s="37"/>
      <c r="N17080" s="37"/>
      <c r="O17080" s="37"/>
      <c r="P17080" s="36"/>
      <c r="S17080" s="36"/>
      <c r="T17080" s="36"/>
      <c r="U17080" s="36"/>
      <c r="V17080" s="36"/>
    </row>
    <row r="17081" spans="11:22" x14ac:dyDescent="0.25">
      <c r="K17081" s="36"/>
      <c r="L17081" s="37"/>
      <c r="M17081" s="37"/>
      <c r="N17081" s="37"/>
      <c r="O17081" s="37"/>
      <c r="P17081" s="36"/>
      <c r="S17081" s="36"/>
      <c r="T17081" s="36"/>
      <c r="U17081" s="36"/>
      <c r="V17081" s="36"/>
    </row>
    <row r="17082" spans="11:22" x14ac:dyDescent="0.25">
      <c r="K17082" s="36"/>
      <c r="L17082" s="37"/>
      <c r="M17082" s="37"/>
      <c r="N17082" s="37"/>
      <c r="O17082" s="37"/>
      <c r="P17082" s="36"/>
      <c r="S17082" s="36"/>
      <c r="T17082" s="36"/>
      <c r="U17082" s="36"/>
      <c r="V17082" s="36"/>
    </row>
    <row r="17083" spans="11:22" x14ac:dyDescent="0.25">
      <c r="K17083" s="36"/>
      <c r="L17083" s="37"/>
      <c r="M17083" s="37"/>
      <c r="N17083" s="37"/>
      <c r="O17083" s="37"/>
      <c r="P17083" s="36"/>
      <c r="S17083" s="36"/>
      <c r="T17083" s="36"/>
      <c r="U17083" s="36"/>
      <c r="V17083" s="36"/>
    </row>
    <row r="17084" spans="11:22" x14ac:dyDescent="0.25">
      <c r="K17084" s="36"/>
      <c r="L17084" s="37"/>
      <c r="M17084" s="37"/>
      <c r="N17084" s="37"/>
      <c r="O17084" s="37"/>
      <c r="P17084" s="36"/>
      <c r="S17084" s="36"/>
      <c r="T17084" s="36"/>
      <c r="U17084" s="36"/>
      <c r="V17084" s="36"/>
    </row>
    <row r="17085" spans="11:22" x14ac:dyDescent="0.25">
      <c r="K17085" s="36"/>
      <c r="L17085" s="37"/>
      <c r="M17085" s="37"/>
      <c r="N17085" s="37"/>
      <c r="O17085" s="37"/>
      <c r="P17085" s="36"/>
      <c r="S17085" s="36"/>
      <c r="T17085" s="36"/>
      <c r="U17085" s="36"/>
      <c r="V17085" s="36"/>
    </row>
    <row r="17086" spans="11:22" x14ac:dyDescent="0.25">
      <c r="K17086" s="36"/>
      <c r="L17086" s="37"/>
      <c r="M17086" s="37"/>
      <c r="N17086" s="37"/>
      <c r="O17086" s="37"/>
      <c r="P17086" s="36"/>
      <c r="S17086" s="36"/>
      <c r="T17086" s="36"/>
      <c r="U17086" s="36"/>
      <c r="V17086" s="36"/>
    </row>
    <row r="17087" spans="11:22" x14ac:dyDescent="0.25">
      <c r="K17087" s="36"/>
      <c r="L17087" s="37"/>
      <c r="M17087" s="37"/>
      <c r="N17087" s="37"/>
      <c r="O17087" s="37"/>
      <c r="P17087" s="36"/>
      <c r="S17087" s="36"/>
      <c r="T17087" s="36"/>
      <c r="U17087" s="36"/>
      <c r="V17087" s="36"/>
    </row>
    <row r="17088" spans="11:22" x14ac:dyDescent="0.25">
      <c r="K17088" s="36"/>
      <c r="L17088" s="37"/>
      <c r="M17088" s="37"/>
      <c r="N17088" s="37"/>
      <c r="O17088" s="37"/>
      <c r="P17088" s="36"/>
      <c r="S17088" s="36"/>
      <c r="T17088" s="36"/>
      <c r="U17088" s="36"/>
      <c r="V17088" s="36"/>
    </row>
    <row r="17089" spans="11:22" x14ac:dyDescent="0.25">
      <c r="K17089" s="36"/>
      <c r="L17089" s="37"/>
      <c r="M17089" s="37"/>
      <c r="N17089" s="37"/>
      <c r="O17089" s="37"/>
      <c r="P17089" s="36"/>
      <c r="S17089" s="36"/>
      <c r="T17089" s="36"/>
      <c r="U17089" s="36"/>
      <c r="V17089" s="36"/>
    </row>
    <row r="17090" spans="11:22" x14ac:dyDescent="0.25">
      <c r="K17090" s="36"/>
      <c r="L17090" s="37"/>
      <c r="M17090" s="37"/>
      <c r="N17090" s="37"/>
      <c r="O17090" s="37"/>
      <c r="P17090" s="36"/>
      <c r="S17090" s="36"/>
      <c r="T17090" s="36"/>
      <c r="U17090" s="36"/>
      <c r="V17090" s="36"/>
    </row>
    <row r="17091" spans="11:22" x14ac:dyDescent="0.25">
      <c r="K17091" s="36"/>
      <c r="L17091" s="37"/>
      <c r="M17091" s="37"/>
      <c r="N17091" s="37"/>
      <c r="O17091" s="37"/>
      <c r="P17091" s="36"/>
      <c r="S17091" s="36"/>
      <c r="T17091" s="36"/>
      <c r="U17091" s="36"/>
      <c r="V17091" s="36"/>
    </row>
    <row r="17092" spans="11:22" x14ac:dyDescent="0.25">
      <c r="K17092" s="36"/>
      <c r="L17092" s="37"/>
      <c r="M17092" s="37"/>
      <c r="N17092" s="37"/>
      <c r="O17092" s="37"/>
      <c r="P17092" s="36"/>
      <c r="S17092" s="36"/>
      <c r="T17092" s="36"/>
      <c r="U17092" s="36"/>
      <c r="V17092" s="36"/>
    </row>
    <row r="17093" spans="11:22" x14ac:dyDescent="0.25">
      <c r="K17093" s="36"/>
      <c r="L17093" s="37"/>
      <c r="M17093" s="37"/>
      <c r="N17093" s="37"/>
      <c r="O17093" s="37"/>
      <c r="P17093" s="36"/>
      <c r="S17093" s="36"/>
      <c r="T17093" s="36"/>
      <c r="U17093" s="36"/>
      <c r="V17093" s="36"/>
    </row>
    <row r="17094" spans="11:22" x14ac:dyDescent="0.25">
      <c r="K17094" s="36"/>
      <c r="L17094" s="37"/>
      <c r="M17094" s="37"/>
      <c r="N17094" s="37"/>
      <c r="O17094" s="37"/>
      <c r="P17094" s="36"/>
      <c r="S17094" s="36"/>
      <c r="T17094" s="36"/>
      <c r="U17094" s="36"/>
      <c r="V17094" s="36"/>
    </row>
    <row r="17095" spans="11:22" x14ac:dyDescent="0.25">
      <c r="K17095" s="36"/>
      <c r="L17095" s="37"/>
      <c r="M17095" s="37"/>
      <c r="N17095" s="37"/>
      <c r="O17095" s="37"/>
      <c r="P17095" s="36"/>
      <c r="S17095" s="36"/>
      <c r="T17095" s="36"/>
      <c r="U17095" s="36"/>
      <c r="V17095" s="36"/>
    </row>
    <row r="17096" spans="11:22" x14ac:dyDescent="0.25">
      <c r="K17096" s="36"/>
      <c r="L17096" s="37"/>
      <c r="M17096" s="37"/>
      <c r="N17096" s="37"/>
      <c r="O17096" s="37"/>
      <c r="P17096" s="36"/>
      <c r="S17096" s="36"/>
      <c r="T17096" s="36"/>
      <c r="U17096" s="36"/>
      <c r="V17096" s="36"/>
    </row>
    <row r="17097" spans="11:22" x14ac:dyDescent="0.25">
      <c r="K17097" s="36"/>
      <c r="L17097" s="37"/>
      <c r="M17097" s="37"/>
      <c r="N17097" s="37"/>
      <c r="O17097" s="37"/>
      <c r="P17097" s="36"/>
      <c r="S17097" s="36"/>
      <c r="T17097" s="36"/>
      <c r="U17097" s="36"/>
      <c r="V17097" s="36"/>
    </row>
    <row r="17098" spans="11:22" x14ac:dyDescent="0.25">
      <c r="K17098" s="36"/>
      <c r="L17098" s="37"/>
      <c r="M17098" s="37"/>
      <c r="N17098" s="37"/>
      <c r="O17098" s="37"/>
      <c r="P17098" s="36"/>
      <c r="S17098" s="36"/>
      <c r="T17098" s="36"/>
      <c r="U17098" s="36"/>
      <c r="V17098" s="36"/>
    </row>
    <row r="17099" spans="11:22" x14ac:dyDescent="0.25">
      <c r="K17099" s="36"/>
      <c r="L17099" s="37"/>
      <c r="M17099" s="37"/>
      <c r="N17099" s="37"/>
      <c r="O17099" s="37"/>
      <c r="P17099" s="36"/>
      <c r="S17099" s="36"/>
      <c r="T17099" s="36"/>
      <c r="U17099" s="36"/>
      <c r="V17099" s="36"/>
    </row>
    <row r="17100" spans="11:22" x14ac:dyDescent="0.25">
      <c r="K17100" s="36"/>
      <c r="L17100" s="37"/>
      <c r="M17100" s="37"/>
      <c r="N17100" s="37"/>
      <c r="O17100" s="37"/>
      <c r="P17100" s="36"/>
      <c r="S17100" s="36"/>
      <c r="T17100" s="36"/>
      <c r="U17100" s="36"/>
      <c r="V17100" s="36"/>
    </row>
    <row r="17101" spans="11:22" x14ac:dyDescent="0.25">
      <c r="K17101" s="36"/>
      <c r="L17101" s="37"/>
      <c r="M17101" s="37"/>
      <c r="N17101" s="37"/>
      <c r="O17101" s="37"/>
      <c r="P17101" s="36"/>
      <c r="S17101" s="36"/>
      <c r="T17101" s="36"/>
      <c r="U17101" s="36"/>
      <c r="V17101" s="36"/>
    </row>
    <row r="17102" spans="11:22" x14ac:dyDescent="0.25">
      <c r="K17102" s="36"/>
      <c r="L17102" s="37"/>
      <c r="M17102" s="37"/>
      <c r="N17102" s="37"/>
      <c r="O17102" s="37"/>
      <c r="P17102" s="36"/>
      <c r="S17102" s="36"/>
      <c r="T17102" s="36"/>
      <c r="U17102" s="36"/>
      <c r="V17102" s="36"/>
    </row>
    <row r="17103" spans="11:22" x14ac:dyDescent="0.25">
      <c r="K17103" s="36"/>
      <c r="L17103" s="37"/>
      <c r="M17103" s="37"/>
      <c r="N17103" s="37"/>
      <c r="O17103" s="37"/>
      <c r="P17103" s="36"/>
      <c r="S17103" s="36"/>
      <c r="T17103" s="36"/>
      <c r="U17103" s="36"/>
      <c r="V17103" s="36"/>
    </row>
    <row r="17104" spans="11:22" x14ac:dyDescent="0.25">
      <c r="K17104" s="36"/>
      <c r="L17104" s="37"/>
      <c r="M17104" s="37"/>
      <c r="N17104" s="37"/>
      <c r="O17104" s="37"/>
      <c r="P17104" s="36"/>
      <c r="S17104" s="36"/>
      <c r="T17104" s="36"/>
      <c r="U17104" s="36"/>
      <c r="V17104" s="36"/>
    </row>
    <row r="17105" spans="11:22" x14ac:dyDescent="0.25">
      <c r="K17105" s="36"/>
      <c r="L17105" s="37"/>
      <c r="M17105" s="37"/>
      <c r="N17105" s="37"/>
      <c r="O17105" s="37"/>
      <c r="P17105" s="36"/>
      <c r="S17105" s="36"/>
      <c r="T17105" s="36"/>
      <c r="U17105" s="36"/>
      <c r="V17105" s="36"/>
    </row>
    <row r="17106" spans="11:22" x14ac:dyDescent="0.25">
      <c r="K17106" s="36"/>
      <c r="L17106" s="37"/>
      <c r="M17106" s="37"/>
      <c r="N17106" s="37"/>
      <c r="O17106" s="37"/>
      <c r="P17106" s="36"/>
      <c r="S17106" s="36"/>
      <c r="T17106" s="36"/>
      <c r="U17106" s="36"/>
      <c r="V17106" s="36"/>
    </row>
    <row r="17107" spans="11:22" x14ac:dyDescent="0.25">
      <c r="K17107" s="36"/>
      <c r="L17107" s="37"/>
      <c r="M17107" s="37"/>
      <c r="N17107" s="37"/>
      <c r="O17107" s="37"/>
      <c r="P17107" s="36"/>
      <c r="S17107" s="36"/>
      <c r="T17107" s="36"/>
      <c r="U17107" s="36"/>
      <c r="V17107" s="36"/>
    </row>
    <row r="17108" spans="11:22" x14ac:dyDescent="0.25">
      <c r="K17108" s="36"/>
      <c r="L17108" s="37"/>
      <c r="M17108" s="37"/>
      <c r="N17108" s="37"/>
      <c r="O17108" s="37"/>
      <c r="P17108" s="36"/>
      <c r="S17108" s="36"/>
      <c r="T17108" s="36"/>
      <c r="U17108" s="36"/>
      <c r="V17108" s="36"/>
    </row>
    <row r="17109" spans="11:22" x14ac:dyDescent="0.25">
      <c r="K17109" s="36"/>
      <c r="L17109" s="37"/>
      <c r="M17109" s="37"/>
      <c r="N17109" s="37"/>
      <c r="O17109" s="37"/>
      <c r="P17109" s="36"/>
      <c r="S17109" s="36"/>
      <c r="T17109" s="36"/>
      <c r="U17109" s="36"/>
      <c r="V17109" s="36"/>
    </row>
    <row r="17110" spans="11:22" x14ac:dyDescent="0.25">
      <c r="K17110" s="36"/>
      <c r="L17110" s="37"/>
      <c r="M17110" s="37"/>
      <c r="N17110" s="37"/>
      <c r="O17110" s="37"/>
      <c r="P17110" s="36"/>
      <c r="S17110" s="36"/>
      <c r="T17110" s="36"/>
      <c r="U17110" s="36"/>
      <c r="V17110" s="36"/>
    </row>
    <row r="17111" spans="11:22" x14ac:dyDescent="0.25">
      <c r="K17111" s="36"/>
      <c r="L17111" s="37"/>
      <c r="M17111" s="37"/>
      <c r="N17111" s="37"/>
      <c r="O17111" s="37"/>
      <c r="P17111" s="36"/>
      <c r="S17111" s="36"/>
      <c r="T17111" s="36"/>
      <c r="U17111" s="36"/>
      <c r="V17111" s="36"/>
    </row>
    <row r="17112" spans="11:22" x14ac:dyDescent="0.25">
      <c r="K17112" s="36"/>
      <c r="L17112" s="37"/>
      <c r="M17112" s="37"/>
      <c r="N17112" s="37"/>
      <c r="O17112" s="37"/>
      <c r="P17112" s="36"/>
      <c r="S17112" s="36"/>
      <c r="T17112" s="36"/>
      <c r="U17112" s="36"/>
      <c r="V17112" s="36"/>
    </row>
    <row r="17113" spans="11:22" x14ac:dyDescent="0.25">
      <c r="K17113" s="36"/>
      <c r="L17113" s="37"/>
      <c r="M17113" s="37"/>
      <c r="N17113" s="37"/>
      <c r="O17113" s="37"/>
      <c r="P17113" s="36"/>
      <c r="S17113" s="36"/>
      <c r="T17113" s="36"/>
      <c r="U17113" s="36"/>
      <c r="V17113" s="36"/>
    </row>
    <row r="17114" spans="11:22" x14ac:dyDescent="0.25">
      <c r="K17114" s="36"/>
      <c r="L17114" s="37"/>
      <c r="M17114" s="37"/>
      <c r="N17114" s="37"/>
      <c r="O17114" s="37"/>
      <c r="P17114" s="36"/>
      <c r="S17114" s="36"/>
      <c r="T17114" s="36"/>
      <c r="U17114" s="36"/>
      <c r="V17114" s="36"/>
    </row>
    <row r="17115" spans="11:22" x14ac:dyDescent="0.25">
      <c r="K17115" s="36"/>
      <c r="L17115" s="37"/>
      <c r="M17115" s="37"/>
      <c r="N17115" s="37"/>
      <c r="O17115" s="37"/>
      <c r="P17115" s="36"/>
      <c r="S17115" s="36"/>
      <c r="T17115" s="36"/>
      <c r="U17115" s="36"/>
      <c r="V17115" s="36"/>
    </row>
    <row r="17116" spans="11:22" x14ac:dyDescent="0.25">
      <c r="K17116" s="36"/>
      <c r="L17116" s="37"/>
      <c r="M17116" s="37"/>
      <c r="N17116" s="37"/>
      <c r="O17116" s="37"/>
      <c r="P17116" s="36"/>
      <c r="S17116" s="36"/>
      <c r="T17116" s="36"/>
      <c r="U17116" s="36"/>
      <c r="V17116" s="36"/>
    </row>
    <row r="17117" spans="11:22" x14ac:dyDescent="0.25">
      <c r="K17117" s="36"/>
      <c r="L17117" s="37"/>
      <c r="M17117" s="37"/>
      <c r="N17117" s="37"/>
      <c r="O17117" s="37"/>
      <c r="P17117" s="36"/>
      <c r="S17117" s="36"/>
      <c r="T17117" s="36"/>
      <c r="U17117" s="36"/>
      <c r="V17117" s="36"/>
    </row>
    <row r="17118" spans="11:22" x14ac:dyDescent="0.25">
      <c r="K17118" s="36"/>
      <c r="L17118" s="37"/>
      <c r="M17118" s="37"/>
      <c r="N17118" s="37"/>
      <c r="O17118" s="37"/>
      <c r="P17118" s="36"/>
      <c r="S17118" s="36"/>
      <c r="T17118" s="36"/>
      <c r="U17118" s="36"/>
      <c r="V17118" s="36"/>
    </row>
    <row r="17119" spans="11:22" x14ac:dyDescent="0.25">
      <c r="K17119" s="36"/>
      <c r="L17119" s="37"/>
      <c r="M17119" s="37"/>
      <c r="N17119" s="37"/>
      <c r="O17119" s="37"/>
      <c r="P17119" s="36"/>
      <c r="S17119" s="36"/>
      <c r="T17119" s="36"/>
      <c r="U17119" s="36"/>
      <c r="V17119" s="36"/>
    </row>
    <row r="17120" spans="11:22" x14ac:dyDescent="0.25">
      <c r="K17120" s="36"/>
      <c r="L17120" s="37"/>
      <c r="M17120" s="37"/>
      <c r="N17120" s="37"/>
      <c r="O17120" s="37"/>
      <c r="P17120" s="36"/>
      <c r="S17120" s="36"/>
      <c r="T17120" s="36"/>
      <c r="U17120" s="36"/>
      <c r="V17120" s="36"/>
    </row>
    <row r="17121" spans="11:22" x14ac:dyDescent="0.25">
      <c r="K17121" s="36"/>
      <c r="L17121" s="37"/>
      <c r="M17121" s="37"/>
      <c r="N17121" s="37"/>
      <c r="O17121" s="37"/>
      <c r="P17121" s="36"/>
      <c r="S17121" s="36"/>
      <c r="T17121" s="36"/>
      <c r="U17121" s="36"/>
      <c r="V17121" s="36"/>
    </row>
    <row r="17122" spans="11:22" x14ac:dyDescent="0.25">
      <c r="K17122" s="36"/>
      <c r="L17122" s="37"/>
      <c r="M17122" s="37"/>
      <c r="N17122" s="37"/>
      <c r="O17122" s="37"/>
      <c r="P17122" s="36"/>
      <c r="S17122" s="36"/>
      <c r="T17122" s="36"/>
      <c r="U17122" s="36"/>
      <c r="V17122" s="36"/>
    </row>
    <row r="17123" spans="11:22" x14ac:dyDescent="0.25">
      <c r="K17123" s="36"/>
      <c r="L17123" s="37"/>
      <c r="M17123" s="37"/>
      <c r="N17123" s="37"/>
      <c r="O17123" s="37"/>
      <c r="P17123" s="36"/>
      <c r="S17123" s="36"/>
      <c r="T17123" s="36"/>
      <c r="U17123" s="36"/>
      <c r="V17123" s="36"/>
    </row>
    <row r="17124" spans="11:22" x14ac:dyDescent="0.25">
      <c r="K17124" s="36"/>
      <c r="L17124" s="37"/>
      <c r="M17124" s="37"/>
      <c r="N17124" s="37"/>
      <c r="O17124" s="37"/>
      <c r="P17124" s="36"/>
      <c r="S17124" s="36"/>
      <c r="T17124" s="36"/>
      <c r="U17124" s="36"/>
      <c r="V17124" s="36"/>
    </row>
    <row r="17125" spans="11:22" x14ac:dyDescent="0.25">
      <c r="K17125" s="36"/>
      <c r="L17125" s="37"/>
      <c r="M17125" s="37"/>
      <c r="N17125" s="37"/>
      <c r="O17125" s="37"/>
      <c r="P17125" s="36"/>
      <c r="S17125" s="36"/>
      <c r="T17125" s="36"/>
      <c r="U17125" s="36"/>
      <c r="V17125" s="36"/>
    </row>
    <row r="17126" spans="11:22" x14ac:dyDescent="0.25">
      <c r="K17126" s="36"/>
      <c r="L17126" s="37"/>
      <c r="M17126" s="37"/>
      <c r="N17126" s="37"/>
      <c r="O17126" s="37"/>
      <c r="P17126" s="36"/>
      <c r="S17126" s="36"/>
      <c r="T17126" s="36"/>
      <c r="U17126" s="36"/>
      <c r="V17126" s="36"/>
    </row>
    <row r="17127" spans="11:22" x14ac:dyDescent="0.25">
      <c r="K17127" s="36"/>
      <c r="L17127" s="37"/>
      <c r="M17127" s="37"/>
      <c r="N17127" s="37"/>
      <c r="O17127" s="37"/>
      <c r="P17127" s="36"/>
      <c r="S17127" s="36"/>
      <c r="T17127" s="36"/>
      <c r="U17127" s="36"/>
      <c r="V17127" s="36"/>
    </row>
    <row r="17128" spans="11:22" x14ac:dyDescent="0.25">
      <c r="K17128" s="36"/>
      <c r="L17128" s="37"/>
      <c r="M17128" s="37"/>
      <c r="N17128" s="37"/>
      <c r="O17128" s="37"/>
      <c r="P17128" s="36"/>
      <c r="S17128" s="36"/>
      <c r="T17128" s="36"/>
      <c r="U17128" s="36"/>
      <c r="V17128" s="36"/>
    </row>
    <row r="17129" spans="11:22" x14ac:dyDescent="0.25">
      <c r="K17129" s="36"/>
      <c r="L17129" s="37"/>
      <c r="M17129" s="37"/>
      <c r="N17129" s="37"/>
      <c r="O17129" s="37"/>
      <c r="P17129" s="36"/>
      <c r="S17129" s="36"/>
      <c r="T17129" s="36"/>
      <c r="U17129" s="36"/>
      <c r="V17129" s="36"/>
    </row>
    <row r="17130" spans="11:22" x14ac:dyDescent="0.25">
      <c r="K17130" s="36"/>
      <c r="L17130" s="37"/>
      <c r="M17130" s="37"/>
      <c r="N17130" s="37"/>
      <c r="O17130" s="37"/>
      <c r="P17130" s="36"/>
      <c r="S17130" s="36"/>
      <c r="T17130" s="36"/>
      <c r="U17130" s="36"/>
      <c r="V17130" s="36"/>
    </row>
    <row r="17131" spans="11:22" x14ac:dyDescent="0.25">
      <c r="K17131" s="36"/>
      <c r="L17131" s="37"/>
      <c r="M17131" s="37"/>
      <c r="N17131" s="37"/>
      <c r="O17131" s="37"/>
      <c r="P17131" s="36"/>
      <c r="S17131" s="36"/>
      <c r="T17131" s="36"/>
      <c r="U17131" s="36"/>
      <c r="V17131" s="36"/>
    </row>
    <row r="17132" spans="11:22" x14ac:dyDescent="0.25">
      <c r="K17132" s="36"/>
      <c r="L17132" s="37"/>
      <c r="M17132" s="37"/>
      <c r="N17132" s="37"/>
      <c r="O17132" s="37"/>
      <c r="P17132" s="36"/>
      <c r="S17132" s="36"/>
      <c r="T17132" s="36"/>
      <c r="U17132" s="36"/>
      <c r="V17132" s="36"/>
    </row>
    <row r="17133" spans="11:22" x14ac:dyDescent="0.25">
      <c r="K17133" s="36"/>
      <c r="L17133" s="37"/>
      <c r="M17133" s="37"/>
      <c r="N17133" s="37"/>
      <c r="O17133" s="37"/>
      <c r="P17133" s="36"/>
      <c r="S17133" s="36"/>
      <c r="T17133" s="36"/>
      <c r="U17133" s="36"/>
      <c r="V17133" s="36"/>
    </row>
    <row r="17134" spans="11:22" x14ac:dyDescent="0.25">
      <c r="K17134" s="36"/>
      <c r="L17134" s="37"/>
      <c r="M17134" s="37"/>
      <c r="N17134" s="37"/>
      <c r="O17134" s="37"/>
      <c r="P17134" s="36"/>
      <c r="S17134" s="36"/>
      <c r="T17134" s="36"/>
      <c r="U17134" s="36"/>
      <c r="V17134" s="36"/>
    </row>
    <row r="17135" spans="11:22" x14ac:dyDescent="0.25">
      <c r="K17135" s="36"/>
      <c r="L17135" s="37"/>
      <c r="M17135" s="37"/>
      <c r="N17135" s="37"/>
      <c r="O17135" s="37"/>
      <c r="P17135" s="36"/>
      <c r="S17135" s="36"/>
      <c r="T17135" s="36"/>
      <c r="U17135" s="36"/>
      <c r="V17135" s="36"/>
    </row>
    <row r="17136" spans="11:22" x14ac:dyDescent="0.25">
      <c r="K17136" s="36"/>
      <c r="L17136" s="37"/>
      <c r="M17136" s="37"/>
      <c r="N17136" s="37"/>
      <c r="O17136" s="37"/>
      <c r="P17136" s="36"/>
      <c r="S17136" s="36"/>
      <c r="T17136" s="36"/>
      <c r="U17136" s="36"/>
      <c r="V17136" s="36"/>
    </row>
    <row r="17137" spans="11:22" x14ac:dyDescent="0.25">
      <c r="K17137" s="36"/>
      <c r="L17137" s="37"/>
      <c r="M17137" s="37"/>
      <c r="N17137" s="37"/>
      <c r="O17137" s="37"/>
      <c r="P17137" s="36"/>
      <c r="S17137" s="36"/>
      <c r="T17137" s="36"/>
      <c r="U17137" s="36"/>
      <c r="V17137" s="36"/>
    </row>
    <row r="17138" spans="11:22" x14ac:dyDescent="0.25">
      <c r="K17138" s="36"/>
      <c r="L17138" s="37"/>
      <c r="M17138" s="37"/>
      <c r="N17138" s="37"/>
      <c r="O17138" s="37"/>
      <c r="P17138" s="36"/>
      <c r="S17138" s="36"/>
      <c r="T17138" s="36"/>
      <c r="U17138" s="36"/>
      <c r="V17138" s="36"/>
    </row>
    <row r="17139" spans="11:22" x14ac:dyDescent="0.25">
      <c r="K17139" s="36"/>
      <c r="L17139" s="37"/>
      <c r="M17139" s="37"/>
      <c r="N17139" s="37"/>
      <c r="O17139" s="37"/>
      <c r="P17139" s="36"/>
      <c r="S17139" s="36"/>
      <c r="T17139" s="36"/>
      <c r="U17139" s="36"/>
      <c r="V17139" s="36"/>
    </row>
    <row r="17140" spans="11:22" x14ac:dyDescent="0.25">
      <c r="K17140" s="36"/>
      <c r="L17140" s="37"/>
      <c r="M17140" s="37"/>
      <c r="N17140" s="37"/>
      <c r="O17140" s="37"/>
      <c r="P17140" s="36"/>
      <c r="S17140" s="36"/>
      <c r="T17140" s="36"/>
      <c r="U17140" s="36"/>
      <c r="V17140" s="36"/>
    </row>
    <row r="17141" spans="11:22" x14ac:dyDescent="0.25">
      <c r="K17141" s="36"/>
      <c r="L17141" s="37"/>
      <c r="M17141" s="37"/>
      <c r="N17141" s="37"/>
      <c r="O17141" s="37"/>
      <c r="P17141" s="36"/>
      <c r="S17141" s="36"/>
      <c r="T17141" s="36"/>
      <c r="U17141" s="36"/>
      <c r="V17141" s="36"/>
    </row>
    <row r="17142" spans="11:22" x14ac:dyDescent="0.25">
      <c r="K17142" s="36"/>
      <c r="L17142" s="37"/>
      <c r="M17142" s="37"/>
      <c r="N17142" s="37"/>
      <c r="O17142" s="37"/>
      <c r="P17142" s="36"/>
      <c r="S17142" s="36"/>
      <c r="T17142" s="36"/>
      <c r="U17142" s="36"/>
      <c r="V17142" s="36"/>
    </row>
    <row r="17143" spans="11:22" x14ac:dyDescent="0.25">
      <c r="K17143" s="36"/>
      <c r="L17143" s="37"/>
      <c r="M17143" s="37"/>
      <c r="N17143" s="37"/>
      <c r="O17143" s="37"/>
      <c r="P17143" s="36"/>
      <c r="S17143" s="36"/>
      <c r="T17143" s="36"/>
      <c r="U17143" s="36"/>
      <c r="V17143" s="36"/>
    </row>
    <row r="17144" spans="11:22" x14ac:dyDescent="0.25">
      <c r="K17144" s="36"/>
      <c r="L17144" s="37"/>
      <c r="M17144" s="37"/>
      <c r="N17144" s="37"/>
      <c r="O17144" s="37"/>
      <c r="P17144" s="36"/>
      <c r="S17144" s="36"/>
      <c r="T17144" s="36"/>
      <c r="U17144" s="36"/>
      <c r="V17144" s="36"/>
    </row>
    <row r="17145" spans="11:22" x14ac:dyDescent="0.25">
      <c r="K17145" s="36"/>
      <c r="L17145" s="37"/>
      <c r="M17145" s="37"/>
      <c r="N17145" s="37"/>
      <c r="O17145" s="37"/>
      <c r="P17145" s="36"/>
      <c r="S17145" s="36"/>
      <c r="T17145" s="36"/>
      <c r="U17145" s="36"/>
      <c r="V17145" s="36"/>
    </row>
    <row r="17146" spans="11:22" x14ac:dyDescent="0.25">
      <c r="K17146" s="36"/>
      <c r="L17146" s="37"/>
      <c r="M17146" s="37"/>
      <c r="N17146" s="37"/>
      <c r="O17146" s="37"/>
      <c r="P17146" s="36"/>
      <c r="S17146" s="36"/>
      <c r="T17146" s="36"/>
      <c r="U17146" s="36"/>
      <c r="V17146" s="36"/>
    </row>
    <row r="17147" spans="11:22" x14ac:dyDescent="0.25">
      <c r="K17147" s="36"/>
      <c r="L17147" s="37"/>
      <c r="M17147" s="37"/>
      <c r="N17147" s="37"/>
      <c r="O17147" s="37"/>
      <c r="P17147" s="36"/>
      <c r="S17147" s="36"/>
      <c r="T17147" s="36"/>
      <c r="U17147" s="36"/>
      <c r="V17147" s="36"/>
    </row>
    <row r="17148" spans="11:22" x14ac:dyDescent="0.25">
      <c r="K17148" s="36"/>
      <c r="L17148" s="37"/>
      <c r="M17148" s="37"/>
      <c r="N17148" s="37"/>
      <c r="O17148" s="37"/>
      <c r="P17148" s="36"/>
      <c r="S17148" s="36"/>
      <c r="T17148" s="36"/>
      <c r="U17148" s="36"/>
      <c r="V17148" s="36"/>
    </row>
    <row r="17149" spans="11:22" x14ac:dyDescent="0.25">
      <c r="K17149" s="36"/>
      <c r="L17149" s="37"/>
      <c r="M17149" s="37"/>
      <c r="N17149" s="37"/>
      <c r="O17149" s="37"/>
      <c r="P17149" s="36"/>
      <c r="S17149" s="36"/>
      <c r="T17149" s="36"/>
      <c r="U17149" s="36"/>
      <c r="V17149" s="36"/>
    </row>
    <row r="17150" spans="11:22" x14ac:dyDescent="0.25">
      <c r="K17150" s="36"/>
      <c r="L17150" s="37"/>
      <c r="M17150" s="37"/>
      <c r="N17150" s="37"/>
      <c r="O17150" s="37"/>
      <c r="P17150" s="36"/>
      <c r="S17150" s="36"/>
      <c r="T17150" s="36"/>
      <c r="U17150" s="36"/>
      <c r="V17150" s="36"/>
    </row>
    <row r="17151" spans="11:22" x14ac:dyDescent="0.25">
      <c r="K17151" s="36"/>
      <c r="L17151" s="37"/>
      <c r="M17151" s="37"/>
      <c r="N17151" s="37"/>
      <c r="O17151" s="37"/>
      <c r="P17151" s="36"/>
      <c r="S17151" s="36"/>
      <c r="T17151" s="36"/>
      <c r="U17151" s="36"/>
      <c r="V17151" s="36"/>
    </row>
    <row r="17152" spans="11:22" x14ac:dyDescent="0.25">
      <c r="K17152" s="36"/>
      <c r="L17152" s="37"/>
      <c r="M17152" s="37"/>
      <c r="N17152" s="37"/>
      <c r="O17152" s="37"/>
      <c r="P17152" s="36"/>
      <c r="S17152" s="36"/>
      <c r="T17152" s="36"/>
      <c r="U17152" s="36"/>
      <c r="V17152" s="36"/>
    </row>
    <row r="17153" spans="11:22" x14ac:dyDescent="0.25">
      <c r="K17153" s="36"/>
      <c r="L17153" s="37"/>
      <c r="M17153" s="37"/>
      <c r="N17153" s="37"/>
      <c r="O17153" s="37"/>
      <c r="P17153" s="36"/>
      <c r="S17153" s="36"/>
      <c r="T17153" s="36"/>
      <c r="U17153" s="36"/>
      <c r="V17153" s="36"/>
    </row>
    <row r="17154" spans="11:22" x14ac:dyDescent="0.25">
      <c r="K17154" s="36"/>
      <c r="L17154" s="37"/>
      <c r="M17154" s="37"/>
      <c r="N17154" s="37"/>
      <c r="O17154" s="37"/>
      <c r="P17154" s="36"/>
      <c r="S17154" s="36"/>
      <c r="T17154" s="36"/>
      <c r="U17154" s="36"/>
      <c r="V17154" s="36"/>
    </row>
    <row r="17155" spans="11:22" x14ac:dyDescent="0.25">
      <c r="K17155" s="36"/>
      <c r="L17155" s="37"/>
      <c r="M17155" s="37"/>
      <c r="N17155" s="37"/>
      <c r="O17155" s="37"/>
      <c r="P17155" s="36"/>
      <c r="S17155" s="36"/>
      <c r="T17155" s="36"/>
      <c r="U17155" s="36"/>
      <c r="V17155" s="36"/>
    </row>
    <row r="17156" spans="11:22" x14ac:dyDescent="0.25">
      <c r="K17156" s="36"/>
      <c r="L17156" s="37"/>
      <c r="M17156" s="37"/>
      <c r="N17156" s="37"/>
      <c r="O17156" s="37"/>
      <c r="P17156" s="36"/>
      <c r="S17156" s="36"/>
      <c r="T17156" s="36"/>
      <c r="U17156" s="36"/>
      <c r="V17156" s="36"/>
    </row>
    <row r="17157" spans="11:22" x14ac:dyDescent="0.25">
      <c r="K17157" s="36"/>
      <c r="L17157" s="37"/>
      <c r="M17157" s="37"/>
      <c r="N17157" s="37"/>
      <c r="O17157" s="37"/>
      <c r="P17157" s="36"/>
      <c r="S17157" s="36"/>
      <c r="T17157" s="36"/>
      <c r="U17157" s="36"/>
      <c r="V17157" s="36"/>
    </row>
    <row r="17158" spans="11:22" x14ac:dyDescent="0.25">
      <c r="K17158" s="36"/>
      <c r="L17158" s="37"/>
      <c r="M17158" s="37"/>
      <c r="N17158" s="37"/>
      <c r="O17158" s="37"/>
      <c r="P17158" s="36"/>
      <c r="S17158" s="36"/>
      <c r="T17158" s="36"/>
      <c r="U17158" s="36"/>
      <c r="V17158" s="36"/>
    </row>
    <row r="17159" spans="11:22" x14ac:dyDescent="0.25">
      <c r="K17159" s="36"/>
      <c r="L17159" s="37"/>
      <c r="M17159" s="37"/>
      <c r="N17159" s="37"/>
      <c r="O17159" s="37"/>
      <c r="P17159" s="36"/>
      <c r="S17159" s="36"/>
      <c r="T17159" s="36"/>
      <c r="U17159" s="36"/>
      <c r="V17159" s="36"/>
    </row>
    <row r="17160" spans="11:22" x14ac:dyDescent="0.25">
      <c r="K17160" s="36"/>
      <c r="L17160" s="37"/>
      <c r="M17160" s="37"/>
      <c r="N17160" s="37"/>
      <c r="O17160" s="37"/>
      <c r="P17160" s="36"/>
      <c r="S17160" s="36"/>
      <c r="T17160" s="36"/>
      <c r="U17160" s="36"/>
      <c r="V17160" s="36"/>
    </row>
    <row r="17161" spans="11:22" x14ac:dyDescent="0.25">
      <c r="K17161" s="36"/>
      <c r="L17161" s="37"/>
      <c r="M17161" s="37"/>
      <c r="N17161" s="37"/>
      <c r="O17161" s="37"/>
      <c r="P17161" s="36"/>
      <c r="S17161" s="36"/>
      <c r="T17161" s="36"/>
      <c r="U17161" s="36"/>
      <c r="V17161" s="36"/>
    </row>
    <row r="17162" spans="11:22" x14ac:dyDescent="0.25">
      <c r="K17162" s="36"/>
      <c r="L17162" s="37"/>
      <c r="M17162" s="37"/>
      <c r="N17162" s="37"/>
      <c r="O17162" s="37"/>
      <c r="P17162" s="36"/>
      <c r="S17162" s="36"/>
      <c r="T17162" s="36"/>
      <c r="U17162" s="36"/>
      <c r="V17162" s="36"/>
    </row>
    <row r="17163" spans="11:22" x14ac:dyDescent="0.25">
      <c r="K17163" s="36"/>
      <c r="L17163" s="37"/>
      <c r="M17163" s="37"/>
      <c r="N17163" s="37"/>
      <c r="O17163" s="37"/>
      <c r="P17163" s="36"/>
      <c r="S17163" s="36"/>
      <c r="T17163" s="36"/>
      <c r="U17163" s="36"/>
      <c r="V17163" s="36"/>
    </row>
    <row r="17164" spans="11:22" x14ac:dyDescent="0.25">
      <c r="K17164" s="36"/>
      <c r="L17164" s="37"/>
      <c r="M17164" s="37"/>
      <c r="N17164" s="37"/>
      <c r="O17164" s="37"/>
      <c r="P17164" s="36"/>
      <c r="S17164" s="36"/>
      <c r="T17164" s="36"/>
      <c r="U17164" s="36"/>
      <c r="V17164" s="36"/>
    </row>
    <row r="17165" spans="11:22" x14ac:dyDescent="0.25">
      <c r="K17165" s="36"/>
      <c r="L17165" s="37"/>
      <c r="M17165" s="37"/>
      <c r="N17165" s="37"/>
      <c r="O17165" s="37"/>
      <c r="P17165" s="36"/>
      <c r="S17165" s="36"/>
      <c r="T17165" s="36"/>
      <c r="U17165" s="36"/>
      <c r="V17165" s="36"/>
    </row>
    <row r="17166" spans="11:22" x14ac:dyDescent="0.25">
      <c r="K17166" s="36"/>
      <c r="L17166" s="37"/>
      <c r="M17166" s="37"/>
      <c r="N17166" s="37"/>
      <c r="O17166" s="37"/>
      <c r="P17166" s="36"/>
      <c r="S17166" s="36"/>
      <c r="T17166" s="36"/>
      <c r="U17166" s="36"/>
      <c r="V17166" s="36"/>
    </row>
    <row r="17167" spans="11:22" x14ac:dyDescent="0.25">
      <c r="K17167" s="36"/>
      <c r="L17167" s="37"/>
      <c r="M17167" s="37"/>
      <c r="N17167" s="37"/>
      <c r="O17167" s="37"/>
      <c r="P17167" s="36"/>
      <c r="S17167" s="36"/>
      <c r="T17167" s="36"/>
      <c r="U17167" s="36"/>
      <c r="V17167" s="36"/>
    </row>
    <row r="17168" spans="11:22" x14ac:dyDescent="0.25">
      <c r="K17168" s="36"/>
      <c r="L17168" s="37"/>
      <c r="M17168" s="37"/>
      <c r="N17168" s="37"/>
      <c r="O17168" s="37"/>
      <c r="P17168" s="36"/>
      <c r="S17168" s="36"/>
      <c r="T17168" s="36"/>
      <c r="U17168" s="36"/>
      <c r="V17168" s="36"/>
    </row>
    <row r="17169" spans="11:22" x14ac:dyDescent="0.25">
      <c r="K17169" s="36"/>
      <c r="L17169" s="37"/>
      <c r="M17169" s="37"/>
      <c r="N17169" s="37"/>
      <c r="O17169" s="37"/>
      <c r="P17169" s="36"/>
      <c r="S17169" s="36"/>
      <c r="T17169" s="36"/>
      <c r="U17169" s="36"/>
      <c r="V17169" s="36"/>
    </row>
    <row r="17170" spans="11:22" x14ac:dyDescent="0.25">
      <c r="K17170" s="36"/>
      <c r="L17170" s="37"/>
      <c r="M17170" s="37"/>
      <c r="N17170" s="37"/>
      <c r="O17170" s="37"/>
      <c r="P17170" s="36"/>
      <c r="S17170" s="36"/>
      <c r="T17170" s="36"/>
      <c r="U17170" s="36"/>
      <c r="V17170" s="36"/>
    </row>
    <row r="17171" spans="11:22" x14ac:dyDescent="0.25">
      <c r="K17171" s="36"/>
      <c r="L17171" s="37"/>
      <c r="M17171" s="37"/>
      <c r="N17171" s="37"/>
      <c r="O17171" s="37"/>
      <c r="P17171" s="36"/>
      <c r="S17171" s="36"/>
      <c r="T17171" s="36"/>
      <c r="U17171" s="36"/>
      <c r="V17171" s="36"/>
    </row>
    <row r="17172" spans="11:22" x14ac:dyDescent="0.25">
      <c r="K17172" s="36"/>
      <c r="L17172" s="37"/>
      <c r="M17172" s="37"/>
      <c r="N17172" s="37"/>
      <c r="O17172" s="37"/>
      <c r="P17172" s="36"/>
      <c r="S17172" s="36"/>
      <c r="T17172" s="36"/>
      <c r="U17172" s="36"/>
      <c r="V17172" s="36"/>
    </row>
    <row r="17173" spans="11:22" x14ac:dyDescent="0.25">
      <c r="K17173" s="36"/>
      <c r="L17173" s="37"/>
      <c r="M17173" s="37"/>
      <c r="N17173" s="37"/>
      <c r="O17173" s="37"/>
      <c r="P17173" s="36"/>
      <c r="S17173" s="36"/>
      <c r="T17173" s="36"/>
      <c r="U17173" s="36"/>
      <c r="V17173" s="36"/>
    </row>
    <row r="17174" spans="11:22" x14ac:dyDescent="0.25">
      <c r="K17174" s="36"/>
      <c r="L17174" s="37"/>
      <c r="M17174" s="37"/>
      <c r="N17174" s="37"/>
      <c r="O17174" s="37"/>
      <c r="P17174" s="36"/>
      <c r="S17174" s="36"/>
      <c r="T17174" s="36"/>
      <c r="U17174" s="36"/>
      <c r="V17174" s="36"/>
    </row>
    <row r="17175" spans="11:22" x14ac:dyDescent="0.25">
      <c r="K17175" s="36"/>
      <c r="L17175" s="37"/>
      <c r="M17175" s="37"/>
      <c r="N17175" s="37"/>
      <c r="O17175" s="37"/>
      <c r="P17175" s="36"/>
      <c r="S17175" s="36"/>
      <c r="T17175" s="36"/>
      <c r="U17175" s="36"/>
      <c r="V17175" s="36"/>
    </row>
    <row r="17176" spans="11:22" x14ac:dyDescent="0.25">
      <c r="K17176" s="36"/>
      <c r="L17176" s="37"/>
      <c r="M17176" s="37"/>
      <c r="N17176" s="37"/>
      <c r="O17176" s="37"/>
      <c r="P17176" s="36"/>
      <c r="S17176" s="36"/>
      <c r="T17176" s="36"/>
      <c r="U17176" s="36"/>
      <c r="V17176" s="36"/>
    </row>
    <row r="17177" spans="11:22" x14ac:dyDescent="0.25">
      <c r="K17177" s="36"/>
      <c r="L17177" s="37"/>
      <c r="M17177" s="37"/>
      <c r="N17177" s="37"/>
      <c r="O17177" s="37"/>
      <c r="P17177" s="36"/>
      <c r="S17177" s="36"/>
      <c r="T17177" s="36"/>
      <c r="U17177" s="36"/>
      <c r="V17177" s="36"/>
    </row>
    <row r="17178" spans="11:22" x14ac:dyDescent="0.25">
      <c r="K17178" s="36"/>
      <c r="L17178" s="37"/>
      <c r="M17178" s="37"/>
      <c r="N17178" s="37"/>
      <c r="O17178" s="37"/>
      <c r="P17178" s="36"/>
      <c r="S17178" s="36"/>
      <c r="T17178" s="36"/>
      <c r="U17178" s="36"/>
      <c r="V17178" s="36"/>
    </row>
    <row r="17179" spans="11:22" x14ac:dyDescent="0.25">
      <c r="K17179" s="36"/>
      <c r="L17179" s="37"/>
      <c r="M17179" s="37"/>
      <c r="N17179" s="37"/>
      <c r="O17179" s="37"/>
      <c r="P17179" s="36"/>
      <c r="S17179" s="36"/>
      <c r="T17179" s="36"/>
      <c r="U17179" s="36"/>
      <c r="V17179" s="36"/>
    </row>
    <row r="17180" spans="11:22" x14ac:dyDescent="0.25">
      <c r="K17180" s="36"/>
      <c r="L17180" s="37"/>
      <c r="M17180" s="37"/>
      <c r="N17180" s="37"/>
      <c r="O17180" s="37"/>
      <c r="P17180" s="36"/>
      <c r="S17180" s="36"/>
      <c r="T17180" s="36"/>
      <c r="U17180" s="36"/>
      <c r="V17180" s="36"/>
    </row>
    <row r="17181" spans="11:22" x14ac:dyDescent="0.25">
      <c r="K17181" s="36"/>
      <c r="L17181" s="37"/>
      <c r="M17181" s="37"/>
      <c r="N17181" s="37"/>
      <c r="O17181" s="37"/>
      <c r="P17181" s="36"/>
      <c r="S17181" s="36"/>
      <c r="T17181" s="36"/>
      <c r="U17181" s="36"/>
      <c r="V17181" s="36"/>
    </row>
    <row r="17182" spans="11:22" x14ac:dyDescent="0.25">
      <c r="K17182" s="36"/>
      <c r="L17182" s="37"/>
      <c r="M17182" s="37"/>
      <c r="N17182" s="37"/>
      <c r="O17182" s="37"/>
      <c r="P17182" s="36"/>
      <c r="S17182" s="36"/>
      <c r="T17182" s="36"/>
      <c r="U17182" s="36"/>
      <c r="V17182" s="36"/>
    </row>
    <row r="17183" spans="11:22" x14ac:dyDescent="0.25">
      <c r="K17183" s="36"/>
      <c r="L17183" s="37"/>
      <c r="M17183" s="37"/>
      <c r="N17183" s="37"/>
      <c r="O17183" s="37"/>
      <c r="P17183" s="36"/>
      <c r="S17183" s="36"/>
      <c r="T17183" s="36"/>
      <c r="U17183" s="36"/>
      <c r="V17183" s="36"/>
    </row>
    <row r="17184" spans="11:22" x14ac:dyDescent="0.25">
      <c r="K17184" s="36"/>
      <c r="L17184" s="37"/>
      <c r="M17184" s="37"/>
      <c r="N17184" s="37"/>
      <c r="O17184" s="37"/>
      <c r="P17184" s="36"/>
      <c r="S17184" s="36"/>
      <c r="T17184" s="36"/>
      <c r="U17184" s="36"/>
      <c r="V17184" s="36"/>
    </row>
    <row r="17185" spans="11:22" x14ac:dyDescent="0.25">
      <c r="K17185" s="36"/>
      <c r="L17185" s="37"/>
      <c r="M17185" s="37"/>
      <c r="N17185" s="37"/>
      <c r="O17185" s="37"/>
      <c r="P17185" s="36"/>
      <c r="S17185" s="36"/>
      <c r="T17185" s="36"/>
      <c r="U17185" s="36"/>
      <c r="V17185" s="36"/>
    </row>
    <row r="17186" spans="11:22" x14ac:dyDescent="0.25">
      <c r="K17186" s="36"/>
      <c r="L17186" s="37"/>
      <c r="M17186" s="37"/>
      <c r="N17186" s="37"/>
      <c r="O17186" s="37"/>
      <c r="P17186" s="36"/>
      <c r="S17186" s="36"/>
      <c r="T17186" s="36"/>
      <c r="U17186" s="36"/>
      <c r="V17186" s="36"/>
    </row>
    <row r="17187" spans="11:22" x14ac:dyDescent="0.25">
      <c r="K17187" s="36"/>
      <c r="L17187" s="37"/>
      <c r="M17187" s="37"/>
      <c r="N17187" s="37"/>
      <c r="O17187" s="37"/>
      <c r="P17187" s="36"/>
      <c r="S17187" s="36"/>
      <c r="T17187" s="36"/>
      <c r="U17187" s="36"/>
      <c r="V17187" s="36"/>
    </row>
    <row r="17188" spans="11:22" x14ac:dyDescent="0.25">
      <c r="K17188" s="36"/>
      <c r="L17188" s="37"/>
      <c r="M17188" s="37"/>
      <c r="N17188" s="37"/>
      <c r="O17188" s="37"/>
      <c r="P17188" s="36"/>
      <c r="S17188" s="36"/>
      <c r="T17188" s="36"/>
      <c r="U17188" s="36"/>
      <c r="V17188" s="36"/>
    </row>
    <row r="17189" spans="11:22" x14ac:dyDescent="0.25">
      <c r="K17189" s="36"/>
      <c r="L17189" s="37"/>
      <c r="M17189" s="37"/>
      <c r="N17189" s="37"/>
      <c r="O17189" s="37"/>
      <c r="P17189" s="36"/>
      <c r="S17189" s="36"/>
      <c r="T17189" s="36"/>
      <c r="U17189" s="36"/>
      <c r="V17189" s="36"/>
    </row>
    <row r="17190" spans="11:22" x14ac:dyDescent="0.25">
      <c r="K17190" s="36"/>
      <c r="L17190" s="37"/>
      <c r="M17190" s="37"/>
      <c r="N17190" s="37"/>
      <c r="O17190" s="37"/>
      <c r="P17190" s="36"/>
      <c r="S17190" s="36"/>
      <c r="T17190" s="36"/>
      <c r="U17190" s="36"/>
      <c r="V17190" s="36"/>
    </row>
    <row r="17191" spans="11:22" x14ac:dyDescent="0.25">
      <c r="K17191" s="36"/>
      <c r="L17191" s="37"/>
      <c r="M17191" s="37"/>
      <c r="N17191" s="37"/>
      <c r="O17191" s="37"/>
      <c r="P17191" s="36"/>
      <c r="S17191" s="36"/>
      <c r="T17191" s="36"/>
      <c r="U17191" s="36"/>
      <c r="V17191" s="36"/>
    </row>
    <row r="17192" spans="11:22" x14ac:dyDescent="0.25">
      <c r="K17192" s="36"/>
      <c r="L17192" s="37"/>
      <c r="M17192" s="37"/>
      <c r="N17192" s="37"/>
      <c r="O17192" s="37"/>
      <c r="P17192" s="36"/>
      <c r="S17192" s="36"/>
      <c r="T17192" s="36"/>
      <c r="U17192" s="36"/>
      <c r="V17192" s="36"/>
    </row>
    <row r="17193" spans="11:22" x14ac:dyDescent="0.25">
      <c r="K17193" s="36"/>
      <c r="L17193" s="37"/>
      <c r="M17193" s="37"/>
      <c r="N17193" s="37"/>
      <c r="O17193" s="37"/>
      <c r="P17193" s="36"/>
      <c r="S17193" s="36"/>
      <c r="T17193" s="36"/>
      <c r="U17193" s="36"/>
      <c r="V17193" s="36"/>
    </row>
    <row r="17194" spans="11:22" x14ac:dyDescent="0.25">
      <c r="K17194" s="36"/>
      <c r="L17194" s="37"/>
      <c r="M17194" s="37"/>
      <c r="N17194" s="37"/>
      <c r="O17194" s="37"/>
      <c r="P17194" s="36"/>
      <c r="S17194" s="36"/>
      <c r="T17194" s="36"/>
      <c r="U17194" s="36"/>
      <c r="V17194" s="36"/>
    </row>
    <row r="17195" spans="11:22" x14ac:dyDescent="0.25">
      <c r="K17195" s="36"/>
      <c r="L17195" s="37"/>
      <c r="M17195" s="37"/>
      <c r="N17195" s="37"/>
      <c r="O17195" s="37"/>
      <c r="P17195" s="36"/>
      <c r="S17195" s="36"/>
      <c r="T17195" s="36"/>
      <c r="U17195" s="36"/>
      <c r="V17195" s="36"/>
    </row>
    <row r="17196" spans="11:22" x14ac:dyDescent="0.25">
      <c r="K17196" s="36"/>
      <c r="L17196" s="37"/>
      <c r="M17196" s="37"/>
      <c r="N17196" s="37"/>
      <c r="O17196" s="37"/>
      <c r="P17196" s="36"/>
      <c r="S17196" s="36"/>
      <c r="T17196" s="36"/>
      <c r="U17196" s="36"/>
      <c r="V17196" s="36"/>
    </row>
    <row r="17197" spans="11:22" x14ac:dyDescent="0.25">
      <c r="K17197" s="36"/>
      <c r="L17197" s="37"/>
      <c r="M17197" s="37"/>
      <c r="N17197" s="37"/>
      <c r="O17197" s="37"/>
      <c r="P17197" s="36"/>
      <c r="S17197" s="36"/>
      <c r="T17197" s="36"/>
      <c r="U17197" s="36"/>
      <c r="V17197" s="36"/>
    </row>
    <row r="17198" spans="11:22" x14ac:dyDescent="0.25">
      <c r="K17198" s="36"/>
      <c r="L17198" s="37"/>
      <c r="M17198" s="37"/>
      <c r="N17198" s="37"/>
      <c r="O17198" s="37"/>
      <c r="P17198" s="36"/>
      <c r="S17198" s="36"/>
      <c r="T17198" s="36"/>
      <c r="U17198" s="36"/>
      <c r="V17198" s="36"/>
    </row>
    <row r="17199" spans="11:22" x14ac:dyDescent="0.25">
      <c r="K17199" s="36"/>
      <c r="L17199" s="37"/>
      <c r="M17199" s="37"/>
      <c r="N17199" s="37"/>
      <c r="O17199" s="37"/>
      <c r="P17199" s="36"/>
      <c r="S17199" s="36"/>
      <c r="T17199" s="36"/>
      <c r="U17199" s="36"/>
      <c r="V17199" s="36"/>
    </row>
    <row r="17200" spans="11:22" x14ac:dyDescent="0.25">
      <c r="K17200" s="36"/>
      <c r="L17200" s="37"/>
      <c r="M17200" s="37"/>
      <c r="N17200" s="37"/>
      <c r="O17200" s="37"/>
      <c r="P17200" s="36"/>
      <c r="S17200" s="36"/>
      <c r="T17200" s="36"/>
      <c r="U17200" s="36"/>
      <c r="V17200" s="36"/>
    </row>
    <row r="17201" spans="11:22" x14ac:dyDescent="0.25">
      <c r="K17201" s="36"/>
      <c r="L17201" s="37"/>
      <c r="M17201" s="37"/>
      <c r="N17201" s="37"/>
      <c r="O17201" s="37"/>
      <c r="P17201" s="36"/>
      <c r="S17201" s="36"/>
      <c r="T17201" s="36"/>
      <c r="U17201" s="36"/>
      <c r="V17201" s="36"/>
    </row>
    <row r="17202" spans="11:22" x14ac:dyDescent="0.25">
      <c r="K17202" s="36"/>
      <c r="L17202" s="37"/>
      <c r="M17202" s="37"/>
      <c r="N17202" s="37"/>
      <c r="O17202" s="37"/>
      <c r="P17202" s="36"/>
      <c r="S17202" s="36"/>
      <c r="T17202" s="36"/>
      <c r="U17202" s="36"/>
      <c r="V17202" s="36"/>
    </row>
    <row r="17203" spans="11:22" x14ac:dyDescent="0.25">
      <c r="K17203" s="36"/>
      <c r="L17203" s="37"/>
      <c r="M17203" s="37"/>
      <c r="N17203" s="37"/>
      <c r="O17203" s="37"/>
      <c r="P17203" s="36"/>
      <c r="S17203" s="36"/>
      <c r="T17203" s="36"/>
      <c r="U17203" s="36"/>
      <c r="V17203" s="36"/>
    </row>
    <row r="17204" spans="11:22" x14ac:dyDescent="0.25">
      <c r="K17204" s="36"/>
      <c r="L17204" s="37"/>
      <c r="M17204" s="37"/>
      <c r="N17204" s="37"/>
      <c r="O17204" s="37"/>
      <c r="P17204" s="36"/>
      <c r="S17204" s="36"/>
      <c r="T17204" s="36"/>
      <c r="U17204" s="36"/>
      <c r="V17204" s="36"/>
    </row>
    <row r="17205" spans="11:22" x14ac:dyDescent="0.25">
      <c r="K17205" s="36"/>
      <c r="L17205" s="37"/>
      <c r="M17205" s="37"/>
      <c r="N17205" s="37"/>
      <c r="O17205" s="37"/>
      <c r="P17205" s="36"/>
      <c r="S17205" s="36"/>
      <c r="T17205" s="36"/>
      <c r="U17205" s="36"/>
      <c r="V17205" s="36"/>
    </row>
    <row r="17206" spans="11:22" x14ac:dyDescent="0.25">
      <c r="K17206" s="36"/>
      <c r="L17206" s="37"/>
      <c r="M17206" s="37"/>
      <c r="N17206" s="37"/>
      <c r="O17206" s="37"/>
      <c r="P17206" s="36"/>
      <c r="S17206" s="36"/>
      <c r="T17206" s="36"/>
      <c r="U17206" s="36"/>
      <c r="V17206" s="36"/>
    </row>
    <row r="17207" spans="11:22" x14ac:dyDescent="0.25">
      <c r="K17207" s="36"/>
      <c r="L17207" s="37"/>
      <c r="M17207" s="37"/>
      <c r="N17207" s="37"/>
      <c r="O17207" s="37"/>
      <c r="P17207" s="36"/>
      <c r="S17207" s="36"/>
      <c r="T17207" s="36"/>
      <c r="U17207" s="36"/>
      <c r="V17207" s="36"/>
    </row>
    <row r="17208" spans="11:22" x14ac:dyDescent="0.25">
      <c r="K17208" s="36"/>
      <c r="L17208" s="37"/>
      <c r="M17208" s="37"/>
      <c r="N17208" s="37"/>
      <c r="O17208" s="37"/>
      <c r="P17208" s="36"/>
      <c r="S17208" s="36"/>
      <c r="T17208" s="36"/>
      <c r="U17208" s="36"/>
      <c r="V17208" s="36"/>
    </row>
    <row r="17209" spans="11:22" x14ac:dyDescent="0.25">
      <c r="K17209" s="36"/>
      <c r="L17209" s="37"/>
      <c r="M17209" s="37"/>
      <c r="N17209" s="37"/>
      <c r="O17209" s="37"/>
      <c r="P17209" s="36"/>
      <c r="S17209" s="36"/>
      <c r="T17209" s="36"/>
      <c r="U17209" s="36"/>
      <c r="V17209" s="36"/>
    </row>
    <row r="17210" spans="11:22" x14ac:dyDescent="0.25">
      <c r="K17210" s="36"/>
      <c r="L17210" s="37"/>
      <c r="M17210" s="37"/>
      <c r="N17210" s="37"/>
      <c r="O17210" s="37"/>
      <c r="P17210" s="36"/>
      <c r="S17210" s="36"/>
      <c r="T17210" s="36"/>
      <c r="U17210" s="36"/>
      <c r="V17210" s="36"/>
    </row>
    <row r="17211" spans="11:22" x14ac:dyDescent="0.25">
      <c r="K17211" s="36"/>
      <c r="L17211" s="37"/>
      <c r="M17211" s="37"/>
      <c r="N17211" s="37"/>
      <c r="O17211" s="37"/>
      <c r="P17211" s="36"/>
      <c r="S17211" s="36"/>
      <c r="T17211" s="36"/>
      <c r="U17211" s="36"/>
      <c r="V17211" s="36"/>
    </row>
    <row r="17212" spans="11:22" x14ac:dyDescent="0.25">
      <c r="K17212" s="36"/>
      <c r="L17212" s="37"/>
      <c r="M17212" s="37"/>
      <c r="N17212" s="37"/>
      <c r="O17212" s="37"/>
      <c r="P17212" s="36"/>
      <c r="S17212" s="36"/>
      <c r="T17212" s="36"/>
      <c r="U17212" s="36"/>
      <c r="V17212" s="36"/>
    </row>
    <row r="17213" spans="11:22" x14ac:dyDescent="0.25">
      <c r="K17213" s="36"/>
      <c r="L17213" s="37"/>
      <c r="M17213" s="37"/>
      <c r="N17213" s="37"/>
      <c r="O17213" s="37"/>
      <c r="P17213" s="36"/>
      <c r="S17213" s="36"/>
      <c r="T17213" s="36"/>
      <c r="U17213" s="36"/>
      <c r="V17213" s="36"/>
    </row>
    <row r="17214" spans="11:22" x14ac:dyDescent="0.25">
      <c r="K17214" s="36"/>
      <c r="L17214" s="37"/>
      <c r="M17214" s="37"/>
      <c r="N17214" s="37"/>
      <c r="O17214" s="37"/>
      <c r="P17214" s="36"/>
      <c r="S17214" s="36"/>
      <c r="T17214" s="36"/>
      <c r="U17214" s="36"/>
      <c r="V17214" s="36"/>
    </row>
    <row r="17215" spans="11:22" x14ac:dyDescent="0.25">
      <c r="K17215" s="36"/>
      <c r="L17215" s="37"/>
      <c r="M17215" s="37"/>
      <c r="N17215" s="37"/>
      <c r="O17215" s="37"/>
      <c r="P17215" s="36"/>
      <c r="S17215" s="36"/>
      <c r="T17215" s="36"/>
      <c r="U17215" s="36"/>
      <c r="V17215" s="36"/>
    </row>
    <row r="17216" spans="11:22" x14ac:dyDescent="0.25">
      <c r="K17216" s="36"/>
      <c r="L17216" s="37"/>
      <c r="M17216" s="37"/>
      <c r="N17216" s="37"/>
      <c r="O17216" s="37"/>
      <c r="P17216" s="36"/>
      <c r="S17216" s="36"/>
      <c r="T17216" s="36"/>
      <c r="U17216" s="36"/>
      <c r="V17216" s="36"/>
    </row>
    <row r="17217" spans="11:22" x14ac:dyDescent="0.25">
      <c r="K17217" s="36"/>
      <c r="L17217" s="37"/>
      <c r="M17217" s="37"/>
      <c r="N17217" s="37"/>
      <c r="O17217" s="37"/>
      <c r="P17217" s="36"/>
      <c r="S17217" s="36"/>
      <c r="T17217" s="36"/>
      <c r="U17217" s="36"/>
      <c r="V17217" s="36"/>
    </row>
    <row r="17218" spans="11:22" x14ac:dyDescent="0.25">
      <c r="K17218" s="36"/>
      <c r="L17218" s="37"/>
      <c r="M17218" s="37"/>
      <c r="N17218" s="37"/>
      <c r="O17218" s="37"/>
      <c r="P17218" s="36"/>
      <c r="S17218" s="36"/>
      <c r="T17218" s="36"/>
      <c r="U17218" s="36"/>
      <c r="V17218" s="36"/>
    </row>
    <row r="17219" spans="11:22" x14ac:dyDescent="0.25">
      <c r="K17219" s="36"/>
      <c r="L17219" s="37"/>
      <c r="M17219" s="37"/>
      <c r="N17219" s="37"/>
      <c r="O17219" s="37"/>
      <c r="P17219" s="36"/>
      <c r="S17219" s="36"/>
      <c r="T17219" s="36"/>
      <c r="U17219" s="36"/>
      <c r="V17219" s="36"/>
    </row>
    <row r="17220" spans="11:22" x14ac:dyDescent="0.25">
      <c r="K17220" s="36"/>
      <c r="L17220" s="37"/>
      <c r="M17220" s="37"/>
      <c r="N17220" s="37"/>
      <c r="O17220" s="37"/>
      <c r="P17220" s="36"/>
      <c r="S17220" s="36"/>
      <c r="T17220" s="36"/>
      <c r="U17220" s="36"/>
      <c r="V17220" s="36"/>
    </row>
    <row r="17221" spans="11:22" x14ac:dyDescent="0.25">
      <c r="K17221" s="36"/>
      <c r="L17221" s="37"/>
      <c r="M17221" s="37"/>
      <c r="N17221" s="37"/>
      <c r="O17221" s="37"/>
      <c r="P17221" s="36"/>
      <c r="S17221" s="36"/>
      <c r="T17221" s="36"/>
      <c r="U17221" s="36"/>
      <c r="V17221" s="36"/>
    </row>
    <row r="17222" spans="11:22" x14ac:dyDescent="0.25">
      <c r="K17222" s="36"/>
      <c r="L17222" s="37"/>
      <c r="M17222" s="37"/>
      <c r="N17222" s="37"/>
      <c r="O17222" s="37"/>
      <c r="P17222" s="36"/>
      <c r="S17222" s="36"/>
      <c r="T17222" s="36"/>
      <c r="U17222" s="36"/>
      <c r="V17222" s="36"/>
    </row>
    <row r="17223" spans="11:22" x14ac:dyDescent="0.25">
      <c r="K17223" s="36"/>
      <c r="L17223" s="37"/>
      <c r="M17223" s="37"/>
      <c r="N17223" s="37"/>
      <c r="O17223" s="37"/>
      <c r="P17223" s="36"/>
      <c r="S17223" s="36"/>
      <c r="T17223" s="36"/>
      <c r="U17223" s="36"/>
      <c r="V17223" s="36"/>
    </row>
    <row r="17224" spans="11:22" x14ac:dyDescent="0.25">
      <c r="K17224" s="36"/>
      <c r="L17224" s="37"/>
      <c r="M17224" s="37"/>
      <c r="N17224" s="37"/>
      <c r="O17224" s="37"/>
      <c r="P17224" s="36"/>
      <c r="S17224" s="36"/>
      <c r="T17224" s="36"/>
      <c r="U17224" s="36"/>
      <c r="V17224" s="36"/>
    </row>
    <row r="17225" spans="11:22" x14ac:dyDescent="0.25">
      <c r="K17225" s="36"/>
      <c r="L17225" s="37"/>
      <c r="M17225" s="37"/>
      <c r="N17225" s="37"/>
      <c r="O17225" s="37"/>
      <c r="P17225" s="36"/>
      <c r="S17225" s="36"/>
      <c r="T17225" s="36"/>
      <c r="U17225" s="36"/>
      <c r="V17225" s="36"/>
    </row>
    <row r="17226" spans="11:22" x14ac:dyDescent="0.25">
      <c r="K17226" s="36"/>
      <c r="L17226" s="37"/>
      <c r="M17226" s="37"/>
      <c r="N17226" s="37"/>
      <c r="O17226" s="37"/>
      <c r="P17226" s="36"/>
      <c r="S17226" s="36"/>
      <c r="T17226" s="36"/>
      <c r="U17226" s="36"/>
      <c r="V17226" s="36"/>
    </row>
    <row r="17227" spans="11:22" x14ac:dyDescent="0.25">
      <c r="K17227" s="36"/>
      <c r="L17227" s="37"/>
      <c r="M17227" s="37"/>
      <c r="N17227" s="37"/>
      <c r="O17227" s="37"/>
      <c r="P17227" s="36"/>
      <c r="S17227" s="36"/>
      <c r="T17227" s="36"/>
      <c r="U17227" s="36"/>
      <c r="V17227" s="36"/>
    </row>
    <row r="17228" spans="11:22" x14ac:dyDescent="0.25">
      <c r="K17228" s="36"/>
      <c r="L17228" s="37"/>
      <c r="M17228" s="37"/>
      <c r="N17228" s="37"/>
      <c r="O17228" s="37"/>
      <c r="P17228" s="36"/>
      <c r="S17228" s="36"/>
      <c r="T17228" s="36"/>
      <c r="U17228" s="36"/>
      <c r="V17228" s="36"/>
    </row>
    <row r="17229" spans="11:22" x14ac:dyDescent="0.25">
      <c r="K17229" s="36"/>
      <c r="L17229" s="37"/>
      <c r="M17229" s="37"/>
      <c r="N17229" s="37"/>
      <c r="O17229" s="37"/>
      <c r="P17229" s="36"/>
      <c r="S17229" s="36"/>
      <c r="T17229" s="36"/>
      <c r="U17229" s="36"/>
      <c r="V17229" s="36"/>
    </row>
    <row r="17230" spans="11:22" x14ac:dyDescent="0.25">
      <c r="K17230" s="36"/>
      <c r="L17230" s="37"/>
      <c r="M17230" s="37"/>
      <c r="N17230" s="37"/>
      <c r="O17230" s="37"/>
      <c r="P17230" s="36"/>
      <c r="S17230" s="36"/>
      <c r="T17230" s="36"/>
      <c r="U17230" s="36"/>
      <c r="V17230" s="36"/>
    </row>
    <row r="17231" spans="11:22" x14ac:dyDescent="0.25">
      <c r="K17231" s="36"/>
      <c r="L17231" s="37"/>
      <c r="M17231" s="37"/>
      <c r="N17231" s="37"/>
      <c r="O17231" s="37"/>
      <c r="P17231" s="36"/>
      <c r="S17231" s="36"/>
      <c r="T17231" s="36"/>
      <c r="U17231" s="36"/>
      <c r="V17231" s="36"/>
    </row>
    <row r="17232" spans="11:22" x14ac:dyDescent="0.25">
      <c r="K17232" s="36"/>
      <c r="L17232" s="37"/>
      <c r="M17232" s="37"/>
      <c r="N17232" s="37"/>
      <c r="O17232" s="37"/>
      <c r="P17232" s="36"/>
      <c r="S17232" s="36"/>
      <c r="T17232" s="36"/>
      <c r="U17232" s="36"/>
      <c r="V17232" s="36"/>
    </row>
    <row r="17233" spans="11:22" x14ac:dyDescent="0.25">
      <c r="K17233" s="36"/>
      <c r="L17233" s="37"/>
      <c r="M17233" s="37"/>
      <c r="N17233" s="37"/>
      <c r="O17233" s="37"/>
      <c r="P17233" s="36"/>
      <c r="S17233" s="36"/>
      <c r="T17233" s="36"/>
      <c r="U17233" s="36"/>
      <c r="V17233" s="36"/>
    </row>
    <row r="17234" spans="11:22" x14ac:dyDescent="0.25">
      <c r="K17234" s="36"/>
      <c r="L17234" s="37"/>
      <c r="M17234" s="37"/>
      <c r="N17234" s="37"/>
      <c r="O17234" s="37"/>
      <c r="P17234" s="36"/>
      <c r="S17234" s="36"/>
      <c r="T17234" s="36"/>
      <c r="U17234" s="36"/>
      <c r="V17234" s="36"/>
    </row>
    <row r="17235" spans="11:22" x14ac:dyDescent="0.25">
      <c r="K17235" s="36"/>
      <c r="L17235" s="37"/>
      <c r="M17235" s="37"/>
      <c r="N17235" s="37"/>
      <c r="O17235" s="37"/>
      <c r="P17235" s="36"/>
      <c r="S17235" s="36"/>
      <c r="T17235" s="36"/>
      <c r="U17235" s="36"/>
      <c r="V17235" s="36"/>
    </row>
    <row r="17236" spans="11:22" x14ac:dyDescent="0.25">
      <c r="K17236" s="36"/>
      <c r="L17236" s="37"/>
      <c r="M17236" s="37"/>
      <c r="N17236" s="37"/>
      <c r="O17236" s="37"/>
      <c r="P17236" s="36"/>
      <c r="S17236" s="36"/>
      <c r="T17236" s="36"/>
      <c r="U17236" s="36"/>
      <c r="V17236" s="36"/>
    </row>
    <row r="17237" spans="11:22" x14ac:dyDescent="0.25">
      <c r="K17237" s="36"/>
      <c r="L17237" s="37"/>
      <c r="M17237" s="37"/>
      <c r="N17237" s="37"/>
      <c r="O17237" s="37"/>
      <c r="P17237" s="36"/>
      <c r="S17237" s="36"/>
      <c r="T17237" s="36"/>
      <c r="U17237" s="36"/>
      <c r="V17237" s="36"/>
    </row>
    <row r="17238" spans="11:22" x14ac:dyDescent="0.25">
      <c r="K17238" s="36"/>
      <c r="L17238" s="37"/>
      <c r="M17238" s="37"/>
      <c r="N17238" s="37"/>
      <c r="O17238" s="37"/>
      <c r="P17238" s="36"/>
      <c r="S17238" s="36"/>
      <c r="T17238" s="36"/>
      <c r="U17238" s="36"/>
      <c r="V17238" s="36"/>
    </row>
    <row r="17239" spans="11:22" x14ac:dyDescent="0.25">
      <c r="K17239" s="36"/>
      <c r="L17239" s="37"/>
      <c r="M17239" s="37"/>
      <c r="N17239" s="37"/>
      <c r="O17239" s="37"/>
      <c r="P17239" s="36"/>
      <c r="S17239" s="36"/>
      <c r="T17239" s="36"/>
      <c r="U17239" s="36"/>
      <c r="V17239" s="36"/>
    </row>
    <row r="17240" spans="11:22" x14ac:dyDescent="0.25">
      <c r="K17240" s="36"/>
      <c r="L17240" s="37"/>
      <c r="M17240" s="37"/>
      <c r="N17240" s="37"/>
      <c r="O17240" s="37"/>
      <c r="P17240" s="36"/>
      <c r="S17240" s="36"/>
      <c r="T17240" s="36"/>
      <c r="U17240" s="36"/>
      <c r="V17240" s="36"/>
    </row>
    <row r="17241" spans="11:22" x14ac:dyDescent="0.25">
      <c r="K17241" s="36"/>
      <c r="L17241" s="37"/>
      <c r="M17241" s="37"/>
      <c r="N17241" s="37"/>
      <c r="O17241" s="37"/>
      <c r="P17241" s="36"/>
      <c r="S17241" s="36"/>
      <c r="T17241" s="36"/>
      <c r="U17241" s="36"/>
      <c r="V17241" s="36"/>
    </row>
    <row r="17242" spans="11:22" x14ac:dyDescent="0.25">
      <c r="K17242" s="36"/>
      <c r="L17242" s="37"/>
      <c r="M17242" s="37"/>
      <c r="N17242" s="37"/>
      <c r="O17242" s="37"/>
      <c r="P17242" s="36"/>
      <c r="S17242" s="36"/>
      <c r="T17242" s="36"/>
      <c r="U17242" s="36"/>
      <c r="V17242" s="36"/>
    </row>
    <row r="17243" spans="11:22" x14ac:dyDescent="0.25">
      <c r="K17243" s="36"/>
      <c r="L17243" s="37"/>
      <c r="M17243" s="37"/>
      <c r="N17243" s="37"/>
      <c r="O17243" s="37"/>
      <c r="P17243" s="36"/>
      <c r="S17243" s="36"/>
      <c r="T17243" s="36"/>
      <c r="U17243" s="36"/>
      <c r="V17243" s="36"/>
    </row>
    <row r="17244" spans="11:22" x14ac:dyDescent="0.25">
      <c r="K17244" s="36"/>
      <c r="L17244" s="37"/>
      <c r="M17244" s="37"/>
      <c r="N17244" s="37"/>
      <c r="O17244" s="37"/>
      <c r="P17244" s="36"/>
      <c r="S17244" s="36"/>
      <c r="T17244" s="36"/>
      <c r="U17244" s="36"/>
      <c r="V17244" s="36"/>
    </row>
    <row r="17245" spans="11:22" x14ac:dyDescent="0.25">
      <c r="K17245" s="36"/>
      <c r="L17245" s="37"/>
      <c r="M17245" s="37"/>
      <c r="N17245" s="37"/>
      <c r="O17245" s="37"/>
      <c r="P17245" s="36"/>
      <c r="S17245" s="36"/>
      <c r="T17245" s="36"/>
      <c r="U17245" s="36"/>
      <c r="V17245" s="36"/>
    </row>
    <row r="17246" spans="11:22" x14ac:dyDescent="0.25">
      <c r="K17246" s="36"/>
      <c r="L17246" s="37"/>
      <c r="M17246" s="37"/>
      <c r="N17246" s="37"/>
      <c r="O17246" s="37"/>
      <c r="P17246" s="36"/>
      <c r="S17246" s="36"/>
      <c r="T17246" s="36"/>
      <c r="U17246" s="36"/>
      <c r="V17246" s="36"/>
    </row>
    <row r="17247" spans="11:22" x14ac:dyDescent="0.25">
      <c r="K17247" s="36"/>
      <c r="L17247" s="37"/>
      <c r="M17247" s="37"/>
      <c r="N17247" s="37"/>
      <c r="O17247" s="37"/>
      <c r="P17247" s="36"/>
      <c r="S17247" s="36"/>
      <c r="T17247" s="36"/>
      <c r="U17247" s="36"/>
      <c r="V17247" s="36"/>
    </row>
    <row r="17248" spans="11:22" x14ac:dyDescent="0.25">
      <c r="K17248" s="36"/>
      <c r="L17248" s="37"/>
      <c r="M17248" s="37"/>
      <c r="N17248" s="37"/>
      <c r="O17248" s="37"/>
      <c r="P17248" s="36"/>
      <c r="S17248" s="36"/>
      <c r="T17248" s="36"/>
      <c r="U17248" s="36"/>
      <c r="V17248" s="36"/>
    </row>
    <row r="17249" spans="11:22" x14ac:dyDescent="0.25">
      <c r="K17249" s="36"/>
      <c r="L17249" s="37"/>
      <c r="M17249" s="37"/>
      <c r="N17249" s="37"/>
      <c r="O17249" s="37"/>
      <c r="P17249" s="36"/>
      <c r="S17249" s="36"/>
      <c r="T17249" s="36"/>
      <c r="U17249" s="36"/>
      <c r="V17249" s="36"/>
    </row>
    <row r="17250" spans="11:22" x14ac:dyDescent="0.25">
      <c r="K17250" s="36"/>
      <c r="L17250" s="37"/>
      <c r="M17250" s="37"/>
      <c r="N17250" s="37"/>
      <c r="O17250" s="37"/>
      <c r="P17250" s="36"/>
      <c r="S17250" s="36"/>
      <c r="T17250" s="36"/>
      <c r="U17250" s="36"/>
      <c r="V17250" s="36"/>
    </row>
    <row r="17251" spans="11:22" x14ac:dyDescent="0.25">
      <c r="K17251" s="36"/>
      <c r="L17251" s="37"/>
      <c r="M17251" s="37"/>
      <c r="N17251" s="37"/>
      <c r="O17251" s="37"/>
      <c r="P17251" s="36"/>
      <c r="S17251" s="36"/>
      <c r="T17251" s="36"/>
      <c r="U17251" s="36"/>
      <c r="V17251" s="36"/>
    </row>
    <row r="17252" spans="11:22" x14ac:dyDescent="0.25">
      <c r="K17252" s="36"/>
      <c r="L17252" s="37"/>
      <c r="M17252" s="37"/>
      <c r="N17252" s="37"/>
      <c r="O17252" s="37"/>
      <c r="P17252" s="36"/>
      <c r="S17252" s="36"/>
      <c r="T17252" s="36"/>
      <c r="U17252" s="36"/>
      <c r="V17252" s="36"/>
    </row>
    <row r="17253" spans="11:22" x14ac:dyDescent="0.25">
      <c r="K17253" s="36"/>
      <c r="L17253" s="37"/>
      <c r="M17253" s="37"/>
      <c r="N17253" s="37"/>
      <c r="O17253" s="37"/>
      <c r="P17253" s="36"/>
      <c r="S17253" s="36"/>
      <c r="T17253" s="36"/>
      <c r="U17253" s="36"/>
      <c r="V17253" s="36"/>
    </row>
    <row r="17254" spans="11:22" x14ac:dyDescent="0.25">
      <c r="K17254" s="36"/>
      <c r="L17254" s="37"/>
      <c r="M17254" s="37"/>
      <c r="N17254" s="37"/>
      <c r="O17254" s="37"/>
      <c r="P17254" s="36"/>
      <c r="S17254" s="36"/>
      <c r="T17254" s="36"/>
      <c r="U17254" s="36"/>
      <c r="V17254" s="36"/>
    </row>
    <row r="17255" spans="11:22" x14ac:dyDescent="0.25">
      <c r="K17255" s="36"/>
      <c r="L17255" s="37"/>
      <c r="M17255" s="37"/>
      <c r="N17255" s="37"/>
      <c r="O17255" s="37"/>
      <c r="P17255" s="36"/>
      <c r="S17255" s="36"/>
      <c r="T17255" s="36"/>
      <c r="U17255" s="36"/>
      <c r="V17255" s="36"/>
    </row>
    <row r="17256" spans="11:22" x14ac:dyDescent="0.25">
      <c r="K17256" s="36"/>
      <c r="L17256" s="37"/>
      <c r="M17256" s="37"/>
      <c r="N17256" s="37"/>
      <c r="O17256" s="37"/>
      <c r="P17256" s="36"/>
      <c r="S17256" s="36"/>
      <c r="T17256" s="36"/>
      <c r="U17256" s="36"/>
      <c r="V17256" s="36"/>
    </row>
    <row r="17257" spans="11:22" x14ac:dyDescent="0.25">
      <c r="K17257" s="36"/>
      <c r="L17257" s="37"/>
      <c r="M17257" s="37"/>
      <c r="N17257" s="37"/>
      <c r="O17257" s="37"/>
      <c r="P17257" s="36"/>
      <c r="S17257" s="36"/>
      <c r="T17257" s="36"/>
      <c r="U17257" s="36"/>
      <c r="V17257" s="36"/>
    </row>
    <row r="17258" spans="11:22" x14ac:dyDescent="0.25">
      <c r="K17258" s="36"/>
      <c r="L17258" s="37"/>
      <c r="M17258" s="37"/>
      <c r="N17258" s="37"/>
      <c r="O17258" s="37"/>
      <c r="P17258" s="36"/>
      <c r="S17258" s="36"/>
      <c r="T17258" s="36"/>
      <c r="U17258" s="36"/>
      <c r="V17258" s="36"/>
    </row>
    <row r="17259" spans="11:22" x14ac:dyDescent="0.25">
      <c r="K17259" s="36"/>
      <c r="L17259" s="37"/>
      <c r="M17259" s="37"/>
      <c r="N17259" s="37"/>
      <c r="O17259" s="37"/>
      <c r="P17259" s="36"/>
      <c r="S17259" s="36"/>
      <c r="T17259" s="36"/>
      <c r="U17259" s="36"/>
      <c r="V17259" s="36"/>
    </row>
    <row r="17260" spans="11:22" x14ac:dyDescent="0.25">
      <c r="K17260" s="36"/>
      <c r="L17260" s="37"/>
      <c r="M17260" s="37"/>
      <c r="N17260" s="37"/>
      <c r="O17260" s="37"/>
      <c r="P17260" s="36"/>
      <c r="S17260" s="36"/>
      <c r="T17260" s="36"/>
      <c r="U17260" s="36"/>
      <c r="V17260" s="36"/>
    </row>
    <row r="17261" spans="11:22" x14ac:dyDescent="0.25">
      <c r="K17261" s="36"/>
      <c r="L17261" s="37"/>
      <c r="M17261" s="37"/>
      <c r="N17261" s="37"/>
      <c r="O17261" s="37"/>
      <c r="P17261" s="36"/>
      <c r="S17261" s="36"/>
      <c r="T17261" s="36"/>
      <c r="U17261" s="36"/>
      <c r="V17261" s="36"/>
    </row>
    <row r="17262" spans="11:22" x14ac:dyDescent="0.25">
      <c r="K17262" s="36"/>
      <c r="L17262" s="37"/>
      <c r="M17262" s="37"/>
      <c r="N17262" s="37"/>
      <c r="O17262" s="37"/>
      <c r="P17262" s="36"/>
      <c r="S17262" s="36"/>
      <c r="T17262" s="36"/>
      <c r="U17262" s="36"/>
      <c r="V17262" s="36"/>
    </row>
    <row r="17263" spans="11:22" x14ac:dyDescent="0.25">
      <c r="K17263" s="36"/>
      <c r="L17263" s="37"/>
      <c r="M17263" s="37"/>
      <c r="N17263" s="37"/>
      <c r="O17263" s="37"/>
      <c r="P17263" s="36"/>
      <c r="S17263" s="36"/>
      <c r="T17263" s="36"/>
      <c r="U17263" s="36"/>
      <c r="V17263" s="36"/>
    </row>
    <row r="17264" spans="11:22" x14ac:dyDescent="0.25">
      <c r="K17264" s="36"/>
      <c r="L17264" s="37"/>
      <c r="M17264" s="37"/>
      <c r="N17264" s="37"/>
      <c r="O17264" s="37"/>
      <c r="P17264" s="36"/>
      <c r="S17264" s="36"/>
      <c r="T17264" s="36"/>
      <c r="U17264" s="36"/>
      <c r="V17264" s="36"/>
    </row>
    <row r="17265" spans="11:22" x14ac:dyDescent="0.25">
      <c r="K17265" s="36"/>
      <c r="L17265" s="37"/>
      <c r="M17265" s="37"/>
      <c r="N17265" s="37"/>
      <c r="O17265" s="37"/>
      <c r="P17265" s="36"/>
      <c r="S17265" s="36"/>
      <c r="T17265" s="36"/>
      <c r="U17265" s="36"/>
      <c r="V17265" s="36"/>
    </row>
    <row r="17266" spans="11:22" x14ac:dyDescent="0.25">
      <c r="K17266" s="36"/>
      <c r="L17266" s="37"/>
      <c r="M17266" s="37"/>
      <c r="N17266" s="37"/>
      <c r="O17266" s="37"/>
      <c r="P17266" s="36"/>
      <c r="S17266" s="36"/>
      <c r="T17266" s="36"/>
      <c r="U17266" s="36"/>
      <c r="V17266" s="36"/>
    </row>
    <row r="17267" spans="11:22" x14ac:dyDescent="0.25">
      <c r="K17267" s="36"/>
      <c r="L17267" s="37"/>
      <c r="M17267" s="37"/>
      <c r="N17267" s="37"/>
      <c r="O17267" s="37"/>
      <c r="P17267" s="36"/>
      <c r="S17267" s="36"/>
      <c r="T17267" s="36"/>
      <c r="U17267" s="36"/>
      <c r="V17267" s="36"/>
    </row>
    <row r="17268" spans="11:22" x14ac:dyDescent="0.25">
      <c r="K17268" s="36"/>
      <c r="L17268" s="37"/>
      <c r="M17268" s="37"/>
      <c r="N17268" s="37"/>
      <c r="O17268" s="37"/>
      <c r="P17268" s="36"/>
      <c r="S17268" s="36"/>
      <c r="T17268" s="36"/>
      <c r="U17268" s="36"/>
      <c r="V17268" s="36"/>
    </row>
    <row r="17269" spans="11:22" x14ac:dyDescent="0.25">
      <c r="K17269" s="36"/>
      <c r="L17269" s="37"/>
      <c r="M17269" s="37"/>
      <c r="N17269" s="37"/>
      <c r="O17269" s="37"/>
      <c r="P17269" s="36"/>
      <c r="S17269" s="36"/>
      <c r="T17269" s="36"/>
      <c r="U17269" s="36"/>
      <c r="V17269" s="36"/>
    </row>
    <row r="17270" spans="11:22" x14ac:dyDescent="0.25">
      <c r="K17270" s="36"/>
      <c r="L17270" s="37"/>
      <c r="M17270" s="37"/>
      <c r="N17270" s="37"/>
      <c r="O17270" s="37"/>
      <c r="P17270" s="36"/>
      <c r="S17270" s="36"/>
      <c r="T17270" s="36"/>
      <c r="U17270" s="36"/>
      <c r="V17270" s="36"/>
    </row>
    <row r="17271" spans="11:22" x14ac:dyDescent="0.25">
      <c r="K17271" s="36"/>
      <c r="L17271" s="37"/>
      <c r="M17271" s="37"/>
      <c r="N17271" s="37"/>
      <c r="O17271" s="37"/>
      <c r="P17271" s="36"/>
      <c r="S17271" s="36"/>
      <c r="T17271" s="36"/>
      <c r="U17271" s="36"/>
      <c r="V17271" s="36"/>
    </row>
    <row r="17272" spans="11:22" x14ac:dyDescent="0.25">
      <c r="K17272" s="36"/>
      <c r="L17272" s="37"/>
      <c r="M17272" s="37"/>
      <c r="N17272" s="37"/>
      <c r="O17272" s="37"/>
      <c r="P17272" s="36"/>
      <c r="S17272" s="36"/>
      <c r="T17272" s="36"/>
      <c r="U17272" s="36"/>
      <c r="V17272" s="36"/>
    </row>
    <row r="17273" spans="11:22" x14ac:dyDescent="0.25">
      <c r="K17273" s="36"/>
      <c r="L17273" s="37"/>
      <c r="M17273" s="37"/>
      <c r="N17273" s="37"/>
      <c r="O17273" s="37"/>
      <c r="P17273" s="36"/>
      <c r="S17273" s="36"/>
      <c r="T17273" s="36"/>
      <c r="U17273" s="36"/>
      <c r="V17273" s="36"/>
    </row>
    <row r="17274" spans="11:22" x14ac:dyDescent="0.25">
      <c r="K17274" s="36"/>
      <c r="L17274" s="37"/>
      <c r="M17274" s="37"/>
      <c r="N17274" s="37"/>
      <c r="O17274" s="37"/>
      <c r="P17274" s="36"/>
      <c r="S17274" s="36"/>
      <c r="T17274" s="36"/>
      <c r="U17274" s="36"/>
      <c r="V17274" s="36"/>
    </row>
    <row r="17275" spans="11:22" x14ac:dyDescent="0.25">
      <c r="K17275" s="36"/>
      <c r="L17275" s="37"/>
      <c r="M17275" s="37"/>
      <c r="N17275" s="37"/>
      <c r="O17275" s="37"/>
      <c r="P17275" s="36"/>
      <c r="S17275" s="36"/>
      <c r="T17275" s="36"/>
      <c r="U17275" s="36"/>
      <c r="V17275" s="36"/>
    </row>
    <row r="17276" spans="11:22" x14ac:dyDescent="0.25">
      <c r="K17276" s="36"/>
      <c r="L17276" s="37"/>
      <c r="M17276" s="37"/>
      <c r="N17276" s="37"/>
      <c r="O17276" s="37"/>
      <c r="P17276" s="36"/>
      <c r="S17276" s="36"/>
      <c r="T17276" s="36"/>
      <c r="U17276" s="36"/>
      <c r="V17276" s="36"/>
    </row>
    <row r="17277" spans="11:22" x14ac:dyDescent="0.25">
      <c r="K17277" s="36"/>
      <c r="L17277" s="37"/>
      <c r="M17277" s="37"/>
      <c r="N17277" s="37"/>
      <c r="O17277" s="37"/>
      <c r="P17277" s="36"/>
      <c r="S17277" s="36"/>
      <c r="T17277" s="36"/>
      <c r="U17277" s="36"/>
      <c r="V17277" s="36"/>
    </row>
    <row r="17278" spans="11:22" x14ac:dyDescent="0.25">
      <c r="K17278" s="36"/>
      <c r="L17278" s="37"/>
      <c r="M17278" s="37"/>
      <c r="N17278" s="37"/>
      <c r="O17278" s="37"/>
      <c r="P17278" s="36"/>
      <c r="S17278" s="36"/>
      <c r="T17278" s="36"/>
      <c r="U17278" s="36"/>
      <c r="V17278" s="36"/>
    </row>
    <row r="17279" spans="11:22" x14ac:dyDescent="0.25">
      <c r="K17279" s="36"/>
      <c r="L17279" s="37"/>
      <c r="M17279" s="37"/>
      <c r="N17279" s="37"/>
      <c r="O17279" s="37"/>
      <c r="P17279" s="36"/>
      <c r="S17279" s="36"/>
      <c r="T17279" s="36"/>
      <c r="U17279" s="36"/>
      <c r="V17279" s="36"/>
    </row>
    <row r="17280" spans="11:22" x14ac:dyDescent="0.25">
      <c r="K17280" s="36"/>
      <c r="L17280" s="37"/>
      <c r="M17280" s="37"/>
      <c r="N17280" s="37"/>
      <c r="O17280" s="37"/>
      <c r="P17280" s="36"/>
      <c r="S17280" s="36"/>
      <c r="T17280" s="36"/>
      <c r="U17280" s="36"/>
      <c r="V17280" s="36"/>
    </row>
    <row r="17281" spans="11:22" x14ac:dyDescent="0.25">
      <c r="K17281" s="36"/>
      <c r="L17281" s="37"/>
      <c r="M17281" s="37"/>
      <c r="N17281" s="37"/>
      <c r="O17281" s="37"/>
      <c r="P17281" s="36"/>
      <c r="S17281" s="36"/>
      <c r="T17281" s="36"/>
      <c r="U17281" s="36"/>
      <c r="V17281" s="36"/>
    </row>
    <row r="17282" spans="11:22" x14ac:dyDescent="0.25">
      <c r="K17282" s="36"/>
      <c r="L17282" s="37"/>
      <c r="M17282" s="37"/>
      <c r="N17282" s="37"/>
      <c r="O17282" s="37"/>
      <c r="P17282" s="36"/>
      <c r="S17282" s="36"/>
      <c r="T17282" s="36"/>
      <c r="U17282" s="36"/>
      <c r="V17282" s="36"/>
    </row>
    <row r="17283" spans="11:22" x14ac:dyDescent="0.25">
      <c r="K17283" s="36"/>
      <c r="L17283" s="37"/>
      <c r="M17283" s="37"/>
      <c r="N17283" s="37"/>
      <c r="O17283" s="37"/>
      <c r="P17283" s="36"/>
      <c r="S17283" s="36"/>
      <c r="T17283" s="36"/>
      <c r="U17283" s="36"/>
      <c r="V17283" s="36"/>
    </row>
    <row r="17284" spans="11:22" x14ac:dyDescent="0.25">
      <c r="K17284" s="36"/>
      <c r="L17284" s="37"/>
      <c r="M17284" s="37"/>
      <c r="N17284" s="37"/>
      <c r="O17284" s="37"/>
      <c r="P17284" s="36"/>
      <c r="S17284" s="36"/>
      <c r="T17284" s="36"/>
      <c r="U17284" s="36"/>
      <c r="V17284" s="36"/>
    </row>
    <row r="17285" spans="11:22" x14ac:dyDescent="0.25">
      <c r="K17285" s="36"/>
      <c r="L17285" s="37"/>
      <c r="M17285" s="37"/>
      <c r="N17285" s="37"/>
      <c r="O17285" s="37"/>
      <c r="P17285" s="36"/>
      <c r="S17285" s="36"/>
      <c r="T17285" s="36"/>
      <c r="U17285" s="36"/>
      <c r="V17285" s="36"/>
    </row>
    <row r="17286" spans="11:22" x14ac:dyDescent="0.25">
      <c r="K17286" s="36"/>
      <c r="L17286" s="37"/>
      <c r="M17286" s="37"/>
      <c r="N17286" s="37"/>
      <c r="O17286" s="37"/>
      <c r="P17286" s="36"/>
      <c r="S17286" s="36"/>
      <c r="T17286" s="36"/>
      <c r="U17286" s="36"/>
      <c r="V17286" s="36"/>
    </row>
    <row r="17287" spans="11:22" x14ac:dyDescent="0.25">
      <c r="K17287" s="36"/>
      <c r="L17287" s="37"/>
      <c r="M17287" s="37"/>
      <c r="N17287" s="37"/>
      <c r="O17287" s="37"/>
      <c r="P17287" s="36"/>
      <c r="S17287" s="36"/>
      <c r="T17287" s="36"/>
      <c r="U17287" s="36"/>
      <c r="V17287" s="36"/>
    </row>
    <row r="17288" spans="11:22" x14ac:dyDescent="0.25">
      <c r="K17288" s="36"/>
      <c r="L17288" s="37"/>
      <c r="M17288" s="37"/>
      <c r="N17288" s="37"/>
      <c r="O17288" s="37"/>
      <c r="P17288" s="36"/>
      <c r="S17288" s="36"/>
      <c r="T17288" s="36"/>
      <c r="U17288" s="36"/>
      <c r="V17288" s="36"/>
    </row>
    <row r="17289" spans="11:22" x14ac:dyDescent="0.25">
      <c r="K17289" s="36"/>
      <c r="L17289" s="37"/>
      <c r="M17289" s="37"/>
      <c r="N17289" s="37"/>
      <c r="O17289" s="37"/>
      <c r="P17289" s="36"/>
      <c r="S17289" s="36"/>
      <c r="T17289" s="36"/>
      <c r="U17289" s="36"/>
      <c r="V17289" s="36"/>
    </row>
    <row r="17290" spans="11:22" x14ac:dyDescent="0.25">
      <c r="K17290" s="36"/>
      <c r="L17290" s="37"/>
      <c r="M17290" s="37"/>
      <c r="N17290" s="37"/>
      <c r="O17290" s="37"/>
      <c r="P17290" s="36"/>
      <c r="S17290" s="36"/>
      <c r="T17290" s="36"/>
      <c r="U17290" s="36"/>
      <c r="V17290" s="36"/>
    </row>
    <row r="17291" spans="11:22" x14ac:dyDescent="0.25">
      <c r="K17291" s="36"/>
      <c r="L17291" s="37"/>
      <c r="M17291" s="37"/>
      <c r="N17291" s="37"/>
      <c r="O17291" s="37"/>
      <c r="P17291" s="36"/>
      <c r="S17291" s="36"/>
      <c r="T17291" s="36"/>
      <c r="U17291" s="36"/>
      <c r="V17291" s="36"/>
    </row>
    <row r="17292" spans="11:22" x14ac:dyDescent="0.25">
      <c r="K17292" s="36"/>
      <c r="L17292" s="37"/>
      <c r="M17292" s="37"/>
      <c r="N17292" s="37"/>
      <c r="O17292" s="37"/>
      <c r="P17292" s="36"/>
      <c r="S17292" s="36"/>
      <c r="T17292" s="36"/>
      <c r="U17292" s="36"/>
      <c r="V17292" s="36"/>
    </row>
    <row r="17293" spans="11:22" x14ac:dyDescent="0.25">
      <c r="K17293" s="36"/>
      <c r="L17293" s="37"/>
      <c r="M17293" s="37"/>
      <c r="N17293" s="37"/>
      <c r="O17293" s="37"/>
      <c r="P17293" s="36"/>
      <c r="S17293" s="36"/>
      <c r="T17293" s="36"/>
      <c r="U17293" s="36"/>
      <c r="V17293" s="36"/>
    </row>
    <row r="17294" spans="11:22" x14ac:dyDescent="0.25">
      <c r="K17294" s="36"/>
      <c r="L17294" s="37"/>
      <c r="M17294" s="37"/>
      <c r="N17294" s="37"/>
      <c r="O17294" s="37"/>
      <c r="P17294" s="36"/>
      <c r="S17294" s="36"/>
      <c r="T17294" s="36"/>
      <c r="U17294" s="36"/>
      <c r="V17294" s="36"/>
    </row>
    <row r="17295" spans="11:22" x14ac:dyDescent="0.25">
      <c r="K17295" s="36"/>
      <c r="L17295" s="37"/>
      <c r="M17295" s="37"/>
      <c r="N17295" s="37"/>
      <c r="O17295" s="37"/>
      <c r="P17295" s="36"/>
      <c r="S17295" s="36"/>
      <c r="T17295" s="36"/>
      <c r="U17295" s="36"/>
      <c r="V17295" s="36"/>
    </row>
    <row r="17296" spans="11:22" x14ac:dyDescent="0.25">
      <c r="K17296" s="36"/>
      <c r="L17296" s="37"/>
      <c r="M17296" s="37"/>
      <c r="N17296" s="37"/>
      <c r="O17296" s="37"/>
      <c r="P17296" s="36"/>
      <c r="S17296" s="36"/>
      <c r="T17296" s="36"/>
      <c r="U17296" s="36"/>
      <c r="V17296" s="36"/>
    </row>
    <row r="17297" spans="11:22" x14ac:dyDescent="0.25">
      <c r="K17297" s="36"/>
      <c r="L17297" s="37"/>
      <c r="M17297" s="37"/>
      <c r="N17297" s="37"/>
      <c r="O17297" s="37"/>
      <c r="P17297" s="36"/>
      <c r="S17297" s="36"/>
      <c r="T17297" s="36"/>
      <c r="U17297" s="36"/>
      <c r="V17297" s="36"/>
    </row>
    <row r="17298" spans="11:22" x14ac:dyDescent="0.25">
      <c r="K17298" s="36"/>
      <c r="L17298" s="37"/>
      <c r="M17298" s="37"/>
      <c r="N17298" s="37"/>
      <c r="O17298" s="37"/>
      <c r="P17298" s="36"/>
      <c r="S17298" s="36"/>
      <c r="T17298" s="36"/>
      <c r="U17298" s="36"/>
      <c r="V17298" s="36"/>
    </row>
    <row r="17299" spans="11:22" x14ac:dyDescent="0.25">
      <c r="K17299" s="36"/>
      <c r="L17299" s="37"/>
      <c r="M17299" s="37"/>
      <c r="N17299" s="37"/>
      <c r="O17299" s="37"/>
      <c r="P17299" s="36"/>
      <c r="S17299" s="36"/>
      <c r="T17299" s="36"/>
      <c r="U17299" s="36"/>
      <c r="V17299" s="36"/>
    </row>
    <row r="17300" spans="11:22" x14ac:dyDescent="0.25">
      <c r="K17300" s="36"/>
      <c r="L17300" s="37"/>
      <c r="M17300" s="37"/>
      <c r="N17300" s="37"/>
      <c r="O17300" s="37"/>
      <c r="P17300" s="36"/>
      <c r="S17300" s="36"/>
      <c r="T17300" s="36"/>
      <c r="U17300" s="36"/>
      <c r="V17300" s="36"/>
    </row>
    <row r="17301" spans="11:22" x14ac:dyDescent="0.25">
      <c r="K17301" s="36"/>
      <c r="L17301" s="37"/>
      <c r="M17301" s="37"/>
      <c r="N17301" s="37"/>
      <c r="O17301" s="37"/>
      <c r="P17301" s="36"/>
      <c r="S17301" s="36"/>
      <c r="T17301" s="36"/>
      <c r="U17301" s="36"/>
      <c r="V17301" s="36"/>
    </row>
    <row r="17302" spans="11:22" x14ac:dyDescent="0.25">
      <c r="K17302" s="36"/>
      <c r="L17302" s="37"/>
      <c r="M17302" s="37"/>
      <c r="N17302" s="37"/>
      <c r="O17302" s="37"/>
      <c r="P17302" s="36"/>
      <c r="S17302" s="36"/>
      <c r="T17302" s="36"/>
      <c r="U17302" s="36"/>
      <c r="V17302" s="36"/>
    </row>
    <row r="17303" spans="11:22" x14ac:dyDescent="0.25">
      <c r="K17303" s="36"/>
      <c r="L17303" s="37"/>
      <c r="M17303" s="37"/>
      <c r="N17303" s="37"/>
      <c r="O17303" s="37"/>
      <c r="P17303" s="36"/>
      <c r="S17303" s="36"/>
      <c r="T17303" s="36"/>
      <c r="U17303" s="36"/>
      <c r="V17303" s="36"/>
    </row>
    <row r="17304" spans="11:22" x14ac:dyDescent="0.25">
      <c r="K17304" s="36"/>
      <c r="L17304" s="37"/>
      <c r="M17304" s="37"/>
      <c r="N17304" s="37"/>
      <c r="O17304" s="37"/>
      <c r="P17304" s="36"/>
      <c r="S17304" s="36"/>
      <c r="T17304" s="36"/>
      <c r="U17304" s="36"/>
      <c r="V17304" s="36"/>
    </row>
    <row r="17305" spans="11:22" x14ac:dyDescent="0.25">
      <c r="K17305" s="36"/>
      <c r="L17305" s="37"/>
      <c r="M17305" s="37"/>
      <c r="N17305" s="37"/>
      <c r="O17305" s="37"/>
      <c r="P17305" s="36"/>
      <c r="S17305" s="36"/>
      <c r="T17305" s="36"/>
      <c r="U17305" s="36"/>
      <c r="V17305" s="36"/>
    </row>
    <row r="17306" spans="11:22" x14ac:dyDescent="0.25">
      <c r="K17306" s="36"/>
      <c r="L17306" s="37"/>
      <c r="M17306" s="37"/>
      <c r="N17306" s="37"/>
      <c r="O17306" s="37"/>
      <c r="P17306" s="36"/>
      <c r="S17306" s="36"/>
      <c r="T17306" s="36"/>
      <c r="U17306" s="36"/>
      <c r="V17306" s="36"/>
    </row>
    <row r="17307" spans="11:22" x14ac:dyDescent="0.25">
      <c r="K17307" s="36"/>
      <c r="L17307" s="37"/>
      <c r="M17307" s="37"/>
      <c r="N17307" s="37"/>
      <c r="O17307" s="37"/>
      <c r="P17307" s="36"/>
      <c r="S17307" s="36"/>
      <c r="T17307" s="36"/>
      <c r="U17307" s="36"/>
      <c r="V17307" s="36"/>
    </row>
    <row r="17308" spans="11:22" x14ac:dyDescent="0.25">
      <c r="K17308" s="36"/>
      <c r="L17308" s="37"/>
      <c r="M17308" s="37"/>
      <c r="N17308" s="37"/>
      <c r="O17308" s="37"/>
      <c r="P17308" s="36"/>
      <c r="S17308" s="36"/>
      <c r="T17308" s="36"/>
      <c r="U17308" s="36"/>
      <c r="V17308" s="36"/>
    </row>
    <row r="17309" spans="11:22" x14ac:dyDescent="0.25">
      <c r="K17309" s="36"/>
      <c r="L17309" s="37"/>
      <c r="M17309" s="37"/>
      <c r="N17309" s="37"/>
      <c r="O17309" s="37"/>
      <c r="P17309" s="36"/>
      <c r="S17309" s="36"/>
      <c r="T17309" s="36"/>
      <c r="U17309" s="36"/>
      <c r="V17309" s="36"/>
    </row>
    <row r="17310" spans="11:22" x14ac:dyDescent="0.25">
      <c r="K17310" s="36"/>
      <c r="L17310" s="37"/>
      <c r="M17310" s="37"/>
      <c r="N17310" s="37"/>
      <c r="O17310" s="37"/>
      <c r="P17310" s="36"/>
      <c r="S17310" s="36"/>
      <c r="T17310" s="36"/>
      <c r="U17310" s="36"/>
      <c r="V17310" s="36"/>
    </row>
    <row r="17311" spans="11:22" x14ac:dyDescent="0.25">
      <c r="K17311" s="36"/>
      <c r="L17311" s="37"/>
      <c r="M17311" s="37"/>
      <c r="N17311" s="37"/>
      <c r="O17311" s="37"/>
      <c r="P17311" s="36"/>
      <c r="S17311" s="36"/>
      <c r="T17311" s="36"/>
      <c r="U17311" s="36"/>
      <c r="V17311" s="36"/>
    </row>
    <row r="17312" spans="11:22" x14ac:dyDescent="0.25">
      <c r="K17312" s="36"/>
      <c r="L17312" s="37"/>
      <c r="M17312" s="37"/>
      <c r="N17312" s="37"/>
      <c r="O17312" s="37"/>
      <c r="P17312" s="36"/>
      <c r="S17312" s="36"/>
      <c r="T17312" s="36"/>
      <c r="U17312" s="36"/>
      <c r="V17312" s="36"/>
    </row>
    <row r="17313" spans="11:22" x14ac:dyDescent="0.25">
      <c r="K17313" s="36"/>
      <c r="L17313" s="37"/>
      <c r="M17313" s="37"/>
      <c r="N17313" s="37"/>
      <c r="O17313" s="37"/>
      <c r="P17313" s="36"/>
      <c r="S17313" s="36"/>
      <c r="T17313" s="36"/>
      <c r="U17313" s="36"/>
      <c r="V17313" s="36"/>
    </row>
    <row r="17314" spans="11:22" x14ac:dyDescent="0.25">
      <c r="K17314" s="36"/>
      <c r="L17314" s="37"/>
      <c r="M17314" s="37"/>
      <c r="N17314" s="37"/>
      <c r="O17314" s="37"/>
      <c r="P17314" s="36"/>
      <c r="S17314" s="36"/>
      <c r="T17314" s="36"/>
      <c r="U17314" s="36"/>
      <c r="V17314" s="36"/>
    </row>
    <row r="17315" spans="11:22" x14ac:dyDescent="0.25">
      <c r="K17315" s="36"/>
      <c r="L17315" s="37"/>
      <c r="M17315" s="37"/>
      <c r="N17315" s="37"/>
      <c r="O17315" s="37"/>
      <c r="P17315" s="36"/>
      <c r="S17315" s="36"/>
      <c r="T17315" s="36"/>
      <c r="U17315" s="36"/>
      <c r="V17315" s="36"/>
    </row>
    <row r="17316" spans="11:22" x14ac:dyDescent="0.25">
      <c r="K17316" s="36"/>
      <c r="L17316" s="37"/>
      <c r="M17316" s="37"/>
      <c r="N17316" s="37"/>
      <c r="O17316" s="37"/>
      <c r="P17316" s="36"/>
      <c r="S17316" s="36"/>
      <c r="T17316" s="36"/>
      <c r="U17316" s="36"/>
      <c r="V17316" s="36"/>
    </row>
    <row r="17317" spans="11:22" x14ac:dyDescent="0.25">
      <c r="K17317" s="36"/>
      <c r="L17317" s="37"/>
      <c r="M17317" s="37"/>
      <c r="N17317" s="37"/>
      <c r="O17317" s="37"/>
      <c r="P17317" s="36"/>
      <c r="S17317" s="36"/>
      <c r="T17317" s="36"/>
      <c r="U17317" s="36"/>
      <c r="V17317" s="36"/>
    </row>
    <row r="17318" spans="11:22" x14ac:dyDescent="0.25">
      <c r="K17318" s="36"/>
      <c r="L17318" s="37"/>
      <c r="M17318" s="37"/>
      <c r="N17318" s="37"/>
      <c r="O17318" s="37"/>
      <c r="P17318" s="36"/>
      <c r="S17318" s="36"/>
      <c r="T17318" s="36"/>
      <c r="U17318" s="36"/>
      <c r="V17318" s="36"/>
    </row>
    <row r="17319" spans="11:22" x14ac:dyDescent="0.25">
      <c r="K17319" s="36"/>
      <c r="L17319" s="37"/>
      <c r="M17319" s="37"/>
      <c r="N17319" s="37"/>
      <c r="O17319" s="37"/>
      <c r="P17319" s="36"/>
      <c r="S17319" s="36"/>
      <c r="T17319" s="36"/>
      <c r="U17319" s="36"/>
      <c r="V17319" s="36"/>
    </row>
    <row r="17320" spans="11:22" x14ac:dyDescent="0.25">
      <c r="K17320" s="36"/>
      <c r="L17320" s="37"/>
      <c r="M17320" s="37"/>
      <c r="N17320" s="37"/>
      <c r="O17320" s="37"/>
      <c r="P17320" s="36"/>
      <c r="S17320" s="36"/>
      <c r="T17320" s="36"/>
      <c r="U17320" s="36"/>
      <c r="V17320" s="36"/>
    </row>
    <row r="17321" spans="11:22" x14ac:dyDescent="0.25">
      <c r="K17321" s="36"/>
      <c r="L17321" s="37"/>
      <c r="M17321" s="37"/>
      <c r="N17321" s="37"/>
      <c r="O17321" s="37"/>
      <c r="P17321" s="36"/>
      <c r="S17321" s="36"/>
      <c r="T17321" s="36"/>
      <c r="U17321" s="36"/>
      <c r="V17321" s="36"/>
    </row>
    <row r="17322" spans="11:22" x14ac:dyDescent="0.25">
      <c r="K17322" s="36"/>
      <c r="L17322" s="37"/>
      <c r="M17322" s="37"/>
      <c r="N17322" s="37"/>
      <c r="O17322" s="37"/>
      <c r="P17322" s="36"/>
      <c r="S17322" s="36"/>
      <c r="T17322" s="36"/>
      <c r="U17322" s="36"/>
      <c r="V17322" s="36"/>
    </row>
    <row r="17323" spans="11:22" x14ac:dyDescent="0.25">
      <c r="K17323" s="36"/>
      <c r="L17323" s="37"/>
      <c r="M17323" s="37"/>
      <c r="N17323" s="37"/>
      <c r="O17323" s="37"/>
      <c r="P17323" s="36"/>
      <c r="S17323" s="36"/>
      <c r="T17323" s="36"/>
      <c r="U17323" s="36"/>
      <c r="V17323" s="36"/>
    </row>
    <row r="17324" spans="11:22" x14ac:dyDescent="0.25">
      <c r="K17324" s="36"/>
      <c r="L17324" s="37"/>
      <c r="M17324" s="37"/>
      <c r="N17324" s="37"/>
      <c r="O17324" s="37"/>
      <c r="P17324" s="36"/>
      <c r="S17324" s="36"/>
      <c r="T17324" s="36"/>
      <c r="U17324" s="36"/>
      <c r="V17324" s="36"/>
    </row>
    <row r="17325" spans="11:22" x14ac:dyDescent="0.25">
      <c r="K17325" s="36"/>
      <c r="L17325" s="37"/>
      <c r="M17325" s="37"/>
      <c r="N17325" s="37"/>
      <c r="O17325" s="37"/>
      <c r="P17325" s="36"/>
      <c r="S17325" s="36"/>
      <c r="T17325" s="36"/>
      <c r="U17325" s="36"/>
      <c r="V17325" s="36"/>
    </row>
    <row r="17326" spans="11:22" x14ac:dyDescent="0.25">
      <c r="K17326" s="36"/>
      <c r="L17326" s="37"/>
      <c r="M17326" s="37"/>
      <c r="N17326" s="37"/>
      <c r="O17326" s="37"/>
      <c r="P17326" s="36"/>
      <c r="S17326" s="36"/>
      <c r="T17326" s="36"/>
      <c r="U17326" s="36"/>
      <c r="V17326" s="36"/>
    </row>
    <row r="17327" spans="11:22" x14ac:dyDescent="0.25">
      <c r="K17327" s="36"/>
      <c r="L17327" s="37"/>
      <c r="M17327" s="37"/>
      <c r="N17327" s="37"/>
      <c r="O17327" s="37"/>
      <c r="P17327" s="36"/>
      <c r="S17327" s="36"/>
      <c r="T17327" s="36"/>
      <c r="U17327" s="36"/>
      <c r="V17327" s="36"/>
    </row>
    <row r="17328" spans="11:22" x14ac:dyDescent="0.25">
      <c r="K17328" s="36"/>
      <c r="L17328" s="37"/>
      <c r="M17328" s="37"/>
      <c r="N17328" s="37"/>
      <c r="O17328" s="37"/>
      <c r="P17328" s="36"/>
      <c r="S17328" s="36"/>
      <c r="T17328" s="36"/>
      <c r="U17328" s="36"/>
      <c r="V17328" s="36"/>
    </row>
    <row r="17329" spans="11:22" x14ac:dyDescent="0.25">
      <c r="K17329" s="36"/>
      <c r="L17329" s="37"/>
      <c r="M17329" s="37"/>
      <c r="N17329" s="37"/>
      <c r="O17329" s="37"/>
      <c r="P17329" s="36"/>
      <c r="S17329" s="36"/>
      <c r="T17329" s="36"/>
      <c r="U17329" s="36"/>
      <c r="V17329" s="36"/>
    </row>
    <row r="17330" spans="11:22" x14ac:dyDescent="0.25">
      <c r="K17330" s="36"/>
      <c r="L17330" s="37"/>
      <c r="M17330" s="37"/>
      <c r="N17330" s="37"/>
      <c r="O17330" s="37"/>
      <c r="P17330" s="36"/>
      <c r="S17330" s="36"/>
      <c r="T17330" s="36"/>
      <c r="U17330" s="36"/>
      <c r="V17330" s="36"/>
    </row>
    <row r="17331" spans="11:22" x14ac:dyDescent="0.25">
      <c r="K17331" s="36"/>
      <c r="L17331" s="37"/>
      <c r="M17331" s="37"/>
      <c r="N17331" s="37"/>
      <c r="O17331" s="37"/>
      <c r="P17331" s="36"/>
      <c r="S17331" s="36"/>
      <c r="T17331" s="36"/>
      <c r="U17331" s="36"/>
      <c r="V17331" s="36"/>
    </row>
    <row r="17332" spans="11:22" x14ac:dyDescent="0.25">
      <c r="K17332" s="36"/>
      <c r="L17332" s="37"/>
      <c r="M17332" s="37"/>
      <c r="N17332" s="37"/>
      <c r="O17332" s="37"/>
      <c r="P17332" s="36"/>
      <c r="S17332" s="36"/>
      <c r="T17332" s="36"/>
      <c r="U17332" s="36"/>
      <c r="V17332" s="36"/>
    </row>
    <row r="17333" spans="11:22" x14ac:dyDescent="0.25">
      <c r="K17333" s="36"/>
      <c r="L17333" s="37"/>
      <c r="M17333" s="37"/>
      <c r="N17333" s="37"/>
      <c r="O17333" s="37"/>
      <c r="P17333" s="36"/>
      <c r="S17333" s="36"/>
      <c r="T17333" s="36"/>
      <c r="U17333" s="36"/>
      <c r="V17333" s="36"/>
    </row>
    <row r="17334" spans="11:22" x14ac:dyDescent="0.25">
      <c r="K17334" s="36"/>
      <c r="L17334" s="37"/>
      <c r="M17334" s="37"/>
      <c r="N17334" s="37"/>
      <c r="O17334" s="37"/>
      <c r="P17334" s="36"/>
      <c r="S17334" s="36"/>
      <c r="T17334" s="36"/>
      <c r="U17334" s="36"/>
      <c r="V17334" s="36"/>
    </row>
    <row r="17335" spans="11:22" x14ac:dyDescent="0.25">
      <c r="K17335" s="36"/>
      <c r="L17335" s="37"/>
      <c r="M17335" s="37"/>
      <c r="N17335" s="37"/>
      <c r="O17335" s="37"/>
      <c r="P17335" s="36"/>
      <c r="S17335" s="36"/>
      <c r="T17335" s="36"/>
      <c r="U17335" s="36"/>
      <c r="V17335" s="36"/>
    </row>
    <row r="17336" spans="11:22" x14ac:dyDescent="0.25">
      <c r="K17336" s="36"/>
      <c r="L17336" s="37"/>
      <c r="M17336" s="37"/>
      <c r="N17336" s="37"/>
      <c r="O17336" s="37"/>
      <c r="P17336" s="36"/>
      <c r="S17336" s="36"/>
      <c r="T17336" s="36"/>
      <c r="U17336" s="36"/>
      <c r="V17336" s="36"/>
    </row>
    <row r="17337" spans="11:22" x14ac:dyDescent="0.25">
      <c r="K17337" s="36"/>
      <c r="L17337" s="37"/>
      <c r="M17337" s="37"/>
      <c r="N17337" s="37"/>
      <c r="O17337" s="37"/>
      <c r="P17337" s="36"/>
      <c r="S17337" s="36"/>
      <c r="T17337" s="36"/>
      <c r="U17337" s="36"/>
      <c r="V17337" s="36"/>
    </row>
    <row r="17338" spans="11:22" x14ac:dyDescent="0.25">
      <c r="K17338" s="36"/>
      <c r="L17338" s="37"/>
      <c r="M17338" s="37"/>
      <c r="N17338" s="37"/>
      <c r="O17338" s="37"/>
      <c r="P17338" s="36"/>
      <c r="S17338" s="36"/>
      <c r="T17338" s="36"/>
      <c r="U17338" s="36"/>
      <c r="V17338" s="36"/>
    </row>
    <row r="17339" spans="11:22" x14ac:dyDescent="0.25">
      <c r="K17339" s="36"/>
      <c r="L17339" s="37"/>
      <c r="M17339" s="37"/>
      <c r="N17339" s="37"/>
      <c r="O17339" s="37"/>
      <c r="P17339" s="36"/>
      <c r="S17339" s="36"/>
      <c r="T17339" s="36"/>
      <c r="U17339" s="36"/>
      <c r="V17339" s="36"/>
    </row>
    <row r="17340" spans="11:22" x14ac:dyDescent="0.25">
      <c r="K17340" s="36"/>
      <c r="L17340" s="37"/>
      <c r="M17340" s="37"/>
      <c r="N17340" s="37"/>
      <c r="O17340" s="37"/>
      <c r="P17340" s="36"/>
      <c r="S17340" s="36"/>
      <c r="T17340" s="36"/>
      <c r="U17340" s="36"/>
      <c r="V17340" s="36"/>
    </row>
    <row r="17341" spans="11:22" x14ac:dyDescent="0.25">
      <c r="K17341" s="36"/>
      <c r="L17341" s="37"/>
      <c r="M17341" s="37"/>
      <c r="N17341" s="37"/>
      <c r="O17341" s="37"/>
      <c r="P17341" s="36"/>
      <c r="S17341" s="36"/>
      <c r="T17341" s="36"/>
      <c r="U17341" s="36"/>
      <c r="V17341" s="36"/>
    </row>
    <row r="17342" spans="11:22" x14ac:dyDescent="0.25">
      <c r="K17342" s="36"/>
      <c r="L17342" s="37"/>
      <c r="M17342" s="37"/>
      <c r="N17342" s="37"/>
      <c r="O17342" s="37"/>
      <c r="P17342" s="36"/>
      <c r="S17342" s="36"/>
      <c r="T17342" s="36"/>
      <c r="U17342" s="36"/>
      <c r="V17342" s="36"/>
    </row>
    <row r="17343" spans="11:22" x14ac:dyDescent="0.25">
      <c r="K17343" s="36"/>
      <c r="L17343" s="37"/>
      <c r="M17343" s="37"/>
      <c r="N17343" s="37"/>
      <c r="O17343" s="37"/>
      <c r="P17343" s="36"/>
      <c r="S17343" s="36"/>
      <c r="T17343" s="36"/>
      <c r="U17343" s="36"/>
      <c r="V17343" s="36"/>
    </row>
    <row r="17344" spans="11:22" x14ac:dyDescent="0.25">
      <c r="K17344" s="36"/>
      <c r="L17344" s="37"/>
      <c r="M17344" s="37"/>
      <c r="N17344" s="37"/>
      <c r="O17344" s="37"/>
      <c r="P17344" s="36"/>
      <c r="S17344" s="36"/>
      <c r="T17344" s="36"/>
      <c r="U17344" s="36"/>
      <c r="V17344" s="36"/>
    </row>
    <row r="17345" spans="11:22" x14ac:dyDescent="0.25">
      <c r="K17345" s="36"/>
      <c r="L17345" s="37"/>
      <c r="M17345" s="37"/>
      <c r="N17345" s="37"/>
      <c r="O17345" s="37"/>
      <c r="P17345" s="36"/>
      <c r="S17345" s="36"/>
      <c r="T17345" s="36"/>
      <c r="U17345" s="36"/>
      <c r="V17345" s="36"/>
    </row>
    <row r="17346" spans="11:22" x14ac:dyDescent="0.25">
      <c r="K17346" s="36"/>
      <c r="L17346" s="37"/>
      <c r="M17346" s="37"/>
      <c r="N17346" s="37"/>
      <c r="O17346" s="37"/>
      <c r="P17346" s="36"/>
      <c r="S17346" s="36"/>
      <c r="T17346" s="36"/>
      <c r="U17346" s="36"/>
      <c r="V17346" s="36"/>
    </row>
    <row r="17347" spans="11:22" x14ac:dyDescent="0.25">
      <c r="K17347" s="36"/>
      <c r="L17347" s="37"/>
      <c r="M17347" s="37"/>
      <c r="N17347" s="37"/>
      <c r="O17347" s="37"/>
      <c r="P17347" s="36"/>
      <c r="S17347" s="36"/>
      <c r="T17347" s="36"/>
      <c r="U17347" s="36"/>
      <c r="V17347" s="36"/>
    </row>
    <row r="17348" spans="11:22" x14ac:dyDescent="0.25">
      <c r="K17348" s="36"/>
      <c r="L17348" s="37"/>
      <c r="M17348" s="37"/>
      <c r="N17348" s="37"/>
      <c r="O17348" s="37"/>
      <c r="P17348" s="36"/>
      <c r="S17348" s="36"/>
      <c r="T17348" s="36"/>
      <c r="U17348" s="36"/>
      <c r="V17348" s="36"/>
    </row>
    <row r="17349" spans="11:22" x14ac:dyDescent="0.25">
      <c r="K17349" s="36"/>
      <c r="L17349" s="37"/>
      <c r="M17349" s="37"/>
      <c r="N17349" s="37"/>
      <c r="O17349" s="37"/>
      <c r="P17349" s="36"/>
      <c r="S17349" s="36"/>
      <c r="T17349" s="36"/>
      <c r="U17349" s="36"/>
      <c r="V17349" s="36"/>
    </row>
    <row r="17350" spans="11:22" x14ac:dyDescent="0.25">
      <c r="K17350" s="36"/>
      <c r="L17350" s="37"/>
      <c r="M17350" s="37"/>
      <c r="N17350" s="37"/>
      <c r="O17350" s="37"/>
      <c r="P17350" s="36"/>
      <c r="S17350" s="36"/>
      <c r="T17350" s="36"/>
      <c r="U17350" s="36"/>
      <c r="V17350" s="36"/>
    </row>
    <row r="17351" spans="11:22" x14ac:dyDescent="0.25">
      <c r="K17351" s="36"/>
      <c r="L17351" s="37"/>
      <c r="M17351" s="37"/>
      <c r="N17351" s="37"/>
      <c r="O17351" s="37"/>
      <c r="P17351" s="36"/>
      <c r="S17351" s="36"/>
      <c r="T17351" s="36"/>
      <c r="U17351" s="36"/>
      <c r="V17351" s="36"/>
    </row>
    <row r="17352" spans="11:22" x14ac:dyDescent="0.25">
      <c r="K17352" s="36"/>
      <c r="L17352" s="37"/>
      <c r="M17352" s="37"/>
      <c r="N17352" s="37"/>
      <c r="O17352" s="37"/>
      <c r="P17352" s="36"/>
      <c r="S17352" s="36"/>
      <c r="T17352" s="36"/>
      <c r="U17352" s="36"/>
      <c r="V17352" s="36"/>
    </row>
    <row r="17353" spans="11:22" x14ac:dyDescent="0.25">
      <c r="K17353" s="36"/>
      <c r="L17353" s="37"/>
      <c r="M17353" s="37"/>
      <c r="N17353" s="37"/>
      <c r="O17353" s="37"/>
      <c r="P17353" s="36"/>
      <c r="S17353" s="36"/>
      <c r="T17353" s="36"/>
      <c r="U17353" s="36"/>
      <c r="V17353" s="36"/>
    </row>
    <row r="17354" spans="11:22" x14ac:dyDescent="0.25">
      <c r="K17354" s="36"/>
      <c r="L17354" s="37"/>
      <c r="M17354" s="37"/>
      <c r="N17354" s="37"/>
      <c r="O17354" s="37"/>
      <c r="P17354" s="36"/>
      <c r="S17354" s="36"/>
      <c r="T17354" s="36"/>
      <c r="U17354" s="36"/>
      <c r="V17354" s="36"/>
    </row>
    <row r="17355" spans="11:22" x14ac:dyDescent="0.25">
      <c r="K17355" s="36"/>
      <c r="L17355" s="37"/>
      <c r="M17355" s="37"/>
      <c r="N17355" s="37"/>
      <c r="O17355" s="37"/>
      <c r="P17355" s="36"/>
      <c r="S17355" s="36"/>
      <c r="T17355" s="36"/>
      <c r="U17355" s="36"/>
      <c r="V17355" s="36"/>
    </row>
    <row r="17356" spans="11:22" x14ac:dyDescent="0.25">
      <c r="K17356" s="36"/>
      <c r="L17356" s="37"/>
      <c r="M17356" s="37"/>
      <c r="N17356" s="37"/>
      <c r="O17356" s="37"/>
      <c r="P17356" s="36"/>
      <c r="S17356" s="36"/>
      <c r="T17356" s="36"/>
      <c r="U17356" s="36"/>
      <c r="V17356" s="36"/>
    </row>
    <row r="17357" spans="11:22" x14ac:dyDescent="0.25">
      <c r="K17357" s="36"/>
      <c r="L17357" s="37"/>
      <c r="M17357" s="37"/>
      <c r="N17357" s="37"/>
      <c r="O17357" s="37"/>
      <c r="P17357" s="36"/>
      <c r="S17357" s="36"/>
      <c r="T17357" s="36"/>
      <c r="U17357" s="36"/>
      <c r="V17357" s="36"/>
    </row>
    <row r="17358" spans="11:22" x14ac:dyDescent="0.25">
      <c r="K17358" s="36"/>
      <c r="L17358" s="37"/>
      <c r="M17358" s="37"/>
      <c r="N17358" s="37"/>
      <c r="O17358" s="37"/>
      <c r="P17358" s="36"/>
      <c r="S17358" s="36"/>
      <c r="T17358" s="36"/>
      <c r="U17358" s="36"/>
      <c r="V17358" s="36"/>
    </row>
    <row r="17359" spans="11:22" x14ac:dyDescent="0.25">
      <c r="K17359" s="36"/>
      <c r="L17359" s="37"/>
      <c r="M17359" s="37"/>
      <c r="N17359" s="37"/>
      <c r="O17359" s="37"/>
      <c r="P17359" s="36"/>
      <c r="S17359" s="36"/>
      <c r="T17359" s="36"/>
      <c r="U17359" s="36"/>
      <c r="V17359" s="36"/>
    </row>
    <row r="17360" spans="11:22" x14ac:dyDescent="0.25">
      <c r="K17360" s="36"/>
      <c r="L17360" s="37"/>
      <c r="M17360" s="37"/>
      <c r="N17360" s="37"/>
      <c r="O17360" s="37"/>
      <c r="P17360" s="36"/>
      <c r="S17360" s="36"/>
      <c r="T17360" s="36"/>
      <c r="U17360" s="36"/>
      <c r="V17360" s="36"/>
    </row>
    <row r="17361" spans="11:22" x14ac:dyDescent="0.25">
      <c r="K17361" s="36"/>
      <c r="L17361" s="37"/>
      <c r="M17361" s="37"/>
      <c r="N17361" s="37"/>
      <c r="O17361" s="37"/>
      <c r="P17361" s="36"/>
      <c r="S17361" s="36"/>
      <c r="T17361" s="36"/>
      <c r="U17361" s="36"/>
      <c r="V17361" s="36"/>
    </row>
    <row r="17362" spans="11:22" x14ac:dyDescent="0.25">
      <c r="K17362" s="36"/>
      <c r="L17362" s="37"/>
      <c r="M17362" s="37"/>
      <c r="N17362" s="37"/>
      <c r="O17362" s="37"/>
      <c r="P17362" s="36"/>
      <c r="S17362" s="36"/>
      <c r="T17362" s="36"/>
      <c r="U17362" s="36"/>
      <c r="V17362" s="36"/>
    </row>
    <row r="17363" spans="11:22" x14ac:dyDescent="0.25">
      <c r="K17363" s="36"/>
      <c r="L17363" s="37"/>
      <c r="M17363" s="37"/>
      <c r="N17363" s="37"/>
      <c r="O17363" s="37"/>
      <c r="P17363" s="36"/>
      <c r="S17363" s="36"/>
      <c r="T17363" s="36"/>
      <c r="U17363" s="36"/>
      <c r="V17363" s="36"/>
    </row>
    <row r="17364" spans="11:22" x14ac:dyDescent="0.25">
      <c r="K17364" s="36"/>
      <c r="L17364" s="37"/>
      <c r="M17364" s="37"/>
      <c r="N17364" s="37"/>
      <c r="O17364" s="37"/>
      <c r="P17364" s="36"/>
      <c r="S17364" s="36"/>
      <c r="T17364" s="36"/>
      <c r="U17364" s="36"/>
      <c r="V17364" s="36"/>
    </row>
    <row r="17365" spans="11:22" x14ac:dyDescent="0.25">
      <c r="K17365" s="36"/>
      <c r="L17365" s="37"/>
      <c r="M17365" s="37"/>
      <c r="N17365" s="37"/>
      <c r="O17365" s="37"/>
      <c r="P17365" s="36"/>
      <c r="S17365" s="36"/>
      <c r="T17365" s="36"/>
      <c r="U17365" s="36"/>
      <c r="V17365" s="36"/>
    </row>
    <row r="17366" spans="11:22" x14ac:dyDescent="0.25">
      <c r="K17366" s="36"/>
      <c r="L17366" s="37"/>
      <c r="M17366" s="37"/>
      <c r="N17366" s="37"/>
      <c r="O17366" s="37"/>
      <c r="P17366" s="36"/>
      <c r="S17366" s="36"/>
      <c r="T17366" s="36"/>
      <c r="U17366" s="36"/>
      <c r="V17366" s="36"/>
    </row>
    <row r="17367" spans="11:22" x14ac:dyDescent="0.25">
      <c r="K17367" s="36"/>
      <c r="L17367" s="37"/>
      <c r="M17367" s="37"/>
      <c r="N17367" s="37"/>
      <c r="O17367" s="37"/>
      <c r="P17367" s="36"/>
      <c r="S17367" s="36"/>
      <c r="T17367" s="36"/>
      <c r="U17367" s="36"/>
      <c r="V17367" s="36"/>
    </row>
    <row r="17368" spans="11:22" x14ac:dyDescent="0.25">
      <c r="K17368" s="36"/>
      <c r="L17368" s="37"/>
      <c r="M17368" s="37"/>
      <c r="N17368" s="37"/>
      <c r="O17368" s="37"/>
      <c r="P17368" s="36"/>
      <c r="S17368" s="36"/>
      <c r="T17368" s="36"/>
      <c r="U17368" s="36"/>
      <c r="V17368" s="36"/>
    </row>
    <row r="17369" spans="11:22" x14ac:dyDescent="0.25">
      <c r="K17369" s="36"/>
      <c r="L17369" s="37"/>
      <c r="M17369" s="37"/>
      <c r="N17369" s="37"/>
      <c r="O17369" s="37"/>
      <c r="P17369" s="36"/>
      <c r="S17369" s="36"/>
      <c r="T17369" s="36"/>
      <c r="U17369" s="36"/>
      <c r="V17369" s="36"/>
    </row>
    <row r="17370" spans="11:22" x14ac:dyDescent="0.25">
      <c r="K17370" s="36"/>
      <c r="L17370" s="37"/>
      <c r="M17370" s="37"/>
      <c r="N17370" s="37"/>
      <c r="O17370" s="37"/>
      <c r="P17370" s="36"/>
      <c r="S17370" s="36"/>
      <c r="T17370" s="36"/>
      <c r="U17370" s="36"/>
      <c r="V17370" s="36"/>
    </row>
    <row r="17371" spans="11:22" x14ac:dyDescent="0.25">
      <c r="K17371" s="36"/>
      <c r="L17371" s="37"/>
      <c r="M17371" s="37"/>
      <c r="N17371" s="37"/>
      <c r="O17371" s="37"/>
      <c r="P17371" s="36"/>
      <c r="S17371" s="36"/>
      <c r="T17371" s="36"/>
      <c r="U17371" s="36"/>
      <c r="V17371" s="36"/>
    </row>
    <row r="17372" spans="11:22" x14ac:dyDescent="0.25">
      <c r="K17372" s="36"/>
      <c r="L17372" s="37"/>
      <c r="M17372" s="37"/>
      <c r="N17372" s="37"/>
      <c r="O17372" s="37"/>
      <c r="P17372" s="36"/>
      <c r="S17372" s="36"/>
      <c r="T17372" s="36"/>
      <c r="U17372" s="36"/>
      <c r="V17372" s="36"/>
    </row>
    <row r="17373" spans="11:22" x14ac:dyDescent="0.25">
      <c r="K17373" s="36"/>
      <c r="L17373" s="37"/>
      <c r="M17373" s="37"/>
      <c r="N17373" s="37"/>
      <c r="O17373" s="37"/>
      <c r="P17373" s="36"/>
      <c r="S17373" s="36"/>
      <c r="T17373" s="36"/>
      <c r="U17373" s="36"/>
      <c r="V17373" s="36"/>
    </row>
    <row r="17374" spans="11:22" x14ac:dyDescent="0.25">
      <c r="K17374" s="36"/>
      <c r="L17374" s="37"/>
      <c r="M17374" s="37"/>
      <c r="N17374" s="37"/>
      <c r="O17374" s="37"/>
      <c r="P17374" s="36"/>
      <c r="S17374" s="36"/>
      <c r="T17374" s="36"/>
      <c r="U17374" s="36"/>
      <c r="V17374" s="36"/>
    </row>
    <row r="17375" spans="11:22" x14ac:dyDescent="0.25">
      <c r="K17375" s="36"/>
      <c r="L17375" s="37"/>
      <c r="M17375" s="37"/>
      <c r="N17375" s="37"/>
      <c r="O17375" s="37"/>
      <c r="P17375" s="36"/>
      <c r="S17375" s="36"/>
      <c r="T17375" s="36"/>
      <c r="U17375" s="36"/>
      <c r="V17375" s="36"/>
    </row>
    <row r="17376" spans="11:22" x14ac:dyDescent="0.25">
      <c r="K17376" s="36"/>
      <c r="L17376" s="37"/>
      <c r="M17376" s="37"/>
      <c r="N17376" s="37"/>
      <c r="O17376" s="37"/>
      <c r="P17376" s="36"/>
      <c r="S17376" s="36"/>
      <c r="T17376" s="36"/>
      <c r="U17376" s="36"/>
      <c r="V17376" s="36"/>
    </row>
    <row r="17377" spans="11:22" x14ac:dyDescent="0.25">
      <c r="K17377" s="36"/>
      <c r="L17377" s="37"/>
      <c r="M17377" s="37"/>
      <c r="N17377" s="37"/>
      <c r="O17377" s="37"/>
      <c r="P17377" s="36"/>
      <c r="S17377" s="36"/>
      <c r="T17377" s="36"/>
      <c r="U17377" s="36"/>
      <c r="V17377" s="36"/>
    </row>
    <row r="17378" spans="11:22" x14ac:dyDescent="0.25">
      <c r="K17378" s="36"/>
      <c r="L17378" s="37"/>
      <c r="M17378" s="37"/>
      <c r="N17378" s="37"/>
      <c r="O17378" s="37"/>
      <c r="P17378" s="36"/>
      <c r="S17378" s="36"/>
      <c r="T17378" s="36"/>
      <c r="U17378" s="36"/>
      <c r="V17378" s="36"/>
    </row>
    <row r="17379" spans="11:22" x14ac:dyDescent="0.25">
      <c r="K17379" s="36"/>
      <c r="L17379" s="37"/>
      <c r="M17379" s="37"/>
      <c r="N17379" s="37"/>
      <c r="O17379" s="37"/>
      <c r="P17379" s="36"/>
      <c r="S17379" s="36"/>
      <c r="T17379" s="36"/>
      <c r="U17379" s="36"/>
      <c r="V17379" s="36"/>
    </row>
    <row r="17380" spans="11:22" x14ac:dyDescent="0.25">
      <c r="K17380" s="36"/>
      <c r="L17380" s="37"/>
      <c r="M17380" s="37"/>
      <c r="N17380" s="37"/>
      <c r="O17380" s="37"/>
      <c r="P17380" s="36"/>
      <c r="S17380" s="36"/>
      <c r="T17380" s="36"/>
      <c r="U17380" s="36"/>
      <c r="V17380" s="36"/>
    </row>
    <row r="17381" spans="11:22" x14ac:dyDescent="0.25">
      <c r="K17381" s="36"/>
      <c r="L17381" s="37"/>
      <c r="M17381" s="37"/>
      <c r="N17381" s="37"/>
      <c r="O17381" s="37"/>
      <c r="P17381" s="36"/>
      <c r="S17381" s="36"/>
      <c r="T17381" s="36"/>
      <c r="U17381" s="36"/>
      <c r="V17381" s="36"/>
    </row>
    <row r="17382" spans="11:22" x14ac:dyDescent="0.25">
      <c r="K17382" s="36"/>
      <c r="L17382" s="37"/>
      <c r="M17382" s="37"/>
      <c r="N17382" s="37"/>
      <c r="O17382" s="37"/>
      <c r="P17382" s="36"/>
      <c r="S17382" s="36"/>
      <c r="T17382" s="36"/>
      <c r="U17382" s="36"/>
      <c r="V17382" s="36"/>
    </row>
    <row r="17383" spans="11:22" x14ac:dyDescent="0.25">
      <c r="K17383" s="36"/>
      <c r="L17383" s="37"/>
      <c r="M17383" s="37"/>
      <c r="N17383" s="37"/>
      <c r="O17383" s="37"/>
      <c r="P17383" s="36"/>
      <c r="S17383" s="36"/>
      <c r="T17383" s="36"/>
      <c r="U17383" s="36"/>
      <c r="V17383" s="36"/>
    </row>
    <row r="17384" spans="11:22" x14ac:dyDescent="0.25">
      <c r="K17384" s="36"/>
      <c r="L17384" s="37"/>
      <c r="M17384" s="37"/>
      <c r="N17384" s="37"/>
      <c r="O17384" s="37"/>
      <c r="P17384" s="36"/>
      <c r="S17384" s="36"/>
      <c r="T17384" s="36"/>
      <c r="U17384" s="36"/>
      <c r="V17384" s="36"/>
    </row>
    <row r="17385" spans="11:22" x14ac:dyDescent="0.25">
      <c r="K17385" s="36"/>
      <c r="L17385" s="37"/>
      <c r="M17385" s="37"/>
      <c r="N17385" s="37"/>
      <c r="O17385" s="37"/>
      <c r="P17385" s="36"/>
      <c r="S17385" s="36"/>
      <c r="T17385" s="36"/>
      <c r="U17385" s="36"/>
      <c r="V17385" s="36"/>
    </row>
    <row r="17386" spans="11:22" x14ac:dyDescent="0.25">
      <c r="K17386" s="36"/>
      <c r="L17386" s="37"/>
      <c r="M17386" s="37"/>
      <c r="N17386" s="37"/>
      <c r="O17386" s="37"/>
      <c r="P17386" s="36"/>
      <c r="S17386" s="36"/>
      <c r="T17386" s="36"/>
      <c r="U17386" s="36"/>
      <c r="V17386" s="36"/>
    </row>
    <row r="17387" spans="11:22" x14ac:dyDescent="0.25">
      <c r="K17387" s="36"/>
      <c r="L17387" s="37"/>
      <c r="M17387" s="37"/>
      <c r="N17387" s="37"/>
      <c r="O17387" s="37"/>
      <c r="P17387" s="36"/>
      <c r="S17387" s="36"/>
      <c r="T17387" s="36"/>
      <c r="U17387" s="36"/>
      <c r="V17387" s="36"/>
    </row>
    <row r="17388" spans="11:22" x14ac:dyDescent="0.25">
      <c r="K17388" s="36"/>
      <c r="L17388" s="37"/>
      <c r="M17388" s="37"/>
      <c r="N17388" s="37"/>
      <c r="O17388" s="37"/>
      <c r="P17388" s="36"/>
      <c r="S17388" s="36"/>
      <c r="T17388" s="36"/>
      <c r="U17388" s="36"/>
      <c r="V17388" s="36"/>
    </row>
    <row r="17389" spans="11:22" x14ac:dyDescent="0.25">
      <c r="K17389" s="36"/>
      <c r="L17389" s="37"/>
      <c r="M17389" s="37"/>
      <c r="N17389" s="37"/>
      <c r="O17389" s="37"/>
      <c r="P17389" s="36"/>
      <c r="S17389" s="36"/>
      <c r="T17389" s="36"/>
      <c r="U17389" s="36"/>
      <c r="V17389" s="36"/>
    </row>
    <row r="17390" spans="11:22" x14ac:dyDescent="0.25">
      <c r="K17390" s="36"/>
      <c r="L17390" s="37"/>
      <c r="M17390" s="37"/>
      <c r="N17390" s="37"/>
      <c r="O17390" s="37"/>
      <c r="P17390" s="36"/>
      <c r="S17390" s="36"/>
      <c r="T17390" s="36"/>
      <c r="U17390" s="36"/>
      <c r="V17390" s="36"/>
    </row>
    <row r="17391" spans="11:22" x14ac:dyDescent="0.25">
      <c r="K17391" s="36"/>
      <c r="L17391" s="37"/>
      <c r="M17391" s="37"/>
      <c r="N17391" s="37"/>
      <c r="O17391" s="37"/>
      <c r="P17391" s="36"/>
      <c r="S17391" s="36"/>
      <c r="T17391" s="36"/>
      <c r="U17391" s="36"/>
      <c r="V17391" s="36"/>
    </row>
    <row r="17392" spans="11:22" x14ac:dyDescent="0.25">
      <c r="K17392" s="36"/>
      <c r="L17392" s="37"/>
      <c r="M17392" s="37"/>
      <c r="N17392" s="37"/>
      <c r="O17392" s="37"/>
      <c r="P17392" s="36"/>
      <c r="S17392" s="36"/>
      <c r="T17392" s="36"/>
      <c r="U17392" s="36"/>
      <c r="V17392" s="36"/>
    </row>
    <row r="17393" spans="11:22" x14ac:dyDescent="0.25">
      <c r="K17393" s="36"/>
      <c r="L17393" s="37"/>
      <c r="M17393" s="37"/>
      <c r="N17393" s="37"/>
      <c r="O17393" s="37"/>
      <c r="P17393" s="36"/>
      <c r="S17393" s="36"/>
      <c r="T17393" s="36"/>
      <c r="U17393" s="36"/>
      <c r="V17393" s="36"/>
    </row>
    <row r="17394" spans="11:22" x14ac:dyDescent="0.25">
      <c r="K17394" s="36"/>
      <c r="L17394" s="37"/>
      <c r="M17394" s="37"/>
      <c r="N17394" s="37"/>
      <c r="O17394" s="37"/>
      <c r="P17394" s="36"/>
      <c r="S17394" s="36"/>
      <c r="T17394" s="36"/>
      <c r="U17394" s="36"/>
      <c r="V17394" s="36"/>
    </row>
    <row r="17395" spans="11:22" x14ac:dyDescent="0.25">
      <c r="K17395" s="36"/>
      <c r="L17395" s="37"/>
      <c r="M17395" s="37"/>
      <c r="N17395" s="37"/>
      <c r="O17395" s="37"/>
      <c r="P17395" s="36"/>
      <c r="S17395" s="36"/>
      <c r="T17395" s="36"/>
      <c r="U17395" s="36"/>
      <c r="V17395" s="36"/>
    </row>
    <row r="17396" spans="11:22" x14ac:dyDescent="0.25">
      <c r="K17396" s="36"/>
      <c r="L17396" s="37"/>
      <c r="M17396" s="37"/>
      <c r="N17396" s="37"/>
      <c r="O17396" s="37"/>
      <c r="P17396" s="36"/>
      <c r="S17396" s="36"/>
      <c r="T17396" s="36"/>
      <c r="U17396" s="36"/>
      <c r="V17396" s="36"/>
    </row>
    <row r="17397" spans="11:22" x14ac:dyDescent="0.25">
      <c r="K17397" s="36"/>
      <c r="L17397" s="37"/>
      <c r="M17397" s="37"/>
      <c r="N17397" s="37"/>
      <c r="O17397" s="37"/>
      <c r="P17397" s="36"/>
      <c r="S17397" s="36"/>
      <c r="T17397" s="36"/>
      <c r="U17397" s="36"/>
      <c r="V17397" s="36"/>
    </row>
    <row r="17398" spans="11:22" x14ac:dyDescent="0.25">
      <c r="K17398" s="36"/>
      <c r="L17398" s="37"/>
      <c r="M17398" s="37"/>
      <c r="N17398" s="37"/>
      <c r="O17398" s="37"/>
      <c r="P17398" s="36"/>
      <c r="S17398" s="36"/>
      <c r="T17398" s="36"/>
      <c r="U17398" s="36"/>
      <c r="V17398" s="36"/>
    </row>
    <row r="17399" spans="11:22" x14ac:dyDescent="0.25">
      <c r="K17399" s="36"/>
      <c r="L17399" s="37"/>
      <c r="M17399" s="37"/>
      <c r="N17399" s="37"/>
      <c r="O17399" s="37"/>
      <c r="P17399" s="36"/>
      <c r="S17399" s="36"/>
      <c r="T17399" s="36"/>
      <c r="U17399" s="36"/>
      <c r="V17399" s="36"/>
    </row>
    <row r="17400" spans="11:22" x14ac:dyDescent="0.25">
      <c r="K17400" s="36"/>
      <c r="L17400" s="37"/>
      <c r="M17400" s="37"/>
      <c r="N17400" s="37"/>
      <c r="O17400" s="37"/>
      <c r="P17400" s="36"/>
      <c r="S17400" s="36"/>
      <c r="T17400" s="36"/>
      <c r="U17400" s="36"/>
      <c r="V17400" s="36"/>
    </row>
    <row r="17401" spans="11:22" x14ac:dyDescent="0.25">
      <c r="K17401" s="36"/>
      <c r="L17401" s="37"/>
      <c r="M17401" s="37"/>
      <c r="N17401" s="37"/>
      <c r="O17401" s="37"/>
      <c r="P17401" s="36"/>
      <c r="S17401" s="36"/>
      <c r="T17401" s="36"/>
      <c r="U17401" s="36"/>
      <c r="V17401" s="36"/>
    </row>
    <row r="17402" spans="11:22" x14ac:dyDescent="0.25">
      <c r="K17402" s="36"/>
      <c r="L17402" s="37"/>
      <c r="M17402" s="37"/>
      <c r="N17402" s="37"/>
      <c r="O17402" s="37"/>
      <c r="P17402" s="36"/>
      <c r="S17402" s="36"/>
      <c r="T17402" s="36"/>
      <c r="U17402" s="36"/>
      <c r="V17402" s="36"/>
    </row>
    <row r="17403" spans="11:22" x14ac:dyDescent="0.25">
      <c r="K17403" s="36"/>
      <c r="L17403" s="37"/>
      <c r="M17403" s="37"/>
      <c r="N17403" s="37"/>
      <c r="O17403" s="37"/>
      <c r="P17403" s="36"/>
      <c r="S17403" s="36"/>
      <c r="T17403" s="36"/>
      <c r="U17403" s="36"/>
      <c r="V17403" s="36"/>
    </row>
    <row r="17404" spans="11:22" x14ac:dyDescent="0.25">
      <c r="K17404" s="36"/>
      <c r="L17404" s="37"/>
      <c r="M17404" s="37"/>
      <c r="N17404" s="37"/>
      <c r="O17404" s="37"/>
      <c r="P17404" s="36"/>
      <c r="S17404" s="36"/>
      <c r="T17404" s="36"/>
      <c r="U17404" s="36"/>
      <c r="V17404" s="36"/>
    </row>
    <row r="17405" spans="11:22" x14ac:dyDescent="0.25">
      <c r="K17405" s="36"/>
      <c r="L17405" s="37"/>
      <c r="M17405" s="37"/>
      <c r="N17405" s="37"/>
      <c r="O17405" s="37"/>
      <c r="P17405" s="36"/>
      <c r="S17405" s="36"/>
      <c r="T17405" s="36"/>
      <c r="U17405" s="36"/>
      <c r="V17405" s="36"/>
    </row>
    <row r="17406" spans="11:22" x14ac:dyDescent="0.25">
      <c r="K17406" s="36"/>
      <c r="L17406" s="37"/>
      <c r="M17406" s="37"/>
      <c r="N17406" s="37"/>
      <c r="O17406" s="37"/>
      <c r="P17406" s="36"/>
      <c r="S17406" s="36"/>
      <c r="T17406" s="36"/>
      <c r="U17406" s="36"/>
      <c r="V17406" s="36"/>
    </row>
    <row r="17407" spans="11:22" x14ac:dyDescent="0.25">
      <c r="K17407" s="36"/>
      <c r="L17407" s="37"/>
      <c r="M17407" s="37"/>
      <c r="N17407" s="37"/>
      <c r="O17407" s="37"/>
      <c r="P17407" s="36"/>
      <c r="S17407" s="36"/>
      <c r="T17407" s="36"/>
      <c r="U17407" s="36"/>
      <c r="V17407" s="36"/>
    </row>
    <row r="17408" spans="11:22" x14ac:dyDescent="0.25">
      <c r="K17408" s="36"/>
      <c r="L17408" s="37"/>
      <c r="M17408" s="37"/>
      <c r="N17408" s="37"/>
      <c r="O17408" s="37"/>
      <c r="P17408" s="36"/>
      <c r="S17408" s="36"/>
      <c r="T17408" s="36"/>
      <c r="U17408" s="36"/>
      <c r="V17408" s="36"/>
    </row>
    <row r="17409" spans="11:22" x14ac:dyDescent="0.25">
      <c r="K17409" s="36"/>
      <c r="L17409" s="37"/>
      <c r="M17409" s="37"/>
      <c r="N17409" s="37"/>
      <c r="O17409" s="37"/>
      <c r="P17409" s="36"/>
      <c r="S17409" s="36"/>
      <c r="T17409" s="36"/>
      <c r="U17409" s="36"/>
      <c r="V17409" s="36"/>
    </row>
    <row r="17410" spans="11:22" x14ac:dyDescent="0.25">
      <c r="K17410" s="36"/>
      <c r="L17410" s="37"/>
      <c r="M17410" s="37"/>
      <c r="N17410" s="37"/>
      <c r="O17410" s="37"/>
      <c r="P17410" s="36"/>
      <c r="S17410" s="36"/>
      <c r="T17410" s="36"/>
      <c r="U17410" s="36"/>
      <c r="V17410" s="36"/>
    </row>
    <row r="17411" spans="11:22" x14ac:dyDescent="0.25">
      <c r="K17411" s="36"/>
      <c r="L17411" s="37"/>
      <c r="M17411" s="37"/>
      <c r="N17411" s="37"/>
      <c r="O17411" s="37"/>
      <c r="P17411" s="36"/>
      <c r="S17411" s="36"/>
      <c r="T17411" s="36"/>
      <c r="U17411" s="36"/>
      <c r="V17411" s="36"/>
    </row>
    <row r="17412" spans="11:22" x14ac:dyDescent="0.25">
      <c r="K17412" s="36"/>
      <c r="L17412" s="37"/>
      <c r="M17412" s="37"/>
      <c r="N17412" s="37"/>
      <c r="O17412" s="37"/>
      <c r="P17412" s="36"/>
      <c r="S17412" s="36"/>
      <c r="T17412" s="36"/>
      <c r="U17412" s="36"/>
      <c r="V17412" s="36"/>
    </row>
    <row r="17413" spans="11:22" x14ac:dyDescent="0.25">
      <c r="K17413" s="36"/>
      <c r="L17413" s="37"/>
      <c r="M17413" s="37"/>
      <c r="N17413" s="37"/>
      <c r="O17413" s="37"/>
      <c r="P17413" s="36"/>
      <c r="S17413" s="36"/>
      <c r="T17413" s="36"/>
      <c r="U17413" s="36"/>
      <c r="V17413" s="36"/>
    </row>
    <row r="17414" spans="11:22" x14ac:dyDescent="0.25">
      <c r="K17414" s="36"/>
      <c r="L17414" s="37"/>
      <c r="M17414" s="37"/>
      <c r="N17414" s="37"/>
      <c r="O17414" s="37"/>
      <c r="P17414" s="36"/>
      <c r="S17414" s="36"/>
      <c r="T17414" s="36"/>
      <c r="U17414" s="36"/>
      <c r="V17414" s="36"/>
    </row>
    <row r="17415" spans="11:22" x14ac:dyDescent="0.25">
      <c r="K17415" s="36"/>
      <c r="L17415" s="37"/>
      <c r="M17415" s="37"/>
      <c r="N17415" s="37"/>
      <c r="O17415" s="37"/>
      <c r="P17415" s="36"/>
      <c r="S17415" s="36"/>
      <c r="T17415" s="36"/>
      <c r="U17415" s="36"/>
      <c r="V17415" s="36"/>
    </row>
    <row r="17416" spans="11:22" x14ac:dyDescent="0.25">
      <c r="K17416" s="36"/>
      <c r="L17416" s="37"/>
      <c r="M17416" s="37"/>
      <c r="N17416" s="37"/>
      <c r="O17416" s="37"/>
      <c r="P17416" s="36"/>
      <c r="S17416" s="36"/>
      <c r="T17416" s="36"/>
      <c r="U17416" s="36"/>
      <c r="V17416" s="36"/>
    </row>
    <row r="17417" spans="11:22" x14ac:dyDescent="0.25">
      <c r="K17417" s="36"/>
      <c r="L17417" s="37"/>
      <c r="M17417" s="37"/>
      <c r="N17417" s="37"/>
      <c r="O17417" s="37"/>
      <c r="P17417" s="36"/>
      <c r="S17417" s="36"/>
      <c r="T17417" s="36"/>
      <c r="U17417" s="36"/>
      <c r="V17417" s="36"/>
    </row>
    <row r="17418" spans="11:22" x14ac:dyDescent="0.25">
      <c r="K17418" s="36"/>
      <c r="L17418" s="37"/>
      <c r="M17418" s="37"/>
      <c r="N17418" s="37"/>
      <c r="O17418" s="37"/>
      <c r="P17418" s="36"/>
      <c r="S17418" s="36"/>
      <c r="T17418" s="36"/>
      <c r="U17418" s="36"/>
      <c r="V17418" s="36"/>
    </row>
    <row r="17419" spans="11:22" x14ac:dyDescent="0.25">
      <c r="K17419" s="36"/>
      <c r="L17419" s="37"/>
      <c r="M17419" s="37"/>
      <c r="N17419" s="37"/>
      <c r="O17419" s="37"/>
      <c r="P17419" s="36"/>
      <c r="S17419" s="36"/>
      <c r="T17419" s="36"/>
      <c r="U17419" s="36"/>
      <c r="V17419" s="36"/>
    </row>
    <row r="17420" spans="11:22" x14ac:dyDescent="0.25">
      <c r="K17420" s="36"/>
      <c r="L17420" s="37"/>
      <c r="M17420" s="37"/>
      <c r="N17420" s="37"/>
      <c r="O17420" s="37"/>
      <c r="P17420" s="36"/>
      <c r="S17420" s="36"/>
      <c r="T17420" s="36"/>
      <c r="U17420" s="36"/>
      <c r="V17420" s="36"/>
    </row>
    <row r="17421" spans="11:22" x14ac:dyDescent="0.25">
      <c r="K17421" s="36"/>
      <c r="L17421" s="37"/>
      <c r="M17421" s="37"/>
      <c r="N17421" s="37"/>
      <c r="O17421" s="37"/>
      <c r="P17421" s="36"/>
      <c r="S17421" s="36"/>
      <c r="T17421" s="36"/>
      <c r="U17421" s="36"/>
      <c r="V17421" s="36"/>
    </row>
    <row r="17422" spans="11:22" x14ac:dyDescent="0.25">
      <c r="K17422" s="36"/>
      <c r="L17422" s="37"/>
      <c r="M17422" s="37"/>
      <c r="N17422" s="37"/>
      <c r="O17422" s="37"/>
      <c r="P17422" s="36"/>
      <c r="S17422" s="36"/>
      <c r="T17422" s="36"/>
      <c r="U17422" s="36"/>
      <c r="V17422" s="36"/>
    </row>
    <row r="17423" spans="11:22" x14ac:dyDescent="0.25">
      <c r="K17423" s="36"/>
      <c r="L17423" s="37"/>
      <c r="M17423" s="37"/>
      <c r="N17423" s="37"/>
      <c r="O17423" s="37"/>
      <c r="P17423" s="36"/>
      <c r="S17423" s="36"/>
      <c r="T17423" s="36"/>
      <c r="U17423" s="36"/>
      <c r="V17423" s="36"/>
    </row>
    <row r="17424" spans="11:22" x14ac:dyDescent="0.25">
      <c r="K17424" s="36"/>
      <c r="L17424" s="37"/>
      <c r="M17424" s="37"/>
      <c r="N17424" s="37"/>
      <c r="O17424" s="37"/>
      <c r="P17424" s="36"/>
      <c r="S17424" s="36"/>
      <c r="T17424" s="36"/>
      <c r="U17424" s="36"/>
      <c r="V17424" s="36"/>
    </row>
    <row r="17425" spans="11:22" x14ac:dyDescent="0.25">
      <c r="K17425" s="36"/>
      <c r="L17425" s="37"/>
      <c r="M17425" s="37"/>
      <c r="N17425" s="37"/>
      <c r="O17425" s="37"/>
      <c r="P17425" s="36"/>
      <c r="S17425" s="36"/>
      <c r="T17425" s="36"/>
      <c r="U17425" s="36"/>
      <c r="V17425" s="36"/>
    </row>
    <row r="17426" spans="11:22" x14ac:dyDescent="0.25">
      <c r="K17426" s="36"/>
      <c r="L17426" s="37"/>
      <c r="M17426" s="37"/>
      <c r="N17426" s="37"/>
      <c r="O17426" s="37"/>
      <c r="P17426" s="36"/>
      <c r="S17426" s="36"/>
      <c r="T17426" s="36"/>
      <c r="U17426" s="36"/>
      <c r="V17426" s="36"/>
    </row>
    <row r="17427" spans="11:22" x14ac:dyDescent="0.25">
      <c r="K17427" s="36"/>
      <c r="L17427" s="37"/>
      <c r="M17427" s="37"/>
      <c r="N17427" s="37"/>
      <c r="O17427" s="37"/>
      <c r="P17427" s="36"/>
      <c r="S17427" s="36"/>
      <c r="T17427" s="36"/>
      <c r="U17427" s="36"/>
      <c r="V17427" s="36"/>
    </row>
    <row r="17428" spans="11:22" x14ac:dyDescent="0.25">
      <c r="K17428" s="36"/>
      <c r="L17428" s="37"/>
      <c r="M17428" s="37"/>
      <c r="N17428" s="37"/>
      <c r="O17428" s="37"/>
      <c r="P17428" s="36"/>
      <c r="S17428" s="36"/>
      <c r="T17428" s="36"/>
      <c r="U17428" s="36"/>
      <c r="V17428" s="36"/>
    </row>
    <row r="17429" spans="11:22" x14ac:dyDescent="0.25">
      <c r="K17429" s="36"/>
      <c r="L17429" s="37"/>
      <c r="M17429" s="37"/>
      <c r="N17429" s="37"/>
      <c r="O17429" s="37"/>
      <c r="P17429" s="36"/>
      <c r="S17429" s="36"/>
      <c r="T17429" s="36"/>
      <c r="U17429" s="36"/>
      <c r="V17429" s="36"/>
    </row>
    <row r="17430" spans="11:22" x14ac:dyDescent="0.25">
      <c r="K17430" s="36"/>
      <c r="L17430" s="37"/>
      <c r="M17430" s="37"/>
      <c r="N17430" s="37"/>
      <c r="O17430" s="37"/>
      <c r="P17430" s="36"/>
      <c r="S17430" s="36"/>
      <c r="T17430" s="36"/>
      <c r="U17430" s="36"/>
      <c r="V17430" s="36"/>
    </row>
    <row r="17431" spans="11:22" x14ac:dyDescent="0.25">
      <c r="K17431" s="36"/>
      <c r="L17431" s="37"/>
      <c r="M17431" s="37"/>
      <c r="N17431" s="37"/>
      <c r="O17431" s="37"/>
      <c r="P17431" s="36"/>
      <c r="S17431" s="36"/>
      <c r="T17431" s="36"/>
      <c r="U17431" s="36"/>
      <c r="V17431" s="36"/>
    </row>
    <row r="17432" spans="11:22" x14ac:dyDescent="0.25">
      <c r="K17432" s="36"/>
      <c r="L17432" s="37"/>
      <c r="M17432" s="37"/>
      <c r="N17432" s="37"/>
      <c r="O17432" s="37"/>
      <c r="P17432" s="36"/>
      <c r="S17432" s="36"/>
      <c r="T17432" s="36"/>
      <c r="U17432" s="36"/>
      <c r="V17432" s="36"/>
    </row>
    <row r="17433" spans="11:22" x14ac:dyDescent="0.25">
      <c r="K17433" s="36"/>
      <c r="L17433" s="37"/>
      <c r="M17433" s="37"/>
      <c r="N17433" s="37"/>
      <c r="O17433" s="37"/>
      <c r="P17433" s="36"/>
      <c r="S17433" s="36"/>
      <c r="T17433" s="36"/>
      <c r="U17433" s="36"/>
      <c r="V17433" s="36"/>
    </row>
    <row r="17434" spans="11:22" x14ac:dyDescent="0.25">
      <c r="K17434" s="36"/>
      <c r="L17434" s="37"/>
      <c r="M17434" s="37"/>
      <c r="N17434" s="37"/>
      <c r="O17434" s="37"/>
      <c r="P17434" s="36"/>
      <c r="S17434" s="36"/>
      <c r="T17434" s="36"/>
      <c r="U17434" s="36"/>
      <c r="V17434" s="36"/>
    </row>
    <row r="17435" spans="11:22" x14ac:dyDescent="0.25">
      <c r="K17435" s="36"/>
      <c r="L17435" s="37"/>
      <c r="M17435" s="37"/>
      <c r="N17435" s="37"/>
      <c r="O17435" s="37"/>
      <c r="P17435" s="36"/>
      <c r="S17435" s="36"/>
      <c r="T17435" s="36"/>
      <c r="U17435" s="36"/>
      <c r="V17435" s="36"/>
    </row>
    <row r="17436" spans="11:22" x14ac:dyDescent="0.25">
      <c r="K17436" s="36"/>
      <c r="L17436" s="37"/>
      <c r="M17436" s="37"/>
      <c r="N17436" s="37"/>
      <c r="O17436" s="37"/>
      <c r="P17436" s="36"/>
      <c r="S17436" s="36"/>
      <c r="T17436" s="36"/>
      <c r="U17436" s="36"/>
      <c r="V17436" s="36"/>
    </row>
    <row r="17437" spans="11:22" x14ac:dyDescent="0.25">
      <c r="K17437" s="36"/>
      <c r="L17437" s="37"/>
      <c r="M17437" s="37"/>
      <c r="N17437" s="37"/>
      <c r="O17437" s="37"/>
      <c r="P17437" s="36"/>
      <c r="S17437" s="36"/>
      <c r="T17437" s="36"/>
      <c r="U17437" s="36"/>
      <c r="V17437" s="36"/>
    </row>
    <row r="17438" spans="11:22" x14ac:dyDescent="0.25">
      <c r="K17438" s="36"/>
      <c r="L17438" s="37"/>
      <c r="M17438" s="37"/>
      <c r="N17438" s="37"/>
      <c r="O17438" s="37"/>
      <c r="P17438" s="36"/>
      <c r="S17438" s="36"/>
      <c r="T17438" s="36"/>
      <c r="U17438" s="36"/>
      <c r="V17438" s="36"/>
    </row>
    <row r="17439" spans="11:22" x14ac:dyDescent="0.25">
      <c r="K17439" s="36"/>
      <c r="L17439" s="37"/>
      <c r="M17439" s="37"/>
      <c r="N17439" s="37"/>
      <c r="O17439" s="37"/>
      <c r="P17439" s="36"/>
      <c r="S17439" s="36"/>
      <c r="T17439" s="36"/>
      <c r="U17439" s="36"/>
      <c r="V17439" s="36"/>
    </row>
    <row r="17440" spans="11:22" x14ac:dyDescent="0.25">
      <c r="K17440" s="36"/>
      <c r="L17440" s="37"/>
      <c r="M17440" s="37"/>
      <c r="N17440" s="37"/>
      <c r="O17440" s="37"/>
      <c r="P17440" s="36"/>
      <c r="S17440" s="36"/>
      <c r="T17440" s="36"/>
      <c r="U17440" s="36"/>
      <c r="V17440" s="36"/>
    </row>
    <row r="17441" spans="11:22" x14ac:dyDescent="0.25">
      <c r="K17441" s="36"/>
      <c r="L17441" s="37"/>
      <c r="M17441" s="37"/>
      <c r="N17441" s="37"/>
      <c r="O17441" s="37"/>
      <c r="P17441" s="36"/>
      <c r="S17441" s="36"/>
      <c r="T17441" s="36"/>
      <c r="U17441" s="36"/>
      <c r="V17441" s="36"/>
    </row>
    <row r="17442" spans="11:22" x14ac:dyDescent="0.25">
      <c r="K17442" s="36"/>
      <c r="L17442" s="37"/>
      <c r="M17442" s="37"/>
      <c r="N17442" s="37"/>
      <c r="O17442" s="37"/>
      <c r="P17442" s="36"/>
      <c r="S17442" s="36"/>
      <c r="T17442" s="36"/>
      <c r="U17442" s="36"/>
      <c r="V17442" s="36"/>
    </row>
    <row r="17443" spans="11:22" x14ac:dyDescent="0.25">
      <c r="K17443" s="36"/>
      <c r="L17443" s="37"/>
      <c r="M17443" s="37"/>
      <c r="N17443" s="37"/>
      <c r="O17443" s="37"/>
      <c r="P17443" s="36"/>
      <c r="S17443" s="36"/>
      <c r="T17443" s="36"/>
      <c r="U17443" s="36"/>
      <c r="V17443" s="36"/>
    </row>
    <row r="17444" spans="11:22" x14ac:dyDescent="0.25">
      <c r="K17444" s="36"/>
      <c r="L17444" s="37"/>
      <c r="M17444" s="37"/>
      <c r="N17444" s="37"/>
      <c r="O17444" s="37"/>
      <c r="P17444" s="36"/>
      <c r="S17444" s="36"/>
      <c r="T17444" s="36"/>
      <c r="U17444" s="36"/>
      <c r="V17444" s="36"/>
    </row>
    <row r="17445" spans="11:22" x14ac:dyDescent="0.25">
      <c r="K17445" s="36"/>
      <c r="L17445" s="37"/>
      <c r="M17445" s="37"/>
      <c r="N17445" s="37"/>
      <c r="O17445" s="37"/>
      <c r="P17445" s="36"/>
      <c r="S17445" s="36"/>
      <c r="T17445" s="36"/>
      <c r="U17445" s="36"/>
      <c r="V17445" s="36"/>
    </row>
    <row r="17446" spans="11:22" x14ac:dyDescent="0.25">
      <c r="K17446" s="36"/>
      <c r="L17446" s="37"/>
      <c r="M17446" s="37"/>
      <c r="N17446" s="37"/>
      <c r="O17446" s="37"/>
      <c r="P17446" s="36"/>
      <c r="S17446" s="36"/>
      <c r="T17446" s="36"/>
      <c r="U17446" s="36"/>
      <c r="V17446" s="36"/>
    </row>
    <row r="17447" spans="11:22" x14ac:dyDescent="0.25">
      <c r="K17447" s="36"/>
      <c r="L17447" s="37"/>
      <c r="M17447" s="37"/>
      <c r="N17447" s="37"/>
      <c r="O17447" s="37"/>
      <c r="P17447" s="36"/>
      <c r="S17447" s="36"/>
      <c r="T17447" s="36"/>
      <c r="U17447" s="36"/>
      <c r="V17447" s="36"/>
    </row>
    <row r="17448" spans="11:22" x14ac:dyDescent="0.25">
      <c r="K17448" s="36"/>
      <c r="L17448" s="37"/>
      <c r="M17448" s="37"/>
      <c r="N17448" s="37"/>
      <c r="O17448" s="37"/>
      <c r="P17448" s="36"/>
      <c r="S17448" s="36"/>
      <c r="T17448" s="36"/>
      <c r="U17448" s="36"/>
      <c r="V17448" s="36"/>
    </row>
    <row r="17449" spans="11:22" x14ac:dyDescent="0.25">
      <c r="K17449" s="36"/>
      <c r="L17449" s="37"/>
      <c r="M17449" s="37"/>
      <c r="N17449" s="37"/>
      <c r="O17449" s="37"/>
      <c r="P17449" s="36"/>
      <c r="S17449" s="36"/>
      <c r="T17449" s="36"/>
      <c r="U17449" s="36"/>
      <c r="V17449" s="36"/>
    </row>
    <row r="17450" spans="11:22" x14ac:dyDescent="0.25">
      <c r="K17450" s="36"/>
      <c r="L17450" s="37"/>
      <c r="M17450" s="37"/>
      <c r="N17450" s="37"/>
      <c r="O17450" s="37"/>
      <c r="P17450" s="36"/>
      <c r="S17450" s="36"/>
      <c r="T17450" s="36"/>
      <c r="U17450" s="36"/>
      <c r="V17450" s="36"/>
    </row>
    <row r="17451" spans="11:22" x14ac:dyDescent="0.25">
      <c r="K17451" s="36"/>
      <c r="L17451" s="37"/>
      <c r="M17451" s="37"/>
      <c r="N17451" s="37"/>
      <c r="O17451" s="37"/>
      <c r="P17451" s="36"/>
      <c r="S17451" s="36"/>
      <c r="T17451" s="36"/>
      <c r="U17451" s="36"/>
      <c r="V17451" s="36"/>
    </row>
    <row r="17452" spans="11:22" x14ac:dyDescent="0.25">
      <c r="K17452" s="36"/>
      <c r="L17452" s="37"/>
      <c r="M17452" s="37"/>
      <c r="N17452" s="37"/>
      <c r="O17452" s="37"/>
      <c r="P17452" s="36"/>
      <c r="S17452" s="36"/>
      <c r="T17452" s="36"/>
      <c r="U17452" s="36"/>
      <c r="V17452" s="36"/>
    </row>
    <row r="17453" spans="11:22" x14ac:dyDescent="0.25">
      <c r="K17453" s="36"/>
      <c r="L17453" s="37"/>
      <c r="M17453" s="37"/>
      <c r="N17453" s="37"/>
      <c r="O17453" s="37"/>
      <c r="P17453" s="36"/>
      <c r="S17453" s="36"/>
      <c r="T17453" s="36"/>
      <c r="U17453" s="36"/>
      <c r="V17453" s="36"/>
    </row>
    <row r="17454" spans="11:22" x14ac:dyDescent="0.25">
      <c r="K17454" s="36"/>
      <c r="L17454" s="37"/>
      <c r="M17454" s="37"/>
      <c r="N17454" s="37"/>
      <c r="O17454" s="37"/>
      <c r="P17454" s="36"/>
      <c r="S17454" s="36"/>
      <c r="T17454" s="36"/>
      <c r="U17454" s="36"/>
      <c r="V17454" s="36"/>
    </row>
    <row r="17455" spans="11:22" x14ac:dyDescent="0.25">
      <c r="K17455" s="36"/>
      <c r="L17455" s="37"/>
      <c r="M17455" s="37"/>
      <c r="N17455" s="37"/>
      <c r="O17455" s="37"/>
      <c r="P17455" s="36"/>
      <c r="S17455" s="36"/>
      <c r="T17455" s="36"/>
      <c r="U17455" s="36"/>
      <c r="V17455" s="36"/>
    </row>
    <row r="17456" spans="11:22" x14ac:dyDescent="0.25">
      <c r="K17456" s="36"/>
      <c r="L17456" s="37"/>
      <c r="M17456" s="37"/>
      <c r="N17456" s="37"/>
      <c r="O17456" s="37"/>
      <c r="P17456" s="36"/>
      <c r="S17456" s="36"/>
      <c r="T17456" s="36"/>
      <c r="U17456" s="36"/>
      <c r="V17456" s="36"/>
    </row>
    <row r="17457" spans="11:22" x14ac:dyDescent="0.25">
      <c r="K17457" s="36"/>
      <c r="L17457" s="37"/>
      <c r="M17457" s="37"/>
      <c r="N17457" s="37"/>
      <c r="O17457" s="37"/>
      <c r="P17457" s="36"/>
      <c r="S17457" s="36"/>
      <c r="T17457" s="36"/>
      <c r="U17457" s="36"/>
      <c r="V17457" s="36"/>
    </row>
    <row r="17458" spans="11:22" x14ac:dyDescent="0.25">
      <c r="K17458" s="36"/>
      <c r="L17458" s="37"/>
      <c r="M17458" s="37"/>
      <c r="N17458" s="37"/>
      <c r="O17458" s="37"/>
      <c r="P17458" s="36"/>
      <c r="S17458" s="36"/>
      <c r="T17458" s="36"/>
      <c r="U17458" s="36"/>
      <c r="V17458" s="36"/>
    </row>
    <row r="17459" spans="11:22" x14ac:dyDescent="0.25">
      <c r="K17459" s="36"/>
      <c r="L17459" s="37"/>
      <c r="M17459" s="37"/>
      <c r="N17459" s="37"/>
      <c r="O17459" s="37"/>
      <c r="P17459" s="36"/>
      <c r="S17459" s="36"/>
      <c r="T17459" s="36"/>
      <c r="U17459" s="36"/>
      <c r="V17459" s="36"/>
    </row>
    <row r="17460" spans="11:22" x14ac:dyDescent="0.25">
      <c r="K17460" s="36"/>
      <c r="L17460" s="37"/>
      <c r="M17460" s="37"/>
      <c r="N17460" s="37"/>
      <c r="O17460" s="37"/>
      <c r="P17460" s="36"/>
      <c r="S17460" s="36"/>
      <c r="T17460" s="36"/>
      <c r="U17460" s="36"/>
      <c r="V17460" s="36"/>
    </row>
    <row r="17461" spans="11:22" x14ac:dyDescent="0.25">
      <c r="K17461" s="36"/>
      <c r="L17461" s="37"/>
      <c r="M17461" s="37"/>
      <c r="N17461" s="37"/>
      <c r="O17461" s="37"/>
      <c r="P17461" s="36"/>
      <c r="S17461" s="36"/>
      <c r="T17461" s="36"/>
      <c r="U17461" s="36"/>
      <c r="V17461" s="36"/>
    </row>
    <row r="17462" spans="11:22" x14ac:dyDescent="0.25">
      <c r="K17462" s="36"/>
      <c r="L17462" s="37"/>
      <c r="M17462" s="37"/>
      <c r="N17462" s="37"/>
      <c r="O17462" s="37"/>
      <c r="P17462" s="36"/>
      <c r="S17462" s="36"/>
      <c r="T17462" s="36"/>
      <c r="U17462" s="36"/>
      <c r="V17462" s="36"/>
    </row>
    <row r="17463" spans="11:22" x14ac:dyDescent="0.25">
      <c r="K17463" s="36"/>
      <c r="L17463" s="37"/>
      <c r="M17463" s="37"/>
      <c r="N17463" s="37"/>
      <c r="O17463" s="37"/>
      <c r="P17463" s="36"/>
      <c r="S17463" s="36"/>
      <c r="T17463" s="36"/>
      <c r="U17463" s="36"/>
      <c r="V17463" s="36"/>
    </row>
    <row r="17464" spans="11:22" x14ac:dyDescent="0.25">
      <c r="K17464" s="36"/>
      <c r="L17464" s="37"/>
      <c r="M17464" s="37"/>
      <c r="N17464" s="37"/>
      <c r="O17464" s="37"/>
      <c r="P17464" s="36"/>
      <c r="S17464" s="36"/>
      <c r="T17464" s="36"/>
      <c r="U17464" s="36"/>
      <c r="V17464" s="36"/>
    </row>
    <row r="17465" spans="11:22" x14ac:dyDescent="0.25">
      <c r="K17465" s="36"/>
      <c r="L17465" s="37"/>
      <c r="M17465" s="37"/>
      <c r="N17465" s="37"/>
      <c r="O17465" s="37"/>
      <c r="P17465" s="36"/>
      <c r="S17465" s="36"/>
      <c r="T17465" s="36"/>
      <c r="U17465" s="36"/>
      <c r="V17465" s="36"/>
    </row>
    <row r="17466" spans="11:22" x14ac:dyDescent="0.25">
      <c r="K17466" s="36"/>
      <c r="L17466" s="37"/>
      <c r="M17466" s="37"/>
      <c r="N17466" s="37"/>
      <c r="O17466" s="37"/>
      <c r="P17466" s="36"/>
      <c r="S17466" s="36"/>
      <c r="T17466" s="36"/>
      <c r="U17466" s="36"/>
      <c r="V17466" s="36"/>
    </row>
    <row r="17467" spans="11:22" x14ac:dyDescent="0.25">
      <c r="K17467" s="36"/>
      <c r="L17467" s="37"/>
      <c r="M17467" s="37"/>
      <c r="N17467" s="37"/>
      <c r="O17467" s="37"/>
      <c r="P17467" s="36"/>
      <c r="S17467" s="36"/>
      <c r="T17467" s="36"/>
      <c r="U17467" s="36"/>
      <c r="V17467" s="36"/>
    </row>
    <row r="17468" spans="11:22" x14ac:dyDescent="0.25">
      <c r="K17468" s="36"/>
      <c r="L17468" s="37"/>
      <c r="M17468" s="37"/>
      <c r="N17468" s="37"/>
      <c r="O17468" s="37"/>
      <c r="P17468" s="36"/>
      <c r="S17468" s="36"/>
      <c r="T17468" s="36"/>
      <c r="U17468" s="36"/>
      <c r="V17468" s="36"/>
    </row>
    <row r="17469" spans="11:22" x14ac:dyDescent="0.25">
      <c r="K17469" s="36"/>
      <c r="L17469" s="37"/>
      <c r="M17469" s="37"/>
      <c r="N17469" s="37"/>
      <c r="O17469" s="37"/>
      <c r="P17469" s="36"/>
      <c r="S17469" s="36"/>
      <c r="T17469" s="36"/>
      <c r="U17469" s="36"/>
      <c r="V17469" s="36"/>
    </row>
    <row r="17470" spans="11:22" x14ac:dyDescent="0.25">
      <c r="K17470" s="36"/>
      <c r="L17470" s="37"/>
      <c r="M17470" s="37"/>
      <c r="N17470" s="37"/>
      <c r="O17470" s="37"/>
      <c r="P17470" s="36"/>
      <c r="S17470" s="36"/>
      <c r="T17470" s="36"/>
      <c r="U17470" s="36"/>
      <c r="V17470" s="36"/>
    </row>
    <row r="17471" spans="11:22" x14ac:dyDescent="0.25">
      <c r="K17471" s="36"/>
      <c r="L17471" s="37"/>
      <c r="M17471" s="37"/>
      <c r="N17471" s="37"/>
      <c r="O17471" s="37"/>
      <c r="P17471" s="36"/>
      <c r="S17471" s="36"/>
      <c r="T17471" s="36"/>
      <c r="U17471" s="36"/>
      <c r="V17471" s="36"/>
    </row>
    <row r="17472" spans="11:22" x14ac:dyDescent="0.25">
      <c r="K17472" s="36"/>
      <c r="L17472" s="37"/>
      <c r="M17472" s="37"/>
      <c r="N17472" s="37"/>
      <c r="O17472" s="37"/>
      <c r="P17472" s="36"/>
      <c r="S17472" s="36"/>
      <c r="T17472" s="36"/>
      <c r="U17472" s="36"/>
      <c r="V17472" s="36"/>
    </row>
    <row r="17473" spans="11:22" x14ac:dyDescent="0.25">
      <c r="K17473" s="36"/>
      <c r="L17473" s="37"/>
      <c r="M17473" s="37"/>
      <c r="N17473" s="37"/>
      <c r="O17473" s="37"/>
      <c r="P17473" s="36"/>
      <c r="S17473" s="36"/>
      <c r="T17473" s="36"/>
      <c r="U17473" s="36"/>
      <c r="V17473" s="36"/>
    </row>
    <row r="17474" spans="11:22" x14ac:dyDescent="0.25">
      <c r="K17474" s="36"/>
      <c r="L17474" s="37"/>
      <c r="M17474" s="37"/>
      <c r="N17474" s="37"/>
      <c r="O17474" s="37"/>
      <c r="P17474" s="36"/>
      <c r="S17474" s="36"/>
      <c r="T17474" s="36"/>
      <c r="U17474" s="36"/>
      <c r="V17474" s="36"/>
    </row>
    <row r="17475" spans="11:22" x14ac:dyDescent="0.25">
      <c r="K17475" s="36"/>
      <c r="L17475" s="37"/>
      <c r="M17475" s="37"/>
      <c r="N17475" s="37"/>
      <c r="O17475" s="37"/>
      <c r="P17475" s="36"/>
      <c r="S17475" s="36"/>
      <c r="T17475" s="36"/>
      <c r="U17475" s="36"/>
      <c r="V17475" s="36"/>
    </row>
    <row r="17476" spans="11:22" x14ac:dyDescent="0.25">
      <c r="K17476" s="36"/>
      <c r="L17476" s="37"/>
      <c r="M17476" s="37"/>
      <c r="N17476" s="37"/>
      <c r="O17476" s="37"/>
      <c r="P17476" s="36"/>
      <c r="S17476" s="36"/>
      <c r="T17476" s="36"/>
      <c r="U17476" s="36"/>
      <c r="V17476" s="36"/>
    </row>
    <row r="17477" spans="11:22" x14ac:dyDescent="0.25">
      <c r="K17477" s="36"/>
      <c r="L17477" s="37"/>
      <c r="M17477" s="37"/>
      <c r="N17477" s="37"/>
      <c r="O17477" s="37"/>
      <c r="P17477" s="36"/>
      <c r="S17477" s="36"/>
      <c r="T17477" s="36"/>
      <c r="U17477" s="36"/>
      <c r="V17477" s="36"/>
    </row>
    <row r="17478" spans="11:22" x14ac:dyDescent="0.25">
      <c r="K17478" s="36"/>
      <c r="L17478" s="37"/>
      <c r="M17478" s="37"/>
      <c r="N17478" s="37"/>
      <c r="O17478" s="37"/>
      <c r="P17478" s="36"/>
      <c r="S17478" s="36"/>
      <c r="T17478" s="36"/>
      <c r="U17478" s="36"/>
      <c r="V17478" s="36"/>
    </row>
    <row r="17479" spans="11:22" x14ac:dyDescent="0.25">
      <c r="K17479" s="36"/>
      <c r="L17479" s="37"/>
      <c r="M17479" s="37"/>
      <c r="N17479" s="37"/>
      <c r="O17479" s="37"/>
      <c r="P17479" s="36"/>
      <c r="S17479" s="36"/>
      <c r="T17479" s="36"/>
      <c r="U17479" s="36"/>
      <c r="V17479" s="36"/>
    </row>
    <row r="17480" spans="11:22" x14ac:dyDescent="0.25">
      <c r="K17480" s="36"/>
      <c r="L17480" s="37"/>
      <c r="M17480" s="37"/>
      <c r="N17480" s="37"/>
      <c r="O17480" s="37"/>
      <c r="P17480" s="36"/>
      <c r="S17480" s="36"/>
      <c r="T17480" s="36"/>
      <c r="U17480" s="36"/>
      <c r="V17480" s="36"/>
    </row>
    <row r="17481" spans="11:22" x14ac:dyDescent="0.25">
      <c r="K17481" s="36"/>
      <c r="L17481" s="37"/>
      <c r="M17481" s="37"/>
      <c r="N17481" s="37"/>
      <c r="O17481" s="37"/>
      <c r="P17481" s="36"/>
      <c r="S17481" s="36"/>
      <c r="T17481" s="36"/>
      <c r="U17481" s="36"/>
      <c r="V17481" s="36"/>
    </row>
    <row r="17482" spans="11:22" x14ac:dyDescent="0.25">
      <c r="K17482" s="36"/>
      <c r="L17482" s="37"/>
      <c r="M17482" s="37"/>
      <c r="N17482" s="37"/>
      <c r="O17482" s="37"/>
      <c r="P17482" s="36"/>
      <c r="S17482" s="36"/>
      <c r="T17482" s="36"/>
      <c r="U17482" s="36"/>
      <c r="V17482" s="36"/>
    </row>
    <row r="17483" spans="11:22" x14ac:dyDescent="0.25">
      <c r="K17483" s="36"/>
      <c r="L17483" s="37"/>
      <c r="M17483" s="37"/>
      <c r="N17483" s="37"/>
      <c r="O17483" s="37"/>
      <c r="P17483" s="36"/>
      <c r="S17483" s="36"/>
      <c r="T17483" s="36"/>
      <c r="U17483" s="36"/>
      <c r="V17483" s="36"/>
    </row>
    <row r="17484" spans="11:22" x14ac:dyDescent="0.25">
      <c r="K17484" s="36"/>
      <c r="L17484" s="37"/>
      <c r="M17484" s="37"/>
      <c r="N17484" s="37"/>
      <c r="O17484" s="37"/>
      <c r="P17484" s="36"/>
      <c r="S17484" s="36"/>
      <c r="T17484" s="36"/>
      <c r="U17484" s="36"/>
      <c r="V17484" s="36"/>
    </row>
    <row r="17485" spans="11:22" x14ac:dyDescent="0.25">
      <c r="K17485" s="36"/>
      <c r="L17485" s="37"/>
      <c r="M17485" s="37"/>
      <c r="N17485" s="37"/>
      <c r="O17485" s="37"/>
      <c r="P17485" s="36"/>
      <c r="S17485" s="36"/>
      <c r="T17485" s="36"/>
      <c r="U17485" s="36"/>
      <c r="V17485" s="36"/>
    </row>
    <row r="17486" spans="11:22" x14ac:dyDescent="0.25">
      <c r="K17486" s="36"/>
      <c r="L17486" s="37"/>
      <c r="M17486" s="37"/>
      <c r="N17486" s="37"/>
      <c r="O17486" s="37"/>
      <c r="P17486" s="36"/>
      <c r="S17486" s="36"/>
      <c r="T17486" s="36"/>
      <c r="U17486" s="36"/>
      <c r="V17486" s="36"/>
    </row>
    <row r="17487" spans="11:22" x14ac:dyDescent="0.25">
      <c r="K17487" s="36"/>
      <c r="L17487" s="37"/>
      <c r="M17487" s="37"/>
      <c r="N17487" s="37"/>
      <c r="O17487" s="37"/>
      <c r="P17487" s="36"/>
      <c r="S17487" s="36"/>
      <c r="T17487" s="36"/>
      <c r="U17487" s="36"/>
      <c r="V17487" s="36"/>
    </row>
    <row r="17488" spans="11:22" x14ac:dyDescent="0.25">
      <c r="K17488" s="36"/>
      <c r="L17488" s="37"/>
      <c r="M17488" s="37"/>
      <c r="N17488" s="37"/>
      <c r="O17488" s="37"/>
      <c r="P17488" s="36"/>
      <c r="S17488" s="36"/>
      <c r="T17488" s="36"/>
      <c r="U17488" s="36"/>
      <c r="V17488" s="36"/>
    </row>
    <row r="17489" spans="11:22" x14ac:dyDescent="0.25">
      <c r="K17489" s="36"/>
      <c r="L17489" s="37"/>
      <c r="M17489" s="37"/>
      <c r="N17489" s="37"/>
      <c r="O17489" s="37"/>
      <c r="P17489" s="36"/>
      <c r="S17489" s="36"/>
      <c r="T17489" s="36"/>
      <c r="U17489" s="36"/>
      <c r="V17489" s="36"/>
    </row>
    <row r="17490" spans="11:22" x14ac:dyDescent="0.25">
      <c r="K17490" s="36"/>
      <c r="L17490" s="37"/>
      <c r="M17490" s="37"/>
      <c r="N17490" s="37"/>
      <c r="O17490" s="37"/>
      <c r="P17490" s="36"/>
      <c r="S17490" s="36"/>
      <c r="T17490" s="36"/>
      <c r="U17490" s="36"/>
      <c r="V17490" s="36"/>
    </row>
    <row r="17491" spans="11:22" x14ac:dyDescent="0.25">
      <c r="K17491" s="36"/>
      <c r="L17491" s="37"/>
      <c r="M17491" s="37"/>
      <c r="N17491" s="37"/>
      <c r="O17491" s="37"/>
      <c r="P17491" s="36"/>
      <c r="S17491" s="36"/>
      <c r="T17491" s="36"/>
      <c r="U17491" s="36"/>
      <c r="V17491" s="36"/>
    </row>
    <row r="17492" spans="11:22" x14ac:dyDescent="0.25">
      <c r="K17492" s="36"/>
      <c r="L17492" s="37"/>
      <c r="M17492" s="37"/>
      <c r="N17492" s="37"/>
      <c r="O17492" s="37"/>
      <c r="P17492" s="36"/>
      <c r="S17492" s="36"/>
      <c r="T17492" s="36"/>
      <c r="U17492" s="36"/>
      <c r="V17492" s="36"/>
    </row>
    <row r="17493" spans="11:22" x14ac:dyDescent="0.25">
      <c r="K17493" s="36"/>
      <c r="L17493" s="37"/>
      <c r="M17493" s="37"/>
      <c r="N17493" s="37"/>
      <c r="O17493" s="37"/>
      <c r="P17493" s="36"/>
      <c r="S17493" s="36"/>
      <c r="T17493" s="36"/>
      <c r="U17493" s="36"/>
      <c r="V17493" s="36"/>
    </row>
    <row r="17494" spans="11:22" x14ac:dyDescent="0.25">
      <c r="K17494" s="36"/>
      <c r="L17494" s="37"/>
      <c r="M17494" s="37"/>
      <c r="N17494" s="37"/>
      <c r="O17494" s="37"/>
      <c r="P17494" s="36"/>
      <c r="S17494" s="36"/>
      <c r="T17494" s="36"/>
      <c r="U17494" s="36"/>
      <c r="V17494" s="36"/>
    </row>
    <row r="17495" spans="11:22" x14ac:dyDescent="0.25">
      <c r="K17495" s="36"/>
      <c r="L17495" s="37"/>
      <c r="M17495" s="37"/>
      <c r="N17495" s="37"/>
      <c r="O17495" s="37"/>
      <c r="P17495" s="36"/>
      <c r="S17495" s="36"/>
      <c r="T17495" s="36"/>
      <c r="U17495" s="36"/>
      <c r="V17495" s="36"/>
    </row>
    <row r="17496" spans="11:22" x14ac:dyDescent="0.25">
      <c r="K17496" s="36"/>
      <c r="L17496" s="37"/>
      <c r="M17496" s="37"/>
      <c r="N17496" s="37"/>
      <c r="O17496" s="37"/>
      <c r="P17496" s="36"/>
      <c r="S17496" s="36"/>
      <c r="T17496" s="36"/>
      <c r="U17496" s="36"/>
      <c r="V17496" s="36"/>
    </row>
    <row r="17497" spans="11:22" x14ac:dyDescent="0.25">
      <c r="K17497" s="36"/>
      <c r="L17497" s="37"/>
      <c r="M17497" s="37"/>
      <c r="N17497" s="37"/>
      <c r="O17497" s="37"/>
      <c r="P17497" s="36"/>
      <c r="S17497" s="36"/>
      <c r="T17497" s="36"/>
      <c r="U17497" s="36"/>
      <c r="V17497" s="36"/>
    </row>
    <row r="17498" spans="11:22" x14ac:dyDescent="0.25">
      <c r="K17498" s="36"/>
      <c r="L17498" s="37"/>
      <c r="M17498" s="37"/>
      <c r="N17498" s="37"/>
      <c r="O17498" s="37"/>
      <c r="P17498" s="36"/>
      <c r="S17498" s="36"/>
      <c r="T17498" s="36"/>
      <c r="U17498" s="36"/>
      <c r="V17498" s="36"/>
    </row>
    <row r="17499" spans="11:22" x14ac:dyDescent="0.25">
      <c r="K17499" s="36"/>
      <c r="L17499" s="37"/>
      <c r="M17499" s="37"/>
      <c r="N17499" s="37"/>
      <c r="O17499" s="37"/>
      <c r="P17499" s="36"/>
      <c r="S17499" s="36"/>
      <c r="T17499" s="36"/>
      <c r="U17499" s="36"/>
      <c r="V17499" s="36"/>
    </row>
    <row r="17500" spans="11:22" x14ac:dyDescent="0.25">
      <c r="K17500" s="36"/>
      <c r="L17500" s="37"/>
      <c r="M17500" s="37"/>
      <c r="N17500" s="37"/>
      <c r="O17500" s="37"/>
      <c r="P17500" s="36"/>
      <c r="S17500" s="36"/>
      <c r="T17500" s="36"/>
      <c r="U17500" s="36"/>
      <c r="V17500" s="36"/>
    </row>
    <row r="17501" spans="11:22" x14ac:dyDescent="0.25">
      <c r="K17501" s="36"/>
      <c r="L17501" s="37"/>
      <c r="M17501" s="37"/>
      <c r="N17501" s="37"/>
      <c r="O17501" s="37"/>
      <c r="P17501" s="36"/>
      <c r="S17501" s="36"/>
      <c r="T17501" s="36"/>
      <c r="U17501" s="36"/>
      <c r="V17501" s="36"/>
    </row>
    <row r="17502" spans="11:22" x14ac:dyDescent="0.25">
      <c r="K17502" s="36"/>
      <c r="L17502" s="37"/>
      <c r="M17502" s="37"/>
      <c r="N17502" s="37"/>
      <c r="O17502" s="37"/>
      <c r="P17502" s="36"/>
      <c r="S17502" s="36"/>
      <c r="T17502" s="36"/>
      <c r="U17502" s="36"/>
      <c r="V17502" s="36"/>
    </row>
    <row r="17503" spans="11:22" x14ac:dyDescent="0.25">
      <c r="K17503" s="36"/>
      <c r="L17503" s="37"/>
      <c r="M17503" s="37"/>
      <c r="N17503" s="37"/>
      <c r="O17503" s="37"/>
      <c r="P17503" s="36"/>
      <c r="S17503" s="36"/>
      <c r="T17503" s="36"/>
      <c r="U17503" s="36"/>
      <c r="V17503" s="36"/>
    </row>
    <row r="17504" spans="11:22" x14ac:dyDescent="0.25">
      <c r="K17504" s="36"/>
      <c r="L17504" s="37"/>
      <c r="M17504" s="37"/>
      <c r="N17504" s="37"/>
      <c r="O17504" s="37"/>
      <c r="P17504" s="36"/>
      <c r="S17504" s="36"/>
      <c r="T17504" s="36"/>
      <c r="U17504" s="36"/>
      <c r="V17504" s="36"/>
    </row>
    <row r="17505" spans="11:22" x14ac:dyDescent="0.25">
      <c r="K17505" s="36"/>
      <c r="L17505" s="37"/>
      <c r="M17505" s="37"/>
      <c r="N17505" s="37"/>
      <c r="O17505" s="37"/>
      <c r="P17505" s="36"/>
      <c r="S17505" s="36"/>
      <c r="T17505" s="36"/>
      <c r="U17505" s="36"/>
      <c r="V17505" s="36"/>
    </row>
    <row r="17506" spans="11:22" x14ac:dyDescent="0.25">
      <c r="K17506" s="36"/>
      <c r="L17506" s="37"/>
      <c r="M17506" s="37"/>
      <c r="N17506" s="37"/>
      <c r="O17506" s="37"/>
      <c r="P17506" s="36"/>
      <c r="S17506" s="36"/>
      <c r="T17506" s="36"/>
      <c r="U17506" s="36"/>
      <c r="V17506" s="36"/>
    </row>
    <row r="17507" spans="11:22" x14ac:dyDescent="0.25">
      <c r="K17507" s="36"/>
      <c r="L17507" s="37"/>
      <c r="M17507" s="37"/>
      <c r="N17507" s="37"/>
      <c r="O17507" s="37"/>
      <c r="P17507" s="36"/>
      <c r="S17507" s="36"/>
      <c r="T17507" s="36"/>
      <c r="U17507" s="36"/>
      <c r="V17507" s="36"/>
    </row>
    <row r="17508" spans="11:22" x14ac:dyDescent="0.25">
      <c r="K17508" s="36"/>
      <c r="L17508" s="37"/>
      <c r="M17508" s="37"/>
      <c r="N17508" s="37"/>
      <c r="O17508" s="37"/>
      <c r="P17508" s="36"/>
      <c r="S17508" s="36"/>
      <c r="T17508" s="36"/>
      <c r="U17508" s="36"/>
      <c r="V17508" s="36"/>
    </row>
    <row r="17509" spans="11:22" x14ac:dyDescent="0.25">
      <c r="K17509" s="36"/>
      <c r="L17509" s="37"/>
      <c r="M17509" s="37"/>
      <c r="N17509" s="37"/>
      <c r="O17509" s="37"/>
      <c r="P17509" s="36"/>
      <c r="S17509" s="36"/>
      <c r="T17509" s="36"/>
      <c r="U17509" s="36"/>
      <c r="V17509" s="36"/>
    </row>
    <row r="17510" spans="11:22" x14ac:dyDescent="0.25">
      <c r="K17510" s="36"/>
      <c r="L17510" s="37"/>
      <c r="M17510" s="37"/>
      <c r="N17510" s="37"/>
      <c r="O17510" s="37"/>
      <c r="P17510" s="36"/>
      <c r="S17510" s="36"/>
      <c r="T17510" s="36"/>
      <c r="U17510" s="36"/>
      <c r="V17510" s="36"/>
    </row>
    <row r="17511" spans="11:22" x14ac:dyDescent="0.25">
      <c r="K17511" s="36"/>
      <c r="L17511" s="37"/>
      <c r="M17511" s="37"/>
      <c r="N17511" s="37"/>
      <c r="O17511" s="37"/>
      <c r="P17511" s="36"/>
      <c r="S17511" s="36"/>
      <c r="T17511" s="36"/>
      <c r="U17511" s="36"/>
      <c r="V17511" s="36"/>
    </row>
    <row r="17512" spans="11:22" x14ac:dyDescent="0.25">
      <c r="K17512" s="36"/>
      <c r="L17512" s="37"/>
      <c r="M17512" s="37"/>
      <c r="N17512" s="37"/>
      <c r="O17512" s="37"/>
      <c r="P17512" s="36"/>
      <c r="S17512" s="36"/>
      <c r="T17512" s="36"/>
      <c r="U17512" s="36"/>
      <c r="V17512" s="36"/>
    </row>
    <row r="17513" spans="11:22" x14ac:dyDescent="0.25">
      <c r="K17513" s="36"/>
      <c r="L17513" s="37"/>
      <c r="M17513" s="37"/>
      <c r="N17513" s="37"/>
      <c r="O17513" s="37"/>
      <c r="P17513" s="36"/>
      <c r="S17513" s="36"/>
      <c r="T17513" s="36"/>
      <c r="U17513" s="36"/>
      <c r="V17513" s="36"/>
    </row>
    <row r="17514" spans="11:22" x14ac:dyDescent="0.25">
      <c r="K17514" s="36"/>
      <c r="L17514" s="37"/>
      <c r="M17514" s="37"/>
      <c r="N17514" s="37"/>
      <c r="O17514" s="37"/>
      <c r="P17514" s="36"/>
      <c r="S17514" s="36"/>
      <c r="T17514" s="36"/>
      <c r="U17514" s="36"/>
      <c r="V17514" s="36"/>
    </row>
    <row r="17515" spans="11:22" x14ac:dyDescent="0.25">
      <c r="K17515" s="36"/>
      <c r="L17515" s="37"/>
      <c r="M17515" s="37"/>
      <c r="N17515" s="37"/>
      <c r="O17515" s="37"/>
      <c r="P17515" s="36"/>
      <c r="S17515" s="36"/>
      <c r="T17515" s="36"/>
      <c r="U17515" s="36"/>
      <c r="V17515" s="36"/>
    </row>
    <row r="17516" spans="11:22" x14ac:dyDescent="0.25">
      <c r="K17516" s="36"/>
      <c r="L17516" s="37"/>
      <c r="M17516" s="37"/>
      <c r="N17516" s="37"/>
      <c r="O17516" s="37"/>
      <c r="P17516" s="36"/>
      <c r="S17516" s="36"/>
      <c r="T17516" s="36"/>
      <c r="U17516" s="36"/>
      <c r="V17516" s="36"/>
    </row>
    <row r="17517" spans="11:22" x14ac:dyDescent="0.25">
      <c r="K17517" s="36"/>
      <c r="L17517" s="37"/>
      <c r="M17517" s="37"/>
      <c r="N17517" s="37"/>
      <c r="O17517" s="37"/>
      <c r="P17517" s="36"/>
      <c r="S17517" s="36"/>
      <c r="T17517" s="36"/>
      <c r="U17517" s="36"/>
      <c r="V17517" s="36"/>
    </row>
    <row r="17518" spans="11:22" x14ac:dyDescent="0.25">
      <c r="K17518" s="36"/>
      <c r="L17518" s="37"/>
      <c r="M17518" s="37"/>
      <c r="N17518" s="37"/>
      <c r="O17518" s="37"/>
      <c r="P17518" s="36"/>
      <c r="S17518" s="36"/>
      <c r="T17518" s="36"/>
      <c r="U17518" s="36"/>
      <c r="V17518" s="36"/>
    </row>
    <row r="17519" spans="11:22" x14ac:dyDescent="0.25">
      <c r="K17519" s="36"/>
      <c r="L17519" s="37"/>
      <c r="M17519" s="37"/>
      <c r="N17519" s="37"/>
      <c r="O17519" s="37"/>
      <c r="P17519" s="36"/>
      <c r="S17519" s="36"/>
      <c r="T17519" s="36"/>
      <c r="U17519" s="36"/>
      <c r="V17519" s="36"/>
    </row>
    <row r="17520" spans="11:22" x14ac:dyDescent="0.25">
      <c r="K17520" s="36"/>
      <c r="L17520" s="37"/>
      <c r="M17520" s="37"/>
      <c r="N17520" s="37"/>
      <c r="O17520" s="37"/>
      <c r="P17520" s="36"/>
      <c r="S17520" s="36"/>
      <c r="T17520" s="36"/>
      <c r="U17520" s="36"/>
      <c r="V17520" s="36"/>
    </row>
    <row r="17521" spans="11:22" x14ac:dyDescent="0.25">
      <c r="K17521" s="36"/>
      <c r="L17521" s="37"/>
      <c r="M17521" s="37"/>
      <c r="N17521" s="37"/>
      <c r="O17521" s="37"/>
      <c r="P17521" s="36"/>
      <c r="S17521" s="36"/>
      <c r="T17521" s="36"/>
      <c r="U17521" s="36"/>
      <c r="V17521" s="36"/>
    </row>
    <row r="17522" spans="11:22" x14ac:dyDescent="0.25">
      <c r="K17522" s="36"/>
      <c r="L17522" s="37"/>
      <c r="M17522" s="37"/>
      <c r="N17522" s="37"/>
      <c r="O17522" s="37"/>
      <c r="P17522" s="36"/>
      <c r="S17522" s="36"/>
      <c r="T17522" s="36"/>
      <c r="U17522" s="36"/>
      <c r="V17522" s="36"/>
    </row>
    <row r="17523" spans="11:22" x14ac:dyDescent="0.25">
      <c r="K17523" s="36"/>
      <c r="L17523" s="37"/>
      <c r="M17523" s="37"/>
      <c r="N17523" s="37"/>
      <c r="O17523" s="37"/>
      <c r="P17523" s="36"/>
      <c r="S17523" s="36"/>
      <c r="T17523" s="36"/>
      <c r="U17523" s="36"/>
      <c r="V17523" s="36"/>
    </row>
    <row r="17524" spans="11:22" x14ac:dyDescent="0.25">
      <c r="K17524" s="36"/>
      <c r="L17524" s="37"/>
      <c r="M17524" s="37"/>
      <c r="N17524" s="37"/>
      <c r="O17524" s="37"/>
      <c r="P17524" s="36"/>
      <c r="S17524" s="36"/>
      <c r="T17524" s="36"/>
      <c r="U17524" s="36"/>
      <c r="V17524" s="36"/>
    </row>
    <row r="17525" spans="11:22" x14ac:dyDescent="0.25">
      <c r="K17525" s="36"/>
      <c r="L17525" s="37"/>
      <c r="M17525" s="37"/>
      <c r="N17525" s="37"/>
      <c r="O17525" s="37"/>
      <c r="P17525" s="36"/>
      <c r="S17525" s="36"/>
      <c r="T17525" s="36"/>
      <c r="U17525" s="36"/>
      <c r="V17525" s="36"/>
    </row>
    <row r="17526" spans="11:22" x14ac:dyDescent="0.25">
      <c r="K17526" s="36"/>
      <c r="L17526" s="37"/>
      <c r="M17526" s="37"/>
      <c r="N17526" s="37"/>
      <c r="O17526" s="37"/>
      <c r="P17526" s="36"/>
      <c r="S17526" s="36"/>
      <c r="T17526" s="36"/>
      <c r="U17526" s="36"/>
      <c r="V17526" s="36"/>
    </row>
    <row r="17527" spans="11:22" x14ac:dyDescent="0.25">
      <c r="K17527" s="36"/>
      <c r="L17527" s="37"/>
      <c r="M17527" s="37"/>
      <c r="N17527" s="37"/>
      <c r="O17527" s="37"/>
      <c r="P17527" s="36"/>
      <c r="S17527" s="36"/>
      <c r="T17527" s="36"/>
      <c r="U17527" s="36"/>
      <c r="V17527" s="36"/>
    </row>
    <row r="17528" spans="11:22" x14ac:dyDescent="0.25">
      <c r="K17528" s="36"/>
      <c r="L17528" s="37"/>
      <c r="M17528" s="37"/>
      <c r="N17528" s="37"/>
      <c r="O17528" s="37"/>
      <c r="P17528" s="36"/>
      <c r="S17528" s="36"/>
      <c r="T17528" s="36"/>
      <c r="U17528" s="36"/>
      <c r="V17528" s="36"/>
    </row>
    <row r="17529" spans="11:22" x14ac:dyDescent="0.25">
      <c r="K17529" s="36"/>
      <c r="L17529" s="37"/>
      <c r="M17529" s="37"/>
      <c r="N17529" s="37"/>
      <c r="O17529" s="37"/>
      <c r="P17529" s="36"/>
      <c r="S17529" s="36"/>
      <c r="T17529" s="36"/>
      <c r="U17529" s="36"/>
      <c r="V17529" s="36"/>
    </row>
    <row r="17530" spans="11:22" x14ac:dyDescent="0.25">
      <c r="K17530" s="36"/>
      <c r="L17530" s="37"/>
      <c r="M17530" s="37"/>
      <c r="N17530" s="37"/>
      <c r="O17530" s="37"/>
      <c r="P17530" s="36"/>
      <c r="S17530" s="36"/>
      <c r="T17530" s="36"/>
      <c r="U17530" s="36"/>
      <c r="V17530" s="36"/>
    </row>
    <row r="17531" spans="11:22" x14ac:dyDescent="0.25">
      <c r="K17531" s="36"/>
      <c r="L17531" s="37"/>
      <c r="M17531" s="37"/>
      <c r="N17531" s="37"/>
      <c r="O17531" s="37"/>
      <c r="P17531" s="36"/>
      <c r="S17531" s="36"/>
      <c r="T17531" s="36"/>
      <c r="U17531" s="36"/>
      <c r="V17531" s="36"/>
    </row>
    <row r="17532" spans="11:22" x14ac:dyDescent="0.25">
      <c r="K17532" s="36"/>
      <c r="L17532" s="37"/>
      <c r="M17532" s="37"/>
      <c r="N17532" s="37"/>
      <c r="O17532" s="37"/>
      <c r="P17532" s="36"/>
      <c r="S17532" s="36"/>
      <c r="T17532" s="36"/>
      <c r="U17532" s="36"/>
      <c r="V17532" s="36"/>
    </row>
    <row r="17533" spans="11:22" x14ac:dyDescent="0.25">
      <c r="K17533" s="36"/>
      <c r="L17533" s="37"/>
      <c r="M17533" s="37"/>
      <c r="N17533" s="37"/>
      <c r="O17533" s="37"/>
      <c r="P17533" s="36"/>
      <c r="S17533" s="36"/>
      <c r="T17533" s="36"/>
      <c r="U17533" s="36"/>
      <c r="V17533" s="36"/>
    </row>
    <row r="17534" spans="11:22" x14ac:dyDescent="0.25">
      <c r="K17534" s="36"/>
      <c r="L17534" s="37"/>
      <c r="M17534" s="37"/>
      <c r="N17534" s="37"/>
      <c r="O17534" s="37"/>
      <c r="P17534" s="36"/>
      <c r="S17534" s="36"/>
      <c r="T17534" s="36"/>
      <c r="U17534" s="36"/>
      <c r="V17534" s="36"/>
    </row>
    <row r="17535" spans="11:22" x14ac:dyDescent="0.25">
      <c r="K17535" s="36"/>
      <c r="L17535" s="37"/>
      <c r="M17535" s="37"/>
      <c r="N17535" s="37"/>
      <c r="O17535" s="37"/>
      <c r="P17535" s="36"/>
      <c r="S17535" s="36"/>
      <c r="T17535" s="36"/>
      <c r="U17535" s="36"/>
      <c r="V17535" s="36"/>
    </row>
    <row r="17536" spans="11:22" x14ac:dyDescent="0.25">
      <c r="K17536" s="36"/>
      <c r="L17536" s="37"/>
      <c r="M17536" s="37"/>
      <c r="N17536" s="37"/>
      <c r="O17536" s="37"/>
      <c r="P17536" s="36"/>
      <c r="S17536" s="36"/>
      <c r="T17536" s="36"/>
      <c r="U17536" s="36"/>
      <c r="V17536" s="36"/>
    </row>
    <row r="17537" spans="11:22" x14ac:dyDescent="0.25">
      <c r="K17537" s="36"/>
      <c r="L17537" s="37"/>
      <c r="M17537" s="37"/>
      <c r="N17537" s="37"/>
      <c r="O17537" s="37"/>
      <c r="P17537" s="36"/>
      <c r="S17537" s="36"/>
      <c r="T17537" s="36"/>
      <c r="U17537" s="36"/>
      <c r="V17537" s="36"/>
    </row>
    <row r="17538" spans="11:22" x14ac:dyDescent="0.25">
      <c r="K17538" s="36"/>
      <c r="L17538" s="37"/>
      <c r="M17538" s="37"/>
      <c r="N17538" s="37"/>
      <c r="O17538" s="37"/>
      <c r="P17538" s="36"/>
      <c r="S17538" s="36"/>
      <c r="T17538" s="36"/>
      <c r="U17538" s="36"/>
      <c r="V17538" s="36"/>
    </row>
    <row r="17539" spans="11:22" x14ac:dyDescent="0.25">
      <c r="K17539" s="36"/>
      <c r="L17539" s="37"/>
      <c r="M17539" s="37"/>
      <c r="N17539" s="37"/>
      <c r="O17539" s="37"/>
      <c r="P17539" s="36"/>
      <c r="S17539" s="36"/>
      <c r="T17539" s="36"/>
      <c r="U17539" s="36"/>
      <c r="V17539" s="36"/>
    </row>
    <row r="17540" spans="11:22" x14ac:dyDescent="0.25">
      <c r="K17540" s="36"/>
      <c r="L17540" s="37"/>
      <c r="M17540" s="37"/>
      <c r="N17540" s="37"/>
      <c r="O17540" s="37"/>
      <c r="P17540" s="36"/>
      <c r="S17540" s="36"/>
      <c r="T17540" s="36"/>
      <c r="U17540" s="36"/>
      <c r="V17540" s="36"/>
    </row>
    <row r="17541" spans="11:22" x14ac:dyDescent="0.25">
      <c r="K17541" s="36"/>
      <c r="L17541" s="37"/>
      <c r="M17541" s="37"/>
      <c r="N17541" s="37"/>
      <c r="O17541" s="37"/>
      <c r="P17541" s="36"/>
      <c r="S17541" s="36"/>
      <c r="T17541" s="36"/>
      <c r="U17541" s="36"/>
      <c r="V17541" s="36"/>
    </row>
    <row r="17542" spans="11:22" x14ac:dyDescent="0.25">
      <c r="K17542" s="36"/>
      <c r="L17542" s="37"/>
      <c r="M17542" s="37"/>
      <c r="N17542" s="37"/>
      <c r="O17542" s="37"/>
      <c r="P17542" s="36"/>
      <c r="S17542" s="36"/>
      <c r="T17542" s="36"/>
      <c r="U17542" s="36"/>
      <c r="V17542" s="36"/>
    </row>
    <row r="17543" spans="11:22" x14ac:dyDescent="0.25">
      <c r="K17543" s="36"/>
      <c r="L17543" s="37"/>
      <c r="M17543" s="37"/>
      <c r="N17543" s="37"/>
      <c r="O17543" s="37"/>
      <c r="P17543" s="36"/>
      <c r="S17543" s="36"/>
      <c r="T17543" s="36"/>
      <c r="U17543" s="36"/>
      <c r="V17543" s="36"/>
    </row>
    <row r="17544" spans="11:22" x14ac:dyDescent="0.25">
      <c r="K17544" s="36"/>
      <c r="L17544" s="37"/>
      <c r="M17544" s="37"/>
      <c r="N17544" s="37"/>
      <c r="O17544" s="37"/>
      <c r="P17544" s="36"/>
      <c r="S17544" s="36"/>
      <c r="T17544" s="36"/>
      <c r="U17544" s="36"/>
      <c r="V17544" s="36"/>
    </row>
    <row r="17545" spans="11:22" x14ac:dyDescent="0.25">
      <c r="K17545" s="36"/>
      <c r="L17545" s="37"/>
      <c r="M17545" s="37"/>
      <c r="N17545" s="37"/>
      <c r="O17545" s="37"/>
      <c r="P17545" s="36"/>
      <c r="S17545" s="36"/>
      <c r="T17545" s="36"/>
      <c r="U17545" s="36"/>
      <c r="V17545" s="36"/>
    </row>
    <row r="17546" spans="11:22" x14ac:dyDescent="0.25">
      <c r="K17546" s="36"/>
      <c r="L17546" s="37"/>
      <c r="M17546" s="37"/>
      <c r="N17546" s="37"/>
      <c r="O17546" s="37"/>
      <c r="P17546" s="36"/>
      <c r="S17546" s="36"/>
      <c r="T17546" s="36"/>
      <c r="U17546" s="36"/>
      <c r="V17546" s="36"/>
    </row>
    <row r="17547" spans="11:22" x14ac:dyDescent="0.25">
      <c r="K17547" s="36"/>
      <c r="L17547" s="37"/>
      <c r="M17547" s="37"/>
      <c r="N17547" s="37"/>
      <c r="O17547" s="37"/>
      <c r="P17547" s="36"/>
      <c r="S17547" s="36"/>
      <c r="T17547" s="36"/>
      <c r="U17547" s="36"/>
      <c r="V17547" s="36"/>
    </row>
    <row r="17548" spans="11:22" x14ac:dyDescent="0.25">
      <c r="K17548" s="36"/>
      <c r="L17548" s="37"/>
      <c r="M17548" s="37"/>
      <c r="N17548" s="37"/>
      <c r="O17548" s="37"/>
      <c r="P17548" s="36"/>
      <c r="S17548" s="36"/>
      <c r="T17548" s="36"/>
      <c r="U17548" s="36"/>
      <c r="V17548" s="36"/>
    </row>
    <row r="17549" spans="11:22" x14ac:dyDescent="0.25">
      <c r="K17549" s="36"/>
      <c r="L17549" s="37"/>
      <c r="M17549" s="37"/>
      <c r="N17549" s="37"/>
      <c r="O17549" s="37"/>
      <c r="P17549" s="36"/>
      <c r="S17549" s="36"/>
      <c r="T17549" s="36"/>
      <c r="U17549" s="36"/>
      <c r="V17549" s="36"/>
    </row>
    <row r="17550" spans="11:22" x14ac:dyDescent="0.25">
      <c r="K17550" s="36"/>
      <c r="L17550" s="37"/>
      <c r="M17550" s="37"/>
      <c r="N17550" s="37"/>
      <c r="O17550" s="37"/>
      <c r="P17550" s="36"/>
      <c r="S17550" s="36"/>
      <c r="T17550" s="36"/>
      <c r="U17550" s="36"/>
      <c r="V17550" s="36"/>
    </row>
    <row r="17551" spans="11:22" x14ac:dyDescent="0.25">
      <c r="K17551" s="36"/>
      <c r="L17551" s="37"/>
      <c r="M17551" s="37"/>
      <c r="N17551" s="37"/>
      <c r="O17551" s="37"/>
      <c r="P17551" s="36"/>
      <c r="S17551" s="36"/>
      <c r="T17551" s="36"/>
      <c r="U17551" s="36"/>
      <c r="V17551" s="36"/>
    </row>
    <row r="17552" spans="11:22" x14ac:dyDescent="0.25">
      <c r="K17552" s="36"/>
      <c r="L17552" s="37"/>
      <c r="M17552" s="37"/>
      <c r="N17552" s="37"/>
      <c r="O17552" s="37"/>
      <c r="P17552" s="36"/>
      <c r="S17552" s="36"/>
      <c r="T17552" s="36"/>
      <c r="U17552" s="36"/>
      <c r="V17552" s="36"/>
    </row>
    <row r="17553" spans="11:22" x14ac:dyDescent="0.25">
      <c r="K17553" s="36"/>
      <c r="L17553" s="37"/>
      <c r="M17553" s="37"/>
      <c r="N17553" s="37"/>
      <c r="O17553" s="37"/>
      <c r="P17553" s="36"/>
      <c r="S17553" s="36"/>
      <c r="T17553" s="36"/>
      <c r="U17553" s="36"/>
      <c r="V17553" s="36"/>
    </row>
    <row r="17554" spans="11:22" x14ac:dyDescent="0.25">
      <c r="K17554" s="36"/>
      <c r="L17554" s="37"/>
      <c r="M17554" s="37"/>
      <c r="N17554" s="37"/>
      <c r="O17554" s="37"/>
      <c r="P17554" s="36"/>
      <c r="S17554" s="36"/>
      <c r="T17554" s="36"/>
      <c r="U17554" s="36"/>
      <c r="V17554" s="36"/>
    </row>
    <row r="17555" spans="11:22" x14ac:dyDescent="0.25">
      <c r="K17555" s="36"/>
      <c r="L17555" s="37"/>
      <c r="M17555" s="37"/>
      <c r="N17555" s="37"/>
      <c r="O17555" s="37"/>
      <c r="P17555" s="36"/>
      <c r="S17555" s="36"/>
      <c r="T17555" s="36"/>
      <c r="U17555" s="36"/>
      <c r="V17555" s="36"/>
    </row>
    <row r="17556" spans="11:22" x14ac:dyDescent="0.25">
      <c r="K17556" s="36"/>
      <c r="L17556" s="37"/>
      <c r="M17556" s="37"/>
      <c r="N17556" s="37"/>
      <c r="O17556" s="37"/>
      <c r="P17556" s="36"/>
      <c r="S17556" s="36"/>
      <c r="T17556" s="36"/>
      <c r="U17556" s="36"/>
      <c r="V17556" s="36"/>
    </row>
    <row r="17557" spans="11:22" x14ac:dyDescent="0.25">
      <c r="K17557" s="36"/>
      <c r="L17557" s="37"/>
      <c r="M17557" s="37"/>
      <c r="N17557" s="37"/>
      <c r="O17557" s="37"/>
      <c r="P17557" s="36"/>
      <c r="S17557" s="36"/>
      <c r="T17557" s="36"/>
      <c r="U17557" s="36"/>
      <c r="V17557" s="36"/>
    </row>
    <row r="17558" spans="11:22" x14ac:dyDescent="0.25">
      <c r="K17558" s="36"/>
      <c r="L17558" s="37"/>
      <c r="M17558" s="37"/>
      <c r="N17558" s="37"/>
      <c r="O17558" s="37"/>
      <c r="P17558" s="36"/>
      <c r="S17558" s="36"/>
      <c r="T17558" s="36"/>
      <c r="U17558" s="36"/>
      <c r="V17558" s="36"/>
    </row>
    <row r="17559" spans="11:22" x14ac:dyDescent="0.25">
      <c r="K17559" s="36"/>
      <c r="L17559" s="37"/>
      <c r="M17559" s="37"/>
      <c r="N17559" s="37"/>
      <c r="O17559" s="37"/>
      <c r="P17559" s="36"/>
      <c r="S17559" s="36"/>
      <c r="T17559" s="36"/>
      <c r="U17559" s="36"/>
      <c r="V17559" s="36"/>
    </row>
    <row r="17560" spans="11:22" x14ac:dyDescent="0.25">
      <c r="K17560" s="36"/>
      <c r="L17560" s="37"/>
      <c r="M17560" s="37"/>
      <c r="N17560" s="37"/>
      <c r="O17560" s="37"/>
      <c r="P17560" s="36"/>
      <c r="S17560" s="36"/>
      <c r="T17560" s="36"/>
      <c r="U17560" s="36"/>
      <c r="V17560" s="36"/>
    </row>
    <row r="17561" spans="11:22" x14ac:dyDescent="0.25">
      <c r="K17561" s="36"/>
      <c r="L17561" s="37"/>
      <c r="M17561" s="37"/>
      <c r="N17561" s="37"/>
      <c r="O17561" s="37"/>
      <c r="P17561" s="36"/>
      <c r="S17561" s="36"/>
      <c r="T17561" s="36"/>
      <c r="U17561" s="36"/>
      <c r="V17561" s="36"/>
    </row>
    <row r="17562" spans="11:22" x14ac:dyDescent="0.25">
      <c r="K17562" s="36"/>
      <c r="L17562" s="37"/>
      <c r="M17562" s="37"/>
      <c r="N17562" s="37"/>
      <c r="O17562" s="37"/>
      <c r="P17562" s="36"/>
      <c r="S17562" s="36"/>
      <c r="T17562" s="36"/>
      <c r="U17562" s="36"/>
      <c r="V17562" s="36"/>
    </row>
    <row r="17563" spans="11:22" x14ac:dyDescent="0.25">
      <c r="K17563" s="36"/>
      <c r="L17563" s="37"/>
      <c r="M17563" s="37"/>
      <c r="N17563" s="37"/>
      <c r="O17563" s="37"/>
      <c r="P17563" s="36"/>
      <c r="S17563" s="36"/>
      <c r="T17563" s="36"/>
      <c r="U17563" s="36"/>
      <c r="V17563" s="36"/>
    </row>
    <row r="17564" spans="11:22" x14ac:dyDescent="0.25">
      <c r="K17564" s="36"/>
      <c r="L17564" s="37"/>
      <c r="M17564" s="37"/>
      <c r="N17564" s="37"/>
      <c r="O17564" s="37"/>
      <c r="P17564" s="36"/>
      <c r="S17564" s="36"/>
      <c r="T17564" s="36"/>
      <c r="U17564" s="36"/>
      <c r="V17564" s="36"/>
    </row>
    <row r="17565" spans="11:22" x14ac:dyDescent="0.25">
      <c r="K17565" s="36"/>
      <c r="L17565" s="37"/>
      <c r="M17565" s="37"/>
      <c r="N17565" s="37"/>
      <c r="O17565" s="37"/>
      <c r="P17565" s="36"/>
      <c r="S17565" s="36"/>
      <c r="T17565" s="36"/>
      <c r="U17565" s="36"/>
      <c r="V17565" s="36"/>
    </row>
    <row r="17566" spans="11:22" x14ac:dyDescent="0.25">
      <c r="K17566" s="36"/>
      <c r="L17566" s="37"/>
      <c r="M17566" s="37"/>
      <c r="N17566" s="37"/>
      <c r="O17566" s="37"/>
      <c r="P17566" s="36"/>
      <c r="S17566" s="36"/>
      <c r="T17566" s="36"/>
      <c r="U17566" s="36"/>
      <c r="V17566" s="36"/>
    </row>
    <row r="17567" spans="11:22" x14ac:dyDescent="0.25">
      <c r="K17567" s="36"/>
      <c r="L17567" s="37"/>
      <c r="M17567" s="37"/>
      <c r="N17567" s="37"/>
      <c r="O17567" s="37"/>
      <c r="P17567" s="36"/>
      <c r="S17567" s="36"/>
      <c r="T17567" s="36"/>
      <c r="U17567" s="36"/>
      <c r="V17567" s="36"/>
    </row>
    <row r="17568" spans="11:22" x14ac:dyDescent="0.25">
      <c r="K17568" s="36"/>
      <c r="L17568" s="37"/>
      <c r="M17568" s="37"/>
      <c r="N17568" s="37"/>
      <c r="O17568" s="37"/>
      <c r="P17568" s="36"/>
      <c r="S17568" s="36"/>
      <c r="T17568" s="36"/>
      <c r="U17568" s="36"/>
      <c r="V17568" s="36"/>
    </row>
    <row r="17569" spans="11:22" x14ac:dyDescent="0.25">
      <c r="K17569" s="36"/>
      <c r="L17569" s="37"/>
      <c r="M17569" s="37"/>
      <c r="N17569" s="37"/>
      <c r="O17569" s="37"/>
      <c r="P17569" s="36"/>
      <c r="S17569" s="36"/>
      <c r="T17569" s="36"/>
      <c r="U17569" s="36"/>
      <c r="V17569" s="36"/>
    </row>
    <row r="17570" spans="11:22" x14ac:dyDescent="0.25">
      <c r="K17570" s="36"/>
      <c r="L17570" s="37"/>
      <c r="M17570" s="37"/>
      <c r="N17570" s="37"/>
      <c r="O17570" s="37"/>
      <c r="P17570" s="36"/>
      <c r="S17570" s="36"/>
      <c r="T17570" s="36"/>
      <c r="U17570" s="36"/>
      <c r="V17570" s="36"/>
    </row>
    <row r="17571" spans="11:22" x14ac:dyDescent="0.25">
      <c r="K17571" s="36"/>
      <c r="L17571" s="37"/>
      <c r="M17571" s="37"/>
      <c r="N17571" s="37"/>
      <c r="O17571" s="37"/>
      <c r="P17571" s="36"/>
      <c r="S17571" s="36"/>
      <c r="T17571" s="36"/>
      <c r="U17571" s="36"/>
      <c r="V17571" s="36"/>
    </row>
    <row r="17572" spans="11:22" x14ac:dyDescent="0.25">
      <c r="K17572" s="36"/>
      <c r="L17572" s="37"/>
      <c r="M17572" s="37"/>
      <c r="N17572" s="37"/>
      <c r="O17572" s="37"/>
      <c r="P17572" s="36"/>
      <c r="S17572" s="36"/>
      <c r="T17572" s="36"/>
      <c r="U17572" s="36"/>
      <c r="V17572" s="36"/>
    </row>
    <row r="17573" spans="11:22" x14ac:dyDescent="0.25">
      <c r="K17573" s="36"/>
      <c r="L17573" s="37"/>
      <c r="M17573" s="37"/>
      <c r="N17573" s="37"/>
      <c r="O17573" s="37"/>
      <c r="P17573" s="36"/>
      <c r="S17573" s="36"/>
      <c r="T17573" s="36"/>
      <c r="U17573" s="36"/>
      <c r="V17573" s="36"/>
    </row>
    <row r="17574" spans="11:22" x14ac:dyDescent="0.25">
      <c r="K17574" s="36"/>
      <c r="L17574" s="37"/>
      <c r="M17574" s="37"/>
      <c r="N17574" s="37"/>
      <c r="O17574" s="37"/>
      <c r="P17574" s="36"/>
      <c r="S17574" s="36"/>
      <c r="T17574" s="36"/>
      <c r="U17574" s="36"/>
      <c r="V17574" s="36"/>
    </row>
    <row r="17575" spans="11:22" x14ac:dyDescent="0.25">
      <c r="K17575" s="36"/>
      <c r="L17575" s="37"/>
      <c r="M17575" s="37"/>
      <c r="N17575" s="37"/>
      <c r="O17575" s="37"/>
      <c r="P17575" s="36"/>
      <c r="S17575" s="36"/>
      <c r="T17575" s="36"/>
      <c r="U17575" s="36"/>
      <c r="V17575" s="36"/>
    </row>
    <row r="17576" spans="11:22" x14ac:dyDescent="0.25">
      <c r="K17576" s="36"/>
      <c r="L17576" s="37"/>
      <c r="M17576" s="37"/>
      <c r="N17576" s="37"/>
      <c r="O17576" s="37"/>
      <c r="P17576" s="36"/>
      <c r="S17576" s="36"/>
      <c r="T17576" s="36"/>
      <c r="U17576" s="36"/>
      <c r="V17576" s="36"/>
    </row>
    <row r="17577" spans="11:22" x14ac:dyDescent="0.25">
      <c r="K17577" s="36"/>
      <c r="L17577" s="37"/>
      <c r="M17577" s="37"/>
      <c r="N17577" s="37"/>
      <c r="O17577" s="37"/>
      <c r="P17577" s="36"/>
      <c r="S17577" s="36"/>
      <c r="T17577" s="36"/>
      <c r="U17577" s="36"/>
      <c r="V17577" s="36"/>
    </row>
    <row r="17578" spans="11:22" x14ac:dyDescent="0.25">
      <c r="K17578" s="36"/>
      <c r="L17578" s="37"/>
      <c r="M17578" s="37"/>
      <c r="N17578" s="37"/>
      <c r="O17578" s="37"/>
      <c r="P17578" s="36"/>
      <c r="S17578" s="36"/>
      <c r="T17578" s="36"/>
      <c r="U17578" s="36"/>
      <c r="V17578" s="36"/>
    </row>
    <row r="17579" spans="11:22" x14ac:dyDescent="0.25">
      <c r="K17579" s="36"/>
      <c r="L17579" s="37"/>
      <c r="M17579" s="37"/>
      <c r="N17579" s="37"/>
      <c r="O17579" s="37"/>
      <c r="P17579" s="36"/>
      <c r="S17579" s="36"/>
      <c r="T17579" s="36"/>
      <c r="U17579" s="36"/>
      <c r="V17579" s="36"/>
    </row>
    <row r="17580" spans="11:22" x14ac:dyDescent="0.25">
      <c r="K17580" s="36"/>
      <c r="L17580" s="37"/>
      <c r="M17580" s="37"/>
      <c r="N17580" s="37"/>
      <c r="O17580" s="37"/>
      <c r="P17580" s="36"/>
      <c r="S17580" s="36"/>
      <c r="T17580" s="36"/>
      <c r="U17580" s="36"/>
      <c r="V17580" s="36"/>
    </row>
    <row r="17581" spans="11:22" x14ac:dyDescent="0.25">
      <c r="K17581" s="36"/>
      <c r="L17581" s="37"/>
      <c r="M17581" s="37"/>
      <c r="N17581" s="37"/>
      <c r="O17581" s="37"/>
      <c r="P17581" s="36"/>
      <c r="S17581" s="36"/>
      <c r="T17581" s="36"/>
      <c r="U17581" s="36"/>
      <c r="V17581" s="36"/>
    </row>
    <row r="17582" spans="11:22" x14ac:dyDescent="0.25">
      <c r="K17582" s="36"/>
      <c r="L17582" s="37"/>
      <c r="M17582" s="37"/>
      <c r="N17582" s="37"/>
      <c r="O17582" s="37"/>
      <c r="P17582" s="36"/>
      <c r="S17582" s="36"/>
      <c r="T17582" s="36"/>
      <c r="U17582" s="36"/>
      <c r="V17582" s="36"/>
    </row>
    <row r="17583" spans="11:22" x14ac:dyDescent="0.25">
      <c r="K17583" s="36"/>
      <c r="L17583" s="37"/>
      <c r="M17583" s="37"/>
      <c r="N17583" s="37"/>
      <c r="O17583" s="37"/>
      <c r="P17583" s="36"/>
      <c r="S17583" s="36"/>
      <c r="T17583" s="36"/>
      <c r="U17583" s="36"/>
      <c r="V17583" s="36"/>
    </row>
    <row r="17584" spans="11:22" x14ac:dyDescent="0.25">
      <c r="K17584" s="36"/>
      <c r="L17584" s="37"/>
      <c r="M17584" s="37"/>
      <c r="N17584" s="37"/>
      <c r="O17584" s="37"/>
      <c r="P17584" s="36"/>
      <c r="S17584" s="36"/>
      <c r="T17584" s="36"/>
      <c r="U17584" s="36"/>
      <c r="V17584" s="36"/>
    </row>
    <row r="17585" spans="11:22" x14ac:dyDescent="0.25">
      <c r="K17585" s="36"/>
      <c r="L17585" s="37"/>
      <c r="M17585" s="37"/>
      <c r="N17585" s="37"/>
      <c r="O17585" s="37"/>
      <c r="P17585" s="36"/>
      <c r="S17585" s="36"/>
      <c r="T17585" s="36"/>
      <c r="U17585" s="36"/>
      <c r="V17585" s="36"/>
    </row>
    <row r="17586" spans="11:22" x14ac:dyDescent="0.25">
      <c r="K17586" s="36"/>
      <c r="L17586" s="37"/>
      <c r="M17586" s="37"/>
      <c r="N17586" s="37"/>
      <c r="O17586" s="37"/>
      <c r="P17586" s="36"/>
      <c r="S17586" s="36"/>
      <c r="T17586" s="36"/>
      <c r="U17586" s="36"/>
      <c r="V17586" s="36"/>
    </row>
    <row r="17587" spans="11:22" x14ac:dyDescent="0.25">
      <c r="K17587" s="36"/>
      <c r="L17587" s="37"/>
      <c r="M17587" s="37"/>
      <c r="N17587" s="37"/>
      <c r="O17587" s="37"/>
      <c r="P17587" s="36"/>
      <c r="S17587" s="36"/>
      <c r="T17587" s="36"/>
      <c r="U17587" s="36"/>
      <c r="V17587" s="36"/>
    </row>
    <row r="17588" spans="11:22" x14ac:dyDescent="0.25">
      <c r="K17588" s="36"/>
      <c r="L17588" s="37"/>
      <c r="M17588" s="37"/>
      <c r="N17588" s="37"/>
      <c r="O17588" s="37"/>
      <c r="P17588" s="36"/>
      <c r="S17588" s="36"/>
      <c r="T17588" s="36"/>
      <c r="U17588" s="36"/>
      <c r="V17588" s="36"/>
    </row>
    <row r="17589" spans="11:22" x14ac:dyDescent="0.25">
      <c r="K17589" s="36"/>
      <c r="L17589" s="37"/>
      <c r="M17589" s="37"/>
      <c r="N17589" s="37"/>
      <c r="O17589" s="37"/>
      <c r="P17589" s="36"/>
      <c r="S17589" s="36"/>
      <c r="T17589" s="36"/>
      <c r="U17589" s="36"/>
      <c r="V17589" s="36"/>
    </row>
    <row r="17590" spans="11:22" x14ac:dyDescent="0.25">
      <c r="K17590" s="36"/>
      <c r="L17590" s="37"/>
      <c r="M17590" s="37"/>
      <c r="N17590" s="37"/>
      <c r="O17590" s="37"/>
      <c r="P17590" s="36"/>
      <c r="S17590" s="36"/>
      <c r="T17590" s="36"/>
      <c r="U17590" s="36"/>
      <c r="V17590" s="36"/>
    </row>
    <row r="17591" spans="11:22" x14ac:dyDescent="0.25">
      <c r="K17591" s="36"/>
      <c r="L17591" s="37"/>
      <c r="M17591" s="37"/>
      <c r="N17591" s="37"/>
      <c r="O17591" s="37"/>
      <c r="P17591" s="36"/>
      <c r="S17591" s="36"/>
      <c r="T17591" s="36"/>
      <c r="U17591" s="36"/>
      <c r="V17591" s="36"/>
    </row>
    <row r="17592" spans="11:22" x14ac:dyDescent="0.25">
      <c r="K17592" s="36"/>
      <c r="L17592" s="37"/>
      <c r="M17592" s="37"/>
      <c r="N17592" s="37"/>
      <c r="O17592" s="37"/>
      <c r="P17592" s="36"/>
      <c r="S17592" s="36"/>
      <c r="T17592" s="36"/>
      <c r="U17592" s="36"/>
      <c r="V17592" s="36"/>
    </row>
    <row r="17593" spans="11:22" x14ac:dyDescent="0.25">
      <c r="K17593" s="36"/>
      <c r="L17593" s="37"/>
      <c r="M17593" s="37"/>
      <c r="N17593" s="37"/>
      <c r="O17593" s="37"/>
      <c r="P17593" s="36"/>
      <c r="S17593" s="36"/>
      <c r="T17593" s="36"/>
      <c r="U17593" s="36"/>
      <c r="V17593" s="36"/>
    </row>
    <row r="17594" spans="11:22" x14ac:dyDescent="0.25">
      <c r="K17594" s="36"/>
      <c r="L17594" s="37"/>
      <c r="M17594" s="37"/>
      <c r="N17594" s="37"/>
      <c r="O17594" s="37"/>
      <c r="P17594" s="36"/>
      <c r="S17594" s="36"/>
      <c r="T17594" s="36"/>
      <c r="U17594" s="36"/>
      <c r="V17594" s="36"/>
    </row>
    <row r="17595" spans="11:22" x14ac:dyDescent="0.25">
      <c r="K17595" s="36"/>
      <c r="L17595" s="37"/>
      <c r="M17595" s="37"/>
      <c r="N17595" s="37"/>
      <c r="O17595" s="37"/>
      <c r="P17595" s="36"/>
      <c r="S17595" s="36"/>
      <c r="T17595" s="36"/>
      <c r="U17595" s="36"/>
      <c r="V17595" s="36"/>
    </row>
    <row r="17596" spans="11:22" x14ac:dyDescent="0.25">
      <c r="K17596" s="36"/>
      <c r="L17596" s="37"/>
      <c r="M17596" s="37"/>
      <c r="N17596" s="37"/>
      <c r="O17596" s="37"/>
      <c r="P17596" s="36"/>
      <c r="S17596" s="36"/>
      <c r="T17596" s="36"/>
      <c r="U17596" s="36"/>
      <c r="V17596" s="36"/>
    </row>
    <row r="17597" spans="11:22" x14ac:dyDescent="0.25">
      <c r="K17597" s="36"/>
      <c r="L17597" s="37"/>
      <c r="M17597" s="37"/>
      <c r="N17597" s="37"/>
      <c r="O17597" s="37"/>
      <c r="P17597" s="36"/>
      <c r="S17597" s="36"/>
      <c r="T17597" s="36"/>
      <c r="U17597" s="36"/>
      <c r="V17597" s="36"/>
    </row>
    <row r="17598" spans="11:22" x14ac:dyDescent="0.25">
      <c r="K17598" s="36"/>
      <c r="L17598" s="37"/>
      <c r="M17598" s="37"/>
      <c r="N17598" s="37"/>
      <c r="O17598" s="37"/>
      <c r="P17598" s="36"/>
      <c r="S17598" s="36"/>
      <c r="T17598" s="36"/>
      <c r="U17598" s="36"/>
      <c r="V17598" s="36"/>
    </row>
    <row r="17599" spans="11:22" x14ac:dyDescent="0.25">
      <c r="K17599" s="36"/>
      <c r="L17599" s="37"/>
      <c r="M17599" s="37"/>
      <c r="N17599" s="37"/>
      <c r="O17599" s="37"/>
      <c r="P17599" s="36"/>
      <c r="S17599" s="36"/>
      <c r="T17599" s="36"/>
      <c r="U17599" s="36"/>
      <c r="V17599" s="36"/>
    </row>
    <row r="17600" spans="11:22" x14ac:dyDescent="0.25">
      <c r="K17600" s="36"/>
      <c r="L17600" s="37"/>
      <c r="M17600" s="37"/>
      <c r="N17600" s="37"/>
      <c r="O17600" s="37"/>
      <c r="P17600" s="36"/>
      <c r="S17600" s="36"/>
      <c r="T17600" s="36"/>
      <c r="U17600" s="36"/>
      <c r="V17600" s="36"/>
    </row>
    <row r="17601" spans="11:22" x14ac:dyDescent="0.25">
      <c r="K17601" s="36"/>
      <c r="L17601" s="37"/>
      <c r="M17601" s="37"/>
      <c r="N17601" s="37"/>
      <c r="O17601" s="37"/>
      <c r="P17601" s="36"/>
      <c r="S17601" s="36"/>
      <c r="T17601" s="36"/>
      <c r="U17601" s="36"/>
      <c r="V17601" s="36"/>
    </row>
    <row r="17602" spans="11:22" x14ac:dyDescent="0.25">
      <c r="K17602" s="36"/>
      <c r="L17602" s="37"/>
      <c r="M17602" s="37"/>
      <c r="N17602" s="37"/>
      <c r="O17602" s="37"/>
      <c r="P17602" s="36"/>
      <c r="S17602" s="36"/>
      <c r="T17602" s="36"/>
      <c r="U17602" s="36"/>
      <c r="V17602" s="36"/>
    </row>
    <row r="17603" spans="11:22" x14ac:dyDescent="0.25">
      <c r="K17603" s="36"/>
      <c r="L17603" s="37"/>
      <c r="M17603" s="37"/>
      <c r="N17603" s="37"/>
      <c r="O17603" s="37"/>
      <c r="P17603" s="36"/>
      <c r="S17603" s="36"/>
      <c r="T17603" s="36"/>
      <c r="U17603" s="36"/>
      <c r="V17603" s="36"/>
    </row>
    <row r="17604" spans="11:22" x14ac:dyDescent="0.25">
      <c r="K17604" s="36"/>
      <c r="L17604" s="37"/>
      <c r="M17604" s="37"/>
      <c r="N17604" s="37"/>
      <c r="O17604" s="37"/>
      <c r="P17604" s="36"/>
      <c r="S17604" s="36"/>
      <c r="T17604" s="36"/>
      <c r="U17604" s="36"/>
      <c r="V17604" s="36"/>
    </row>
    <row r="17605" spans="11:22" x14ac:dyDescent="0.25">
      <c r="K17605" s="36"/>
      <c r="L17605" s="37"/>
      <c r="M17605" s="37"/>
      <c r="N17605" s="37"/>
      <c r="O17605" s="37"/>
      <c r="P17605" s="36"/>
      <c r="S17605" s="36"/>
      <c r="T17605" s="36"/>
      <c r="U17605" s="36"/>
      <c r="V17605" s="36"/>
    </row>
    <row r="17606" spans="11:22" x14ac:dyDescent="0.25">
      <c r="K17606" s="36"/>
      <c r="L17606" s="37"/>
      <c r="M17606" s="37"/>
      <c r="N17606" s="37"/>
      <c r="O17606" s="37"/>
      <c r="P17606" s="36"/>
      <c r="S17606" s="36"/>
      <c r="T17606" s="36"/>
      <c r="U17606" s="36"/>
      <c r="V17606" s="36"/>
    </row>
    <row r="17607" spans="11:22" x14ac:dyDescent="0.25">
      <c r="K17607" s="36"/>
      <c r="L17607" s="37"/>
      <c r="M17607" s="37"/>
      <c r="N17607" s="37"/>
      <c r="O17607" s="37"/>
      <c r="P17607" s="36"/>
      <c r="S17607" s="36"/>
      <c r="T17607" s="36"/>
      <c r="U17607" s="36"/>
      <c r="V17607" s="36"/>
    </row>
    <row r="17608" spans="11:22" x14ac:dyDescent="0.25">
      <c r="K17608" s="36"/>
      <c r="L17608" s="37"/>
      <c r="M17608" s="37"/>
      <c r="N17608" s="37"/>
      <c r="O17608" s="37"/>
      <c r="P17608" s="36"/>
      <c r="S17608" s="36"/>
      <c r="T17608" s="36"/>
      <c r="U17608" s="36"/>
      <c r="V17608" s="36"/>
    </row>
    <row r="17609" spans="11:22" x14ac:dyDescent="0.25">
      <c r="K17609" s="36"/>
      <c r="L17609" s="37"/>
      <c r="M17609" s="37"/>
      <c r="N17609" s="37"/>
      <c r="O17609" s="37"/>
      <c r="P17609" s="36"/>
      <c r="S17609" s="36"/>
      <c r="T17609" s="36"/>
      <c r="U17609" s="36"/>
      <c r="V17609" s="36"/>
    </row>
    <row r="17610" spans="11:22" x14ac:dyDescent="0.25">
      <c r="K17610" s="36"/>
      <c r="L17610" s="37"/>
      <c r="M17610" s="37"/>
      <c r="N17610" s="37"/>
      <c r="O17610" s="37"/>
      <c r="P17610" s="36"/>
      <c r="S17610" s="36"/>
      <c r="T17610" s="36"/>
      <c r="U17610" s="36"/>
      <c r="V17610" s="36"/>
    </row>
    <row r="17611" spans="11:22" x14ac:dyDescent="0.25">
      <c r="K17611" s="36"/>
      <c r="L17611" s="37"/>
      <c r="M17611" s="37"/>
      <c r="N17611" s="37"/>
      <c r="O17611" s="37"/>
      <c r="P17611" s="36"/>
      <c r="S17611" s="36"/>
      <c r="T17611" s="36"/>
      <c r="U17611" s="36"/>
      <c r="V17611" s="36"/>
    </row>
    <row r="17612" spans="11:22" x14ac:dyDescent="0.25">
      <c r="K17612" s="36"/>
      <c r="L17612" s="37"/>
      <c r="M17612" s="37"/>
      <c r="N17612" s="37"/>
      <c r="O17612" s="37"/>
      <c r="P17612" s="36"/>
      <c r="S17612" s="36"/>
      <c r="T17612" s="36"/>
      <c r="U17612" s="36"/>
      <c r="V17612" s="36"/>
    </row>
    <row r="17613" spans="11:22" x14ac:dyDescent="0.25">
      <c r="K17613" s="36"/>
      <c r="L17613" s="37"/>
      <c r="M17613" s="37"/>
      <c r="N17613" s="37"/>
      <c r="O17613" s="37"/>
      <c r="P17613" s="36"/>
      <c r="S17613" s="36"/>
      <c r="T17613" s="36"/>
      <c r="U17613" s="36"/>
      <c r="V17613" s="36"/>
    </row>
    <row r="17614" spans="11:22" x14ac:dyDescent="0.25">
      <c r="K17614" s="36"/>
      <c r="L17614" s="37"/>
      <c r="M17614" s="37"/>
      <c r="N17614" s="37"/>
      <c r="O17614" s="37"/>
      <c r="P17614" s="36"/>
      <c r="S17614" s="36"/>
      <c r="T17614" s="36"/>
      <c r="U17614" s="36"/>
      <c r="V17614" s="36"/>
    </row>
    <row r="17615" spans="11:22" x14ac:dyDescent="0.25">
      <c r="K17615" s="36"/>
      <c r="L17615" s="37"/>
      <c r="M17615" s="37"/>
      <c r="N17615" s="37"/>
      <c r="O17615" s="37"/>
      <c r="P17615" s="36"/>
      <c r="S17615" s="36"/>
      <c r="T17615" s="36"/>
      <c r="U17615" s="36"/>
      <c r="V17615" s="36"/>
    </row>
    <row r="17616" spans="11:22" x14ac:dyDescent="0.25">
      <c r="K17616" s="36"/>
      <c r="L17616" s="37"/>
      <c r="M17616" s="37"/>
      <c r="N17616" s="37"/>
      <c r="O17616" s="37"/>
      <c r="P17616" s="36"/>
      <c r="S17616" s="36"/>
      <c r="T17616" s="36"/>
      <c r="U17616" s="36"/>
      <c r="V17616" s="36"/>
    </row>
    <row r="17617" spans="11:22" x14ac:dyDescent="0.25">
      <c r="K17617" s="36"/>
      <c r="L17617" s="37"/>
      <c r="M17617" s="37"/>
      <c r="N17617" s="37"/>
      <c r="O17617" s="37"/>
      <c r="P17617" s="36"/>
      <c r="S17617" s="36"/>
      <c r="T17617" s="36"/>
      <c r="U17617" s="36"/>
      <c r="V17617" s="36"/>
    </row>
    <row r="17618" spans="11:22" x14ac:dyDescent="0.25">
      <c r="K17618" s="36"/>
      <c r="L17618" s="37"/>
      <c r="M17618" s="37"/>
      <c r="N17618" s="37"/>
      <c r="O17618" s="37"/>
      <c r="P17618" s="36"/>
      <c r="S17618" s="36"/>
      <c r="T17618" s="36"/>
      <c r="U17618" s="36"/>
      <c r="V17618" s="36"/>
    </row>
    <row r="17619" spans="11:22" x14ac:dyDescent="0.25">
      <c r="K17619" s="36"/>
      <c r="L17619" s="37"/>
      <c r="M17619" s="37"/>
      <c r="N17619" s="37"/>
      <c r="O17619" s="37"/>
      <c r="P17619" s="36"/>
      <c r="S17619" s="36"/>
      <c r="T17619" s="36"/>
      <c r="U17619" s="36"/>
      <c r="V17619" s="36"/>
    </row>
    <row r="17620" spans="11:22" x14ac:dyDescent="0.25">
      <c r="K17620" s="36"/>
      <c r="L17620" s="37"/>
      <c r="M17620" s="37"/>
      <c r="N17620" s="37"/>
      <c r="O17620" s="37"/>
      <c r="P17620" s="36"/>
      <c r="S17620" s="36"/>
      <c r="T17620" s="36"/>
      <c r="U17620" s="36"/>
      <c r="V17620" s="36"/>
    </row>
    <row r="17621" spans="11:22" x14ac:dyDescent="0.25">
      <c r="K17621" s="36"/>
      <c r="L17621" s="37"/>
      <c r="M17621" s="37"/>
      <c r="N17621" s="37"/>
      <c r="O17621" s="37"/>
      <c r="P17621" s="36"/>
      <c r="S17621" s="36"/>
      <c r="T17621" s="36"/>
      <c r="U17621" s="36"/>
      <c r="V17621" s="36"/>
    </row>
    <row r="17622" spans="11:22" x14ac:dyDescent="0.25">
      <c r="K17622" s="36"/>
      <c r="L17622" s="37"/>
      <c r="M17622" s="37"/>
      <c r="N17622" s="37"/>
      <c r="O17622" s="37"/>
      <c r="P17622" s="36"/>
      <c r="S17622" s="36"/>
      <c r="T17622" s="36"/>
      <c r="U17622" s="36"/>
      <c r="V17622" s="36"/>
    </row>
    <row r="17623" spans="11:22" x14ac:dyDescent="0.25">
      <c r="K17623" s="36"/>
      <c r="L17623" s="37"/>
      <c r="M17623" s="37"/>
      <c r="N17623" s="37"/>
      <c r="O17623" s="37"/>
      <c r="P17623" s="36"/>
      <c r="S17623" s="36"/>
      <c r="T17623" s="36"/>
      <c r="U17623" s="36"/>
      <c r="V17623" s="36"/>
    </row>
    <row r="17624" spans="11:22" x14ac:dyDescent="0.25">
      <c r="K17624" s="36"/>
      <c r="L17624" s="37"/>
      <c r="M17624" s="37"/>
      <c r="N17624" s="37"/>
      <c r="O17624" s="37"/>
      <c r="P17624" s="36"/>
      <c r="S17624" s="36"/>
      <c r="T17624" s="36"/>
      <c r="U17624" s="36"/>
      <c r="V17624" s="36"/>
    </row>
    <row r="17625" spans="11:22" x14ac:dyDescent="0.25">
      <c r="K17625" s="36"/>
      <c r="L17625" s="37"/>
      <c r="M17625" s="37"/>
      <c r="N17625" s="37"/>
      <c r="O17625" s="37"/>
      <c r="P17625" s="36"/>
      <c r="S17625" s="36"/>
      <c r="T17625" s="36"/>
      <c r="U17625" s="36"/>
      <c r="V17625" s="36"/>
    </row>
    <row r="17626" spans="11:22" x14ac:dyDescent="0.25">
      <c r="K17626" s="36"/>
      <c r="L17626" s="37"/>
      <c r="M17626" s="37"/>
      <c r="N17626" s="37"/>
      <c r="O17626" s="37"/>
      <c r="P17626" s="36"/>
      <c r="S17626" s="36"/>
      <c r="T17626" s="36"/>
      <c r="U17626" s="36"/>
      <c r="V17626" s="36"/>
    </row>
    <row r="17627" spans="11:22" x14ac:dyDescent="0.25">
      <c r="K17627" s="36"/>
      <c r="L17627" s="37"/>
      <c r="M17627" s="37"/>
      <c r="N17627" s="37"/>
      <c r="O17627" s="37"/>
      <c r="P17627" s="36"/>
      <c r="S17627" s="36"/>
      <c r="T17627" s="36"/>
      <c r="U17627" s="36"/>
      <c r="V17627" s="36"/>
    </row>
    <row r="17628" spans="11:22" x14ac:dyDescent="0.25">
      <c r="K17628" s="36"/>
      <c r="L17628" s="37"/>
      <c r="M17628" s="37"/>
      <c r="N17628" s="37"/>
      <c r="O17628" s="37"/>
      <c r="P17628" s="36"/>
      <c r="S17628" s="36"/>
      <c r="T17628" s="36"/>
      <c r="U17628" s="36"/>
      <c r="V17628" s="36"/>
    </row>
    <row r="17629" spans="11:22" x14ac:dyDescent="0.25">
      <c r="K17629" s="36"/>
      <c r="L17629" s="37"/>
      <c r="M17629" s="37"/>
      <c r="N17629" s="37"/>
      <c r="O17629" s="37"/>
      <c r="P17629" s="36"/>
      <c r="S17629" s="36"/>
      <c r="T17629" s="36"/>
      <c r="U17629" s="36"/>
      <c r="V17629" s="36"/>
    </row>
    <row r="17630" spans="11:22" x14ac:dyDescent="0.25">
      <c r="K17630" s="36"/>
      <c r="L17630" s="37"/>
      <c r="M17630" s="37"/>
      <c r="N17630" s="37"/>
      <c r="O17630" s="37"/>
      <c r="P17630" s="36"/>
      <c r="S17630" s="36"/>
      <c r="T17630" s="36"/>
      <c r="U17630" s="36"/>
      <c r="V17630" s="36"/>
    </row>
    <row r="17631" spans="11:22" x14ac:dyDescent="0.25">
      <c r="K17631" s="36"/>
      <c r="L17631" s="37"/>
      <c r="M17631" s="37"/>
      <c r="N17631" s="37"/>
      <c r="O17631" s="37"/>
      <c r="P17631" s="36"/>
      <c r="S17631" s="36"/>
      <c r="T17631" s="36"/>
      <c r="U17631" s="36"/>
      <c r="V17631" s="36"/>
    </row>
    <row r="17632" spans="11:22" x14ac:dyDescent="0.25">
      <c r="K17632" s="36"/>
      <c r="L17632" s="37"/>
      <c r="M17632" s="37"/>
      <c r="N17632" s="37"/>
      <c r="O17632" s="37"/>
      <c r="P17632" s="36"/>
      <c r="S17632" s="36"/>
      <c r="T17632" s="36"/>
      <c r="U17632" s="36"/>
      <c r="V17632" s="36"/>
    </row>
    <row r="17633" spans="11:22" x14ac:dyDescent="0.25">
      <c r="K17633" s="36"/>
      <c r="L17633" s="37"/>
      <c r="M17633" s="37"/>
      <c r="N17633" s="37"/>
      <c r="O17633" s="37"/>
      <c r="P17633" s="36"/>
      <c r="S17633" s="36"/>
      <c r="T17633" s="36"/>
      <c r="U17633" s="36"/>
      <c r="V17633" s="36"/>
    </row>
    <row r="17634" spans="11:22" x14ac:dyDescent="0.25">
      <c r="K17634" s="36"/>
      <c r="L17634" s="37"/>
      <c r="M17634" s="37"/>
      <c r="N17634" s="37"/>
      <c r="O17634" s="37"/>
      <c r="P17634" s="36"/>
      <c r="S17634" s="36"/>
      <c r="T17634" s="36"/>
      <c r="U17634" s="36"/>
      <c r="V17634" s="36"/>
    </row>
    <row r="17635" spans="11:22" x14ac:dyDescent="0.25">
      <c r="K17635" s="36"/>
      <c r="L17635" s="37"/>
      <c r="M17635" s="37"/>
      <c r="N17635" s="37"/>
      <c r="O17635" s="37"/>
      <c r="P17635" s="36"/>
      <c r="S17635" s="36"/>
      <c r="T17635" s="36"/>
      <c r="U17635" s="36"/>
      <c r="V17635" s="36"/>
    </row>
    <row r="17636" spans="11:22" x14ac:dyDescent="0.25">
      <c r="K17636" s="36"/>
      <c r="L17636" s="37"/>
      <c r="M17636" s="37"/>
      <c r="N17636" s="37"/>
      <c r="O17636" s="37"/>
      <c r="P17636" s="36"/>
      <c r="S17636" s="36"/>
      <c r="T17636" s="36"/>
      <c r="U17636" s="36"/>
      <c r="V17636" s="36"/>
    </row>
    <row r="17637" spans="11:22" x14ac:dyDescent="0.25">
      <c r="K17637" s="36"/>
      <c r="L17637" s="37"/>
      <c r="M17637" s="37"/>
      <c r="N17637" s="37"/>
      <c r="O17637" s="37"/>
      <c r="P17637" s="36"/>
      <c r="S17637" s="36"/>
      <c r="T17637" s="36"/>
      <c r="U17637" s="36"/>
      <c r="V17637" s="36"/>
    </row>
    <row r="17638" spans="11:22" x14ac:dyDescent="0.25">
      <c r="K17638" s="36"/>
      <c r="L17638" s="37"/>
      <c r="M17638" s="37"/>
      <c r="N17638" s="37"/>
      <c r="O17638" s="37"/>
      <c r="P17638" s="36"/>
      <c r="S17638" s="36"/>
      <c r="T17638" s="36"/>
      <c r="U17638" s="36"/>
      <c r="V17638" s="36"/>
    </row>
    <row r="17639" spans="11:22" x14ac:dyDescent="0.25">
      <c r="K17639" s="36"/>
      <c r="L17639" s="37"/>
      <c r="M17639" s="37"/>
      <c r="N17639" s="37"/>
      <c r="O17639" s="37"/>
      <c r="P17639" s="36"/>
      <c r="S17639" s="36"/>
      <c r="T17639" s="36"/>
      <c r="U17639" s="36"/>
      <c r="V17639" s="36"/>
    </row>
    <row r="17640" spans="11:22" x14ac:dyDescent="0.25">
      <c r="K17640" s="36"/>
      <c r="L17640" s="37"/>
      <c r="M17640" s="37"/>
      <c r="N17640" s="37"/>
      <c r="O17640" s="37"/>
      <c r="P17640" s="36"/>
      <c r="S17640" s="36"/>
      <c r="T17640" s="36"/>
      <c r="U17640" s="36"/>
      <c r="V17640" s="36"/>
    </row>
    <row r="17641" spans="11:22" x14ac:dyDescent="0.25">
      <c r="K17641" s="36"/>
      <c r="L17641" s="37"/>
      <c r="M17641" s="37"/>
      <c r="N17641" s="37"/>
      <c r="O17641" s="37"/>
      <c r="P17641" s="36"/>
      <c r="S17641" s="36"/>
      <c r="T17641" s="36"/>
      <c r="U17641" s="36"/>
      <c r="V17641" s="36"/>
    </row>
    <row r="17642" spans="11:22" x14ac:dyDescent="0.25">
      <c r="K17642" s="36"/>
      <c r="L17642" s="37"/>
      <c r="M17642" s="37"/>
      <c r="N17642" s="37"/>
      <c r="O17642" s="37"/>
      <c r="P17642" s="36"/>
      <c r="S17642" s="36"/>
      <c r="T17642" s="36"/>
      <c r="U17642" s="36"/>
      <c r="V17642" s="36"/>
    </row>
    <row r="17643" spans="11:22" x14ac:dyDescent="0.25">
      <c r="K17643" s="36"/>
      <c r="L17643" s="37"/>
      <c r="M17643" s="37"/>
      <c r="N17643" s="37"/>
      <c r="O17643" s="37"/>
      <c r="P17643" s="36"/>
      <c r="S17643" s="36"/>
      <c r="T17643" s="36"/>
      <c r="U17643" s="36"/>
      <c r="V17643" s="36"/>
    </row>
    <row r="17644" spans="11:22" x14ac:dyDescent="0.25">
      <c r="K17644" s="36"/>
      <c r="L17644" s="37"/>
      <c r="M17644" s="37"/>
      <c r="N17644" s="37"/>
      <c r="O17644" s="37"/>
      <c r="P17644" s="36"/>
      <c r="S17644" s="36"/>
      <c r="T17644" s="36"/>
      <c r="U17644" s="36"/>
      <c r="V17644" s="36"/>
    </row>
    <row r="17645" spans="11:22" x14ac:dyDescent="0.25">
      <c r="K17645" s="36"/>
      <c r="L17645" s="37"/>
      <c r="M17645" s="37"/>
      <c r="N17645" s="37"/>
      <c r="O17645" s="37"/>
      <c r="P17645" s="36"/>
      <c r="S17645" s="36"/>
      <c r="T17645" s="36"/>
      <c r="U17645" s="36"/>
      <c r="V17645" s="36"/>
    </row>
    <row r="17646" spans="11:22" x14ac:dyDescent="0.25">
      <c r="K17646" s="36"/>
      <c r="L17646" s="37"/>
      <c r="M17646" s="37"/>
      <c r="N17646" s="37"/>
      <c r="O17646" s="37"/>
      <c r="P17646" s="36"/>
      <c r="S17646" s="36"/>
      <c r="T17646" s="36"/>
      <c r="U17646" s="36"/>
      <c r="V17646" s="36"/>
    </row>
    <row r="17647" spans="11:22" x14ac:dyDescent="0.25">
      <c r="K17647" s="36"/>
      <c r="L17647" s="37"/>
      <c r="M17647" s="37"/>
      <c r="N17647" s="37"/>
      <c r="O17647" s="37"/>
      <c r="P17647" s="36"/>
      <c r="S17647" s="36"/>
      <c r="T17647" s="36"/>
      <c r="U17647" s="36"/>
      <c r="V17647" s="36"/>
    </row>
    <row r="17648" spans="11:22" x14ac:dyDescent="0.25">
      <c r="K17648" s="36"/>
      <c r="L17648" s="37"/>
      <c r="M17648" s="37"/>
      <c r="N17648" s="37"/>
      <c r="O17648" s="37"/>
      <c r="P17648" s="36"/>
      <c r="S17648" s="36"/>
      <c r="T17648" s="36"/>
      <c r="U17648" s="36"/>
      <c r="V17648" s="36"/>
    </row>
    <row r="17649" spans="11:22" x14ac:dyDescent="0.25">
      <c r="K17649" s="36"/>
      <c r="L17649" s="37"/>
      <c r="M17649" s="37"/>
      <c r="N17649" s="37"/>
      <c r="O17649" s="37"/>
      <c r="P17649" s="36"/>
      <c r="S17649" s="36"/>
      <c r="T17649" s="36"/>
      <c r="U17649" s="36"/>
      <c r="V17649" s="36"/>
    </row>
    <row r="17650" spans="11:22" x14ac:dyDescent="0.25">
      <c r="K17650" s="36"/>
      <c r="L17650" s="37"/>
      <c r="M17650" s="37"/>
      <c r="N17650" s="37"/>
      <c r="O17650" s="37"/>
      <c r="P17650" s="36"/>
      <c r="S17650" s="36"/>
      <c r="T17650" s="36"/>
      <c r="U17650" s="36"/>
      <c r="V17650" s="36"/>
    </row>
    <row r="17651" spans="11:22" x14ac:dyDescent="0.25">
      <c r="K17651" s="36"/>
      <c r="L17651" s="37"/>
      <c r="M17651" s="37"/>
      <c r="N17651" s="37"/>
      <c r="O17651" s="37"/>
      <c r="P17651" s="36"/>
      <c r="S17651" s="36"/>
      <c r="T17651" s="36"/>
      <c r="U17651" s="36"/>
      <c r="V17651" s="36"/>
    </row>
    <row r="17652" spans="11:22" x14ac:dyDescent="0.25">
      <c r="K17652" s="36"/>
      <c r="L17652" s="37"/>
      <c r="M17652" s="37"/>
      <c r="N17652" s="37"/>
      <c r="O17652" s="37"/>
      <c r="P17652" s="36"/>
      <c r="S17652" s="36"/>
      <c r="T17652" s="36"/>
      <c r="U17652" s="36"/>
      <c r="V17652" s="36"/>
    </row>
    <row r="17653" spans="11:22" x14ac:dyDescent="0.25">
      <c r="K17653" s="36"/>
      <c r="L17653" s="37"/>
      <c r="M17653" s="37"/>
      <c r="N17653" s="37"/>
      <c r="O17653" s="37"/>
      <c r="P17653" s="36"/>
      <c r="S17653" s="36"/>
      <c r="T17653" s="36"/>
      <c r="U17653" s="36"/>
      <c r="V17653" s="36"/>
    </row>
    <row r="17654" spans="11:22" x14ac:dyDescent="0.25">
      <c r="K17654" s="36"/>
      <c r="L17654" s="37"/>
      <c r="M17654" s="37"/>
      <c r="N17654" s="37"/>
      <c r="O17654" s="37"/>
      <c r="P17654" s="36"/>
      <c r="S17654" s="36"/>
      <c r="T17654" s="36"/>
      <c r="U17654" s="36"/>
      <c r="V17654" s="36"/>
    </row>
    <row r="17655" spans="11:22" x14ac:dyDescent="0.25">
      <c r="K17655" s="36"/>
      <c r="L17655" s="37"/>
      <c r="M17655" s="37"/>
      <c r="N17655" s="37"/>
      <c r="O17655" s="37"/>
      <c r="P17655" s="36"/>
      <c r="S17655" s="36"/>
      <c r="T17655" s="36"/>
      <c r="U17655" s="36"/>
      <c r="V17655" s="36"/>
    </row>
    <row r="17656" spans="11:22" x14ac:dyDescent="0.25">
      <c r="K17656" s="36"/>
      <c r="L17656" s="37"/>
      <c r="M17656" s="37"/>
      <c r="N17656" s="37"/>
      <c r="O17656" s="37"/>
      <c r="P17656" s="36"/>
      <c r="S17656" s="36"/>
      <c r="T17656" s="36"/>
      <c r="U17656" s="36"/>
      <c r="V17656" s="36"/>
    </row>
    <row r="17657" spans="11:22" x14ac:dyDescent="0.25">
      <c r="K17657" s="36"/>
      <c r="L17657" s="37"/>
      <c r="M17657" s="37"/>
      <c r="N17657" s="37"/>
      <c r="O17657" s="37"/>
      <c r="P17657" s="36"/>
      <c r="S17657" s="36"/>
      <c r="T17657" s="36"/>
      <c r="U17657" s="36"/>
      <c r="V17657" s="36"/>
    </row>
    <row r="17658" spans="11:22" x14ac:dyDescent="0.25">
      <c r="K17658" s="36"/>
      <c r="L17658" s="37"/>
      <c r="M17658" s="37"/>
      <c r="N17658" s="37"/>
      <c r="O17658" s="37"/>
      <c r="P17658" s="36"/>
      <c r="S17658" s="36"/>
      <c r="T17658" s="36"/>
      <c r="U17658" s="36"/>
      <c r="V17658" s="36"/>
    </row>
    <row r="17659" spans="11:22" x14ac:dyDescent="0.25">
      <c r="K17659" s="36"/>
      <c r="L17659" s="37"/>
      <c r="M17659" s="37"/>
      <c r="N17659" s="37"/>
      <c r="O17659" s="37"/>
      <c r="P17659" s="36"/>
      <c r="S17659" s="36"/>
      <c r="T17659" s="36"/>
      <c r="U17659" s="36"/>
      <c r="V17659" s="36"/>
    </row>
    <row r="17660" spans="11:22" x14ac:dyDescent="0.25">
      <c r="K17660" s="36"/>
      <c r="L17660" s="37"/>
      <c r="M17660" s="37"/>
      <c r="N17660" s="37"/>
      <c r="O17660" s="37"/>
      <c r="P17660" s="36"/>
      <c r="S17660" s="36"/>
      <c r="T17660" s="36"/>
      <c r="U17660" s="36"/>
      <c r="V17660" s="36"/>
    </row>
    <row r="17661" spans="11:22" x14ac:dyDescent="0.25">
      <c r="K17661" s="36"/>
      <c r="L17661" s="37"/>
      <c r="M17661" s="37"/>
      <c r="N17661" s="37"/>
      <c r="O17661" s="37"/>
      <c r="P17661" s="36"/>
      <c r="S17661" s="36"/>
      <c r="T17661" s="36"/>
      <c r="U17661" s="36"/>
      <c r="V17661" s="36"/>
    </row>
    <row r="17662" spans="11:22" x14ac:dyDescent="0.25">
      <c r="K17662" s="36"/>
      <c r="L17662" s="37"/>
      <c r="M17662" s="37"/>
      <c r="N17662" s="37"/>
      <c r="O17662" s="37"/>
      <c r="P17662" s="36"/>
      <c r="S17662" s="36"/>
      <c r="T17662" s="36"/>
      <c r="U17662" s="36"/>
      <c r="V17662" s="36"/>
    </row>
    <row r="17663" spans="11:22" x14ac:dyDescent="0.25">
      <c r="K17663" s="36"/>
      <c r="L17663" s="37"/>
      <c r="M17663" s="37"/>
      <c r="N17663" s="37"/>
      <c r="O17663" s="37"/>
      <c r="P17663" s="36"/>
      <c r="S17663" s="36"/>
      <c r="T17663" s="36"/>
      <c r="U17663" s="36"/>
      <c r="V17663" s="36"/>
    </row>
    <row r="17664" spans="11:22" x14ac:dyDescent="0.25">
      <c r="K17664" s="36"/>
      <c r="L17664" s="37"/>
      <c r="M17664" s="37"/>
      <c r="N17664" s="37"/>
      <c r="O17664" s="37"/>
      <c r="P17664" s="36"/>
      <c r="S17664" s="36"/>
      <c r="T17664" s="36"/>
      <c r="U17664" s="36"/>
      <c r="V17664" s="36"/>
    </row>
    <row r="17665" spans="11:22" x14ac:dyDescent="0.25">
      <c r="K17665" s="36"/>
      <c r="L17665" s="37"/>
      <c r="M17665" s="37"/>
      <c r="N17665" s="37"/>
      <c r="O17665" s="37"/>
      <c r="P17665" s="36"/>
      <c r="S17665" s="36"/>
      <c r="T17665" s="36"/>
      <c r="U17665" s="36"/>
      <c r="V17665" s="36"/>
    </row>
    <row r="17666" spans="11:22" x14ac:dyDescent="0.25">
      <c r="K17666" s="36"/>
      <c r="L17666" s="37"/>
      <c r="M17666" s="37"/>
      <c r="N17666" s="37"/>
      <c r="O17666" s="37"/>
      <c r="P17666" s="36"/>
      <c r="S17666" s="36"/>
      <c r="T17666" s="36"/>
      <c r="U17666" s="36"/>
      <c r="V17666" s="36"/>
    </row>
    <row r="17667" spans="11:22" x14ac:dyDescent="0.25">
      <c r="K17667" s="36"/>
      <c r="L17667" s="37"/>
      <c r="M17667" s="37"/>
      <c r="N17667" s="37"/>
      <c r="O17667" s="37"/>
      <c r="P17667" s="36"/>
      <c r="S17667" s="36"/>
      <c r="T17667" s="36"/>
      <c r="U17667" s="36"/>
      <c r="V17667" s="36"/>
    </row>
    <row r="17668" spans="11:22" x14ac:dyDescent="0.25">
      <c r="K17668" s="36"/>
      <c r="L17668" s="37"/>
      <c r="M17668" s="37"/>
      <c r="N17668" s="37"/>
      <c r="O17668" s="37"/>
      <c r="P17668" s="36"/>
      <c r="S17668" s="36"/>
      <c r="T17668" s="36"/>
      <c r="U17668" s="36"/>
      <c r="V17668" s="36"/>
    </row>
    <row r="17669" spans="11:22" x14ac:dyDescent="0.25">
      <c r="K17669" s="36"/>
      <c r="L17669" s="37"/>
      <c r="M17669" s="37"/>
      <c r="N17669" s="37"/>
      <c r="O17669" s="37"/>
      <c r="P17669" s="36"/>
      <c r="S17669" s="36"/>
      <c r="T17669" s="36"/>
      <c r="U17669" s="36"/>
      <c r="V17669" s="36"/>
    </row>
    <row r="17670" spans="11:22" x14ac:dyDescent="0.25">
      <c r="K17670" s="36"/>
      <c r="L17670" s="37"/>
      <c r="M17670" s="37"/>
      <c r="N17670" s="37"/>
      <c r="O17670" s="37"/>
      <c r="P17670" s="36"/>
      <c r="S17670" s="36"/>
      <c r="T17670" s="36"/>
      <c r="U17670" s="36"/>
      <c r="V17670" s="36"/>
    </row>
    <row r="17671" spans="11:22" x14ac:dyDescent="0.25">
      <c r="K17671" s="36"/>
      <c r="L17671" s="37"/>
      <c r="M17671" s="37"/>
      <c r="N17671" s="37"/>
      <c r="O17671" s="37"/>
      <c r="P17671" s="36"/>
      <c r="S17671" s="36"/>
      <c r="T17671" s="36"/>
      <c r="U17671" s="36"/>
      <c r="V17671" s="36"/>
    </row>
    <row r="17672" spans="11:22" x14ac:dyDescent="0.25">
      <c r="K17672" s="36"/>
      <c r="L17672" s="37"/>
      <c r="M17672" s="37"/>
      <c r="N17672" s="37"/>
      <c r="O17672" s="37"/>
      <c r="P17672" s="36"/>
      <c r="S17672" s="36"/>
      <c r="T17672" s="36"/>
      <c r="U17672" s="36"/>
      <c r="V17672" s="36"/>
    </row>
    <row r="17673" spans="11:22" x14ac:dyDescent="0.25">
      <c r="K17673" s="36"/>
      <c r="L17673" s="37"/>
      <c r="M17673" s="37"/>
      <c r="N17673" s="37"/>
      <c r="O17673" s="37"/>
      <c r="P17673" s="36"/>
      <c r="S17673" s="36"/>
      <c r="T17673" s="36"/>
      <c r="U17673" s="36"/>
      <c r="V17673" s="36"/>
    </row>
    <row r="17674" spans="11:22" x14ac:dyDescent="0.25">
      <c r="K17674" s="36"/>
      <c r="L17674" s="37"/>
      <c r="M17674" s="37"/>
      <c r="N17674" s="37"/>
      <c r="O17674" s="37"/>
      <c r="P17674" s="36"/>
      <c r="S17674" s="36"/>
      <c r="T17674" s="36"/>
      <c r="U17674" s="36"/>
      <c r="V17674" s="36"/>
    </row>
    <row r="17675" spans="11:22" x14ac:dyDescent="0.25">
      <c r="K17675" s="36"/>
      <c r="L17675" s="37"/>
      <c r="M17675" s="37"/>
      <c r="N17675" s="37"/>
      <c r="O17675" s="37"/>
      <c r="P17675" s="36"/>
      <c r="S17675" s="36"/>
      <c r="T17675" s="36"/>
      <c r="U17675" s="36"/>
      <c r="V17675" s="36"/>
    </row>
    <row r="17676" spans="11:22" x14ac:dyDescent="0.25">
      <c r="K17676" s="36"/>
      <c r="L17676" s="37"/>
      <c r="M17676" s="37"/>
      <c r="N17676" s="37"/>
      <c r="O17676" s="37"/>
      <c r="P17676" s="36"/>
      <c r="S17676" s="36"/>
      <c r="T17676" s="36"/>
      <c r="U17676" s="36"/>
      <c r="V17676" s="36"/>
    </row>
    <row r="17677" spans="11:22" x14ac:dyDescent="0.25">
      <c r="K17677" s="36"/>
      <c r="L17677" s="37"/>
      <c r="M17677" s="37"/>
      <c r="N17677" s="37"/>
      <c r="O17677" s="37"/>
      <c r="P17677" s="36"/>
      <c r="S17677" s="36"/>
      <c r="T17677" s="36"/>
      <c r="U17677" s="36"/>
      <c r="V17677" s="36"/>
    </row>
    <row r="17678" spans="11:22" x14ac:dyDescent="0.25">
      <c r="K17678" s="36"/>
      <c r="L17678" s="37"/>
      <c r="M17678" s="37"/>
      <c r="N17678" s="37"/>
      <c r="O17678" s="37"/>
      <c r="P17678" s="36"/>
      <c r="S17678" s="36"/>
      <c r="T17678" s="36"/>
      <c r="U17678" s="36"/>
      <c r="V17678" s="36"/>
    </row>
    <row r="17679" spans="11:22" x14ac:dyDescent="0.25">
      <c r="K17679" s="36"/>
      <c r="L17679" s="37"/>
      <c r="M17679" s="37"/>
      <c r="N17679" s="37"/>
      <c r="O17679" s="37"/>
      <c r="P17679" s="36"/>
      <c r="S17679" s="36"/>
      <c r="T17679" s="36"/>
      <c r="U17679" s="36"/>
      <c r="V17679" s="36"/>
    </row>
    <row r="17680" spans="11:22" x14ac:dyDescent="0.25">
      <c r="K17680" s="36"/>
      <c r="L17680" s="37"/>
      <c r="M17680" s="37"/>
      <c r="N17680" s="37"/>
      <c r="O17680" s="37"/>
      <c r="P17680" s="36"/>
      <c r="S17680" s="36"/>
      <c r="T17680" s="36"/>
      <c r="U17680" s="36"/>
      <c r="V17680" s="36"/>
    </row>
    <row r="17681" spans="11:22" x14ac:dyDescent="0.25">
      <c r="K17681" s="36"/>
      <c r="L17681" s="37"/>
      <c r="M17681" s="37"/>
      <c r="N17681" s="37"/>
      <c r="O17681" s="37"/>
      <c r="P17681" s="36"/>
      <c r="S17681" s="36"/>
      <c r="T17681" s="36"/>
      <c r="U17681" s="36"/>
      <c r="V17681" s="36"/>
    </row>
    <row r="17682" spans="11:22" x14ac:dyDescent="0.25">
      <c r="K17682" s="36"/>
      <c r="L17682" s="37"/>
      <c r="M17682" s="37"/>
      <c r="N17682" s="37"/>
      <c r="O17682" s="37"/>
      <c r="P17682" s="36"/>
      <c r="S17682" s="36"/>
      <c r="T17682" s="36"/>
      <c r="U17682" s="36"/>
      <c r="V17682" s="36"/>
    </row>
    <row r="17683" spans="11:22" x14ac:dyDescent="0.25">
      <c r="K17683" s="36"/>
      <c r="L17683" s="37"/>
      <c r="M17683" s="37"/>
      <c r="N17683" s="37"/>
      <c r="O17683" s="37"/>
      <c r="P17683" s="36"/>
      <c r="S17683" s="36"/>
      <c r="T17683" s="36"/>
      <c r="U17683" s="36"/>
      <c r="V17683" s="36"/>
    </row>
    <row r="17684" spans="11:22" x14ac:dyDescent="0.25">
      <c r="K17684" s="36"/>
      <c r="L17684" s="37"/>
      <c r="M17684" s="37"/>
      <c r="N17684" s="37"/>
      <c r="O17684" s="37"/>
      <c r="P17684" s="36"/>
      <c r="S17684" s="36"/>
      <c r="T17684" s="36"/>
      <c r="U17684" s="36"/>
      <c r="V17684" s="36"/>
    </row>
    <row r="17685" spans="11:22" x14ac:dyDescent="0.25">
      <c r="K17685" s="36"/>
      <c r="L17685" s="37"/>
      <c r="M17685" s="37"/>
      <c r="N17685" s="37"/>
      <c r="O17685" s="37"/>
      <c r="P17685" s="36"/>
      <c r="S17685" s="36"/>
      <c r="T17685" s="36"/>
      <c r="U17685" s="36"/>
      <c r="V17685" s="36"/>
    </row>
    <row r="17686" spans="11:22" x14ac:dyDescent="0.25">
      <c r="K17686" s="36"/>
      <c r="L17686" s="37"/>
      <c r="M17686" s="37"/>
      <c r="N17686" s="37"/>
      <c r="O17686" s="37"/>
      <c r="P17686" s="36"/>
      <c r="S17686" s="36"/>
      <c r="T17686" s="36"/>
      <c r="U17686" s="36"/>
      <c r="V17686" s="36"/>
    </row>
    <row r="17687" spans="11:22" x14ac:dyDescent="0.25">
      <c r="K17687" s="36"/>
      <c r="L17687" s="37"/>
      <c r="M17687" s="37"/>
      <c r="N17687" s="37"/>
      <c r="O17687" s="37"/>
      <c r="P17687" s="36"/>
      <c r="S17687" s="36"/>
      <c r="T17687" s="36"/>
      <c r="U17687" s="36"/>
      <c r="V17687" s="36"/>
    </row>
    <row r="17688" spans="11:22" x14ac:dyDescent="0.25">
      <c r="K17688" s="36"/>
      <c r="L17688" s="37"/>
      <c r="M17688" s="37"/>
      <c r="N17688" s="37"/>
      <c r="O17688" s="37"/>
      <c r="P17688" s="36"/>
      <c r="S17688" s="36"/>
      <c r="T17688" s="36"/>
      <c r="U17688" s="36"/>
      <c r="V17688" s="36"/>
    </row>
    <row r="17689" spans="11:22" x14ac:dyDescent="0.25">
      <c r="K17689" s="36"/>
      <c r="L17689" s="37"/>
      <c r="M17689" s="37"/>
      <c r="N17689" s="37"/>
      <c r="O17689" s="37"/>
      <c r="P17689" s="36"/>
      <c r="S17689" s="36"/>
      <c r="T17689" s="36"/>
      <c r="U17689" s="36"/>
      <c r="V17689" s="36"/>
    </row>
    <row r="17690" spans="11:22" x14ac:dyDescent="0.25">
      <c r="K17690" s="36"/>
      <c r="L17690" s="37"/>
      <c r="M17690" s="37"/>
      <c r="N17690" s="37"/>
      <c r="O17690" s="37"/>
      <c r="P17690" s="36"/>
      <c r="S17690" s="36"/>
      <c r="T17690" s="36"/>
      <c r="U17690" s="36"/>
      <c r="V17690" s="36"/>
    </row>
    <row r="17691" spans="11:22" x14ac:dyDescent="0.25">
      <c r="K17691" s="36"/>
      <c r="L17691" s="37"/>
      <c r="M17691" s="37"/>
      <c r="N17691" s="37"/>
      <c r="O17691" s="37"/>
      <c r="P17691" s="36"/>
      <c r="S17691" s="36"/>
      <c r="T17691" s="36"/>
      <c r="U17691" s="36"/>
      <c r="V17691" s="36"/>
    </row>
    <row r="17692" spans="11:22" x14ac:dyDescent="0.25">
      <c r="K17692" s="36"/>
      <c r="L17692" s="37"/>
      <c r="M17692" s="37"/>
      <c r="N17692" s="37"/>
      <c r="O17692" s="37"/>
      <c r="P17692" s="36"/>
      <c r="S17692" s="36"/>
      <c r="T17692" s="36"/>
      <c r="U17692" s="36"/>
      <c r="V17692" s="36"/>
    </row>
    <row r="17693" spans="11:22" x14ac:dyDescent="0.25">
      <c r="K17693" s="36"/>
      <c r="L17693" s="37"/>
      <c r="M17693" s="37"/>
      <c r="N17693" s="37"/>
      <c r="O17693" s="37"/>
      <c r="P17693" s="36"/>
      <c r="S17693" s="36"/>
      <c r="T17693" s="36"/>
      <c r="U17693" s="36"/>
      <c r="V17693" s="36"/>
    </row>
    <row r="17694" spans="11:22" x14ac:dyDescent="0.25">
      <c r="K17694" s="36"/>
      <c r="L17694" s="37"/>
      <c r="M17694" s="37"/>
      <c r="N17694" s="37"/>
      <c r="O17694" s="37"/>
      <c r="P17694" s="36"/>
      <c r="S17694" s="36"/>
      <c r="T17694" s="36"/>
      <c r="U17694" s="36"/>
      <c r="V17694" s="36"/>
    </row>
    <row r="17695" spans="11:22" x14ac:dyDescent="0.25">
      <c r="K17695" s="36"/>
      <c r="L17695" s="37"/>
      <c r="M17695" s="37"/>
      <c r="N17695" s="37"/>
      <c r="O17695" s="37"/>
      <c r="P17695" s="36"/>
      <c r="S17695" s="36"/>
      <c r="T17695" s="36"/>
      <c r="U17695" s="36"/>
      <c r="V17695" s="36"/>
    </row>
    <row r="17696" spans="11:22" x14ac:dyDescent="0.25">
      <c r="K17696" s="36"/>
      <c r="L17696" s="37"/>
      <c r="M17696" s="37"/>
      <c r="N17696" s="37"/>
      <c r="O17696" s="37"/>
      <c r="P17696" s="36"/>
      <c r="S17696" s="36"/>
      <c r="T17696" s="36"/>
      <c r="U17696" s="36"/>
      <c r="V17696" s="36"/>
    </row>
    <row r="17697" spans="11:22" x14ac:dyDescent="0.25">
      <c r="K17697" s="36"/>
      <c r="L17697" s="37"/>
      <c r="M17697" s="37"/>
      <c r="N17697" s="37"/>
      <c r="O17697" s="37"/>
      <c r="P17697" s="36"/>
      <c r="S17697" s="36"/>
      <c r="T17697" s="36"/>
      <c r="U17697" s="36"/>
      <c r="V17697" s="36"/>
    </row>
    <row r="17698" spans="11:22" x14ac:dyDescent="0.25">
      <c r="K17698" s="36"/>
      <c r="L17698" s="37"/>
      <c r="M17698" s="37"/>
      <c r="N17698" s="37"/>
      <c r="O17698" s="37"/>
      <c r="P17698" s="36"/>
      <c r="S17698" s="36"/>
      <c r="T17698" s="36"/>
      <c r="U17698" s="36"/>
      <c r="V17698" s="36"/>
    </row>
    <row r="17699" spans="11:22" x14ac:dyDescent="0.25">
      <c r="K17699" s="36"/>
      <c r="L17699" s="37"/>
      <c r="M17699" s="37"/>
      <c r="N17699" s="37"/>
      <c r="O17699" s="37"/>
      <c r="P17699" s="36"/>
      <c r="S17699" s="36"/>
      <c r="T17699" s="36"/>
      <c r="U17699" s="36"/>
      <c r="V17699" s="36"/>
    </row>
    <row r="17700" spans="11:22" x14ac:dyDescent="0.25">
      <c r="K17700" s="36"/>
      <c r="L17700" s="37"/>
      <c r="M17700" s="37"/>
      <c r="N17700" s="37"/>
      <c r="O17700" s="37"/>
      <c r="P17700" s="36"/>
      <c r="S17700" s="36"/>
      <c r="T17700" s="36"/>
      <c r="U17700" s="36"/>
      <c r="V17700" s="36"/>
    </row>
    <row r="17701" spans="11:22" x14ac:dyDescent="0.25">
      <c r="K17701" s="36"/>
      <c r="L17701" s="37"/>
      <c r="M17701" s="37"/>
      <c r="N17701" s="37"/>
      <c r="O17701" s="37"/>
      <c r="P17701" s="36"/>
      <c r="S17701" s="36"/>
      <c r="T17701" s="36"/>
      <c r="U17701" s="36"/>
      <c r="V17701" s="36"/>
    </row>
    <row r="17702" spans="11:22" x14ac:dyDescent="0.25">
      <c r="K17702" s="36"/>
      <c r="L17702" s="37"/>
      <c r="M17702" s="37"/>
      <c r="N17702" s="37"/>
      <c r="O17702" s="37"/>
      <c r="P17702" s="36"/>
      <c r="S17702" s="36"/>
      <c r="T17702" s="36"/>
      <c r="U17702" s="36"/>
      <c r="V17702" s="36"/>
    </row>
    <row r="17703" spans="11:22" x14ac:dyDescent="0.25">
      <c r="K17703" s="36"/>
      <c r="L17703" s="37"/>
      <c r="M17703" s="37"/>
      <c r="N17703" s="37"/>
      <c r="O17703" s="37"/>
      <c r="P17703" s="36"/>
      <c r="S17703" s="36"/>
      <c r="T17703" s="36"/>
      <c r="U17703" s="36"/>
      <c r="V17703" s="36"/>
    </row>
    <row r="17704" spans="11:22" x14ac:dyDescent="0.25">
      <c r="K17704" s="36"/>
      <c r="L17704" s="37"/>
      <c r="M17704" s="37"/>
      <c r="N17704" s="37"/>
      <c r="O17704" s="37"/>
      <c r="P17704" s="36"/>
      <c r="S17704" s="36"/>
      <c r="T17704" s="36"/>
      <c r="U17704" s="36"/>
      <c r="V17704" s="36"/>
    </row>
    <row r="17705" spans="11:22" x14ac:dyDescent="0.25">
      <c r="K17705" s="36"/>
      <c r="L17705" s="37"/>
      <c r="M17705" s="37"/>
      <c r="N17705" s="37"/>
      <c r="O17705" s="37"/>
      <c r="P17705" s="36"/>
      <c r="S17705" s="36"/>
      <c r="T17705" s="36"/>
      <c r="U17705" s="36"/>
      <c r="V17705" s="36"/>
    </row>
    <row r="17706" spans="11:22" x14ac:dyDescent="0.25">
      <c r="K17706" s="36"/>
      <c r="L17706" s="37"/>
      <c r="M17706" s="37"/>
      <c r="N17706" s="37"/>
      <c r="O17706" s="37"/>
      <c r="P17706" s="36"/>
      <c r="S17706" s="36"/>
      <c r="T17706" s="36"/>
      <c r="U17706" s="36"/>
      <c r="V17706" s="36"/>
    </row>
    <row r="17707" spans="11:22" x14ac:dyDescent="0.25">
      <c r="K17707" s="36"/>
      <c r="L17707" s="37"/>
      <c r="M17707" s="37"/>
      <c r="N17707" s="37"/>
      <c r="O17707" s="37"/>
      <c r="P17707" s="36"/>
      <c r="S17707" s="36"/>
      <c r="T17707" s="36"/>
      <c r="U17707" s="36"/>
      <c r="V17707" s="36"/>
    </row>
    <row r="17708" spans="11:22" x14ac:dyDescent="0.25">
      <c r="K17708" s="36"/>
      <c r="L17708" s="37"/>
      <c r="M17708" s="37"/>
      <c r="N17708" s="37"/>
      <c r="O17708" s="37"/>
      <c r="P17708" s="36"/>
      <c r="S17708" s="36"/>
      <c r="T17708" s="36"/>
      <c r="U17708" s="36"/>
      <c r="V17708" s="36"/>
    </row>
    <row r="17709" spans="11:22" x14ac:dyDescent="0.25">
      <c r="K17709" s="36"/>
      <c r="L17709" s="37"/>
      <c r="M17709" s="37"/>
      <c r="N17709" s="37"/>
      <c r="O17709" s="37"/>
      <c r="P17709" s="36"/>
      <c r="S17709" s="36"/>
      <c r="T17709" s="36"/>
      <c r="U17709" s="36"/>
      <c r="V17709" s="36"/>
    </row>
    <row r="17710" spans="11:22" x14ac:dyDescent="0.25">
      <c r="K17710" s="36"/>
      <c r="L17710" s="37"/>
      <c r="M17710" s="37"/>
      <c r="N17710" s="37"/>
      <c r="O17710" s="37"/>
      <c r="P17710" s="36"/>
      <c r="S17710" s="36"/>
      <c r="T17710" s="36"/>
      <c r="U17710" s="36"/>
      <c r="V17710" s="36"/>
    </row>
    <row r="17711" spans="11:22" x14ac:dyDescent="0.25">
      <c r="K17711" s="36"/>
      <c r="L17711" s="37"/>
      <c r="M17711" s="37"/>
      <c r="N17711" s="37"/>
      <c r="O17711" s="37"/>
      <c r="P17711" s="36"/>
      <c r="S17711" s="36"/>
      <c r="T17711" s="36"/>
      <c r="U17711" s="36"/>
      <c r="V17711" s="36"/>
    </row>
    <row r="17712" spans="11:22" x14ac:dyDescent="0.25">
      <c r="K17712" s="36"/>
      <c r="L17712" s="37"/>
      <c r="M17712" s="37"/>
      <c r="N17712" s="37"/>
      <c r="O17712" s="37"/>
      <c r="P17712" s="36"/>
      <c r="S17712" s="36"/>
      <c r="T17712" s="36"/>
      <c r="U17712" s="36"/>
      <c r="V17712" s="36"/>
    </row>
    <row r="17713" spans="11:22" x14ac:dyDescent="0.25">
      <c r="K17713" s="36"/>
      <c r="L17713" s="37"/>
      <c r="M17713" s="37"/>
      <c r="N17713" s="37"/>
      <c r="O17713" s="37"/>
      <c r="P17713" s="36"/>
      <c r="S17713" s="36"/>
      <c r="T17713" s="36"/>
      <c r="U17713" s="36"/>
      <c r="V17713" s="36"/>
    </row>
    <row r="17714" spans="11:22" x14ac:dyDescent="0.25">
      <c r="K17714" s="36"/>
      <c r="L17714" s="37"/>
      <c r="M17714" s="37"/>
      <c r="N17714" s="37"/>
      <c r="O17714" s="37"/>
      <c r="P17714" s="36"/>
      <c r="S17714" s="36"/>
      <c r="T17714" s="36"/>
      <c r="U17714" s="36"/>
      <c r="V17714" s="36"/>
    </row>
    <row r="17715" spans="11:22" x14ac:dyDescent="0.25">
      <c r="K17715" s="36"/>
      <c r="L17715" s="37"/>
      <c r="M17715" s="37"/>
      <c r="N17715" s="37"/>
      <c r="O17715" s="37"/>
      <c r="P17715" s="36"/>
      <c r="S17715" s="36"/>
      <c r="T17715" s="36"/>
      <c r="U17715" s="36"/>
      <c r="V17715" s="36"/>
    </row>
    <row r="17716" spans="11:22" x14ac:dyDescent="0.25">
      <c r="K17716" s="36"/>
      <c r="L17716" s="37"/>
      <c r="M17716" s="37"/>
      <c r="N17716" s="37"/>
      <c r="O17716" s="37"/>
      <c r="P17716" s="36"/>
      <c r="S17716" s="36"/>
      <c r="T17716" s="36"/>
      <c r="U17716" s="36"/>
      <c r="V17716" s="36"/>
    </row>
    <row r="17717" spans="11:22" x14ac:dyDescent="0.25">
      <c r="K17717" s="36"/>
      <c r="L17717" s="37"/>
      <c r="M17717" s="37"/>
      <c r="N17717" s="37"/>
      <c r="O17717" s="37"/>
      <c r="P17717" s="36"/>
      <c r="S17717" s="36"/>
      <c r="T17717" s="36"/>
      <c r="U17717" s="36"/>
      <c r="V17717" s="36"/>
    </row>
    <row r="17718" spans="11:22" x14ac:dyDescent="0.25">
      <c r="K17718" s="36"/>
      <c r="L17718" s="37"/>
      <c r="M17718" s="37"/>
      <c r="N17718" s="37"/>
      <c r="O17718" s="37"/>
      <c r="P17718" s="36"/>
      <c r="S17718" s="36"/>
      <c r="T17718" s="36"/>
      <c r="U17718" s="36"/>
      <c r="V17718" s="36"/>
    </row>
    <row r="17719" spans="11:22" x14ac:dyDescent="0.25">
      <c r="K17719" s="36"/>
      <c r="L17719" s="37"/>
      <c r="M17719" s="37"/>
      <c r="N17719" s="37"/>
      <c r="O17719" s="37"/>
      <c r="P17719" s="36"/>
      <c r="S17719" s="36"/>
      <c r="T17719" s="36"/>
      <c r="U17719" s="36"/>
      <c r="V17719" s="36"/>
    </row>
    <row r="17720" spans="11:22" x14ac:dyDescent="0.25">
      <c r="K17720" s="36"/>
      <c r="L17720" s="37"/>
      <c r="M17720" s="37"/>
      <c r="N17720" s="37"/>
      <c r="O17720" s="37"/>
      <c r="P17720" s="36"/>
      <c r="S17720" s="36"/>
      <c r="T17720" s="36"/>
      <c r="U17720" s="36"/>
      <c r="V17720" s="36"/>
    </row>
    <row r="17721" spans="11:22" x14ac:dyDescent="0.25">
      <c r="K17721" s="36"/>
      <c r="L17721" s="37"/>
      <c r="M17721" s="37"/>
      <c r="N17721" s="37"/>
      <c r="O17721" s="37"/>
      <c r="P17721" s="36"/>
      <c r="S17721" s="36"/>
      <c r="T17721" s="36"/>
      <c r="U17721" s="36"/>
      <c r="V17721" s="36"/>
    </row>
    <row r="17722" spans="11:22" x14ac:dyDescent="0.25">
      <c r="K17722" s="36"/>
      <c r="L17722" s="37"/>
      <c r="M17722" s="37"/>
      <c r="N17722" s="37"/>
      <c r="O17722" s="37"/>
      <c r="P17722" s="36"/>
      <c r="S17722" s="36"/>
      <c r="T17722" s="36"/>
      <c r="U17722" s="36"/>
      <c r="V17722" s="36"/>
    </row>
    <row r="17723" spans="11:22" x14ac:dyDescent="0.25">
      <c r="K17723" s="36"/>
      <c r="L17723" s="37"/>
      <c r="M17723" s="37"/>
      <c r="N17723" s="37"/>
      <c r="O17723" s="37"/>
      <c r="P17723" s="36"/>
      <c r="S17723" s="36"/>
      <c r="T17723" s="36"/>
      <c r="U17723" s="36"/>
      <c r="V17723" s="36"/>
    </row>
    <row r="17724" spans="11:22" x14ac:dyDescent="0.25">
      <c r="K17724" s="36"/>
      <c r="L17724" s="37"/>
      <c r="M17724" s="37"/>
      <c r="N17724" s="37"/>
      <c r="O17724" s="37"/>
      <c r="P17724" s="36"/>
      <c r="S17724" s="36"/>
      <c r="T17724" s="36"/>
      <c r="U17724" s="36"/>
      <c r="V17724" s="36"/>
    </row>
    <row r="17725" spans="11:22" x14ac:dyDescent="0.25">
      <c r="K17725" s="36"/>
      <c r="L17725" s="37"/>
      <c r="M17725" s="37"/>
      <c r="N17725" s="37"/>
      <c r="O17725" s="37"/>
      <c r="P17725" s="36"/>
      <c r="S17725" s="36"/>
      <c r="T17725" s="36"/>
      <c r="U17725" s="36"/>
      <c r="V17725" s="36"/>
    </row>
    <row r="17726" spans="11:22" x14ac:dyDescent="0.25">
      <c r="K17726" s="36"/>
      <c r="L17726" s="37"/>
      <c r="M17726" s="37"/>
      <c r="N17726" s="37"/>
      <c r="O17726" s="37"/>
      <c r="P17726" s="36"/>
      <c r="S17726" s="36"/>
      <c r="T17726" s="36"/>
      <c r="U17726" s="36"/>
      <c r="V17726" s="36"/>
    </row>
    <row r="17727" spans="11:22" x14ac:dyDescent="0.25">
      <c r="K17727" s="36"/>
      <c r="L17727" s="37"/>
      <c r="M17727" s="37"/>
      <c r="N17727" s="37"/>
      <c r="O17727" s="37"/>
      <c r="P17727" s="36"/>
      <c r="S17727" s="36"/>
      <c r="T17727" s="36"/>
      <c r="U17727" s="36"/>
      <c r="V17727" s="36"/>
    </row>
    <row r="17728" spans="11:22" x14ac:dyDescent="0.25">
      <c r="K17728" s="36"/>
      <c r="L17728" s="37"/>
      <c r="M17728" s="37"/>
      <c r="N17728" s="37"/>
      <c r="O17728" s="37"/>
      <c r="P17728" s="36"/>
      <c r="S17728" s="36"/>
      <c r="T17728" s="36"/>
      <c r="U17728" s="36"/>
      <c r="V17728" s="36"/>
    </row>
    <row r="17729" spans="11:22" x14ac:dyDescent="0.25">
      <c r="K17729" s="36"/>
      <c r="L17729" s="37"/>
      <c r="M17729" s="37"/>
      <c r="N17729" s="37"/>
      <c r="O17729" s="37"/>
      <c r="P17729" s="36"/>
      <c r="S17729" s="36"/>
      <c r="T17729" s="36"/>
      <c r="U17729" s="36"/>
      <c r="V17729" s="36"/>
    </row>
    <row r="17730" spans="11:22" x14ac:dyDescent="0.25">
      <c r="K17730" s="36"/>
      <c r="L17730" s="37"/>
      <c r="M17730" s="37"/>
      <c r="N17730" s="37"/>
      <c r="O17730" s="37"/>
      <c r="P17730" s="36"/>
      <c r="S17730" s="36"/>
      <c r="T17730" s="36"/>
      <c r="U17730" s="36"/>
      <c r="V17730" s="36"/>
    </row>
    <row r="17731" spans="11:22" x14ac:dyDescent="0.25">
      <c r="K17731" s="36"/>
      <c r="L17731" s="37"/>
      <c r="M17731" s="37"/>
      <c r="N17731" s="37"/>
      <c r="O17731" s="37"/>
      <c r="P17731" s="36"/>
      <c r="S17731" s="36"/>
      <c r="T17731" s="36"/>
      <c r="U17731" s="36"/>
      <c r="V17731" s="36"/>
    </row>
    <row r="17732" spans="11:22" x14ac:dyDescent="0.25">
      <c r="K17732" s="36"/>
      <c r="L17732" s="37"/>
      <c r="M17732" s="37"/>
      <c r="N17732" s="37"/>
      <c r="O17732" s="37"/>
      <c r="P17732" s="36"/>
      <c r="S17732" s="36"/>
      <c r="T17732" s="36"/>
      <c r="U17732" s="36"/>
      <c r="V17732" s="36"/>
    </row>
    <row r="17733" spans="11:22" x14ac:dyDescent="0.25">
      <c r="K17733" s="36"/>
      <c r="L17733" s="37"/>
      <c r="M17733" s="37"/>
      <c r="N17733" s="37"/>
      <c r="O17733" s="37"/>
      <c r="P17733" s="36"/>
      <c r="S17733" s="36"/>
      <c r="T17733" s="36"/>
      <c r="U17733" s="36"/>
      <c r="V17733" s="36"/>
    </row>
    <row r="17734" spans="11:22" x14ac:dyDescent="0.25">
      <c r="K17734" s="36"/>
      <c r="L17734" s="37"/>
      <c r="M17734" s="37"/>
      <c r="N17734" s="37"/>
      <c r="O17734" s="37"/>
      <c r="P17734" s="36"/>
      <c r="S17734" s="36"/>
      <c r="T17734" s="36"/>
      <c r="U17734" s="36"/>
      <c r="V17734" s="36"/>
    </row>
    <row r="17735" spans="11:22" x14ac:dyDescent="0.25">
      <c r="K17735" s="36"/>
      <c r="L17735" s="37"/>
      <c r="M17735" s="37"/>
      <c r="N17735" s="37"/>
      <c r="O17735" s="37"/>
      <c r="P17735" s="36"/>
      <c r="S17735" s="36"/>
      <c r="T17735" s="36"/>
      <c r="U17735" s="36"/>
      <c r="V17735" s="36"/>
    </row>
    <row r="17736" spans="11:22" x14ac:dyDescent="0.25">
      <c r="K17736" s="36"/>
      <c r="L17736" s="37"/>
      <c r="M17736" s="37"/>
      <c r="N17736" s="37"/>
      <c r="O17736" s="37"/>
      <c r="P17736" s="36"/>
      <c r="S17736" s="36"/>
      <c r="T17736" s="36"/>
      <c r="U17736" s="36"/>
      <c r="V17736" s="36"/>
    </row>
    <row r="17737" spans="11:22" x14ac:dyDescent="0.25">
      <c r="K17737" s="36"/>
      <c r="L17737" s="37"/>
      <c r="M17737" s="37"/>
      <c r="N17737" s="37"/>
      <c r="O17737" s="37"/>
      <c r="P17737" s="36"/>
      <c r="S17737" s="36"/>
      <c r="T17737" s="36"/>
      <c r="U17737" s="36"/>
      <c r="V17737" s="36"/>
    </row>
    <row r="17738" spans="11:22" x14ac:dyDescent="0.25">
      <c r="K17738" s="36"/>
      <c r="L17738" s="37"/>
      <c r="M17738" s="37"/>
      <c r="N17738" s="37"/>
      <c r="O17738" s="37"/>
      <c r="P17738" s="36"/>
      <c r="S17738" s="36"/>
      <c r="T17738" s="36"/>
      <c r="U17738" s="36"/>
      <c r="V17738" s="36"/>
    </row>
    <row r="17739" spans="11:22" x14ac:dyDescent="0.25">
      <c r="K17739" s="36"/>
      <c r="L17739" s="37"/>
      <c r="M17739" s="37"/>
      <c r="N17739" s="37"/>
      <c r="O17739" s="37"/>
      <c r="P17739" s="36"/>
      <c r="S17739" s="36"/>
      <c r="T17739" s="36"/>
      <c r="U17739" s="36"/>
      <c r="V17739" s="36"/>
    </row>
    <row r="17740" spans="11:22" x14ac:dyDescent="0.25">
      <c r="K17740" s="36"/>
      <c r="L17740" s="37"/>
      <c r="M17740" s="37"/>
      <c r="N17740" s="37"/>
      <c r="O17740" s="37"/>
      <c r="P17740" s="36"/>
      <c r="S17740" s="36"/>
      <c r="T17740" s="36"/>
      <c r="U17740" s="36"/>
      <c r="V17740" s="36"/>
    </row>
    <row r="17741" spans="11:22" x14ac:dyDescent="0.25">
      <c r="K17741" s="36"/>
      <c r="L17741" s="37"/>
      <c r="M17741" s="37"/>
      <c r="N17741" s="37"/>
      <c r="O17741" s="37"/>
      <c r="P17741" s="36"/>
      <c r="S17741" s="36"/>
      <c r="T17741" s="36"/>
      <c r="U17741" s="36"/>
      <c r="V17741" s="36"/>
    </row>
    <row r="17742" spans="11:22" x14ac:dyDescent="0.25">
      <c r="K17742" s="36"/>
      <c r="L17742" s="37"/>
      <c r="M17742" s="37"/>
      <c r="N17742" s="37"/>
      <c r="O17742" s="37"/>
      <c r="P17742" s="36"/>
      <c r="S17742" s="36"/>
      <c r="T17742" s="36"/>
      <c r="U17742" s="36"/>
      <c r="V17742" s="36"/>
    </row>
    <row r="17743" spans="11:22" x14ac:dyDescent="0.25">
      <c r="K17743" s="36"/>
      <c r="L17743" s="37"/>
      <c r="M17743" s="37"/>
      <c r="N17743" s="37"/>
      <c r="O17743" s="37"/>
      <c r="P17743" s="36"/>
      <c r="S17743" s="36"/>
      <c r="T17743" s="36"/>
      <c r="U17743" s="36"/>
      <c r="V17743" s="36"/>
    </row>
    <row r="17744" spans="11:22" x14ac:dyDescent="0.25">
      <c r="K17744" s="36"/>
      <c r="L17744" s="37"/>
      <c r="M17744" s="37"/>
      <c r="N17744" s="37"/>
      <c r="O17744" s="37"/>
      <c r="P17744" s="36"/>
      <c r="S17744" s="36"/>
      <c r="T17744" s="36"/>
      <c r="U17744" s="36"/>
      <c r="V17744" s="36"/>
    </row>
    <row r="17745" spans="11:22" x14ac:dyDescent="0.25">
      <c r="K17745" s="36"/>
      <c r="L17745" s="37"/>
      <c r="M17745" s="37"/>
      <c r="N17745" s="37"/>
      <c r="O17745" s="37"/>
      <c r="P17745" s="36"/>
      <c r="S17745" s="36"/>
      <c r="T17745" s="36"/>
      <c r="U17745" s="36"/>
      <c r="V17745" s="36"/>
    </row>
    <row r="17746" spans="11:22" x14ac:dyDescent="0.25">
      <c r="K17746" s="36"/>
      <c r="L17746" s="37"/>
      <c r="M17746" s="37"/>
      <c r="N17746" s="37"/>
      <c r="O17746" s="37"/>
      <c r="P17746" s="36"/>
      <c r="S17746" s="36"/>
      <c r="T17746" s="36"/>
      <c r="U17746" s="36"/>
      <c r="V17746" s="36"/>
    </row>
    <row r="17747" spans="11:22" x14ac:dyDescent="0.25">
      <c r="K17747" s="36"/>
      <c r="L17747" s="37"/>
      <c r="M17747" s="37"/>
      <c r="N17747" s="37"/>
      <c r="O17747" s="37"/>
      <c r="P17747" s="36"/>
      <c r="S17747" s="36"/>
      <c r="T17747" s="36"/>
      <c r="U17747" s="36"/>
      <c r="V17747" s="36"/>
    </row>
    <row r="17748" spans="11:22" x14ac:dyDescent="0.25">
      <c r="K17748" s="36"/>
      <c r="L17748" s="37"/>
      <c r="M17748" s="37"/>
      <c r="N17748" s="37"/>
      <c r="O17748" s="37"/>
      <c r="P17748" s="36"/>
      <c r="S17748" s="36"/>
      <c r="T17748" s="36"/>
      <c r="U17748" s="36"/>
      <c r="V17748" s="36"/>
    </row>
    <row r="17749" spans="11:22" x14ac:dyDescent="0.25">
      <c r="K17749" s="36"/>
      <c r="L17749" s="37"/>
      <c r="M17749" s="37"/>
      <c r="N17749" s="37"/>
      <c r="O17749" s="37"/>
      <c r="P17749" s="36"/>
      <c r="S17749" s="36"/>
      <c r="T17749" s="36"/>
      <c r="U17749" s="36"/>
      <c r="V17749" s="36"/>
    </row>
    <row r="17750" spans="11:22" x14ac:dyDescent="0.25">
      <c r="K17750" s="36"/>
      <c r="L17750" s="37"/>
      <c r="M17750" s="37"/>
      <c r="N17750" s="37"/>
      <c r="O17750" s="37"/>
      <c r="P17750" s="36"/>
      <c r="S17750" s="36"/>
      <c r="T17750" s="36"/>
      <c r="U17750" s="36"/>
      <c r="V17750" s="36"/>
    </row>
    <row r="17751" spans="11:22" x14ac:dyDescent="0.25">
      <c r="K17751" s="36"/>
      <c r="L17751" s="37"/>
      <c r="M17751" s="37"/>
      <c r="N17751" s="37"/>
      <c r="O17751" s="37"/>
      <c r="P17751" s="36"/>
      <c r="S17751" s="36"/>
      <c r="T17751" s="36"/>
      <c r="U17751" s="36"/>
      <c r="V17751" s="36"/>
    </row>
    <row r="17752" spans="11:22" x14ac:dyDescent="0.25">
      <c r="K17752" s="36"/>
      <c r="L17752" s="37"/>
      <c r="M17752" s="37"/>
      <c r="N17752" s="37"/>
      <c r="O17752" s="37"/>
      <c r="P17752" s="36"/>
      <c r="S17752" s="36"/>
      <c r="T17752" s="36"/>
      <c r="U17752" s="36"/>
      <c r="V17752" s="36"/>
    </row>
    <row r="17753" spans="11:22" x14ac:dyDescent="0.25">
      <c r="K17753" s="36"/>
      <c r="L17753" s="37"/>
      <c r="M17753" s="37"/>
      <c r="N17753" s="37"/>
      <c r="O17753" s="37"/>
      <c r="P17753" s="36"/>
      <c r="S17753" s="36"/>
      <c r="T17753" s="36"/>
      <c r="U17753" s="36"/>
      <c r="V17753" s="36"/>
    </row>
    <row r="17754" spans="11:22" x14ac:dyDescent="0.25">
      <c r="K17754" s="36"/>
      <c r="L17754" s="37"/>
      <c r="M17754" s="37"/>
      <c r="N17754" s="37"/>
      <c r="O17754" s="37"/>
      <c r="P17754" s="36"/>
      <c r="S17754" s="36"/>
      <c r="T17754" s="36"/>
      <c r="U17754" s="36"/>
      <c r="V17754" s="36"/>
    </row>
    <row r="17755" spans="11:22" x14ac:dyDescent="0.25">
      <c r="K17755" s="36"/>
      <c r="L17755" s="37"/>
      <c r="M17755" s="37"/>
      <c r="N17755" s="37"/>
      <c r="O17755" s="37"/>
      <c r="P17755" s="36"/>
      <c r="S17755" s="36"/>
      <c r="T17755" s="36"/>
      <c r="U17755" s="36"/>
      <c r="V17755" s="36"/>
    </row>
    <row r="17756" spans="11:22" x14ac:dyDescent="0.25">
      <c r="K17756" s="36"/>
      <c r="L17756" s="37"/>
      <c r="M17756" s="37"/>
      <c r="N17756" s="37"/>
      <c r="O17756" s="37"/>
      <c r="P17756" s="36"/>
      <c r="S17756" s="36"/>
      <c r="T17756" s="36"/>
      <c r="U17756" s="36"/>
      <c r="V17756" s="36"/>
    </row>
    <row r="17757" spans="11:22" x14ac:dyDescent="0.25">
      <c r="K17757" s="36"/>
      <c r="L17757" s="37"/>
      <c r="M17757" s="37"/>
      <c r="N17757" s="37"/>
      <c r="O17757" s="37"/>
      <c r="P17757" s="36"/>
      <c r="S17757" s="36"/>
      <c r="T17757" s="36"/>
      <c r="U17757" s="36"/>
      <c r="V17757" s="36"/>
    </row>
    <row r="17758" spans="11:22" x14ac:dyDescent="0.25">
      <c r="K17758" s="36"/>
      <c r="L17758" s="37"/>
      <c r="M17758" s="37"/>
      <c r="N17758" s="37"/>
      <c r="O17758" s="37"/>
      <c r="P17758" s="36"/>
      <c r="S17758" s="36"/>
      <c r="T17758" s="36"/>
      <c r="U17758" s="36"/>
      <c r="V17758" s="36"/>
    </row>
    <row r="17759" spans="11:22" x14ac:dyDescent="0.25">
      <c r="K17759" s="36"/>
      <c r="L17759" s="37"/>
      <c r="M17759" s="37"/>
      <c r="N17759" s="37"/>
      <c r="O17759" s="37"/>
      <c r="P17759" s="36"/>
      <c r="S17759" s="36"/>
      <c r="T17759" s="36"/>
      <c r="U17759" s="36"/>
      <c r="V17759" s="36"/>
    </row>
    <row r="17760" spans="11:22" x14ac:dyDescent="0.25">
      <c r="K17760" s="36"/>
      <c r="L17760" s="37"/>
      <c r="M17760" s="37"/>
      <c r="N17760" s="37"/>
      <c r="O17760" s="37"/>
      <c r="P17760" s="36"/>
      <c r="S17760" s="36"/>
      <c r="T17760" s="36"/>
      <c r="U17760" s="36"/>
      <c r="V17760" s="36"/>
    </row>
    <row r="17761" spans="11:22" x14ac:dyDescent="0.25">
      <c r="K17761" s="36"/>
      <c r="L17761" s="37"/>
      <c r="M17761" s="37"/>
      <c r="N17761" s="37"/>
      <c r="O17761" s="37"/>
      <c r="P17761" s="36"/>
      <c r="S17761" s="36"/>
      <c r="T17761" s="36"/>
      <c r="U17761" s="36"/>
      <c r="V17761" s="36"/>
    </row>
    <row r="17762" spans="11:22" x14ac:dyDescent="0.25">
      <c r="K17762" s="36"/>
      <c r="L17762" s="37"/>
      <c r="M17762" s="37"/>
      <c r="N17762" s="37"/>
      <c r="O17762" s="37"/>
      <c r="P17762" s="36"/>
      <c r="S17762" s="36"/>
      <c r="T17762" s="36"/>
      <c r="U17762" s="36"/>
      <c r="V17762" s="36"/>
    </row>
    <row r="17763" spans="11:22" x14ac:dyDescent="0.25">
      <c r="K17763" s="36"/>
      <c r="L17763" s="37"/>
      <c r="M17763" s="37"/>
      <c r="N17763" s="37"/>
      <c r="O17763" s="37"/>
      <c r="P17763" s="36"/>
      <c r="S17763" s="36"/>
      <c r="T17763" s="36"/>
      <c r="U17763" s="36"/>
      <c r="V17763" s="36"/>
    </row>
    <row r="17764" spans="11:22" x14ac:dyDescent="0.25">
      <c r="K17764" s="36"/>
      <c r="L17764" s="37"/>
      <c r="M17764" s="37"/>
      <c r="N17764" s="37"/>
      <c r="O17764" s="37"/>
      <c r="P17764" s="36"/>
      <c r="S17764" s="36"/>
      <c r="T17764" s="36"/>
      <c r="U17764" s="36"/>
      <c r="V17764" s="36"/>
    </row>
    <row r="17765" spans="11:22" x14ac:dyDescent="0.25">
      <c r="K17765" s="36"/>
      <c r="L17765" s="37"/>
      <c r="M17765" s="37"/>
      <c r="N17765" s="37"/>
      <c r="O17765" s="37"/>
      <c r="P17765" s="36"/>
      <c r="S17765" s="36"/>
      <c r="T17765" s="36"/>
      <c r="U17765" s="36"/>
      <c r="V17765" s="36"/>
    </row>
    <row r="17766" spans="11:22" x14ac:dyDescent="0.25">
      <c r="K17766" s="36"/>
      <c r="L17766" s="37"/>
      <c r="M17766" s="37"/>
      <c r="N17766" s="37"/>
      <c r="O17766" s="37"/>
      <c r="P17766" s="36"/>
      <c r="S17766" s="36"/>
      <c r="T17766" s="36"/>
      <c r="U17766" s="36"/>
      <c r="V17766" s="36"/>
    </row>
    <row r="17767" spans="11:22" x14ac:dyDescent="0.25">
      <c r="K17767" s="36"/>
      <c r="L17767" s="37"/>
      <c r="M17767" s="37"/>
      <c r="N17767" s="37"/>
      <c r="O17767" s="37"/>
      <c r="P17767" s="36"/>
      <c r="S17767" s="36"/>
      <c r="T17767" s="36"/>
      <c r="U17767" s="36"/>
      <c r="V17767" s="36"/>
    </row>
    <row r="17768" spans="11:22" x14ac:dyDescent="0.25">
      <c r="K17768" s="36"/>
      <c r="L17768" s="37"/>
      <c r="M17768" s="37"/>
      <c r="N17768" s="37"/>
      <c r="O17768" s="37"/>
      <c r="P17768" s="36"/>
      <c r="S17768" s="36"/>
      <c r="T17768" s="36"/>
      <c r="U17768" s="36"/>
      <c r="V17768" s="36"/>
    </row>
    <row r="17769" spans="11:22" x14ac:dyDescent="0.25">
      <c r="K17769" s="36"/>
      <c r="L17769" s="37"/>
      <c r="M17769" s="37"/>
      <c r="N17769" s="37"/>
      <c r="O17769" s="37"/>
      <c r="P17769" s="36"/>
      <c r="S17769" s="36"/>
      <c r="T17769" s="36"/>
      <c r="U17769" s="36"/>
      <c r="V17769" s="36"/>
    </row>
    <row r="17770" spans="11:22" x14ac:dyDescent="0.25">
      <c r="K17770" s="36"/>
      <c r="L17770" s="37"/>
      <c r="M17770" s="37"/>
      <c r="N17770" s="37"/>
      <c r="O17770" s="37"/>
      <c r="P17770" s="36"/>
      <c r="S17770" s="36"/>
      <c r="T17770" s="36"/>
      <c r="U17770" s="36"/>
      <c r="V17770" s="36"/>
    </row>
    <row r="17771" spans="11:22" x14ac:dyDescent="0.25">
      <c r="K17771" s="36"/>
      <c r="L17771" s="37"/>
      <c r="M17771" s="37"/>
      <c r="N17771" s="37"/>
      <c r="O17771" s="37"/>
      <c r="P17771" s="36"/>
      <c r="S17771" s="36"/>
      <c r="T17771" s="36"/>
      <c r="U17771" s="36"/>
      <c r="V17771" s="36"/>
    </row>
    <row r="17772" spans="11:22" x14ac:dyDescent="0.25">
      <c r="K17772" s="36"/>
      <c r="L17772" s="37"/>
      <c r="M17772" s="37"/>
      <c r="N17772" s="37"/>
      <c r="O17772" s="37"/>
      <c r="P17772" s="36"/>
      <c r="S17772" s="36"/>
      <c r="T17772" s="36"/>
      <c r="U17772" s="36"/>
      <c r="V17772" s="36"/>
    </row>
    <row r="17773" spans="11:22" x14ac:dyDescent="0.25">
      <c r="K17773" s="36"/>
      <c r="L17773" s="37"/>
      <c r="M17773" s="37"/>
      <c r="N17773" s="37"/>
      <c r="O17773" s="37"/>
      <c r="P17773" s="36"/>
      <c r="S17773" s="36"/>
      <c r="T17773" s="36"/>
      <c r="U17773" s="36"/>
      <c r="V17773" s="36"/>
    </row>
    <row r="17774" spans="11:22" x14ac:dyDescent="0.25">
      <c r="K17774" s="36"/>
      <c r="L17774" s="37"/>
      <c r="M17774" s="37"/>
      <c r="N17774" s="37"/>
      <c r="O17774" s="37"/>
      <c r="P17774" s="36"/>
      <c r="S17774" s="36"/>
      <c r="T17774" s="36"/>
      <c r="U17774" s="36"/>
      <c r="V17774" s="36"/>
    </row>
    <row r="17775" spans="11:22" x14ac:dyDescent="0.25">
      <c r="K17775" s="36"/>
      <c r="L17775" s="37"/>
      <c r="M17775" s="37"/>
      <c r="N17775" s="37"/>
      <c r="O17775" s="37"/>
      <c r="P17775" s="36"/>
      <c r="S17775" s="36"/>
      <c r="T17775" s="36"/>
      <c r="U17775" s="36"/>
      <c r="V17775" s="36"/>
    </row>
    <row r="17776" spans="11:22" x14ac:dyDescent="0.25">
      <c r="K17776" s="36"/>
      <c r="L17776" s="37"/>
      <c r="M17776" s="37"/>
      <c r="N17776" s="37"/>
      <c r="O17776" s="37"/>
      <c r="P17776" s="36"/>
      <c r="S17776" s="36"/>
      <c r="T17776" s="36"/>
      <c r="U17776" s="36"/>
      <c r="V17776" s="36"/>
    </row>
    <row r="17777" spans="11:22" x14ac:dyDescent="0.25">
      <c r="K17777" s="36"/>
      <c r="L17777" s="37"/>
      <c r="M17777" s="37"/>
      <c r="N17777" s="37"/>
      <c r="O17777" s="37"/>
      <c r="P17777" s="36"/>
      <c r="S17777" s="36"/>
      <c r="T17777" s="36"/>
      <c r="U17777" s="36"/>
      <c r="V17777" s="36"/>
    </row>
    <row r="17778" spans="11:22" x14ac:dyDescent="0.25">
      <c r="K17778" s="36"/>
      <c r="L17778" s="37"/>
      <c r="M17778" s="37"/>
      <c r="N17778" s="37"/>
      <c r="O17778" s="37"/>
      <c r="P17778" s="36"/>
      <c r="S17778" s="36"/>
      <c r="T17778" s="36"/>
      <c r="U17778" s="36"/>
      <c r="V17778" s="36"/>
    </row>
    <row r="17779" spans="11:22" x14ac:dyDescent="0.25">
      <c r="K17779" s="36"/>
      <c r="L17779" s="37"/>
      <c r="M17779" s="37"/>
      <c r="N17779" s="37"/>
      <c r="O17779" s="37"/>
      <c r="P17779" s="36"/>
      <c r="S17779" s="36"/>
      <c r="T17779" s="36"/>
      <c r="U17779" s="36"/>
      <c r="V17779" s="36"/>
    </row>
    <row r="17780" spans="11:22" x14ac:dyDescent="0.25">
      <c r="K17780" s="36"/>
      <c r="L17780" s="37"/>
      <c r="M17780" s="37"/>
      <c r="N17780" s="37"/>
      <c r="O17780" s="37"/>
      <c r="P17780" s="36"/>
      <c r="S17780" s="36"/>
      <c r="T17780" s="36"/>
      <c r="U17780" s="36"/>
      <c r="V17780" s="36"/>
    </row>
    <row r="17781" spans="11:22" x14ac:dyDescent="0.25">
      <c r="K17781" s="36"/>
      <c r="L17781" s="37"/>
      <c r="M17781" s="37"/>
      <c r="N17781" s="37"/>
      <c r="O17781" s="37"/>
      <c r="P17781" s="36"/>
      <c r="S17781" s="36"/>
      <c r="T17781" s="36"/>
      <c r="U17781" s="36"/>
      <c r="V17781" s="36"/>
    </row>
    <row r="17782" spans="11:22" x14ac:dyDescent="0.25">
      <c r="K17782" s="36"/>
      <c r="L17782" s="37"/>
      <c r="M17782" s="37"/>
      <c r="N17782" s="37"/>
      <c r="O17782" s="37"/>
      <c r="P17782" s="36"/>
      <c r="S17782" s="36"/>
      <c r="T17782" s="36"/>
      <c r="U17782" s="36"/>
      <c r="V17782" s="36"/>
    </row>
    <row r="17783" spans="11:22" x14ac:dyDescent="0.25">
      <c r="K17783" s="36"/>
      <c r="L17783" s="37"/>
      <c r="M17783" s="37"/>
      <c r="N17783" s="37"/>
      <c r="O17783" s="37"/>
      <c r="P17783" s="36"/>
      <c r="S17783" s="36"/>
      <c r="T17783" s="36"/>
      <c r="U17783" s="36"/>
      <c r="V17783" s="36"/>
    </row>
    <row r="17784" spans="11:22" x14ac:dyDescent="0.25">
      <c r="K17784" s="36"/>
      <c r="L17784" s="37"/>
      <c r="M17784" s="37"/>
      <c r="N17784" s="37"/>
      <c r="O17784" s="37"/>
      <c r="P17784" s="36"/>
      <c r="S17784" s="36"/>
      <c r="T17784" s="36"/>
      <c r="U17784" s="36"/>
      <c r="V17784" s="36"/>
    </row>
    <row r="17785" spans="11:22" x14ac:dyDescent="0.25">
      <c r="K17785" s="36"/>
      <c r="L17785" s="37"/>
      <c r="M17785" s="37"/>
      <c r="N17785" s="37"/>
      <c r="O17785" s="37"/>
      <c r="P17785" s="36"/>
      <c r="S17785" s="36"/>
      <c r="T17785" s="36"/>
      <c r="U17785" s="36"/>
      <c r="V17785" s="36"/>
    </row>
    <row r="17786" spans="11:22" x14ac:dyDescent="0.25">
      <c r="K17786" s="36"/>
      <c r="L17786" s="37"/>
      <c r="M17786" s="37"/>
      <c r="N17786" s="37"/>
      <c r="O17786" s="37"/>
      <c r="P17786" s="36"/>
      <c r="S17786" s="36"/>
      <c r="T17786" s="36"/>
      <c r="U17786" s="36"/>
      <c r="V17786" s="36"/>
    </row>
    <row r="17787" spans="11:22" x14ac:dyDescent="0.25">
      <c r="K17787" s="36"/>
      <c r="L17787" s="37"/>
      <c r="M17787" s="37"/>
      <c r="N17787" s="37"/>
      <c r="O17787" s="37"/>
      <c r="P17787" s="36"/>
      <c r="S17787" s="36"/>
      <c r="T17787" s="36"/>
      <c r="U17787" s="36"/>
      <c r="V17787" s="36"/>
    </row>
    <row r="17788" spans="11:22" x14ac:dyDescent="0.25">
      <c r="K17788" s="36"/>
      <c r="L17788" s="37"/>
      <c r="M17788" s="37"/>
      <c r="N17788" s="37"/>
      <c r="O17788" s="37"/>
      <c r="P17788" s="36"/>
      <c r="S17788" s="36"/>
      <c r="T17788" s="36"/>
      <c r="U17788" s="36"/>
      <c r="V17788" s="36"/>
    </row>
    <row r="17789" spans="11:22" x14ac:dyDescent="0.25">
      <c r="K17789" s="36"/>
      <c r="L17789" s="37"/>
      <c r="M17789" s="37"/>
      <c r="N17789" s="37"/>
      <c r="O17789" s="37"/>
      <c r="P17789" s="36"/>
      <c r="S17789" s="36"/>
      <c r="T17789" s="36"/>
      <c r="U17789" s="36"/>
      <c r="V17789" s="36"/>
    </row>
    <row r="17790" spans="11:22" x14ac:dyDescent="0.25">
      <c r="K17790" s="36"/>
      <c r="L17790" s="37"/>
      <c r="M17790" s="37"/>
      <c r="N17790" s="37"/>
      <c r="O17790" s="37"/>
      <c r="P17790" s="36"/>
      <c r="S17790" s="36"/>
      <c r="T17790" s="36"/>
      <c r="U17790" s="36"/>
      <c r="V17790" s="36"/>
    </row>
    <row r="17791" spans="11:22" x14ac:dyDescent="0.25">
      <c r="K17791" s="36"/>
      <c r="L17791" s="37"/>
      <c r="M17791" s="37"/>
      <c r="N17791" s="37"/>
      <c r="O17791" s="37"/>
      <c r="P17791" s="36"/>
      <c r="S17791" s="36"/>
      <c r="T17791" s="36"/>
      <c r="U17791" s="36"/>
      <c r="V17791" s="36"/>
    </row>
    <row r="17792" spans="11:22" x14ac:dyDescent="0.25">
      <c r="K17792" s="36"/>
      <c r="L17792" s="37"/>
      <c r="M17792" s="37"/>
      <c r="N17792" s="37"/>
      <c r="O17792" s="37"/>
      <c r="P17792" s="36"/>
      <c r="S17792" s="36"/>
      <c r="T17792" s="36"/>
      <c r="U17792" s="36"/>
      <c r="V17792" s="36"/>
    </row>
    <row r="17793" spans="11:22" x14ac:dyDescent="0.25">
      <c r="K17793" s="36"/>
      <c r="L17793" s="37"/>
      <c r="M17793" s="37"/>
      <c r="N17793" s="37"/>
      <c r="O17793" s="37"/>
      <c r="P17793" s="36"/>
      <c r="S17793" s="36"/>
      <c r="T17793" s="36"/>
      <c r="U17793" s="36"/>
      <c r="V17793" s="36"/>
    </row>
    <row r="17794" spans="11:22" x14ac:dyDescent="0.25">
      <c r="K17794" s="36"/>
      <c r="L17794" s="37"/>
      <c r="M17794" s="37"/>
      <c r="N17794" s="37"/>
      <c r="O17794" s="37"/>
      <c r="P17794" s="36"/>
      <c r="S17794" s="36"/>
      <c r="T17794" s="36"/>
      <c r="U17794" s="36"/>
      <c r="V17794" s="36"/>
    </row>
    <row r="17795" spans="11:22" x14ac:dyDescent="0.25">
      <c r="K17795" s="36"/>
      <c r="L17795" s="37"/>
      <c r="M17795" s="37"/>
      <c r="N17795" s="37"/>
      <c r="O17795" s="37"/>
      <c r="P17795" s="36"/>
      <c r="S17795" s="36"/>
      <c r="T17795" s="36"/>
      <c r="U17795" s="36"/>
      <c r="V17795" s="36"/>
    </row>
    <row r="17796" spans="11:22" x14ac:dyDescent="0.25">
      <c r="K17796" s="36"/>
      <c r="L17796" s="37"/>
      <c r="M17796" s="37"/>
      <c r="N17796" s="37"/>
      <c r="O17796" s="37"/>
      <c r="P17796" s="36"/>
      <c r="S17796" s="36"/>
      <c r="T17796" s="36"/>
      <c r="U17796" s="36"/>
      <c r="V17796" s="36"/>
    </row>
    <row r="17797" spans="11:22" x14ac:dyDescent="0.25">
      <c r="K17797" s="36"/>
      <c r="L17797" s="37"/>
      <c r="M17797" s="37"/>
      <c r="N17797" s="37"/>
      <c r="O17797" s="37"/>
      <c r="P17797" s="36"/>
      <c r="S17797" s="36"/>
      <c r="T17797" s="36"/>
      <c r="U17797" s="36"/>
      <c r="V17797" s="36"/>
    </row>
    <row r="17798" spans="11:22" x14ac:dyDescent="0.25">
      <c r="K17798" s="36"/>
      <c r="L17798" s="37"/>
      <c r="M17798" s="37"/>
      <c r="N17798" s="37"/>
      <c r="O17798" s="37"/>
      <c r="P17798" s="36"/>
      <c r="S17798" s="36"/>
      <c r="T17798" s="36"/>
      <c r="U17798" s="36"/>
      <c r="V17798" s="36"/>
    </row>
    <row r="17799" spans="11:22" x14ac:dyDescent="0.25">
      <c r="K17799" s="36"/>
      <c r="L17799" s="37"/>
      <c r="M17799" s="37"/>
      <c r="N17799" s="37"/>
      <c r="O17799" s="37"/>
      <c r="P17799" s="36"/>
      <c r="S17799" s="36"/>
      <c r="T17799" s="36"/>
      <c r="U17799" s="36"/>
      <c r="V17799" s="36"/>
    </row>
    <row r="17800" spans="11:22" x14ac:dyDescent="0.25">
      <c r="K17800" s="36"/>
      <c r="L17800" s="37"/>
      <c r="M17800" s="37"/>
      <c r="N17800" s="37"/>
      <c r="O17800" s="37"/>
      <c r="P17800" s="36"/>
      <c r="S17800" s="36"/>
      <c r="T17800" s="36"/>
      <c r="U17800" s="36"/>
      <c r="V17800" s="36"/>
    </row>
    <row r="17801" spans="11:22" x14ac:dyDescent="0.25">
      <c r="K17801" s="36"/>
      <c r="L17801" s="37"/>
      <c r="M17801" s="37"/>
      <c r="N17801" s="37"/>
      <c r="O17801" s="37"/>
      <c r="P17801" s="36"/>
      <c r="S17801" s="36"/>
      <c r="T17801" s="36"/>
      <c r="U17801" s="36"/>
      <c r="V17801" s="36"/>
    </row>
    <row r="17802" spans="11:22" x14ac:dyDescent="0.25">
      <c r="K17802" s="36"/>
      <c r="L17802" s="37"/>
      <c r="M17802" s="37"/>
      <c r="N17802" s="37"/>
      <c r="O17802" s="37"/>
      <c r="P17802" s="36"/>
      <c r="S17802" s="36"/>
      <c r="T17802" s="36"/>
      <c r="U17802" s="36"/>
      <c r="V17802" s="36"/>
    </row>
    <row r="17803" spans="11:22" x14ac:dyDescent="0.25">
      <c r="K17803" s="36"/>
      <c r="L17803" s="37"/>
      <c r="M17803" s="37"/>
      <c r="N17803" s="37"/>
      <c r="O17803" s="37"/>
      <c r="P17803" s="36"/>
      <c r="S17803" s="36"/>
      <c r="T17803" s="36"/>
      <c r="U17803" s="36"/>
      <c r="V17803" s="36"/>
    </row>
    <row r="17804" spans="11:22" x14ac:dyDescent="0.25">
      <c r="K17804" s="36"/>
      <c r="L17804" s="37"/>
      <c r="M17804" s="37"/>
      <c r="N17804" s="37"/>
      <c r="O17804" s="37"/>
      <c r="P17804" s="36"/>
      <c r="S17804" s="36"/>
      <c r="T17804" s="36"/>
      <c r="U17804" s="36"/>
      <c r="V17804" s="36"/>
    </row>
    <row r="17805" spans="11:22" x14ac:dyDescent="0.25">
      <c r="K17805" s="36"/>
      <c r="L17805" s="37"/>
      <c r="M17805" s="37"/>
      <c r="N17805" s="37"/>
      <c r="O17805" s="37"/>
      <c r="P17805" s="36"/>
      <c r="S17805" s="36"/>
      <c r="T17805" s="36"/>
      <c r="U17805" s="36"/>
      <c r="V17805" s="36"/>
    </row>
    <row r="17806" spans="11:22" x14ac:dyDescent="0.25">
      <c r="K17806" s="36"/>
      <c r="L17806" s="37"/>
      <c r="M17806" s="37"/>
      <c r="N17806" s="37"/>
      <c r="O17806" s="37"/>
      <c r="P17806" s="36"/>
      <c r="S17806" s="36"/>
      <c r="T17806" s="36"/>
      <c r="U17806" s="36"/>
      <c r="V17806" s="36"/>
    </row>
    <row r="17807" spans="11:22" x14ac:dyDescent="0.25">
      <c r="K17807" s="36"/>
      <c r="L17807" s="37"/>
      <c r="M17807" s="37"/>
      <c r="N17807" s="37"/>
      <c r="O17807" s="37"/>
      <c r="P17807" s="36"/>
      <c r="S17807" s="36"/>
      <c r="T17807" s="36"/>
      <c r="U17807" s="36"/>
      <c r="V17807" s="36"/>
    </row>
    <row r="17808" spans="11:22" x14ac:dyDescent="0.25">
      <c r="K17808" s="36"/>
      <c r="L17808" s="37"/>
      <c r="M17808" s="37"/>
      <c r="N17808" s="37"/>
      <c r="O17808" s="37"/>
      <c r="P17808" s="36"/>
      <c r="S17808" s="36"/>
      <c r="T17808" s="36"/>
      <c r="U17808" s="36"/>
      <c r="V17808" s="36"/>
    </row>
    <row r="17809" spans="11:22" x14ac:dyDescent="0.25">
      <c r="K17809" s="36"/>
      <c r="L17809" s="37"/>
      <c r="M17809" s="37"/>
      <c r="N17809" s="37"/>
      <c r="O17809" s="37"/>
      <c r="P17809" s="36"/>
      <c r="S17809" s="36"/>
      <c r="T17809" s="36"/>
      <c r="U17809" s="36"/>
      <c r="V17809" s="36"/>
    </row>
    <row r="17810" spans="11:22" x14ac:dyDescent="0.25">
      <c r="K17810" s="36"/>
      <c r="L17810" s="37"/>
      <c r="M17810" s="37"/>
      <c r="N17810" s="37"/>
      <c r="O17810" s="37"/>
      <c r="P17810" s="36"/>
      <c r="S17810" s="36"/>
      <c r="T17810" s="36"/>
      <c r="U17810" s="36"/>
      <c r="V17810" s="36"/>
    </row>
    <row r="17811" spans="11:22" x14ac:dyDescent="0.25">
      <c r="K17811" s="36"/>
      <c r="L17811" s="37"/>
      <c r="M17811" s="37"/>
      <c r="N17811" s="37"/>
      <c r="O17811" s="37"/>
      <c r="P17811" s="36"/>
      <c r="S17811" s="36"/>
      <c r="T17811" s="36"/>
      <c r="U17811" s="36"/>
      <c r="V17811" s="36"/>
    </row>
    <row r="17812" spans="11:22" x14ac:dyDescent="0.25">
      <c r="K17812" s="36"/>
      <c r="L17812" s="37"/>
      <c r="M17812" s="37"/>
      <c r="N17812" s="37"/>
      <c r="O17812" s="37"/>
      <c r="P17812" s="36"/>
      <c r="S17812" s="36"/>
      <c r="T17812" s="36"/>
      <c r="U17812" s="36"/>
      <c r="V17812" s="36"/>
    </row>
    <row r="17813" spans="11:22" x14ac:dyDescent="0.25">
      <c r="K17813" s="36"/>
      <c r="L17813" s="37"/>
      <c r="M17813" s="37"/>
      <c r="N17813" s="37"/>
      <c r="O17813" s="37"/>
      <c r="P17813" s="36"/>
      <c r="S17813" s="36"/>
      <c r="T17813" s="36"/>
      <c r="U17813" s="36"/>
      <c r="V17813" s="36"/>
    </row>
    <row r="17814" spans="11:22" x14ac:dyDescent="0.25">
      <c r="K17814" s="36"/>
      <c r="L17814" s="37"/>
      <c r="M17814" s="37"/>
      <c r="N17814" s="37"/>
      <c r="O17814" s="37"/>
      <c r="P17814" s="36"/>
      <c r="S17814" s="36"/>
      <c r="T17814" s="36"/>
      <c r="U17814" s="36"/>
      <c r="V17814" s="36"/>
    </row>
    <row r="17815" spans="11:22" x14ac:dyDescent="0.25">
      <c r="K17815" s="36"/>
      <c r="L17815" s="37"/>
      <c r="M17815" s="37"/>
      <c r="N17815" s="37"/>
      <c r="O17815" s="37"/>
      <c r="P17815" s="36"/>
      <c r="S17815" s="36"/>
      <c r="T17815" s="36"/>
      <c r="U17815" s="36"/>
      <c r="V17815" s="36"/>
    </row>
    <row r="17816" spans="11:22" x14ac:dyDescent="0.25">
      <c r="K17816" s="36"/>
      <c r="L17816" s="37"/>
      <c r="M17816" s="37"/>
      <c r="N17816" s="37"/>
      <c r="O17816" s="37"/>
      <c r="P17816" s="36"/>
      <c r="S17816" s="36"/>
      <c r="T17816" s="36"/>
      <c r="U17816" s="36"/>
      <c r="V17816" s="36"/>
    </row>
    <row r="17817" spans="11:22" x14ac:dyDescent="0.25">
      <c r="K17817" s="36"/>
      <c r="L17817" s="37"/>
      <c r="M17817" s="37"/>
      <c r="N17817" s="37"/>
      <c r="O17817" s="37"/>
      <c r="P17817" s="36"/>
      <c r="S17817" s="36"/>
      <c r="T17817" s="36"/>
      <c r="U17817" s="36"/>
      <c r="V17817" s="36"/>
    </row>
    <row r="17818" spans="11:22" x14ac:dyDescent="0.25">
      <c r="K17818" s="36"/>
      <c r="L17818" s="37"/>
      <c r="M17818" s="37"/>
      <c r="N17818" s="37"/>
      <c r="O17818" s="37"/>
      <c r="P17818" s="36"/>
      <c r="S17818" s="36"/>
      <c r="T17818" s="36"/>
      <c r="U17818" s="36"/>
      <c r="V17818" s="36"/>
    </row>
    <row r="17819" spans="11:22" x14ac:dyDescent="0.25">
      <c r="K17819" s="36"/>
      <c r="L17819" s="37"/>
      <c r="M17819" s="37"/>
      <c r="N17819" s="37"/>
      <c r="O17819" s="37"/>
      <c r="P17819" s="36"/>
      <c r="S17819" s="36"/>
      <c r="T17819" s="36"/>
      <c r="U17819" s="36"/>
      <c r="V17819" s="36"/>
    </row>
    <row r="17820" spans="11:22" x14ac:dyDescent="0.25">
      <c r="K17820" s="36"/>
      <c r="L17820" s="37"/>
      <c r="M17820" s="37"/>
      <c r="N17820" s="37"/>
      <c r="O17820" s="37"/>
      <c r="P17820" s="36"/>
      <c r="S17820" s="36"/>
      <c r="T17820" s="36"/>
      <c r="U17820" s="36"/>
      <c r="V17820" s="36"/>
    </row>
    <row r="17821" spans="11:22" x14ac:dyDescent="0.25">
      <c r="K17821" s="36"/>
      <c r="L17821" s="37"/>
      <c r="M17821" s="37"/>
      <c r="N17821" s="37"/>
      <c r="O17821" s="37"/>
      <c r="P17821" s="36"/>
      <c r="S17821" s="36"/>
      <c r="T17821" s="36"/>
      <c r="U17821" s="36"/>
      <c r="V17821" s="36"/>
    </row>
    <row r="17822" spans="11:22" x14ac:dyDescent="0.25">
      <c r="K17822" s="36"/>
      <c r="L17822" s="37"/>
      <c r="M17822" s="37"/>
      <c r="N17822" s="37"/>
      <c r="O17822" s="37"/>
      <c r="P17822" s="36"/>
      <c r="S17822" s="36"/>
      <c r="T17822" s="36"/>
      <c r="U17822" s="36"/>
      <c r="V17822" s="36"/>
    </row>
    <row r="17823" spans="11:22" x14ac:dyDescent="0.25">
      <c r="K17823" s="36"/>
      <c r="L17823" s="37"/>
      <c r="M17823" s="37"/>
      <c r="N17823" s="37"/>
      <c r="O17823" s="37"/>
      <c r="P17823" s="36"/>
      <c r="S17823" s="36"/>
      <c r="T17823" s="36"/>
      <c r="U17823" s="36"/>
      <c r="V17823" s="36"/>
    </row>
    <row r="17824" spans="11:22" x14ac:dyDescent="0.25">
      <c r="K17824" s="36"/>
      <c r="L17824" s="37"/>
      <c r="M17824" s="37"/>
      <c r="N17824" s="37"/>
      <c r="O17824" s="37"/>
      <c r="P17824" s="36"/>
      <c r="S17824" s="36"/>
      <c r="T17824" s="36"/>
      <c r="U17824" s="36"/>
      <c r="V17824" s="36"/>
    </row>
    <row r="17825" spans="11:22" x14ac:dyDescent="0.25">
      <c r="K17825" s="36"/>
      <c r="L17825" s="37"/>
      <c r="M17825" s="37"/>
      <c r="N17825" s="37"/>
      <c r="O17825" s="37"/>
      <c r="P17825" s="36"/>
      <c r="S17825" s="36"/>
      <c r="T17825" s="36"/>
      <c r="U17825" s="36"/>
      <c r="V17825" s="36"/>
    </row>
    <row r="17826" spans="11:22" x14ac:dyDescent="0.25">
      <c r="K17826" s="36"/>
      <c r="L17826" s="37"/>
      <c r="M17826" s="37"/>
      <c r="N17826" s="37"/>
      <c r="O17826" s="37"/>
      <c r="P17826" s="36"/>
      <c r="S17826" s="36"/>
      <c r="T17826" s="36"/>
      <c r="U17826" s="36"/>
      <c r="V17826" s="36"/>
    </row>
    <row r="17827" spans="11:22" x14ac:dyDescent="0.25">
      <c r="K17827" s="36"/>
      <c r="L17827" s="37"/>
      <c r="M17827" s="37"/>
      <c r="N17827" s="37"/>
      <c r="O17827" s="37"/>
      <c r="P17827" s="36"/>
      <c r="S17827" s="36"/>
      <c r="T17827" s="36"/>
      <c r="U17827" s="36"/>
      <c r="V17827" s="36"/>
    </row>
    <row r="17828" spans="11:22" x14ac:dyDescent="0.25">
      <c r="K17828" s="36"/>
      <c r="L17828" s="37"/>
      <c r="M17828" s="37"/>
      <c r="N17828" s="37"/>
      <c r="O17828" s="37"/>
      <c r="P17828" s="36"/>
      <c r="S17828" s="36"/>
      <c r="T17828" s="36"/>
      <c r="U17828" s="36"/>
      <c r="V17828" s="36"/>
    </row>
    <row r="17829" spans="11:22" x14ac:dyDescent="0.25">
      <c r="K17829" s="36"/>
      <c r="L17829" s="37"/>
      <c r="M17829" s="37"/>
      <c r="N17829" s="37"/>
      <c r="O17829" s="37"/>
      <c r="P17829" s="36"/>
      <c r="S17829" s="36"/>
      <c r="T17829" s="36"/>
      <c r="U17829" s="36"/>
      <c r="V17829" s="36"/>
    </row>
    <row r="17830" spans="11:22" x14ac:dyDescent="0.25">
      <c r="K17830" s="36"/>
      <c r="L17830" s="37"/>
      <c r="M17830" s="37"/>
      <c r="N17830" s="37"/>
      <c r="O17830" s="37"/>
      <c r="P17830" s="36"/>
      <c r="S17830" s="36"/>
      <c r="T17830" s="36"/>
      <c r="U17830" s="36"/>
      <c r="V17830" s="36"/>
    </row>
    <row r="17831" spans="11:22" x14ac:dyDescent="0.25">
      <c r="K17831" s="36"/>
      <c r="L17831" s="37"/>
      <c r="M17831" s="37"/>
      <c r="N17831" s="37"/>
      <c r="O17831" s="37"/>
      <c r="P17831" s="36"/>
      <c r="S17831" s="36"/>
      <c r="T17831" s="36"/>
      <c r="U17831" s="36"/>
      <c r="V17831" s="36"/>
    </row>
    <row r="17832" spans="11:22" x14ac:dyDescent="0.25">
      <c r="K17832" s="36"/>
      <c r="L17832" s="37"/>
      <c r="M17832" s="37"/>
      <c r="N17832" s="37"/>
      <c r="O17832" s="37"/>
      <c r="P17832" s="36"/>
      <c r="S17832" s="36"/>
      <c r="T17832" s="36"/>
      <c r="U17832" s="36"/>
      <c r="V17832" s="36"/>
    </row>
    <row r="17833" spans="11:22" x14ac:dyDescent="0.25">
      <c r="K17833" s="36"/>
      <c r="L17833" s="37"/>
      <c r="M17833" s="37"/>
      <c r="N17833" s="37"/>
      <c r="O17833" s="37"/>
      <c r="P17833" s="36"/>
      <c r="S17833" s="36"/>
      <c r="T17833" s="36"/>
      <c r="U17833" s="36"/>
      <c r="V17833" s="36"/>
    </row>
    <row r="17834" spans="11:22" x14ac:dyDescent="0.25">
      <c r="K17834" s="36"/>
      <c r="L17834" s="37"/>
      <c r="M17834" s="37"/>
      <c r="N17834" s="37"/>
      <c r="O17834" s="37"/>
      <c r="P17834" s="36"/>
      <c r="S17834" s="36"/>
      <c r="T17834" s="36"/>
      <c r="U17834" s="36"/>
      <c r="V17834" s="36"/>
    </row>
    <row r="17835" spans="11:22" x14ac:dyDescent="0.25">
      <c r="K17835" s="36"/>
      <c r="L17835" s="37"/>
      <c r="M17835" s="37"/>
      <c r="N17835" s="37"/>
      <c r="O17835" s="37"/>
      <c r="P17835" s="36"/>
      <c r="S17835" s="36"/>
      <c r="T17835" s="36"/>
      <c r="U17835" s="36"/>
      <c r="V17835" s="36"/>
    </row>
    <row r="17836" spans="11:22" x14ac:dyDescent="0.25">
      <c r="K17836" s="36"/>
      <c r="L17836" s="37"/>
      <c r="M17836" s="37"/>
      <c r="N17836" s="37"/>
      <c r="O17836" s="37"/>
      <c r="P17836" s="36"/>
      <c r="S17836" s="36"/>
      <c r="T17836" s="36"/>
      <c r="U17836" s="36"/>
      <c r="V17836" s="36"/>
    </row>
    <row r="17837" spans="11:22" x14ac:dyDescent="0.25">
      <c r="K17837" s="36"/>
      <c r="L17837" s="37"/>
      <c r="M17837" s="37"/>
      <c r="N17837" s="37"/>
      <c r="O17837" s="37"/>
      <c r="P17837" s="36"/>
      <c r="S17837" s="36"/>
      <c r="T17837" s="36"/>
      <c r="U17837" s="36"/>
      <c r="V17837" s="36"/>
    </row>
    <row r="17838" spans="11:22" x14ac:dyDescent="0.25">
      <c r="K17838" s="36"/>
      <c r="L17838" s="37"/>
      <c r="M17838" s="37"/>
      <c r="N17838" s="37"/>
      <c r="O17838" s="37"/>
      <c r="P17838" s="36"/>
      <c r="S17838" s="36"/>
      <c r="T17838" s="36"/>
      <c r="U17838" s="36"/>
      <c r="V17838" s="36"/>
    </row>
    <row r="17839" spans="11:22" x14ac:dyDescent="0.25">
      <c r="K17839" s="36"/>
      <c r="L17839" s="37"/>
      <c r="M17839" s="37"/>
      <c r="N17839" s="37"/>
      <c r="O17839" s="37"/>
      <c r="P17839" s="36"/>
      <c r="S17839" s="36"/>
      <c r="T17839" s="36"/>
      <c r="U17839" s="36"/>
      <c r="V17839" s="36"/>
    </row>
    <row r="17840" spans="11:22" x14ac:dyDescent="0.25">
      <c r="K17840" s="36"/>
      <c r="L17840" s="37"/>
      <c r="M17840" s="37"/>
      <c r="N17840" s="37"/>
      <c r="O17840" s="37"/>
      <c r="P17840" s="36"/>
      <c r="S17840" s="36"/>
      <c r="T17840" s="36"/>
      <c r="U17840" s="36"/>
      <c r="V17840" s="36"/>
    </row>
    <row r="17841" spans="11:22" x14ac:dyDescent="0.25">
      <c r="K17841" s="36"/>
      <c r="L17841" s="37"/>
      <c r="M17841" s="37"/>
      <c r="N17841" s="37"/>
      <c r="O17841" s="37"/>
      <c r="P17841" s="36"/>
      <c r="S17841" s="36"/>
      <c r="T17841" s="36"/>
      <c r="U17841" s="36"/>
      <c r="V17841" s="36"/>
    </row>
    <row r="17842" spans="11:22" x14ac:dyDescent="0.25">
      <c r="K17842" s="36"/>
      <c r="L17842" s="37"/>
      <c r="M17842" s="37"/>
      <c r="N17842" s="37"/>
      <c r="O17842" s="37"/>
      <c r="P17842" s="36"/>
      <c r="S17842" s="36"/>
      <c r="T17842" s="36"/>
      <c r="U17842" s="36"/>
      <c r="V17842" s="36"/>
    </row>
    <row r="17843" spans="11:22" x14ac:dyDescent="0.25">
      <c r="K17843" s="36"/>
      <c r="L17843" s="37"/>
      <c r="M17843" s="37"/>
      <c r="N17843" s="37"/>
      <c r="O17843" s="37"/>
      <c r="P17843" s="36"/>
      <c r="S17843" s="36"/>
      <c r="T17843" s="36"/>
      <c r="U17843" s="36"/>
      <c r="V17843" s="36"/>
    </row>
    <row r="17844" spans="11:22" x14ac:dyDescent="0.25">
      <c r="K17844" s="36"/>
      <c r="L17844" s="37"/>
      <c r="M17844" s="37"/>
      <c r="N17844" s="37"/>
      <c r="O17844" s="37"/>
      <c r="P17844" s="36"/>
      <c r="S17844" s="36"/>
      <c r="T17844" s="36"/>
      <c r="U17844" s="36"/>
      <c r="V17844" s="36"/>
    </row>
    <row r="17845" spans="11:22" x14ac:dyDescent="0.25">
      <c r="K17845" s="36"/>
      <c r="L17845" s="37"/>
      <c r="M17845" s="37"/>
      <c r="N17845" s="37"/>
      <c r="O17845" s="37"/>
      <c r="P17845" s="36"/>
      <c r="S17845" s="36"/>
      <c r="T17845" s="36"/>
      <c r="U17845" s="36"/>
      <c r="V17845" s="36"/>
    </row>
    <row r="17846" spans="11:22" x14ac:dyDescent="0.25">
      <c r="K17846" s="36"/>
      <c r="L17846" s="37"/>
      <c r="M17846" s="37"/>
      <c r="N17846" s="37"/>
      <c r="O17846" s="37"/>
      <c r="P17846" s="36"/>
      <c r="S17846" s="36"/>
      <c r="T17846" s="36"/>
      <c r="U17846" s="36"/>
      <c r="V17846" s="36"/>
    </row>
    <row r="17847" spans="11:22" x14ac:dyDescent="0.25">
      <c r="K17847" s="36"/>
      <c r="L17847" s="37"/>
      <c r="M17847" s="37"/>
      <c r="N17847" s="37"/>
      <c r="O17847" s="37"/>
      <c r="P17847" s="36"/>
      <c r="S17847" s="36"/>
      <c r="T17847" s="36"/>
      <c r="U17847" s="36"/>
      <c r="V17847" s="36"/>
    </row>
    <row r="17848" spans="11:22" x14ac:dyDescent="0.25">
      <c r="K17848" s="36"/>
      <c r="L17848" s="37"/>
      <c r="M17848" s="37"/>
      <c r="N17848" s="37"/>
      <c r="O17848" s="37"/>
      <c r="P17848" s="36"/>
      <c r="S17848" s="36"/>
      <c r="T17848" s="36"/>
      <c r="U17848" s="36"/>
      <c r="V17848" s="36"/>
    </row>
    <row r="17849" spans="11:22" x14ac:dyDescent="0.25">
      <c r="K17849" s="36"/>
      <c r="L17849" s="37"/>
      <c r="M17849" s="37"/>
      <c r="N17849" s="37"/>
      <c r="O17849" s="37"/>
      <c r="P17849" s="36"/>
      <c r="S17849" s="36"/>
      <c r="T17849" s="36"/>
      <c r="U17849" s="36"/>
      <c r="V17849" s="36"/>
    </row>
    <row r="17850" spans="11:22" x14ac:dyDescent="0.25">
      <c r="K17850" s="36"/>
      <c r="L17850" s="37"/>
      <c r="M17850" s="37"/>
      <c r="N17850" s="37"/>
      <c r="O17850" s="37"/>
      <c r="P17850" s="36"/>
      <c r="S17850" s="36"/>
      <c r="T17850" s="36"/>
      <c r="U17850" s="36"/>
      <c r="V17850" s="36"/>
    </row>
    <row r="17851" spans="11:22" x14ac:dyDescent="0.25">
      <c r="K17851" s="36"/>
      <c r="L17851" s="37"/>
      <c r="M17851" s="37"/>
      <c r="N17851" s="37"/>
      <c r="O17851" s="37"/>
      <c r="P17851" s="36"/>
      <c r="S17851" s="36"/>
      <c r="T17851" s="36"/>
      <c r="U17851" s="36"/>
      <c r="V17851" s="36"/>
    </row>
    <row r="17852" spans="11:22" x14ac:dyDescent="0.25">
      <c r="K17852" s="36"/>
      <c r="L17852" s="37"/>
      <c r="M17852" s="37"/>
      <c r="N17852" s="37"/>
      <c r="O17852" s="37"/>
      <c r="P17852" s="36"/>
      <c r="S17852" s="36"/>
      <c r="T17852" s="36"/>
      <c r="U17852" s="36"/>
      <c r="V17852" s="36"/>
    </row>
    <row r="17853" spans="11:22" x14ac:dyDescent="0.25">
      <c r="K17853" s="36"/>
      <c r="L17853" s="37"/>
      <c r="M17853" s="37"/>
      <c r="N17853" s="37"/>
      <c r="O17853" s="37"/>
      <c r="P17853" s="36"/>
      <c r="S17853" s="36"/>
      <c r="T17853" s="36"/>
      <c r="U17853" s="36"/>
      <c r="V17853" s="36"/>
    </row>
    <row r="17854" spans="11:22" x14ac:dyDescent="0.25">
      <c r="K17854" s="36"/>
      <c r="L17854" s="37"/>
      <c r="M17854" s="37"/>
      <c r="N17854" s="37"/>
      <c r="O17854" s="37"/>
      <c r="P17854" s="36"/>
      <c r="S17854" s="36"/>
      <c r="T17854" s="36"/>
      <c r="U17854" s="36"/>
      <c r="V17854" s="36"/>
    </row>
    <row r="17855" spans="11:22" x14ac:dyDescent="0.25">
      <c r="K17855" s="36"/>
      <c r="L17855" s="37"/>
      <c r="M17855" s="37"/>
      <c r="N17855" s="37"/>
      <c r="O17855" s="37"/>
      <c r="P17855" s="36"/>
      <c r="S17855" s="36"/>
      <c r="T17855" s="36"/>
      <c r="U17855" s="36"/>
      <c r="V17855" s="36"/>
    </row>
    <row r="17856" spans="11:22" x14ac:dyDescent="0.25">
      <c r="K17856" s="36"/>
      <c r="L17856" s="37"/>
      <c r="M17856" s="37"/>
      <c r="N17856" s="37"/>
      <c r="O17856" s="37"/>
      <c r="P17856" s="36"/>
      <c r="S17856" s="36"/>
      <c r="T17856" s="36"/>
      <c r="U17856" s="36"/>
      <c r="V17856" s="36"/>
    </row>
    <row r="17857" spans="11:22" x14ac:dyDescent="0.25">
      <c r="K17857" s="36"/>
      <c r="L17857" s="37"/>
      <c r="M17857" s="37"/>
      <c r="N17857" s="37"/>
      <c r="O17857" s="37"/>
      <c r="P17857" s="36"/>
      <c r="S17857" s="36"/>
      <c r="T17857" s="36"/>
      <c r="U17857" s="36"/>
      <c r="V17857" s="36"/>
    </row>
    <row r="17858" spans="11:22" x14ac:dyDescent="0.25">
      <c r="K17858" s="36"/>
      <c r="L17858" s="37"/>
      <c r="M17858" s="37"/>
      <c r="N17858" s="37"/>
      <c r="O17858" s="37"/>
      <c r="P17858" s="36"/>
      <c r="S17858" s="36"/>
      <c r="T17858" s="36"/>
      <c r="U17858" s="36"/>
      <c r="V17858" s="36"/>
    </row>
    <row r="17859" spans="11:22" x14ac:dyDescent="0.25">
      <c r="K17859" s="36"/>
      <c r="L17859" s="37"/>
      <c r="M17859" s="37"/>
      <c r="N17859" s="37"/>
      <c r="O17859" s="37"/>
      <c r="P17859" s="36"/>
      <c r="S17859" s="36"/>
      <c r="T17859" s="36"/>
      <c r="U17859" s="36"/>
      <c r="V17859" s="36"/>
    </row>
    <row r="17860" spans="11:22" x14ac:dyDescent="0.25">
      <c r="K17860" s="36"/>
      <c r="L17860" s="37"/>
      <c r="M17860" s="37"/>
      <c r="N17860" s="37"/>
      <c r="O17860" s="37"/>
      <c r="P17860" s="36"/>
      <c r="S17860" s="36"/>
      <c r="T17860" s="36"/>
      <c r="U17860" s="36"/>
      <c r="V17860" s="36"/>
    </row>
    <row r="17861" spans="11:22" x14ac:dyDescent="0.25">
      <c r="K17861" s="36"/>
      <c r="L17861" s="37"/>
      <c r="M17861" s="37"/>
      <c r="N17861" s="37"/>
      <c r="O17861" s="37"/>
      <c r="P17861" s="36"/>
      <c r="S17861" s="36"/>
      <c r="T17861" s="36"/>
      <c r="U17861" s="36"/>
      <c r="V17861" s="36"/>
    </row>
    <row r="17862" spans="11:22" x14ac:dyDescent="0.25">
      <c r="K17862" s="36"/>
      <c r="L17862" s="37"/>
      <c r="M17862" s="37"/>
      <c r="N17862" s="37"/>
      <c r="O17862" s="37"/>
      <c r="P17862" s="36"/>
      <c r="S17862" s="36"/>
      <c r="T17862" s="36"/>
      <c r="U17862" s="36"/>
      <c r="V17862" s="36"/>
    </row>
    <row r="17863" spans="11:22" x14ac:dyDescent="0.25">
      <c r="K17863" s="36"/>
      <c r="L17863" s="37"/>
      <c r="M17863" s="37"/>
      <c r="N17863" s="37"/>
      <c r="O17863" s="37"/>
      <c r="P17863" s="36"/>
      <c r="S17863" s="36"/>
      <c r="T17863" s="36"/>
      <c r="U17863" s="36"/>
      <c r="V17863" s="36"/>
    </row>
    <row r="17864" spans="11:22" x14ac:dyDescent="0.25">
      <c r="K17864" s="36"/>
      <c r="L17864" s="37"/>
      <c r="M17864" s="37"/>
      <c r="N17864" s="37"/>
      <c r="O17864" s="37"/>
      <c r="P17864" s="36"/>
      <c r="S17864" s="36"/>
      <c r="T17864" s="36"/>
      <c r="U17864" s="36"/>
      <c r="V17864" s="36"/>
    </row>
    <row r="17865" spans="11:22" x14ac:dyDescent="0.25">
      <c r="K17865" s="36"/>
      <c r="L17865" s="37"/>
      <c r="M17865" s="37"/>
      <c r="N17865" s="37"/>
      <c r="O17865" s="37"/>
      <c r="P17865" s="36"/>
      <c r="S17865" s="36"/>
      <c r="T17865" s="36"/>
      <c r="U17865" s="36"/>
      <c r="V17865" s="36"/>
    </row>
    <row r="17866" spans="11:22" x14ac:dyDescent="0.25">
      <c r="K17866" s="36"/>
      <c r="L17866" s="37"/>
      <c r="M17866" s="37"/>
      <c r="N17866" s="37"/>
      <c r="O17866" s="37"/>
      <c r="P17866" s="36"/>
      <c r="S17866" s="36"/>
      <c r="T17866" s="36"/>
      <c r="U17866" s="36"/>
      <c r="V17866" s="36"/>
    </row>
    <row r="17867" spans="11:22" x14ac:dyDescent="0.25">
      <c r="K17867" s="36"/>
      <c r="L17867" s="37"/>
      <c r="M17867" s="37"/>
      <c r="N17867" s="37"/>
      <c r="O17867" s="37"/>
      <c r="P17867" s="36"/>
      <c r="S17867" s="36"/>
      <c r="T17867" s="36"/>
      <c r="U17867" s="36"/>
      <c r="V17867" s="36"/>
    </row>
    <row r="17868" spans="11:22" x14ac:dyDescent="0.25">
      <c r="K17868" s="36"/>
      <c r="L17868" s="37"/>
      <c r="M17868" s="37"/>
      <c r="N17868" s="37"/>
      <c r="O17868" s="37"/>
      <c r="P17868" s="36"/>
      <c r="S17868" s="36"/>
      <c r="T17868" s="36"/>
      <c r="U17868" s="36"/>
      <c r="V17868" s="36"/>
    </row>
    <row r="17869" spans="11:22" x14ac:dyDescent="0.25">
      <c r="K17869" s="36"/>
      <c r="L17869" s="37"/>
      <c r="M17869" s="37"/>
      <c r="N17869" s="37"/>
      <c r="O17869" s="37"/>
      <c r="P17869" s="36"/>
      <c r="S17869" s="36"/>
      <c r="T17869" s="36"/>
      <c r="U17869" s="36"/>
      <c r="V17869" s="36"/>
    </row>
    <row r="17870" spans="11:22" x14ac:dyDescent="0.25">
      <c r="K17870" s="36"/>
      <c r="L17870" s="37"/>
      <c r="M17870" s="37"/>
      <c r="N17870" s="37"/>
      <c r="O17870" s="37"/>
      <c r="P17870" s="36"/>
      <c r="S17870" s="36"/>
      <c r="T17870" s="36"/>
      <c r="U17870" s="36"/>
      <c r="V17870" s="36"/>
    </row>
    <row r="17871" spans="11:22" x14ac:dyDescent="0.25">
      <c r="K17871" s="36"/>
      <c r="L17871" s="37"/>
      <c r="M17871" s="37"/>
      <c r="N17871" s="37"/>
      <c r="O17871" s="37"/>
      <c r="P17871" s="36"/>
      <c r="S17871" s="36"/>
      <c r="T17871" s="36"/>
      <c r="U17871" s="36"/>
      <c r="V17871" s="36"/>
    </row>
    <row r="17872" spans="11:22" x14ac:dyDescent="0.25">
      <c r="K17872" s="36"/>
      <c r="L17872" s="37"/>
      <c r="M17872" s="37"/>
      <c r="N17872" s="37"/>
      <c r="O17872" s="37"/>
      <c r="P17872" s="36"/>
      <c r="S17872" s="36"/>
      <c r="T17872" s="36"/>
      <c r="U17872" s="36"/>
      <c r="V17872" s="36"/>
    </row>
    <row r="17873" spans="11:22" x14ac:dyDescent="0.25">
      <c r="K17873" s="36"/>
      <c r="L17873" s="37"/>
      <c r="M17873" s="37"/>
      <c r="N17873" s="37"/>
      <c r="O17873" s="37"/>
      <c r="P17873" s="36"/>
      <c r="S17873" s="36"/>
      <c r="T17873" s="36"/>
      <c r="U17873" s="36"/>
      <c r="V17873" s="36"/>
    </row>
    <row r="17874" spans="11:22" x14ac:dyDescent="0.25">
      <c r="K17874" s="36"/>
      <c r="L17874" s="37"/>
      <c r="M17874" s="37"/>
      <c r="N17874" s="37"/>
      <c r="O17874" s="37"/>
      <c r="P17874" s="36"/>
      <c r="S17874" s="36"/>
      <c r="T17874" s="36"/>
      <c r="U17874" s="36"/>
      <c r="V17874" s="36"/>
    </row>
    <row r="17875" spans="11:22" x14ac:dyDescent="0.25">
      <c r="K17875" s="36"/>
      <c r="L17875" s="37"/>
      <c r="M17875" s="37"/>
      <c r="N17875" s="37"/>
      <c r="O17875" s="37"/>
      <c r="P17875" s="36"/>
      <c r="S17875" s="36"/>
      <c r="T17875" s="36"/>
      <c r="U17875" s="36"/>
      <c r="V17875" s="36"/>
    </row>
    <row r="17876" spans="11:22" x14ac:dyDescent="0.25">
      <c r="K17876" s="36"/>
      <c r="L17876" s="37"/>
      <c r="M17876" s="37"/>
      <c r="N17876" s="37"/>
      <c r="O17876" s="37"/>
      <c r="P17876" s="36"/>
      <c r="S17876" s="36"/>
      <c r="T17876" s="36"/>
      <c r="U17876" s="36"/>
      <c r="V17876" s="36"/>
    </row>
    <row r="17877" spans="11:22" x14ac:dyDescent="0.25">
      <c r="K17877" s="36"/>
      <c r="L17877" s="37"/>
      <c r="M17877" s="37"/>
      <c r="N17877" s="37"/>
      <c r="O17877" s="37"/>
      <c r="P17877" s="36"/>
      <c r="S17877" s="36"/>
      <c r="T17877" s="36"/>
      <c r="U17877" s="36"/>
      <c r="V17877" s="36"/>
    </row>
    <row r="17878" spans="11:22" x14ac:dyDescent="0.25">
      <c r="K17878" s="36"/>
      <c r="L17878" s="37"/>
      <c r="M17878" s="37"/>
      <c r="N17878" s="37"/>
      <c r="O17878" s="37"/>
      <c r="P17878" s="36"/>
      <c r="S17878" s="36"/>
      <c r="T17878" s="36"/>
      <c r="U17878" s="36"/>
      <c r="V17878" s="36"/>
    </row>
    <row r="17879" spans="11:22" x14ac:dyDescent="0.25">
      <c r="K17879" s="36"/>
      <c r="L17879" s="37"/>
      <c r="M17879" s="37"/>
      <c r="N17879" s="37"/>
      <c r="O17879" s="37"/>
      <c r="P17879" s="36"/>
      <c r="S17879" s="36"/>
      <c r="T17879" s="36"/>
      <c r="U17879" s="36"/>
      <c r="V17879" s="36"/>
    </row>
    <row r="17880" spans="11:22" x14ac:dyDescent="0.25">
      <c r="K17880" s="36"/>
      <c r="L17880" s="37"/>
      <c r="M17880" s="37"/>
      <c r="N17880" s="37"/>
      <c r="O17880" s="37"/>
      <c r="P17880" s="36"/>
      <c r="S17880" s="36"/>
      <c r="T17880" s="36"/>
      <c r="U17880" s="36"/>
      <c r="V17880" s="36"/>
    </row>
    <row r="17881" spans="11:22" x14ac:dyDescent="0.25">
      <c r="K17881" s="36"/>
      <c r="L17881" s="37"/>
      <c r="M17881" s="37"/>
      <c r="N17881" s="37"/>
      <c r="O17881" s="37"/>
      <c r="P17881" s="36"/>
      <c r="S17881" s="36"/>
      <c r="T17881" s="36"/>
      <c r="U17881" s="36"/>
      <c r="V17881" s="36"/>
    </row>
    <row r="17882" spans="11:22" x14ac:dyDescent="0.25">
      <c r="K17882" s="36"/>
      <c r="L17882" s="37"/>
      <c r="M17882" s="37"/>
      <c r="N17882" s="37"/>
      <c r="O17882" s="37"/>
      <c r="P17882" s="36"/>
      <c r="S17882" s="36"/>
      <c r="T17882" s="36"/>
      <c r="U17882" s="36"/>
      <c r="V17882" s="36"/>
    </row>
    <row r="17883" spans="11:22" x14ac:dyDescent="0.25">
      <c r="K17883" s="36"/>
      <c r="L17883" s="37"/>
      <c r="M17883" s="37"/>
      <c r="N17883" s="37"/>
      <c r="O17883" s="37"/>
      <c r="P17883" s="36"/>
      <c r="S17883" s="36"/>
      <c r="T17883" s="36"/>
      <c r="U17883" s="36"/>
      <c r="V17883" s="36"/>
    </row>
    <row r="17884" spans="11:22" x14ac:dyDescent="0.25">
      <c r="K17884" s="36"/>
      <c r="L17884" s="37"/>
      <c r="M17884" s="37"/>
      <c r="N17884" s="37"/>
      <c r="O17884" s="37"/>
      <c r="P17884" s="36"/>
      <c r="S17884" s="36"/>
      <c r="T17884" s="36"/>
      <c r="U17884" s="36"/>
      <c r="V17884" s="36"/>
    </row>
    <row r="17885" spans="11:22" x14ac:dyDescent="0.25">
      <c r="K17885" s="36"/>
      <c r="L17885" s="37"/>
      <c r="M17885" s="37"/>
      <c r="N17885" s="37"/>
      <c r="O17885" s="37"/>
      <c r="P17885" s="36"/>
      <c r="S17885" s="36"/>
      <c r="T17885" s="36"/>
      <c r="U17885" s="36"/>
      <c r="V17885" s="36"/>
    </row>
    <row r="17886" spans="11:22" x14ac:dyDescent="0.25">
      <c r="K17886" s="36"/>
      <c r="L17886" s="37"/>
      <c r="M17886" s="37"/>
      <c r="N17886" s="37"/>
      <c r="O17886" s="37"/>
      <c r="P17886" s="36"/>
      <c r="S17886" s="36"/>
      <c r="T17886" s="36"/>
      <c r="U17886" s="36"/>
      <c r="V17886" s="36"/>
    </row>
    <row r="17887" spans="11:22" x14ac:dyDescent="0.25">
      <c r="K17887" s="36"/>
      <c r="L17887" s="37"/>
      <c r="M17887" s="37"/>
      <c r="N17887" s="37"/>
      <c r="O17887" s="37"/>
      <c r="P17887" s="36"/>
      <c r="S17887" s="36"/>
      <c r="T17887" s="36"/>
      <c r="U17887" s="36"/>
      <c r="V17887" s="36"/>
    </row>
    <row r="17888" spans="11:22" x14ac:dyDescent="0.25">
      <c r="K17888" s="36"/>
      <c r="L17888" s="37"/>
      <c r="M17888" s="37"/>
      <c r="N17888" s="37"/>
      <c r="O17888" s="37"/>
      <c r="P17888" s="36"/>
      <c r="S17888" s="36"/>
      <c r="T17888" s="36"/>
      <c r="U17888" s="36"/>
      <c r="V17888" s="36"/>
    </row>
    <row r="17889" spans="11:22" x14ac:dyDescent="0.25">
      <c r="K17889" s="36"/>
      <c r="L17889" s="37"/>
      <c r="M17889" s="37"/>
      <c r="N17889" s="37"/>
      <c r="O17889" s="37"/>
      <c r="P17889" s="36"/>
      <c r="S17889" s="36"/>
      <c r="T17889" s="36"/>
      <c r="U17889" s="36"/>
      <c r="V17889" s="36"/>
    </row>
    <row r="17890" spans="11:22" x14ac:dyDescent="0.25">
      <c r="K17890" s="36"/>
      <c r="L17890" s="37"/>
      <c r="M17890" s="37"/>
      <c r="N17890" s="37"/>
      <c r="O17890" s="37"/>
      <c r="P17890" s="36"/>
      <c r="S17890" s="36"/>
      <c r="T17890" s="36"/>
      <c r="U17890" s="36"/>
      <c r="V17890" s="36"/>
    </row>
    <row r="17891" spans="11:22" x14ac:dyDescent="0.25">
      <c r="K17891" s="36"/>
      <c r="L17891" s="37"/>
      <c r="M17891" s="37"/>
      <c r="N17891" s="37"/>
      <c r="O17891" s="37"/>
      <c r="P17891" s="36"/>
      <c r="S17891" s="36"/>
      <c r="T17891" s="36"/>
      <c r="U17891" s="36"/>
      <c r="V17891" s="36"/>
    </row>
    <row r="17892" spans="11:22" x14ac:dyDescent="0.25">
      <c r="K17892" s="36"/>
      <c r="L17892" s="37"/>
      <c r="M17892" s="37"/>
      <c r="N17892" s="37"/>
      <c r="O17892" s="37"/>
      <c r="P17892" s="36"/>
      <c r="S17892" s="36"/>
      <c r="T17892" s="36"/>
      <c r="U17892" s="36"/>
      <c r="V17892" s="36"/>
    </row>
    <row r="17893" spans="11:22" x14ac:dyDescent="0.25">
      <c r="K17893" s="36"/>
      <c r="L17893" s="37"/>
      <c r="M17893" s="37"/>
      <c r="N17893" s="37"/>
      <c r="O17893" s="37"/>
      <c r="P17893" s="36"/>
      <c r="S17893" s="36"/>
      <c r="T17893" s="36"/>
      <c r="U17893" s="36"/>
      <c r="V17893" s="36"/>
    </row>
    <row r="17894" spans="11:22" x14ac:dyDescent="0.25">
      <c r="K17894" s="36"/>
      <c r="L17894" s="37"/>
      <c r="M17894" s="37"/>
      <c r="N17894" s="37"/>
      <c r="O17894" s="37"/>
      <c r="P17894" s="36"/>
      <c r="S17894" s="36"/>
      <c r="T17894" s="36"/>
      <c r="U17894" s="36"/>
      <c r="V17894" s="36"/>
    </row>
    <row r="17895" spans="11:22" x14ac:dyDescent="0.25">
      <c r="K17895" s="36"/>
      <c r="L17895" s="37"/>
      <c r="M17895" s="37"/>
      <c r="N17895" s="37"/>
      <c r="O17895" s="37"/>
      <c r="P17895" s="36"/>
      <c r="S17895" s="36"/>
      <c r="T17895" s="36"/>
      <c r="U17895" s="36"/>
      <c r="V17895" s="36"/>
    </row>
    <row r="17896" spans="11:22" x14ac:dyDescent="0.25">
      <c r="K17896" s="36"/>
      <c r="L17896" s="37"/>
      <c r="M17896" s="37"/>
      <c r="N17896" s="37"/>
      <c r="O17896" s="37"/>
      <c r="P17896" s="36"/>
      <c r="S17896" s="36"/>
      <c r="T17896" s="36"/>
      <c r="U17896" s="36"/>
      <c r="V17896" s="36"/>
    </row>
    <row r="17897" spans="11:22" x14ac:dyDescent="0.25">
      <c r="K17897" s="36"/>
      <c r="L17897" s="37"/>
      <c r="M17897" s="37"/>
      <c r="N17897" s="37"/>
      <c r="O17897" s="37"/>
      <c r="P17897" s="36"/>
      <c r="S17897" s="36"/>
      <c r="T17897" s="36"/>
      <c r="U17897" s="36"/>
      <c r="V17897" s="36"/>
    </row>
    <row r="17898" spans="11:22" x14ac:dyDescent="0.25">
      <c r="K17898" s="36"/>
      <c r="L17898" s="37"/>
      <c r="M17898" s="37"/>
      <c r="N17898" s="37"/>
      <c r="O17898" s="37"/>
      <c r="P17898" s="36"/>
      <c r="S17898" s="36"/>
      <c r="T17898" s="36"/>
      <c r="U17898" s="36"/>
      <c r="V17898" s="36"/>
    </row>
    <row r="17899" spans="11:22" x14ac:dyDescent="0.25">
      <c r="K17899" s="36"/>
      <c r="L17899" s="37"/>
      <c r="M17899" s="37"/>
      <c r="N17899" s="37"/>
      <c r="O17899" s="37"/>
      <c r="P17899" s="36"/>
      <c r="S17899" s="36"/>
      <c r="T17899" s="36"/>
      <c r="U17899" s="36"/>
      <c r="V17899" s="36"/>
    </row>
    <row r="17900" spans="11:22" x14ac:dyDescent="0.25">
      <c r="K17900" s="36"/>
      <c r="L17900" s="37"/>
      <c r="M17900" s="37"/>
      <c r="N17900" s="37"/>
      <c r="O17900" s="37"/>
      <c r="P17900" s="36"/>
      <c r="S17900" s="36"/>
      <c r="T17900" s="36"/>
      <c r="U17900" s="36"/>
      <c r="V17900" s="36"/>
    </row>
    <row r="17901" spans="11:22" x14ac:dyDescent="0.25">
      <c r="K17901" s="36"/>
      <c r="L17901" s="37"/>
      <c r="M17901" s="37"/>
      <c r="N17901" s="37"/>
      <c r="O17901" s="37"/>
      <c r="P17901" s="36"/>
      <c r="S17901" s="36"/>
      <c r="T17901" s="36"/>
      <c r="U17901" s="36"/>
      <c r="V17901" s="36"/>
    </row>
    <row r="17902" spans="11:22" x14ac:dyDescent="0.25">
      <c r="K17902" s="36"/>
      <c r="L17902" s="37"/>
      <c r="M17902" s="37"/>
      <c r="N17902" s="37"/>
      <c r="O17902" s="37"/>
      <c r="P17902" s="36"/>
      <c r="S17902" s="36"/>
      <c r="T17902" s="36"/>
      <c r="U17902" s="36"/>
      <c r="V17902" s="36"/>
    </row>
    <row r="17903" spans="11:22" x14ac:dyDescent="0.25">
      <c r="K17903" s="36"/>
      <c r="L17903" s="37"/>
      <c r="M17903" s="37"/>
      <c r="N17903" s="37"/>
      <c r="O17903" s="37"/>
      <c r="P17903" s="36"/>
      <c r="S17903" s="36"/>
      <c r="T17903" s="36"/>
      <c r="U17903" s="36"/>
      <c r="V17903" s="36"/>
    </row>
    <row r="17904" spans="11:22" x14ac:dyDescent="0.25">
      <c r="K17904" s="36"/>
      <c r="L17904" s="37"/>
      <c r="M17904" s="37"/>
      <c r="N17904" s="37"/>
      <c r="O17904" s="37"/>
      <c r="P17904" s="36"/>
      <c r="S17904" s="36"/>
      <c r="T17904" s="36"/>
      <c r="U17904" s="36"/>
      <c r="V17904" s="36"/>
    </row>
    <row r="17905" spans="11:22" x14ac:dyDescent="0.25">
      <c r="K17905" s="36"/>
      <c r="L17905" s="37"/>
      <c r="M17905" s="37"/>
      <c r="N17905" s="37"/>
      <c r="O17905" s="37"/>
      <c r="P17905" s="36"/>
      <c r="S17905" s="36"/>
      <c r="T17905" s="36"/>
      <c r="U17905" s="36"/>
      <c r="V17905" s="36"/>
    </row>
    <row r="17906" spans="11:22" x14ac:dyDescent="0.25">
      <c r="K17906" s="36"/>
      <c r="L17906" s="37"/>
      <c r="M17906" s="37"/>
      <c r="N17906" s="37"/>
      <c r="O17906" s="37"/>
      <c r="P17906" s="36"/>
      <c r="S17906" s="36"/>
      <c r="T17906" s="36"/>
      <c r="U17906" s="36"/>
      <c r="V17906" s="36"/>
    </row>
    <row r="17907" spans="11:22" x14ac:dyDescent="0.25">
      <c r="K17907" s="36"/>
      <c r="L17907" s="37"/>
      <c r="M17907" s="37"/>
      <c r="N17907" s="37"/>
      <c r="O17907" s="37"/>
      <c r="P17907" s="36"/>
      <c r="S17907" s="36"/>
      <c r="T17907" s="36"/>
      <c r="U17907" s="36"/>
      <c r="V17907" s="36"/>
    </row>
    <row r="17908" spans="11:22" x14ac:dyDescent="0.25">
      <c r="K17908" s="36"/>
      <c r="L17908" s="37"/>
      <c r="M17908" s="37"/>
      <c r="N17908" s="37"/>
      <c r="O17908" s="37"/>
      <c r="P17908" s="36"/>
      <c r="S17908" s="36"/>
      <c r="T17908" s="36"/>
      <c r="U17908" s="36"/>
      <c r="V17908" s="36"/>
    </row>
    <row r="17909" spans="11:22" x14ac:dyDescent="0.25">
      <c r="K17909" s="36"/>
      <c r="L17909" s="37"/>
      <c r="M17909" s="37"/>
      <c r="N17909" s="37"/>
      <c r="O17909" s="37"/>
      <c r="P17909" s="36"/>
      <c r="S17909" s="36"/>
      <c r="T17909" s="36"/>
      <c r="U17909" s="36"/>
      <c r="V17909" s="36"/>
    </row>
    <row r="17910" spans="11:22" x14ac:dyDescent="0.25">
      <c r="K17910" s="36"/>
      <c r="L17910" s="37"/>
      <c r="M17910" s="37"/>
      <c r="N17910" s="37"/>
      <c r="O17910" s="37"/>
      <c r="P17910" s="36"/>
      <c r="S17910" s="36"/>
      <c r="T17910" s="36"/>
      <c r="U17910" s="36"/>
      <c r="V17910" s="36"/>
    </row>
    <row r="17911" spans="11:22" x14ac:dyDescent="0.25">
      <c r="K17911" s="36"/>
      <c r="L17911" s="37"/>
      <c r="M17911" s="37"/>
      <c r="N17911" s="37"/>
      <c r="O17911" s="37"/>
      <c r="P17911" s="36"/>
      <c r="S17911" s="36"/>
      <c r="T17911" s="36"/>
      <c r="U17911" s="36"/>
      <c r="V17911" s="36"/>
    </row>
    <row r="17912" spans="11:22" x14ac:dyDescent="0.25">
      <c r="K17912" s="36"/>
      <c r="L17912" s="37"/>
      <c r="M17912" s="37"/>
      <c r="N17912" s="37"/>
      <c r="O17912" s="37"/>
      <c r="P17912" s="36"/>
      <c r="S17912" s="36"/>
      <c r="T17912" s="36"/>
      <c r="U17912" s="36"/>
      <c r="V17912" s="36"/>
    </row>
    <row r="17913" spans="11:22" x14ac:dyDescent="0.25">
      <c r="K17913" s="36"/>
      <c r="L17913" s="37"/>
      <c r="M17913" s="37"/>
      <c r="N17913" s="37"/>
      <c r="O17913" s="37"/>
      <c r="P17913" s="36"/>
      <c r="S17913" s="36"/>
      <c r="T17913" s="36"/>
      <c r="U17913" s="36"/>
      <c r="V17913" s="36"/>
    </row>
    <row r="17914" spans="11:22" x14ac:dyDescent="0.25">
      <c r="K17914" s="36"/>
      <c r="L17914" s="37"/>
      <c r="M17914" s="37"/>
      <c r="N17914" s="37"/>
      <c r="O17914" s="37"/>
      <c r="P17914" s="36"/>
      <c r="S17914" s="36"/>
      <c r="T17914" s="36"/>
      <c r="U17914" s="36"/>
      <c r="V17914" s="36"/>
    </row>
    <row r="17915" spans="11:22" x14ac:dyDescent="0.25">
      <c r="K17915" s="36"/>
      <c r="L17915" s="37"/>
      <c r="M17915" s="37"/>
      <c r="N17915" s="37"/>
      <c r="O17915" s="37"/>
      <c r="P17915" s="36"/>
      <c r="S17915" s="36"/>
      <c r="T17915" s="36"/>
      <c r="U17915" s="36"/>
      <c r="V17915" s="36"/>
    </row>
    <row r="17916" spans="11:22" x14ac:dyDescent="0.25">
      <c r="K17916" s="36"/>
      <c r="L17916" s="37"/>
      <c r="M17916" s="37"/>
      <c r="N17916" s="37"/>
      <c r="O17916" s="37"/>
      <c r="P17916" s="36"/>
      <c r="S17916" s="36"/>
      <c r="T17916" s="36"/>
      <c r="U17916" s="36"/>
      <c r="V17916" s="36"/>
    </row>
    <row r="17917" spans="11:22" x14ac:dyDescent="0.25">
      <c r="K17917" s="36"/>
      <c r="L17917" s="37"/>
      <c r="M17917" s="37"/>
      <c r="N17917" s="37"/>
      <c r="O17917" s="37"/>
      <c r="P17917" s="36"/>
      <c r="S17917" s="36"/>
      <c r="T17917" s="36"/>
      <c r="U17917" s="36"/>
      <c r="V17917" s="36"/>
    </row>
    <row r="17918" spans="11:22" x14ac:dyDescent="0.25">
      <c r="K17918" s="36"/>
      <c r="L17918" s="37"/>
      <c r="M17918" s="37"/>
      <c r="N17918" s="37"/>
      <c r="O17918" s="37"/>
      <c r="P17918" s="36"/>
      <c r="S17918" s="36"/>
      <c r="T17918" s="36"/>
      <c r="U17918" s="36"/>
      <c r="V17918" s="36"/>
    </row>
    <row r="17919" spans="11:22" x14ac:dyDescent="0.25">
      <c r="K17919" s="36"/>
      <c r="L17919" s="37"/>
      <c r="M17919" s="37"/>
      <c r="N17919" s="37"/>
      <c r="O17919" s="37"/>
      <c r="P17919" s="36"/>
      <c r="S17919" s="36"/>
      <c r="T17919" s="36"/>
      <c r="U17919" s="36"/>
      <c r="V17919" s="36"/>
    </row>
    <row r="17920" spans="11:22" x14ac:dyDescent="0.25">
      <c r="K17920" s="36"/>
      <c r="L17920" s="37"/>
      <c r="M17920" s="37"/>
      <c r="N17920" s="37"/>
      <c r="O17920" s="37"/>
      <c r="P17920" s="36"/>
      <c r="S17920" s="36"/>
      <c r="T17920" s="36"/>
      <c r="U17920" s="36"/>
      <c r="V17920" s="36"/>
    </row>
    <row r="17921" spans="11:22" x14ac:dyDescent="0.25">
      <c r="K17921" s="36"/>
      <c r="L17921" s="37"/>
      <c r="M17921" s="37"/>
      <c r="N17921" s="37"/>
      <c r="O17921" s="37"/>
      <c r="P17921" s="36"/>
      <c r="S17921" s="36"/>
      <c r="T17921" s="36"/>
      <c r="U17921" s="36"/>
      <c r="V17921" s="36"/>
    </row>
    <row r="17922" spans="11:22" x14ac:dyDescent="0.25">
      <c r="K17922" s="36"/>
      <c r="L17922" s="37"/>
      <c r="M17922" s="37"/>
      <c r="N17922" s="37"/>
      <c r="O17922" s="37"/>
      <c r="P17922" s="36"/>
      <c r="S17922" s="36"/>
      <c r="T17922" s="36"/>
      <c r="U17922" s="36"/>
      <c r="V17922" s="36"/>
    </row>
    <row r="17923" spans="11:22" x14ac:dyDescent="0.25">
      <c r="K17923" s="36"/>
      <c r="L17923" s="37"/>
      <c r="M17923" s="37"/>
      <c r="N17923" s="37"/>
      <c r="O17923" s="37"/>
      <c r="P17923" s="36"/>
      <c r="S17923" s="36"/>
      <c r="T17923" s="36"/>
      <c r="U17923" s="36"/>
      <c r="V17923" s="36"/>
    </row>
    <row r="17924" spans="11:22" x14ac:dyDescent="0.25">
      <c r="K17924" s="36"/>
      <c r="L17924" s="37"/>
      <c r="M17924" s="37"/>
      <c r="N17924" s="37"/>
      <c r="O17924" s="37"/>
      <c r="P17924" s="36"/>
      <c r="S17924" s="36"/>
      <c r="T17924" s="36"/>
      <c r="U17924" s="36"/>
      <c r="V17924" s="36"/>
    </row>
    <row r="17925" spans="11:22" x14ac:dyDescent="0.25">
      <c r="K17925" s="36"/>
      <c r="L17925" s="37"/>
      <c r="M17925" s="37"/>
      <c r="N17925" s="37"/>
      <c r="O17925" s="37"/>
      <c r="P17925" s="36"/>
      <c r="S17925" s="36"/>
      <c r="T17925" s="36"/>
      <c r="U17925" s="36"/>
      <c r="V17925" s="36"/>
    </row>
    <row r="17926" spans="11:22" x14ac:dyDescent="0.25">
      <c r="K17926" s="36"/>
      <c r="L17926" s="37"/>
      <c r="M17926" s="37"/>
      <c r="N17926" s="37"/>
      <c r="O17926" s="37"/>
      <c r="P17926" s="36"/>
      <c r="S17926" s="36"/>
      <c r="T17926" s="36"/>
      <c r="U17926" s="36"/>
      <c r="V17926" s="36"/>
    </row>
    <row r="17927" spans="11:22" x14ac:dyDescent="0.25">
      <c r="K17927" s="36"/>
      <c r="L17927" s="37"/>
      <c r="M17927" s="37"/>
      <c r="N17927" s="37"/>
      <c r="O17927" s="37"/>
      <c r="P17927" s="36"/>
      <c r="S17927" s="36"/>
      <c r="T17927" s="36"/>
      <c r="U17927" s="36"/>
      <c r="V17927" s="36"/>
    </row>
    <row r="17928" spans="11:22" x14ac:dyDescent="0.25">
      <c r="K17928" s="36"/>
      <c r="L17928" s="37"/>
      <c r="M17928" s="37"/>
      <c r="N17928" s="37"/>
      <c r="O17928" s="37"/>
      <c r="P17928" s="36"/>
      <c r="S17928" s="36"/>
      <c r="T17928" s="36"/>
      <c r="U17928" s="36"/>
      <c r="V17928" s="36"/>
    </row>
    <row r="17929" spans="11:22" x14ac:dyDescent="0.25">
      <c r="K17929" s="36"/>
      <c r="L17929" s="37"/>
      <c r="M17929" s="37"/>
      <c r="N17929" s="37"/>
      <c r="O17929" s="37"/>
      <c r="P17929" s="36"/>
      <c r="S17929" s="36"/>
      <c r="T17929" s="36"/>
      <c r="U17929" s="36"/>
      <c r="V17929" s="36"/>
    </row>
    <row r="17930" spans="11:22" x14ac:dyDescent="0.25">
      <c r="K17930" s="36"/>
      <c r="L17930" s="37"/>
      <c r="M17930" s="37"/>
      <c r="N17930" s="37"/>
      <c r="O17930" s="37"/>
      <c r="P17930" s="36"/>
      <c r="S17930" s="36"/>
      <c r="T17930" s="36"/>
      <c r="U17930" s="36"/>
      <c r="V17930" s="36"/>
    </row>
    <row r="17931" spans="11:22" x14ac:dyDescent="0.25">
      <c r="K17931" s="36"/>
      <c r="L17931" s="37"/>
      <c r="M17931" s="37"/>
      <c r="N17931" s="37"/>
      <c r="O17931" s="37"/>
      <c r="P17931" s="36"/>
      <c r="S17931" s="36"/>
      <c r="T17931" s="36"/>
      <c r="U17931" s="36"/>
      <c r="V17931" s="36"/>
    </row>
    <row r="17932" spans="11:22" x14ac:dyDescent="0.25">
      <c r="K17932" s="36"/>
      <c r="L17932" s="37"/>
      <c r="M17932" s="37"/>
      <c r="N17932" s="37"/>
      <c r="O17932" s="37"/>
      <c r="P17932" s="36"/>
      <c r="S17932" s="36"/>
      <c r="T17932" s="36"/>
      <c r="U17932" s="36"/>
      <c r="V17932" s="36"/>
    </row>
    <row r="17933" spans="11:22" x14ac:dyDescent="0.25">
      <c r="K17933" s="36"/>
      <c r="L17933" s="37"/>
      <c r="M17933" s="37"/>
      <c r="N17933" s="37"/>
      <c r="O17933" s="37"/>
      <c r="P17933" s="36"/>
      <c r="S17933" s="36"/>
      <c r="T17933" s="36"/>
      <c r="U17933" s="36"/>
      <c r="V17933" s="36"/>
    </row>
    <row r="17934" spans="11:22" x14ac:dyDescent="0.25">
      <c r="K17934" s="36"/>
      <c r="L17934" s="37"/>
      <c r="M17934" s="37"/>
      <c r="N17934" s="37"/>
      <c r="O17934" s="37"/>
      <c r="P17934" s="36"/>
      <c r="S17934" s="36"/>
      <c r="T17934" s="36"/>
      <c r="U17934" s="36"/>
      <c r="V17934" s="36"/>
    </row>
    <row r="17935" spans="11:22" x14ac:dyDescent="0.25">
      <c r="K17935" s="36"/>
      <c r="L17935" s="37"/>
      <c r="M17935" s="37"/>
      <c r="N17935" s="37"/>
      <c r="O17935" s="37"/>
      <c r="P17935" s="36"/>
      <c r="S17935" s="36"/>
      <c r="T17935" s="36"/>
      <c r="U17935" s="36"/>
      <c r="V17935" s="36"/>
    </row>
    <row r="17936" spans="11:22" x14ac:dyDescent="0.25">
      <c r="K17936" s="36"/>
      <c r="L17936" s="37"/>
      <c r="M17936" s="37"/>
      <c r="N17936" s="37"/>
      <c r="O17936" s="37"/>
      <c r="P17936" s="36"/>
      <c r="S17936" s="36"/>
      <c r="T17936" s="36"/>
      <c r="U17936" s="36"/>
      <c r="V17936" s="36"/>
    </row>
    <row r="17937" spans="11:22" x14ac:dyDescent="0.25">
      <c r="K17937" s="36"/>
      <c r="L17937" s="37"/>
      <c r="M17937" s="37"/>
      <c r="N17937" s="37"/>
      <c r="O17937" s="37"/>
      <c r="P17937" s="36"/>
      <c r="S17937" s="36"/>
      <c r="T17937" s="36"/>
      <c r="U17937" s="36"/>
      <c r="V17937" s="36"/>
    </row>
    <row r="17938" spans="11:22" x14ac:dyDescent="0.25">
      <c r="K17938" s="36"/>
      <c r="L17938" s="37"/>
      <c r="M17938" s="37"/>
      <c r="N17938" s="37"/>
      <c r="O17938" s="37"/>
      <c r="P17938" s="36"/>
      <c r="S17938" s="36"/>
      <c r="T17938" s="36"/>
      <c r="U17938" s="36"/>
      <c r="V17938" s="36"/>
    </row>
    <row r="17939" spans="11:22" x14ac:dyDescent="0.25">
      <c r="K17939" s="36"/>
      <c r="L17939" s="37"/>
      <c r="M17939" s="37"/>
      <c r="N17939" s="37"/>
      <c r="O17939" s="37"/>
      <c r="P17939" s="36"/>
      <c r="S17939" s="36"/>
      <c r="T17939" s="36"/>
      <c r="U17939" s="36"/>
      <c r="V17939" s="36"/>
    </row>
    <row r="17940" spans="11:22" x14ac:dyDescent="0.25">
      <c r="K17940" s="36"/>
      <c r="L17940" s="37"/>
      <c r="M17940" s="37"/>
      <c r="N17940" s="37"/>
      <c r="O17940" s="37"/>
      <c r="P17940" s="36"/>
      <c r="S17940" s="36"/>
      <c r="T17940" s="36"/>
      <c r="U17940" s="36"/>
      <c r="V17940" s="36"/>
    </row>
    <row r="17941" spans="11:22" x14ac:dyDescent="0.25">
      <c r="K17941" s="36"/>
      <c r="L17941" s="37"/>
      <c r="M17941" s="37"/>
      <c r="N17941" s="37"/>
      <c r="O17941" s="37"/>
      <c r="P17941" s="36"/>
      <c r="S17941" s="36"/>
      <c r="T17941" s="36"/>
      <c r="U17941" s="36"/>
      <c r="V17941" s="36"/>
    </row>
    <row r="17942" spans="11:22" x14ac:dyDescent="0.25">
      <c r="K17942" s="36"/>
      <c r="L17942" s="37"/>
      <c r="M17942" s="37"/>
      <c r="N17942" s="37"/>
      <c r="O17942" s="37"/>
      <c r="P17942" s="36"/>
      <c r="S17942" s="36"/>
      <c r="T17942" s="36"/>
      <c r="U17942" s="36"/>
      <c r="V17942" s="36"/>
    </row>
    <row r="17943" spans="11:22" x14ac:dyDescent="0.25">
      <c r="K17943" s="36"/>
      <c r="L17943" s="37"/>
      <c r="M17943" s="37"/>
      <c r="N17943" s="37"/>
      <c r="O17943" s="37"/>
      <c r="P17943" s="36"/>
      <c r="S17943" s="36"/>
      <c r="T17943" s="36"/>
      <c r="U17943" s="36"/>
      <c r="V17943" s="36"/>
    </row>
    <row r="17944" spans="11:22" x14ac:dyDescent="0.25">
      <c r="K17944" s="36"/>
      <c r="L17944" s="37"/>
      <c r="M17944" s="37"/>
      <c r="N17944" s="37"/>
      <c r="O17944" s="37"/>
      <c r="P17944" s="36"/>
      <c r="S17944" s="36"/>
      <c r="T17944" s="36"/>
      <c r="U17944" s="36"/>
      <c r="V17944" s="36"/>
    </row>
    <row r="17945" spans="11:22" x14ac:dyDescent="0.25">
      <c r="K17945" s="36"/>
      <c r="L17945" s="37"/>
      <c r="M17945" s="37"/>
      <c r="N17945" s="37"/>
      <c r="O17945" s="37"/>
      <c r="P17945" s="36"/>
      <c r="S17945" s="36"/>
      <c r="T17945" s="36"/>
      <c r="U17945" s="36"/>
      <c r="V17945" s="36"/>
    </row>
    <row r="17946" spans="11:22" x14ac:dyDescent="0.25">
      <c r="K17946" s="36"/>
      <c r="L17946" s="37"/>
      <c r="M17946" s="37"/>
      <c r="N17946" s="37"/>
      <c r="O17946" s="37"/>
      <c r="P17946" s="36"/>
      <c r="S17946" s="36"/>
      <c r="T17946" s="36"/>
      <c r="U17946" s="36"/>
      <c r="V17946" s="36"/>
    </row>
    <row r="17947" spans="11:22" x14ac:dyDescent="0.25">
      <c r="K17947" s="36"/>
      <c r="L17947" s="37"/>
      <c r="M17947" s="37"/>
      <c r="N17947" s="37"/>
      <c r="O17947" s="37"/>
      <c r="P17947" s="36"/>
      <c r="S17947" s="36"/>
      <c r="T17947" s="36"/>
      <c r="U17947" s="36"/>
      <c r="V17947" s="36"/>
    </row>
    <row r="17948" spans="11:22" x14ac:dyDescent="0.25">
      <c r="K17948" s="36"/>
      <c r="L17948" s="37"/>
      <c r="M17948" s="37"/>
      <c r="N17948" s="37"/>
      <c r="O17948" s="37"/>
      <c r="P17948" s="36"/>
      <c r="S17948" s="36"/>
      <c r="T17948" s="36"/>
      <c r="U17948" s="36"/>
      <c r="V17948" s="36"/>
    </row>
    <row r="17949" spans="11:22" x14ac:dyDescent="0.25">
      <c r="K17949" s="36"/>
      <c r="L17949" s="37"/>
      <c r="M17949" s="37"/>
      <c r="N17949" s="37"/>
      <c r="O17949" s="37"/>
      <c r="P17949" s="36"/>
      <c r="S17949" s="36"/>
      <c r="T17949" s="36"/>
      <c r="U17949" s="36"/>
      <c r="V17949" s="36"/>
    </row>
    <row r="17950" spans="11:22" x14ac:dyDescent="0.25">
      <c r="K17950" s="36"/>
      <c r="L17950" s="37"/>
      <c r="M17950" s="37"/>
      <c r="N17950" s="37"/>
      <c r="O17950" s="37"/>
      <c r="P17950" s="36"/>
      <c r="S17950" s="36"/>
      <c r="T17950" s="36"/>
      <c r="U17950" s="36"/>
      <c r="V17950" s="36"/>
    </row>
    <row r="17951" spans="11:22" x14ac:dyDescent="0.25">
      <c r="K17951" s="36"/>
      <c r="L17951" s="37"/>
      <c r="M17951" s="37"/>
      <c r="N17951" s="37"/>
      <c r="O17951" s="37"/>
      <c r="P17951" s="36"/>
      <c r="S17951" s="36"/>
      <c r="T17951" s="36"/>
      <c r="U17951" s="36"/>
      <c r="V17951" s="36"/>
    </row>
    <row r="17952" spans="11:22" x14ac:dyDescent="0.25">
      <c r="K17952" s="36"/>
      <c r="L17952" s="37"/>
      <c r="M17952" s="37"/>
      <c r="N17952" s="37"/>
      <c r="O17952" s="37"/>
      <c r="P17952" s="36"/>
      <c r="S17952" s="36"/>
      <c r="T17952" s="36"/>
      <c r="U17952" s="36"/>
      <c r="V17952" s="36"/>
    </row>
    <row r="17953" spans="11:22" x14ac:dyDescent="0.25">
      <c r="K17953" s="36"/>
      <c r="L17953" s="37"/>
      <c r="M17953" s="37"/>
      <c r="N17953" s="37"/>
      <c r="O17953" s="37"/>
      <c r="P17953" s="36"/>
      <c r="S17953" s="36"/>
      <c r="T17953" s="36"/>
      <c r="U17953" s="36"/>
      <c r="V17953" s="36"/>
    </row>
    <row r="17954" spans="11:22" x14ac:dyDescent="0.25">
      <c r="K17954" s="36"/>
      <c r="L17954" s="37"/>
      <c r="M17954" s="37"/>
      <c r="N17954" s="37"/>
      <c r="O17954" s="37"/>
      <c r="P17954" s="36"/>
      <c r="S17954" s="36"/>
      <c r="T17954" s="36"/>
      <c r="U17954" s="36"/>
      <c r="V17954" s="36"/>
    </row>
    <row r="17955" spans="11:22" x14ac:dyDescent="0.25">
      <c r="K17955" s="36"/>
      <c r="L17955" s="37"/>
      <c r="M17955" s="37"/>
      <c r="N17955" s="37"/>
      <c r="O17955" s="37"/>
      <c r="P17955" s="36"/>
      <c r="S17955" s="36"/>
      <c r="T17955" s="36"/>
      <c r="U17955" s="36"/>
      <c r="V17955" s="36"/>
    </row>
    <row r="17956" spans="11:22" x14ac:dyDescent="0.25">
      <c r="K17956" s="36"/>
      <c r="L17956" s="37"/>
      <c r="M17956" s="37"/>
      <c r="N17956" s="37"/>
      <c r="O17956" s="37"/>
      <c r="P17956" s="36"/>
      <c r="S17956" s="36"/>
      <c r="T17956" s="36"/>
      <c r="U17956" s="36"/>
      <c r="V17956" s="36"/>
    </row>
    <row r="17957" spans="11:22" x14ac:dyDescent="0.25">
      <c r="K17957" s="36"/>
      <c r="L17957" s="37"/>
      <c r="M17957" s="37"/>
      <c r="N17957" s="37"/>
      <c r="O17957" s="37"/>
      <c r="P17957" s="36"/>
      <c r="S17957" s="36"/>
      <c r="T17957" s="36"/>
      <c r="U17957" s="36"/>
      <c r="V17957" s="36"/>
    </row>
    <row r="17958" spans="11:22" x14ac:dyDescent="0.25">
      <c r="K17958" s="36"/>
      <c r="L17958" s="37"/>
      <c r="M17958" s="37"/>
      <c r="N17958" s="37"/>
      <c r="O17958" s="37"/>
      <c r="P17958" s="36"/>
      <c r="S17958" s="36"/>
      <c r="T17958" s="36"/>
      <c r="U17958" s="36"/>
      <c r="V17958" s="36"/>
    </row>
    <row r="17959" spans="11:22" x14ac:dyDescent="0.25">
      <c r="K17959" s="36"/>
      <c r="L17959" s="37"/>
      <c r="M17959" s="37"/>
      <c r="N17959" s="37"/>
      <c r="O17959" s="37"/>
      <c r="P17959" s="36"/>
      <c r="S17959" s="36"/>
      <c r="T17959" s="36"/>
      <c r="U17959" s="36"/>
      <c r="V17959" s="36"/>
    </row>
    <row r="17960" spans="11:22" x14ac:dyDescent="0.25">
      <c r="K17960" s="36"/>
      <c r="L17960" s="37"/>
      <c r="M17960" s="37"/>
      <c r="N17960" s="37"/>
      <c r="O17960" s="37"/>
      <c r="P17960" s="36"/>
      <c r="S17960" s="36"/>
      <c r="T17960" s="36"/>
      <c r="U17960" s="36"/>
      <c r="V17960" s="36"/>
    </row>
    <row r="17961" spans="11:22" x14ac:dyDescent="0.25">
      <c r="K17961" s="36"/>
      <c r="L17961" s="37"/>
      <c r="M17961" s="37"/>
      <c r="N17961" s="37"/>
      <c r="O17961" s="37"/>
      <c r="P17961" s="36"/>
      <c r="S17961" s="36"/>
      <c r="T17961" s="36"/>
      <c r="U17961" s="36"/>
      <c r="V17961" s="36"/>
    </row>
    <row r="17962" spans="11:22" x14ac:dyDescent="0.25">
      <c r="K17962" s="36"/>
      <c r="L17962" s="37"/>
      <c r="M17962" s="37"/>
      <c r="N17962" s="37"/>
      <c r="O17962" s="37"/>
      <c r="P17962" s="36"/>
      <c r="S17962" s="36"/>
      <c r="T17962" s="36"/>
      <c r="U17962" s="36"/>
      <c r="V17962" s="36"/>
    </row>
    <row r="17963" spans="11:22" x14ac:dyDescent="0.25">
      <c r="K17963" s="36"/>
      <c r="L17963" s="37"/>
      <c r="M17963" s="37"/>
      <c r="N17963" s="37"/>
      <c r="O17963" s="37"/>
      <c r="P17963" s="36"/>
      <c r="S17963" s="36"/>
      <c r="T17963" s="36"/>
      <c r="U17963" s="36"/>
      <c r="V17963" s="36"/>
    </row>
    <row r="17964" spans="11:22" x14ac:dyDescent="0.25">
      <c r="K17964" s="36"/>
      <c r="L17964" s="37"/>
      <c r="M17964" s="37"/>
      <c r="N17964" s="37"/>
      <c r="O17964" s="37"/>
      <c r="P17964" s="36"/>
      <c r="S17964" s="36"/>
      <c r="T17964" s="36"/>
      <c r="U17964" s="36"/>
      <c r="V17964" s="36"/>
    </row>
    <row r="17965" spans="11:22" x14ac:dyDescent="0.25">
      <c r="K17965" s="36"/>
      <c r="L17965" s="37"/>
      <c r="M17965" s="37"/>
      <c r="N17965" s="37"/>
      <c r="O17965" s="37"/>
      <c r="P17965" s="36"/>
      <c r="S17965" s="36"/>
      <c r="T17965" s="36"/>
      <c r="U17965" s="36"/>
      <c r="V17965" s="36"/>
    </row>
    <row r="17966" spans="11:22" x14ac:dyDescent="0.25">
      <c r="K17966" s="36"/>
      <c r="L17966" s="37"/>
      <c r="M17966" s="37"/>
      <c r="N17966" s="37"/>
      <c r="O17966" s="37"/>
      <c r="P17966" s="36"/>
      <c r="S17966" s="36"/>
      <c r="T17966" s="36"/>
      <c r="U17966" s="36"/>
      <c r="V17966" s="36"/>
    </row>
    <row r="17967" spans="11:22" x14ac:dyDescent="0.25">
      <c r="K17967" s="36"/>
      <c r="L17967" s="37"/>
      <c r="M17967" s="37"/>
      <c r="N17967" s="37"/>
      <c r="O17967" s="37"/>
      <c r="P17967" s="36"/>
      <c r="S17967" s="36"/>
      <c r="T17967" s="36"/>
      <c r="U17967" s="36"/>
      <c r="V17967" s="36"/>
    </row>
    <row r="17968" spans="11:22" x14ac:dyDescent="0.25">
      <c r="K17968" s="36"/>
      <c r="L17968" s="37"/>
      <c r="M17968" s="37"/>
      <c r="N17968" s="37"/>
      <c r="O17968" s="37"/>
      <c r="P17968" s="36"/>
      <c r="S17968" s="36"/>
      <c r="T17968" s="36"/>
      <c r="U17968" s="36"/>
      <c r="V17968" s="36"/>
    </row>
    <row r="17969" spans="11:22" x14ac:dyDescent="0.25">
      <c r="K17969" s="36"/>
      <c r="L17969" s="37"/>
      <c r="M17969" s="37"/>
      <c r="N17969" s="37"/>
      <c r="O17969" s="37"/>
      <c r="P17969" s="36"/>
      <c r="S17969" s="36"/>
      <c r="T17969" s="36"/>
      <c r="U17969" s="36"/>
      <c r="V17969" s="36"/>
    </row>
    <row r="17970" spans="11:22" x14ac:dyDescent="0.25">
      <c r="K17970" s="36"/>
      <c r="L17970" s="37"/>
      <c r="M17970" s="37"/>
      <c r="N17970" s="37"/>
      <c r="O17970" s="37"/>
      <c r="P17970" s="36"/>
      <c r="S17970" s="36"/>
      <c r="T17970" s="36"/>
      <c r="U17970" s="36"/>
      <c r="V17970" s="36"/>
    </row>
    <row r="17971" spans="11:22" x14ac:dyDescent="0.25">
      <c r="K17971" s="36"/>
      <c r="L17971" s="37"/>
      <c r="M17971" s="37"/>
      <c r="N17971" s="37"/>
      <c r="O17971" s="37"/>
      <c r="P17971" s="36"/>
      <c r="S17971" s="36"/>
      <c r="T17971" s="36"/>
      <c r="U17971" s="36"/>
      <c r="V17971" s="36"/>
    </row>
    <row r="17972" spans="11:22" x14ac:dyDescent="0.25">
      <c r="K17972" s="36"/>
      <c r="L17972" s="37"/>
      <c r="M17972" s="37"/>
      <c r="N17972" s="37"/>
      <c r="O17972" s="37"/>
      <c r="P17972" s="36"/>
      <c r="S17972" s="36"/>
      <c r="T17972" s="36"/>
      <c r="U17972" s="36"/>
      <c r="V17972" s="36"/>
    </row>
    <row r="17973" spans="11:22" x14ac:dyDescent="0.25">
      <c r="K17973" s="36"/>
      <c r="L17973" s="37"/>
      <c r="M17973" s="37"/>
      <c r="N17973" s="37"/>
      <c r="O17973" s="37"/>
      <c r="P17973" s="36"/>
      <c r="S17973" s="36"/>
      <c r="T17973" s="36"/>
      <c r="U17973" s="36"/>
      <c r="V17973" s="36"/>
    </row>
    <row r="17974" spans="11:22" x14ac:dyDescent="0.25">
      <c r="K17974" s="36"/>
      <c r="L17974" s="37"/>
      <c r="M17974" s="37"/>
      <c r="N17974" s="37"/>
      <c r="O17974" s="37"/>
      <c r="P17974" s="36"/>
      <c r="S17974" s="36"/>
      <c r="T17974" s="36"/>
      <c r="U17974" s="36"/>
      <c r="V17974" s="36"/>
    </row>
    <row r="17975" spans="11:22" x14ac:dyDescent="0.25">
      <c r="K17975" s="36"/>
      <c r="L17975" s="37"/>
      <c r="M17975" s="37"/>
      <c r="N17975" s="37"/>
      <c r="O17975" s="37"/>
      <c r="P17975" s="36"/>
      <c r="S17975" s="36"/>
      <c r="T17975" s="36"/>
      <c r="U17975" s="36"/>
      <c r="V17975" s="36"/>
    </row>
    <row r="17976" spans="11:22" x14ac:dyDescent="0.25">
      <c r="K17976" s="36"/>
      <c r="L17976" s="37"/>
      <c r="M17976" s="37"/>
      <c r="N17976" s="37"/>
      <c r="O17976" s="37"/>
      <c r="P17976" s="36"/>
      <c r="S17976" s="36"/>
      <c r="T17976" s="36"/>
      <c r="U17976" s="36"/>
      <c r="V17976" s="36"/>
    </row>
    <row r="17977" spans="11:22" x14ac:dyDescent="0.25">
      <c r="K17977" s="36"/>
      <c r="L17977" s="37"/>
      <c r="M17977" s="37"/>
      <c r="N17977" s="37"/>
      <c r="O17977" s="37"/>
      <c r="P17977" s="36"/>
      <c r="S17977" s="36"/>
      <c r="T17977" s="36"/>
      <c r="U17977" s="36"/>
      <c r="V17977" s="36"/>
    </row>
    <row r="17978" spans="11:22" x14ac:dyDescent="0.25">
      <c r="K17978" s="36"/>
      <c r="L17978" s="37"/>
      <c r="M17978" s="37"/>
      <c r="N17978" s="37"/>
      <c r="O17978" s="37"/>
      <c r="P17978" s="36"/>
      <c r="S17978" s="36"/>
      <c r="T17978" s="36"/>
      <c r="U17978" s="36"/>
      <c r="V17978" s="36"/>
    </row>
    <row r="17979" spans="11:22" x14ac:dyDescent="0.25">
      <c r="K17979" s="36"/>
      <c r="L17979" s="37"/>
      <c r="M17979" s="37"/>
      <c r="N17979" s="37"/>
      <c r="O17979" s="37"/>
      <c r="P17979" s="36"/>
      <c r="S17979" s="36"/>
      <c r="T17979" s="36"/>
      <c r="U17979" s="36"/>
      <c r="V17979" s="36"/>
    </row>
    <row r="17980" spans="11:22" x14ac:dyDescent="0.25">
      <c r="K17980" s="36"/>
      <c r="L17980" s="37"/>
      <c r="M17980" s="37"/>
      <c r="N17980" s="37"/>
      <c r="O17980" s="37"/>
      <c r="P17980" s="36"/>
      <c r="S17980" s="36"/>
      <c r="T17980" s="36"/>
      <c r="U17980" s="36"/>
      <c r="V17980" s="36"/>
    </row>
    <row r="17981" spans="11:22" x14ac:dyDescent="0.25">
      <c r="K17981" s="36"/>
      <c r="L17981" s="37"/>
      <c r="M17981" s="37"/>
      <c r="N17981" s="37"/>
      <c r="O17981" s="37"/>
      <c r="P17981" s="36"/>
      <c r="S17981" s="36"/>
      <c r="T17981" s="36"/>
      <c r="U17981" s="36"/>
      <c r="V17981" s="36"/>
    </row>
    <row r="17982" spans="11:22" x14ac:dyDescent="0.25">
      <c r="K17982" s="36"/>
      <c r="L17982" s="37"/>
      <c r="M17982" s="37"/>
      <c r="N17982" s="37"/>
      <c r="O17982" s="37"/>
      <c r="P17982" s="36"/>
      <c r="S17982" s="36"/>
      <c r="T17982" s="36"/>
      <c r="U17982" s="36"/>
      <c r="V17982" s="36"/>
    </row>
    <row r="17983" spans="11:22" x14ac:dyDescent="0.25">
      <c r="K17983" s="36"/>
      <c r="L17983" s="37"/>
      <c r="M17983" s="37"/>
      <c r="N17983" s="37"/>
      <c r="O17983" s="37"/>
      <c r="P17983" s="36"/>
      <c r="S17983" s="36"/>
      <c r="T17983" s="36"/>
      <c r="U17983" s="36"/>
      <c r="V17983" s="36"/>
    </row>
    <row r="17984" spans="11:22" x14ac:dyDescent="0.25">
      <c r="K17984" s="36"/>
      <c r="L17984" s="37"/>
      <c r="M17984" s="37"/>
      <c r="N17984" s="37"/>
      <c r="O17984" s="37"/>
      <c r="P17984" s="36"/>
      <c r="S17984" s="36"/>
      <c r="T17984" s="36"/>
      <c r="U17984" s="36"/>
      <c r="V17984" s="36"/>
    </row>
    <row r="17985" spans="11:22" x14ac:dyDescent="0.25">
      <c r="K17985" s="36"/>
      <c r="L17985" s="37"/>
      <c r="M17985" s="37"/>
      <c r="N17985" s="37"/>
      <c r="O17985" s="37"/>
      <c r="P17985" s="36"/>
      <c r="S17985" s="36"/>
      <c r="T17985" s="36"/>
      <c r="U17985" s="36"/>
      <c r="V17985" s="36"/>
    </row>
    <row r="17986" spans="11:22" x14ac:dyDescent="0.25">
      <c r="K17986" s="36"/>
      <c r="L17986" s="37"/>
      <c r="M17986" s="37"/>
      <c r="N17986" s="37"/>
      <c r="O17986" s="37"/>
      <c r="P17986" s="36"/>
      <c r="S17986" s="36"/>
      <c r="T17986" s="36"/>
      <c r="U17986" s="36"/>
      <c r="V17986" s="36"/>
    </row>
    <row r="17987" spans="11:22" x14ac:dyDescent="0.25">
      <c r="K17987" s="36"/>
      <c r="L17987" s="37"/>
      <c r="M17987" s="37"/>
      <c r="N17987" s="37"/>
      <c r="O17987" s="37"/>
      <c r="P17987" s="36"/>
      <c r="S17987" s="36"/>
      <c r="T17987" s="36"/>
      <c r="U17987" s="36"/>
      <c r="V17987" s="36"/>
    </row>
    <row r="17988" spans="11:22" x14ac:dyDescent="0.25">
      <c r="K17988" s="36"/>
      <c r="L17988" s="37"/>
      <c r="M17988" s="37"/>
      <c r="N17988" s="37"/>
      <c r="O17988" s="37"/>
      <c r="P17988" s="36"/>
      <c r="S17988" s="36"/>
      <c r="T17988" s="36"/>
      <c r="U17988" s="36"/>
      <c r="V17988" s="36"/>
    </row>
    <row r="17989" spans="11:22" x14ac:dyDescent="0.25">
      <c r="K17989" s="36"/>
      <c r="L17989" s="37"/>
      <c r="M17989" s="37"/>
      <c r="N17989" s="37"/>
      <c r="O17989" s="37"/>
      <c r="P17989" s="36"/>
      <c r="S17989" s="36"/>
      <c r="T17989" s="36"/>
      <c r="U17989" s="36"/>
      <c r="V17989" s="36"/>
    </row>
    <row r="17990" spans="11:22" x14ac:dyDescent="0.25">
      <c r="K17990" s="36"/>
      <c r="L17990" s="37"/>
      <c r="M17990" s="37"/>
      <c r="N17990" s="37"/>
      <c r="O17990" s="37"/>
      <c r="P17990" s="36"/>
      <c r="S17990" s="36"/>
      <c r="T17990" s="36"/>
      <c r="U17990" s="36"/>
      <c r="V17990" s="36"/>
    </row>
    <row r="17991" spans="11:22" x14ac:dyDescent="0.25">
      <c r="K17991" s="36"/>
      <c r="L17991" s="37"/>
      <c r="M17991" s="37"/>
      <c r="N17991" s="37"/>
      <c r="O17991" s="37"/>
      <c r="P17991" s="36"/>
      <c r="S17991" s="36"/>
      <c r="T17991" s="36"/>
      <c r="U17991" s="36"/>
      <c r="V17991" s="36"/>
    </row>
    <row r="17992" spans="11:22" x14ac:dyDescent="0.25">
      <c r="K17992" s="36"/>
      <c r="L17992" s="37"/>
      <c r="M17992" s="37"/>
      <c r="N17992" s="37"/>
      <c r="O17992" s="37"/>
      <c r="P17992" s="36"/>
      <c r="S17992" s="36"/>
      <c r="T17992" s="36"/>
      <c r="U17992" s="36"/>
      <c r="V17992" s="36"/>
    </row>
    <row r="17993" spans="11:22" x14ac:dyDescent="0.25">
      <c r="K17993" s="36"/>
      <c r="L17993" s="37"/>
      <c r="M17993" s="37"/>
      <c r="N17993" s="37"/>
      <c r="O17993" s="37"/>
      <c r="P17993" s="36"/>
      <c r="S17993" s="36"/>
      <c r="T17993" s="36"/>
      <c r="U17993" s="36"/>
      <c r="V17993" s="36"/>
    </row>
    <row r="17994" spans="11:22" x14ac:dyDescent="0.25">
      <c r="K17994" s="36"/>
      <c r="L17994" s="37"/>
      <c r="M17994" s="37"/>
      <c r="N17994" s="37"/>
      <c r="O17994" s="37"/>
      <c r="P17994" s="36"/>
      <c r="S17994" s="36"/>
      <c r="T17994" s="36"/>
      <c r="U17994" s="36"/>
      <c r="V17994" s="36"/>
    </row>
    <row r="17995" spans="11:22" x14ac:dyDescent="0.25">
      <c r="K17995" s="36"/>
      <c r="L17995" s="37"/>
      <c r="M17995" s="37"/>
      <c r="N17995" s="37"/>
      <c r="O17995" s="37"/>
      <c r="P17995" s="36"/>
      <c r="S17995" s="36"/>
      <c r="T17995" s="36"/>
      <c r="U17995" s="36"/>
      <c r="V17995" s="36"/>
    </row>
    <row r="17996" spans="11:22" x14ac:dyDescent="0.25">
      <c r="K17996" s="36"/>
      <c r="L17996" s="37"/>
      <c r="M17996" s="37"/>
      <c r="N17996" s="37"/>
      <c r="O17996" s="37"/>
      <c r="P17996" s="36"/>
      <c r="S17996" s="36"/>
      <c r="T17996" s="36"/>
      <c r="U17996" s="36"/>
      <c r="V17996" s="36"/>
    </row>
    <row r="17997" spans="11:22" x14ac:dyDescent="0.25">
      <c r="K17997" s="36"/>
      <c r="L17997" s="37"/>
      <c r="M17997" s="37"/>
      <c r="N17997" s="37"/>
      <c r="O17997" s="37"/>
      <c r="P17997" s="36"/>
      <c r="S17997" s="36"/>
      <c r="T17997" s="36"/>
      <c r="U17997" s="36"/>
      <c r="V17997" s="36"/>
    </row>
    <row r="17998" spans="11:22" x14ac:dyDescent="0.25">
      <c r="K17998" s="36"/>
      <c r="L17998" s="37"/>
      <c r="M17998" s="37"/>
      <c r="N17998" s="37"/>
      <c r="O17998" s="37"/>
      <c r="P17998" s="36"/>
      <c r="S17998" s="36"/>
      <c r="T17998" s="36"/>
      <c r="U17998" s="36"/>
      <c r="V17998" s="36"/>
    </row>
    <row r="17999" spans="11:22" x14ac:dyDescent="0.25">
      <c r="K17999" s="36"/>
      <c r="L17999" s="37"/>
      <c r="M17999" s="37"/>
      <c r="N17999" s="37"/>
      <c r="O17999" s="37"/>
      <c r="P17999" s="36"/>
      <c r="S17999" s="36"/>
      <c r="T17999" s="36"/>
      <c r="U17999" s="36"/>
      <c r="V17999" s="36"/>
    </row>
    <row r="18000" spans="11:22" x14ac:dyDescent="0.25">
      <c r="K18000" s="36"/>
      <c r="L18000" s="37"/>
      <c r="M18000" s="37"/>
      <c r="N18000" s="37"/>
      <c r="O18000" s="37"/>
      <c r="P18000" s="36"/>
      <c r="S18000" s="36"/>
      <c r="T18000" s="36"/>
      <c r="U18000" s="36"/>
      <c r="V18000" s="36"/>
    </row>
    <row r="18001" spans="11:22" x14ac:dyDescent="0.25">
      <c r="K18001" s="36"/>
      <c r="L18001" s="37"/>
      <c r="M18001" s="37"/>
      <c r="N18001" s="37"/>
      <c r="O18001" s="37"/>
      <c r="P18001" s="36"/>
      <c r="S18001" s="36"/>
      <c r="T18001" s="36"/>
      <c r="U18001" s="36"/>
      <c r="V18001" s="36"/>
    </row>
    <row r="18002" spans="11:22" x14ac:dyDescent="0.25">
      <c r="K18002" s="36"/>
      <c r="L18002" s="37"/>
      <c r="M18002" s="37"/>
      <c r="N18002" s="37"/>
      <c r="O18002" s="37"/>
      <c r="P18002" s="36"/>
      <c r="S18002" s="36"/>
      <c r="T18002" s="36"/>
      <c r="U18002" s="36"/>
      <c r="V18002" s="36"/>
    </row>
    <row r="18003" spans="11:22" x14ac:dyDescent="0.25">
      <c r="K18003" s="36"/>
      <c r="L18003" s="37"/>
      <c r="M18003" s="37"/>
      <c r="N18003" s="37"/>
      <c r="O18003" s="37"/>
      <c r="P18003" s="36"/>
      <c r="S18003" s="36"/>
      <c r="T18003" s="36"/>
      <c r="U18003" s="36"/>
      <c r="V18003" s="36"/>
    </row>
    <row r="18004" spans="11:22" x14ac:dyDescent="0.25">
      <c r="K18004" s="36"/>
      <c r="L18004" s="37"/>
      <c r="M18004" s="37"/>
      <c r="N18004" s="37"/>
      <c r="O18004" s="37"/>
      <c r="P18004" s="36"/>
      <c r="S18004" s="36"/>
      <c r="T18004" s="36"/>
      <c r="U18004" s="36"/>
      <c r="V18004" s="36"/>
    </row>
    <row r="18005" spans="11:22" x14ac:dyDescent="0.25">
      <c r="K18005" s="36"/>
      <c r="L18005" s="37"/>
      <c r="M18005" s="37"/>
      <c r="N18005" s="37"/>
      <c r="O18005" s="37"/>
      <c r="P18005" s="36"/>
      <c r="S18005" s="36"/>
      <c r="T18005" s="36"/>
      <c r="U18005" s="36"/>
      <c r="V18005" s="36"/>
    </row>
    <row r="18006" spans="11:22" x14ac:dyDescent="0.25">
      <c r="K18006" s="36"/>
      <c r="L18006" s="37"/>
      <c r="M18006" s="37"/>
      <c r="N18006" s="37"/>
      <c r="O18006" s="37"/>
      <c r="P18006" s="36"/>
      <c r="S18006" s="36"/>
      <c r="T18006" s="36"/>
      <c r="U18006" s="36"/>
      <c r="V18006" s="36"/>
    </row>
    <row r="18007" spans="11:22" x14ac:dyDescent="0.25">
      <c r="K18007" s="36"/>
      <c r="L18007" s="37"/>
      <c r="M18007" s="37"/>
      <c r="N18007" s="37"/>
      <c r="O18007" s="37"/>
      <c r="P18007" s="36"/>
      <c r="S18007" s="36"/>
      <c r="T18007" s="36"/>
      <c r="U18007" s="36"/>
      <c r="V18007" s="36"/>
    </row>
    <row r="18008" spans="11:22" x14ac:dyDescent="0.25">
      <c r="K18008" s="36"/>
      <c r="L18008" s="37"/>
      <c r="M18008" s="37"/>
      <c r="N18008" s="37"/>
      <c r="O18008" s="37"/>
      <c r="P18008" s="36"/>
      <c r="S18008" s="36"/>
      <c r="T18008" s="36"/>
      <c r="U18008" s="36"/>
      <c r="V18008" s="36"/>
    </row>
    <row r="18009" spans="11:22" x14ac:dyDescent="0.25">
      <c r="K18009" s="36"/>
      <c r="L18009" s="37"/>
      <c r="M18009" s="37"/>
      <c r="N18009" s="37"/>
      <c r="O18009" s="37"/>
      <c r="P18009" s="36"/>
      <c r="S18009" s="36"/>
      <c r="T18009" s="36"/>
      <c r="U18009" s="36"/>
      <c r="V18009" s="36"/>
    </row>
    <row r="18010" spans="11:22" x14ac:dyDescent="0.25">
      <c r="K18010" s="36"/>
      <c r="L18010" s="37"/>
      <c r="M18010" s="37"/>
      <c r="N18010" s="37"/>
      <c r="O18010" s="37"/>
      <c r="P18010" s="36"/>
      <c r="S18010" s="36"/>
      <c r="T18010" s="36"/>
      <c r="U18010" s="36"/>
      <c r="V18010" s="36"/>
    </row>
    <row r="18011" spans="11:22" x14ac:dyDescent="0.25">
      <c r="K18011" s="36"/>
      <c r="L18011" s="37"/>
      <c r="M18011" s="37"/>
      <c r="N18011" s="37"/>
      <c r="O18011" s="37"/>
      <c r="P18011" s="36"/>
      <c r="S18011" s="36"/>
      <c r="T18011" s="36"/>
      <c r="U18011" s="36"/>
      <c r="V18011" s="36"/>
    </row>
    <row r="18012" spans="11:22" x14ac:dyDescent="0.25">
      <c r="K18012" s="36"/>
      <c r="L18012" s="37"/>
      <c r="M18012" s="37"/>
      <c r="N18012" s="37"/>
      <c r="O18012" s="37"/>
      <c r="P18012" s="36"/>
      <c r="S18012" s="36"/>
      <c r="T18012" s="36"/>
      <c r="U18012" s="36"/>
      <c r="V18012" s="36"/>
    </row>
    <row r="18013" spans="11:22" x14ac:dyDescent="0.25">
      <c r="K18013" s="36"/>
      <c r="L18013" s="37"/>
      <c r="M18013" s="37"/>
      <c r="N18013" s="37"/>
      <c r="O18013" s="37"/>
      <c r="P18013" s="36"/>
      <c r="S18013" s="36"/>
      <c r="T18013" s="36"/>
      <c r="U18013" s="36"/>
      <c r="V18013" s="36"/>
    </row>
    <row r="18014" spans="11:22" x14ac:dyDescent="0.25">
      <c r="K18014" s="36"/>
      <c r="L18014" s="37"/>
      <c r="M18014" s="37"/>
      <c r="N18014" s="37"/>
      <c r="O18014" s="37"/>
      <c r="P18014" s="36"/>
      <c r="S18014" s="36"/>
      <c r="T18014" s="36"/>
      <c r="U18014" s="36"/>
      <c r="V18014" s="36"/>
    </row>
    <row r="18015" spans="11:22" x14ac:dyDescent="0.25">
      <c r="K18015" s="36"/>
      <c r="L18015" s="37"/>
      <c r="M18015" s="37"/>
      <c r="N18015" s="37"/>
      <c r="O18015" s="37"/>
      <c r="P18015" s="36"/>
      <c r="S18015" s="36"/>
      <c r="T18015" s="36"/>
      <c r="U18015" s="36"/>
      <c r="V18015" s="36"/>
    </row>
    <row r="18016" spans="11:22" x14ac:dyDescent="0.25">
      <c r="K18016" s="36"/>
      <c r="L18016" s="37"/>
      <c r="M18016" s="37"/>
      <c r="N18016" s="37"/>
      <c r="O18016" s="37"/>
      <c r="P18016" s="36"/>
      <c r="S18016" s="36"/>
      <c r="T18016" s="36"/>
      <c r="U18016" s="36"/>
      <c r="V18016" s="36"/>
    </row>
    <row r="18017" spans="11:22" x14ac:dyDescent="0.25">
      <c r="K18017" s="36"/>
      <c r="L18017" s="37"/>
      <c r="M18017" s="37"/>
      <c r="N18017" s="37"/>
      <c r="O18017" s="37"/>
      <c r="P18017" s="36"/>
      <c r="S18017" s="36"/>
      <c r="T18017" s="36"/>
      <c r="U18017" s="36"/>
      <c r="V18017" s="36"/>
    </row>
    <row r="18018" spans="11:22" x14ac:dyDescent="0.25">
      <c r="K18018" s="36"/>
      <c r="L18018" s="37"/>
      <c r="M18018" s="37"/>
      <c r="N18018" s="37"/>
      <c r="O18018" s="37"/>
      <c r="P18018" s="36"/>
      <c r="S18018" s="36"/>
      <c r="T18018" s="36"/>
      <c r="U18018" s="36"/>
      <c r="V18018" s="36"/>
    </row>
    <row r="18019" spans="11:22" x14ac:dyDescent="0.25">
      <c r="K18019" s="36"/>
      <c r="L18019" s="37"/>
      <c r="M18019" s="37"/>
      <c r="N18019" s="37"/>
      <c r="O18019" s="37"/>
      <c r="P18019" s="36"/>
      <c r="S18019" s="36"/>
      <c r="T18019" s="36"/>
      <c r="U18019" s="36"/>
      <c r="V18019" s="36"/>
    </row>
    <row r="18020" spans="11:22" x14ac:dyDescent="0.25">
      <c r="K18020" s="36"/>
      <c r="L18020" s="37"/>
      <c r="M18020" s="37"/>
      <c r="N18020" s="37"/>
      <c r="O18020" s="37"/>
      <c r="P18020" s="36"/>
      <c r="S18020" s="36"/>
      <c r="T18020" s="36"/>
      <c r="U18020" s="36"/>
      <c r="V18020" s="36"/>
    </row>
    <row r="18021" spans="11:22" x14ac:dyDescent="0.25">
      <c r="K18021" s="36"/>
      <c r="L18021" s="37"/>
      <c r="M18021" s="37"/>
      <c r="N18021" s="37"/>
      <c r="O18021" s="37"/>
      <c r="P18021" s="36"/>
      <c r="S18021" s="36"/>
      <c r="T18021" s="36"/>
      <c r="U18021" s="36"/>
      <c r="V18021" s="36"/>
    </row>
    <row r="18022" spans="11:22" x14ac:dyDescent="0.25">
      <c r="K18022" s="36"/>
      <c r="L18022" s="37"/>
      <c r="M18022" s="37"/>
      <c r="N18022" s="37"/>
      <c r="O18022" s="37"/>
      <c r="P18022" s="36"/>
      <c r="S18022" s="36"/>
      <c r="T18022" s="36"/>
      <c r="U18022" s="36"/>
      <c r="V18022" s="36"/>
    </row>
    <row r="18023" spans="11:22" x14ac:dyDescent="0.25">
      <c r="K18023" s="36"/>
      <c r="L18023" s="37"/>
      <c r="M18023" s="37"/>
      <c r="N18023" s="37"/>
      <c r="O18023" s="37"/>
      <c r="P18023" s="36"/>
      <c r="S18023" s="36"/>
      <c r="T18023" s="36"/>
      <c r="U18023" s="36"/>
      <c r="V18023" s="36"/>
    </row>
    <row r="18024" spans="11:22" x14ac:dyDescent="0.25">
      <c r="K18024" s="36"/>
      <c r="L18024" s="37"/>
      <c r="M18024" s="37"/>
      <c r="N18024" s="37"/>
      <c r="O18024" s="37"/>
      <c r="P18024" s="36"/>
      <c r="S18024" s="36"/>
      <c r="T18024" s="36"/>
      <c r="U18024" s="36"/>
      <c r="V18024" s="36"/>
    </row>
    <row r="18025" spans="11:22" x14ac:dyDescent="0.25">
      <c r="K18025" s="36"/>
      <c r="L18025" s="37"/>
      <c r="M18025" s="37"/>
      <c r="N18025" s="37"/>
      <c r="O18025" s="37"/>
      <c r="P18025" s="36"/>
      <c r="S18025" s="36"/>
      <c r="T18025" s="36"/>
      <c r="U18025" s="36"/>
      <c r="V18025" s="36"/>
    </row>
    <row r="18026" spans="11:22" x14ac:dyDescent="0.25">
      <c r="K18026" s="36"/>
      <c r="L18026" s="37"/>
      <c r="M18026" s="37"/>
      <c r="N18026" s="37"/>
      <c r="O18026" s="37"/>
      <c r="P18026" s="36"/>
      <c r="S18026" s="36"/>
      <c r="T18026" s="36"/>
      <c r="U18026" s="36"/>
      <c r="V18026" s="36"/>
    </row>
    <row r="18027" spans="11:22" x14ac:dyDescent="0.25">
      <c r="K18027" s="36"/>
      <c r="L18027" s="37"/>
      <c r="M18027" s="37"/>
      <c r="N18027" s="37"/>
      <c r="O18027" s="37"/>
      <c r="P18027" s="36"/>
      <c r="S18027" s="36"/>
      <c r="T18027" s="36"/>
      <c r="U18027" s="36"/>
      <c r="V18027" s="36"/>
    </row>
    <row r="18028" spans="11:22" x14ac:dyDescent="0.25">
      <c r="K18028" s="36"/>
      <c r="L18028" s="37"/>
      <c r="M18028" s="37"/>
      <c r="N18028" s="37"/>
      <c r="O18028" s="37"/>
      <c r="P18028" s="36"/>
      <c r="S18028" s="36"/>
      <c r="T18028" s="36"/>
      <c r="U18028" s="36"/>
      <c r="V18028" s="36"/>
    </row>
    <row r="18029" spans="11:22" x14ac:dyDescent="0.25">
      <c r="K18029" s="36"/>
      <c r="L18029" s="37"/>
      <c r="M18029" s="37"/>
      <c r="N18029" s="37"/>
      <c r="O18029" s="37"/>
      <c r="P18029" s="36"/>
      <c r="S18029" s="36"/>
      <c r="T18029" s="36"/>
      <c r="U18029" s="36"/>
      <c r="V18029" s="36"/>
    </row>
    <row r="18030" spans="11:22" x14ac:dyDescent="0.25">
      <c r="K18030" s="36"/>
      <c r="L18030" s="37"/>
      <c r="M18030" s="37"/>
      <c r="N18030" s="37"/>
      <c r="O18030" s="37"/>
      <c r="P18030" s="36"/>
      <c r="S18030" s="36"/>
      <c r="T18030" s="36"/>
      <c r="U18030" s="36"/>
      <c r="V18030" s="36"/>
    </row>
    <row r="18031" spans="11:22" x14ac:dyDescent="0.25">
      <c r="K18031" s="36"/>
      <c r="L18031" s="37"/>
      <c r="M18031" s="37"/>
      <c r="N18031" s="37"/>
      <c r="O18031" s="37"/>
      <c r="P18031" s="36"/>
      <c r="S18031" s="36"/>
      <c r="T18031" s="36"/>
      <c r="U18031" s="36"/>
      <c r="V18031" s="36"/>
    </row>
    <row r="18032" spans="11:22" x14ac:dyDescent="0.25">
      <c r="K18032" s="36"/>
      <c r="L18032" s="37"/>
      <c r="M18032" s="37"/>
      <c r="N18032" s="37"/>
      <c r="O18032" s="37"/>
      <c r="P18032" s="36"/>
      <c r="S18032" s="36"/>
      <c r="T18032" s="36"/>
      <c r="U18032" s="36"/>
      <c r="V18032" s="36"/>
    </row>
    <row r="18033" spans="11:22" x14ac:dyDescent="0.25">
      <c r="K18033" s="36"/>
      <c r="L18033" s="37"/>
      <c r="M18033" s="37"/>
      <c r="N18033" s="37"/>
      <c r="O18033" s="37"/>
      <c r="P18033" s="36"/>
      <c r="S18033" s="36"/>
      <c r="T18033" s="36"/>
      <c r="U18033" s="36"/>
      <c r="V18033" s="36"/>
    </row>
    <row r="18034" spans="11:22" x14ac:dyDescent="0.25">
      <c r="K18034" s="36"/>
      <c r="L18034" s="37"/>
      <c r="M18034" s="37"/>
      <c r="N18034" s="37"/>
      <c r="O18034" s="37"/>
      <c r="P18034" s="36"/>
      <c r="S18034" s="36"/>
      <c r="T18034" s="36"/>
      <c r="U18034" s="36"/>
      <c r="V18034" s="36"/>
    </row>
    <row r="18035" spans="11:22" x14ac:dyDescent="0.25">
      <c r="K18035" s="36"/>
      <c r="L18035" s="37"/>
      <c r="M18035" s="37"/>
      <c r="N18035" s="37"/>
      <c r="O18035" s="37"/>
      <c r="P18035" s="36"/>
      <c r="S18035" s="36"/>
      <c r="T18035" s="36"/>
      <c r="U18035" s="36"/>
      <c r="V18035" s="36"/>
    </row>
    <row r="18036" spans="11:22" x14ac:dyDescent="0.25">
      <c r="K18036" s="36"/>
      <c r="L18036" s="37"/>
      <c r="M18036" s="37"/>
      <c r="N18036" s="37"/>
      <c r="O18036" s="37"/>
      <c r="P18036" s="36"/>
      <c r="S18036" s="36"/>
      <c r="T18036" s="36"/>
      <c r="U18036" s="36"/>
      <c r="V18036" s="36"/>
    </row>
    <row r="18037" spans="11:22" x14ac:dyDescent="0.25">
      <c r="K18037" s="36"/>
      <c r="L18037" s="37"/>
      <c r="M18037" s="37"/>
      <c r="N18037" s="37"/>
      <c r="O18037" s="37"/>
      <c r="P18037" s="36"/>
      <c r="S18037" s="36"/>
      <c r="T18037" s="36"/>
      <c r="U18037" s="36"/>
      <c r="V18037" s="36"/>
    </row>
    <row r="18038" spans="11:22" x14ac:dyDescent="0.25">
      <c r="K18038" s="36"/>
      <c r="L18038" s="37"/>
      <c r="M18038" s="37"/>
      <c r="N18038" s="37"/>
      <c r="O18038" s="37"/>
      <c r="P18038" s="36"/>
      <c r="S18038" s="36"/>
      <c r="T18038" s="36"/>
      <c r="U18038" s="36"/>
      <c r="V18038" s="36"/>
    </row>
    <row r="18039" spans="11:22" x14ac:dyDescent="0.25">
      <c r="K18039" s="36"/>
      <c r="L18039" s="37"/>
      <c r="M18039" s="37"/>
      <c r="N18039" s="37"/>
      <c r="O18039" s="37"/>
      <c r="P18039" s="36"/>
      <c r="S18039" s="36"/>
      <c r="T18039" s="36"/>
      <c r="U18039" s="36"/>
      <c r="V18039" s="36"/>
    </row>
    <row r="18040" spans="11:22" x14ac:dyDescent="0.25">
      <c r="K18040" s="36"/>
      <c r="L18040" s="37"/>
      <c r="M18040" s="37"/>
      <c r="N18040" s="37"/>
      <c r="O18040" s="37"/>
      <c r="P18040" s="36"/>
      <c r="S18040" s="36"/>
      <c r="T18040" s="36"/>
      <c r="U18040" s="36"/>
      <c r="V18040" s="36"/>
    </row>
    <row r="18041" spans="11:22" x14ac:dyDescent="0.25">
      <c r="K18041" s="36"/>
      <c r="L18041" s="37"/>
      <c r="M18041" s="37"/>
      <c r="N18041" s="37"/>
      <c r="O18041" s="37"/>
      <c r="P18041" s="36"/>
      <c r="S18041" s="36"/>
      <c r="T18041" s="36"/>
      <c r="U18041" s="36"/>
      <c r="V18041" s="36"/>
    </row>
    <row r="18042" spans="11:22" x14ac:dyDescent="0.25">
      <c r="K18042" s="36"/>
      <c r="L18042" s="37"/>
      <c r="M18042" s="37"/>
      <c r="N18042" s="37"/>
      <c r="O18042" s="37"/>
      <c r="P18042" s="36"/>
      <c r="S18042" s="36"/>
      <c r="T18042" s="36"/>
      <c r="U18042" s="36"/>
      <c r="V18042" s="36"/>
    </row>
    <row r="18043" spans="11:22" x14ac:dyDescent="0.25">
      <c r="K18043" s="36"/>
      <c r="L18043" s="37"/>
      <c r="M18043" s="37"/>
      <c r="N18043" s="37"/>
      <c r="O18043" s="37"/>
      <c r="P18043" s="36"/>
      <c r="S18043" s="36"/>
      <c r="T18043" s="36"/>
      <c r="U18043" s="36"/>
      <c r="V18043" s="36"/>
    </row>
    <row r="18044" spans="11:22" x14ac:dyDescent="0.25">
      <c r="K18044" s="36"/>
      <c r="L18044" s="37"/>
      <c r="M18044" s="37"/>
      <c r="N18044" s="37"/>
      <c r="O18044" s="37"/>
      <c r="P18044" s="36"/>
      <c r="S18044" s="36"/>
      <c r="T18044" s="36"/>
      <c r="U18044" s="36"/>
      <c r="V18044" s="36"/>
    </row>
    <row r="18045" spans="11:22" x14ac:dyDescent="0.25">
      <c r="K18045" s="36"/>
      <c r="L18045" s="37"/>
      <c r="M18045" s="37"/>
      <c r="N18045" s="37"/>
      <c r="O18045" s="37"/>
      <c r="P18045" s="36"/>
      <c r="S18045" s="36"/>
      <c r="T18045" s="36"/>
      <c r="U18045" s="36"/>
      <c r="V18045" s="36"/>
    </row>
    <row r="18046" spans="11:22" x14ac:dyDescent="0.25">
      <c r="K18046" s="36"/>
      <c r="L18046" s="37"/>
      <c r="M18046" s="37"/>
      <c r="N18046" s="37"/>
      <c r="O18046" s="37"/>
      <c r="P18046" s="36"/>
      <c r="S18046" s="36"/>
      <c r="T18046" s="36"/>
      <c r="U18046" s="36"/>
      <c r="V18046" s="36"/>
    </row>
    <row r="18047" spans="11:22" x14ac:dyDescent="0.25">
      <c r="K18047" s="36"/>
      <c r="L18047" s="37"/>
      <c r="M18047" s="37"/>
      <c r="N18047" s="37"/>
      <c r="O18047" s="37"/>
      <c r="P18047" s="36"/>
      <c r="S18047" s="36"/>
      <c r="T18047" s="36"/>
      <c r="U18047" s="36"/>
      <c r="V18047" s="36"/>
    </row>
    <row r="18048" spans="11:22" x14ac:dyDescent="0.25">
      <c r="K18048" s="36"/>
      <c r="L18048" s="37"/>
      <c r="M18048" s="37"/>
      <c r="N18048" s="37"/>
      <c r="O18048" s="37"/>
      <c r="P18048" s="36"/>
      <c r="S18048" s="36"/>
      <c r="T18048" s="36"/>
      <c r="U18048" s="36"/>
      <c r="V18048" s="36"/>
    </row>
    <row r="18049" spans="11:22" x14ac:dyDescent="0.25">
      <c r="K18049" s="36"/>
      <c r="L18049" s="37"/>
      <c r="M18049" s="37"/>
      <c r="N18049" s="37"/>
      <c r="O18049" s="37"/>
      <c r="P18049" s="36"/>
      <c r="S18049" s="36"/>
      <c r="T18049" s="36"/>
      <c r="U18049" s="36"/>
      <c r="V18049" s="36"/>
    </row>
    <row r="18050" spans="11:22" x14ac:dyDescent="0.25">
      <c r="K18050" s="36"/>
      <c r="L18050" s="37"/>
      <c r="M18050" s="37"/>
      <c r="N18050" s="37"/>
      <c r="O18050" s="37"/>
      <c r="P18050" s="36"/>
      <c r="S18050" s="36"/>
      <c r="T18050" s="36"/>
      <c r="U18050" s="36"/>
      <c r="V18050" s="36"/>
    </row>
    <row r="18051" spans="11:22" x14ac:dyDescent="0.25">
      <c r="K18051" s="36"/>
      <c r="L18051" s="37"/>
      <c r="M18051" s="37"/>
      <c r="N18051" s="37"/>
      <c r="O18051" s="37"/>
      <c r="P18051" s="36"/>
      <c r="S18051" s="36"/>
      <c r="T18051" s="36"/>
      <c r="U18051" s="36"/>
      <c r="V18051" s="36"/>
    </row>
    <row r="18052" spans="11:22" x14ac:dyDescent="0.25">
      <c r="K18052" s="36"/>
      <c r="L18052" s="37"/>
      <c r="M18052" s="37"/>
      <c r="N18052" s="37"/>
      <c r="O18052" s="37"/>
      <c r="P18052" s="36"/>
      <c r="S18052" s="36"/>
      <c r="T18052" s="36"/>
      <c r="U18052" s="36"/>
      <c r="V18052" s="36"/>
    </row>
    <row r="18053" spans="11:22" x14ac:dyDescent="0.25">
      <c r="K18053" s="36"/>
      <c r="L18053" s="37"/>
      <c r="M18053" s="37"/>
      <c r="N18053" s="37"/>
      <c r="O18053" s="37"/>
      <c r="P18053" s="36"/>
      <c r="S18053" s="36"/>
      <c r="T18053" s="36"/>
      <c r="U18053" s="36"/>
      <c r="V18053" s="36"/>
    </row>
    <row r="18054" spans="11:22" x14ac:dyDescent="0.25">
      <c r="K18054" s="36"/>
      <c r="L18054" s="37"/>
      <c r="M18054" s="37"/>
      <c r="N18054" s="37"/>
      <c r="O18054" s="37"/>
      <c r="P18054" s="36"/>
      <c r="S18054" s="36"/>
      <c r="T18054" s="36"/>
      <c r="U18054" s="36"/>
      <c r="V18054" s="36"/>
    </row>
    <row r="18055" spans="11:22" x14ac:dyDescent="0.25">
      <c r="K18055" s="36"/>
      <c r="L18055" s="37"/>
      <c r="M18055" s="37"/>
      <c r="N18055" s="37"/>
      <c r="O18055" s="37"/>
      <c r="P18055" s="36"/>
      <c r="S18055" s="36"/>
      <c r="T18055" s="36"/>
      <c r="U18055" s="36"/>
      <c r="V18055" s="36"/>
    </row>
    <row r="18056" spans="11:22" x14ac:dyDescent="0.25">
      <c r="K18056" s="36"/>
      <c r="L18056" s="37"/>
      <c r="M18056" s="37"/>
      <c r="N18056" s="37"/>
      <c r="O18056" s="37"/>
      <c r="P18056" s="36"/>
      <c r="S18056" s="36"/>
      <c r="T18056" s="36"/>
      <c r="U18056" s="36"/>
      <c r="V18056" s="36"/>
    </row>
    <row r="18057" spans="11:22" x14ac:dyDescent="0.25">
      <c r="K18057" s="36"/>
      <c r="L18057" s="37"/>
      <c r="M18057" s="37"/>
      <c r="N18057" s="37"/>
      <c r="O18057" s="37"/>
      <c r="P18057" s="36"/>
      <c r="S18057" s="36"/>
      <c r="T18057" s="36"/>
      <c r="U18057" s="36"/>
      <c r="V18057" s="36"/>
    </row>
    <row r="18058" spans="11:22" x14ac:dyDescent="0.25">
      <c r="K18058" s="36"/>
      <c r="L18058" s="37"/>
      <c r="M18058" s="37"/>
      <c r="N18058" s="37"/>
      <c r="O18058" s="37"/>
      <c r="P18058" s="36"/>
      <c r="S18058" s="36"/>
      <c r="T18058" s="36"/>
      <c r="U18058" s="36"/>
      <c r="V18058" s="36"/>
    </row>
    <row r="18059" spans="11:22" x14ac:dyDescent="0.25">
      <c r="K18059" s="36"/>
      <c r="L18059" s="37"/>
      <c r="M18059" s="37"/>
      <c r="N18059" s="37"/>
      <c r="O18059" s="37"/>
      <c r="P18059" s="36"/>
      <c r="S18059" s="36"/>
      <c r="T18059" s="36"/>
      <c r="U18059" s="36"/>
      <c r="V18059" s="36"/>
    </row>
    <row r="18060" spans="11:22" x14ac:dyDescent="0.25">
      <c r="K18060" s="36"/>
      <c r="L18060" s="37"/>
      <c r="M18060" s="37"/>
      <c r="N18060" s="37"/>
      <c r="O18060" s="37"/>
      <c r="P18060" s="36"/>
      <c r="S18060" s="36"/>
      <c r="T18060" s="36"/>
      <c r="U18060" s="36"/>
      <c r="V18060" s="36"/>
    </row>
    <row r="18061" spans="11:22" x14ac:dyDescent="0.25">
      <c r="K18061" s="36"/>
      <c r="L18061" s="37"/>
      <c r="M18061" s="37"/>
      <c r="N18061" s="37"/>
      <c r="O18061" s="37"/>
      <c r="P18061" s="36"/>
      <c r="S18061" s="36"/>
      <c r="T18061" s="36"/>
      <c r="U18061" s="36"/>
      <c r="V18061" s="36"/>
    </row>
    <row r="18062" spans="11:22" x14ac:dyDescent="0.25">
      <c r="K18062" s="36"/>
      <c r="L18062" s="37"/>
      <c r="M18062" s="37"/>
      <c r="N18062" s="37"/>
      <c r="O18062" s="37"/>
      <c r="P18062" s="36"/>
      <c r="S18062" s="36"/>
      <c r="T18062" s="36"/>
      <c r="U18062" s="36"/>
      <c r="V18062" s="36"/>
    </row>
    <row r="18063" spans="11:22" x14ac:dyDescent="0.25">
      <c r="K18063" s="36"/>
      <c r="L18063" s="37"/>
      <c r="M18063" s="37"/>
      <c r="N18063" s="37"/>
      <c r="O18063" s="37"/>
      <c r="P18063" s="36"/>
      <c r="S18063" s="36"/>
      <c r="T18063" s="36"/>
      <c r="U18063" s="36"/>
      <c r="V18063" s="36"/>
    </row>
    <row r="18064" spans="11:22" x14ac:dyDescent="0.25">
      <c r="K18064" s="36"/>
      <c r="L18064" s="37"/>
      <c r="M18064" s="37"/>
      <c r="N18064" s="37"/>
      <c r="O18064" s="37"/>
      <c r="P18064" s="36"/>
      <c r="S18064" s="36"/>
      <c r="T18064" s="36"/>
      <c r="U18064" s="36"/>
      <c r="V18064" s="36"/>
    </row>
    <row r="18065" spans="11:22" x14ac:dyDescent="0.25">
      <c r="K18065" s="36"/>
      <c r="L18065" s="37"/>
      <c r="M18065" s="37"/>
      <c r="N18065" s="37"/>
      <c r="O18065" s="37"/>
      <c r="P18065" s="36"/>
      <c r="S18065" s="36"/>
      <c r="T18065" s="36"/>
      <c r="U18065" s="36"/>
      <c r="V18065" s="36"/>
    </row>
    <row r="18066" spans="11:22" x14ac:dyDescent="0.25">
      <c r="K18066" s="36"/>
      <c r="L18066" s="37"/>
      <c r="M18066" s="37"/>
      <c r="N18066" s="37"/>
      <c r="O18066" s="37"/>
      <c r="P18066" s="36"/>
      <c r="S18066" s="36"/>
      <c r="T18066" s="36"/>
      <c r="U18066" s="36"/>
      <c r="V18066" s="36"/>
    </row>
    <row r="18067" spans="11:22" x14ac:dyDescent="0.25">
      <c r="K18067" s="36"/>
      <c r="L18067" s="37"/>
      <c r="M18067" s="37"/>
      <c r="N18067" s="37"/>
      <c r="O18067" s="37"/>
      <c r="P18067" s="36"/>
      <c r="S18067" s="36"/>
      <c r="T18067" s="36"/>
      <c r="U18067" s="36"/>
      <c r="V18067" s="36"/>
    </row>
    <row r="18068" spans="11:22" x14ac:dyDescent="0.25">
      <c r="K18068" s="36"/>
      <c r="L18068" s="37"/>
      <c r="M18068" s="37"/>
      <c r="N18068" s="37"/>
      <c r="O18068" s="37"/>
      <c r="P18068" s="36"/>
      <c r="S18068" s="36"/>
      <c r="T18068" s="36"/>
      <c r="U18068" s="36"/>
      <c r="V18068" s="36"/>
    </row>
    <row r="18069" spans="11:22" x14ac:dyDescent="0.25">
      <c r="K18069" s="36"/>
      <c r="L18069" s="37"/>
      <c r="M18069" s="37"/>
      <c r="N18069" s="37"/>
      <c r="O18069" s="37"/>
      <c r="P18069" s="36"/>
      <c r="S18069" s="36"/>
      <c r="T18069" s="36"/>
      <c r="U18069" s="36"/>
      <c r="V18069" s="36"/>
    </row>
    <row r="18070" spans="11:22" x14ac:dyDescent="0.25">
      <c r="K18070" s="36"/>
      <c r="L18070" s="37"/>
      <c r="M18070" s="37"/>
      <c r="N18070" s="37"/>
      <c r="O18070" s="37"/>
      <c r="P18070" s="36"/>
      <c r="S18070" s="36"/>
      <c r="T18070" s="36"/>
      <c r="U18070" s="36"/>
      <c r="V18070" s="36"/>
    </row>
    <row r="18071" spans="11:22" x14ac:dyDescent="0.25">
      <c r="K18071" s="36"/>
      <c r="L18071" s="37"/>
      <c r="M18071" s="37"/>
      <c r="N18071" s="37"/>
      <c r="O18071" s="37"/>
      <c r="P18071" s="36"/>
      <c r="S18071" s="36"/>
      <c r="T18071" s="36"/>
      <c r="U18071" s="36"/>
      <c r="V18071" s="36"/>
    </row>
    <row r="18072" spans="11:22" x14ac:dyDescent="0.25">
      <c r="K18072" s="36"/>
      <c r="L18072" s="37"/>
      <c r="M18072" s="37"/>
      <c r="N18072" s="37"/>
      <c r="O18072" s="37"/>
      <c r="P18072" s="36"/>
      <c r="S18072" s="36"/>
      <c r="T18072" s="36"/>
      <c r="U18072" s="36"/>
      <c r="V18072" s="36"/>
    </row>
    <row r="18073" spans="11:22" x14ac:dyDescent="0.25">
      <c r="K18073" s="36"/>
      <c r="L18073" s="37"/>
      <c r="M18073" s="37"/>
      <c r="N18073" s="37"/>
      <c r="O18073" s="37"/>
      <c r="P18073" s="36"/>
      <c r="S18073" s="36"/>
      <c r="T18073" s="36"/>
      <c r="U18073" s="36"/>
      <c r="V18073" s="36"/>
    </row>
    <row r="18074" spans="11:22" x14ac:dyDescent="0.25">
      <c r="K18074" s="36"/>
      <c r="L18074" s="37"/>
      <c r="M18074" s="37"/>
      <c r="N18074" s="37"/>
      <c r="O18074" s="37"/>
      <c r="P18074" s="36"/>
      <c r="S18074" s="36"/>
      <c r="T18074" s="36"/>
      <c r="U18074" s="36"/>
      <c r="V18074" s="36"/>
    </row>
    <row r="18075" spans="11:22" x14ac:dyDescent="0.25">
      <c r="K18075" s="36"/>
      <c r="L18075" s="37"/>
      <c r="M18075" s="37"/>
      <c r="N18075" s="37"/>
      <c r="O18075" s="37"/>
      <c r="P18075" s="36"/>
      <c r="S18075" s="36"/>
      <c r="T18075" s="36"/>
      <c r="U18075" s="36"/>
      <c r="V18075" s="36"/>
    </row>
    <row r="18076" spans="11:22" x14ac:dyDescent="0.25">
      <c r="K18076" s="36"/>
      <c r="L18076" s="37"/>
      <c r="M18076" s="37"/>
      <c r="N18076" s="37"/>
      <c r="O18076" s="37"/>
      <c r="P18076" s="36"/>
      <c r="S18076" s="36"/>
      <c r="T18076" s="36"/>
      <c r="U18076" s="36"/>
      <c r="V18076" s="36"/>
    </row>
    <row r="18077" spans="11:22" x14ac:dyDescent="0.25">
      <c r="K18077" s="36"/>
      <c r="L18077" s="37"/>
      <c r="M18077" s="37"/>
      <c r="N18077" s="37"/>
      <c r="O18077" s="37"/>
      <c r="P18077" s="36"/>
      <c r="S18077" s="36"/>
      <c r="T18077" s="36"/>
      <c r="U18077" s="36"/>
      <c r="V18077" s="36"/>
    </row>
    <row r="18078" spans="11:22" x14ac:dyDescent="0.25">
      <c r="K18078" s="36"/>
      <c r="L18078" s="37"/>
      <c r="M18078" s="37"/>
      <c r="N18078" s="37"/>
      <c r="O18078" s="37"/>
      <c r="P18078" s="36"/>
      <c r="S18078" s="36"/>
      <c r="T18078" s="36"/>
      <c r="U18078" s="36"/>
      <c r="V18078" s="36"/>
    </row>
    <row r="18079" spans="11:22" x14ac:dyDescent="0.25">
      <c r="K18079" s="36"/>
      <c r="L18079" s="37"/>
      <c r="M18079" s="37"/>
      <c r="N18079" s="37"/>
      <c r="O18079" s="37"/>
      <c r="P18079" s="36"/>
      <c r="S18079" s="36"/>
      <c r="T18079" s="36"/>
      <c r="U18079" s="36"/>
      <c r="V18079" s="36"/>
    </row>
    <row r="18080" spans="11:22" x14ac:dyDescent="0.25">
      <c r="K18080" s="36"/>
      <c r="L18080" s="37"/>
      <c r="M18080" s="37"/>
      <c r="N18080" s="37"/>
      <c r="O18080" s="37"/>
      <c r="P18080" s="36"/>
      <c r="S18080" s="36"/>
      <c r="T18080" s="36"/>
      <c r="U18080" s="36"/>
      <c r="V18080" s="36"/>
    </row>
    <row r="18081" spans="11:22" x14ac:dyDescent="0.25">
      <c r="K18081" s="36"/>
      <c r="L18081" s="37"/>
      <c r="M18081" s="37"/>
      <c r="N18081" s="37"/>
      <c r="O18081" s="37"/>
      <c r="P18081" s="36"/>
      <c r="S18081" s="36"/>
      <c r="T18081" s="36"/>
      <c r="U18081" s="36"/>
      <c r="V18081" s="36"/>
    </row>
    <row r="18082" spans="11:22" x14ac:dyDescent="0.25">
      <c r="K18082" s="36"/>
      <c r="L18082" s="37"/>
      <c r="M18082" s="37"/>
      <c r="N18082" s="37"/>
      <c r="O18082" s="37"/>
      <c r="P18082" s="36"/>
      <c r="S18082" s="36"/>
      <c r="T18082" s="36"/>
      <c r="U18082" s="36"/>
      <c r="V18082" s="36"/>
    </row>
    <row r="18083" spans="11:22" x14ac:dyDescent="0.25">
      <c r="K18083" s="36"/>
      <c r="L18083" s="37"/>
      <c r="M18083" s="37"/>
      <c r="N18083" s="37"/>
      <c r="O18083" s="37"/>
      <c r="P18083" s="36"/>
      <c r="S18083" s="36"/>
      <c r="T18083" s="36"/>
      <c r="U18083" s="36"/>
      <c r="V18083" s="36"/>
    </row>
    <row r="18084" spans="11:22" x14ac:dyDescent="0.25">
      <c r="K18084" s="36"/>
      <c r="L18084" s="37"/>
      <c r="M18084" s="37"/>
      <c r="N18084" s="37"/>
      <c r="O18084" s="37"/>
      <c r="P18084" s="36"/>
      <c r="S18084" s="36"/>
      <c r="T18084" s="36"/>
      <c r="U18084" s="36"/>
      <c r="V18084" s="36"/>
    </row>
    <row r="18085" spans="11:22" x14ac:dyDescent="0.25">
      <c r="K18085" s="36"/>
      <c r="L18085" s="37"/>
      <c r="M18085" s="37"/>
      <c r="N18085" s="37"/>
      <c r="O18085" s="37"/>
      <c r="P18085" s="36"/>
      <c r="S18085" s="36"/>
      <c r="T18085" s="36"/>
      <c r="U18085" s="36"/>
      <c r="V18085" s="36"/>
    </row>
    <row r="18086" spans="11:22" x14ac:dyDescent="0.25">
      <c r="K18086" s="36"/>
      <c r="L18086" s="37"/>
      <c r="M18086" s="37"/>
      <c r="N18086" s="37"/>
      <c r="O18086" s="37"/>
      <c r="P18086" s="36"/>
      <c r="S18086" s="36"/>
      <c r="T18086" s="36"/>
      <c r="U18086" s="36"/>
      <c r="V18086" s="36"/>
    </row>
    <row r="18087" spans="11:22" x14ac:dyDescent="0.25">
      <c r="K18087" s="36"/>
      <c r="L18087" s="37"/>
      <c r="M18087" s="37"/>
      <c r="N18087" s="37"/>
      <c r="O18087" s="37"/>
      <c r="P18087" s="36"/>
      <c r="S18087" s="36"/>
      <c r="T18087" s="36"/>
      <c r="U18087" s="36"/>
      <c r="V18087" s="36"/>
    </row>
    <row r="18088" spans="11:22" x14ac:dyDescent="0.25">
      <c r="K18088" s="36"/>
      <c r="L18088" s="37"/>
      <c r="M18088" s="37"/>
      <c r="N18088" s="37"/>
      <c r="O18088" s="37"/>
      <c r="P18088" s="36"/>
      <c r="S18088" s="36"/>
      <c r="T18088" s="36"/>
      <c r="U18088" s="36"/>
      <c r="V18088" s="36"/>
    </row>
    <row r="18089" spans="11:22" x14ac:dyDescent="0.25">
      <c r="K18089" s="36"/>
      <c r="L18089" s="37"/>
      <c r="M18089" s="37"/>
      <c r="N18089" s="37"/>
      <c r="O18089" s="37"/>
      <c r="P18089" s="36"/>
      <c r="S18089" s="36"/>
      <c r="T18089" s="36"/>
      <c r="U18089" s="36"/>
      <c r="V18089" s="36"/>
    </row>
    <row r="18090" spans="11:22" x14ac:dyDescent="0.25">
      <c r="K18090" s="36"/>
      <c r="L18090" s="37"/>
      <c r="M18090" s="37"/>
      <c r="N18090" s="37"/>
      <c r="O18090" s="37"/>
      <c r="P18090" s="36"/>
      <c r="S18090" s="36"/>
      <c r="T18090" s="36"/>
      <c r="U18090" s="36"/>
      <c r="V18090" s="36"/>
    </row>
    <row r="18091" spans="11:22" x14ac:dyDescent="0.25">
      <c r="K18091" s="36"/>
      <c r="L18091" s="37"/>
      <c r="M18091" s="37"/>
      <c r="N18091" s="37"/>
      <c r="O18091" s="37"/>
      <c r="P18091" s="36"/>
      <c r="S18091" s="36"/>
      <c r="T18091" s="36"/>
      <c r="U18091" s="36"/>
      <c r="V18091" s="36"/>
    </row>
    <row r="18092" spans="11:22" x14ac:dyDescent="0.25">
      <c r="K18092" s="36"/>
      <c r="L18092" s="37"/>
      <c r="M18092" s="37"/>
      <c r="N18092" s="37"/>
      <c r="O18092" s="37"/>
      <c r="P18092" s="36"/>
      <c r="S18092" s="36"/>
      <c r="T18092" s="36"/>
      <c r="U18092" s="36"/>
      <c r="V18092" s="36"/>
    </row>
    <row r="18093" spans="11:22" x14ac:dyDescent="0.25">
      <c r="K18093" s="36"/>
      <c r="L18093" s="37"/>
      <c r="M18093" s="37"/>
      <c r="N18093" s="37"/>
      <c r="O18093" s="37"/>
      <c r="P18093" s="36"/>
      <c r="S18093" s="36"/>
      <c r="T18093" s="36"/>
      <c r="U18093" s="36"/>
      <c r="V18093" s="36"/>
    </row>
    <row r="18094" spans="11:22" x14ac:dyDescent="0.25">
      <c r="K18094" s="36"/>
      <c r="L18094" s="37"/>
      <c r="M18094" s="37"/>
      <c r="N18094" s="37"/>
      <c r="O18094" s="37"/>
      <c r="P18094" s="36"/>
      <c r="S18094" s="36"/>
      <c r="T18094" s="36"/>
      <c r="U18094" s="36"/>
      <c r="V18094" s="36"/>
    </row>
    <row r="18095" spans="11:22" x14ac:dyDescent="0.25">
      <c r="K18095" s="36"/>
      <c r="L18095" s="37"/>
      <c r="M18095" s="37"/>
      <c r="N18095" s="37"/>
      <c r="O18095" s="37"/>
      <c r="P18095" s="36"/>
      <c r="S18095" s="36"/>
      <c r="T18095" s="36"/>
      <c r="U18095" s="36"/>
      <c r="V18095" s="36"/>
    </row>
    <row r="18096" spans="11:22" x14ac:dyDescent="0.25">
      <c r="K18096" s="36"/>
      <c r="L18096" s="37"/>
      <c r="M18096" s="37"/>
      <c r="N18096" s="37"/>
      <c r="O18096" s="37"/>
      <c r="P18096" s="36"/>
      <c r="S18096" s="36"/>
      <c r="T18096" s="36"/>
      <c r="U18096" s="36"/>
      <c r="V18096" s="36"/>
    </row>
    <row r="18097" spans="11:22" x14ac:dyDescent="0.25">
      <c r="K18097" s="36"/>
      <c r="L18097" s="37"/>
      <c r="M18097" s="37"/>
      <c r="N18097" s="37"/>
      <c r="O18097" s="37"/>
      <c r="P18097" s="36"/>
      <c r="S18097" s="36"/>
      <c r="T18097" s="36"/>
      <c r="U18097" s="36"/>
      <c r="V18097" s="36"/>
    </row>
    <row r="18098" spans="11:22" x14ac:dyDescent="0.25">
      <c r="K18098" s="36"/>
      <c r="L18098" s="37"/>
      <c r="M18098" s="37"/>
      <c r="N18098" s="37"/>
      <c r="O18098" s="37"/>
      <c r="P18098" s="36"/>
      <c r="S18098" s="36"/>
      <c r="T18098" s="36"/>
      <c r="U18098" s="36"/>
      <c r="V18098" s="36"/>
    </row>
    <row r="18099" spans="11:22" x14ac:dyDescent="0.25">
      <c r="K18099" s="36"/>
      <c r="L18099" s="37"/>
      <c r="M18099" s="37"/>
      <c r="N18099" s="37"/>
      <c r="O18099" s="37"/>
      <c r="P18099" s="36"/>
      <c r="S18099" s="36"/>
      <c r="T18099" s="36"/>
      <c r="U18099" s="36"/>
      <c r="V18099" s="36"/>
    </row>
    <row r="18100" spans="11:22" x14ac:dyDescent="0.25">
      <c r="K18100" s="36"/>
      <c r="L18100" s="37"/>
      <c r="M18100" s="37"/>
      <c r="N18100" s="37"/>
      <c r="O18100" s="37"/>
      <c r="P18100" s="36"/>
      <c r="S18100" s="36"/>
      <c r="T18100" s="36"/>
      <c r="U18100" s="36"/>
      <c r="V18100" s="36"/>
    </row>
    <row r="18101" spans="11:22" x14ac:dyDescent="0.25">
      <c r="K18101" s="36"/>
      <c r="L18101" s="37"/>
      <c r="M18101" s="37"/>
      <c r="N18101" s="37"/>
      <c r="O18101" s="37"/>
      <c r="P18101" s="36"/>
      <c r="S18101" s="36"/>
      <c r="T18101" s="36"/>
      <c r="U18101" s="36"/>
      <c r="V18101" s="36"/>
    </row>
    <row r="18102" spans="11:22" x14ac:dyDescent="0.25">
      <c r="K18102" s="36"/>
      <c r="L18102" s="37"/>
      <c r="M18102" s="37"/>
      <c r="N18102" s="37"/>
      <c r="O18102" s="37"/>
      <c r="P18102" s="36"/>
      <c r="S18102" s="36"/>
      <c r="T18102" s="36"/>
      <c r="U18102" s="36"/>
      <c r="V18102" s="36"/>
    </row>
    <row r="18103" spans="11:22" x14ac:dyDescent="0.25">
      <c r="K18103" s="36"/>
      <c r="L18103" s="37"/>
      <c r="M18103" s="37"/>
      <c r="N18103" s="37"/>
      <c r="O18103" s="37"/>
      <c r="P18103" s="36"/>
      <c r="S18103" s="36"/>
      <c r="T18103" s="36"/>
      <c r="U18103" s="36"/>
      <c r="V18103" s="36"/>
    </row>
    <row r="18104" spans="11:22" x14ac:dyDescent="0.25">
      <c r="K18104" s="36"/>
      <c r="L18104" s="37"/>
      <c r="M18104" s="37"/>
      <c r="N18104" s="37"/>
      <c r="O18104" s="37"/>
      <c r="P18104" s="36"/>
      <c r="S18104" s="36"/>
      <c r="T18104" s="36"/>
      <c r="U18104" s="36"/>
      <c r="V18104" s="36"/>
    </row>
    <row r="18105" spans="11:22" x14ac:dyDescent="0.25">
      <c r="K18105" s="36"/>
      <c r="L18105" s="37"/>
      <c r="M18105" s="37"/>
      <c r="N18105" s="37"/>
      <c r="O18105" s="37"/>
      <c r="P18105" s="36"/>
      <c r="S18105" s="36"/>
      <c r="T18105" s="36"/>
      <c r="U18105" s="36"/>
      <c r="V18105" s="36"/>
    </row>
    <row r="18106" spans="11:22" x14ac:dyDescent="0.25">
      <c r="K18106" s="36"/>
      <c r="L18106" s="37"/>
      <c r="M18106" s="37"/>
      <c r="N18106" s="37"/>
      <c r="O18106" s="37"/>
      <c r="P18106" s="36"/>
      <c r="S18106" s="36"/>
      <c r="T18106" s="36"/>
      <c r="U18106" s="36"/>
      <c r="V18106" s="36"/>
    </row>
    <row r="18107" spans="11:22" x14ac:dyDescent="0.25">
      <c r="K18107" s="36"/>
      <c r="L18107" s="37"/>
      <c r="M18107" s="37"/>
      <c r="N18107" s="37"/>
      <c r="O18107" s="37"/>
      <c r="P18107" s="36"/>
      <c r="S18107" s="36"/>
      <c r="T18107" s="36"/>
      <c r="U18107" s="36"/>
      <c r="V18107" s="36"/>
    </row>
    <row r="18108" spans="11:22" x14ac:dyDescent="0.25">
      <c r="K18108" s="36"/>
      <c r="L18108" s="37"/>
      <c r="M18108" s="37"/>
      <c r="N18108" s="37"/>
      <c r="O18108" s="37"/>
      <c r="P18108" s="36"/>
      <c r="S18108" s="36"/>
      <c r="T18108" s="36"/>
      <c r="U18108" s="36"/>
      <c r="V18108" s="36"/>
    </row>
    <row r="18109" spans="11:22" x14ac:dyDescent="0.25">
      <c r="K18109" s="36"/>
      <c r="L18109" s="37"/>
      <c r="M18109" s="37"/>
      <c r="N18109" s="37"/>
      <c r="O18109" s="37"/>
      <c r="P18109" s="36"/>
      <c r="S18109" s="36"/>
      <c r="T18109" s="36"/>
      <c r="U18109" s="36"/>
      <c r="V18109" s="36"/>
    </row>
    <row r="18110" spans="11:22" x14ac:dyDescent="0.25">
      <c r="K18110" s="36"/>
      <c r="L18110" s="37"/>
      <c r="M18110" s="37"/>
      <c r="N18110" s="37"/>
      <c r="O18110" s="37"/>
      <c r="P18110" s="36"/>
      <c r="S18110" s="36"/>
      <c r="T18110" s="36"/>
      <c r="U18110" s="36"/>
      <c r="V18110" s="36"/>
    </row>
    <row r="18111" spans="11:22" x14ac:dyDescent="0.25">
      <c r="K18111" s="36"/>
      <c r="L18111" s="37"/>
      <c r="M18111" s="37"/>
      <c r="N18111" s="37"/>
      <c r="O18111" s="37"/>
      <c r="P18111" s="36"/>
      <c r="S18111" s="36"/>
      <c r="T18111" s="36"/>
      <c r="U18111" s="36"/>
      <c r="V18111" s="36"/>
    </row>
    <row r="18112" spans="11:22" x14ac:dyDescent="0.25">
      <c r="K18112" s="36"/>
      <c r="L18112" s="37"/>
      <c r="M18112" s="37"/>
      <c r="N18112" s="37"/>
      <c r="O18112" s="37"/>
      <c r="P18112" s="36"/>
      <c r="S18112" s="36"/>
      <c r="T18112" s="36"/>
      <c r="U18112" s="36"/>
      <c r="V18112" s="36"/>
    </row>
    <row r="18113" spans="11:22" x14ac:dyDescent="0.25">
      <c r="K18113" s="36"/>
      <c r="L18113" s="37"/>
      <c r="M18113" s="37"/>
      <c r="N18113" s="37"/>
      <c r="O18113" s="37"/>
      <c r="P18113" s="36"/>
      <c r="S18113" s="36"/>
      <c r="T18113" s="36"/>
      <c r="U18113" s="36"/>
      <c r="V18113" s="36"/>
    </row>
    <row r="18114" spans="11:22" x14ac:dyDescent="0.25">
      <c r="K18114" s="36"/>
      <c r="L18114" s="37"/>
      <c r="M18114" s="37"/>
      <c r="N18114" s="37"/>
      <c r="O18114" s="37"/>
      <c r="P18114" s="36"/>
      <c r="S18114" s="36"/>
      <c r="T18114" s="36"/>
      <c r="U18114" s="36"/>
      <c r="V18114" s="36"/>
    </row>
    <row r="18115" spans="11:22" x14ac:dyDescent="0.25">
      <c r="K18115" s="36"/>
      <c r="L18115" s="37"/>
      <c r="M18115" s="37"/>
      <c r="N18115" s="37"/>
      <c r="O18115" s="37"/>
      <c r="P18115" s="36"/>
      <c r="S18115" s="36"/>
      <c r="T18115" s="36"/>
      <c r="U18115" s="36"/>
      <c r="V18115" s="36"/>
    </row>
    <row r="18116" spans="11:22" x14ac:dyDescent="0.25">
      <c r="K18116" s="36"/>
      <c r="L18116" s="37"/>
      <c r="M18116" s="37"/>
      <c r="N18116" s="37"/>
      <c r="O18116" s="37"/>
      <c r="P18116" s="36"/>
      <c r="S18116" s="36"/>
      <c r="T18116" s="36"/>
      <c r="U18116" s="36"/>
      <c r="V18116" s="36"/>
    </row>
    <row r="18117" spans="11:22" x14ac:dyDescent="0.25">
      <c r="K18117" s="36"/>
      <c r="L18117" s="37"/>
      <c r="M18117" s="37"/>
      <c r="N18117" s="37"/>
      <c r="O18117" s="37"/>
      <c r="P18117" s="36"/>
      <c r="S18117" s="36"/>
      <c r="T18117" s="36"/>
      <c r="U18117" s="36"/>
      <c r="V18117" s="36"/>
    </row>
    <row r="18118" spans="11:22" x14ac:dyDescent="0.25">
      <c r="K18118" s="36"/>
      <c r="L18118" s="37"/>
      <c r="M18118" s="37"/>
      <c r="N18118" s="37"/>
      <c r="O18118" s="37"/>
      <c r="P18118" s="36"/>
      <c r="S18118" s="36"/>
      <c r="T18118" s="36"/>
      <c r="U18118" s="36"/>
      <c r="V18118" s="36"/>
    </row>
    <row r="18119" spans="11:22" x14ac:dyDescent="0.25">
      <c r="K18119" s="36"/>
      <c r="L18119" s="37"/>
      <c r="M18119" s="37"/>
      <c r="N18119" s="37"/>
      <c r="O18119" s="37"/>
      <c r="P18119" s="36"/>
      <c r="S18119" s="36"/>
      <c r="T18119" s="36"/>
      <c r="U18119" s="36"/>
      <c r="V18119" s="36"/>
    </row>
    <row r="18120" spans="11:22" x14ac:dyDescent="0.25">
      <c r="K18120" s="36"/>
      <c r="L18120" s="37"/>
      <c r="M18120" s="37"/>
      <c r="N18120" s="37"/>
      <c r="O18120" s="37"/>
      <c r="P18120" s="36"/>
      <c r="S18120" s="36"/>
      <c r="T18120" s="36"/>
      <c r="U18120" s="36"/>
      <c r="V18120" s="36"/>
    </row>
    <row r="18121" spans="11:22" x14ac:dyDescent="0.25">
      <c r="K18121" s="36"/>
      <c r="L18121" s="37"/>
      <c r="M18121" s="37"/>
      <c r="N18121" s="37"/>
      <c r="O18121" s="37"/>
      <c r="P18121" s="36"/>
      <c r="S18121" s="36"/>
      <c r="T18121" s="36"/>
      <c r="U18121" s="36"/>
      <c r="V18121" s="36"/>
    </row>
    <row r="18122" spans="11:22" x14ac:dyDescent="0.25">
      <c r="K18122" s="36"/>
      <c r="L18122" s="37"/>
      <c r="M18122" s="37"/>
      <c r="N18122" s="37"/>
      <c r="O18122" s="37"/>
      <c r="P18122" s="36"/>
      <c r="S18122" s="36"/>
      <c r="T18122" s="36"/>
      <c r="U18122" s="36"/>
      <c r="V18122" s="36"/>
    </row>
    <row r="18123" spans="11:22" x14ac:dyDescent="0.25">
      <c r="K18123" s="36"/>
      <c r="L18123" s="37"/>
      <c r="M18123" s="37"/>
      <c r="N18123" s="37"/>
      <c r="O18123" s="37"/>
      <c r="P18123" s="36"/>
      <c r="S18123" s="36"/>
      <c r="T18123" s="36"/>
      <c r="U18123" s="36"/>
      <c r="V18123" s="36"/>
    </row>
    <row r="18124" spans="11:22" x14ac:dyDescent="0.25">
      <c r="K18124" s="36"/>
      <c r="L18124" s="37"/>
      <c r="M18124" s="37"/>
      <c r="N18124" s="37"/>
      <c r="O18124" s="37"/>
      <c r="P18124" s="36"/>
      <c r="S18124" s="36"/>
      <c r="T18124" s="36"/>
      <c r="U18124" s="36"/>
      <c r="V18124" s="36"/>
    </row>
    <row r="18125" spans="11:22" x14ac:dyDescent="0.25">
      <c r="K18125" s="36"/>
      <c r="L18125" s="37"/>
      <c r="M18125" s="37"/>
      <c r="N18125" s="37"/>
      <c r="O18125" s="37"/>
      <c r="P18125" s="36"/>
      <c r="S18125" s="36"/>
      <c r="T18125" s="36"/>
      <c r="U18125" s="36"/>
      <c r="V18125" s="36"/>
    </row>
    <row r="18126" spans="11:22" x14ac:dyDescent="0.25">
      <c r="K18126" s="36"/>
      <c r="L18126" s="37"/>
      <c r="M18126" s="37"/>
      <c r="N18126" s="37"/>
      <c r="O18126" s="37"/>
      <c r="P18126" s="36"/>
      <c r="S18126" s="36"/>
      <c r="T18126" s="36"/>
      <c r="U18126" s="36"/>
      <c r="V18126" s="36"/>
    </row>
    <row r="18127" spans="11:22" x14ac:dyDescent="0.25">
      <c r="K18127" s="36"/>
      <c r="L18127" s="37"/>
      <c r="M18127" s="37"/>
      <c r="N18127" s="37"/>
      <c r="O18127" s="37"/>
      <c r="P18127" s="36"/>
      <c r="S18127" s="36"/>
      <c r="T18127" s="36"/>
      <c r="U18127" s="36"/>
      <c r="V18127" s="36"/>
    </row>
    <row r="18128" spans="11:22" x14ac:dyDescent="0.25">
      <c r="K18128" s="36"/>
      <c r="L18128" s="37"/>
      <c r="M18128" s="37"/>
      <c r="N18128" s="37"/>
      <c r="O18128" s="37"/>
      <c r="P18128" s="36"/>
      <c r="S18128" s="36"/>
      <c r="T18128" s="36"/>
      <c r="U18128" s="36"/>
      <c r="V18128" s="36"/>
    </row>
    <row r="18129" spans="11:22" x14ac:dyDescent="0.25">
      <c r="K18129" s="36"/>
      <c r="L18129" s="37"/>
      <c r="M18129" s="37"/>
      <c r="N18129" s="37"/>
      <c r="O18129" s="37"/>
      <c r="P18129" s="36"/>
      <c r="S18129" s="36"/>
      <c r="T18129" s="36"/>
      <c r="U18129" s="36"/>
      <c r="V18129" s="36"/>
    </row>
    <row r="18130" spans="11:22" x14ac:dyDescent="0.25">
      <c r="K18130" s="36"/>
      <c r="L18130" s="37"/>
      <c r="M18130" s="37"/>
      <c r="N18130" s="37"/>
      <c r="O18130" s="37"/>
      <c r="P18130" s="36"/>
      <c r="S18130" s="36"/>
      <c r="T18130" s="36"/>
      <c r="U18130" s="36"/>
      <c r="V18130" s="36"/>
    </row>
    <row r="18131" spans="11:22" x14ac:dyDescent="0.25">
      <c r="K18131" s="36"/>
      <c r="L18131" s="37"/>
      <c r="M18131" s="37"/>
      <c r="N18131" s="37"/>
      <c r="O18131" s="37"/>
      <c r="P18131" s="36"/>
      <c r="S18131" s="36"/>
      <c r="T18131" s="36"/>
      <c r="U18131" s="36"/>
      <c r="V18131" s="36"/>
    </row>
    <row r="18132" spans="11:22" x14ac:dyDescent="0.25">
      <c r="K18132" s="36"/>
      <c r="L18132" s="37"/>
      <c r="M18132" s="37"/>
      <c r="N18132" s="37"/>
      <c r="O18132" s="37"/>
      <c r="P18132" s="36"/>
      <c r="S18132" s="36"/>
      <c r="T18132" s="36"/>
      <c r="U18132" s="36"/>
      <c r="V18132" s="36"/>
    </row>
    <row r="18133" spans="11:22" x14ac:dyDescent="0.25">
      <c r="K18133" s="36"/>
      <c r="L18133" s="37"/>
      <c r="M18133" s="37"/>
      <c r="N18133" s="37"/>
      <c r="O18133" s="37"/>
      <c r="P18133" s="36"/>
      <c r="S18133" s="36"/>
      <c r="T18133" s="36"/>
      <c r="U18133" s="36"/>
      <c r="V18133" s="36"/>
    </row>
    <row r="18134" spans="11:22" x14ac:dyDescent="0.25">
      <c r="K18134" s="36"/>
      <c r="L18134" s="37"/>
      <c r="M18134" s="37"/>
      <c r="N18134" s="37"/>
      <c r="O18134" s="37"/>
      <c r="P18134" s="36"/>
      <c r="S18134" s="36"/>
      <c r="T18134" s="36"/>
      <c r="U18134" s="36"/>
      <c r="V18134" s="36"/>
    </row>
    <row r="18135" spans="11:22" x14ac:dyDescent="0.25">
      <c r="K18135" s="36"/>
      <c r="L18135" s="37"/>
      <c r="M18135" s="37"/>
      <c r="N18135" s="37"/>
      <c r="O18135" s="37"/>
      <c r="P18135" s="36"/>
      <c r="S18135" s="36"/>
      <c r="T18135" s="36"/>
      <c r="U18135" s="36"/>
      <c r="V18135" s="36"/>
    </row>
    <row r="18136" spans="11:22" x14ac:dyDescent="0.25">
      <c r="K18136" s="36"/>
      <c r="L18136" s="37"/>
      <c r="M18136" s="37"/>
      <c r="N18136" s="37"/>
      <c r="O18136" s="37"/>
      <c r="P18136" s="36"/>
      <c r="S18136" s="36"/>
      <c r="T18136" s="36"/>
      <c r="U18136" s="36"/>
      <c r="V18136" s="36"/>
    </row>
    <row r="18137" spans="11:22" x14ac:dyDescent="0.25">
      <c r="K18137" s="36"/>
      <c r="L18137" s="37"/>
      <c r="M18137" s="37"/>
      <c r="N18137" s="37"/>
      <c r="O18137" s="37"/>
      <c r="P18137" s="36"/>
      <c r="S18137" s="36"/>
      <c r="T18137" s="36"/>
      <c r="U18137" s="36"/>
      <c r="V18137" s="36"/>
    </row>
    <row r="18138" spans="11:22" x14ac:dyDescent="0.25">
      <c r="K18138" s="36"/>
      <c r="L18138" s="37"/>
      <c r="M18138" s="37"/>
      <c r="N18138" s="37"/>
      <c r="O18138" s="37"/>
      <c r="P18138" s="36"/>
      <c r="S18138" s="36"/>
      <c r="T18138" s="36"/>
      <c r="U18138" s="36"/>
      <c r="V18138" s="36"/>
    </row>
    <row r="18139" spans="11:22" x14ac:dyDescent="0.25">
      <c r="K18139" s="36"/>
      <c r="L18139" s="37"/>
      <c r="M18139" s="37"/>
      <c r="N18139" s="37"/>
      <c r="O18139" s="37"/>
      <c r="P18139" s="36"/>
      <c r="S18139" s="36"/>
      <c r="T18139" s="36"/>
      <c r="U18139" s="36"/>
      <c r="V18139" s="36"/>
    </row>
    <row r="18140" spans="11:22" x14ac:dyDescent="0.25">
      <c r="K18140" s="36"/>
      <c r="L18140" s="37"/>
      <c r="M18140" s="37"/>
      <c r="N18140" s="37"/>
      <c r="O18140" s="37"/>
      <c r="P18140" s="36"/>
      <c r="S18140" s="36"/>
      <c r="T18140" s="36"/>
      <c r="U18140" s="36"/>
      <c r="V18140" s="36"/>
    </row>
    <row r="18141" spans="11:22" x14ac:dyDescent="0.25">
      <c r="K18141" s="36"/>
      <c r="L18141" s="37"/>
      <c r="M18141" s="37"/>
      <c r="N18141" s="37"/>
      <c r="O18141" s="37"/>
      <c r="P18141" s="36"/>
      <c r="S18141" s="36"/>
      <c r="T18141" s="36"/>
      <c r="U18141" s="36"/>
      <c r="V18141" s="36"/>
    </row>
    <row r="18142" spans="11:22" x14ac:dyDescent="0.25">
      <c r="K18142" s="36"/>
      <c r="L18142" s="37"/>
      <c r="M18142" s="37"/>
      <c r="N18142" s="37"/>
      <c r="O18142" s="37"/>
      <c r="P18142" s="36"/>
      <c r="S18142" s="36"/>
      <c r="T18142" s="36"/>
      <c r="U18142" s="36"/>
      <c r="V18142" s="36"/>
    </row>
    <row r="18143" spans="11:22" x14ac:dyDescent="0.25">
      <c r="K18143" s="36"/>
      <c r="L18143" s="37"/>
      <c r="M18143" s="37"/>
      <c r="N18143" s="37"/>
      <c r="O18143" s="37"/>
      <c r="P18143" s="36"/>
      <c r="S18143" s="36"/>
      <c r="T18143" s="36"/>
      <c r="U18143" s="36"/>
      <c r="V18143" s="36"/>
    </row>
    <row r="18144" spans="11:22" x14ac:dyDescent="0.25">
      <c r="K18144" s="36"/>
      <c r="L18144" s="37"/>
      <c r="M18144" s="37"/>
      <c r="N18144" s="37"/>
      <c r="O18144" s="37"/>
      <c r="P18144" s="36"/>
      <c r="S18144" s="36"/>
      <c r="T18144" s="36"/>
      <c r="U18144" s="36"/>
      <c r="V18144" s="36"/>
    </row>
    <row r="18145" spans="11:22" x14ac:dyDescent="0.25">
      <c r="K18145" s="36"/>
      <c r="L18145" s="37"/>
      <c r="M18145" s="37"/>
      <c r="N18145" s="37"/>
      <c r="O18145" s="37"/>
      <c r="P18145" s="36"/>
      <c r="S18145" s="36"/>
      <c r="T18145" s="36"/>
      <c r="U18145" s="36"/>
      <c r="V18145" s="36"/>
    </row>
    <row r="18146" spans="11:22" x14ac:dyDescent="0.25">
      <c r="K18146" s="36"/>
      <c r="L18146" s="37"/>
      <c r="M18146" s="37"/>
      <c r="N18146" s="37"/>
      <c r="O18146" s="37"/>
      <c r="P18146" s="36"/>
      <c r="S18146" s="36"/>
      <c r="T18146" s="36"/>
      <c r="U18146" s="36"/>
      <c r="V18146" s="36"/>
    </row>
    <row r="18147" spans="11:22" x14ac:dyDescent="0.25">
      <c r="K18147" s="36"/>
      <c r="L18147" s="37"/>
      <c r="M18147" s="37"/>
      <c r="N18147" s="37"/>
      <c r="O18147" s="37"/>
      <c r="P18147" s="36"/>
      <c r="S18147" s="36"/>
      <c r="T18147" s="36"/>
      <c r="U18147" s="36"/>
      <c r="V18147" s="36"/>
    </row>
    <row r="18148" spans="11:22" x14ac:dyDescent="0.25">
      <c r="K18148" s="36"/>
      <c r="L18148" s="37"/>
      <c r="M18148" s="37"/>
      <c r="N18148" s="37"/>
      <c r="O18148" s="37"/>
      <c r="P18148" s="36"/>
      <c r="S18148" s="36"/>
      <c r="T18148" s="36"/>
      <c r="U18148" s="36"/>
      <c r="V18148" s="36"/>
    </row>
    <row r="18149" spans="11:22" x14ac:dyDescent="0.25">
      <c r="K18149" s="36"/>
      <c r="L18149" s="37"/>
      <c r="M18149" s="37"/>
      <c r="N18149" s="37"/>
      <c r="O18149" s="37"/>
      <c r="P18149" s="36"/>
      <c r="S18149" s="36"/>
      <c r="T18149" s="36"/>
      <c r="U18149" s="36"/>
      <c r="V18149" s="36"/>
    </row>
    <row r="18150" spans="11:22" x14ac:dyDescent="0.25">
      <c r="K18150" s="36"/>
      <c r="L18150" s="37"/>
      <c r="M18150" s="37"/>
      <c r="N18150" s="37"/>
      <c r="O18150" s="37"/>
      <c r="P18150" s="36"/>
      <c r="S18150" s="36"/>
      <c r="T18150" s="36"/>
      <c r="U18150" s="36"/>
      <c r="V18150" s="36"/>
    </row>
    <row r="18151" spans="11:22" x14ac:dyDescent="0.25">
      <c r="K18151" s="36"/>
      <c r="L18151" s="37"/>
      <c r="M18151" s="37"/>
      <c r="N18151" s="37"/>
      <c r="O18151" s="37"/>
      <c r="P18151" s="36"/>
      <c r="S18151" s="36"/>
      <c r="T18151" s="36"/>
      <c r="U18151" s="36"/>
      <c r="V18151" s="36"/>
    </row>
    <row r="18152" spans="11:22" x14ac:dyDescent="0.25">
      <c r="K18152" s="36"/>
      <c r="L18152" s="37"/>
      <c r="M18152" s="37"/>
      <c r="N18152" s="37"/>
      <c r="O18152" s="37"/>
      <c r="P18152" s="36"/>
      <c r="S18152" s="36"/>
      <c r="T18152" s="36"/>
      <c r="U18152" s="36"/>
      <c r="V18152" s="36"/>
    </row>
    <row r="18153" spans="11:22" x14ac:dyDescent="0.25">
      <c r="K18153" s="36"/>
      <c r="L18153" s="37"/>
      <c r="M18153" s="37"/>
      <c r="N18153" s="37"/>
      <c r="O18153" s="37"/>
      <c r="P18153" s="36"/>
      <c r="S18153" s="36"/>
      <c r="T18153" s="36"/>
      <c r="U18153" s="36"/>
      <c r="V18153" s="36"/>
    </row>
    <row r="18154" spans="11:22" x14ac:dyDescent="0.25">
      <c r="K18154" s="36"/>
      <c r="L18154" s="37"/>
      <c r="M18154" s="37"/>
      <c r="N18154" s="37"/>
      <c r="O18154" s="37"/>
      <c r="P18154" s="36"/>
      <c r="S18154" s="36"/>
      <c r="T18154" s="36"/>
      <c r="U18154" s="36"/>
      <c r="V18154" s="36"/>
    </row>
    <row r="18155" spans="11:22" x14ac:dyDescent="0.25">
      <c r="K18155" s="36"/>
      <c r="L18155" s="37"/>
      <c r="M18155" s="37"/>
      <c r="N18155" s="37"/>
      <c r="O18155" s="37"/>
      <c r="P18155" s="36"/>
      <c r="S18155" s="36"/>
      <c r="T18155" s="36"/>
      <c r="U18155" s="36"/>
      <c r="V18155" s="36"/>
    </row>
    <row r="18156" spans="11:22" x14ac:dyDescent="0.25">
      <c r="K18156" s="36"/>
      <c r="L18156" s="37"/>
      <c r="M18156" s="37"/>
      <c r="N18156" s="37"/>
      <c r="O18156" s="37"/>
      <c r="P18156" s="36"/>
      <c r="S18156" s="36"/>
      <c r="T18156" s="36"/>
      <c r="U18156" s="36"/>
      <c r="V18156" s="36"/>
    </row>
    <row r="18157" spans="11:22" x14ac:dyDescent="0.25">
      <c r="K18157" s="36"/>
      <c r="L18157" s="37"/>
      <c r="M18157" s="37"/>
      <c r="N18157" s="37"/>
      <c r="O18157" s="37"/>
      <c r="P18157" s="36"/>
      <c r="S18157" s="36"/>
      <c r="T18157" s="36"/>
      <c r="U18157" s="36"/>
      <c r="V18157" s="36"/>
    </row>
    <row r="18158" spans="11:22" x14ac:dyDescent="0.25">
      <c r="K18158" s="36"/>
      <c r="L18158" s="37"/>
      <c r="M18158" s="37"/>
      <c r="N18158" s="37"/>
      <c r="O18158" s="37"/>
      <c r="P18158" s="36"/>
      <c r="S18158" s="36"/>
      <c r="T18158" s="36"/>
      <c r="U18158" s="36"/>
      <c r="V18158" s="36"/>
    </row>
    <row r="18159" spans="11:22" x14ac:dyDescent="0.25">
      <c r="K18159" s="36"/>
      <c r="L18159" s="37"/>
      <c r="M18159" s="37"/>
      <c r="N18159" s="37"/>
      <c r="O18159" s="37"/>
      <c r="P18159" s="36"/>
      <c r="S18159" s="36"/>
      <c r="T18159" s="36"/>
      <c r="U18159" s="36"/>
      <c r="V18159" s="36"/>
    </row>
    <row r="18160" spans="11:22" x14ac:dyDescent="0.25">
      <c r="K18160" s="36"/>
      <c r="L18160" s="37"/>
      <c r="M18160" s="37"/>
      <c r="N18160" s="37"/>
      <c r="O18160" s="37"/>
      <c r="P18160" s="36"/>
      <c r="S18160" s="36"/>
      <c r="T18160" s="36"/>
      <c r="U18160" s="36"/>
      <c r="V18160" s="36"/>
    </row>
    <row r="18161" spans="11:22" x14ac:dyDescent="0.25">
      <c r="K18161" s="36"/>
      <c r="L18161" s="37"/>
      <c r="M18161" s="37"/>
      <c r="N18161" s="37"/>
      <c r="O18161" s="37"/>
      <c r="P18161" s="36"/>
      <c r="S18161" s="36"/>
      <c r="T18161" s="36"/>
      <c r="U18161" s="36"/>
      <c r="V18161" s="36"/>
    </row>
    <row r="18162" spans="11:22" x14ac:dyDescent="0.25">
      <c r="K18162" s="36"/>
      <c r="L18162" s="37"/>
      <c r="M18162" s="37"/>
      <c r="N18162" s="37"/>
      <c r="O18162" s="37"/>
      <c r="P18162" s="36"/>
      <c r="S18162" s="36"/>
      <c r="T18162" s="36"/>
      <c r="U18162" s="36"/>
      <c r="V18162" s="36"/>
    </row>
    <row r="18163" spans="11:22" x14ac:dyDescent="0.25">
      <c r="K18163" s="36"/>
      <c r="L18163" s="37"/>
      <c r="M18163" s="37"/>
      <c r="N18163" s="37"/>
      <c r="O18163" s="37"/>
      <c r="P18163" s="36"/>
      <c r="S18163" s="36"/>
      <c r="T18163" s="36"/>
      <c r="U18163" s="36"/>
      <c r="V18163" s="36"/>
    </row>
    <row r="18164" spans="11:22" x14ac:dyDescent="0.25">
      <c r="K18164" s="36"/>
      <c r="L18164" s="37"/>
      <c r="M18164" s="37"/>
      <c r="N18164" s="37"/>
      <c r="O18164" s="37"/>
      <c r="P18164" s="36"/>
      <c r="S18164" s="36"/>
      <c r="T18164" s="36"/>
      <c r="U18164" s="36"/>
      <c r="V18164" s="36"/>
    </row>
    <row r="18165" spans="11:22" x14ac:dyDescent="0.25">
      <c r="K18165" s="36"/>
      <c r="L18165" s="37"/>
      <c r="M18165" s="37"/>
      <c r="N18165" s="37"/>
      <c r="O18165" s="37"/>
      <c r="P18165" s="36"/>
      <c r="S18165" s="36"/>
      <c r="T18165" s="36"/>
      <c r="U18165" s="36"/>
      <c r="V18165" s="36"/>
    </row>
    <row r="18166" spans="11:22" x14ac:dyDescent="0.25">
      <c r="K18166" s="36"/>
      <c r="L18166" s="37"/>
      <c r="M18166" s="37"/>
      <c r="N18166" s="37"/>
      <c r="O18166" s="37"/>
      <c r="P18166" s="36"/>
      <c r="S18166" s="36"/>
      <c r="T18166" s="36"/>
      <c r="U18166" s="36"/>
      <c r="V18166" s="36"/>
    </row>
    <row r="18167" spans="11:22" x14ac:dyDescent="0.25">
      <c r="K18167" s="36"/>
      <c r="L18167" s="37"/>
      <c r="M18167" s="37"/>
      <c r="N18167" s="37"/>
      <c r="O18167" s="37"/>
      <c r="P18167" s="36"/>
      <c r="S18167" s="36"/>
      <c r="T18167" s="36"/>
      <c r="U18167" s="36"/>
      <c r="V18167" s="36"/>
    </row>
    <row r="18168" spans="11:22" x14ac:dyDescent="0.25">
      <c r="K18168" s="36"/>
      <c r="L18168" s="37"/>
      <c r="M18168" s="37"/>
      <c r="N18168" s="37"/>
      <c r="O18168" s="37"/>
      <c r="P18168" s="36"/>
      <c r="S18168" s="36"/>
      <c r="T18168" s="36"/>
      <c r="U18168" s="36"/>
      <c r="V18168" s="36"/>
    </row>
    <row r="18169" spans="11:22" x14ac:dyDescent="0.25">
      <c r="K18169" s="36"/>
      <c r="L18169" s="37"/>
      <c r="M18169" s="37"/>
      <c r="N18169" s="37"/>
      <c r="O18169" s="37"/>
      <c r="P18169" s="36"/>
      <c r="S18169" s="36"/>
      <c r="T18169" s="36"/>
      <c r="U18169" s="36"/>
      <c r="V18169" s="36"/>
    </row>
    <row r="18170" spans="11:22" x14ac:dyDescent="0.25">
      <c r="K18170" s="36"/>
      <c r="L18170" s="37"/>
      <c r="M18170" s="37"/>
      <c r="N18170" s="37"/>
      <c r="O18170" s="37"/>
      <c r="P18170" s="36"/>
      <c r="S18170" s="36"/>
      <c r="T18170" s="36"/>
      <c r="U18170" s="36"/>
      <c r="V18170" s="36"/>
    </row>
    <row r="18171" spans="11:22" x14ac:dyDescent="0.25">
      <c r="K18171" s="36"/>
      <c r="L18171" s="37"/>
      <c r="M18171" s="37"/>
      <c r="N18171" s="37"/>
      <c r="O18171" s="37"/>
      <c r="P18171" s="36"/>
      <c r="S18171" s="36"/>
      <c r="T18171" s="36"/>
      <c r="U18171" s="36"/>
      <c r="V18171" s="36"/>
    </row>
    <row r="18172" spans="11:22" x14ac:dyDescent="0.25">
      <c r="K18172" s="36"/>
      <c r="L18172" s="37"/>
      <c r="M18172" s="37"/>
      <c r="N18172" s="37"/>
      <c r="O18172" s="37"/>
      <c r="P18172" s="36"/>
      <c r="S18172" s="36"/>
      <c r="T18172" s="36"/>
      <c r="U18172" s="36"/>
      <c r="V18172" s="36"/>
    </row>
    <row r="18173" spans="11:22" x14ac:dyDescent="0.25">
      <c r="K18173" s="36"/>
      <c r="L18173" s="37"/>
      <c r="M18173" s="37"/>
      <c r="N18173" s="37"/>
      <c r="O18173" s="37"/>
      <c r="P18173" s="36"/>
      <c r="S18173" s="36"/>
      <c r="T18173" s="36"/>
      <c r="U18173" s="36"/>
      <c r="V18173" s="36"/>
    </row>
    <row r="18174" spans="11:22" x14ac:dyDescent="0.25">
      <c r="K18174" s="36"/>
      <c r="L18174" s="37"/>
      <c r="M18174" s="37"/>
      <c r="N18174" s="37"/>
      <c r="O18174" s="37"/>
      <c r="P18174" s="36"/>
      <c r="S18174" s="36"/>
      <c r="T18174" s="36"/>
      <c r="U18174" s="36"/>
      <c r="V18174" s="36"/>
    </row>
    <row r="18175" spans="11:22" x14ac:dyDescent="0.25">
      <c r="K18175" s="36"/>
      <c r="L18175" s="37"/>
      <c r="M18175" s="37"/>
      <c r="N18175" s="37"/>
      <c r="O18175" s="37"/>
      <c r="P18175" s="36"/>
      <c r="S18175" s="36"/>
      <c r="T18175" s="36"/>
      <c r="U18175" s="36"/>
      <c r="V18175" s="36"/>
    </row>
    <row r="18176" spans="11:22" x14ac:dyDescent="0.25">
      <c r="K18176" s="36"/>
      <c r="L18176" s="37"/>
      <c r="M18176" s="37"/>
      <c r="N18176" s="37"/>
      <c r="O18176" s="37"/>
      <c r="P18176" s="36"/>
      <c r="S18176" s="36"/>
      <c r="T18176" s="36"/>
      <c r="U18176" s="36"/>
      <c r="V18176" s="36"/>
    </row>
    <row r="18177" spans="11:22" x14ac:dyDescent="0.25">
      <c r="K18177" s="36"/>
      <c r="L18177" s="37"/>
      <c r="M18177" s="37"/>
      <c r="N18177" s="37"/>
      <c r="O18177" s="37"/>
      <c r="P18177" s="36"/>
      <c r="S18177" s="36"/>
      <c r="T18177" s="36"/>
      <c r="U18177" s="36"/>
      <c r="V18177" s="36"/>
    </row>
    <row r="18178" spans="11:22" x14ac:dyDescent="0.25">
      <c r="K18178" s="36"/>
      <c r="L18178" s="37"/>
      <c r="M18178" s="37"/>
      <c r="N18178" s="37"/>
      <c r="O18178" s="37"/>
      <c r="P18178" s="36"/>
      <c r="S18178" s="36"/>
      <c r="T18178" s="36"/>
      <c r="U18178" s="36"/>
      <c r="V18178" s="36"/>
    </row>
    <row r="18179" spans="11:22" x14ac:dyDescent="0.25">
      <c r="K18179" s="36"/>
      <c r="L18179" s="37"/>
      <c r="M18179" s="37"/>
      <c r="N18179" s="37"/>
      <c r="O18179" s="37"/>
      <c r="P18179" s="36"/>
      <c r="S18179" s="36"/>
      <c r="T18179" s="36"/>
      <c r="U18179" s="36"/>
      <c r="V18179" s="36"/>
    </row>
    <row r="18180" spans="11:22" x14ac:dyDescent="0.25">
      <c r="K18180" s="36"/>
      <c r="L18180" s="37"/>
      <c r="M18180" s="37"/>
      <c r="N18180" s="37"/>
      <c r="O18180" s="37"/>
      <c r="P18180" s="36"/>
      <c r="S18180" s="36"/>
      <c r="T18180" s="36"/>
      <c r="U18180" s="36"/>
      <c r="V18180" s="36"/>
    </row>
    <row r="18181" spans="11:22" x14ac:dyDescent="0.25">
      <c r="K18181" s="36"/>
      <c r="L18181" s="37"/>
      <c r="M18181" s="37"/>
      <c r="N18181" s="37"/>
      <c r="O18181" s="37"/>
      <c r="P18181" s="36"/>
      <c r="S18181" s="36"/>
      <c r="T18181" s="36"/>
      <c r="U18181" s="36"/>
      <c r="V18181" s="36"/>
    </row>
    <row r="18182" spans="11:22" x14ac:dyDescent="0.25">
      <c r="K18182" s="36"/>
      <c r="L18182" s="37"/>
      <c r="M18182" s="37"/>
      <c r="N18182" s="37"/>
      <c r="O18182" s="37"/>
      <c r="P18182" s="36"/>
      <c r="S18182" s="36"/>
      <c r="T18182" s="36"/>
      <c r="U18182" s="36"/>
      <c r="V18182" s="36"/>
    </row>
    <row r="18183" spans="11:22" x14ac:dyDescent="0.25">
      <c r="K18183" s="36"/>
      <c r="L18183" s="37"/>
      <c r="M18183" s="37"/>
      <c r="N18183" s="37"/>
      <c r="O18183" s="37"/>
      <c r="P18183" s="36"/>
      <c r="S18183" s="36"/>
      <c r="T18183" s="36"/>
      <c r="U18183" s="36"/>
      <c r="V18183" s="36"/>
    </row>
    <row r="18184" spans="11:22" x14ac:dyDescent="0.25">
      <c r="K18184" s="36"/>
      <c r="L18184" s="37"/>
      <c r="M18184" s="37"/>
      <c r="N18184" s="37"/>
      <c r="O18184" s="37"/>
      <c r="P18184" s="36"/>
      <c r="S18184" s="36"/>
      <c r="T18184" s="36"/>
      <c r="U18184" s="36"/>
      <c r="V18184" s="36"/>
    </row>
    <row r="18185" spans="11:22" x14ac:dyDescent="0.25">
      <c r="K18185" s="36"/>
      <c r="L18185" s="37"/>
      <c r="M18185" s="37"/>
      <c r="N18185" s="37"/>
      <c r="O18185" s="37"/>
      <c r="P18185" s="36"/>
      <c r="S18185" s="36"/>
      <c r="T18185" s="36"/>
      <c r="U18185" s="36"/>
      <c r="V18185" s="36"/>
    </row>
    <row r="18186" spans="11:22" x14ac:dyDescent="0.25">
      <c r="K18186" s="36"/>
      <c r="L18186" s="37"/>
      <c r="M18186" s="37"/>
      <c r="N18186" s="37"/>
      <c r="O18186" s="37"/>
      <c r="P18186" s="36"/>
      <c r="S18186" s="36"/>
      <c r="T18186" s="36"/>
      <c r="U18186" s="36"/>
      <c r="V18186" s="36"/>
    </row>
    <row r="18187" spans="11:22" x14ac:dyDescent="0.25">
      <c r="K18187" s="36"/>
      <c r="L18187" s="37"/>
      <c r="M18187" s="37"/>
      <c r="N18187" s="37"/>
      <c r="O18187" s="37"/>
      <c r="P18187" s="36"/>
      <c r="S18187" s="36"/>
      <c r="T18187" s="36"/>
      <c r="U18187" s="36"/>
      <c r="V18187" s="36"/>
    </row>
    <row r="18188" spans="11:22" x14ac:dyDescent="0.25">
      <c r="K18188" s="36"/>
      <c r="L18188" s="37"/>
      <c r="M18188" s="37"/>
      <c r="N18188" s="37"/>
      <c r="O18188" s="37"/>
      <c r="P18188" s="36"/>
      <c r="S18188" s="36"/>
      <c r="T18188" s="36"/>
      <c r="U18188" s="36"/>
      <c r="V18188" s="36"/>
    </row>
    <row r="18189" spans="11:22" x14ac:dyDescent="0.25">
      <c r="K18189" s="36"/>
      <c r="L18189" s="37"/>
      <c r="M18189" s="37"/>
      <c r="N18189" s="37"/>
      <c r="O18189" s="37"/>
      <c r="P18189" s="36"/>
      <c r="S18189" s="36"/>
      <c r="T18189" s="36"/>
      <c r="U18189" s="36"/>
      <c r="V18189" s="36"/>
    </row>
    <row r="18190" spans="11:22" x14ac:dyDescent="0.25">
      <c r="K18190" s="36"/>
      <c r="L18190" s="37"/>
      <c r="M18190" s="37"/>
      <c r="N18190" s="37"/>
      <c r="O18190" s="37"/>
      <c r="P18190" s="36"/>
      <c r="S18190" s="36"/>
      <c r="T18190" s="36"/>
      <c r="U18190" s="36"/>
      <c r="V18190" s="36"/>
    </row>
    <row r="18191" spans="11:22" x14ac:dyDescent="0.25">
      <c r="K18191" s="36"/>
      <c r="L18191" s="37"/>
      <c r="M18191" s="37"/>
      <c r="N18191" s="37"/>
      <c r="O18191" s="37"/>
      <c r="P18191" s="36"/>
      <c r="S18191" s="36"/>
      <c r="T18191" s="36"/>
      <c r="U18191" s="36"/>
      <c r="V18191" s="36"/>
    </row>
    <row r="18192" spans="11:22" x14ac:dyDescent="0.25">
      <c r="K18192" s="36"/>
      <c r="L18192" s="37"/>
      <c r="M18192" s="37"/>
      <c r="N18192" s="37"/>
      <c r="O18192" s="37"/>
      <c r="P18192" s="36"/>
      <c r="S18192" s="36"/>
      <c r="T18192" s="36"/>
      <c r="U18192" s="36"/>
      <c r="V18192" s="36"/>
    </row>
    <row r="18193" spans="11:22" x14ac:dyDescent="0.25">
      <c r="K18193" s="36"/>
      <c r="L18193" s="37"/>
      <c r="M18193" s="37"/>
      <c r="N18193" s="37"/>
      <c r="O18193" s="37"/>
      <c r="P18193" s="36"/>
      <c r="S18193" s="36"/>
      <c r="T18193" s="36"/>
      <c r="U18193" s="36"/>
      <c r="V18193" s="36"/>
    </row>
    <row r="18194" spans="11:22" x14ac:dyDescent="0.25">
      <c r="K18194" s="36"/>
      <c r="L18194" s="37"/>
      <c r="M18194" s="37"/>
      <c r="N18194" s="37"/>
      <c r="O18194" s="37"/>
      <c r="P18194" s="36"/>
      <c r="S18194" s="36"/>
      <c r="T18194" s="36"/>
      <c r="U18194" s="36"/>
      <c r="V18194" s="36"/>
    </row>
    <row r="18195" spans="11:22" x14ac:dyDescent="0.25">
      <c r="K18195" s="36"/>
      <c r="L18195" s="37"/>
      <c r="M18195" s="37"/>
      <c r="N18195" s="37"/>
      <c r="O18195" s="37"/>
      <c r="P18195" s="36"/>
      <c r="S18195" s="36"/>
      <c r="T18195" s="36"/>
      <c r="U18195" s="36"/>
      <c r="V18195" s="36"/>
    </row>
    <row r="18196" spans="11:22" x14ac:dyDescent="0.25">
      <c r="K18196" s="36"/>
      <c r="L18196" s="37"/>
      <c r="M18196" s="37"/>
      <c r="N18196" s="37"/>
      <c r="O18196" s="37"/>
      <c r="P18196" s="36"/>
      <c r="S18196" s="36"/>
      <c r="T18196" s="36"/>
      <c r="U18196" s="36"/>
      <c r="V18196" s="36"/>
    </row>
    <row r="18197" spans="11:22" x14ac:dyDescent="0.25">
      <c r="K18197" s="36"/>
      <c r="L18197" s="37"/>
      <c r="M18197" s="37"/>
      <c r="N18197" s="37"/>
      <c r="O18197" s="37"/>
      <c r="P18197" s="36"/>
      <c r="S18197" s="36"/>
      <c r="T18197" s="36"/>
      <c r="U18197" s="36"/>
      <c r="V18197" s="36"/>
    </row>
    <row r="18198" spans="11:22" x14ac:dyDescent="0.25">
      <c r="K18198" s="36"/>
      <c r="L18198" s="37"/>
      <c r="M18198" s="37"/>
      <c r="N18198" s="37"/>
      <c r="O18198" s="37"/>
      <c r="P18198" s="36"/>
      <c r="S18198" s="36"/>
      <c r="T18198" s="36"/>
      <c r="U18198" s="36"/>
      <c r="V18198" s="36"/>
    </row>
    <row r="18199" spans="11:22" x14ac:dyDescent="0.25">
      <c r="K18199" s="36"/>
      <c r="L18199" s="37"/>
      <c r="M18199" s="37"/>
      <c r="N18199" s="37"/>
      <c r="O18199" s="37"/>
      <c r="P18199" s="36"/>
      <c r="S18199" s="36"/>
      <c r="T18199" s="36"/>
      <c r="U18199" s="36"/>
      <c r="V18199" s="36"/>
    </row>
    <row r="18200" spans="11:22" x14ac:dyDescent="0.25">
      <c r="K18200" s="36"/>
      <c r="L18200" s="37"/>
      <c r="M18200" s="37"/>
      <c r="N18200" s="37"/>
      <c r="O18200" s="37"/>
      <c r="P18200" s="36"/>
      <c r="S18200" s="36"/>
      <c r="T18200" s="36"/>
      <c r="U18200" s="36"/>
      <c r="V18200" s="36"/>
    </row>
    <row r="18201" spans="11:22" x14ac:dyDescent="0.25">
      <c r="K18201" s="36"/>
      <c r="L18201" s="37"/>
      <c r="M18201" s="37"/>
      <c r="N18201" s="37"/>
      <c r="O18201" s="37"/>
      <c r="P18201" s="36"/>
      <c r="S18201" s="36"/>
      <c r="T18201" s="36"/>
      <c r="U18201" s="36"/>
      <c r="V18201" s="36"/>
    </row>
    <row r="18202" spans="11:22" x14ac:dyDescent="0.25">
      <c r="K18202" s="36"/>
      <c r="L18202" s="37"/>
      <c r="M18202" s="37"/>
      <c r="N18202" s="37"/>
      <c r="O18202" s="37"/>
      <c r="P18202" s="36"/>
      <c r="S18202" s="36"/>
      <c r="T18202" s="36"/>
      <c r="U18202" s="36"/>
      <c r="V18202" s="36"/>
    </row>
    <row r="18203" spans="11:22" x14ac:dyDescent="0.25">
      <c r="K18203" s="36"/>
      <c r="L18203" s="37"/>
      <c r="M18203" s="37"/>
      <c r="N18203" s="37"/>
      <c r="O18203" s="37"/>
      <c r="P18203" s="36"/>
      <c r="S18203" s="36"/>
      <c r="T18203" s="36"/>
      <c r="U18203" s="36"/>
      <c r="V18203" s="36"/>
    </row>
    <row r="18204" spans="11:22" x14ac:dyDescent="0.25">
      <c r="K18204" s="36"/>
      <c r="L18204" s="37"/>
      <c r="M18204" s="37"/>
      <c r="N18204" s="37"/>
      <c r="O18204" s="37"/>
      <c r="P18204" s="36"/>
      <c r="S18204" s="36"/>
      <c r="T18204" s="36"/>
      <c r="U18204" s="36"/>
      <c r="V18204" s="36"/>
    </row>
    <row r="18205" spans="11:22" x14ac:dyDescent="0.25">
      <c r="K18205" s="36"/>
      <c r="L18205" s="37"/>
      <c r="M18205" s="37"/>
      <c r="N18205" s="37"/>
      <c r="O18205" s="37"/>
      <c r="P18205" s="36"/>
      <c r="S18205" s="36"/>
      <c r="T18205" s="36"/>
      <c r="U18205" s="36"/>
      <c r="V18205" s="36"/>
    </row>
    <row r="18206" spans="11:22" x14ac:dyDescent="0.25">
      <c r="K18206" s="36"/>
      <c r="L18206" s="37"/>
      <c r="M18206" s="37"/>
      <c r="N18206" s="37"/>
      <c r="O18206" s="37"/>
      <c r="P18206" s="36"/>
      <c r="S18206" s="36"/>
      <c r="T18206" s="36"/>
      <c r="U18206" s="36"/>
      <c r="V18206" s="36"/>
    </row>
    <row r="18207" spans="11:22" x14ac:dyDescent="0.25">
      <c r="K18207" s="36"/>
      <c r="L18207" s="37"/>
      <c r="M18207" s="37"/>
      <c r="N18207" s="37"/>
      <c r="O18207" s="37"/>
      <c r="P18207" s="36"/>
      <c r="S18207" s="36"/>
      <c r="T18207" s="36"/>
      <c r="U18207" s="36"/>
      <c r="V18207" s="36"/>
    </row>
    <row r="18208" spans="11:22" x14ac:dyDescent="0.25">
      <c r="K18208" s="36"/>
      <c r="L18208" s="37"/>
      <c r="M18208" s="37"/>
      <c r="N18208" s="37"/>
      <c r="O18208" s="37"/>
      <c r="P18208" s="36"/>
      <c r="S18208" s="36"/>
      <c r="T18208" s="36"/>
      <c r="U18208" s="36"/>
      <c r="V18208" s="36"/>
    </row>
    <row r="18209" spans="11:22" x14ac:dyDescent="0.25">
      <c r="K18209" s="36"/>
      <c r="L18209" s="37"/>
      <c r="M18209" s="37"/>
      <c r="N18209" s="37"/>
      <c r="O18209" s="37"/>
      <c r="P18209" s="36"/>
      <c r="S18209" s="36"/>
      <c r="T18209" s="36"/>
      <c r="U18209" s="36"/>
      <c r="V18209" s="36"/>
    </row>
    <row r="18210" spans="11:22" x14ac:dyDescent="0.25">
      <c r="K18210" s="36"/>
      <c r="L18210" s="37"/>
      <c r="M18210" s="37"/>
      <c r="N18210" s="37"/>
      <c r="O18210" s="37"/>
      <c r="P18210" s="36"/>
      <c r="S18210" s="36"/>
      <c r="T18210" s="36"/>
      <c r="U18210" s="36"/>
      <c r="V18210" s="36"/>
    </row>
    <row r="18211" spans="11:22" x14ac:dyDescent="0.25">
      <c r="K18211" s="36"/>
      <c r="L18211" s="37"/>
      <c r="M18211" s="37"/>
      <c r="N18211" s="37"/>
      <c r="O18211" s="37"/>
      <c r="P18211" s="36"/>
      <c r="S18211" s="36"/>
      <c r="T18211" s="36"/>
      <c r="U18211" s="36"/>
      <c r="V18211" s="36"/>
    </row>
    <row r="18212" spans="11:22" x14ac:dyDescent="0.25">
      <c r="K18212" s="36"/>
      <c r="L18212" s="37"/>
      <c r="M18212" s="37"/>
      <c r="N18212" s="37"/>
      <c r="O18212" s="37"/>
      <c r="P18212" s="36"/>
      <c r="S18212" s="36"/>
      <c r="T18212" s="36"/>
      <c r="U18212" s="36"/>
      <c r="V18212" s="36"/>
    </row>
    <row r="18213" spans="11:22" x14ac:dyDescent="0.25">
      <c r="K18213" s="36"/>
      <c r="L18213" s="37"/>
      <c r="M18213" s="37"/>
      <c r="N18213" s="37"/>
      <c r="O18213" s="37"/>
      <c r="P18213" s="36"/>
      <c r="S18213" s="36"/>
      <c r="T18213" s="36"/>
      <c r="U18213" s="36"/>
      <c r="V18213" s="36"/>
    </row>
    <row r="18214" spans="11:22" x14ac:dyDescent="0.25">
      <c r="K18214" s="36"/>
      <c r="L18214" s="37"/>
      <c r="M18214" s="37"/>
      <c r="N18214" s="37"/>
      <c r="O18214" s="37"/>
      <c r="P18214" s="36"/>
      <c r="S18214" s="36"/>
      <c r="T18214" s="36"/>
      <c r="U18214" s="36"/>
      <c r="V18214" s="36"/>
    </row>
    <row r="18215" spans="11:22" x14ac:dyDescent="0.25">
      <c r="K18215" s="36"/>
      <c r="L18215" s="37"/>
      <c r="M18215" s="37"/>
      <c r="N18215" s="37"/>
      <c r="O18215" s="37"/>
      <c r="P18215" s="36"/>
      <c r="S18215" s="36"/>
      <c r="T18215" s="36"/>
      <c r="U18215" s="36"/>
      <c r="V18215" s="36"/>
    </row>
    <row r="18216" spans="11:22" x14ac:dyDescent="0.25">
      <c r="K18216" s="36"/>
      <c r="L18216" s="37"/>
      <c r="M18216" s="37"/>
      <c r="N18216" s="37"/>
      <c r="O18216" s="37"/>
      <c r="P18216" s="36"/>
      <c r="S18216" s="36"/>
      <c r="T18216" s="36"/>
      <c r="U18216" s="36"/>
      <c r="V18216" s="36"/>
    </row>
    <row r="18217" spans="11:22" x14ac:dyDescent="0.25">
      <c r="K18217" s="36"/>
      <c r="L18217" s="37"/>
      <c r="M18217" s="37"/>
      <c r="N18217" s="37"/>
      <c r="O18217" s="37"/>
      <c r="P18217" s="36"/>
      <c r="S18217" s="36"/>
      <c r="T18217" s="36"/>
      <c r="U18217" s="36"/>
      <c r="V18217" s="36"/>
    </row>
    <row r="18218" spans="11:22" x14ac:dyDescent="0.25">
      <c r="K18218" s="36"/>
      <c r="L18218" s="37"/>
      <c r="M18218" s="37"/>
      <c r="N18218" s="37"/>
      <c r="O18218" s="37"/>
      <c r="P18218" s="36"/>
      <c r="S18218" s="36"/>
      <c r="T18218" s="36"/>
      <c r="U18218" s="36"/>
      <c r="V18218" s="36"/>
    </row>
    <row r="18219" spans="11:22" x14ac:dyDescent="0.25">
      <c r="K18219" s="36"/>
      <c r="L18219" s="37"/>
      <c r="M18219" s="37"/>
      <c r="N18219" s="37"/>
      <c r="O18219" s="37"/>
      <c r="P18219" s="36"/>
      <c r="S18219" s="36"/>
      <c r="T18219" s="36"/>
      <c r="U18219" s="36"/>
      <c r="V18219" s="36"/>
    </row>
    <row r="18220" spans="11:22" x14ac:dyDescent="0.25">
      <c r="K18220" s="36"/>
      <c r="L18220" s="37"/>
      <c r="M18220" s="37"/>
      <c r="N18220" s="37"/>
      <c r="O18220" s="37"/>
      <c r="P18220" s="36"/>
      <c r="S18220" s="36"/>
      <c r="T18220" s="36"/>
      <c r="U18220" s="36"/>
      <c r="V18220" s="36"/>
    </row>
    <row r="18221" spans="11:22" x14ac:dyDescent="0.25">
      <c r="K18221" s="36"/>
      <c r="L18221" s="37"/>
      <c r="M18221" s="37"/>
      <c r="N18221" s="37"/>
      <c r="O18221" s="37"/>
      <c r="P18221" s="36"/>
      <c r="S18221" s="36"/>
      <c r="T18221" s="36"/>
      <c r="U18221" s="36"/>
      <c r="V18221" s="36"/>
    </row>
    <row r="18222" spans="11:22" x14ac:dyDescent="0.25">
      <c r="K18222" s="36"/>
      <c r="L18222" s="37"/>
      <c r="M18222" s="37"/>
      <c r="N18222" s="37"/>
      <c r="O18222" s="37"/>
      <c r="P18222" s="36"/>
      <c r="S18222" s="36"/>
      <c r="T18222" s="36"/>
      <c r="U18222" s="36"/>
      <c r="V18222" s="36"/>
    </row>
    <row r="18223" spans="11:22" x14ac:dyDescent="0.25">
      <c r="K18223" s="36"/>
      <c r="L18223" s="37"/>
      <c r="M18223" s="37"/>
      <c r="N18223" s="37"/>
      <c r="O18223" s="37"/>
      <c r="P18223" s="36"/>
      <c r="S18223" s="36"/>
      <c r="T18223" s="36"/>
      <c r="U18223" s="36"/>
      <c r="V18223" s="36"/>
    </row>
    <row r="18224" spans="11:22" x14ac:dyDescent="0.25">
      <c r="K18224" s="36"/>
      <c r="L18224" s="37"/>
      <c r="M18224" s="37"/>
      <c r="N18224" s="37"/>
      <c r="O18224" s="37"/>
      <c r="P18224" s="36"/>
      <c r="S18224" s="36"/>
      <c r="T18224" s="36"/>
      <c r="U18224" s="36"/>
      <c r="V18224" s="36"/>
    </row>
    <row r="18225" spans="11:22" x14ac:dyDescent="0.25">
      <c r="K18225" s="36"/>
      <c r="L18225" s="37"/>
      <c r="M18225" s="37"/>
      <c r="N18225" s="37"/>
      <c r="O18225" s="37"/>
      <c r="P18225" s="36"/>
      <c r="S18225" s="36"/>
      <c r="T18225" s="36"/>
      <c r="U18225" s="36"/>
      <c r="V18225" s="36"/>
    </row>
    <row r="18226" spans="11:22" x14ac:dyDescent="0.25">
      <c r="K18226" s="36"/>
      <c r="L18226" s="37"/>
      <c r="M18226" s="37"/>
      <c r="N18226" s="37"/>
      <c r="O18226" s="37"/>
      <c r="P18226" s="36"/>
      <c r="S18226" s="36"/>
      <c r="T18226" s="36"/>
      <c r="U18226" s="36"/>
      <c r="V18226" s="36"/>
    </row>
    <row r="18227" spans="11:22" x14ac:dyDescent="0.25">
      <c r="K18227" s="36"/>
      <c r="L18227" s="37"/>
      <c r="M18227" s="37"/>
      <c r="N18227" s="37"/>
      <c r="O18227" s="37"/>
      <c r="P18227" s="36"/>
      <c r="S18227" s="36"/>
      <c r="T18227" s="36"/>
      <c r="U18227" s="36"/>
      <c r="V18227" s="36"/>
    </row>
    <row r="18228" spans="11:22" x14ac:dyDescent="0.25">
      <c r="K18228" s="36"/>
      <c r="L18228" s="37"/>
      <c r="M18228" s="37"/>
      <c r="N18228" s="37"/>
      <c r="O18228" s="37"/>
      <c r="P18228" s="36"/>
      <c r="S18228" s="36"/>
      <c r="T18228" s="36"/>
      <c r="U18228" s="36"/>
      <c r="V18228" s="36"/>
    </row>
    <row r="18229" spans="11:22" x14ac:dyDescent="0.25">
      <c r="K18229" s="36"/>
      <c r="L18229" s="37"/>
      <c r="M18229" s="37"/>
      <c r="N18229" s="37"/>
      <c r="O18229" s="37"/>
      <c r="P18229" s="36"/>
      <c r="S18229" s="36"/>
      <c r="T18229" s="36"/>
      <c r="U18229" s="36"/>
      <c r="V18229" s="36"/>
    </row>
    <row r="18230" spans="11:22" x14ac:dyDescent="0.25">
      <c r="K18230" s="36"/>
      <c r="L18230" s="37"/>
      <c r="M18230" s="37"/>
      <c r="N18230" s="37"/>
      <c r="O18230" s="37"/>
      <c r="P18230" s="36"/>
      <c r="S18230" s="36"/>
      <c r="T18230" s="36"/>
      <c r="U18230" s="36"/>
      <c r="V18230" s="36"/>
    </row>
    <row r="18231" spans="11:22" x14ac:dyDescent="0.25">
      <c r="K18231" s="36"/>
      <c r="L18231" s="37"/>
      <c r="M18231" s="37"/>
      <c r="N18231" s="37"/>
      <c r="O18231" s="37"/>
      <c r="P18231" s="36"/>
      <c r="S18231" s="36"/>
      <c r="T18231" s="36"/>
      <c r="U18231" s="36"/>
      <c r="V18231" s="36"/>
    </row>
    <row r="18232" spans="11:22" x14ac:dyDescent="0.25">
      <c r="K18232" s="36"/>
      <c r="L18232" s="37"/>
      <c r="M18232" s="37"/>
      <c r="N18232" s="37"/>
      <c r="O18232" s="37"/>
      <c r="P18232" s="36"/>
      <c r="S18232" s="36"/>
      <c r="T18232" s="36"/>
      <c r="U18232" s="36"/>
      <c r="V18232" s="36"/>
    </row>
    <row r="18233" spans="11:22" x14ac:dyDescent="0.25">
      <c r="K18233" s="36"/>
      <c r="L18233" s="37"/>
      <c r="M18233" s="37"/>
      <c r="N18233" s="37"/>
      <c r="O18233" s="37"/>
      <c r="P18233" s="36"/>
      <c r="S18233" s="36"/>
      <c r="T18233" s="36"/>
      <c r="U18233" s="36"/>
      <c r="V18233" s="36"/>
    </row>
    <row r="18234" spans="11:22" x14ac:dyDescent="0.25">
      <c r="K18234" s="36"/>
      <c r="L18234" s="37"/>
      <c r="M18234" s="37"/>
      <c r="N18234" s="37"/>
      <c r="O18234" s="37"/>
      <c r="P18234" s="36"/>
      <c r="S18234" s="36"/>
      <c r="T18234" s="36"/>
      <c r="U18234" s="36"/>
      <c r="V18234" s="36"/>
    </row>
    <row r="18235" spans="11:22" x14ac:dyDescent="0.25">
      <c r="K18235" s="36"/>
      <c r="L18235" s="37"/>
      <c r="M18235" s="37"/>
      <c r="N18235" s="37"/>
      <c r="O18235" s="37"/>
      <c r="P18235" s="36"/>
      <c r="S18235" s="36"/>
      <c r="T18235" s="36"/>
      <c r="U18235" s="36"/>
      <c r="V18235" s="36"/>
    </row>
    <row r="18236" spans="11:22" x14ac:dyDescent="0.25">
      <c r="K18236" s="36"/>
      <c r="L18236" s="37"/>
      <c r="M18236" s="37"/>
      <c r="N18236" s="37"/>
      <c r="O18236" s="37"/>
      <c r="P18236" s="36"/>
      <c r="S18236" s="36"/>
      <c r="T18236" s="36"/>
      <c r="U18236" s="36"/>
      <c r="V18236" s="36"/>
    </row>
    <row r="18237" spans="11:22" x14ac:dyDescent="0.25">
      <c r="K18237" s="36"/>
      <c r="L18237" s="37"/>
      <c r="M18237" s="37"/>
      <c r="N18237" s="37"/>
      <c r="O18237" s="37"/>
      <c r="P18237" s="36"/>
      <c r="S18237" s="36"/>
      <c r="T18237" s="36"/>
      <c r="U18237" s="36"/>
      <c r="V18237" s="36"/>
    </row>
    <row r="18238" spans="11:22" x14ac:dyDescent="0.25">
      <c r="K18238" s="36"/>
      <c r="L18238" s="37"/>
      <c r="M18238" s="37"/>
      <c r="N18238" s="37"/>
      <c r="O18238" s="37"/>
      <c r="P18238" s="36"/>
      <c r="S18238" s="36"/>
      <c r="T18238" s="36"/>
      <c r="U18238" s="36"/>
      <c r="V18238" s="36"/>
    </row>
    <row r="18239" spans="11:22" x14ac:dyDescent="0.25">
      <c r="K18239" s="36"/>
      <c r="L18239" s="37"/>
      <c r="M18239" s="37"/>
      <c r="N18239" s="37"/>
      <c r="O18239" s="37"/>
      <c r="P18239" s="36"/>
      <c r="S18239" s="36"/>
      <c r="T18239" s="36"/>
      <c r="U18239" s="36"/>
      <c r="V18239" s="36"/>
    </row>
    <row r="18240" spans="11:22" x14ac:dyDescent="0.25">
      <c r="K18240" s="36"/>
      <c r="L18240" s="37"/>
      <c r="M18240" s="37"/>
      <c r="N18240" s="37"/>
      <c r="O18240" s="37"/>
      <c r="P18240" s="36"/>
      <c r="S18240" s="36"/>
      <c r="T18240" s="36"/>
      <c r="U18240" s="36"/>
      <c r="V18240" s="36"/>
    </row>
    <row r="18241" spans="11:22" x14ac:dyDescent="0.25">
      <c r="K18241" s="36"/>
      <c r="L18241" s="37"/>
      <c r="M18241" s="37"/>
      <c r="N18241" s="37"/>
      <c r="O18241" s="37"/>
      <c r="P18241" s="36"/>
      <c r="S18241" s="36"/>
      <c r="T18241" s="36"/>
      <c r="U18241" s="36"/>
      <c r="V18241" s="36"/>
    </row>
    <row r="18242" spans="11:22" x14ac:dyDescent="0.25">
      <c r="K18242" s="36"/>
      <c r="L18242" s="37"/>
      <c r="M18242" s="37"/>
      <c r="N18242" s="37"/>
      <c r="O18242" s="37"/>
      <c r="P18242" s="36"/>
      <c r="S18242" s="36"/>
      <c r="T18242" s="36"/>
      <c r="U18242" s="36"/>
      <c r="V18242" s="36"/>
    </row>
    <row r="18243" spans="11:22" x14ac:dyDescent="0.25">
      <c r="K18243" s="36"/>
      <c r="L18243" s="37"/>
      <c r="M18243" s="37"/>
      <c r="N18243" s="37"/>
      <c r="O18243" s="37"/>
      <c r="P18243" s="36"/>
      <c r="S18243" s="36"/>
      <c r="T18243" s="36"/>
      <c r="U18243" s="36"/>
      <c r="V18243" s="36"/>
    </row>
    <row r="18244" spans="11:22" x14ac:dyDescent="0.25">
      <c r="K18244" s="36"/>
      <c r="L18244" s="37"/>
      <c r="M18244" s="37"/>
      <c r="N18244" s="37"/>
      <c r="O18244" s="37"/>
      <c r="P18244" s="36"/>
      <c r="S18244" s="36"/>
      <c r="T18244" s="36"/>
      <c r="U18244" s="36"/>
      <c r="V18244" s="36"/>
    </row>
    <row r="18245" spans="11:22" x14ac:dyDescent="0.25">
      <c r="K18245" s="36"/>
      <c r="L18245" s="37"/>
      <c r="M18245" s="37"/>
      <c r="N18245" s="37"/>
      <c r="O18245" s="37"/>
      <c r="P18245" s="36"/>
      <c r="S18245" s="36"/>
      <c r="T18245" s="36"/>
      <c r="U18245" s="36"/>
      <c r="V18245" s="36"/>
    </row>
    <row r="18246" spans="11:22" x14ac:dyDescent="0.25">
      <c r="K18246" s="36"/>
      <c r="L18246" s="37"/>
      <c r="M18246" s="37"/>
      <c r="N18246" s="37"/>
      <c r="O18246" s="37"/>
      <c r="P18246" s="36"/>
      <c r="S18246" s="36"/>
      <c r="T18246" s="36"/>
      <c r="U18246" s="36"/>
      <c r="V18246" s="36"/>
    </row>
    <row r="18247" spans="11:22" x14ac:dyDescent="0.25">
      <c r="K18247" s="36"/>
      <c r="L18247" s="37"/>
      <c r="M18247" s="37"/>
      <c r="N18247" s="37"/>
      <c r="O18247" s="37"/>
      <c r="P18247" s="36"/>
      <c r="S18247" s="36"/>
      <c r="T18247" s="36"/>
      <c r="U18247" s="36"/>
      <c r="V18247" s="36"/>
    </row>
    <row r="18248" spans="11:22" x14ac:dyDescent="0.25">
      <c r="K18248" s="36"/>
      <c r="L18248" s="37"/>
      <c r="M18248" s="37"/>
      <c r="N18248" s="37"/>
      <c r="O18248" s="37"/>
      <c r="P18248" s="36"/>
      <c r="S18248" s="36"/>
      <c r="T18248" s="36"/>
      <c r="U18248" s="36"/>
      <c r="V18248" s="36"/>
    </row>
    <row r="18249" spans="11:22" x14ac:dyDescent="0.25">
      <c r="K18249" s="36"/>
      <c r="L18249" s="37"/>
      <c r="M18249" s="37"/>
      <c r="N18249" s="37"/>
      <c r="O18249" s="37"/>
      <c r="P18249" s="36"/>
      <c r="S18249" s="36"/>
      <c r="T18249" s="36"/>
      <c r="U18249" s="36"/>
      <c r="V18249" s="36"/>
    </row>
    <row r="18250" spans="11:22" x14ac:dyDescent="0.25">
      <c r="K18250" s="36"/>
      <c r="L18250" s="37"/>
      <c r="M18250" s="37"/>
      <c r="N18250" s="37"/>
      <c r="O18250" s="37"/>
      <c r="P18250" s="36"/>
      <c r="S18250" s="36"/>
      <c r="T18250" s="36"/>
      <c r="U18250" s="36"/>
      <c r="V18250" s="36"/>
    </row>
    <row r="18251" spans="11:22" x14ac:dyDescent="0.25">
      <c r="K18251" s="36"/>
      <c r="L18251" s="37"/>
      <c r="M18251" s="37"/>
      <c r="N18251" s="37"/>
      <c r="O18251" s="37"/>
      <c r="P18251" s="36"/>
      <c r="S18251" s="36"/>
      <c r="T18251" s="36"/>
      <c r="U18251" s="36"/>
      <c r="V18251" s="36"/>
    </row>
    <row r="18252" spans="11:22" x14ac:dyDescent="0.25">
      <c r="K18252" s="36"/>
      <c r="L18252" s="37"/>
      <c r="M18252" s="37"/>
      <c r="N18252" s="37"/>
      <c r="O18252" s="37"/>
      <c r="P18252" s="36"/>
      <c r="S18252" s="36"/>
      <c r="T18252" s="36"/>
      <c r="U18252" s="36"/>
      <c r="V18252" s="36"/>
    </row>
    <row r="18253" spans="11:22" x14ac:dyDescent="0.25">
      <c r="K18253" s="36"/>
      <c r="L18253" s="37"/>
      <c r="M18253" s="37"/>
      <c r="N18253" s="37"/>
      <c r="O18253" s="37"/>
      <c r="P18253" s="36"/>
      <c r="S18253" s="36"/>
      <c r="T18253" s="36"/>
      <c r="U18253" s="36"/>
      <c r="V18253" s="36"/>
    </row>
    <row r="18254" spans="11:22" x14ac:dyDescent="0.25">
      <c r="K18254" s="36"/>
      <c r="L18254" s="37"/>
      <c r="M18254" s="37"/>
      <c r="N18254" s="37"/>
      <c r="O18254" s="37"/>
      <c r="P18254" s="36"/>
      <c r="S18254" s="36"/>
      <c r="T18254" s="36"/>
      <c r="U18254" s="36"/>
      <c r="V18254" s="36"/>
    </row>
    <row r="18255" spans="11:22" x14ac:dyDescent="0.25">
      <c r="K18255" s="36"/>
      <c r="L18255" s="37"/>
      <c r="M18255" s="37"/>
      <c r="N18255" s="37"/>
      <c r="O18255" s="37"/>
      <c r="P18255" s="36"/>
      <c r="S18255" s="36"/>
      <c r="T18255" s="36"/>
      <c r="U18255" s="36"/>
      <c r="V18255" s="36"/>
    </row>
    <row r="18256" spans="11:22" x14ac:dyDescent="0.25">
      <c r="K18256" s="36"/>
      <c r="L18256" s="37"/>
      <c r="M18256" s="37"/>
      <c r="N18256" s="37"/>
      <c r="O18256" s="37"/>
      <c r="P18256" s="36"/>
      <c r="S18256" s="36"/>
      <c r="T18256" s="36"/>
      <c r="U18256" s="36"/>
      <c r="V18256" s="36"/>
    </row>
    <row r="18257" spans="11:22" x14ac:dyDescent="0.25">
      <c r="K18257" s="36"/>
      <c r="L18257" s="37"/>
      <c r="M18257" s="37"/>
      <c r="N18257" s="37"/>
      <c r="O18257" s="37"/>
      <c r="P18257" s="36"/>
      <c r="S18257" s="36"/>
      <c r="T18257" s="36"/>
      <c r="U18257" s="36"/>
      <c r="V18257" s="36"/>
    </row>
    <row r="18258" spans="11:22" x14ac:dyDescent="0.25">
      <c r="K18258" s="36"/>
      <c r="L18258" s="37"/>
      <c r="M18258" s="37"/>
      <c r="N18258" s="37"/>
      <c r="O18258" s="37"/>
      <c r="P18258" s="36"/>
      <c r="S18258" s="36"/>
      <c r="T18258" s="36"/>
      <c r="U18258" s="36"/>
      <c r="V18258" s="36"/>
    </row>
    <row r="18259" spans="11:22" x14ac:dyDescent="0.25">
      <c r="K18259" s="36"/>
      <c r="L18259" s="37"/>
      <c r="M18259" s="37"/>
      <c r="N18259" s="37"/>
      <c r="O18259" s="37"/>
      <c r="P18259" s="36"/>
      <c r="S18259" s="36"/>
      <c r="T18259" s="36"/>
      <c r="U18259" s="36"/>
      <c r="V18259" s="36"/>
    </row>
    <row r="18260" spans="11:22" x14ac:dyDescent="0.25">
      <c r="K18260" s="36"/>
      <c r="L18260" s="37"/>
      <c r="M18260" s="37"/>
      <c r="N18260" s="37"/>
      <c r="O18260" s="37"/>
      <c r="P18260" s="36"/>
      <c r="S18260" s="36"/>
      <c r="T18260" s="36"/>
      <c r="U18260" s="36"/>
      <c r="V18260" s="36"/>
    </row>
    <row r="18261" spans="11:22" x14ac:dyDescent="0.25">
      <c r="K18261" s="36"/>
      <c r="L18261" s="37"/>
      <c r="M18261" s="37"/>
      <c r="N18261" s="37"/>
      <c r="O18261" s="37"/>
      <c r="P18261" s="36"/>
      <c r="S18261" s="36"/>
      <c r="T18261" s="36"/>
      <c r="U18261" s="36"/>
      <c r="V18261" s="36"/>
    </row>
    <row r="18262" spans="11:22" x14ac:dyDescent="0.25">
      <c r="K18262" s="36"/>
      <c r="L18262" s="37"/>
      <c r="M18262" s="37"/>
      <c r="N18262" s="37"/>
      <c r="O18262" s="37"/>
      <c r="P18262" s="36"/>
      <c r="S18262" s="36"/>
      <c r="T18262" s="36"/>
      <c r="U18262" s="36"/>
      <c r="V18262" s="36"/>
    </row>
    <row r="18263" spans="11:22" x14ac:dyDescent="0.25">
      <c r="K18263" s="36"/>
      <c r="L18263" s="37"/>
      <c r="M18263" s="37"/>
      <c r="N18263" s="37"/>
      <c r="O18263" s="37"/>
      <c r="P18263" s="36"/>
      <c r="S18263" s="36"/>
      <c r="T18263" s="36"/>
      <c r="U18263" s="36"/>
      <c r="V18263" s="36"/>
    </row>
    <row r="18264" spans="11:22" x14ac:dyDescent="0.25">
      <c r="K18264" s="36"/>
      <c r="L18264" s="37"/>
      <c r="M18264" s="37"/>
      <c r="N18264" s="37"/>
      <c r="O18264" s="37"/>
      <c r="P18264" s="36"/>
      <c r="S18264" s="36"/>
      <c r="T18264" s="36"/>
      <c r="U18264" s="36"/>
      <c r="V18264" s="36"/>
    </row>
    <row r="18265" spans="11:22" x14ac:dyDescent="0.25">
      <c r="K18265" s="36"/>
      <c r="L18265" s="37"/>
      <c r="M18265" s="37"/>
      <c r="N18265" s="37"/>
      <c r="O18265" s="37"/>
      <c r="P18265" s="36"/>
      <c r="S18265" s="36"/>
      <c r="T18265" s="36"/>
      <c r="U18265" s="36"/>
      <c r="V18265" s="36"/>
    </row>
    <row r="18266" spans="11:22" x14ac:dyDescent="0.25">
      <c r="K18266" s="36"/>
      <c r="L18266" s="37"/>
      <c r="M18266" s="37"/>
      <c r="N18266" s="37"/>
      <c r="O18266" s="37"/>
      <c r="P18266" s="36"/>
      <c r="S18266" s="36"/>
      <c r="T18266" s="36"/>
      <c r="U18266" s="36"/>
      <c r="V18266" s="36"/>
    </row>
    <row r="18267" spans="11:22" x14ac:dyDescent="0.25">
      <c r="K18267" s="36"/>
      <c r="L18267" s="37"/>
      <c r="M18267" s="37"/>
      <c r="N18267" s="37"/>
      <c r="O18267" s="37"/>
      <c r="P18267" s="36"/>
      <c r="S18267" s="36"/>
      <c r="T18267" s="36"/>
      <c r="U18267" s="36"/>
      <c r="V18267" s="36"/>
    </row>
    <row r="18268" spans="11:22" x14ac:dyDescent="0.25">
      <c r="K18268" s="36"/>
      <c r="L18268" s="37"/>
      <c r="M18268" s="37"/>
      <c r="N18268" s="37"/>
      <c r="O18268" s="37"/>
      <c r="P18268" s="36"/>
      <c r="S18268" s="36"/>
      <c r="T18268" s="36"/>
      <c r="U18268" s="36"/>
      <c r="V18268" s="36"/>
    </row>
    <row r="18269" spans="11:22" x14ac:dyDescent="0.25">
      <c r="K18269" s="36"/>
      <c r="L18269" s="37"/>
      <c r="M18269" s="37"/>
      <c r="N18269" s="37"/>
      <c r="O18269" s="37"/>
      <c r="P18269" s="36"/>
      <c r="S18269" s="36"/>
      <c r="T18269" s="36"/>
      <c r="U18269" s="36"/>
      <c r="V18269" s="36"/>
    </row>
    <row r="18270" spans="11:22" x14ac:dyDescent="0.25">
      <c r="K18270" s="36"/>
      <c r="L18270" s="37"/>
      <c r="M18270" s="37"/>
      <c r="N18270" s="37"/>
      <c r="O18270" s="37"/>
      <c r="P18270" s="36"/>
      <c r="S18270" s="36"/>
      <c r="T18270" s="36"/>
      <c r="U18270" s="36"/>
      <c r="V18270" s="36"/>
    </row>
    <row r="18271" spans="11:22" x14ac:dyDescent="0.25">
      <c r="K18271" s="36"/>
      <c r="L18271" s="37"/>
      <c r="M18271" s="37"/>
      <c r="N18271" s="37"/>
      <c r="O18271" s="37"/>
      <c r="P18271" s="36"/>
      <c r="S18271" s="36"/>
      <c r="T18271" s="36"/>
      <c r="U18271" s="36"/>
      <c r="V18271" s="36"/>
    </row>
    <row r="18272" spans="11:22" x14ac:dyDescent="0.25">
      <c r="K18272" s="36"/>
      <c r="L18272" s="37"/>
      <c r="M18272" s="37"/>
      <c r="N18272" s="37"/>
      <c r="O18272" s="37"/>
      <c r="P18272" s="36"/>
      <c r="S18272" s="36"/>
      <c r="T18272" s="36"/>
      <c r="U18272" s="36"/>
      <c r="V18272" s="36"/>
    </row>
    <row r="18273" spans="11:22" x14ac:dyDescent="0.25">
      <c r="K18273" s="36"/>
      <c r="L18273" s="37"/>
      <c r="M18273" s="37"/>
      <c r="N18273" s="37"/>
      <c r="O18273" s="37"/>
      <c r="P18273" s="36"/>
      <c r="S18273" s="36"/>
      <c r="T18273" s="36"/>
      <c r="U18273" s="36"/>
      <c r="V18273" s="36"/>
    </row>
    <row r="18274" spans="11:22" x14ac:dyDescent="0.25">
      <c r="K18274" s="36"/>
      <c r="L18274" s="37"/>
      <c r="M18274" s="37"/>
      <c r="N18274" s="37"/>
      <c r="O18274" s="37"/>
      <c r="P18274" s="36"/>
      <c r="S18274" s="36"/>
      <c r="T18274" s="36"/>
      <c r="U18274" s="36"/>
      <c r="V18274" s="36"/>
    </row>
    <row r="18275" spans="11:22" x14ac:dyDescent="0.25">
      <c r="K18275" s="36"/>
      <c r="L18275" s="37"/>
      <c r="M18275" s="37"/>
      <c r="N18275" s="37"/>
      <c r="O18275" s="37"/>
      <c r="P18275" s="36"/>
      <c r="S18275" s="36"/>
      <c r="T18275" s="36"/>
      <c r="U18275" s="36"/>
      <c r="V18275" s="36"/>
    </row>
    <row r="18276" spans="11:22" x14ac:dyDescent="0.25">
      <c r="K18276" s="36"/>
      <c r="L18276" s="37"/>
      <c r="M18276" s="37"/>
      <c r="N18276" s="37"/>
      <c r="O18276" s="37"/>
      <c r="P18276" s="36"/>
      <c r="S18276" s="36"/>
      <c r="T18276" s="36"/>
      <c r="U18276" s="36"/>
      <c r="V18276" s="36"/>
    </row>
    <row r="18277" spans="11:22" x14ac:dyDescent="0.25">
      <c r="K18277" s="36"/>
      <c r="L18277" s="37"/>
      <c r="M18277" s="37"/>
      <c r="N18277" s="37"/>
      <c r="O18277" s="37"/>
      <c r="P18277" s="36"/>
      <c r="S18277" s="36"/>
      <c r="T18277" s="36"/>
      <c r="U18277" s="36"/>
      <c r="V18277" s="36"/>
    </row>
    <row r="18278" spans="11:22" x14ac:dyDescent="0.25">
      <c r="K18278" s="36"/>
      <c r="L18278" s="37"/>
      <c r="M18278" s="37"/>
      <c r="N18278" s="37"/>
      <c r="O18278" s="37"/>
      <c r="P18278" s="36"/>
      <c r="S18278" s="36"/>
      <c r="T18278" s="36"/>
      <c r="U18278" s="36"/>
      <c r="V18278" s="36"/>
    </row>
    <row r="18279" spans="11:22" x14ac:dyDescent="0.25">
      <c r="K18279" s="36"/>
      <c r="L18279" s="37"/>
      <c r="M18279" s="37"/>
      <c r="N18279" s="37"/>
      <c r="O18279" s="37"/>
      <c r="P18279" s="36"/>
      <c r="S18279" s="36"/>
      <c r="T18279" s="36"/>
      <c r="U18279" s="36"/>
      <c r="V18279" s="36"/>
    </row>
    <row r="18280" spans="11:22" x14ac:dyDescent="0.25">
      <c r="K18280" s="36"/>
      <c r="L18280" s="37"/>
      <c r="M18280" s="37"/>
      <c r="N18280" s="37"/>
      <c r="O18280" s="37"/>
      <c r="P18280" s="36"/>
      <c r="S18280" s="36"/>
      <c r="T18280" s="36"/>
      <c r="U18280" s="36"/>
      <c r="V18280" s="36"/>
    </row>
    <row r="18281" spans="11:22" x14ac:dyDescent="0.25">
      <c r="K18281" s="36"/>
      <c r="L18281" s="37"/>
      <c r="M18281" s="37"/>
      <c r="N18281" s="37"/>
      <c r="O18281" s="37"/>
      <c r="P18281" s="36"/>
      <c r="S18281" s="36"/>
      <c r="T18281" s="36"/>
      <c r="U18281" s="36"/>
      <c r="V18281" s="36"/>
    </row>
    <row r="18282" spans="11:22" x14ac:dyDescent="0.25">
      <c r="K18282" s="36"/>
      <c r="L18282" s="37"/>
      <c r="M18282" s="37"/>
      <c r="N18282" s="37"/>
      <c r="O18282" s="37"/>
      <c r="P18282" s="36"/>
      <c r="S18282" s="36"/>
      <c r="T18282" s="36"/>
      <c r="U18282" s="36"/>
      <c r="V18282" s="36"/>
    </row>
    <row r="18283" spans="11:22" x14ac:dyDescent="0.25">
      <c r="K18283" s="36"/>
      <c r="L18283" s="37"/>
      <c r="M18283" s="37"/>
      <c r="N18283" s="37"/>
      <c r="O18283" s="37"/>
      <c r="P18283" s="36"/>
      <c r="S18283" s="36"/>
      <c r="T18283" s="36"/>
      <c r="U18283" s="36"/>
      <c r="V18283" s="36"/>
    </row>
    <row r="18284" spans="11:22" x14ac:dyDescent="0.25">
      <c r="K18284" s="36"/>
      <c r="L18284" s="37"/>
      <c r="M18284" s="37"/>
      <c r="N18284" s="37"/>
      <c r="O18284" s="37"/>
      <c r="P18284" s="36"/>
      <c r="S18284" s="36"/>
      <c r="T18284" s="36"/>
      <c r="U18284" s="36"/>
      <c r="V18284" s="36"/>
    </row>
    <row r="18285" spans="11:22" x14ac:dyDescent="0.25">
      <c r="K18285" s="36"/>
      <c r="L18285" s="37"/>
      <c r="M18285" s="37"/>
      <c r="N18285" s="37"/>
      <c r="O18285" s="37"/>
      <c r="P18285" s="36"/>
      <c r="S18285" s="36"/>
      <c r="T18285" s="36"/>
      <c r="U18285" s="36"/>
      <c r="V18285" s="36"/>
    </row>
    <row r="18286" spans="11:22" x14ac:dyDescent="0.25">
      <c r="K18286" s="36"/>
      <c r="L18286" s="37"/>
      <c r="M18286" s="37"/>
      <c r="N18286" s="37"/>
      <c r="O18286" s="37"/>
      <c r="P18286" s="36"/>
      <c r="S18286" s="36"/>
      <c r="T18286" s="36"/>
      <c r="U18286" s="36"/>
      <c r="V18286" s="36"/>
    </row>
    <row r="18287" spans="11:22" x14ac:dyDescent="0.25">
      <c r="K18287" s="36"/>
      <c r="L18287" s="37"/>
      <c r="M18287" s="37"/>
      <c r="N18287" s="37"/>
      <c r="O18287" s="37"/>
      <c r="P18287" s="36"/>
      <c r="S18287" s="36"/>
      <c r="T18287" s="36"/>
      <c r="U18287" s="36"/>
      <c r="V18287" s="36"/>
    </row>
    <row r="18288" spans="11:22" x14ac:dyDescent="0.25">
      <c r="K18288" s="36"/>
      <c r="L18288" s="37"/>
      <c r="M18288" s="37"/>
      <c r="N18288" s="37"/>
      <c r="O18288" s="37"/>
      <c r="P18288" s="36"/>
      <c r="S18288" s="36"/>
      <c r="T18288" s="36"/>
      <c r="U18288" s="36"/>
      <c r="V18288" s="36"/>
    </row>
    <row r="18289" spans="11:22" x14ac:dyDescent="0.25">
      <c r="K18289" s="36"/>
      <c r="L18289" s="37"/>
      <c r="M18289" s="37"/>
      <c r="N18289" s="37"/>
      <c r="O18289" s="37"/>
      <c r="P18289" s="36"/>
      <c r="S18289" s="36"/>
      <c r="T18289" s="36"/>
      <c r="U18289" s="36"/>
      <c r="V18289" s="36"/>
    </row>
    <row r="18290" spans="11:22" x14ac:dyDescent="0.25">
      <c r="K18290" s="36"/>
      <c r="L18290" s="37"/>
      <c r="M18290" s="37"/>
      <c r="N18290" s="37"/>
      <c r="O18290" s="37"/>
      <c r="P18290" s="36"/>
      <c r="S18290" s="36"/>
      <c r="T18290" s="36"/>
      <c r="U18290" s="36"/>
      <c r="V18290" s="36"/>
    </row>
    <row r="18291" spans="11:22" x14ac:dyDescent="0.25">
      <c r="K18291" s="36"/>
      <c r="L18291" s="37"/>
      <c r="M18291" s="37"/>
      <c r="N18291" s="37"/>
      <c r="O18291" s="37"/>
      <c r="P18291" s="36"/>
      <c r="S18291" s="36"/>
      <c r="T18291" s="36"/>
      <c r="U18291" s="36"/>
      <c r="V18291" s="36"/>
    </row>
    <row r="18292" spans="11:22" x14ac:dyDescent="0.25">
      <c r="K18292" s="36"/>
      <c r="L18292" s="37"/>
      <c r="M18292" s="37"/>
      <c r="N18292" s="37"/>
      <c r="O18292" s="37"/>
      <c r="P18292" s="36"/>
      <c r="S18292" s="36"/>
      <c r="T18292" s="36"/>
      <c r="U18292" s="36"/>
      <c r="V18292" s="36"/>
    </row>
    <row r="18293" spans="11:22" x14ac:dyDescent="0.25">
      <c r="K18293" s="36"/>
      <c r="L18293" s="37"/>
      <c r="M18293" s="37"/>
      <c r="N18293" s="37"/>
      <c r="O18293" s="37"/>
      <c r="P18293" s="36"/>
      <c r="S18293" s="36"/>
      <c r="T18293" s="36"/>
      <c r="U18293" s="36"/>
      <c r="V18293" s="36"/>
    </row>
    <row r="18294" spans="11:22" x14ac:dyDescent="0.25">
      <c r="K18294" s="36"/>
      <c r="L18294" s="37"/>
      <c r="M18294" s="37"/>
      <c r="N18294" s="37"/>
      <c r="O18294" s="37"/>
      <c r="P18294" s="36"/>
      <c r="S18294" s="36"/>
      <c r="T18294" s="36"/>
      <c r="U18294" s="36"/>
      <c r="V18294" s="36"/>
    </row>
    <row r="18295" spans="11:22" x14ac:dyDescent="0.25">
      <c r="K18295" s="36"/>
      <c r="L18295" s="37"/>
      <c r="M18295" s="37"/>
      <c r="N18295" s="37"/>
      <c r="O18295" s="37"/>
      <c r="P18295" s="36"/>
      <c r="S18295" s="36"/>
      <c r="T18295" s="36"/>
      <c r="U18295" s="36"/>
      <c r="V18295" s="36"/>
    </row>
    <row r="18296" spans="11:22" x14ac:dyDescent="0.25">
      <c r="K18296" s="36"/>
      <c r="L18296" s="37"/>
      <c r="M18296" s="37"/>
      <c r="N18296" s="37"/>
      <c r="O18296" s="37"/>
      <c r="P18296" s="36"/>
      <c r="S18296" s="36"/>
      <c r="T18296" s="36"/>
      <c r="U18296" s="36"/>
      <c r="V18296" s="36"/>
    </row>
    <row r="18297" spans="11:22" x14ac:dyDescent="0.25">
      <c r="K18297" s="36"/>
      <c r="L18297" s="37"/>
      <c r="M18297" s="37"/>
      <c r="N18297" s="37"/>
      <c r="O18297" s="37"/>
      <c r="P18297" s="36"/>
      <c r="S18297" s="36"/>
      <c r="T18297" s="36"/>
      <c r="U18297" s="36"/>
      <c r="V18297" s="36"/>
    </row>
    <row r="18298" spans="11:22" x14ac:dyDescent="0.25">
      <c r="K18298" s="36"/>
      <c r="L18298" s="37"/>
      <c r="M18298" s="37"/>
      <c r="N18298" s="37"/>
      <c r="O18298" s="37"/>
      <c r="P18298" s="36"/>
      <c r="S18298" s="36"/>
      <c r="T18298" s="36"/>
      <c r="U18298" s="36"/>
      <c r="V18298" s="36"/>
    </row>
    <row r="18299" spans="11:22" x14ac:dyDescent="0.25">
      <c r="K18299" s="36"/>
      <c r="L18299" s="37"/>
      <c r="M18299" s="37"/>
      <c r="N18299" s="37"/>
      <c r="O18299" s="37"/>
      <c r="P18299" s="36"/>
      <c r="S18299" s="36"/>
      <c r="T18299" s="36"/>
      <c r="U18299" s="36"/>
      <c r="V18299" s="36"/>
    </row>
    <row r="18300" spans="11:22" x14ac:dyDescent="0.25">
      <c r="K18300" s="36"/>
      <c r="L18300" s="37"/>
      <c r="M18300" s="37"/>
      <c r="N18300" s="37"/>
      <c r="O18300" s="37"/>
      <c r="P18300" s="36"/>
      <c r="S18300" s="36"/>
      <c r="T18300" s="36"/>
      <c r="U18300" s="36"/>
      <c r="V18300" s="36"/>
    </row>
    <row r="18301" spans="11:22" x14ac:dyDescent="0.25">
      <c r="K18301" s="36"/>
      <c r="L18301" s="37"/>
      <c r="M18301" s="37"/>
      <c r="N18301" s="37"/>
      <c r="O18301" s="37"/>
      <c r="P18301" s="36"/>
      <c r="S18301" s="36"/>
      <c r="T18301" s="36"/>
      <c r="U18301" s="36"/>
      <c r="V18301" s="36"/>
    </row>
    <row r="18302" spans="11:22" x14ac:dyDescent="0.25">
      <c r="K18302" s="36"/>
      <c r="L18302" s="37"/>
      <c r="M18302" s="37"/>
      <c r="N18302" s="37"/>
      <c r="O18302" s="37"/>
      <c r="P18302" s="36"/>
      <c r="S18302" s="36"/>
      <c r="T18302" s="36"/>
      <c r="U18302" s="36"/>
      <c r="V18302" s="36"/>
    </row>
    <row r="18303" spans="11:22" x14ac:dyDescent="0.25">
      <c r="K18303" s="36"/>
      <c r="L18303" s="37"/>
      <c r="M18303" s="37"/>
      <c r="N18303" s="37"/>
      <c r="O18303" s="37"/>
      <c r="P18303" s="36"/>
      <c r="S18303" s="36"/>
      <c r="T18303" s="36"/>
      <c r="U18303" s="36"/>
      <c r="V18303" s="36"/>
    </row>
    <row r="18304" spans="11:22" x14ac:dyDescent="0.25">
      <c r="K18304" s="36"/>
      <c r="L18304" s="37"/>
      <c r="M18304" s="37"/>
      <c r="N18304" s="37"/>
      <c r="O18304" s="37"/>
      <c r="P18304" s="36"/>
      <c r="S18304" s="36"/>
      <c r="T18304" s="36"/>
      <c r="U18304" s="36"/>
      <c r="V18304" s="36"/>
    </row>
    <row r="18305" spans="11:22" x14ac:dyDescent="0.25">
      <c r="K18305" s="36"/>
      <c r="L18305" s="37"/>
      <c r="M18305" s="37"/>
      <c r="N18305" s="37"/>
      <c r="O18305" s="37"/>
      <c r="P18305" s="36"/>
      <c r="S18305" s="36"/>
      <c r="T18305" s="36"/>
      <c r="U18305" s="36"/>
      <c r="V18305" s="36"/>
    </row>
    <row r="18306" spans="11:22" x14ac:dyDescent="0.25">
      <c r="K18306" s="36"/>
      <c r="L18306" s="37"/>
      <c r="M18306" s="37"/>
      <c r="N18306" s="37"/>
      <c r="O18306" s="37"/>
      <c r="P18306" s="36"/>
      <c r="S18306" s="36"/>
      <c r="T18306" s="36"/>
      <c r="U18306" s="36"/>
      <c r="V18306" s="36"/>
    </row>
    <row r="18307" spans="11:22" x14ac:dyDescent="0.25">
      <c r="K18307" s="36"/>
      <c r="L18307" s="37"/>
      <c r="M18307" s="37"/>
      <c r="N18307" s="37"/>
      <c r="O18307" s="37"/>
      <c r="P18307" s="36"/>
      <c r="S18307" s="36"/>
      <c r="T18307" s="36"/>
      <c r="U18307" s="36"/>
      <c r="V18307" s="36"/>
    </row>
    <row r="18308" spans="11:22" x14ac:dyDescent="0.25">
      <c r="K18308" s="36"/>
      <c r="L18308" s="37"/>
      <c r="M18308" s="37"/>
      <c r="N18308" s="37"/>
      <c r="O18308" s="37"/>
      <c r="P18308" s="36"/>
      <c r="S18308" s="36"/>
      <c r="T18308" s="36"/>
      <c r="U18308" s="36"/>
      <c r="V18308" s="36"/>
    </row>
    <row r="18309" spans="11:22" x14ac:dyDescent="0.25">
      <c r="K18309" s="36"/>
      <c r="L18309" s="37"/>
      <c r="M18309" s="37"/>
      <c r="N18309" s="37"/>
      <c r="O18309" s="37"/>
      <c r="P18309" s="36"/>
      <c r="S18309" s="36"/>
      <c r="T18309" s="36"/>
      <c r="U18309" s="36"/>
      <c r="V18309" s="36"/>
    </row>
    <row r="18310" spans="11:22" x14ac:dyDescent="0.25">
      <c r="K18310" s="36"/>
      <c r="L18310" s="37"/>
      <c r="M18310" s="37"/>
      <c r="N18310" s="37"/>
      <c r="O18310" s="37"/>
      <c r="P18310" s="36"/>
      <c r="S18310" s="36"/>
      <c r="T18310" s="36"/>
      <c r="U18310" s="36"/>
      <c r="V18310" s="36"/>
    </row>
    <row r="18311" spans="11:22" x14ac:dyDescent="0.25">
      <c r="K18311" s="36"/>
      <c r="L18311" s="37"/>
      <c r="M18311" s="37"/>
      <c r="N18311" s="37"/>
      <c r="O18311" s="37"/>
      <c r="P18311" s="36"/>
      <c r="S18311" s="36"/>
      <c r="T18311" s="36"/>
      <c r="U18311" s="36"/>
      <c r="V18311" s="36"/>
    </row>
    <row r="18312" spans="11:22" x14ac:dyDescent="0.25">
      <c r="K18312" s="36"/>
      <c r="L18312" s="37"/>
      <c r="M18312" s="37"/>
      <c r="N18312" s="37"/>
      <c r="O18312" s="37"/>
      <c r="P18312" s="36"/>
      <c r="S18312" s="36"/>
      <c r="T18312" s="36"/>
      <c r="U18312" s="36"/>
      <c r="V18312" s="36"/>
    </row>
    <row r="18313" spans="11:22" x14ac:dyDescent="0.25">
      <c r="K18313" s="36"/>
      <c r="L18313" s="37"/>
      <c r="M18313" s="37"/>
      <c r="N18313" s="37"/>
      <c r="O18313" s="37"/>
      <c r="P18313" s="36"/>
      <c r="S18313" s="36"/>
      <c r="T18313" s="36"/>
      <c r="U18313" s="36"/>
      <c r="V18313" s="36"/>
    </row>
    <row r="18314" spans="11:22" x14ac:dyDescent="0.25">
      <c r="K18314" s="36"/>
      <c r="L18314" s="37"/>
      <c r="M18314" s="37"/>
      <c r="N18314" s="37"/>
      <c r="O18314" s="37"/>
      <c r="P18314" s="36"/>
      <c r="S18314" s="36"/>
      <c r="T18314" s="36"/>
      <c r="U18314" s="36"/>
      <c r="V18314" s="36"/>
    </row>
    <row r="18315" spans="11:22" x14ac:dyDescent="0.25">
      <c r="K18315" s="36"/>
      <c r="L18315" s="37"/>
      <c r="M18315" s="37"/>
      <c r="N18315" s="37"/>
      <c r="O18315" s="37"/>
      <c r="P18315" s="36"/>
      <c r="S18315" s="36"/>
      <c r="T18315" s="36"/>
      <c r="U18315" s="36"/>
      <c r="V18315" s="36"/>
    </row>
    <row r="18316" spans="11:22" x14ac:dyDescent="0.25">
      <c r="K18316" s="36"/>
      <c r="L18316" s="37"/>
      <c r="M18316" s="37"/>
      <c r="N18316" s="37"/>
      <c r="O18316" s="37"/>
      <c r="P18316" s="36"/>
      <c r="S18316" s="36"/>
      <c r="T18316" s="36"/>
      <c r="U18316" s="36"/>
      <c r="V18316" s="36"/>
    </row>
    <row r="18317" spans="11:22" x14ac:dyDescent="0.25">
      <c r="K18317" s="36"/>
      <c r="L18317" s="37"/>
      <c r="M18317" s="37"/>
      <c r="N18317" s="37"/>
      <c r="O18317" s="37"/>
      <c r="P18317" s="36"/>
      <c r="S18317" s="36"/>
      <c r="T18317" s="36"/>
      <c r="U18317" s="36"/>
      <c r="V18317" s="36"/>
    </row>
    <row r="18318" spans="11:22" x14ac:dyDescent="0.25">
      <c r="K18318" s="36"/>
      <c r="L18318" s="37"/>
      <c r="M18318" s="37"/>
      <c r="N18318" s="37"/>
      <c r="O18318" s="37"/>
      <c r="P18318" s="36"/>
      <c r="S18318" s="36"/>
      <c r="T18318" s="36"/>
      <c r="U18318" s="36"/>
      <c r="V18318" s="36"/>
    </row>
    <row r="18319" spans="11:22" x14ac:dyDescent="0.25">
      <c r="K18319" s="36"/>
      <c r="L18319" s="37"/>
      <c r="M18319" s="37"/>
      <c r="N18319" s="37"/>
      <c r="O18319" s="37"/>
      <c r="P18319" s="36"/>
      <c r="S18319" s="36"/>
      <c r="T18319" s="36"/>
      <c r="U18319" s="36"/>
      <c r="V18319" s="36"/>
    </row>
    <row r="18320" spans="11:22" x14ac:dyDescent="0.25">
      <c r="K18320" s="36"/>
      <c r="L18320" s="37"/>
      <c r="M18320" s="37"/>
      <c r="N18320" s="37"/>
      <c r="O18320" s="37"/>
      <c r="P18320" s="36"/>
      <c r="S18320" s="36"/>
      <c r="T18320" s="36"/>
      <c r="U18320" s="36"/>
      <c r="V18320" s="36"/>
    </row>
    <row r="18321" spans="11:22" x14ac:dyDescent="0.25">
      <c r="K18321" s="36"/>
      <c r="L18321" s="37"/>
      <c r="M18321" s="37"/>
      <c r="N18321" s="37"/>
      <c r="O18321" s="37"/>
      <c r="P18321" s="36"/>
      <c r="S18321" s="36"/>
      <c r="T18321" s="36"/>
      <c r="U18321" s="36"/>
      <c r="V18321" s="36"/>
    </row>
    <row r="18322" spans="11:22" x14ac:dyDescent="0.25">
      <c r="K18322" s="36"/>
      <c r="L18322" s="37"/>
      <c r="M18322" s="37"/>
      <c r="N18322" s="37"/>
      <c r="O18322" s="37"/>
      <c r="P18322" s="36"/>
      <c r="S18322" s="36"/>
      <c r="T18322" s="36"/>
      <c r="U18322" s="36"/>
      <c r="V18322" s="36"/>
    </row>
    <row r="18323" spans="11:22" x14ac:dyDescent="0.25">
      <c r="K18323" s="36"/>
      <c r="L18323" s="37"/>
      <c r="M18323" s="37"/>
      <c r="N18323" s="37"/>
      <c r="O18323" s="37"/>
      <c r="P18323" s="36"/>
      <c r="S18323" s="36"/>
      <c r="T18323" s="36"/>
      <c r="U18323" s="36"/>
      <c r="V18323" s="36"/>
    </row>
    <row r="18324" spans="11:22" x14ac:dyDescent="0.25">
      <c r="K18324" s="36"/>
      <c r="L18324" s="37"/>
      <c r="M18324" s="37"/>
      <c r="N18324" s="37"/>
      <c r="O18324" s="37"/>
      <c r="P18324" s="36"/>
      <c r="S18324" s="36"/>
      <c r="T18324" s="36"/>
      <c r="U18324" s="36"/>
      <c r="V18324" s="36"/>
    </row>
    <row r="18325" spans="11:22" x14ac:dyDescent="0.25">
      <c r="K18325" s="36"/>
      <c r="L18325" s="37"/>
      <c r="M18325" s="37"/>
      <c r="N18325" s="37"/>
      <c r="O18325" s="37"/>
      <c r="P18325" s="36"/>
      <c r="S18325" s="36"/>
      <c r="T18325" s="36"/>
      <c r="U18325" s="36"/>
      <c r="V18325" s="36"/>
    </row>
    <row r="18326" spans="11:22" x14ac:dyDescent="0.25">
      <c r="K18326" s="36"/>
      <c r="L18326" s="37"/>
      <c r="M18326" s="37"/>
      <c r="N18326" s="37"/>
      <c r="O18326" s="37"/>
      <c r="P18326" s="36"/>
      <c r="S18326" s="36"/>
      <c r="T18326" s="36"/>
      <c r="U18326" s="36"/>
      <c r="V18326" s="36"/>
    </row>
    <row r="18327" spans="11:22" x14ac:dyDescent="0.25">
      <c r="K18327" s="36"/>
      <c r="L18327" s="37"/>
      <c r="M18327" s="37"/>
      <c r="N18327" s="37"/>
      <c r="O18327" s="37"/>
      <c r="P18327" s="36"/>
      <c r="S18327" s="36"/>
      <c r="T18327" s="36"/>
      <c r="U18327" s="36"/>
      <c r="V18327" s="36"/>
    </row>
    <row r="18328" spans="11:22" x14ac:dyDescent="0.25">
      <c r="K18328" s="36"/>
      <c r="L18328" s="37"/>
      <c r="M18328" s="37"/>
      <c r="N18328" s="37"/>
      <c r="O18328" s="37"/>
      <c r="P18328" s="36"/>
      <c r="S18328" s="36"/>
      <c r="T18328" s="36"/>
      <c r="U18328" s="36"/>
      <c r="V18328" s="36"/>
    </row>
    <row r="18329" spans="11:22" x14ac:dyDescent="0.25">
      <c r="K18329" s="36"/>
      <c r="L18329" s="37"/>
      <c r="M18329" s="37"/>
      <c r="N18329" s="37"/>
      <c r="O18329" s="37"/>
      <c r="P18329" s="36"/>
      <c r="S18329" s="36"/>
      <c r="T18329" s="36"/>
      <c r="U18329" s="36"/>
      <c r="V18329" s="36"/>
    </row>
    <row r="18330" spans="11:22" x14ac:dyDescent="0.25">
      <c r="K18330" s="36"/>
      <c r="L18330" s="37"/>
      <c r="M18330" s="37"/>
      <c r="N18330" s="37"/>
      <c r="O18330" s="37"/>
      <c r="P18330" s="36"/>
      <c r="S18330" s="36"/>
      <c r="T18330" s="36"/>
      <c r="U18330" s="36"/>
      <c r="V18330" s="36"/>
    </row>
    <row r="18331" spans="11:22" x14ac:dyDescent="0.25">
      <c r="K18331" s="36"/>
      <c r="L18331" s="37"/>
      <c r="M18331" s="37"/>
      <c r="N18331" s="37"/>
      <c r="O18331" s="37"/>
      <c r="P18331" s="36"/>
      <c r="S18331" s="36"/>
      <c r="T18331" s="36"/>
      <c r="U18331" s="36"/>
      <c r="V18331" s="36"/>
    </row>
    <row r="18332" spans="11:22" x14ac:dyDescent="0.25">
      <c r="K18332" s="36"/>
      <c r="L18332" s="37"/>
      <c r="M18332" s="37"/>
      <c r="N18332" s="37"/>
      <c r="O18332" s="37"/>
      <c r="P18332" s="36"/>
      <c r="S18332" s="36"/>
      <c r="T18332" s="36"/>
      <c r="U18332" s="36"/>
      <c r="V18332" s="36"/>
    </row>
    <row r="18333" spans="11:22" x14ac:dyDescent="0.25">
      <c r="K18333" s="36"/>
      <c r="L18333" s="37"/>
      <c r="M18333" s="37"/>
      <c r="N18333" s="37"/>
      <c r="O18333" s="37"/>
      <c r="P18333" s="36"/>
      <c r="S18333" s="36"/>
      <c r="T18333" s="36"/>
      <c r="U18333" s="36"/>
      <c r="V18333" s="36"/>
    </row>
    <row r="18334" spans="11:22" x14ac:dyDescent="0.25">
      <c r="K18334" s="36"/>
      <c r="L18334" s="37"/>
      <c r="M18334" s="37"/>
      <c r="N18334" s="37"/>
      <c r="O18334" s="37"/>
      <c r="P18334" s="36"/>
      <c r="S18334" s="36"/>
      <c r="T18334" s="36"/>
      <c r="U18334" s="36"/>
      <c r="V18334" s="36"/>
    </row>
    <row r="18335" spans="11:22" x14ac:dyDescent="0.25">
      <c r="K18335" s="36"/>
      <c r="L18335" s="37"/>
      <c r="M18335" s="37"/>
      <c r="N18335" s="37"/>
      <c r="O18335" s="37"/>
      <c r="P18335" s="36"/>
      <c r="S18335" s="36"/>
      <c r="T18335" s="36"/>
      <c r="U18335" s="36"/>
      <c r="V18335" s="36"/>
    </row>
    <row r="18336" spans="11:22" x14ac:dyDescent="0.25">
      <c r="K18336" s="36"/>
      <c r="L18336" s="37"/>
      <c r="M18336" s="37"/>
      <c r="N18336" s="37"/>
      <c r="O18336" s="37"/>
      <c r="P18336" s="36"/>
      <c r="S18336" s="36"/>
      <c r="T18336" s="36"/>
      <c r="U18336" s="36"/>
      <c r="V18336" s="36"/>
    </row>
    <row r="18337" spans="11:22" x14ac:dyDescent="0.25">
      <c r="K18337" s="36"/>
      <c r="L18337" s="37"/>
      <c r="M18337" s="37"/>
      <c r="N18337" s="37"/>
      <c r="O18337" s="37"/>
      <c r="P18337" s="36"/>
      <c r="S18337" s="36"/>
      <c r="T18337" s="36"/>
      <c r="U18337" s="36"/>
      <c r="V18337" s="36"/>
    </row>
    <row r="18338" spans="11:22" x14ac:dyDescent="0.25">
      <c r="K18338" s="36"/>
      <c r="L18338" s="37"/>
      <c r="M18338" s="37"/>
      <c r="N18338" s="37"/>
      <c r="O18338" s="37"/>
      <c r="P18338" s="36"/>
      <c r="S18338" s="36"/>
      <c r="T18338" s="36"/>
      <c r="U18338" s="36"/>
      <c r="V18338" s="36"/>
    </row>
    <row r="18339" spans="11:22" x14ac:dyDescent="0.25">
      <c r="K18339" s="36"/>
      <c r="L18339" s="37"/>
      <c r="M18339" s="37"/>
      <c r="N18339" s="37"/>
      <c r="O18339" s="37"/>
      <c r="P18339" s="36"/>
      <c r="S18339" s="36"/>
      <c r="T18339" s="36"/>
      <c r="U18339" s="36"/>
      <c r="V18339" s="36"/>
    </row>
    <row r="18340" spans="11:22" x14ac:dyDescent="0.25">
      <c r="K18340" s="36"/>
      <c r="L18340" s="37"/>
      <c r="M18340" s="37"/>
      <c r="N18340" s="37"/>
      <c r="O18340" s="37"/>
      <c r="P18340" s="36"/>
      <c r="S18340" s="36"/>
      <c r="T18340" s="36"/>
      <c r="U18340" s="36"/>
      <c r="V18340" s="36"/>
    </row>
    <row r="18341" spans="11:22" x14ac:dyDescent="0.25">
      <c r="K18341" s="36"/>
      <c r="L18341" s="37"/>
      <c r="M18341" s="37"/>
      <c r="N18341" s="37"/>
      <c r="O18341" s="37"/>
      <c r="P18341" s="36"/>
      <c r="S18341" s="36"/>
      <c r="T18341" s="36"/>
      <c r="U18341" s="36"/>
      <c r="V18341" s="36"/>
    </row>
    <row r="18342" spans="11:22" x14ac:dyDescent="0.25">
      <c r="K18342" s="36"/>
      <c r="L18342" s="37"/>
      <c r="M18342" s="37"/>
      <c r="N18342" s="37"/>
      <c r="O18342" s="37"/>
      <c r="P18342" s="36"/>
      <c r="S18342" s="36"/>
      <c r="T18342" s="36"/>
      <c r="U18342" s="36"/>
      <c r="V18342" s="36"/>
    </row>
    <row r="18343" spans="11:22" x14ac:dyDescent="0.25">
      <c r="K18343" s="36"/>
      <c r="L18343" s="37"/>
      <c r="M18343" s="37"/>
      <c r="N18343" s="37"/>
      <c r="O18343" s="37"/>
      <c r="P18343" s="36"/>
      <c r="S18343" s="36"/>
      <c r="T18343" s="36"/>
      <c r="U18343" s="36"/>
      <c r="V18343" s="36"/>
    </row>
    <row r="18344" spans="11:22" x14ac:dyDescent="0.25">
      <c r="K18344" s="36"/>
      <c r="L18344" s="37"/>
      <c r="M18344" s="37"/>
      <c r="N18344" s="37"/>
      <c r="O18344" s="37"/>
      <c r="P18344" s="36"/>
      <c r="S18344" s="36"/>
      <c r="T18344" s="36"/>
      <c r="U18344" s="36"/>
      <c r="V18344" s="36"/>
    </row>
    <row r="18345" spans="11:22" x14ac:dyDescent="0.25">
      <c r="K18345" s="36"/>
      <c r="L18345" s="37"/>
      <c r="M18345" s="37"/>
      <c r="N18345" s="37"/>
      <c r="O18345" s="37"/>
      <c r="P18345" s="36"/>
      <c r="S18345" s="36"/>
      <c r="T18345" s="36"/>
      <c r="U18345" s="36"/>
      <c r="V18345" s="36"/>
    </row>
    <row r="18346" spans="11:22" x14ac:dyDescent="0.25">
      <c r="K18346" s="36"/>
      <c r="L18346" s="37"/>
      <c r="M18346" s="37"/>
      <c r="N18346" s="37"/>
      <c r="O18346" s="37"/>
      <c r="P18346" s="36"/>
      <c r="S18346" s="36"/>
      <c r="T18346" s="36"/>
      <c r="U18346" s="36"/>
      <c r="V18346" s="36"/>
    </row>
    <row r="18347" spans="11:22" x14ac:dyDescent="0.25">
      <c r="K18347" s="36"/>
      <c r="L18347" s="37"/>
      <c r="M18347" s="37"/>
      <c r="N18347" s="37"/>
      <c r="O18347" s="37"/>
      <c r="P18347" s="36"/>
      <c r="S18347" s="36"/>
      <c r="T18347" s="36"/>
      <c r="U18347" s="36"/>
      <c r="V18347" s="36"/>
    </row>
    <row r="18348" spans="11:22" x14ac:dyDescent="0.25">
      <c r="K18348" s="36"/>
      <c r="L18348" s="37"/>
      <c r="M18348" s="37"/>
      <c r="N18348" s="37"/>
      <c r="O18348" s="37"/>
      <c r="P18348" s="36"/>
      <c r="S18348" s="36"/>
      <c r="T18348" s="36"/>
      <c r="U18348" s="36"/>
      <c r="V18348" s="36"/>
    </row>
    <row r="18349" spans="11:22" x14ac:dyDescent="0.25">
      <c r="K18349" s="36"/>
      <c r="L18349" s="37"/>
      <c r="M18349" s="37"/>
      <c r="N18349" s="37"/>
      <c r="O18349" s="37"/>
      <c r="P18349" s="36"/>
      <c r="S18349" s="36"/>
      <c r="T18349" s="36"/>
      <c r="U18349" s="36"/>
      <c r="V18349" s="36"/>
    </row>
    <row r="18350" spans="11:22" x14ac:dyDescent="0.25">
      <c r="K18350" s="36"/>
      <c r="L18350" s="37"/>
      <c r="M18350" s="37"/>
      <c r="N18350" s="37"/>
      <c r="O18350" s="37"/>
      <c r="P18350" s="36"/>
      <c r="S18350" s="36"/>
      <c r="T18350" s="36"/>
      <c r="U18350" s="36"/>
      <c r="V18350" s="36"/>
    </row>
    <row r="18351" spans="11:22" x14ac:dyDescent="0.25">
      <c r="K18351" s="36"/>
      <c r="L18351" s="37"/>
      <c r="M18351" s="37"/>
      <c r="N18351" s="37"/>
      <c r="O18351" s="37"/>
      <c r="P18351" s="36"/>
      <c r="S18351" s="36"/>
      <c r="T18351" s="36"/>
      <c r="U18351" s="36"/>
      <c r="V18351" s="36"/>
    </row>
    <row r="18352" spans="11:22" x14ac:dyDescent="0.25">
      <c r="K18352" s="36"/>
      <c r="L18352" s="37"/>
      <c r="M18352" s="37"/>
      <c r="N18352" s="37"/>
      <c r="O18352" s="37"/>
      <c r="P18352" s="36"/>
      <c r="S18352" s="36"/>
      <c r="T18352" s="36"/>
      <c r="U18352" s="36"/>
      <c r="V18352" s="36"/>
    </row>
    <row r="18353" spans="11:22" x14ac:dyDescent="0.25">
      <c r="K18353" s="36"/>
      <c r="L18353" s="37"/>
      <c r="M18353" s="37"/>
      <c r="N18353" s="37"/>
      <c r="O18353" s="37"/>
      <c r="P18353" s="36"/>
      <c r="S18353" s="36"/>
      <c r="T18353" s="36"/>
      <c r="U18353" s="36"/>
      <c r="V18353" s="36"/>
    </row>
    <row r="18354" spans="11:22" x14ac:dyDescent="0.25">
      <c r="K18354" s="36"/>
      <c r="L18354" s="37"/>
      <c r="M18354" s="37"/>
      <c r="N18354" s="37"/>
      <c r="O18354" s="37"/>
      <c r="P18354" s="36"/>
      <c r="S18354" s="36"/>
      <c r="T18354" s="36"/>
      <c r="U18354" s="36"/>
      <c r="V18354" s="36"/>
    </row>
    <row r="18355" spans="11:22" x14ac:dyDescent="0.25">
      <c r="K18355" s="36"/>
      <c r="L18355" s="37"/>
      <c r="M18355" s="37"/>
      <c r="N18355" s="37"/>
      <c r="O18355" s="37"/>
      <c r="P18355" s="36"/>
      <c r="S18355" s="36"/>
      <c r="T18355" s="36"/>
      <c r="U18355" s="36"/>
      <c r="V18355" s="36"/>
    </row>
    <row r="18356" spans="11:22" x14ac:dyDescent="0.25">
      <c r="K18356" s="36"/>
      <c r="L18356" s="37"/>
      <c r="M18356" s="37"/>
      <c r="N18356" s="37"/>
      <c r="O18356" s="37"/>
      <c r="P18356" s="36"/>
      <c r="S18356" s="36"/>
      <c r="T18356" s="36"/>
      <c r="U18356" s="36"/>
      <c r="V18356" s="36"/>
    </row>
    <row r="18357" spans="11:22" x14ac:dyDescent="0.25">
      <c r="K18357" s="36"/>
      <c r="L18357" s="37"/>
      <c r="M18357" s="37"/>
      <c r="N18357" s="37"/>
      <c r="O18357" s="37"/>
      <c r="P18357" s="36"/>
      <c r="S18357" s="36"/>
      <c r="T18357" s="36"/>
      <c r="U18357" s="36"/>
      <c r="V18357" s="36"/>
    </row>
    <row r="18358" spans="11:22" x14ac:dyDescent="0.25">
      <c r="K18358" s="36"/>
      <c r="L18358" s="37"/>
      <c r="M18358" s="37"/>
      <c r="N18358" s="37"/>
      <c r="O18358" s="37"/>
      <c r="P18358" s="36"/>
      <c r="S18358" s="36"/>
      <c r="T18358" s="36"/>
      <c r="U18358" s="36"/>
      <c r="V18358" s="36"/>
    </row>
    <row r="18359" spans="11:22" x14ac:dyDescent="0.25">
      <c r="K18359" s="36"/>
      <c r="L18359" s="37"/>
      <c r="M18359" s="37"/>
      <c r="N18359" s="37"/>
      <c r="O18359" s="37"/>
      <c r="P18359" s="36"/>
      <c r="S18359" s="36"/>
      <c r="T18359" s="36"/>
      <c r="U18359" s="36"/>
      <c r="V18359" s="36"/>
    </row>
    <row r="18360" spans="11:22" x14ac:dyDescent="0.25">
      <c r="K18360" s="36"/>
      <c r="L18360" s="37"/>
      <c r="M18360" s="37"/>
      <c r="N18360" s="37"/>
      <c r="O18360" s="37"/>
      <c r="P18360" s="36"/>
      <c r="S18360" s="36"/>
      <c r="T18360" s="36"/>
      <c r="U18360" s="36"/>
      <c r="V18360" s="36"/>
    </row>
    <row r="18361" spans="11:22" x14ac:dyDescent="0.25">
      <c r="K18361" s="36"/>
      <c r="L18361" s="37"/>
      <c r="M18361" s="37"/>
      <c r="N18361" s="37"/>
      <c r="O18361" s="37"/>
      <c r="P18361" s="36"/>
      <c r="S18361" s="36"/>
      <c r="T18361" s="36"/>
      <c r="U18361" s="36"/>
      <c r="V18361" s="36"/>
    </row>
    <row r="18362" spans="11:22" x14ac:dyDescent="0.25">
      <c r="K18362" s="36"/>
      <c r="L18362" s="37"/>
      <c r="M18362" s="37"/>
      <c r="N18362" s="37"/>
      <c r="O18362" s="37"/>
      <c r="P18362" s="36"/>
      <c r="S18362" s="36"/>
      <c r="T18362" s="36"/>
      <c r="U18362" s="36"/>
      <c r="V18362" s="36"/>
    </row>
    <row r="18363" spans="11:22" x14ac:dyDescent="0.25">
      <c r="K18363" s="36"/>
      <c r="L18363" s="37"/>
      <c r="M18363" s="37"/>
      <c r="N18363" s="37"/>
      <c r="O18363" s="37"/>
      <c r="P18363" s="36"/>
      <c r="S18363" s="36"/>
      <c r="T18363" s="36"/>
      <c r="U18363" s="36"/>
      <c r="V18363" s="36"/>
    </row>
    <row r="18364" spans="11:22" x14ac:dyDescent="0.25">
      <c r="K18364" s="36"/>
      <c r="L18364" s="37"/>
      <c r="M18364" s="37"/>
      <c r="N18364" s="37"/>
      <c r="O18364" s="37"/>
      <c r="P18364" s="36"/>
      <c r="S18364" s="36"/>
      <c r="T18364" s="36"/>
      <c r="U18364" s="36"/>
      <c r="V18364" s="36"/>
    </row>
    <row r="18365" spans="11:22" x14ac:dyDescent="0.25">
      <c r="K18365" s="36"/>
      <c r="L18365" s="37"/>
      <c r="M18365" s="37"/>
      <c r="N18365" s="37"/>
      <c r="O18365" s="37"/>
      <c r="P18365" s="36"/>
      <c r="S18365" s="36"/>
      <c r="T18365" s="36"/>
      <c r="U18365" s="36"/>
      <c r="V18365" s="36"/>
    </row>
    <row r="18366" spans="11:22" x14ac:dyDescent="0.25">
      <c r="K18366" s="36"/>
      <c r="L18366" s="37"/>
      <c r="M18366" s="37"/>
      <c r="N18366" s="37"/>
      <c r="O18366" s="37"/>
      <c r="P18366" s="36"/>
      <c r="S18366" s="36"/>
      <c r="T18366" s="36"/>
      <c r="U18366" s="36"/>
      <c r="V18366" s="36"/>
    </row>
    <row r="18367" spans="11:22" x14ac:dyDescent="0.25">
      <c r="K18367" s="36"/>
      <c r="L18367" s="37"/>
      <c r="M18367" s="37"/>
      <c r="N18367" s="37"/>
      <c r="O18367" s="37"/>
      <c r="P18367" s="36"/>
      <c r="S18367" s="36"/>
      <c r="T18367" s="36"/>
      <c r="U18367" s="36"/>
      <c r="V18367" s="36"/>
    </row>
    <row r="18368" spans="11:22" x14ac:dyDescent="0.25">
      <c r="K18368" s="36"/>
      <c r="L18368" s="37"/>
      <c r="M18368" s="37"/>
      <c r="N18368" s="37"/>
      <c r="O18368" s="37"/>
      <c r="P18368" s="36"/>
      <c r="S18368" s="36"/>
      <c r="T18368" s="36"/>
      <c r="U18368" s="36"/>
      <c r="V18368" s="36"/>
    </row>
    <row r="18369" spans="11:22" x14ac:dyDescent="0.25">
      <c r="K18369" s="36"/>
      <c r="L18369" s="37"/>
      <c r="M18369" s="37"/>
      <c r="N18369" s="37"/>
      <c r="O18369" s="37"/>
      <c r="P18369" s="36"/>
      <c r="S18369" s="36"/>
      <c r="T18369" s="36"/>
      <c r="U18369" s="36"/>
      <c r="V18369" s="36"/>
    </row>
    <row r="18370" spans="11:22" x14ac:dyDescent="0.25">
      <c r="K18370" s="36"/>
      <c r="L18370" s="37"/>
      <c r="M18370" s="37"/>
      <c r="N18370" s="37"/>
      <c r="O18370" s="37"/>
      <c r="P18370" s="36"/>
      <c r="S18370" s="36"/>
      <c r="T18370" s="36"/>
      <c r="U18370" s="36"/>
      <c r="V18370" s="36"/>
    </row>
    <row r="18371" spans="11:22" x14ac:dyDescent="0.25">
      <c r="K18371" s="36"/>
      <c r="L18371" s="37"/>
      <c r="M18371" s="37"/>
      <c r="N18371" s="37"/>
      <c r="O18371" s="37"/>
      <c r="P18371" s="36"/>
      <c r="S18371" s="36"/>
      <c r="T18371" s="36"/>
      <c r="U18371" s="36"/>
      <c r="V18371" s="36"/>
    </row>
    <row r="18372" spans="11:22" x14ac:dyDescent="0.25">
      <c r="K18372" s="36"/>
      <c r="L18372" s="37"/>
      <c r="M18372" s="37"/>
      <c r="N18372" s="37"/>
      <c r="O18372" s="37"/>
      <c r="P18372" s="36"/>
      <c r="S18372" s="36"/>
      <c r="T18372" s="36"/>
      <c r="U18372" s="36"/>
      <c r="V18372" s="36"/>
    </row>
    <row r="18373" spans="11:22" x14ac:dyDescent="0.25">
      <c r="K18373" s="36"/>
      <c r="L18373" s="37"/>
      <c r="M18373" s="37"/>
      <c r="N18373" s="37"/>
      <c r="O18373" s="37"/>
      <c r="P18373" s="36"/>
      <c r="S18373" s="36"/>
      <c r="T18373" s="36"/>
      <c r="U18373" s="36"/>
      <c r="V18373" s="36"/>
    </row>
    <row r="18374" spans="11:22" x14ac:dyDescent="0.25">
      <c r="K18374" s="36"/>
      <c r="L18374" s="37"/>
      <c r="M18374" s="37"/>
      <c r="N18374" s="37"/>
      <c r="O18374" s="37"/>
      <c r="P18374" s="36"/>
      <c r="S18374" s="36"/>
      <c r="T18374" s="36"/>
      <c r="U18374" s="36"/>
      <c r="V18374" s="36"/>
    </row>
    <row r="18375" spans="11:22" x14ac:dyDescent="0.25">
      <c r="K18375" s="36"/>
      <c r="L18375" s="37"/>
      <c r="M18375" s="37"/>
      <c r="N18375" s="37"/>
      <c r="O18375" s="37"/>
      <c r="P18375" s="36"/>
      <c r="S18375" s="36"/>
      <c r="T18375" s="36"/>
      <c r="U18375" s="36"/>
      <c r="V18375" s="36"/>
    </row>
    <row r="18376" spans="11:22" x14ac:dyDescent="0.25">
      <c r="K18376" s="36"/>
      <c r="L18376" s="37"/>
      <c r="M18376" s="37"/>
      <c r="N18376" s="37"/>
      <c r="O18376" s="37"/>
      <c r="P18376" s="36"/>
      <c r="S18376" s="36"/>
      <c r="T18376" s="36"/>
      <c r="U18376" s="36"/>
      <c r="V18376" s="36"/>
    </row>
    <row r="18377" spans="11:22" x14ac:dyDescent="0.25">
      <c r="K18377" s="36"/>
      <c r="L18377" s="37"/>
      <c r="M18377" s="37"/>
      <c r="N18377" s="37"/>
      <c r="O18377" s="37"/>
      <c r="P18377" s="36"/>
      <c r="S18377" s="36"/>
      <c r="T18377" s="36"/>
      <c r="U18377" s="36"/>
      <c r="V18377" s="36"/>
    </row>
    <row r="18378" spans="11:22" x14ac:dyDescent="0.25">
      <c r="K18378" s="36"/>
      <c r="L18378" s="37"/>
      <c r="M18378" s="37"/>
      <c r="N18378" s="37"/>
      <c r="O18378" s="37"/>
      <c r="P18378" s="36"/>
      <c r="S18378" s="36"/>
      <c r="T18378" s="36"/>
      <c r="U18378" s="36"/>
      <c r="V18378" s="36"/>
    </row>
    <row r="18379" spans="11:22" x14ac:dyDescent="0.25">
      <c r="K18379" s="36"/>
      <c r="L18379" s="37"/>
      <c r="M18379" s="37"/>
      <c r="N18379" s="37"/>
      <c r="O18379" s="37"/>
      <c r="P18379" s="36"/>
      <c r="S18379" s="36"/>
      <c r="T18379" s="36"/>
      <c r="U18379" s="36"/>
      <c r="V18379" s="36"/>
    </row>
    <row r="18380" spans="11:22" x14ac:dyDescent="0.25">
      <c r="K18380" s="36"/>
      <c r="L18380" s="37"/>
      <c r="M18380" s="37"/>
      <c r="N18380" s="37"/>
      <c r="O18380" s="37"/>
      <c r="P18380" s="36"/>
      <c r="S18380" s="36"/>
      <c r="T18380" s="36"/>
      <c r="U18380" s="36"/>
      <c r="V18380" s="36"/>
    </row>
    <row r="18381" spans="11:22" x14ac:dyDescent="0.25">
      <c r="K18381" s="36"/>
      <c r="L18381" s="37"/>
      <c r="M18381" s="37"/>
      <c r="N18381" s="37"/>
      <c r="O18381" s="37"/>
      <c r="P18381" s="36"/>
      <c r="S18381" s="36"/>
      <c r="T18381" s="36"/>
      <c r="U18381" s="36"/>
      <c r="V18381" s="36"/>
    </row>
    <row r="18382" spans="11:22" x14ac:dyDescent="0.25">
      <c r="K18382" s="36"/>
      <c r="L18382" s="37"/>
      <c r="M18382" s="37"/>
      <c r="N18382" s="37"/>
      <c r="O18382" s="37"/>
      <c r="P18382" s="36"/>
      <c r="S18382" s="36"/>
      <c r="T18382" s="36"/>
      <c r="U18382" s="36"/>
      <c r="V18382" s="36"/>
    </row>
    <row r="18383" spans="11:22" x14ac:dyDescent="0.25">
      <c r="K18383" s="36"/>
      <c r="L18383" s="37"/>
      <c r="M18383" s="37"/>
      <c r="N18383" s="37"/>
      <c r="O18383" s="37"/>
      <c r="P18383" s="36"/>
      <c r="S18383" s="36"/>
      <c r="T18383" s="36"/>
      <c r="U18383" s="36"/>
      <c r="V18383" s="36"/>
    </row>
    <row r="18384" spans="11:22" x14ac:dyDescent="0.25">
      <c r="K18384" s="36"/>
      <c r="L18384" s="37"/>
      <c r="M18384" s="37"/>
      <c r="N18384" s="37"/>
      <c r="O18384" s="37"/>
      <c r="P18384" s="36"/>
      <c r="S18384" s="36"/>
      <c r="T18384" s="36"/>
      <c r="U18384" s="36"/>
      <c r="V18384" s="36"/>
    </row>
    <row r="18385" spans="11:22" x14ac:dyDescent="0.25">
      <c r="K18385" s="36"/>
      <c r="L18385" s="37"/>
      <c r="M18385" s="37"/>
      <c r="N18385" s="37"/>
      <c r="O18385" s="37"/>
      <c r="P18385" s="36"/>
      <c r="S18385" s="36"/>
      <c r="T18385" s="36"/>
      <c r="U18385" s="36"/>
      <c r="V18385" s="36"/>
    </row>
    <row r="18386" spans="11:22" x14ac:dyDescent="0.25">
      <c r="K18386" s="36"/>
      <c r="L18386" s="37"/>
      <c r="M18386" s="37"/>
      <c r="N18386" s="37"/>
      <c r="O18386" s="37"/>
      <c r="P18386" s="36"/>
      <c r="S18386" s="36"/>
      <c r="T18386" s="36"/>
      <c r="U18386" s="36"/>
      <c r="V18386" s="36"/>
    </row>
    <row r="18387" spans="11:22" x14ac:dyDescent="0.25">
      <c r="K18387" s="36"/>
      <c r="L18387" s="37"/>
      <c r="M18387" s="37"/>
      <c r="N18387" s="37"/>
      <c r="O18387" s="37"/>
      <c r="P18387" s="36"/>
      <c r="S18387" s="36"/>
      <c r="T18387" s="36"/>
      <c r="U18387" s="36"/>
      <c r="V18387" s="36"/>
    </row>
    <row r="18388" spans="11:22" x14ac:dyDescent="0.25">
      <c r="K18388" s="36"/>
      <c r="L18388" s="37"/>
      <c r="M18388" s="37"/>
      <c r="N18388" s="37"/>
      <c r="O18388" s="37"/>
      <c r="P18388" s="36"/>
      <c r="S18388" s="36"/>
      <c r="T18388" s="36"/>
      <c r="U18388" s="36"/>
      <c r="V18388" s="36"/>
    </row>
    <row r="18389" spans="11:22" x14ac:dyDescent="0.25">
      <c r="K18389" s="36"/>
      <c r="L18389" s="37"/>
      <c r="M18389" s="37"/>
      <c r="N18389" s="37"/>
      <c r="O18389" s="37"/>
      <c r="P18389" s="36"/>
      <c r="S18389" s="36"/>
      <c r="T18389" s="36"/>
      <c r="U18389" s="36"/>
      <c r="V18389" s="36"/>
    </row>
    <row r="18390" spans="11:22" x14ac:dyDescent="0.25">
      <c r="K18390" s="36"/>
      <c r="L18390" s="37"/>
      <c r="M18390" s="37"/>
      <c r="N18390" s="37"/>
      <c r="O18390" s="37"/>
      <c r="P18390" s="36"/>
      <c r="S18390" s="36"/>
      <c r="T18390" s="36"/>
      <c r="U18390" s="36"/>
      <c r="V18390" s="36"/>
    </row>
    <row r="18391" spans="11:22" x14ac:dyDescent="0.25">
      <c r="K18391" s="36"/>
      <c r="L18391" s="37"/>
      <c r="M18391" s="37"/>
      <c r="N18391" s="37"/>
      <c r="O18391" s="37"/>
      <c r="P18391" s="36"/>
      <c r="S18391" s="36"/>
      <c r="T18391" s="36"/>
      <c r="U18391" s="36"/>
      <c r="V18391" s="36"/>
    </row>
    <row r="18392" spans="11:22" x14ac:dyDescent="0.25">
      <c r="K18392" s="36"/>
      <c r="L18392" s="37"/>
      <c r="M18392" s="37"/>
      <c r="N18392" s="37"/>
      <c r="O18392" s="37"/>
      <c r="P18392" s="36"/>
      <c r="S18392" s="36"/>
      <c r="T18392" s="36"/>
      <c r="U18392" s="36"/>
      <c r="V18392" s="36"/>
    </row>
    <row r="18393" spans="11:22" x14ac:dyDescent="0.25">
      <c r="K18393" s="36"/>
      <c r="L18393" s="37"/>
      <c r="M18393" s="37"/>
      <c r="N18393" s="37"/>
      <c r="O18393" s="37"/>
      <c r="P18393" s="36"/>
      <c r="S18393" s="36"/>
      <c r="T18393" s="36"/>
      <c r="U18393" s="36"/>
      <c r="V18393" s="36"/>
    </row>
    <row r="18394" spans="11:22" x14ac:dyDescent="0.25">
      <c r="K18394" s="36"/>
      <c r="L18394" s="37"/>
      <c r="M18394" s="37"/>
      <c r="N18394" s="37"/>
      <c r="O18394" s="37"/>
      <c r="P18394" s="36"/>
      <c r="S18394" s="36"/>
      <c r="T18394" s="36"/>
      <c r="U18394" s="36"/>
      <c r="V18394" s="36"/>
    </row>
    <row r="18395" spans="11:22" x14ac:dyDescent="0.25">
      <c r="K18395" s="36"/>
      <c r="L18395" s="37"/>
      <c r="M18395" s="37"/>
      <c r="N18395" s="37"/>
      <c r="O18395" s="37"/>
      <c r="P18395" s="36"/>
      <c r="S18395" s="36"/>
      <c r="T18395" s="36"/>
      <c r="U18395" s="36"/>
      <c r="V18395" s="36"/>
    </row>
    <row r="18396" spans="11:22" x14ac:dyDescent="0.25">
      <c r="K18396" s="36"/>
      <c r="L18396" s="37"/>
      <c r="M18396" s="37"/>
      <c r="N18396" s="37"/>
      <c r="O18396" s="37"/>
      <c r="P18396" s="36"/>
      <c r="S18396" s="36"/>
      <c r="T18396" s="36"/>
      <c r="U18396" s="36"/>
      <c r="V18396" s="36"/>
    </row>
    <row r="18397" spans="11:22" x14ac:dyDescent="0.25">
      <c r="K18397" s="36"/>
      <c r="L18397" s="37"/>
      <c r="M18397" s="37"/>
      <c r="N18397" s="37"/>
      <c r="O18397" s="37"/>
      <c r="P18397" s="36"/>
      <c r="S18397" s="36"/>
      <c r="T18397" s="36"/>
      <c r="U18397" s="36"/>
      <c r="V18397" s="36"/>
    </row>
    <row r="18398" spans="11:22" x14ac:dyDescent="0.25">
      <c r="K18398" s="36"/>
      <c r="L18398" s="37"/>
      <c r="M18398" s="37"/>
      <c r="N18398" s="37"/>
      <c r="O18398" s="37"/>
      <c r="P18398" s="36"/>
      <c r="S18398" s="36"/>
      <c r="T18398" s="36"/>
      <c r="U18398" s="36"/>
      <c r="V18398" s="36"/>
    </row>
    <row r="18399" spans="11:22" x14ac:dyDescent="0.25">
      <c r="K18399" s="36"/>
      <c r="L18399" s="37"/>
      <c r="M18399" s="37"/>
      <c r="N18399" s="37"/>
      <c r="O18399" s="37"/>
      <c r="P18399" s="36"/>
      <c r="S18399" s="36"/>
      <c r="T18399" s="36"/>
      <c r="U18399" s="36"/>
      <c r="V18399" s="36"/>
    </row>
    <row r="18400" spans="11:22" x14ac:dyDescent="0.25">
      <c r="K18400" s="36"/>
      <c r="L18400" s="37"/>
      <c r="M18400" s="37"/>
      <c r="N18400" s="37"/>
      <c r="O18400" s="37"/>
      <c r="P18400" s="36"/>
      <c r="S18400" s="36"/>
      <c r="T18400" s="36"/>
      <c r="U18400" s="36"/>
      <c r="V18400" s="36"/>
    </row>
    <row r="18401" spans="11:22" x14ac:dyDescent="0.25">
      <c r="K18401" s="36"/>
      <c r="L18401" s="37"/>
      <c r="M18401" s="37"/>
      <c r="N18401" s="37"/>
      <c r="O18401" s="37"/>
      <c r="P18401" s="36"/>
      <c r="S18401" s="36"/>
      <c r="T18401" s="36"/>
      <c r="U18401" s="36"/>
      <c r="V18401" s="36"/>
    </row>
    <row r="18402" spans="11:22" x14ac:dyDescent="0.25">
      <c r="K18402" s="36"/>
      <c r="L18402" s="37"/>
      <c r="M18402" s="37"/>
      <c r="N18402" s="37"/>
      <c r="O18402" s="37"/>
      <c r="P18402" s="36"/>
      <c r="S18402" s="36"/>
      <c r="T18402" s="36"/>
      <c r="U18402" s="36"/>
      <c r="V18402" s="36"/>
    </row>
    <row r="18403" spans="11:22" x14ac:dyDescent="0.25">
      <c r="K18403" s="36"/>
      <c r="L18403" s="37"/>
      <c r="M18403" s="37"/>
      <c r="N18403" s="37"/>
      <c r="O18403" s="37"/>
      <c r="P18403" s="36"/>
      <c r="S18403" s="36"/>
      <c r="T18403" s="36"/>
      <c r="U18403" s="36"/>
      <c r="V18403" s="36"/>
    </row>
    <row r="18404" spans="11:22" x14ac:dyDescent="0.25">
      <c r="K18404" s="36"/>
      <c r="L18404" s="37"/>
      <c r="M18404" s="37"/>
      <c r="N18404" s="37"/>
      <c r="O18404" s="37"/>
      <c r="P18404" s="36"/>
      <c r="S18404" s="36"/>
      <c r="T18404" s="36"/>
      <c r="U18404" s="36"/>
      <c r="V18404" s="36"/>
    </row>
    <row r="18405" spans="11:22" x14ac:dyDescent="0.25">
      <c r="K18405" s="36"/>
      <c r="L18405" s="37"/>
      <c r="M18405" s="37"/>
      <c r="N18405" s="37"/>
      <c r="O18405" s="37"/>
      <c r="P18405" s="36"/>
      <c r="S18405" s="36"/>
      <c r="T18405" s="36"/>
      <c r="U18405" s="36"/>
      <c r="V18405" s="36"/>
    </row>
    <row r="18406" spans="11:22" x14ac:dyDescent="0.25">
      <c r="K18406" s="36"/>
      <c r="L18406" s="37"/>
      <c r="M18406" s="37"/>
      <c r="N18406" s="37"/>
      <c r="O18406" s="37"/>
      <c r="P18406" s="36"/>
      <c r="S18406" s="36"/>
      <c r="T18406" s="36"/>
      <c r="U18406" s="36"/>
      <c r="V18406" s="36"/>
    </row>
    <row r="18407" spans="11:22" x14ac:dyDescent="0.25">
      <c r="K18407" s="36"/>
      <c r="L18407" s="37"/>
      <c r="M18407" s="37"/>
      <c r="N18407" s="37"/>
      <c r="O18407" s="37"/>
      <c r="P18407" s="36"/>
      <c r="S18407" s="36"/>
      <c r="T18407" s="36"/>
      <c r="U18407" s="36"/>
      <c r="V18407" s="36"/>
    </row>
    <row r="18408" spans="11:22" x14ac:dyDescent="0.25">
      <c r="K18408" s="36"/>
      <c r="L18408" s="37"/>
      <c r="M18408" s="37"/>
      <c r="N18408" s="37"/>
      <c r="O18408" s="37"/>
      <c r="P18408" s="36"/>
      <c r="S18408" s="36"/>
      <c r="T18408" s="36"/>
      <c r="U18408" s="36"/>
      <c r="V18408" s="36"/>
    </row>
    <row r="18409" spans="11:22" x14ac:dyDescent="0.25">
      <c r="K18409" s="36"/>
      <c r="L18409" s="37"/>
      <c r="M18409" s="37"/>
      <c r="N18409" s="37"/>
      <c r="O18409" s="37"/>
      <c r="P18409" s="36"/>
      <c r="S18409" s="36"/>
      <c r="T18409" s="36"/>
      <c r="U18409" s="36"/>
      <c r="V18409" s="36"/>
    </row>
    <row r="18410" spans="11:22" x14ac:dyDescent="0.25">
      <c r="K18410" s="36"/>
      <c r="L18410" s="37"/>
      <c r="M18410" s="37"/>
      <c r="N18410" s="37"/>
      <c r="O18410" s="37"/>
      <c r="P18410" s="36"/>
      <c r="S18410" s="36"/>
      <c r="T18410" s="36"/>
      <c r="U18410" s="36"/>
      <c r="V18410" s="36"/>
    </row>
    <row r="18411" spans="11:22" x14ac:dyDescent="0.25">
      <c r="K18411" s="36"/>
      <c r="L18411" s="37"/>
      <c r="M18411" s="37"/>
      <c r="N18411" s="37"/>
      <c r="O18411" s="37"/>
      <c r="P18411" s="36"/>
      <c r="S18411" s="36"/>
      <c r="T18411" s="36"/>
      <c r="U18411" s="36"/>
      <c r="V18411" s="36"/>
    </row>
    <row r="18412" spans="11:22" x14ac:dyDescent="0.25">
      <c r="K18412" s="36"/>
      <c r="L18412" s="37"/>
      <c r="M18412" s="37"/>
      <c r="N18412" s="37"/>
      <c r="O18412" s="37"/>
      <c r="P18412" s="36"/>
      <c r="S18412" s="36"/>
      <c r="T18412" s="36"/>
      <c r="U18412" s="36"/>
      <c r="V18412" s="36"/>
    </row>
    <row r="18413" spans="11:22" x14ac:dyDescent="0.25">
      <c r="K18413" s="36"/>
      <c r="L18413" s="37"/>
      <c r="M18413" s="37"/>
      <c r="N18413" s="37"/>
      <c r="O18413" s="37"/>
      <c r="P18413" s="36"/>
      <c r="S18413" s="36"/>
      <c r="T18413" s="36"/>
      <c r="U18413" s="36"/>
      <c r="V18413" s="36"/>
    </row>
    <row r="18414" spans="11:22" x14ac:dyDescent="0.25">
      <c r="K18414" s="36"/>
      <c r="L18414" s="37"/>
      <c r="M18414" s="37"/>
      <c r="N18414" s="37"/>
      <c r="O18414" s="37"/>
      <c r="P18414" s="36"/>
      <c r="S18414" s="36"/>
      <c r="T18414" s="36"/>
      <c r="U18414" s="36"/>
      <c r="V18414" s="36"/>
    </row>
    <row r="18415" spans="11:22" x14ac:dyDescent="0.25">
      <c r="K18415" s="36"/>
      <c r="L18415" s="37"/>
      <c r="M18415" s="37"/>
      <c r="N18415" s="37"/>
      <c r="O18415" s="37"/>
      <c r="P18415" s="36"/>
      <c r="S18415" s="36"/>
      <c r="T18415" s="36"/>
      <c r="U18415" s="36"/>
      <c r="V18415" s="36"/>
    </row>
    <row r="18416" spans="11:22" x14ac:dyDescent="0.25">
      <c r="K18416" s="36"/>
      <c r="L18416" s="37"/>
      <c r="M18416" s="37"/>
      <c r="N18416" s="37"/>
      <c r="O18416" s="37"/>
      <c r="P18416" s="36"/>
      <c r="S18416" s="36"/>
      <c r="T18416" s="36"/>
      <c r="U18416" s="36"/>
      <c r="V18416" s="36"/>
    </row>
    <row r="18417" spans="11:22" x14ac:dyDescent="0.25">
      <c r="K18417" s="36"/>
      <c r="L18417" s="37"/>
      <c r="M18417" s="37"/>
      <c r="N18417" s="37"/>
      <c r="O18417" s="37"/>
      <c r="P18417" s="36"/>
      <c r="S18417" s="36"/>
      <c r="T18417" s="36"/>
      <c r="U18417" s="36"/>
      <c r="V18417" s="36"/>
    </row>
    <row r="18418" spans="11:22" x14ac:dyDescent="0.25">
      <c r="K18418" s="36"/>
      <c r="L18418" s="37"/>
      <c r="M18418" s="37"/>
      <c r="N18418" s="37"/>
      <c r="O18418" s="37"/>
      <c r="P18418" s="36"/>
      <c r="S18418" s="36"/>
      <c r="T18418" s="36"/>
      <c r="U18418" s="36"/>
      <c r="V18418" s="36"/>
    </row>
    <row r="18419" spans="11:22" x14ac:dyDescent="0.25">
      <c r="K18419" s="36"/>
      <c r="L18419" s="37"/>
      <c r="M18419" s="37"/>
      <c r="N18419" s="37"/>
      <c r="O18419" s="37"/>
      <c r="P18419" s="36"/>
      <c r="S18419" s="36"/>
      <c r="T18419" s="36"/>
      <c r="U18419" s="36"/>
      <c r="V18419" s="36"/>
    </row>
    <row r="18420" spans="11:22" x14ac:dyDescent="0.25">
      <c r="K18420" s="36"/>
      <c r="L18420" s="37"/>
      <c r="M18420" s="37"/>
      <c r="N18420" s="37"/>
      <c r="O18420" s="37"/>
      <c r="P18420" s="36"/>
      <c r="S18420" s="36"/>
      <c r="T18420" s="36"/>
      <c r="U18420" s="36"/>
      <c r="V18420" s="36"/>
    </row>
    <row r="18421" spans="11:22" x14ac:dyDescent="0.25">
      <c r="K18421" s="36"/>
      <c r="L18421" s="37"/>
      <c r="M18421" s="37"/>
      <c r="N18421" s="37"/>
      <c r="O18421" s="37"/>
      <c r="P18421" s="36"/>
      <c r="S18421" s="36"/>
      <c r="T18421" s="36"/>
      <c r="U18421" s="36"/>
      <c r="V18421" s="36"/>
    </row>
    <row r="18422" spans="11:22" x14ac:dyDescent="0.25">
      <c r="K18422" s="36"/>
      <c r="L18422" s="37"/>
      <c r="M18422" s="37"/>
      <c r="N18422" s="37"/>
      <c r="O18422" s="37"/>
      <c r="P18422" s="36"/>
      <c r="S18422" s="36"/>
      <c r="T18422" s="36"/>
      <c r="U18422" s="36"/>
      <c r="V18422" s="36"/>
    </row>
    <row r="18423" spans="11:22" x14ac:dyDescent="0.25">
      <c r="K18423" s="36"/>
      <c r="L18423" s="37"/>
      <c r="M18423" s="37"/>
      <c r="N18423" s="37"/>
      <c r="O18423" s="37"/>
      <c r="P18423" s="36"/>
      <c r="S18423" s="36"/>
      <c r="T18423" s="36"/>
      <c r="U18423" s="36"/>
      <c r="V18423" s="36"/>
    </row>
    <row r="18424" spans="11:22" x14ac:dyDescent="0.25">
      <c r="K18424" s="36"/>
      <c r="L18424" s="37"/>
      <c r="M18424" s="37"/>
      <c r="N18424" s="37"/>
      <c r="O18424" s="37"/>
      <c r="P18424" s="36"/>
      <c r="S18424" s="36"/>
      <c r="T18424" s="36"/>
      <c r="U18424" s="36"/>
      <c r="V18424" s="36"/>
    </row>
    <row r="18425" spans="11:22" x14ac:dyDescent="0.25">
      <c r="K18425" s="36"/>
      <c r="L18425" s="37"/>
      <c r="M18425" s="37"/>
      <c r="N18425" s="37"/>
      <c r="O18425" s="37"/>
      <c r="P18425" s="36"/>
      <c r="S18425" s="36"/>
      <c r="T18425" s="36"/>
      <c r="U18425" s="36"/>
      <c r="V18425" s="36"/>
    </row>
    <row r="18426" spans="11:22" x14ac:dyDescent="0.25">
      <c r="K18426" s="36"/>
      <c r="L18426" s="37"/>
      <c r="M18426" s="37"/>
      <c r="N18426" s="37"/>
      <c r="O18426" s="37"/>
      <c r="P18426" s="36"/>
      <c r="S18426" s="36"/>
      <c r="T18426" s="36"/>
      <c r="U18426" s="36"/>
      <c r="V18426" s="36"/>
    </row>
    <row r="18427" spans="11:22" x14ac:dyDescent="0.25">
      <c r="K18427" s="36"/>
      <c r="L18427" s="37"/>
      <c r="M18427" s="37"/>
      <c r="N18427" s="37"/>
      <c r="O18427" s="37"/>
      <c r="P18427" s="36"/>
      <c r="S18427" s="36"/>
      <c r="T18427" s="36"/>
      <c r="U18427" s="36"/>
      <c r="V18427" s="36"/>
    </row>
    <row r="18428" spans="11:22" x14ac:dyDescent="0.25">
      <c r="K18428" s="36"/>
      <c r="L18428" s="37"/>
      <c r="M18428" s="37"/>
      <c r="N18428" s="37"/>
      <c r="O18428" s="37"/>
      <c r="P18428" s="36"/>
      <c r="S18428" s="36"/>
      <c r="T18428" s="36"/>
      <c r="U18428" s="36"/>
      <c r="V18428" s="36"/>
    </row>
    <row r="18429" spans="11:22" x14ac:dyDescent="0.25">
      <c r="K18429" s="36"/>
      <c r="L18429" s="37"/>
      <c r="M18429" s="37"/>
      <c r="N18429" s="37"/>
      <c r="O18429" s="37"/>
      <c r="P18429" s="36"/>
      <c r="S18429" s="36"/>
      <c r="T18429" s="36"/>
      <c r="U18429" s="36"/>
      <c r="V18429" s="36"/>
    </row>
    <row r="18430" spans="11:22" x14ac:dyDescent="0.25">
      <c r="K18430" s="36"/>
      <c r="L18430" s="37"/>
      <c r="M18430" s="37"/>
      <c r="N18430" s="37"/>
      <c r="O18430" s="37"/>
      <c r="P18430" s="36"/>
      <c r="S18430" s="36"/>
      <c r="T18430" s="36"/>
      <c r="U18430" s="36"/>
      <c r="V18430" s="36"/>
    </row>
    <row r="18431" spans="11:22" x14ac:dyDescent="0.25">
      <c r="K18431" s="36"/>
      <c r="L18431" s="37"/>
      <c r="M18431" s="37"/>
      <c r="N18431" s="37"/>
      <c r="O18431" s="37"/>
      <c r="P18431" s="36"/>
      <c r="S18431" s="36"/>
      <c r="T18431" s="36"/>
      <c r="U18431" s="36"/>
      <c r="V18431" s="36"/>
    </row>
    <row r="18432" spans="11:22" x14ac:dyDescent="0.25">
      <c r="K18432" s="36"/>
      <c r="L18432" s="37"/>
      <c r="M18432" s="37"/>
      <c r="N18432" s="37"/>
      <c r="O18432" s="37"/>
      <c r="P18432" s="36"/>
      <c r="S18432" s="36"/>
      <c r="T18432" s="36"/>
      <c r="U18432" s="36"/>
      <c r="V18432" s="36"/>
    </row>
    <row r="18433" spans="11:22" x14ac:dyDescent="0.25">
      <c r="K18433" s="36"/>
      <c r="L18433" s="37"/>
      <c r="M18433" s="37"/>
      <c r="N18433" s="37"/>
      <c r="O18433" s="37"/>
      <c r="P18433" s="36"/>
      <c r="S18433" s="36"/>
      <c r="T18433" s="36"/>
      <c r="U18433" s="36"/>
      <c r="V18433" s="36"/>
    </row>
    <row r="18434" spans="11:22" x14ac:dyDescent="0.25">
      <c r="K18434" s="36"/>
      <c r="L18434" s="37"/>
      <c r="M18434" s="37"/>
      <c r="N18434" s="37"/>
      <c r="O18434" s="37"/>
      <c r="P18434" s="36"/>
      <c r="S18434" s="36"/>
      <c r="T18434" s="36"/>
      <c r="U18434" s="36"/>
      <c r="V18434" s="36"/>
    </row>
    <row r="18435" spans="11:22" x14ac:dyDescent="0.25">
      <c r="K18435" s="36"/>
      <c r="L18435" s="37"/>
      <c r="M18435" s="37"/>
      <c r="N18435" s="37"/>
      <c r="O18435" s="37"/>
      <c r="P18435" s="36"/>
      <c r="S18435" s="36"/>
      <c r="T18435" s="36"/>
      <c r="U18435" s="36"/>
      <c r="V18435" s="36"/>
    </row>
    <row r="18436" spans="11:22" x14ac:dyDescent="0.25">
      <c r="K18436" s="36"/>
      <c r="L18436" s="37"/>
      <c r="M18436" s="37"/>
      <c r="N18436" s="37"/>
      <c r="O18436" s="37"/>
      <c r="P18436" s="36"/>
      <c r="S18436" s="36"/>
      <c r="T18436" s="36"/>
      <c r="U18436" s="36"/>
      <c r="V18436" s="36"/>
    </row>
    <row r="18437" spans="11:22" x14ac:dyDescent="0.25">
      <c r="K18437" s="36"/>
      <c r="L18437" s="37"/>
      <c r="M18437" s="37"/>
      <c r="N18437" s="37"/>
      <c r="O18437" s="37"/>
      <c r="P18437" s="36"/>
      <c r="S18437" s="36"/>
      <c r="T18437" s="36"/>
      <c r="U18437" s="36"/>
      <c r="V18437" s="36"/>
    </row>
    <row r="18438" spans="11:22" x14ac:dyDescent="0.25">
      <c r="K18438" s="36"/>
      <c r="L18438" s="37"/>
      <c r="M18438" s="37"/>
      <c r="N18438" s="37"/>
      <c r="O18438" s="37"/>
      <c r="P18438" s="36"/>
      <c r="S18438" s="36"/>
      <c r="T18438" s="36"/>
      <c r="U18438" s="36"/>
      <c r="V18438" s="36"/>
    </row>
    <row r="18439" spans="11:22" x14ac:dyDescent="0.25">
      <c r="K18439" s="36"/>
      <c r="L18439" s="37"/>
      <c r="M18439" s="37"/>
      <c r="N18439" s="37"/>
      <c r="O18439" s="37"/>
      <c r="P18439" s="36"/>
      <c r="S18439" s="36"/>
      <c r="T18439" s="36"/>
      <c r="U18439" s="36"/>
      <c r="V18439" s="36"/>
    </row>
    <row r="18440" spans="11:22" x14ac:dyDescent="0.25">
      <c r="K18440" s="36"/>
      <c r="L18440" s="37"/>
      <c r="M18440" s="37"/>
      <c r="N18440" s="37"/>
      <c r="O18440" s="37"/>
      <c r="P18440" s="36"/>
      <c r="S18440" s="36"/>
      <c r="T18440" s="36"/>
      <c r="U18440" s="36"/>
      <c r="V18440" s="36"/>
    </row>
    <row r="18441" spans="11:22" x14ac:dyDescent="0.25">
      <c r="K18441" s="36"/>
      <c r="L18441" s="37"/>
      <c r="M18441" s="37"/>
      <c r="N18441" s="37"/>
      <c r="O18441" s="37"/>
      <c r="P18441" s="36"/>
      <c r="S18441" s="36"/>
      <c r="T18441" s="36"/>
      <c r="U18441" s="36"/>
      <c r="V18441" s="36"/>
    </row>
    <row r="18442" spans="11:22" x14ac:dyDescent="0.25">
      <c r="K18442" s="36"/>
      <c r="L18442" s="37"/>
      <c r="M18442" s="37"/>
      <c r="N18442" s="37"/>
      <c r="O18442" s="37"/>
      <c r="P18442" s="36"/>
      <c r="S18442" s="36"/>
      <c r="T18442" s="36"/>
      <c r="U18442" s="36"/>
      <c r="V18442" s="36"/>
    </row>
    <row r="18443" spans="11:22" x14ac:dyDescent="0.25">
      <c r="K18443" s="36"/>
      <c r="L18443" s="37"/>
      <c r="M18443" s="37"/>
      <c r="N18443" s="37"/>
      <c r="O18443" s="37"/>
      <c r="P18443" s="36"/>
      <c r="S18443" s="36"/>
      <c r="T18443" s="36"/>
      <c r="U18443" s="36"/>
      <c r="V18443" s="36"/>
    </row>
    <row r="18444" spans="11:22" x14ac:dyDescent="0.25">
      <c r="K18444" s="36"/>
      <c r="L18444" s="37"/>
      <c r="M18444" s="37"/>
      <c r="N18444" s="37"/>
      <c r="O18444" s="37"/>
      <c r="P18444" s="36"/>
      <c r="S18444" s="36"/>
      <c r="T18444" s="36"/>
      <c r="U18444" s="36"/>
      <c r="V18444" s="36"/>
    </row>
    <row r="18445" spans="11:22" x14ac:dyDescent="0.25">
      <c r="K18445" s="36"/>
      <c r="L18445" s="37"/>
      <c r="M18445" s="37"/>
      <c r="N18445" s="37"/>
      <c r="O18445" s="37"/>
      <c r="P18445" s="36"/>
      <c r="S18445" s="36"/>
      <c r="T18445" s="36"/>
      <c r="U18445" s="36"/>
      <c r="V18445" s="36"/>
    </row>
    <row r="18446" spans="11:22" x14ac:dyDescent="0.25">
      <c r="K18446" s="36"/>
      <c r="L18446" s="37"/>
      <c r="M18446" s="37"/>
      <c r="N18446" s="37"/>
      <c r="O18446" s="37"/>
      <c r="P18446" s="36"/>
      <c r="S18446" s="36"/>
      <c r="T18446" s="36"/>
      <c r="U18446" s="36"/>
      <c r="V18446" s="36"/>
    </row>
    <row r="18447" spans="11:22" x14ac:dyDescent="0.25">
      <c r="K18447" s="36"/>
      <c r="L18447" s="37"/>
      <c r="M18447" s="37"/>
      <c r="N18447" s="37"/>
      <c r="O18447" s="37"/>
      <c r="P18447" s="36"/>
      <c r="S18447" s="36"/>
      <c r="T18447" s="36"/>
      <c r="U18447" s="36"/>
      <c r="V18447" s="36"/>
    </row>
    <row r="18448" spans="11:22" x14ac:dyDescent="0.25">
      <c r="K18448" s="36"/>
      <c r="L18448" s="37"/>
      <c r="M18448" s="37"/>
      <c r="N18448" s="37"/>
      <c r="O18448" s="37"/>
      <c r="P18448" s="36"/>
      <c r="S18448" s="36"/>
      <c r="T18448" s="36"/>
      <c r="U18448" s="36"/>
      <c r="V18448" s="36"/>
    </row>
    <row r="18449" spans="11:22" x14ac:dyDescent="0.25">
      <c r="K18449" s="36"/>
      <c r="L18449" s="37"/>
      <c r="M18449" s="37"/>
      <c r="N18449" s="37"/>
      <c r="O18449" s="37"/>
      <c r="P18449" s="36"/>
      <c r="S18449" s="36"/>
      <c r="T18449" s="36"/>
      <c r="U18449" s="36"/>
      <c r="V18449" s="36"/>
    </row>
    <row r="18450" spans="11:22" x14ac:dyDescent="0.25">
      <c r="K18450" s="36"/>
      <c r="L18450" s="37"/>
      <c r="M18450" s="37"/>
      <c r="N18450" s="37"/>
      <c r="O18450" s="37"/>
      <c r="P18450" s="36"/>
      <c r="S18450" s="36"/>
      <c r="T18450" s="36"/>
      <c r="U18450" s="36"/>
      <c r="V18450" s="36"/>
    </row>
    <row r="18451" spans="11:22" x14ac:dyDescent="0.25">
      <c r="K18451" s="36"/>
      <c r="L18451" s="37"/>
      <c r="M18451" s="37"/>
      <c r="N18451" s="37"/>
      <c r="O18451" s="37"/>
      <c r="P18451" s="36"/>
      <c r="S18451" s="36"/>
      <c r="T18451" s="36"/>
      <c r="U18451" s="36"/>
      <c r="V18451" s="36"/>
    </row>
    <row r="18452" spans="11:22" x14ac:dyDescent="0.25">
      <c r="K18452" s="36"/>
      <c r="L18452" s="37"/>
      <c r="M18452" s="37"/>
      <c r="N18452" s="37"/>
      <c r="O18452" s="37"/>
      <c r="P18452" s="36"/>
      <c r="S18452" s="36"/>
      <c r="T18452" s="36"/>
      <c r="U18452" s="36"/>
      <c r="V18452" s="36"/>
    </row>
    <row r="18453" spans="11:22" x14ac:dyDescent="0.25">
      <c r="K18453" s="36"/>
      <c r="L18453" s="37"/>
      <c r="M18453" s="37"/>
      <c r="N18453" s="37"/>
      <c r="O18453" s="37"/>
      <c r="P18453" s="36"/>
      <c r="S18453" s="36"/>
      <c r="T18453" s="36"/>
      <c r="U18453" s="36"/>
      <c r="V18453" s="36"/>
    </row>
    <row r="18454" spans="11:22" x14ac:dyDescent="0.25">
      <c r="K18454" s="36"/>
      <c r="L18454" s="37"/>
      <c r="M18454" s="37"/>
      <c r="N18454" s="37"/>
      <c r="O18454" s="37"/>
      <c r="P18454" s="36"/>
      <c r="S18454" s="36"/>
      <c r="T18454" s="36"/>
      <c r="U18454" s="36"/>
      <c r="V18454" s="36"/>
    </row>
    <row r="18455" spans="11:22" x14ac:dyDescent="0.25">
      <c r="K18455" s="36"/>
      <c r="L18455" s="37"/>
      <c r="M18455" s="37"/>
      <c r="N18455" s="37"/>
      <c r="O18455" s="37"/>
      <c r="P18455" s="36"/>
      <c r="S18455" s="36"/>
      <c r="T18455" s="36"/>
      <c r="U18455" s="36"/>
      <c r="V18455" s="36"/>
    </row>
    <row r="18456" spans="11:22" x14ac:dyDescent="0.25">
      <c r="K18456" s="36"/>
      <c r="L18456" s="37"/>
      <c r="M18456" s="37"/>
      <c r="N18456" s="37"/>
      <c r="O18456" s="37"/>
      <c r="P18456" s="36"/>
      <c r="S18456" s="36"/>
      <c r="T18456" s="36"/>
      <c r="U18456" s="36"/>
      <c r="V18456" s="36"/>
    </row>
    <row r="18457" spans="11:22" x14ac:dyDescent="0.25">
      <c r="K18457" s="36"/>
      <c r="L18457" s="37"/>
      <c r="M18457" s="37"/>
      <c r="N18457" s="37"/>
      <c r="O18457" s="37"/>
      <c r="P18457" s="36"/>
      <c r="S18457" s="36"/>
      <c r="T18457" s="36"/>
      <c r="U18457" s="36"/>
      <c r="V18457" s="36"/>
    </row>
    <row r="18458" spans="11:22" x14ac:dyDescent="0.25">
      <c r="K18458" s="36"/>
      <c r="L18458" s="37"/>
      <c r="M18458" s="37"/>
      <c r="N18458" s="37"/>
      <c r="O18458" s="37"/>
      <c r="P18458" s="36"/>
      <c r="S18458" s="36"/>
      <c r="T18458" s="36"/>
      <c r="U18458" s="36"/>
      <c r="V18458" s="36"/>
    </row>
    <row r="18459" spans="11:22" x14ac:dyDescent="0.25">
      <c r="K18459" s="36"/>
      <c r="L18459" s="37"/>
      <c r="M18459" s="37"/>
      <c r="N18459" s="37"/>
      <c r="O18459" s="37"/>
      <c r="P18459" s="36"/>
      <c r="S18459" s="36"/>
      <c r="T18459" s="36"/>
      <c r="U18459" s="36"/>
      <c r="V18459" s="36"/>
    </row>
    <row r="18460" spans="11:22" x14ac:dyDescent="0.25">
      <c r="K18460" s="36"/>
      <c r="L18460" s="37"/>
      <c r="M18460" s="37"/>
      <c r="N18460" s="37"/>
      <c r="O18460" s="37"/>
      <c r="P18460" s="36"/>
      <c r="S18460" s="36"/>
      <c r="T18460" s="36"/>
      <c r="U18460" s="36"/>
      <c r="V18460" s="36"/>
    </row>
    <row r="18461" spans="11:22" x14ac:dyDescent="0.25">
      <c r="K18461" s="36"/>
      <c r="L18461" s="37"/>
      <c r="M18461" s="37"/>
      <c r="N18461" s="37"/>
      <c r="O18461" s="37"/>
      <c r="P18461" s="36"/>
      <c r="S18461" s="36"/>
      <c r="T18461" s="36"/>
      <c r="U18461" s="36"/>
      <c r="V18461" s="36"/>
    </row>
    <row r="18462" spans="11:22" x14ac:dyDescent="0.25">
      <c r="K18462" s="36"/>
      <c r="L18462" s="37"/>
      <c r="M18462" s="37"/>
      <c r="N18462" s="37"/>
      <c r="O18462" s="37"/>
      <c r="P18462" s="36"/>
      <c r="S18462" s="36"/>
      <c r="T18462" s="36"/>
      <c r="U18462" s="36"/>
      <c r="V18462" s="36"/>
    </row>
    <row r="18463" spans="11:22" x14ac:dyDescent="0.25">
      <c r="K18463" s="36"/>
      <c r="L18463" s="37"/>
      <c r="M18463" s="37"/>
      <c r="N18463" s="37"/>
      <c r="O18463" s="37"/>
      <c r="P18463" s="36"/>
      <c r="S18463" s="36"/>
      <c r="T18463" s="36"/>
      <c r="U18463" s="36"/>
      <c r="V18463" s="36"/>
    </row>
    <row r="18464" spans="11:22" x14ac:dyDescent="0.25">
      <c r="K18464" s="36"/>
      <c r="L18464" s="37"/>
      <c r="M18464" s="37"/>
      <c r="N18464" s="37"/>
      <c r="O18464" s="37"/>
      <c r="P18464" s="36"/>
      <c r="S18464" s="36"/>
      <c r="T18464" s="36"/>
      <c r="U18464" s="36"/>
      <c r="V18464" s="36"/>
    </row>
    <row r="18465" spans="11:22" x14ac:dyDescent="0.25">
      <c r="K18465" s="36"/>
      <c r="L18465" s="37"/>
      <c r="M18465" s="37"/>
      <c r="N18465" s="37"/>
      <c r="O18465" s="37"/>
      <c r="P18465" s="36"/>
      <c r="S18465" s="36"/>
      <c r="T18465" s="36"/>
      <c r="U18465" s="36"/>
      <c r="V18465" s="36"/>
    </row>
    <row r="18466" spans="11:22" x14ac:dyDescent="0.25">
      <c r="K18466" s="36"/>
      <c r="L18466" s="37"/>
      <c r="M18466" s="37"/>
      <c r="N18466" s="37"/>
      <c r="O18466" s="37"/>
      <c r="P18466" s="36"/>
      <c r="S18466" s="36"/>
      <c r="T18466" s="36"/>
      <c r="U18466" s="36"/>
      <c r="V18466" s="36"/>
    </row>
    <row r="18467" spans="11:22" x14ac:dyDescent="0.25">
      <c r="K18467" s="36"/>
      <c r="L18467" s="37"/>
      <c r="M18467" s="37"/>
      <c r="N18467" s="37"/>
      <c r="O18467" s="37"/>
      <c r="P18467" s="36"/>
      <c r="S18467" s="36"/>
      <c r="T18467" s="36"/>
      <c r="U18467" s="36"/>
      <c r="V18467" s="36"/>
    </row>
    <row r="18468" spans="11:22" x14ac:dyDescent="0.25">
      <c r="K18468" s="36"/>
      <c r="L18468" s="37"/>
      <c r="M18468" s="37"/>
      <c r="N18468" s="37"/>
      <c r="O18468" s="37"/>
      <c r="P18468" s="36"/>
      <c r="S18468" s="36"/>
      <c r="T18468" s="36"/>
      <c r="U18468" s="36"/>
      <c r="V18468" s="36"/>
    </row>
    <row r="18469" spans="11:22" x14ac:dyDescent="0.25">
      <c r="K18469" s="36"/>
      <c r="L18469" s="37"/>
      <c r="M18469" s="37"/>
      <c r="N18469" s="37"/>
      <c r="O18469" s="37"/>
      <c r="P18469" s="36"/>
      <c r="S18469" s="36"/>
      <c r="T18469" s="36"/>
      <c r="U18469" s="36"/>
      <c r="V18469" s="36"/>
    </row>
    <row r="18470" spans="11:22" x14ac:dyDescent="0.25">
      <c r="K18470" s="36"/>
      <c r="L18470" s="37"/>
      <c r="M18470" s="37"/>
      <c r="N18470" s="37"/>
      <c r="O18470" s="37"/>
      <c r="P18470" s="36"/>
      <c r="S18470" s="36"/>
      <c r="T18470" s="36"/>
      <c r="U18470" s="36"/>
      <c r="V18470" s="36"/>
    </row>
    <row r="18471" spans="11:22" x14ac:dyDescent="0.25">
      <c r="K18471" s="36"/>
      <c r="L18471" s="37"/>
      <c r="M18471" s="37"/>
      <c r="N18471" s="37"/>
      <c r="O18471" s="37"/>
      <c r="P18471" s="36"/>
      <c r="S18471" s="36"/>
      <c r="T18471" s="36"/>
      <c r="U18471" s="36"/>
      <c r="V18471" s="36"/>
    </row>
    <row r="18472" spans="11:22" x14ac:dyDescent="0.25">
      <c r="K18472" s="36"/>
      <c r="L18472" s="37"/>
      <c r="M18472" s="37"/>
      <c r="N18472" s="37"/>
      <c r="O18472" s="37"/>
      <c r="P18472" s="36"/>
      <c r="S18472" s="36"/>
      <c r="T18472" s="36"/>
      <c r="U18472" s="36"/>
      <c r="V18472" s="36"/>
    </row>
    <row r="18473" spans="11:22" x14ac:dyDescent="0.25">
      <c r="K18473" s="36"/>
      <c r="L18473" s="37"/>
      <c r="M18473" s="37"/>
      <c r="N18473" s="37"/>
      <c r="O18473" s="37"/>
      <c r="P18473" s="36"/>
      <c r="S18473" s="36"/>
      <c r="T18473" s="36"/>
      <c r="U18473" s="36"/>
      <c r="V18473" s="36"/>
    </row>
    <row r="18474" spans="11:22" x14ac:dyDescent="0.25">
      <c r="K18474" s="36"/>
      <c r="L18474" s="37"/>
      <c r="M18474" s="37"/>
      <c r="N18474" s="37"/>
      <c r="O18474" s="37"/>
      <c r="P18474" s="36"/>
      <c r="S18474" s="36"/>
      <c r="T18474" s="36"/>
      <c r="U18474" s="36"/>
      <c r="V18474" s="36"/>
    </row>
    <row r="18475" spans="11:22" x14ac:dyDescent="0.25">
      <c r="K18475" s="36"/>
      <c r="L18475" s="37"/>
      <c r="M18475" s="37"/>
      <c r="N18475" s="37"/>
      <c r="O18475" s="37"/>
      <c r="P18475" s="36"/>
      <c r="S18475" s="36"/>
      <c r="T18475" s="36"/>
      <c r="U18475" s="36"/>
      <c r="V18475" s="36"/>
    </row>
    <row r="18476" spans="11:22" x14ac:dyDescent="0.25">
      <c r="K18476" s="36"/>
      <c r="L18476" s="37"/>
      <c r="M18476" s="37"/>
      <c r="N18476" s="37"/>
      <c r="O18476" s="37"/>
      <c r="P18476" s="36"/>
      <c r="S18476" s="36"/>
      <c r="T18476" s="36"/>
      <c r="U18476" s="36"/>
      <c r="V18476" s="36"/>
    </row>
    <row r="18477" spans="11:22" x14ac:dyDescent="0.25">
      <c r="K18477" s="36"/>
      <c r="L18477" s="37"/>
      <c r="M18477" s="37"/>
      <c r="N18477" s="37"/>
      <c r="O18477" s="37"/>
      <c r="P18477" s="36"/>
      <c r="S18477" s="36"/>
      <c r="T18477" s="36"/>
      <c r="U18477" s="36"/>
      <c r="V18477" s="36"/>
    </row>
    <row r="18478" spans="11:22" x14ac:dyDescent="0.25">
      <c r="K18478" s="36"/>
      <c r="L18478" s="37"/>
      <c r="M18478" s="37"/>
      <c r="N18478" s="37"/>
      <c r="O18478" s="37"/>
      <c r="P18478" s="36"/>
      <c r="S18478" s="36"/>
      <c r="T18478" s="36"/>
      <c r="U18478" s="36"/>
      <c r="V18478" s="36"/>
    </row>
    <row r="18479" spans="11:22" x14ac:dyDescent="0.25">
      <c r="K18479" s="36"/>
      <c r="L18479" s="37"/>
      <c r="M18479" s="37"/>
      <c r="N18479" s="37"/>
      <c r="O18479" s="37"/>
      <c r="P18479" s="36"/>
      <c r="S18479" s="36"/>
      <c r="T18479" s="36"/>
      <c r="U18479" s="36"/>
      <c r="V18479" s="36"/>
    </row>
    <row r="18480" spans="11:22" x14ac:dyDescent="0.25">
      <c r="K18480" s="36"/>
      <c r="L18480" s="37"/>
      <c r="M18480" s="37"/>
      <c r="N18480" s="37"/>
      <c r="O18480" s="37"/>
      <c r="P18480" s="36"/>
      <c r="S18480" s="36"/>
      <c r="T18480" s="36"/>
      <c r="U18480" s="36"/>
      <c r="V18480" s="36"/>
    </row>
    <row r="18481" spans="11:22" x14ac:dyDescent="0.25">
      <c r="K18481" s="36"/>
      <c r="L18481" s="37"/>
      <c r="M18481" s="37"/>
      <c r="N18481" s="37"/>
      <c r="O18481" s="37"/>
      <c r="P18481" s="36"/>
      <c r="S18481" s="36"/>
      <c r="T18481" s="36"/>
      <c r="U18481" s="36"/>
      <c r="V18481" s="36"/>
    </row>
    <row r="18482" spans="11:22" x14ac:dyDescent="0.25">
      <c r="K18482" s="36"/>
      <c r="L18482" s="37"/>
      <c r="M18482" s="37"/>
      <c r="N18482" s="37"/>
      <c r="O18482" s="37"/>
      <c r="P18482" s="36"/>
      <c r="S18482" s="36"/>
      <c r="T18482" s="36"/>
      <c r="U18482" s="36"/>
      <c r="V18482" s="36"/>
    </row>
    <row r="18483" spans="11:22" x14ac:dyDescent="0.25">
      <c r="K18483" s="36"/>
      <c r="L18483" s="37"/>
      <c r="M18483" s="37"/>
      <c r="N18483" s="37"/>
      <c r="O18483" s="37"/>
      <c r="P18483" s="36"/>
      <c r="S18483" s="36"/>
      <c r="T18483" s="36"/>
      <c r="U18483" s="36"/>
      <c r="V18483" s="36"/>
    </row>
    <row r="18484" spans="11:22" x14ac:dyDescent="0.25">
      <c r="K18484" s="36"/>
      <c r="L18484" s="37"/>
      <c r="M18484" s="37"/>
      <c r="N18484" s="37"/>
      <c r="O18484" s="37"/>
      <c r="P18484" s="36"/>
      <c r="S18484" s="36"/>
      <c r="T18484" s="36"/>
      <c r="U18484" s="36"/>
      <c r="V18484" s="36"/>
    </row>
    <row r="18485" spans="11:22" x14ac:dyDescent="0.25">
      <c r="K18485" s="36"/>
      <c r="L18485" s="37"/>
      <c r="M18485" s="37"/>
      <c r="N18485" s="37"/>
      <c r="O18485" s="37"/>
      <c r="P18485" s="36"/>
      <c r="S18485" s="36"/>
      <c r="T18485" s="36"/>
      <c r="U18485" s="36"/>
      <c r="V18485" s="36"/>
    </row>
    <row r="18486" spans="11:22" x14ac:dyDescent="0.25">
      <c r="K18486" s="36"/>
      <c r="L18486" s="37"/>
      <c r="M18486" s="37"/>
      <c r="N18486" s="37"/>
      <c r="O18486" s="37"/>
      <c r="P18486" s="36"/>
      <c r="S18486" s="36"/>
      <c r="T18486" s="36"/>
      <c r="U18486" s="36"/>
      <c r="V18486" s="36"/>
    </row>
    <row r="18487" spans="11:22" x14ac:dyDescent="0.25">
      <c r="K18487" s="36"/>
      <c r="L18487" s="37"/>
      <c r="M18487" s="37"/>
      <c r="N18487" s="37"/>
      <c r="O18487" s="37"/>
      <c r="P18487" s="36"/>
      <c r="S18487" s="36"/>
      <c r="T18487" s="36"/>
      <c r="U18487" s="36"/>
      <c r="V18487" s="36"/>
    </row>
    <row r="18488" spans="11:22" x14ac:dyDescent="0.25">
      <c r="K18488" s="36"/>
      <c r="L18488" s="37"/>
      <c r="M18488" s="37"/>
      <c r="N18488" s="37"/>
      <c r="O18488" s="37"/>
      <c r="P18488" s="36"/>
      <c r="S18488" s="36"/>
      <c r="T18488" s="36"/>
      <c r="U18488" s="36"/>
      <c r="V18488" s="36"/>
    </row>
    <row r="18489" spans="11:22" x14ac:dyDescent="0.25">
      <c r="K18489" s="36"/>
      <c r="L18489" s="37"/>
      <c r="M18489" s="37"/>
      <c r="N18489" s="37"/>
      <c r="O18489" s="37"/>
      <c r="P18489" s="36"/>
      <c r="S18489" s="36"/>
      <c r="T18489" s="36"/>
      <c r="U18489" s="36"/>
      <c r="V18489" s="36"/>
    </row>
    <row r="18490" spans="11:22" x14ac:dyDescent="0.25">
      <c r="K18490" s="36"/>
      <c r="L18490" s="37"/>
      <c r="M18490" s="37"/>
      <c r="N18490" s="37"/>
      <c r="O18490" s="37"/>
      <c r="P18490" s="36"/>
      <c r="S18490" s="36"/>
      <c r="T18490" s="36"/>
      <c r="U18490" s="36"/>
      <c r="V18490" s="36"/>
    </row>
    <row r="18491" spans="11:22" x14ac:dyDescent="0.25">
      <c r="K18491" s="36"/>
      <c r="L18491" s="37"/>
      <c r="M18491" s="37"/>
      <c r="N18491" s="37"/>
      <c r="O18491" s="37"/>
      <c r="P18491" s="36"/>
      <c r="S18491" s="36"/>
      <c r="T18491" s="36"/>
      <c r="U18491" s="36"/>
      <c r="V18491" s="36"/>
    </row>
    <row r="18492" spans="11:22" x14ac:dyDescent="0.25">
      <c r="K18492" s="36"/>
      <c r="L18492" s="37"/>
      <c r="M18492" s="37"/>
      <c r="N18492" s="37"/>
      <c r="O18492" s="37"/>
      <c r="P18492" s="36"/>
      <c r="S18492" s="36"/>
      <c r="T18492" s="36"/>
      <c r="U18492" s="36"/>
      <c r="V18492" s="36"/>
    </row>
    <row r="18493" spans="11:22" x14ac:dyDescent="0.25">
      <c r="K18493" s="36"/>
      <c r="L18493" s="37"/>
      <c r="M18493" s="37"/>
      <c r="N18493" s="37"/>
      <c r="O18493" s="37"/>
      <c r="P18493" s="36"/>
      <c r="S18493" s="36"/>
      <c r="T18493" s="36"/>
      <c r="U18493" s="36"/>
      <c r="V18493" s="36"/>
    </row>
    <row r="18494" spans="11:22" x14ac:dyDescent="0.25">
      <c r="K18494" s="36"/>
      <c r="L18494" s="37"/>
      <c r="M18494" s="37"/>
      <c r="N18494" s="37"/>
      <c r="O18494" s="37"/>
      <c r="P18494" s="36"/>
      <c r="S18494" s="36"/>
      <c r="T18494" s="36"/>
      <c r="U18494" s="36"/>
      <c r="V18494" s="36"/>
    </row>
    <row r="18495" spans="11:22" x14ac:dyDescent="0.25">
      <c r="K18495" s="36"/>
      <c r="L18495" s="37"/>
      <c r="M18495" s="37"/>
      <c r="N18495" s="37"/>
      <c r="O18495" s="37"/>
      <c r="P18495" s="36"/>
      <c r="S18495" s="36"/>
      <c r="T18495" s="36"/>
      <c r="U18495" s="36"/>
      <c r="V18495" s="36"/>
    </row>
    <row r="18496" spans="11:22" x14ac:dyDescent="0.25">
      <c r="K18496" s="36"/>
      <c r="L18496" s="37"/>
      <c r="M18496" s="37"/>
      <c r="N18496" s="37"/>
      <c r="O18496" s="37"/>
      <c r="P18496" s="36"/>
      <c r="S18496" s="36"/>
      <c r="T18496" s="36"/>
      <c r="U18496" s="36"/>
      <c r="V18496" s="36"/>
    </row>
    <row r="18497" spans="11:22" x14ac:dyDescent="0.25">
      <c r="K18497" s="36"/>
      <c r="L18497" s="37"/>
      <c r="M18497" s="37"/>
      <c r="N18497" s="37"/>
      <c r="O18497" s="37"/>
      <c r="P18497" s="36"/>
      <c r="S18497" s="36"/>
      <c r="T18497" s="36"/>
      <c r="U18497" s="36"/>
      <c r="V18497" s="36"/>
    </row>
    <row r="18498" spans="11:22" x14ac:dyDescent="0.25">
      <c r="K18498" s="36"/>
      <c r="L18498" s="37"/>
      <c r="M18498" s="37"/>
      <c r="N18498" s="37"/>
      <c r="O18498" s="37"/>
      <c r="P18498" s="36"/>
      <c r="S18498" s="36"/>
      <c r="T18498" s="36"/>
      <c r="U18498" s="36"/>
      <c r="V18498" s="36"/>
    </row>
    <row r="18499" spans="11:22" x14ac:dyDescent="0.25">
      <c r="K18499" s="36"/>
      <c r="L18499" s="37"/>
      <c r="M18499" s="37"/>
      <c r="N18499" s="37"/>
      <c r="O18499" s="37"/>
      <c r="P18499" s="36"/>
      <c r="S18499" s="36"/>
      <c r="T18499" s="36"/>
      <c r="U18499" s="36"/>
      <c r="V18499" s="36"/>
    </row>
    <row r="18500" spans="11:22" x14ac:dyDescent="0.25">
      <c r="K18500" s="36"/>
      <c r="L18500" s="37"/>
      <c r="M18500" s="37"/>
      <c r="N18500" s="37"/>
      <c r="O18500" s="37"/>
      <c r="P18500" s="36"/>
      <c r="S18500" s="36"/>
      <c r="T18500" s="36"/>
      <c r="U18500" s="36"/>
      <c r="V18500" s="36"/>
    </row>
    <row r="18501" spans="11:22" x14ac:dyDescent="0.25">
      <c r="K18501" s="36"/>
      <c r="L18501" s="37"/>
      <c r="M18501" s="37"/>
      <c r="N18501" s="37"/>
      <c r="O18501" s="37"/>
      <c r="P18501" s="36"/>
      <c r="S18501" s="36"/>
      <c r="T18501" s="36"/>
      <c r="U18501" s="36"/>
      <c r="V18501" s="36"/>
    </row>
    <row r="18502" spans="11:22" x14ac:dyDescent="0.25">
      <c r="K18502" s="36"/>
      <c r="L18502" s="37"/>
      <c r="M18502" s="37"/>
      <c r="N18502" s="37"/>
      <c r="O18502" s="37"/>
      <c r="P18502" s="36"/>
      <c r="S18502" s="36"/>
      <c r="T18502" s="36"/>
      <c r="U18502" s="36"/>
      <c r="V18502" s="36"/>
    </row>
    <row r="18503" spans="11:22" x14ac:dyDescent="0.25">
      <c r="K18503" s="36"/>
      <c r="L18503" s="37"/>
      <c r="M18503" s="37"/>
      <c r="N18503" s="37"/>
      <c r="O18503" s="37"/>
      <c r="P18503" s="36"/>
      <c r="S18503" s="36"/>
      <c r="T18503" s="36"/>
      <c r="U18503" s="36"/>
      <c r="V18503" s="36"/>
    </row>
    <row r="18504" spans="11:22" x14ac:dyDescent="0.25">
      <c r="K18504" s="36"/>
      <c r="L18504" s="37"/>
      <c r="M18504" s="37"/>
      <c r="N18504" s="37"/>
      <c r="O18504" s="37"/>
      <c r="P18504" s="36"/>
      <c r="S18504" s="36"/>
      <c r="T18504" s="36"/>
      <c r="U18504" s="36"/>
      <c r="V18504" s="36"/>
    </row>
    <row r="18505" spans="11:22" x14ac:dyDescent="0.25">
      <c r="K18505" s="36"/>
      <c r="L18505" s="37"/>
      <c r="M18505" s="37"/>
      <c r="N18505" s="37"/>
      <c r="O18505" s="37"/>
      <c r="P18505" s="36"/>
      <c r="S18505" s="36"/>
      <c r="T18505" s="36"/>
      <c r="U18505" s="36"/>
      <c r="V18505" s="36"/>
    </row>
    <row r="18506" spans="11:22" x14ac:dyDescent="0.25">
      <c r="K18506" s="36"/>
      <c r="L18506" s="37"/>
      <c r="M18506" s="37"/>
      <c r="N18506" s="37"/>
      <c r="O18506" s="37"/>
      <c r="P18506" s="36"/>
      <c r="S18506" s="36"/>
      <c r="T18506" s="36"/>
      <c r="U18506" s="36"/>
      <c r="V18506" s="36"/>
    </row>
    <row r="18507" spans="11:22" x14ac:dyDescent="0.25">
      <c r="K18507" s="36"/>
      <c r="L18507" s="37"/>
      <c r="M18507" s="37"/>
      <c r="N18507" s="37"/>
      <c r="O18507" s="37"/>
      <c r="P18507" s="36"/>
      <c r="S18507" s="36"/>
      <c r="T18507" s="36"/>
      <c r="U18507" s="36"/>
      <c r="V18507" s="36"/>
    </row>
    <row r="18508" spans="11:22" x14ac:dyDescent="0.25">
      <c r="K18508" s="36"/>
      <c r="L18508" s="37"/>
      <c r="M18508" s="37"/>
      <c r="N18508" s="37"/>
      <c r="O18508" s="37"/>
      <c r="P18508" s="36"/>
      <c r="S18508" s="36"/>
      <c r="T18508" s="36"/>
      <c r="U18508" s="36"/>
      <c r="V18508" s="36"/>
    </row>
    <row r="18509" spans="11:22" x14ac:dyDescent="0.25">
      <c r="K18509" s="36"/>
      <c r="L18509" s="37"/>
      <c r="M18509" s="37"/>
      <c r="N18509" s="37"/>
      <c r="O18509" s="37"/>
      <c r="P18509" s="36"/>
      <c r="S18509" s="36"/>
      <c r="T18509" s="36"/>
      <c r="U18509" s="36"/>
      <c r="V18509" s="36"/>
    </row>
    <row r="18510" spans="11:22" x14ac:dyDescent="0.25">
      <c r="K18510" s="36"/>
      <c r="L18510" s="37"/>
      <c r="M18510" s="37"/>
      <c r="N18510" s="37"/>
      <c r="O18510" s="37"/>
      <c r="P18510" s="36"/>
      <c r="S18510" s="36"/>
      <c r="T18510" s="36"/>
      <c r="U18510" s="36"/>
      <c r="V18510" s="36"/>
    </row>
    <row r="18511" spans="11:22" x14ac:dyDescent="0.25">
      <c r="K18511" s="36"/>
      <c r="L18511" s="37"/>
      <c r="M18511" s="37"/>
      <c r="N18511" s="37"/>
      <c r="O18511" s="37"/>
      <c r="P18511" s="36"/>
      <c r="S18511" s="36"/>
      <c r="T18511" s="36"/>
      <c r="U18511" s="36"/>
      <c r="V18511" s="36"/>
    </row>
    <row r="18512" spans="11:22" x14ac:dyDescent="0.25">
      <c r="K18512" s="36"/>
      <c r="L18512" s="37"/>
      <c r="M18512" s="37"/>
      <c r="N18512" s="37"/>
      <c r="O18512" s="37"/>
      <c r="P18512" s="36"/>
      <c r="S18512" s="36"/>
      <c r="T18512" s="36"/>
      <c r="U18512" s="36"/>
      <c r="V18512" s="36"/>
    </row>
    <row r="18513" spans="11:22" x14ac:dyDescent="0.25">
      <c r="K18513" s="36"/>
      <c r="L18513" s="37"/>
      <c r="M18513" s="37"/>
      <c r="N18513" s="37"/>
      <c r="O18513" s="37"/>
      <c r="P18513" s="36"/>
      <c r="S18513" s="36"/>
      <c r="T18513" s="36"/>
      <c r="U18513" s="36"/>
      <c r="V18513" s="36"/>
    </row>
    <row r="18514" spans="11:22" x14ac:dyDescent="0.25">
      <c r="K18514" s="36"/>
      <c r="L18514" s="37"/>
      <c r="M18514" s="37"/>
      <c r="N18514" s="37"/>
      <c r="O18514" s="37"/>
      <c r="P18514" s="36"/>
      <c r="S18514" s="36"/>
      <c r="T18514" s="36"/>
      <c r="U18514" s="36"/>
      <c r="V18514" s="36"/>
    </row>
    <row r="18515" spans="11:22" x14ac:dyDescent="0.25">
      <c r="K18515" s="36"/>
      <c r="L18515" s="37"/>
      <c r="M18515" s="37"/>
      <c r="N18515" s="37"/>
      <c r="O18515" s="37"/>
      <c r="P18515" s="36"/>
      <c r="S18515" s="36"/>
      <c r="T18515" s="36"/>
      <c r="U18515" s="36"/>
      <c r="V18515" s="36"/>
    </row>
    <row r="18516" spans="11:22" x14ac:dyDescent="0.25">
      <c r="K18516" s="36"/>
      <c r="L18516" s="37"/>
      <c r="M18516" s="37"/>
      <c r="N18516" s="37"/>
      <c r="O18516" s="37"/>
      <c r="P18516" s="36"/>
      <c r="S18516" s="36"/>
      <c r="T18516" s="36"/>
      <c r="U18516" s="36"/>
      <c r="V18516" s="36"/>
    </row>
    <row r="18517" spans="11:22" x14ac:dyDescent="0.25">
      <c r="K18517" s="36"/>
      <c r="L18517" s="37"/>
      <c r="M18517" s="37"/>
      <c r="N18517" s="37"/>
      <c r="O18517" s="37"/>
      <c r="P18517" s="36"/>
      <c r="S18517" s="36"/>
      <c r="T18517" s="36"/>
      <c r="U18517" s="36"/>
      <c r="V18517" s="36"/>
    </row>
    <row r="18518" spans="11:22" x14ac:dyDescent="0.25">
      <c r="K18518" s="36"/>
      <c r="L18518" s="37"/>
      <c r="M18518" s="37"/>
      <c r="N18518" s="37"/>
      <c r="O18518" s="37"/>
      <c r="P18518" s="36"/>
      <c r="S18518" s="36"/>
      <c r="T18518" s="36"/>
      <c r="U18518" s="36"/>
      <c r="V18518" s="36"/>
    </row>
    <row r="18519" spans="11:22" x14ac:dyDescent="0.25">
      <c r="K18519" s="36"/>
      <c r="L18519" s="37"/>
      <c r="M18519" s="37"/>
      <c r="N18519" s="37"/>
      <c r="O18519" s="37"/>
      <c r="P18519" s="36"/>
      <c r="S18519" s="36"/>
      <c r="T18519" s="36"/>
      <c r="U18519" s="36"/>
      <c r="V18519" s="36"/>
    </row>
    <row r="18520" spans="11:22" x14ac:dyDescent="0.25">
      <c r="K18520" s="36"/>
      <c r="L18520" s="37"/>
      <c r="M18520" s="37"/>
      <c r="N18520" s="37"/>
      <c r="O18520" s="37"/>
      <c r="P18520" s="36"/>
      <c r="S18520" s="36"/>
      <c r="T18520" s="36"/>
      <c r="U18520" s="36"/>
      <c r="V18520" s="36"/>
    </row>
    <row r="18521" spans="11:22" x14ac:dyDescent="0.25">
      <c r="K18521" s="36"/>
      <c r="L18521" s="37"/>
      <c r="M18521" s="37"/>
      <c r="N18521" s="37"/>
      <c r="O18521" s="37"/>
      <c r="P18521" s="36"/>
      <c r="S18521" s="36"/>
      <c r="T18521" s="36"/>
      <c r="U18521" s="36"/>
      <c r="V18521" s="36"/>
    </row>
    <row r="18522" spans="11:22" x14ac:dyDescent="0.25">
      <c r="K18522" s="36"/>
      <c r="L18522" s="37"/>
      <c r="M18522" s="37"/>
      <c r="N18522" s="37"/>
      <c r="O18522" s="37"/>
      <c r="P18522" s="36"/>
      <c r="S18522" s="36"/>
      <c r="T18522" s="36"/>
      <c r="U18522" s="36"/>
      <c r="V18522" s="36"/>
    </row>
    <row r="18523" spans="11:22" x14ac:dyDescent="0.25">
      <c r="K18523" s="36"/>
      <c r="L18523" s="37"/>
      <c r="M18523" s="37"/>
      <c r="N18523" s="37"/>
      <c r="O18523" s="37"/>
      <c r="P18523" s="36"/>
      <c r="S18523" s="36"/>
      <c r="T18523" s="36"/>
      <c r="U18523" s="36"/>
      <c r="V18523" s="36"/>
    </row>
    <row r="18524" spans="11:22" x14ac:dyDescent="0.25">
      <c r="K18524" s="36"/>
      <c r="L18524" s="37"/>
      <c r="M18524" s="37"/>
      <c r="N18524" s="37"/>
      <c r="O18524" s="37"/>
      <c r="P18524" s="36"/>
      <c r="S18524" s="36"/>
      <c r="T18524" s="36"/>
      <c r="U18524" s="36"/>
      <c r="V18524" s="36"/>
    </row>
    <row r="18525" spans="11:22" x14ac:dyDescent="0.25">
      <c r="K18525" s="36"/>
      <c r="L18525" s="37"/>
      <c r="M18525" s="37"/>
      <c r="N18525" s="37"/>
      <c r="O18525" s="37"/>
      <c r="P18525" s="36"/>
      <c r="S18525" s="36"/>
      <c r="T18525" s="36"/>
      <c r="U18525" s="36"/>
      <c r="V18525" s="36"/>
    </row>
    <row r="18526" spans="11:22" x14ac:dyDescent="0.25">
      <c r="K18526" s="36"/>
      <c r="L18526" s="37"/>
      <c r="M18526" s="37"/>
      <c r="N18526" s="37"/>
      <c r="O18526" s="37"/>
      <c r="P18526" s="36"/>
      <c r="S18526" s="36"/>
      <c r="T18526" s="36"/>
      <c r="U18526" s="36"/>
      <c r="V18526" s="36"/>
    </row>
    <row r="18527" spans="11:22" x14ac:dyDescent="0.25">
      <c r="K18527" s="36"/>
      <c r="L18527" s="37"/>
      <c r="M18527" s="37"/>
      <c r="N18527" s="37"/>
      <c r="O18527" s="37"/>
      <c r="P18527" s="36"/>
      <c r="S18527" s="36"/>
      <c r="T18527" s="36"/>
      <c r="U18527" s="36"/>
      <c r="V18527" s="36"/>
    </row>
    <row r="18528" spans="11:22" x14ac:dyDescent="0.25">
      <c r="K18528" s="36"/>
      <c r="L18528" s="37"/>
      <c r="M18528" s="37"/>
      <c r="N18528" s="37"/>
      <c r="O18528" s="37"/>
      <c r="P18528" s="36"/>
      <c r="S18528" s="36"/>
      <c r="T18528" s="36"/>
      <c r="U18528" s="36"/>
      <c r="V18528" s="36"/>
    </row>
    <row r="18529" spans="11:22" x14ac:dyDescent="0.25">
      <c r="K18529" s="36"/>
      <c r="L18529" s="37"/>
      <c r="M18529" s="37"/>
      <c r="N18529" s="37"/>
      <c r="O18529" s="37"/>
      <c r="P18529" s="36"/>
      <c r="S18529" s="36"/>
      <c r="T18529" s="36"/>
      <c r="U18529" s="36"/>
      <c r="V18529" s="36"/>
    </row>
    <row r="18530" spans="11:22" x14ac:dyDescent="0.25">
      <c r="K18530" s="36"/>
      <c r="L18530" s="37"/>
      <c r="M18530" s="37"/>
      <c r="N18530" s="37"/>
      <c r="O18530" s="37"/>
      <c r="P18530" s="36"/>
      <c r="S18530" s="36"/>
      <c r="T18530" s="36"/>
      <c r="U18530" s="36"/>
      <c r="V18530" s="36"/>
    </row>
    <row r="18531" spans="11:22" x14ac:dyDescent="0.25">
      <c r="K18531" s="36"/>
      <c r="L18531" s="37"/>
      <c r="M18531" s="37"/>
      <c r="N18531" s="37"/>
      <c r="O18531" s="37"/>
      <c r="P18531" s="36"/>
      <c r="S18531" s="36"/>
      <c r="T18531" s="36"/>
      <c r="U18531" s="36"/>
      <c r="V18531" s="36"/>
    </row>
    <row r="18532" spans="11:22" x14ac:dyDescent="0.25">
      <c r="K18532" s="36"/>
      <c r="L18532" s="37"/>
      <c r="M18532" s="37"/>
      <c r="N18532" s="37"/>
      <c r="O18532" s="37"/>
      <c r="P18532" s="36"/>
      <c r="S18532" s="36"/>
      <c r="T18532" s="36"/>
      <c r="U18532" s="36"/>
      <c r="V18532" s="36"/>
    </row>
    <row r="18533" spans="11:22" x14ac:dyDescent="0.25">
      <c r="K18533" s="36"/>
      <c r="L18533" s="37"/>
      <c r="M18533" s="37"/>
      <c r="N18533" s="37"/>
      <c r="O18533" s="37"/>
      <c r="P18533" s="36"/>
      <c r="S18533" s="36"/>
      <c r="T18533" s="36"/>
      <c r="U18533" s="36"/>
      <c r="V18533" s="36"/>
    </row>
    <row r="18534" spans="11:22" x14ac:dyDescent="0.25">
      <c r="K18534" s="36"/>
      <c r="L18534" s="37"/>
      <c r="M18534" s="37"/>
      <c r="N18534" s="37"/>
      <c r="O18534" s="37"/>
      <c r="P18534" s="36"/>
      <c r="S18534" s="36"/>
      <c r="T18534" s="36"/>
      <c r="U18534" s="36"/>
      <c r="V18534" s="36"/>
    </row>
    <row r="18535" spans="11:22" x14ac:dyDescent="0.25">
      <c r="K18535" s="36"/>
      <c r="L18535" s="37"/>
      <c r="M18535" s="37"/>
      <c r="N18535" s="37"/>
      <c r="O18535" s="37"/>
      <c r="P18535" s="36"/>
      <c r="S18535" s="36"/>
      <c r="T18535" s="36"/>
      <c r="U18535" s="36"/>
      <c r="V18535" s="36"/>
    </row>
    <row r="18536" spans="11:22" x14ac:dyDescent="0.25">
      <c r="K18536" s="36"/>
      <c r="L18536" s="37"/>
      <c r="M18536" s="37"/>
      <c r="N18536" s="37"/>
      <c r="O18536" s="37"/>
      <c r="P18536" s="36"/>
      <c r="S18536" s="36"/>
      <c r="T18536" s="36"/>
      <c r="U18536" s="36"/>
      <c r="V18536" s="36"/>
    </row>
    <row r="18537" spans="11:22" x14ac:dyDescent="0.25">
      <c r="K18537" s="36"/>
      <c r="L18537" s="37"/>
      <c r="M18537" s="37"/>
      <c r="N18537" s="37"/>
      <c r="O18537" s="37"/>
      <c r="P18537" s="36"/>
      <c r="S18537" s="36"/>
      <c r="T18537" s="36"/>
      <c r="U18537" s="36"/>
      <c r="V18537" s="36"/>
    </row>
    <row r="18538" spans="11:22" x14ac:dyDescent="0.25">
      <c r="K18538" s="36"/>
      <c r="L18538" s="37"/>
      <c r="M18538" s="37"/>
      <c r="N18538" s="37"/>
      <c r="O18538" s="37"/>
      <c r="P18538" s="36"/>
      <c r="S18538" s="36"/>
      <c r="T18538" s="36"/>
      <c r="U18538" s="36"/>
      <c r="V18538" s="36"/>
    </row>
    <row r="18539" spans="11:22" x14ac:dyDescent="0.25">
      <c r="K18539" s="36"/>
      <c r="L18539" s="37"/>
      <c r="M18539" s="37"/>
      <c r="N18539" s="37"/>
      <c r="O18539" s="37"/>
      <c r="P18539" s="36"/>
      <c r="S18539" s="36"/>
      <c r="T18539" s="36"/>
      <c r="U18539" s="36"/>
      <c r="V18539" s="36"/>
    </row>
    <row r="18540" spans="11:22" x14ac:dyDescent="0.25">
      <c r="K18540" s="36"/>
      <c r="L18540" s="37"/>
      <c r="M18540" s="37"/>
      <c r="N18540" s="37"/>
      <c r="O18540" s="37"/>
      <c r="P18540" s="36"/>
      <c r="S18540" s="36"/>
      <c r="T18540" s="36"/>
      <c r="U18540" s="36"/>
      <c r="V18540" s="36"/>
    </row>
    <row r="18541" spans="11:22" x14ac:dyDescent="0.25">
      <c r="K18541" s="36"/>
      <c r="L18541" s="37"/>
      <c r="M18541" s="37"/>
      <c r="N18541" s="37"/>
      <c r="O18541" s="37"/>
      <c r="P18541" s="36"/>
      <c r="S18541" s="36"/>
      <c r="T18541" s="36"/>
      <c r="U18541" s="36"/>
      <c r="V18541" s="36"/>
    </row>
    <row r="18542" spans="11:22" x14ac:dyDescent="0.25">
      <c r="K18542" s="36"/>
      <c r="L18542" s="37"/>
      <c r="M18542" s="37"/>
      <c r="N18542" s="37"/>
      <c r="O18542" s="37"/>
      <c r="P18542" s="36"/>
      <c r="S18542" s="36"/>
      <c r="T18542" s="36"/>
      <c r="U18542" s="36"/>
      <c r="V18542" s="36"/>
    </row>
    <row r="18543" spans="11:22" x14ac:dyDescent="0.25">
      <c r="K18543" s="36"/>
      <c r="L18543" s="37"/>
      <c r="M18543" s="37"/>
      <c r="N18543" s="37"/>
      <c r="O18543" s="37"/>
      <c r="P18543" s="36"/>
      <c r="S18543" s="36"/>
      <c r="T18543" s="36"/>
      <c r="U18543" s="36"/>
      <c r="V18543" s="36"/>
    </row>
    <row r="18544" spans="11:22" x14ac:dyDescent="0.25">
      <c r="K18544" s="36"/>
      <c r="L18544" s="37"/>
      <c r="M18544" s="37"/>
      <c r="N18544" s="37"/>
      <c r="O18544" s="37"/>
      <c r="P18544" s="36"/>
      <c r="S18544" s="36"/>
      <c r="T18544" s="36"/>
      <c r="U18544" s="36"/>
      <c r="V18544" s="36"/>
    </row>
    <row r="18545" spans="11:22" x14ac:dyDescent="0.25">
      <c r="K18545" s="36"/>
      <c r="L18545" s="37"/>
      <c r="M18545" s="37"/>
      <c r="N18545" s="37"/>
      <c r="O18545" s="37"/>
      <c r="P18545" s="36"/>
      <c r="S18545" s="36"/>
      <c r="T18545" s="36"/>
      <c r="U18545" s="36"/>
      <c r="V18545" s="36"/>
    </row>
    <row r="18546" spans="11:22" x14ac:dyDescent="0.25">
      <c r="K18546" s="36"/>
      <c r="L18546" s="37"/>
      <c r="M18546" s="37"/>
      <c r="N18546" s="37"/>
      <c r="O18546" s="37"/>
      <c r="P18546" s="36"/>
      <c r="S18546" s="36"/>
      <c r="T18546" s="36"/>
      <c r="U18546" s="36"/>
      <c r="V18546" s="36"/>
    </row>
    <row r="18547" spans="11:22" x14ac:dyDescent="0.25">
      <c r="K18547" s="36"/>
      <c r="L18547" s="37"/>
      <c r="M18547" s="37"/>
      <c r="N18547" s="37"/>
      <c r="O18547" s="37"/>
      <c r="P18547" s="36"/>
      <c r="S18547" s="36"/>
      <c r="T18547" s="36"/>
      <c r="U18547" s="36"/>
      <c r="V18547" s="36"/>
    </row>
    <row r="18548" spans="11:22" x14ac:dyDescent="0.25">
      <c r="K18548" s="36"/>
      <c r="L18548" s="37"/>
      <c r="M18548" s="37"/>
      <c r="N18548" s="37"/>
      <c r="O18548" s="37"/>
      <c r="P18548" s="36"/>
      <c r="S18548" s="36"/>
      <c r="T18548" s="36"/>
      <c r="U18548" s="36"/>
      <c r="V18548" s="36"/>
    </row>
    <row r="18549" spans="11:22" x14ac:dyDescent="0.25">
      <c r="K18549" s="36"/>
      <c r="L18549" s="37"/>
      <c r="M18549" s="37"/>
      <c r="N18549" s="37"/>
      <c r="O18549" s="37"/>
      <c r="P18549" s="36"/>
      <c r="S18549" s="36"/>
      <c r="T18549" s="36"/>
      <c r="U18549" s="36"/>
      <c r="V18549" s="36"/>
    </row>
    <row r="18550" spans="11:22" x14ac:dyDescent="0.25">
      <c r="K18550" s="36"/>
      <c r="L18550" s="37"/>
      <c r="M18550" s="37"/>
      <c r="N18550" s="37"/>
      <c r="O18550" s="37"/>
      <c r="P18550" s="36"/>
      <c r="S18550" s="36"/>
      <c r="T18550" s="36"/>
      <c r="U18550" s="36"/>
      <c r="V18550" s="36"/>
    </row>
    <row r="18551" spans="11:22" x14ac:dyDescent="0.25">
      <c r="K18551" s="36"/>
      <c r="L18551" s="37"/>
      <c r="M18551" s="37"/>
      <c r="N18551" s="37"/>
      <c r="O18551" s="37"/>
      <c r="P18551" s="36"/>
      <c r="S18551" s="36"/>
      <c r="T18551" s="36"/>
      <c r="U18551" s="36"/>
      <c r="V18551" s="36"/>
    </row>
    <row r="18552" spans="11:22" x14ac:dyDescent="0.25">
      <c r="K18552" s="36"/>
      <c r="L18552" s="37"/>
      <c r="M18552" s="37"/>
      <c r="N18552" s="37"/>
      <c r="O18552" s="37"/>
      <c r="P18552" s="36"/>
      <c r="S18552" s="36"/>
      <c r="T18552" s="36"/>
      <c r="U18552" s="36"/>
      <c r="V18552" s="36"/>
    </row>
    <row r="18553" spans="11:22" x14ac:dyDescent="0.25">
      <c r="K18553" s="36"/>
      <c r="L18553" s="37"/>
      <c r="M18553" s="37"/>
      <c r="N18553" s="37"/>
      <c r="O18553" s="37"/>
      <c r="P18553" s="36"/>
      <c r="S18553" s="36"/>
      <c r="T18553" s="36"/>
      <c r="U18553" s="36"/>
      <c r="V18553" s="36"/>
    </row>
    <row r="18554" spans="11:22" x14ac:dyDescent="0.25">
      <c r="K18554" s="36"/>
      <c r="L18554" s="37"/>
      <c r="M18554" s="37"/>
      <c r="N18554" s="37"/>
      <c r="O18554" s="37"/>
      <c r="P18554" s="36"/>
      <c r="S18554" s="36"/>
      <c r="T18554" s="36"/>
      <c r="U18554" s="36"/>
      <c r="V18554" s="36"/>
    </row>
    <row r="18555" spans="11:22" x14ac:dyDescent="0.25">
      <c r="K18555" s="36"/>
      <c r="L18555" s="37"/>
      <c r="M18555" s="37"/>
      <c r="N18555" s="37"/>
      <c r="O18555" s="37"/>
      <c r="P18555" s="36"/>
      <c r="S18555" s="36"/>
      <c r="T18555" s="36"/>
      <c r="U18555" s="36"/>
      <c r="V18555" s="36"/>
    </row>
    <row r="18556" spans="11:22" x14ac:dyDescent="0.25">
      <c r="K18556" s="36"/>
      <c r="L18556" s="37"/>
      <c r="M18556" s="37"/>
      <c r="N18556" s="37"/>
      <c r="O18556" s="37"/>
      <c r="P18556" s="36"/>
      <c r="S18556" s="36"/>
      <c r="T18556" s="36"/>
      <c r="U18556" s="36"/>
      <c r="V18556" s="36"/>
    </row>
    <row r="18557" spans="11:22" x14ac:dyDescent="0.25">
      <c r="K18557" s="36"/>
      <c r="L18557" s="37"/>
      <c r="M18557" s="37"/>
      <c r="N18557" s="37"/>
      <c r="O18557" s="37"/>
      <c r="P18557" s="36"/>
      <c r="S18557" s="36"/>
      <c r="T18557" s="36"/>
      <c r="U18557" s="36"/>
      <c r="V18557" s="36"/>
    </row>
    <row r="18558" spans="11:22" x14ac:dyDescent="0.25">
      <c r="K18558" s="36"/>
      <c r="L18558" s="37"/>
      <c r="M18558" s="37"/>
      <c r="N18558" s="37"/>
      <c r="O18558" s="37"/>
      <c r="P18558" s="36"/>
      <c r="S18558" s="36"/>
      <c r="T18558" s="36"/>
      <c r="U18558" s="36"/>
      <c r="V18558" s="36"/>
    </row>
    <row r="18559" spans="11:22" x14ac:dyDescent="0.25">
      <c r="K18559" s="36"/>
      <c r="L18559" s="37"/>
      <c r="M18559" s="37"/>
      <c r="N18559" s="37"/>
      <c r="O18559" s="37"/>
      <c r="P18559" s="36"/>
      <c r="S18559" s="36"/>
      <c r="T18559" s="36"/>
      <c r="U18559" s="36"/>
      <c r="V18559" s="36"/>
    </row>
    <row r="18560" spans="11:22" x14ac:dyDescent="0.25">
      <c r="K18560" s="36"/>
      <c r="L18560" s="37"/>
      <c r="M18560" s="37"/>
      <c r="N18560" s="37"/>
      <c r="O18560" s="37"/>
      <c r="P18560" s="36"/>
      <c r="S18560" s="36"/>
      <c r="T18560" s="36"/>
      <c r="U18560" s="36"/>
      <c r="V18560" s="36"/>
    </row>
    <row r="18561" spans="11:22" x14ac:dyDescent="0.25">
      <c r="K18561" s="36"/>
      <c r="L18561" s="37"/>
      <c r="M18561" s="37"/>
      <c r="N18561" s="37"/>
      <c r="O18561" s="37"/>
      <c r="P18561" s="36"/>
      <c r="S18561" s="36"/>
      <c r="T18561" s="36"/>
      <c r="U18561" s="36"/>
      <c r="V18561" s="36"/>
    </row>
    <row r="18562" spans="11:22" x14ac:dyDescent="0.25">
      <c r="K18562" s="36"/>
      <c r="L18562" s="37"/>
      <c r="M18562" s="37"/>
      <c r="N18562" s="37"/>
      <c r="O18562" s="37"/>
      <c r="P18562" s="36"/>
      <c r="S18562" s="36"/>
      <c r="T18562" s="36"/>
      <c r="U18562" s="36"/>
      <c r="V18562" s="36"/>
    </row>
    <row r="18563" spans="11:22" x14ac:dyDescent="0.25">
      <c r="K18563" s="36"/>
      <c r="L18563" s="37"/>
      <c r="M18563" s="37"/>
      <c r="N18563" s="37"/>
      <c r="O18563" s="37"/>
      <c r="P18563" s="36"/>
      <c r="S18563" s="36"/>
      <c r="T18563" s="36"/>
      <c r="U18563" s="36"/>
      <c r="V18563" s="36"/>
    </row>
    <row r="18564" spans="11:22" x14ac:dyDescent="0.25">
      <c r="K18564" s="36"/>
      <c r="L18564" s="37"/>
      <c r="M18564" s="37"/>
      <c r="N18564" s="37"/>
      <c r="O18564" s="37"/>
      <c r="P18564" s="36"/>
      <c r="S18564" s="36"/>
      <c r="T18564" s="36"/>
      <c r="U18564" s="36"/>
      <c r="V18564" s="36"/>
    </row>
    <row r="18565" spans="11:22" x14ac:dyDescent="0.25">
      <c r="K18565" s="36"/>
      <c r="L18565" s="37"/>
      <c r="M18565" s="37"/>
      <c r="N18565" s="37"/>
      <c r="O18565" s="37"/>
      <c r="P18565" s="36"/>
      <c r="S18565" s="36"/>
      <c r="T18565" s="36"/>
      <c r="U18565" s="36"/>
      <c r="V18565" s="36"/>
    </row>
    <row r="18566" spans="11:22" x14ac:dyDescent="0.25">
      <c r="K18566" s="36"/>
      <c r="L18566" s="37"/>
      <c r="M18566" s="37"/>
      <c r="N18566" s="37"/>
      <c r="O18566" s="37"/>
      <c r="P18566" s="36"/>
      <c r="S18566" s="36"/>
      <c r="T18566" s="36"/>
      <c r="U18566" s="36"/>
      <c r="V18566" s="36"/>
    </row>
    <row r="18567" spans="11:22" x14ac:dyDescent="0.25">
      <c r="K18567" s="36"/>
      <c r="L18567" s="37"/>
      <c r="M18567" s="37"/>
      <c r="N18567" s="37"/>
      <c r="O18567" s="37"/>
      <c r="P18567" s="36"/>
      <c r="S18567" s="36"/>
      <c r="T18567" s="36"/>
      <c r="U18567" s="36"/>
      <c r="V18567" s="36"/>
    </row>
    <row r="18568" spans="11:22" x14ac:dyDescent="0.25">
      <c r="K18568" s="36"/>
      <c r="L18568" s="37"/>
      <c r="M18568" s="37"/>
      <c r="N18568" s="37"/>
      <c r="O18568" s="37"/>
      <c r="P18568" s="36"/>
      <c r="S18568" s="36"/>
      <c r="T18568" s="36"/>
      <c r="U18568" s="36"/>
      <c r="V18568" s="36"/>
    </row>
    <row r="18569" spans="11:22" x14ac:dyDescent="0.25">
      <c r="K18569" s="36"/>
      <c r="L18569" s="37"/>
      <c r="M18569" s="37"/>
      <c r="N18569" s="37"/>
      <c r="O18569" s="37"/>
      <c r="P18569" s="36"/>
      <c r="S18569" s="36"/>
      <c r="T18569" s="36"/>
      <c r="U18569" s="36"/>
      <c r="V18569" s="36"/>
    </row>
    <row r="18570" spans="11:22" x14ac:dyDescent="0.25">
      <c r="K18570" s="36"/>
      <c r="L18570" s="37"/>
      <c r="M18570" s="37"/>
      <c r="N18570" s="37"/>
      <c r="O18570" s="37"/>
      <c r="P18570" s="36"/>
      <c r="S18570" s="36"/>
      <c r="T18570" s="36"/>
      <c r="U18570" s="36"/>
      <c r="V18570" s="36"/>
    </row>
    <row r="18571" spans="11:22" x14ac:dyDescent="0.25">
      <c r="K18571" s="36"/>
      <c r="L18571" s="37"/>
      <c r="M18571" s="37"/>
      <c r="N18571" s="37"/>
      <c r="O18571" s="37"/>
      <c r="P18571" s="36"/>
      <c r="S18571" s="36"/>
      <c r="T18571" s="36"/>
      <c r="U18571" s="36"/>
      <c r="V18571" s="36"/>
    </row>
    <row r="18572" spans="11:22" x14ac:dyDescent="0.25">
      <c r="K18572" s="36"/>
      <c r="L18572" s="37"/>
      <c r="M18572" s="37"/>
      <c r="N18572" s="37"/>
      <c r="O18572" s="37"/>
      <c r="P18572" s="36"/>
      <c r="S18572" s="36"/>
      <c r="T18572" s="36"/>
      <c r="U18572" s="36"/>
      <c r="V18572" s="36"/>
    </row>
    <row r="18573" spans="11:22" x14ac:dyDescent="0.25">
      <c r="K18573" s="36"/>
      <c r="L18573" s="37"/>
      <c r="M18573" s="37"/>
      <c r="N18573" s="37"/>
      <c r="O18573" s="37"/>
      <c r="P18573" s="36"/>
      <c r="S18573" s="36"/>
      <c r="T18573" s="36"/>
      <c r="U18573" s="36"/>
      <c r="V18573" s="36"/>
    </row>
    <row r="18574" spans="11:22" x14ac:dyDescent="0.25">
      <c r="K18574" s="36"/>
      <c r="L18574" s="37"/>
      <c r="M18574" s="37"/>
      <c r="N18574" s="37"/>
      <c r="O18574" s="37"/>
      <c r="P18574" s="36"/>
      <c r="S18574" s="36"/>
      <c r="T18574" s="36"/>
      <c r="U18574" s="36"/>
      <c r="V18574" s="36"/>
    </row>
    <row r="18575" spans="11:22" x14ac:dyDescent="0.25">
      <c r="K18575" s="36"/>
      <c r="L18575" s="37"/>
      <c r="M18575" s="37"/>
      <c r="N18575" s="37"/>
      <c r="O18575" s="37"/>
      <c r="P18575" s="36"/>
      <c r="S18575" s="36"/>
      <c r="T18575" s="36"/>
      <c r="U18575" s="36"/>
      <c r="V18575" s="36"/>
    </row>
    <row r="18576" spans="11:22" x14ac:dyDescent="0.25">
      <c r="K18576" s="36"/>
      <c r="L18576" s="37"/>
      <c r="M18576" s="37"/>
      <c r="N18576" s="37"/>
      <c r="O18576" s="37"/>
      <c r="P18576" s="36"/>
      <c r="S18576" s="36"/>
      <c r="T18576" s="36"/>
      <c r="U18576" s="36"/>
      <c r="V18576" s="36"/>
    </row>
    <row r="18577" spans="11:22" x14ac:dyDescent="0.25">
      <c r="K18577" s="36"/>
      <c r="L18577" s="37"/>
      <c r="M18577" s="37"/>
      <c r="N18577" s="37"/>
      <c r="O18577" s="37"/>
      <c r="P18577" s="36"/>
      <c r="S18577" s="36"/>
      <c r="T18577" s="36"/>
      <c r="U18577" s="36"/>
      <c r="V18577" s="36"/>
    </row>
    <row r="18578" spans="11:22" x14ac:dyDescent="0.25">
      <c r="K18578" s="36"/>
      <c r="L18578" s="37"/>
      <c r="M18578" s="37"/>
      <c r="N18578" s="37"/>
      <c r="O18578" s="37"/>
      <c r="P18578" s="36"/>
      <c r="S18578" s="36"/>
      <c r="T18578" s="36"/>
      <c r="U18578" s="36"/>
      <c r="V18578" s="36"/>
    </row>
    <row r="18579" spans="11:22" x14ac:dyDescent="0.25">
      <c r="K18579" s="36"/>
      <c r="L18579" s="37"/>
      <c r="M18579" s="37"/>
      <c r="N18579" s="37"/>
      <c r="O18579" s="37"/>
      <c r="P18579" s="36"/>
      <c r="S18579" s="36"/>
      <c r="T18579" s="36"/>
      <c r="U18579" s="36"/>
      <c r="V18579" s="36"/>
    </row>
    <row r="18580" spans="11:22" x14ac:dyDescent="0.25">
      <c r="K18580" s="36"/>
      <c r="L18580" s="37"/>
      <c r="M18580" s="37"/>
      <c r="N18580" s="37"/>
      <c r="O18580" s="37"/>
      <c r="P18580" s="36"/>
      <c r="S18580" s="36"/>
      <c r="T18580" s="36"/>
      <c r="U18580" s="36"/>
      <c r="V18580" s="36"/>
    </row>
    <row r="18581" spans="11:22" x14ac:dyDescent="0.25">
      <c r="K18581" s="36"/>
      <c r="L18581" s="37"/>
      <c r="M18581" s="37"/>
      <c r="N18581" s="37"/>
      <c r="O18581" s="37"/>
      <c r="P18581" s="36"/>
      <c r="S18581" s="36"/>
      <c r="T18581" s="36"/>
      <c r="U18581" s="36"/>
      <c r="V18581" s="36"/>
    </row>
    <row r="18582" spans="11:22" x14ac:dyDescent="0.25">
      <c r="K18582" s="36"/>
      <c r="L18582" s="37"/>
      <c r="M18582" s="37"/>
      <c r="N18582" s="37"/>
      <c r="O18582" s="37"/>
      <c r="P18582" s="36"/>
      <c r="S18582" s="36"/>
      <c r="T18582" s="36"/>
      <c r="U18582" s="36"/>
      <c r="V18582" s="36"/>
    </row>
    <row r="18583" spans="11:22" x14ac:dyDescent="0.25">
      <c r="K18583" s="36"/>
      <c r="L18583" s="37"/>
      <c r="M18583" s="37"/>
      <c r="N18583" s="37"/>
      <c r="O18583" s="37"/>
      <c r="P18583" s="36"/>
      <c r="S18583" s="36"/>
      <c r="T18583" s="36"/>
      <c r="U18583" s="36"/>
      <c r="V18583" s="36"/>
    </row>
    <row r="18584" spans="11:22" x14ac:dyDescent="0.25">
      <c r="K18584" s="36"/>
      <c r="L18584" s="37"/>
      <c r="M18584" s="37"/>
      <c r="N18584" s="37"/>
      <c r="O18584" s="37"/>
      <c r="P18584" s="36"/>
      <c r="S18584" s="36"/>
      <c r="T18584" s="36"/>
      <c r="U18584" s="36"/>
      <c r="V18584" s="36"/>
    </row>
    <row r="18585" spans="11:22" x14ac:dyDescent="0.25">
      <c r="K18585" s="36"/>
      <c r="L18585" s="37"/>
      <c r="M18585" s="37"/>
      <c r="N18585" s="37"/>
      <c r="O18585" s="37"/>
      <c r="P18585" s="36"/>
      <c r="S18585" s="36"/>
      <c r="T18585" s="36"/>
      <c r="U18585" s="36"/>
      <c r="V18585" s="36"/>
    </row>
    <row r="18586" spans="11:22" x14ac:dyDescent="0.25">
      <c r="K18586" s="36"/>
      <c r="L18586" s="37"/>
      <c r="M18586" s="37"/>
      <c r="N18586" s="37"/>
      <c r="O18586" s="37"/>
      <c r="P18586" s="36"/>
      <c r="S18586" s="36"/>
      <c r="T18586" s="36"/>
      <c r="U18586" s="36"/>
      <c r="V18586" s="36"/>
    </row>
    <row r="18587" spans="11:22" x14ac:dyDescent="0.25">
      <c r="K18587" s="36"/>
      <c r="L18587" s="37"/>
      <c r="M18587" s="37"/>
      <c r="N18587" s="37"/>
      <c r="O18587" s="37"/>
      <c r="P18587" s="36"/>
      <c r="S18587" s="36"/>
      <c r="T18587" s="36"/>
      <c r="U18587" s="36"/>
      <c r="V18587" s="36"/>
    </row>
    <row r="18588" spans="11:22" x14ac:dyDescent="0.25">
      <c r="K18588" s="36"/>
      <c r="L18588" s="37"/>
      <c r="M18588" s="37"/>
      <c r="N18588" s="37"/>
      <c r="O18588" s="37"/>
      <c r="P18588" s="36"/>
      <c r="S18588" s="36"/>
      <c r="T18588" s="36"/>
      <c r="U18588" s="36"/>
      <c r="V18588" s="36"/>
    </row>
    <row r="18589" spans="11:22" x14ac:dyDescent="0.25">
      <c r="K18589" s="36"/>
      <c r="L18589" s="37"/>
      <c r="M18589" s="37"/>
      <c r="N18589" s="37"/>
      <c r="O18589" s="37"/>
      <c r="P18589" s="36"/>
      <c r="S18589" s="36"/>
      <c r="T18589" s="36"/>
      <c r="U18589" s="36"/>
      <c r="V18589" s="36"/>
    </row>
    <row r="18590" spans="11:22" x14ac:dyDescent="0.25">
      <c r="K18590" s="36"/>
      <c r="L18590" s="37"/>
      <c r="M18590" s="37"/>
      <c r="N18590" s="37"/>
      <c r="O18590" s="37"/>
      <c r="P18590" s="36"/>
      <c r="S18590" s="36"/>
      <c r="T18590" s="36"/>
      <c r="U18590" s="36"/>
      <c r="V18590" s="36"/>
    </row>
    <row r="18591" spans="11:22" x14ac:dyDescent="0.25">
      <c r="K18591" s="36"/>
      <c r="L18591" s="37"/>
      <c r="M18591" s="37"/>
      <c r="N18591" s="37"/>
      <c r="O18591" s="37"/>
      <c r="P18591" s="36"/>
      <c r="S18591" s="36"/>
      <c r="T18591" s="36"/>
      <c r="U18591" s="36"/>
      <c r="V18591" s="36"/>
    </row>
    <row r="18592" spans="11:22" x14ac:dyDescent="0.25">
      <c r="K18592" s="36"/>
      <c r="L18592" s="37"/>
      <c r="M18592" s="37"/>
      <c r="N18592" s="37"/>
      <c r="O18592" s="37"/>
      <c r="P18592" s="36"/>
      <c r="S18592" s="36"/>
      <c r="T18592" s="36"/>
      <c r="U18592" s="36"/>
      <c r="V18592" s="36"/>
    </row>
    <row r="18593" spans="11:22" x14ac:dyDescent="0.25">
      <c r="K18593" s="36"/>
      <c r="L18593" s="37"/>
      <c r="M18593" s="37"/>
      <c r="N18593" s="37"/>
      <c r="O18593" s="37"/>
      <c r="P18593" s="36"/>
      <c r="S18593" s="36"/>
      <c r="T18593" s="36"/>
      <c r="U18593" s="36"/>
      <c r="V18593" s="36"/>
    </row>
    <row r="18594" spans="11:22" x14ac:dyDescent="0.25">
      <c r="K18594" s="36"/>
      <c r="L18594" s="37"/>
      <c r="M18594" s="37"/>
      <c r="N18594" s="37"/>
      <c r="O18594" s="37"/>
      <c r="P18594" s="36"/>
      <c r="S18594" s="36"/>
      <c r="T18594" s="36"/>
      <c r="U18594" s="36"/>
      <c r="V18594" s="36"/>
    </row>
    <row r="18595" spans="11:22" x14ac:dyDescent="0.25">
      <c r="K18595" s="36"/>
      <c r="L18595" s="37"/>
      <c r="M18595" s="37"/>
      <c r="N18595" s="37"/>
      <c r="O18595" s="37"/>
      <c r="P18595" s="36"/>
      <c r="S18595" s="36"/>
      <c r="T18595" s="36"/>
      <c r="U18595" s="36"/>
      <c r="V18595" s="36"/>
    </row>
    <row r="18596" spans="11:22" x14ac:dyDescent="0.25">
      <c r="K18596" s="36"/>
      <c r="L18596" s="37"/>
      <c r="M18596" s="37"/>
      <c r="N18596" s="37"/>
      <c r="O18596" s="37"/>
      <c r="P18596" s="36"/>
      <c r="S18596" s="36"/>
      <c r="T18596" s="36"/>
      <c r="U18596" s="36"/>
      <c r="V18596" s="36"/>
    </row>
    <row r="18597" spans="11:22" x14ac:dyDescent="0.25">
      <c r="K18597" s="36"/>
      <c r="L18597" s="37"/>
      <c r="M18597" s="37"/>
      <c r="N18597" s="37"/>
      <c r="O18597" s="37"/>
      <c r="P18597" s="36"/>
      <c r="S18597" s="36"/>
      <c r="T18597" s="36"/>
      <c r="U18597" s="36"/>
      <c r="V18597" s="36"/>
    </row>
    <row r="18598" spans="11:22" x14ac:dyDescent="0.25">
      <c r="K18598" s="36"/>
      <c r="L18598" s="37"/>
      <c r="M18598" s="37"/>
      <c r="N18598" s="37"/>
      <c r="O18598" s="37"/>
      <c r="P18598" s="36"/>
      <c r="S18598" s="36"/>
      <c r="T18598" s="36"/>
      <c r="U18598" s="36"/>
      <c r="V18598" s="36"/>
    </row>
    <row r="18599" spans="11:22" x14ac:dyDescent="0.25">
      <c r="K18599" s="36"/>
      <c r="L18599" s="37"/>
      <c r="M18599" s="37"/>
      <c r="N18599" s="37"/>
      <c r="O18599" s="37"/>
      <c r="P18599" s="36"/>
      <c r="S18599" s="36"/>
      <c r="T18599" s="36"/>
      <c r="U18599" s="36"/>
      <c r="V18599" s="36"/>
    </row>
    <row r="18600" spans="11:22" x14ac:dyDescent="0.25">
      <c r="K18600" s="36"/>
      <c r="L18600" s="37"/>
      <c r="M18600" s="37"/>
      <c r="N18600" s="37"/>
      <c r="O18600" s="37"/>
      <c r="P18600" s="36"/>
      <c r="S18600" s="36"/>
      <c r="T18600" s="36"/>
      <c r="U18600" s="36"/>
      <c r="V18600" s="36"/>
    </row>
    <row r="18601" spans="11:22" x14ac:dyDescent="0.25">
      <c r="K18601" s="36"/>
      <c r="L18601" s="37"/>
      <c r="M18601" s="37"/>
      <c r="N18601" s="37"/>
      <c r="O18601" s="37"/>
      <c r="P18601" s="36"/>
      <c r="S18601" s="36"/>
      <c r="T18601" s="36"/>
      <c r="U18601" s="36"/>
      <c r="V18601" s="36"/>
    </row>
    <row r="18602" spans="11:22" x14ac:dyDescent="0.25">
      <c r="K18602" s="36"/>
      <c r="L18602" s="37"/>
      <c r="M18602" s="37"/>
      <c r="N18602" s="37"/>
      <c r="O18602" s="37"/>
      <c r="P18602" s="36"/>
      <c r="S18602" s="36"/>
      <c r="T18602" s="36"/>
      <c r="U18602" s="36"/>
      <c r="V18602" s="36"/>
    </row>
    <row r="18603" spans="11:22" x14ac:dyDescent="0.25">
      <c r="K18603" s="36"/>
      <c r="L18603" s="37"/>
      <c r="M18603" s="37"/>
      <c r="N18603" s="37"/>
      <c r="O18603" s="37"/>
      <c r="P18603" s="36"/>
      <c r="S18603" s="36"/>
      <c r="T18603" s="36"/>
      <c r="U18603" s="36"/>
      <c r="V18603" s="36"/>
    </row>
    <row r="18604" spans="11:22" x14ac:dyDescent="0.25">
      <c r="K18604" s="36"/>
      <c r="L18604" s="37"/>
      <c r="M18604" s="37"/>
      <c r="N18604" s="37"/>
      <c r="O18604" s="37"/>
      <c r="P18604" s="36"/>
      <c r="S18604" s="36"/>
      <c r="T18604" s="36"/>
      <c r="U18604" s="36"/>
      <c r="V18604" s="36"/>
    </row>
    <row r="18605" spans="11:22" x14ac:dyDescent="0.25">
      <c r="K18605" s="36"/>
      <c r="L18605" s="37"/>
      <c r="M18605" s="37"/>
      <c r="N18605" s="37"/>
      <c r="O18605" s="37"/>
      <c r="P18605" s="36"/>
      <c r="S18605" s="36"/>
      <c r="T18605" s="36"/>
      <c r="U18605" s="36"/>
      <c r="V18605" s="36"/>
    </row>
    <row r="18606" spans="11:22" x14ac:dyDescent="0.25">
      <c r="K18606" s="36"/>
      <c r="L18606" s="37"/>
      <c r="M18606" s="37"/>
      <c r="N18606" s="37"/>
      <c r="O18606" s="37"/>
      <c r="P18606" s="36"/>
      <c r="S18606" s="36"/>
      <c r="T18606" s="36"/>
      <c r="U18606" s="36"/>
      <c r="V18606" s="36"/>
    </row>
    <row r="18607" spans="11:22" x14ac:dyDescent="0.25">
      <c r="K18607" s="36"/>
      <c r="L18607" s="37"/>
      <c r="M18607" s="37"/>
      <c r="N18607" s="37"/>
      <c r="O18607" s="37"/>
      <c r="P18607" s="36"/>
      <c r="S18607" s="36"/>
      <c r="T18607" s="36"/>
      <c r="U18607" s="36"/>
      <c r="V18607" s="36"/>
    </row>
    <row r="18608" spans="11:22" x14ac:dyDescent="0.25">
      <c r="K18608" s="36"/>
      <c r="L18608" s="37"/>
      <c r="M18608" s="37"/>
      <c r="N18608" s="37"/>
      <c r="O18608" s="37"/>
      <c r="P18608" s="36"/>
      <c r="S18608" s="36"/>
      <c r="T18608" s="36"/>
      <c r="U18608" s="36"/>
      <c r="V18608" s="36"/>
    </row>
    <row r="18609" spans="11:22" x14ac:dyDescent="0.25">
      <c r="K18609" s="36"/>
      <c r="L18609" s="37"/>
      <c r="M18609" s="37"/>
      <c r="N18609" s="37"/>
      <c r="O18609" s="37"/>
      <c r="P18609" s="36"/>
      <c r="S18609" s="36"/>
      <c r="T18609" s="36"/>
      <c r="U18609" s="36"/>
      <c r="V18609" s="36"/>
    </row>
    <row r="18610" spans="11:22" x14ac:dyDescent="0.25">
      <c r="K18610" s="36"/>
      <c r="L18610" s="37"/>
      <c r="M18610" s="37"/>
      <c r="N18610" s="37"/>
      <c r="O18610" s="37"/>
      <c r="P18610" s="36"/>
      <c r="S18610" s="36"/>
      <c r="T18610" s="36"/>
      <c r="U18610" s="36"/>
      <c r="V18610" s="36"/>
    </row>
    <row r="18611" spans="11:22" x14ac:dyDescent="0.25">
      <c r="K18611" s="36"/>
      <c r="L18611" s="37"/>
      <c r="M18611" s="37"/>
      <c r="N18611" s="37"/>
      <c r="O18611" s="37"/>
      <c r="P18611" s="36"/>
      <c r="S18611" s="36"/>
      <c r="T18611" s="36"/>
      <c r="U18611" s="36"/>
      <c r="V18611" s="36"/>
    </row>
    <row r="18612" spans="11:22" x14ac:dyDescent="0.25">
      <c r="K18612" s="36"/>
      <c r="L18612" s="37"/>
      <c r="M18612" s="37"/>
      <c r="N18612" s="37"/>
      <c r="O18612" s="37"/>
      <c r="P18612" s="36"/>
      <c r="S18612" s="36"/>
      <c r="T18612" s="36"/>
      <c r="U18612" s="36"/>
      <c r="V18612" s="36"/>
    </row>
    <row r="18613" spans="11:22" x14ac:dyDescent="0.25">
      <c r="K18613" s="36"/>
      <c r="L18613" s="37"/>
      <c r="M18613" s="37"/>
      <c r="N18613" s="37"/>
      <c r="O18613" s="37"/>
      <c r="P18613" s="36"/>
      <c r="S18613" s="36"/>
      <c r="T18613" s="36"/>
      <c r="U18613" s="36"/>
      <c r="V18613" s="36"/>
    </row>
    <row r="18614" spans="11:22" x14ac:dyDescent="0.25">
      <c r="K18614" s="36"/>
      <c r="L18614" s="37"/>
      <c r="M18614" s="37"/>
      <c r="N18614" s="37"/>
      <c r="O18614" s="37"/>
      <c r="P18614" s="36"/>
      <c r="S18614" s="36"/>
      <c r="T18614" s="36"/>
      <c r="U18614" s="36"/>
      <c r="V18614" s="36"/>
    </row>
    <row r="18615" spans="11:22" x14ac:dyDescent="0.25">
      <c r="K18615" s="36"/>
      <c r="L18615" s="37"/>
      <c r="M18615" s="37"/>
      <c r="N18615" s="37"/>
      <c r="O18615" s="37"/>
      <c r="P18615" s="36"/>
      <c r="S18615" s="36"/>
      <c r="T18615" s="36"/>
      <c r="U18615" s="36"/>
      <c r="V18615" s="36"/>
    </row>
    <row r="18616" spans="11:22" x14ac:dyDescent="0.25">
      <c r="K18616" s="36"/>
      <c r="L18616" s="37"/>
      <c r="M18616" s="37"/>
      <c r="N18616" s="37"/>
      <c r="O18616" s="37"/>
      <c r="P18616" s="36"/>
      <c r="S18616" s="36"/>
      <c r="T18616" s="36"/>
      <c r="U18616" s="36"/>
      <c r="V18616" s="36"/>
    </row>
    <row r="18617" spans="11:22" x14ac:dyDescent="0.25">
      <c r="K18617" s="36"/>
      <c r="L18617" s="37"/>
      <c r="M18617" s="37"/>
      <c r="N18617" s="37"/>
      <c r="O18617" s="37"/>
      <c r="P18617" s="36"/>
      <c r="S18617" s="36"/>
      <c r="T18617" s="36"/>
      <c r="U18617" s="36"/>
      <c r="V18617" s="36"/>
    </row>
    <row r="18618" spans="11:22" x14ac:dyDescent="0.25">
      <c r="K18618" s="36"/>
      <c r="L18618" s="37"/>
      <c r="M18618" s="37"/>
      <c r="N18618" s="37"/>
      <c r="O18618" s="37"/>
      <c r="P18618" s="36"/>
      <c r="S18618" s="36"/>
      <c r="T18618" s="36"/>
      <c r="U18618" s="36"/>
      <c r="V18618" s="36"/>
    </row>
    <row r="18619" spans="11:22" x14ac:dyDescent="0.25">
      <c r="K18619" s="36"/>
      <c r="L18619" s="37"/>
      <c r="M18619" s="37"/>
      <c r="N18619" s="37"/>
      <c r="O18619" s="37"/>
      <c r="P18619" s="36"/>
      <c r="S18619" s="36"/>
      <c r="T18619" s="36"/>
      <c r="U18619" s="36"/>
      <c r="V18619" s="36"/>
    </row>
    <row r="18620" spans="11:22" x14ac:dyDescent="0.25">
      <c r="K18620" s="36"/>
      <c r="L18620" s="37"/>
      <c r="M18620" s="37"/>
      <c r="N18620" s="37"/>
      <c r="O18620" s="37"/>
      <c r="P18620" s="36"/>
      <c r="S18620" s="36"/>
      <c r="T18620" s="36"/>
      <c r="U18620" s="36"/>
      <c r="V18620" s="36"/>
    </row>
    <row r="18621" spans="11:22" x14ac:dyDescent="0.25">
      <c r="K18621" s="36"/>
      <c r="L18621" s="37"/>
      <c r="M18621" s="37"/>
      <c r="N18621" s="37"/>
      <c r="O18621" s="37"/>
      <c r="P18621" s="36"/>
      <c r="S18621" s="36"/>
      <c r="T18621" s="36"/>
      <c r="U18621" s="36"/>
      <c r="V18621" s="36"/>
    </row>
    <row r="18622" spans="11:22" x14ac:dyDescent="0.25">
      <c r="K18622" s="36"/>
      <c r="L18622" s="37"/>
      <c r="M18622" s="37"/>
      <c r="N18622" s="37"/>
      <c r="O18622" s="37"/>
      <c r="P18622" s="36"/>
      <c r="S18622" s="36"/>
      <c r="T18622" s="36"/>
      <c r="U18622" s="36"/>
      <c r="V18622" s="36"/>
    </row>
    <row r="18623" spans="11:22" x14ac:dyDescent="0.25">
      <c r="K18623" s="36"/>
      <c r="L18623" s="37"/>
      <c r="M18623" s="37"/>
      <c r="N18623" s="37"/>
      <c r="O18623" s="37"/>
      <c r="P18623" s="36"/>
      <c r="S18623" s="36"/>
      <c r="T18623" s="36"/>
      <c r="U18623" s="36"/>
      <c r="V18623" s="36"/>
    </row>
    <row r="18624" spans="11:22" x14ac:dyDescent="0.25">
      <c r="K18624" s="36"/>
      <c r="L18624" s="37"/>
      <c r="M18624" s="37"/>
      <c r="N18624" s="37"/>
      <c r="O18624" s="37"/>
      <c r="P18624" s="36"/>
      <c r="S18624" s="36"/>
      <c r="T18624" s="36"/>
      <c r="U18624" s="36"/>
      <c r="V18624" s="36"/>
    </row>
    <row r="18625" spans="11:22" x14ac:dyDescent="0.25">
      <c r="K18625" s="36"/>
      <c r="L18625" s="37"/>
      <c r="M18625" s="37"/>
      <c r="N18625" s="37"/>
      <c r="O18625" s="37"/>
      <c r="P18625" s="36"/>
      <c r="S18625" s="36"/>
      <c r="T18625" s="36"/>
      <c r="U18625" s="36"/>
      <c r="V18625" s="36"/>
    </row>
    <row r="18626" spans="11:22" x14ac:dyDescent="0.25">
      <c r="K18626" s="36"/>
      <c r="L18626" s="37"/>
      <c r="M18626" s="37"/>
      <c r="N18626" s="37"/>
      <c r="O18626" s="37"/>
      <c r="P18626" s="36"/>
      <c r="S18626" s="36"/>
      <c r="T18626" s="36"/>
      <c r="U18626" s="36"/>
      <c r="V18626" s="36"/>
    </row>
    <row r="18627" spans="11:22" x14ac:dyDescent="0.25">
      <c r="K18627" s="36"/>
      <c r="L18627" s="37"/>
      <c r="M18627" s="37"/>
      <c r="N18627" s="37"/>
      <c r="O18627" s="37"/>
      <c r="P18627" s="36"/>
      <c r="S18627" s="36"/>
      <c r="T18627" s="36"/>
      <c r="U18627" s="36"/>
      <c r="V18627" s="36"/>
    </row>
    <row r="18628" spans="11:22" x14ac:dyDescent="0.25">
      <c r="K18628" s="36"/>
      <c r="L18628" s="37"/>
      <c r="M18628" s="37"/>
      <c r="N18628" s="37"/>
      <c r="O18628" s="37"/>
      <c r="P18628" s="36"/>
      <c r="S18628" s="36"/>
      <c r="T18628" s="36"/>
      <c r="U18628" s="36"/>
      <c r="V18628" s="36"/>
    </row>
    <row r="18629" spans="11:22" x14ac:dyDescent="0.25">
      <c r="K18629" s="36"/>
      <c r="L18629" s="37"/>
      <c r="M18629" s="37"/>
      <c r="N18629" s="37"/>
      <c r="O18629" s="37"/>
      <c r="P18629" s="36"/>
      <c r="S18629" s="36"/>
      <c r="T18629" s="36"/>
      <c r="U18629" s="36"/>
      <c r="V18629" s="36"/>
    </row>
    <row r="18630" spans="11:22" x14ac:dyDescent="0.25">
      <c r="K18630" s="36"/>
      <c r="L18630" s="37"/>
      <c r="M18630" s="37"/>
      <c r="N18630" s="37"/>
      <c r="O18630" s="37"/>
      <c r="P18630" s="36"/>
      <c r="S18630" s="36"/>
      <c r="T18630" s="36"/>
      <c r="U18630" s="36"/>
      <c r="V18630" s="36"/>
    </row>
    <row r="18631" spans="11:22" x14ac:dyDescent="0.25">
      <c r="K18631" s="36"/>
      <c r="L18631" s="37"/>
      <c r="M18631" s="37"/>
      <c r="N18631" s="37"/>
      <c r="O18631" s="37"/>
      <c r="P18631" s="36"/>
      <c r="S18631" s="36"/>
      <c r="T18631" s="36"/>
      <c r="U18631" s="36"/>
      <c r="V18631" s="36"/>
    </row>
    <row r="18632" spans="11:22" x14ac:dyDescent="0.25">
      <c r="K18632" s="36"/>
      <c r="L18632" s="37"/>
      <c r="M18632" s="37"/>
      <c r="N18632" s="37"/>
      <c r="O18632" s="37"/>
      <c r="P18632" s="36"/>
      <c r="S18632" s="36"/>
      <c r="T18632" s="36"/>
      <c r="U18632" s="36"/>
      <c r="V18632" s="36"/>
    </row>
    <row r="18633" spans="11:22" x14ac:dyDescent="0.25">
      <c r="K18633" s="36"/>
      <c r="L18633" s="37"/>
      <c r="M18633" s="37"/>
      <c r="N18633" s="37"/>
      <c r="O18633" s="37"/>
      <c r="P18633" s="36"/>
      <c r="S18633" s="36"/>
      <c r="T18633" s="36"/>
      <c r="U18633" s="36"/>
      <c r="V18633" s="36"/>
    </row>
    <row r="18634" spans="11:22" x14ac:dyDescent="0.25">
      <c r="K18634" s="36"/>
      <c r="L18634" s="37"/>
      <c r="M18634" s="37"/>
      <c r="N18634" s="37"/>
      <c r="O18634" s="37"/>
      <c r="P18634" s="36"/>
      <c r="S18634" s="36"/>
      <c r="T18634" s="36"/>
      <c r="U18634" s="36"/>
      <c r="V18634" s="36"/>
    </row>
    <row r="18635" spans="11:22" x14ac:dyDescent="0.25">
      <c r="K18635" s="36"/>
      <c r="L18635" s="37"/>
      <c r="M18635" s="37"/>
      <c r="N18635" s="37"/>
      <c r="O18635" s="37"/>
      <c r="P18635" s="36"/>
      <c r="S18635" s="36"/>
      <c r="T18635" s="36"/>
      <c r="U18635" s="36"/>
      <c r="V18635" s="36"/>
    </row>
    <row r="18636" spans="11:22" x14ac:dyDescent="0.25">
      <c r="K18636" s="36"/>
      <c r="L18636" s="37"/>
      <c r="M18636" s="37"/>
      <c r="N18636" s="37"/>
      <c r="O18636" s="37"/>
      <c r="P18636" s="36"/>
      <c r="S18636" s="36"/>
      <c r="T18636" s="36"/>
      <c r="U18636" s="36"/>
      <c r="V18636" s="36"/>
    </row>
    <row r="18637" spans="11:22" x14ac:dyDescent="0.25">
      <c r="K18637" s="36"/>
      <c r="L18637" s="37"/>
      <c r="M18637" s="37"/>
      <c r="N18637" s="37"/>
      <c r="O18637" s="37"/>
      <c r="P18637" s="36"/>
      <c r="S18637" s="36"/>
      <c r="T18637" s="36"/>
      <c r="U18637" s="36"/>
      <c r="V18637" s="36"/>
    </row>
    <row r="18638" spans="11:22" x14ac:dyDescent="0.25">
      <c r="K18638" s="36"/>
      <c r="L18638" s="37"/>
      <c r="M18638" s="37"/>
      <c r="N18638" s="37"/>
      <c r="O18638" s="37"/>
      <c r="P18638" s="36"/>
      <c r="S18638" s="36"/>
      <c r="T18638" s="36"/>
      <c r="U18638" s="36"/>
      <c r="V18638" s="36"/>
    </row>
    <row r="18639" spans="11:22" x14ac:dyDescent="0.25">
      <c r="K18639" s="36"/>
      <c r="L18639" s="37"/>
      <c r="M18639" s="37"/>
      <c r="N18639" s="37"/>
      <c r="O18639" s="37"/>
      <c r="P18639" s="36"/>
      <c r="S18639" s="36"/>
      <c r="T18639" s="36"/>
      <c r="U18639" s="36"/>
      <c r="V18639" s="36"/>
    </row>
    <row r="18640" spans="11:22" x14ac:dyDescent="0.25">
      <c r="K18640" s="36"/>
      <c r="L18640" s="37"/>
      <c r="M18640" s="37"/>
      <c r="N18640" s="37"/>
      <c r="O18640" s="37"/>
      <c r="P18640" s="36"/>
      <c r="S18640" s="36"/>
      <c r="T18640" s="36"/>
      <c r="U18640" s="36"/>
      <c r="V18640" s="36"/>
    </row>
    <row r="18641" spans="11:22" x14ac:dyDescent="0.25">
      <c r="K18641" s="36"/>
      <c r="L18641" s="37"/>
      <c r="M18641" s="37"/>
      <c r="N18641" s="37"/>
      <c r="O18641" s="37"/>
      <c r="P18641" s="36"/>
      <c r="S18641" s="36"/>
      <c r="T18641" s="36"/>
      <c r="U18641" s="36"/>
      <c r="V18641" s="36"/>
    </row>
    <row r="18642" spans="11:22" x14ac:dyDescent="0.25">
      <c r="K18642" s="36"/>
      <c r="L18642" s="37"/>
      <c r="M18642" s="37"/>
      <c r="N18642" s="37"/>
      <c r="O18642" s="37"/>
      <c r="P18642" s="36"/>
      <c r="S18642" s="36"/>
      <c r="T18642" s="36"/>
      <c r="U18642" s="36"/>
      <c r="V18642" s="36"/>
    </row>
    <row r="18643" spans="11:22" x14ac:dyDescent="0.25">
      <c r="K18643" s="36"/>
      <c r="L18643" s="37"/>
      <c r="M18643" s="37"/>
      <c r="N18643" s="37"/>
      <c r="O18643" s="37"/>
      <c r="P18643" s="36"/>
      <c r="S18643" s="36"/>
      <c r="T18643" s="36"/>
      <c r="U18643" s="36"/>
      <c r="V18643" s="36"/>
    </row>
    <row r="18644" spans="11:22" x14ac:dyDescent="0.25">
      <c r="K18644" s="36"/>
      <c r="L18644" s="37"/>
      <c r="M18644" s="37"/>
      <c r="N18644" s="37"/>
      <c r="O18644" s="37"/>
      <c r="P18644" s="36"/>
      <c r="S18644" s="36"/>
      <c r="T18644" s="36"/>
      <c r="U18644" s="36"/>
      <c r="V18644" s="36"/>
    </row>
    <row r="18645" spans="11:22" x14ac:dyDescent="0.25">
      <c r="K18645" s="36"/>
      <c r="L18645" s="37"/>
      <c r="M18645" s="37"/>
      <c r="N18645" s="37"/>
      <c r="O18645" s="37"/>
      <c r="P18645" s="36"/>
      <c r="S18645" s="36"/>
      <c r="T18645" s="36"/>
      <c r="U18645" s="36"/>
      <c r="V18645" s="36"/>
    </row>
    <row r="18646" spans="11:22" x14ac:dyDescent="0.25">
      <c r="K18646" s="36"/>
      <c r="L18646" s="37"/>
      <c r="M18646" s="37"/>
      <c r="N18646" s="37"/>
      <c r="O18646" s="37"/>
      <c r="P18646" s="36"/>
      <c r="S18646" s="36"/>
      <c r="T18646" s="36"/>
      <c r="U18646" s="36"/>
      <c r="V18646" s="36"/>
    </row>
    <row r="18647" spans="11:22" x14ac:dyDescent="0.25">
      <c r="K18647" s="36"/>
      <c r="L18647" s="37"/>
      <c r="M18647" s="37"/>
      <c r="N18647" s="37"/>
      <c r="O18647" s="37"/>
      <c r="P18647" s="36"/>
      <c r="S18647" s="36"/>
      <c r="T18647" s="36"/>
      <c r="U18647" s="36"/>
      <c r="V18647" s="36"/>
    </row>
    <row r="18648" spans="11:22" x14ac:dyDescent="0.25">
      <c r="K18648" s="36"/>
      <c r="L18648" s="37"/>
      <c r="M18648" s="37"/>
      <c r="N18648" s="37"/>
      <c r="O18648" s="37"/>
      <c r="P18648" s="36"/>
      <c r="S18648" s="36"/>
      <c r="T18648" s="36"/>
      <c r="U18648" s="36"/>
      <c r="V18648" s="36"/>
    </row>
    <row r="18649" spans="11:22" x14ac:dyDescent="0.25">
      <c r="K18649" s="36"/>
      <c r="L18649" s="37"/>
      <c r="M18649" s="37"/>
      <c r="N18649" s="37"/>
      <c r="O18649" s="37"/>
      <c r="P18649" s="36"/>
      <c r="S18649" s="36"/>
      <c r="T18649" s="36"/>
      <c r="U18649" s="36"/>
      <c r="V18649" s="36"/>
    </row>
    <row r="18650" spans="11:22" x14ac:dyDescent="0.25">
      <c r="K18650" s="36"/>
      <c r="L18650" s="37"/>
      <c r="M18650" s="37"/>
      <c r="N18650" s="37"/>
      <c r="O18650" s="37"/>
      <c r="P18650" s="36"/>
      <c r="S18650" s="36"/>
      <c r="T18650" s="36"/>
      <c r="U18650" s="36"/>
      <c r="V18650" s="36"/>
    </row>
    <row r="18651" spans="11:22" x14ac:dyDescent="0.25">
      <c r="K18651" s="36"/>
      <c r="L18651" s="37"/>
      <c r="M18651" s="37"/>
      <c r="N18651" s="37"/>
      <c r="O18651" s="37"/>
      <c r="P18651" s="36"/>
      <c r="S18651" s="36"/>
      <c r="T18651" s="36"/>
      <c r="U18651" s="36"/>
      <c r="V18651" s="36"/>
    </row>
    <row r="18652" spans="11:22" x14ac:dyDescent="0.25">
      <c r="K18652" s="36"/>
      <c r="L18652" s="37"/>
      <c r="M18652" s="37"/>
      <c r="N18652" s="37"/>
      <c r="O18652" s="37"/>
      <c r="P18652" s="36"/>
      <c r="S18652" s="36"/>
      <c r="T18652" s="36"/>
      <c r="U18652" s="36"/>
      <c r="V18652" s="36"/>
    </row>
    <row r="18653" spans="11:22" x14ac:dyDescent="0.25">
      <c r="K18653" s="36"/>
      <c r="L18653" s="37"/>
      <c r="M18653" s="37"/>
      <c r="N18653" s="37"/>
      <c r="O18653" s="37"/>
      <c r="P18653" s="36"/>
      <c r="S18653" s="36"/>
      <c r="T18653" s="36"/>
      <c r="U18653" s="36"/>
      <c r="V18653" s="36"/>
    </row>
    <row r="18654" spans="11:22" x14ac:dyDescent="0.25">
      <c r="K18654" s="36"/>
      <c r="L18654" s="37"/>
      <c r="M18654" s="37"/>
      <c r="N18654" s="37"/>
      <c r="O18654" s="37"/>
      <c r="P18654" s="36"/>
      <c r="S18654" s="36"/>
      <c r="T18654" s="36"/>
      <c r="U18654" s="36"/>
      <c r="V18654" s="36"/>
    </row>
    <row r="18655" spans="11:22" x14ac:dyDescent="0.25">
      <c r="K18655" s="36"/>
      <c r="L18655" s="37"/>
      <c r="M18655" s="37"/>
      <c r="N18655" s="37"/>
      <c r="O18655" s="37"/>
      <c r="P18655" s="36"/>
      <c r="S18655" s="36"/>
      <c r="T18655" s="36"/>
      <c r="U18655" s="36"/>
      <c r="V18655" s="36"/>
    </row>
    <row r="18656" spans="11:22" x14ac:dyDescent="0.25">
      <c r="K18656" s="36"/>
      <c r="L18656" s="37"/>
      <c r="M18656" s="37"/>
      <c r="N18656" s="37"/>
      <c r="O18656" s="37"/>
      <c r="P18656" s="36"/>
      <c r="S18656" s="36"/>
      <c r="T18656" s="36"/>
      <c r="U18656" s="36"/>
      <c r="V18656" s="36"/>
    </row>
    <row r="18657" spans="11:22" x14ac:dyDescent="0.25">
      <c r="K18657" s="36"/>
      <c r="L18657" s="37"/>
      <c r="M18657" s="37"/>
      <c r="N18657" s="37"/>
      <c r="O18657" s="37"/>
      <c r="P18657" s="36"/>
      <c r="S18657" s="36"/>
      <c r="T18657" s="36"/>
      <c r="U18657" s="36"/>
      <c r="V18657" s="36"/>
    </row>
    <row r="18658" spans="11:22" x14ac:dyDescent="0.25">
      <c r="K18658" s="36"/>
      <c r="L18658" s="37"/>
      <c r="M18658" s="37"/>
      <c r="N18658" s="37"/>
      <c r="O18658" s="37"/>
      <c r="P18658" s="36"/>
      <c r="S18658" s="36"/>
      <c r="T18658" s="36"/>
      <c r="U18658" s="36"/>
      <c r="V18658" s="36"/>
    </row>
    <row r="18659" spans="11:22" x14ac:dyDescent="0.25">
      <c r="K18659" s="36"/>
      <c r="L18659" s="37"/>
      <c r="M18659" s="37"/>
      <c r="N18659" s="37"/>
      <c r="O18659" s="37"/>
      <c r="P18659" s="36"/>
      <c r="S18659" s="36"/>
      <c r="T18659" s="36"/>
      <c r="U18659" s="36"/>
      <c r="V18659" s="36"/>
    </row>
    <row r="18660" spans="11:22" x14ac:dyDescent="0.25">
      <c r="K18660" s="36"/>
      <c r="L18660" s="37"/>
      <c r="M18660" s="37"/>
      <c r="N18660" s="37"/>
      <c r="O18660" s="37"/>
      <c r="P18660" s="36"/>
      <c r="S18660" s="36"/>
      <c r="T18660" s="36"/>
      <c r="U18660" s="36"/>
      <c r="V18660" s="36"/>
    </row>
    <row r="18661" spans="11:22" x14ac:dyDescent="0.25">
      <c r="K18661" s="36"/>
      <c r="L18661" s="37"/>
      <c r="M18661" s="37"/>
      <c r="N18661" s="37"/>
      <c r="O18661" s="37"/>
      <c r="P18661" s="36"/>
      <c r="S18661" s="36"/>
      <c r="T18661" s="36"/>
      <c r="U18661" s="36"/>
      <c r="V18661" s="36"/>
    </row>
    <row r="18662" spans="11:22" x14ac:dyDescent="0.25">
      <c r="K18662" s="36"/>
      <c r="L18662" s="37"/>
      <c r="M18662" s="37"/>
      <c r="N18662" s="37"/>
      <c r="O18662" s="37"/>
      <c r="P18662" s="36"/>
      <c r="S18662" s="36"/>
      <c r="T18662" s="36"/>
      <c r="U18662" s="36"/>
      <c r="V18662" s="36"/>
    </row>
    <row r="18663" spans="11:22" x14ac:dyDescent="0.25">
      <c r="K18663" s="36"/>
      <c r="L18663" s="37"/>
      <c r="M18663" s="37"/>
      <c r="N18663" s="37"/>
      <c r="O18663" s="37"/>
      <c r="P18663" s="36"/>
      <c r="S18663" s="36"/>
      <c r="T18663" s="36"/>
      <c r="U18663" s="36"/>
      <c r="V18663" s="36"/>
    </row>
    <row r="18664" spans="11:22" x14ac:dyDescent="0.25">
      <c r="K18664" s="36"/>
      <c r="L18664" s="37"/>
      <c r="M18664" s="37"/>
      <c r="N18664" s="37"/>
      <c r="O18664" s="37"/>
      <c r="P18664" s="36"/>
      <c r="S18664" s="36"/>
      <c r="T18664" s="36"/>
      <c r="U18664" s="36"/>
      <c r="V18664" s="36"/>
    </row>
    <row r="18665" spans="11:22" x14ac:dyDescent="0.25">
      <c r="K18665" s="36"/>
      <c r="L18665" s="37"/>
      <c r="M18665" s="37"/>
      <c r="N18665" s="37"/>
      <c r="O18665" s="37"/>
      <c r="P18665" s="36"/>
      <c r="S18665" s="36"/>
      <c r="T18665" s="36"/>
      <c r="U18665" s="36"/>
      <c r="V18665" s="36"/>
    </row>
    <row r="18666" spans="11:22" x14ac:dyDescent="0.25">
      <c r="K18666" s="36"/>
      <c r="L18666" s="37"/>
      <c r="M18666" s="37"/>
      <c r="N18666" s="37"/>
      <c r="O18666" s="37"/>
      <c r="P18666" s="36"/>
      <c r="S18666" s="36"/>
      <c r="T18666" s="36"/>
      <c r="U18666" s="36"/>
      <c r="V18666" s="36"/>
    </row>
    <row r="18667" spans="11:22" x14ac:dyDescent="0.25">
      <c r="K18667" s="36"/>
      <c r="L18667" s="37"/>
      <c r="M18667" s="37"/>
      <c r="N18667" s="37"/>
      <c r="O18667" s="37"/>
      <c r="P18667" s="36"/>
      <c r="S18667" s="36"/>
      <c r="T18667" s="36"/>
      <c r="U18667" s="36"/>
      <c r="V18667" s="36"/>
    </row>
    <row r="18668" spans="11:22" x14ac:dyDescent="0.25">
      <c r="K18668" s="36"/>
      <c r="L18668" s="37"/>
      <c r="M18668" s="37"/>
      <c r="N18668" s="37"/>
      <c r="O18668" s="37"/>
      <c r="P18668" s="36"/>
      <c r="S18668" s="36"/>
      <c r="T18668" s="36"/>
      <c r="U18668" s="36"/>
      <c r="V18668" s="36"/>
    </row>
    <row r="18669" spans="11:22" x14ac:dyDescent="0.25">
      <c r="K18669" s="36"/>
      <c r="L18669" s="37"/>
      <c r="M18669" s="37"/>
      <c r="N18669" s="37"/>
      <c r="O18669" s="37"/>
      <c r="P18669" s="36"/>
      <c r="S18669" s="36"/>
      <c r="T18669" s="36"/>
      <c r="U18669" s="36"/>
      <c r="V18669" s="36"/>
    </row>
    <row r="18670" spans="11:22" x14ac:dyDescent="0.25">
      <c r="K18670" s="36"/>
      <c r="L18670" s="37"/>
      <c r="M18670" s="37"/>
      <c r="N18670" s="37"/>
      <c r="O18670" s="37"/>
      <c r="P18670" s="36"/>
      <c r="S18670" s="36"/>
      <c r="T18670" s="36"/>
      <c r="U18670" s="36"/>
      <c r="V18670" s="36"/>
    </row>
    <row r="18671" spans="11:22" x14ac:dyDescent="0.25">
      <c r="K18671" s="36"/>
      <c r="L18671" s="37"/>
      <c r="M18671" s="37"/>
      <c r="N18671" s="37"/>
      <c r="O18671" s="37"/>
      <c r="P18671" s="36"/>
      <c r="S18671" s="36"/>
      <c r="T18671" s="36"/>
      <c r="U18671" s="36"/>
      <c r="V18671" s="36"/>
    </row>
    <row r="18672" spans="11:22" x14ac:dyDescent="0.25">
      <c r="K18672" s="36"/>
      <c r="L18672" s="37"/>
      <c r="M18672" s="37"/>
      <c r="N18672" s="37"/>
      <c r="O18672" s="37"/>
      <c r="P18672" s="36"/>
      <c r="S18672" s="36"/>
      <c r="T18672" s="36"/>
      <c r="U18672" s="36"/>
      <c r="V18672" s="36"/>
    </row>
    <row r="18673" spans="11:22" x14ac:dyDescent="0.25">
      <c r="K18673" s="36"/>
      <c r="L18673" s="37"/>
      <c r="M18673" s="37"/>
      <c r="N18673" s="37"/>
      <c r="O18673" s="37"/>
      <c r="P18673" s="36"/>
      <c r="S18673" s="36"/>
      <c r="T18673" s="36"/>
      <c r="U18673" s="36"/>
      <c r="V18673" s="36"/>
    </row>
    <row r="18674" spans="11:22" x14ac:dyDescent="0.25">
      <c r="K18674" s="36"/>
      <c r="L18674" s="37"/>
      <c r="M18674" s="37"/>
      <c r="N18674" s="37"/>
      <c r="O18674" s="37"/>
      <c r="P18674" s="36"/>
      <c r="S18674" s="36"/>
      <c r="T18674" s="36"/>
      <c r="U18674" s="36"/>
      <c r="V18674" s="36"/>
    </row>
    <row r="18675" spans="11:22" x14ac:dyDescent="0.25">
      <c r="K18675" s="36"/>
      <c r="L18675" s="37"/>
      <c r="M18675" s="37"/>
      <c r="N18675" s="37"/>
      <c r="O18675" s="37"/>
      <c r="P18675" s="36"/>
      <c r="S18675" s="36"/>
      <c r="T18675" s="36"/>
      <c r="U18675" s="36"/>
      <c r="V18675" s="36"/>
    </row>
    <row r="18676" spans="11:22" x14ac:dyDescent="0.25">
      <c r="K18676" s="36"/>
      <c r="L18676" s="37"/>
      <c r="M18676" s="37"/>
      <c r="N18676" s="37"/>
      <c r="O18676" s="37"/>
      <c r="P18676" s="36"/>
      <c r="S18676" s="36"/>
      <c r="T18676" s="36"/>
      <c r="U18676" s="36"/>
      <c r="V18676" s="36"/>
    </row>
    <row r="18677" spans="11:22" x14ac:dyDescent="0.25">
      <c r="K18677" s="36"/>
      <c r="L18677" s="37"/>
      <c r="M18677" s="37"/>
      <c r="N18677" s="37"/>
      <c r="O18677" s="37"/>
      <c r="P18677" s="36"/>
      <c r="S18677" s="36"/>
      <c r="T18677" s="36"/>
      <c r="U18677" s="36"/>
      <c r="V18677" s="36"/>
    </row>
    <row r="18678" spans="11:22" x14ac:dyDescent="0.25">
      <c r="K18678" s="36"/>
      <c r="L18678" s="37"/>
      <c r="M18678" s="37"/>
      <c r="N18678" s="37"/>
      <c r="O18678" s="37"/>
      <c r="P18678" s="36"/>
      <c r="S18678" s="36"/>
      <c r="T18678" s="36"/>
      <c r="U18678" s="36"/>
      <c r="V18678" s="36"/>
    </row>
    <row r="18679" spans="11:22" x14ac:dyDescent="0.25">
      <c r="K18679" s="36"/>
      <c r="L18679" s="37"/>
      <c r="M18679" s="37"/>
      <c r="N18679" s="37"/>
      <c r="O18679" s="37"/>
      <c r="P18679" s="36"/>
      <c r="S18679" s="36"/>
      <c r="T18679" s="36"/>
      <c r="U18679" s="36"/>
      <c r="V18679" s="36"/>
    </row>
    <row r="18680" spans="11:22" x14ac:dyDescent="0.25">
      <c r="K18680" s="36"/>
      <c r="L18680" s="37"/>
      <c r="M18680" s="37"/>
      <c r="N18680" s="37"/>
      <c r="O18680" s="37"/>
      <c r="P18680" s="36"/>
      <c r="S18680" s="36"/>
      <c r="T18680" s="36"/>
      <c r="U18680" s="36"/>
      <c r="V18680" s="36"/>
    </row>
    <row r="18681" spans="11:22" x14ac:dyDescent="0.25">
      <c r="K18681" s="36"/>
      <c r="L18681" s="37"/>
      <c r="M18681" s="37"/>
      <c r="N18681" s="37"/>
      <c r="O18681" s="37"/>
      <c r="P18681" s="36"/>
      <c r="S18681" s="36"/>
      <c r="T18681" s="36"/>
      <c r="U18681" s="36"/>
      <c r="V18681" s="36"/>
    </row>
    <row r="18682" spans="11:22" x14ac:dyDescent="0.25">
      <c r="K18682" s="36"/>
      <c r="L18682" s="37"/>
      <c r="M18682" s="37"/>
      <c r="N18682" s="37"/>
      <c r="O18682" s="37"/>
      <c r="P18682" s="36"/>
      <c r="S18682" s="36"/>
      <c r="T18682" s="36"/>
      <c r="U18682" s="36"/>
      <c r="V18682" s="36"/>
    </row>
    <row r="18683" spans="11:22" x14ac:dyDescent="0.25">
      <c r="K18683" s="36"/>
      <c r="L18683" s="37"/>
      <c r="M18683" s="37"/>
      <c r="N18683" s="37"/>
      <c r="O18683" s="37"/>
      <c r="P18683" s="36"/>
      <c r="S18683" s="36"/>
      <c r="T18683" s="36"/>
      <c r="U18683" s="36"/>
      <c r="V18683" s="36"/>
    </row>
    <row r="18684" spans="11:22" x14ac:dyDescent="0.25">
      <c r="K18684" s="36"/>
      <c r="L18684" s="37"/>
      <c r="M18684" s="37"/>
      <c r="N18684" s="37"/>
      <c r="O18684" s="37"/>
      <c r="P18684" s="36"/>
      <c r="S18684" s="36"/>
      <c r="T18684" s="36"/>
      <c r="U18684" s="36"/>
      <c r="V18684" s="36"/>
    </row>
    <row r="18685" spans="11:22" x14ac:dyDescent="0.25">
      <c r="K18685" s="36"/>
      <c r="L18685" s="37"/>
      <c r="M18685" s="37"/>
      <c r="N18685" s="37"/>
      <c r="O18685" s="37"/>
      <c r="P18685" s="36"/>
      <c r="S18685" s="36"/>
      <c r="T18685" s="36"/>
      <c r="U18685" s="36"/>
      <c r="V18685" s="36"/>
    </row>
    <row r="18686" spans="11:22" x14ac:dyDescent="0.25">
      <c r="K18686" s="36"/>
      <c r="L18686" s="37"/>
      <c r="M18686" s="37"/>
      <c r="N18686" s="37"/>
      <c r="O18686" s="37"/>
      <c r="P18686" s="36"/>
      <c r="S18686" s="36"/>
      <c r="T18686" s="36"/>
      <c r="U18686" s="36"/>
      <c r="V18686" s="36"/>
    </row>
    <row r="18687" spans="11:22" x14ac:dyDescent="0.25">
      <c r="K18687" s="36"/>
      <c r="L18687" s="37"/>
      <c r="M18687" s="37"/>
      <c r="N18687" s="37"/>
      <c r="O18687" s="37"/>
      <c r="P18687" s="36"/>
      <c r="S18687" s="36"/>
      <c r="T18687" s="36"/>
      <c r="U18687" s="36"/>
      <c r="V18687" s="36"/>
    </row>
    <row r="18688" spans="11:22" x14ac:dyDescent="0.25">
      <c r="K18688" s="36"/>
      <c r="L18688" s="37"/>
      <c r="M18688" s="37"/>
      <c r="N18688" s="37"/>
      <c r="O18688" s="37"/>
      <c r="P18688" s="36"/>
      <c r="S18688" s="36"/>
      <c r="T18688" s="36"/>
      <c r="U18688" s="36"/>
      <c r="V18688" s="36"/>
    </row>
    <row r="18689" spans="11:22" x14ac:dyDescent="0.25">
      <c r="K18689" s="36"/>
      <c r="L18689" s="37"/>
      <c r="M18689" s="37"/>
      <c r="N18689" s="37"/>
      <c r="O18689" s="37"/>
      <c r="P18689" s="36"/>
      <c r="S18689" s="36"/>
      <c r="T18689" s="36"/>
      <c r="U18689" s="36"/>
      <c r="V18689" s="36"/>
    </row>
    <row r="18690" spans="11:22" x14ac:dyDescent="0.25">
      <c r="K18690" s="36"/>
      <c r="L18690" s="37"/>
      <c r="M18690" s="37"/>
      <c r="N18690" s="37"/>
      <c r="O18690" s="37"/>
      <c r="P18690" s="36"/>
      <c r="S18690" s="36"/>
      <c r="T18690" s="36"/>
      <c r="U18690" s="36"/>
      <c r="V18690" s="36"/>
    </row>
    <row r="18691" spans="11:22" x14ac:dyDescent="0.25">
      <c r="K18691" s="36"/>
      <c r="L18691" s="37"/>
      <c r="M18691" s="37"/>
      <c r="N18691" s="37"/>
      <c r="O18691" s="37"/>
      <c r="P18691" s="36"/>
      <c r="S18691" s="36"/>
      <c r="T18691" s="36"/>
      <c r="U18691" s="36"/>
      <c r="V18691" s="36"/>
    </row>
    <row r="18692" spans="11:22" x14ac:dyDescent="0.25">
      <c r="K18692" s="36"/>
      <c r="L18692" s="37"/>
      <c r="M18692" s="37"/>
      <c r="N18692" s="37"/>
      <c r="O18692" s="37"/>
      <c r="P18692" s="36"/>
      <c r="S18692" s="36"/>
      <c r="T18692" s="36"/>
      <c r="U18692" s="36"/>
      <c r="V18692" s="36"/>
    </row>
    <row r="18693" spans="11:22" x14ac:dyDescent="0.25">
      <c r="K18693" s="36"/>
      <c r="L18693" s="37"/>
      <c r="M18693" s="37"/>
      <c r="N18693" s="37"/>
      <c r="O18693" s="37"/>
      <c r="P18693" s="36"/>
      <c r="S18693" s="36"/>
      <c r="T18693" s="36"/>
      <c r="U18693" s="36"/>
      <c r="V18693" s="36"/>
    </row>
    <row r="18694" spans="11:22" x14ac:dyDescent="0.25">
      <c r="K18694" s="36"/>
      <c r="L18694" s="37"/>
      <c r="M18694" s="37"/>
      <c r="N18694" s="37"/>
      <c r="O18694" s="37"/>
      <c r="P18694" s="36"/>
      <c r="S18694" s="36"/>
      <c r="T18694" s="36"/>
      <c r="U18694" s="36"/>
      <c r="V18694" s="36"/>
    </row>
    <row r="18695" spans="11:22" x14ac:dyDescent="0.25">
      <c r="K18695" s="36"/>
      <c r="L18695" s="37"/>
      <c r="M18695" s="37"/>
      <c r="N18695" s="37"/>
      <c r="O18695" s="37"/>
      <c r="P18695" s="36"/>
      <c r="S18695" s="36"/>
      <c r="T18695" s="36"/>
      <c r="U18695" s="36"/>
      <c r="V18695" s="36"/>
    </row>
    <row r="18696" spans="11:22" x14ac:dyDescent="0.25">
      <c r="K18696" s="36"/>
      <c r="L18696" s="37"/>
      <c r="M18696" s="37"/>
      <c r="N18696" s="37"/>
      <c r="O18696" s="37"/>
      <c r="P18696" s="36"/>
      <c r="S18696" s="36"/>
      <c r="T18696" s="36"/>
      <c r="U18696" s="36"/>
      <c r="V18696" s="36"/>
    </row>
    <row r="18697" spans="11:22" x14ac:dyDescent="0.25">
      <c r="K18697" s="36"/>
      <c r="L18697" s="37"/>
      <c r="M18697" s="37"/>
      <c r="N18697" s="37"/>
      <c r="O18697" s="37"/>
      <c r="P18697" s="36"/>
      <c r="S18697" s="36"/>
      <c r="T18697" s="36"/>
      <c r="U18697" s="36"/>
      <c r="V18697" s="36"/>
    </row>
    <row r="18698" spans="11:22" x14ac:dyDescent="0.25">
      <c r="K18698" s="36"/>
      <c r="L18698" s="37"/>
      <c r="M18698" s="37"/>
      <c r="N18698" s="37"/>
      <c r="O18698" s="37"/>
      <c r="P18698" s="36"/>
      <c r="S18698" s="36"/>
      <c r="T18698" s="36"/>
      <c r="U18698" s="36"/>
      <c r="V18698" s="36"/>
    </row>
    <row r="18699" spans="11:22" x14ac:dyDescent="0.25">
      <c r="K18699" s="36"/>
      <c r="L18699" s="37"/>
      <c r="M18699" s="37"/>
      <c r="N18699" s="37"/>
      <c r="O18699" s="37"/>
      <c r="P18699" s="36"/>
      <c r="S18699" s="36"/>
      <c r="T18699" s="36"/>
      <c r="U18699" s="36"/>
      <c r="V18699" s="36"/>
    </row>
    <row r="18700" spans="11:22" x14ac:dyDescent="0.25">
      <c r="K18700" s="36"/>
      <c r="L18700" s="37"/>
      <c r="M18700" s="37"/>
      <c r="N18700" s="37"/>
      <c r="O18700" s="37"/>
      <c r="P18700" s="36"/>
      <c r="S18700" s="36"/>
      <c r="T18700" s="36"/>
      <c r="U18700" s="36"/>
      <c r="V18700" s="36"/>
    </row>
    <row r="18701" spans="11:22" x14ac:dyDescent="0.25">
      <c r="K18701" s="36"/>
      <c r="L18701" s="37"/>
      <c r="M18701" s="37"/>
      <c r="N18701" s="37"/>
      <c r="O18701" s="37"/>
      <c r="P18701" s="36"/>
      <c r="S18701" s="36"/>
      <c r="T18701" s="36"/>
      <c r="U18701" s="36"/>
      <c r="V18701" s="36"/>
    </row>
    <row r="18702" spans="11:22" x14ac:dyDescent="0.25">
      <c r="K18702" s="36"/>
      <c r="L18702" s="37"/>
      <c r="M18702" s="37"/>
      <c r="N18702" s="37"/>
      <c r="O18702" s="37"/>
      <c r="P18702" s="36"/>
      <c r="S18702" s="36"/>
      <c r="T18702" s="36"/>
      <c r="U18702" s="36"/>
      <c r="V18702" s="36"/>
    </row>
    <row r="18703" spans="11:22" x14ac:dyDescent="0.25">
      <c r="K18703" s="36"/>
      <c r="L18703" s="36"/>
      <c r="M18703" s="36"/>
      <c r="N18703" s="36"/>
      <c r="O18703" s="40"/>
      <c r="P18703" s="36"/>
      <c r="S18703" s="36"/>
      <c r="T18703" s="36"/>
      <c r="U18703" s="36"/>
      <c r="V18703" s="36"/>
    </row>
    <row r="18704" spans="11:22" x14ac:dyDescent="0.25">
      <c r="K18704" s="36"/>
      <c r="L18704" s="36"/>
      <c r="M18704" s="36"/>
      <c r="N18704" s="36"/>
      <c r="O18704" s="40"/>
      <c r="P18704" s="36"/>
      <c r="S18704" s="36"/>
      <c r="T18704" s="36"/>
      <c r="U18704" s="36"/>
      <c r="V18704" s="36"/>
    </row>
    <row r="18705" spans="11:22" x14ac:dyDescent="0.25">
      <c r="K18705" s="36"/>
      <c r="L18705" s="36"/>
      <c r="M18705" s="36"/>
      <c r="N18705" s="36"/>
      <c r="O18705" s="40"/>
      <c r="P18705" s="36"/>
      <c r="S18705" s="36"/>
      <c r="T18705" s="36"/>
      <c r="U18705" s="36"/>
      <c r="V18705" s="36"/>
    </row>
    <row r="18706" spans="11:22" x14ac:dyDescent="0.25">
      <c r="K18706" s="36"/>
      <c r="L18706" s="36"/>
      <c r="M18706" s="36"/>
      <c r="N18706" s="36"/>
      <c r="O18706" s="40"/>
      <c r="P18706" s="36"/>
      <c r="S18706" s="36"/>
      <c r="T18706" s="36"/>
      <c r="U18706" s="36"/>
      <c r="V18706" s="36"/>
    </row>
    <row r="18707" spans="11:22" x14ac:dyDescent="0.25">
      <c r="K18707" s="36"/>
      <c r="L18707" s="36"/>
      <c r="M18707" s="36"/>
      <c r="N18707" s="36"/>
      <c r="O18707" s="40"/>
      <c r="P18707" s="36"/>
      <c r="S18707" s="36"/>
      <c r="T18707" s="36"/>
      <c r="U18707" s="36"/>
      <c r="V18707" s="36"/>
    </row>
    <row r="18708" spans="11:22" x14ac:dyDescent="0.25">
      <c r="K18708" s="36"/>
      <c r="L18708" s="36"/>
      <c r="M18708" s="36"/>
      <c r="N18708" s="36"/>
      <c r="O18708" s="40"/>
      <c r="P18708" s="36"/>
      <c r="S18708" s="36"/>
      <c r="T18708" s="36"/>
      <c r="U18708" s="36"/>
      <c r="V18708" s="36"/>
    </row>
    <row r="18709" spans="11:22" x14ac:dyDescent="0.25">
      <c r="K18709" s="36"/>
      <c r="L18709" s="36"/>
      <c r="M18709" s="36"/>
      <c r="N18709" s="36"/>
      <c r="O18709" s="40"/>
      <c r="P18709" s="36"/>
      <c r="S18709" s="36"/>
      <c r="T18709" s="36"/>
      <c r="U18709" s="36"/>
      <c r="V18709" s="36"/>
    </row>
    <row r="18710" spans="11:22" x14ac:dyDescent="0.25">
      <c r="K18710" s="36"/>
      <c r="L18710" s="36"/>
      <c r="M18710" s="36"/>
      <c r="N18710" s="36"/>
      <c r="O18710" s="40"/>
      <c r="P18710" s="36"/>
      <c r="S18710" s="36"/>
      <c r="T18710" s="36"/>
      <c r="U18710" s="36"/>
      <c r="V18710" s="36"/>
    </row>
    <row r="18711" spans="11:22" x14ac:dyDescent="0.25">
      <c r="K18711" s="36"/>
      <c r="L18711" s="36"/>
      <c r="M18711" s="36"/>
      <c r="N18711" s="36"/>
      <c r="O18711" s="40"/>
      <c r="P18711" s="36"/>
      <c r="S18711" s="36"/>
      <c r="T18711" s="36"/>
      <c r="U18711" s="36"/>
      <c r="V18711" s="36"/>
    </row>
    <row r="18712" spans="11:22" x14ac:dyDescent="0.25">
      <c r="K18712" s="36"/>
      <c r="L18712" s="36"/>
      <c r="M18712" s="36"/>
      <c r="N18712" s="36"/>
      <c r="O18712" s="40"/>
      <c r="P18712" s="36"/>
      <c r="S18712" s="36"/>
      <c r="T18712" s="36"/>
      <c r="U18712" s="36"/>
      <c r="V18712" s="36"/>
    </row>
    <row r="18713" spans="11:22" x14ac:dyDescent="0.25">
      <c r="K18713" s="36"/>
      <c r="L18713" s="36"/>
      <c r="M18713" s="36"/>
      <c r="N18713" s="36"/>
      <c r="O18713" s="40"/>
      <c r="P18713" s="36"/>
      <c r="S18713" s="36"/>
      <c r="T18713" s="36"/>
      <c r="U18713" s="36"/>
      <c r="V18713" s="36"/>
    </row>
    <row r="18714" spans="11:22" x14ac:dyDescent="0.25">
      <c r="K18714" s="36"/>
      <c r="L18714" s="36"/>
      <c r="M18714" s="36"/>
      <c r="N18714" s="36"/>
      <c r="O18714" s="40"/>
      <c r="P18714" s="36"/>
      <c r="S18714" s="36"/>
      <c r="T18714" s="36"/>
      <c r="U18714" s="36"/>
      <c r="V18714" s="36"/>
    </row>
    <row r="18715" spans="11:22" x14ac:dyDescent="0.25">
      <c r="K18715" s="36"/>
      <c r="L18715" s="36"/>
      <c r="M18715" s="36"/>
      <c r="N18715" s="36"/>
      <c r="O18715" s="40"/>
      <c r="P18715" s="36"/>
      <c r="S18715" s="36"/>
      <c r="T18715" s="36"/>
      <c r="U18715" s="36"/>
      <c r="V18715" s="36"/>
    </row>
    <row r="18716" spans="11:22" x14ac:dyDescent="0.25">
      <c r="K18716" s="36"/>
      <c r="L18716" s="36"/>
      <c r="M18716" s="36"/>
      <c r="N18716" s="36"/>
      <c r="O18716" s="40"/>
      <c r="P18716" s="36"/>
      <c r="S18716" s="36"/>
      <c r="T18716" s="36"/>
      <c r="U18716" s="36"/>
      <c r="V18716" s="36"/>
    </row>
    <row r="18717" spans="11:22" x14ac:dyDescent="0.25">
      <c r="K18717" s="36"/>
      <c r="L18717" s="36"/>
      <c r="M18717" s="36"/>
      <c r="N18717" s="36"/>
      <c r="O18717" s="40"/>
      <c r="P18717" s="36"/>
      <c r="S18717" s="36"/>
      <c r="T18717" s="36"/>
      <c r="U18717" s="36"/>
      <c r="V18717" s="36"/>
    </row>
    <row r="18718" spans="11:22" x14ac:dyDescent="0.25">
      <c r="K18718" s="36"/>
      <c r="L18718" s="36"/>
      <c r="M18718" s="36"/>
      <c r="N18718" s="36"/>
      <c r="O18718" s="40"/>
      <c r="P18718" s="36"/>
      <c r="S18718" s="36"/>
      <c r="T18718" s="36"/>
      <c r="U18718" s="36"/>
      <c r="V18718" s="36"/>
    </row>
    <row r="18719" spans="11:22" x14ac:dyDescent="0.25">
      <c r="K18719" s="36"/>
      <c r="L18719" s="36"/>
      <c r="M18719" s="36"/>
      <c r="N18719" s="36"/>
      <c r="O18719" s="40"/>
      <c r="P18719" s="36"/>
      <c r="S18719" s="36"/>
      <c r="T18719" s="36"/>
      <c r="U18719" s="36"/>
      <c r="V18719" s="36"/>
    </row>
    <row r="18720" spans="11:22" x14ac:dyDescent="0.25">
      <c r="K18720" s="36"/>
      <c r="L18720" s="36"/>
      <c r="M18720" s="36"/>
      <c r="N18720" s="36"/>
      <c r="O18720" s="40"/>
      <c r="P18720" s="36"/>
      <c r="S18720" s="36"/>
      <c r="T18720" s="36"/>
      <c r="U18720" s="36"/>
      <c r="V18720" s="36"/>
    </row>
    <row r="18721" spans="11:22" x14ac:dyDescent="0.25">
      <c r="K18721" s="36"/>
      <c r="L18721" s="36"/>
      <c r="M18721" s="36"/>
      <c r="N18721" s="36"/>
      <c r="O18721" s="40"/>
      <c r="P18721" s="36"/>
      <c r="S18721" s="36"/>
      <c r="T18721" s="36"/>
      <c r="U18721" s="36"/>
      <c r="V18721" s="36"/>
    </row>
    <row r="18722" spans="11:22" x14ac:dyDescent="0.25">
      <c r="K18722" s="36"/>
      <c r="L18722" s="36"/>
      <c r="M18722" s="36"/>
      <c r="N18722" s="36"/>
      <c r="O18722" s="40"/>
      <c r="P18722" s="36"/>
      <c r="S18722" s="36"/>
      <c r="T18722" s="36"/>
      <c r="U18722" s="36"/>
      <c r="V18722" s="36"/>
    </row>
    <row r="18723" spans="11:22" x14ac:dyDescent="0.25">
      <c r="K18723" s="36"/>
      <c r="L18723" s="36"/>
      <c r="M18723" s="36"/>
      <c r="N18723" s="36"/>
      <c r="O18723" s="40"/>
      <c r="P18723" s="36"/>
      <c r="S18723" s="36"/>
      <c r="T18723" s="36"/>
      <c r="U18723" s="36"/>
      <c r="V18723" s="36"/>
    </row>
    <row r="18724" spans="11:22" x14ac:dyDescent="0.25">
      <c r="K18724" s="36"/>
      <c r="L18724" s="36"/>
      <c r="M18724" s="36"/>
      <c r="N18724" s="36"/>
      <c r="O18724" s="40"/>
      <c r="P18724" s="36"/>
      <c r="S18724" s="36"/>
      <c r="T18724" s="36"/>
      <c r="U18724" s="36"/>
      <c r="V18724" s="36"/>
    </row>
    <row r="18725" spans="11:22" x14ac:dyDescent="0.25">
      <c r="K18725" s="36"/>
      <c r="L18725" s="36"/>
      <c r="M18725" s="36"/>
      <c r="N18725" s="36"/>
      <c r="O18725" s="40"/>
      <c r="P18725" s="36"/>
      <c r="S18725" s="36"/>
      <c r="T18725" s="36"/>
      <c r="U18725" s="36"/>
      <c r="V18725" s="36"/>
    </row>
    <row r="18726" spans="11:22" x14ac:dyDescent="0.25">
      <c r="K18726" s="36"/>
      <c r="L18726" s="36"/>
      <c r="M18726" s="36"/>
      <c r="N18726" s="36"/>
      <c r="O18726" s="40"/>
      <c r="P18726" s="36"/>
      <c r="S18726" s="36"/>
      <c r="T18726" s="36"/>
      <c r="U18726" s="36"/>
      <c r="V18726" s="36"/>
    </row>
    <row r="18727" spans="11:22" x14ac:dyDescent="0.25">
      <c r="K18727" s="36"/>
      <c r="L18727" s="36"/>
      <c r="M18727" s="36"/>
      <c r="N18727" s="36"/>
      <c r="O18727" s="40"/>
      <c r="P18727" s="36"/>
      <c r="S18727" s="36"/>
      <c r="T18727" s="36"/>
      <c r="U18727" s="36"/>
      <c r="V18727" s="36"/>
    </row>
    <row r="18728" spans="11:22" x14ac:dyDescent="0.25">
      <c r="K18728" s="36"/>
      <c r="L18728" s="36"/>
      <c r="M18728" s="36"/>
      <c r="N18728" s="36"/>
      <c r="O18728" s="40"/>
      <c r="P18728" s="36"/>
      <c r="S18728" s="36"/>
      <c r="T18728" s="36"/>
      <c r="U18728" s="36"/>
      <c r="V18728" s="36"/>
    </row>
    <row r="18729" spans="11:22" x14ac:dyDescent="0.25">
      <c r="K18729" s="36"/>
      <c r="L18729" s="36"/>
      <c r="M18729" s="36"/>
      <c r="N18729" s="36"/>
      <c r="O18729" s="40"/>
      <c r="P18729" s="36"/>
      <c r="S18729" s="36"/>
      <c r="T18729" s="36"/>
      <c r="U18729" s="36"/>
      <c r="V18729" s="36"/>
    </row>
    <row r="18730" spans="11:22" x14ac:dyDescent="0.25">
      <c r="K18730" s="36"/>
      <c r="L18730" s="36"/>
      <c r="M18730" s="36"/>
      <c r="N18730" s="36"/>
      <c r="O18730" s="40"/>
      <c r="P18730" s="36"/>
      <c r="S18730" s="36"/>
      <c r="T18730" s="36"/>
      <c r="U18730" s="36"/>
      <c r="V18730" s="36"/>
    </row>
    <row r="18731" spans="11:22" x14ac:dyDescent="0.25">
      <c r="K18731" s="36"/>
      <c r="L18731" s="36"/>
      <c r="M18731" s="36"/>
      <c r="N18731" s="36"/>
      <c r="O18731" s="40"/>
      <c r="P18731" s="36"/>
      <c r="S18731" s="36"/>
      <c r="T18731" s="36"/>
      <c r="U18731" s="36"/>
      <c r="V18731" s="36"/>
    </row>
    <row r="18732" spans="11:22" x14ac:dyDescent="0.25">
      <c r="K18732" s="36"/>
      <c r="L18732" s="36"/>
      <c r="M18732" s="36"/>
      <c r="N18732" s="36"/>
      <c r="O18732" s="40"/>
      <c r="P18732" s="36"/>
      <c r="S18732" s="36"/>
      <c r="T18732" s="36"/>
      <c r="U18732" s="36"/>
      <c r="V18732" s="36"/>
    </row>
    <row r="18733" spans="11:22" x14ac:dyDescent="0.25">
      <c r="K18733" s="36"/>
      <c r="L18733" s="36"/>
      <c r="M18733" s="36"/>
      <c r="N18733" s="36"/>
      <c r="O18733" s="40"/>
      <c r="P18733" s="36"/>
      <c r="S18733" s="36"/>
      <c r="T18733" s="36"/>
      <c r="U18733" s="36"/>
      <c r="V18733" s="36"/>
    </row>
    <row r="18734" spans="11:22" x14ac:dyDescent="0.25">
      <c r="K18734" s="36"/>
      <c r="L18734" s="36"/>
      <c r="M18734" s="36"/>
      <c r="N18734" s="36"/>
      <c r="O18734" s="40"/>
      <c r="P18734" s="36"/>
      <c r="S18734" s="36"/>
      <c r="T18734" s="36"/>
      <c r="U18734" s="36"/>
      <c r="V18734" s="36"/>
    </row>
    <row r="18735" spans="11:22" x14ac:dyDescent="0.25">
      <c r="K18735" s="36"/>
      <c r="L18735" s="36"/>
      <c r="M18735" s="36"/>
      <c r="N18735" s="36"/>
      <c r="O18735" s="40"/>
      <c r="P18735" s="36"/>
      <c r="S18735" s="36"/>
      <c r="T18735" s="36"/>
      <c r="U18735" s="36"/>
      <c r="V18735" s="36"/>
    </row>
    <row r="18736" spans="11:22" x14ac:dyDescent="0.25">
      <c r="K18736" s="36"/>
      <c r="L18736" s="36"/>
      <c r="M18736" s="36"/>
      <c r="N18736" s="36"/>
      <c r="O18736" s="40"/>
      <c r="P18736" s="36"/>
      <c r="S18736" s="36"/>
      <c r="T18736" s="36"/>
      <c r="U18736" s="36"/>
      <c r="V18736" s="36"/>
    </row>
    <row r="18737" spans="11:22" x14ac:dyDescent="0.25">
      <c r="K18737" s="36"/>
      <c r="L18737" s="36"/>
      <c r="M18737" s="36"/>
      <c r="N18737" s="36"/>
      <c r="O18737" s="40"/>
      <c r="P18737" s="36"/>
      <c r="S18737" s="36"/>
      <c r="T18737" s="36"/>
      <c r="U18737" s="36"/>
      <c r="V18737" s="36"/>
    </row>
    <row r="18738" spans="11:22" x14ac:dyDescent="0.25">
      <c r="K18738" s="36"/>
      <c r="L18738" s="36"/>
      <c r="M18738" s="36"/>
      <c r="N18738" s="36"/>
      <c r="O18738" s="40"/>
      <c r="P18738" s="36"/>
      <c r="S18738" s="36"/>
      <c r="T18738" s="36"/>
      <c r="U18738" s="36"/>
      <c r="V18738" s="36"/>
    </row>
    <row r="18739" spans="11:22" x14ac:dyDescent="0.25">
      <c r="K18739" s="36"/>
      <c r="L18739" s="36"/>
      <c r="M18739" s="36"/>
      <c r="N18739" s="36"/>
      <c r="O18739" s="40"/>
      <c r="P18739" s="36"/>
      <c r="S18739" s="36"/>
      <c r="T18739" s="36"/>
      <c r="U18739" s="36"/>
      <c r="V18739" s="36"/>
    </row>
    <row r="18740" spans="11:22" x14ac:dyDescent="0.25">
      <c r="K18740" s="36"/>
      <c r="L18740" s="36"/>
      <c r="M18740" s="36"/>
      <c r="N18740" s="36"/>
      <c r="O18740" s="40"/>
      <c r="P18740" s="36"/>
      <c r="S18740" s="36"/>
      <c r="T18740" s="36"/>
      <c r="U18740" s="36"/>
      <c r="V18740" s="36"/>
    </row>
    <row r="18741" spans="11:22" x14ac:dyDescent="0.25">
      <c r="K18741" s="36"/>
      <c r="L18741" s="36"/>
      <c r="M18741" s="36"/>
      <c r="N18741" s="36"/>
      <c r="O18741" s="40"/>
      <c r="P18741" s="36"/>
      <c r="S18741" s="36"/>
      <c r="T18741" s="36"/>
      <c r="U18741" s="36"/>
      <c r="V18741" s="36"/>
    </row>
    <row r="18742" spans="11:22" x14ac:dyDescent="0.25">
      <c r="K18742" s="36"/>
      <c r="L18742" s="36"/>
      <c r="M18742" s="36"/>
      <c r="N18742" s="36"/>
      <c r="O18742" s="40"/>
      <c r="P18742" s="36"/>
      <c r="S18742" s="36"/>
      <c r="T18742" s="36"/>
      <c r="U18742" s="36"/>
      <c r="V18742" s="36"/>
    </row>
    <row r="18743" spans="11:22" x14ac:dyDescent="0.25">
      <c r="K18743" s="36"/>
      <c r="L18743" s="36"/>
      <c r="M18743" s="36"/>
      <c r="N18743" s="36"/>
      <c r="O18743" s="40"/>
      <c r="P18743" s="36"/>
      <c r="S18743" s="36"/>
      <c r="T18743" s="36"/>
      <c r="U18743" s="36"/>
      <c r="V18743" s="36"/>
    </row>
    <row r="18744" spans="11:22" x14ac:dyDescent="0.25">
      <c r="K18744" s="36"/>
      <c r="L18744" s="36"/>
      <c r="M18744" s="36"/>
      <c r="N18744" s="36"/>
      <c r="O18744" s="40"/>
      <c r="P18744" s="36"/>
      <c r="S18744" s="36"/>
      <c r="T18744" s="36"/>
      <c r="U18744" s="36"/>
      <c r="V18744" s="36"/>
    </row>
    <row r="18745" spans="11:22" x14ac:dyDescent="0.25">
      <c r="K18745" s="36"/>
      <c r="L18745" s="36"/>
      <c r="M18745" s="36"/>
      <c r="N18745" s="36"/>
      <c r="O18745" s="40"/>
      <c r="P18745" s="36"/>
      <c r="S18745" s="36"/>
      <c r="T18745" s="36"/>
      <c r="U18745" s="36"/>
      <c r="V18745" s="36"/>
    </row>
    <row r="18746" spans="11:22" x14ac:dyDescent="0.25">
      <c r="K18746" s="36"/>
      <c r="L18746" s="36"/>
      <c r="M18746" s="36"/>
      <c r="N18746" s="36"/>
      <c r="O18746" s="40"/>
      <c r="P18746" s="36"/>
      <c r="S18746" s="36"/>
      <c r="T18746" s="36"/>
      <c r="U18746" s="36"/>
      <c r="V18746" s="36"/>
    </row>
    <row r="18747" spans="11:22" x14ac:dyDescent="0.25">
      <c r="K18747" s="36"/>
      <c r="L18747" s="36"/>
      <c r="M18747" s="36"/>
      <c r="N18747" s="36"/>
      <c r="O18747" s="40"/>
      <c r="P18747" s="36"/>
      <c r="S18747" s="36"/>
      <c r="T18747" s="36"/>
      <c r="U18747" s="36"/>
      <c r="V18747" s="36"/>
    </row>
    <row r="18748" spans="11:22" x14ac:dyDescent="0.25">
      <c r="K18748" s="36"/>
      <c r="L18748" s="36"/>
      <c r="M18748" s="36"/>
      <c r="N18748" s="36"/>
      <c r="O18748" s="40"/>
      <c r="P18748" s="36"/>
      <c r="S18748" s="36"/>
      <c r="T18748" s="36"/>
      <c r="U18748" s="36"/>
      <c r="V18748" s="36"/>
    </row>
    <row r="18749" spans="11:22" x14ac:dyDescent="0.25">
      <c r="K18749" s="36"/>
      <c r="L18749" s="36"/>
      <c r="M18749" s="36"/>
      <c r="N18749" s="36"/>
      <c r="O18749" s="40"/>
      <c r="P18749" s="36"/>
      <c r="S18749" s="36"/>
      <c r="T18749" s="36"/>
      <c r="U18749" s="36"/>
      <c r="V18749" s="36"/>
    </row>
    <row r="18750" spans="11:22" x14ac:dyDescent="0.25">
      <c r="K18750" s="36"/>
      <c r="L18750" s="36"/>
      <c r="M18750" s="36"/>
      <c r="N18750" s="36"/>
      <c r="O18750" s="40"/>
      <c r="P18750" s="36"/>
      <c r="S18750" s="36"/>
      <c r="T18750" s="36"/>
      <c r="U18750" s="36"/>
      <c r="V18750" s="36"/>
    </row>
    <row r="18751" spans="11:22" x14ac:dyDescent="0.25">
      <c r="K18751" s="36"/>
      <c r="L18751" s="36"/>
      <c r="M18751" s="36"/>
      <c r="N18751" s="36"/>
      <c r="O18751" s="40"/>
      <c r="P18751" s="36"/>
      <c r="S18751" s="36"/>
      <c r="T18751" s="36"/>
      <c r="U18751" s="36"/>
      <c r="V18751" s="36"/>
    </row>
    <row r="18752" spans="11:22" x14ac:dyDescent="0.25">
      <c r="K18752" s="36"/>
      <c r="L18752" s="36"/>
      <c r="M18752" s="36"/>
      <c r="N18752" s="36"/>
      <c r="O18752" s="40"/>
      <c r="P18752" s="36"/>
      <c r="S18752" s="36"/>
      <c r="T18752" s="36"/>
      <c r="U18752" s="36"/>
      <c r="V18752" s="36"/>
    </row>
    <row r="18753" spans="11:22" x14ac:dyDescent="0.25">
      <c r="K18753" s="36"/>
      <c r="L18753" s="36"/>
      <c r="M18753" s="36"/>
      <c r="N18753" s="36"/>
      <c r="O18753" s="40"/>
      <c r="P18753" s="36"/>
      <c r="S18753" s="36"/>
      <c r="T18753" s="36"/>
      <c r="U18753" s="36"/>
      <c r="V18753" s="36"/>
    </row>
    <row r="18754" spans="11:22" x14ac:dyDescent="0.25">
      <c r="K18754" s="36"/>
      <c r="L18754" s="36"/>
      <c r="M18754" s="36"/>
      <c r="N18754" s="36"/>
      <c r="O18754" s="40"/>
      <c r="P18754" s="36"/>
      <c r="S18754" s="36"/>
      <c r="T18754" s="36"/>
      <c r="U18754" s="36"/>
      <c r="V18754" s="36"/>
    </row>
    <row r="18755" spans="11:22" x14ac:dyDescent="0.25">
      <c r="K18755" s="36"/>
      <c r="L18755" s="36"/>
      <c r="M18755" s="36"/>
      <c r="N18755" s="36"/>
      <c r="O18755" s="40"/>
      <c r="P18755" s="36"/>
      <c r="S18755" s="36"/>
      <c r="T18755" s="36"/>
      <c r="U18755" s="36"/>
      <c r="V18755" s="36"/>
    </row>
    <row r="18756" spans="11:22" x14ac:dyDescent="0.25">
      <c r="K18756" s="36"/>
      <c r="L18756" s="36"/>
      <c r="M18756" s="36"/>
      <c r="N18756" s="36"/>
      <c r="O18756" s="40"/>
      <c r="P18756" s="36"/>
      <c r="S18756" s="36"/>
      <c r="T18756" s="36"/>
      <c r="U18756" s="36"/>
      <c r="V18756" s="36"/>
    </row>
    <row r="18757" spans="11:22" x14ac:dyDescent="0.25">
      <c r="K18757" s="36"/>
      <c r="L18757" s="36"/>
      <c r="M18757" s="36"/>
      <c r="N18757" s="36"/>
      <c r="O18757" s="40"/>
      <c r="P18757" s="36"/>
      <c r="S18757" s="36"/>
      <c r="T18757" s="36"/>
      <c r="U18757" s="36"/>
      <c r="V18757" s="36"/>
    </row>
    <row r="18758" spans="11:22" x14ac:dyDescent="0.25">
      <c r="K18758" s="36"/>
      <c r="L18758" s="36"/>
      <c r="M18758" s="36"/>
      <c r="N18758" s="36"/>
      <c r="O18758" s="40"/>
      <c r="P18758" s="36"/>
      <c r="S18758" s="36"/>
      <c r="T18758" s="36"/>
      <c r="U18758" s="36"/>
      <c r="V18758" s="36"/>
    </row>
    <row r="18759" spans="11:22" x14ac:dyDescent="0.25">
      <c r="K18759" s="36"/>
      <c r="L18759" s="36"/>
      <c r="M18759" s="36"/>
      <c r="N18759" s="36"/>
      <c r="O18759" s="40"/>
      <c r="P18759" s="36"/>
      <c r="S18759" s="36"/>
      <c r="T18759" s="36"/>
      <c r="U18759" s="36"/>
      <c r="V18759" s="36"/>
    </row>
    <row r="18760" spans="11:22" x14ac:dyDescent="0.25">
      <c r="K18760" s="36"/>
      <c r="L18760" s="36"/>
      <c r="M18760" s="36"/>
      <c r="N18760" s="36"/>
      <c r="O18760" s="40"/>
      <c r="P18760" s="36"/>
      <c r="S18760" s="36"/>
      <c r="T18760" s="36"/>
      <c r="U18760" s="36"/>
      <c r="V18760" s="36"/>
    </row>
    <row r="18761" spans="11:22" x14ac:dyDescent="0.25">
      <c r="K18761" s="36"/>
      <c r="L18761" s="36"/>
      <c r="M18761" s="36"/>
      <c r="N18761" s="36"/>
      <c r="O18761" s="40"/>
      <c r="P18761" s="36"/>
      <c r="S18761" s="36"/>
      <c r="T18761" s="36"/>
      <c r="U18761" s="36"/>
      <c r="V18761" s="36"/>
    </row>
    <row r="18762" spans="11:22" x14ac:dyDescent="0.25">
      <c r="K18762" s="36"/>
      <c r="L18762" s="36"/>
      <c r="M18762" s="36"/>
      <c r="N18762" s="36"/>
      <c r="O18762" s="40"/>
      <c r="P18762" s="36"/>
      <c r="S18762" s="36"/>
      <c r="T18762" s="36"/>
      <c r="U18762" s="36"/>
      <c r="V18762" s="36"/>
    </row>
    <row r="18763" spans="11:22" x14ac:dyDescent="0.25">
      <c r="K18763" s="36"/>
      <c r="L18763" s="36"/>
      <c r="M18763" s="36"/>
      <c r="N18763" s="36"/>
      <c r="O18763" s="40"/>
      <c r="P18763" s="36"/>
      <c r="S18763" s="36"/>
      <c r="T18763" s="36"/>
      <c r="U18763" s="36"/>
      <c r="V18763" s="36"/>
    </row>
    <row r="18764" spans="11:22" x14ac:dyDescent="0.25">
      <c r="K18764" s="36"/>
      <c r="L18764" s="36"/>
      <c r="M18764" s="36"/>
      <c r="N18764" s="36"/>
      <c r="O18764" s="40"/>
      <c r="P18764" s="36"/>
      <c r="S18764" s="36"/>
      <c r="T18764" s="36"/>
      <c r="U18764" s="36"/>
      <c r="V18764" s="36"/>
    </row>
    <row r="18765" spans="11:22" x14ac:dyDescent="0.25">
      <c r="K18765" s="36"/>
      <c r="L18765" s="36"/>
      <c r="M18765" s="36"/>
      <c r="N18765" s="36"/>
      <c r="O18765" s="40"/>
      <c r="P18765" s="36"/>
      <c r="S18765" s="36"/>
      <c r="T18765" s="36"/>
      <c r="U18765" s="36"/>
      <c r="V18765" s="36"/>
    </row>
    <row r="18766" spans="11:22" x14ac:dyDescent="0.25">
      <c r="K18766" s="36"/>
      <c r="L18766" s="36"/>
      <c r="M18766" s="36"/>
      <c r="N18766" s="36"/>
      <c r="O18766" s="40"/>
      <c r="P18766" s="36"/>
      <c r="S18766" s="36"/>
      <c r="T18766" s="36"/>
      <c r="U18766" s="36"/>
      <c r="V18766" s="36"/>
    </row>
    <row r="18767" spans="11:22" x14ac:dyDescent="0.25">
      <c r="K18767" s="36"/>
      <c r="L18767" s="36"/>
      <c r="M18767" s="36"/>
      <c r="N18767" s="36"/>
      <c r="O18767" s="40"/>
      <c r="P18767" s="36"/>
      <c r="S18767" s="36"/>
      <c r="T18767" s="36"/>
      <c r="U18767" s="36"/>
      <c r="V18767" s="36"/>
    </row>
    <row r="18768" spans="11:22" x14ac:dyDescent="0.25">
      <c r="K18768" s="36"/>
      <c r="L18768" s="36"/>
      <c r="M18768" s="36"/>
      <c r="N18768" s="36"/>
      <c r="O18768" s="40"/>
      <c r="P18768" s="36"/>
      <c r="S18768" s="36"/>
      <c r="T18768" s="36"/>
      <c r="U18768" s="36"/>
      <c r="V18768" s="36"/>
    </row>
    <row r="18769" spans="11:22" x14ac:dyDescent="0.25">
      <c r="K18769" s="36"/>
      <c r="L18769" s="36"/>
      <c r="M18769" s="36"/>
      <c r="N18769" s="36"/>
      <c r="O18769" s="40"/>
      <c r="P18769" s="36"/>
      <c r="S18769" s="36"/>
      <c r="T18769" s="36"/>
      <c r="U18769" s="36"/>
      <c r="V18769" s="36"/>
    </row>
    <row r="18770" spans="11:22" x14ac:dyDescent="0.25">
      <c r="K18770" s="36"/>
      <c r="L18770" s="36"/>
      <c r="M18770" s="36"/>
      <c r="N18770" s="36"/>
      <c r="O18770" s="40"/>
      <c r="P18770" s="36"/>
      <c r="S18770" s="36"/>
      <c r="T18770" s="36"/>
      <c r="U18770" s="36"/>
      <c r="V18770" s="36"/>
    </row>
    <row r="18771" spans="11:22" x14ac:dyDescent="0.25">
      <c r="K18771" s="36"/>
      <c r="L18771" s="36"/>
      <c r="M18771" s="36"/>
      <c r="N18771" s="36"/>
      <c r="O18771" s="40"/>
      <c r="P18771" s="36"/>
      <c r="S18771" s="36"/>
      <c r="T18771" s="36"/>
      <c r="U18771" s="36"/>
      <c r="V18771" s="36"/>
    </row>
    <row r="18772" spans="11:22" x14ac:dyDescent="0.25">
      <c r="K18772" s="36"/>
      <c r="L18772" s="36"/>
      <c r="M18772" s="36"/>
      <c r="N18772" s="36"/>
      <c r="O18772" s="40"/>
      <c r="P18772" s="36"/>
      <c r="S18772" s="36"/>
      <c r="T18772" s="36"/>
      <c r="U18772" s="36"/>
      <c r="V18772" s="36"/>
    </row>
    <row r="18773" spans="11:22" x14ac:dyDescent="0.25">
      <c r="K18773" s="36"/>
      <c r="L18773" s="36"/>
      <c r="M18773" s="36"/>
      <c r="N18773" s="36"/>
      <c r="O18773" s="40"/>
      <c r="P18773" s="36"/>
      <c r="S18773" s="36"/>
      <c r="T18773" s="36"/>
      <c r="U18773" s="36"/>
      <c r="V18773" s="36"/>
    </row>
    <row r="18774" spans="11:22" x14ac:dyDescent="0.25">
      <c r="K18774" s="36"/>
      <c r="L18774" s="36"/>
      <c r="M18774" s="36"/>
      <c r="N18774" s="36"/>
      <c r="O18774" s="40"/>
      <c r="P18774" s="36"/>
      <c r="S18774" s="36"/>
      <c r="T18774" s="36"/>
      <c r="U18774" s="36"/>
      <c r="V18774" s="36"/>
    </row>
    <row r="18775" spans="11:22" x14ac:dyDescent="0.25">
      <c r="K18775" s="36"/>
      <c r="L18775" s="36"/>
      <c r="M18775" s="36"/>
      <c r="N18775" s="36"/>
      <c r="O18775" s="40"/>
      <c r="P18775" s="36"/>
      <c r="S18775" s="36"/>
      <c r="T18775" s="36"/>
      <c r="U18775" s="36"/>
      <c r="V18775" s="36"/>
    </row>
    <row r="18776" spans="11:22" x14ac:dyDescent="0.25">
      <c r="K18776" s="36"/>
      <c r="L18776" s="36"/>
      <c r="M18776" s="36"/>
      <c r="N18776" s="36"/>
      <c r="O18776" s="40"/>
      <c r="P18776" s="36"/>
      <c r="S18776" s="36"/>
      <c r="T18776" s="36"/>
      <c r="U18776" s="36"/>
      <c r="V18776" s="36"/>
    </row>
    <row r="18777" spans="11:22" x14ac:dyDescent="0.25">
      <c r="K18777" s="36"/>
      <c r="L18777" s="36"/>
      <c r="M18777" s="36"/>
      <c r="N18777" s="36"/>
      <c r="O18777" s="40"/>
      <c r="P18777" s="36"/>
      <c r="S18777" s="36"/>
      <c r="T18777" s="36"/>
      <c r="U18777" s="36"/>
      <c r="V18777" s="36"/>
    </row>
    <row r="18778" spans="11:22" x14ac:dyDescent="0.25">
      <c r="K18778" s="36"/>
      <c r="L18778" s="36"/>
      <c r="M18778" s="36"/>
      <c r="N18778" s="36"/>
      <c r="O18778" s="40"/>
      <c r="P18778" s="36"/>
      <c r="S18778" s="36"/>
      <c r="T18778" s="36"/>
      <c r="U18778" s="36"/>
      <c r="V18778" s="36"/>
    </row>
    <row r="18779" spans="11:22" x14ac:dyDescent="0.25">
      <c r="K18779" s="36"/>
      <c r="L18779" s="36"/>
      <c r="M18779" s="36"/>
      <c r="N18779" s="36"/>
      <c r="O18779" s="40"/>
      <c r="P18779" s="36"/>
      <c r="S18779" s="36"/>
      <c r="T18779" s="36"/>
      <c r="U18779" s="36"/>
      <c r="V18779" s="36"/>
    </row>
    <row r="18780" spans="11:22" x14ac:dyDescent="0.25">
      <c r="K18780" s="36"/>
      <c r="L18780" s="36"/>
      <c r="M18780" s="36"/>
      <c r="N18780" s="36"/>
      <c r="O18780" s="40"/>
      <c r="P18780" s="36"/>
      <c r="S18780" s="36"/>
      <c r="T18780" s="36"/>
      <c r="U18780" s="36"/>
      <c r="V18780" s="36"/>
    </row>
    <row r="18781" spans="11:22" x14ac:dyDescent="0.25">
      <c r="K18781" s="36"/>
      <c r="L18781" s="36"/>
      <c r="M18781" s="36"/>
      <c r="N18781" s="36"/>
      <c r="O18781" s="40"/>
      <c r="P18781" s="36"/>
      <c r="S18781" s="36"/>
      <c r="T18781" s="36"/>
      <c r="U18781" s="36"/>
      <c r="V18781" s="36"/>
    </row>
    <row r="18782" spans="11:22" x14ac:dyDescent="0.25">
      <c r="K18782" s="36"/>
      <c r="L18782" s="36"/>
      <c r="M18782" s="36"/>
      <c r="N18782" s="36"/>
      <c r="O18782" s="40"/>
      <c r="P18782" s="36"/>
      <c r="S18782" s="36"/>
      <c r="T18782" s="36"/>
      <c r="U18782" s="36"/>
      <c r="V18782" s="36"/>
    </row>
    <row r="18783" spans="11:22" x14ac:dyDescent="0.25">
      <c r="K18783" s="36"/>
      <c r="L18783" s="36"/>
      <c r="M18783" s="36"/>
      <c r="N18783" s="36"/>
      <c r="O18783" s="40"/>
      <c r="P18783" s="36"/>
      <c r="S18783" s="36"/>
      <c r="T18783" s="36"/>
      <c r="U18783" s="36"/>
      <c r="V18783" s="36"/>
    </row>
    <row r="18784" spans="11:22" x14ac:dyDescent="0.25">
      <c r="K18784" s="36"/>
      <c r="L18784" s="36"/>
      <c r="M18784" s="36"/>
      <c r="N18784" s="36"/>
      <c r="O18784" s="40"/>
      <c r="P18784" s="36"/>
      <c r="S18784" s="36"/>
      <c r="T18784" s="36"/>
      <c r="U18784" s="36"/>
      <c r="V18784" s="36"/>
    </row>
    <row r="18785" spans="11:22" x14ac:dyDescent="0.25">
      <c r="K18785" s="36"/>
      <c r="L18785" s="36"/>
      <c r="M18785" s="36"/>
      <c r="N18785" s="36"/>
      <c r="O18785" s="40"/>
      <c r="P18785" s="36"/>
      <c r="S18785" s="36"/>
      <c r="T18785" s="36"/>
      <c r="U18785" s="36"/>
      <c r="V18785" s="36"/>
    </row>
    <row r="18786" spans="11:22" x14ac:dyDescent="0.25">
      <c r="K18786" s="36"/>
      <c r="L18786" s="36"/>
      <c r="M18786" s="36"/>
      <c r="N18786" s="36"/>
      <c r="O18786" s="40"/>
      <c r="P18786" s="36"/>
      <c r="S18786" s="36"/>
      <c r="T18786" s="36"/>
      <c r="U18786" s="36"/>
      <c r="V18786" s="36"/>
    </row>
    <row r="18787" spans="11:22" x14ac:dyDescent="0.25">
      <c r="K18787" s="36"/>
      <c r="L18787" s="36"/>
      <c r="M18787" s="36"/>
      <c r="N18787" s="36"/>
      <c r="O18787" s="40"/>
      <c r="P18787" s="36"/>
      <c r="S18787" s="36"/>
      <c r="T18787" s="36"/>
      <c r="U18787" s="36"/>
      <c r="V18787" s="36"/>
    </row>
    <row r="18788" spans="11:22" x14ac:dyDescent="0.25">
      <c r="K18788" s="36"/>
      <c r="L18788" s="36"/>
      <c r="M18788" s="36"/>
      <c r="N18788" s="36"/>
      <c r="O18788" s="40"/>
      <c r="P18788" s="36"/>
      <c r="S18788" s="36"/>
      <c r="T18788" s="36"/>
      <c r="U18788" s="36"/>
      <c r="V18788" s="36"/>
    </row>
    <row r="18789" spans="11:22" x14ac:dyDescent="0.25">
      <c r="K18789" s="36"/>
      <c r="L18789" s="36"/>
      <c r="M18789" s="36"/>
      <c r="N18789" s="36"/>
      <c r="O18789" s="40"/>
      <c r="P18789" s="36"/>
      <c r="S18789" s="36"/>
      <c r="T18789" s="36"/>
      <c r="U18789" s="36"/>
      <c r="V18789" s="36"/>
    </row>
    <row r="18790" spans="11:22" x14ac:dyDescent="0.25">
      <c r="K18790" s="36"/>
      <c r="L18790" s="36"/>
      <c r="M18790" s="36"/>
      <c r="N18790" s="36"/>
      <c r="O18790" s="40"/>
      <c r="P18790" s="36"/>
      <c r="S18790" s="36"/>
      <c r="T18790" s="36"/>
      <c r="U18790" s="36"/>
      <c r="V18790" s="36"/>
    </row>
    <row r="18791" spans="11:22" x14ac:dyDescent="0.25">
      <c r="K18791" s="36"/>
      <c r="L18791" s="36"/>
      <c r="M18791" s="36"/>
      <c r="N18791" s="36"/>
      <c r="O18791" s="40"/>
      <c r="P18791" s="36"/>
      <c r="S18791" s="36"/>
      <c r="T18791" s="36"/>
      <c r="U18791" s="36"/>
      <c r="V18791" s="36"/>
    </row>
    <row r="18792" spans="11:22" x14ac:dyDescent="0.25">
      <c r="K18792" s="36"/>
      <c r="L18792" s="36"/>
      <c r="M18792" s="36"/>
      <c r="N18792" s="36"/>
      <c r="O18792" s="40"/>
      <c r="P18792" s="36"/>
      <c r="S18792" s="36"/>
      <c r="T18792" s="36"/>
      <c r="U18792" s="36"/>
      <c r="V18792" s="36"/>
    </row>
    <row r="18793" spans="11:22" x14ac:dyDescent="0.25">
      <c r="K18793" s="36"/>
      <c r="L18793" s="36"/>
      <c r="M18793" s="36"/>
      <c r="N18793" s="36"/>
      <c r="O18793" s="40"/>
      <c r="P18793" s="36"/>
      <c r="S18793" s="36"/>
      <c r="T18793" s="36"/>
      <c r="U18793" s="36"/>
      <c r="V18793" s="36"/>
    </row>
    <row r="18794" spans="11:22" x14ac:dyDescent="0.25">
      <c r="K18794" s="36"/>
      <c r="L18794" s="36"/>
      <c r="M18794" s="36"/>
      <c r="N18794" s="36"/>
      <c r="O18794" s="40"/>
      <c r="P18794" s="36"/>
      <c r="S18794" s="36"/>
      <c r="T18794" s="36"/>
      <c r="U18794" s="36"/>
      <c r="V18794" s="36"/>
    </row>
    <row r="18795" spans="11:22" x14ac:dyDescent="0.25">
      <c r="K18795" s="36"/>
      <c r="L18795" s="36"/>
      <c r="M18795" s="36"/>
      <c r="N18795" s="36"/>
      <c r="O18795" s="40"/>
      <c r="P18795" s="36"/>
      <c r="S18795" s="36"/>
      <c r="T18795" s="36"/>
      <c r="U18795" s="36"/>
      <c r="V18795" s="36"/>
    </row>
    <row r="18796" spans="11:22" x14ac:dyDescent="0.25">
      <c r="K18796" s="36"/>
      <c r="L18796" s="36"/>
      <c r="M18796" s="36"/>
      <c r="N18796" s="36"/>
      <c r="O18796" s="40"/>
      <c r="P18796" s="36"/>
      <c r="S18796" s="36"/>
      <c r="T18796" s="36"/>
      <c r="U18796" s="36"/>
      <c r="V18796" s="36"/>
    </row>
    <row r="18797" spans="11:22" x14ac:dyDescent="0.25">
      <c r="K18797" s="36"/>
      <c r="L18797" s="36"/>
      <c r="M18797" s="36"/>
      <c r="N18797" s="36"/>
      <c r="O18797" s="40"/>
      <c r="P18797" s="36"/>
      <c r="S18797" s="36"/>
      <c r="T18797" s="36"/>
      <c r="U18797" s="36"/>
      <c r="V18797" s="36"/>
    </row>
    <row r="18798" spans="11:22" x14ac:dyDescent="0.25">
      <c r="K18798" s="36"/>
      <c r="L18798" s="36"/>
      <c r="M18798" s="36"/>
      <c r="N18798" s="36"/>
      <c r="O18798" s="40"/>
      <c r="P18798" s="36"/>
      <c r="S18798" s="36"/>
      <c r="T18798" s="36"/>
      <c r="U18798" s="36"/>
      <c r="V18798" s="36"/>
    </row>
    <row r="18799" spans="11:22" x14ac:dyDescent="0.25">
      <c r="K18799" s="36"/>
      <c r="L18799" s="36"/>
      <c r="M18799" s="36"/>
      <c r="N18799" s="36"/>
      <c r="O18799" s="40"/>
      <c r="P18799" s="36"/>
      <c r="S18799" s="36"/>
      <c r="T18799" s="36"/>
      <c r="U18799" s="36"/>
      <c r="V18799" s="36"/>
    </row>
    <row r="18800" spans="11:22" x14ac:dyDescent="0.25">
      <c r="K18800" s="36"/>
      <c r="L18800" s="36"/>
      <c r="M18800" s="36"/>
      <c r="N18800" s="36"/>
      <c r="O18800" s="40"/>
      <c r="P18800" s="36"/>
      <c r="S18800" s="36"/>
      <c r="T18800" s="36"/>
      <c r="U18800" s="36"/>
      <c r="V18800" s="36"/>
    </row>
    <row r="18801" spans="11:22" x14ac:dyDescent="0.25">
      <c r="K18801" s="36"/>
      <c r="L18801" s="36"/>
      <c r="M18801" s="36"/>
      <c r="N18801" s="36"/>
      <c r="O18801" s="40"/>
      <c r="P18801" s="36"/>
      <c r="S18801" s="36"/>
      <c r="T18801" s="36"/>
      <c r="U18801" s="36"/>
      <c r="V18801" s="36"/>
    </row>
    <row r="18802" spans="11:22" x14ac:dyDescent="0.25">
      <c r="K18802" s="36"/>
      <c r="L18802" s="36"/>
      <c r="M18802" s="36"/>
      <c r="N18802" s="36"/>
      <c r="O18802" s="40"/>
      <c r="P18802" s="36"/>
      <c r="S18802" s="36"/>
      <c r="T18802" s="36"/>
      <c r="U18802" s="36"/>
      <c r="V18802" s="36"/>
    </row>
    <row r="18803" spans="11:22" x14ac:dyDescent="0.25">
      <c r="K18803" s="36"/>
      <c r="L18803" s="36"/>
      <c r="M18803" s="36"/>
      <c r="N18803" s="36"/>
      <c r="O18803" s="40"/>
      <c r="P18803" s="36"/>
      <c r="S18803" s="36"/>
      <c r="T18803" s="36"/>
      <c r="U18803" s="36"/>
      <c r="V18803" s="36"/>
    </row>
    <row r="18804" spans="11:22" x14ac:dyDescent="0.25">
      <c r="K18804" s="36"/>
      <c r="L18804" s="36"/>
      <c r="M18804" s="36"/>
      <c r="N18804" s="36"/>
      <c r="O18804" s="40"/>
      <c r="P18804" s="36"/>
      <c r="S18804" s="36"/>
      <c r="T18804" s="36"/>
      <c r="U18804" s="36"/>
      <c r="V18804" s="36"/>
    </row>
    <row r="18805" spans="11:22" x14ac:dyDescent="0.25">
      <c r="K18805" s="36"/>
      <c r="L18805" s="36"/>
      <c r="M18805" s="36"/>
      <c r="N18805" s="36"/>
      <c r="O18805" s="40"/>
      <c r="P18805" s="36"/>
      <c r="S18805" s="36"/>
      <c r="T18805" s="36"/>
      <c r="U18805" s="36"/>
      <c r="V18805" s="36"/>
    </row>
    <row r="18806" spans="11:22" x14ac:dyDescent="0.25">
      <c r="K18806" s="36"/>
      <c r="L18806" s="36"/>
      <c r="M18806" s="36"/>
      <c r="N18806" s="36"/>
      <c r="O18806" s="40"/>
      <c r="P18806" s="36"/>
      <c r="S18806" s="36"/>
      <c r="T18806" s="36"/>
      <c r="U18806" s="36"/>
      <c r="V18806" s="36"/>
    </row>
    <row r="18807" spans="11:22" x14ac:dyDescent="0.25">
      <c r="K18807" s="36"/>
      <c r="L18807" s="36"/>
      <c r="M18807" s="36"/>
      <c r="N18807" s="36"/>
      <c r="O18807" s="40"/>
      <c r="P18807" s="36"/>
      <c r="S18807" s="36"/>
      <c r="T18807" s="36"/>
      <c r="U18807" s="36"/>
      <c r="V18807" s="36"/>
    </row>
    <row r="18808" spans="11:22" x14ac:dyDescent="0.25">
      <c r="K18808" s="36"/>
      <c r="L18808" s="36"/>
      <c r="M18808" s="36"/>
      <c r="N18808" s="36"/>
      <c r="O18808" s="40"/>
      <c r="P18808" s="36"/>
      <c r="S18808" s="36"/>
      <c r="T18808" s="36"/>
      <c r="U18808" s="36"/>
      <c r="V18808" s="36"/>
    </row>
    <row r="18809" spans="11:22" x14ac:dyDescent="0.25">
      <c r="K18809" s="36"/>
      <c r="L18809" s="36"/>
      <c r="M18809" s="36"/>
      <c r="N18809" s="36"/>
      <c r="O18809" s="40"/>
      <c r="P18809" s="36"/>
      <c r="S18809" s="36"/>
      <c r="T18809" s="36"/>
      <c r="U18809" s="36"/>
      <c r="V18809" s="36"/>
    </row>
    <row r="18810" spans="11:22" x14ac:dyDescent="0.25">
      <c r="K18810" s="36"/>
      <c r="L18810" s="36"/>
      <c r="M18810" s="36"/>
      <c r="N18810" s="36"/>
      <c r="O18810" s="40"/>
      <c r="P18810" s="36"/>
      <c r="S18810" s="36"/>
      <c r="T18810" s="36"/>
      <c r="U18810" s="36"/>
      <c r="V18810" s="36"/>
    </row>
    <row r="18811" spans="11:22" x14ac:dyDescent="0.25">
      <c r="K18811" s="36"/>
      <c r="L18811" s="36"/>
      <c r="M18811" s="36"/>
      <c r="N18811" s="36"/>
      <c r="O18811" s="40"/>
      <c r="P18811" s="36"/>
      <c r="S18811" s="36"/>
      <c r="T18811" s="36"/>
      <c r="U18811" s="36"/>
      <c r="V18811" s="36"/>
    </row>
    <row r="18812" spans="11:22" x14ac:dyDescent="0.25">
      <c r="K18812" s="36"/>
      <c r="L18812" s="36"/>
      <c r="M18812" s="36"/>
      <c r="N18812" s="36"/>
      <c r="O18812" s="40"/>
      <c r="P18812" s="36"/>
      <c r="S18812" s="36"/>
      <c r="T18812" s="36"/>
      <c r="U18812" s="36"/>
      <c r="V18812" s="36"/>
    </row>
    <row r="18813" spans="11:22" x14ac:dyDescent="0.25">
      <c r="K18813" s="36"/>
      <c r="L18813" s="36"/>
      <c r="M18813" s="36"/>
      <c r="N18813" s="36"/>
      <c r="O18813" s="40"/>
      <c r="P18813" s="36"/>
      <c r="S18813" s="36"/>
      <c r="T18813" s="36"/>
      <c r="U18813" s="36"/>
      <c r="V18813" s="36"/>
    </row>
    <row r="18814" spans="11:22" x14ac:dyDescent="0.25">
      <c r="K18814" s="36"/>
      <c r="L18814" s="36"/>
      <c r="M18814" s="36"/>
      <c r="N18814" s="36"/>
      <c r="O18814" s="40"/>
      <c r="P18814" s="36"/>
      <c r="S18814" s="36"/>
      <c r="T18814" s="36"/>
      <c r="U18814" s="36"/>
      <c r="V18814" s="36"/>
    </row>
    <row r="18815" spans="11:22" x14ac:dyDescent="0.25">
      <c r="K18815" s="36"/>
      <c r="L18815" s="36"/>
      <c r="M18815" s="36"/>
      <c r="N18815" s="36"/>
      <c r="O18815" s="40"/>
      <c r="P18815" s="36"/>
      <c r="S18815" s="36"/>
      <c r="T18815" s="36"/>
      <c r="U18815" s="36"/>
      <c r="V18815" s="36"/>
    </row>
    <row r="18816" spans="11:22" x14ac:dyDescent="0.25">
      <c r="K18816" s="36"/>
      <c r="L18816" s="36"/>
      <c r="M18816" s="36"/>
      <c r="N18816" s="36"/>
      <c r="O18816" s="40"/>
      <c r="P18816" s="36"/>
      <c r="S18816" s="36"/>
      <c r="T18816" s="36"/>
      <c r="U18816" s="36"/>
      <c r="V18816" s="36"/>
    </row>
    <row r="18817" spans="11:22" x14ac:dyDescent="0.25">
      <c r="K18817" s="36"/>
      <c r="L18817" s="36"/>
      <c r="M18817" s="36"/>
      <c r="N18817" s="36"/>
      <c r="O18817" s="40"/>
      <c r="P18817" s="36"/>
      <c r="S18817" s="36"/>
      <c r="T18817" s="36"/>
      <c r="U18817" s="36"/>
      <c r="V18817" s="36"/>
    </row>
    <row r="18818" spans="11:22" x14ac:dyDescent="0.25">
      <c r="K18818" s="36"/>
      <c r="L18818" s="36"/>
      <c r="M18818" s="36"/>
      <c r="N18818" s="36"/>
      <c r="O18818" s="40"/>
      <c r="P18818" s="36"/>
      <c r="S18818" s="36"/>
      <c r="T18818" s="36"/>
      <c r="U18818" s="36"/>
      <c r="V18818" s="36"/>
    </row>
    <row r="18819" spans="11:22" x14ac:dyDescent="0.25">
      <c r="K18819" s="36"/>
      <c r="L18819" s="36"/>
      <c r="M18819" s="36"/>
      <c r="N18819" s="36"/>
      <c r="O18819" s="40"/>
      <c r="P18819" s="36"/>
      <c r="S18819" s="36"/>
      <c r="T18819" s="36"/>
      <c r="U18819" s="36"/>
      <c r="V18819" s="36"/>
    </row>
    <row r="18820" spans="11:22" x14ac:dyDescent="0.25">
      <c r="K18820" s="36"/>
      <c r="L18820" s="36"/>
      <c r="M18820" s="36"/>
      <c r="N18820" s="36"/>
      <c r="O18820" s="40"/>
      <c r="P18820" s="36"/>
      <c r="S18820" s="36"/>
      <c r="T18820" s="36"/>
      <c r="U18820" s="36"/>
      <c r="V18820" s="36"/>
    </row>
    <row r="18821" spans="11:22" x14ac:dyDescent="0.25">
      <c r="K18821" s="36"/>
      <c r="L18821" s="36"/>
      <c r="M18821" s="36"/>
      <c r="N18821" s="36"/>
      <c r="O18821" s="40"/>
      <c r="P18821" s="36"/>
      <c r="S18821" s="36"/>
      <c r="T18821" s="36"/>
      <c r="U18821" s="36"/>
      <c r="V18821" s="36"/>
    </row>
    <row r="18822" spans="11:22" x14ac:dyDescent="0.25">
      <c r="K18822" s="36"/>
      <c r="L18822" s="36"/>
      <c r="M18822" s="36"/>
      <c r="N18822" s="36"/>
      <c r="O18822" s="40"/>
      <c r="P18822" s="36"/>
      <c r="S18822" s="36"/>
      <c r="T18822" s="36"/>
      <c r="U18822" s="36"/>
      <c r="V18822" s="36"/>
    </row>
    <row r="18823" spans="11:22" x14ac:dyDescent="0.25">
      <c r="K18823" s="36"/>
      <c r="L18823" s="36"/>
      <c r="M18823" s="36"/>
      <c r="N18823" s="36"/>
      <c r="O18823" s="40"/>
      <c r="P18823" s="36"/>
      <c r="S18823" s="36"/>
      <c r="T18823" s="36"/>
      <c r="U18823" s="36"/>
      <c r="V18823" s="36"/>
    </row>
    <row r="18824" spans="11:22" x14ac:dyDescent="0.25">
      <c r="K18824" s="36"/>
      <c r="L18824" s="36"/>
      <c r="M18824" s="36"/>
      <c r="N18824" s="36"/>
      <c r="O18824" s="40"/>
      <c r="P18824" s="36"/>
      <c r="S18824" s="36"/>
      <c r="T18824" s="36"/>
      <c r="U18824" s="36"/>
      <c r="V18824" s="36"/>
    </row>
    <row r="18825" spans="11:22" x14ac:dyDescent="0.25">
      <c r="K18825" s="36"/>
      <c r="L18825" s="36"/>
      <c r="M18825" s="36"/>
      <c r="N18825" s="36"/>
      <c r="O18825" s="40"/>
      <c r="P18825" s="36"/>
      <c r="S18825" s="36"/>
      <c r="T18825" s="36"/>
      <c r="U18825" s="36"/>
      <c r="V18825" s="36"/>
    </row>
    <row r="18826" spans="11:22" x14ac:dyDescent="0.25">
      <c r="K18826" s="36"/>
      <c r="L18826" s="36"/>
      <c r="M18826" s="36"/>
      <c r="N18826" s="36"/>
      <c r="O18826" s="40"/>
      <c r="P18826" s="36"/>
      <c r="S18826" s="36"/>
      <c r="T18826" s="36"/>
      <c r="U18826" s="36"/>
      <c r="V18826" s="36"/>
    </row>
    <row r="18827" spans="11:22" x14ac:dyDescent="0.25">
      <c r="K18827" s="36"/>
      <c r="L18827" s="36"/>
      <c r="M18827" s="36"/>
      <c r="N18827" s="36"/>
      <c r="O18827" s="40"/>
      <c r="P18827" s="36"/>
      <c r="S18827" s="36"/>
      <c r="T18827" s="36"/>
      <c r="U18827" s="36"/>
      <c r="V18827" s="36"/>
    </row>
    <row r="18828" spans="11:22" x14ac:dyDescent="0.25">
      <c r="K18828" s="36"/>
      <c r="L18828" s="36"/>
      <c r="M18828" s="36"/>
      <c r="N18828" s="36"/>
      <c r="O18828" s="40"/>
      <c r="P18828" s="36"/>
      <c r="S18828" s="36"/>
      <c r="T18828" s="36"/>
      <c r="U18828" s="36"/>
      <c r="V18828" s="36"/>
    </row>
    <row r="18829" spans="11:22" x14ac:dyDescent="0.25">
      <c r="K18829" s="36"/>
      <c r="L18829" s="36"/>
      <c r="M18829" s="36"/>
      <c r="N18829" s="36"/>
      <c r="O18829" s="40"/>
      <c r="P18829" s="36"/>
      <c r="S18829" s="36"/>
      <c r="T18829" s="36"/>
      <c r="U18829" s="36"/>
      <c r="V18829" s="36"/>
    </row>
    <row r="18830" spans="11:22" x14ac:dyDescent="0.25">
      <c r="K18830" s="36"/>
      <c r="L18830" s="36"/>
      <c r="M18830" s="36"/>
      <c r="N18830" s="36"/>
      <c r="O18830" s="40"/>
      <c r="P18830" s="36"/>
      <c r="S18830" s="36"/>
      <c r="T18830" s="36"/>
      <c r="U18830" s="36"/>
      <c r="V18830" s="36"/>
    </row>
    <row r="18831" spans="11:22" x14ac:dyDescent="0.25">
      <c r="K18831" s="36"/>
      <c r="L18831" s="36"/>
      <c r="M18831" s="36"/>
      <c r="N18831" s="36"/>
      <c r="O18831" s="40"/>
      <c r="P18831" s="36"/>
      <c r="S18831" s="36"/>
      <c r="T18831" s="36"/>
      <c r="U18831" s="36"/>
      <c r="V18831" s="36"/>
    </row>
    <row r="18832" spans="11:22" x14ac:dyDescent="0.25">
      <c r="K18832" s="36"/>
      <c r="L18832" s="36"/>
      <c r="M18832" s="36"/>
      <c r="N18832" s="36"/>
      <c r="O18832" s="40"/>
      <c r="P18832" s="36"/>
      <c r="S18832" s="36"/>
      <c r="T18832" s="36"/>
      <c r="U18832" s="36"/>
      <c r="V18832" s="36"/>
    </row>
    <row r="18833" spans="11:22" x14ac:dyDescent="0.25">
      <c r="K18833" s="36"/>
      <c r="L18833" s="36"/>
      <c r="M18833" s="36"/>
      <c r="N18833" s="36"/>
      <c r="O18833" s="40"/>
      <c r="P18833" s="36"/>
      <c r="S18833" s="36"/>
      <c r="T18833" s="36"/>
      <c r="U18833" s="36"/>
      <c r="V18833" s="36"/>
    </row>
    <row r="18834" spans="11:22" x14ac:dyDescent="0.25">
      <c r="K18834" s="36"/>
      <c r="L18834" s="36"/>
      <c r="M18834" s="36"/>
      <c r="N18834" s="36"/>
      <c r="O18834" s="40"/>
      <c r="P18834" s="36"/>
      <c r="S18834" s="36"/>
      <c r="T18834" s="36"/>
      <c r="U18834" s="36"/>
      <c r="V18834" s="36"/>
    </row>
    <row r="18835" spans="11:22" x14ac:dyDescent="0.25">
      <c r="K18835" s="36"/>
      <c r="L18835" s="36"/>
      <c r="M18835" s="36"/>
      <c r="N18835" s="36"/>
      <c r="O18835" s="40"/>
      <c r="P18835" s="36"/>
      <c r="S18835" s="36"/>
      <c r="T18835" s="36"/>
      <c r="U18835" s="36"/>
      <c r="V18835" s="36"/>
    </row>
    <row r="18836" spans="11:22" x14ac:dyDescent="0.25">
      <c r="K18836" s="36"/>
      <c r="L18836" s="36"/>
      <c r="M18836" s="36"/>
      <c r="N18836" s="36"/>
      <c r="O18836" s="40"/>
      <c r="P18836" s="36"/>
      <c r="S18836" s="36"/>
      <c r="T18836" s="36"/>
      <c r="U18836" s="36"/>
      <c r="V18836" s="36"/>
    </row>
    <row r="18837" spans="11:22" x14ac:dyDescent="0.25">
      <c r="K18837" s="36"/>
      <c r="L18837" s="36"/>
      <c r="M18837" s="36"/>
      <c r="N18837" s="36"/>
      <c r="O18837" s="40"/>
      <c r="P18837" s="36"/>
      <c r="S18837" s="36"/>
      <c r="T18837" s="36"/>
      <c r="U18837" s="36"/>
      <c r="V18837" s="36"/>
    </row>
    <row r="18838" spans="11:22" x14ac:dyDescent="0.25">
      <c r="K18838" s="36"/>
      <c r="L18838" s="36"/>
      <c r="M18838" s="36"/>
      <c r="N18838" s="36"/>
      <c r="O18838" s="40"/>
      <c r="P18838" s="36"/>
      <c r="S18838" s="36"/>
      <c r="T18838" s="36"/>
      <c r="U18838" s="36"/>
      <c r="V18838" s="36"/>
    </row>
    <row r="18839" spans="11:22" x14ac:dyDescent="0.25">
      <c r="K18839" s="36"/>
      <c r="L18839" s="36"/>
      <c r="M18839" s="36"/>
      <c r="N18839" s="36"/>
      <c r="O18839" s="40"/>
      <c r="P18839" s="36"/>
      <c r="S18839" s="36"/>
      <c r="T18839" s="36"/>
      <c r="U18839" s="36"/>
      <c r="V18839" s="36"/>
    </row>
    <row r="18840" spans="11:22" x14ac:dyDescent="0.25">
      <c r="K18840" s="36"/>
      <c r="L18840" s="36"/>
      <c r="M18840" s="36"/>
      <c r="N18840" s="36"/>
      <c r="O18840" s="40"/>
      <c r="P18840" s="36"/>
      <c r="S18840" s="36"/>
      <c r="T18840" s="36"/>
      <c r="U18840" s="36"/>
      <c r="V18840" s="36"/>
    </row>
    <row r="18841" spans="11:22" x14ac:dyDescent="0.25">
      <c r="K18841" s="36"/>
      <c r="L18841" s="36"/>
      <c r="M18841" s="36"/>
      <c r="N18841" s="36"/>
      <c r="O18841" s="40"/>
      <c r="P18841" s="36"/>
      <c r="S18841" s="36"/>
      <c r="T18841" s="36"/>
      <c r="U18841" s="36"/>
      <c r="V18841" s="36"/>
    </row>
    <row r="18842" spans="11:22" x14ac:dyDescent="0.25">
      <c r="K18842" s="36"/>
      <c r="L18842" s="36"/>
      <c r="M18842" s="36"/>
      <c r="N18842" s="36"/>
      <c r="O18842" s="40"/>
      <c r="P18842" s="36"/>
      <c r="S18842" s="36"/>
      <c r="T18842" s="36"/>
      <c r="U18842" s="36"/>
      <c r="V18842" s="36"/>
    </row>
    <row r="18843" spans="11:22" x14ac:dyDescent="0.25">
      <c r="K18843" s="36"/>
      <c r="L18843" s="36"/>
      <c r="M18843" s="36"/>
      <c r="N18843" s="36"/>
      <c r="O18843" s="40"/>
      <c r="P18843" s="36"/>
      <c r="S18843" s="36"/>
      <c r="T18843" s="36"/>
      <c r="U18843" s="36"/>
      <c r="V18843" s="36"/>
    </row>
    <row r="18844" spans="11:22" x14ac:dyDescent="0.25">
      <c r="K18844" s="36"/>
      <c r="L18844" s="36"/>
      <c r="M18844" s="36"/>
      <c r="N18844" s="36"/>
      <c r="O18844" s="40"/>
      <c r="P18844" s="36"/>
      <c r="S18844" s="36"/>
      <c r="T18844" s="36"/>
      <c r="U18844" s="36"/>
      <c r="V18844" s="36"/>
    </row>
    <row r="18845" spans="11:22" x14ac:dyDescent="0.25">
      <c r="K18845" s="36"/>
      <c r="L18845" s="36"/>
      <c r="M18845" s="36"/>
      <c r="N18845" s="36"/>
      <c r="O18845" s="40"/>
      <c r="P18845" s="36"/>
      <c r="S18845" s="36"/>
      <c r="T18845" s="36"/>
      <c r="U18845" s="36"/>
      <c r="V18845" s="36"/>
    </row>
    <row r="18846" spans="11:22" x14ac:dyDescent="0.25">
      <c r="K18846" s="36"/>
      <c r="L18846" s="36"/>
      <c r="M18846" s="36"/>
      <c r="N18846" s="36"/>
      <c r="O18846" s="40"/>
      <c r="P18846" s="36"/>
      <c r="S18846" s="36"/>
      <c r="T18846" s="36"/>
      <c r="U18846" s="36"/>
      <c r="V18846" s="36"/>
    </row>
    <row r="18847" spans="11:22" x14ac:dyDescent="0.25">
      <c r="K18847" s="36"/>
      <c r="L18847" s="36"/>
      <c r="M18847" s="36"/>
      <c r="N18847" s="36"/>
      <c r="O18847" s="40"/>
      <c r="P18847" s="36"/>
      <c r="S18847" s="36"/>
      <c r="T18847" s="36"/>
      <c r="U18847" s="36"/>
      <c r="V18847" s="36"/>
    </row>
    <row r="18848" spans="11:22" x14ac:dyDescent="0.25">
      <c r="K18848" s="36"/>
      <c r="L18848" s="36"/>
      <c r="M18848" s="36"/>
      <c r="N18848" s="36"/>
      <c r="O18848" s="40"/>
      <c r="P18848" s="36"/>
      <c r="S18848" s="36"/>
      <c r="T18848" s="36"/>
      <c r="U18848" s="36"/>
      <c r="V18848" s="36"/>
    </row>
    <row r="18849" spans="11:22" x14ac:dyDescent="0.25">
      <c r="K18849" s="36"/>
      <c r="L18849" s="36"/>
      <c r="M18849" s="36"/>
      <c r="N18849" s="36"/>
      <c r="O18849" s="40"/>
      <c r="P18849" s="36"/>
      <c r="S18849" s="36"/>
      <c r="T18849" s="36"/>
      <c r="U18849" s="36"/>
      <c r="V18849" s="36"/>
    </row>
    <row r="18850" spans="11:22" x14ac:dyDescent="0.25">
      <c r="K18850" s="36"/>
      <c r="L18850" s="36"/>
      <c r="M18850" s="36"/>
      <c r="N18850" s="36"/>
      <c r="O18850" s="40"/>
      <c r="P18850" s="36"/>
      <c r="S18850" s="36"/>
      <c r="T18850" s="36"/>
      <c r="U18850" s="36"/>
      <c r="V18850" s="36"/>
    </row>
    <row r="18851" spans="11:22" x14ac:dyDescent="0.25">
      <c r="K18851" s="36"/>
      <c r="L18851" s="36"/>
      <c r="M18851" s="36"/>
      <c r="N18851" s="36"/>
      <c r="O18851" s="40"/>
      <c r="P18851" s="36"/>
      <c r="S18851" s="36"/>
      <c r="T18851" s="36"/>
      <c r="U18851" s="36"/>
      <c r="V18851" s="36"/>
    </row>
    <row r="18852" spans="11:22" x14ac:dyDescent="0.25">
      <c r="K18852" s="36"/>
      <c r="L18852" s="36"/>
      <c r="M18852" s="36"/>
      <c r="N18852" s="36"/>
      <c r="O18852" s="40"/>
      <c r="P18852" s="36"/>
      <c r="S18852" s="36"/>
      <c r="T18852" s="36"/>
      <c r="U18852" s="36"/>
      <c r="V18852" s="36"/>
    </row>
    <row r="18853" spans="11:22" x14ac:dyDescent="0.25">
      <c r="K18853" s="36"/>
      <c r="L18853" s="36"/>
      <c r="M18853" s="36"/>
      <c r="N18853" s="36"/>
      <c r="O18853" s="40"/>
      <c r="P18853" s="36"/>
      <c r="S18853" s="36"/>
      <c r="T18853" s="36"/>
      <c r="U18853" s="36"/>
      <c r="V18853" s="36"/>
    </row>
    <row r="18854" spans="11:22" x14ac:dyDescent="0.25">
      <c r="K18854" s="36"/>
      <c r="L18854" s="36"/>
      <c r="M18854" s="36"/>
      <c r="N18854" s="36"/>
      <c r="O18854" s="40"/>
      <c r="P18854" s="36"/>
      <c r="S18854" s="36"/>
      <c r="T18854" s="36"/>
      <c r="U18854" s="36"/>
      <c r="V18854" s="36"/>
    </row>
    <row r="18855" spans="11:22" x14ac:dyDescent="0.25">
      <c r="K18855" s="36"/>
      <c r="L18855" s="36"/>
      <c r="M18855" s="36"/>
      <c r="N18855" s="36"/>
      <c r="O18855" s="40"/>
      <c r="P18855" s="36"/>
      <c r="S18855" s="36"/>
      <c r="T18855" s="36"/>
      <c r="U18855" s="36"/>
      <c r="V18855" s="36"/>
    </row>
    <row r="18856" spans="11:22" x14ac:dyDescent="0.25">
      <c r="K18856" s="36"/>
      <c r="L18856" s="36"/>
      <c r="M18856" s="36"/>
      <c r="N18856" s="36"/>
      <c r="O18856" s="40"/>
      <c r="P18856" s="36"/>
      <c r="S18856" s="36"/>
      <c r="T18856" s="36"/>
      <c r="U18856" s="36"/>
      <c r="V18856" s="36"/>
    </row>
    <row r="18857" spans="11:22" x14ac:dyDescent="0.25">
      <c r="K18857" s="36"/>
      <c r="L18857" s="36"/>
      <c r="M18857" s="36"/>
      <c r="N18857" s="36"/>
      <c r="O18857" s="40"/>
      <c r="P18857" s="36"/>
      <c r="S18857" s="36"/>
      <c r="T18857" s="36"/>
      <c r="U18857" s="36"/>
      <c r="V18857" s="36"/>
    </row>
    <row r="18858" spans="11:22" x14ac:dyDescent="0.25">
      <c r="K18858" s="36"/>
      <c r="L18858" s="36"/>
      <c r="M18858" s="36"/>
      <c r="N18858" s="36"/>
      <c r="O18858" s="40"/>
      <c r="P18858" s="36"/>
      <c r="S18858" s="36"/>
      <c r="T18858" s="36"/>
      <c r="U18858" s="36"/>
      <c r="V18858" s="36"/>
    </row>
    <row r="18859" spans="11:22" x14ac:dyDescent="0.25">
      <c r="K18859" s="36"/>
      <c r="L18859" s="36"/>
      <c r="M18859" s="36"/>
      <c r="N18859" s="36"/>
      <c r="O18859" s="40"/>
      <c r="P18859" s="36"/>
      <c r="S18859" s="36"/>
      <c r="T18859" s="36"/>
      <c r="U18859" s="36"/>
      <c r="V18859" s="36"/>
    </row>
    <row r="18860" spans="11:22" x14ac:dyDescent="0.25">
      <c r="K18860" s="36"/>
      <c r="L18860" s="36"/>
      <c r="M18860" s="36"/>
      <c r="N18860" s="36"/>
      <c r="O18860" s="40"/>
      <c r="P18860" s="36"/>
      <c r="S18860" s="36"/>
      <c r="T18860" s="36"/>
      <c r="U18860" s="36"/>
      <c r="V18860" s="36"/>
    </row>
    <row r="18861" spans="11:22" x14ac:dyDescent="0.25">
      <c r="K18861" s="36"/>
      <c r="L18861" s="36"/>
      <c r="M18861" s="36"/>
      <c r="N18861" s="36"/>
      <c r="O18861" s="40"/>
      <c r="P18861" s="36"/>
      <c r="S18861" s="36"/>
      <c r="T18861" s="36"/>
      <c r="U18861" s="36"/>
      <c r="V18861" s="36"/>
    </row>
    <row r="18862" spans="11:22" x14ac:dyDescent="0.25">
      <c r="K18862" s="36"/>
      <c r="L18862" s="36"/>
      <c r="M18862" s="36"/>
      <c r="N18862" s="36"/>
      <c r="O18862" s="40"/>
      <c r="P18862" s="36"/>
      <c r="S18862" s="36"/>
      <c r="T18862" s="36"/>
      <c r="U18862" s="36"/>
      <c r="V18862" s="36"/>
    </row>
    <row r="18863" spans="11:22" x14ac:dyDescent="0.25">
      <c r="K18863" s="36"/>
      <c r="L18863" s="36"/>
      <c r="M18863" s="36"/>
      <c r="N18863" s="36"/>
      <c r="O18863" s="40"/>
      <c r="P18863" s="36"/>
      <c r="S18863" s="36"/>
      <c r="T18863" s="36"/>
      <c r="U18863" s="36"/>
      <c r="V18863" s="36"/>
    </row>
    <row r="18864" spans="11:22" x14ac:dyDescent="0.25">
      <c r="K18864" s="36"/>
      <c r="L18864" s="36"/>
      <c r="M18864" s="36"/>
      <c r="N18864" s="36"/>
      <c r="O18864" s="40"/>
      <c r="P18864" s="36"/>
      <c r="S18864" s="36"/>
      <c r="T18864" s="36"/>
      <c r="U18864" s="36"/>
      <c r="V18864" s="36"/>
    </row>
    <row r="18865" spans="11:22" x14ac:dyDescent="0.25">
      <c r="K18865" s="36"/>
      <c r="L18865" s="36"/>
      <c r="M18865" s="36"/>
      <c r="N18865" s="36"/>
      <c r="O18865" s="40"/>
      <c r="P18865" s="36"/>
      <c r="S18865" s="36"/>
      <c r="T18865" s="36"/>
      <c r="U18865" s="36"/>
      <c r="V18865" s="36"/>
    </row>
    <row r="18866" spans="11:22" x14ac:dyDescent="0.25">
      <c r="K18866" s="36"/>
      <c r="L18866" s="36"/>
      <c r="M18866" s="36"/>
      <c r="N18866" s="36"/>
      <c r="O18866" s="40"/>
      <c r="P18866" s="36"/>
      <c r="S18866" s="36"/>
      <c r="T18866" s="36"/>
      <c r="U18866" s="36"/>
      <c r="V18866" s="36"/>
    </row>
    <row r="18867" spans="11:22" x14ac:dyDescent="0.25">
      <c r="K18867" s="36"/>
      <c r="L18867" s="36"/>
      <c r="M18867" s="36"/>
      <c r="N18867" s="36"/>
      <c r="O18867" s="40"/>
      <c r="P18867" s="36"/>
      <c r="S18867" s="36"/>
      <c r="T18867" s="36"/>
      <c r="U18867" s="36"/>
      <c r="V18867" s="36"/>
    </row>
    <row r="18868" spans="11:22" x14ac:dyDescent="0.25">
      <c r="K18868" s="36"/>
      <c r="L18868" s="36"/>
      <c r="M18868" s="36"/>
      <c r="N18868" s="36"/>
      <c r="O18868" s="40"/>
      <c r="P18868" s="36"/>
      <c r="S18868" s="36"/>
      <c r="T18868" s="36"/>
      <c r="U18868" s="36"/>
      <c r="V18868" s="36"/>
    </row>
    <row r="18869" spans="11:22" x14ac:dyDescent="0.25">
      <c r="K18869" s="36"/>
      <c r="L18869" s="36"/>
      <c r="M18869" s="36"/>
      <c r="N18869" s="36"/>
      <c r="O18869" s="40"/>
      <c r="P18869" s="36"/>
      <c r="S18869" s="36"/>
      <c r="T18869" s="36"/>
      <c r="U18869" s="36"/>
      <c r="V18869" s="36"/>
    </row>
    <row r="18870" spans="11:22" x14ac:dyDescent="0.25">
      <c r="K18870" s="36"/>
      <c r="L18870" s="36"/>
      <c r="M18870" s="36"/>
      <c r="N18870" s="36"/>
      <c r="O18870" s="40"/>
      <c r="P18870" s="36"/>
      <c r="S18870" s="36"/>
      <c r="T18870" s="36"/>
      <c r="U18870" s="36"/>
      <c r="V18870" s="36"/>
    </row>
    <row r="18871" spans="11:22" x14ac:dyDescent="0.25">
      <c r="K18871" s="36"/>
      <c r="L18871" s="36"/>
      <c r="M18871" s="36"/>
      <c r="N18871" s="36"/>
      <c r="O18871" s="40"/>
      <c r="P18871" s="36"/>
      <c r="S18871" s="36"/>
      <c r="T18871" s="36"/>
      <c r="U18871" s="36"/>
      <c r="V18871" s="36"/>
    </row>
    <row r="18872" spans="11:22" x14ac:dyDescent="0.25">
      <c r="K18872" s="36"/>
      <c r="L18872" s="36"/>
      <c r="M18872" s="36"/>
      <c r="N18872" s="36"/>
      <c r="O18872" s="40"/>
      <c r="P18872" s="36"/>
      <c r="S18872" s="36"/>
      <c r="T18872" s="36"/>
      <c r="U18872" s="36"/>
      <c r="V18872" s="36"/>
    </row>
    <row r="18873" spans="11:22" x14ac:dyDescent="0.25">
      <c r="K18873" s="36"/>
      <c r="L18873" s="36"/>
      <c r="M18873" s="36"/>
      <c r="N18873" s="36"/>
      <c r="O18873" s="40"/>
      <c r="P18873" s="36"/>
      <c r="S18873" s="36"/>
      <c r="T18873" s="36"/>
      <c r="U18873" s="36"/>
      <c r="V18873" s="36"/>
    </row>
    <row r="18874" spans="11:22" x14ac:dyDescent="0.25">
      <c r="K18874" s="36"/>
      <c r="L18874" s="36"/>
      <c r="M18874" s="36"/>
      <c r="N18874" s="36"/>
      <c r="O18874" s="40"/>
      <c r="P18874" s="36"/>
      <c r="S18874" s="36"/>
      <c r="T18874" s="36"/>
      <c r="U18874" s="36"/>
      <c r="V18874" s="36"/>
    </row>
    <row r="18875" spans="11:22" x14ac:dyDescent="0.25">
      <c r="K18875" s="36"/>
      <c r="L18875" s="36"/>
      <c r="M18875" s="36"/>
      <c r="N18875" s="36"/>
      <c r="O18875" s="40"/>
      <c r="P18875" s="36"/>
      <c r="S18875" s="36"/>
      <c r="T18875" s="36"/>
      <c r="U18875" s="36"/>
      <c r="V18875" s="36"/>
    </row>
    <row r="18876" spans="11:22" x14ac:dyDescent="0.25">
      <c r="K18876" s="36"/>
      <c r="L18876" s="36"/>
      <c r="M18876" s="36"/>
      <c r="N18876" s="36"/>
      <c r="O18876" s="40"/>
      <c r="P18876" s="36"/>
      <c r="S18876" s="36"/>
      <c r="T18876" s="36"/>
      <c r="U18876" s="36"/>
      <c r="V18876" s="36"/>
    </row>
    <row r="18877" spans="11:22" x14ac:dyDescent="0.25">
      <c r="K18877" s="36"/>
      <c r="L18877" s="36"/>
      <c r="M18877" s="36"/>
      <c r="N18877" s="36"/>
      <c r="O18877" s="40"/>
      <c r="P18877" s="36"/>
      <c r="S18877" s="36"/>
      <c r="T18877" s="36"/>
      <c r="U18877" s="36"/>
      <c r="V18877" s="36"/>
    </row>
    <row r="18878" spans="11:22" x14ac:dyDescent="0.25">
      <c r="K18878" s="36"/>
      <c r="L18878" s="36"/>
      <c r="M18878" s="36"/>
      <c r="N18878" s="36"/>
      <c r="O18878" s="40"/>
      <c r="P18878" s="36"/>
      <c r="S18878" s="36"/>
      <c r="T18878" s="36"/>
      <c r="U18878" s="36"/>
      <c r="V18878" s="36"/>
    </row>
    <row r="18879" spans="11:22" x14ac:dyDescent="0.25">
      <c r="K18879" s="36"/>
      <c r="L18879" s="36"/>
      <c r="M18879" s="36"/>
      <c r="N18879" s="36"/>
      <c r="O18879" s="40"/>
      <c r="P18879" s="36"/>
      <c r="S18879" s="36"/>
      <c r="T18879" s="36"/>
      <c r="U18879" s="36"/>
      <c r="V18879" s="36"/>
    </row>
    <row r="18880" spans="11:22" x14ac:dyDescent="0.25">
      <c r="K18880" s="36"/>
      <c r="L18880" s="36"/>
      <c r="M18880" s="36"/>
      <c r="N18880" s="36"/>
      <c r="O18880" s="40"/>
      <c r="P18880" s="36"/>
      <c r="S18880" s="36"/>
      <c r="T18880" s="36"/>
      <c r="U18880" s="36"/>
      <c r="V18880" s="36"/>
    </row>
    <row r="18881" spans="11:22" x14ac:dyDescent="0.25">
      <c r="K18881" s="36"/>
      <c r="L18881" s="36"/>
      <c r="M18881" s="36"/>
      <c r="N18881" s="36"/>
      <c r="O18881" s="40"/>
      <c r="P18881" s="36"/>
      <c r="S18881" s="36"/>
      <c r="T18881" s="36"/>
      <c r="U18881" s="36"/>
      <c r="V18881" s="36"/>
    </row>
    <row r="18882" spans="11:22" x14ac:dyDescent="0.25">
      <c r="K18882" s="36"/>
      <c r="L18882" s="36"/>
      <c r="M18882" s="36"/>
      <c r="N18882" s="36"/>
      <c r="O18882" s="40"/>
      <c r="P18882" s="36"/>
      <c r="S18882" s="36"/>
      <c r="T18882" s="36"/>
      <c r="U18882" s="36"/>
      <c r="V18882" s="36"/>
    </row>
    <row r="18883" spans="11:22" x14ac:dyDescent="0.25">
      <c r="K18883" s="36"/>
      <c r="L18883" s="36"/>
      <c r="M18883" s="36"/>
      <c r="N18883" s="36"/>
      <c r="O18883" s="40"/>
      <c r="P18883" s="36"/>
      <c r="S18883" s="36"/>
      <c r="T18883" s="36"/>
      <c r="U18883" s="36"/>
      <c r="V18883" s="36"/>
    </row>
    <row r="18884" spans="11:22" x14ac:dyDescent="0.25">
      <c r="K18884" s="36"/>
      <c r="L18884" s="36"/>
      <c r="M18884" s="36"/>
      <c r="N18884" s="36"/>
      <c r="O18884" s="40"/>
      <c r="P18884" s="36"/>
      <c r="S18884" s="36"/>
      <c r="T18884" s="36"/>
      <c r="U18884" s="36"/>
      <c r="V18884" s="36"/>
    </row>
    <row r="18885" spans="11:22" x14ac:dyDescent="0.25">
      <c r="K18885" s="36"/>
      <c r="L18885" s="36"/>
      <c r="M18885" s="36"/>
      <c r="N18885" s="36"/>
      <c r="O18885" s="40"/>
      <c r="P18885" s="36"/>
      <c r="S18885" s="36"/>
      <c r="T18885" s="36"/>
      <c r="U18885" s="36"/>
      <c r="V18885" s="36"/>
    </row>
    <row r="18886" spans="11:22" x14ac:dyDescent="0.25">
      <c r="K18886" s="36"/>
      <c r="L18886" s="36"/>
      <c r="M18886" s="36"/>
      <c r="N18886" s="36"/>
      <c r="O18886" s="40"/>
      <c r="P18886" s="36"/>
      <c r="S18886" s="36"/>
      <c r="T18886" s="36"/>
      <c r="U18886" s="36"/>
      <c r="V18886" s="36"/>
    </row>
    <row r="18887" spans="11:22" x14ac:dyDescent="0.25">
      <c r="K18887" s="36"/>
      <c r="L18887" s="36"/>
      <c r="M18887" s="36"/>
      <c r="N18887" s="36"/>
      <c r="O18887" s="40"/>
      <c r="P18887" s="36"/>
      <c r="S18887" s="36"/>
      <c r="T18887" s="36"/>
      <c r="U18887" s="36"/>
      <c r="V18887" s="36"/>
    </row>
    <row r="18888" spans="11:22" x14ac:dyDescent="0.25">
      <c r="K18888" s="36"/>
      <c r="L18888" s="36"/>
      <c r="M18888" s="36"/>
      <c r="N18888" s="36"/>
      <c r="O18888" s="40"/>
      <c r="P18888" s="36"/>
      <c r="S18888" s="36"/>
      <c r="T18888" s="36"/>
      <c r="U18888" s="36"/>
      <c r="V18888" s="36"/>
    </row>
    <row r="18889" spans="11:22" x14ac:dyDescent="0.25">
      <c r="K18889" s="36"/>
      <c r="L18889" s="36"/>
      <c r="M18889" s="36"/>
      <c r="N18889" s="36"/>
      <c r="O18889" s="40"/>
      <c r="P18889" s="36"/>
      <c r="S18889" s="36"/>
      <c r="T18889" s="36"/>
      <c r="U18889" s="36"/>
      <c r="V18889" s="36"/>
    </row>
    <row r="18890" spans="11:22" x14ac:dyDescent="0.25">
      <c r="K18890" s="36"/>
      <c r="L18890" s="36"/>
      <c r="M18890" s="36"/>
      <c r="N18890" s="36"/>
      <c r="O18890" s="40"/>
      <c r="P18890" s="36"/>
      <c r="S18890" s="36"/>
      <c r="T18890" s="36"/>
      <c r="U18890" s="36"/>
      <c r="V18890" s="36"/>
    </row>
    <row r="18891" spans="11:22" x14ac:dyDescent="0.25">
      <c r="K18891" s="36"/>
      <c r="L18891" s="36"/>
      <c r="M18891" s="36"/>
      <c r="N18891" s="36"/>
      <c r="O18891" s="40"/>
      <c r="P18891" s="36"/>
      <c r="S18891" s="36"/>
      <c r="T18891" s="36"/>
      <c r="U18891" s="36"/>
      <c r="V18891" s="36"/>
    </row>
    <row r="18892" spans="11:22" x14ac:dyDescent="0.25">
      <c r="K18892" s="36"/>
      <c r="L18892" s="36"/>
      <c r="M18892" s="36"/>
      <c r="N18892" s="36"/>
      <c r="O18892" s="40"/>
      <c r="P18892" s="36"/>
      <c r="S18892" s="36"/>
      <c r="T18892" s="36"/>
      <c r="U18892" s="36"/>
      <c r="V18892" s="36"/>
    </row>
    <row r="18893" spans="11:22" x14ac:dyDescent="0.25">
      <c r="K18893" s="36"/>
      <c r="L18893" s="36"/>
      <c r="M18893" s="36"/>
      <c r="N18893" s="36"/>
      <c r="O18893" s="40"/>
      <c r="P18893" s="36"/>
      <c r="S18893" s="36"/>
      <c r="T18893" s="36"/>
      <c r="U18893" s="36"/>
      <c r="V18893" s="36"/>
    </row>
    <row r="18894" spans="11:22" x14ac:dyDescent="0.25">
      <c r="K18894" s="36"/>
      <c r="L18894" s="36"/>
      <c r="M18894" s="36"/>
      <c r="N18894" s="36"/>
      <c r="O18894" s="40"/>
      <c r="P18894" s="36"/>
      <c r="S18894" s="36"/>
      <c r="T18894" s="36"/>
      <c r="U18894" s="36"/>
      <c r="V18894" s="36"/>
    </row>
    <row r="18895" spans="11:22" x14ac:dyDescent="0.25">
      <c r="K18895" s="36"/>
      <c r="L18895" s="36"/>
      <c r="M18895" s="36"/>
      <c r="N18895" s="36"/>
      <c r="O18895" s="40"/>
      <c r="P18895" s="36"/>
      <c r="S18895" s="36"/>
      <c r="T18895" s="36"/>
      <c r="U18895" s="36"/>
      <c r="V18895" s="36"/>
    </row>
    <row r="18896" spans="11:22" x14ac:dyDescent="0.25">
      <c r="K18896" s="36"/>
      <c r="L18896" s="36"/>
      <c r="M18896" s="36"/>
      <c r="N18896" s="36"/>
      <c r="O18896" s="40"/>
      <c r="P18896" s="36"/>
      <c r="S18896" s="36"/>
      <c r="T18896" s="36"/>
      <c r="U18896" s="36"/>
      <c r="V18896" s="36"/>
    </row>
    <row r="18897" spans="11:22" x14ac:dyDescent="0.25">
      <c r="K18897" s="36"/>
      <c r="L18897" s="36"/>
      <c r="M18897" s="36"/>
      <c r="N18897" s="36"/>
      <c r="O18897" s="40"/>
      <c r="P18897" s="36"/>
      <c r="S18897" s="36"/>
      <c r="T18897" s="36"/>
      <c r="U18897" s="36"/>
      <c r="V18897" s="36"/>
    </row>
    <row r="18898" spans="11:22" x14ac:dyDescent="0.25">
      <c r="K18898" s="36"/>
      <c r="L18898" s="36"/>
      <c r="M18898" s="36"/>
      <c r="N18898" s="36"/>
      <c r="O18898" s="40"/>
      <c r="P18898" s="36"/>
      <c r="S18898" s="36"/>
      <c r="T18898" s="36"/>
      <c r="U18898" s="36"/>
      <c r="V18898" s="36"/>
    </row>
    <row r="18899" spans="11:22" x14ac:dyDescent="0.25">
      <c r="K18899" s="36"/>
      <c r="L18899" s="36"/>
      <c r="M18899" s="36"/>
      <c r="N18899" s="36"/>
      <c r="O18899" s="40"/>
      <c r="P18899" s="36"/>
      <c r="S18899" s="36"/>
      <c r="T18899" s="36"/>
      <c r="U18899" s="36"/>
      <c r="V18899" s="36"/>
    </row>
    <row r="18900" spans="11:22" x14ac:dyDescent="0.25">
      <c r="K18900" s="36"/>
      <c r="L18900" s="36"/>
      <c r="M18900" s="36"/>
      <c r="N18900" s="36"/>
      <c r="O18900" s="40"/>
      <c r="P18900" s="36"/>
      <c r="S18900" s="36"/>
      <c r="T18900" s="36"/>
      <c r="U18900" s="36"/>
      <c r="V18900" s="36"/>
    </row>
    <row r="18901" spans="11:22" x14ac:dyDescent="0.25">
      <c r="K18901" s="36"/>
      <c r="L18901" s="36"/>
      <c r="M18901" s="36"/>
      <c r="N18901" s="36"/>
      <c r="O18901" s="40"/>
      <c r="P18901" s="36"/>
      <c r="S18901" s="36"/>
      <c r="T18901" s="36"/>
      <c r="U18901" s="36"/>
      <c r="V18901" s="36"/>
    </row>
    <row r="18902" spans="11:22" x14ac:dyDescent="0.25">
      <c r="K18902" s="36"/>
      <c r="L18902" s="36"/>
      <c r="M18902" s="36"/>
      <c r="N18902" s="36"/>
      <c r="O18902" s="40"/>
      <c r="P18902" s="36"/>
      <c r="S18902" s="36"/>
      <c r="T18902" s="36"/>
      <c r="U18902" s="36"/>
      <c r="V18902" s="36"/>
    </row>
    <row r="18903" spans="11:22" x14ac:dyDescent="0.25">
      <c r="K18903" s="36"/>
      <c r="L18903" s="36"/>
      <c r="M18903" s="36"/>
      <c r="N18903" s="36"/>
      <c r="O18903" s="40"/>
      <c r="P18903" s="36"/>
      <c r="S18903" s="36"/>
      <c r="T18903" s="36"/>
      <c r="U18903" s="36"/>
      <c r="V18903" s="36"/>
    </row>
    <row r="18904" spans="11:22" x14ac:dyDescent="0.25">
      <c r="K18904" s="36"/>
      <c r="L18904" s="36"/>
      <c r="M18904" s="36"/>
      <c r="N18904" s="36"/>
      <c r="O18904" s="40"/>
      <c r="P18904" s="36"/>
      <c r="S18904" s="36"/>
      <c r="T18904" s="36"/>
      <c r="U18904" s="36"/>
      <c r="V18904" s="36"/>
    </row>
    <row r="18905" spans="11:22" x14ac:dyDescent="0.25">
      <c r="K18905" s="36"/>
      <c r="L18905" s="36"/>
      <c r="M18905" s="36"/>
      <c r="N18905" s="36"/>
      <c r="O18905" s="40"/>
      <c r="P18905" s="36"/>
      <c r="S18905" s="36"/>
      <c r="T18905" s="36"/>
      <c r="U18905" s="36"/>
      <c r="V18905" s="36"/>
    </row>
    <row r="18906" spans="11:22" x14ac:dyDescent="0.25">
      <c r="K18906" s="36"/>
      <c r="L18906" s="36"/>
      <c r="M18906" s="36"/>
      <c r="N18906" s="36"/>
      <c r="O18906" s="40"/>
      <c r="P18906" s="36"/>
      <c r="S18906" s="36"/>
      <c r="T18906" s="36"/>
      <c r="U18906" s="36"/>
      <c r="V18906" s="36"/>
    </row>
    <row r="18907" spans="11:22" x14ac:dyDescent="0.25">
      <c r="K18907" s="36"/>
      <c r="L18907" s="36"/>
      <c r="M18907" s="36"/>
      <c r="N18907" s="36"/>
      <c r="O18907" s="40"/>
      <c r="P18907" s="36"/>
      <c r="S18907" s="36"/>
      <c r="T18907" s="36"/>
      <c r="U18907" s="36"/>
      <c r="V18907" s="36"/>
    </row>
    <row r="18908" spans="11:22" x14ac:dyDescent="0.25">
      <c r="K18908" s="36"/>
      <c r="L18908" s="36"/>
      <c r="M18908" s="36"/>
      <c r="N18908" s="36"/>
      <c r="O18908" s="40"/>
      <c r="P18908" s="36"/>
      <c r="S18908" s="36"/>
      <c r="T18908" s="36"/>
      <c r="U18908" s="36"/>
      <c r="V18908" s="36"/>
    </row>
    <row r="18909" spans="11:22" x14ac:dyDescent="0.25">
      <c r="K18909" s="36"/>
      <c r="L18909" s="36"/>
      <c r="M18909" s="36"/>
      <c r="N18909" s="36"/>
      <c r="O18909" s="40"/>
      <c r="P18909" s="36"/>
      <c r="S18909" s="36"/>
      <c r="T18909" s="36"/>
      <c r="U18909" s="36"/>
      <c r="V18909" s="36"/>
    </row>
    <row r="18910" spans="11:22" x14ac:dyDescent="0.25">
      <c r="K18910" s="36"/>
      <c r="L18910" s="36"/>
      <c r="M18910" s="36"/>
      <c r="N18910" s="36"/>
      <c r="O18910" s="40"/>
      <c r="P18910" s="36"/>
      <c r="S18910" s="36"/>
      <c r="T18910" s="36"/>
      <c r="U18910" s="36"/>
      <c r="V18910" s="36"/>
    </row>
    <row r="18911" spans="11:22" x14ac:dyDescent="0.25">
      <c r="K18911" s="36"/>
      <c r="L18911" s="36"/>
      <c r="M18911" s="36"/>
      <c r="N18911" s="36"/>
      <c r="O18911" s="40"/>
      <c r="P18911" s="36"/>
      <c r="S18911" s="36"/>
      <c r="T18911" s="36"/>
      <c r="U18911" s="36"/>
      <c r="V18911" s="36"/>
    </row>
    <row r="18912" spans="11:22" x14ac:dyDescent="0.25">
      <c r="K18912" s="36"/>
      <c r="L18912" s="36"/>
      <c r="M18912" s="36"/>
      <c r="N18912" s="36"/>
      <c r="O18912" s="40"/>
      <c r="P18912" s="36"/>
      <c r="S18912" s="36"/>
      <c r="T18912" s="36"/>
      <c r="U18912" s="36"/>
      <c r="V18912" s="36"/>
    </row>
    <row r="18913" spans="11:22" x14ac:dyDescent="0.25">
      <c r="K18913" s="36"/>
      <c r="L18913" s="36"/>
      <c r="M18913" s="36"/>
      <c r="N18913" s="36"/>
      <c r="O18913" s="40"/>
      <c r="P18913" s="36"/>
      <c r="S18913" s="36"/>
      <c r="T18913" s="36"/>
      <c r="U18913" s="36"/>
      <c r="V18913" s="36"/>
    </row>
    <row r="18914" spans="11:22" x14ac:dyDescent="0.25">
      <c r="K18914" s="36"/>
      <c r="L18914" s="36"/>
      <c r="M18914" s="36"/>
      <c r="N18914" s="36"/>
      <c r="O18914" s="40"/>
      <c r="P18914" s="36"/>
      <c r="S18914" s="36"/>
      <c r="T18914" s="36"/>
      <c r="U18914" s="36"/>
      <c r="V18914" s="36"/>
    </row>
    <row r="18915" spans="11:22" x14ac:dyDescent="0.25">
      <c r="K18915" s="36"/>
      <c r="L18915" s="36"/>
      <c r="M18915" s="36"/>
      <c r="N18915" s="36"/>
      <c r="O18915" s="40"/>
      <c r="P18915" s="36"/>
      <c r="S18915" s="36"/>
      <c r="T18915" s="36"/>
      <c r="U18915" s="36"/>
      <c r="V18915" s="36"/>
    </row>
    <row r="18916" spans="11:22" x14ac:dyDescent="0.25">
      <c r="K18916" s="36"/>
      <c r="L18916" s="36"/>
      <c r="M18916" s="36"/>
      <c r="N18916" s="36"/>
      <c r="O18916" s="40"/>
      <c r="P18916" s="36"/>
      <c r="S18916" s="36"/>
      <c r="T18916" s="36"/>
      <c r="U18916" s="36"/>
      <c r="V18916" s="36"/>
    </row>
    <row r="18917" spans="11:22" x14ac:dyDescent="0.25">
      <c r="K18917" s="36"/>
      <c r="L18917" s="36"/>
      <c r="M18917" s="36"/>
      <c r="N18917" s="36"/>
      <c r="O18917" s="40"/>
      <c r="P18917" s="36"/>
      <c r="S18917" s="36"/>
      <c r="T18917" s="36"/>
      <c r="U18917" s="36"/>
      <c r="V18917" s="36"/>
    </row>
    <row r="18918" spans="11:22" x14ac:dyDescent="0.25">
      <c r="K18918" s="36"/>
      <c r="L18918" s="36"/>
      <c r="M18918" s="36"/>
      <c r="N18918" s="36"/>
      <c r="O18918" s="40"/>
      <c r="P18918" s="36"/>
      <c r="S18918" s="36"/>
      <c r="T18918" s="36"/>
      <c r="U18918" s="36"/>
      <c r="V18918" s="36"/>
    </row>
    <row r="18919" spans="11:22" x14ac:dyDescent="0.25">
      <c r="K18919" s="36"/>
      <c r="L18919" s="36"/>
      <c r="M18919" s="36"/>
      <c r="N18919" s="36"/>
      <c r="O18919" s="40"/>
      <c r="P18919" s="36"/>
      <c r="S18919" s="36"/>
      <c r="T18919" s="36"/>
      <c r="U18919" s="36"/>
      <c r="V18919" s="36"/>
    </row>
    <row r="18920" spans="11:22" x14ac:dyDescent="0.25">
      <c r="K18920" s="36"/>
      <c r="L18920" s="36"/>
      <c r="M18920" s="36"/>
      <c r="N18920" s="36"/>
      <c r="O18920" s="40"/>
      <c r="P18920" s="36"/>
      <c r="S18920" s="36"/>
      <c r="T18920" s="36"/>
      <c r="U18920" s="36"/>
      <c r="V18920" s="36"/>
    </row>
    <row r="18921" spans="11:22" x14ac:dyDescent="0.25">
      <c r="K18921" s="36"/>
      <c r="L18921" s="36"/>
      <c r="M18921" s="36"/>
      <c r="N18921" s="36"/>
      <c r="O18921" s="40"/>
      <c r="P18921" s="36"/>
      <c r="S18921" s="36"/>
      <c r="T18921" s="36"/>
      <c r="U18921" s="36"/>
      <c r="V18921" s="36"/>
    </row>
    <row r="18922" spans="11:22" x14ac:dyDescent="0.25">
      <c r="K18922" s="36"/>
      <c r="L18922" s="36"/>
      <c r="M18922" s="36"/>
      <c r="N18922" s="36"/>
      <c r="O18922" s="40"/>
      <c r="P18922" s="36"/>
      <c r="S18922" s="36"/>
      <c r="T18922" s="36"/>
      <c r="U18922" s="36"/>
      <c r="V18922" s="36"/>
    </row>
    <row r="18923" spans="11:22" x14ac:dyDescent="0.25">
      <c r="K18923" s="36"/>
      <c r="L18923" s="36"/>
      <c r="M18923" s="36"/>
      <c r="N18923" s="36"/>
      <c r="O18923" s="40"/>
      <c r="P18923" s="36"/>
      <c r="S18923" s="36"/>
      <c r="T18923" s="36"/>
      <c r="U18923" s="36"/>
      <c r="V18923" s="36"/>
    </row>
    <row r="18924" spans="11:22" x14ac:dyDescent="0.25">
      <c r="K18924" s="36"/>
      <c r="L18924" s="36"/>
      <c r="M18924" s="36"/>
      <c r="N18924" s="36"/>
      <c r="O18924" s="40"/>
      <c r="P18924" s="36"/>
      <c r="S18924" s="36"/>
      <c r="T18924" s="36"/>
      <c r="U18924" s="36"/>
      <c r="V18924" s="36"/>
    </row>
    <row r="18925" spans="11:22" x14ac:dyDescent="0.25">
      <c r="K18925" s="36"/>
      <c r="L18925" s="36"/>
      <c r="M18925" s="36"/>
      <c r="N18925" s="36"/>
      <c r="O18925" s="40"/>
      <c r="P18925" s="36"/>
      <c r="S18925" s="36"/>
      <c r="T18925" s="36"/>
      <c r="U18925" s="36"/>
      <c r="V18925" s="36"/>
    </row>
    <row r="18926" spans="11:22" x14ac:dyDescent="0.25">
      <c r="K18926" s="36"/>
      <c r="L18926" s="36"/>
      <c r="M18926" s="36"/>
      <c r="N18926" s="36"/>
      <c r="O18926" s="40"/>
      <c r="P18926" s="36"/>
      <c r="S18926" s="36"/>
      <c r="T18926" s="36"/>
      <c r="U18926" s="36"/>
      <c r="V18926" s="36"/>
    </row>
    <row r="18927" spans="11:22" x14ac:dyDescent="0.25">
      <c r="K18927" s="36"/>
      <c r="L18927" s="36"/>
      <c r="M18927" s="36"/>
      <c r="N18927" s="36"/>
      <c r="O18927" s="40"/>
      <c r="P18927" s="36"/>
      <c r="S18927" s="36"/>
      <c r="T18927" s="36"/>
      <c r="U18927" s="36"/>
      <c r="V18927" s="36"/>
    </row>
    <row r="18928" spans="11:22" x14ac:dyDescent="0.25">
      <c r="K18928" s="36"/>
      <c r="L18928" s="36"/>
      <c r="M18928" s="36"/>
      <c r="N18928" s="36"/>
      <c r="O18928" s="40"/>
      <c r="P18928" s="36"/>
      <c r="S18928" s="36"/>
      <c r="T18928" s="36"/>
      <c r="U18928" s="36"/>
      <c r="V18928" s="36"/>
    </row>
    <row r="18929" spans="11:22" x14ac:dyDescent="0.25">
      <c r="K18929" s="36"/>
      <c r="L18929" s="36"/>
      <c r="M18929" s="36"/>
      <c r="N18929" s="36"/>
      <c r="O18929" s="40"/>
      <c r="P18929" s="36"/>
      <c r="S18929" s="36"/>
      <c r="T18929" s="36"/>
      <c r="U18929" s="36"/>
      <c r="V18929" s="36"/>
    </row>
    <row r="18930" spans="11:22" x14ac:dyDescent="0.25">
      <c r="K18930" s="36"/>
      <c r="L18930" s="36"/>
      <c r="M18930" s="36"/>
      <c r="N18930" s="36"/>
      <c r="O18930" s="40"/>
      <c r="P18930" s="36"/>
      <c r="S18930" s="36"/>
      <c r="T18930" s="36"/>
      <c r="U18930" s="36"/>
      <c r="V18930" s="36"/>
    </row>
    <row r="18931" spans="11:22" x14ac:dyDescent="0.25">
      <c r="K18931" s="36"/>
      <c r="L18931" s="36"/>
      <c r="M18931" s="36"/>
      <c r="N18931" s="36"/>
      <c r="O18931" s="40"/>
      <c r="P18931" s="36"/>
      <c r="S18931" s="36"/>
      <c r="T18931" s="36"/>
      <c r="U18931" s="36"/>
      <c r="V18931" s="36"/>
    </row>
    <row r="18932" spans="11:22" x14ac:dyDescent="0.25">
      <c r="K18932" s="36"/>
      <c r="L18932" s="36"/>
      <c r="M18932" s="36"/>
      <c r="N18932" s="36"/>
      <c r="O18932" s="40"/>
      <c r="P18932" s="36"/>
      <c r="S18932" s="36"/>
      <c r="T18932" s="36"/>
      <c r="U18932" s="36"/>
      <c r="V18932" s="36"/>
    </row>
    <row r="18933" spans="11:22" x14ac:dyDescent="0.25">
      <c r="K18933" s="36"/>
      <c r="L18933" s="36"/>
      <c r="M18933" s="36"/>
      <c r="N18933" s="36"/>
      <c r="O18933" s="40"/>
      <c r="P18933" s="36"/>
      <c r="S18933" s="36"/>
      <c r="T18933" s="36"/>
      <c r="U18933" s="36"/>
      <c r="V18933" s="36"/>
    </row>
    <row r="18934" spans="11:22" x14ac:dyDescent="0.25">
      <c r="K18934" s="36"/>
      <c r="L18934" s="36"/>
      <c r="M18934" s="36"/>
      <c r="N18934" s="36"/>
      <c r="O18934" s="40"/>
      <c r="P18934" s="36"/>
      <c r="S18934" s="36"/>
      <c r="T18934" s="36"/>
      <c r="U18934" s="36"/>
      <c r="V18934" s="36"/>
    </row>
    <row r="18935" spans="11:22" x14ac:dyDescent="0.25">
      <c r="K18935" s="36"/>
      <c r="L18935" s="36"/>
      <c r="M18935" s="36"/>
      <c r="N18935" s="36"/>
      <c r="O18935" s="40"/>
      <c r="P18935" s="36"/>
      <c r="S18935" s="36"/>
      <c r="T18935" s="36"/>
      <c r="U18935" s="36"/>
      <c r="V18935" s="36"/>
    </row>
    <row r="18936" spans="11:22" x14ac:dyDescent="0.25">
      <c r="K18936" s="36"/>
      <c r="L18936" s="36"/>
      <c r="M18936" s="36"/>
      <c r="N18936" s="36"/>
      <c r="O18936" s="40"/>
      <c r="P18936" s="36"/>
      <c r="S18936" s="36"/>
      <c r="T18936" s="36"/>
      <c r="U18936" s="36"/>
      <c r="V18936" s="36"/>
    </row>
    <row r="18937" spans="11:22" x14ac:dyDescent="0.25">
      <c r="K18937" s="36"/>
      <c r="L18937" s="36"/>
      <c r="M18937" s="36"/>
      <c r="N18937" s="36"/>
      <c r="O18937" s="40"/>
      <c r="P18937" s="36"/>
      <c r="S18937" s="36"/>
      <c r="T18937" s="36"/>
      <c r="U18937" s="36"/>
      <c r="V18937" s="36"/>
    </row>
    <row r="18938" spans="11:22" x14ac:dyDescent="0.25">
      <c r="K18938" s="36"/>
      <c r="L18938" s="36"/>
      <c r="M18938" s="36"/>
      <c r="N18938" s="36"/>
      <c r="O18938" s="40"/>
      <c r="P18938" s="36"/>
      <c r="S18938" s="36"/>
      <c r="T18938" s="36"/>
      <c r="U18938" s="36"/>
      <c r="V18938" s="36"/>
    </row>
    <row r="18939" spans="11:22" x14ac:dyDescent="0.25">
      <c r="K18939" s="36"/>
      <c r="L18939" s="36"/>
      <c r="M18939" s="36"/>
      <c r="N18939" s="36"/>
      <c r="O18939" s="40"/>
      <c r="P18939" s="36"/>
      <c r="S18939" s="36"/>
      <c r="T18939" s="36"/>
      <c r="U18939" s="36"/>
      <c r="V18939" s="36"/>
    </row>
    <row r="18940" spans="11:22" x14ac:dyDescent="0.25">
      <c r="K18940" s="36"/>
      <c r="L18940" s="36"/>
      <c r="M18940" s="36"/>
      <c r="N18940" s="36"/>
      <c r="O18940" s="40"/>
      <c r="P18940" s="36"/>
      <c r="S18940" s="36"/>
      <c r="T18940" s="36"/>
      <c r="U18940" s="36"/>
      <c r="V18940" s="36"/>
    </row>
    <row r="18941" spans="11:22" x14ac:dyDescent="0.25">
      <c r="K18941" s="36"/>
      <c r="L18941" s="36"/>
      <c r="M18941" s="36"/>
      <c r="N18941" s="36"/>
      <c r="O18941" s="40"/>
      <c r="P18941" s="36"/>
      <c r="S18941" s="36"/>
      <c r="T18941" s="36"/>
      <c r="U18941" s="36"/>
      <c r="V18941" s="36"/>
    </row>
    <row r="18942" spans="11:22" x14ac:dyDescent="0.25">
      <c r="K18942" s="36"/>
      <c r="L18942" s="36"/>
      <c r="M18942" s="36"/>
      <c r="N18942" s="36"/>
      <c r="O18942" s="40"/>
      <c r="P18942" s="36"/>
      <c r="S18942" s="36"/>
      <c r="T18942" s="36"/>
      <c r="U18942" s="36"/>
      <c r="V18942" s="36"/>
    </row>
    <row r="18943" spans="11:22" x14ac:dyDescent="0.25">
      <c r="K18943" s="36"/>
      <c r="L18943" s="36"/>
      <c r="M18943" s="36"/>
      <c r="N18943" s="36"/>
      <c r="O18943" s="40"/>
      <c r="P18943" s="36"/>
      <c r="S18943" s="36"/>
      <c r="T18943" s="36"/>
      <c r="U18943" s="36"/>
      <c r="V18943" s="36"/>
    </row>
    <row r="18944" spans="11:22" x14ac:dyDescent="0.25">
      <c r="K18944" s="36"/>
      <c r="L18944" s="36"/>
      <c r="M18944" s="36"/>
      <c r="N18944" s="36"/>
      <c r="O18944" s="40"/>
      <c r="P18944" s="36"/>
      <c r="S18944" s="36"/>
      <c r="T18944" s="36"/>
      <c r="U18944" s="36"/>
      <c r="V18944" s="36"/>
    </row>
    <row r="18945" spans="11:22" x14ac:dyDescent="0.25">
      <c r="K18945" s="36"/>
      <c r="L18945" s="36"/>
      <c r="M18945" s="36"/>
      <c r="N18945" s="36"/>
      <c r="O18945" s="40"/>
      <c r="P18945" s="36"/>
      <c r="S18945" s="36"/>
      <c r="T18945" s="36"/>
      <c r="U18945" s="36"/>
      <c r="V18945" s="36"/>
    </row>
    <row r="18946" spans="11:22" x14ac:dyDescent="0.25">
      <c r="K18946" s="36"/>
      <c r="L18946" s="36"/>
      <c r="M18946" s="36"/>
      <c r="N18946" s="36"/>
      <c r="O18946" s="40"/>
      <c r="P18946" s="36"/>
      <c r="S18946" s="36"/>
      <c r="T18946" s="36"/>
      <c r="U18946" s="36"/>
      <c r="V18946" s="36"/>
    </row>
    <row r="18947" spans="11:22" x14ac:dyDescent="0.25">
      <c r="K18947" s="36"/>
      <c r="L18947" s="36"/>
      <c r="M18947" s="36"/>
      <c r="N18947" s="36"/>
      <c r="O18947" s="40"/>
      <c r="P18947" s="36"/>
      <c r="S18947" s="36"/>
      <c r="T18947" s="36"/>
      <c r="U18947" s="36"/>
      <c r="V18947" s="36"/>
    </row>
    <row r="18948" spans="11:22" x14ac:dyDescent="0.25">
      <c r="K18948" s="36"/>
      <c r="L18948" s="36"/>
      <c r="M18948" s="36"/>
      <c r="N18948" s="36"/>
      <c r="O18948" s="40"/>
      <c r="P18948" s="36"/>
      <c r="S18948" s="36"/>
      <c r="T18948" s="36"/>
      <c r="U18948" s="36"/>
      <c r="V18948" s="36"/>
    </row>
    <row r="18949" spans="11:22" x14ac:dyDescent="0.25">
      <c r="K18949" s="36"/>
      <c r="L18949" s="36"/>
      <c r="M18949" s="36"/>
      <c r="N18949" s="36"/>
      <c r="O18949" s="40"/>
      <c r="P18949" s="36"/>
      <c r="S18949" s="36"/>
      <c r="T18949" s="36"/>
      <c r="U18949" s="36"/>
      <c r="V18949" s="36"/>
    </row>
    <row r="18950" spans="11:22" x14ac:dyDescent="0.25">
      <c r="K18950" s="36"/>
      <c r="L18950" s="36"/>
      <c r="M18950" s="36"/>
      <c r="N18950" s="36"/>
      <c r="O18950" s="40"/>
      <c r="P18950" s="36"/>
      <c r="S18950" s="36"/>
      <c r="T18950" s="36"/>
      <c r="U18950" s="36"/>
      <c r="V18950" s="36"/>
    </row>
    <row r="18951" spans="11:22" x14ac:dyDescent="0.25">
      <c r="K18951" s="36"/>
      <c r="L18951" s="36"/>
      <c r="M18951" s="36"/>
      <c r="N18951" s="36"/>
      <c r="O18951" s="40"/>
      <c r="P18951" s="36"/>
      <c r="S18951" s="36"/>
      <c r="T18951" s="36"/>
      <c r="U18951" s="36"/>
      <c r="V18951" s="36"/>
    </row>
    <row r="18952" spans="11:22" x14ac:dyDescent="0.25">
      <c r="K18952" s="36"/>
      <c r="L18952" s="36"/>
      <c r="M18952" s="36"/>
      <c r="N18952" s="36"/>
      <c r="O18952" s="40"/>
      <c r="P18952" s="36"/>
      <c r="S18952" s="36"/>
      <c r="T18952" s="36"/>
      <c r="U18952" s="36"/>
      <c r="V18952" s="36"/>
    </row>
    <row r="18953" spans="11:22" x14ac:dyDescent="0.25">
      <c r="K18953" s="36"/>
      <c r="L18953" s="36"/>
      <c r="M18953" s="36"/>
      <c r="N18953" s="36"/>
      <c r="O18953" s="40"/>
      <c r="P18953" s="36"/>
      <c r="S18953" s="36"/>
      <c r="T18953" s="36"/>
      <c r="U18953" s="36"/>
      <c r="V18953" s="36"/>
    </row>
    <row r="18954" spans="11:22" x14ac:dyDescent="0.25">
      <c r="K18954" s="36"/>
      <c r="L18954" s="36"/>
      <c r="M18954" s="36"/>
      <c r="N18954" s="36"/>
      <c r="O18954" s="40"/>
      <c r="P18954" s="36"/>
      <c r="S18954" s="36"/>
      <c r="T18954" s="36"/>
      <c r="U18954" s="36"/>
      <c r="V18954" s="36"/>
    </row>
    <row r="18955" spans="11:22" x14ac:dyDescent="0.25">
      <c r="K18955" s="36"/>
      <c r="L18955" s="36"/>
      <c r="M18955" s="36"/>
      <c r="N18955" s="36"/>
      <c r="O18955" s="40"/>
      <c r="P18955" s="36"/>
      <c r="S18955" s="36"/>
      <c r="T18955" s="36"/>
      <c r="U18955" s="36"/>
      <c r="V18955" s="36"/>
    </row>
    <row r="18956" spans="11:22" x14ac:dyDescent="0.25">
      <c r="K18956" s="36"/>
      <c r="L18956" s="36"/>
      <c r="M18956" s="36"/>
      <c r="N18956" s="36"/>
      <c r="O18956" s="40"/>
      <c r="P18956" s="36"/>
      <c r="S18956" s="36"/>
      <c r="T18956" s="36"/>
      <c r="U18956" s="36"/>
      <c r="V18956" s="36"/>
    </row>
    <row r="18957" spans="11:22" x14ac:dyDescent="0.25">
      <c r="K18957" s="36"/>
      <c r="L18957" s="36"/>
      <c r="M18957" s="36"/>
      <c r="N18957" s="36"/>
      <c r="O18957" s="40"/>
      <c r="P18957" s="36"/>
      <c r="S18957" s="36"/>
      <c r="T18957" s="36"/>
      <c r="U18957" s="36"/>
      <c r="V18957" s="36"/>
    </row>
    <row r="18958" spans="11:22" x14ac:dyDescent="0.25">
      <c r="K18958" s="36"/>
      <c r="L18958" s="36"/>
      <c r="M18958" s="36"/>
      <c r="N18958" s="36"/>
      <c r="O18958" s="40"/>
      <c r="P18958" s="36"/>
      <c r="S18958" s="36"/>
      <c r="T18958" s="36"/>
      <c r="U18958" s="36"/>
      <c r="V18958" s="36"/>
    </row>
    <row r="18959" spans="11:22" x14ac:dyDescent="0.25">
      <c r="K18959" s="36"/>
      <c r="L18959" s="36"/>
      <c r="M18959" s="36"/>
      <c r="N18959" s="36"/>
      <c r="O18959" s="40"/>
      <c r="P18959" s="36"/>
      <c r="S18959" s="36"/>
      <c r="T18959" s="36"/>
      <c r="U18959" s="36"/>
      <c r="V18959" s="36"/>
    </row>
    <row r="18960" spans="11:22" x14ac:dyDescent="0.25">
      <c r="K18960" s="36"/>
      <c r="L18960" s="36"/>
      <c r="M18960" s="36"/>
      <c r="N18960" s="36"/>
      <c r="O18960" s="40"/>
      <c r="P18960" s="36"/>
      <c r="S18960" s="36"/>
      <c r="T18960" s="36"/>
      <c r="U18960" s="36"/>
      <c r="V18960" s="36"/>
    </row>
    <row r="18961" spans="11:22" x14ac:dyDescent="0.25">
      <c r="K18961" s="36"/>
      <c r="L18961" s="36"/>
      <c r="M18961" s="36"/>
      <c r="N18961" s="36"/>
      <c r="O18961" s="40"/>
      <c r="P18961" s="36"/>
      <c r="S18961" s="36"/>
      <c r="T18961" s="36"/>
      <c r="U18961" s="36"/>
      <c r="V18961" s="36"/>
    </row>
    <row r="18962" spans="11:22" x14ac:dyDescent="0.25">
      <c r="K18962" s="36"/>
      <c r="L18962" s="36"/>
      <c r="M18962" s="36"/>
      <c r="N18962" s="36"/>
      <c r="O18962" s="40"/>
      <c r="P18962" s="36"/>
      <c r="S18962" s="36"/>
      <c r="T18962" s="36"/>
      <c r="U18962" s="36"/>
      <c r="V18962" s="36"/>
    </row>
    <row r="18963" spans="11:22" x14ac:dyDescent="0.25">
      <c r="K18963" s="36"/>
      <c r="L18963" s="36"/>
      <c r="M18963" s="36"/>
      <c r="N18963" s="36"/>
      <c r="O18963" s="40"/>
      <c r="P18963" s="36"/>
      <c r="S18963" s="36"/>
      <c r="T18963" s="36"/>
      <c r="U18963" s="36"/>
      <c r="V18963" s="36"/>
    </row>
    <row r="18964" spans="11:22" x14ac:dyDescent="0.25">
      <c r="K18964" s="36"/>
      <c r="L18964" s="36"/>
      <c r="M18964" s="36"/>
      <c r="N18964" s="36"/>
      <c r="O18964" s="40"/>
      <c r="P18964" s="36"/>
      <c r="S18964" s="36"/>
      <c r="T18964" s="36"/>
      <c r="U18964" s="36"/>
      <c r="V18964" s="36"/>
    </row>
    <row r="18965" spans="11:22" x14ac:dyDescent="0.25">
      <c r="K18965" s="36"/>
      <c r="L18965" s="36"/>
      <c r="M18965" s="36"/>
      <c r="N18965" s="36"/>
      <c r="O18965" s="40"/>
      <c r="P18965" s="36"/>
      <c r="S18965" s="36"/>
      <c r="T18965" s="36"/>
      <c r="U18965" s="36"/>
      <c r="V18965" s="36"/>
    </row>
    <row r="18966" spans="11:22" x14ac:dyDescent="0.25">
      <c r="K18966" s="36"/>
      <c r="L18966" s="36"/>
      <c r="M18966" s="36"/>
      <c r="N18966" s="36"/>
      <c r="O18966" s="40"/>
      <c r="P18966" s="36"/>
      <c r="S18966" s="36"/>
      <c r="T18966" s="36"/>
      <c r="U18966" s="36"/>
      <c r="V18966" s="36"/>
    </row>
    <row r="18967" spans="11:22" x14ac:dyDescent="0.25">
      <c r="K18967" s="36"/>
      <c r="L18967" s="36"/>
      <c r="M18967" s="36"/>
      <c r="N18967" s="36"/>
      <c r="O18967" s="40"/>
      <c r="P18967" s="36"/>
      <c r="S18967" s="36"/>
      <c r="T18967" s="36"/>
      <c r="U18967" s="36"/>
      <c r="V18967" s="36"/>
    </row>
    <row r="18968" spans="11:22" x14ac:dyDescent="0.25">
      <c r="K18968" s="36"/>
      <c r="L18968" s="36"/>
      <c r="M18968" s="36"/>
      <c r="N18968" s="36"/>
      <c r="O18968" s="40"/>
      <c r="P18968" s="36"/>
      <c r="S18968" s="36"/>
      <c r="T18968" s="36"/>
      <c r="U18968" s="36"/>
      <c r="V18968" s="36"/>
    </row>
    <row r="18969" spans="11:22" x14ac:dyDescent="0.25">
      <c r="K18969" s="36"/>
      <c r="L18969" s="36"/>
      <c r="M18969" s="36"/>
      <c r="N18969" s="36"/>
      <c r="O18969" s="40"/>
      <c r="P18969" s="36"/>
      <c r="S18969" s="36"/>
      <c r="T18969" s="36"/>
      <c r="U18969" s="36"/>
      <c r="V18969" s="36"/>
    </row>
    <row r="18970" spans="11:22" x14ac:dyDescent="0.25">
      <c r="K18970" s="36"/>
      <c r="L18970" s="36"/>
      <c r="M18970" s="36"/>
      <c r="N18970" s="36"/>
      <c r="O18970" s="40"/>
      <c r="P18970" s="36"/>
      <c r="S18970" s="36"/>
      <c r="T18970" s="36"/>
      <c r="U18970" s="36"/>
      <c r="V18970" s="36"/>
    </row>
    <row r="18971" spans="11:22" x14ac:dyDescent="0.25">
      <c r="K18971" s="36"/>
      <c r="L18971" s="36"/>
      <c r="M18971" s="36"/>
      <c r="N18971" s="36"/>
      <c r="O18971" s="40"/>
      <c r="P18971" s="36"/>
      <c r="S18971" s="36"/>
      <c r="T18971" s="36"/>
      <c r="U18971" s="36"/>
      <c r="V18971" s="36"/>
    </row>
    <row r="18972" spans="11:22" x14ac:dyDescent="0.25">
      <c r="K18972" s="36"/>
      <c r="L18972" s="36"/>
      <c r="M18972" s="36"/>
      <c r="N18972" s="36"/>
      <c r="O18972" s="40"/>
      <c r="P18972" s="36"/>
      <c r="S18972" s="36"/>
      <c r="T18972" s="36"/>
      <c r="U18972" s="36"/>
      <c r="V18972" s="36"/>
    </row>
    <row r="18973" spans="11:22" x14ac:dyDescent="0.25">
      <c r="K18973" s="36"/>
      <c r="L18973" s="36"/>
      <c r="M18973" s="36"/>
      <c r="N18973" s="36"/>
      <c r="O18973" s="40"/>
      <c r="P18973" s="36"/>
      <c r="S18973" s="36"/>
      <c r="T18973" s="36"/>
      <c r="U18973" s="36"/>
      <c r="V18973" s="36"/>
    </row>
    <row r="18974" spans="11:22" x14ac:dyDescent="0.25">
      <c r="K18974" s="36"/>
      <c r="L18974" s="36"/>
      <c r="M18974" s="36"/>
      <c r="N18974" s="36"/>
      <c r="O18974" s="40"/>
      <c r="P18974" s="36"/>
      <c r="S18974" s="36"/>
      <c r="T18974" s="36"/>
      <c r="U18974" s="36"/>
      <c r="V18974" s="36"/>
    </row>
    <row r="18975" spans="11:22" x14ac:dyDescent="0.25">
      <c r="K18975" s="36"/>
      <c r="L18975" s="36"/>
      <c r="M18975" s="36"/>
      <c r="N18975" s="36"/>
      <c r="O18975" s="40"/>
      <c r="P18975" s="36"/>
      <c r="S18975" s="36"/>
      <c r="T18975" s="36"/>
      <c r="U18975" s="36"/>
      <c r="V18975" s="36"/>
    </row>
    <row r="18976" spans="11:22" x14ac:dyDescent="0.25">
      <c r="K18976" s="36"/>
      <c r="L18976" s="36"/>
      <c r="M18976" s="36"/>
      <c r="N18976" s="36"/>
      <c r="O18976" s="40"/>
      <c r="P18976" s="36"/>
      <c r="S18976" s="36"/>
      <c r="T18976" s="36"/>
      <c r="U18976" s="36"/>
      <c r="V18976" s="36"/>
    </row>
    <row r="18977" spans="11:22" x14ac:dyDescent="0.25">
      <c r="K18977" s="36"/>
      <c r="L18977" s="36"/>
      <c r="M18977" s="36"/>
      <c r="N18977" s="36"/>
      <c r="O18977" s="40"/>
      <c r="P18977" s="36"/>
      <c r="S18977" s="36"/>
      <c r="T18977" s="36"/>
      <c r="U18977" s="36"/>
      <c r="V18977" s="36"/>
    </row>
    <row r="18978" spans="11:22" x14ac:dyDescent="0.25">
      <c r="K18978" s="36"/>
      <c r="L18978" s="36"/>
      <c r="M18978" s="36"/>
      <c r="N18978" s="36"/>
      <c r="O18978" s="40"/>
      <c r="P18978" s="36"/>
      <c r="S18978" s="36"/>
      <c r="T18978" s="36"/>
      <c r="U18978" s="36"/>
      <c r="V18978" s="36"/>
    </row>
    <row r="18979" spans="11:22" x14ac:dyDescent="0.25">
      <c r="K18979" s="36"/>
      <c r="L18979" s="36"/>
      <c r="M18979" s="36"/>
      <c r="N18979" s="36"/>
      <c r="O18979" s="40"/>
      <c r="P18979" s="36"/>
      <c r="S18979" s="36"/>
      <c r="T18979" s="36"/>
      <c r="U18979" s="36"/>
      <c r="V18979" s="36"/>
    </row>
    <row r="18980" spans="11:22" x14ac:dyDescent="0.25">
      <c r="K18980" s="36"/>
      <c r="L18980" s="36"/>
      <c r="M18980" s="36"/>
      <c r="N18980" s="36"/>
      <c r="O18980" s="40"/>
      <c r="P18980" s="36"/>
      <c r="S18980" s="36"/>
      <c r="T18980" s="36"/>
      <c r="U18980" s="36"/>
      <c r="V18980" s="36"/>
    </row>
    <row r="18981" spans="11:22" x14ac:dyDescent="0.25">
      <c r="K18981" s="36"/>
      <c r="L18981" s="36"/>
      <c r="M18981" s="36"/>
      <c r="N18981" s="36"/>
      <c r="O18981" s="40"/>
      <c r="P18981" s="36"/>
      <c r="S18981" s="36"/>
      <c r="T18981" s="36"/>
      <c r="U18981" s="36"/>
      <c r="V18981" s="36"/>
    </row>
    <row r="18982" spans="11:22" x14ac:dyDescent="0.25">
      <c r="K18982" s="36"/>
      <c r="L18982" s="36"/>
      <c r="M18982" s="36"/>
      <c r="N18982" s="36"/>
      <c r="O18982" s="40"/>
      <c r="P18982" s="36"/>
      <c r="S18982" s="36"/>
      <c r="T18982" s="36"/>
      <c r="U18982" s="36"/>
      <c r="V18982" s="36"/>
    </row>
    <row r="18983" spans="11:22" x14ac:dyDescent="0.25">
      <c r="K18983" s="36"/>
      <c r="L18983" s="36"/>
      <c r="M18983" s="36"/>
      <c r="N18983" s="36"/>
      <c r="O18983" s="40"/>
      <c r="P18983" s="36"/>
      <c r="S18983" s="36"/>
      <c r="T18983" s="36"/>
      <c r="U18983" s="36"/>
      <c r="V18983" s="36"/>
    </row>
    <row r="18984" spans="11:22" x14ac:dyDescent="0.25">
      <c r="K18984" s="36"/>
      <c r="L18984" s="36"/>
      <c r="M18984" s="36"/>
      <c r="N18984" s="36"/>
      <c r="O18984" s="40"/>
      <c r="P18984" s="36"/>
      <c r="S18984" s="36"/>
      <c r="T18984" s="36"/>
      <c r="U18984" s="36"/>
      <c r="V18984" s="36"/>
    </row>
    <row r="18985" spans="11:22" x14ac:dyDescent="0.25">
      <c r="K18985" s="36"/>
      <c r="L18985" s="36"/>
      <c r="M18985" s="36"/>
      <c r="N18985" s="36"/>
      <c r="O18985" s="40"/>
      <c r="P18985" s="36"/>
      <c r="S18985" s="36"/>
      <c r="T18985" s="36"/>
      <c r="U18985" s="36"/>
      <c r="V18985" s="36"/>
    </row>
    <row r="18986" spans="11:22" x14ac:dyDescent="0.25">
      <c r="K18986" s="36"/>
      <c r="L18986" s="36"/>
      <c r="M18986" s="36"/>
      <c r="N18986" s="36"/>
      <c r="O18986" s="40"/>
      <c r="P18986" s="36"/>
      <c r="S18986" s="36"/>
      <c r="T18986" s="36"/>
      <c r="U18986" s="36"/>
      <c r="V18986" s="36"/>
    </row>
    <row r="18987" spans="11:22" x14ac:dyDescent="0.25">
      <c r="K18987" s="36"/>
      <c r="L18987" s="36"/>
      <c r="M18987" s="36"/>
      <c r="N18987" s="36"/>
      <c r="O18987" s="40"/>
      <c r="P18987" s="36"/>
      <c r="S18987" s="36"/>
      <c r="T18987" s="36"/>
      <c r="U18987" s="36"/>
      <c r="V18987" s="36"/>
    </row>
    <row r="18988" spans="11:22" x14ac:dyDescent="0.25">
      <c r="K18988" s="36"/>
      <c r="L18988" s="36"/>
      <c r="M18988" s="36"/>
      <c r="N18988" s="36"/>
      <c r="O18988" s="40"/>
      <c r="P18988" s="36"/>
      <c r="S18988" s="36"/>
      <c r="T18988" s="36"/>
      <c r="U18988" s="36"/>
      <c r="V18988" s="36"/>
    </row>
    <row r="18989" spans="11:22" x14ac:dyDescent="0.25">
      <c r="K18989" s="36"/>
      <c r="L18989" s="36"/>
      <c r="M18989" s="36"/>
      <c r="N18989" s="36"/>
      <c r="O18989" s="40"/>
      <c r="P18989" s="36"/>
      <c r="S18989" s="36"/>
      <c r="T18989" s="36"/>
      <c r="U18989" s="36"/>
      <c r="V18989" s="36"/>
    </row>
    <row r="18990" spans="11:22" x14ac:dyDescent="0.25">
      <c r="K18990" s="36"/>
      <c r="L18990" s="36"/>
      <c r="M18990" s="36"/>
      <c r="N18990" s="36"/>
      <c r="O18990" s="40"/>
      <c r="P18990" s="36"/>
      <c r="S18990" s="36"/>
      <c r="T18990" s="36"/>
      <c r="U18990" s="36"/>
      <c r="V18990" s="36"/>
    </row>
    <row r="18991" spans="11:22" x14ac:dyDescent="0.25">
      <c r="K18991" s="36"/>
      <c r="L18991" s="36"/>
      <c r="M18991" s="36"/>
      <c r="N18991" s="36"/>
      <c r="O18991" s="40"/>
      <c r="P18991" s="36"/>
      <c r="S18991" s="36"/>
      <c r="T18991" s="36"/>
      <c r="U18991" s="36"/>
      <c r="V18991" s="36"/>
    </row>
    <row r="18992" spans="11:22" x14ac:dyDescent="0.25">
      <c r="K18992" s="36"/>
      <c r="L18992" s="36"/>
      <c r="M18992" s="36"/>
      <c r="N18992" s="36"/>
      <c r="O18992" s="40"/>
      <c r="P18992" s="36"/>
      <c r="S18992" s="36"/>
      <c r="T18992" s="36"/>
      <c r="U18992" s="36"/>
      <c r="V18992" s="36"/>
    </row>
    <row r="18993" spans="11:22" x14ac:dyDescent="0.25">
      <c r="K18993" s="36"/>
      <c r="L18993" s="36"/>
      <c r="M18993" s="36"/>
      <c r="N18993" s="36"/>
      <c r="O18993" s="40"/>
      <c r="P18993" s="36"/>
      <c r="S18993" s="36"/>
      <c r="T18993" s="36"/>
      <c r="U18993" s="36"/>
      <c r="V18993" s="36"/>
    </row>
    <row r="18994" spans="11:22" x14ac:dyDescent="0.25">
      <c r="K18994" s="36"/>
      <c r="L18994" s="36"/>
      <c r="M18994" s="36"/>
      <c r="N18994" s="36"/>
      <c r="O18994" s="40"/>
      <c r="P18994" s="36"/>
      <c r="S18994" s="36"/>
      <c r="T18994" s="36"/>
      <c r="U18994" s="36"/>
      <c r="V18994" s="36"/>
    </row>
    <row r="18995" spans="11:22" x14ac:dyDescent="0.25">
      <c r="K18995" s="36"/>
      <c r="L18995" s="36"/>
      <c r="M18995" s="36"/>
      <c r="N18995" s="36"/>
      <c r="O18995" s="40"/>
      <c r="P18995" s="36"/>
      <c r="S18995" s="36"/>
      <c r="T18995" s="36"/>
      <c r="U18995" s="36"/>
      <c r="V18995" s="36"/>
    </row>
    <row r="18996" spans="11:22" x14ac:dyDescent="0.25">
      <c r="K18996" s="36"/>
      <c r="L18996" s="36"/>
      <c r="M18996" s="36"/>
      <c r="N18996" s="36"/>
      <c r="O18996" s="40"/>
      <c r="P18996" s="36"/>
      <c r="S18996" s="36"/>
      <c r="T18996" s="36"/>
      <c r="U18996" s="36"/>
      <c r="V18996" s="36"/>
    </row>
    <row r="18997" spans="11:22" x14ac:dyDescent="0.25">
      <c r="K18997" s="36"/>
      <c r="L18997" s="36"/>
      <c r="M18997" s="36"/>
      <c r="N18997" s="36"/>
      <c r="O18997" s="40"/>
      <c r="P18997" s="36"/>
      <c r="S18997" s="36"/>
      <c r="T18997" s="36"/>
      <c r="U18997" s="36"/>
      <c r="V18997" s="36"/>
    </row>
    <row r="18998" spans="11:22" x14ac:dyDescent="0.25">
      <c r="K18998" s="36"/>
      <c r="L18998" s="36"/>
      <c r="M18998" s="36"/>
      <c r="N18998" s="36"/>
      <c r="O18998" s="40"/>
      <c r="P18998" s="36"/>
      <c r="S18998" s="36"/>
      <c r="T18998" s="36"/>
      <c r="U18998" s="36"/>
      <c r="V18998" s="36"/>
    </row>
    <row r="18999" spans="11:22" x14ac:dyDescent="0.25">
      <c r="K18999" s="36"/>
      <c r="L18999" s="36"/>
      <c r="M18999" s="36"/>
      <c r="N18999" s="36"/>
      <c r="O18999" s="40"/>
      <c r="P18999" s="36"/>
      <c r="S18999" s="36"/>
      <c r="T18999" s="36"/>
      <c r="U18999" s="36"/>
      <c r="V18999" s="36"/>
    </row>
    <row r="19000" spans="11:22" x14ac:dyDescent="0.25">
      <c r="K19000" s="36"/>
      <c r="L19000" s="36"/>
      <c r="M19000" s="36"/>
      <c r="N19000" s="36"/>
      <c r="O19000" s="40"/>
      <c r="P19000" s="36"/>
      <c r="S19000" s="36"/>
      <c r="T19000" s="36"/>
      <c r="U19000" s="36"/>
      <c r="V19000" s="36"/>
    </row>
    <row r="19001" spans="11:22" x14ac:dyDescent="0.25">
      <c r="K19001" s="36"/>
      <c r="L19001" s="36"/>
      <c r="M19001" s="36"/>
      <c r="N19001" s="36"/>
      <c r="O19001" s="40"/>
      <c r="P19001" s="36"/>
      <c r="S19001" s="36"/>
      <c r="T19001" s="36"/>
      <c r="U19001" s="36"/>
      <c r="V19001" s="36"/>
    </row>
    <row r="19002" spans="11:22" x14ac:dyDescent="0.25">
      <c r="K19002" s="36"/>
      <c r="L19002" s="36"/>
      <c r="M19002" s="36"/>
      <c r="N19002" s="36"/>
      <c r="O19002" s="40"/>
      <c r="P19002" s="36"/>
      <c r="S19002" s="36"/>
      <c r="T19002" s="36"/>
      <c r="U19002" s="36"/>
      <c r="V19002" s="36"/>
    </row>
    <row r="19003" spans="11:22" x14ac:dyDescent="0.25">
      <c r="K19003" s="36"/>
      <c r="L19003" s="36"/>
      <c r="M19003" s="36"/>
      <c r="N19003" s="36"/>
      <c r="O19003" s="40"/>
      <c r="P19003" s="36"/>
      <c r="S19003" s="36"/>
      <c r="T19003" s="36"/>
      <c r="U19003" s="36"/>
      <c r="V19003" s="36"/>
    </row>
    <row r="19004" spans="11:22" x14ac:dyDescent="0.25">
      <c r="K19004" s="36"/>
      <c r="L19004" s="36"/>
      <c r="M19004" s="36"/>
      <c r="N19004" s="36"/>
      <c r="O19004" s="40"/>
      <c r="P19004" s="36"/>
      <c r="S19004" s="36"/>
      <c r="T19004" s="36"/>
      <c r="U19004" s="36"/>
      <c r="V19004" s="36"/>
    </row>
    <row r="19005" spans="11:22" x14ac:dyDescent="0.25">
      <c r="K19005" s="36"/>
      <c r="L19005" s="36"/>
      <c r="M19005" s="36"/>
      <c r="N19005" s="36"/>
      <c r="O19005" s="40"/>
      <c r="P19005" s="36"/>
      <c r="S19005" s="36"/>
      <c r="T19005" s="36"/>
      <c r="U19005" s="36"/>
      <c r="V19005" s="36"/>
    </row>
    <row r="19006" spans="11:22" x14ac:dyDescent="0.25">
      <c r="K19006" s="36"/>
      <c r="L19006" s="36"/>
      <c r="M19006" s="36"/>
      <c r="N19006" s="36"/>
      <c r="O19006" s="40"/>
      <c r="P19006" s="36"/>
      <c r="S19006" s="36"/>
      <c r="T19006" s="36"/>
      <c r="U19006" s="36"/>
      <c r="V19006" s="36"/>
    </row>
    <row r="19007" spans="11:22" x14ac:dyDescent="0.25">
      <c r="K19007" s="36"/>
      <c r="L19007" s="36"/>
      <c r="M19007" s="36"/>
      <c r="N19007" s="36"/>
      <c r="O19007" s="40"/>
      <c r="P19007" s="36"/>
      <c r="S19007" s="36"/>
      <c r="T19007" s="36"/>
      <c r="U19007" s="36"/>
      <c r="V19007" s="36"/>
    </row>
    <row r="19008" spans="11:22" x14ac:dyDescent="0.25">
      <c r="K19008" s="36"/>
      <c r="L19008" s="36"/>
      <c r="M19008" s="36"/>
      <c r="N19008" s="36"/>
      <c r="O19008" s="40"/>
      <c r="P19008" s="36"/>
      <c r="S19008" s="36"/>
      <c r="T19008" s="36"/>
      <c r="U19008" s="36"/>
      <c r="V19008" s="36"/>
    </row>
    <row r="19009" spans="11:22" x14ac:dyDescent="0.25">
      <c r="K19009" s="36"/>
      <c r="L19009" s="36"/>
      <c r="M19009" s="36"/>
      <c r="N19009" s="36"/>
      <c r="O19009" s="40"/>
      <c r="P19009" s="36"/>
      <c r="S19009" s="36"/>
      <c r="T19009" s="36"/>
      <c r="U19009" s="36"/>
      <c r="V19009" s="36"/>
    </row>
    <row r="19010" spans="11:22" x14ac:dyDescent="0.25">
      <c r="K19010" s="36"/>
      <c r="L19010" s="36"/>
      <c r="M19010" s="36"/>
      <c r="N19010" s="36"/>
      <c r="O19010" s="40"/>
      <c r="P19010" s="36"/>
      <c r="S19010" s="36"/>
      <c r="T19010" s="36"/>
      <c r="U19010" s="36"/>
      <c r="V19010" s="36"/>
    </row>
    <row r="19011" spans="11:22" x14ac:dyDescent="0.25">
      <c r="K19011" s="36"/>
      <c r="L19011" s="36"/>
      <c r="M19011" s="36"/>
      <c r="N19011" s="36"/>
      <c r="O19011" s="40"/>
      <c r="P19011" s="36"/>
      <c r="S19011" s="36"/>
      <c r="T19011" s="36"/>
      <c r="U19011" s="36"/>
      <c r="V19011" s="36"/>
    </row>
    <row r="19012" spans="11:22" x14ac:dyDescent="0.25">
      <c r="K19012" s="36"/>
      <c r="L19012" s="36"/>
      <c r="M19012" s="36"/>
      <c r="N19012" s="36"/>
      <c r="O19012" s="40"/>
      <c r="P19012" s="36"/>
      <c r="S19012" s="36"/>
      <c r="T19012" s="36"/>
      <c r="U19012" s="36"/>
      <c r="V19012" s="36"/>
    </row>
    <row r="19013" spans="11:22" x14ac:dyDescent="0.25">
      <c r="K19013" s="36"/>
      <c r="L19013" s="36"/>
      <c r="M19013" s="36"/>
      <c r="N19013" s="36"/>
      <c r="O19013" s="40"/>
      <c r="P19013" s="36"/>
      <c r="S19013" s="36"/>
      <c r="T19013" s="36"/>
      <c r="U19013" s="36"/>
      <c r="V19013" s="36"/>
    </row>
    <row r="19014" spans="11:22" x14ac:dyDescent="0.25">
      <c r="K19014" s="36"/>
      <c r="L19014" s="36"/>
      <c r="M19014" s="36"/>
      <c r="N19014" s="36"/>
      <c r="O19014" s="40"/>
      <c r="P19014" s="36"/>
      <c r="S19014" s="36"/>
      <c r="T19014" s="36"/>
      <c r="U19014" s="36"/>
      <c r="V19014" s="36"/>
    </row>
    <row r="19015" spans="11:22" x14ac:dyDescent="0.25">
      <c r="K19015" s="36"/>
      <c r="L19015" s="36"/>
      <c r="M19015" s="36"/>
      <c r="N19015" s="36"/>
      <c r="O19015" s="40"/>
      <c r="P19015" s="36"/>
      <c r="S19015" s="36"/>
      <c r="T19015" s="36"/>
      <c r="U19015" s="36"/>
      <c r="V19015" s="36"/>
    </row>
    <row r="19016" spans="11:22" x14ac:dyDescent="0.25">
      <c r="K19016" s="36"/>
      <c r="L19016" s="36"/>
      <c r="M19016" s="36"/>
      <c r="N19016" s="36"/>
      <c r="O19016" s="40"/>
      <c r="P19016" s="36"/>
      <c r="S19016" s="36"/>
      <c r="T19016" s="36"/>
      <c r="U19016" s="36"/>
      <c r="V19016" s="36"/>
    </row>
    <row r="19017" spans="11:22" x14ac:dyDescent="0.25">
      <c r="K19017" s="36"/>
      <c r="L19017" s="36"/>
      <c r="M19017" s="36"/>
      <c r="N19017" s="36"/>
      <c r="O19017" s="40"/>
      <c r="P19017" s="36"/>
      <c r="S19017" s="36"/>
      <c r="T19017" s="36"/>
      <c r="U19017" s="36"/>
      <c r="V19017" s="36"/>
    </row>
    <row r="19018" spans="11:22" x14ac:dyDescent="0.25">
      <c r="K19018" s="36"/>
      <c r="L19018" s="36"/>
      <c r="M19018" s="36"/>
      <c r="N19018" s="36"/>
      <c r="O19018" s="40"/>
      <c r="P19018" s="36"/>
      <c r="S19018" s="36"/>
      <c r="T19018" s="36"/>
      <c r="U19018" s="36"/>
      <c r="V19018" s="36"/>
    </row>
    <row r="19019" spans="11:22" x14ac:dyDescent="0.25">
      <c r="K19019" s="36"/>
      <c r="L19019" s="36"/>
      <c r="M19019" s="36"/>
      <c r="N19019" s="36"/>
      <c r="O19019" s="40"/>
      <c r="P19019" s="36"/>
      <c r="S19019" s="36"/>
      <c r="T19019" s="36"/>
      <c r="U19019" s="36"/>
      <c r="V19019" s="36"/>
    </row>
    <row r="19020" spans="11:22" x14ac:dyDescent="0.25">
      <c r="K19020" s="36"/>
      <c r="L19020" s="36"/>
      <c r="M19020" s="36"/>
      <c r="N19020" s="36"/>
      <c r="O19020" s="40"/>
      <c r="P19020" s="36"/>
      <c r="S19020" s="36"/>
      <c r="T19020" s="36"/>
      <c r="U19020" s="36"/>
      <c r="V19020" s="36"/>
    </row>
    <row r="19021" spans="11:22" x14ac:dyDescent="0.25">
      <c r="K19021" s="36"/>
      <c r="L19021" s="36"/>
      <c r="M19021" s="36"/>
      <c r="N19021" s="36"/>
      <c r="O19021" s="40"/>
      <c r="P19021" s="36"/>
      <c r="S19021" s="36"/>
      <c r="T19021" s="36"/>
      <c r="U19021" s="36"/>
      <c r="V19021" s="36"/>
    </row>
    <row r="19022" spans="11:22" x14ac:dyDescent="0.25">
      <c r="K19022" s="36"/>
      <c r="L19022" s="36"/>
      <c r="M19022" s="36"/>
      <c r="N19022" s="36"/>
      <c r="O19022" s="40"/>
      <c r="P19022" s="36"/>
      <c r="S19022" s="36"/>
      <c r="T19022" s="36"/>
      <c r="U19022" s="36"/>
      <c r="V19022" s="36"/>
    </row>
    <row r="19023" spans="11:22" x14ac:dyDescent="0.25">
      <c r="K19023" s="36"/>
      <c r="L19023" s="36"/>
      <c r="M19023" s="36"/>
      <c r="N19023" s="36"/>
      <c r="O19023" s="40"/>
      <c r="P19023" s="36"/>
      <c r="S19023" s="36"/>
      <c r="T19023" s="36"/>
      <c r="U19023" s="36"/>
      <c r="V19023" s="36"/>
    </row>
    <row r="19024" spans="11:22" x14ac:dyDescent="0.25">
      <c r="K19024" s="36"/>
      <c r="L19024" s="36"/>
      <c r="M19024" s="36"/>
      <c r="N19024" s="36"/>
      <c r="O19024" s="40"/>
      <c r="P19024" s="36"/>
      <c r="S19024" s="36"/>
      <c r="T19024" s="36"/>
      <c r="U19024" s="36"/>
      <c r="V19024" s="36"/>
    </row>
    <row r="19025" spans="11:22" x14ac:dyDescent="0.25">
      <c r="K19025" s="36"/>
      <c r="L19025" s="36"/>
      <c r="M19025" s="36"/>
      <c r="N19025" s="36"/>
      <c r="O19025" s="40"/>
      <c r="P19025" s="36"/>
      <c r="S19025" s="36"/>
      <c r="T19025" s="36"/>
      <c r="U19025" s="36"/>
      <c r="V19025" s="36"/>
    </row>
    <row r="19026" spans="11:22" x14ac:dyDescent="0.25">
      <c r="K19026" s="36"/>
      <c r="L19026" s="36"/>
      <c r="M19026" s="36"/>
      <c r="N19026" s="36"/>
      <c r="O19026" s="40"/>
      <c r="P19026" s="36"/>
      <c r="S19026" s="36"/>
      <c r="T19026" s="36"/>
      <c r="U19026" s="36"/>
      <c r="V19026" s="36"/>
    </row>
    <row r="19027" spans="11:22" x14ac:dyDescent="0.25">
      <c r="K19027" s="36"/>
      <c r="L19027" s="36"/>
      <c r="M19027" s="36"/>
      <c r="N19027" s="36"/>
      <c r="O19027" s="40"/>
      <c r="P19027" s="36"/>
      <c r="S19027" s="36"/>
      <c r="T19027" s="36"/>
      <c r="U19027" s="36"/>
      <c r="V19027" s="36"/>
    </row>
    <row r="19028" spans="11:22" x14ac:dyDescent="0.25">
      <c r="K19028" s="36"/>
      <c r="L19028" s="36"/>
      <c r="M19028" s="36"/>
      <c r="N19028" s="36"/>
      <c r="O19028" s="40"/>
      <c r="P19028" s="36"/>
      <c r="S19028" s="36"/>
      <c r="T19028" s="36"/>
      <c r="U19028" s="36"/>
      <c r="V19028" s="36"/>
    </row>
    <row r="19029" spans="11:22" x14ac:dyDescent="0.25">
      <c r="K19029" s="36"/>
      <c r="L19029" s="36"/>
      <c r="M19029" s="36"/>
      <c r="N19029" s="36"/>
      <c r="O19029" s="40"/>
      <c r="P19029" s="36"/>
      <c r="S19029" s="36"/>
      <c r="T19029" s="36"/>
      <c r="U19029" s="36"/>
      <c r="V19029" s="36"/>
    </row>
    <row r="19030" spans="11:22" x14ac:dyDescent="0.25">
      <c r="K19030" s="36"/>
      <c r="L19030" s="36"/>
      <c r="M19030" s="36"/>
      <c r="N19030" s="36"/>
      <c r="O19030" s="40"/>
      <c r="P19030" s="36"/>
      <c r="S19030" s="36"/>
      <c r="T19030" s="36"/>
      <c r="U19030" s="36"/>
      <c r="V19030" s="36"/>
    </row>
    <row r="19031" spans="11:22" x14ac:dyDescent="0.25">
      <c r="K19031" s="36"/>
      <c r="L19031" s="36"/>
      <c r="M19031" s="36"/>
      <c r="N19031" s="36"/>
      <c r="O19031" s="40"/>
      <c r="P19031" s="36"/>
      <c r="S19031" s="36"/>
      <c r="T19031" s="36"/>
      <c r="U19031" s="36"/>
      <c r="V19031" s="36"/>
    </row>
    <row r="19032" spans="11:22" x14ac:dyDescent="0.25">
      <c r="K19032" s="36"/>
      <c r="L19032" s="36"/>
      <c r="M19032" s="36"/>
      <c r="N19032" s="36"/>
      <c r="O19032" s="40"/>
      <c r="P19032" s="36"/>
      <c r="S19032" s="36"/>
      <c r="T19032" s="36"/>
      <c r="U19032" s="36"/>
      <c r="V19032" s="36"/>
    </row>
    <row r="19033" spans="11:22" x14ac:dyDescent="0.25">
      <c r="K19033" s="36"/>
      <c r="L19033" s="36"/>
      <c r="M19033" s="36"/>
      <c r="N19033" s="36"/>
      <c r="O19033" s="40"/>
      <c r="P19033" s="36"/>
      <c r="S19033" s="36"/>
      <c r="T19033" s="36"/>
      <c r="U19033" s="36"/>
      <c r="V19033" s="36"/>
    </row>
    <row r="19034" spans="11:22" x14ac:dyDescent="0.25">
      <c r="K19034" s="36"/>
      <c r="L19034" s="36"/>
      <c r="M19034" s="36"/>
      <c r="N19034" s="36"/>
      <c r="O19034" s="40"/>
      <c r="P19034" s="36"/>
      <c r="S19034" s="36"/>
      <c r="T19034" s="36"/>
      <c r="U19034" s="36"/>
      <c r="V19034" s="36"/>
    </row>
    <row r="19035" spans="11:22" x14ac:dyDescent="0.25">
      <c r="K19035" s="36"/>
      <c r="L19035" s="36"/>
      <c r="M19035" s="36"/>
      <c r="N19035" s="36"/>
      <c r="O19035" s="40"/>
      <c r="P19035" s="36"/>
      <c r="S19035" s="36"/>
      <c r="T19035" s="36"/>
      <c r="U19035" s="36"/>
      <c r="V19035" s="36"/>
    </row>
    <row r="19036" spans="11:22" x14ac:dyDescent="0.25">
      <c r="K19036" s="36"/>
      <c r="L19036" s="36"/>
      <c r="M19036" s="36"/>
      <c r="N19036" s="36"/>
      <c r="O19036" s="40"/>
      <c r="P19036" s="36"/>
      <c r="S19036" s="36"/>
      <c r="T19036" s="36"/>
      <c r="U19036" s="36"/>
      <c r="V19036" s="36"/>
    </row>
    <row r="19037" spans="11:22" x14ac:dyDescent="0.25">
      <c r="K19037" s="36"/>
      <c r="L19037" s="36"/>
      <c r="M19037" s="36"/>
      <c r="N19037" s="36"/>
      <c r="O19037" s="40"/>
      <c r="P19037" s="36"/>
      <c r="S19037" s="36"/>
      <c r="T19037" s="36"/>
      <c r="U19037" s="36"/>
      <c r="V19037" s="36"/>
    </row>
    <row r="19038" spans="11:22" x14ac:dyDescent="0.25">
      <c r="K19038" s="36"/>
      <c r="L19038" s="36"/>
      <c r="M19038" s="36"/>
      <c r="N19038" s="36"/>
      <c r="O19038" s="40"/>
      <c r="P19038" s="36"/>
      <c r="S19038" s="36"/>
      <c r="T19038" s="36"/>
      <c r="U19038" s="36"/>
      <c r="V19038" s="36"/>
    </row>
    <row r="19039" spans="11:22" x14ac:dyDescent="0.25">
      <c r="K19039" s="36"/>
      <c r="L19039" s="36"/>
      <c r="M19039" s="36"/>
      <c r="N19039" s="36"/>
      <c r="O19039" s="40"/>
      <c r="P19039" s="36"/>
      <c r="S19039" s="36"/>
      <c r="T19039" s="36"/>
      <c r="U19039" s="36"/>
      <c r="V19039" s="36"/>
    </row>
    <row r="19040" spans="11:22" x14ac:dyDescent="0.25">
      <c r="K19040" s="36"/>
      <c r="L19040" s="36"/>
      <c r="M19040" s="36"/>
      <c r="N19040" s="36"/>
      <c r="O19040" s="40"/>
      <c r="P19040" s="36"/>
      <c r="S19040" s="36"/>
      <c r="T19040" s="36"/>
      <c r="U19040" s="36"/>
      <c r="V19040" s="36"/>
    </row>
    <row r="19041" spans="11:22" x14ac:dyDescent="0.25">
      <c r="K19041" s="36"/>
      <c r="L19041" s="36"/>
      <c r="M19041" s="36"/>
      <c r="N19041" s="36"/>
      <c r="O19041" s="40"/>
      <c r="P19041" s="36"/>
      <c r="S19041" s="36"/>
      <c r="T19041" s="36"/>
      <c r="U19041" s="36"/>
      <c r="V19041" s="36"/>
    </row>
    <row r="19042" spans="11:22" x14ac:dyDescent="0.25">
      <c r="K19042" s="36"/>
      <c r="L19042" s="36"/>
      <c r="M19042" s="36"/>
      <c r="N19042" s="36"/>
      <c r="O19042" s="40"/>
      <c r="P19042" s="36"/>
      <c r="S19042" s="36"/>
      <c r="T19042" s="36"/>
      <c r="U19042" s="36"/>
      <c r="V19042" s="36"/>
    </row>
    <row r="19043" spans="11:22" x14ac:dyDescent="0.25">
      <c r="K19043" s="36"/>
      <c r="L19043" s="36"/>
      <c r="M19043" s="36"/>
      <c r="N19043" s="36"/>
      <c r="O19043" s="40"/>
      <c r="P19043" s="36"/>
      <c r="S19043" s="36"/>
      <c r="T19043" s="36"/>
      <c r="U19043" s="36"/>
      <c r="V19043" s="36"/>
    </row>
    <row r="19044" spans="11:22" x14ac:dyDescent="0.25">
      <c r="K19044" s="36"/>
      <c r="L19044" s="36"/>
      <c r="M19044" s="36"/>
      <c r="N19044" s="36"/>
      <c r="O19044" s="40"/>
      <c r="P19044" s="36"/>
      <c r="S19044" s="36"/>
      <c r="T19044" s="36"/>
      <c r="U19044" s="36"/>
      <c r="V19044" s="36"/>
    </row>
    <row r="19045" spans="11:22" x14ac:dyDescent="0.25">
      <c r="K19045" s="36"/>
      <c r="L19045" s="36"/>
      <c r="M19045" s="36"/>
      <c r="N19045" s="36"/>
      <c r="O19045" s="40"/>
      <c r="P19045" s="36"/>
      <c r="S19045" s="36"/>
      <c r="T19045" s="36"/>
      <c r="U19045" s="36"/>
      <c r="V19045" s="36"/>
    </row>
    <row r="19046" spans="11:22" x14ac:dyDescent="0.25">
      <c r="K19046" s="36"/>
      <c r="L19046" s="36"/>
      <c r="M19046" s="36"/>
      <c r="N19046" s="36"/>
      <c r="O19046" s="40"/>
      <c r="P19046" s="36"/>
      <c r="S19046" s="36"/>
      <c r="T19046" s="36"/>
      <c r="U19046" s="36"/>
      <c r="V19046" s="36"/>
    </row>
    <row r="19047" spans="11:22" x14ac:dyDescent="0.25">
      <c r="K19047" s="36"/>
      <c r="L19047" s="36"/>
      <c r="M19047" s="36"/>
      <c r="N19047" s="36"/>
      <c r="O19047" s="40"/>
      <c r="P19047" s="36"/>
      <c r="S19047" s="36"/>
      <c r="T19047" s="36"/>
      <c r="U19047" s="36"/>
      <c r="V19047" s="36"/>
    </row>
    <row r="19048" spans="11:22" x14ac:dyDescent="0.25">
      <c r="K19048" s="36"/>
      <c r="L19048" s="36"/>
      <c r="M19048" s="36"/>
      <c r="N19048" s="36"/>
      <c r="O19048" s="40"/>
      <c r="P19048" s="36"/>
      <c r="S19048" s="36"/>
      <c r="T19048" s="36"/>
      <c r="U19048" s="36"/>
      <c r="V19048" s="36"/>
    </row>
    <row r="19049" spans="11:22" x14ac:dyDescent="0.25">
      <c r="K19049" s="36"/>
      <c r="L19049" s="36"/>
      <c r="M19049" s="36"/>
      <c r="N19049" s="36"/>
      <c r="O19049" s="40"/>
      <c r="P19049" s="36"/>
      <c r="S19049" s="36"/>
      <c r="T19049" s="36"/>
      <c r="U19049" s="36"/>
      <c r="V19049" s="36"/>
    </row>
    <row r="19050" spans="11:22" x14ac:dyDescent="0.25">
      <c r="K19050" s="36"/>
      <c r="L19050" s="36"/>
      <c r="M19050" s="36"/>
      <c r="N19050" s="36"/>
      <c r="O19050" s="40"/>
      <c r="P19050" s="36"/>
      <c r="S19050" s="36"/>
      <c r="T19050" s="36"/>
      <c r="U19050" s="36"/>
      <c r="V19050" s="36"/>
    </row>
    <row r="19051" spans="11:22" x14ac:dyDescent="0.25">
      <c r="K19051" s="36"/>
      <c r="L19051" s="36"/>
      <c r="M19051" s="36"/>
      <c r="N19051" s="36"/>
      <c r="O19051" s="40"/>
      <c r="P19051" s="36"/>
      <c r="S19051" s="36"/>
      <c r="T19051" s="36"/>
      <c r="U19051" s="36"/>
      <c r="V19051" s="36"/>
    </row>
    <row r="19052" spans="11:22" x14ac:dyDescent="0.25">
      <c r="K19052" s="36"/>
      <c r="L19052" s="36"/>
      <c r="M19052" s="36"/>
      <c r="N19052" s="36"/>
      <c r="O19052" s="40"/>
      <c r="P19052" s="36"/>
      <c r="S19052" s="36"/>
      <c r="T19052" s="36"/>
      <c r="U19052" s="36"/>
      <c r="V19052" s="36"/>
    </row>
    <row r="19053" spans="11:22" x14ac:dyDescent="0.25">
      <c r="K19053" s="36"/>
      <c r="L19053" s="36"/>
      <c r="M19053" s="36"/>
      <c r="N19053" s="36"/>
      <c r="O19053" s="40"/>
      <c r="P19053" s="36"/>
      <c r="S19053" s="36"/>
      <c r="T19053" s="36"/>
      <c r="U19053" s="36"/>
      <c r="V19053" s="36"/>
    </row>
    <row r="19054" spans="11:22" x14ac:dyDescent="0.25">
      <c r="K19054" s="36"/>
      <c r="L19054" s="36"/>
      <c r="M19054" s="36"/>
      <c r="N19054" s="36"/>
      <c r="O19054" s="40"/>
      <c r="P19054" s="36"/>
      <c r="S19054" s="36"/>
      <c r="T19054" s="36"/>
      <c r="U19054" s="36"/>
      <c r="V19054" s="36"/>
    </row>
    <row r="19055" spans="11:22" x14ac:dyDescent="0.25">
      <c r="K19055" s="36"/>
      <c r="L19055" s="36"/>
      <c r="M19055" s="36"/>
      <c r="N19055" s="36"/>
      <c r="O19055" s="40"/>
      <c r="P19055" s="36"/>
      <c r="S19055" s="36"/>
      <c r="T19055" s="36"/>
      <c r="U19055" s="36"/>
      <c r="V19055" s="36"/>
    </row>
    <row r="19056" spans="11:22" x14ac:dyDescent="0.25">
      <c r="K19056" s="36"/>
      <c r="L19056" s="36"/>
      <c r="M19056" s="36"/>
      <c r="N19056" s="36"/>
      <c r="O19056" s="40"/>
      <c r="P19056" s="36"/>
      <c r="S19056" s="36"/>
      <c r="T19056" s="36"/>
      <c r="U19056" s="36"/>
      <c r="V19056" s="36"/>
    </row>
    <row r="19057" spans="11:22" x14ac:dyDescent="0.25">
      <c r="K19057" s="36"/>
      <c r="L19057" s="36"/>
      <c r="M19057" s="36"/>
      <c r="N19057" s="36"/>
      <c r="O19057" s="40"/>
      <c r="P19057" s="36"/>
      <c r="S19057" s="36"/>
      <c r="T19057" s="36"/>
      <c r="U19057" s="36"/>
      <c r="V19057" s="36"/>
    </row>
    <row r="19058" spans="11:22" x14ac:dyDescent="0.25">
      <c r="K19058" s="36"/>
      <c r="L19058" s="36"/>
      <c r="M19058" s="36"/>
      <c r="N19058" s="36"/>
      <c r="O19058" s="40"/>
      <c r="P19058" s="36"/>
      <c r="S19058" s="36"/>
      <c r="T19058" s="36"/>
      <c r="U19058" s="36"/>
      <c r="V19058" s="36"/>
    </row>
    <row r="19059" spans="11:22" x14ac:dyDescent="0.25">
      <c r="K19059" s="36"/>
      <c r="L19059" s="36"/>
      <c r="M19059" s="36"/>
      <c r="N19059" s="36"/>
      <c r="O19059" s="40"/>
      <c r="P19059" s="36"/>
      <c r="S19059" s="36"/>
      <c r="T19059" s="36"/>
      <c r="U19059" s="36"/>
      <c r="V19059" s="36"/>
    </row>
    <row r="19060" spans="11:22" x14ac:dyDescent="0.25">
      <c r="K19060" s="36"/>
      <c r="L19060" s="36"/>
      <c r="M19060" s="36"/>
      <c r="N19060" s="36"/>
      <c r="O19060" s="40"/>
      <c r="P19060" s="36"/>
      <c r="S19060" s="36"/>
      <c r="T19060" s="36"/>
      <c r="U19060" s="36"/>
      <c r="V19060" s="36"/>
    </row>
    <row r="19061" spans="11:22" x14ac:dyDescent="0.25">
      <c r="K19061" s="36"/>
      <c r="L19061" s="36"/>
      <c r="M19061" s="36"/>
      <c r="N19061" s="36"/>
      <c r="O19061" s="40"/>
      <c r="P19061" s="36"/>
      <c r="S19061" s="36"/>
      <c r="T19061" s="36"/>
      <c r="U19061" s="36"/>
      <c r="V19061" s="36"/>
    </row>
    <row r="19062" spans="11:22" x14ac:dyDescent="0.25">
      <c r="K19062" s="36"/>
      <c r="L19062" s="36"/>
      <c r="M19062" s="36"/>
      <c r="N19062" s="36"/>
      <c r="O19062" s="40"/>
      <c r="P19062" s="36"/>
      <c r="S19062" s="36"/>
      <c r="T19062" s="36"/>
      <c r="U19062" s="36"/>
      <c r="V19062" s="36"/>
    </row>
    <row r="19063" spans="11:22" x14ac:dyDescent="0.25">
      <c r="K19063" s="36"/>
      <c r="L19063" s="36"/>
      <c r="M19063" s="36"/>
      <c r="N19063" s="36"/>
      <c r="O19063" s="40"/>
      <c r="P19063" s="36"/>
      <c r="S19063" s="36"/>
      <c r="T19063" s="36"/>
      <c r="U19063" s="36"/>
      <c r="V19063" s="36"/>
    </row>
    <row r="19064" spans="11:22" x14ac:dyDescent="0.25">
      <c r="K19064" s="36"/>
      <c r="L19064" s="36"/>
      <c r="M19064" s="36"/>
      <c r="N19064" s="36"/>
      <c r="O19064" s="40"/>
      <c r="P19064" s="36"/>
      <c r="S19064" s="36"/>
      <c r="T19064" s="36"/>
      <c r="U19064" s="36"/>
      <c r="V19064" s="36"/>
    </row>
    <row r="19065" spans="11:22" x14ac:dyDescent="0.25">
      <c r="K19065" s="36"/>
      <c r="L19065" s="36"/>
      <c r="M19065" s="36"/>
      <c r="N19065" s="36"/>
      <c r="O19065" s="40"/>
      <c r="P19065" s="36"/>
      <c r="S19065" s="36"/>
      <c r="T19065" s="36"/>
      <c r="U19065" s="36"/>
      <c r="V19065" s="36"/>
    </row>
    <row r="19066" spans="11:22" x14ac:dyDescent="0.25">
      <c r="K19066" s="36"/>
      <c r="L19066" s="36"/>
      <c r="M19066" s="36"/>
      <c r="N19066" s="36"/>
      <c r="O19066" s="40"/>
      <c r="P19066" s="36"/>
      <c r="S19066" s="36"/>
      <c r="T19066" s="36"/>
      <c r="U19066" s="36"/>
      <c r="V19066" s="36"/>
    </row>
    <row r="19067" spans="11:22" x14ac:dyDescent="0.25">
      <c r="K19067" s="36"/>
      <c r="L19067" s="36"/>
      <c r="M19067" s="36"/>
      <c r="N19067" s="36"/>
      <c r="O19067" s="40"/>
      <c r="P19067" s="36"/>
      <c r="S19067" s="36"/>
      <c r="T19067" s="36"/>
      <c r="U19067" s="36"/>
      <c r="V19067" s="36"/>
    </row>
    <row r="19068" spans="11:22" x14ac:dyDescent="0.25">
      <c r="K19068" s="36"/>
      <c r="L19068" s="36"/>
      <c r="M19068" s="36"/>
      <c r="N19068" s="36"/>
      <c r="O19068" s="40"/>
      <c r="P19068" s="36"/>
      <c r="S19068" s="36"/>
      <c r="T19068" s="36"/>
      <c r="U19068" s="36"/>
      <c r="V19068" s="36"/>
    </row>
    <row r="19069" spans="11:22" x14ac:dyDescent="0.25">
      <c r="K19069" s="36"/>
      <c r="L19069" s="36"/>
      <c r="M19069" s="36"/>
      <c r="N19069" s="36"/>
      <c r="O19069" s="40"/>
      <c r="P19069" s="36"/>
      <c r="S19069" s="36"/>
      <c r="T19069" s="36"/>
      <c r="U19069" s="36"/>
      <c r="V19069" s="36"/>
    </row>
    <row r="19070" spans="11:22" x14ac:dyDescent="0.25">
      <c r="K19070" s="36"/>
      <c r="L19070" s="36"/>
      <c r="M19070" s="36"/>
      <c r="N19070" s="36"/>
      <c r="O19070" s="40"/>
      <c r="P19070" s="36"/>
      <c r="S19070" s="36"/>
      <c r="T19070" s="36"/>
      <c r="U19070" s="36"/>
      <c r="V19070" s="36"/>
    </row>
    <row r="19071" spans="11:22" x14ac:dyDescent="0.25">
      <c r="K19071" s="36"/>
      <c r="L19071" s="36"/>
      <c r="M19071" s="36"/>
      <c r="N19071" s="36"/>
      <c r="O19071" s="40"/>
      <c r="P19071" s="36"/>
      <c r="S19071" s="36"/>
      <c r="T19071" s="36"/>
      <c r="U19071" s="36"/>
      <c r="V19071" s="36"/>
    </row>
    <row r="19072" spans="11:22" x14ac:dyDescent="0.25">
      <c r="K19072" s="36"/>
      <c r="L19072" s="36"/>
      <c r="M19072" s="36"/>
      <c r="N19072" s="36"/>
      <c r="O19072" s="40"/>
      <c r="P19072" s="36"/>
      <c r="S19072" s="36"/>
      <c r="T19072" s="36"/>
      <c r="U19072" s="36"/>
      <c r="V19072" s="36"/>
    </row>
    <row r="19073" spans="11:22" x14ac:dyDescent="0.25">
      <c r="K19073" s="36"/>
      <c r="L19073" s="36"/>
      <c r="M19073" s="36"/>
      <c r="N19073" s="36"/>
      <c r="O19073" s="40"/>
      <c r="P19073" s="36"/>
      <c r="S19073" s="36"/>
      <c r="T19073" s="36"/>
      <c r="U19073" s="36"/>
      <c r="V19073" s="36"/>
    </row>
    <row r="19074" spans="11:22" x14ac:dyDescent="0.25">
      <c r="K19074" s="36"/>
      <c r="L19074" s="36"/>
      <c r="M19074" s="36"/>
      <c r="N19074" s="36"/>
      <c r="O19074" s="40"/>
      <c r="P19074" s="36"/>
      <c r="S19074" s="36"/>
      <c r="T19074" s="36"/>
      <c r="U19074" s="36"/>
      <c r="V19074" s="36"/>
    </row>
    <row r="19075" spans="11:22" x14ac:dyDescent="0.25">
      <c r="K19075" s="36"/>
      <c r="L19075" s="36"/>
      <c r="M19075" s="36"/>
      <c r="N19075" s="36"/>
      <c r="O19075" s="40"/>
      <c r="P19075" s="36"/>
      <c r="S19075" s="36"/>
      <c r="T19075" s="36"/>
      <c r="U19075" s="36"/>
      <c r="V19075" s="36"/>
    </row>
    <row r="19076" spans="11:22" x14ac:dyDescent="0.25">
      <c r="K19076" s="36"/>
      <c r="L19076" s="36"/>
      <c r="M19076" s="36"/>
      <c r="N19076" s="36"/>
      <c r="O19076" s="40"/>
      <c r="P19076" s="36"/>
      <c r="S19076" s="36"/>
      <c r="T19076" s="36"/>
      <c r="U19076" s="36"/>
      <c r="V19076" s="36"/>
    </row>
    <row r="19077" spans="11:22" x14ac:dyDescent="0.25">
      <c r="K19077" s="36"/>
      <c r="L19077" s="36"/>
      <c r="M19077" s="36"/>
      <c r="N19077" s="36"/>
      <c r="O19077" s="40"/>
      <c r="P19077" s="36"/>
      <c r="S19077" s="36"/>
      <c r="T19077" s="36"/>
      <c r="U19077" s="36"/>
      <c r="V19077" s="36"/>
    </row>
    <row r="19078" spans="11:22" x14ac:dyDescent="0.25">
      <c r="K19078" s="36"/>
      <c r="L19078" s="36"/>
      <c r="M19078" s="36"/>
      <c r="N19078" s="36"/>
      <c r="O19078" s="40"/>
      <c r="P19078" s="36"/>
      <c r="S19078" s="36"/>
      <c r="T19078" s="36"/>
      <c r="U19078" s="36"/>
      <c r="V19078" s="36"/>
    </row>
    <row r="19079" spans="11:22" x14ac:dyDescent="0.25">
      <c r="K19079" s="36"/>
      <c r="L19079" s="36"/>
      <c r="M19079" s="36"/>
      <c r="N19079" s="36"/>
      <c r="O19079" s="40"/>
      <c r="P19079" s="36"/>
      <c r="S19079" s="36"/>
      <c r="T19079" s="36"/>
      <c r="U19079" s="36"/>
      <c r="V19079" s="36"/>
    </row>
    <row r="19080" spans="11:22" x14ac:dyDescent="0.25">
      <c r="K19080" s="36"/>
      <c r="L19080" s="36"/>
      <c r="M19080" s="36"/>
      <c r="N19080" s="36"/>
      <c r="O19080" s="40"/>
      <c r="P19080" s="36"/>
      <c r="S19080" s="36"/>
      <c r="T19080" s="36"/>
      <c r="U19080" s="36"/>
      <c r="V19080" s="36"/>
    </row>
    <row r="19081" spans="11:22" x14ac:dyDescent="0.25">
      <c r="K19081" s="36"/>
      <c r="L19081" s="36"/>
      <c r="M19081" s="36"/>
      <c r="N19081" s="36"/>
      <c r="O19081" s="40"/>
      <c r="P19081" s="36"/>
      <c r="S19081" s="36"/>
      <c r="T19081" s="36"/>
      <c r="U19081" s="36"/>
      <c r="V19081" s="36"/>
    </row>
    <row r="19082" spans="11:22" x14ac:dyDescent="0.25">
      <c r="K19082" s="36"/>
      <c r="L19082" s="36"/>
      <c r="M19082" s="36"/>
      <c r="N19082" s="36"/>
      <c r="O19082" s="40"/>
      <c r="P19082" s="36"/>
      <c r="S19082" s="36"/>
      <c r="T19082" s="36"/>
      <c r="U19082" s="36"/>
      <c r="V19082" s="36"/>
    </row>
    <row r="19083" spans="11:22" x14ac:dyDescent="0.25">
      <c r="K19083" s="36"/>
      <c r="L19083" s="36"/>
      <c r="M19083" s="36"/>
      <c r="N19083" s="36"/>
      <c r="O19083" s="40"/>
      <c r="P19083" s="36"/>
      <c r="S19083" s="36"/>
      <c r="T19083" s="36"/>
      <c r="U19083" s="36"/>
      <c r="V19083" s="36"/>
    </row>
    <row r="19084" spans="11:22" x14ac:dyDescent="0.25">
      <c r="K19084" s="36"/>
      <c r="L19084" s="36"/>
      <c r="M19084" s="36"/>
      <c r="N19084" s="36"/>
      <c r="O19084" s="40"/>
      <c r="P19084" s="36"/>
      <c r="S19084" s="36"/>
      <c r="T19084" s="36"/>
      <c r="U19084" s="36"/>
      <c r="V19084" s="36"/>
    </row>
    <row r="19085" spans="11:22" x14ac:dyDescent="0.25">
      <c r="K19085" s="36"/>
      <c r="L19085" s="36"/>
      <c r="M19085" s="36"/>
      <c r="N19085" s="36"/>
      <c r="O19085" s="40"/>
      <c r="P19085" s="36"/>
      <c r="S19085" s="36"/>
      <c r="T19085" s="36"/>
      <c r="U19085" s="36"/>
      <c r="V19085" s="36"/>
    </row>
    <row r="19086" spans="11:22" x14ac:dyDescent="0.25">
      <c r="K19086" s="36"/>
      <c r="L19086" s="36"/>
      <c r="M19086" s="36"/>
      <c r="N19086" s="36"/>
      <c r="O19086" s="40"/>
      <c r="P19086" s="36"/>
      <c r="S19086" s="36"/>
      <c r="T19086" s="36"/>
      <c r="U19086" s="36"/>
      <c r="V19086" s="36"/>
    </row>
    <row r="19087" spans="11:22" x14ac:dyDescent="0.25">
      <c r="K19087" s="36"/>
      <c r="L19087" s="36"/>
      <c r="M19087" s="36"/>
      <c r="N19087" s="36"/>
      <c r="O19087" s="40"/>
      <c r="P19087" s="36"/>
      <c r="S19087" s="36"/>
      <c r="T19087" s="36"/>
      <c r="U19087" s="36"/>
      <c r="V19087" s="36"/>
    </row>
    <row r="19088" spans="11:22" x14ac:dyDescent="0.25">
      <c r="K19088" s="36"/>
      <c r="L19088" s="36"/>
      <c r="M19088" s="36"/>
      <c r="N19088" s="36"/>
      <c r="O19088" s="40"/>
      <c r="P19088" s="36"/>
      <c r="S19088" s="36"/>
      <c r="T19088" s="36"/>
      <c r="U19088" s="36"/>
      <c r="V19088" s="36"/>
    </row>
    <row r="19089" spans="11:22" x14ac:dyDescent="0.25">
      <c r="K19089" s="36"/>
      <c r="L19089" s="36"/>
      <c r="M19089" s="36"/>
      <c r="N19089" s="36"/>
      <c r="O19089" s="40"/>
      <c r="P19089" s="36"/>
      <c r="S19089" s="36"/>
      <c r="T19089" s="36"/>
      <c r="U19089" s="36"/>
      <c r="V19089" s="36"/>
    </row>
    <row r="19090" spans="11:22" x14ac:dyDescent="0.25">
      <c r="K19090" s="36"/>
      <c r="L19090" s="36"/>
      <c r="M19090" s="36"/>
      <c r="N19090" s="36"/>
      <c r="O19090" s="40"/>
      <c r="P19090" s="36"/>
      <c r="S19090" s="36"/>
      <c r="T19090" s="36"/>
      <c r="U19090" s="36"/>
      <c r="V19090" s="36"/>
    </row>
    <row r="19091" spans="11:22" x14ac:dyDescent="0.25">
      <c r="K19091" s="36"/>
      <c r="L19091" s="36"/>
      <c r="M19091" s="36"/>
      <c r="N19091" s="36"/>
      <c r="O19091" s="40"/>
      <c r="P19091" s="36"/>
      <c r="S19091" s="36"/>
      <c r="T19091" s="36"/>
      <c r="U19091" s="36"/>
      <c r="V19091" s="36"/>
    </row>
    <row r="19092" spans="11:22" x14ac:dyDescent="0.25">
      <c r="K19092" s="36"/>
      <c r="L19092" s="36"/>
      <c r="M19092" s="36"/>
      <c r="N19092" s="36"/>
      <c r="O19092" s="40"/>
      <c r="P19092" s="36"/>
      <c r="S19092" s="36"/>
      <c r="T19092" s="36"/>
      <c r="U19092" s="36"/>
      <c r="V19092" s="36"/>
    </row>
    <row r="19093" spans="11:22" x14ac:dyDescent="0.25">
      <c r="K19093" s="36"/>
      <c r="L19093" s="36"/>
      <c r="M19093" s="36"/>
      <c r="N19093" s="36"/>
      <c r="O19093" s="40"/>
      <c r="P19093" s="36"/>
      <c r="S19093" s="36"/>
      <c r="T19093" s="36"/>
      <c r="U19093" s="36"/>
      <c r="V19093" s="36"/>
    </row>
    <row r="19094" spans="11:22" x14ac:dyDescent="0.25">
      <c r="K19094" s="36"/>
      <c r="L19094" s="36"/>
      <c r="M19094" s="36"/>
      <c r="N19094" s="36"/>
      <c r="O19094" s="40"/>
      <c r="P19094" s="36"/>
      <c r="S19094" s="36"/>
      <c r="T19094" s="36"/>
      <c r="U19094" s="36"/>
      <c r="V19094" s="36"/>
    </row>
    <row r="19095" spans="11:22" x14ac:dyDescent="0.25">
      <c r="K19095" s="36"/>
      <c r="L19095" s="36"/>
      <c r="M19095" s="36"/>
      <c r="N19095" s="36"/>
      <c r="O19095" s="40"/>
      <c r="P19095" s="36"/>
      <c r="S19095" s="36"/>
      <c r="T19095" s="36"/>
      <c r="U19095" s="36"/>
      <c r="V19095" s="36"/>
    </row>
    <row r="19096" spans="11:22" x14ac:dyDescent="0.25">
      <c r="K19096" s="36"/>
      <c r="L19096" s="36"/>
      <c r="M19096" s="36"/>
      <c r="N19096" s="36"/>
      <c r="O19096" s="40"/>
      <c r="P19096" s="36"/>
      <c r="S19096" s="36"/>
      <c r="T19096" s="36"/>
      <c r="U19096" s="36"/>
      <c r="V19096" s="36"/>
    </row>
    <row r="19097" spans="11:22" x14ac:dyDescent="0.25">
      <c r="K19097" s="36"/>
      <c r="L19097" s="36"/>
      <c r="M19097" s="36"/>
      <c r="N19097" s="36"/>
      <c r="O19097" s="40"/>
      <c r="P19097" s="36"/>
      <c r="S19097" s="36"/>
      <c r="T19097" s="36"/>
      <c r="U19097" s="36"/>
      <c r="V19097" s="36"/>
    </row>
    <row r="19098" spans="11:22" x14ac:dyDescent="0.25">
      <c r="K19098" s="36"/>
      <c r="L19098" s="36"/>
      <c r="M19098" s="36"/>
      <c r="N19098" s="36"/>
      <c r="O19098" s="40"/>
      <c r="P19098" s="36"/>
      <c r="S19098" s="36"/>
      <c r="T19098" s="36"/>
      <c r="U19098" s="36"/>
      <c r="V19098" s="36"/>
    </row>
    <row r="19099" spans="11:22" x14ac:dyDescent="0.25">
      <c r="K19099" s="36"/>
      <c r="L19099" s="36"/>
      <c r="M19099" s="36"/>
      <c r="N19099" s="36"/>
      <c r="O19099" s="40"/>
      <c r="P19099" s="36"/>
      <c r="S19099" s="36"/>
      <c r="T19099" s="36"/>
      <c r="U19099" s="36"/>
      <c r="V19099" s="36"/>
    </row>
    <row r="19100" spans="11:22" x14ac:dyDescent="0.25">
      <c r="K19100" s="36"/>
      <c r="L19100" s="36"/>
      <c r="M19100" s="36"/>
      <c r="N19100" s="36"/>
      <c r="O19100" s="40"/>
      <c r="P19100" s="36"/>
      <c r="S19100" s="36"/>
      <c r="T19100" s="36"/>
      <c r="U19100" s="36"/>
      <c r="V19100" s="36"/>
    </row>
    <row r="19101" spans="11:22" x14ac:dyDescent="0.25">
      <c r="K19101" s="36"/>
      <c r="L19101" s="36"/>
      <c r="M19101" s="36"/>
      <c r="N19101" s="36"/>
      <c r="O19101" s="40"/>
      <c r="P19101" s="36"/>
      <c r="S19101" s="36"/>
      <c r="T19101" s="36"/>
      <c r="U19101" s="36"/>
      <c r="V19101" s="36"/>
    </row>
    <row r="19102" spans="11:22" x14ac:dyDescent="0.25">
      <c r="K19102" s="36"/>
      <c r="L19102" s="36"/>
      <c r="M19102" s="36"/>
      <c r="N19102" s="36"/>
      <c r="O19102" s="40"/>
      <c r="P19102" s="36"/>
      <c r="S19102" s="36"/>
      <c r="T19102" s="36"/>
      <c r="U19102" s="36"/>
      <c r="V19102" s="36"/>
    </row>
    <row r="19103" spans="11:22" x14ac:dyDescent="0.25">
      <c r="K19103" s="36"/>
      <c r="L19103" s="36"/>
      <c r="M19103" s="36"/>
      <c r="N19103" s="36"/>
      <c r="O19103" s="40"/>
      <c r="P19103" s="36"/>
      <c r="S19103" s="36"/>
      <c r="T19103" s="36"/>
      <c r="U19103" s="36"/>
      <c r="V19103" s="36"/>
    </row>
    <row r="19104" spans="11:22" x14ac:dyDescent="0.25">
      <c r="K19104" s="36"/>
      <c r="L19104" s="36"/>
      <c r="M19104" s="36"/>
      <c r="N19104" s="36"/>
      <c r="O19104" s="40"/>
      <c r="P19104" s="36"/>
      <c r="S19104" s="36"/>
      <c r="T19104" s="36"/>
      <c r="U19104" s="36"/>
      <c r="V19104" s="36"/>
    </row>
    <row r="19105" spans="11:22" x14ac:dyDescent="0.25">
      <c r="K19105" s="36"/>
      <c r="L19105" s="36"/>
      <c r="M19105" s="36"/>
      <c r="N19105" s="36"/>
      <c r="O19105" s="40"/>
      <c r="P19105" s="36"/>
      <c r="S19105" s="36"/>
      <c r="T19105" s="36"/>
      <c r="U19105" s="36"/>
      <c r="V19105" s="36"/>
    </row>
    <row r="19106" spans="11:22" x14ac:dyDescent="0.25">
      <c r="K19106" s="36"/>
      <c r="L19106" s="36"/>
      <c r="M19106" s="36"/>
      <c r="N19106" s="36"/>
      <c r="O19106" s="40"/>
      <c r="P19106" s="36"/>
      <c r="S19106" s="36"/>
      <c r="T19106" s="36"/>
      <c r="U19106" s="36"/>
      <c r="V19106" s="36"/>
    </row>
    <row r="19107" spans="11:22" x14ac:dyDescent="0.25">
      <c r="K19107" s="36"/>
      <c r="L19107" s="36"/>
      <c r="M19107" s="36"/>
      <c r="N19107" s="36"/>
      <c r="O19107" s="40"/>
      <c r="P19107" s="36"/>
      <c r="S19107" s="36"/>
      <c r="T19107" s="36"/>
      <c r="U19107" s="36"/>
      <c r="V19107" s="36"/>
    </row>
    <row r="19108" spans="11:22" x14ac:dyDescent="0.25">
      <c r="K19108" s="36"/>
      <c r="L19108" s="36"/>
      <c r="M19108" s="36"/>
      <c r="N19108" s="36"/>
      <c r="O19108" s="40"/>
      <c r="P19108" s="36"/>
      <c r="S19108" s="36"/>
      <c r="T19108" s="36"/>
      <c r="U19108" s="36"/>
      <c r="V19108" s="36"/>
    </row>
    <row r="19109" spans="11:22" x14ac:dyDescent="0.25">
      <c r="K19109" s="36"/>
      <c r="L19109" s="36"/>
      <c r="M19109" s="36"/>
      <c r="N19109" s="36"/>
      <c r="O19109" s="40"/>
      <c r="P19109" s="36"/>
      <c r="S19109" s="36"/>
      <c r="T19109" s="36"/>
      <c r="U19109" s="36"/>
      <c r="V19109" s="36"/>
    </row>
    <row r="19110" spans="11:22" x14ac:dyDescent="0.25">
      <c r="K19110" s="36"/>
      <c r="L19110" s="36"/>
      <c r="M19110" s="36"/>
      <c r="N19110" s="36"/>
      <c r="O19110" s="40"/>
      <c r="P19110" s="36"/>
      <c r="S19110" s="36"/>
      <c r="T19110" s="36"/>
      <c r="U19110" s="36"/>
      <c r="V19110" s="36"/>
    </row>
    <row r="19111" spans="11:22" x14ac:dyDescent="0.25">
      <c r="K19111" s="36"/>
      <c r="L19111" s="36"/>
      <c r="M19111" s="36"/>
      <c r="N19111" s="36"/>
      <c r="O19111" s="40"/>
      <c r="P19111" s="36"/>
      <c r="S19111" s="36"/>
      <c r="T19111" s="36"/>
      <c r="U19111" s="36"/>
      <c r="V19111" s="36"/>
    </row>
    <row r="19112" spans="11:22" x14ac:dyDescent="0.25">
      <c r="K19112" s="36"/>
      <c r="L19112" s="36"/>
      <c r="M19112" s="36"/>
      <c r="N19112" s="36"/>
      <c r="O19112" s="40"/>
      <c r="P19112" s="36"/>
      <c r="S19112" s="36"/>
      <c r="T19112" s="36"/>
      <c r="U19112" s="36"/>
      <c r="V19112" s="36"/>
    </row>
    <row r="19113" spans="11:22" x14ac:dyDescent="0.25">
      <c r="K19113" s="36"/>
      <c r="L19113" s="36"/>
      <c r="M19113" s="36"/>
      <c r="N19113" s="36"/>
      <c r="O19113" s="40"/>
      <c r="P19113" s="36"/>
      <c r="S19113" s="36"/>
      <c r="T19113" s="36"/>
      <c r="U19113" s="36"/>
      <c r="V19113" s="36"/>
    </row>
    <row r="19114" spans="11:22" x14ac:dyDescent="0.25">
      <c r="K19114" s="36"/>
      <c r="L19114" s="36"/>
      <c r="M19114" s="36"/>
      <c r="N19114" s="36"/>
      <c r="O19114" s="40"/>
      <c r="P19114" s="36"/>
      <c r="S19114" s="36"/>
      <c r="T19114" s="36"/>
      <c r="U19114" s="36"/>
      <c r="V19114" s="36"/>
    </row>
    <row r="19115" spans="11:22" x14ac:dyDescent="0.25">
      <c r="K19115" s="36"/>
      <c r="L19115" s="36"/>
      <c r="M19115" s="36"/>
      <c r="N19115" s="36"/>
      <c r="O19115" s="40"/>
      <c r="P19115" s="36"/>
      <c r="S19115" s="36"/>
      <c r="T19115" s="36"/>
      <c r="U19115" s="36"/>
      <c r="V19115" s="36"/>
    </row>
    <row r="19116" spans="11:22" x14ac:dyDescent="0.25">
      <c r="K19116" s="36"/>
      <c r="L19116" s="36"/>
      <c r="M19116" s="36"/>
      <c r="N19116" s="36"/>
      <c r="O19116" s="40"/>
      <c r="P19116" s="36"/>
      <c r="S19116" s="36"/>
      <c r="T19116" s="36"/>
      <c r="U19116" s="36"/>
      <c r="V19116" s="36"/>
    </row>
    <row r="19117" spans="11:22" x14ac:dyDescent="0.25">
      <c r="K19117" s="36"/>
      <c r="L19117" s="36"/>
      <c r="M19117" s="36"/>
      <c r="N19117" s="36"/>
      <c r="O19117" s="40"/>
      <c r="P19117" s="36"/>
      <c r="S19117" s="36"/>
      <c r="T19117" s="36"/>
      <c r="U19117" s="36"/>
      <c r="V19117" s="36"/>
    </row>
    <row r="19118" spans="11:22" x14ac:dyDescent="0.25">
      <c r="K19118" s="36"/>
      <c r="L19118" s="36"/>
      <c r="M19118" s="36"/>
      <c r="N19118" s="36"/>
      <c r="O19118" s="40"/>
      <c r="P19118" s="36"/>
      <c r="S19118" s="36"/>
      <c r="T19118" s="36"/>
      <c r="U19118" s="36"/>
      <c r="V19118" s="36"/>
    </row>
    <row r="19119" spans="11:22" x14ac:dyDescent="0.25">
      <c r="K19119" s="36"/>
      <c r="L19119" s="36"/>
      <c r="M19119" s="36"/>
      <c r="N19119" s="36"/>
      <c r="O19119" s="40"/>
      <c r="P19119" s="36"/>
      <c r="S19119" s="36"/>
      <c r="T19119" s="36"/>
      <c r="U19119" s="36"/>
      <c r="V19119" s="36"/>
    </row>
    <row r="19120" spans="11:22" x14ac:dyDescent="0.25">
      <c r="K19120" s="36"/>
      <c r="L19120" s="36"/>
      <c r="M19120" s="36"/>
      <c r="N19120" s="36"/>
      <c r="O19120" s="40"/>
      <c r="P19120" s="36"/>
      <c r="S19120" s="36"/>
      <c r="T19120" s="36"/>
      <c r="U19120" s="36"/>
      <c r="V19120" s="36"/>
    </row>
    <row r="19121" spans="11:22" x14ac:dyDescent="0.25">
      <c r="K19121" s="36"/>
      <c r="L19121" s="36"/>
      <c r="M19121" s="36"/>
      <c r="N19121" s="36"/>
      <c r="O19121" s="40"/>
      <c r="P19121" s="36"/>
      <c r="S19121" s="36"/>
      <c r="T19121" s="36"/>
      <c r="U19121" s="36"/>
      <c r="V19121" s="36"/>
    </row>
    <row r="19122" spans="11:22" x14ac:dyDescent="0.25">
      <c r="K19122" s="36"/>
      <c r="L19122" s="36"/>
      <c r="M19122" s="36"/>
      <c r="N19122" s="36"/>
      <c r="O19122" s="40"/>
      <c r="P19122" s="36"/>
      <c r="S19122" s="36"/>
      <c r="T19122" s="36"/>
      <c r="U19122" s="36"/>
      <c r="V19122" s="36"/>
    </row>
    <row r="19123" spans="11:22" x14ac:dyDescent="0.25">
      <c r="K19123" s="36"/>
      <c r="L19123" s="36"/>
      <c r="M19123" s="36"/>
      <c r="N19123" s="36"/>
      <c r="O19123" s="40"/>
      <c r="P19123" s="36"/>
      <c r="S19123" s="36"/>
      <c r="T19123" s="36"/>
      <c r="U19123" s="36"/>
      <c r="V19123" s="36"/>
    </row>
    <row r="19124" spans="11:22" x14ac:dyDescent="0.25">
      <c r="K19124" s="36"/>
      <c r="L19124" s="36"/>
      <c r="M19124" s="36"/>
      <c r="N19124" s="36"/>
      <c r="O19124" s="40"/>
      <c r="P19124" s="36"/>
      <c r="S19124" s="36"/>
      <c r="T19124" s="36"/>
      <c r="U19124" s="36"/>
      <c r="V19124" s="36"/>
    </row>
    <row r="19125" spans="11:22" x14ac:dyDescent="0.25">
      <c r="K19125" s="36"/>
      <c r="L19125" s="36"/>
      <c r="M19125" s="36"/>
      <c r="N19125" s="36"/>
      <c r="O19125" s="40"/>
      <c r="P19125" s="36"/>
      <c r="S19125" s="36"/>
      <c r="T19125" s="36"/>
      <c r="U19125" s="36"/>
      <c r="V19125" s="36"/>
    </row>
    <row r="19126" spans="11:22" x14ac:dyDescent="0.25">
      <c r="K19126" s="36"/>
      <c r="L19126" s="36"/>
      <c r="M19126" s="36"/>
      <c r="N19126" s="36"/>
      <c r="O19126" s="40"/>
      <c r="P19126" s="36"/>
      <c r="S19126" s="36"/>
      <c r="T19126" s="36"/>
      <c r="U19126" s="36"/>
      <c r="V19126" s="36"/>
    </row>
    <row r="19127" spans="11:22" x14ac:dyDescent="0.25">
      <c r="K19127" s="36"/>
      <c r="L19127" s="36"/>
      <c r="M19127" s="36"/>
      <c r="N19127" s="36"/>
      <c r="O19127" s="40"/>
      <c r="P19127" s="36"/>
      <c r="S19127" s="36"/>
      <c r="T19127" s="36"/>
      <c r="U19127" s="36"/>
      <c r="V19127" s="36"/>
    </row>
    <row r="19128" spans="11:22" x14ac:dyDescent="0.25">
      <c r="K19128" s="36"/>
      <c r="L19128" s="36"/>
      <c r="M19128" s="36"/>
      <c r="N19128" s="36"/>
      <c r="O19128" s="40"/>
      <c r="P19128" s="36"/>
      <c r="S19128" s="36"/>
      <c r="T19128" s="36"/>
      <c r="U19128" s="36"/>
      <c r="V19128" s="36"/>
    </row>
    <row r="19129" spans="11:22" x14ac:dyDescent="0.25">
      <c r="K19129" s="36"/>
      <c r="L19129" s="36"/>
      <c r="M19129" s="36"/>
      <c r="N19129" s="36"/>
      <c r="O19129" s="40"/>
      <c r="P19129" s="36"/>
      <c r="S19129" s="36"/>
      <c r="T19129" s="36"/>
      <c r="U19129" s="36"/>
      <c r="V19129" s="36"/>
    </row>
    <row r="19130" spans="11:22" x14ac:dyDescent="0.25">
      <c r="K19130" s="36"/>
      <c r="L19130" s="36"/>
      <c r="M19130" s="36"/>
      <c r="N19130" s="36"/>
      <c r="O19130" s="40"/>
      <c r="P19130" s="36"/>
      <c r="S19130" s="36"/>
      <c r="T19130" s="36"/>
      <c r="U19130" s="36"/>
      <c r="V19130" s="36"/>
    </row>
    <row r="19131" spans="11:22" x14ac:dyDescent="0.25">
      <c r="K19131" s="36"/>
      <c r="L19131" s="36"/>
      <c r="M19131" s="36"/>
      <c r="N19131" s="36"/>
      <c r="O19131" s="40"/>
      <c r="P19131" s="36"/>
      <c r="S19131" s="36"/>
      <c r="T19131" s="36"/>
      <c r="U19131" s="36"/>
      <c r="V19131" s="36"/>
    </row>
    <row r="19132" spans="11:22" x14ac:dyDescent="0.25">
      <c r="K19132" s="36"/>
      <c r="L19132" s="36"/>
      <c r="M19132" s="36"/>
      <c r="N19132" s="36"/>
      <c r="O19132" s="40"/>
      <c r="P19132" s="36"/>
      <c r="S19132" s="36"/>
      <c r="T19132" s="36"/>
      <c r="U19132" s="36"/>
      <c r="V19132" s="36"/>
    </row>
    <row r="19133" spans="11:22" x14ac:dyDescent="0.25">
      <c r="K19133" s="36"/>
      <c r="L19133" s="36"/>
      <c r="M19133" s="36"/>
      <c r="N19133" s="36"/>
      <c r="O19133" s="40"/>
      <c r="P19133" s="36"/>
      <c r="S19133" s="36"/>
      <c r="T19133" s="36"/>
      <c r="U19133" s="36"/>
      <c r="V19133" s="36"/>
    </row>
    <row r="19134" spans="11:22" x14ac:dyDescent="0.25">
      <c r="K19134" s="36"/>
      <c r="L19134" s="36"/>
      <c r="M19134" s="36"/>
      <c r="N19134" s="36"/>
      <c r="O19134" s="40"/>
      <c r="P19134" s="36"/>
      <c r="S19134" s="36"/>
      <c r="T19134" s="36"/>
      <c r="U19134" s="36"/>
      <c r="V19134" s="36"/>
    </row>
    <row r="19135" spans="11:22" x14ac:dyDescent="0.25">
      <c r="K19135" s="36"/>
      <c r="L19135" s="36"/>
      <c r="M19135" s="36"/>
      <c r="N19135" s="36"/>
      <c r="O19135" s="40"/>
      <c r="P19135" s="36"/>
      <c r="S19135" s="36"/>
      <c r="T19135" s="36"/>
      <c r="U19135" s="36"/>
      <c r="V19135" s="36"/>
    </row>
    <row r="19136" spans="11:22" x14ac:dyDescent="0.25">
      <c r="K19136" s="36"/>
      <c r="L19136" s="36"/>
      <c r="M19136" s="36"/>
      <c r="N19136" s="36"/>
      <c r="O19136" s="40"/>
      <c r="P19136" s="36"/>
      <c r="S19136" s="36"/>
      <c r="T19136" s="36"/>
      <c r="U19136" s="36"/>
      <c r="V19136" s="36"/>
    </row>
    <row r="19137" spans="11:22" x14ac:dyDescent="0.25">
      <c r="K19137" s="36"/>
      <c r="L19137" s="36"/>
      <c r="M19137" s="36"/>
      <c r="N19137" s="36"/>
      <c r="O19137" s="40"/>
      <c r="P19137" s="36"/>
      <c r="S19137" s="36"/>
      <c r="T19137" s="36"/>
      <c r="U19137" s="36"/>
      <c r="V19137" s="36"/>
    </row>
    <row r="19138" spans="11:22" x14ac:dyDescent="0.25">
      <c r="K19138" s="36"/>
      <c r="L19138" s="36"/>
      <c r="M19138" s="36"/>
      <c r="N19138" s="36"/>
      <c r="O19138" s="40"/>
      <c r="P19138" s="36"/>
      <c r="S19138" s="36"/>
      <c r="T19138" s="36"/>
      <c r="U19138" s="36"/>
      <c r="V19138" s="36"/>
    </row>
    <row r="19139" spans="11:22" x14ac:dyDescent="0.25">
      <c r="K19139" s="36"/>
      <c r="L19139" s="36"/>
      <c r="M19139" s="36"/>
      <c r="N19139" s="36"/>
      <c r="O19139" s="40"/>
      <c r="P19139" s="36"/>
      <c r="S19139" s="36"/>
      <c r="T19139" s="36"/>
      <c r="U19139" s="36"/>
      <c r="V19139" s="36"/>
    </row>
    <row r="19140" spans="11:22" x14ac:dyDescent="0.25">
      <c r="K19140" s="36"/>
      <c r="L19140" s="36"/>
      <c r="M19140" s="36"/>
      <c r="N19140" s="36"/>
      <c r="O19140" s="40"/>
      <c r="P19140" s="36"/>
      <c r="S19140" s="36"/>
      <c r="T19140" s="36"/>
      <c r="U19140" s="36"/>
      <c r="V19140" s="36"/>
    </row>
    <row r="19141" spans="11:22" x14ac:dyDescent="0.25">
      <c r="K19141" s="36"/>
      <c r="L19141" s="36"/>
      <c r="M19141" s="36"/>
      <c r="N19141" s="36"/>
      <c r="O19141" s="40"/>
      <c r="P19141" s="36"/>
      <c r="S19141" s="36"/>
      <c r="T19141" s="36"/>
      <c r="U19141" s="36"/>
      <c r="V19141" s="36"/>
    </row>
    <row r="19142" spans="11:22" x14ac:dyDescent="0.25">
      <c r="K19142" s="36"/>
      <c r="L19142" s="36"/>
      <c r="M19142" s="36"/>
      <c r="N19142" s="36"/>
      <c r="O19142" s="40"/>
      <c r="P19142" s="36"/>
      <c r="S19142" s="36"/>
      <c r="T19142" s="36"/>
      <c r="U19142" s="36"/>
      <c r="V19142" s="36"/>
    </row>
    <row r="19143" spans="11:22" x14ac:dyDescent="0.25">
      <c r="K19143" s="36"/>
      <c r="L19143" s="36"/>
      <c r="M19143" s="36"/>
      <c r="N19143" s="36"/>
      <c r="O19143" s="40"/>
      <c r="P19143" s="36"/>
      <c r="S19143" s="36"/>
      <c r="T19143" s="36"/>
      <c r="U19143" s="36"/>
      <c r="V19143" s="36"/>
    </row>
    <row r="19144" spans="11:22" x14ac:dyDescent="0.25">
      <c r="K19144" s="36"/>
      <c r="L19144" s="36"/>
      <c r="M19144" s="36"/>
      <c r="N19144" s="36"/>
      <c r="O19144" s="40"/>
      <c r="P19144" s="36"/>
      <c r="S19144" s="36"/>
      <c r="T19144" s="36"/>
      <c r="U19144" s="36"/>
      <c r="V19144" s="36"/>
    </row>
    <row r="19145" spans="11:22" x14ac:dyDescent="0.25">
      <c r="K19145" s="36"/>
      <c r="L19145" s="36"/>
      <c r="M19145" s="36"/>
      <c r="N19145" s="36"/>
      <c r="O19145" s="40"/>
      <c r="P19145" s="36"/>
      <c r="S19145" s="36"/>
      <c r="T19145" s="36"/>
      <c r="U19145" s="36"/>
      <c r="V19145" s="36"/>
    </row>
    <row r="19146" spans="11:22" x14ac:dyDescent="0.25">
      <c r="K19146" s="36"/>
      <c r="L19146" s="36"/>
      <c r="M19146" s="36"/>
      <c r="N19146" s="36"/>
      <c r="O19146" s="40"/>
      <c r="P19146" s="36"/>
      <c r="S19146" s="36"/>
      <c r="T19146" s="36"/>
      <c r="U19146" s="36"/>
      <c r="V19146" s="36"/>
    </row>
    <row r="19147" spans="11:22" x14ac:dyDescent="0.25">
      <c r="K19147" s="36"/>
      <c r="L19147" s="36"/>
      <c r="M19147" s="36"/>
      <c r="N19147" s="36"/>
      <c r="O19147" s="40"/>
      <c r="P19147" s="36"/>
      <c r="S19147" s="36"/>
      <c r="T19147" s="36"/>
      <c r="U19147" s="36"/>
      <c r="V19147" s="36"/>
    </row>
    <row r="19148" spans="11:22" x14ac:dyDescent="0.25">
      <c r="K19148" s="36"/>
      <c r="L19148" s="36"/>
      <c r="M19148" s="36"/>
      <c r="N19148" s="36"/>
      <c r="O19148" s="40"/>
      <c r="P19148" s="36"/>
      <c r="S19148" s="36"/>
      <c r="T19148" s="36"/>
      <c r="U19148" s="36"/>
      <c r="V19148" s="36"/>
    </row>
    <row r="19149" spans="11:22" x14ac:dyDescent="0.25">
      <c r="K19149" s="36"/>
      <c r="L19149" s="36"/>
      <c r="M19149" s="36"/>
      <c r="N19149" s="36"/>
      <c r="O19149" s="40"/>
      <c r="P19149" s="36"/>
      <c r="S19149" s="36"/>
      <c r="T19149" s="36"/>
      <c r="U19149" s="36"/>
      <c r="V19149" s="36"/>
    </row>
    <row r="19150" spans="11:22" x14ac:dyDescent="0.25">
      <c r="K19150" s="36"/>
      <c r="L19150" s="36"/>
      <c r="M19150" s="36"/>
      <c r="N19150" s="36"/>
      <c r="O19150" s="40"/>
      <c r="P19150" s="36"/>
      <c r="S19150" s="36"/>
      <c r="T19150" s="36"/>
      <c r="U19150" s="36"/>
      <c r="V19150" s="36"/>
    </row>
    <row r="19151" spans="11:22" x14ac:dyDescent="0.25">
      <c r="K19151" s="36"/>
      <c r="L19151" s="36"/>
      <c r="M19151" s="36"/>
      <c r="N19151" s="36"/>
      <c r="O19151" s="40"/>
      <c r="P19151" s="36"/>
      <c r="S19151" s="36"/>
      <c r="T19151" s="36"/>
      <c r="U19151" s="36"/>
      <c r="V19151" s="36"/>
    </row>
    <row r="19152" spans="11:22" x14ac:dyDescent="0.25">
      <c r="K19152" s="36"/>
      <c r="L19152" s="36"/>
      <c r="M19152" s="36"/>
      <c r="N19152" s="36"/>
      <c r="O19152" s="40"/>
      <c r="P19152" s="36"/>
      <c r="S19152" s="36"/>
      <c r="T19152" s="36"/>
      <c r="U19152" s="36"/>
      <c r="V19152" s="36"/>
    </row>
    <row r="19153" spans="11:22" x14ac:dyDescent="0.25">
      <c r="K19153" s="36"/>
      <c r="L19153" s="36"/>
      <c r="M19153" s="36"/>
      <c r="N19153" s="36"/>
      <c r="O19153" s="40"/>
      <c r="P19153" s="36"/>
      <c r="S19153" s="36"/>
      <c r="T19153" s="36"/>
      <c r="U19153" s="36"/>
      <c r="V19153" s="36"/>
    </row>
    <row r="19154" spans="11:22" x14ac:dyDescent="0.25">
      <c r="K19154" s="36"/>
      <c r="L19154" s="36"/>
      <c r="M19154" s="36"/>
      <c r="N19154" s="36"/>
      <c r="O19154" s="40"/>
      <c r="P19154" s="36"/>
      <c r="S19154" s="36"/>
      <c r="T19154" s="36"/>
      <c r="U19154" s="36"/>
      <c r="V19154" s="36"/>
    </row>
    <row r="19155" spans="11:22" x14ac:dyDescent="0.25">
      <c r="K19155" s="36"/>
      <c r="L19155" s="36"/>
      <c r="M19155" s="36"/>
      <c r="N19155" s="36"/>
      <c r="O19155" s="40"/>
      <c r="P19155" s="36"/>
      <c r="S19155" s="36"/>
      <c r="T19155" s="36"/>
      <c r="U19155" s="36"/>
      <c r="V19155" s="36"/>
    </row>
    <row r="19156" spans="11:22" x14ac:dyDescent="0.25">
      <c r="K19156" s="36"/>
      <c r="L19156" s="36"/>
      <c r="M19156" s="36"/>
      <c r="N19156" s="36"/>
      <c r="O19156" s="40"/>
      <c r="P19156" s="36"/>
      <c r="S19156" s="36"/>
      <c r="T19156" s="36"/>
      <c r="U19156" s="36"/>
      <c r="V19156" s="36"/>
    </row>
    <row r="19157" spans="11:22" x14ac:dyDescent="0.25">
      <c r="K19157" s="36"/>
      <c r="L19157" s="36"/>
      <c r="M19157" s="36"/>
      <c r="N19157" s="36"/>
      <c r="O19157" s="40"/>
      <c r="P19157" s="36"/>
      <c r="S19157" s="36"/>
      <c r="T19157" s="36"/>
      <c r="U19157" s="36"/>
      <c r="V19157" s="36"/>
    </row>
    <row r="19158" spans="11:22" x14ac:dyDescent="0.25">
      <c r="K19158" s="36"/>
      <c r="L19158" s="36"/>
      <c r="M19158" s="36"/>
      <c r="N19158" s="36"/>
      <c r="O19158" s="40"/>
      <c r="P19158" s="36"/>
      <c r="S19158" s="36"/>
      <c r="T19158" s="36"/>
      <c r="U19158" s="36"/>
      <c r="V19158" s="36"/>
    </row>
    <row r="19159" spans="11:22" x14ac:dyDescent="0.25">
      <c r="K19159" s="36"/>
      <c r="L19159" s="36"/>
      <c r="M19159" s="36"/>
      <c r="N19159" s="36"/>
      <c r="O19159" s="40"/>
      <c r="P19159" s="36"/>
      <c r="S19159" s="36"/>
      <c r="T19159" s="36"/>
      <c r="U19159" s="36"/>
      <c r="V19159" s="36"/>
    </row>
    <row r="19160" spans="11:22" x14ac:dyDescent="0.25">
      <c r="K19160" s="36"/>
      <c r="L19160" s="36"/>
      <c r="M19160" s="36"/>
      <c r="N19160" s="36"/>
      <c r="O19160" s="40"/>
      <c r="P19160" s="36"/>
      <c r="S19160" s="36"/>
      <c r="T19160" s="36"/>
      <c r="U19160" s="36"/>
      <c r="V19160" s="36"/>
    </row>
    <row r="19161" spans="11:22" x14ac:dyDescent="0.25">
      <c r="K19161" s="36"/>
      <c r="L19161" s="36"/>
      <c r="M19161" s="36"/>
      <c r="N19161" s="36"/>
      <c r="O19161" s="40"/>
      <c r="P19161" s="36"/>
      <c r="S19161" s="36"/>
      <c r="T19161" s="36"/>
      <c r="U19161" s="36"/>
      <c r="V19161" s="36"/>
    </row>
    <row r="19162" spans="11:22" x14ac:dyDescent="0.25">
      <c r="K19162" s="36"/>
      <c r="L19162" s="36"/>
      <c r="M19162" s="36"/>
      <c r="N19162" s="36"/>
      <c r="O19162" s="40"/>
      <c r="P19162" s="36"/>
      <c r="S19162" s="36"/>
      <c r="T19162" s="36"/>
      <c r="U19162" s="36"/>
      <c r="V19162" s="36"/>
    </row>
    <row r="19163" spans="11:22" x14ac:dyDescent="0.25">
      <c r="K19163" s="36"/>
      <c r="L19163" s="36"/>
      <c r="M19163" s="36"/>
      <c r="N19163" s="36"/>
      <c r="O19163" s="40"/>
      <c r="P19163" s="36"/>
      <c r="S19163" s="36"/>
      <c r="T19163" s="36"/>
      <c r="U19163" s="36"/>
      <c r="V19163" s="36"/>
    </row>
    <row r="19164" spans="11:22" x14ac:dyDescent="0.25">
      <c r="K19164" s="36"/>
      <c r="L19164" s="36"/>
      <c r="M19164" s="36"/>
      <c r="N19164" s="36"/>
      <c r="O19164" s="40"/>
      <c r="P19164" s="36"/>
      <c r="S19164" s="36"/>
      <c r="T19164" s="36"/>
      <c r="U19164" s="36"/>
      <c r="V19164" s="36"/>
    </row>
    <row r="19165" spans="11:22" x14ac:dyDescent="0.25">
      <c r="K19165" s="36"/>
      <c r="L19165" s="36"/>
      <c r="M19165" s="36"/>
      <c r="N19165" s="36"/>
      <c r="O19165" s="40"/>
      <c r="P19165" s="36"/>
      <c r="S19165" s="36"/>
      <c r="T19165" s="36"/>
      <c r="U19165" s="36"/>
      <c r="V19165" s="36"/>
    </row>
    <row r="19166" spans="11:22" x14ac:dyDescent="0.25">
      <c r="K19166" s="36"/>
      <c r="L19166" s="36"/>
      <c r="M19166" s="36"/>
      <c r="N19166" s="36"/>
      <c r="O19166" s="40"/>
      <c r="P19166" s="36"/>
      <c r="S19166" s="36"/>
      <c r="T19166" s="36"/>
      <c r="U19166" s="36"/>
      <c r="V19166" s="36"/>
    </row>
    <row r="19167" spans="11:22" x14ac:dyDescent="0.25">
      <c r="K19167" s="36"/>
      <c r="L19167" s="36"/>
      <c r="M19167" s="36"/>
      <c r="N19167" s="36"/>
      <c r="O19167" s="40"/>
      <c r="P19167" s="36"/>
      <c r="S19167" s="36"/>
      <c r="T19167" s="36"/>
      <c r="U19167" s="36"/>
      <c r="V19167" s="36"/>
    </row>
    <row r="19168" spans="11:22" x14ac:dyDescent="0.25">
      <c r="K19168" s="36"/>
      <c r="L19168" s="36"/>
      <c r="M19168" s="36"/>
      <c r="N19168" s="36"/>
      <c r="O19168" s="40"/>
      <c r="P19168" s="36"/>
      <c r="S19168" s="36"/>
      <c r="T19168" s="36"/>
      <c r="U19168" s="36"/>
      <c r="V19168" s="36"/>
    </row>
    <row r="19169" spans="11:22" x14ac:dyDescent="0.25">
      <c r="K19169" s="36"/>
      <c r="L19169" s="36"/>
      <c r="M19169" s="36"/>
      <c r="N19169" s="36"/>
      <c r="O19169" s="40"/>
      <c r="P19169" s="36"/>
      <c r="S19169" s="36"/>
      <c r="T19169" s="36"/>
      <c r="U19169" s="36"/>
      <c r="V19169" s="36"/>
    </row>
    <row r="19170" spans="11:22" x14ac:dyDescent="0.25">
      <c r="K19170" s="36"/>
      <c r="L19170" s="36"/>
      <c r="M19170" s="36"/>
      <c r="N19170" s="36"/>
      <c r="O19170" s="40"/>
      <c r="P19170" s="36"/>
      <c r="S19170" s="36"/>
      <c r="T19170" s="36"/>
      <c r="U19170" s="36"/>
      <c r="V19170" s="36"/>
    </row>
    <row r="19171" spans="11:22" x14ac:dyDescent="0.25">
      <c r="K19171" s="36"/>
      <c r="L19171" s="36"/>
      <c r="M19171" s="36"/>
      <c r="N19171" s="36"/>
      <c r="O19171" s="40"/>
      <c r="P19171" s="36"/>
      <c r="S19171" s="36"/>
      <c r="T19171" s="36"/>
      <c r="U19171" s="36"/>
      <c r="V19171" s="36"/>
    </row>
    <row r="19172" spans="11:22" x14ac:dyDescent="0.25">
      <c r="K19172" s="36"/>
      <c r="L19172" s="36"/>
      <c r="M19172" s="36"/>
      <c r="N19172" s="36"/>
      <c r="O19172" s="40"/>
      <c r="P19172" s="36"/>
      <c r="S19172" s="36"/>
      <c r="T19172" s="36"/>
      <c r="U19172" s="36"/>
      <c r="V19172" s="36"/>
    </row>
    <row r="19173" spans="11:22" x14ac:dyDescent="0.25">
      <c r="K19173" s="36"/>
      <c r="L19173" s="36"/>
      <c r="M19173" s="36"/>
      <c r="N19173" s="36"/>
      <c r="O19173" s="40"/>
      <c r="P19173" s="36"/>
      <c r="S19173" s="36"/>
      <c r="T19173" s="36"/>
      <c r="U19173" s="36"/>
      <c r="V19173" s="36"/>
    </row>
    <row r="19174" spans="11:22" x14ac:dyDescent="0.25">
      <c r="K19174" s="36"/>
      <c r="L19174" s="36"/>
      <c r="M19174" s="36"/>
      <c r="N19174" s="36"/>
      <c r="O19174" s="40"/>
      <c r="P19174" s="36"/>
      <c r="S19174" s="36"/>
      <c r="T19174" s="36"/>
      <c r="U19174" s="36"/>
      <c r="V19174" s="36"/>
    </row>
    <row r="19175" spans="11:22" x14ac:dyDescent="0.25">
      <c r="K19175" s="36"/>
      <c r="L19175" s="36"/>
      <c r="M19175" s="36"/>
      <c r="N19175" s="36"/>
      <c r="O19175" s="40"/>
      <c r="P19175" s="36"/>
      <c r="S19175" s="36"/>
      <c r="T19175" s="36"/>
      <c r="U19175" s="36"/>
      <c r="V19175" s="36"/>
    </row>
    <row r="19176" spans="11:22" x14ac:dyDescent="0.25">
      <c r="K19176" s="36"/>
      <c r="L19176" s="36"/>
      <c r="M19176" s="36"/>
      <c r="N19176" s="36"/>
      <c r="O19176" s="40"/>
      <c r="P19176" s="36"/>
      <c r="S19176" s="36"/>
      <c r="T19176" s="36"/>
      <c r="U19176" s="36"/>
      <c r="V19176" s="36"/>
    </row>
    <row r="19177" spans="11:22" x14ac:dyDescent="0.25">
      <c r="K19177" s="36"/>
      <c r="L19177" s="36"/>
      <c r="M19177" s="36"/>
      <c r="N19177" s="36"/>
      <c r="O19177" s="40"/>
      <c r="P19177" s="36"/>
      <c r="S19177" s="36"/>
      <c r="T19177" s="36"/>
      <c r="U19177" s="36"/>
      <c r="V19177" s="36"/>
    </row>
    <row r="19178" spans="11:22" x14ac:dyDescent="0.25">
      <c r="K19178" s="36"/>
      <c r="L19178" s="36"/>
      <c r="M19178" s="36"/>
      <c r="N19178" s="36"/>
      <c r="O19178" s="40"/>
      <c r="P19178" s="36"/>
      <c r="S19178" s="36"/>
      <c r="T19178" s="36"/>
      <c r="U19178" s="36"/>
      <c r="V19178" s="36"/>
    </row>
    <row r="19179" spans="11:22" x14ac:dyDescent="0.25">
      <c r="K19179" s="36"/>
      <c r="L19179" s="36"/>
      <c r="M19179" s="36"/>
      <c r="N19179" s="36"/>
      <c r="O19179" s="40"/>
      <c r="P19179" s="36"/>
      <c r="S19179" s="36"/>
      <c r="T19179" s="36"/>
      <c r="U19179" s="36"/>
      <c r="V19179" s="36"/>
    </row>
    <row r="19180" spans="11:22" x14ac:dyDescent="0.25">
      <c r="K19180" s="36"/>
      <c r="L19180" s="36"/>
      <c r="M19180" s="36"/>
      <c r="N19180" s="36"/>
      <c r="O19180" s="40"/>
      <c r="P19180" s="36"/>
      <c r="S19180" s="36"/>
      <c r="T19180" s="36"/>
      <c r="U19180" s="36"/>
      <c r="V19180" s="36"/>
    </row>
    <row r="19181" spans="11:22" x14ac:dyDescent="0.25">
      <c r="K19181" s="36"/>
      <c r="L19181" s="36"/>
      <c r="M19181" s="36"/>
      <c r="N19181" s="36"/>
      <c r="O19181" s="40"/>
      <c r="P19181" s="36"/>
      <c r="S19181" s="36"/>
      <c r="T19181" s="36"/>
      <c r="U19181" s="36"/>
      <c r="V19181" s="36"/>
    </row>
    <row r="19182" spans="11:22" x14ac:dyDescent="0.25">
      <c r="K19182" s="36"/>
      <c r="L19182" s="36"/>
      <c r="M19182" s="36"/>
      <c r="N19182" s="36"/>
      <c r="O19182" s="40"/>
      <c r="P19182" s="36"/>
      <c r="S19182" s="36"/>
      <c r="T19182" s="36"/>
      <c r="U19182" s="36"/>
      <c r="V19182" s="36"/>
    </row>
    <row r="19183" spans="11:22" x14ac:dyDescent="0.25">
      <c r="K19183" s="36"/>
      <c r="L19183" s="36"/>
      <c r="M19183" s="36"/>
      <c r="N19183" s="36"/>
      <c r="O19183" s="40"/>
      <c r="P19183" s="36"/>
      <c r="S19183" s="36"/>
      <c r="T19183" s="36"/>
      <c r="U19183" s="36"/>
      <c r="V19183" s="36"/>
    </row>
    <row r="19184" spans="11:22" x14ac:dyDescent="0.25">
      <c r="K19184" s="36"/>
      <c r="L19184" s="36"/>
      <c r="M19184" s="36"/>
      <c r="N19184" s="36"/>
      <c r="O19184" s="40"/>
      <c r="P19184" s="36"/>
      <c r="S19184" s="36"/>
      <c r="T19184" s="36"/>
      <c r="U19184" s="36"/>
      <c r="V19184" s="36"/>
    </row>
    <row r="19185" spans="11:22" x14ac:dyDescent="0.25">
      <c r="K19185" s="36"/>
      <c r="L19185" s="36"/>
      <c r="M19185" s="36"/>
      <c r="N19185" s="36"/>
      <c r="O19185" s="40"/>
      <c r="P19185" s="36"/>
      <c r="S19185" s="36"/>
      <c r="T19185" s="36"/>
      <c r="U19185" s="36"/>
      <c r="V19185" s="36"/>
    </row>
    <row r="19186" spans="11:22" x14ac:dyDescent="0.25">
      <c r="K19186" s="36"/>
      <c r="L19186" s="36"/>
      <c r="M19186" s="36"/>
      <c r="N19186" s="36"/>
      <c r="O19186" s="40"/>
      <c r="P19186" s="36"/>
      <c r="S19186" s="36"/>
      <c r="T19186" s="36"/>
      <c r="U19186" s="36"/>
      <c r="V19186" s="36"/>
    </row>
    <row r="19187" spans="11:22" x14ac:dyDescent="0.25">
      <c r="K19187" s="36"/>
      <c r="L19187" s="36"/>
      <c r="M19187" s="36"/>
      <c r="N19187" s="36"/>
      <c r="O19187" s="40"/>
      <c r="P19187" s="36"/>
      <c r="S19187" s="36"/>
      <c r="T19187" s="36"/>
      <c r="U19187" s="36"/>
      <c r="V19187" s="36"/>
    </row>
    <row r="19188" spans="11:22" x14ac:dyDescent="0.25">
      <c r="K19188" s="36"/>
      <c r="L19188" s="36"/>
      <c r="M19188" s="36"/>
      <c r="N19188" s="36"/>
      <c r="O19188" s="40"/>
      <c r="P19188" s="36"/>
      <c r="S19188" s="36"/>
      <c r="T19188" s="36"/>
      <c r="U19188" s="36"/>
      <c r="V19188" s="36"/>
    </row>
    <row r="19189" spans="11:22" x14ac:dyDescent="0.25">
      <c r="K19189" s="36"/>
      <c r="L19189" s="36"/>
      <c r="M19189" s="36"/>
      <c r="N19189" s="36"/>
      <c r="O19189" s="40"/>
      <c r="P19189" s="36"/>
      <c r="S19189" s="36"/>
      <c r="T19189" s="36"/>
      <c r="U19189" s="36"/>
      <c r="V19189" s="36"/>
    </row>
    <row r="19190" spans="11:22" x14ac:dyDescent="0.25">
      <c r="K19190" s="36"/>
      <c r="L19190" s="36"/>
      <c r="M19190" s="36"/>
      <c r="N19190" s="36"/>
      <c r="O19190" s="40"/>
      <c r="P19190" s="36"/>
      <c r="S19190" s="36"/>
      <c r="T19190" s="36"/>
      <c r="U19190" s="36"/>
      <c r="V19190" s="36"/>
    </row>
    <row r="19191" spans="11:22" x14ac:dyDescent="0.25">
      <c r="K19191" s="36"/>
      <c r="L19191" s="36"/>
      <c r="M19191" s="36"/>
      <c r="N19191" s="36"/>
      <c r="O19191" s="40"/>
      <c r="P19191" s="36"/>
      <c r="S19191" s="36"/>
      <c r="T19191" s="36"/>
      <c r="U19191" s="36"/>
      <c r="V19191" s="36"/>
    </row>
    <row r="19192" spans="11:22" x14ac:dyDescent="0.25">
      <c r="K19192" s="36"/>
      <c r="L19192" s="36"/>
      <c r="M19192" s="36"/>
      <c r="N19192" s="36"/>
      <c r="O19192" s="40"/>
      <c r="P19192" s="36"/>
      <c r="S19192" s="36"/>
      <c r="T19192" s="36"/>
      <c r="U19192" s="36"/>
      <c r="V19192" s="36"/>
    </row>
    <row r="19193" spans="11:22" x14ac:dyDescent="0.25">
      <c r="K19193" s="36"/>
      <c r="L19193" s="36"/>
      <c r="M19193" s="36"/>
      <c r="N19193" s="36"/>
      <c r="O19193" s="40"/>
      <c r="P19193" s="36"/>
      <c r="S19193" s="36"/>
      <c r="T19193" s="36"/>
      <c r="U19193" s="36"/>
      <c r="V19193" s="36"/>
    </row>
    <row r="19194" spans="11:22" x14ac:dyDescent="0.25">
      <c r="K19194" s="36"/>
      <c r="L19194" s="36"/>
      <c r="M19194" s="36"/>
      <c r="N19194" s="36"/>
      <c r="O19194" s="40"/>
      <c r="P19194" s="36"/>
      <c r="S19194" s="36"/>
      <c r="T19194" s="36"/>
      <c r="U19194" s="36"/>
      <c r="V19194" s="36"/>
    </row>
    <row r="19195" spans="11:22" x14ac:dyDescent="0.25">
      <c r="K19195" s="36"/>
      <c r="L19195" s="36"/>
      <c r="M19195" s="36"/>
      <c r="N19195" s="36"/>
      <c r="O19195" s="40"/>
      <c r="P19195" s="36"/>
      <c r="S19195" s="36"/>
      <c r="T19195" s="36"/>
      <c r="U19195" s="36"/>
      <c r="V19195" s="36"/>
    </row>
    <row r="19196" spans="11:22" x14ac:dyDescent="0.25">
      <c r="K19196" s="36"/>
      <c r="L19196" s="36"/>
      <c r="M19196" s="36"/>
      <c r="N19196" s="36"/>
      <c r="O19196" s="40"/>
      <c r="P19196" s="36"/>
      <c r="S19196" s="36"/>
      <c r="T19196" s="36"/>
      <c r="U19196" s="36"/>
      <c r="V19196" s="36"/>
    </row>
    <row r="19197" spans="11:22" x14ac:dyDescent="0.25">
      <c r="K19197" s="36"/>
      <c r="L19197" s="36"/>
      <c r="M19197" s="36"/>
      <c r="N19197" s="36"/>
      <c r="O19197" s="40"/>
      <c r="P19197" s="36"/>
      <c r="S19197" s="36"/>
      <c r="T19197" s="36"/>
      <c r="U19197" s="36"/>
      <c r="V19197" s="36"/>
    </row>
    <row r="19198" spans="11:22" x14ac:dyDescent="0.25">
      <c r="K19198" s="36"/>
      <c r="L19198" s="36"/>
      <c r="M19198" s="36"/>
      <c r="N19198" s="36"/>
      <c r="O19198" s="40"/>
      <c r="P19198" s="36"/>
      <c r="S19198" s="36"/>
      <c r="T19198" s="36"/>
      <c r="U19198" s="36"/>
      <c r="V19198" s="36"/>
    </row>
    <row r="19199" spans="11:22" x14ac:dyDescent="0.25">
      <c r="K19199" s="36"/>
      <c r="L19199" s="36"/>
      <c r="M19199" s="36"/>
      <c r="N19199" s="36"/>
      <c r="O19199" s="40"/>
      <c r="P19199" s="36"/>
      <c r="S19199" s="36"/>
      <c r="T19199" s="36"/>
      <c r="U19199" s="36"/>
      <c r="V19199" s="36"/>
    </row>
    <row r="19200" spans="11:22" x14ac:dyDescent="0.25">
      <c r="K19200" s="36"/>
      <c r="L19200" s="36"/>
      <c r="M19200" s="36"/>
      <c r="N19200" s="36"/>
      <c r="O19200" s="40"/>
      <c r="P19200" s="36"/>
      <c r="S19200" s="36"/>
      <c r="T19200" s="36"/>
      <c r="U19200" s="36"/>
      <c r="V19200" s="36"/>
    </row>
    <row r="19201" spans="11:22" x14ac:dyDescent="0.25">
      <c r="K19201" s="36"/>
      <c r="L19201" s="36"/>
      <c r="M19201" s="36"/>
      <c r="N19201" s="36"/>
      <c r="O19201" s="40"/>
      <c r="P19201" s="36"/>
      <c r="S19201" s="36"/>
      <c r="T19201" s="36"/>
      <c r="U19201" s="36"/>
      <c r="V19201" s="36"/>
    </row>
    <row r="19202" spans="11:22" x14ac:dyDescent="0.25">
      <c r="K19202" s="36"/>
      <c r="L19202" s="36"/>
      <c r="M19202" s="36"/>
      <c r="N19202" s="36"/>
      <c r="O19202" s="40"/>
      <c r="P19202" s="36"/>
      <c r="S19202" s="36"/>
      <c r="T19202" s="36"/>
      <c r="U19202" s="36"/>
      <c r="V19202" s="36"/>
    </row>
    <row r="19203" spans="11:22" x14ac:dyDescent="0.25">
      <c r="K19203" s="36"/>
      <c r="L19203" s="36"/>
      <c r="M19203" s="36"/>
      <c r="N19203" s="36"/>
      <c r="O19203" s="40"/>
      <c r="P19203" s="36"/>
      <c r="S19203" s="36"/>
      <c r="T19203" s="36"/>
      <c r="U19203" s="36"/>
      <c r="V19203" s="36"/>
    </row>
    <row r="19204" spans="11:22" x14ac:dyDescent="0.25">
      <c r="K19204" s="36"/>
      <c r="L19204" s="36"/>
      <c r="M19204" s="36"/>
      <c r="N19204" s="36"/>
      <c r="O19204" s="40"/>
      <c r="P19204" s="36"/>
      <c r="S19204" s="36"/>
      <c r="T19204" s="36"/>
      <c r="U19204" s="36"/>
      <c r="V19204" s="36"/>
    </row>
    <row r="19205" spans="11:22" x14ac:dyDescent="0.25">
      <c r="K19205" s="36"/>
      <c r="L19205" s="36"/>
      <c r="M19205" s="36"/>
      <c r="N19205" s="36"/>
      <c r="O19205" s="40"/>
      <c r="P19205" s="36"/>
      <c r="S19205" s="36"/>
      <c r="T19205" s="36"/>
      <c r="U19205" s="36"/>
      <c r="V19205" s="36"/>
    </row>
    <row r="19206" spans="11:22" x14ac:dyDescent="0.25">
      <c r="K19206" s="36"/>
      <c r="L19206" s="36"/>
      <c r="M19206" s="36"/>
      <c r="N19206" s="36"/>
      <c r="O19206" s="40"/>
      <c r="P19206" s="36"/>
      <c r="S19206" s="36"/>
      <c r="T19206" s="36"/>
      <c r="U19206" s="36"/>
      <c r="V19206" s="36"/>
    </row>
    <row r="19207" spans="11:22" x14ac:dyDescent="0.25">
      <c r="K19207" s="36"/>
      <c r="L19207" s="36"/>
      <c r="M19207" s="36"/>
      <c r="N19207" s="36"/>
      <c r="O19207" s="40"/>
      <c r="P19207" s="36"/>
      <c r="S19207" s="36"/>
      <c r="T19207" s="36"/>
      <c r="U19207" s="36"/>
      <c r="V19207" s="36"/>
    </row>
    <row r="19208" spans="11:22" x14ac:dyDescent="0.25">
      <c r="K19208" s="36"/>
      <c r="L19208" s="36"/>
      <c r="M19208" s="36"/>
      <c r="N19208" s="36"/>
      <c r="O19208" s="40"/>
      <c r="P19208" s="36"/>
      <c r="S19208" s="36"/>
      <c r="T19208" s="36"/>
      <c r="U19208" s="36"/>
      <c r="V19208" s="36"/>
    </row>
    <row r="19209" spans="11:22" x14ac:dyDescent="0.25">
      <c r="K19209" s="36"/>
      <c r="L19209" s="36"/>
      <c r="M19209" s="36"/>
      <c r="N19209" s="36"/>
      <c r="O19209" s="40"/>
      <c r="P19209" s="36"/>
      <c r="S19209" s="36"/>
      <c r="T19209" s="36"/>
      <c r="U19209" s="36"/>
      <c r="V19209" s="36"/>
    </row>
    <row r="19210" spans="11:22" x14ac:dyDescent="0.25">
      <c r="K19210" s="36"/>
      <c r="L19210" s="36"/>
      <c r="M19210" s="36"/>
      <c r="N19210" s="36"/>
      <c r="O19210" s="40"/>
      <c r="P19210" s="36"/>
      <c r="S19210" s="36"/>
      <c r="T19210" s="36"/>
      <c r="U19210" s="36"/>
      <c r="V19210" s="36"/>
    </row>
    <row r="19211" spans="11:22" x14ac:dyDescent="0.25">
      <c r="K19211" s="36"/>
      <c r="L19211" s="36"/>
      <c r="M19211" s="36"/>
      <c r="N19211" s="36"/>
      <c r="O19211" s="40"/>
      <c r="P19211" s="36"/>
      <c r="S19211" s="36"/>
      <c r="T19211" s="36"/>
      <c r="U19211" s="36"/>
      <c r="V19211" s="36"/>
    </row>
    <row r="19212" spans="11:22" x14ac:dyDescent="0.25">
      <c r="K19212" s="36"/>
      <c r="L19212" s="36"/>
      <c r="M19212" s="36"/>
      <c r="N19212" s="36"/>
      <c r="O19212" s="40"/>
      <c r="P19212" s="36"/>
      <c r="S19212" s="36"/>
      <c r="T19212" s="36"/>
      <c r="U19212" s="36"/>
      <c r="V19212" s="36"/>
    </row>
    <row r="19213" spans="11:22" x14ac:dyDescent="0.25">
      <c r="K19213" s="36"/>
      <c r="L19213" s="36"/>
      <c r="M19213" s="36"/>
      <c r="N19213" s="36"/>
      <c r="O19213" s="40"/>
      <c r="P19213" s="36"/>
      <c r="S19213" s="36"/>
      <c r="T19213" s="36"/>
      <c r="U19213" s="36"/>
      <c r="V19213" s="36"/>
    </row>
    <row r="19214" spans="11:22" x14ac:dyDescent="0.25">
      <c r="K19214" s="36"/>
      <c r="L19214" s="36"/>
      <c r="M19214" s="36"/>
      <c r="N19214" s="36"/>
      <c r="O19214" s="40"/>
      <c r="P19214" s="36"/>
      <c r="S19214" s="36"/>
      <c r="T19214" s="36"/>
      <c r="U19214" s="36"/>
      <c r="V19214" s="36"/>
    </row>
    <row r="19215" spans="11:22" x14ac:dyDescent="0.25">
      <c r="K19215" s="36"/>
      <c r="L19215" s="36"/>
      <c r="M19215" s="36"/>
      <c r="N19215" s="36"/>
      <c r="O19215" s="40"/>
      <c r="P19215" s="36"/>
      <c r="S19215" s="36"/>
      <c r="T19215" s="36"/>
      <c r="U19215" s="36"/>
      <c r="V19215" s="36"/>
    </row>
    <row r="19216" spans="11:22" x14ac:dyDescent="0.25">
      <c r="K19216" s="36"/>
      <c r="L19216" s="36"/>
      <c r="M19216" s="36"/>
      <c r="N19216" s="36"/>
      <c r="O19216" s="40"/>
      <c r="P19216" s="36"/>
      <c r="S19216" s="36"/>
      <c r="T19216" s="36"/>
      <c r="U19216" s="36"/>
      <c r="V19216" s="36"/>
    </row>
    <row r="19217" spans="11:22" x14ac:dyDescent="0.25">
      <c r="K19217" s="36"/>
      <c r="L19217" s="36"/>
      <c r="M19217" s="36"/>
      <c r="N19217" s="36"/>
      <c r="O19217" s="40"/>
      <c r="P19217" s="36"/>
      <c r="S19217" s="36"/>
      <c r="T19217" s="36"/>
      <c r="U19217" s="36"/>
      <c r="V19217" s="36"/>
    </row>
    <row r="19218" spans="11:22" x14ac:dyDescent="0.25">
      <c r="K19218" s="36"/>
      <c r="L19218" s="36"/>
      <c r="M19218" s="36"/>
      <c r="N19218" s="36"/>
      <c r="O19218" s="40"/>
      <c r="P19218" s="36"/>
      <c r="S19218" s="36"/>
      <c r="T19218" s="36"/>
      <c r="U19218" s="36"/>
      <c r="V19218" s="36"/>
    </row>
    <row r="19219" spans="11:22" x14ac:dyDescent="0.25">
      <c r="K19219" s="36"/>
      <c r="L19219" s="36"/>
      <c r="M19219" s="36"/>
      <c r="N19219" s="36"/>
      <c r="O19219" s="40"/>
      <c r="P19219" s="36"/>
      <c r="S19219" s="36"/>
      <c r="T19219" s="36"/>
      <c r="U19219" s="36"/>
      <c r="V19219" s="36"/>
    </row>
    <row r="19220" spans="11:22" x14ac:dyDescent="0.25">
      <c r="K19220" s="36"/>
      <c r="L19220" s="36"/>
      <c r="M19220" s="36"/>
      <c r="N19220" s="36"/>
      <c r="O19220" s="40"/>
      <c r="P19220" s="36"/>
      <c r="S19220" s="36"/>
      <c r="T19220" s="36"/>
      <c r="U19220" s="36"/>
      <c r="V19220" s="36"/>
    </row>
    <row r="19221" spans="11:22" x14ac:dyDescent="0.25">
      <c r="K19221" s="36"/>
      <c r="L19221" s="36"/>
      <c r="M19221" s="36"/>
      <c r="N19221" s="36"/>
      <c r="O19221" s="40"/>
      <c r="P19221" s="36"/>
      <c r="S19221" s="36"/>
      <c r="T19221" s="36"/>
      <c r="U19221" s="36"/>
      <c r="V19221" s="36"/>
    </row>
    <row r="19222" spans="11:22" x14ac:dyDescent="0.25">
      <c r="K19222" s="36"/>
      <c r="L19222" s="36"/>
      <c r="M19222" s="36"/>
      <c r="N19222" s="36"/>
      <c r="O19222" s="40"/>
      <c r="P19222" s="36"/>
      <c r="S19222" s="36"/>
      <c r="T19222" s="36"/>
      <c r="U19222" s="36"/>
      <c r="V19222" s="36"/>
    </row>
    <row r="19223" spans="11:22" x14ac:dyDescent="0.25">
      <c r="K19223" s="36"/>
      <c r="L19223" s="36"/>
      <c r="M19223" s="36"/>
      <c r="N19223" s="36"/>
      <c r="O19223" s="40"/>
      <c r="P19223" s="36"/>
      <c r="S19223" s="36"/>
      <c r="T19223" s="36"/>
      <c r="U19223" s="36"/>
      <c r="V19223" s="36"/>
    </row>
    <row r="19224" spans="11:22" x14ac:dyDescent="0.25">
      <c r="K19224" s="36"/>
      <c r="L19224" s="36"/>
      <c r="M19224" s="36"/>
      <c r="N19224" s="36"/>
      <c r="O19224" s="40"/>
      <c r="P19224" s="36"/>
      <c r="S19224" s="36"/>
      <c r="T19224" s="36"/>
      <c r="U19224" s="36"/>
      <c r="V19224" s="36"/>
    </row>
    <row r="19225" spans="11:22" x14ac:dyDescent="0.25">
      <c r="K19225" s="36"/>
      <c r="L19225" s="36"/>
      <c r="M19225" s="36"/>
      <c r="N19225" s="36"/>
      <c r="O19225" s="40"/>
      <c r="P19225" s="36"/>
      <c r="S19225" s="36"/>
      <c r="T19225" s="36"/>
      <c r="U19225" s="36"/>
      <c r="V19225" s="36"/>
    </row>
    <row r="19226" spans="11:22" x14ac:dyDescent="0.25">
      <c r="K19226" s="36"/>
      <c r="L19226" s="36"/>
      <c r="M19226" s="36"/>
      <c r="N19226" s="36"/>
      <c r="O19226" s="40"/>
      <c r="P19226" s="36"/>
      <c r="S19226" s="36"/>
      <c r="T19226" s="36"/>
      <c r="U19226" s="36"/>
      <c r="V19226" s="36"/>
    </row>
    <row r="19227" spans="11:22" x14ac:dyDescent="0.25">
      <c r="K19227" s="36"/>
      <c r="L19227" s="36"/>
      <c r="M19227" s="36"/>
      <c r="N19227" s="36"/>
      <c r="O19227" s="40"/>
      <c r="P19227" s="36"/>
      <c r="S19227" s="36"/>
      <c r="T19227" s="36"/>
      <c r="U19227" s="36"/>
      <c r="V19227" s="36"/>
    </row>
    <row r="19228" spans="11:22" x14ac:dyDescent="0.25">
      <c r="K19228" s="36"/>
      <c r="L19228" s="36"/>
      <c r="M19228" s="36"/>
      <c r="N19228" s="36"/>
      <c r="O19228" s="40"/>
      <c r="P19228" s="36"/>
      <c r="S19228" s="36"/>
      <c r="T19228" s="36"/>
      <c r="U19228" s="36"/>
      <c r="V19228" s="36"/>
    </row>
    <row r="19229" spans="11:22" x14ac:dyDescent="0.25">
      <c r="K19229" s="36"/>
      <c r="L19229" s="36"/>
      <c r="M19229" s="36"/>
      <c r="N19229" s="36"/>
      <c r="O19229" s="40"/>
      <c r="P19229" s="36"/>
      <c r="S19229" s="36"/>
      <c r="T19229" s="36"/>
      <c r="U19229" s="36"/>
      <c r="V19229" s="36"/>
    </row>
    <row r="19230" spans="11:22" x14ac:dyDescent="0.25">
      <c r="K19230" s="36"/>
      <c r="L19230" s="36"/>
      <c r="M19230" s="36"/>
      <c r="N19230" s="36"/>
      <c r="O19230" s="40"/>
      <c r="P19230" s="36"/>
      <c r="S19230" s="36"/>
      <c r="T19230" s="36"/>
      <c r="U19230" s="36"/>
      <c r="V19230" s="36"/>
    </row>
    <row r="19231" spans="11:22" x14ac:dyDescent="0.25">
      <c r="K19231" s="36"/>
      <c r="L19231" s="36"/>
      <c r="M19231" s="36"/>
      <c r="N19231" s="36"/>
      <c r="O19231" s="40"/>
      <c r="P19231" s="36"/>
      <c r="S19231" s="36"/>
      <c r="T19231" s="36"/>
      <c r="U19231" s="36"/>
      <c r="V19231" s="36"/>
    </row>
    <row r="19232" spans="11:22" x14ac:dyDescent="0.25">
      <c r="K19232" s="36"/>
      <c r="L19232" s="36"/>
      <c r="M19232" s="36"/>
      <c r="N19232" s="36"/>
      <c r="O19232" s="40"/>
      <c r="P19232" s="36"/>
      <c r="S19232" s="36"/>
      <c r="T19232" s="36"/>
      <c r="U19232" s="36"/>
      <c r="V19232" s="36"/>
    </row>
    <row r="19233" spans="11:22" x14ac:dyDescent="0.25">
      <c r="K19233" s="36"/>
      <c r="L19233" s="36"/>
      <c r="M19233" s="36"/>
      <c r="N19233" s="36"/>
      <c r="O19233" s="40"/>
      <c r="P19233" s="36"/>
      <c r="S19233" s="36"/>
      <c r="T19233" s="36"/>
      <c r="U19233" s="36"/>
      <c r="V19233" s="36"/>
    </row>
    <row r="19234" spans="11:22" x14ac:dyDescent="0.25">
      <c r="K19234" s="36"/>
      <c r="L19234" s="36"/>
      <c r="M19234" s="36"/>
      <c r="N19234" s="36"/>
      <c r="O19234" s="40"/>
      <c r="P19234" s="36"/>
      <c r="S19234" s="36"/>
      <c r="T19234" s="36"/>
      <c r="U19234" s="36"/>
      <c r="V19234" s="36"/>
    </row>
    <row r="19235" spans="11:22" x14ac:dyDescent="0.25">
      <c r="K19235" s="36"/>
      <c r="L19235" s="36"/>
      <c r="M19235" s="36"/>
      <c r="N19235" s="36"/>
      <c r="O19235" s="40"/>
      <c r="P19235" s="36"/>
      <c r="S19235" s="36"/>
      <c r="T19235" s="36"/>
      <c r="U19235" s="36"/>
      <c r="V19235" s="36"/>
    </row>
    <row r="19236" spans="11:22" x14ac:dyDescent="0.25">
      <c r="K19236" s="36"/>
      <c r="L19236" s="36"/>
      <c r="M19236" s="36"/>
      <c r="N19236" s="36"/>
      <c r="O19236" s="40"/>
      <c r="P19236" s="36"/>
      <c r="S19236" s="36"/>
      <c r="T19236" s="36"/>
      <c r="U19236" s="36"/>
      <c r="V19236" s="36"/>
    </row>
    <row r="19237" spans="11:22" x14ac:dyDescent="0.25">
      <c r="K19237" s="36"/>
      <c r="L19237" s="36"/>
      <c r="M19237" s="36"/>
      <c r="N19237" s="36"/>
      <c r="O19237" s="40"/>
      <c r="P19237" s="36"/>
      <c r="S19237" s="36"/>
      <c r="T19237" s="36"/>
      <c r="U19237" s="36"/>
      <c r="V19237" s="36"/>
    </row>
    <row r="19238" spans="11:22" x14ac:dyDescent="0.25">
      <c r="K19238" s="36"/>
      <c r="L19238" s="36"/>
      <c r="M19238" s="36"/>
      <c r="N19238" s="36"/>
      <c r="O19238" s="40"/>
      <c r="P19238" s="36"/>
      <c r="S19238" s="36"/>
      <c r="T19238" s="36"/>
      <c r="U19238" s="36"/>
      <c r="V19238" s="36"/>
    </row>
    <row r="19239" spans="11:22" x14ac:dyDescent="0.25">
      <c r="K19239" s="36"/>
      <c r="L19239" s="36"/>
      <c r="M19239" s="36"/>
      <c r="N19239" s="36"/>
      <c r="O19239" s="40"/>
      <c r="P19239" s="36"/>
      <c r="S19239" s="36"/>
      <c r="T19239" s="36"/>
      <c r="U19239" s="36"/>
      <c r="V19239" s="36"/>
    </row>
    <row r="19240" spans="11:22" x14ac:dyDescent="0.25">
      <c r="K19240" s="36"/>
      <c r="L19240" s="36"/>
      <c r="M19240" s="36"/>
      <c r="N19240" s="36"/>
      <c r="O19240" s="40"/>
      <c r="P19240" s="36"/>
      <c r="S19240" s="36"/>
      <c r="T19240" s="36"/>
      <c r="U19240" s="36"/>
      <c r="V19240" s="36"/>
    </row>
    <row r="19241" spans="11:22" x14ac:dyDescent="0.25">
      <c r="K19241" s="36"/>
      <c r="L19241" s="36"/>
      <c r="M19241" s="36"/>
      <c r="N19241" s="36"/>
      <c r="O19241" s="40"/>
      <c r="P19241" s="36"/>
      <c r="S19241" s="36"/>
      <c r="T19241" s="36"/>
      <c r="U19241" s="36"/>
      <c r="V19241" s="36"/>
    </row>
    <row r="19242" spans="11:22" x14ac:dyDescent="0.25">
      <c r="K19242" s="36"/>
      <c r="L19242" s="36"/>
      <c r="M19242" s="36"/>
      <c r="N19242" s="36"/>
      <c r="O19242" s="40"/>
      <c r="P19242" s="36"/>
      <c r="S19242" s="36"/>
      <c r="T19242" s="36"/>
      <c r="U19242" s="36"/>
      <c r="V19242" s="36"/>
    </row>
    <row r="19243" spans="11:22" x14ac:dyDescent="0.25">
      <c r="K19243" s="36"/>
      <c r="L19243" s="36"/>
      <c r="M19243" s="36"/>
      <c r="N19243" s="36"/>
      <c r="O19243" s="40"/>
      <c r="P19243" s="36"/>
      <c r="S19243" s="36"/>
      <c r="T19243" s="36"/>
      <c r="U19243" s="36"/>
      <c r="V19243" s="36"/>
    </row>
    <row r="19244" spans="11:22" x14ac:dyDescent="0.25">
      <c r="K19244" s="36"/>
      <c r="L19244" s="36"/>
      <c r="M19244" s="36"/>
      <c r="N19244" s="36"/>
      <c r="O19244" s="40"/>
      <c r="P19244" s="36"/>
      <c r="S19244" s="36"/>
      <c r="T19244" s="36"/>
      <c r="U19244" s="36"/>
      <c r="V19244" s="36"/>
    </row>
    <row r="19245" spans="11:22" x14ac:dyDescent="0.25">
      <c r="K19245" s="36"/>
      <c r="L19245" s="36"/>
      <c r="M19245" s="36"/>
      <c r="N19245" s="36"/>
      <c r="O19245" s="40"/>
      <c r="P19245" s="36"/>
      <c r="S19245" s="36"/>
      <c r="T19245" s="36"/>
      <c r="U19245" s="36"/>
      <c r="V19245" s="36"/>
    </row>
    <row r="19246" spans="11:22" x14ac:dyDescent="0.25">
      <c r="K19246" s="36"/>
      <c r="L19246" s="36"/>
      <c r="M19246" s="36"/>
      <c r="N19246" s="36"/>
      <c r="O19246" s="40"/>
      <c r="P19246" s="36"/>
      <c r="S19246" s="36"/>
      <c r="T19246" s="36"/>
      <c r="U19246" s="36"/>
      <c r="V19246" s="36"/>
    </row>
    <row r="19247" spans="11:22" x14ac:dyDescent="0.25">
      <c r="K19247" s="36"/>
      <c r="L19247" s="36"/>
      <c r="M19247" s="36"/>
      <c r="N19247" s="36"/>
      <c r="O19247" s="40"/>
      <c r="P19247" s="36"/>
      <c r="S19247" s="36"/>
      <c r="T19247" s="36"/>
      <c r="U19247" s="36"/>
      <c r="V19247" s="36"/>
    </row>
    <row r="19248" spans="11:22" x14ac:dyDescent="0.25">
      <c r="K19248" s="36"/>
      <c r="L19248" s="36"/>
      <c r="M19248" s="36"/>
      <c r="N19248" s="36"/>
      <c r="O19248" s="40"/>
      <c r="P19248" s="36"/>
      <c r="S19248" s="36"/>
      <c r="T19248" s="36"/>
      <c r="U19248" s="36"/>
      <c r="V19248" s="36"/>
    </row>
    <row r="19249" spans="11:22" x14ac:dyDescent="0.25">
      <c r="K19249" s="36"/>
      <c r="L19249" s="36"/>
      <c r="M19249" s="36"/>
      <c r="N19249" s="36"/>
      <c r="O19249" s="40"/>
      <c r="P19249" s="36"/>
      <c r="S19249" s="36"/>
      <c r="T19249" s="36"/>
      <c r="U19249" s="36"/>
      <c r="V19249" s="36"/>
    </row>
    <row r="19250" spans="11:22" x14ac:dyDescent="0.25">
      <c r="K19250" s="36"/>
      <c r="L19250" s="36"/>
      <c r="M19250" s="36"/>
      <c r="N19250" s="36"/>
      <c r="O19250" s="40"/>
      <c r="P19250" s="36"/>
      <c r="S19250" s="36"/>
      <c r="T19250" s="36"/>
      <c r="U19250" s="36"/>
      <c r="V19250" s="36"/>
    </row>
    <row r="19251" spans="11:22" x14ac:dyDescent="0.25">
      <c r="K19251" s="36"/>
      <c r="L19251" s="36"/>
      <c r="M19251" s="36"/>
      <c r="N19251" s="36"/>
      <c r="O19251" s="40"/>
      <c r="P19251" s="36"/>
      <c r="S19251" s="36"/>
      <c r="T19251" s="36"/>
      <c r="U19251" s="36"/>
      <c r="V19251" s="36"/>
    </row>
    <row r="19252" spans="11:22" x14ac:dyDescent="0.25">
      <c r="K19252" s="36"/>
      <c r="L19252" s="36"/>
      <c r="M19252" s="36"/>
      <c r="N19252" s="36"/>
      <c r="O19252" s="40"/>
      <c r="P19252" s="36"/>
      <c r="S19252" s="36"/>
      <c r="T19252" s="36"/>
      <c r="U19252" s="36"/>
      <c r="V19252" s="36"/>
    </row>
    <row r="19253" spans="11:22" x14ac:dyDescent="0.25">
      <c r="K19253" s="36"/>
      <c r="L19253" s="36"/>
      <c r="M19253" s="36"/>
      <c r="N19253" s="36"/>
      <c r="O19253" s="40"/>
      <c r="P19253" s="36"/>
      <c r="S19253" s="36"/>
      <c r="T19253" s="36"/>
      <c r="U19253" s="36"/>
      <c r="V19253" s="36"/>
    </row>
    <row r="19254" spans="11:22" x14ac:dyDescent="0.25">
      <c r="K19254" s="36"/>
      <c r="L19254" s="36"/>
      <c r="M19254" s="36"/>
      <c r="N19254" s="36"/>
      <c r="O19254" s="40"/>
      <c r="P19254" s="36"/>
      <c r="S19254" s="36"/>
      <c r="T19254" s="36"/>
      <c r="U19254" s="36"/>
      <c r="V19254" s="36"/>
    </row>
    <row r="19255" spans="11:22" x14ac:dyDescent="0.25">
      <c r="K19255" s="36"/>
      <c r="L19255" s="36"/>
      <c r="M19255" s="36"/>
      <c r="N19255" s="36"/>
      <c r="O19255" s="40"/>
      <c r="P19255" s="36"/>
      <c r="S19255" s="36"/>
      <c r="T19255" s="36"/>
      <c r="U19255" s="36"/>
      <c r="V19255" s="36"/>
    </row>
    <row r="19256" spans="11:22" x14ac:dyDescent="0.25">
      <c r="K19256" s="36"/>
      <c r="L19256" s="36"/>
      <c r="M19256" s="36"/>
      <c r="N19256" s="36"/>
      <c r="O19256" s="40"/>
      <c r="P19256" s="36"/>
      <c r="S19256" s="36"/>
      <c r="T19256" s="36"/>
      <c r="U19256" s="36"/>
      <c r="V19256" s="36"/>
    </row>
    <row r="19257" spans="11:22" x14ac:dyDescent="0.25">
      <c r="K19257" s="36"/>
      <c r="L19257" s="36"/>
      <c r="M19257" s="36"/>
      <c r="N19257" s="36"/>
      <c r="O19257" s="40"/>
      <c r="P19257" s="36"/>
      <c r="S19257" s="36"/>
      <c r="T19257" s="36"/>
      <c r="U19257" s="36"/>
      <c r="V19257" s="36"/>
    </row>
    <row r="19258" spans="11:22" x14ac:dyDescent="0.25">
      <c r="K19258" s="36"/>
      <c r="L19258" s="36"/>
      <c r="M19258" s="36"/>
      <c r="N19258" s="36"/>
      <c r="O19258" s="40"/>
      <c r="P19258" s="36"/>
      <c r="S19258" s="36"/>
      <c r="T19258" s="36"/>
      <c r="U19258" s="36"/>
      <c r="V19258" s="36"/>
    </row>
    <row r="19259" spans="11:22" x14ac:dyDescent="0.25">
      <c r="K19259" s="36"/>
      <c r="L19259" s="36"/>
      <c r="M19259" s="36"/>
      <c r="N19259" s="36"/>
      <c r="O19259" s="40"/>
      <c r="P19259" s="36"/>
      <c r="S19259" s="36"/>
      <c r="T19259" s="36"/>
      <c r="U19259" s="36"/>
      <c r="V19259" s="36"/>
    </row>
    <row r="19260" spans="11:22" x14ac:dyDescent="0.25">
      <c r="K19260" s="36"/>
      <c r="L19260" s="36"/>
      <c r="M19260" s="36"/>
      <c r="N19260" s="36"/>
      <c r="O19260" s="40"/>
      <c r="P19260" s="36"/>
      <c r="S19260" s="36"/>
      <c r="T19260" s="36"/>
      <c r="U19260" s="36"/>
      <c r="V19260" s="36"/>
    </row>
    <row r="19261" spans="11:22" x14ac:dyDescent="0.25">
      <c r="K19261" s="36"/>
      <c r="L19261" s="36"/>
      <c r="M19261" s="36"/>
      <c r="N19261" s="36"/>
      <c r="O19261" s="40"/>
      <c r="P19261" s="36"/>
      <c r="S19261" s="36"/>
      <c r="T19261" s="36"/>
      <c r="U19261" s="36"/>
      <c r="V19261" s="36"/>
    </row>
    <row r="19262" spans="11:22" x14ac:dyDescent="0.25">
      <c r="K19262" s="36"/>
      <c r="L19262" s="36"/>
      <c r="M19262" s="36"/>
      <c r="N19262" s="36"/>
      <c r="O19262" s="40"/>
      <c r="P19262" s="36"/>
      <c r="S19262" s="36"/>
      <c r="T19262" s="36"/>
      <c r="U19262" s="36"/>
      <c r="V19262" s="36"/>
    </row>
    <row r="19263" spans="11:22" x14ac:dyDescent="0.25">
      <c r="K19263" s="36"/>
      <c r="L19263" s="36"/>
      <c r="M19263" s="36"/>
      <c r="N19263" s="36"/>
      <c r="O19263" s="40"/>
      <c r="P19263" s="36"/>
      <c r="S19263" s="36"/>
      <c r="T19263" s="36"/>
      <c r="U19263" s="36"/>
      <c r="V19263" s="36"/>
    </row>
    <row r="19264" spans="11:22" x14ac:dyDescent="0.25">
      <c r="K19264" s="36"/>
      <c r="L19264" s="36"/>
      <c r="M19264" s="36"/>
      <c r="N19264" s="36"/>
      <c r="O19264" s="40"/>
      <c r="P19264" s="36"/>
      <c r="S19264" s="36"/>
      <c r="T19264" s="36"/>
      <c r="U19264" s="36"/>
      <c r="V19264" s="36"/>
    </row>
    <row r="19265" spans="11:22" x14ac:dyDescent="0.25">
      <c r="K19265" s="36"/>
      <c r="L19265" s="36"/>
      <c r="M19265" s="36"/>
      <c r="N19265" s="36"/>
      <c r="O19265" s="40"/>
      <c r="P19265" s="36"/>
      <c r="S19265" s="36"/>
      <c r="T19265" s="36"/>
      <c r="U19265" s="36"/>
      <c r="V19265" s="36"/>
    </row>
    <row r="19266" spans="11:22" x14ac:dyDescent="0.25">
      <c r="K19266" s="36"/>
      <c r="L19266" s="36"/>
      <c r="M19266" s="36"/>
      <c r="N19266" s="36"/>
      <c r="O19266" s="40"/>
      <c r="P19266" s="36"/>
      <c r="S19266" s="36"/>
      <c r="T19266" s="36"/>
      <c r="U19266" s="36"/>
      <c r="V19266" s="36"/>
    </row>
    <row r="19267" spans="11:22" x14ac:dyDescent="0.25">
      <c r="K19267" s="36"/>
      <c r="L19267" s="36"/>
      <c r="M19267" s="36"/>
      <c r="N19267" s="36"/>
      <c r="O19267" s="40"/>
      <c r="P19267" s="36"/>
      <c r="S19267" s="36"/>
      <c r="T19267" s="36"/>
      <c r="U19267" s="36"/>
      <c r="V19267" s="36"/>
    </row>
    <row r="19268" spans="11:22" x14ac:dyDescent="0.25">
      <c r="K19268" s="36"/>
      <c r="L19268" s="36"/>
      <c r="M19268" s="36"/>
      <c r="N19268" s="36"/>
      <c r="O19268" s="40"/>
      <c r="P19268" s="36"/>
      <c r="S19268" s="36"/>
      <c r="T19268" s="36"/>
      <c r="U19268" s="36"/>
      <c r="V19268" s="36"/>
    </row>
    <row r="19269" spans="11:22" x14ac:dyDescent="0.25">
      <c r="K19269" s="36"/>
      <c r="L19269" s="36"/>
      <c r="M19269" s="36"/>
      <c r="N19269" s="36"/>
      <c r="O19269" s="40"/>
      <c r="P19269" s="36"/>
      <c r="S19269" s="36"/>
      <c r="T19269" s="36"/>
      <c r="U19269" s="36"/>
      <c r="V19269" s="36"/>
    </row>
    <row r="19270" spans="11:22" x14ac:dyDescent="0.25">
      <c r="K19270" s="36"/>
      <c r="L19270" s="36"/>
      <c r="M19270" s="36"/>
      <c r="N19270" s="36"/>
      <c r="O19270" s="40"/>
      <c r="P19270" s="36"/>
      <c r="S19270" s="36"/>
      <c r="T19270" s="36"/>
      <c r="U19270" s="36"/>
      <c r="V19270" s="36"/>
    </row>
    <row r="19271" spans="11:22" x14ac:dyDescent="0.25">
      <c r="K19271" s="36"/>
      <c r="L19271" s="36"/>
      <c r="M19271" s="36"/>
      <c r="N19271" s="36"/>
      <c r="O19271" s="40"/>
      <c r="P19271" s="36"/>
      <c r="S19271" s="36"/>
      <c r="T19271" s="36"/>
      <c r="U19271" s="36"/>
      <c r="V19271" s="36"/>
    </row>
    <row r="19272" spans="11:22" x14ac:dyDescent="0.25">
      <c r="K19272" s="36"/>
      <c r="L19272" s="36"/>
      <c r="M19272" s="36"/>
      <c r="N19272" s="36"/>
      <c r="O19272" s="40"/>
      <c r="P19272" s="36"/>
      <c r="S19272" s="36"/>
      <c r="T19272" s="36"/>
      <c r="U19272" s="36"/>
      <c r="V19272" s="36"/>
    </row>
    <row r="19273" spans="11:22" x14ac:dyDescent="0.25">
      <c r="K19273" s="36"/>
      <c r="L19273" s="36"/>
      <c r="M19273" s="36"/>
      <c r="N19273" s="36"/>
      <c r="O19273" s="40"/>
      <c r="P19273" s="36"/>
      <c r="S19273" s="36"/>
      <c r="T19273" s="36"/>
      <c r="U19273" s="36"/>
      <c r="V19273" s="36"/>
    </row>
    <row r="19274" spans="11:22" x14ac:dyDescent="0.25">
      <c r="K19274" s="36"/>
      <c r="L19274" s="36"/>
      <c r="M19274" s="36"/>
      <c r="N19274" s="36"/>
      <c r="O19274" s="40"/>
      <c r="P19274" s="36"/>
      <c r="S19274" s="36"/>
      <c r="T19274" s="36"/>
      <c r="U19274" s="36"/>
      <c r="V19274" s="36"/>
    </row>
    <row r="19275" spans="11:22" x14ac:dyDescent="0.25">
      <c r="K19275" s="36"/>
      <c r="L19275" s="36"/>
      <c r="M19275" s="36"/>
      <c r="N19275" s="36"/>
      <c r="O19275" s="40"/>
      <c r="P19275" s="36"/>
      <c r="S19275" s="36"/>
      <c r="T19275" s="36"/>
      <c r="U19275" s="36"/>
      <c r="V19275" s="36"/>
    </row>
    <row r="19276" spans="11:22" x14ac:dyDescent="0.25">
      <c r="K19276" s="36"/>
      <c r="L19276" s="36"/>
      <c r="M19276" s="36"/>
      <c r="N19276" s="36"/>
      <c r="O19276" s="40"/>
      <c r="P19276" s="36"/>
      <c r="S19276" s="36"/>
      <c r="T19276" s="36"/>
      <c r="U19276" s="36"/>
      <c r="V19276" s="36"/>
    </row>
    <row r="19277" spans="11:22" x14ac:dyDescent="0.25">
      <c r="K19277" s="36"/>
      <c r="L19277" s="36"/>
      <c r="M19277" s="36"/>
      <c r="N19277" s="36"/>
      <c r="O19277" s="40"/>
      <c r="P19277" s="36"/>
      <c r="S19277" s="36"/>
      <c r="T19277" s="36"/>
      <c r="U19277" s="36"/>
      <c r="V19277" s="36"/>
    </row>
    <row r="19278" spans="11:22" x14ac:dyDescent="0.25">
      <c r="K19278" s="36"/>
      <c r="L19278" s="36"/>
      <c r="M19278" s="36"/>
      <c r="N19278" s="36"/>
      <c r="O19278" s="40"/>
      <c r="P19278" s="36"/>
      <c r="S19278" s="36"/>
      <c r="T19278" s="36"/>
      <c r="U19278" s="36"/>
      <c r="V19278" s="36"/>
    </row>
    <row r="19279" spans="11:22" x14ac:dyDescent="0.25">
      <c r="K19279" s="36"/>
      <c r="L19279" s="36"/>
      <c r="M19279" s="36"/>
      <c r="N19279" s="36"/>
      <c r="O19279" s="40"/>
      <c r="P19279" s="36"/>
      <c r="S19279" s="36"/>
      <c r="T19279" s="36"/>
      <c r="U19279" s="36"/>
      <c r="V19279" s="36"/>
    </row>
    <row r="19280" spans="11:22" x14ac:dyDescent="0.25">
      <c r="K19280" s="36"/>
      <c r="L19280" s="36"/>
      <c r="M19280" s="36"/>
      <c r="N19280" s="36"/>
      <c r="O19280" s="40"/>
      <c r="P19280" s="36"/>
      <c r="S19280" s="36"/>
      <c r="T19280" s="36"/>
      <c r="U19280" s="36"/>
      <c r="V19280" s="36"/>
    </row>
    <row r="19281" spans="11:22" x14ac:dyDescent="0.25">
      <c r="K19281" s="36"/>
      <c r="L19281" s="36"/>
      <c r="M19281" s="36"/>
      <c r="N19281" s="36"/>
      <c r="O19281" s="40"/>
      <c r="P19281" s="36"/>
      <c r="S19281" s="36"/>
      <c r="T19281" s="36"/>
      <c r="U19281" s="36"/>
      <c r="V19281" s="36"/>
    </row>
    <row r="19282" spans="11:22" x14ac:dyDescent="0.25">
      <c r="K19282" s="36"/>
      <c r="L19282" s="36"/>
      <c r="M19282" s="36"/>
      <c r="N19282" s="36"/>
      <c r="O19282" s="40"/>
      <c r="P19282" s="36"/>
      <c r="S19282" s="36"/>
      <c r="T19282" s="36"/>
      <c r="U19282" s="36"/>
      <c r="V19282" s="36"/>
    </row>
    <row r="19283" spans="11:22" x14ac:dyDescent="0.25">
      <c r="K19283" s="36"/>
      <c r="L19283" s="36"/>
      <c r="M19283" s="36"/>
      <c r="N19283" s="36"/>
      <c r="O19283" s="40"/>
      <c r="P19283" s="36"/>
      <c r="S19283" s="36"/>
      <c r="T19283" s="36"/>
      <c r="U19283" s="36"/>
      <c r="V19283" s="36"/>
    </row>
    <row r="19284" spans="11:22" x14ac:dyDescent="0.25">
      <c r="K19284" s="36"/>
      <c r="L19284" s="36"/>
      <c r="M19284" s="36"/>
      <c r="N19284" s="36"/>
      <c r="O19284" s="40"/>
      <c r="P19284" s="36"/>
      <c r="S19284" s="36"/>
      <c r="T19284" s="36"/>
      <c r="U19284" s="36"/>
      <c r="V19284" s="36"/>
    </row>
    <row r="19285" spans="11:22" x14ac:dyDescent="0.25">
      <c r="K19285" s="36"/>
      <c r="L19285" s="36"/>
      <c r="M19285" s="36"/>
      <c r="N19285" s="36"/>
      <c r="O19285" s="40"/>
      <c r="P19285" s="36"/>
      <c r="S19285" s="36"/>
      <c r="T19285" s="36"/>
      <c r="U19285" s="36"/>
      <c r="V19285" s="36"/>
    </row>
    <row r="19286" spans="11:22" x14ac:dyDescent="0.25">
      <c r="K19286" s="36"/>
      <c r="L19286" s="36"/>
      <c r="M19286" s="36"/>
      <c r="N19286" s="36"/>
      <c r="O19286" s="40"/>
      <c r="P19286" s="36"/>
      <c r="S19286" s="36"/>
      <c r="T19286" s="36"/>
      <c r="U19286" s="36"/>
      <c r="V19286" s="36"/>
    </row>
    <row r="19287" spans="11:22" x14ac:dyDescent="0.25">
      <c r="K19287" s="36"/>
      <c r="L19287" s="36"/>
      <c r="M19287" s="36"/>
      <c r="N19287" s="36"/>
      <c r="O19287" s="40"/>
      <c r="P19287" s="36"/>
      <c r="S19287" s="36"/>
      <c r="T19287" s="36"/>
      <c r="U19287" s="36"/>
      <c r="V19287" s="36"/>
    </row>
    <row r="19288" spans="11:22" x14ac:dyDescent="0.25">
      <c r="K19288" s="36"/>
      <c r="L19288" s="36"/>
      <c r="M19288" s="36"/>
      <c r="N19288" s="36"/>
      <c r="O19288" s="40"/>
      <c r="P19288" s="36"/>
      <c r="S19288" s="36"/>
      <c r="T19288" s="36"/>
      <c r="U19288" s="36"/>
      <c r="V19288" s="36"/>
    </row>
    <row r="19289" spans="11:22" x14ac:dyDescent="0.25">
      <c r="K19289" s="36"/>
      <c r="L19289" s="36"/>
      <c r="M19289" s="36"/>
      <c r="N19289" s="36"/>
      <c r="O19289" s="40"/>
      <c r="P19289" s="36"/>
      <c r="S19289" s="36"/>
      <c r="T19289" s="36"/>
      <c r="U19289" s="36"/>
      <c r="V19289" s="36"/>
    </row>
    <row r="19290" spans="11:22" x14ac:dyDescent="0.25">
      <c r="K19290" s="36"/>
      <c r="L19290" s="36"/>
      <c r="M19290" s="36"/>
      <c r="N19290" s="36"/>
      <c r="O19290" s="40"/>
      <c r="P19290" s="36"/>
      <c r="S19290" s="36"/>
      <c r="T19290" s="36"/>
      <c r="U19290" s="36"/>
      <c r="V19290" s="36"/>
    </row>
    <row r="19291" spans="11:22" x14ac:dyDescent="0.25">
      <c r="K19291" s="36"/>
      <c r="L19291" s="36"/>
      <c r="M19291" s="36"/>
      <c r="N19291" s="36"/>
      <c r="O19291" s="40"/>
      <c r="P19291" s="36"/>
      <c r="S19291" s="36"/>
      <c r="T19291" s="36"/>
      <c r="U19291" s="36"/>
      <c r="V19291" s="36"/>
    </row>
    <row r="19292" spans="11:22" x14ac:dyDescent="0.25">
      <c r="K19292" s="36"/>
      <c r="L19292" s="36"/>
      <c r="M19292" s="36"/>
      <c r="N19292" s="36"/>
      <c r="O19292" s="40"/>
      <c r="P19292" s="36"/>
      <c r="S19292" s="36"/>
      <c r="T19292" s="36"/>
      <c r="U19292" s="36"/>
      <c r="V19292" s="36"/>
    </row>
    <row r="19293" spans="11:22" x14ac:dyDescent="0.25">
      <c r="K19293" s="36"/>
      <c r="L19293" s="36"/>
      <c r="M19293" s="36"/>
      <c r="N19293" s="36"/>
      <c r="O19293" s="40"/>
      <c r="P19293" s="36"/>
      <c r="S19293" s="36"/>
      <c r="T19293" s="36"/>
      <c r="U19293" s="36"/>
      <c r="V19293" s="36"/>
    </row>
    <row r="19294" spans="11:22" x14ac:dyDescent="0.25">
      <c r="K19294" s="36"/>
      <c r="L19294" s="36"/>
      <c r="M19294" s="36"/>
      <c r="N19294" s="36"/>
      <c r="O19294" s="40"/>
      <c r="P19294" s="36"/>
      <c r="S19294" s="36"/>
      <c r="T19294" s="36"/>
      <c r="U19294" s="36"/>
      <c r="V19294" s="36"/>
    </row>
    <row r="19295" spans="11:22" x14ac:dyDescent="0.25">
      <c r="K19295" s="36"/>
      <c r="L19295" s="36"/>
      <c r="M19295" s="36"/>
      <c r="N19295" s="36"/>
      <c r="O19295" s="40"/>
      <c r="P19295" s="36"/>
      <c r="S19295" s="36"/>
      <c r="T19295" s="36"/>
      <c r="U19295" s="36"/>
      <c r="V19295" s="36"/>
    </row>
    <row r="19296" spans="11:22" x14ac:dyDescent="0.25">
      <c r="K19296" s="36"/>
      <c r="L19296" s="36"/>
      <c r="M19296" s="36"/>
      <c r="N19296" s="36"/>
      <c r="O19296" s="40"/>
      <c r="P19296" s="36"/>
      <c r="S19296" s="36"/>
      <c r="T19296" s="36"/>
      <c r="U19296" s="36"/>
      <c r="V19296" s="36"/>
    </row>
    <row r="19297" spans="11:22" x14ac:dyDescent="0.25">
      <c r="K19297" s="36"/>
      <c r="L19297" s="36"/>
      <c r="M19297" s="36"/>
      <c r="N19297" s="36"/>
      <c r="O19297" s="40"/>
      <c r="P19297" s="36"/>
      <c r="S19297" s="36"/>
      <c r="T19297" s="36"/>
      <c r="U19297" s="36"/>
      <c r="V19297" s="36"/>
    </row>
    <row r="19298" spans="11:22" x14ac:dyDescent="0.25">
      <c r="K19298" s="36"/>
      <c r="L19298" s="36"/>
      <c r="M19298" s="36"/>
      <c r="N19298" s="36"/>
      <c r="O19298" s="40"/>
      <c r="P19298" s="36"/>
      <c r="S19298" s="36"/>
      <c r="T19298" s="36"/>
      <c r="U19298" s="36"/>
      <c r="V19298" s="36"/>
    </row>
    <row r="19299" spans="11:22" x14ac:dyDescent="0.25">
      <c r="K19299" s="36"/>
      <c r="L19299" s="36"/>
      <c r="M19299" s="36"/>
      <c r="N19299" s="36"/>
      <c r="O19299" s="40"/>
      <c r="P19299" s="36"/>
      <c r="S19299" s="36"/>
      <c r="T19299" s="36"/>
      <c r="U19299" s="36"/>
      <c r="V19299" s="36"/>
    </row>
    <row r="19300" spans="11:22" x14ac:dyDescent="0.25">
      <c r="K19300" s="36"/>
      <c r="L19300" s="36"/>
      <c r="M19300" s="36"/>
      <c r="N19300" s="36"/>
      <c r="O19300" s="40"/>
      <c r="P19300" s="36"/>
      <c r="S19300" s="36"/>
      <c r="T19300" s="36"/>
      <c r="U19300" s="36"/>
      <c r="V19300" s="36"/>
    </row>
    <row r="19301" spans="11:22" x14ac:dyDescent="0.25">
      <c r="K19301" s="36"/>
      <c r="L19301" s="36"/>
      <c r="M19301" s="36"/>
      <c r="N19301" s="36"/>
      <c r="O19301" s="40"/>
      <c r="P19301" s="36"/>
      <c r="S19301" s="36"/>
      <c r="T19301" s="36"/>
      <c r="U19301" s="36"/>
      <c r="V19301" s="36"/>
    </row>
    <row r="19302" spans="11:22" x14ac:dyDescent="0.25">
      <c r="K19302" s="36"/>
      <c r="L19302" s="36"/>
      <c r="M19302" s="36"/>
      <c r="N19302" s="36"/>
      <c r="O19302" s="40"/>
      <c r="P19302" s="36"/>
      <c r="S19302" s="36"/>
      <c r="T19302" s="36"/>
      <c r="U19302" s="36"/>
      <c r="V19302" s="36"/>
    </row>
    <row r="19303" spans="11:22" x14ac:dyDescent="0.25">
      <c r="K19303" s="36"/>
      <c r="L19303" s="36"/>
      <c r="M19303" s="36"/>
      <c r="N19303" s="36"/>
      <c r="O19303" s="40"/>
      <c r="P19303" s="36"/>
      <c r="S19303" s="36"/>
      <c r="T19303" s="36"/>
      <c r="U19303" s="36"/>
      <c r="V19303" s="36"/>
    </row>
    <row r="19304" spans="11:22" x14ac:dyDescent="0.25">
      <c r="K19304" s="36"/>
      <c r="L19304" s="36"/>
      <c r="M19304" s="36"/>
      <c r="N19304" s="36"/>
      <c r="O19304" s="40"/>
      <c r="P19304" s="36"/>
      <c r="S19304" s="36"/>
      <c r="T19304" s="36"/>
      <c r="U19304" s="36"/>
      <c r="V19304" s="36"/>
    </row>
    <row r="19305" spans="11:22" x14ac:dyDescent="0.25">
      <c r="K19305" s="36"/>
      <c r="L19305" s="36"/>
      <c r="M19305" s="36"/>
      <c r="N19305" s="36"/>
      <c r="O19305" s="40"/>
      <c r="P19305" s="36"/>
      <c r="S19305" s="36"/>
      <c r="T19305" s="36"/>
      <c r="U19305" s="36"/>
      <c r="V19305" s="36"/>
    </row>
    <row r="19306" spans="11:22" x14ac:dyDescent="0.25">
      <c r="K19306" s="36"/>
      <c r="L19306" s="36"/>
      <c r="M19306" s="36"/>
      <c r="N19306" s="36"/>
      <c r="O19306" s="40"/>
      <c r="P19306" s="36"/>
      <c r="S19306" s="36"/>
      <c r="T19306" s="36"/>
      <c r="U19306" s="36"/>
      <c r="V19306" s="36"/>
    </row>
    <row r="19307" spans="11:22" x14ac:dyDescent="0.25">
      <c r="K19307" s="36"/>
      <c r="L19307" s="36"/>
      <c r="M19307" s="36"/>
      <c r="N19307" s="36"/>
      <c r="O19307" s="40"/>
      <c r="P19307" s="36"/>
      <c r="S19307" s="36"/>
      <c r="T19307" s="36"/>
      <c r="U19307" s="36"/>
      <c r="V19307" s="36"/>
    </row>
    <row r="19308" spans="11:22" x14ac:dyDescent="0.25">
      <c r="K19308" s="36"/>
      <c r="L19308" s="36"/>
      <c r="M19308" s="36"/>
      <c r="N19308" s="36"/>
      <c r="O19308" s="40"/>
      <c r="P19308" s="36"/>
      <c r="S19308" s="36"/>
      <c r="T19308" s="36"/>
      <c r="U19308" s="36"/>
      <c r="V19308" s="36"/>
    </row>
    <row r="19309" spans="11:22" x14ac:dyDescent="0.25">
      <c r="K19309" s="36"/>
      <c r="L19309" s="36"/>
      <c r="M19309" s="36"/>
      <c r="N19309" s="36"/>
      <c r="O19309" s="40"/>
      <c r="P19309" s="36"/>
      <c r="S19309" s="36"/>
      <c r="T19309" s="36"/>
      <c r="U19309" s="36"/>
      <c r="V19309" s="36"/>
    </row>
    <row r="19310" spans="11:22" x14ac:dyDescent="0.25">
      <c r="K19310" s="36"/>
      <c r="L19310" s="36"/>
      <c r="M19310" s="36"/>
      <c r="N19310" s="36"/>
      <c r="O19310" s="40"/>
      <c r="P19310" s="36"/>
      <c r="S19310" s="36"/>
      <c r="T19310" s="36"/>
      <c r="U19310" s="36"/>
      <c r="V19310" s="36"/>
    </row>
    <row r="19311" spans="11:22" x14ac:dyDescent="0.25">
      <c r="K19311" s="36"/>
      <c r="L19311" s="36"/>
      <c r="M19311" s="36"/>
      <c r="N19311" s="36"/>
      <c r="O19311" s="40"/>
      <c r="P19311" s="36"/>
      <c r="S19311" s="36"/>
      <c r="T19311" s="36"/>
      <c r="U19311" s="36"/>
      <c r="V19311" s="36"/>
    </row>
    <row r="19312" spans="11:22" x14ac:dyDescent="0.25">
      <c r="K19312" s="36"/>
      <c r="L19312" s="36"/>
      <c r="M19312" s="36"/>
      <c r="N19312" s="36"/>
      <c r="O19312" s="40"/>
      <c r="P19312" s="36"/>
      <c r="S19312" s="36"/>
      <c r="T19312" s="36"/>
      <c r="U19312" s="36"/>
      <c r="V19312" s="36"/>
    </row>
    <row r="19313" spans="11:22" x14ac:dyDescent="0.25">
      <c r="K19313" s="36"/>
      <c r="L19313" s="36"/>
      <c r="M19313" s="36"/>
      <c r="N19313" s="36"/>
      <c r="O19313" s="40"/>
      <c r="P19313" s="36"/>
      <c r="S19313" s="36"/>
      <c r="T19313" s="36"/>
      <c r="U19313" s="36"/>
      <c r="V19313" s="36"/>
    </row>
    <row r="19314" spans="11:22" x14ac:dyDescent="0.25">
      <c r="K19314" s="36"/>
      <c r="L19314" s="36"/>
      <c r="M19314" s="36"/>
      <c r="N19314" s="36"/>
      <c r="O19314" s="40"/>
      <c r="P19314" s="36"/>
      <c r="S19314" s="36"/>
      <c r="T19314" s="36"/>
      <c r="U19314" s="36"/>
      <c r="V19314" s="36"/>
    </row>
    <row r="19315" spans="11:22" x14ac:dyDescent="0.25">
      <c r="K19315" s="36"/>
      <c r="L19315" s="36"/>
      <c r="M19315" s="36"/>
      <c r="N19315" s="36"/>
      <c r="O19315" s="40"/>
      <c r="P19315" s="36"/>
      <c r="S19315" s="36"/>
      <c r="T19315" s="36"/>
      <c r="U19315" s="36"/>
      <c r="V19315" s="36"/>
    </row>
    <row r="19316" spans="11:22" x14ac:dyDescent="0.25">
      <c r="K19316" s="36"/>
      <c r="L19316" s="36"/>
      <c r="M19316" s="36"/>
      <c r="N19316" s="36"/>
      <c r="O19316" s="40"/>
      <c r="P19316" s="36"/>
      <c r="S19316" s="36"/>
      <c r="T19316" s="36"/>
      <c r="U19316" s="36"/>
      <c r="V19316" s="36"/>
    </row>
    <row r="19317" spans="11:22" x14ac:dyDescent="0.25">
      <c r="K19317" s="36"/>
      <c r="L19317" s="36"/>
      <c r="M19317" s="36"/>
      <c r="N19317" s="36"/>
      <c r="O19317" s="40"/>
      <c r="P19317" s="36"/>
      <c r="S19317" s="36"/>
      <c r="T19317" s="36"/>
      <c r="U19317" s="36"/>
      <c r="V19317" s="36"/>
    </row>
    <row r="19318" spans="11:22" x14ac:dyDescent="0.25">
      <c r="K19318" s="36"/>
      <c r="L19318" s="36"/>
      <c r="M19318" s="36"/>
      <c r="N19318" s="36"/>
      <c r="O19318" s="40"/>
      <c r="P19318" s="36"/>
      <c r="S19318" s="36"/>
      <c r="T19318" s="36"/>
      <c r="U19318" s="36"/>
      <c r="V19318" s="36"/>
    </row>
    <row r="19319" spans="11:22" x14ac:dyDescent="0.25">
      <c r="K19319" s="36"/>
      <c r="L19319" s="36"/>
      <c r="M19319" s="36"/>
      <c r="N19319" s="36"/>
      <c r="O19319" s="40"/>
      <c r="P19319" s="36"/>
      <c r="S19319" s="36"/>
      <c r="T19319" s="36"/>
      <c r="U19319" s="36"/>
      <c r="V19319" s="36"/>
    </row>
    <row r="19320" spans="11:22" x14ac:dyDescent="0.25">
      <c r="K19320" s="36"/>
      <c r="L19320" s="36"/>
      <c r="M19320" s="36"/>
      <c r="N19320" s="36"/>
      <c r="O19320" s="40"/>
      <c r="P19320" s="36"/>
      <c r="S19320" s="36"/>
      <c r="T19320" s="36"/>
      <c r="U19320" s="36"/>
      <c r="V19320" s="36"/>
    </row>
    <row r="19321" spans="11:22" x14ac:dyDescent="0.25">
      <c r="K19321" s="36"/>
      <c r="L19321" s="36"/>
      <c r="M19321" s="36"/>
      <c r="N19321" s="36"/>
      <c r="O19321" s="40"/>
      <c r="P19321" s="36"/>
      <c r="S19321" s="36"/>
      <c r="T19321" s="36"/>
      <c r="U19321" s="36"/>
      <c r="V19321" s="36"/>
    </row>
    <row r="19322" spans="11:22" x14ac:dyDescent="0.25">
      <c r="K19322" s="36"/>
      <c r="L19322" s="36"/>
      <c r="M19322" s="36"/>
      <c r="N19322" s="36"/>
      <c r="O19322" s="40"/>
      <c r="P19322" s="36"/>
      <c r="S19322" s="36"/>
      <c r="T19322" s="36"/>
      <c r="U19322" s="36"/>
      <c r="V19322" s="36"/>
    </row>
    <row r="19323" spans="11:22" x14ac:dyDescent="0.25">
      <c r="K19323" s="36"/>
      <c r="L19323" s="36"/>
      <c r="M19323" s="36"/>
      <c r="N19323" s="36"/>
      <c r="O19323" s="40"/>
      <c r="P19323" s="36"/>
      <c r="S19323" s="36"/>
      <c r="T19323" s="36"/>
      <c r="U19323" s="36"/>
      <c r="V19323" s="36"/>
    </row>
    <row r="19324" spans="11:22" x14ac:dyDescent="0.25">
      <c r="K19324" s="36"/>
      <c r="L19324" s="36"/>
      <c r="M19324" s="36"/>
      <c r="N19324" s="36"/>
      <c r="O19324" s="40"/>
      <c r="P19324" s="36"/>
      <c r="S19324" s="36"/>
      <c r="T19324" s="36"/>
      <c r="U19324" s="36"/>
      <c r="V19324" s="36"/>
    </row>
    <row r="19325" spans="11:22" x14ac:dyDescent="0.25">
      <c r="K19325" s="36"/>
      <c r="L19325" s="36"/>
      <c r="M19325" s="36"/>
      <c r="N19325" s="36"/>
      <c r="O19325" s="40"/>
      <c r="P19325" s="36"/>
      <c r="S19325" s="36"/>
      <c r="T19325" s="36"/>
      <c r="U19325" s="36"/>
      <c r="V19325" s="36"/>
    </row>
    <row r="19326" spans="11:22" x14ac:dyDescent="0.25">
      <c r="K19326" s="36"/>
      <c r="L19326" s="36"/>
      <c r="M19326" s="36"/>
      <c r="N19326" s="36"/>
      <c r="O19326" s="40"/>
      <c r="P19326" s="36"/>
      <c r="S19326" s="36"/>
      <c r="T19326" s="36"/>
      <c r="U19326" s="36"/>
      <c r="V19326" s="36"/>
    </row>
    <row r="19327" spans="11:22" x14ac:dyDescent="0.25">
      <c r="K19327" s="36"/>
      <c r="L19327" s="36"/>
      <c r="M19327" s="36"/>
      <c r="N19327" s="36"/>
      <c r="O19327" s="40"/>
      <c r="P19327" s="36"/>
      <c r="S19327" s="36"/>
      <c r="T19327" s="36"/>
      <c r="U19327" s="36"/>
      <c r="V19327" s="36"/>
    </row>
    <row r="19328" spans="11:22" x14ac:dyDescent="0.25">
      <c r="K19328" s="36"/>
      <c r="L19328" s="36"/>
      <c r="M19328" s="36"/>
      <c r="N19328" s="36"/>
      <c r="O19328" s="40"/>
      <c r="P19328" s="36"/>
      <c r="S19328" s="36"/>
      <c r="T19328" s="36"/>
      <c r="U19328" s="36"/>
      <c r="V19328" s="36"/>
    </row>
    <row r="19329" spans="11:22" x14ac:dyDescent="0.25">
      <c r="K19329" s="36"/>
      <c r="L19329" s="36"/>
      <c r="M19329" s="36"/>
      <c r="N19329" s="36"/>
      <c r="O19329" s="40"/>
      <c r="P19329" s="36"/>
      <c r="S19329" s="36"/>
      <c r="T19329" s="36"/>
      <c r="U19329" s="36"/>
      <c r="V19329" s="36"/>
    </row>
    <row r="19330" spans="11:22" x14ac:dyDescent="0.25">
      <c r="K19330" s="36"/>
      <c r="L19330" s="36"/>
      <c r="M19330" s="36"/>
      <c r="N19330" s="36"/>
      <c r="O19330" s="40"/>
      <c r="P19330" s="36"/>
      <c r="S19330" s="36"/>
      <c r="T19330" s="36"/>
      <c r="U19330" s="36"/>
      <c r="V19330" s="36"/>
    </row>
    <row r="19331" spans="11:22" x14ac:dyDescent="0.25">
      <c r="K19331" s="36"/>
      <c r="L19331" s="36"/>
      <c r="M19331" s="36"/>
      <c r="N19331" s="36"/>
      <c r="O19331" s="40"/>
      <c r="P19331" s="36"/>
      <c r="S19331" s="36"/>
      <c r="T19331" s="36"/>
      <c r="U19331" s="36"/>
      <c r="V19331" s="36"/>
    </row>
    <row r="19332" spans="11:22" x14ac:dyDescent="0.25">
      <c r="K19332" s="36"/>
      <c r="L19332" s="36"/>
      <c r="M19332" s="36"/>
      <c r="N19332" s="36"/>
      <c r="O19332" s="40"/>
      <c r="P19332" s="36"/>
      <c r="S19332" s="36"/>
      <c r="T19332" s="36"/>
      <c r="U19332" s="36"/>
      <c r="V19332" s="36"/>
    </row>
    <row r="19333" spans="11:22" x14ac:dyDescent="0.25">
      <c r="K19333" s="36"/>
      <c r="L19333" s="36"/>
      <c r="M19333" s="36"/>
      <c r="N19333" s="36"/>
      <c r="O19333" s="40"/>
      <c r="P19333" s="36"/>
      <c r="S19333" s="36"/>
      <c r="T19333" s="36"/>
      <c r="U19333" s="36"/>
      <c r="V19333" s="36"/>
    </row>
    <row r="19334" spans="11:22" x14ac:dyDescent="0.25">
      <c r="K19334" s="36"/>
      <c r="L19334" s="36"/>
      <c r="M19334" s="36"/>
      <c r="N19334" s="36"/>
      <c r="O19334" s="40"/>
      <c r="P19334" s="36"/>
      <c r="S19334" s="36"/>
      <c r="T19334" s="36"/>
      <c r="U19334" s="36"/>
      <c r="V19334" s="36"/>
    </row>
    <row r="19335" spans="11:22" x14ac:dyDescent="0.25">
      <c r="K19335" s="36"/>
      <c r="L19335" s="36"/>
      <c r="M19335" s="36"/>
      <c r="N19335" s="36"/>
      <c r="O19335" s="40"/>
      <c r="P19335" s="36"/>
      <c r="S19335" s="36"/>
      <c r="T19335" s="36"/>
      <c r="U19335" s="36"/>
      <c r="V19335" s="36"/>
    </row>
    <row r="19336" spans="11:22" x14ac:dyDescent="0.25">
      <c r="K19336" s="36"/>
      <c r="L19336" s="36"/>
      <c r="M19336" s="36"/>
      <c r="N19336" s="36"/>
      <c r="O19336" s="40"/>
      <c r="P19336" s="36"/>
      <c r="S19336" s="36"/>
      <c r="T19336" s="36"/>
      <c r="U19336" s="36"/>
      <c r="V19336" s="36"/>
    </row>
    <row r="19337" spans="11:22" x14ac:dyDescent="0.25">
      <c r="K19337" s="36"/>
      <c r="L19337" s="36"/>
      <c r="M19337" s="36"/>
      <c r="N19337" s="36"/>
      <c r="O19337" s="40"/>
      <c r="P19337" s="36"/>
      <c r="S19337" s="36"/>
      <c r="T19337" s="36"/>
      <c r="U19337" s="36"/>
      <c r="V19337" s="36"/>
    </row>
    <row r="19338" spans="11:22" x14ac:dyDescent="0.25">
      <c r="K19338" s="36"/>
      <c r="L19338" s="36"/>
      <c r="M19338" s="36"/>
      <c r="N19338" s="36"/>
      <c r="O19338" s="40"/>
      <c r="P19338" s="36"/>
      <c r="S19338" s="36"/>
      <c r="T19338" s="36"/>
      <c r="U19338" s="36"/>
      <c r="V19338" s="36"/>
    </row>
    <row r="19339" spans="11:22" x14ac:dyDescent="0.25">
      <c r="K19339" s="36"/>
      <c r="L19339" s="36"/>
      <c r="M19339" s="36"/>
      <c r="N19339" s="36"/>
      <c r="O19339" s="40"/>
      <c r="P19339" s="36"/>
      <c r="S19339" s="36"/>
      <c r="T19339" s="36"/>
      <c r="U19339" s="36"/>
      <c r="V19339" s="36"/>
    </row>
    <row r="19340" spans="11:22" x14ac:dyDescent="0.25">
      <c r="K19340" s="36"/>
      <c r="L19340" s="36"/>
      <c r="M19340" s="36"/>
      <c r="N19340" s="36"/>
      <c r="O19340" s="40"/>
      <c r="P19340" s="36"/>
      <c r="S19340" s="36"/>
      <c r="T19340" s="36"/>
      <c r="U19340" s="36"/>
      <c r="V19340" s="36"/>
    </row>
    <row r="19341" spans="11:22" x14ac:dyDescent="0.25">
      <c r="K19341" s="36"/>
      <c r="L19341" s="36"/>
      <c r="M19341" s="36"/>
      <c r="N19341" s="36"/>
      <c r="O19341" s="40"/>
      <c r="P19341" s="36"/>
      <c r="S19341" s="36"/>
      <c r="T19341" s="36"/>
      <c r="U19341" s="36"/>
      <c r="V19341" s="36"/>
    </row>
    <row r="19342" spans="11:22" x14ac:dyDescent="0.25">
      <c r="K19342" s="36"/>
      <c r="L19342" s="36"/>
      <c r="M19342" s="36"/>
      <c r="N19342" s="36"/>
      <c r="O19342" s="40"/>
      <c r="P19342" s="36"/>
      <c r="S19342" s="36"/>
      <c r="T19342" s="36"/>
      <c r="U19342" s="36"/>
      <c r="V19342" s="36"/>
    </row>
    <row r="19343" spans="11:22" x14ac:dyDescent="0.25">
      <c r="K19343" s="36"/>
      <c r="L19343" s="36"/>
      <c r="M19343" s="36"/>
      <c r="N19343" s="36"/>
      <c r="O19343" s="40"/>
      <c r="P19343" s="36"/>
      <c r="S19343" s="36"/>
      <c r="T19343" s="36"/>
      <c r="U19343" s="36"/>
      <c r="V19343" s="36"/>
    </row>
    <row r="19344" spans="11:22" x14ac:dyDescent="0.25">
      <c r="K19344" s="36"/>
      <c r="L19344" s="36"/>
      <c r="M19344" s="36"/>
      <c r="N19344" s="36"/>
      <c r="O19344" s="40"/>
      <c r="P19344" s="36"/>
      <c r="S19344" s="36"/>
      <c r="T19344" s="36"/>
      <c r="U19344" s="36"/>
      <c r="V19344" s="36"/>
    </row>
    <row r="19345" spans="11:22" x14ac:dyDescent="0.25">
      <c r="K19345" s="36"/>
      <c r="L19345" s="36"/>
      <c r="M19345" s="36"/>
      <c r="N19345" s="36"/>
      <c r="O19345" s="40"/>
      <c r="P19345" s="36"/>
      <c r="S19345" s="36"/>
      <c r="T19345" s="36"/>
      <c r="U19345" s="36"/>
      <c r="V19345" s="36"/>
    </row>
    <row r="19346" spans="11:22" x14ac:dyDescent="0.25">
      <c r="K19346" s="36"/>
      <c r="L19346" s="36"/>
      <c r="M19346" s="36"/>
      <c r="N19346" s="36"/>
      <c r="O19346" s="40"/>
      <c r="P19346" s="36"/>
      <c r="S19346" s="36"/>
      <c r="T19346" s="36"/>
      <c r="U19346" s="36"/>
      <c r="V19346" s="36"/>
    </row>
    <row r="19347" spans="11:22" x14ac:dyDescent="0.25">
      <c r="K19347" s="36"/>
      <c r="L19347" s="36"/>
      <c r="M19347" s="36"/>
      <c r="N19347" s="36"/>
      <c r="O19347" s="40"/>
      <c r="P19347" s="36"/>
      <c r="S19347" s="36"/>
      <c r="T19347" s="36"/>
      <c r="U19347" s="36"/>
      <c r="V19347" s="36"/>
    </row>
    <row r="19348" spans="11:22" x14ac:dyDescent="0.25">
      <c r="K19348" s="36"/>
      <c r="L19348" s="36"/>
      <c r="M19348" s="36"/>
      <c r="N19348" s="36"/>
      <c r="O19348" s="40"/>
      <c r="P19348" s="36"/>
      <c r="S19348" s="36"/>
      <c r="T19348" s="36"/>
      <c r="U19348" s="36"/>
      <c r="V19348" s="36"/>
    </row>
    <row r="19349" spans="11:22" x14ac:dyDescent="0.25">
      <c r="K19349" s="36"/>
      <c r="L19349" s="36"/>
      <c r="M19349" s="36"/>
      <c r="N19349" s="36"/>
      <c r="O19349" s="40"/>
      <c r="P19349" s="36"/>
      <c r="S19349" s="36"/>
      <c r="T19349" s="36"/>
      <c r="U19349" s="36"/>
      <c r="V19349" s="36"/>
    </row>
    <row r="19350" spans="11:22" x14ac:dyDescent="0.25">
      <c r="K19350" s="36"/>
      <c r="L19350" s="36"/>
      <c r="M19350" s="36"/>
      <c r="N19350" s="36"/>
      <c r="O19350" s="40"/>
      <c r="P19350" s="36"/>
      <c r="S19350" s="36"/>
      <c r="T19350" s="36"/>
      <c r="U19350" s="36"/>
      <c r="V19350" s="36"/>
    </row>
    <row r="19351" spans="11:22" x14ac:dyDescent="0.25">
      <c r="K19351" s="36"/>
      <c r="L19351" s="36"/>
      <c r="M19351" s="36"/>
      <c r="N19351" s="36"/>
      <c r="O19351" s="40"/>
      <c r="P19351" s="36"/>
      <c r="S19351" s="36"/>
      <c r="T19351" s="36"/>
      <c r="U19351" s="36"/>
      <c r="V19351" s="36"/>
    </row>
    <row r="19352" spans="11:22" x14ac:dyDescent="0.25">
      <c r="K19352" s="36"/>
      <c r="L19352" s="36"/>
      <c r="M19352" s="36"/>
      <c r="N19352" s="36"/>
      <c r="O19352" s="40"/>
      <c r="P19352" s="36"/>
      <c r="S19352" s="36"/>
      <c r="T19352" s="36"/>
      <c r="U19352" s="36"/>
      <c r="V19352" s="36"/>
    </row>
    <row r="19353" spans="11:22" x14ac:dyDescent="0.25">
      <c r="K19353" s="36"/>
      <c r="L19353" s="36"/>
      <c r="M19353" s="36"/>
      <c r="N19353" s="36"/>
      <c r="O19353" s="40"/>
      <c r="P19353" s="36"/>
      <c r="S19353" s="36"/>
      <c r="T19353" s="36"/>
      <c r="U19353" s="36"/>
      <c r="V19353" s="36"/>
    </row>
    <row r="19354" spans="11:22" x14ac:dyDescent="0.25">
      <c r="K19354" s="36"/>
      <c r="L19354" s="36"/>
      <c r="M19354" s="36"/>
      <c r="N19354" s="36"/>
      <c r="O19354" s="40"/>
      <c r="P19354" s="36"/>
      <c r="S19354" s="36"/>
      <c r="T19354" s="36"/>
      <c r="U19354" s="36"/>
      <c r="V19354" s="36"/>
    </row>
    <row r="19355" spans="11:22" x14ac:dyDescent="0.25">
      <c r="K19355" s="36"/>
      <c r="L19355" s="36"/>
      <c r="M19355" s="36"/>
      <c r="N19355" s="36"/>
      <c r="O19355" s="40"/>
      <c r="P19355" s="36"/>
      <c r="S19355" s="36"/>
      <c r="T19355" s="36"/>
      <c r="U19355" s="36"/>
      <c r="V19355" s="36"/>
    </row>
    <row r="19356" spans="11:22" x14ac:dyDescent="0.25">
      <c r="K19356" s="36"/>
      <c r="L19356" s="36"/>
      <c r="M19356" s="36"/>
      <c r="N19356" s="36"/>
      <c r="O19356" s="40"/>
      <c r="P19356" s="36"/>
      <c r="S19356" s="36"/>
      <c r="T19356" s="36"/>
      <c r="U19356" s="36"/>
      <c r="V19356" s="36"/>
    </row>
    <row r="19357" spans="11:22" x14ac:dyDescent="0.25">
      <c r="K19357" s="36"/>
      <c r="L19357" s="36"/>
      <c r="M19357" s="36"/>
      <c r="N19357" s="36"/>
      <c r="O19357" s="40"/>
      <c r="P19357" s="36"/>
      <c r="S19357" s="36"/>
      <c r="T19357" s="36"/>
      <c r="U19357" s="36"/>
      <c r="V19357" s="36"/>
    </row>
    <row r="19358" spans="11:22" x14ac:dyDescent="0.25">
      <c r="K19358" s="36"/>
      <c r="L19358" s="36"/>
      <c r="M19358" s="36"/>
      <c r="N19358" s="36"/>
      <c r="O19358" s="40"/>
      <c r="P19358" s="36"/>
      <c r="S19358" s="36"/>
      <c r="T19358" s="36"/>
      <c r="U19358" s="36"/>
      <c r="V19358" s="36"/>
    </row>
    <row r="19359" spans="11:22" x14ac:dyDescent="0.25">
      <c r="K19359" s="36"/>
      <c r="L19359" s="36"/>
      <c r="M19359" s="36"/>
      <c r="N19359" s="36"/>
      <c r="O19359" s="40"/>
      <c r="P19359" s="36"/>
      <c r="S19359" s="36"/>
      <c r="T19359" s="36"/>
      <c r="U19359" s="36"/>
      <c r="V19359" s="36"/>
    </row>
    <row r="19360" spans="11:22" x14ac:dyDescent="0.25">
      <c r="K19360" s="36"/>
      <c r="L19360" s="36"/>
      <c r="M19360" s="36"/>
      <c r="N19360" s="36"/>
      <c r="O19360" s="40"/>
      <c r="P19360" s="36"/>
      <c r="S19360" s="36"/>
      <c r="T19360" s="36"/>
      <c r="U19360" s="36"/>
      <c r="V19360" s="36"/>
    </row>
    <row r="19361" spans="11:22" x14ac:dyDescent="0.25">
      <c r="K19361" s="36"/>
      <c r="L19361" s="36"/>
      <c r="M19361" s="36"/>
      <c r="N19361" s="36"/>
      <c r="O19361" s="40"/>
      <c r="P19361" s="36"/>
      <c r="S19361" s="36"/>
      <c r="T19361" s="36"/>
      <c r="U19361" s="36"/>
      <c r="V19361" s="36"/>
    </row>
    <row r="19362" spans="11:22" x14ac:dyDescent="0.25">
      <c r="K19362" s="36"/>
      <c r="L19362" s="36"/>
      <c r="M19362" s="36"/>
      <c r="N19362" s="36"/>
      <c r="O19362" s="40"/>
      <c r="P19362" s="36"/>
      <c r="S19362" s="36"/>
      <c r="T19362" s="36"/>
      <c r="U19362" s="36"/>
      <c r="V19362" s="36"/>
    </row>
    <row r="19363" spans="11:22" x14ac:dyDescent="0.25">
      <c r="K19363" s="36"/>
      <c r="L19363" s="36"/>
      <c r="M19363" s="36"/>
      <c r="N19363" s="36"/>
      <c r="O19363" s="40"/>
      <c r="P19363" s="36"/>
      <c r="S19363" s="36"/>
      <c r="T19363" s="36"/>
      <c r="U19363" s="36"/>
      <c r="V19363" s="36"/>
    </row>
    <row r="19364" spans="11:22" x14ac:dyDescent="0.25">
      <c r="K19364" s="36"/>
      <c r="L19364" s="36"/>
      <c r="M19364" s="36"/>
      <c r="N19364" s="36"/>
      <c r="O19364" s="40"/>
      <c r="P19364" s="36"/>
      <c r="S19364" s="36"/>
      <c r="T19364" s="36"/>
      <c r="U19364" s="36"/>
      <c r="V19364" s="36"/>
    </row>
    <row r="19365" spans="11:22" x14ac:dyDescent="0.25">
      <c r="K19365" s="36"/>
      <c r="L19365" s="36"/>
      <c r="M19365" s="36"/>
      <c r="N19365" s="36"/>
      <c r="O19365" s="40"/>
      <c r="P19365" s="36"/>
      <c r="S19365" s="36"/>
      <c r="T19365" s="36"/>
      <c r="U19365" s="36"/>
      <c r="V19365" s="36"/>
    </row>
    <row r="19366" spans="11:22" x14ac:dyDescent="0.25">
      <c r="K19366" s="36"/>
      <c r="L19366" s="36"/>
      <c r="M19366" s="36"/>
      <c r="N19366" s="36"/>
      <c r="O19366" s="40"/>
      <c r="P19366" s="36"/>
      <c r="S19366" s="36"/>
      <c r="T19366" s="36"/>
      <c r="U19366" s="36"/>
      <c r="V19366" s="36"/>
    </row>
    <row r="19367" spans="11:22" x14ac:dyDescent="0.25">
      <c r="K19367" s="36"/>
      <c r="L19367" s="36"/>
      <c r="M19367" s="36"/>
      <c r="N19367" s="36"/>
      <c r="O19367" s="40"/>
      <c r="P19367" s="36"/>
      <c r="S19367" s="36"/>
      <c r="T19367" s="36"/>
      <c r="U19367" s="36"/>
      <c r="V19367" s="36"/>
    </row>
    <row r="19368" spans="11:22" x14ac:dyDescent="0.25">
      <c r="K19368" s="36"/>
      <c r="L19368" s="36"/>
      <c r="M19368" s="36"/>
      <c r="N19368" s="36"/>
      <c r="O19368" s="40"/>
      <c r="P19368" s="36"/>
      <c r="S19368" s="36"/>
      <c r="T19368" s="36"/>
      <c r="U19368" s="36"/>
      <c r="V19368" s="36"/>
    </row>
    <row r="19369" spans="11:22" x14ac:dyDescent="0.25">
      <c r="K19369" s="36"/>
      <c r="L19369" s="36"/>
      <c r="M19369" s="36"/>
      <c r="N19369" s="36"/>
      <c r="O19369" s="40"/>
      <c r="P19369" s="36"/>
      <c r="S19369" s="36"/>
      <c r="T19369" s="36"/>
      <c r="U19369" s="36"/>
      <c r="V19369" s="36"/>
    </row>
    <row r="19370" spans="11:22" x14ac:dyDescent="0.25">
      <c r="K19370" s="36"/>
      <c r="L19370" s="36"/>
      <c r="M19370" s="36"/>
      <c r="N19370" s="36"/>
      <c r="O19370" s="40"/>
      <c r="P19370" s="36"/>
      <c r="S19370" s="36"/>
      <c r="T19370" s="36"/>
      <c r="U19370" s="36"/>
      <c r="V19370" s="36"/>
    </row>
    <row r="19371" spans="11:22" x14ac:dyDescent="0.25">
      <c r="K19371" s="36"/>
      <c r="L19371" s="36"/>
      <c r="M19371" s="36"/>
      <c r="N19371" s="36"/>
      <c r="O19371" s="40"/>
      <c r="P19371" s="36"/>
      <c r="S19371" s="36"/>
      <c r="T19371" s="36"/>
      <c r="U19371" s="36"/>
      <c r="V19371" s="36"/>
    </row>
    <row r="19372" spans="11:22" x14ac:dyDescent="0.25">
      <c r="K19372" s="36"/>
      <c r="L19372" s="36"/>
      <c r="M19372" s="36"/>
      <c r="N19372" s="36"/>
      <c r="O19372" s="40"/>
      <c r="P19372" s="36"/>
      <c r="S19372" s="36"/>
      <c r="T19372" s="36"/>
      <c r="U19372" s="36"/>
      <c r="V19372" s="36"/>
    </row>
    <row r="19373" spans="11:22" x14ac:dyDescent="0.25">
      <c r="K19373" s="36"/>
      <c r="L19373" s="36"/>
      <c r="M19373" s="36"/>
      <c r="N19373" s="36"/>
      <c r="O19373" s="40"/>
      <c r="P19373" s="36"/>
      <c r="S19373" s="36"/>
      <c r="T19373" s="36"/>
      <c r="U19373" s="36"/>
      <c r="V19373" s="36"/>
    </row>
    <row r="19374" spans="11:22" x14ac:dyDescent="0.25">
      <c r="K19374" s="36"/>
      <c r="L19374" s="36"/>
      <c r="M19374" s="36"/>
      <c r="N19374" s="36"/>
      <c r="O19374" s="40"/>
      <c r="P19374" s="36"/>
      <c r="S19374" s="36"/>
      <c r="T19374" s="36"/>
      <c r="U19374" s="36"/>
      <c r="V19374" s="36"/>
    </row>
    <row r="19375" spans="11:22" x14ac:dyDescent="0.25">
      <c r="K19375" s="36"/>
      <c r="L19375" s="36"/>
      <c r="M19375" s="36"/>
      <c r="N19375" s="36"/>
      <c r="O19375" s="40"/>
      <c r="P19375" s="36"/>
      <c r="S19375" s="36"/>
      <c r="T19375" s="36"/>
      <c r="U19375" s="36"/>
      <c r="V19375" s="36"/>
    </row>
    <row r="19376" spans="11:22" x14ac:dyDescent="0.25">
      <c r="K19376" s="36"/>
      <c r="L19376" s="36"/>
      <c r="M19376" s="36"/>
      <c r="N19376" s="36"/>
      <c r="O19376" s="40"/>
      <c r="P19376" s="36"/>
      <c r="S19376" s="36"/>
      <c r="T19376" s="36"/>
      <c r="U19376" s="36"/>
      <c r="V19376" s="36"/>
    </row>
    <row r="19377" spans="11:22" x14ac:dyDescent="0.25">
      <c r="K19377" s="36"/>
      <c r="L19377" s="36"/>
      <c r="M19377" s="36"/>
      <c r="N19377" s="36"/>
      <c r="O19377" s="40"/>
      <c r="P19377" s="36"/>
      <c r="S19377" s="36"/>
      <c r="T19377" s="36"/>
      <c r="U19377" s="36"/>
      <c r="V19377" s="36"/>
    </row>
    <row r="19378" spans="11:22" x14ac:dyDescent="0.25">
      <c r="K19378" s="36"/>
      <c r="L19378" s="36"/>
      <c r="M19378" s="36"/>
      <c r="N19378" s="36"/>
      <c r="O19378" s="40"/>
      <c r="P19378" s="36"/>
      <c r="S19378" s="36"/>
      <c r="T19378" s="36"/>
      <c r="U19378" s="36"/>
      <c r="V19378" s="36"/>
    </row>
    <row r="19379" spans="11:22" x14ac:dyDescent="0.25">
      <c r="K19379" s="36"/>
      <c r="L19379" s="36"/>
      <c r="M19379" s="36"/>
      <c r="N19379" s="36"/>
      <c r="O19379" s="40"/>
      <c r="P19379" s="36"/>
      <c r="S19379" s="36"/>
      <c r="T19379" s="36"/>
      <c r="U19379" s="36"/>
      <c r="V19379" s="36"/>
    </row>
    <row r="19380" spans="11:22" x14ac:dyDescent="0.25">
      <c r="K19380" s="36"/>
      <c r="L19380" s="36"/>
      <c r="M19380" s="36"/>
      <c r="N19380" s="36"/>
      <c r="O19380" s="40"/>
      <c r="P19380" s="36"/>
      <c r="S19380" s="36"/>
      <c r="T19380" s="36"/>
      <c r="U19380" s="36"/>
      <c r="V19380" s="36"/>
    </row>
    <row r="19381" spans="11:22" x14ac:dyDescent="0.25">
      <c r="K19381" s="36"/>
      <c r="L19381" s="36"/>
      <c r="M19381" s="36"/>
      <c r="N19381" s="36"/>
      <c r="O19381" s="40"/>
      <c r="P19381" s="36"/>
      <c r="S19381" s="36"/>
      <c r="T19381" s="36"/>
      <c r="U19381" s="36"/>
      <c r="V19381" s="36"/>
    </row>
    <row r="19382" spans="11:22" x14ac:dyDescent="0.25">
      <c r="K19382" s="36"/>
      <c r="L19382" s="36"/>
      <c r="M19382" s="36"/>
      <c r="N19382" s="36"/>
      <c r="O19382" s="40"/>
      <c r="P19382" s="36"/>
      <c r="S19382" s="36"/>
      <c r="T19382" s="36"/>
      <c r="U19382" s="36"/>
      <c r="V19382" s="36"/>
    </row>
    <row r="19383" spans="11:22" x14ac:dyDescent="0.25">
      <c r="K19383" s="36"/>
      <c r="L19383" s="36"/>
      <c r="M19383" s="36"/>
      <c r="N19383" s="36"/>
      <c r="O19383" s="40"/>
      <c r="P19383" s="36"/>
      <c r="S19383" s="36"/>
      <c r="T19383" s="36"/>
      <c r="U19383" s="36"/>
      <c r="V19383" s="36"/>
    </row>
    <row r="19384" spans="11:22" x14ac:dyDescent="0.25">
      <c r="K19384" s="36"/>
      <c r="L19384" s="36"/>
      <c r="M19384" s="36"/>
      <c r="N19384" s="36"/>
      <c r="O19384" s="40"/>
      <c r="P19384" s="36"/>
      <c r="S19384" s="36"/>
      <c r="T19384" s="36"/>
      <c r="U19384" s="36"/>
      <c r="V19384" s="36"/>
    </row>
    <row r="19385" spans="11:22" x14ac:dyDescent="0.25">
      <c r="K19385" s="36"/>
      <c r="L19385" s="36"/>
      <c r="M19385" s="36"/>
      <c r="N19385" s="36"/>
      <c r="O19385" s="40"/>
      <c r="P19385" s="36"/>
      <c r="S19385" s="36"/>
      <c r="T19385" s="36"/>
      <c r="U19385" s="36"/>
      <c r="V19385" s="36"/>
    </row>
    <row r="19386" spans="11:22" x14ac:dyDescent="0.25">
      <c r="K19386" s="36"/>
      <c r="L19386" s="36"/>
      <c r="M19386" s="36"/>
      <c r="N19386" s="36"/>
      <c r="O19386" s="40"/>
      <c r="P19386" s="36"/>
      <c r="S19386" s="36"/>
      <c r="T19386" s="36"/>
      <c r="U19386" s="36"/>
      <c r="V19386" s="36"/>
    </row>
    <row r="19387" spans="11:22" x14ac:dyDescent="0.25">
      <c r="K19387" s="36"/>
      <c r="L19387" s="36"/>
      <c r="M19387" s="36"/>
      <c r="N19387" s="36"/>
      <c r="O19387" s="40"/>
      <c r="P19387" s="36"/>
      <c r="S19387" s="36"/>
      <c r="T19387" s="36"/>
      <c r="U19387" s="36"/>
      <c r="V19387" s="36"/>
    </row>
    <row r="19388" spans="11:22" x14ac:dyDescent="0.25">
      <c r="K19388" s="36"/>
      <c r="L19388" s="36"/>
      <c r="M19388" s="36"/>
      <c r="N19388" s="36"/>
      <c r="O19388" s="40"/>
      <c r="P19388" s="36"/>
      <c r="S19388" s="36"/>
      <c r="T19388" s="36"/>
      <c r="U19388" s="36"/>
      <c r="V19388" s="36"/>
    </row>
    <row r="19389" spans="11:22" x14ac:dyDescent="0.25">
      <c r="K19389" s="36"/>
      <c r="L19389" s="36"/>
      <c r="M19389" s="36"/>
      <c r="N19389" s="36"/>
      <c r="O19389" s="40"/>
      <c r="P19389" s="36"/>
      <c r="S19389" s="36"/>
      <c r="T19389" s="36"/>
      <c r="U19389" s="36"/>
      <c r="V19389" s="36"/>
    </row>
    <row r="19390" spans="11:22" x14ac:dyDescent="0.25">
      <c r="K19390" s="36"/>
      <c r="L19390" s="36"/>
      <c r="M19390" s="36"/>
      <c r="N19390" s="36"/>
      <c r="O19390" s="40"/>
      <c r="P19390" s="36"/>
      <c r="S19390" s="36"/>
      <c r="T19390" s="36"/>
      <c r="U19390" s="36"/>
      <c r="V19390" s="36"/>
    </row>
    <row r="19391" spans="11:22" x14ac:dyDescent="0.25">
      <c r="K19391" s="36"/>
      <c r="L19391" s="36"/>
      <c r="M19391" s="36"/>
      <c r="N19391" s="36"/>
      <c r="O19391" s="40"/>
      <c r="P19391" s="36"/>
      <c r="S19391" s="36"/>
      <c r="T19391" s="36"/>
      <c r="U19391" s="36"/>
      <c r="V19391" s="36"/>
    </row>
    <row r="19392" spans="11:22" x14ac:dyDescent="0.25">
      <c r="K19392" s="36"/>
      <c r="L19392" s="36"/>
      <c r="M19392" s="36"/>
      <c r="N19392" s="36"/>
      <c r="O19392" s="40"/>
      <c r="P19392" s="36"/>
      <c r="S19392" s="36"/>
      <c r="T19392" s="36"/>
      <c r="U19392" s="36"/>
      <c r="V19392" s="36"/>
    </row>
    <row r="19393" spans="11:22" x14ac:dyDescent="0.25">
      <c r="K19393" s="36"/>
      <c r="L19393" s="36"/>
      <c r="M19393" s="36"/>
      <c r="N19393" s="36"/>
      <c r="O19393" s="40"/>
      <c r="P19393" s="36"/>
      <c r="S19393" s="36"/>
      <c r="T19393" s="36"/>
      <c r="U19393" s="36"/>
      <c r="V19393" s="36"/>
    </row>
    <row r="19394" spans="11:22" x14ac:dyDescent="0.25">
      <c r="K19394" s="36"/>
      <c r="L19394" s="36"/>
      <c r="M19394" s="36"/>
      <c r="N19394" s="36"/>
      <c r="O19394" s="40"/>
      <c r="P19394" s="36"/>
      <c r="S19394" s="36"/>
      <c r="T19394" s="36"/>
      <c r="U19394" s="36"/>
      <c r="V19394" s="36"/>
    </row>
    <row r="19395" spans="11:22" x14ac:dyDescent="0.25">
      <c r="K19395" s="36"/>
      <c r="L19395" s="36"/>
      <c r="M19395" s="36"/>
      <c r="N19395" s="36"/>
      <c r="O19395" s="40"/>
      <c r="P19395" s="36"/>
      <c r="S19395" s="36"/>
      <c r="T19395" s="36"/>
      <c r="U19395" s="36"/>
      <c r="V19395" s="36"/>
    </row>
    <row r="19396" spans="11:22" x14ac:dyDescent="0.25">
      <c r="K19396" s="36"/>
      <c r="L19396" s="36"/>
      <c r="M19396" s="36"/>
      <c r="N19396" s="36"/>
      <c r="O19396" s="40"/>
      <c r="P19396" s="36"/>
      <c r="S19396" s="36"/>
      <c r="T19396" s="36"/>
      <c r="U19396" s="36"/>
      <c r="V19396" s="36"/>
    </row>
    <row r="19397" spans="11:22" x14ac:dyDescent="0.25">
      <c r="K19397" s="36"/>
      <c r="L19397" s="36"/>
      <c r="M19397" s="36"/>
      <c r="N19397" s="36"/>
      <c r="O19397" s="40"/>
      <c r="P19397" s="36"/>
      <c r="S19397" s="36"/>
      <c r="T19397" s="36"/>
      <c r="U19397" s="36"/>
      <c r="V19397" s="36"/>
    </row>
    <row r="19398" spans="11:22" x14ac:dyDescent="0.25">
      <c r="K19398" s="36"/>
      <c r="L19398" s="36"/>
      <c r="M19398" s="36"/>
      <c r="N19398" s="36"/>
      <c r="O19398" s="40"/>
      <c r="P19398" s="36"/>
      <c r="S19398" s="36"/>
      <c r="T19398" s="36"/>
      <c r="U19398" s="36"/>
      <c r="V19398" s="36"/>
    </row>
    <row r="19399" spans="11:22" x14ac:dyDescent="0.25">
      <c r="K19399" s="36"/>
      <c r="L19399" s="36"/>
      <c r="M19399" s="36"/>
      <c r="N19399" s="36"/>
      <c r="O19399" s="40"/>
      <c r="P19399" s="36"/>
      <c r="S19399" s="36"/>
      <c r="T19399" s="36"/>
      <c r="U19399" s="36"/>
      <c r="V19399" s="36"/>
    </row>
    <row r="19400" spans="11:22" x14ac:dyDescent="0.25">
      <c r="K19400" s="36"/>
      <c r="L19400" s="36"/>
      <c r="M19400" s="36"/>
      <c r="N19400" s="36"/>
      <c r="O19400" s="40"/>
      <c r="P19400" s="36"/>
      <c r="S19400" s="36"/>
      <c r="T19400" s="36"/>
      <c r="U19400" s="36"/>
      <c r="V19400" s="36"/>
    </row>
    <row r="19401" spans="11:22" x14ac:dyDescent="0.25">
      <c r="K19401" s="36"/>
      <c r="L19401" s="36"/>
      <c r="M19401" s="36"/>
      <c r="N19401" s="36"/>
      <c r="O19401" s="40"/>
      <c r="P19401" s="36"/>
      <c r="S19401" s="36"/>
      <c r="T19401" s="36"/>
      <c r="U19401" s="36"/>
      <c r="V19401" s="36"/>
    </row>
    <row r="19402" spans="11:22" x14ac:dyDescent="0.25">
      <c r="K19402" s="36"/>
      <c r="L19402" s="36"/>
      <c r="M19402" s="36"/>
      <c r="N19402" s="36"/>
      <c r="O19402" s="40"/>
      <c r="P19402" s="36"/>
      <c r="S19402" s="36"/>
      <c r="T19402" s="36"/>
      <c r="U19402" s="36"/>
      <c r="V19402" s="36"/>
    </row>
    <row r="19403" spans="11:22" x14ac:dyDescent="0.25">
      <c r="K19403" s="36"/>
      <c r="L19403" s="36"/>
      <c r="M19403" s="36"/>
      <c r="N19403" s="36"/>
      <c r="O19403" s="40"/>
      <c r="P19403" s="36"/>
      <c r="S19403" s="36"/>
      <c r="T19403" s="36"/>
      <c r="U19403" s="36"/>
      <c r="V19403" s="36"/>
    </row>
    <row r="19404" spans="11:22" x14ac:dyDescent="0.25">
      <c r="K19404" s="36"/>
      <c r="L19404" s="36"/>
      <c r="M19404" s="36"/>
      <c r="N19404" s="36"/>
      <c r="O19404" s="40"/>
      <c r="P19404" s="36"/>
      <c r="S19404" s="36"/>
      <c r="T19404" s="36"/>
      <c r="U19404" s="36"/>
      <c r="V19404" s="36"/>
    </row>
    <row r="19405" spans="11:22" x14ac:dyDescent="0.25">
      <c r="K19405" s="36"/>
      <c r="L19405" s="36"/>
      <c r="M19405" s="36"/>
      <c r="N19405" s="36"/>
      <c r="O19405" s="40"/>
      <c r="P19405" s="36"/>
      <c r="S19405" s="36"/>
      <c r="T19405" s="36"/>
      <c r="U19405" s="36"/>
      <c r="V19405" s="36"/>
    </row>
    <row r="19406" spans="11:22" x14ac:dyDescent="0.25">
      <c r="K19406" s="36"/>
      <c r="L19406" s="36"/>
      <c r="M19406" s="36"/>
      <c r="N19406" s="36"/>
      <c r="O19406" s="40"/>
      <c r="P19406" s="36"/>
      <c r="S19406" s="36"/>
      <c r="T19406" s="36"/>
      <c r="U19406" s="36"/>
      <c r="V19406" s="36"/>
    </row>
    <row r="19407" spans="11:22" x14ac:dyDescent="0.25">
      <c r="K19407" s="36"/>
      <c r="L19407" s="36"/>
      <c r="M19407" s="36"/>
      <c r="N19407" s="36"/>
      <c r="O19407" s="40"/>
      <c r="P19407" s="36"/>
      <c r="S19407" s="36"/>
      <c r="T19407" s="36"/>
      <c r="U19407" s="36"/>
      <c r="V19407" s="36"/>
    </row>
    <row r="19408" spans="11:22" x14ac:dyDescent="0.25">
      <c r="K19408" s="36"/>
      <c r="L19408" s="36"/>
      <c r="M19408" s="36"/>
      <c r="N19408" s="36"/>
      <c r="O19408" s="40"/>
      <c r="P19408" s="36"/>
      <c r="S19408" s="36"/>
      <c r="T19408" s="36"/>
      <c r="U19408" s="36"/>
      <c r="V19408" s="36"/>
    </row>
    <row r="19409" spans="11:22" x14ac:dyDescent="0.25">
      <c r="K19409" s="36"/>
      <c r="L19409" s="36"/>
      <c r="M19409" s="36"/>
      <c r="N19409" s="36"/>
      <c r="O19409" s="40"/>
      <c r="P19409" s="36"/>
      <c r="S19409" s="36"/>
      <c r="T19409" s="36"/>
      <c r="U19409" s="36"/>
      <c r="V19409" s="36"/>
    </row>
    <row r="19410" spans="11:22" x14ac:dyDescent="0.25">
      <c r="K19410" s="36"/>
      <c r="L19410" s="36"/>
      <c r="M19410" s="36"/>
      <c r="N19410" s="36"/>
      <c r="O19410" s="40"/>
      <c r="P19410" s="36"/>
      <c r="S19410" s="36"/>
      <c r="T19410" s="36"/>
      <c r="U19410" s="36"/>
      <c r="V19410" s="36"/>
    </row>
    <row r="19411" spans="11:22" x14ac:dyDescent="0.25">
      <c r="K19411" s="36"/>
      <c r="L19411" s="36"/>
      <c r="M19411" s="36"/>
      <c r="N19411" s="36"/>
      <c r="O19411" s="40"/>
      <c r="P19411" s="36"/>
      <c r="S19411" s="36"/>
      <c r="T19411" s="36"/>
      <c r="U19411" s="36"/>
      <c r="V19411" s="36"/>
    </row>
    <row r="19412" spans="11:22" x14ac:dyDescent="0.25">
      <c r="K19412" s="36"/>
      <c r="L19412" s="36"/>
      <c r="M19412" s="36"/>
      <c r="N19412" s="36"/>
      <c r="O19412" s="40"/>
      <c r="P19412" s="36"/>
      <c r="S19412" s="36"/>
      <c r="T19412" s="36"/>
      <c r="U19412" s="36"/>
      <c r="V19412" s="36"/>
    </row>
    <row r="19413" spans="11:22" x14ac:dyDescent="0.25">
      <c r="K19413" s="36"/>
      <c r="L19413" s="36"/>
      <c r="M19413" s="36"/>
      <c r="N19413" s="36"/>
      <c r="O19413" s="40"/>
      <c r="P19413" s="36"/>
      <c r="S19413" s="36"/>
      <c r="T19413" s="36"/>
      <c r="U19413" s="36"/>
      <c r="V19413" s="36"/>
    </row>
    <row r="19414" spans="11:22" x14ac:dyDescent="0.25">
      <c r="K19414" s="36"/>
      <c r="L19414" s="36"/>
      <c r="M19414" s="36"/>
      <c r="N19414" s="36"/>
      <c r="O19414" s="40"/>
      <c r="P19414" s="36"/>
      <c r="S19414" s="36"/>
      <c r="T19414" s="36"/>
      <c r="U19414" s="36"/>
      <c r="V19414" s="36"/>
    </row>
    <row r="19415" spans="11:22" x14ac:dyDescent="0.25">
      <c r="K19415" s="36"/>
      <c r="L19415" s="36"/>
      <c r="M19415" s="36"/>
      <c r="N19415" s="36"/>
      <c r="O19415" s="40"/>
      <c r="P19415" s="36"/>
      <c r="S19415" s="36"/>
      <c r="T19415" s="36"/>
      <c r="U19415" s="36"/>
      <c r="V19415" s="36"/>
    </row>
    <row r="19416" spans="11:22" x14ac:dyDescent="0.25">
      <c r="K19416" s="36"/>
      <c r="L19416" s="36"/>
      <c r="M19416" s="36"/>
      <c r="N19416" s="36"/>
      <c r="O19416" s="40"/>
      <c r="P19416" s="36"/>
      <c r="S19416" s="36"/>
      <c r="T19416" s="36"/>
      <c r="U19416" s="36"/>
      <c r="V19416" s="36"/>
    </row>
    <row r="19417" spans="11:22" x14ac:dyDescent="0.25">
      <c r="K19417" s="36"/>
      <c r="L19417" s="36"/>
      <c r="M19417" s="36"/>
      <c r="N19417" s="36"/>
      <c r="O19417" s="40"/>
      <c r="P19417" s="36"/>
      <c r="S19417" s="36"/>
      <c r="T19417" s="36"/>
      <c r="U19417" s="36"/>
      <c r="V19417" s="36"/>
    </row>
    <row r="19418" spans="11:22" x14ac:dyDescent="0.25">
      <c r="K19418" s="36"/>
      <c r="L19418" s="36"/>
      <c r="M19418" s="36"/>
      <c r="N19418" s="36"/>
      <c r="O19418" s="40"/>
      <c r="P19418" s="36"/>
      <c r="S19418" s="36"/>
      <c r="T19418" s="36"/>
      <c r="U19418" s="36"/>
      <c r="V19418" s="36"/>
    </row>
    <row r="19419" spans="11:22" x14ac:dyDescent="0.25">
      <c r="K19419" s="36"/>
      <c r="L19419" s="36"/>
      <c r="M19419" s="36"/>
      <c r="N19419" s="36"/>
      <c r="O19419" s="40"/>
      <c r="P19419" s="36"/>
      <c r="S19419" s="36"/>
      <c r="T19419" s="36"/>
      <c r="U19419" s="36"/>
      <c r="V19419" s="36"/>
    </row>
    <row r="19420" spans="11:22" x14ac:dyDescent="0.25">
      <c r="K19420" s="36"/>
      <c r="L19420" s="36"/>
      <c r="M19420" s="36"/>
      <c r="N19420" s="36"/>
      <c r="O19420" s="40"/>
      <c r="P19420" s="36"/>
      <c r="S19420" s="36"/>
      <c r="T19420" s="36"/>
      <c r="U19420" s="36"/>
      <c r="V19420" s="36"/>
    </row>
    <row r="19421" spans="11:22" x14ac:dyDescent="0.25">
      <c r="K19421" s="36"/>
      <c r="L19421" s="36"/>
      <c r="M19421" s="36"/>
      <c r="N19421" s="36"/>
      <c r="O19421" s="40"/>
      <c r="P19421" s="36"/>
      <c r="S19421" s="36"/>
      <c r="T19421" s="36"/>
      <c r="U19421" s="36"/>
      <c r="V19421" s="36"/>
    </row>
    <row r="19422" spans="11:22" x14ac:dyDescent="0.25">
      <c r="K19422" s="36"/>
      <c r="L19422" s="36"/>
      <c r="M19422" s="36"/>
      <c r="N19422" s="36"/>
      <c r="O19422" s="40"/>
      <c r="P19422" s="36"/>
      <c r="S19422" s="36"/>
      <c r="T19422" s="36"/>
      <c r="U19422" s="36"/>
      <c r="V19422" s="36"/>
    </row>
    <row r="19423" spans="11:22" x14ac:dyDescent="0.25">
      <c r="K19423" s="36"/>
      <c r="L19423" s="36"/>
      <c r="M19423" s="36"/>
      <c r="N19423" s="36"/>
      <c r="O19423" s="40"/>
      <c r="P19423" s="36"/>
      <c r="S19423" s="36"/>
      <c r="T19423" s="36"/>
      <c r="U19423" s="36"/>
      <c r="V19423" s="36"/>
    </row>
    <row r="19424" spans="11:22" x14ac:dyDescent="0.25">
      <c r="K19424" s="36"/>
      <c r="L19424" s="36"/>
      <c r="M19424" s="36"/>
      <c r="N19424" s="36"/>
      <c r="O19424" s="40"/>
      <c r="P19424" s="36"/>
      <c r="S19424" s="36"/>
      <c r="T19424" s="36"/>
      <c r="U19424" s="36"/>
      <c r="V19424" s="36"/>
    </row>
    <row r="19425" spans="11:22" x14ac:dyDescent="0.25">
      <c r="K19425" s="36"/>
      <c r="L19425" s="36"/>
      <c r="M19425" s="36"/>
      <c r="N19425" s="36"/>
      <c r="O19425" s="40"/>
      <c r="P19425" s="36"/>
      <c r="S19425" s="36"/>
      <c r="T19425" s="36"/>
      <c r="U19425" s="36"/>
      <c r="V19425" s="36"/>
    </row>
    <row r="19426" spans="11:22" x14ac:dyDescent="0.25">
      <c r="K19426" s="36"/>
      <c r="L19426" s="36"/>
      <c r="M19426" s="36"/>
      <c r="N19426" s="36"/>
      <c r="O19426" s="40"/>
      <c r="P19426" s="36"/>
      <c r="S19426" s="36"/>
      <c r="T19426" s="36"/>
      <c r="U19426" s="36"/>
      <c r="V19426" s="36"/>
    </row>
    <row r="19427" spans="11:22" x14ac:dyDescent="0.25">
      <c r="K19427" s="36"/>
      <c r="L19427" s="36"/>
      <c r="M19427" s="36"/>
      <c r="N19427" s="36"/>
      <c r="O19427" s="40"/>
      <c r="P19427" s="36"/>
      <c r="S19427" s="36"/>
      <c r="T19427" s="36"/>
      <c r="U19427" s="36"/>
      <c r="V19427" s="36"/>
    </row>
    <row r="19428" spans="11:22" x14ac:dyDescent="0.25">
      <c r="K19428" s="36"/>
      <c r="L19428" s="36"/>
      <c r="M19428" s="36"/>
      <c r="N19428" s="36"/>
      <c r="O19428" s="40"/>
      <c r="P19428" s="36"/>
      <c r="S19428" s="36"/>
      <c r="T19428" s="36"/>
      <c r="U19428" s="36"/>
      <c r="V19428" s="36"/>
    </row>
    <row r="19429" spans="11:22" x14ac:dyDescent="0.25">
      <c r="K19429" s="36"/>
      <c r="L19429" s="36"/>
      <c r="M19429" s="36"/>
      <c r="N19429" s="36"/>
      <c r="O19429" s="40"/>
      <c r="P19429" s="36"/>
      <c r="S19429" s="36"/>
      <c r="T19429" s="36"/>
      <c r="U19429" s="36"/>
      <c r="V19429" s="36"/>
    </row>
    <row r="19430" spans="11:22" x14ac:dyDescent="0.25">
      <c r="K19430" s="36"/>
      <c r="L19430" s="36"/>
      <c r="M19430" s="36"/>
      <c r="N19430" s="36"/>
      <c r="O19430" s="40"/>
      <c r="P19430" s="36"/>
      <c r="S19430" s="36"/>
      <c r="T19430" s="36"/>
      <c r="U19430" s="36"/>
      <c r="V19430" s="36"/>
    </row>
    <row r="19431" spans="11:22" x14ac:dyDescent="0.25">
      <c r="K19431" s="36"/>
      <c r="L19431" s="36"/>
      <c r="M19431" s="36"/>
      <c r="N19431" s="36"/>
      <c r="O19431" s="40"/>
      <c r="P19431" s="36"/>
      <c r="S19431" s="36"/>
      <c r="T19431" s="36"/>
      <c r="U19431" s="36"/>
      <c r="V19431" s="36"/>
    </row>
    <row r="19432" spans="11:22" x14ac:dyDescent="0.25">
      <c r="K19432" s="36"/>
      <c r="L19432" s="36"/>
      <c r="M19432" s="36"/>
      <c r="N19432" s="36"/>
      <c r="O19432" s="40"/>
      <c r="P19432" s="36"/>
      <c r="S19432" s="36"/>
      <c r="T19432" s="36"/>
      <c r="U19432" s="36"/>
      <c r="V19432" s="36"/>
    </row>
    <row r="19433" spans="11:22" x14ac:dyDescent="0.25">
      <c r="K19433" s="36"/>
      <c r="L19433" s="36"/>
      <c r="M19433" s="36"/>
      <c r="N19433" s="36"/>
      <c r="O19433" s="40"/>
      <c r="P19433" s="36"/>
      <c r="S19433" s="36"/>
      <c r="T19433" s="36"/>
      <c r="U19433" s="36"/>
      <c r="V19433" s="36"/>
    </row>
    <row r="19434" spans="11:22" x14ac:dyDescent="0.25">
      <c r="K19434" s="36"/>
      <c r="L19434" s="36"/>
      <c r="M19434" s="36"/>
      <c r="N19434" s="36"/>
      <c r="O19434" s="40"/>
      <c r="P19434" s="36"/>
      <c r="S19434" s="36"/>
      <c r="T19434" s="36"/>
      <c r="U19434" s="36"/>
      <c r="V19434" s="36"/>
    </row>
    <row r="19435" spans="11:22" x14ac:dyDescent="0.25">
      <c r="K19435" s="36"/>
      <c r="L19435" s="36"/>
      <c r="M19435" s="36"/>
      <c r="N19435" s="36"/>
      <c r="O19435" s="40"/>
      <c r="P19435" s="36"/>
      <c r="S19435" s="36"/>
      <c r="T19435" s="36"/>
      <c r="U19435" s="36"/>
      <c r="V19435" s="36"/>
    </row>
    <row r="19436" spans="11:22" x14ac:dyDescent="0.25">
      <c r="K19436" s="36"/>
      <c r="L19436" s="36"/>
      <c r="M19436" s="36"/>
      <c r="N19436" s="36"/>
      <c r="O19436" s="40"/>
      <c r="P19436" s="36"/>
      <c r="S19436" s="36"/>
      <c r="T19436" s="36"/>
      <c r="U19436" s="36"/>
      <c r="V19436" s="36"/>
    </row>
    <row r="19437" spans="11:22" x14ac:dyDescent="0.25">
      <c r="K19437" s="36"/>
      <c r="L19437" s="36"/>
      <c r="M19437" s="36"/>
      <c r="N19437" s="36"/>
      <c r="O19437" s="40"/>
      <c r="P19437" s="36"/>
      <c r="S19437" s="36"/>
      <c r="T19437" s="36"/>
      <c r="U19437" s="36"/>
      <c r="V19437" s="36"/>
    </row>
    <row r="19438" spans="11:22" x14ac:dyDescent="0.25">
      <c r="K19438" s="36"/>
      <c r="L19438" s="36"/>
      <c r="M19438" s="36"/>
      <c r="N19438" s="36"/>
      <c r="O19438" s="40"/>
      <c r="P19438" s="36"/>
      <c r="S19438" s="36"/>
      <c r="T19438" s="36"/>
      <c r="U19438" s="36"/>
      <c r="V19438" s="36"/>
    </row>
    <row r="19439" spans="11:22" x14ac:dyDescent="0.25">
      <c r="K19439" s="36"/>
      <c r="L19439" s="36"/>
      <c r="M19439" s="36"/>
      <c r="N19439" s="36"/>
      <c r="O19439" s="40"/>
      <c r="P19439" s="36"/>
      <c r="S19439" s="36"/>
      <c r="T19439" s="36"/>
      <c r="U19439" s="36"/>
      <c r="V19439" s="36"/>
    </row>
    <row r="19440" spans="11:22" x14ac:dyDescent="0.25">
      <c r="K19440" s="36"/>
      <c r="L19440" s="36"/>
      <c r="M19440" s="36"/>
      <c r="N19440" s="36"/>
      <c r="O19440" s="40"/>
      <c r="P19440" s="36"/>
      <c r="S19440" s="36"/>
      <c r="T19440" s="36"/>
      <c r="U19440" s="36"/>
      <c r="V19440" s="36"/>
    </row>
    <row r="19441" spans="11:22" x14ac:dyDescent="0.25">
      <c r="K19441" s="36"/>
      <c r="L19441" s="36"/>
      <c r="M19441" s="36"/>
      <c r="N19441" s="36"/>
      <c r="O19441" s="40"/>
      <c r="P19441" s="36"/>
      <c r="S19441" s="36"/>
      <c r="T19441" s="36"/>
      <c r="U19441" s="36"/>
      <c r="V19441" s="36"/>
    </row>
    <row r="19442" spans="11:22" x14ac:dyDescent="0.25">
      <c r="K19442" s="36"/>
      <c r="L19442" s="36"/>
      <c r="M19442" s="36"/>
      <c r="N19442" s="36"/>
      <c r="O19442" s="40"/>
      <c r="P19442" s="36"/>
      <c r="S19442" s="36"/>
      <c r="T19442" s="36"/>
      <c r="U19442" s="36"/>
      <c r="V19442" s="36"/>
    </row>
    <row r="19443" spans="11:22" x14ac:dyDescent="0.25">
      <c r="K19443" s="36"/>
      <c r="L19443" s="36"/>
      <c r="M19443" s="36"/>
      <c r="N19443" s="36"/>
      <c r="O19443" s="40"/>
      <c r="P19443" s="36"/>
      <c r="S19443" s="36"/>
      <c r="T19443" s="36"/>
      <c r="U19443" s="36"/>
      <c r="V19443" s="36"/>
    </row>
    <row r="19444" spans="11:22" x14ac:dyDescent="0.25">
      <c r="K19444" s="36"/>
      <c r="L19444" s="36"/>
      <c r="M19444" s="36"/>
      <c r="N19444" s="36"/>
      <c r="O19444" s="40"/>
      <c r="P19444" s="36"/>
      <c r="S19444" s="36"/>
      <c r="T19444" s="36"/>
      <c r="U19444" s="36"/>
      <c r="V19444" s="36"/>
    </row>
    <row r="19445" spans="11:22" x14ac:dyDescent="0.25">
      <c r="K19445" s="36"/>
      <c r="L19445" s="36"/>
      <c r="M19445" s="36"/>
      <c r="N19445" s="36"/>
      <c r="O19445" s="40"/>
      <c r="P19445" s="36"/>
      <c r="S19445" s="36"/>
      <c r="T19445" s="36"/>
      <c r="U19445" s="36"/>
      <c r="V19445" s="36"/>
    </row>
    <row r="19446" spans="11:22" x14ac:dyDescent="0.25">
      <c r="K19446" s="36"/>
      <c r="L19446" s="36"/>
      <c r="M19446" s="36"/>
      <c r="N19446" s="36"/>
      <c r="O19446" s="40"/>
      <c r="P19446" s="36"/>
      <c r="S19446" s="36"/>
      <c r="T19446" s="36"/>
      <c r="U19446" s="36"/>
      <c r="V19446" s="36"/>
    </row>
    <row r="19447" spans="11:22" x14ac:dyDescent="0.25">
      <c r="K19447" s="36"/>
      <c r="L19447" s="36"/>
      <c r="M19447" s="36"/>
      <c r="N19447" s="36"/>
      <c r="O19447" s="40"/>
      <c r="P19447" s="36"/>
      <c r="S19447" s="36"/>
      <c r="T19447" s="36"/>
      <c r="U19447" s="36"/>
      <c r="V19447" s="36"/>
    </row>
    <row r="19448" spans="11:22" x14ac:dyDescent="0.25">
      <c r="K19448" s="36"/>
      <c r="L19448" s="36"/>
      <c r="M19448" s="36"/>
      <c r="N19448" s="36"/>
      <c r="O19448" s="40"/>
      <c r="P19448" s="36"/>
      <c r="S19448" s="36"/>
      <c r="T19448" s="36"/>
      <c r="U19448" s="36"/>
      <c r="V19448" s="36"/>
    </row>
    <row r="19449" spans="11:22" x14ac:dyDescent="0.25">
      <c r="K19449" s="36"/>
      <c r="L19449" s="36"/>
      <c r="M19449" s="36"/>
      <c r="N19449" s="36"/>
      <c r="O19449" s="40"/>
      <c r="P19449" s="36"/>
      <c r="S19449" s="36"/>
      <c r="T19449" s="36"/>
      <c r="U19449" s="36"/>
      <c r="V19449" s="36"/>
    </row>
    <row r="19450" spans="11:22" x14ac:dyDescent="0.25">
      <c r="K19450" s="36"/>
      <c r="L19450" s="36"/>
      <c r="M19450" s="36"/>
      <c r="N19450" s="36"/>
      <c r="O19450" s="40"/>
      <c r="P19450" s="36"/>
      <c r="S19450" s="36"/>
      <c r="T19450" s="36"/>
      <c r="U19450" s="36"/>
      <c r="V19450" s="36"/>
    </row>
    <row r="19451" spans="11:22" x14ac:dyDescent="0.25">
      <c r="K19451" s="36"/>
      <c r="L19451" s="36"/>
      <c r="M19451" s="36"/>
      <c r="N19451" s="36"/>
      <c r="O19451" s="40"/>
      <c r="P19451" s="36"/>
      <c r="S19451" s="36"/>
      <c r="T19451" s="36"/>
      <c r="U19451" s="36"/>
      <c r="V19451" s="36"/>
    </row>
    <row r="19452" spans="11:22" x14ac:dyDescent="0.25">
      <c r="K19452" s="36"/>
      <c r="L19452" s="36"/>
      <c r="M19452" s="36"/>
      <c r="N19452" s="36"/>
      <c r="O19452" s="40"/>
      <c r="P19452" s="36"/>
      <c r="S19452" s="36"/>
      <c r="T19452" s="36"/>
      <c r="U19452" s="36"/>
      <c r="V19452" s="36"/>
    </row>
    <row r="19453" spans="11:22" x14ac:dyDescent="0.25">
      <c r="K19453" s="36"/>
      <c r="L19453" s="36"/>
      <c r="M19453" s="36"/>
      <c r="N19453" s="36"/>
      <c r="O19453" s="40"/>
      <c r="P19453" s="36"/>
      <c r="S19453" s="36"/>
      <c r="T19453" s="36"/>
      <c r="U19453" s="36"/>
      <c r="V19453" s="36"/>
    </row>
    <row r="19454" spans="11:22" x14ac:dyDescent="0.25">
      <c r="K19454" s="36"/>
      <c r="L19454" s="36"/>
      <c r="M19454" s="36"/>
      <c r="N19454" s="36"/>
      <c r="O19454" s="40"/>
      <c r="P19454" s="36"/>
      <c r="S19454" s="36"/>
      <c r="T19454" s="36"/>
      <c r="U19454" s="36"/>
      <c r="V19454" s="36"/>
    </row>
    <row r="19455" spans="11:22" x14ac:dyDescent="0.25">
      <c r="K19455" s="36"/>
      <c r="L19455" s="36"/>
      <c r="M19455" s="36"/>
      <c r="N19455" s="36"/>
      <c r="O19455" s="40"/>
      <c r="P19455" s="36"/>
      <c r="S19455" s="36"/>
      <c r="T19455" s="36"/>
      <c r="U19455" s="36"/>
      <c r="V19455" s="36"/>
    </row>
    <row r="19456" spans="11:22" x14ac:dyDescent="0.25">
      <c r="K19456" s="36"/>
      <c r="L19456" s="36"/>
      <c r="M19456" s="36"/>
      <c r="N19456" s="36"/>
      <c r="O19456" s="40"/>
      <c r="P19456" s="36"/>
      <c r="S19456" s="36"/>
      <c r="T19456" s="36"/>
      <c r="U19456" s="36"/>
      <c r="V19456" s="36"/>
    </row>
    <row r="19457" spans="11:22" x14ac:dyDescent="0.25">
      <c r="K19457" s="36"/>
      <c r="L19457" s="36"/>
      <c r="M19457" s="36"/>
      <c r="N19457" s="36"/>
      <c r="O19457" s="40"/>
      <c r="P19457" s="36"/>
      <c r="S19457" s="36"/>
      <c r="T19457" s="36"/>
      <c r="U19457" s="36"/>
      <c r="V19457" s="36"/>
    </row>
    <row r="19458" spans="11:22" x14ac:dyDescent="0.25">
      <c r="K19458" s="36"/>
      <c r="L19458" s="36"/>
      <c r="M19458" s="36"/>
      <c r="N19458" s="36"/>
      <c r="O19458" s="40"/>
      <c r="P19458" s="36"/>
      <c r="S19458" s="36"/>
      <c r="T19458" s="36"/>
      <c r="U19458" s="36"/>
      <c r="V19458" s="36"/>
    </row>
    <row r="19459" spans="11:22" x14ac:dyDescent="0.25">
      <c r="K19459" s="36"/>
      <c r="L19459" s="36"/>
      <c r="M19459" s="36"/>
      <c r="N19459" s="36"/>
      <c r="O19459" s="40"/>
      <c r="P19459" s="36"/>
      <c r="S19459" s="36"/>
      <c r="T19459" s="36"/>
      <c r="U19459" s="36"/>
      <c r="V19459" s="36"/>
    </row>
    <row r="19460" spans="11:22" x14ac:dyDescent="0.25">
      <c r="K19460" s="36"/>
      <c r="L19460" s="36"/>
      <c r="M19460" s="36"/>
      <c r="N19460" s="36"/>
      <c r="O19460" s="40"/>
      <c r="P19460" s="36"/>
      <c r="S19460" s="36"/>
      <c r="T19460" s="36"/>
      <c r="U19460" s="36"/>
      <c r="V19460" s="36"/>
    </row>
    <row r="19461" spans="11:22" x14ac:dyDescent="0.25">
      <c r="K19461" s="36"/>
      <c r="L19461" s="36"/>
      <c r="M19461" s="36"/>
      <c r="N19461" s="36"/>
      <c r="O19461" s="40"/>
      <c r="P19461" s="36"/>
      <c r="S19461" s="36"/>
      <c r="T19461" s="36"/>
      <c r="U19461" s="36"/>
      <c r="V19461" s="36"/>
    </row>
    <row r="19462" spans="11:22" x14ac:dyDescent="0.25">
      <c r="K19462" s="36"/>
      <c r="L19462" s="36"/>
      <c r="M19462" s="36"/>
      <c r="N19462" s="36"/>
      <c r="O19462" s="40"/>
      <c r="P19462" s="36"/>
      <c r="S19462" s="36"/>
      <c r="T19462" s="36"/>
      <c r="U19462" s="36"/>
      <c r="V19462" s="36"/>
    </row>
    <row r="19463" spans="11:22" x14ac:dyDescent="0.25">
      <c r="K19463" s="36"/>
      <c r="L19463" s="36"/>
      <c r="M19463" s="36"/>
      <c r="N19463" s="36"/>
      <c r="O19463" s="40"/>
      <c r="P19463" s="36"/>
      <c r="S19463" s="36"/>
      <c r="T19463" s="36"/>
      <c r="U19463" s="36"/>
      <c r="V19463" s="36"/>
    </row>
    <row r="19464" spans="11:22" x14ac:dyDescent="0.25">
      <c r="K19464" s="36"/>
      <c r="L19464" s="36"/>
      <c r="M19464" s="36"/>
      <c r="N19464" s="36"/>
      <c r="O19464" s="40"/>
      <c r="P19464" s="36"/>
      <c r="S19464" s="36"/>
      <c r="T19464" s="36"/>
      <c r="U19464" s="36"/>
      <c r="V19464" s="36"/>
    </row>
    <row r="19465" spans="11:22" x14ac:dyDescent="0.25">
      <c r="K19465" s="36"/>
      <c r="L19465" s="36"/>
      <c r="M19465" s="36"/>
      <c r="N19465" s="36"/>
      <c r="O19465" s="40"/>
      <c r="P19465" s="36"/>
      <c r="S19465" s="36"/>
      <c r="T19465" s="36"/>
      <c r="U19465" s="36"/>
      <c r="V19465" s="36"/>
    </row>
    <row r="19466" spans="11:22" x14ac:dyDescent="0.25">
      <c r="K19466" s="36"/>
      <c r="L19466" s="36"/>
      <c r="M19466" s="36"/>
      <c r="N19466" s="36"/>
      <c r="O19466" s="40"/>
      <c r="P19466" s="36"/>
      <c r="S19466" s="36"/>
      <c r="T19466" s="36"/>
      <c r="U19466" s="36"/>
      <c r="V19466" s="36"/>
    </row>
    <row r="19467" spans="11:22" x14ac:dyDescent="0.25">
      <c r="K19467" s="36"/>
      <c r="L19467" s="36"/>
      <c r="M19467" s="36"/>
      <c r="N19467" s="36"/>
      <c r="O19467" s="40"/>
      <c r="P19467" s="36"/>
      <c r="S19467" s="36"/>
      <c r="T19467" s="36"/>
      <c r="U19467" s="36"/>
      <c r="V19467" s="36"/>
    </row>
    <row r="19468" spans="11:22" x14ac:dyDescent="0.25">
      <c r="K19468" s="36"/>
      <c r="L19468" s="36"/>
      <c r="M19468" s="36"/>
      <c r="N19468" s="36"/>
      <c r="O19468" s="40"/>
      <c r="P19468" s="36"/>
      <c r="S19468" s="36"/>
      <c r="T19468" s="36"/>
      <c r="U19468" s="36"/>
      <c r="V19468" s="36"/>
    </row>
    <row r="19469" spans="11:22" x14ac:dyDescent="0.25">
      <c r="K19469" s="36"/>
      <c r="L19469" s="36"/>
      <c r="M19469" s="36"/>
      <c r="N19469" s="36"/>
      <c r="O19469" s="40"/>
      <c r="P19469" s="36"/>
      <c r="S19469" s="36"/>
      <c r="T19469" s="36"/>
      <c r="U19469" s="36"/>
      <c r="V19469" s="36"/>
    </row>
    <row r="19470" spans="11:22" x14ac:dyDescent="0.25">
      <c r="K19470" s="36"/>
      <c r="L19470" s="36"/>
      <c r="M19470" s="36"/>
      <c r="N19470" s="36"/>
      <c r="O19470" s="40"/>
      <c r="P19470" s="36"/>
      <c r="S19470" s="36"/>
      <c r="T19470" s="36"/>
      <c r="U19470" s="36"/>
      <c r="V19470" s="36"/>
    </row>
    <row r="19471" spans="11:22" x14ac:dyDescent="0.25">
      <c r="K19471" s="36"/>
      <c r="L19471" s="36"/>
      <c r="M19471" s="36"/>
      <c r="N19471" s="36"/>
      <c r="O19471" s="40"/>
      <c r="P19471" s="36"/>
      <c r="S19471" s="36"/>
      <c r="T19471" s="36"/>
      <c r="U19471" s="36"/>
      <c r="V19471" s="36"/>
    </row>
    <row r="19472" spans="11:22" x14ac:dyDescent="0.25">
      <c r="K19472" s="36"/>
      <c r="L19472" s="36"/>
      <c r="M19472" s="36"/>
      <c r="N19472" s="36"/>
      <c r="O19472" s="40"/>
      <c r="P19472" s="36"/>
      <c r="S19472" s="36"/>
      <c r="T19472" s="36"/>
      <c r="U19472" s="36"/>
      <c r="V19472" s="36"/>
    </row>
    <row r="19473" spans="11:22" x14ac:dyDescent="0.25">
      <c r="K19473" s="36"/>
      <c r="L19473" s="36"/>
      <c r="M19473" s="36"/>
      <c r="N19473" s="36"/>
      <c r="O19473" s="40"/>
      <c r="P19473" s="36"/>
      <c r="S19473" s="36"/>
      <c r="T19473" s="36"/>
      <c r="U19473" s="36"/>
      <c r="V19473" s="36"/>
    </row>
    <row r="19474" spans="11:22" x14ac:dyDescent="0.25">
      <c r="K19474" s="36"/>
      <c r="L19474" s="36"/>
      <c r="M19474" s="36"/>
      <c r="N19474" s="36"/>
      <c r="O19474" s="40"/>
      <c r="P19474" s="36"/>
      <c r="S19474" s="36"/>
      <c r="T19474" s="36"/>
      <c r="U19474" s="36"/>
      <c r="V19474" s="36"/>
    </row>
    <row r="19475" spans="11:22" x14ac:dyDescent="0.25">
      <c r="K19475" s="36"/>
      <c r="L19475" s="36"/>
      <c r="M19475" s="36"/>
      <c r="N19475" s="36"/>
      <c r="O19475" s="40"/>
      <c r="P19475" s="36"/>
      <c r="S19475" s="36"/>
      <c r="T19475" s="36"/>
      <c r="U19475" s="36"/>
      <c r="V19475" s="36"/>
    </row>
    <row r="19476" spans="11:22" x14ac:dyDescent="0.25">
      <c r="K19476" s="36"/>
      <c r="L19476" s="36"/>
      <c r="M19476" s="36"/>
      <c r="N19476" s="36"/>
      <c r="O19476" s="40"/>
      <c r="P19476" s="36"/>
      <c r="S19476" s="36"/>
      <c r="T19476" s="36"/>
      <c r="U19476" s="36"/>
      <c r="V19476" s="36"/>
    </row>
    <row r="19477" spans="11:22" x14ac:dyDescent="0.25">
      <c r="K19477" s="36"/>
      <c r="L19477" s="36"/>
      <c r="M19477" s="36"/>
      <c r="N19477" s="36"/>
      <c r="O19477" s="40"/>
      <c r="P19477" s="36"/>
      <c r="S19477" s="36"/>
      <c r="T19477" s="36"/>
      <c r="U19477" s="36"/>
      <c r="V19477" s="36"/>
    </row>
    <row r="19478" spans="11:22" x14ac:dyDescent="0.25">
      <c r="K19478" s="36"/>
      <c r="L19478" s="36"/>
      <c r="M19478" s="36"/>
      <c r="N19478" s="36"/>
      <c r="O19478" s="40"/>
      <c r="P19478" s="36"/>
      <c r="S19478" s="36"/>
      <c r="T19478" s="36"/>
      <c r="U19478" s="36"/>
      <c r="V19478" s="36"/>
    </row>
    <row r="19479" spans="11:22" x14ac:dyDescent="0.25">
      <c r="K19479" s="36"/>
      <c r="L19479" s="36"/>
      <c r="M19479" s="36"/>
      <c r="N19479" s="36"/>
      <c r="O19479" s="40"/>
      <c r="P19479" s="36"/>
      <c r="S19479" s="36"/>
      <c r="T19479" s="36"/>
      <c r="U19479" s="36"/>
      <c r="V19479" s="36"/>
    </row>
    <row r="19480" spans="11:22" x14ac:dyDescent="0.25">
      <c r="K19480" s="36"/>
      <c r="L19480" s="36"/>
      <c r="M19480" s="36"/>
      <c r="N19480" s="36"/>
      <c r="O19480" s="40"/>
      <c r="P19480" s="36"/>
      <c r="S19480" s="36"/>
      <c r="T19480" s="36"/>
      <c r="U19480" s="36"/>
      <c r="V19480" s="36"/>
    </row>
    <row r="19481" spans="11:22" x14ac:dyDescent="0.25">
      <c r="K19481" s="36"/>
      <c r="L19481" s="36"/>
      <c r="M19481" s="36"/>
      <c r="N19481" s="36"/>
      <c r="O19481" s="40"/>
      <c r="P19481" s="36"/>
      <c r="S19481" s="36"/>
      <c r="T19481" s="36"/>
      <c r="U19481" s="36"/>
      <c r="V19481" s="36"/>
    </row>
    <row r="19482" spans="11:22" x14ac:dyDescent="0.25">
      <c r="K19482" s="36"/>
      <c r="L19482" s="36"/>
      <c r="M19482" s="36"/>
      <c r="N19482" s="36"/>
      <c r="O19482" s="40"/>
      <c r="P19482" s="36"/>
      <c r="S19482" s="36"/>
      <c r="T19482" s="36"/>
      <c r="U19482" s="36"/>
      <c r="V19482" s="36"/>
    </row>
    <row r="19483" spans="11:22" x14ac:dyDescent="0.25">
      <c r="K19483" s="36"/>
      <c r="L19483" s="36"/>
      <c r="M19483" s="36"/>
      <c r="N19483" s="36"/>
      <c r="O19483" s="40"/>
      <c r="P19483" s="36"/>
      <c r="S19483" s="36"/>
      <c r="T19483" s="36"/>
      <c r="U19483" s="36"/>
      <c r="V19483" s="36"/>
    </row>
    <row r="19484" spans="11:22" x14ac:dyDescent="0.25">
      <c r="K19484" s="36"/>
      <c r="L19484" s="36"/>
      <c r="M19484" s="36"/>
      <c r="N19484" s="36"/>
      <c r="O19484" s="40"/>
      <c r="P19484" s="36"/>
      <c r="S19484" s="36"/>
      <c r="T19484" s="36"/>
      <c r="U19484" s="36"/>
      <c r="V19484" s="36"/>
    </row>
    <row r="19485" spans="11:22" x14ac:dyDescent="0.25">
      <c r="K19485" s="36"/>
      <c r="L19485" s="36"/>
      <c r="M19485" s="36"/>
      <c r="N19485" s="36"/>
      <c r="O19485" s="40"/>
      <c r="P19485" s="36"/>
      <c r="S19485" s="36"/>
      <c r="T19485" s="36"/>
      <c r="U19485" s="36"/>
      <c r="V19485" s="36"/>
    </row>
    <row r="19486" spans="11:22" x14ac:dyDescent="0.25">
      <c r="K19486" s="36"/>
      <c r="L19486" s="36"/>
      <c r="M19486" s="36"/>
      <c r="N19486" s="36"/>
      <c r="O19486" s="40"/>
      <c r="P19486" s="36"/>
      <c r="S19486" s="36"/>
      <c r="T19486" s="36"/>
      <c r="U19486" s="36"/>
      <c r="V19486" s="36"/>
    </row>
    <row r="19487" spans="11:22" x14ac:dyDescent="0.25">
      <c r="K19487" s="36"/>
      <c r="L19487" s="36"/>
      <c r="M19487" s="36"/>
      <c r="N19487" s="36"/>
      <c r="O19487" s="40"/>
      <c r="P19487" s="36"/>
      <c r="S19487" s="36"/>
      <c r="T19487" s="36"/>
      <c r="U19487" s="36"/>
      <c r="V19487" s="36"/>
    </row>
    <row r="19488" spans="11:22" x14ac:dyDescent="0.25">
      <c r="K19488" s="36"/>
      <c r="L19488" s="36"/>
      <c r="M19488" s="36"/>
      <c r="N19488" s="36"/>
      <c r="O19488" s="40"/>
      <c r="P19488" s="36"/>
      <c r="S19488" s="36"/>
      <c r="T19488" s="36"/>
      <c r="U19488" s="36"/>
      <c r="V19488" s="36"/>
    </row>
    <row r="19489" spans="11:22" x14ac:dyDescent="0.25">
      <c r="K19489" s="36"/>
      <c r="L19489" s="36"/>
      <c r="M19489" s="36"/>
      <c r="N19489" s="36"/>
      <c r="O19489" s="40"/>
      <c r="P19489" s="36"/>
      <c r="S19489" s="36"/>
      <c r="T19489" s="36"/>
      <c r="U19489" s="36"/>
      <c r="V19489" s="36"/>
    </row>
    <row r="19490" spans="11:22" x14ac:dyDescent="0.25">
      <c r="K19490" s="36"/>
      <c r="L19490" s="36"/>
      <c r="M19490" s="36"/>
      <c r="N19490" s="36"/>
      <c r="O19490" s="40"/>
      <c r="P19490" s="36"/>
      <c r="S19490" s="36"/>
      <c r="T19490" s="36"/>
      <c r="U19490" s="36"/>
      <c r="V19490" s="36"/>
    </row>
    <row r="19491" spans="11:22" x14ac:dyDescent="0.25">
      <c r="K19491" s="36"/>
      <c r="L19491" s="36"/>
      <c r="M19491" s="36"/>
      <c r="N19491" s="36"/>
      <c r="O19491" s="40"/>
      <c r="P19491" s="36"/>
      <c r="S19491" s="36"/>
      <c r="T19491" s="36"/>
      <c r="U19491" s="36"/>
      <c r="V19491" s="36"/>
    </row>
    <row r="19492" spans="11:22" x14ac:dyDescent="0.25">
      <c r="K19492" s="36"/>
      <c r="L19492" s="36"/>
      <c r="M19492" s="36"/>
      <c r="N19492" s="36"/>
      <c r="O19492" s="40"/>
      <c r="P19492" s="36"/>
      <c r="S19492" s="36"/>
      <c r="T19492" s="36"/>
      <c r="U19492" s="36"/>
      <c r="V19492" s="36"/>
    </row>
    <row r="19493" spans="11:22" x14ac:dyDescent="0.25">
      <c r="K19493" s="36"/>
      <c r="L19493" s="36"/>
      <c r="M19493" s="36"/>
      <c r="N19493" s="36"/>
      <c r="O19493" s="40"/>
      <c r="P19493" s="36"/>
      <c r="S19493" s="36"/>
      <c r="T19493" s="36"/>
      <c r="U19493" s="36"/>
      <c r="V19493" s="36"/>
    </row>
    <row r="19494" spans="11:22" x14ac:dyDescent="0.25">
      <c r="K19494" s="36"/>
      <c r="L19494" s="36"/>
      <c r="M19494" s="36"/>
      <c r="N19494" s="36"/>
      <c r="O19494" s="40"/>
      <c r="P19494" s="36"/>
      <c r="S19494" s="36"/>
      <c r="T19494" s="36"/>
      <c r="U19494" s="36"/>
      <c r="V19494" s="36"/>
    </row>
    <row r="19495" spans="11:22" x14ac:dyDescent="0.25">
      <c r="K19495" s="36"/>
      <c r="L19495" s="36"/>
      <c r="M19495" s="36"/>
      <c r="N19495" s="36"/>
      <c r="O19495" s="40"/>
      <c r="P19495" s="36"/>
      <c r="S19495" s="36"/>
      <c r="T19495" s="36"/>
      <c r="U19495" s="36"/>
      <c r="V19495" s="36"/>
    </row>
    <row r="19496" spans="11:22" x14ac:dyDescent="0.25">
      <c r="K19496" s="36"/>
      <c r="L19496" s="36"/>
      <c r="M19496" s="36"/>
      <c r="N19496" s="36"/>
      <c r="O19496" s="40"/>
      <c r="P19496" s="36"/>
      <c r="S19496" s="36"/>
      <c r="T19496" s="36"/>
      <c r="U19496" s="36"/>
      <c r="V19496" s="36"/>
    </row>
    <row r="19497" spans="11:22" x14ac:dyDescent="0.25">
      <c r="K19497" s="36"/>
      <c r="L19497" s="36"/>
      <c r="M19497" s="36"/>
      <c r="N19497" s="36"/>
      <c r="O19497" s="40"/>
      <c r="P19497" s="36"/>
      <c r="S19497" s="36"/>
      <c r="T19497" s="36"/>
      <c r="U19497" s="36"/>
      <c r="V19497" s="36"/>
    </row>
    <row r="19498" spans="11:22" x14ac:dyDescent="0.25">
      <c r="K19498" s="36"/>
      <c r="L19498" s="36"/>
      <c r="M19498" s="36"/>
      <c r="N19498" s="36"/>
      <c r="O19498" s="40"/>
      <c r="P19498" s="36"/>
      <c r="S19498" s="36"/>
      <c r="T19498" s="36"/>
      <c r="U19498" s="36"/>
      <c r="V19498" s="36"/>
    </row>
    <row r="19499" spans="11:22" x14ac:dyDescent="0.25">
      <c r="K19499" s="36"/>
      <c r="L19499" s="36"/>
      <c r="M19499" s="36"/>
      <c r="N19499" s="36"/>
      <c r="O19499" s="40"/>
      <c r="P19499" s="36"/>
      <c r="S19499" s="36"/>
      <c r="T19499" s="36"/>
      <c r="U19499" s="36"/>
      <c r="V19499" s="36"/>
    </row>
    <row r="19500" spans="11:22" x14ac:dyDescent="0.25">
      <c r="K19500" s="36"/>
      <c r="L19500" s="36"/>
      <c r="M19500" s="36"/>
      <c r="N19500" s="36"/>
      <c r="O19500" s="40"/>
      <c r="P19500" s="36"/>
      <c r="S19500" s="36"/>
      <c r="T19500" s="36"/>
      <c r="U19500" s="36"/>
      <c r="V19500" s="36"/>
    </row>
    <row r="19501" spans="11:22" x14ac:dyDescent="0.25">
      <c r="K19501" s="36"/>
      <c r="L19501" s="36"/>
      <c r="M19501" s="36"/>
      <c r="N19501" s="36"/>
      <c r="O19501" s="40"/>
      <c r="P19501" s="36"/>
      <c r="S19501" s="36"/>
      <c r="T19501" s="36"/>
      <c r="U19501" s="36"/>
      <c r="V19501" s="36"/>
    </row>
    <row r="19502" spans="11:22" x14ac:dyDescent="0.25">
      <c r="K19502" s="36"/>
      <c r="L19502" s="36"/>
      <c r="M19502" s="36"/>
      <c r="N19502" s="36"/>
      <c r="O19502" s="40"/>
      <c r="P19502" s="36"/>
      <c r="S19502" s="36"/>
      <c r="T19502" s="36"/>
      <c r="U19502" s="36"/>
      <c r="V19502" s="36"/>
    </row>
    <row r="19503" spans="11:22" x14ac:dyDescent="0.25">
      <c r="K19503" s="36"/>
      <c r="L19503" s="36"/>
      <c r="M19503" s="36"/>
      <c r="N19503" s="36"/>
      <c r="O19503" s="40"/>
      <c r="P19503" s="36"/>
      <c r="S19503" s="36"/>
      <c r="T19503" s="36"/>
      <c r="U19503" s="36"/>
      <c r="V19503" s="36"/>
    </row>
    <row r="19504" spans="11:22" x14ac:dyDescent="0.25">
      <c r="K19504" s="36"/>
      <c r="L19504" s="36"/>
      <c r="M19504" s="36"/>
      <c r="N19504" s="36"/>
      <c r="O19504" s="40"/>
      <c r="P19504" s="36"/>
      <c r="S19504" s="36"/>
      <c r="T19504" s="36"/>
      <c r="U19504" s="36"/>
      <c r="V19504" s="36"/>
    </row>
    <row r="19505" spans="11:22" x14ac:dyDescent="0.25">
      <c r="K19505" s="36"/>
      <c r="L19505" s="36"/>
      <c r="M19505" s="36"/>
      <c r="N19505" s="36"/>
      <c r="O19505" s="40"/>
      <c r="P19505" s="36"/>
      <c r="S19505" s="36"/>
      <c r="T19505" s="36"/>
      <c r="U19505" s="36"/>
      <c r="V19505" s="36"/>
    </row>
    <row r="19506" spans="11:22" x14ac:dyDescent="0.25">
      <c r="K19506" s="36"/>
      <c r="L19506" s="36"/>
      <c r="M19506" s="36"/>
      <c r="N19506" s="36"/>
      <c r="O19506" s="40"/>
      <c r="P19506" s="36"/>
      <c r="S19506" s="36"/>
      <c r="T19506" s="36"/>
      <c r="U19506" s="36"/>
      <c r="V19506" s="36"/>
    </row>
    <row r="19507" spans="11:22" x14ac:dyDescent="0.25">
      <c r="K19507" s="36"/>
      <c r="L19507" s="36"/>
      <c r="M19507" s="36"/>
      <c r="N19507" s="36"/>
      <c r="O19507" s="40"/>
      <c r="P19507" s="36"/>
      <c r="S19507" s="36"/>
      <c r="T19507" s="36"/>
      <c r="U19507" s="36"/>
      <c r="V19507" s="36"/>
    </row>
    <row r="19508" spans="11:22" x14ac:dyDescent="0.25">
      <c r="K19508" s="36"/>
      <c r="L19508" s="36"/>
      <c r="M19508" s="36"/>
      <c r="N19508" s="36"/>
      <c r="O19508" s="40"/>
      <c r="P19508" s="36"/>
      <c r="S19508" s="36"/>
      <c r="T19508" s="36"/>
      <c r="U19508" s="36"/>
      <c r="V19508" s="36"/>
    </row>
    <row r="19509" spans="11:22" x14ac:dyDescent="0.25">
      <c r="K19509" s="36"/>
      <c r="L19509" s="36"/>
      <c r="M19509" s="36"/>
      <c r="N19509" s="36"/>
      <c r="O19509" s="40"/>
      <c r="P19509" s="36"/>
      <c r="S19509" s="36"/>
      <c r="T19509" s="36"/>
      <c r="U19509" s="36"/>
      <c r="V19509" s="36"/>
    </row>
    <row r="19510" spans="11:22" x14ac:dyDescent="0.25">
      <c r="K19510" s="36"/>
      <c r="L19510" s="36"/>
      <c r="M19510" s="36"/>
      <c r="N19510" s="36"/>
      <c r="O19510" s="40"/>
      <c r="P19510" s="36"/>
      <c r="S19510" s="36"/>
      <c r="T19510" s="36"/>
      <c r="U19510" s="36"/>
      <c r="V19510" s="36"/>
    </row>
    <row r="19511" spans="11:22" x14ac:dyDescent="0.25">
      <c r="K19511" s="36"/>
      <c r="L19511" s="36"/>
      <c r="M19511" s="36"/>
      <c r="N19511" s="36"/>
      <c r="O19511" s="40"/>
      <c r="P19511" s="36"/>
      <c r="S19511" s="36"/>
      <c r="T19511" s="36"/>
      <c r="U19511" s="36"/>
      <c r="V19511" s="36"/>
    </row>
    <row r="19512" spans="11:22" x14ac:dyDescent="0.25">
      <c r="K19512" s="36"/>
      <c r="L19512" s="36"/>
      <c r="M19512" s="36"/>
      <c r="N19512" s="36"/>
      <c r="O19512" s="40"/>
      <c r="P19512" s="36"/>
      <c r="S19512" s="36"/>
      <c r="T19512" s="36"/>
      <c r="U19512" s="36"/>
      <c r="V19512" s="36"/>
    </row>
    <row r="19513" spans="11:22" x14ac:dyDescent="0.25">
      <c r="K19513" s="36"/>
      <c r="L19513" s="36"/>
      <c r="M19513" s="36"/>
      <c r="N19513" s="36"/>
      <c r="O19513" s="40"/>
      <c r="P19513" s="36"/>
      <c r="S19513" s="36"/>
      <c r="T19513" s="36"/>
      <c r="U19513" s="36"/>
      <c r="V19513" s="36"/>
    </row>
    <row r="19514" spans="11:22" x14ac:dyDescent="0.25">
      <c r="K19514" s="36"/>
      <c r="L19514" s="36"/>
      <c r="M19514" s="36"/>
      <c r="N19514" s="36"/>
      <c r="O19514" s="40"/>
      <c r="P19514" s="36"/>
      <c r="S19514" s="36"/>
      <c r="T19514" s="36"/>
      <c r="U19514" s="36"/>
      <c r="V19514" s="36"/>
    </row>
    <row r="19515" spans="11:22" x14ac:dyDescent="0.25">
      <c r="K19515" s="36"/>
      <c r="L19515" s="36"/>
      <c r="M19515" s="36"/>
      <c r="N19515" s="36"/>
      <c r="O19515" s="40"/>
      <c r="P19515" s="36"/>
      <c r="S19515" s="36"/>
      <c r="T19515" s="36"/>
      <c r="U19515" s="36"/>
      <c r="V19515" s="36"/>
    </row>
    <row r="19516" spans="11:22" x14ac:dyDescent="0.25">
      <c r="K19516" s="36"/>
      <c r="L19516" s="36"/>
      <c r="M19516" s="36"/>
      <c r="N19516" s="36"/>
      <c r="O19516" s="40"/>
      <c r="P19516" s="36"/>
      <c r="S19516" s="36"/>
      <c r="T19516" s="36"/>
      <c r="U19516" s="36"/>
      <c r="V19516" s="36"/>
    </row>
    <row r="19517" spans="11:22" x14ac:dyDescent="0.25">
      <c r="K19517" s="36"/>
      <c r="L19517" s="36"/>
      <c r="M19517" s="36"/>
      <c r="N19517" s="36"/>
      <c r="O19517" s="40"/>
      <c r="P19517" s="36"/>
      <c r="S19517" s="36"/>
      <c r="T19517" s="36"/>
      <c r="U19517" s="36"/>
      <c r="V19517" s="36"/>
    </row>
    <row r="19518" spans="11:22" x14ac:dyDescent="0.25">
      <c r="K19518" s="36"/>
      <c r="L19518" s="36"/>
      <c r="M19518" s="36"/>
      <c r="N19518" s="36"/>
      <c r="O19518" s="40"/>
      <c r="P19518" s="36"/>
      <c r="S19518" s="36"/>
      <c r="T19518" s="36"/>
      <c r="U19518" s="36"/>
      <c r="V19518" s="36"/>
    </row>
    <row r="19519" spans="11:22" x14ac:dyDescent="0.25">
      <c r="K19519" s="36"/>
      <c r="L19519" s="36"/>
      <c r="M19519" s="36"/>
      <c r="N19519" s="36"/>
      <c r="O19519" s="40"/>
      <c r="P19519" s="36"/>
      <c r="S19519" s="36"/>
      <c r="T19519" s="36"/>
      <c r="U19519" s="36"/>
      <c r="V19519" s="36"/>
    </row>
    <row r="19520" spans="11:22" x14ac:dyDescent="0.25">
      <c r="K19520" s="36"/>
      <c r="L19520" s="36"/>
      <c r="M19520" s="36"/>
      <c r="N19520" s="36"/>
      <c r="O19520" s="40"/>
      <c r="P19520" s="36"/>
      <c r="S19520" s="36"/>
      <c r="T19520" s="36"/>
      <c r="U19520" s="36"/>
      <c r="V19520" s="36"/>
    </row>
    <row r="19521" spans="11:22" x14ac:dyDescent="0.25">
      <c r="K19521" s="36"/>
      <c r="L19521" s="36"/>
      <c r="M19521" s="36"/>
      <c r="N19521" s="36"/>
      <c r="O19521" s="40"/>
      <c r="P19521" s="36"/>
      <c r="S19521" s="36"/>
      <c r="T19521" s="36"/>
      <c r="U19521" s="36"/>
      <c r="V19521" s="36"/>
    </row>
    <row r="19522" spans="11:22" x14ac:dyDescent="0.25">
      <c r="K19522" s="36"/>
      <c r="L19522" s="36"/>
      <c r="M19522" s="36"/>
      <c r="N19522" s="36"/>
      <c r="O19522" s="40"/>
      <c r="P19522" s="36"/>
      <c r="S19522" s="36"/>
      <c r="T19522" s="36"/>
      <c r="U19522" s="36"/>
      <c r="V19522" s="36"/>
    </row>
    <row r="19523" spans="11:22" x14ac:dyDescent="0.25">
      <c r="K19523" s="36"/>
      <c r="L19523" s="36"/>
      <c r="M19523" s="36"/>
      <c r="N19523" s="36"/>
      <c r="O19523" s="40"/>
      <c r="P19523" s="36"/>
      <c r="S19523" s="36"/>
      <c r="T19523" s="36"/>
      <c r="U19523" s="36"/>
      <c r="V19523" s="36"/>
    </row>
    <row r="19524" spans="11:22" x14ac:dyDescent="0.25">
      <c r="K19524" s="36"/>
      <c r="L19524" s="36"/>
      <c r="M19524" s="36"/>
      <c r="N19524" s="36"/>
      <c r="O19524" s="40"/>
      <c r="P19524" s="36"/>
      <c r="S19524" s="36"/>
      <c r="T19524" s="36"/>
      <c r="U19524" s="36"/>
      <c r="V19524" s="36"/>
    </row>
    <row r="19525" spans="11:22" x14ac:dyDescent="0.25">
      <c r="K19525" s="36"/>
      <c r="L19525" s="36"/>
      <c r="M19525" s="36"/>
      <c r="N19525" s="36"/>
      <c r="O19525" s="40"/>
      <c r="P19525" s="36"/>
      <c r="S19525" s="36"/>
      <c r="T19525" s="36"/>
      <c r="U19525" s="36"/>
      <c r="V19525" s="36"/>
    </row>
    <row r="19526" spans="11:22" x14ac:dyDescent="0.25">
      <c r="K19526" s="36"/>
      <c r="L19526" s="36"/>
      <c r="M19526" s="36"/>
      <c r="N19526" s="36"/>
      <c r="O19526" s="40"/>
      <c r="P19526" s="36"/>
      <c r="S19526" s="36"/>
      <c r="T19526" s="36"/>
      <c r="U19526" s="36"/>
      <c r="V19526" s="36"/>
    </row>
    <row r="19527" spans="11:22" x14ac:dyDescent="0.25">
      <c r="K19527" s="36"/>
      <c r="L19527" s="36"/>
      <c r="M19527" s="36"/>
      <c r="N19527" s="36"/>
      <c r="O19527" s="40"/>
      <c r="P19527" s="36"/>
      <c r="S19527" s="36"/>
      <c r="T19527" s="36"/>
      <c r="U19527" s="36"/>
      <c r="V19527" s="36"/>
    </row>
    <row r="19528" spans="11:22" x14ac:dyDescent="0.25">
      <c r="K19528" s="36"/>
      <c r="L19528" s="36"/>
      <c r="M19528" s="36"/>
      <c r="N19528" s="36"/>
      <c r="O19528" s="40"/>
      <c r="P19528" s="36"/>
      <c r="S19528" s="36"/>
      <c r="T19528" s="36"/>
      <c r="U19528" s="36"/>
      <c r="V19528" s="36"/>
    </row>
    <row r="19529" spans="11:22" x14ac:dyDescent="0.25">
      <c r="K19529" s="36"/>
      <c r="L19529" s="36"/>
      <c r="M19529" s="36"/>
      <c r="N19529" s="36"/>
      <c r="O19529" s="40"/>
      <c r="P19529" s="36"/>
      <c r="S19529" s="36"/>
      <c r="T19529" s="36"/>
      <c r="U19529" s="36"/>
      <c r="V19529" s="36"/>
    </row>
    <row r="19530" spans="11:22" x14ac:dyDescent="0.25">
      <c r="K19530" s="36"/>
      <c r="L19530" s="36"/>
      <c r="M19530" s="36"/>
      <c r="N19530" s="36"/>
      <c r="O19530" s="40"/>
      <c r="P19530" s="36"/>
      <c r="S19530" s="36"/>
      <c r="T19530" s="36"/>
      <c r="U19530" s="36"/>
      <c r="V19530" s="36"/>
    </row>
    <row r="19531" spans="11:22" x14ac:dyDescent="0.25">
      <c r="K19531" s="36"/>
      <c r="L19531" s="36"/>
      <c r="M19531" s="36"/>
      <c r="N19531" s="36"/>
      <c r="O19531" s="40"/>
      <c r="P19531" s="36"/>
      <c r="S19531" s="36"/>
      <c r="T19531" s="36"/>
      <c r="U19531" s="36"/>
      <c r="V19531" s="36"/>
    </row>
    <row r="19532" spans="11:22" x14ac:dyDescent="0.25">
      <c r="K19532" s="36"/>
      <c r="L19532" s="36"/>
      <c r="M19532" s="36"/>
      <c r="N19532" s="36"/>
      <c r="O19532" s="40"/>
      <c r="P19532" s="36"/>
      <c r="S19532" s="36"/>
      <c r="T19532" s="36"/>
      <c r="U19532" s="36"/>
      <c r="V19532" s="36"/>
    </row>
    <row r="19533" spans="11:22" x14ac:dyDescent="0.25">
      <c r="K19533" s="36"/>
      <c r="L19533" s="36"/>
      <c r="M19533" s="36"/>
      <c r="N19533" s="36"/>
      <c r="O19533" s="40"/>
      <c r="P19533" s="36"/>
      <c r="S19533" s="36"/>
      <c r="T19533" s="36"/>
      <c r="U19533" s="36"/>
      <c r="V19533" s="36"/>
    </row>
    <row r="19534" spans="11:22" x14ac:dyDescent="0.25">
      <c r="K19534" s="36"/>
      <c r="L19534" s="36"/>
      <c r="M19534" s="36"/>
      <c r="N19534" s="36"/>
      <c r="O19534" s="40"/>
      <c r="P19534" s="36"/>
      <c r="S19534" s="36"/>
      <c r="T19534" s="36"/>
      <c r="U19534" s="36"/>
      <c r="V19534" s="36"/>
    </row>
    <row r="19535" spans="11:22" x14ac:dyDescent="0.25">
      <c r="K19535" s="36"/>
      <c r="L19535" s="36"/>
      <c r="M19535" s="36"/>
      <c r="N19535" s="36"/>
      <c r="O19535" s="40"/>
      <c r="P19535" s="36"/>
      <c r="S19535" s="36"/>
      <c r="T19535" s="36"/>
      <c r="U19535" s="36"/>
      <c r="V19535" s="36"/>
    </row>
    <row r="19536" spans="11:22" x14ac:dyDescent="0.25">
      <c r="K19536" s="36"/>
      <c r="L19536" s="36"/>
      <c r="M19536" s="36"/>
      <c r="N19536" s="36"/>
      <c r="O19536" s="40"/>
      <c r="P19536" s="36"/>
      <c r="S19536" s="36"/>
      <c r="T19536" s="36"/>
      <c r="U19536" s="36"/>
      <c r="V19536" s="36"/>
    </row>
    <row r="19537" spans="11:22" x14ac:dyDescent="0.25">
      <c r="K19537" s="36"/>
      <c r="L19537" s="36"/>
      <c r="M19537" s="36"/>
      <c r="N19537" s="36"/>
      <c r="O19537" s="40"/>
      <c r="P19537" s="36"/>
      <c r="S19537" s="36"/>
      <c r="T19537" s="36"/>
      <c r="U19537" s="36"/>
      <c r="V19537" s="36"/>
    </row>
    <row r="19538" spans="11:22" x14ac:dyDescent="0.25">
      <c r="K19538" s="36"/>
      <c r="L19538" s="36"/>
      <c r="M19538" s="36"/>
      <c r="N19538" s="36"/>
      <c r="O19538" s="40"/>
      <c r="P19538" s="36"/>
      <c r="S19538" s="36"/>
      <c r="T19538" s="36"/>
      <c r="U19538" s="36"/>
      <c r="V19538" s="36"/>
    </row>
    <row r="19539" spans="11:22" x14ac:dyDescent="0.25">
      <c r="K19539" s="36"/>
      <c r="L19539" s="36"/>
      <c r="M19539" s="36"/>
      <c r="N19539" s="36"/>
      <c r="O19539" s="40"/>
      <c r="P19539" s="36"/>
      <c r="S19539" s="36"/>
      <c r="T19539" s="36"/>
      <c r="U19539" s="36"/>
      <c r="V19539" s="36"/>
    </row>
    <row r="19540" spans="11:22" x14ac:dyDescent="0.25">
      <c r="K19540" s="36"/>
      <c r="L19540" s="36"/>
      <c r="M19540" s="36"/>
      <c r="N19540" s="36"/>
      <c r="O19540" s="40"/>
      <c r="P19540" s="36"/>
      <c r="S19540" s="36"/>
      <c r="T19540" s="36"/>
      <c r="U19540" s="36"/>
      <c r="V19540" s="36"/>
    </row>
    <row r="19541" spans="11:22" x14ac:dyDescent="0.25">
      <c r="K19541" s="36"/>
      <c r="L19541" s="36"/>
      <c r="M19541" s="36"/>
      <c r="N19541" s="36"/>
      <c r="O19541" s="40"/>
      <c r="P19541" s="36"/>
      <c r="S19541" s="36"/>
      <c r="T19541" s="36"/>
      <c r="U19541" s="36"/>
      <c r="V19541" s="36"/>
    </row>
    <row r="19542" spans="11:22" x14ac:dyDescent="0.25">
      <c r="K19542" s="36"/>
      <c r="L19542" s="36"/>
      <c r="M19542" s="36"/>
      <c r="N19542" s="36"/>
      <c r="O19542" s="40"/>
      <c r="P19542" s="36"/>
      <c r="S19542" s="36"/>
      <c r="T19542" s="36"/>
      <c r="U19542" s="36"/>
      <c r="V19542" s="36"/>
    </row>
    <row r="19543" spans="11:22" x14ac:dyDescent="0.25">
      <c r="K19543" s="36"/>
      <c r="L19543" s="36"/>
      <c r="M19543" s="36"/>
      <c r="N19543" s="36"/>
      <c r="O19543" s="40"/>
      <c r="P19543" s="36"/>
      <c r="S19543" s="36"/>
      <c r="T19543" s="36"/>
      <c r="U19543" s="36"/>
      <c r="V19543" s="36"/>
    </row>
    <row r="19544" spans="11:22" x14ac:dyDescent="0.25">
      <c r="K19544" s="36"/>
      <c r="L19544" s="36"/>
      <c r="M19544" s="36"/>
      <c r="N19544" s="36"/>
      <c r="O19544" s="40"/>
      <c r="P19544" s="36"/>
      <c r="S19544" s="36"/>
      <c r="T19544" s="36"/>
      <c r="U19544" s="36"/>
      <c r="V19544" s="36"/>
    </row>
    <row r="19545" spans="11:22" x14ac:dyDescent="0.25">
      <c r="K19545" s="36"/>
      <c r="L19545" s="36"/>
      <c r="M19545" s="36"/>
      <c r="N19545" s="36"/>
      <c r="O19545" s="40"/>
      <c r="P19545" s="36"/>
      <c r="S19545" s="36"/>
      <c r="T19545" s="36"/>
      <c r="U19545" s="36"/>
      <c r="V19545" s="36"/>
    </row>
    <row r="19546" spans="11:22" x14ac:dyDescent="0.25">
      <c r="K19546" s="36"/>
      <c r="L19546" s="36"/>
      <c r="M19546" s="36"/>
      <c r="N19546" s="36"/>
      <c r="O19546" s="40"/>
      <c r="P19546" s="36"/>
      <c r="S19546" s="36"/>
      <c r="T19546" s="36"/>
      <c r="U19546" s="36"/>
      <c r="V19546" s="36"/>
    </row>
    <row r="19547" spans="11:22" x14ac:dyDescent="0.25">
      <c r="K19547" s="36"/>
      <c r="L19547" s="36"/>
      <c r="M19547" s="36"/>
      <c r="N19547" s="36"/>
      <c r="O19547" s="40"/>
      <c r="P19547" s="36"/>
      <c r="S19547" s="36"/>
      <c r="T19547" s="36"/>
      <c r="U19547" s="36"/>
      <c r="V19547" s="36"/>
    </row>
    <row r="19548" spans="11:22" x14ac:dyDescent="0.25">
      <c r="K19548" s="36"/>
      <c r="L19548" s="36"/>
      <c r="M19548" s="36"/>
      <c r="N19548" s="36"/>
      <c r="O19548" s="40"/>
      <c r="P19548" s="36"/>
      <c r="S19548" s="36"/>
      <c r="T19548" s="36"/>
      <c r="U19548" s="36"/>
      <c r="V19548" s="36"/>
    </row>
    <row r="19549" spans="11:22" x14ac:dyDescent="0.25">
      <c r="K19549" s="36"/>
      <c r="L19549" s="36"/>
      <c r="M19549" s="36"/>
      <c r="N19549" s="36"/>
      <c r="O19549" s="40"/>
      <c r="P19549" s="36"/>
      <c r="S19549" s="36"/>
      <c r="T19549" s="36"/>
      <c r="U19549" s="36"/>
      <c r="V19549" s="36"/>
    </row>
    <row r="19550" spans="11:22" x14ac:dyDescent="0.25">
      <c r="K19550" s="36"/>
      <c r="L19550" s="36"/>
      <c r="M19550" s="36"/>
      <c r="N19550" s="36"/>
      <c r="O19550" s="40"/>
      <c r="P19550" s="36"/>
      <c r="S19550" s="36"/>
      <c r="T19550" s="36"/>
      <c r="U19550" s="36"/>
      <c r="V19550" s="36"/>
    </row>
    <row r="19551" spans="11:22" x14ac:dyDescent="0.25">
      <c r="K19551" s="36"/>
      <c r="L19551" s="36"/>
      <c r="M19551" s="36"/>
      <c r="N19551" s="36"/>
      <c r="O19551" s="40"/>
      <c r="P19551" s="36"/>
      <c r="S19551" s="36"/>
      <c r="T19551" s="36"/>
      <c r="U19551" s="36"/>
      <c r="V19551" s="36"/>
    </row>
    <row r="19552" spans="11:22" x14ac:dyDescent="0.25">
      <c r="K19552" s="36"/>
      <c r="L19552" s="36"/>
      <c r="M19552" s="36"/>
      <c r="N19552" s="36"/>
      <c r="O19552" s="40"/>
      <c r="P19552" s="36"/>
      <c r="S19552" s="36"/>
      <c r="T19552" s="36"/>
      <c r="U19552" s="36"/>
      <c r="V19552" s="36"/>
    </row>
    <row r="19553" spans="11:22" x14ac:dyDescent="0.25">
      <c r="K19553" s="36"/>
      <c r="L19553" s="36"/>
      <c r="M19553" s="36"/>
      <c r="N19553" s="36"/>
      <c r="O19553" s="40"/>
      <c r="P19553" s="36"/>
      <c r="S19553" s="36"/>
      <c r="T19553" s="36"/>
      <c r="U19553" s="36"/>
      <c r="V19553" s="36"/>
    </row>
    <row r="19554" spans="11:22" x14ac:dyDescent="0.25">
      <c r="K19554" s="36"/>
      <c r="L19554" s="36"/>
      <c r="M19554" s="36"/>
      <c r="N19554" s="36"/>
      <c r="O19554" s="40"/>
      <c r="P19554" s="36"/>
      <c r="S19554" s="36"/>
      <c r="T19554" s="36"/>
      <c r="U19554" s="36"/>
      <c r="V19554" s="36"/>
    </row>
    <row r="19555" spans="11:22" x14ac:dyDescent="0.25">
      <c r="K19555" s="36"/>
      <c r="L19555" s="36"/>
      <c r="M19555" s="36"/>
      <c r="N19555" s="36"/>
      <c r="O19555" s="40"/>
      <c r="P19555" s="36"/>
      <c r="S19555" s="36"/>
      <c r="T19555" s="36"/>
      <c r="U19555" s="36"/>
      <c r="V19555" s="36"/>
    </row>
    <row r="19556" spans="11:22" x14ac:dyDescent="0.25">
      <c r="K19556" s="36"/>
      <c r="L19556" s="36"/>
      <c r="M19556" s="36"/>
      <c r="N19556" s="36"/>
      <c r="O19556" s="40"/>
      <c r="P19556" s="36"/>
      <c r="S19556" s="36"/>
      <c r="T19556" s="36"/>
      <c r="U19556" s="36"/>
      <c r="V19556" s="36"/>
    </row>
    <row r="19557" spans="11:22" x14ac:dyDescent="0.25">
      <c r="K19557" s="36"/>
      <c r="L19557" s="36"/>
      <c r="M19557" s="36"/>
      <c r="N19557" s="36"/>
      <c r="O19557" s="40"/>
      <c r="P19557" s="36"/>
      <c r="S19557" s="36"/>
      <c r="T19557" s="36"/>
      <c r="U19557" s="36"/>
      <c r="V19557" s="36"/>
    </row>
    <row r="19558" spans="11:22" x14ac:dyDescent="0.25">
      <c r="K19558" s="36"/>
      <c r="L19558" s="36"/>
      <c r="M19558" s="36"/>
      <c r="N19558" s="36"/>
      <c r="O19558" s="40"/>
      <c r="P19558" s="36"/>
      <c r="S19558" s="36"/>
      <c r="T19558" s="36"/>
      <c r="U19558" s="36"/>
      <c r="V19558" s="36"/>
    </row>
    <row r="19559" spans="11:22" x14ac:dyDescent="0.25">
      <c r="K19559" s="36"/>
      <c r="L19559" s="36"/>
      <c r="M19559" s="36"/>
      <c r="N19559" s="36"/>
      <c r="O19559" s="40"/>
      <c r="P19559" s="36"/>
      <c r="S19559" s="36"/>
      <c r="T19559" s="36"/>
      <c r="U19559" s="36"/>
      <c r="V19559" s="36"/>
    </row>
    <row r="19560" spans="11:22" x14ac:dyDescent="0.25">
      <c r="K19560" s="36"/>
      <c r="L19560" s="36"/>
      <c r="M19560" s="36"/>
      <c r="N19560" s="36"/>
      <c r="O19560" s="40"/>
      <c r="P19560" s="36"/>
      <c r="S19560" s="36"/>
      <c r="T19560" s="36"/>
      <c r="U19560" s="36"/>
      <c r="V19560" s="36"/>
    </row>
    <row r="19561" spans="11:22" x14ac:dyDescent="0.25">
      <c r="K19561" s="36"/>
      <c r="L19561" s="36"/>
      <c r="M19561" s="36"/>
      <c r="N19561" s="36"/>
      <c r="O19561" s="40"/>
      <c r="P19561" s="36"/>
      <c r="S19561" s="36"/>
      <c r="T19561" s="36"/>
      <c r="U19561" s="36"/>
      <c r="V19561" s="36"/>
    </row>
    <row r="19562" spans="11:22" x14ac:dyDescent="0.25">
      <c r="K19562" s="36"/>
      <c r="L19562" s="36"/>
      <c r="M19562" s="36"/>
      <c r="N19562" s="36"/>
      <c r="O19562" s="40"/>
      <c r="P19562" s="36"/>
      <c r="S19562" s="36"/>
      <c r="T19562" s="36"/>
      <c r="U19562" s="36"/>
      <c r="V19562" s="36"/>
    </row>
    <row r="19563" spans="11:22" x14ac:dyDescent="0.25">
      <c r="K19563" s="36"/>
      <c r="L19563" s="36"/>
      <c r="M19563" s="36"/>
      <c r="N19563" s="36"/>
      <c r="O19563" s="40"/>
      <c r="P19563" s="36"/>
      <c r="S19563" s="36"/>
      <c r="T19563" s="36"/>
      <c r="U19563" s="36"/>
      <c r="V19563" s="36"/>
    </row>
    <row r="19564" spans="11:22" x14ac:dyDescent="0.25">
      <c r="K19564" s="36"/>
      <c r="L19564" s="36"/>
      <c r="M19564" s="36"/>
      <c r="N19564" s="36"/>
      <c r="O19564" s="40"/>
      <c r="P19564" s="36"/>
      <c r="S19564" s="36"/>
      <c r="T19564" s="36"/>
      <c r="U19564" s="36"/>
      <c r="V19564" s="36"/>
    </row>
    <row r="19565" spans="11:22" x14ac:dyDescent="0.25">
      <c r="K19565" s="36"/>
      <c r="L19565" s="36"/>
      <c r="M19565" s="36"/>
      <c r="N19565" s="36"/>
      <c r="O19565" s="40"/>
      <c r="P19565" s="36"/>
      <c r="S19565" s="36"/>
      <c r="T19565" s="36"/>
      <c r="U19565" s="36"/>
      <c r="V19565" s="36"/>
    </row>
    <row r="19566" spans="11:22" x14ac:dyDescent="0.25">
      <c r="K19566" s="36"/>
      <c r="L19566" s="36"/>
      <c r="M19566" s="36"/>
      <c r="N19566" s="36"/>
      <c r="O19566" s="40"/>
      <c r="P19566" s="36"/>
      <c r="S19566" s="36"/>
      <c r="T19566" s="36"/>
      <c r="U19566" s="36"/>
      <c r="V19566" s="36"/>
    </row>
    <row r="19567" spans="11:22" x14ac:dyDescent="0.25">
      <c r="K19567" s="36"/>
      <c r="L19567" s="36"/>
      <c r="M19567" s="36"/>
      <c r="N19567" s="36"/>
      <c r="O19567" s="40"/>
      <c r="P19567" s="36"/>
      <c r="S19567" s="36"/>
      <c r="T19567" s="36"/>
      <c r="U19567" s="36"/>
      <c r="V19567" s="36"/>
    </row>
    <row r="19568" spans="11:22" x14ac:dyDescent="0.25">
      <c r="K19568" s="36"/>
      <c r="L19568" s="36"/>
      <c r="M19568" s="36"/>
      <c r="N19568" s="36"/>
      <c r="O19568" s="40"/>
      <c r="P19568" s="36"/>
      <c r="S19568" s="36"/>
      <c r="T19568" s="36"/>
      <c r="U19568" s="36"/>
      <c r="V19568" s="36"/>
    </row>
    <row r="19569" spans="11:22" x14ac:dyDescent="0.25">
      <c r="K19569" s="36"/>
      <c r="L19569" s="36"/>
      <c r="M19569" s="36"/>
      <c r="N19569" s="36"/>
      <c r="O19569" s="40"/>
      <c r="P19569" s="36"/>
      <c r="S19569" s="36"/>
      <c r="T19569" s="36"/>
      <c r="U19569" s="36"/>
      <c r="V19569" s="36"/>
    </row>
    <row r="19570" spans="11:22" x14ac:dyDescent="0.25">
      <c r="K19570" s="36"/>
      <c r="L19570" s="36"/>
      <c r="M19570" s="36"/>
      <c r="N19570" s="36"/>
      <c r="O19570" s="40"/>
      <c r="P19570" s="36"/>
      <c r="S19570" s="36"/>
      <c r="T19570" s="36"/>
      <c r="U19570" s="36"/>
      <c r="V19570" s="36"/>
    </row>
    <row r="19571" spans="11:22" x14ac:dyDescent="0.25">
      <c r="K19571" s="36"/>
      <c r="L19571" s="36"/>
      <c r="M19571" s="36"/>
      <c r="N19571" s="36"/>
      <c r="O19571" s="40"/>
      <c r="P19571" s="36"/>
      <c r="S19571" s="36"/>
      <c r="T19571" s="36"/>
      <c r="U19571" s="36"/>
      <c r="V19571" s="36"/>
    </row>
    <row r="19572" spans="11:22" x14ac:dyDescent="0.25">
      <c r="K19572" s="36"/>
      <c r="L19572" s="36"/>
      <c r="M19572" s="36"/>
      <c r="N19572" s="36"/>
      <c r="O19572" s="40"/>
      <c r="P19572" s="36"/>
      <c r="S19572" s="36"/>
      <c r="T19572" s="36"/>
      <c r="U19572" s="36"/>
      <c r="V19572" s="36"/>
    </row>
    <row r="19573" spans="11:22" x14ac:dyDescent="0.25">
      <c r="K19573" s="36"/>
      <c r="L19573" s="36"/>
      <c r="M19573" s="36"/>
      <c r="N19573" s="36"/>
      <c r="O19573" s="40"/>
      <c r="P19573" s="36"/>
      <c r="S19573" s="36"/>
      <c r="T19573" s="36"/>
      <c r="U19573" s="36"/>
      <c r="V19573" s="36"/>
    </row>
    <row r="19574" spans="11:22" x14ac:dyDescent="0.25">
      <c r="K19574" s="36"/>
      <c r="L19574" s="36"/>
      <c r="M19574" s="36"/>
      <c r="N19574" s="36"/>
      <c r="O19574" s="40"/>
      <c r="P19574" s="36"/>
      <c r="S19574" s="36"/>
      <c r="T19574" s="36"/>
      <c r="U19574" s="36"/>
      <c r="V19574" s="36"/>
    </row>
    <row r="19575" spans="11:22" x14ac:dyDescent="0.25">
      <c r="K19575" s="36"/>
      <c r="L19575" s="36"/>
      <c r="M19575" s="36"/>
      <c r="N19575" s="36"/>
      <c r="O19575" s="40"/>
      <c r="P19575" s="36"/>
      <c r="S19575" s="36"/>
      <c r="T19575" s="36"/>
      <c r="U19575" s="36"/>
      <c r="V19575" s="36"/>
    </row>
    <row r="19576" spans="11:22" x14ac:dyDescent="0.25">
      <c r="K19576" s="36"/>
      <c r="L19576" s="36"/>
      <c r="M19576" s="36"/>
      <c r="N19576" s="36"/>
      <c r="O19576" s="40"/>
      <c r="P19576" s="36"/>
      <c r="S19576" s="36"/>
      <c r="T19576" s="36"/>
      <c r="U19576" s="36"/>
      <c r="V19576" s="36"/>
    </row>
    <row r="19577" spans="11:22" x14ac:dyDescent="0.25">
      <c r="K19577" s="36"/>
      <c r="L19577" s="36"/>
      <c r="M19577" s="36"/>
      <c r="N19577" s="36"/>
      <c r="O19577" s="40"/>
      <c r="P19577" s="36"/>
      <c r="S19577" s="36"/>
      <c r="T19577" s="36"/>
      <c r="U19577" s="36"/>
      <c r="V19577" s="36"/>
    </row>
    <row r="19578" spans="11:22" x14ac:dyDescent="0.25">
      <c r="K19578" s="36"/>
      <c r="L19578" s="36"/>
      <c r="M19578" s="36"/>
      <c r="N19578" s="36"/>
      <c r="O19578" s="40"/>
      <c r="P19578" s="36"/>
      <c r="S19578" s="36"/>
      <c r="T19578" s="36"/>
      <c r="U19578" s="36"/>
      <c r="V19578" s="36"/>
    </row>
    <row r="19579" spans="11:22" x14ac:dyDescent="0.25">
      <c r="K19579" s="36"/>
      <c r="L19579" s="36"/>
      <c r="M19579" s="36"/>
      <c r="N19579" s="36"/>
      <c r="O19579" s="40"/>
      <c r="P19579" s="36"/>
      <c r="S19579" s="36"/>
      <c r="T19579" s="36"/>
      <c r="U19579" s="36"/>
      <c r="V19579" s="36"/>
    </row>
    <row r="19580" spans="11:22" x14ac:dyDescent="0.25">
      <c r="K19580" s="36"/>
      <c r="L19580" s="36"/>
      <c r="M19580" s="36"/>
      <c r="N19580" s="36"/>
      <c r="O19580" s="40"/>
      <c r="P19580" s="36"/>
      <c r="S19580" s="36"/>
      <c r="T19580" s="36"/>
      <c r="U19580" s="36"/>
      <c r="V19580" s="36"/>
    </row>
    <row r="19581" spans="11:22" x14ac:dyDescent="0.25">
      <c r="K19581" s="36"/>
      <c r="L19581" s="36"/>
      <c r="M19581" s="36"/>
      <c r="N19581" s="36"/>
      <c r="O19581" s="40"/>
      <c r="P19581" s="36"/>
      <c r="S19581" s="36"/>
      <c r="T19581" s="36"/>
      <c r="U19581" s="36"/>
      <c r="V19581" s="36"/>
    </row>
    <row r="19582" spans="11:22" x14ac:dyDescent="0.25">
      <c r="K19582" s="36"/>
      <c r="L19582" s="36"/>
      <c r="M19582" s="36"/>
      <c r="N19582" s="36"/>
      <c r="O19582" s="40"/>
      <c r="P19582" s="36"/>
      <c r="S19582" s="36"/>
      <c r="T19582" s="36"/>
      <c r="U19582" s="36"/>
      <c r="V19582" s="36"/>
    </row>
    <row r="19583" spans="11:22" x14ac:dyDescent="0.25">
      <c r="K19583" s="36"/>
      <c r="L19583" s="36"/>
      <c r="M19583" s="36"/>
      <c r="N19583" s="36"/>
      <c r="O19583" s="40"/>
      <c r="P19583" s="36"/>
      <c r="S19583" s="36"/>
      <c r="T19583" s="36"/>
      <c r="U19583" s="36"/>
      <c r="V19583" s="36"/>
    </row>
    <row r="19584" spans="11:22" x14ac:dyDescent="0.25">
      <c r="K19584" s="36"/>
      <c r="L19584" s="36"/>
      <c r="M19584" s="36"/>
      <c r="N19584" s="36"/>
      <c r="O19584" s="40"/>
      <c r="P19584" s="36"/>
      <c r="S19584" s="36"/>
      <c r="T19584" s="36"/>
      <c r="U19584" s="36"/>
      <c r="V19584" s="36"/>
    </row>
    <row r="19585" spans="11:22" x14ac:dyDescent="0.25">
      <c r="K19585" s="36"/>
      <c r="L19585" s="36"/>
      <c r="M19585" s="36"/>
      <c r="N19585" s="36"/>
      <c r="O19585" s="40"/>
      <c r="P19585" s="36"/>
      <c r="S19585" s="36"/>
      <c r="T19585" s="36"/>
      <c r="U19585" s="36"/>
      <c r="V19585" s="36"/>
    </row>
    <row r="19586" spans="11:22" x14ac:dyDescent="0.25">
      <c r="K19586" s="36"/>
      <c r="L19586" s="36"/>
      <c r="M19586" s="36"/>
      <c r="N19586" s="36"/>
      <c r="O19586" s="40"/>
      <c r="P19586" s="36"/>
      <c r="S19586" s="36"/>
      <c r="T19586" s="36"/>
      <c r="U19586" s="36"/>
      <c r="V19586" s="36"/>
    </row>
    <row r="19587" spans="11:22" x14ac:dyDescent="0.25">
      <c r="K19587" s="36"/>
      <c r="L19587" s="36"/>
      <c r="M19587" s="36"/>
      <c r="N19587" s="36"/>
      <c r="O19587" s="40"/>
      <c r="P19587" s="36"/>
      <c r="S19587" s="36"/>
      <c r="T19587" s="36"/>
      <c r="U19587" s="36"/>
      <c r="V19587" s="36"/>
    </row>
    <row r="19588" spans="11:22" x14ac:dyDescent="0.25">
      <c r="K19588" s="36"/>
      <c r="L19588" s="36"/>
      <c r="M19588" s="36"/>
      <c r="N19588" s="36"/>
      <c r="O19588" s="40"/>
      <c r="P19588" s="36"/>
      <c r="S19588" s="36"/>
      <c r="T19588" s="36"/>
      <c r="U19588" s="36"/>
      <c r="V19588" s="36"/>
    </row>
    <row r="19589" spans="11:22" x14ac:dyDescent="0.25">
      <c r="K19589" s="36"/>
      <c r="L19589" s="36"/>
      <c r="M19589" s="36"/>
      <c r="N19589" s="36"/>
      <c r="O19589" s="40"/>
      <c r="P19589" s="36"/>
      <c r="S19589" s="36"/>
      <c r="T19589" s="36"/>
      <c r="U19589" s="36"/>
      <c r="V19589" s="36"/>
    </row>
    <row r="19590" spans="11:22" x14ac:dyDescent="0.25">
      <c r="K19590" s="36"/>
      <c r="L19590" s="36"/>
      <c r="M19590" s="36"/>
      <c r="N19590" s="36"/>
      <c r="O19590" s="40"/>
      <c r="P19590" s="36"/>
      <c r="S19590" s="36"/>
      <c r="T19590" s="36"/>
      <c r="U19590" s="36"/>
      <c r="V19590" s="36"/>
    </row>
    <row r="19591" spans="11:22" x14ac:dyDescent="0.25">
      <c r="K19591" s="36"/>
      <c r="L19591" s="36"/>
      <c r="M19591" s="36"/>
      <c r="N19591" s="36"/>
      <c r="O19591" s="40"/>
      <c r="P19591" s="36"/>
      <c r="S19591" s="36"/>
      <c r="T19591" s="36"/>
      <c r="U19591" s="36"/>
      <c r="V19591" s="36"/>
    </row>
    <row r="19592" spans="11:22" x14ac:dyDescent="0.25">
      <c r="K19592" s="36"/>
      <c r="L19592" s="36"/>
      <c r="M19592" s="36"/>
      <c r="N19592" s="36"/>
      <c r="O19592" s="40"/>
      <c r="P19592" s="36"/>
      <c r="S19592" s="36"/>
      <c r="T19592" s="36"/>
      <c r="U19592" s="36"/>
      <c r="V19592" s="36"/>
    </row>
    <row r="19593" spans="11:22" x14ac:dyDescent="0.25">
      <c r="K19593" s="36"/>
      <c r="L19593" s="36"/>
      <c r="M19593" s="36"/>
      <c r="N19593" s="36"/>
      <c r="O19593" s="40"/>
      <c r="P19593" s="36"/>
      <c r="S19593" s="36"/>
      <c r="T19593" s="36"/>
      <c r="U19593" s="36"/>
      <c r="V19593" s="36"/>
    </row>
    <row r="19594" spans="11:22" x14ac:dyDescent="0.25">
      <c r="K19594" s="36"/>
      <c r="L19594" s="36"/>
      <c r="M19594" s="36"/>
      <c r="N19594" s="36"/>
      <c r="O19594" s="40"/>
      <c r="P19594" s="36"/>
      <c r="S19594" s="36"/>
      <c r="T19594" s="36"/>
      <c r="U19594" s="36"/>
      <c r="V19594" s="36"/>
    </row>
    <row r="19595" spans="11:22" x14ac:dyDescent="0.25">
      <c r="K19595" s="36"/>
      <c r="L19595" s="36"/>
      <c r="M19595" s="36"/>
      <c r="N19595" s="36"/>
      <c r="O19595" s="40"/>
      <c r="P19595" s="36"/>
      <c r="S19595" s="36"/>
      <c r="T19595" s="36"/>
      <c r="U19595" s="36"/>
      <c r="V19595" s="36"/>
    </row>
    <row r="19596" spans="11:22" x14ac:dyDescent="0.25">
      <c r="K19596" s="36"/>
      <c r="L19596" s="36"/>
      <c r="M19596" s="36"/>
      <c r="N19596" s="36"/>
      <c r="O19596" s="40"/>
      <c r="P19596" s="36"/>
      <c r="S19596" s="36"/>
      <c r="T19596" s="36"/>
      <c r="U19596" s="36"/>
      <c r="V19596" s="36"/>
    </row>
    <row r="19597" spans="11:22" x14ac:dyDescent="0.25">
      <c r="K19597" s="36"/>
      <c r="L19597" s="36"/>
      <c r="M19597" s="36"/>
      <c r="N19597" s="36"/>
      <c r="O19597" s="40"/>
      <c r="P19597" s="36"/>
      <c r="S19597" s="36"/>
      <c r="T19597" s="36"/>
      <c r="U19597" s="36"/>
      <c r="V19597" s="36"/>
    </row>
    <row r="19598" spans="11:22" x14ac:dyDescent="0.25">
      <c r="K19598" s="36"/>
      <c r="L19598" s="36"/>
      <c r="M19598" s="36"/>
      <c r="N19598" s="36"/>
      <c r="O19598" s="40"/>
      <c r="P19598" s="36"/>
      <c r="S19598" s="36"/>
      <c r="T19598" s="36"/>
      <c r="U19598" s="36"/>
      <c r="V19598" s="36"/>
    </row>
    <row r="19599" spans="11:22" x14ac:dyDescent="0.25">
      <c r="K19599" s="36"/>
      <c r="L19599" s="36"/>
      <c r="M19599" s="36"/>
      <c r="N19599" s="36"/>
      <c r="O19599" s="40"/>
      <c r="P19599" s="36"/>
      <c r="S19599" s="36"/>
      <c r="T19599" s="36"/>
      <c r="U19599" s="36"/>
      <c r="V19599" s="36"/>
    </row>
    <row r="19600" spans="11:22" x14ac:dyDescent="0.25">
      <c r="K19600" s="36"/>
      <c r="L19600" s="36"/>
      <c r="M19600" s="36"/>
      <c r="N19600" s="36"/>
      <c r="O19600" s="40"/>
      <c r="P19600" s="36"/>
      <c r="S19600" s="36"/>
      <c r="T19600" s="36"/>
      <c r="U19600" s="36"/>
      <c r="V19600" s="36"/>
    </row>
    <row r="19601" spans="11:22" x14ac:dyDescent="0.25">
      <c r="K19601" s="36"/>
      <c r="L19601" s="36"/>
      <c r="M19601" s="36"/>
      <c r="N19601" s="36"/>
      <c r="O19601" s="40"/>
      <c r="P19601" s="36"/>
      <c r="S19601" s="36"/>
      <c r="T19601" s="36"/>
      <c r="U19601" s="36"/>
      <c r="V19601" s="36"/>
    </row>
    <row r="19602" spans="11:22" x14ac:dyDescent="0.25">
      <c r="K19602" s="36"/>
      <c r="L19602" s="36"/>
      <c r="M19602" s="36"/>
      <c r="N19602" s="36"/>
      <c r="O19602" s="40"/>
      <c r="P19602" s="36"/>
      <c r="S19602" s="36"/>
      <c r="T19602" s="36"/>
      <c r="U19602" s="36"/>
      <c r="V19602" s="36"/>
    </row>
    <row r="19603" spans="11:22" x14ac:dyDescent="0.25">
      <c r="K19603" s="36"/>
      <c r="L19603" s="36"/>
      <c r="M19603" s="36"/>
      <c r="N19603" s="36"/>
      <c r="O19603" s="40"/>
      <c r="P19603" s="36"/>
      <c r="S19603" s="36"/>
      <c r="T19603" s="36"/>
      <c r="U19603" s="36"/>
      <c r="V19603" s="36"/>
    </row>
    <row r="19604" spans="11:22" x14ac:dyDescent="0.25">
      <c r="K19604" s="36"/>
      <c r="L19604" s="36"/>
      <c r="M19604" s="36"/>
      <c r="N19604" s="36"/>
      <c r="O19604" s="40"/>
      <c r="P19604" s="36"/>
      <c r="S19604" s="36"/>
      <c r="T19604" s="36"/>
      <c r="U19604" s="36"/>
      <c r="V19604" s="36"/>
    </row>
    <row r="19605" spans="11:22" x14ac:dyDescent="0.25">
      <c r="K19605" s="36"/>
      <c r="L19605" s="36"/>
      <c r="M19605" s="36"/>
      <c r="N19605" s="36"/>
      <c r="O19605" s="40"/>
      <c r="P19605" s="36"/>
      <c r="S19605" s="36"/>
      <c r="T19605" s="36"/>
      <c r="U19605" s="36"/>
      <c r="V19605" s="36"/>
    </row>
    <row r="19606" spans="11:22" x14ac:dyDescent="0.25">
      <c r="K19606" s="36"/>
      <c r="L19606" s="36"/>
      <c r="M19606" s="36"/>
      <c r="N19606" s="36"/>
      <c r="O19606" s="40"/>
      <c r="P19606" s="36"/>
      <c r="S19606" s="36"/>
      <c r="T19606" s="36"/>
      <c r="U19606" s="36"/>
      <c r="V19606" s="36"/>
    </row>
    <row r="19607" spans="11:22" x14ac:dyDescent="0.25">
      <c r="K19607" s="36"/>
      <c r="L19607" s="36"/>
      <c r="M19607" s="36"/>
      <c r="N19607" s="36"/>
      <c r="O19607" s="40"/>
      <c r="P19607" s="36"/>
      <c r="S19607" s="36"/>
      <c r="T19607" s="36"/>
      <c r="U19607" s="36"/>
      <c r="V19607" s="36"/>
    </row>
    <row r="19608" spans="11:22" x14ac:dyDescent="0.25">
      <c r="K19608" s="36"/>
      <c r="L19608" s="36"/>
      <c r="M19608" s="36"/>
      <c r="N19608" s="36"/>
      <c r="O19608" s="40"/>
      <c r="P19608" s="36"/>
      <c r="S19608" s="36"/>
      <c r="T19608" s="36"/>
      <c r="U19608" s="36"/>
      <c r="V19608" s="36"/>
    </row>
    <row r="19609" spans="11:22" x14ac:dyDescent="0.25">
      <c r="K19609" s="36"/>
      <c r="L19609" s="36"/>
      <c r="M19609" s="36"/>
      <c r="N19609" s="36"/>
      <c r="O19609" s="40"/>
      <c r="P19609" s="36"/>
      <c r="S19609" s="36"/>
      <c r="T19609" s="36"/>
      <c r="U19609" s="36"/>
      <c r="V19609" s="36"/>
    </row>
    <row r="19610" spans="11:22" x14ac:dyDescent="0.25">
      <c r="K19610" s="36"/>
      <c r="L19610" s="36"/>
      <c r="M19610" s="36"/>
      <c r="N19610" s="36"/>
      <c r="O19610" s="40"/>
      <c r="P19610" s="36"/>
      <c r="S19610" s="36"/>
      <c r="T19610" s="36"/>
      <c r="U19610" s="36"/>
      <c r="V19610" s="36"/>
    </row>
    <row r="19611" spans="11:22" x14ac:dyDescent="0.25">
      <c r="K19611" s="36"/>
      <c r="L19611" s="36"/>
      <c r="M19611" s="36"/>
      <c r="N19611" s="36"/>
      <c r="O19611" s="40"/>
      <c r="P19611" s="36"/>
      <c r="S19611" s="36"/>
      <c r="T19611" s="36"/>
      <c r="U19611" s="36"/>
      <c r="V19611" s="36"/>
    </row>
    <row r="19612" spans="11:22" x14ac:dyDescent="0.25">
      <c r="K19612" s="36"/>
      <c r="L19612" s="36"/>
      <c r="M19612" s="36"/>
      <c r="N19612" s="36"/>
      <c r="O19612" s="40"/>
      <c r="P19612" s="36"/>
      <c r="S19612" s="36"/>
      <c r="T19612" s="36"/>
      <c r="U19612" s="36"/>
      <c r="V19612" s="36"/>
    </row>
    <row r="19613" spans="11:22" x14ac:dyDescent="0.25">
      <c r="K19613" s="36"/>
      <c r="L19613" s="36"/>
      <c r="M19613" s="36"/>
      <c r="N19613" s="36"/>
      <c r="O19613" s="40"/>
      <c r="P19613" s="36"/>
      <c r="S19613" s="36"/>
      <c r="T19613" s="36"/>
      <c r="U19613" s="36"/>
      <c r="V19613" s="36"/>
    </row>
    <row r="19614" spans="11:22" x14ac:dyDescent="0.25">
      <c r="K19614" s="36"/>
      <c r="L19614" s="36"/>
      <c r="M19614" s="36"/>
      <c r="N19614" s="36"/>
      <c r="O19614" s="40"/>
      <c r="P19614" s="36"/>
      <c r="S19614" s="36"/>
      <c r="T19614" s="36"/>
      <c r="U19614" s="36"/>
      <c r="V19614" s="36"/>
    </row>
    <row r="19615" spans="11:22" x14ac:dyDescent="0.25">
      <c r="K19615" s="36"/>
      <c r="L19615" s="36"/>
      <c r="M19615" s="36"/>
      <c r="N19615" s="36"/>
      <c r="O19615" s="40"/>
      <c r="P19615" s="36"/>
      <c r="S19615" s="36"/>
      <c r="T19615" s="36"/>
      <c r="U19615" s="36"/>
      <c r="V19615" s="36"/>
    </row>
    <row r="19616" spans="11:22" x14ac:dyDescent="0.25">
      <c r="K19616" s="36"/>
      <c r="L19616" s="36"/>
      <c r="M19616" s="36"/>
      <c r="N19616" s="36"/>
      <c r="O19616" s="40"/>
      <c r="P19616" s="36"/>
      <c r="S19616" s="36"/>
      <c r="T19616" s="36"/>
      <c r="U19616" s="36"/>
      <c r="V19616" s="36"/>
    </row>
    <row r="19617" spans="11:22" x14ac:dyDescent="0.25">
      <c r="K19617" s="36"/>
      <c r="L19617" s="36"/>
      <c r="M19617" s="36"/>
      <c r="N19617" s="36"/>
      <c r="O19617" s="40"/>
      <c r="P19617" s="36"/>
      <c r="S19617" s="36"/>
      <c r="T19617" s="36"/>
      <c r="U19617" s="36"/>
      <c r="V19617" s="36"/>
    </row>
    <row r="19618" spans="11:22" x14ac:dyDescent="0.25">
      <c r="K19618" s="36"/>
      <c r="L19618" s="36"/>
      <c r="M19618" s="36"/>
      <c r="N19618" s="36"/>
      <c r="O19618" s="40"/>
      <c r="P19618" s="36"/>
      <c r="S19618" s="36"/>
      <c r="T19618" s="36"/>
      <c r="U19618" s="36"/>
      <c r="V19618" s="36"/>
    </row>
    <row r="19619" spans="11:22" x14ac:dyDescent="0.25">
      <c r="K19619" s="36"/>
      <c r="L19619" s="36"/>
      <c r="M19619" s="36"/>
      <c r="N19619" s="36"/>
      <c r="O19619" s="40"/>
      <c r="P19619" s="36"/>
      <c r="S19619" s="36"/>
      <c r="T19619" s="36"/>
      <c r="U19619" s="36"/>
      <c r="V19619" s="36"/>
    </row>
    <row r="19620" spans="11:22" x14ac:dyDescent="0.25">
      <c r="K19620" s="36"/>
      <c r="L19620" s="36"/>
      <c r="M19620" s="36"/>
      <c r="N19620" s="36"/>
      <c r="O19620" s="40"/>
      <c r="P19620" s="36"/>
      <c r="S19620" s="36"/>
      <c r="T19620" s="36"/>
      <c r="U19620" s="36"/>
      <c r="V19620" s="36"/>
    </row>
    <row r="19621" spans="11:22" x14ac:dyDescent="0.25">
      <c r="K19621" s="36"/>
      <c r="L19621" s="36"/>
      <c r="M19621" s="36"/>
      <c r="N19621" s="36"/>
      <c r="O19621" s="40"/>
      <c r="P19621" s="36"/>
      <c r="S19621" s="36"/>
      <c r="T19621" s="36"/>
      <c r="U19621" s="36"/>
      <c r="V19621" s="36"/>
    </row>
    <row r="19622" spans="11:22" x14ac:dyDescent="0.25">
      <c r="K19622" s="36"/>
      <c r="L19622" s="36"/>
      <c r="M19622" s="36"/>
      <c r="N19622" s="36"/>
      <c r="O19622" s="40"/>
      <c r="P19622" s="36"/>
      <c r="S19622" s="36"/>
      <c r="T19622" s="36"/>
      <c r="U19622" s="36"/>
      <c r="V19622" s="36"/>
    </row>
    <row r="19623" spans="11:22" x14ac:dyDescent="0.25">
      <c r="K19623" s="36"/>
      <c r="L19623" s="36"/>
      <c r="M19623" s="36"/>
      <c r="N19623" s="36"/>
      <c r="O19623" s="40"/>
      <c r="P19623" s="36"/>
      <c r="S19623" s="36"/>
      <c r="T19623" s="36"/>
      <c r="U19623" s="36"/>
      <c r="V19623" s="36"/>
    </row>
    <row r="19624" spans="11:22" x14ac:dyDescent="0.25">
      <c r="K19624" s="36"/>
      <c r="L19624" s="36"/>
      <c r="M19624" s="36"/>
      <c r="N19624" s="36"/>
      <c r="O19624" s="40"/>
      <c r="P19624" s="36"/>
      <c r="S19624" s="36"/>
      <c r="T19624" s="36"/>
      <c r="U19624" s="36"/>
      <c r="V19624" s="36"/>
    </row>
    <row r="19625" spans="11:22" x14ac:dyDescent="0.25">
      <c r="K19625" s="36"/>
      <c r="L19625" s="36"/>
      <c r="M19625" s="36"/>
      <c r="N19625" s="36"/>
      <c r="O19625" s="40"/>
      <c r="P19625" s="36"/>
      <c r="S19625" s="36"/>
      <c r="T19625" s="36"/>
      <c r="U19625" s="36"/>
      <c r="V19625" s="36"/>
    </row>
    <row r="19626" spans="11:22" x14ac:dyDescent="0.25">
      <c r="K19626" s="36"/>
      <c r="L19626" s="36"/>
      <c r="M19626" s="36"/>
      <c r="N19626" s="36"/>
      <c r="O19626" s="40"/>
      <c r="P19626" s="36"/>
      <c r="S19626" s="36"/>
      <c r="T19626" s="36"/>
      <c r="U19626" s="36"/>
      <c r="V19626" s="36"/>
    </row>
    <row r="19627" spans="11:22" x14ac:dyDescent="0.25">
      <c r="K19627" s="36"/>
      <c r="L19627" s="36"/>
      <c r="M19627" s="36"/>
      <c r="N19627" s="36"/>
      <c r="O19627" s="40"/>
      <c r="P19627" s="36"/>
      <c r="S19627" s="36"/>
      <c r="T19627" s="36"/>
      <c r="U19627" s="36"/>
      <c r="V19627" s="36"/>
    </row>
    <row r="19628" spans="11:22" x14ac:dyDescent="0.25">
      <c r="K19628" s="36"/>
      <c r="L19628" s="36"/>
      <c r="M19628" s="36"/>
      <c r="N19628" s="36"/>
      <c r="O19628" s="40"/>
      <c r="P19628" s="36"/>
      <c r="S19628" s="36"/>
      <c r="T19628" s="36"/>
      <c r="U19628" s="36"/>
      <c r="V19628" s="36"/>
    </row>
    <row r="19629" spans="11:22" x14ac:dyDescent="0.25">
      <c r="K19629" s="36"/>
      <c r="L19629" s="36"/>
      <c r="M19629" s="36"/>
      <c r="N19629" s="36"/>
      <c r="O19629" s="40"/>
      <c r="P19629" s="36"/>
      <c r="S19629" s="36"/>
      <c r="T19629" s="36"/>
      <c r="U19629" s="36"/>
      <c r="V19629" s="36"/>
    </row>
    <row r="19630" spans="11:22" x14ac:dyDescent="0.25">
      <c r="K19630" s="36"/>
      <c r="L19630" s="36"/>
      <c r="M19630" s="36"/>
      <c r="N19630" s="36"/>
      <c r="O19630" s="40"/>
      <c r="P19630" s="36"/>
      <c r="S19630" s="36"/>
      <c r="T19630" s="36"/>
      <c r="U19630" s="36"/>
      <c r="V19630" s="36"/>
    </row>
    <row r="19631" spans="11:22" x14ac:dyDescent="0.25">
      <c r="K19631" s="36"/>
      <c r="L19631" s="36"/>
      <c r="M19631" s="36"/>
      <c r="N19631" s="36"/>
      <c r="O19631" s="40"/>
      <c r="P19631" s="36"/>
      <c r="S19631" s="36"/>
      <c r="T19631" s="36"/>
      <c r="U19631" s="36"/>
      <c r="V19631" s="36"/>
    </row>
    <row r="19632" spans="11:22" x14ac:dyDescent="0.25">
      <c r="K19632" s="36"/>
      <c r="L19632" s="36"/>
      <c r="M19632" s="36"/>
      <c r="N19632" s="36"/>
      <c r="O19632" s="40"/>
      <c r="P19632" s="36"/>
      <c r="S19632" s="36"/>
      <c r="T19632" s="36"/>
      <c r="U19632" s="36"/>
      <c r="V19632" s="36"/>
    </row>
    <row r="19633" spans="11:22" x14ac:dyDescent="0.25">
      <c r="K19633" s="36"/>
      <c r="L19633" s="36"/>
      <c r="M19633" s="36"/>
      <c r="N19633" s="36"/>
      <c r="O19633" s="40"/>
      <c r="P19633" s="36"/>
      <c r="S19633" s="36"/>
      <c r="T19633" s="36"/>
      <c r="U19633" s="36"/>
      <c r="V19633" s="36"/>
    </row>
    <row r="19634" spans="11:22" x14ac:dyDescent="0.25">
      <c r="K19634" s="36"/>
      <c r="L19634" s="36"/>
      <c r="M19634" s="36"/>
      <c r="N19634" s="36"/>
      <c r="O19634" s="40"/>
      <c r="P19634" s="36"/>
      <c r="S19634" s="36"/>
      <c r="T19634" s="36"/>
      <c r="U19634" s="36"/>
      <c r="V19634" s="36"/>
    </row>
    <row r="19635" spans="11:22" x14ac:dyDescent="0.25">
      <c r="K19635" s="36"/>
      <c r="L19635" s="36"/>
      <c r="M19635" s="36"/>
      <c r="N19635" s="36"/>
      <c r="O19635" s="40"/>
      <c r="P19635" s="36"/>
      <c r="S19635" s="36"/>
      <c r="T19635" s="36"/>
      <c r="U19635" s="36"/>
      <c r="V19635" s="36"/>
    </row>
    <row r="19636" spans="11:22" x14ac:dyDescent="0.25">
      <c r="K19636" s="36"/>
      <c r="L19636" s="36"/>
      <c r="M19636" s="36"/>
      <c r="N19636" s="36"/>
      <c r="O19636" s="40"/>
      <c r="P19636" s="36"/>
      <c r="S19636" s="36"/>
      <c r="T19636" s="36"/>
      <c r="U19636" s="36"/>
      <c r="V19636" s="36"/>
    </row>
    <row r="19637" spans="11:22" x14ac:dyDescent="0.25">
      <c r="K19637" s="36"/>
      <c r="L19637" s="36"/>
      <c r="M19637" s="36"/>
      <c r="N19637" s="36"/>
      <c r="O19637" s="40"/>
      <c r="P19637" s="36"/>
      <c r="S19637" s="36"/>
      <c r="T19637" s="36"/>
      <c r="U19637" s="36"/>
      <c r="V19637" s="36"/>
    </row>
    <row r="19638" spans="11:22" x14ac:dyDescent="0.25">
      <c r="K19638" s="36"/>
      <c r="L19638" s="36"/>
      <c r="M19638" s="36"/>
      <c r="N19638" s="36"/>
      <c r="O19638" s="40"/>
      <c r="P19638" s="36"/>
      <c r="S19638" s="36"/>
      <c r="T19638" s="36"/>
      <c r="U19638" s="36"/>
      <c r="V19638" s="36"/>
    </row>
    <row r="19639" spans="11:22" x14ac:dyDescent="0.25">
      <c r="K19639" s="36"/>
      <c r="L19639" s="36"/>
      <c r="M19639" s="36"/>
      <c r="N19639" s="36"/>
      <c r="O19639" s="40"/>
      <c r="P19639" s="36"/>
      <c r="S19639" s="36"/>
      <c r="T19639" s="36"/>
      <c r="U19639" s="36"/>
      <c r="V19639" s="36"/>
    </row>
    <row r="19640" spans="11:22" x14ac:dyDescent="0.25">
      <c r="K19640" s="36"/>
      <c r="L19640" s="36"/>
      <c r="M19640" s="36"/>
      <c r="N19640" s="36"/>
      <c r="O19640" s="40"/>
      <c r="P19640" s="36"/>
      <c r="S19640" s="36"/>
      <c r="T19640" s="36"/>
      <c r="U19640" s="36"/>
      <c r="V19640" s="36"/>
    </row>
    <row r="19641" spans="11:22" x14ac:dyDescent="0.25">
      <c r="K19641" s="36"/>
      <c r="L19641" s="36"/>
      <c r="M19641" s="36"/>
      <c r="N19641" s="36"/>
      <c r="O19641" s="40"/>
      <c r="P19641" s="36"/>
      <c r="S19641" s="36"/>
      <c r="T19641" s="36"/>
      <c r="U19641" s="36"/>
      <c r="V19641" s="36"/>
    </row>
    <row r="19642" spans="11:22" x14ac:dyDescent="0.25">
      <c r="K19642" s="36"/>
      <c r="L19642" s="36"/>
      <c r="M19642" s="36"/>
      <c r="N19642" s="36"/>
      <c r="O19642" s="40"/>
      <c r="P19642" s="36"/>
      <c r="S19642" s="36"/>
      <c r="T19642" s="36"/>
      <c r="U19642" s="36"/>
      <c r="V19642" s="36"/>
    </row>
    <row r="19643" spans="11:22" x14ac:dyDescent="0.25">
      <c r="K19643" s="36"/>
      <c r="L19643" s="36"/>
      <c r="M19643" s="36"/>
      <c r="N19643" s="36"/>
      <c r="O19643" s="40"/>
      <c r="P19643" s="36"/>
      <c r="S19643" s="36"/>
      <c r="T19643" s="36"/>
      <c r="U19643" s="36"/>
      <c r="V19643" s="36"/>
    </row>
    <row r="19644" spans="11:22" x14ac:dyDescent="0.25">
      <c r="K19644" s="36"/>
      <c r="L19644" s="36"/>
      <c r="M19644" s="36"/>
      <c r="N19644" s="36"/>
      <c r="O19644" s="40"/>
      <c r="P19644" s="36"/>
      <c r="S19644" s="36"/>
      <c r="T19644" s="36"/>
      <c r="U19644" s="36"/>
      <c r="V19644" s="36"/>
    </row>
    <row r="19645" spans="11:22" x14ac:dyDescent="0.25">
      <c r="K19645" s="36"/>
      <c r="L19645" s="36"/>
      <c r="M19645" s="36"/>
      <c r="N19645" s="36"/>
      <c r="O19645" s="40"/>
      <c r="P19645" s="36"/>
      <c r="S19645" s="36"/>
      <c r="T19645" s="36"/>
      <c r="U19645" s="36"/>
      <c r="V19645" s="36"/>
    </row>
    <row r="19646" spans="11:22" x14ac:dyDescent="0.25">
      <c r="K19646" s="36"/>
      <c r="L19646" s="36"/>
      <c r="M19646" s="36"/>
      <c r="N19646" s="36"/>
      <c r="O19646" s="40"/>
      <c r="P19646" s="36"/>
      <c r="S19646" s="36"/>
      <c r="T19646" s="36"/>
      <c r="U19646" s="36"/>
      <c r="V19646" s="36"/>
    </row>
    <row r="19647" spans="11:22" x14ac:dyDescent="0.25">
      <c r="K19647" s="36"/>
      <c r="L19647" s="36"/>
      <c r="M19647" s="36"/>
      <c r="N19647" s="36"/>
      <c r="O19647" s="40"/>
      <c r="P19647" s="36"/>
      <c r="S19647" s="36"/>
      <c r="T19647" s="36"/>
      <c r="U19647" s="36"/>
      <c r="V19647" s="36"/>
    </row>
    <row r="19648" spans="11:22" x14ac:dyDescent="0.25">
      <c r="K19648" s="36"/>
      <c r="L19648" s="36"/>
      <c r="M19648" s="36"/>
      <c r="N19648" s="36"/>
      <c r="O19648" s="40"/>
      <c r="P19648" s="36"/>
      <c r="S19648" s="36"/>
      <c r="T19648" s="36"/>
      <c r="U19648" s="36"/>
      <c r="V19648" s="36"/>
    </row>
    <row r="19649" spans="11:22" x14ac:dyDescent="0.25">
      <c r="K19649" s="36"/>
      <c r="L19649" s="36"/>
      <c r="M19649" s="36"/>
      <c r="N19649" s="36"/>
      <c r="O19649" s="40"/>
      <c r="P19649" s="36"/>
      <c r="S19649" s="36"/>
      <c r="T19649" s="36"/>
      <c r="U19649" s="36"/>
      <c r="V19649" s="36"/>
    </row>
    <row r="19650" spans="11:22" x14ac:dyDescent="0.25">
      <c r="K19650" s="36"/>
      <c r="L19650" s="36"/>
      <c r="M19650" s="36"/>
      <c r="N19650" s="36"/>
      <c r="O19650" s="40"/>
      <c r="P19650" s="36"/>
      <c r="S19650" s="36"/>
      <c r="T19650" s="36"/>
      <c r="U19650" s="36"/>
      <c r="V19650" s="36"/>
    </row>
    <row r="19651" spans="11:22" x14ac:dyDescent="0.25">
      <c r="K19651" s="36"/>
      <c r="L19651" s="36"/>
      <c r="M19651" s="36"/>
      <c r="N19651" s="36"/>
      <c r="O19651" s="40"/>
      <c r="P19651" s="36"/>
      <c r="S19651" s="36"/>
      <c r="T19651" s="36"/>
      <c r="U19651" s="36"/>
      <c r="V19651" s="36"/>
    </row>
    <row r="19652" spans="11:22" x14ac:dyDescent="0.25">
      <c r="K19652" s="36"/>
      <c r="L19652" s="36"/>
      <c r="M19652" s="36"/>
      <c r="N19652" s="36"/>
      <c r="O19652" s="40"/>
      <c r="P19652" s="36"/>
      <c r="S19652" s="36"/>
      <c r="T19652" s="36"/>
      <c r="U19652" s="36"/>
      <c r="V19652" s="36"/>
    </row>
    <row r="19653" spans="11:22" x14ac:dyDescent="0.25">
      <c r="K19653" s="36"/>
      <c r="L19653" s="36"/>
      <c r="M19653" s="36"/>
      <c r="N19653" s="36"/>
      <c r="O19653" s="40"/>
      <c r="P19653" s="36"/>
      <c r="S19653" s="36"/>
      <c r="T19653" s="36"/>
      <c r="U19653" s="36"/>
      <c r="V19653" s="36"/>
    </row>
    <row r="19654" spans="11:22" x14ac:dyDescent="0.25">
      <c r="K19654" s="36"/>
      <c r="L19654" s="36"/>
      <c r="M19654" s="36"/>
      <c r="N19654" s="36"/>
      <c r="O19654" s="40"/>
      <c r="P19654" s="36"/>
      <c r="S19654" s="36"/>
      <c r="T19654" s="36"/>
      <c r="U19654" s="36"/>
      <c r="V19654" s="36"/>
    </row>
    <row r="19655" spans="11:22" x14ac:dyDescent="0.25">
      <c r="K19655" s="36"/>
      <c r="L19655" s="36"/>
      <c r="M19655" s="36"/>
      <c r="N19655" s="36"/>
      <c r="O19655" s="40"/>
      <c r="P19655" s="36"/>
      <c r="S19655" s="36"/>
      <c r="T19655" s="36"/>
      <c r="U19655" s="36"/>
      <c r="V19655" s="36"/>
    </row>
    <row r="19656" spans="11:22" x14ac:dyDescent="0.25">
      <c r="K19656" s="36"/>
      <c r="L19656" s="36"/>
      <c r="M19656" s="36"/>
      <c r="N19656" s="36"/>
      <c r="O19656" s="40"/>
      <c r="P19656" s="36"/>
      <c r="S19656" s="36"/>
      <c r="T19656" s="36"/>
      <c r="U19656" s="36"/>
      <c r="V19656" s="36"/>
    </row>
    <row r="19657" spans="11:22" x14ac:dyDescent="0.25">
      <c r="K19657" s="36"/>
      <c r="L19657" s="36"/>
      <c r="M19657" s="36"/>
      <c r="N19657" s="36"/>
      <c r="O19657" s="40"/>
      <c r="P19657" s="36"/>
      <c r="S19657" s="36"/>
      <c r="T19657" s="36"/>
      <c r="U19657" s="36"/>
      <c r="V19657" s="36"/>
    </row>
    <row r="19658" spans="11:22" x14ac:dyDescent="0.25">
      <c r="K19658" s="36"/>
      <c r="L19658" s="36"/>
      <c r="M19658" s="36"/>
      <c r="N19658" s="36"/>
      <c r="O19658" s="40"/>
      <c r="P19658" s="36"/>
      <c r="S19658" s="36"/>
      <c r="T19658" s="36"/>
      <c r="U19658" s="36"/>
      <c r="V19658" s="36"/>
    </row>
    <row r="19659" spans="11:22" x14ac:dyDescent="0.25">
      <c r="K19659" s="36"/>
      <c r="L19659" s="36"/>
      <c r="M19659" s="36"/>
      <c r="N19659" s="36"/>
      <c r="O19659" s="40"/>
      <c r="P19659" s="36"/>
      <c r="S19659" s="36"/>
      <c r="T19659" s="36"/>
      <c r="U19659" s="36"/>
      <c r="V19659" s="36"/>
    </row>
    <row r="19660" spans="11:22" x14ac:dyDescent="0.25">
      <c r="K19660" s="36"/>
      <c r="L19660" s="36"/>
      <c r="M19660" s="36"/>
      <c r="N19660" s="36"/>
      <c r="O19660" s="40"/>
      <c r="P19660" s="36"/>
      <c r="S19660" s="36"/>
      <c r="T19660" s="36"/>
      <c r="U19660" s="36"/>
      <c r="V19660" s="36"/>
    </row>
    <row r="19661" spans="11:22" x14ac:dyDescent="0.25">
      <c r="K19661" s="36"/>
      <c r="L19661" s="36"/>
      <c r="M19661" s="36"/>
      <c r="N19661" s="36"/>
      <c r="O19661" s="40"/>
      <c r="P19661" s="36"/>
      <c r="S19661" s="36"/>
      <c r="T19661" s="36"/>
      <c r="U19661" s="36"/>
      <c r="V19661" s="36"/>
    </row>
    <row r="19662" spans="11:22" x14ac:dyDescent="0.25">
      <c r="K19662" s="36"/>
      <c r="L19662" s="36"/>
      <c r="M19662" s="36"/>
      <c r="N19662" s="36"/>
      <c r="O19662" s="40"/>
      <c r="P19662" s="36"/>
      <c r="S19662" s="36"/>
      <c r="T19662" s="36"/>
      <c r="U19662" s="36"/>
      <c r="V19662" s="36"/>
    </row>
    <row r="19663" spans="11:22" x14ac:dyDescent="0.25">
      <c r="K19663" s="36"/>
      <c r="L19663" s="36"/>
      <c r="M19663" s="36"/>
      <c r="N19663" s="36"/>
      <c r="O19663" s="40"/>
      <c r="P19663" s="36"/>
      <c r="S19663" s="36"/>
      <c r="T19663" s="36"/>
      <c r="U19663" s="36"/>
      <c r="V19663" s="36"/>
    </row>
    <row r="19664" spans="11:22" x14ac:dyDescent="0.25">
      <c r="K19664" s="36"/>
      <c r="L19664" s="36"/>
      <c r="M19664" s="36"/>
      <c r="N19664" s="36"/>
      <c r="O19664" s="40"/>
      <c r="P19664" s="36"/>
      <c r="S19664" s="36"/>
      <c r="T19664" s="36"/>
      <c r="U19664" s="36"/>
      <c r="V19664" s="36"/>
    </row>
    <row r="19665" spans="11:22" x14ac:dyDescent="0.25">
      <c r="K19665" s="36"/>
      <c r="L19665" s="36"/>
      <c r="M19665" s="36"/>
      <c r="N19665" s="36"/>
      <c r="O19665" s="40"/>
      <c r="P19665" s="36"/>
      <c r="S19665" s="36"/>
      <c r="T19665" s="36"/>
      <c r="U19665" s="36"/>
      <c r="V19665" s="36"/>
    </row>
    <row r="19666" spans="11:22" x14ac:dyDescent="0.25">
      <c r="K19666" s="36"/>
      <c r="L19666" s="36"/>
      <c r="M19666" s="36"/>
      <c r="N19666" s="36"/>
      <c r="O19666" s="40"/>
      <c r="P19666" s="36"/>
      <c r="S19666" s="36"/>
      <c r="T19666" s="36"/>
      <c r="U19666" s="36"/>
      <c r="V19666" s="36"/>
    </row>
    <row r="19667" spans="11:22" x14ac:dyDescent="0.25">
      <c r="K19667" s="36"/>
      <c r="L19667" s="36"/>
      <c r="M19667" s="36"/>
      <c r="N19667" s="36"/>
      <c r="O19667" s="40"/>
      <c r="P19667" s="36"/>
      <c r="S19667" s="36"/>
      <c r="T19667" s="36"/>
      <c r="U19667" s="36"/>
      <c r="V19667" s="36"/>
    </row>
    <row r="19668" spans="11:22" x14ac:dyDescent="0.25">
      <c r="K19668" s="36"/>
      <c r="L19668" s="36"/>
      <c r="M19668" s="36"/>
      <c r="N19668" s="36"/>
      <c r="O19668" s="40"/>
      <c r="P19668" s="36"/>
      <c r="S19668" s="36"/>
      <c r="T19668" s="36"/>
      <c r="U19668" s="36"/>
      <c r="V19668" s="36"/>
    </row>
    <row r="19669" spans="11:22" x14ac:dyDescent="0.25">
      <c r="K19669" s="36"/>
      <c r="L19669" s="36"/>
      <c r="M19669" s="36"/>
      <c r="N19669" s="36"/>
      <c r="O19669" s="40"/>
      <c r="P19669" s="36"/>
      <c r="S19669" s="36"/>
      <c r="T19669" s="36"/>
      <c r="U19669" s="36"/>
      <c r="V19669" s="36"/>
    </row>
    <row r="19670" spans="11:22" x14ac:dyDescent="0.25">
      <c r="K19670" s="36"/>
      <c r="L19670" s="36"/>
      <c r="M19670" s="36"/>
      <c r="N19670" s="36"/>
      <c r="O19670" s="40"/>
      <c r="P19670" s="36"/>
      <c r="S19670" s="36"/>
      <c r="T19670" s="36"/>
      <c r="U19670" s="36"/>
      <c r="V19670" s="36"/>
    </row>
    <row r="19671" spans="11:22" x14ac:dyDescent="0.25">
      <c r="K19671" s="36"/>
      <c r="L19671" s="36"/>
      <c r="M19671" s="36"/>
      <c r="N19671" s="36"/>
      <c r="O19671" s="40"/>
      <c r="P19671" s="36"/>
      <c r="S19671" s="36"/>
      <c r="T19671" s="36"/>
      <c r="U19671" s="36"/>
      <c r="V19671" s="36"/>
    </row>
    <row r="19672" spans="11:22" x14ac:dyDescent="0.25">
      <c r="K19672" s="36"/>
      <c r="L19672" s="36"/>
      <c r="M19672" s="36"/>
      <c r="N19672" s="36"/>
      <c r="O19672" s="40"/>
      <c r="P19672" s="36"/>
      <c r="S19672" s="36"/>
      <c r="T19672" s="36"/>
      <c r="U19672" s="36"/>
      <c r="V19672" s="36"/>
    </row>
    <row r="19673" spans="11:22" x14ac:dyDescent="0.25">
      <c r="K19673" s="36"/>
      <c r="L19673" s="36"/>
      <c r="M19673" s="36"/>
      <c r="N19673" s="36"/>
      <c r="O19673" s="40"/>
      <c r="P19673" s="36"/>
      <c r="S19673" s="36"/>
      <c r="T19673" s="36"/>
      <c r="U19673" s="36"/>
      <c r="V19673" s="36"/>
    </row>
    <row r="19674" spans="11:22" x14ac:dyDescent="0.25">
      <c r="K19674" s="36"/>
      <c r="L19674" s="36"/>
      <c r="M19674" s="36"/>
      <c r="N19674" s="36"/>
      <c r="O19674" s="40"/>
      <c r="P19674" s="36"/>
      <c r="S19674" s="36"/>
      <c r="T19674" s="36"/>
      <c r="U19674" s="36"/>
      <c r="V19674" s="36"/>
    </row>
    <row r="19675" spans="11:22" x14ac:dyDescent="0.25">
      <c r="K19675" s="36"/>
      <c r="L19675" s="36"/>
      <c r="M19675" s="36"/>
      <c r="N19675" s="36"/>
      <c r="O19675" s="40"/>
      <c r="P19675" s="36"/>
      <c r="S19675" s="36"/>
      <c r="T19675" s="36"/>
      <c r="U19675" s="36"/>
      <c r="V19675" s="36"/>
    </row>
    <row r="19676" spans="11:22" x14ac:dyDescent="0.25">
      <c r="K19676" s="36"/>
      <c r="L19676" s="36"/>
      <c r="M19676" s="36"/>
      <c r="N19676" s="36"/>
      <c r="O19676" s="40"/>
      <c r="P19676" s="36"/>
      <c r="S19676" s="36"/>
      <c r="T19676" s="36"/>
      <c r="U19676" s="36"/>
      <c r="V19676" s="36"/>
    </row>
    <row r="19677" spans="11:22" x14ac:dyDescent="0.25">
      <c r="K19677" s="36"/>
      <c r="L19677" s="36"/>
      <c r="M19677" s="36"/>
      <c r="N19677" s="36"/>
      <c r="O19677" s="40"/>
      <c r="P19677" s="36"/>
      <c r="S19677" s="36"/>
      <c r="T19677" s="36"/>
      <c r="U19677" s="36"/>
      <c r="V19677" s="36"/>
    </row>
    <row r="19678" spans="11:22" x14ac:dyDescent="0.25">
      <c r="K19678" s="36"/>
      <c r="L19678" s="36"/>
      <c r="M19678" s="36"/>
      <c r="N19678" s="36"/>
      <c r="O19678" s="40"/>
      <c r="P19678" s="36"/>
      <c r="S19678" s="36"/>
      <c r="T19678" s="36"/>
      <c r="U19678" s="36"/>
      <c r="V19678" s="36"/>
    </row>
    <row r="19679" spans="11:22" x14ac:dyDescent="0.25">
      <c r="K19679" s="36"/>
      <c r="L19679" s="36"/>
      <c r="M19679" s="36"/>
      <c r="N19679" s="36"/>
      <c r="O19679" s="40"/>
      <c r="P19679" s="36"/>
      <c r="S19679" s="36"/>
      <c r="T19679" s="36"/>
      <c r="U19679" s="36"/>
      <c r="V19679" s="36"/>
    </row>
    <row r="19680" spans="11:22" x14ac:dyDescent="0.25">
      <c r="K19680" s="36"/>
      <c r="L19680" s="36"/>
      <c r="M19680" s="36"/>
      <c r="N19680" s="36"/>
      <c r="O19680" s="40"/>
      <c r="P19680" s="36"/>
      <c r="S19680" s="36"/>
      <c r="T19680" s="36"/>
      <c r="U19680" s="36"/>
      <c r="V19680" s="36"/>
    </row>
    <row r="19681" spans="11:22" x14ac:dyDescent="0.25">
      <c r="K19681" s="36"/>
      <c r="L19681" s="36"/>
      <c r="M19681" s="36"/>
      <c r="N19681" s="36"/>
      <c r="O19681" s="40"/>
      <c r="P19681" s="36"/>
      <c r="S19681" s="36"/>
      <c r="T19681" s="36"/>
      <c r="U19681" s="36"/>
      <c r="V19681" s="36"/>
    </row>
    <row r="19682" spans="11:22" x14ac:dyDescent="0.25">
      <c r="K19682" s="36"/>
      <c r="L19682" s="36"/>
      <c r="M19682" s="36"/>
      <c r="N19682" s="36"/>
      <c r="O19682" s="40"/>
      <c r="P19682" s="36"/>
      <c r="S19682" s="36"/>
      <c r="T19682" s="36"/>
      <c r="U19682" s="36"/>
      <c r="V19682" s="36"/>
    </row>
    <row r="19683" spans="11:22" x14ac:dyDescent="0.25">
      <c r="K19683" s="36"/>
      <c r="L19683" s="36"/>
      <c r="M19683" s="36"/>
      <c r="N19683" s="36"/>
      <c r="O19683" s="40"/>
      <c r="P19683" s="36"/>
      <c r="S19683" s="36"/>
      <c r="T19683" s="36"/>
      <c r="U19683" s="36"/>
      <c r="V19683" s="36"/>
    </row>
    <row r="19684" spans="11:22" x14ac:dyDescent="0.25">
      <c r="K19684" s="36"/>
      <c r="L19684" s="36"/>
      <c r="M19684" s="36"/>
      <c r="N19684" s="36"/>
      <c r="O19684" s="40"/>
      <c r="P19684" s="36"/>
      <c r="S19684" s="36"/>
      <c r="T19684" s="36"/>
      <c r="U19684" s="36"/>
      <c r="V19684" s="36"/>
    </row>
    <row r="19685" spans="11:22" x14ac:dyDescent="0.25">
      <c r="K19685" s="36"/>
      <c r="L19685" s="36"/>
      <c r="M19685" s="36"/>
      <c r="N19685" s="36"/>
      <c r="O19685" s="40"/>
      <c r="P19685" s="36"/>
      <c r="S19685" s="36"/>
      <c r="T19685" s="36"/>
      <c r="U19685" s="36"/>
      <c r="V19685" s="36"/>
    </row>
    <row r="19686" spans="11:22" x14ac:dyDescent="0.25">
      <c r="K19686" s="36"/>
      <c r="L19686" s="36"/>
      <c r="M19686" s="36"/>
      <c r="N19686" s="36"/>
      <c r="O19686" s="40"/>
      <c r="P19686" s="36"/>
      <c r="S19686" s="36"/>
      <c r="T19686" s="36"/>
      <c r="U19686" s="36"/>
      <c r="V19686" s="36"/>
    </row>
    <row r="19687" spans="11:22" x14ac:dyDescent="0.25">
      <c r="K19687" s="36"/>
      <c r="L19687" s="36"/>
      <c r="M19687" s="36"/>
      <c r="N19687" s="36"/>
      <c r="O19687" s="40"/>
      <c r="P19687" s="36"/>
      <c r="S19687" s="36"/>
      <c r="T19687" s="36"/>
      <c r="U19687" s="36"/>
      <c r="V19687" s="36"/>
    </row>
    <row r="19688" spans="11:22" x14ac:dyDescent="0.25">
      <c r="K19688" s="36"/>
      <c r="L19688" s="36"/>
      <c r="M19688" s="36"/>
      <c r="N19688" s="36"/>
      <c r="O19688" s="40"/>
      <c r="P19688" s="36"/>
      <c r="S19688" s="36"/>
      <c r="T19688" s="36"/>
      <c r="U19688" s="36"/>
      <c r="V19688" s="36"/>
    </row>
    <row r="19689" spans="11:22" x14ac:dyDescent="0.25">
      <c r="K19689" s="36"/>
      <c r="L19689" s="36"/>
      <c r="M19689" s="36"/>
      <c r="N19689" s="36"/>
      <c r="O19689" s="40"/>
      <c r="P19689" s="36"/>
      <c r="S19689" s="36"/>
      <c r="T19689" s="36"/>
      <c r="U19689" s="36"/>
      <c r="V19689" s="36"/>
    </row>
    <row r="19690" spans="11:22" x14ac:dyDescent="0.25">
      <c r="K19690" s="36"/>
      <c r="L19690" s="36"/>
      <c r="M19690" s="36"/>
      <c r="N19690" s="36"/>
      <c r="O19690" s="40"/>
      <c r="P19690" s="36"/>
      <c r="S19690" s="36"/>
      <c r="T19690" s="36"/>
      <c r="U19690" s="36"/>
      <c r="V19690" s="36"/>
    </row>
    <row r="19691" spans="11:22" x14ac:dyDescent="0.25">
      <c r="K19691" s="36"/>
      <c r="L19691" s="36"/>
      <c r="M19691" s="36"/>
      <c r="N19691" s="36"/>
      <c r="O19691" s="40"/>
      <c r="P19691" s="36"/>
      <c r="S19691" s="36"/>
      <c r="T19691" s="36"/>
      <c r="U19691" s="36"/>
      <c r="V19691" s="36"/>
    </row>
    <row r="19692" spans="11:22" x14ac:dyDescent="0.25">
      <c r="K19692" s="36"/>
      <c r="L19692" s="36"/>
      <c r="M19692" s="36"/>
      <c r="N19692" s="36"/>
      <c r="O19692" s="40"/>
      <c r="P19692" s="36"/>
      <c r="S19692" s="36"/>
      <c r="T19692" s="36"/>
      <c r="U19692" s="36"/>
      <c r="V19692" s="36"/>
    </row>
    <row r="19693" spans="11:22" x14ac:dyDescent="0.25">
      <c r="K19693" s="36"/>
      <c r="L19693" s="36"/>
      <c r="M19693" s="36"/>
      <c r="N19693" s="36"/>
      <c r="O19693" s="40"/>
      <c r="P19693" s="36"/>
      <c r="S19693" s="36"/>
      <c r="T19693" s="36"/>
      <c r="U19693" s="36"/>
      <c r="V19693" s="36"/>
    </row>
    <row r="19694" spans="11:22" x14ac:dyDescent="0.25">
      <c r="K19694" s="36"/>
      <c r="L19694" s="36"/>
      <c r="M19694" s="36"/>
      <c r="N19694" s="36"/>
      <c r="O19694" s="40"/>
      <c r="P19694" s="36"/>
      <c r="S19694" s="36"/>
      <c r="T19694" s="36"/>
      <c r="U19694" s="36"/>
      <c r="V19694" s="36"/>
    </row>
    <row r="19695" spans="11:22" x14ac:dyDescent="0.25">
      <c r="K19695" s="36"/>
      <c r="L19695" s="36"/>
      <c r="M19695" s="36"/>
      <c r="N19695" s="36"/>
      <c r="O19695" s="40"/>
      <c r="P19695" s="36"/>
      <c r="S19695" s="36"/>
      <c r="T19695" s="36"/>
      <c r="U19695" s="36"/>
      <c r="V19695" s="36"/>
    </row>
    <row r="19696" spans="11:22" x14ac:dyDescent="0.25">
      <c r="K19696" s="36"/>
      <c r="L19696" s="36"/>
      <c r="M19696" s="36"/>
      <c r="N19696" s="36"/>
      <c r="O19696" s="40"/>
      <c r="P19696" s="36"/>
      <c r="S19696" s="36"/>
      <c r="T19696" s="36"/>
      <c r="U19696" s="36"/>
      <c r="V19696" s="36"/>
    </row>
    <row r="19697" spans="11:22" x14ac:dyDescent="0.25">
      <c r="K19697" s="36"/>
      <c r="L19697" s="36"/>
      <c r="M19697" s="36"/>
      <c r="N19697" s="36"/>
      <c r="O19697" s="40"/>
      <c r="P19697" s="36"/>
      <c r="S19697" s="36"/>
      <c r="T19697" s="36"/>
      <c r="U19697" s="36"/>
      <c r="V19697" s="36"/>
    </row>
    <row r="19698" spans="11:22" x14ac:dyDescent="0.25">
      <c r="K19698" s="36"/>
      <c r="L19698" s="36"/>
      <c r="M19698" s="36"/>
      <c r="N19698" s="36"/>
      <c r="O19698" s="40"/>
      <c r="P19698" s="36"/>
      <c r="S19698" s="36"/>
      <c r="T19698" s="36"/>
      <c r="U19698" s="36"/>
      <c r="V19698" s="36"/>
    </row>
    <row r="19699" spans="11:22" x14ac:dyDescent="0.25">
      <c r="K19699" s="36"/>
      <c r="L19699" s="36"/>
      <c r="M19699" s="36"/>
      <c r="N19699" s="36"/>
      <c r="O19699" s="40"/>
      <c r="P19699" s="36"/>
      <c r="S19699" s="36"/>
      <c r="T19699" s="36"/>
      <c r="U19699" s="36"/>
      <c r="V19699" s="36"/>
    </row>
    <row r="19700" spans="11:22" x14ac:dyDescent="0.25">
      <c r="K19700" s="36"/>
      <c r="L19700" s="36"/>
      <c r="M19700" s="36"/>
      <c r="N19700" s="36"/>
      <c r="O19700" s="40"/>
      <c r="P19700" s="36"/>
      <c r="S19700" s="36"/>
      <c r="T19700" s="36"/>
      <c r="U19700" s="36"/>
      <c r="V19700" s="36"/>
    </row>
    <row r="19701" spans="11:22" x14ac:dyDescent="0.25">
      <c r="K19701" s="36"/>
      <c r="L19701" s="36"/>
      <c r="M19701" s="36"/>
      <c r="N19701" s="36"/>
      <c r="O19701" s="40"/>
      <c r="P19701" s="36"/>
      <c r="S19701" s="36"/>
      <c r="T19701" s="36"/>
      <c r="U19701" s="36"/>
      <c r="V19701" s="36"/>
    </row>
    <row r="19702" spans="11:22" x14ac:dyDescent="0.25">
      <c r="K19702" s="36"/>
      <c r="L19702" s="36"/>
      <c r="M19702" s="36"/>
      <c r="N19702" s="36"/>
      <c r="O19702" s="40"/>
      <c r="P19702" s="36"/>
      <c r="S19702" s="36"/>
      <c r="T19702" s="36"/>
      <c r="U19702" s="36"/>
      <c r="V19702" s="36"/>
    </row>
    <row r="19703" spans="11:22" x14ac:dyDescent="0.25">
      <c r="K19703" s="36"/>
      <c r="L19703" s="36"/>
      <c r="M19703" s="36"/>
      <c r="N19703" s="36"/>
      <c r="O19703" s="40"/>
      <c r="P19703" s="36"/>
      <c r="S19703" s="36"/>
      <c r="T19703" s="36"/>
      <c r="U19703" s="36"/>
      <c r="V19703" s="36"/>
    </row>
    <row r="19704" spans="11:22" x14ac:dyDescent="0.25">
      <c r="K19704" s="36"/>
      <c r="L19704" s="36"/>
      <c r="M19704" s="36"/>
      <c r="N19704" s="36"/>
      <c r="O19704" s="40"/>
      <c r="P19704" s="36"/>
      <c r="S19704" s="36"/>
      <c r="T19704" s="36"/>
      <c r="U19704" s="36"/>
      <c r="V19704" s="36"/>
    </row>
    <row r="19705" spans="11:22" x14ac:dyDescent="0.25">
      <c r="K19705" s="36"/>
      <c r="L19705" s="36"/>
      <c r="M19705" s="36"/>
      <c r="N19705" s="36"/>
      <c r="O19705" s="40"/>
      <c r="P19705" s="36"/>
      <c r="S19705" s="36"/>
      <c r="T19705" s="36"/>
      <c r="U19705" s="36"/>
      <c r="V19705" s="36"/>
    </row>
    <row r="19706" spans="11:22" x14ac:dyDescent="0.25">
      <c r="K19706" s="36"/>
      <c r="L19706" s="36"/>
      <c r="M19706" s="36"/>
      <c r="N19706" s="36"/>
      <c r="O19706" s="40"/>
      <c r="P19706" s="36"/>
      <c r="S19706" s="36"/>
      <c r="T19706" s="36"/>
      <c r="U19706" s="36"/>
      <c r="V19706" s="36"/>
    </row>
    <row r="19707" spans="11:22" x14ac:dyDescent="0.25">
      <c r="K19707" s="36"/>
      <c r="L19707" s="36"/>
      <c r="M19707" s="36"/>
      <c r="N19707" s="36"/>
      <c r="O19707" s="40"/>
      <c r="P19707" s="36"/>
      <c r="S19707" s="36"/>
      <c r="T19707" s="36"/>
      <c r="U19707" s="36"/>
      <c r="V19707" s="36"/>
    </row>
    <row r="19708" spans="11:22" x14ac:dyDescent="0.25">
      <c r="K19708" s="36"/>
      <c r="L19708" s="36"/>
      <c r="M19708" s="36"/>
      <c r="N19708" s="36"/>
      <c r="O19708" s="40"/>
      <c r="P19708" s="36"/>
      <c r="S19708" s="36"/>
      <c r="T19708" s="36"/>
      <c r="U19708" s="36"/>
      <c r="V19708" s="36"/>
    </row>
    <row r="19709" spans="11:22" x14ac:dyDescent="0.25">
      <c r="K19709" s="36"/>
      <c r="L19709" s="36"/>
      <c r="M19709" s="36"/>
      <c r="N19709" s="36"/>
      <c r="O19709" s="40"/>
      <c r="P19709" s="36"/>
      <c r="S19709" s="36"/>
      <c r="T19709" s="36"/>
      <c r="U19709" s="36"/>
      <c r="V19709" s="36"/>
    </row>
    <row r="19710" spans="11:22" x14ac:dyDescent="0.25">
      <c r="K19710" s="36"/>
      <c r="L19710" s="36"/>
      <c r="M19710" s="36"/>
      <c r="N19710" s="36"/>
      <c r="O19710" s="40"/>
      <c r="P19710" s="36"/>
      <c r="S19710" s="36"/>
      <c r="T19710" s="36"/>
      <c r="U19710" s="36"/>
      <c r="V19710" s="36"/>
    </row>
    <row r="19711" spans="11:22" x14ac:dyDescent="0.25">
      <c r="K19711" s="36"/>
      <c r="L19711" s="36"/>
      <c r="M19711" s="36"/>
      <c r="N19711" s="36"/>
      <c r="O19711" s="40"/>
      <c r="P19711" s="36"/>
      <c r="S19711" s="36"/>
      <c r="T19711" s="36"/>
      <c r="U19711" s="36"/>
      <c r="V19711" s="36"/>
    </row>
    <row r="19712" spans="11:22" x14ac:dyDescent="0.25">
      <c r="K19712" s="36"/>
      <c r="L19712" s="36"/>
      <c r="M19712" s="36"/>
      <c r="N19712" s="36"/>
      <c r="O19712" s="40"/>
      <c r="P19712" s="36"/>
      <c r="S19712" s="36"/>
      <c r="T19712" s="36"/>
      <c r="U19712" s="36"/>
      <c r="V19712" s="36"/>
    </row>
    <row r="19713" spans="11:22" x14ac:dyDescent="0.25">
      <c r="K19713" s="36"/>
      <c r="L19713" s="36"/>
      <c r="M19713" s="36"/>
      <c r="N19713" s="36"/>
      <c r="O19713" s="40"/>
      <c r="P19713" s="36"/>
      <c r="S19713" s="36"/>
      <c r="T19713" s="36"/>
      <c r="U19713" s="36"/>
      <c r="V19713" s="36"/>
    </row>
    <row r="19714" spans="11:22" x14ac:dyDescent="0.25">
      <c r="K19714" s="36"/>
      <c r="L19714" s="36"/>
      <c r="M19714" s="36"/>
      <c r="N19714" s="36"/>
      <c r="O19714" s="40"/>
      <c r="P19714" s="36"/>
      <c r="S19714" s="36"/>
      <c r="T19714" s="36"/>
      <c r="U19714" s="36"/>
      <c r="V19714" s="36"/>
    </row>
    <row r="19715" spans="11:22" x14ac:dyDescent="0.25">
      <c r="K19715" s="36"/>
      <c r="L19715" s="36"/>
      <c r="M19715" s="36"/>
      <c r="N19715" s="36"/>
      <c r="O19715" s="40"/>
      <c r="P19715" s="36"/>
      <c r="S19715" s="36"/>
      <c r="T19715" s="36"/>
      <c r="U19715" s="36"/>
      <c r="V19715" s="36"/>
    </row>
    <row r="19716" spans="11:22" x14ac:dyDescent="0.25">
      <c r="K19716" s="36"/>
      <c r="L19716" s="36"/>
      <c r="M19716" s="36"/>
      <c r="N19716" s="36"/>
      <c r="O19716" s="40"/>
      <c r="P19716" s="36"/>
      <c r="S19716" s="36"/>
      <c r="T19716" s="36"/>
      <c r="U19716" s="36"/>
      <c r="V19716" s="36"/>
    </row>
    <row r="19717" spans="11:22" x14ac:dyDescent="0.25">
      <c r="K19717" s="36"/>
      <c r="L19717" s="36"/>
      <c r="M19717" s="36"/>
      <c r="N19717" s="36"/>
      <c r="O19717" s="40"/>
      <c r="P19717" s="36"/>
      <c r="S19717" s="36"/>
      <c r="T19717" s="36"/>
      <c r="U19717" s="36"/>
      <c r="V19717" s="36"/>
    </row>
    <row r="19718" spans="11:22" x14ac:dyDescent="0.25">
      <c r="K19718" s="36"/>
      <c r="L19718" s="36"/>
      <c r="M19718" s="36"/>
      <c r="N19718" s="36"/>
      <c r="O19718" s="40"/>
      <c r="P19718" s="36"/>
      <c r="S19718" s="36"/>
      <c r="T19718" s="36"/>
      <c r="U19718" s="36"/>
      <c r="V19718" s="36"/>
    </row>
    <row r="19719" spans="11:22" x14ac:dyDescent="0.25">
      <c r="K19719" s="36"/>
      <c r="L19719" s="36"/>
      <c r="M19719" s="36"/>
      <c r="N19719" s="36"/>
      <c r="O19719" s="40"/>
      <c r="P19719" s="36"/>
      <c r="S19719" s="36"/>
      <c r="T19719" s="36"/>
      <c r="U19719" s="36"/>
      <c r="V19719" s="36"/>
    </row>
    <row r="19720" spans="11:22" x14ac:dyDescent="0.25">
      <c r="K19720" s="36"/>
      <c r="L19720" s="36"/>
      <c r="M19720" s="36"/>
      <c r="N19720" s="36"/>
      <c r="O19720" s="40"/>
      <c r="P19720" s="36"/>
      <c r="S19720" s="36"/>
      <c r="T19720" s="36"/>
      <c r="U19720" s="36"/>
      <c r="V19720" s="36"/>
    </row>
    <row r="19721" spans="11:22" x14ac:dyDescent="0.25">
      <c r="K19721" s="36"/>
      <c r="L19721" s="36"/>
      <c r="M19721" s="36"/>
      <c r="N19721" s="36"/>
      <c r="O19721" s="40"/>
      <c r="P19721" s="36"/>
      <c r="S19721" s="36"/>
      <c r="T19721" s="36"/>
      <c r="U19721" s="36"/>
      <c r="V19721" s="36"/>
    </row>
    <row r="19722" spans="11:22" x14ac:dyDescent="0.25">
      <c r="K19722" s="36"/>
      <c r="L19722" s="36"/>
      <c r="M19722" s="36"/>
      <c r="N19722" s="36"/>
      <c r="O19722" s="40"/>
      <c r="P19722" s="36"/>
      <c r="S19722" s="36"/>
      <c r="T19722" s="36"/>
      <c r="U19722" s="36"/>
      <c r="V19722" s="36"/>
    </row>
    <row r="19723" spans="11:22" x14ac:dyDescent="0.25">
      <c r="K19723" s="36"/>
      <c r="L19723" s="36"/>
      <c r="M19723" s="36"/>
      <c r="N19723" s="36"/>
      <c r="O19723" s="40"/>
      <c r="P19723" s="36"/>
      <c r="S19723" s="36"/>
      <c r="T19723" s="36"/>
      <c r="U19723" s="36"/>
      <c r="V19723" s="36"/>
    </row>
    <row r="19724" spans="11:22" x14ac:dyDescent="0.25">
      <c r="K19724" s="36"/>
      <c r="L19724" s="36"/>
      <c r="M19724" s="36"/>
      <c r="N19724" s="36"/>
      <c r="O19724" s="40"/>
      <c r="P19724" s="36"/>
      <c r="S19724" s="36"/>
      <c r="T19724" s="36"/>
      <c r="U19724" s="36"/>
      <c r="V19724" s="36"/>
    </row>
    <row r="19725" spans="11:22" x14ac:dyDescent="0.25">
      <c r="K19725" s="36"/>
      <c r="L19725" s="36"/>
      <c r="M19725" s="36"/>
      <c r="N19725" s="36"/>
      <c r="O19725" s="40"/>
      <c r="P19725" s="36"/>
      <c r="S19725" s="36"/>
      <c r="T19725" s="36"/>
      <c r="U19725" s="36"/>
      <c r="V19725" s="36"/>
    </row>
    <row r="19726" spans="11:22" x14ac:dyDescent="0.25">
      <c r="K19726" s="36"/>
      <c r="L19726" s="36"/>
      <c r="M19726" s="36"/>
      <c r="N19726" s="36"/>
      <c r="O19726" s="40"/>
      <c r="P19726" s="36"/>
      <c r="S19726" s="36"/>
      <c r="T19726" s="36"/>
      <c r="U19726" s="36"/>
      <c r="V19726" s="36"/>
    </row>
    <row r="19727" spans="11:22" x14ac:dyDescent="0.25">
      <c r="K19727" s="36"/>
      <c r="L19727" s="36"/>
      <c r="M19727" s="36"/>
      <c r="N19727" s="36"/>
      <c r="O19727" s="40"/>
      <c r="P19727" s="36"/>
      <c r="S19727" s="36"/>
      <c r="T19727" s="36"/>
      <c r="U19727" s="36"/>
      <c r="V19727" s="36"/>
    </row>
    <row r="19728" spans="11:22" x14ac:dyDescent="0.25">
      <c r="K19728" s="36"/>
      <c r="L19728" s="36"/>
      <c r="M19728" s="36"/>
      <c r="N19728" s="36"/>
      <c r="O19728" s="40"/>
      <c r="P19728" s="36"/>
      <c r="S19728" s="36"/>
      <c r="T19728" s="36"/>
      <c r="U19728" s="36"/>
      <c r="V19728" s="36"/>
    </row>
    <row r="19729" spans="11:22" x14ac:dyDescent="0.25">
      <c r="K19729" s="36"/>
      <c r="L19729" s="36"/>
      <c r="M19729" s="36"/>
      <c r="N19729" s="36"/>
      <c r="O19729" s="40"/>
      <c r="P19729" s="36"/>
      <c r="S19729" s="36"/>
      <c r="T19729" s="36"/>
      <c r="U19729" s="36"/>
      <c r="V19729" s="36"/>
    </row>
    <row r="19730" spans="11:22" x14ac:dyDescent="0.25">
      <c r="K19730" s="36"/>
      <c r="L19730" s="36"/>
      <c r="M19730" s="36"/>
      <c r="N19730" s="36"/>
      <c r="O19730" s="40"/>
      <c r="P19730" s="36"/>
      <c r="S19730" s="36"/>
      <c r="T19730" s="36"/>
      <c r="U19730" s="36"/>
      <c r="V19730" s="36"/>
    </row>
    <row r="19731" spans="11:22" x14ac:dyDescent="0.25">
      <c r="K19731" s="36"/>
      <c r="L19731" s="36"/>
      <c r="M19731" s="36"/>
      <c r="N19731" s="36"/>
      <c r="O19731" s="40"/>
      <c r="P19731" s="36"/>
      <c r="S19731" s="36"/>
      <c r="T19731" s="36"/>
      <c r="U19731" s="36"/>
      <c r="V19731" s="36"/>
    </row>
    <row r="19732" spans="11:22" x14ac:dyDescent="0.25">
      <c r="K19732" s="36"/>
      <c r="L19732" s="36"/>
      <c r="M19732" s="36"/>
      <c r="N19732" s="36"/>
      <c r="O19732" s="40"/>
      <c r="P19732" s="36"/>
      <c r="S19732" s="36"/>
      <c r="T19732" s="36"/>
      <c r="U19732" s="36"/>
      <c r="V19732" s="36"/>
    </row>
    <row r="19733" spans="11:22" x14ac:dyDescent="0.25">
      <c r="K19733" s="36"/>
      <c r="L19733" s="36"/>
      <c r="M19733" s="36"/>
      <c r="N19733" s="36"/>
      <c r="O19733" s="40"/>
      <c r="P19733" s="36"/>
      <c r="S19733" s="36"/>
      <c r="T19733" s="36"/>
      <c r="U19733" s="36"/>
      <c r="V19733" s="36"/>
    </row>
    <row r="19734" spans="11:22" x14ac:dyDescent="0.25">
      <c r="K19734" s="36"/>
      <c r="L19734" s="36"/>
      <c r="M19734" s="36"/>
      <c r="N19734" s="36"/>
      <c r="O19734" s="40"/>
      <c r="P19734" s="36"/>
      <c r="S19734" s="36"/>
      <c r="T19734" s="36"/>
      <c r="U19734" s="36"/>
      <c r="V19734" s="36"/>
    </row>
    <row r="19735" spans="11:22" x14ac:dyDescent="0.25">
      <c r="K19735" s="36"/>
      <c r="L19735" s="36"/>
      <c r="M19735" s="36"/>
      <c r="N19735" s="36"/>
      <c r="O19735" s="40"/>
      <c r="P19735" s="36"/>
      <c r="S19735" s="36"/>
      <c r="T19735" s="36"/>
      <c r="U19735" s="36"/>
      <c r="V19735" s="36"/>
    </row>
    <row r="19736" spans="11:22" x14ac:dyDescent="0.25">
      <c r="K19736" s="36"/>
      <c r="L19736" s="36"/>
      <c r="M19736" s="36"/>
      <c r="N19736" s="36"/>
      <c r="O19736" s="40"/>
      <c r="P19736" s="36"/>
      <c r="S19736" s="36"/>
      <c r="T19736" s="36"/>
      <c r="U19736" s="36"/>
      <c r="V19736" s="36"/>
    </row>
    <row r="19737" spans="11:22" x14ac:dyDescent="0.25">
      <c r="K19737" s="36"/>
      <c r="L19737" s="36"/>
      <c r="M19737" s="36"/>
      <c r="N19737" s="36"/>
      <c r="O19737" s="40"/>
      <c r="P19737" s="36"/>
      <c r="S19737" s="36"/>
      <c r="T19737" s="36"/>
      <c r="U19737" s="36"/>
      <c r="V19737" s="36"/>
    </row>
    <row r="19738" spans="11:22" x14ac:dyDescent="0.25">
      <c r="K19738" s="36"/>
      <c r="L19738" s="36"/>
      <c r="M19738" s="36"/>
      <c r="N19738" s="36"/>
      <c r="O19738" s="40"/>
      <c r="P19738" s="36"/>
      <c r="S19738" s="36"/>
      <c r="T19738" s="36"/>
      <c r="U19738" s="36"/>
      <c r="V19738" s="36"/>
    </row>
    <row r="19739" spans="11:22" x14ac:dyDescent="0.25">
      <c r="K19739" s="36"/>
      <c r="L19739" s="36"/>
      <c r="M19739" s="36"/>
      <c r="N19739" s="36"/>
      <c r="O19739" s="40"/>
      <c r="P19739" s="36"/>
      <c r="S19739" s="36"/>
      <c r="T19739" s="36"/>
      <c r="U19739" s="36"/>
      <c r="V19739" s="36"/>
    </row>
    <row r="19740" spans="11:22" x14ac:dyDescent="0.25">
      <c r="K19740" s="36"/>
      <c r="L19740" s="36"/>
      <c r="M19740" s="36"/>
      <c r="N19740" s="36"/>
      <c r="O19740" s="40"/>
      <c r="P19740" s="36"/>
      <c r="S19740" s="36"/>
      <c r="T19740" s="36"/>
      <c r="U19740" s="36"/>
      <c r="V19740" s="36"/>
    </row>
    <row r="19741" spans="11:22" x14ac:dyDescent="0.25">
      <c r="K19741" s="36"/>
      <c r="L19741" s="36"/>
      <c r="M19741" s="36"/>
      <c r="N19741" s="36"/>
      <c r="O19741" s="40"/>
      <c r="P19741" s="36"/>
      <c r="S19741" s="36"/>
      <c r="T19741" s="36"/>
      <c r="U19741" s="36"/>
      <c r="V19741" s="36"/>
    </row>
    <row r="19742" spans="11:22" x14ac:dyDescent="0.25">
      <c r="K19742" s="36"/>
      <c r="L19742" s="36"/>
      <c r="M19742" s="36"/>
      <c r="N19742" s="36"/>
      <c r="O19742" s="40"/>
      <c r="P19742" s="36"/>
      <c r="S19742" s="36"/>
      <c r="T19742" s="36"/>
      <c r="U19742" s="36"/>
      <c r="V19742" s="36"/>
    </row>
    <row r="19743" spans="11:22" x14ac:dyDescent="0.25">
      <c r="K19743" s="36"/>
      <c r="L19743" s="36"/>
      <c r="M19743" s="36"/>
      <c r="N19743" s="36"/>
      <c r="O19743" s="40"/>
      <c r="P19743" s="36"/>
      <c r="S19743" s="36"/>
      <c r="T19743" s="36"/>
      <c r="U19743" s="36"/>
      <c r="V19743" s="36"/>
    </row>
    <row r="19744" spans="11:22" x14ac:dyDescent="0.25">
      <c r="K19744" s="36"/>
      <c r="L19744" s="36"/>
      <c r="M19744" s="36"/>
      <c r="N19744" s="36"/>
      <c r="O19744" s="40"/>
      <c r="P19744" s="36"/>
      <c r="S19744" s="36"/>
      <c r="T19744" s="36"/>
      <c r="U19744" s="36"/>
      <c r="V19744" s="36"/>
    </row>
    <row r="19745" spans="11:22" x14ac:dyDescent="0.25">
      <c r="K19745" s="36"/>
      <c r="L19745" s="36"/>
      <c r="M19745" s="36"/>
      <c r="N19745" s="36"/>
      <c r="O19745" s="40"/>
      <c r="P19745" s="36"/>
      <c r="S19745" s="36"/>
      <c r="T19745" s="36"/>
      <c r="U19745" s="36"/>
      <c r="V19745" s="36"/>
    </row>
    <row r="19746" spans="11:22" x14ac:dyDescent="0.25">
      <c r="K19746" s="36"/>
      <c r="L19746" s="36"/>
      <c r="M19746" s="36"/>
      <c r="N19746" s="36"/>
      <c r="O19746" s="40"/>
      <c r="P19746" s="36"/>
      <c r="S19746" s="36"/>
      <c r="T19746" s="36"/>
      <c r="U19746" s="36"/>
      <c r="V19746" s="36"/>
    </row>
    <row r="19747" spans="11:22" x14ac:dyDescent="0.25">
      <c r="K19747" s="36"/>
      <c r="L19747" s="36"/>
      <c r="M19747" s="36"/>
      <c r="N19747" s="36"/>
      <c r="O19747" s="40"/>
      <c r="P19747" s="36"/>
      <c r="S19747" s="36"/>
      <c r="T19747" s="36"/>
      <c r="U19747" s="36"/>
      <c r="V19747" s="36"/>
    </row>
    <row r="19748" spans="11:22" x14ac:dyDescent="0.25">
      <c r="K19748" s="36"/>
      <c r="L19748" s="36"/>
      <c r="M19748" s="36"/>
      <c r="N19748" s="36"/>
      <c r="O19748" s="40"/>
      <c r="P19748" s="36"/>
      <c r="S19748" s="36"/>
      <c r="T19748" s="36"/>
      <c r="U19748" s="36"/>
      <c r="V19748" s="36"/>
    </row>
    <row r="19749" spans="11:22" x14ac:dyDescent="0.25">
      <c r="K19749" s="36"/>
      <c r="L19749" s="36"/>
      <c r="M19749" s="36"/>
      <c r="N19749" s="36"/>
      <c r="O19749" s="40"/>
      <c r="P19749" s="36"/>
      <c r="S19749" s="36"/>
      <c r="T19749" s="36"/>
      <c r="U19749" s="36"/>
      <c r="V19749" s="36"/>
    </row>
    <row r="19750" spans="11:22" x14ac:dyDescent="0.25">
      <c r="K19750" s="36"/>
      <c r="L19750" s="36"/>
      <c r="M19750" s="36"/>
      <c r="N19750" s="36"/>
      <c r="O19750" s="40"/>
      <c r="P19750" s="36"/>
      <c r="S19750" s="36"/>
      <c r="T19750" s="36"/>
      <c r="U19750" s="36"/>
      <c r="V19750" s="36"/>
    </row>
    <row r="19751" spans="11:22" x14ac:dyDescent="0.25">
      <c r="K19751" s="36"/>
      <c r="L19751" s="36"/>
      <c r="M19751" s="36"/>
      <c r="N19751" s="36"/>
      <c r="O19751" s="40"/>
      <c r="P19751" s="36"/>
      <c r="S19751" s="36"/>
      <c r="T19751" s="36"/>
      <c r="U19751" s="36"/>
      <c r="V19751" s="36"/>
    </row>
    <row r="19752" spans="11:22" x14ac:dyDescent="0.25">
      <c r="K19752" s="36"/>
      <c r="L19752" s="36"/>
      <c r="M19752" s="36"/>
      <c r="N19752" s="36"/>
      <c r="O19752" s="40"/>
      <c r="P19752" s="36"/>
      <c r="S19752" s="36"/>
      <c r="T19752" s="36"/>
      <c r="U19752" s="36"/>
      <c r="V19752" s="36"/>
    </row>
    <row r="19753" spans="11:22" x14ac:dyDescent="0.25">
      <c r="K19753" s="36"/>
      <c r="L19753" s="36"/>
      <c r="M19753" s="36"/>
      <c r="N19753" s="36"/>
      <c r="O19753" s="40"/>
      <c r="P19753" s="36"/>
      <c r="S19753" s="36"/>
      <c r="T19753" s="36"/>
      <c r="U19753" s="36"/>
      <c r="V19753" s="36"/>
    </row>
    <row r="19754" spans="11:22" x14ac:dyDescent="0.25">
      <c r="K19754" s="36"/>
      <c r="L19754" s="36"/>
      <c r="M19754" s="36"/>
      <c r="N19754" s="36"/>
      <c r="O19754" s="40"/>
      <c r="P19754" s="36"/>
      <c r="S19754" s="36"/>
      <c r="T19754" s="36"/>
      <c r="U19754" s="36"/>
      <c r="V19754" s="36"/>
    </row>
    <row r="19755" spans="11:22" x14ac:dyDescent="0.25">
      <c r="K19755" s="36"/>
      <c r="L19755" s="36"/>
      <c r="M19755" s="36"/>
      <c r="N19755" s="36"/>
      <c r="O19755" s="40"/>
      <c r="P19755" s="36"/>
      <c r="S19755" s="36"/>
      <c r="T19755" s="36"/>
      <c r="U19755" s="36"/>
      <c r="V19755" s="36"/>
    </row>
    <row r="19756" spans="11:22" x14ac:dyDescent="0.25">
      <c r="K19756" s="36"/>
      <c r="L19756" s="36"/>
      <c r="M19756" s="36"/>
      <c r="N19756" s="36"/>
      <c r="O19756" s="40"/>
      <c r="P19756" s="36"/>
      <c r="S19756" s="36"/>
      <c r="T19756" s="36"/>
      <c r="U19756" s="36"/>
      <c r="V19756" s="36"/>
    </row>
    <row r="19757" spans="11:22" x14ac:dyDescent="0.25">
      <c r="K19757" s="36"/>
      <c r="L19757" s="36"/>
      <c r="M19757" s="36"/>
      <c r="N19757" s="36"/>
      <c r="O19757" s="40"/>
      <c r="P19757" s="36"/>
      <c r="S19757" s="36"/>
      <c r="T19757" s="36"/>
      <c r="U19757" s="36"/>
      <c r="V19757" s="36"/>
    </row>
    <row r="19758" spans="11:22" x14ac:dyDescent="0.25">
      <c r="K19758" s="36"/>
      <c r="L19758" s="36"/>
      <c r="M19758" s="36"/>
      <c r="N19758" s="36"/>
      <c r="O19758" s="40"/>
      <c r="P19758" s="36"/>
      <c r="S19758" s="36"/>
      <c r="T19758" s="36"/>
      <c r="U19758" s="36"/>
      <c r="V19758" s="36"/>
    </row>
    <row r="19759" spans="11:22" x14ac:dyDescent="0.25">
      <c r="K19759" s="36"/>
      <c r="L19759" s="36"/>
      <c r="M19759" s="36"/>
      <c r="N19759" s="36"/>
      <c r="O19759" s="40"/>
      <c r="P19759" s="36"/>
      <c r="S19759" s="36"/>
      <c r="T19759" s="36"/>
      <c r="U19759" s="36"/>
      <c r="V19759" s="36"/>
    </row>
    <row r="19760" spans="11:22" x14ac:dyDescent="0.25">
      <c r="K19760" s="36"/>
      <c r="L19760" s="36"/>
      <c r="M19760" s="36"/>
      <c r="N19760" s="36"/>
      <c r="O19760" s="40"/>
      <c r="P19760" s="36"/>
      <c r="S19760" s="36"/>
      <c r="T19760" s="36"/>
      <c r="U19760" s="36"/>
      <c r="V19760" s="36"/>
    </row>
    <row r="19761" spans="11:22" x14ac:dyDescent="0.25">
      <c r="K19761" s="36"/>
      <c r="L19761" s="36"/>
      <c r="M19761" s="36"/>
      <c r="N19761" s="36"/>
      <c r="O19761" s="40"/>
      <c r="P19761" s="36"/>
      <c r="S19761" s="36"/>
      <c r="T19761" s="36"/>
      <c r="U19761" s="36"/>
      <c r="V19761" s="36"/>
    </row>
    <row r="19762" spans="11:22" x14ac:dyDescent="0.25">
      <c r="K19762" s="36"/>
      <c r="L19762" s="36"/>
      <c r="M19762" s="36"/>
      <c r="N19762" s="36"/>
      <c r="O19762" s="40"/>
      <c r="P19762" s="36"/>
      <c r="S19762" s="36"/>
      <c r="T19762" s="36"/>
      <c r="U19762" s="36"/>
      <c r="V19762" s="36"/>
    </row>
    <row r="19763" spans="11:22" x14ac:dyDescent="0.25">
      <c r="K19763" s="36"/>
      <c r="L19763" s="36"/>
      <c r="M19763" s="36"/>
      <c r="N19763" s="36"/>
      <c r="O19763" s="40"/>
      <c r="P19763" s="36"/>
      <c r="S19763" s="36"/>
      <c r="T19763" s="36"/>
      <c r="U19763" s="36"/>
      <c r="V19763" s="36"/>
    </row>
    <row r="19764" spans="11:22" x14ac:dyDescent="0.25">
      <c r="K19764" s="36"/>
      <c r="L19764" s="36"/>
      <c r="M19764" s="36"/>
      <c r="N19764" s="36"/>
      <c r="O19764" s="40"/>
      <c r="P19764" s="36"/>
      <c r="S19764" s="36"/>
      <c r="T19764" s="36"/>
      <c r="U19764" s="36"/>
      <c r="V19764" s="36"/>
    </row>
    <row r="19765" spans="11:22" x14ac:dyDescent="0.25">
      <c r="K19765" s="36"/>
      <c r="L19765" s="36"/>
      <c r="M19765" s="36"/>
      <c r="N19765" s="36"/>
      <c r="O19765" s="40"/>
      <c r="P19765" s="36"/>
      <c r="S19765" s="36"/>
      <c r="T19765" s="36"/>
      <c r="U19765" s="36"/>
      <c r="V19765" s="36"/>
    </row>
    <row r="19766" spans="11:22" x14ac:dyDescent="0.25">
      <c r="K19766" s="36"/>
      <c r="L19766" s="36"/>
      <c r="M19766" s="36"/>
      <c r="N19766" s="36"/>
      <c r="O19766" s="40"/>
      <c r="P19766" s="36"/>
      <c r="S19766" s="36"/>
      <c r="T19766" s="36"/>
      <c r="U19766" s="36"/>
      <c r="V19766" s="36"/>
    </row>
    <row r="19767" spans="11:22" x14ac:dyDescent="0.25">
      <c r="K19767" s="36"/>
      <c r="L19767" s="36"/>
      <c r="M19767" s="36"/>
      <c r="N19767" s="36"/>
      <c r="O19767" s="40"/>
      <c r="P19767" s="36"/>
      <c r="S19767" s="36"/>
      <c r="T19767" s="36"/>
      <c r="U19767" s="36"/>
      <c r="V19767" s="36"/>
    </row>
    <row r="19768" spans="11:22" x14ac:dyDescent="0.25">
      <c r="K19768" s="36"/>
      <c r="L19768" s="36"/>
      <c r="M19768" s="36"/>
      <c r="N19768" s="36"/>
      <c r="O19768" s="40"/>
      <c r="P19768" s="36"/>
      <c r="S19768" s="36"/>
      <c r="T19768" s="36"/>
      <c r="U19768" s="36"/>
      <c r="V19768" s="36"/>
    </row>
    <row r="19769" spans="11:22" x14ac:dyDescent="0.25">
      <c r="K19769" s="36"/>
      <c r="L19769" s="36"/>
      <c r="M19769" s="36"/>
      <c r="N19769" s="36"/>
      <c r="O19769" s="40"/>
      <c r="P19769" s="36"/>
      <c r="S19769" s="36"/>
      <c r="T19769" s="36"/>
      <c r="U19769" s="36"/>
      <c r="V19769" s="36"/>
    </row>
    <row r="19770" spans="11:22" x14ac:dyDescent="0.25">
      <c r="K19770" s="36"/>
      <c r="L19770" s="36"/>
      <c r="M19770" s="36"/>
      <c r="N19770" s="36"/>
      <c r="O19770" s="40"/>
      <c r="P19770" s="36"/>
      <c r="S19770" s="36"/>
      <c r="T19770" s="36"/>
      <c r="U19770" s="36"/>
      <c r="V19770" s="36"/>
    </row>
    <row r="19771" spans="11:22" x14ac:dyDescent="0.25">
      <c r="K19771" s="36"/>
      <c r="L19771" s="36"/>
      <c r="M19771" s="36"/>
      <c r="N19771" s="36"/>
      <c r="O19771" s="40"/>
      <c r="P19771" s="36"/>
      <c r="S19771" s="36"/>
      <c r="T19771" s="36"/>
      <c r="U19771" s="36"/>
      <c r="V19771" s="36"/>
    </row>
    <row r="19772" spans="11:22" x14ac:dyDescent="0.25">
      <c r="K19772" s="36"/>
      <c r="L19772" s="36"/>
      <c r="M19772" s="36"/>
      <c r="N19772" s="36"/>
      <c r="O19772" s="40"/>
      <c r="P19772" s="36"/>
      <c r="S19772" s="36"/>
      <c r="T19772" s="36"/>
      <c r="U19772" s="36"/>
      <c r="V19772" s="36"/>
    </row>
    <row r="19773" spans="11:22" x14ac:dyDescent="0.25">
      <c r="K19773" s="36"/>
      <c r="L19773" s="36"/>
      <c r="M19773" s="36"/>
      <c r="N19773" s="36"/>
      <c r="O19773" s="40"/>
      <c r="P19773" s="36"/>
      <c r="S19773" s="36"/>
      <c r="T19773" s="36"/>
      <c r="U19773" s="36"/>
      <c r="V19773" s="36"/>
    </row>
    <row r="19774" spans="11:22" x14ac:dyDescent="0.25">
      <c r="K19774" s="36"/>
      <c r="L19774" s="36"/>
      <c r="M19774" s="36"/>
      <c r="N19774" s="36"/>
      <c r="O19774" s="40"/>
      <c r="P19774" s="36"/>
      <c r="S19774" s="36"/>
      <c r="T19774" s="36"/>
      <c r="U19774" s="36"/>
      <c r="V19774" s="36"/>
    </row>
    <row r="19775" spans="11:22" x14ac:dyDescent="0.25">
      <c r="K19775" s="36"/>
      <c r="L19775" s="36"/>
      <c r="M19775" s="36"/>
      <c r="N19775" s="36"/>
      <c r="O19775" s="40"/>
      <c r="P19775" s="36"/>
      <c r="S19775" s="36"/>
      <c r="T19775" s="36"/>
      <c r="U19775" s="36"/>
      <c r="V19775" s="36"/>
    </row>
    <row r="19776" spans="11:22" x14ac:dyDescent="0.25">
      <c r="K19776" s="36"/>
      <c r="L19776" s="36"/>
      <c r="M19776" s="36"/>
      <c r="N19776" s="36"/>
      <c r="O19776" s="40"/>
      <c r="P19776" s="36"/>
      <c r="S19776" s="36"/>
      <c r="T19776" s="36"/>
      <c r="U19776" s="36"/>
      <c r="V19776" s="36"/>
    </row>
    <row r="19777" spans="11:22" x14ac:dyDescent="0.25">
      <c r="K19777" s="36"/>
      <c r="L19777" s="36"/>
      <c r="M19777" s="36"/>
      <c r="N19777" s="36"/>
      <c r="O19777" s="40"/>
      <c r="P19777" s="36"/>
      <c r="S19777" s="36"/>
      <c r="T19777" s="36"/>
      <c r="U19777" s="36"/>
      <c r="V19777" s="36"/>
    </row>
    <row r="19778" spans="11:22" x14ac:dyDescent="0.25">
      <c r="K19778" s="36"/>
      <c r="L19778" s="36"/>
      <c r="M19778" s="36"/>
      <c r="N19778" s="36"/>
      <c r="O19778" s="40"/>
      <c r="P19778" s="36"/>
      <c r="S19778" s="36"/>
      <c r="T19778" s="36"/>
      <c r="U19778" s="36"/>
      <c r="V19778" s="36"/>
    </row>
    <row r="19779" spans="11:22" x14ac:dyDescent="0.25">
      <c r="K19779" s="36"/>
      <c r="L19779" s="36"/>
      <c r="M19779" s="36"/>
      <c r="N19779" s="36"/>
      <c r="O19779" s="40"/>
      <c r="P19779" s="36"/>
      <c r="S19779" s="36"/>
      <c r="T19779" s="36"/>
      <c r="U19779" s="36"/>
      <c r="V19779" s="36"/>
    </row>
    <row r="19780" spans="11:22" x14ac:dyDescent="0.25">
      <c r="K19780" s="36"/>
      <c r="L19780" s="36"/>
      <c r="M19780" s="36"/>
      <c r="N19780" s="36"/>
      <c r="O19780" s="40"/>
      <c r="P19780" s="36"/>
      <c r="S19780" s="36"/>
      <c r="T19780" s="36"/>
      <c r="U19780" s="36"/>
      <c r="V19780" s="36"/>
    </row>
    <row r="19781" spans="11:22" x14ac:dyDescent="0.25">
      <c r="K19781" s="36"/>
      <c r="L19781" s="36"/>
      <c r="M19781" s="36"/>
      <c r="N19781" s="36"/>
      <c r="O19781" s="40"/>
      <c r="P19781" s="36"/>
      <c r="S19781" s="36"/>
      <c r="T19781" s="36"/>
      <c r="U19781" s="36"/>
      <c r="V19781" s="36"/>
    </row>
    <row r="19782" spans="11:22" x14ac:dyDescent="0.25">
      <c r="K19782" s="36"/>
      <c r="L19782" s="36"/>
      <c r="M19782" s="36"/>
      <c r="N19782" s="36"/>
      <c r="O19782" s="40"/>
      <c r="P19782" s="36"/>
      <c r="S19782" s="36"/>
      <c r="T19782" s="36"/>
      <c r="U19782" s="36"/>
      <c r="V19782" s="36"/>
    </row>
    <row r="19783" spans="11:22" x14ac:dyDescent="0.25">
      <c r="K19783" s="36"/>
      <c r="L19783" s="36"/>
      <c r="M19783" s="36"/>
      <c r="N19783" s="36"/>
      <c r="O19783" s="40"/>
      <c r="P19783" s="36"/>
      <c r="S19783" s="36"/>
      <c r="T19783" s="36"/>
      <c r="U19783" s="36"/>
      <c r="V19783" s="36"/>
    </row>
    <row r="19784" spans="11:22" x14ac:dyDescent="0.25">
      <c r="K19784" s="36"/>
      <c r="L19784" s="36"/>
      <c r="M19784" s="36"/>
      <c r="N19784" s="36"/>
      <c r="O19784" s="40"/>
      <c r="P19784" s="36"/>
      <c r="S19784" s="36"/>
      <c r="T19784" s="36"/>
      <c r="U19784" s="36"/>
      <c r="V19784" s="36"/>
    </row>
    <row r="19785" spans="11:22" x14ac:dyDescent="0.25">
      <c r="K19785" s="36"/>
      <c r="L19785" s="36"/>
      <c r="M19785" s="36"/>
      <c r="N19785" s="36"/>
      <c r="O19785" s="40"/>
      <c r="P19785" s="36"/>
      <c r="S19785" s="36"/>
      <c r="T19785" s="36"/>
      <c r="U19785" s="36"/>
      <c r="V19785" s="36"/>
    </row>
    <row r="19786" spans="11:22" x14ac:dyDescent="0.25">
      <c r="K19786" s="36"/>
      <c r="L19786" s="36"/>
      <c r="M19786" s="36"/>
      <c r="N19786" s="36"/>
      <c r="O19786" s="40"/>
      <c r="P19786" s="36"/>
      <c r="S19786" s="36"/>
      <c r="T19786" s="36"/>
      <c r="U19786" s="36"/>
      <c r="V19786" s="36"/>
    </row>
    <row r="19787" spans="11:22" x14ac:dyDescent="0.25">
      <c r="K19787" s="36"/>
      <c r="L19787" s="36"/>
      <c r="M19787" s="36"/>
      <c r="N19787" s="36"/>
      <c r="O19787" s="40"/>
      <c r="P19787" s="36"/>
      <c r="S19787" s="36"/>
      <c r="T19787" s="36"/>
      <c r="U19787" s="36"/>
      <c r="V19787" s="36"/>
    </row>
    <row r="19788" spans="11:22" x14ac:dyDescent="0.25">
      <c r="K19788" s="36"/>
      <c r="L19788" s="36"/>
      <c r="M19788" s="36"/>
      <c r="N19788" s="36"/>
      <c r="O19788" s="40"/>
      <c r="P19788" s="36"/>
      <c r="S19788" s="36"/>
      <c r="T19788" s="36"/>
      <c r="U19788" s="36"/>
      <c r="V19788" s="36"/>
    </row>
    <row r="19789" spans="11:22" x14ac:dyDescent="0.25">
      <c r="K19789" s="36"/>
      <c r="L19789" s="36"/>
      <c r="M19789" s="36"/>
      <c r="N19789" s="36"/>
      <c r="O19789" s="40"/>
      <c r="P19789" s="36"/>
      <c r="S19789" s="36"/>
      <c r="T19789" s="36"/>
      <c r="U19789" s="36"/>
      <c r="V19789" s="36"/>
    </row>
    <row r="19790" spans="11:22" x14ac:dyDescent="0.25">
      <c r="K19790" s="36"/>
      <c r="L19790" s="36"/>
      <c r="M19790" s="36"/>
      <c r="N19790" s="36"/>
      <c r="O19790" s="40"/>
      <c r="P19790" s="36"/>
      <c r="S19790" s="36"/>
      <c r="T19790" s="36"/>
      <c r="U19790" s="36"/>
      <c r="V19790" s="36"/>
    </row>
    <row r="19791" spans="11:22" x14ac:dyDescent="0.25">
      <c r="K19791" s="36"/>
      <c r="L19791" s="36"/>
      <c r="M19791" s="36"/>
      <c r="N19791" s="36"/>
      <c r="O19791" s="40"/>
      <c r="P19791" s="36"/>
      <c r="S19791" s="36"/>
      <c r="T19791" s="36"/>
      <c r="U19791" s="36"/>
      <c r="V19791" s="36"/>
    </row>
    <row r="19792" spans="11:22" x14ac:dyDescent="0.25">
      <c r="K19792" s="36"/>
      <c r="L19792" s="36"/>
      <c r="M19792" s="36"/>
      <c r="N19792" s="36"/>
      <c r="O19792" s="40"/>
      <c r="P19792" s="36"/>
      <c r="S19792" s="36"/>
      <c r="T19792" s="36"/>
      <c r="U19792" s="36"/>
      <c r="V19792" s="36"/>
    </row>
    <row r="19793" spans="11:22" x14ac:dyDescent="0.25">
      <c r="K19793" s="36"/>
      <c r="L19793" s="36"/>
      <c r="M19793" s="36"/>
      <c r="N19793" s="36"/>
      <c r="O19793" s="40"/>
      <c r="P19793" s="36"/>
      <c r="S19793" s="36"/>
      <c r="T19793" s="36"/>
      <c r="U19793" s="36"/>
      <c r="V19793" s="36"/>
    </row>
    <row r="19794" spans="11:22" x14ac:dyDescent="0.25">
      <c r="K19794" s="36"/>
      <c r="L19794" s="36"/>
      <c r="M19794" s="36"/>
      <c r="N19794" s="36"/>
      <c r="O19794" s="40"/>
      <c r="P19794" s="36"/>
      <c r="S19794" s="36"/>
      <c r="T19794" s="36"/>
      <c r="U19794" s="36"/>
      <c r="V19794" s="36"/>
    </row>
    <row r="19795" spans="11:22" x14ac:dyDescent="0.25">
      <c r="K19795" s="36"/>
      <c r="L19795" s="36"/>
      <c r="M19795" s="36"/>
      <c r="N19795" s="36"/>
      <c r="O19795" s="40"/>
      <c r="P19795" s="36"/>
      <c r="S19795" s="36"/>
      <c r="T19795" s="36"/>
      <c r="U19795" s="36"/>
      <c r="V19795" s="36"/>
    </row>
    <row r="19796" spans="11:22" x14ac:dyDescent="0.25">
      <c r="K19796" s="36"/>
      <c r="L19796" s="36"/>
      <c r="M19796" s="36"/>
      <c r="N19796" s="36"/>
      <c r="O19796" s="40"/>
      <c r="P19796" s="36"/>
      <c r="S19796" s="36"/>
      <c r="T19796" s="36"/>
      <c r="U19796" s="36"/>
      <c r="V19796" s="36"/>
    </row>
    <row r="19797" spans="11:22" x14ac:dyDescent="0.25">
      <c r="K19797" s="36"/>
      <c r="L19797" s="36"/>
      <c r="M19797" s="36"/>
      <c r="N19797" s="36"/>
      <c r="O19797" s="40"/>
      <c r="P19797" s="36"/>
      <c r="S19797" s="36"/>
      <c r="T19797" s="36"/>
      <c r="U19797" s="36"/>
      <c r="V19797" s="36"/>
    </row>
    <row r="19798" spans="11:22" x14ac:dyDescent="0.25">
      <c r="K19798" s="36"/>
      <c r="L19798" s="36"/>
      <c r="M19798" s="36"/>
      <c r="N19798" s="36"/>
      <c r="O19798" s="40"/>
      <c r="P19798" s="36"/>
      <c r="S19798" s="36"/>
      <c r="T19798" s="36"/>
      <c r="U19798" s="36"/>
      <c r="V19798" s="36"/>
    </row>
    <row r="19799" spans="11:22" x14ac:dyDescent="0.25">
      <c r="K19799" s="36"/>
      <c r="L19799" s="36"/>
      <c r="M19799" s="36"/>
      <c r="N19799" s="36"/>
      <c r="O19799" s="40"/>
      <c r="P19799" s="36"/>
      <c r="S19799" s="36"/>
      <c r="T19799" s="36"/>
      <c r="U19799" s="36"/>
      <c r="V19799" s="36"/>
    </row>
    <row r="19800" spans="11:22" x14ac:dyDescent="0.25">
      <c r="K19800" s="36"/>
      <c r="L19800" s="36"/>
      <c r="M19800" s="36"/>
      <c r="N19800" s="36"/>
      <c r="O19800" s="40"/>
      <c r="P19800" s="36"/>
      <c r="S19800" s="36"/>
      <c r="T19800" s="36"/>
      <c r="U19800" s="36"/>
      <c r="V19800" s="36"/>
    </row>
    <row r="19801" spans="11:22" x14ac:dyDescent="0.25">
      <c r="K19801" s="36"/>
      <c r="L19801" s="36"/>
      <c r="M19801" s="36"/>
      <c r="N19801" s="36"/>
      <c r="O19801" s="40"/>
      <c r="P19801" s="36"/>
      <c r="S19801" s="36"/>
      <c r="T19801" s="36"/>
      <c r="U19801" s="36"/>
      <c r="V19801" s="36"/>
    </row>
    <row r="19802" spans="11:22" x14ac:dyDescent="0.25">
      <c r="K19802" s="36"/>
      <c r="L19802" s="36"/>
      <c r="M19802" s="36"/>
      <c r="N19802" s="36"/>
      <c r="O19802" s="40"/>
      <c r="P19802" s="36"/>
      <c r="S19802" s="36"/>
      <c r="T19802" s="36"/>
      <c r="U19802" s="36"/>
      <c r="V19802" s="36"/>
    </row>
    <row r="19803" spans="11:22" x14ac:dyDescent="0.25">
      <c r="K19803" s="36"/>
      <c r="L19803" s="36"/>
      <c r="M19803" s="36"/>
      <c r="N19803" s="36"/>
      <c r="O19803" s="40"/>
      <c r="P19803" s="36"/>
      <c r="S19803" s="36"/>
      <c r="T19803" s="36"/>
      <c r="U19803" s="36"/>
      <c r="V19803" s="36"/>
    </row>
    <row r="19804" spans="11:22" x14ac:dyDescent="0.25">
      <c r="K19804" s="36"/>
      <c r="L19804" s="36"/>
      <c r="M19804" s="36"/>
      <c r="N19804" s="36"/>
      <c r="O19804" s="40"/>
      <c r="P19804" s="36"/>
      <c r="S19804" s="36"/>
      <c r="T19804" s="36"/>
      <c r="U19804" s="36"/>
      <c r="V19804" s="36"/>
    </row>
    <row r="19805" spans="11:22" x14ac:dyDescent="0.25">
      <c r="K19805" s="36"/>
      <c r="L19805" s="36"/>
      <c r="M19805" s="36"/>
      <c r="N19805" s="36"/>
      <c r="O19805" s="40"/>
      <c r="P19805" s="36"/>
      <c r="S19805" s="36"/>
      <c r="T19805" s="36"/>
      <c r="U19805" s="36"/>
      <c r="V19805" s="36"/>
    </row>
    <row r="19806" spans="11:22" x14ac:dyDescent="0.25">
      <c r="K19806" s="36"/>
      <c r="L19806" s="36"/>
      <c r="M19806" s="36"/>
      <c r="N19806" s="36"/>
      <c r="O19806" s="40"/>
      <c r="P19806" s="36"/>
      <c r="S19806" s="36"/>
      <c r="T19806" s="36"/>
      <c r="U19806" s="36"/>
      <c r="V19806" s="36"/>
    </row>
    <row r="19807" spans="11:22" x14ac:dyDescent="0.25">
      <c r="K19807" s="36"/>
      <c r="L19807" s="36"/>
      <c r="M19807" s="36"/>
      <c r="N19807" s="36"/>
      <c r="O19807" s="40"/>
      <c r="P19807" s="36"/>
      <c r="S19807" s="36"/>
      <c r="T19807" s="36"/>
      <c r="U19807" s="36"/>
      <c r="V19807" s="36"/>
    </row>
    <row r="19808" spans="11:22" x14ac:dyDescent="0.25">
      <c r="K19808" s="36"/>
      <c r="L19808" s="36"/>
      <c r="M19808" s="36"/>
      <c r="N19808" s="36"/>
      <c r="O19808" s="40"/>
      <c r="P19808" s="36"/>
      <c r="S19808" s="36"/>
      <c r="T19808" s="36"/>
      <c r="U19808" s="36"/>
      <c r="V19808" s="36"/>
    </row>
    <row r="19809" spans="11:22" x14ac:dyDescent="0.25">
      <c r="K19809" s="36"/>
      <c r="L19809" s="36"/>
      <c r="M19809" s="36"/>
      <c r="N19809" s="36"/>
      <c r="O19809" s="40"/>
      <c r="P19809" s="36"/>
      <c r="S19809" s="36"/>
      <c r="T19809" s="36"/>
      <c r="U19809" s="36"/>
      <c r="V19809" s="36"/>
    </row>
    <row r="19810" spans="11:22" x14ac:dyDescent="0.25">
      <c r="K19810" s="36"/>
      <c r="L19810" s="36"/>
      <c r="M19810" s="36"/>
      <c r="N19810" s="36"/>
      <c r="O19810" s="40"/>
      <c r="P19810" s="36"/>
      <c r="S19810" s="36"/>
      <c r="T19810" s="36"/>
      <c r="U19810" s="36"/>
      <c r="V19810" s="36"/>
    </row>
    <row r="19811" spans="11:22" x14ac:dyDescent="0.25">
      <c r="K19811" s="36"/>
      <c r="L19811" s="36"/>
      <c r="M19811" s="36"/>
      <c r="N19811" s="36"/>
      <c r="O19811" s="40"/>
      <c r="P19811" s="36"/>
      <c r="S19811" s="36"/>
      <c r="T19811" s="36"/>
      <c r="U19811" s="36"/>
      <c r="V19811" s="36"/>
    </row>
    <row r="19812" spans="11:22" x14ac:dyDescent="0.25">
      <c r="K19812" s="36"/>
      <c r="L19812" s="36"/>
      <c r="M19812" s="36"/>
      <c r="N19812" s="36"/>
      <c r="O19812" s="40"/>
      <c r="P19812" s="36"/>
      <c r="S19812" s="36"/>
      <c r="T19812" s="36"/>
      <c r="U19812" s="36"/>
      <c r="V19812" s="36"/>
    </row>
    <row r="19813" spans="11:22" x14ac:dyDescent="0.25">
      <c r="K19813" s="36"/>
      <c r="L19813" s="36"/>
      <c r="M19813" s="36"/>
      <c r="N19813" s="36"/>
      <c r="O19813" s="40"/>
      <c r="P19813" s="36"/>
      <c r="S19813" s="36"/>
      <c r="T19813" s="36"/>
      <c r="U19813" s="36"/>
      <c r="V19813" s="36"/>
    </row>
    <row r="19814" spans="11:22" x14ac:dyDescent="0.25">
      <c r="K19814" s="36"/>
      <c r="L19814" s="36"/>
      <c r="M19814" s="36"/>
      <c r="N19814" s="36"/>
      <c r="O19814" s="40"/>
      <c r="P19814" s="36"/>
      <c r="S19814" s="36"/>
      <c r="T19814" s="36"/>
      <c r="U19814" s="36"/>
      <c r="V19814" s="36"/>
    </row>
    <row r="19815" spans="11:22" x14ac:dyDescent="0.25">
      <c r="K19815" s="36"/>
      <c r="L19815" s="36"/>
      <c r="M19815" s="36"/>
      <c r="N19815" s="36"/>
      <c r="O19815" s="40"/>
      <c r="P19815" s="36"/>
      <c r="S19815" s="36"/>
      <c r="T19815" s="36"/>
      <c r="U19815" s="36"/>
      <c r="V19815" s="36"/>
    </row>
    <row r="19816" spans="11:22" x14ac:dyDescent="0.25">
      <c r="K19816" s="36"/>
      <c r="L19816" s="36"/>
      <c r="M19816" s="36"/>
      <c r="N19816" s="36"/>
      <c r="O19816" s="40"/>
      <c r="P19816" s="36"/>
      <c r="S19816" s="36"/>
      <c r="T19816" s="36"/>
      <c r="U19816" s="36"/>
      <c r="V19816" s="36"/>
    </row>
    <row r="19817" spans="11:22" x14ac:dyDescent="0.25">
      <c r="K19817" s="36"/>
      <c r="L19817" s="36"/>
      <c r="M19817" s="36"/>
      <c r="N19817" s="36"/>
      <c r="O19817" s="40"/>
      <c r="P19817" s="36"/>
      <c r="S19817" s="36"/>
      <c r="T19817" s="36"/>
      <c r="U19817" s="36"/>
      <c r="V19817" s="36"/>
    </row>
    <row r="19818" spans="11:22" x14ac:dyDescent="0.25">
      <c r="K19818" s="36"/>
      <c r="L19818" s="36"/>
      <c r="M19818" s="36"/>
      <c r="N19818" s="36"/>
      <c r="O19818" s="40"/>
      <c r="P19818" s="36"/>
      <c r="S19818" s="36"/>
      <c r="T19818" s="36"/>
      <c r="U19818" s="36"/>
      <c r="V19818" s="36"/>
    </row>
    <row r="19819" spans="11:22" x14ac:dyDescent="0.25">
      <c r="K19819" s="36"/>
      <c r="L19819" s="36"/>
      <c r="M19819" s="36"/>
      <c r="N19819" s="36"/>
      <c r="O19819" s="40"/>
      <c r="P19819" s="36"/>
      <c r="S19819" s="36"/>
      <c r="T19819" s="36"/>
      <c r="U19819" s="36"/>
      <c r="V19819" s="36"/>
    </row>
    <row r="19820" spans="11:22" x14ac:dyDescent="0.25">
      <c r="K19820" s="36"/>
      <c r="L19820" s="36"/>
      <c r="M19820" s="36"/>
      <c r="N19820" s="36"/>
      <c r="O19820" s="40"/>
      <c r="P19820" s="36"/>
      <c r="S19820" s="36"/>
      <c r="T19820" s="36"/>
      <c r="U19820" s="36"/>
      <c r="V19820" s="36"/>
    </row>
    <row r="19821" spans="11:22" x14ac:dyDescent="0.25">
      <c r="K19821" s="36"/>
      <c r="L19821" s="36"/>
      <c r="M19821" s="36"/>
      <c r="N19821" s="36"/>
      <c r="O19821" s="40"/>
      <c r="P19821" s="36"/>
      <c r="S19821" s="36"/>
      <c r="T19821" s="36"/>
      <c r="U19821" s="36"/>
      <c r="V19821" s="36"/>
    </row>
    <row r="19822" spans="11:22" x14ac:dyDescent="0.25">
      <c r="K19822" s="36"/>
      <c r="L19822" s="36"/>
      <c r="M19822" s="36"/>
      <c r="N19822" s="36"/>
      <c r="O19822" s="40"/>
      <c r="P19822" s="36"/>
      <c r="S19822" s="36"/>
      <c r="T19822" s="36"/>
      <c r="U19822" s="36"/>
      <c r="V19822" s="36"/>
    </row>
    <row r="19823" spans="11:22" x14ac:dyDescent="0.25">
      <c r="K19823" s="36"/>
      <c r="L19823" s="36"/>
      <c r="M19823" s="36"/>
      <c r="N19823" s="36"/>
      <c r="O19823" s="40"/>
      <c r="P19823" s="36"/>
      <c r="S19823" s="36"/>
      <c r="T19823" s="36"/>
      <c r="U19823" s="36"/>
      <c r="V19823" s="36"/>
    </row>
    <row r="19824" spans="11:22" x14ac:dyDescent="0.25">
      <c r="K19824" s="36"/>
      <c r="L19824" s="36"/>
      <c r="M19824" s="36"/>
      <c r="N19824" s="36"/>
      <c r="O19824" s="40"/>
      <c r="P19824" s="36"/>
      <c r="S19824" s="36"/>
      <c r="T19824" s="36"/>
      <c r="U19824" s="36"/>
      <c r="V19824" s="36"/>
    </row>
    <row r="19825" spans="11:22" x14ac:dyDescent="0.25">
      <c r="K19825" s="36"/>
      <c r="L19825" s="36"/>
      <c r="M19825" s="36"/>
      <c r="N19825" s="36"/>
      <c r="O19825" s="40"/>
      <c r="P19825" s="36"/>
      <c r="S19825" s="36"/>
      <c r="T19825" s="36"/>
      <c r="U19825" s="36"/>
      <c r="V19825" s="36"/>
    </row>
    <row r="19826" spans="11:22" x14ac:dyDescent="0.25">
      <c r="K19826" s="36"/>
      <c r="L19826" s="36"/>
      <c r="M19826" s="36"/>
      <c r="N19826" s="36"/>
      <c r="O19826" s="40"/>
      <c r="P19826" s="36"/>
      <c r="S19826" s="36"/>
      <c r="T19826" s="36"/>
      <c r="U19826" s="36"/>
      <c r="V19826" s="36"/>
    </row>
    <row r="19827" spans="11:22" x14ac:dyDescent="0.25">
      <c r="K19827" s="36"/>
      <c r="L19827" s="36"/>
      <c r="M19827" s="36"/>
      <c r="N19827" s="36"/>
      <c r="O19827" s="40"/>
      <c r="P19827" s="36"/>
      <c r="S19827" s="36"/>
      <c r="T19827" s="36"/>
      <c r="U19827" s="36"/>
      <c r="V19827" s="36"/>
    </row>
    <row r="19828" spans="11:22" x14ac:dyDescent="0.25">
      <c r="K19828" s="36"/>
      <c r="L19828" s="36"/>
      <c r="M19828" s="36"/>
      <c r="N19828" s="36"/>
      <c r="O19828" s="40"/>
      <c r="P19828" s="36"/>
      <c r="S19828" s="36"/>
      <c r="T19828" s="36"/>
      <c r="U19828" s="36"/>
      <c r="V19828" s="36"/>
    </row>
    <row r="19829" spans="11:22" x14ac:dyDescent="0.25">
      <c r="K19829" s="36"/>
      <c r="L19829" s="36"/>
      <c r="M19829" s="36"/>
      <c r="N19829" s="36"/>
      <c r="O19829" s="40"/>
      <c r="P19829" s="36"/>
      <c r="S19829" s="36"/>
      <c r="T19829" s="36"/>
      <c r="U19829" s="36"/>
      <c r="V19829" s="36"/>
    </row>
    <row r="19830" spans="11:22" x14ac:dyDescent="0.25">
      <c r="K19830" s="36"/>
      <c r="L19830" s="36"/>
      <c r="M19830" s="36"/>
      <c r="N19830" s="36"/>
      <c r="O19830" s="40"/>
      <c r="P19830" s="36"/>
      <c r="S19830" s="36"/>
      <c r="T19830" s="36"/>
      <c r="U19830" s="36"/>
      <c r="V19830" s="36"/>
    </row>
    <row r="19831" spans="11:22" x14ac:dyDescent="0.25">
      <c r="K19831" s="36"/>
      <c r="L19831" s="36"/>
      <c r="M19831" s="36"/>
      <c r="N19831" s="36"/>
      <c r="O19831" s="40"/>
      <c r="P19831" s="36"/>
      <c r="S19831" s="36"/>
      <c r="T19831" s="36"/>
      <c r="U19831" s="36"/>
      <c r="V19831" s="36"/>
    </row>
    <row r="19832" spans="11:22" x14ac:dyDescent="0.25">
      <c r="K19832" s="36"/>
      <c r="L19832" s="36"/>
      <c r="M19832" s="36"/>
      <c r="N19832" s="36"/>
      <c r="O19832" s="40"/>
      <c r="P19832" s="36"/>
      <c r="S19832" s="36"/>
      <c r="T19832" s="36"/>
      <c r="U19832" s="36"/>
      <c r="V19832" s="36"/>
    </row>
    <row r="19833" spans="11:22" x14ac:dyDescent="0.25">
      <c r="K19833" s="36"/>
      <c r="L19833" s="36"/>
      <c r="M19833" s="36"/>
      <c r="N19833" s="36"/>
      <c r="O19833" s="40"/>
      <c r="P19833" s="36"/>
      <c r="S19833" s="36"/>
      <c r="T19833" s="36"/>
      <c r="U19833" s="36"/>
      <c r="V19833" s="36"/>
    </row>
    <row r="19834" spans="11:22" x14ac:dyDescent="0.25">
      <c r="K19834" s="36"/>
      <c r="L19834" s="36"/>
      <c r="M19834" s="36"/>
      <c r="N19834" s="36"/>
      <c r="O19834" s="40"/>
      <c r="P19834" s="36"/>
      <c r="S19834" s="36"/>
      <c r="T19834" s="36"/>
      <c r="U19834" s="36"/>
      <c r="V19834" s="36"/>
    </row>
    <row r="19835" spans="11:22" x14ac:dyDescent="0.25">
      <c r="K19835" s="36"/>
      <c r="L19835" s="36"/>
      <c r="M19835" s="36"/>
      <c r="N19835" s="36"/>
      <c r="O19835" s="40"/>
      <c r="P19835" s="36"/>
      <c r="S19835" s="36"/>
      <c r="T19835" s="36"/>
      <c r="U19835" s="36"/>
      <c r="V19835" s="36"/>
    </row>
    <row r="19836" spans="11:22" x14ac:dyDescent="0.25">
      <c r="K19836" s="36"/>
      <c r="L19836" s="36"/>
      <c r="M19836" s="36"/>
      <c r="N19836" s="36"/>
      <c r="O19836" s="40"/>
      <c r="P19836" s="36"/>
      <c r="S19836" s="36"/>
      <c r="T19836" s="36"/>
      <c r="U19836" s="36"/>
      <c r="V19836" s="36"/>
    </row>
    <row r="19837" spans="11:22" x14ac:dyDescent="0.25">
      <c r="K19837" s="36"/>
      <c r="L19837" s="36"/>
      <c r="M19837" s="36"/>
      <c r="N19837" s="36"/>
      <c r="O19837" s="40"/>
      <c r="P19837" s="36"/>
      <c r="S19837" s="36"/>
      <c r="T19837" s="36"/>
      <c r="U19837" s="36"/>
      <c r="V19837" s="36"/>
    </row>
    <row r="19838" spans="11:22" x14ac:dyDescent="0.25">
      <c r="K19838" s="36"/>
      <c r="L19838" s="36"/>
      <c r="M19838" s="36"/>
      <c r="N19838" s="36"/>
      <c r="O19838" s="40"/>
      <c r="P19838" s="36"/>
      <c r="S19838" s="36"/>
      <c r="T19838" s="36"/>
      <c r="U19838" s="36"/>
      <c r="V19838" s="36"/>
    </row>
    <row r="19839" spans="11:22" x14ac:dyDescent="0.25">
      <c r="K19839" s="36"/>
      <c r="L19839" s="36"/>
      <c r="M19839" s="36"/>
      <c r="N19839" s="36"/>
      <c r="O19839" s="40"/>
      <c r="P19839" s="36"/>
      <c r="S19839" s="36"/>
      <c r="T19839" s="36"/>
      <c r="U19839" s="36"/>
      <c r="V19839" s="36"/>
    </row>
    <row r="19840" spans="11:22" x14ac:dyDescent="0.25">
      <c r="K19840" s="36"/>
      <c r="L19840" s="36"/>
      <c r="M19840" s="36"/>
      <c r="N19840" s="36"/>
      <c r="O19840" s="40"/>
      <c r="P19840" s="36"/>
      <c r="S19840" s="36"/>
      <c r="T19840" s="36"/>
      <c r="U19840" s="36"/>
      <c r="V19840" s="36"/>
    </row>
    <row r="19841" spans="11:22" x14ac:dyDescent="0.25">
      <c r="K19841" s="36"/>
      <c r="L19841" s="36"/>
      <c r="M19841" s="36"/>
      <c r="N19841" s="36"/>
      <c r="O19841" s="40"/>
      <c r="P19841" s="36"/>
      <c r="S19841" s="36"/>
      <c r="T19841" s="36"/>
      <c r="U19841" s="36"/>
      <c r="V19841" s="36"/>
    </row>
    <row r="19842" spans="11:22" x14ac:dyDescent="0.25">
      <c r="K19842" s="36"/>
      <c r="L19842" s="36"/>
      <c r="M19842" s="36"/>
      <c r="N19842" s="36"/>
      <c r="O19842" s="40"/>
      <c r="P19842" s="36"/>
      <c r="S19842" s="36"/>
      <c r="T19842" s="36"/>
      <c r="U19842" s="36"/>
      <c r="V19842" s="36"/>
    </row>
    <row r="19843" spans="11:22" x14ac:dyDescent="0.25">
      <c r="K19843" s="36"/>
      <c r="L19843" s="36"/>
      <c r="M19843" s="36"/>
      <c r="N19843" s="36"/>
      <c r="O19843" s="40"/>
      <c r="P19843" s="36"/>
      <c r="S19843" s="36"/>
      <c r="T19843" s="36"/>
      <c r="U19843" s="36"/>
      <c r="V19843" s="36"/>
    </row>
    <row r="19844" spans="11:22" x14ac:dyDescent="0.25">
      <c r="K19844" s="36"/>
      <c r="L19844" s="36"/>
      <c r="M19844" s="36"/>
      <c r="N19844" s="36"/>
      <c r="O19844" s="40"/>
      <c r="P19844" s="36"/>
      <c r="S19844" s="36"/>
      <c r="T19844" s="36"/>
      <c r="U19844" s="36"/>
      <c r="V19844" s="36"/>
    </row>
    <row r="19845" spans="11:22" x14ac:dyDescent="0.25">
      <c r="K19845" s="36"/>
      <c r="L19845" s="36"/>
      <c r="M19845" s="36"/>
      <c r="N19845" s="36"/>
      <c r="O19845" s="40"/>
      <c r="P19845" s="36"/>
      <c r="S19845" s="36"/>
      <c r="T19845" s="36"/>
      <c r="U19845" s="36"/>
      <c r="V19845" s="36"/>
    </row>
    <row r="19846" spans="11:22" x14ac:dyDescent="0.25">
      <c r="K19846" s="36"/>
      <c r="L19846" s="36"/>
      <c r="M19846" s="36"/>
      <c r="N19846" s="36"/>
      <c r="O19846" s="40"/>
      <c r="P19846" s="36"/>
      <c r="S19846" s="36"/>
      <c r="T19846" s="36"/>
      <c r="U19846" s="36"/>
      <c r="V19846" s="36"/>
    </row>
    <row r="19847" spans="11:22" x14ac:dyDescent="0.25">
      <c r="K19847" s="36"/>
      <c r="L19847" s="36"/>
      <c r="M19847" s="36"/>
      <c r="N19847" s="36"/>
      <c r="O19847" s="40"/>
      <c r="P19847" s="36"/>
      <c r="S19847" s="36"/>
      <c r="T19847" s="36"/>
      <c r="U19847" s="36"/>
      <c r="V19847" s="36"/>
    </row>
    <row r="19848" spans="11:22" x14ac:dyDescent="0.25">
      <c r="K19848" s="36"/>
      <c r="L19848" s="36"/>
      <c r="M19848" s="36"/>
      <c r="N19848" s="36"/>
      <c r="O19848" s="40"/>
      <c r="P19848" s="36"/>
      <c r="S19848" s="36"/>
      <c r="T19848" s="36"/>
      <c r="U19848" s="36"/>
      <c r="V19848" s="36"/>
    </row>
    <row r="19849" spans="11:22" x14ac:dyDescent="0.25">
      <c r="K19849" s="36"/>
      <c r="L19849" s="36"/>
      <c r="M19849" s="36"/>
      <c r="N19849" s="36"/>
      <c r="O19849" s="40"/>
      <c r="P19849" s="36"/>
      <c r="S19849" s="36"/>
      <c r="T19849" s="36"/>
      <c r="U19849" s="36"/>
      <c r="V19849" s="36"/>
    </row>
    <row r="19850" spans="11:22" x14ac:dyDescent="0.25">
      <c r="K19850" s="36"/>
      <c r="L19850" s="36"/>
      <c r="M19850" s="36"/>
      <c r="N19850" s="36"/>
      <c r="O19850" s="40"/>
      <c r="P19850" s="36"/>
      <c r="S19850" s="36"/>
      <c r="T19850" s="36"/>
      <c r="U19850" s="36"/>
      <c r="V19850" s="36"/>
    </row>
    <row r="19851" spans="11:22" x14ac:dyDescent="0.25">
      <c r="K19851" s="36"/>
      <c r="L19851" s="36"/>
      <c r="M19851" s="36"/>
      <c r="N19851" s="36"/>
      <c r="O19851" s="40"/>
      <c r="P19851" s="36"/>
      <c r="S19851" s="36"/>
      <c r="T19851" s="36"/>
      <c r="U19851" s="36"/>
      <c r="V19851" s="36"/>
    </row>
    <row r="19852" spans="11:22" x14ac:dyDescent="0.25">
      <c r="K19852" s="36"/>
      <c r="L19852" s="36"/>
      <c r="M19852" s="36"/>
      <c r="N19852" s="36"/>
      <c r="O19852" s="40"/>
      <c r="P19852" s="36"/>
      <c r="S19852" s="36"/>
      <c r="T19852" s="36"/>
      <c r="U19852" s="36"/>
      <c r="V19852" s="36"/>
    </row>
    <row r="19853" spans="11:22" x14ac:dyDescent="0.25">
      <c r="K19853" s="36"/>
      <c r="L19853" s="36"/>
      <c r="M19853" s="36"/>
      <c r="N19853" s="36"/>
      <c r="O19853" s="40"/>
      <c r="P19853" s="36"/>
      <c r="S19853" s="36"/>
      <c r="T19853" s="36"/>
      <c r="U19853" s="36"/>
      <c r="V19853" s="36"/>
    </row>
    <row r="19854" spans="11:22" x14ac:dyDescent="0.25">
      <c r="K19854" s="36"/>
      <c r="L19854" s="36"/>
      <c r="M19854" s="36"/>
      <c r="N19854" s="36"/>
      <c r="O19854" s="40"/>
      <c r="P19854" s="36"/>
      <c r="S19854" s="36"/>
      <c r="T19854" s="36"/>
      <c r="U19854" s="36"/>
      <c r="V19854" s="36"/>
    </row>
    <row r="19855" spans="11:22" x14ac:dyDescent="0.25">
      <c r="K19855" s="36"/>
      <c r="L19855" s="36"/>
      <c r="M19855" s="36"/>
      <c r="N19855" s="36"/>
      <c r="O19855" s="40"/>
      <c r="P19855" s="36"/>
      <c r="S19855" s="36"/>
      <c r="T19855" s="36"/>
      <c r="U19855" s="36"/>
      <c r="V19855" s="36"/>
    </row>
    <row r="19856" spans="11:22" x14ac:dyDescent="0.25">
      <c r="K19856" s="36"/>
      <c r="L19856" s="36"/>
      <c r="M19856" s="36"/>
      <c r="N19856" s="36"/>
      <c r="O19856" s="40"/>
      <c r="P19856" s="36"/>
      <c r="S19856" s="36"/>
      <c r="T19856" s="36"/>
      <c r="U19856" s="36"/>
      <c r="V19856" s="36"/>
    </row>
    <row r="19857" spans="11:22" x14ac:dyDescent="0.25">
      <c r="K19857" s="36"/>
      <c r="L19857" s="36"/>
      <c r="M19857" s="36"/>
      <c r="N19857" s="36"/>
      <c r="O19857" s="40"/>
      <c r="P19857" s="36"/>
      <c r="S19857" s="36"/>
      <c r="T19857" s="36"/>
      <c r="U19857" s="36"/>
      <c r="V19857" s="36"/>
    </row>
    <row r="19858" spans="11:22" x14ac:dyDescent="0.25">
      <c r="K19858" s="36"/>
      <c r="L19858" s="36"/>
      <c r="M19858" s="36"/>
      <c r="N19858" s="36"/>
      <c r="O19858" s="40"/>
      <c r="P19858" s="36"/>
      <c r="S19858" s="36"/>
      <c r="T19858" s="36"/>
      <c r="U19858" s="36"/>
      <c r="V19858" s="36"/>
    </row>
    <row r="19859" spans="11:22" x14ac:dyDescent="0.25">
      <c r="K19859" s="36"/>
      <c r="L19859" s="36"/>
      <c r="M19859" s="36"/>
      <c r="N19859" s="36"/>
      <c r="O19859" s="40"/>
      <c r="P19859" s="36"/>
      <c r="S19859" s="36"/>
      <c r="T19859" s="36"/>
      <c r="U19859" s="36"/>
      <c r="V19859" s="36"/>
    </row>
    <row r="19860" spans="11:22" x14ac:dyDescent="0.25">
      <c r="K19860" s="36"/>
      <c r="L19860" s="36"/>
      <c r="M19860" s="36"/>
      <c r="N19860" s="36"/>
      <c r="O19860" s="40"/>
      <c r="P19860" s="36"/>
      <c r="S19860" s="36"/>
      <c r="T19860" s="36"/>
      <c r="U19860" s="36"/>
      <c r="V19860" s="36"/>
    </row>
    <row r="19861" spans="11:22" x14ac:dyDescent="0.25">
      <c r="K19861" s="36"/>
      <c r="L19861" s="36"/>
      <c r="M19861" s="36"/>
      <c r="N19861" s="36"/>
      <c r="O19861" s="40"/>
      <c r="P19861" s="36"/>
      <c r="S19861" s="36"/>
      <c r="T19861" s="36"/>
      <c r="U19861" s="36"/>
      <c r="V19861" s="36"/>
    </row>
    <row r="19862" spans="11:22" x14ac:dyDescent="0.25">
      <c r="K19862" s="36"/>
      <c r="L19862" s="36"/>
      <c r="M19862" s="36"/>
      <c r="N19862" s="36"/>
      <c r="O19862" s="40"/>
      <c r="P19862" s="36"/>
      <c r="S19862" s="36"/>
      <c r="T19862" s="36"/>
      <c r="U19862" s="36"/>
      <c r="V19862" s="36"/>
    </row>
    <row r="19863" spans="11:22" x14ac:dyDescent="0.25">
      <c r="K19863" s="36"/>
      <c r="L19863" s="36"/>
      <c r="M19863" s="36"/>
      <c r="N19863" s="36"/>
      <c r="O19863" s="40"/>
      <c r="P19863" s="36"/>
      <c r="S19863" s="36"/>
      <c r="T19863" s="36"/>
      <c r="U19863" s="36"/>
      <c r="V19863" s="36"/>
    </row>
    <row r="19864" spans="11:22" x14ac:dyDescent="0.25">
      <c r="K19864" s="36"/>
      <c r="L19864" s="36"/>
      <c r="M19864" s="36"/>
      <c r="N19864" s="36"/>
      <c r="O19864" s="40"/>
      <c r="P19864" s="36"/>
      <c r="S19864" s="36"/>
      <c r="T19864" s="36"/>
      <c r="U19864" s="36"/>
      <c r="V19864" s="36"/>
    </row>
    <row r="19865" spans="11:22" x14ac:dyDescent="0.25">
      <c r="K19865" s="36"/>
      <c r="L19865" s="36"/>
      <c r="M19865" s="36"/>
      <c r="N19865" s="36"/>
      <c r="O19865" s="40"/>
      <c r="P19865" s="36"/>
      <c r="S19865" s="36"/>
      <c r="T19865" s="36"/>
      <c r="U19865" s="36"/>
      <c r="V19865" s="36"/>
    </row>
    <row r="19866" spans="11:22" x14ac:dyDescent="0.25">
      <c r="K19866" s="36"/>
      <c r="L19866" s="36"/>
      <c r="M19866" s="36"/>
      <c r="N19866" s="36"/>
      <c r="O19866" s="40"/>
      <c r="P19866" s="36"/>
      <c r="S19866" s="36"/>
      <c r="T19866" s="36"/>
      <c r="U19866" s="36"/>
      <c r="V19866" s="36"/>
    </row>
    <row r="19867" spans="11:22" x14ac:dyDescent="0.25">
      <c r="K19867" s="36"/>
      <c r="L19867" s="36"/>
      <c r="M19867" s="36"/>
      <c r="N19867" s="36"/>
      <c r="O19867" s="40"/>
      <c r="P19867" s="36"/>
      <c r="S19867" s="36"/>
      <c r="T19867" s="36"/>
      <c r="U19867" s="36"/>
      <c r="V19867" s="36"/>
    </row>
    <row r="19868" spans="11:22" x14ac:dyDescent="0.25">
      <c r="K19868" s="36"/>
      <c r="L19868" s="36"/>
      <c r="M19868" s="36"/>
      <c r="N19868" s="36"/>
      <c r="O19868" s="40"/>
      <c r="P19868" s="36"/>
      <c r="S19868" s="36"/>
      <c r="T19868" s="36"/>
      <c r="U19868" s="36"/>
      <c r="V19868" s="36"/>
    </row>
    <row r="19869" spans="11:22" x14ac:dyDescent="0.25">
      <c r="K19869" s="36"/>
      <c r="L19869" s="36"/>
      <c r="M19869" s="36"/>
      <c r="N19869" s="36"/>
      <c r="O19869" s="40"/>
      <c r="P19869" s="36"/>
      <c r="S19869" s="36"/>
      <c r="T19869" s="36"/>
      <c r="U19869" s="36"/>
      <c r="V19869" s="36"/>
    </row>
    <row r="19870" spans="11:22" x14ac:dyDescent="0.25">
      <c r="K19870" s="36"/>
      <c r="L19870" s="36"/>
      <c r="M19870" s="36"/>
      <c r="N19870" s="36"/>
      <c r="O19870" s="40"/>
      <c r="P19870" s="36"/>
      <c r="S19870" s="36"/>
      <c r="T19870" s="36"/>
      <c r="U19870" s="36"/>
      <c r="V19870" s="36"/>
    </row>
    <row r="19871" spans="11:22" x14ac:dyDescent="0.25">
      <c r="K19871" s="36"/>
      <c r="L19871" s="36"/>
      <c r="M19871" s="36"/>
      <c r="N19871" s="36"/>
      <c r="O19871" s="40"/>
      <c r="P19871" s="36"/>
      <c r="S19871" s="36"/>
      <c r="T19871" s="36"/>
      <c r="U19871" s="36"/>
      <c r="V19871" s="36"/>
    </row>
    <row r="19872" spans="11:22" x14ac:dyDescent="0.25">
      <c r="K19872" s="36"/>
      <c r="L19872" s="36"/>
      <c r="M19872" s="36"/>
      <c r="N19872" s="36"/>
      <c r="O19872" s="40"/>
      <c r="P19872" s="36"/>
      <c r="S19872" s="36"/>
      <c r="T19872" s="36"/>
      <c r="U19872" s="36"/>
      <c r="V19872" s="36"/>
    </row>
    <row r="19873" spans="11:22" x14ac:dyDescent="0.25">
      <c r="K19873" s="36"/>
      <c r="L19873" s="36"/>
      <c r="M19873" s="36"/>
      <c r="N19873" s="36"/>
      <c r="O19873" s="40"/>
      <c r="P19873" s="36"/>
      <c r="S19873" s="36"/>
      <c r="T19873" s="36"/>
      <c r="U19873" s="36"/>
      <c r="V19873" s="36"/>
    </row>
    <row r="19874" spans="11:22" x14ac:dyDescent="0.25">
      <c r="K19874" s="36"/>
      <c r="L19874" s="36"/>
      <c r="M19874" s="36"/>
      <c r="N19874" s="36"/>
      <c r="O19874" s="40"/>
      <c r="P19874" s="36"/>
      <c r="S19874" s="36"/>
      <c r="T19874" s="36"/>
      <c r="U19874" s="36"/>
      <c r="V19874" s="36"/>
    </row>
    <row r="19875" spans="11:22" x14ac:dyDescent="0.25">
      <c r="K19875" s="36"/>
      <c r="L19875" s="36"/>
      <c r="M19875" s="36"/>
      <c r="N19875" s="36"/>
      <c r="O19875" s="40"/>
      <c r="P19875" s="36"/>
      <c r="S19875" s="36"/>
      <c r="T19875" s="36"/>
      <c r="U19875" s="36"/>
      <c r="V19875" s="36"/>
    </row>
    <row r="19876" spans="11:22" x14ac:dyDescent="0.25">
      <c r="K19876" s="36"/>
      <c r="L19876" s="36"/>
      <c r="M19876" s="36"/>
      <c r="N19876" s="36"/>
      <c r="O19876" s="40"/>
      <c r="P19876" s="36"/>
      <c r="S19876" s="36"/>
      <c r="T19876" s="36"/>
      <c r="U19876" s="36"/>
      <c r="V19876" s="36"/>
    </row>
    <row r="19877" spans="11:22" x14ac:dyDescent="0.25">
      <c r="K19877" s="36"/>
      <c r="L19877" s="36"/>
      <c r="M19877" s="36"/>
      <c r="N19877" s="36"/>
      <c r="O19877" s="40"/>
      <c r="P19877" s="36"/>
      <c r="S19877" s="36"/>
      <c r="T19877" s="36"/>
      <c r="U19877" s="36"/>
      <c r="V19877" s="36"/>
    </row>
    <row r="19878" spans="11:22" x14ac:dyDescent="0.25">
      <c r="K19878" s="36"/>
      <c r="L19878" s="36"/>
      <c r="M19878" s="36"/>
      <c r="N19878" s="36"/>
      <c r="O19878" s="40"/>
      <c r="P19878" s="36"/>
      <c r="S19878" s="36"/>
      <c r="T19878" s="36"/>
      <c r="U19878" s="36"/>
      <c r="V19878" s="36"/>
    </row>
    <row r="19879" spans="11:22" x14ac:dyDescent="0.25">
      <c r="K19879" s="36"/>
      <c r="L19879" s="36"/>
      <c r="M19879" s="36"/>
      <c r="N19879" s="36"/>
      <c r="O19879" s="40"/>
      <c r="P19879" s="36"/>
      <c r="S19879" s="36"/>
      <c r="T19879" s="36"/>
      <c r="U19879" s="36"/>
      <c r="V19879" s="36"/>
    </row>
    <row r="19880" spans="11:22" x14ac:dyDescent="0.25">
      <c r="K19880" s="36"/>
      <c r="L19880" s="36"/>
      <c r="M19880" s="36"/>
      <c r="N19880" s="36"/>
      <c r="O19880" s="40"/>
      <c r="P19880" s="36"/>
      <c r="S19880" s="36"/>
      <c r="T19880" s="36"/>
      <c r="U19880" s="36"/>
      <c r="V19880" s="36"/>
    </row>
    <row r="19881" spans="11:22" x14ac:dyDescent="0.25">
      <c r="K19881" s="36"/>
      <c r="L19881" s="36"/>
      <c r="M19881" s="36"/>
      <c r="N19881" s="36"/>
      <c r="O19881" s="40"/>
      <c r="P19881" s="36"/>
      <c r="S19881" s="36"/>
      <c r="T19881" s="36"/>
      <c r="U19881" s="36"/>
      <c r="V19881" s="36"/>
    </row>
    <row r="19882" spans="11:22" x14ac:dyDescent="0.25">
      <c r="K19882" s="36"/>
      <c r="L19882" s="36"/>
      <c r="M19882" s="36"/>
      <c r="N19882" s="36"/>
      <c r="O19882" s="40"/>
      <c r="P19882" s="36"/>
      <c r="S19882" s="36"/>
      <c r="T19882" s="36"/>
      <c r="U19882" s="36"/>
      <c r="V19882" s="36"/>
    </row>
    <row r="19883" spans="11:22" x14ac:dyDescent="0.25">
      <c r="K19883" s="36"/>
      <c r="L19883" s="36"/>
      <c r="M19883" s="36"/>
      <c r="N19883" s="36"/>
      <c r="O19883" s="40"/>
      <c r="P19883" s="36"/>
      <c r="S19883" s="36"/>
      <c r="T19883" s="36"/>
      <c r="U19883" s="36"/>
      <c r="V19883" s="36"/>
    </row>
    <row r="19884" spans="11:22" x14ac:dyDescent="0.25">
      <c r="K19884" s="36"/>
      <c r="L19884" s="36"/>
      <c r="M19884" s="36"/>
      <c r="N19884" s="36"/>
      <c r="O19884" s="40"/>
      <c r="P19884" s="36"/>
      <c r="S19884" s="36"/>
      <c r="T19884" s="36"/>
      <c r="U19884" s="36"/>
      <c r="V19884" s="36"/>
    </row>
    <row r="19885" spans="11:22" x14ac:dyDescent="0.25">
      <c r="K19885" s="36"/>
      <c r="L19885" s="36"/>
      <c r="M19885" s="36"/>
      <c r="N19885" s="36"/>
      <c r="O19885" s="40"/>
      <c r="P19885" s="36"/>
      <c r="S19885" s="36"/>
      <c r="T19885" s="36"/>
      <c r="U19885" s="36"/>
      <c r="V19885" s="36"/>
    </row>
    <row r="19886" spans="11:22" x14ac:dyDescent="0.25">
      <c r="K19886" s="36"/>
      <c r="L19886" s="36"/>
      <c r="M19886" s="36"/>
      <c r="N19886" s="36"/>
      <c r="O19886" s="40"/>
      <c r="P19886" s="36"/>
      <c r="S19886" s="36"/>
      <c r="T19886" s="36"/>
      <c r="U19886" s="36"/>
      <c r="V19886" s="36"/>
    </row>
    <row r="19887" spans="11:22" x14ac:dyDescent="0.25">
      <c r="K19887" s="36"/>
      <c r="L19887" s="36"/>
      <c r="M19887" s="36"/>
      <c r="N19887" s="36"/>
      <c r="O19887" s="40"/>
      <c r="P19887" s="36"/>
      <c r="S19887" s="36"/>
      <c r="T19887" s="36"/>
      <c r="U19887" s="36"/>
      <c r="V19887" s="36"/>
    </row>
    <row r="19888" spans="11:22" x14ac:dyDescent="0.25">
      <c r="K19888" s="36"/>
      <c r="L19888" s="36"/>
      <c r="M19888" s="36"/>
      <c r="N19888" s="36"/>
      <c r="O19888" s="40"/>
      <c r="P19888" s="36"/>
      <c r="S19888" s="36"/>
      <c r="T19888" s="36"/>
      <c r="U19888" s="36"/>
      <c r="V19888" s="36"/>
    </row>
    <row r="19889" spans="11:22" x14ac:dyDescent="0.25">
      <c r="K19889" s="36"/>
      <c r="L19889" s="36"/>
      <c r="M19889" s="36"/>
      <c r="N19889" s="36"/>
      <c r="O19889" s="40"/>
      <c r="P19889" s="36"/>
      <c r="S19889" s="36"/>
      <c r="T19889" s="36"/>
      <c r="U19889" s="36"/>
      <c r="V19889" s="36"/>
    </row>
    <row r="19890" spans="11:22" x14ac:dyDescent="0.25">
      <c r="K19890" s="36"/>
      <c r="L19890" s="36"/>
      <c r="M19890" s="36"/>
      <c r="N19890" s="36"/>
      <c r="O19890" s="40"/>
      <c r="P19890" s="36"/>
      <c r="S19890" s="36"/>
      <c r="T19890" s="36"/>
      <c r="U19890" s="36"/>
      <c r="V19890" s="36"/>
    </row>
    <row r="19891" spans="11:22" x14ac:dyDescent="0.25">
      <c r="K19891" s="36"/>
      <c r="L19891" s="36"/>
      <c r="M19891" s="36"/>
      <c r="N19891" s="36"/>
      <c r="O19891" s="40"/>
      <c r="P19891" s="36"/>
      <c r="S19891" s="36"/>
      <c r="T19891" s="36"/>
      <c r="U19891" s="36"/>
      <c r="V19891" s="36"/>
    </row>
    <row r="19892" spans="11:22" x14ac:dyDescent="0.25">
      <c r="K19892" s="36"/>
      <c r="L19892" s="36"/>
      <c r="M19892" s="36"/>
      <c r="N19892" s="36"/>
      <c r="O19892" s="40"/>
      <c r="P19892" s="36"/>
      <c r="S19892" s="36"/>
      <c r="T19892" s="36"/>
      <c r="U19892" s="36"/>
      <c r="V19892" s="36"/>
    </row>
    <row r="19893" spans="11:22" x14ac:dyDescent="0.25">
      <c r="K19893" s="36"/>
      <c r="L19893" s="36"/>
      <c r="M19893" s="36"/>
      <c r="N19893" s="36"/>
      <c r="O19893" s="40"/>
      <c r="P19893" s="36"/>
      <c r="S19893" s="36"/>
      <c r="T19893" s="36"/>
      <c r="U19893" s="36"/>
      <c r="V19893" s="36"/>
    </row>
    <row r="19894" spans="11:22" x14ac:dyDescent="0.25">
      <c r="K19894" s="36"/>
      <c r="L19894" s="36"/>
      <c r="M19894" s="36"/>
      <c r="N19894" s="36"/>
      <c r="O19894" s="40"/>
      <c r="P19894" s="36"/>
      <c r="S19894" s="36"/>
      <c r="T19894" s="36"/>
      <c r="U19894" s="36"/>
      <c r="V19894" s="36"/>
    </row>
    <row r="19895" spans="11:22" x14ac:dyDescent="0.25">
      <c r="K19895" s="36"/>
      <c r="L19895" s="36"/>
      <c r="M19895" s="36"/>
      <c r="N19895" s="36"/>
      <c r="O19895" s="40"/>
      <c r="P19895" s="36"/>
      <c r="S19895" s="36"/>
      <c r="T19895" s="36"/>
      <c r="U19895" s="36"/>
      <c r="V19895" s="36"/>
    </row>
    <row r="19896" spans="11:22" x14ac:dyDescent="0.25">
      <c r="K19896" s="36"/>
      <c r="L19896" s="36"/>
      <c r="M19896" s="36"/>
      <c r="N19896" s="36"/>
      <c r="O19896" s="40"/>
      <c r="P19896" s="36"/>
      <c r="S19896" s="36"/>
      <c r="T19896" s="36"/>
      <c r="U19896" s="36"/>
      <c r="V19896" s="36"/>
    </row>
    <row r="19897" spans="11:22" x14ac:dyDescent="0.25">
      <c r="K19897" s="36"/>
      <c r="L19897" s="36"/>
      <c r="M19897" s="36"/>
      <c r="N19897" s="36"/>
      <c r="O19897" s="40"/>
      <c r="P19897" s="36"/>
      <c r="S19897" s="36"/>
      <c r="T19897" s="36"/>
      <c r="U19897" s="36"/>
      <c r="V19897" s="36"/>
    </row>
    <row r="19898" spans="11:22" x14ac:dyDescent="0.25">
      <c r="K19898" s="36"/>
      <c r="L19898" s="36"/>
      <c r="M19898" s="36"/>
      <c r="N19898" s="36"/>
      <c r="O19898" s="40"/>
      <c r="P19898" s="36"/>
      <c r="S19898" s="36"/>
      <c r="T19898" s="36"/>
      <c r="U19898" s="36"/>
      <c r="V19898" s="36"/>
    </row>
    <row r="19899" spans="11:22" x14ac:dyDescent="0.25">
      <c r="K19899" s="36"/>
      <c r="L19899" s="36"/>
      <c r="M19899" s="36"/>
      <c r="N19899" s="36"/>
      <c r="O19899" s="40"/>
      <c r="P19899" s="36"/>
      <c r="S19899" s="36"/>
      <c r="T19899" s="36"/>
      <c r="U19899" s="36"/>
      <c r="V19899" s="36"/>
    </row>
    <row r="19900" spans="11:22" x14ac:dyDescent="0.25">
      <c r="K19900" s="36"/>
      <c r="L19900" s="36"/>
      <c r="M19900" s="36"/>
      <c r="N19900" s="36"/>
      <c r="O19900" s="40"/>
      <c r="P19900" s="36"/>
      <c r="S19900" s="36"/>
      <c r="T19900" s="36"/>
      <c r="U19900" s="36"/>
      <c r="V19900" s="36"/>
    </row>
    <row r="19901" spans="11:22" x14ac:dyDescent="0.25">
      <c r="K19901" s="36"/>
      <c r="L19901" s="36"/>
      <c r="M19901" s="36"/>
      <c r="N19901" s="36"/>
      <c r="O19901" s="40"/>
      <c r="P19901" s="36"/>
      <c r="S19901" s="36"/>
      <c r="T19901" s="36"/>
      <c r="U19901" s="36"/>
      <c r="V19901" s="36"/>
    </row>
    <row r="19902" spans="11:22" x14ac:dyDescent="0.25">
      <c r="K19902" s="36"/>
      <c r="L19902" s="36"/>
      <c r="M19902" s="36"/>
      <c r="N19902" s="36"/>
      <c r="O19902" s="40"/>
      <c r="P19902" s="36"/>
      <c r="S19902" s="36"/>
      <c r="T19902" s="36"/>
      <c r="U19902" s="36"/>
      <c r="V19902" s="36"/>
    </row>
    <row r="19903" spans="11:22" x14ac:dyDescent="0.25">
      <c r="K19903" s="36"/>
      <c r="L19903" s="36"/>
      <c r="M19903" s="36"/>
      <c r="N19903" s="36"/>
      <c r="O19903" s="40"/>
      <c r="P19903" s="36"/>
      <c r="S19903" s="36"/>
      <c r="T19903" s="36"/>
      <c r="U19903" s="36"/>
      <c r="V19903" s="36"/>
    </row>
    <row r="19904" spans="11:22" x14ac:dyDescent="0.25">
      <c r="K19904" s="36"/>
      <c r="L19904" s="36"/>
      <c r="M19904" s="36"/>
      <c r="N19904" s="36"/>
      <c r="O19904" s="40"/>
      <c r="P19904" s="36"/>
      <c r="S19904" s="36"/>
      <c r="T19904" s="36"/>
      <c r="U19904" s="36"/>
      <c r="V19904" s="36"/>
    </row>
    <row r="19905" spans="11:22" x14ac:dyDescent="0.25">
      <c r="K19905" s="36"/>
      <c r="L19905" s="36"/>
      <c r="M19905" s="36"/>
      <c r="N19905" s="36"/>
      <c r="O19905" s="40"/>
      <c r="P19905" s="36"/>
      <c r="S19905" s="36"/>
      <c r="T19905" s="36"/>
      <c r="U19905" s="36"/>
      <c r="V19905" s="36"/>
    </row>
    <row r="19906" spans="11:22" x14ac:dyDescent="0.25">
      <c r="K19906" s="36"/>
      <c r="L19906" s="36"/>
      <c r="M19906" s="36"/>
      <c r="N19906" s="36"/>
      <c r="O19906" s="40"/>
      <c r="P19906" s="36"/>
      <c r="S19906" s="36"/>
      <c r="T19906" s="36"/>
      <c r="U19906" s="36"/>
      <c r="V19906" s="36"/>
    </row>
    <row r="19907" spans="11:22" x14ac:dyDescent="0.25">
      <c r="K19907" s="36"/>
      <c r="L19907" s="36"/>
      <c r="M19907" s="36"/>
      <c r="N19907" s="36"/>
      <c r="O19907" s="40"/>
      <c r="P19907" s="36"/>
      <c r="S19907" s="36"/>
      <c r="T19907" s="36"/>
      <c r="U19907" s="36"/>
      <c r="V19907" s="36"/>
    </row>
    <row r="19908" spans="11:22" x14ac:dyDescent="0.25">
      <c r="K19908" s="36"/>
      <c r="L19908" s="36"/>
      <c r="M19908" s="36"/>
      <c r="N19908" s="36"/>
      <c r="O19908" s="40"/>
      <c r="P19908" s="36"/>
      <c r="S19908" s="36"/>
      <c r="T19908" s="36"/>
      <c r="U19908" s="36"/>
      <c r="V19908" s="36"/>
    </row>
    <row r="19909" spans="11:22" x14ac:dyDescent="0.25">
      <c r="K19909" s="36"/>
      <c r="L19909" s="36"/>
      <c r="M19909" s="36"/>
      <c r="N19909" s="36"/>
      <c r="O19909" s="40"/>
      <c r="P19909" s="36"/>
      <c r="S19909" s="36"/>
      <c r="T19909" s="36"/>
      <c r="U19909" s="36"/>
      <c r="V19909" s="36"/>
    </row>
    <row r="19910" spans="11:22" x14ac:dyDescent="0.25">
      <c r="K19910" s="36"/>
      <c r="L19910" s="36"/>
      <c r="M19910" s="36"/>
      <c r="N19910" s="36"/>
      <c r="O19910" s="40"/>
      <c r="P19910" s="36"/>
      <c r="S19910" s="36"/>
      <c r="T19910" s="36"/>
      <c r="U19910" s="36"/>
      <c r="V19910" s="36"/>
    </row>
    <row r="19911" spans="11:22" x14ac:dyDescent="0.25">
      <c r="K19911" s="36"/>
      <c r="L19911" s="36"/>
      <c r="M19911" s="36"/>
      <c r="N19911" s="36"/>
      <c r="O19911" s="40"/>
      <c r="P19911" s="36"/>
      <c r="S19911" s="36"/>
      <c r="T19911" s="36"/>
      <c r="U19911" s="36"/>
      <c r="V19911" s="36"/>
    </row>
    <row r="19912" spans="11:22" x14ac:dyDescent="0.25">
      <c r="K19912" s="36"/>
      <c r="L19912" s="36"/>
      <c r="M19912" s="36"/>
      <c r="N19912" s="36"/>
      <c r="O19912" s="40"/>
      <c r="P19912" s="36"/>
      <c r="S19912" s="36"/>
      <c r="T19912" s="36"/>
      <c r="U19912" s="36"/>
      <c r="V19912" s="36"/>
    </row>
    <row r="19913" spans="11:22" x14ac:dyDescent="0.25">
      <c r="K19913" s="36"/>
      <c r="L19913" s="36"/>
      <c r="M19913" s="36"/>
      <c r="N19913" s="36"/>
      <c r="O19913" s="40"/>
      <c r="P19913" s="36"/>
      <c r="S19913" s="36"/>
      <c r="T19913" s="36"/>
      <c r="U19913" s="36"/>
      <c r="V19913" s="36"/>
    </row>
    <row r="19914" spans="11:22" x14ac:dyDescent="0.25">
      <c r="K19914" s="36"/>
      <c r="L19914" s="36"/>
      <c r="M19914" s="36"/>
      <c r="N19914" s="36"/>
      <c r="O19914" s="40"/>
      <c r="P19914" s="36"/>
      <c r="S19914" s="36"/>
      <c r="T19914" s="36"/>
      <c r="U19914" s="36"/>
      <c r="V19914" s="36"/>
    </row>
    <row r="19915" spans="11:22" x14ac:dyDescent="0.25">
      <c r="K19915" s="36"/>
      <c r="L19915" s="36"/>
      <c r="M19915" s="36"/>
      <c r="N19915" s="36"/>
      <c r="O19915" s="40"/>
      <c r="P19915" s="36"/>
      <c r="S19915" s="36"/>
      <c r="T19915" s="36"/>
      <c r="U19915" s="36"/>
      <c r="V19915" s="36"/>
    </row>
    <row r="19916" spans="11:22" x14ac:dyDescent="0.25">
      <c r="K19916" s="36"/>
      <c r="L19916" s="36"/>
      <c r="M19916" s="36"/>
      <c r="N19916" s="36"/>
      <c r="O19916" s="40"/>
      <c r="P19916" s="36"/>
      <c r="S19916" s="36"/>
      <c r="T19916" s="36"/>
      <c r="U19916" s="36"/>
      <c r="V19916" s="36"/>
    </row>
    <row r="19917" spans="11:22" x14ac:dyDescent="0.25">
      <c r="K19917" s="36"/>
      <c r="L19917" s="36"/>
      <c r="M19917" s="36"/>
      <c r="N19917" s="36"/>
      <c r="O19917" s="40"/>
      <c r="P19917" s="36"/>
      <c r="S19917" s="36"/>
      <c r="T19917" s="36"/>
      <c r="U19917" s="36"/>
      <c r="V19917" s="36"/>
    </row>
    <row r="19918" spans="11:22" x14ac:dyDescent="0.25">
      <c r="K19918" s="36"/>
      <c r="L19918" s="36"/>
      <c r="M19918" s="36"/>
      <c r="N19918" s="36"/>
      <c r="O19918" s="40"/>
      <c r="P19918" s="36"/>
      <c r="S19918" s="36"/>
      <c r="T19918" s="36"/>
      <c r="U19918" s="36"/>
      <c r="V19918" s="36"/>
    </row>
    <row r="19919" spans="11:22" x14ac:dyDescent="0.25">
      <c r="K19919" s="36"/>
      <c r="L19919" s="36"/>
      <c r="M19919" s="36"/>
      <c r="N19919" s="36"/>
      <c r="O19919" s="40"/>
      <c r="P19919" s="36"/>
      <c r="S19919" s="36"/>
      <c r="T19919" s="36"/>
      <c r="U19919" s="36"/>
      <c r="V19919" s="36"/>
    </row>
    <row r="19920" spans="11:22" x14ac:dyDescent="0.25">
      <c r="K19920" s="36"/>
      <c r="L19920" s="36"/>
      <c r="M19920" s="36"/>
      <c r="N19920" s="36"/>
      <c r="O19920" s="40"/>
      <c r="P19920" s="36"/>
      <c r="S19920" s="36"/>
      <c r="T19920" s="36"/>
      <c r="U19920" s="36"/>
      <c r="V19920" s="36"/>
    </row>
    <row r="19921" spans="11:22" x14ac:dyDescent="0.25">
      <c r="K19921" s="36"/>
      <c r="L19921" s="36"/>
      <c r="M19921" s="36"/>
      <c r="N19921" s="36"/>
      <c r="O19921" s="40"/>
      <c r="P19921" s="36"/>
      <c r="S19921" s="36"/>
      <c r="T19921" s="36"/>
      <c r="U19921" s="36"/>
      <c r="V19921" s="36"/>
    </row>
    <row r="19922" spans="11:22" x14ac:dyDescent="0.25">
      <c r="K19922" s="36"/>
      <c r="L19922" s="36"/>
      <c r="M19922" s="36"/>
      <c r="N19922" s="36"/>
      <c r="O19922" s="40"/>
      <c r="P19922" s="36"/>
      <c r="S19922" s="36"/>
      <c r="T19922" s="36"/>
      <c r="U19922" s="36"/>
      <c r="V19922" s="36"/>
    </row>
    <row r="19923" spans="11:22" x14ac:dyDescent="0.25">
      <c r="K19923" s="36"/>
      <c r="L19923" s="36"/>
      <c r="M19923" s="36"/>
      <c r="N19923" s="36"/>
      <c r="O19923" s="40"/>
      <c r="P19923" s="36"/>
      <c r="S19923" s="36"/>
      <c r="T19923" s="36"/>
      <c r="U19923" s="36"/>
      <c r="V19923" s="36"/>
    </row>
    <row r="19924" spans="11:22" x14ac:dyDescent="0.25">
      <c r="K19924" s="36"/>
      <c r="L19924" s="36"/>
      <c r="M19924" s="36"/>
      <c r="N19924" s="36"/>
      <c r="O19924" s="40"/>
      <c r="P19924" s="36"/>
      <c r="S19924" s="36"/>
      <c r="T19924" s="36"/>
      <c r="U19924" s="36"/>
      <c r="V19924" s="36"/>
    </row>
    <row r="19925" spans="11:22" x14ac:dyDescent="0.25">
      <c r="K19925" s="36"/>
      <c r="L19925" s="36"/>
      <c r="M19925" s="36"/>
      <c r="N19925" s="36"/>
      <c r="O19925" s="40"/>
      <c r="P19925" s="36"/>
      <c r="S19925" s="36"/>
      <c r="T19925" s="36"/>
      <c r="U19925" s="36"/>
      <c r="V19925" s="36"/>
    </row>
    <row r="19926" spans="11:22" x14ac:dyDescent="0.25">
      <c r="K19926" s="36"/>
      <c r="L19926" s="36"/>
      <c r="M19926" s="36"/>
      <c r="N19926" s="36"/>
      <c r="O19926" s="40"/>
      <c r="P19926" s="36"/>
      <c r="S19926" s="36"/>
      <c r="T19926" s="36"/>
      <c r="U19926" s="36"/>
      <c r="V19926" s="36"/>
    </row>
    <row r="19927" spans="11:22" x14ac:dyDescent="0.25">
      <c r="K19927" s="36"/>
      <c r="L19927" s="36"/>
      <c r="M19927" s="36"/>
      <c r="N19927" s="36"/>
      <c r="O19927" s="40"/>
      <c r="P19927" s="36"/>
      <c r="S19927" s="36"/>
      <c r="T19927" s="36"/>
      <c r="U19927" s="36"/>
      <c r="V19927" s="36"/>
    </row>
    <row r="19928" spans="11:22" x14ac:dyDescent="0.25">
      <c r="K19928" s="36"/>
      <c r="L19928" s="36"/>
      <c r="M19928" s="36"/>
      <c r="N19928" s="36"/>
      <c r="O19928" s="40"/>
      <c r="P19928" s="36"/>
      <c r="S19928" s="36"/>
      <c r="T19928" s="36"/>
      <c r="U19928" s="36"/>
      <c r="V19928" s="36"/>
    </row>
    <row r="19929" spans="11:22" x14ac:dyDescent="0.25">
      <c r="K19929" s="36"/>
      <c r="L19929" s="36"/>
      <c r="M19929" s="36"/>
      <c r="N19929" s="36"/>
      <c r="O19929" s="40"/>
      <c r="P19929" s="36"/>
      <c r="S19929" s="36"/>
      <c r="T19929" s="36"/>
      <c r="U19929" s="36"/>
      <c r="V19929" s="36"/>
    </row>
    <row r="19930" spans="11:22" x14ac:dyDescent="0.25">
      <c r="K19930" s="36"/>
      <c r="L19930" s="36"/>
      <c r="M19930" s="36"/>
      <c r="N19930" s="36"/>
      <c r="O19930" s="40"/>
      <c r="P19930" s="36"/>
      <c r="S19930" s="36"/>
      <c r="T19930" s="36"/>
      <c r="U19930" s="36"/>
      <c r="V19930" s="36"/>
    </row>
    <row r="19931" spans="11:22" x14ac:dyDescent="0.25">
      <c r="K19931" s="36"/>
      <c r="L19931" s="36"/>
      <c r="M19931" s="36"/>
      <c r="N19931" s="36"/>
      <c r="O19931" s="40"/>
      <c r="P19931" s="36"/>
      <c r="S19931" s="36"/>
      <c r="T19931" s="36"/>
      <c r="U19931" s="36"/>
      <c r="V19931" s="36"/>
    </row>
    <row r="19932" spans="11:22" x14ac:dyDescent="0.25">
      <c r="K19932" s="36"/>
      <c r="L19932" s="36"/>
      <c r="M19932" s="36"/>
      <c r="N19932" s="36"/>
      <c r="O19932" s="40"/>
      <c r="P19932" s="36"/>
      <c r="S19932" s="36"/>
      <c r="T19932" s="36"/>
      <c r="U19932" s="36"/>
      <c r="V19932" s="36"/>
    </row>
    <row r="19933" spans="11:22" x14ac:dyDescent="0.25">
      <c r="K19933" s="36"/>
      <c r="L19933" s="36"/>
      <c r="M19933" s="36"/>
      <c r="N19933" s="36"/>
      <c r="O19933" s="40"/>
      <c r="P19933" s="36"/>
      <c r="S19933" s="36"/>
      <c r="T19933" s="36"/>
      <c r="U19933" s="36"/>
      <c r="V19933" s="36"/>
    </row>
    <row r="19934" spans="11:22" x14ac:dyDescent="0.25">
      <c r="K19934" s="36"/>
      <c r="L19934" s="36"/>
      <c r="M19934" s="36"/>
      <c r="N19934" s="36"/>
      <c r="O19934" s="40"/>
      <c r="P19934" s="36"/>
      <c r="S19934" s="36"/>
      <c r="T19934" s="36"/>
      <c r="U19934" s="36"/>
      <c r="V19934" s="36"/>
    </row>
    <row r="19935" spans="11:22" x14ac:dyDescent="0.25">
      <c r="K19935" s="36"/>
      <c r="L19935" s="36"/>
      <c r="M19935" s="36"/>
      <c r="N19935" s="36"/>
      <c r="O19935" s="40"/>
      <c r="P19935" s="36"/>
      <c r="S19935" s="36"/>
      <c r="T19935" s="36"/>
      <c r="U19935" s="36"/>
      <c r="V19935" s="36"/>
    </row>
    <row r="19936" spans="11:22" x14ac:dyDescent="0.25">
      <c r="K19936" s="36"/>
      <c r="L19936" s="36"/>
      <c r="M19936" s="36"/>
      <c r="N19936" s="36"/>
      <c r="O19936" s="40"/>
      <c r="P19936" s="36"/>
      <c r="S19936" s="36"/>
      <c r="T19936" s="36"/>
      <c r="U19936" s="36"/>
      <c r="V19936" s="36"/>
    </row>
    <row r="19937" spans="11:22" x14ac:dyDescent="0.25">
      <c r="K19937" s="36"/>
      <c r="L19937" s="36"/>
      <c r="M19937" s="36"/>
      <c r="N19937" s="36"/>
      <c r="O19937" s="40"/>
      <c r="P19937" s="36"/>
      <c r="S19937" s="36"/>
      <c r="T19937" s="36"/>
      <c r="U19937" s="36"/>
      <c r="V19937" s="36"/>
    </row>
    <row r="19938" spans="11:22" x14ac:dyDescent="0.25">
      <c r="K19938" s="36"/>
      <c r="L19938" s="36"/>
      <c r="M19938" s="36"/>
      <c r="N19938" s="36"/>
      <c r="O19938" s="40"/>
      <c r="P19938" s="36"/>
      <c r="S19938" s="36"/>
      <c r="T19938" s="36"/>
      <c r="U19938" s="36"/>
      <c r="V19938" s="36"/>
    </row>
    <row r="19939" spans="11:22" x14ac:dyDescent="0.25">
      <c r="K19939" s="36"/>
      <c r="L19939" s="36"/>
      <c r="M19939" s="36"/>
      <c r="N19939" s="36"/>
      <c r="O19939" s="40"/>
      <c r="P19939" s="36"/>
      <c r="S19939" s="36"/>
      <c r="T19939" s="36"/>
      <c r="U19939" s="36"/>
      <c r="V19939" s="36"/>
    </row>
    <row r="19940" spans="11:22" x14ac:dyDescent="0.25">
      <c r="K19940" s="36"/>
      <c r="L19940" s="36"/>
      <c r="M19940" s="36"/>
      <c r="N19940" s="36"/>
      <c r="O19940" s="40"/>
      <c r="P19940" s="36"/>
      <c r="S19940" s="36"/>
      <c r="T19940" s="36"/>
      <c r="U19940" s="36"/>
      <c r="V19940" s="36"/>
    </row>
    <row r="19941" spans="11:22" x14ac:dyDescent="0.25">
      <c r="K19941" s="36"/>
      <c r="L19941" s="36"/>
      <c r="M19941" s="36"/>
      <c r="N19941" s="36"/>
      <c r="O19941" s="40"/>
      <c r="P19941" s="36"/>
      <c r="S19941" s="36"/>
      <c r="T19941" s="36"/>
      <c r="U19941" s="36"/>
      <c r="V19941" s="36"/>
    </row>
    <row r="19942" spans="11:22" x14ac:dyDescent="0.25">
      <c r="K19942" s="36"/>
      <c r="L19942" s="36"/>
      <c r="M19942" s="36"/>
      <c r="N19942" s="36"/>
      <c r="O19942" s="40"/>
      <c r="P19942" s="36"/>
      <c r="S19942" s="36"/>
      <c r="T19942" s="36"/>
      <c r="U19942" s="36"/>
      <c r="V19942" s="36"/>
    </row>
    <row r="19943" spans="11:22" x14ac:dyDescent="0.25">
      <c r="K19943" s="36"/>
      <c r="L19943" s="36"/>
      <c r="M19943" s="36"/>
      <c r="N19943" s="36"/>
      <c r="O19943" s="40"/>
      <c r="P19943" s="36"/>
      <c r="S19943" s="36"/>
      <c r="T19943" s="36"/>
      <c r="U19943" s="36"/>
      <c r="V19943" s="36"/>
    </row>
    <row r="19944" spans="11:22" x14ac:dyDescent="0.25">
      <c r="K19944" s="36"/>
      <c r="L19944" s="36"/>
      <c r="M19944" s="36"/>
      <c r="N19944" s="36"/>
      <c r="O19944" s="40"/>
      <c r="P19944" s="36"/>
      <c r="S19944" s="36"/>
      <c r="T19944" s="36"/>
      <c r="U19944" s="36"/>
      <c r="V19944" s="36"/>
    </row>
    <row r="19945" spans="11:22" x14ac:dyDescent="0.25">
      <c r="K19945" s="36"/>
      <c r="L19945" s="36"/>
      <c r="M19945" s="36"/>
      <c r="N19945" s="36"/>
      <c r="O19945" s="40"/>
      <c r="P19945" s="36"/>
      <c r="S19945" s="36"/>
      <c r="T19945" s="36"/>
      <c r="U19945" s="36"/>
      <c r="V19945" s="36"/>
    </row>
    <row r="19946" spans="11:22" x14ac:dyDescent="0.25">
      <c r="K19946" s="36"/>
      <c r="L19946" s="36"/>
      <c r="M19946" s="36"/>
      <c r="N19946" s="36"/>
      <c r="O19946" s="40"/>
      <c r="P19946" s="36"/>
      <c r="S19946" s="36"/>
      <c r="T19946" s="36"/>
      <c r="U19946" s="36"/>
      <c r="V19946" s="36"/>
    </row>
    <row r="19947" spans="11:22" x14ac:dyDescent="0.25">
      <c r="K19947" s="36"/>
      <c r="L19947" s="36"/>
      <c r="M19947" s="36"/>
      <c r="N19947" s="36"/>
      <c r="O19947" s="40"/>
      <c r="P19947" s="36"/>
      <c r="S19947" s="36"/>
      <c r="T19947" s="36"/>
      <c r="U19947" s="36"/>
      <c r="V19947" s="36"/>
    </row>
    <row r="19948" spans="11:22" x14ac:dyDescent="0.25">
      <c r="K19948" s="36"/>
      <c r="L19948" s="36"/>
      <c r="M19948" s="36"/>
      <c r="N19948" s="36"/>
      <c r="O19948" s="40"/>
      <c r="P19948" s="36"/>
      <c r="S19948" s="36"/>
      <c r="T19948" s="36"/>
      <c r="U19948" s="36"/>
      <c r="V19948" s="36"/>
    </row>
    <row r="19949" spans="11:22" x14ac:dyDescent="0.25">
      <c r="K19949" s="36"/>
      <c r="L19949" s="36"/>
      <c r="M19949" s="36"/>
      <c r="N19949" s="36"/>
      <c r="O19949" s="40"/>
      <c r="P19949" s="36"/>
      <c r="S19949" s="36"/>
      <c r="T19949" s="36"/>
      <c r="U19949" s="36"/>
      <c r="V19949" s="36"/>
    </row>
    <row r="19950" spans="11:22" x14ac:dyDescent="0.25">
      <c r="K19950" s="36"/>
      <c r="L19950" s="36"/>
      <c r="M19950" s="36"/>
      <c r="N19950" s="36"/>
      <c r="O19950" s="40"/>
      <c r="P19950" s="36"/>
      <c r="S19950" s="36"/>
      <c r="T19950" s="36"/>
      <c r="U19950" s="36"/>
      <c r="V19950" s="36"/>
    </row>
    <row r="19951" spans="11:22" x14ac:dyDescent="0.25">
      <c r="K19951" s="36"/>
      <c r="L19951" s="36"/>
      <c r="M19951" s="36"/>
      <c r="N19951" s="36"/>
      <c r="O19951" s="40"/>
      <c r="P19951" s="36"/>
      <c r="S19951" s="36"/>
      <c r="T19951" s="36"/>
      <c r="U19951" s="36"/>
      <c r="V19951" s="36"/>
    </row>
    <row r="19952" spans="11:22" x14ac:dyDescent="0.25">
      <c r="K19952" s="36"/>
      <c r="L19952" s="36"/>
      <c r="M19952" s="36"/>
      <c r="N19952" s="36"/>
      <c r="O19952" s="40"/>
      <c r="P19952" s="36"/>
      <c r="S19952" s="36"/>
      <c r="T19952" s="36"/>
      <c r="U19952" s="36"/>
      <c r="V19952" s="36"/>
    </row>
    <row r="19953" spans="11:22" x14ac:dyDescent="0.25">
      <c r="K19953" s="36"/>
      <c r="L19953" s="36"/>
      <c r="M19953" s="36"/>
      <c r="N19953" s="36"/>
      <c r="O19953" s="40"/>
      <c r="P19953" s="36"/>
      <c r="S19953" s="36"/>
      <c r="T19953" s="36"/>
      <c r="U19953" s="36"/>
      <c r="V19953" s="36"/>
    </row>
    <row r="19954" spans="11:22" x14ac:dyDescent="0.25">
      <c r="K19954" s="36"/>
      <c r="L19954" s="36"/>
      <c r="M19954" s="36"/>
      <c r="N19954" s="36"/>
      <c r="O19954" s="40"/>
      <c r="P19954" s="36"/>
      <c r="S19954" s="36"/>
      <c r="T19954" s="36"/>
      <c r="U19954" s="36"/>
      <c r="V19954" s="36"/>
    </row>
    <row r="19955" spans="11:22" x14ac:dyDescent="0.25">
      <c r="K19955" s="36"/>
      <c r="L19955" s="36"/>
      <c r="M19955" s="36"/>
      <c r="N19955" s="36"/>
      <c r="O19955" s="40"/>
      <c r="P19955" s="36"/>
      <c r="S19955" s="36"/>
      <c r="T19955" s="36"/>
      <c r="U19955" s="36"/>
      <c r="V19955" s="36"/>
    </row>
    <row r="19956" spans="11:22" x14ac:dyDescent="0.25">
      <c r="K19956" s="36"/>
      <c r="L19956" s="36"/>
      <c r="M19956" s="36"/>
      <c r="N19956" s="36"/>
      <c r="O19956" s="40"/>
      <c r="P19956" s="36"/>
      <c r="S19956" s="36"/>
      <c r="T19956" s="36"/>
      <c r="U19956" s="36"/>
      <c r="V19956" s="36"/>
    </row>
    <row r="19957" spans="11:22" x14ac:dyDescent="0.25">
      <c r="K19957" s="36"/>
      <c r="L19957" s="36"/>
      <c r="M19957" s="36"/>
      <c r="N19957" s="36"/>
      <c r="O19957" s="40"/>
      <c r="P19957" s="36"/>
      <c r="S19957" s="36"/>
      <c r="T19957" s="36"/>
      <c r="U19957" s="36"/>
      <c r="V19957" s="36"/>
    </row>
    <row r="19958" spans="11:22" x14ac:dyDescent="0.25">
      <c r="K19958" s="36"/>
      <c r="L19958" s="36"/>
      <c r="M19958" s="36"/>
      <c r="N19958" s="36"/>
      <c r="O19958" s="40"/>
      <c r="P19958" s="36"/>
      <c r="S19958" s="36"/>
      <c r="T19958" s="36"/>
      <c r="U19958" s="36"/>
      <c r="V19958" s="36"/>
    </row>
    <row r="19959" spans="11:22" x14ac:dyDescent="0.25">
      <c r="K19959" s="36"/>
      <c r="L19959" s="36"/>
      <c r="M19959" s="36"/>
      <c r="N19959" s="36"/>
      <c r="O19959" s="40"/>
      <c r="P19959" s="36"/>
      <c r="S19959" s="36"/>
      <c r="T19959" s="36"/>
      <c r="U19959" s="36"/>
      <c r="V19959" s="36"/>
    </row>
    <row r="19960" spans="11:22" x14ac:dyDescent="0.25">
      <c r="K19960" s="36"/>
      <c r="L19960" s="36"/>
      <c r="M19960" s="36"/>
      <c r="N19960" s="36"/>
      <c r="O19960" s="40"/>
      <c r="P19960" s="36"/>
      <c r="S19960" s="36"/>
      <c r="T19960" s="36"/>
      <c r="U19960" s="36"/>
      <c r="V19960" s="36"/>
    </row>
    <row r="19961" spans="11:22" x14ac:dyDescent="0.25">
      <c r="K19961" s="36"/>
      <c r="L19961" s="36"/>
      <c r="M19961" s="36"/>
      <c r="N19961" s="36"/>
      <c r="O19961" s="40"/>
      <c r="P19961" s="36"/>
      <c r="S19961" s="36"/>
      <c r="T19961" s="36"/>
      <c r="U19961" s="36"/>
      <c r="V19961" s="36"/>
    </row>
    <row r="19962" spans="11:22" x14ac:dyDescent="0.25">
      <c r="K19962" s="36"/>
      <c r="L19962" s="36"/>
      <c r="M19962" s="36"/>
      <c r="N19962" s="36"/>
      <c r="O19962" s="40"/>
      <c r="P19962" s="36"/>
      <c r="S19962" s="36"/>
      <c r="T19962" s="36"/>
      <c r="U19962" s="36"/>
      <c r="V19962" s="36"/>
    </row>
    <row r="19963" spans="11:22" x14ac:dyDescent="0.25">
      <c r="K19963" s="36"/>
      <c r="L19963" s="36"/>
      <c r="M19963" s="36"/>
      <c r="N19963" s="36"/>
      <c r="O19963" s="40"/>
      <c r="P19963" s="36"/>
      <c r="S19963" s="36"/>
      <c r="T19963" s="36"/>
      <c r="U19963" s="36"/>
      <c r="V19963" s="36"/>
    </row>
    <row r="19964" spans="11:22" x14ac:dyDescent="0.25">
      <c r="K19964" s="36"/>
      <c r="L19964" s="36"/>
      <c r="M19964" s="36"/>
      <c r="N19964" s="36"/>
      <c r="O19964" s="40"/>
      <c r="P19964" s="36"/>
      <c r="S19964" s="36"/>
      <c r="T19964" s="36"/>
      <c r="U19964" s="36"/>
      <c r="V19964" s="36"/>
    </row>
    <row r="19965" spans="11:22" x14ac:dyDescent="0.25">
      <c r="K19965" s="36"/>
      <c r="L19965" s="36"/>
      <c r="M19965" s="36"/>
      <c r="N19965" s="36"/>
      <c r="O19965" s="40"/>
      <c r="P19965" s="36"/>
      <c r="S19965" s="36"/>
      <c r="T19965" s="36"/>
      <c r="U19965" s="36"/>
      <c r="V19965" s="36"/>
    </row>
    <row r="19966" spans="11:22" x14ac:dyDescent="0.25">
      <c r="K19966" s="36"/>
      <c r="L19966" s="36"/>
      <c r="M19966" s="36"/>
      <c r="N19966" s="36"/>
      <c r="O19966" s="40"/>
      <c r="P19966" s="36"/>
      <c r="S19966" s="36"/>
      <c r="T19966" s="36"/>
      <c r="U19966" s="36"/>
      <c r="V19966" s="36"/>
    </row>
    <row r="19967" spans="11:22" x14ac:dyDescent="0.25">
      <c r="K19967" s="36"/>
      <c r="L19967" s="36"/>
      <c r="M19967" s="36"/>
      <c r="N19967" s="36"/>
      <c r="O19967" s="40"/>
      <c r="P19967" s="36"/>
      <c r="S19967" s="36"/>
      <c r="T19967" s="36"/>
      <c r="U19967" s="36"/>
      <c r="V19967" s="36"/>
    </row>
    <row r="19968" spans="11:22" x14ac:dyDescent="0.25">
      <c r="K19968" s="36"/>
      <c r="L19968" s="36"/>
      <c r="M19968" s="36"/>
      <c r="N19968" s="36"/>
      <c r="O19968" s="40"/>
      <c r="P19968" s="36"/>
      <c r="S19968" s="36"/>
      <c r="T19968" s="36"/>
      <c r="U19968" s="36"/>
      <c r="V19968" s="36"/>
    </row>
    <row r="19969" spans="11:22" x14ac:dyDescent="0.25">
      <c r="K19969" s="36"/>
      <c r="L19969" s="36"/>
      <c r="M19969" s="36"/>
      <c r="N19969" s="36"/>
      <c r="O19969" s="40"/>
      <c r="P19969" s="36"/>
      <c r="S19969" s="36"/>
      <c r="T19969" s="36"/>
      <c r="U19969" s="36"/>
      <c r="V19969" s="36"/>
    </row>
    <row r="19970" spans="11:22" x14ac:dyDescent="0.25">
      <c r="K19970" s="36"/>
      <c r="L19970" s="36"/>
      <c r="M19970" s="36"/>
      <c r="N19970" s="36"/>
      <c r="O19970" s="40"/>
      <c r="P19970" s="36"/>
      <c r="S19970" s="36"/>
      <c r="T19970" s="36"/>
      <c r="U19970" s="36"/>
      <c r="V19970" s="36"/>
    </row>
    <row r="19971" spans="11:22" x14ac:dyDescent="0.25">
      <c r="K19971" s="36"/>
      <c r="L19971" s="36"/>
      <c r="M19971" s="36"/>
      <c r="N19971" s="36"/>
      <c r="O19971" s="40"/>
      <c r="P19971" s="36"/>
      <c r="S19971" s="36"/>
      <c r="T19971" s="36"/>
      <c r="U19971" s="36"/>
      <c r="V19971" s="36"/>
    </row>
    <row r="19972" spans="11:22" x14ac:dyDescent="0.25">
      <c r="K19972" s="36"/>
      <c r="L19972" s="36"/>
      <c r="M19972" s="36"/>
      <c r="N19972" s="36"/>
      <c r="O19972" s="40"/>
      <c r="P19972" s="36"/>
      <c r="S19972" s="36"/>
      <c r="T19972" s="36"/>
      <c r="U19972" s="36"/>
      <c r="V19972" s="36"/>
    </row>
    <row r="19973" spans="11:22" x14ac:dyDescent="0.25">
      <c r="K19973" s="36"/>
      <c r="L19973" s="36"/>
      <c r="M19973" s="36"/>
      <c r="N19973" s="36"/>
      <c r="O19973" s="40"/>
      <c r="P19973" s="36"/>
      <c r="S19973" s="36"/>
      <c r="T19973" s="36"/>
      <c r="U19973" s="36"/>
      <c r="V19973" s="36"/>
    </row>
    <row r="19974" spans="11:22" x14ac:dyDescent="0.25">
      <c r="K19974" s="36"/>
      <c r="L19974" s="36"/>
      <c r="M19974" s="36"/>
      <c r="N19974" s="36"/>
      <c r="O19974" s="40"/>
      <c r="P19974" s="36"/>
      <c r="S19974" s="36"/>
      <c r="T19974" s="36"/>
      <c r="U19974" s="36"/>
      <c r="V19974" s="36"/>
    </row>
    <row r="19975" spans="11:22" x14ac:dyDescent="0.25">
      <c r="K19975" s="36"/>
      <c r="L19975" s="36"/>
      <c r="M19975" s="36"/>
      <c r="N19975" s="36"/>
      <c r="O19975" s="40"/>
      <c r="P19975" s="36"/>
      <c r="S19975" s="36"/>
      <c r="T19975" s="36"/>
      <c r="U19975" s="36"/>
      <c r="V19975" s="36"/>
    </row>
    <row r="19976" spans="11:22" x14ac:dyDescent="0.25">
      <c r="K19976" s="36"/>
      <c r="L19976" s="36"/>
      <c r="M19976" s="36"/>
      <c r="N19976" s="36"/>
      <c r="O19976" s="40"/>
      <c r="P19976" s="36"/>
      <c r="S19976" s="36"/>
      <c r="T19976" s="36"/>
      <c r="U19976" s="36"/>
      <c r="V19976" s="36"/>
    </row>
    <row r="19977" spans="11:22" x14ac:dyDescent="0.25">
      <c r="K19977" s="36"/>
      <c r="L19977" s="36"/>
      <c r="M19977" s="36"/>
      <c r="N19977" s="36"/>
      <c r="O19977" s="40"/>
      <c r="P19977" s="36"/>
      <c r="S19977" s="36"/>
      <c r="T19977" s="36"/>
      <c r="U19977" s="36"/>
      <c r="V19977" s="36"/>
    </row>
    <row r="19978" spans="11:22" x14ac:dyDescent="0.25">
      <c r="K19978" s="36"/>
      <c r="L19978" s="36"/>
      <c r="M19978" s="36"/>
      <c r="N19978" s="36"/>
      <c r="O19978" s="40"/>
      <c r="P19978" s="36"/>
      <c r="S19978" s="36"/>
      <c r="T19978" s="36"/>
      <c r="U19978" s="36"/>
      <c r="V19978" s="36"/>
    </row>
    <row r="19979" spans="11:22" x14ac:dyDescent="0.25">
      <c r="K19979" s="36"/>
      <c r="L19979" s="36"/>
      <c r="M19979" s="36"/>
      <c r="N19979" s="36"/>
      <c r="O19979" s="40"/>
      <c r="P19979" s="36"/>
      <c r="S19979" s="36"/>
      <c r="T19979" s="36"/>
      <c r="U19979" s="36"/>
      <c r="V19979" s="36"/>
    </row>
    <row r="19980" spans="11:22" x14ac:dyDescent="0.25">
      <c r="K19980" s="36"/>
      <c r="L19980" s="36"/>
      <c r="M19980" s="36"/>
      <c r="N19980" s="36"/>
      <c r="O19980" s="40"/>
      <c r="P19980" s="36"/>
      <c r="S19980" s="36"/>
      <c r="T19980" s="36"/>
      <c r="U19980" s="36"/>
      <c r="V19980" s="36"/>
    </row>
    <row r="19981" spans="11:22" x14ac:dyDescent="0.25">
      <c r="K19981" s="36"/>
      <c r="L19981" s="36"/>
      <c r="M19981" s="36"/>
      <c r="N19981" s="36"/>
      <c r="O19981" s="40"/>
      <c r="P19981" s="36"/>
      <c r="S19981" s="36"/>
      <c r="T19981" s="36"/>
      <c r="U19981" s="36"/>
      <c r="V19981" s="36"/>
    </row>
    <row r="19982" spans="11:22" x14ac:dyDescent="0.25">
      <c r="K19982" s="36"/>
      <c r="L19982" s="36"/>
      <c r="M19982" s="36"/>
      <c r="N19982" s="36"/>
      <c r="O19982" s="40"/>
      <c r="P19982" s="36"/>
      <c r="S19982" s="36"/>
      <c r="T19982" s="36"/>
      <c r="U19982" s="36"/>
      <c r="V19982" s="36"/>
    </row>
    <row r="19983" spans="11:22" x14ac:dyDescent="0.25">
      <c r="K19983" s="36"/>
      <c r="L19983" s="36"/>
      <c r="M19983" s="36"/>
      <c r="N19983" s="36"/>
      <c r="O19983" s="40"/>
      <c r="P19983" s="36"/>
      <c r="S19983" s="36"/>
      <c r="T19983" s="36"/>
      <c r="U19983" s="36"/>
      <c r="V19983" s="36"/>
    </row>
    <row r="19984" spans="11:22" x14ac:dyDescent="0.25">
      <c r="K19984" s="36"/>
      <c r="L19984" s="36"/>
      <c r="M19984" s="36"/>
      <c r="N19984" s="36"/>
      <c r="O19984" s="40"/>
      <c r="P19984" s="36"/>
      <c r="S19984" s="36"/>
      <c r="T19984" s="36"/>
      <c r="U19984" s="36"/>
      <c r="V19984" s="36"/>
    </row>
    <row r="19985" spans="11:22" x14ac:dyDescent="0.25">
      <c r="K19985" s="36"/>
      <c r="L19985" s="36"/>
      <c r="M19985" s="36"/>
      <c r="N19985" s="36"/>
      <c r="O19985" s="40"/>
      <c r="P19985" s="36"/>
      <c r="S19985" s="36"/>
      <c r="T19985" s="36"/>
      <c r="U19985" s="36"/>
      <c r="V19985" s="36"/>
    </row>
    <row r="19986" spans="11:22" x14ac:dyDescent="0.25">
      <c r="K19986" s="36"/>
      <c r="L19986" s="36"/>
      <c r="M19986" s="36"/>
      <c r="N19986" s="36"/>
      <c r="O19986" s="40"/>
      <c r="P19986" s="36"/>
      <c r="S19986" s="36"/>
      <c r="T19986" s="36"/>
      <c r="U19986" s="36"/>
      <c r="V19986" s="36"/>
    </row>
    <row r="19987" spans="11:22" x14ac:dyDescent="0.25">
      <c r="K19987" s="36"/>
      <c r="L19987" s="36"/>
      <c r="M19987" s="36"/>
      <c r="N19987" s="36"/>
      <c r="O19987" s="40"/>
      <c r="P19987" s="36"/>
      <c r="S19987" s="36"/>
      <c r="T19987" s="36"/>
      <c r="U19987" s="36"/>
      <c r="V19987" s="36"/>
    </row>
    <row r="19988" spans="11:22" x14ac:dyDescent="0.25">
      <c r="K19988" s="36"/>
      <c r="L19988" s="36"/>
      <c r="M19988" s="36"/>
      <c r="N19988" s="36"/>
      <c r="O19988" s="40"/>
      <c r="P19988" s="36"/>
      <c r="S19988" s="36"/>
      <c r="T19988" s="36"/>
      <c r="U19988" s="36"/>
      <c r="V19988" s="36"/>
    </row>
    <row r="19989" spans="11:22" x14ac:dyDescent="0.25">
      <c r="K19989" s="36"/>
      <c r="L19989" s="36"/>
      <c r="M19989" s="36"/>
      <c r="N19989" s="36"/>
      <c r="O19989" s="40"/>
      <c r="P19989" s="36"/>
      <c r="S19989" s="36"/>
      <c r="T19989" s="36"/>
      <c r="U19989" s="36"/>
      <c r="V19989" s="36"/>
    </row>
    <row r="19990" spans="11:22" x14ac:dyDescent="0.25">
      <c r="K19990" s="36"/>
      <c r="L19990" s="36"/>
      <c r="M19990" s="36"/>
      <c r="N19990" s="36"/>
      <c r="O19990" s="40"/>
      <c r="P19990" s="36"/>
      <c r="S19990" s="36"/>
      <c r="T19990" s="36"/>
      <c r="U19990" s="36"/>
      <c r="V19990" s="36"/>
    </row>
    <row r="19991" spans="11:22" x14ac:dyDescent="0.25">
      <c r="K19991" s="36"/>
      <c r="L19991" s="36"/>
      <c r="M19991" s="36"/>
      <c r="N19991" s="36"/>
      <c r="O19991" s="40"/>
      <c r="P19991" s="36"/>
      <c r="S19991" s="36"/>
      <c r="T19991" s="36"/>
      <c r="U19991" s="36"/>
      <c r="V19991" s="36"/>
    </row>
    <row r="19992" spans="11:22" x14ac:dyDescent="0.25">
      <c r="K19992" s="36"/>
      <c r="L19992" s="36"/>
      <c r="M19992" s="36"/>
      <c r="N19992" s="36"/>
      <c r="O19992" s="40"/>
      <c r="P19992" s="36"/>
      <c r="S19992" s="36"/>
      <c r="T19992" s="36"/>
      <c r="U19992" s="36"/>
      <c r="V19992" s="36"/>
    </row>
    <row r="19993" spans="11:22" x14ac:dyDescent="0.25">
      <c r="K19993" s="36"/>
      <c r="L19993" s="36"/>
      <c r="M19993" s="36"/>
      <c r="N19993" s="36"/>
      <c r="O19993" s="40"/>
      <c r="P19993" s="36"/>
      <c r="S19993" s="36"/>
      <c r="T19993" s="36"/>
      <c r="U19993" s="36"/>
      <c r="V19993" s="36"/>
    </row>
    <row r="19994" spans="11:22" x14ac:dyDescent="0.25">
      <c r="K19994" s="36"/>
      <c r="L19994" s="36"/>
      <c r="M19994" s="36"/>
      <c r="N19994" s="36"/>
      <c r="O19994" s="40"/>
      <c r="P19994" s="36"/>
      <c r="S19994" s="36"/>
      <c r="T19994" s="36"/>
      <c r="U19994" s="36"/>
      <c r="V19994" s="36"/>
    </row>
    <row r="19995" spans="11:22" x14ac:dyDescent="0.25">
      <c r="K19995" s="36"/>
      <c r="L19995" s="36"/>
      <c r="M19995" s="36"/>
      <c r="N19995" s="36"/>
      <c r="O19995" s="40"/>
      <c r="P19995" s="36"/>
      <c r="S19995" s="36"/>
      <c r="T19995" s="36"/>
      <c r="U19995" s="36"/>
      <c r="V19995" s="36"/>
    </row>
    <row r="19996" spans="11:22" x14ac:dyDescent="0.25">
      <c r="K19996" s="36"/>
      <c r="L19996" s="36"/>
      <c r="M19996" s="36"/>
      <c r="N19996" s="36"/>
      <c r="O19996" s="40"/>
      <c r="P19996" s="36"/>
      <c r="S19996" s="36"/>
      <c r="T19996" s="36"/>
      <c r="U19996" s="36"/>
      <c r="V19996" s="36"/>
    </row>
    <row r="19997" spans="11:22" x14ac:dyDescent="0.25">
      <c r="K19997" s="36"/>
      <c r="L19997" s="36"/>
      <c r="M19997" s="36"/>
      <c r="N19997" s="36"/>
      <c r="O19997" s="40"/>
      <c r="P19997" s="36"/>
      <c r="S19997" s="36"/>
      <c r="T19997" s="36"/>
      <c r="U19997" s="36"/>
      <c r="V19997" s="36"/>
    </row>
    <row r="19998" spans="11:22" x14ac:dyDescent="0.25">
      <c r="K19998" s="36"/>
      <c r="L19998" s="36"/>
      <c r="M19998" s="36"/>
      <c r="N19998" s="36"/>
      <c r="O19998" s="40"/>
      <c r="P19998" s="36"/>
      <c r="S19998" s="36"/>
      <c r="T19998" s="36"/>
      <c r="U19998" s="36"/>
      <c r="V19998" s="36"/>
    </row>
    <row r="19999" spans="11:22" x14ac:dyDescent="0.25">
      <c r="K19999" s="36"/>
      <c r="L19999" s="36"/>
      <c r="M19999" s="36"/>
      <c r="N19999" s="36"/>
      <c r="O19999" s="40"/>
      <c r="P19999" s="36"/>
      <c r="S19999" s="36"/>
      <c r="T19999" s="36"/>
      <c r="U19999" s="36"/>
      <c r="V19999" s="36"/>
    </row>
    <row r="20000" spans="11:22" x14ac:dyDescent="0.25">
      <c r="K20000" s="36"/>
      <c r="L20000" s="36"/>
      <c r="M20000" s="36"/>
      <c r="N20000" s="36"/>
      <c r="O20000" s="40"/>
      <c r="P20000" s="36"/>
      <c r="S20000" s="36"/>
      <c r="T20000" s="36"/>
      <c r="U20000" s="36"/>
      <c r="V20000" s="36"/>
    </row>
    <row r="20001" spans="11:22" x14ac:dyDescent="0.25">
      <c r="K20001" s="36"/>
      <c r="L20001" s="36"/>
      <c r="M20001" s="36"/>
      <c r="N20001" s="36"/>
      <c r="O20001" s="40"/>
      <c r="P20001" s="36"/>
      <c r="S20001" s="36"/>
      <c r="T20001" s="36"/>
      <c r="U20001" s="36"/>
      <c r="V20001" s="36"/>
    </row>
    <row r="20002" spans="11:22" x14ac:dyDescent="0.25">
      <c r="K20002" s="36"/>
      <c r="L20002" s="36"/>
      <c r="M20002" s="36"/>
      <c r="N20002" s="36"/>
      <c r="O20002" s="40"/>
      <c r="P20002" s="36"/>
      <c r="S20002" s="36"/>
      <c r="T20002" s="36"/>
      <c r="U20002" s="36"/>
      <c r="V20002" s="36"/>
    </row>
    <row r="20003" spans="11:22" x14ac:dyDescent="0.25">
      <c r="K20003" s="36"/>
      <c r="L20003" s="36"/>
      <c r="M20003" s="36"/>
      <c r="N20003" s="36"/>
      <c r="O20003" s="40"/>
      <c r="P20003" s="36"/>
      <c r="S20003" s="36"/>
      <c r="T20003" s="36"/>
      <c r="U20003" s="36"/>
      <c r="V20003" s="36"/>
    </row>
    <row r="20004" spans="11:22" x14ac:dyDescent="0.25">
      <c r="K20004" s="36"/>
      <c r="L20004" s="36"/>
      <c r="M20004" s="36"/>
      <c r="N20004" s="36"/>
      <c r="O20004" s="40"/>
      <c r="P20004" s="36"/>
      <c r="S20004" s="36"/>
      <c r="T20004" s="36"/>
      <c r="U20004" s="36"/>
      <c r="V20004" s="36"/>
    </row>
    <row r="20005" spans="11:22" x14ac:dyDescent="0.25">
      <c r="K20005" s="36"/>
      <c r="L20005" s="36"/>
      <c r="M20005" s="36"/>
      <c r="N20005" s="36"/>
      <c r="O20005" s="40"/>
      <c r="P20005" s="36"/>
      <c r="S20005" s="36"/>
      <c r="T20005" s="36"/>
      <c r="U20005" s="36"/>
      <c r="V20005" s="36"/>
    </row>
    <row r="20006" spans="11:22" x14ac:dyDescent="0.25">
      <c r="K20006" s="36"/>
      <c r="L20006" s="36"/>
      <c r="M20006" s="36"/>
      <c r="N20006" s="36"/>
      <c r="O20006" s="40"/>
      <c r="P20006" s="36"/>
      <c r="S20006" s="36"/>
      <c r="T20006" s="36"/>
      <c r="U20006" s="36"/>
      <c r="V20006" s="36"/>
    </row>
    <row r="20007" spans="11:22" x14ac:dyDescent="0.25">
      <c r="K20007" s="36"/>
      <c r="L20007" s="36"/>
      <c r="M20007" s="36"/>
      <c r="N20007" s="36"/>
      <c r="O20007" s="40"/>
      <c r="P20007" s="36"/>
      <c r="S20007" s="36"/>
      <c r="T20007" s="36"/>
      <c r="U20007" s="36"/>
      <c r="V20007" s="36"/>
    </row>
    <row r="20008" spans="11:22" x14ac:dyDescent="0.25">
      <c r="K20008" s="36"/>
      <c r="L20008" s="36"/>
      <c r="M20008" s="36"/>
      <c r="N20008" s="36"/>
      <c r="O20008" s="40"/>
      <c r="P20008" s="36"/>
      <c r="S20008" s="36"/>
      <c r="T20008" s="36"/>
      <c r="U20008" s="36"/>
      <c r="V20008" s="36"/>
    </row>
    <row r="20009" spans="11:22" x14ac:dyDescent="0.25">
      <c r="K20009" s="36"/>
      <c r="L20009" s="36"/>
      <c r="M20009" s="36"/>
      <c r="N20009" s="36"/>
      <c r="O20009" s="40"/>
      <c r="P20009" s="36"/>
      <c r="S20009" s="36"/>
      <c r="T20009" s="36"/>
      <c r="U20009" s="36"/>
      <c r="V20009" s="36"/>
    </row>
    <row r="20010" spans="11:22" x14ac:dyDescent="0.25">
      <c r="K20010" s="36"/>
      <c r="L20010" s="36"/>
      <c r="M20010" s="36"/>
      <c r="N20010" s="36"/>
      <c r="O20010" s="40"/>
      <c r="P20010" s="36"/>
      <c r="S20010" s="36"/>
      <c r="T20010" s="36"/>
      <c r="U20010" s="36"/>
      <c r="V20010" s="36"/>
    </row>
    <row r="20011" spans="11:22" x14ac:dyDescent="0.25">
      <c r="K20011" s="36"/>
      <c r="L20011" s="36"/>
      <c r="M20011" s="36"/>
      <c r="N20011" s="36"/>
      <c r="O20011" s="40"/>
      <c r="P20011" s="36"/>
      <c r="S20011" s="36"/>
      <c r="T20011" s="36"/>
      <c r="U20011" s="36"/>
      <c r="V20011" s="36"/>
    </row>
    <row r="20012" spans="11:22" x14ac:dyDescent="0.25">
      <c r="K20012" s="36"/>
      <c r="L20012" s="36"/>
      <c r="M20012" s="36"/>
      <c r="N20012" s="36"/>
      <c r="O20012" s="40"/>
      <c r="P20012" s="36"/>
      <c r="S20012" s="36"/>
      <c r="T20012" s="36"/>
      <c r="U20012" s="36"/>
      <c r="V20012" s="36"/>
    </row>
    <row r="20013" spans="11:22" x14ac:dyDescent="0.25">
      <c r="K20013" s="36"/>
      <c r="L20013" s="36"/>
      <c r="M20013" s="36"/>
      <c r="N20013" s="36"/>
      <c r="O20013" s="40"/>
      <c r="P20013" s="36"/>
      <c r="S20013" s="36"/>
      <c r="T20013" s="36"/>
      <c r="U20013" s="36"/>
      <c r="V20013" s="36"/>
    </row>
    <row r="20014" spans="11:22" x14ac:dyDescent="0.25">
      <c r="K20014" s="36"/>
      <c r="L20014" s="36"/>
      <c r="M20014" s="36"/>
      <c r="N20014" s="36"/>
      <c r="O20014" s="40"/>
      <c r="P20014" s="36"/>
      <c r="S20014" s="36"/>
      <c r="T20014" s="36"/>
      <c r="U20014" s="36"/>
      <c r="V20014" s="36"/>
    </row>
    <row r="20015" spans="11:22" x14ac:dyDescent="0.25">
      <c r="K20015" s="36"/>
      <c r="L20015" s="36"/>
      <c r="M20015" s="36"/>
      <c r="N20015" s="36"/>
      <c r="O20015" s="40"/>
      <c r="P20015" s="36"/>
      <c r="S20015" s="36"/>
      <c r="T20015" s="36"/>
      <c r="U20015" s="36"/>
      <c r="V20015" s="36"/>
    </row>
    <row r="20016" spans="11:22" x14ac:dyDescent="0.25">
      <c r="K20016" s="36"/>
      <c r="L20016" s="36"/>
      <c r="M20016" s="36"/>
      <c r="N20016" s="36"/>
      <c r="O20016" s="40"/>
      <c r="P20016" s="36"/>
      <c r="S20016" s="36"/>
      <c r="T20016" s="36"/>
      <c r="U20016" s="36"/>
      <c r="V20016" s="36"/>
    </row>
    <row r="20017" spans="11:22" x14ac:dyDescent="0.25">
      <c r="K20017" s="36"/>
      <c r="L20017" s="36"/>
      <c r="M20017" s="36"/>
      <c r="N20017" s="36"/>
      <c r="O20017" s="40"/>
      <c r="P20017" s="36"/>
      <c r="S20017" s="36"/>
      <c r="T20017" s="36"/>
      <c r="U20017" s="36"/>
      <c r="V20017" s="36"/>
    </row>
    <row r="20018" spans="11:22" x14ac:dyDescent="0.25">
      <c r="K20018" s="36"/>
      <c r="L20018" s="36"/>
      <c r="M20018" s="36"/>
      <c r="N20018" s="36"/>
      <c r="O20018" s="40"/>
      <c r="P20018" s="36"/>
      <c r="S20018" s="36"/>
      <c r="T20018" s="36"/>
      <c r="U20018" s="36"/>
      <c r="V20018" s="36"/>
    </row>
    <row r="20019" spans="11:22" x14ac:dyDescent="0.25">
      <c r="K20019" s="36"/>
      <c r="L20019" s="36"/>
      <c r="M20019" s="36"/>
      <c r="N20019" s="36"/>
      <c r="O20019" s="40"/>
      <c r="P20019" s="36"/>
      <c r="S20019" s="36"/>
      <c r="T20019" s="36"/>
      <c r="U20019" s="36"/>
      <c r="V20019" s="36"/>
    </row>
    <row r="20020" spans="11:22" x14ac:dyDescent="0.25">
      <c r="K20020" s="36"/>
      <c r="L20020" s="36"/>
      <c r="M20020" s="36"/>
      <c r="N20020" s="36"/>
      <c r="O20020" s="40"/>
      <c r="P20020" s="36"/>
      <c r="S20020" s="36"/>
      <c r="T20020" s="36"/>
      <c r="U20020" s="36"/>
      <c r="V20020" s="36"/>
    </row>
    <row r="20021" spans="11:22" x14ac:dyDescent="0.25">
      <c r="K20021" s="36"/>
      <c r="L20021" s="36"/>
      <c r="M20021" s="36"/>
      <c r="N20021" s="36"/>
      <c r="O20021" s="40"/>
      <c r="P20021" s="36"/>
      <c r="S20021" s="36"/>
      <c r="T20021" s="36"/>
      <c r="U20021" s="36"/>
      <c r="V20021" s="36"/>
    </row>
    <row r="20022" spans="11:22" x14ac:dyDescent="0.25">
      <c r="K20022" s="36"/>
      <c r="L20022" s="36"/>
      <c r="M20022" s="36"/>
      <c r="N20022" s="36"/>
      <c r="O20022" s="40"/>
      <c r="P20022" s="36"/>
      <c r="S20022" s="36"/>
      <c r="T20022" s="36"/>
      <c r="U20022" s="36"/>
      <c r="V20022" s="36"/>
    </row>
    <row r="20023" spans="11:22" x14ac:dyDescent="0.25">
      <c r="K20023" s="36"/>
      <c r="L20023" s="36"/>
      <c r="M20023" s="36"/>
      <c r="N20023" s="36"/>
      <c r="O20023" s="40"/>
      <c r="P20023" s="36"/>
      <c r="S20023" s="36"/>
      <c r="T20023" s="36"/>
      <c r="U20023" s="36"/>
      <c r="V20023" s="36"/>
    </row>
    <row r="20024" spans="11:22" x14ac:dyDescent="0.25">
      <c r="K20024" s="36"/>
      <c r="L20024" s="36"/>
      <c r="M20024" s="36"/>
      <c r="N20024" s="36"/>
      <c r="O20024" s="40"/>
      <c r="P20024" s="36"/>
      <c r="S20024" s="36"/>
      <c r="T20024" s="36"/>
      <c r="U20024" s="36"/>
      <c r="V20024" s="36"/>
    </row>
    <row r="20025" spans="11:22" x14ac:dyDescent="0.25">
      <c r="K20025" s="36"/>
      <c r="L20025" s="36"/>
      <c r="M20025" s="36"/>
      <c r="N20025" s="36"/>
      <c r="O20025" s="40"/>
      <c r="P20025" s="36"/>
      <c r="S20025" s="36"/>
      <c r="T20025" s="36"/>
      <c r="U20025" s="36"/>
      <c r="V20025" s="36"/>
    </row>
    <row r="20026" spans="11:22" x14ac:dyDescent="0.25">
      <c r="K20026" s="36"/>
      <c r="L20026" s="36"/>
      <c r="M20026" s="36"/>
      <c r="N20026" s="36"/>
      <c r="O20026" s="40"/>
      <c r="P20026" s="36"/>
      <c r="S20026" s="36"/>
      <c r="T20026" s="36"/>
      <c r="U20026" s="36"/>
      <c r="V20026" s="36"/>
    </row>
    <row r="20027" spans="11:22" x14ac:dyDescent="0.25">
      <c r="K20027" s="36"/>
      <c r="L20027" s="36"/>
      <c r="M20027" s="36"/>
      <c r="N20027" s="36"/>
      <c r="O20027" s="40"/>
      <c r="P20027" s="36"/>
      <c r="S20027" s="36"/>
      <c r="T20027" s="36"/>
      <c r="U20027" s="36"/>
      <c r="V20027" s="36"/>
    </row>
    <row r="20028" spans="11:22" x14ac:dyDescent="0.25">
      <c r="K20028" s="36"/>
      <c r="L20028" s="36"/>
      <c r="M20028" s="36"/>
      <c r="N20028" s="36"/>
      <c r="O20028" s="40"/>
      <c r="P20028" s="36"/>
      <c r="S20028" s="36"/>
      <c r="T20028" s="36"/>
      <c r="U20028" s="36"/>
      <c r="V20028" s="36"/>
    </row>
    <row r="20029" spans="11:22" x14ac:dyDescent="0.25">
      <c r="K20029" s="36"/>
      <c r="L20029" s="36"/>
      <c r="M20029" s="36"/>
      <c r="N20029" s="36"/>
      <c r="O20029" s="40"/>
      <c r="P20029" s="36"/>
      <c r="S20029" s="36"/>
      <c r="T20029" s="36"/>
      <c r="U20029" s="36"/>
      <c r="V20029" s="36"/>
    </row>
    <row r="20030" spans="11:22" x14ac:dyDescent="0.25">
      <c r="K20030" s="36"/>
      <c r="L20030" s="36"/>
      <c r="M20030" s="36"/>
      <c r="N20030" s="36"/>
      <c r="O20030" s="40"/>
      <c r="P20030" s="36"/>
      <c r="S20030" s="36"/>
      <c r="T20030" s="36"/>
      <c r="U20030" s="36"/>
      <c r="V20030" s="36"/>
    </row>
    <row r="20031" spans="11:22" x14ac:dyDescent="0.25">
      <c r="K20031" s="36"/>
      <c r="L20031" s="36"/>
      <c r="M20031" s="36"/>
      <c r="N20031" s="36"/>
      <c r="O20031" s="40"/>
      <c r="P20031" s="36"/>
      <c r="S20031" s="36"/>
      <c r="T20031" s="36"/>
      <c r="U20031" s="36"/>
      <c r="V20031" s="36"/>
    </row>
    <row r="20032" spans="11:22" x14ac:dyDescent="0.25">
      <c r="K20032" s="36"/>
      <c r="L20032" s="36"/>
      <c r="M20032" s="36"/>
      <c r="N20032" s="36"/>
      <c r="O20032" s="40"/>
      <c r="P20032" s="36"/>
      <c r="S20032" s="36"/>
      <c r="T20032" s="36"/>
      <c r="U20032" s="36"/>
      <c r="V20032" s="36"/>
    </row>
    <row r="20033" spans="11:22" x14ac:dyDescent="0.25">
      <c r="K20033" s="36"/>
      <c r="L20033" s="36"/>
      <c r="M20033" s="36"/>
      <c r="N20033" s="36"/>
      <c r="O20033" s="40"/>
      <c r="P20033" s="36"/>
      <c r="S20033" s="36"/>
      <c r="T20033" s="36"/>
      <c r="U20033" s="36"/>
      <c r="V20033" s="36"/>
    </row>
    <row r="20034" spans="11:22" x14ac:dyDescent="0.25">
      <c r="K20034" s="36"/>
      <c r="L20034" s="36"/>
      <c r="M20034" s="36"/>
      <c r="N20034" s="36"/>
      <c r="O20034" s="40"/>
      <c r="P20034" s="36"/>
      <c r="S20034" s="36"/>
      <c r="T20034" s="36"/>
      <c r="U20034" s="36"/>
      <c r="V20034" s="36"/>
    </row>
    <row r="20035" spans="11:22" x14ac:dyDescent="0.25">
      <c r="K20035" s="36"/>
      <c r="L20035" s="36"/>
      <c r="M20035" s="36"/>
      <c r="N20035" s="36"/>
      <c r="O20035" s="40"/>
      <c r="P20035" s="36"/>
      <c r="S20035" s="36"/>
      <c r="T20035" s="36"/>
      <c r="U20035" s="36"/>
      <c r="V20035" s="36"/>
    </row>
    <row r="20036" spans="11:22" x14ac:dyDescent="0.25">
      <c r="K20036" s="36"/>
      <c r="L20036" s="36"/>
      <c r="M20036" s="36"/>
      <c r="N20036" s="36"/>
      <c r="O20036" s="40"/>
      <c r="P20036" s="36"/>
      <c r="S20036" s="36"/>
      <c r="T20036" s="36"/>
      <c r="U20036" s="36"/>
      <c r="V20036" s="36"/>
    </row>
    <row r="20037" spans="11:22" x14ac:dyDescent="0.25">
      <c r="K20037" s="36"/>
      <c r="L20037" s="36"/>
      <c r="M20037" s="36"/>
      <c r="N20037" s="36"/>
      <c r="O20037" s="40"/>
      <c r="P20037" s="36"/>
      <c r="S20037" s="36"/>
      <c r="T20037" s="36"/>
      <c r="U20037" s="36"/>
      <c r="V20037" s="36"/>
    </row>
    <row r="20038" spans="11:22" x14ac:dyDescent="0.25">
      <c r="K20038" s="36"/>
      <c r="L20038" s="36"/>
      <c r="M20038" s="36"/>
      <c r="N20038" s="36"/>
      <c r="O20038" s="40"/>
      <c r="P20038" s="36"/>
      <c r="S20038" s="36"/>
      <c r="T20038" s="36"/>
      <c r="U20038" s="36"/>
      <c r="V20038" s="36"/>
    </row>
    <row r="20039" spans="11:22" x14ac:dyDescent="0.25">
      <c r="K20039" s="36"/>
      <c r="L20039" s="36"/>
      <c r="M20039" s="36"/>
      <c r="N20039" s="36"/>
      <c r="O20039" s="40"/>
      <c r="P20039" s="36"/>
      <c r="S20039" s="36"/>
      <c r="T20039" s="36"/>
      <c r="U20039" s="36"/>
      <c r="V20039" s="36"/>
    </row>
    <row r="20040" spans="11:22" x14ac:dyDescent="0.25">
      <c r="K20040" s="36"/>
      <c r="L20040" s="36"/>
      <c r="M20040" s="36"/>
      <c r="N20040" s="36"/>
      <c r="O20040" s="40"/>
      <c r="P20040" s="36"/>
      <c r="S20040" s="36"/>
      <c r="T20040" s="36"/>
      <c r="U20040" s="36"/>
      <c r="V20040" s="36"/>
    </row>
    <row r="20041" spans="11:22" x14ac:dyDescent="0.25">
      <c r="K20041" s="36"/>
      <c r="L20041" s="36"/>
      <c r="M20041" s="36"/>
      <c r="N20041" s="36"/>
      <c r="O20041" s="40"/>
      <c r="P20041" s="36"/>
      <c r="S20041" s="36"/>
      <c r="T20041" s="36"/>
      <c r="U20041" s="36"/>
      <c r="V20041" s="36"/>
    </row>
    <row r="20042" spans="11:22" x14ac:dyDescent="0.25">
      <c r="K20042" s="36"/>
      <c r="L20042" s="36"/>
      <c r="M20042" s="36"/>
      <c r="N20042" s="36"/>
      <c r="O20042" s="40"/>
      <c r="P20042" s="36"/>
      <c r="S20042" s="36"/>
      <c r="T20042" s="36"/>
      <c r="U20042" s="36"/>
      <c r="V20042" s="36"/>
    </row>
    <row r="20043" spans="11:22" x14ac:dyDescent="0.25">
      <c r="K20043" s="36"/>
      <c r="L20043" s="36"/>
      <c r="M20043" s="36"/>
      <c r="N20043" s="36"/>
      <c r="O20043" s="40"/>
      <c r="P20043" s="36"/>
      <c r="S20043" s="36"/>
      <c r="T20043" s="36"/>
      <c r="U20043" s="36"/>
      <c r="V20043" s="36"/>
    </row>
    <row r="20044" spans="11:22" x14ac:dyDescent="0.25">
      <c r="K20044" s="36"/>
      <c r="L20044" s="36"/>
      <c r="M20044" s="36"/>
      <c r="N20044" s="36"/>
      <c r="O20044" s="40"/>
      <c r="P20044" s="36"/>
      <c r="S20044" s="36"/>
      <c r="T20044" s="36"/>
      <c r="U20044" s="36"/>
      <c r="V20044" s="36"/>
    </row>
    <row r="20045" spans="11:22" x14ac:dyDescent="0.25">
      <c r="K20045" s="36"/>
      <c r="L20045" s="36"/>
      <c r="M20045" s="36"/>
      <c r="N20045" s="36"/>
      <c r="O20045" s="40"/>
      <c r="P20045" s="36"/>
      <c r="S20045" s="36"/>
      <c r="T20045" s="36"/>
      <c r="U20045" s="36"/>
      <c r="V20045" s="36"/>
    </row>
    <row r="20046" spans="11:22" x14ac:dyDescent="0.25">
      <c r="K20046" s="36"/>
      <c r="L20046" s="36"/>
      <c r="M20046" s="36"/>
      <c r="N20046" s="36"/>
      <c r="O20046" s="40"/>
      <c r="P20046" s="36"/>
      <c r="S20046" s="36"/>
      <c r="T20046" s="36"/>
      <c r="U20046" s="36"/>
      <c r="V20046" s="36"/>
    </row>
    <row r="20047" spans="11:22" x14ac:dyDescent="0.25">
      <c r="K20047" s="36"/>
      <c r="L20047" s="36"/>
      <c r="M20047" s="36"/>
      <c r="N20047" s="36"/>
      <c r="O20047" s="40"/>
      <c r="P20047" s="36"/>
      <c r="S20047" s="36"/>
      <c r="T20047" s="36"/>
      <c r="U20047" s="36"/>
      <c r="V20047" s="36"/>
    </row>
    <row r="20048" spans="11:22" x14ac:dyDescent="0.25">
      <c r="K20048" s="36"/>
      <c r="L20048" s="36"/>
      <c r="M20048" s="36"/>
      <c r="N20048" s="36"/>
      <c r="O20048" s="40"/>
      <c r="P20048" s="36"/>
      <c r="S20048" s="36"/>
      <c r="T20048" s="36"/>
      <c r="U20048" s="36"/>
      <c r="V20048" s="36"/>
    </row>
    <row r="20049" spans="11:22" x14ac:dyDescent="0.25">
      <c r="K20049" s="36"/>
      <c r="L20049" s="36"/>
      <c r="M20049" s="36"/>
      <c r="N20049" s="36"/>
      <c r="O20049" s="40"/>
      <c r="P20049" s="36"/>
      <c r="S20049" s="36"/>
      <c r="T20049" s="36"/>
      <c r="U20049" s="36"/>
      <c r="V20049" s="36"/>
    </row>
    <row r="20050" spans="11:22" x14ac:dyDescent="0.25">
      <c r="K20050" s="36"/>
      <c r="L20050" s="36"/>
      <c r="M20050" s="36"/>
      <c r="N20050" s="36"/>
      <c r="O20050" s="40"/>
      <c r="P20050" s="36"/>
      <c r="S20050" s="36"/>
      <c r="T20050" s="36"/>
      <c r="U20050" s="36"/>
      <c r="V20050" s="36"/>
    </row>
    <row r="20051" spans="11:22" x14ac:dyDescent="0.25">
      <c r="K20051" s="36"/>
      <c r="L20051" s="36"/>
      <c r="M20051" s="36"/>
      <c r="N20051" s="36"/>
      <c r="O20051" s="40"/>
      <c r="P20051" s="36"/>
      <c r="S20051" s="36"/>
      <c r="T20051" s="36"/>
      <c r="U20051" s="36"/>
      <c r="V20051" s="36"/>
    </row>
    <row r="20052" spans="11:22" x14ac:dyDescent="0.25">
      <c r="K20052" s="36"/>
      <c r="L20052" s="36"/>
      <c r="M20052" s="36"/>
      <c r="N20052" s="36"/>
      <c r="O20052" s="40"/>
      <c r="P20052" s="36"/>
      <c r="S20052" s="36"/>
      <c r="T20052" s="36"/>
      <c r="U20052" s="36"/>
      <c r="V20052" s="36"/>
    </row>
    <row r="20053" spans="11:22" x14ac:dyDescent="0.25">
      <c r="K20053" s="36"/>
      <c r="L20053" s="36"/>
      <c r="M20053" s="36"/>
      <c r="N20053" s="36"/>
      <c r="O20053" s="40"/>
      <c r="P20053" s="36"/>
      <c r="S20053" s="36"/>
      <c r="T20053" s="36"/>
      <c r="U20053" s="36"/>
      <c r="V20053" s="36"/>
    </row>
    <row r="20054" spans="11:22" x14ac:dyDescent="0.25">
      <c r="K20054" s="36"/>
      <c r="L20054" s="36"/>
      <c r="M20054" s="36"/>
      <c r="N20054" s="36"/>
      <c r="O20054" s="40"/>
      <c r="P20054" s="36"/>
      <c r="S20054" s="36"/>
      <c r="T20054" s="36"/>
      <c r="U20054" s="36"/>
      <c r="V20054" s="36"/>
    </row>
    <row r="20055" spans="11:22" x14ac:dyDescent="0.25">
      <c r="K20055" s="36"/>
      <c r="L20055" s="36"/>
      <c r="M20055" s="36"/>
      <c r="N20055" s="36"/>
      <c r="O20055" s="40"/>
      <c r="P20055" s="36"/>
      <c r="S20055" s="36"/>
      <c r="T20055" s="36"/>
      <c r="U20055" s="36"/>
      <c r="V20055" s="36"/>
    </row>
    <row r="20056" spans="11:22" x14ac:dyDescent="0.25">
      <c r="K20056" s="36"/>
      <c r="L20056" s="36"/>
      <c r="M20056" s="36"/>
      <c r="N20056" s="36"/>
      <c r="O20056" s="40"/>
      <c r="P20056" s="36"/>
      <c r="S20056" s="36"/>
      <c r="T20056" s="36"/>
      <c r="U20056" s="36"/>
      <c r="V20056" s="36"/>
    </row>
    <row r="20057" spans="11:22" x14ac:dyDescent="0.25">
      <c r="K20057" s="36"/>
      <c r="L20057" s="36"/>
      <c r="M20057" s="36"/>
      <c r="N20057" s="36"/>
      <c r="O20057" s="40"/>
      <c r="P20057" s="36"/>
      <c r="S20057" s="36"/>
      <c r="T20057" s="36"/>
      <c r="U20057" s="36"/>
      <c r="V20057" s="36"/>
    </row>
    <row r="20058" spans="11:22" x14ac:dyDescent="0.25">
      <c r="K20058" s="36"/>
      <c r="L20058" s="36"/>
      <c r="M20058" s="36"/>
      <c r="N20058" s="36"/>
      <c r="O20058" s="40"/>
      <c r="P20058" s="36"/>
      <c r="S20058" s="36"/>
      <c r="T20058" s="36"/>
      <c r="U20058" s="36"/>
      <c r="V20058" s="36"/>
    </row>
    <row r="20059" spans="11:22" x14ac:dyDescent="0.25">
      <c r="K20059" s="36"/>
      <c r="L20059" s="36"/>
      <c r="M20059" s="36"/>
      <c r="N20059" s="36"/>
      <c r="O20059" s="40"/>
      <c r="P20059" s="36"/>
      <c r="S20059" s="36"/>
      <c r="T20059" s="36"/>
      <c r="U20059" s="36"/>
      <c r="V20059" s="36"/>
    </row>
    <row r="20060" spans="11:22" x14ac:dyDescent="0.25">
      <c r="K20060" s="36"/>
      <c r="L20060" s="36"/>
      <c r="M20060" s="36"/>
      <c r="N20060" s="36"/>
      <c r="O20060" s="40"/>
      <c r="P20060" s="36"/>
      <c r="S20060" s="36"/>
      <c r="T20060" s="36"/>
      <c r="U20060" s="36"/>
      <c r="V20060" s="36"/>
    </row>
    <row r="20061" spans="11:22" x14ac:dyDescent="0.25">
      <c r="K20061" s="36"/>
      <c r="L20061" s="36"/>
      <c r="M20061" s="36"/>
      <c r="N20061" s="36"/>
      <c r="O20061" s="40"/>
      <c r="P20061" s="36"/>
      <c r="S20061" s="36"/>
      <c r="T20061" s="36"/>
      <c r="U20061" s="36"/>
      <c r="V20061" s="36"/>
    </row>
    <row r="20062" spans="11:22" x14ac:dyDescent="0.25">
      <c r="K20062" s="36"/>
      <c r="L20062" s="36"/>
      <c r="M20062" s="36"/>
      <c r="N20062" s="36"/>
      <c r="O20062" s="40"/>
      <c r="P20062" s="36"/>
      <c r="S20062" s="36"/>
      <c r="T20062" s="36"/>
      <c r="U20062" s="36"/>
      <c r="V20062" s="36"/>
    </row>
    <row r="20063" spans="11:22" x14ac:dyDescent="0.25">
      <c r="K20063" s="36"/>
      <c r="L20063" s="36"/>
      <c r="M20063" s="36"/>
      <c r="N20063" s="36"/>
      <c r="O20063" s="40"/>
      <c r="P20063" s="36"/>
      <c r="S20063" s="36"/>
      <c r="T20063" s="36"/>
      <c r="U20063" s="36"/>
      <c r="V20063" s="36"/>
    </row>
    <row r="20064" spans="11:22" x14ac:dyDescent="0.25">
      <c r="K20064" s="36"/>
      <c r="L20064" s="36"/>
      <c r="M20064" s="36"/>
      <c r="N20064" s="36"/>
      <c r="O20064" s="40"/>
      <c r="P20064" s="36"/>
      <c r="S20064" s="36"/>
      <c r="T20064" s="36"/>
      <c r="U20064" s="36"/>
      <c r="V20064" s="36"/>
    </row>
    <row r="20065" spans="11:22" x14ac:dyDescent="0.25">
      <c r="K20065" s="36"/>
      <c r="L20065" s="36"/>
      <c r="M20065" s="36"/>
      <c r="N20065" s="36"/>
      <c r="O20065" s="40"/>
      <c r="P20065" s="36"/>
      <c r="S20065" s="36"/>
      <c r="T20065" s="36"/>
      <c r="U20065" s="36"/>
      <c r="V20065" s="36"/>
    </row>
    <row r="20066" spans="11:22" x14ac:dyDescent="0.25">
      <c r="K20066" s="36"/>
      <c r="L20066" s="36"/>
      <c r="M20066" s="36"/>
      <c r="N20066" s="36"/>
      <c r="O20066" s="40"/>
      <c r="P20066" s="36"/>
      <c r="S20066" s="36"/>
      <c r="T20066" s="36"/>
      <c r="U20066" s="36"/>
      <c r="V20066" s="36"/>
    </row>
    <row r="20067" spans="11:22" x14ac:dyDescent="0.25">
      <c r="K20067" s="36"/>
      <c r="L20067" s="36"/>
      <c r="M20067" s="36"/>
      <c r="N20067" s="36"/>
      <c r="O20067" s="40"/>
      <c r="P20067" s="36"/>
      <c r="S20067" s="36"/>
      <c r="T20067" s="36"/>
      <c r="U20067" s="36"/>
      <c r="V20067" s="36"/>
    </row>
    <row r="20068" spans="11:22" x14ac:dyDescent="0.25">
      <c r="K20068" s="36"/>
      <c r="L20068" s="36"/>
      <c r="M20068" s="36"/>
      <c r="N20068" s="36"/>
      <c r="O20068" s="40"/>
      <c r="P20068" s="36"/>
      <c r="S20068" s="36"/>
      <c r="T20068" s="36"/>
      <c r="U20068" s="36"/>
      <c r="V20068" s="36"/>
    </row>
    <row r="20069" spans="11:22" x14ac:dyDescent="0.25">
      <c r="K20069" s="36"/>
      <c r="L20069" s="36"/>
      <c r="M20069" s="36"/>
      <c r="N20069" s="36"/>
      <c r="O20069" s="40"/>
      <c r="P20069" s="36"/>
      <c r="S20069" s="36"/>
      <c r="T20069" s="36"/>
      <c r="U20069" s="36"/>
      <c r="V20069" s="36"/>
    </row>
    <row r="20070" spans="11:22" x14ac:dyDescent="0.25">
      <c r="K20070" s="36"/>
      <c r="L20070" s="36"/>
      <c r="M20070" s="36"/>
      <c r="N20070" s="36"/>
      <c r="O20070" s="40"/>
      <c r="P20070" s="36"/>
      <c r="S20070" s="36"/>
      <c r="T20070" s="36"/>
      <c r="U20070" s="36"/>
      <c r="V20070" s="36"/>
    </row>
    <row r="20071" spans="11:22" x14ac:dyDescent="0.25">
      <c r="K20071" s="36"/>
      <c r="L20071" s="36"/>
      <c r="M20071" s="36"/>
      <c r="N20071" s="36"/>
      <c r="O20071" s="40"/>
      <c r="P20071" s="36"/>
      <c r="S20071" s="36"/>
      <c r="T20071" s="36"/>
      <c r="U20071" s="36"/>
      <c r="V20071" s="36"/>
    </row>
    <row r="20072" spans="11:22" x14ac:dyDescent="0.25">
      <c r="K20072" s="36"/>
      <c r="L20072" s="36"/>
      <c r="M20072" s="36"/>
      <c r="N20072" s="36"/>
      <c r="O20072" s="40"/>
      <c r="P20072" s="36"/>
      <c r="S20072" s="36"/>
      <c r="T20072" s="36"/>
      <c r="U20072" s="36"/>
      <c r="V20072" s="36"/>
    </row>
    <row r="20073" spans="11:22" x14ac:dyDescent="0.25">
      <c r="K20073" s="36"/>
      <c r="L20073" s="36"/>
      <c r="M20073" s="36"/>
      <c r="N20073" s="36"/>
      <c r="O20073" s="40"/>
      <c r="P20073" s="36"/>
      <c r="S20073" s="36"/>
      <c r="T20073" s="36"/>
      <c r="U20073" s="36"/>
      <c r="V20073" s="36"/>
    </row>
    <row r="20074" spans="11:22" x14ac:dyDescent="0.25">
      <c r="K20074" s="36"/>
      <c r="L20074" s="36"/>
      <c r="M20074" s="36"/>
      <c r="N20074" s="36"/>
      <c r="O20074" s="40"/>
      <c r="P20074" s="36"/>
      <c r="S20074" s="36"/>
      <c r="T20074" s="36"/>
      <c r="U20074" s="36"/>
      <c r="V20074" s="36"/>
    </row>
    <row r="20075" spans="11:22" x14ac:dyDescent="0.25">
      <c r="K20075" s="36"/>
      <c r="L20075" s="36"/>
      <c r="M20075" s="36"/>
      <c r="N20075" s="36"/>
      <c r="O20075" s="40"/>
      <c r="P20075" s="36"/>
      <c r="S20075" s="36"/>
      <c r="T20075" s="36"/>
      <c r="U20075" s="36"/>
      <c r="V20075" s="36"/>
    </row>
    <row r="20076" spans="11:22" x14ac:dyDescent="0.25">
      <c r="K20076" s="36"/>
      <c r="L20076" s="36"/>
      <c r="M20076" s="36"/>
      <c r="N20076" s="36"/>
      <c r="O20076" s="40"/>
      <c r="P20076" s="36"/>
      <c r="S20076" s="36"/>
      <c r="T20076" s="36"/>
      <c r="U20076" s="36"/>
      <c r="V20076" s="36"/>
    </row>
    <row r="20077" spans="11:22" x14ac:dyDescent="0.25">
      <c r="K20077" s="36"/>
      <c r="L20077" s="36"/>
      <c r="M20077" s="36"/>
      <c r="N20077" s="36"/>
      <c r="O20077" s="40"/>
      <c r="P20077" s="36"/>
      <c r="S20077" s="36"/>
      <c r="T20077" s="36"/>
      <c r="U20077" s="36"/>
      <c r="V20077" s="36"/>
    </row>
    <row r="20078" spans="11:22" x14ac:dyDescent="0.25">
      <c r="K20078" s="36"/>
      <c r="L20078" s="36"/>
      <c r="M20078" s="36"/>
      <c r="N20078" s="36"/>
      <c r="O20078" s="40"/>
      <c r="P20078" s="36"/>
      <c r="S20078" s="36"/>
      <c r="T20078" s="36"/>
      <c r="U20078" s="36"/>
      <c r="V20078" s="36"/>
    </row>
    <row r="20079" spans="11:22" x14ac:dyDescent="0.25">
      <c r="K20079" s="36"/>
      <c r="L20079" s="36"/>
      <c r="M20079" s="36"/>
      <c r="N20079" s="36"/>
      <c r="O20079" s="40"/>
      <c r="P20079" s="36"/>
      <c r="S20079" s="36"/>
      <c r="T20079" s="36"/>
      <c r="U20079" s="36"/>
      <c r="V20079" s="36"/>
    </row>
    <row r="20080" spans="11:22" x14ac:dyDescent="0.25">
      <c r="K20080" s="36"/>
      <c r="L20080" s="36"/>
      <c r="M20080" s="36"/>
      <c r="N20080" s="36"/>
      <c r="O20080" s="40"/>
      <c r="P20080" s="36"/>
      <c r="S20080" s="36"/>
      <c r="T20080" s="36"/>
      <c r="U20080" s="36"/>
      <c r="V20080" s="36"/>
    </row>
    <row r="20081" spans="11:22" x14ac:dyDescent="0.25">
      <c r="K20081" s="36"/>
      <c r="L20081" s="36"/>
      <c r="M20081" s="36"/>
      <c r="N20081" s="36"/>
      <c r="O20081" s="40"/>
      <c r="P20081" s="36"/>
      <c r="S20081" s="36"/>
      <c r="T20081" s="36"/>
      <c r="U20081" s="36"/>
      <c r="V20081" s="36"/>
    </row>
    <row r="20082" spans="11:22" x14ac:dyDescent="0.25">
      <c r="K20082" s="36"/>
      <c r="L20082" s="36"/>
      <c r="M20082" s="36"/>
      <c r="N20082" s="36"/>
      <c r="O20082" s="40"/>
      <c r="P20082" s="36"/>
      <c r="S20082" s="36"/>
      <c r="T20082" s="36"/>
      <c r="U20082" s="36"/>
      <c r="V20082" s="36"/>
    </row>
    <row r="20083" spans="11:22" x14ac:dyDescent="0.25">
      <c r="K20083" s="36"/>
      <c r="L20083" s="36"/>
      <c r="M20083" s="36"/>
      <c r="N20083" s="36"/>
      <c r="O20083" s="40"/>
      <c r="P20083" s="36"/>
      <c r="S20083" s="36"/>
      <c r="T20083" s="36"/>
      <c r="U20083" s="36"/>
      <c r="V20083" s="36"/>
    </row>
    <row r="20084" spans="11:22" x14ac:dyDescent="0.25">
      <c r="K20084" s="36"/>
      <c r="L20084" s="36"/>
      <c r="M20084" s="36"/>
      <c r="N20084" s="36"/>
      <c r="O20084" s="40"/>
      <c r="P20084" s="36"/>
      <c r="S20084" s="36"/>
      <c r="T20084" s="36"/>
      <c r="U20084" s="36"/>
      <c r="V20084" s="36"/>
    </row>
    <row r="20085" spans="11:22" x14ac:dyDescent="0.25">
      <c r="K20085" s="36"/>
      <c r="L20085" s="36"/>
      <c r="M20085" s="36"/>
      <c r="N20085" s="36"/>
      <c r="O20085" s="40"/>
      <c r="P20085" s="36"/>
      <c r="S20085" s="36"/>
      <c r="T20085" s="36"/>
      <c r="U20085" s="36"/>
      <c r="V20085" s="36"/>
    </row>
    <row r="20086" spans="11:22" x14ac:dyDescent="0.25">
      <c r="K20086" s="36"/>
      <c r="L20086" s="36"/>
      <c r="M20086" s="36"/>
      <c r="N20086" s="36"/>
      <c r="O20086" s="40"/>
      <c r="P20086" s="36"/>
      <c r="S20086" s="36"/>
      <c r="T20086" s="36"/>
      <c r="U20086" s="36"/>
      <c r="V20086" s="36"/>
    </row>
    <row r="20087" spans="11:22" x14ac:dyDescent="0.25">
      <c r="K20087" s="36"/>
      <c r="L20087" s="36"/>
      <c r="M20087" s="36"/>
      <c r="N20087" s="36"/>
      <c r="O20087" s="40"/>
      <c r="P20087" s="36"/>
      <c r="S20087" s="36"/>
      <c r="T20087" s="36"/>
      <c r="U20087" s="36"/>
      <c r="V20087" s="36"/>
    </row>
    <row r="20088" spans="11:22" x14ac:dyDescent="0.25">
      <c r="K20088" s="36"/>
      <c r="L20088" s="36"/>
      <c r="M20088" s="36"/>
      <c r="N20088" s="36"/>
      <c r="O20088" s="40"/>
      <c r="P20088" s="36"/>
      <c r="S20088" s="36"/>
      <c r="T20088" s="36"/>
      <c r="U20088" s="36"/>
      <c r="V20088" s="36"/>
    </row>
    <row r="20089" spans="11:22" x14ac:dyDescent="0.25">
      <c r="K20089" s="36"/>
      <c r="L20089" s="36"/>
      <c r="M20089" s="36"/>
      <c r="N20089" s="36"/>
      <c r="O20089" s="40"/>
      <c r="P20089" s="36"/>
      <c r="S20089" s="36"/>
      <c r="T20089" s="36"/>
      <c r="U20089" s="36"/>
      <c r="V20089" s="36"/>
    </row>
    <row r="20090" spans="11:22" x14ac:dyDescent="0.25">
      <c r="K20090" s="36"/>
      <c r="L20090" s="36"/>
      <c r="M20090" s="36"/>
      <c r="N20090" s="36"/>
      <c r="O20090" s="40"/>
      <c r="P20090" s="36"/>
      <c r="S20090" s="36"/>
      <c r="T20090" s="36"/>
      <c r="U20090" s="36"/>
      <c r="V20090" s="36"/>
    </row>
    <row r="20091" spans="11:22" x14ac:dyDescent="0.25">
      <c r="K20091" s="36"/>
      <c r="L20091" s="36"/>
      <c r="M20091" s="36"/>
      <c r="N20091" s="36"/>
      <c r="O20091" s="40"/>
      <c r="P20091" s="36"/>
      <c r="S20091" s="36"/>
      <c r="T20091" s="36"/>
      <c r="U20091" s="36"/>
      <c r="V20091" s="36"/>
    </row>
    <row r="20092" spans="11:22" x14ac:dyDescent="0.25">
      <c r="K20092" s="36"/>
      <c r="L20092" s="36"/>
      <c r="M20092" s="36"/>
      <c r="N20092" s="36"/>
      <c r="O20092" s="40"/>
      <c r="P20092" s="36"/>
      <c r="S20092" s="36"/>
      <c r="T20092" s="36"/>
      <c r="U20092" s="36"/>
      <c r="V20092" s="36"/>
    </row>
    <row r="20093" spans="11:22" x14ac:dyDescent="0.25">
      <c r="K20093" s="36"/>
      <c r="L20093" s="36"/>
      <c r="M20093" s="36"/>
      <c r="N20093" s="36"/>
      <c r="O20093" s="40"/>
      <c r="P20093" s="36"/>
      <c r="S20093" s="36"/>
      <c r="T20093" s="36"/>
      <c r="U20093" s="36"/>
      <c r="V20093" s="36"/>
    </row>
    <row r="20094" spans="11:22" x14ac:dyDescent="0.25">
      <c r="K20094" s="36"/>
      <c r="L20094" s="36"/>
      <c r="M20094" s="36"/>
      <c r="N20094" s="36"/>
      <c r="O20094" s="40"/>
      <c r="P20094" s="36"/>
      <c r="S20094" s="36"/>
      <c r="T20094" s="36"/>
      <c r="U20094" s="36"/>
      <c r="V20094" s="36"/>
    </row>
    <row r="20095" spans="11:22" x14ac:dyDescent="0.25">
      <c r="K20095" s="36"/>
      <c r="L20095" s="36"/>
      <c r="M20095" s="36"/>
      <c r="N20095" s="36"/>
      <c r="O20095" s="40"/>
      <c r="P20095" s="36"/>
      <c r="S20095" s="36"/>
      <c r="T20095" s="36"/>
      <c r="U20095" s="36"/>
      <c r="V20095" s="36"/>
    </row>
    <row r="20096" spans="11:22" x14ac:dyDescent="0.25">
      <c r="K20096" s="36"/>
      <c r="L20096" s="36"/>
      <c r="M20096" s="36"/>
      <c r="N20096" s="36"/>
      <c r="O20096" s="40"/>
      <c r="P20096" s="36"/>
      <c r="S20096" s="36"/>
      <c r="T20096" s="36"/>
      <c r="U20096" s="36"/>
      <c r="V20096" s="36"/>
    </row>
    <row r="20097" spans="11:22" x14ac:dyDescent="0.25">
      <c r="K20097" s="36"/>
      <c r="L20097" s="36"/>
      <c r="M20097" s="36"/>
      <c r="N20097" s="36"/>
      <c r="O20097" s="40"/>
      <c r="P20097" s="36"/>
      <c r="S20097" s="36"/>
      <c r="T20097" s="36"/>
      <c r="U20097" s="36"/>
      <c r="V20097" s="36"/>
    </row>
    <row r="20098" spans="11:22" x14ac:dyDescent="0.25">
      <c r="K20098" s="36"/>
      <c r="L20098" s="36"/>
      <c r="M20098" s="36"/>
      <c r="N20098" s="36"/>
      <c r="O20098" s="40"/>
      <c r="P20098" s="36"/>
      <c r="S20098" s="36"/>
      <c r="T20098" s="36"/>
      <c r="U20098" s="36"/>
      <c r="V20098" s="36"/>
    </row>
    <row r="20099" spans="11:22" x14ac:dyDescent="0.25">
      <c r="K20099" s="36"/>
      <c r="L20099" s="36"/>
      <c r="M20099" s="36"/>
      <c r="N20099" s="36"/>
      <c r="O20099" s="40"/>
      <c r="P20099" s="36"/>
      <c r="S20099" s="36"/>
      <c r="T20099" s="36"/>
      <c r="U20099" s="36"/>
      <c r="V20099" s="36"/>
    </row>
    <row r="20100" spans="11:22" x14ac:dyDescent="0.25">
      <c r="K20100" s="36"/>
      <c r="L20100" s="36"/>
      <c r="M20100" s="36"/>
      <c r="N20100" s="36"/>
      <c r="O20100" s="40"/>
      <c r="P20100" s="36"/>
      <c r="S20100" s="36"/>
      <c r="T20100" s="36"/>
      <c r="U20100" s="36"/>
      <c r="V20100" s="36"/>
    </row>
    <row r="20101" spans="11:22" x14ac:dyDescent="0.25">
      <c r="K20101" s="36"/>
      <c r="L20101" s="36"/>
      <c r="M20101" s="36"/>
      <c r="N20101" s="36"/>
      <c r="O20101" s="40"/>
      <c r="P20101" s="36"/>
      <c r="S20101" s="36"/>
      <c r="T20101" s="36"/>
      <c r="U20101" s="36"/>
      <c r="V20101" s="36"/>
    </row>
    <row r="20102" spans="11:22" x14ac:dyDescent="0.25">
      <c r="K20102" s="36"/>
      <c r="L20102" s="36"/>
      <c r="M20102" s="36"/>
      <c r="N20102" s="36"/>
      <c r="O20102" s="40"/>
      <c r="P20102" s="36"/>
      <c r="S20102" s="36"/>
      <c r="T20102" s="36"/>
      <c r="U20102" s="36"/>
      <c r="V20102" s="36"/>
    </row>
    <row r="20103" spans="11:22" x14ac:dyDescent="0.25">
      <c r="K20103" s="36"/>
      <c r="L20103" s="36"/>
      <c r="M20103" s="36"/>
      <c r="N20103" s="36"/>
      <c r="O20103" s="40"/>
      <c r="P20103" s="36"/>
      <c r="S20103" s="36"/>
      <c r="T20103" s="36"/>
      <c r="U20103" s="36"/>
      <c r="V20103" s="36"/>
    </row>
    <row r="20104" spans="11:22" x14ac:dyDescent="0.25">
      <c r="K20104" s="36"/>
      <c r="L20104" s="36"/>
      <c r="M20104" s="36"/>
      <c r="N20104" s="36"/>
      <c r="O20104" s="40"/>
      <c r="P20104" s="36"/>
      <c r="S20104" s="36"/>
      <c r="T20104" s="36"/>
      <c r="U20104" s="36"/>
      <c r="V20104" s="36"/>
    </row>
    <row r="20105" spans="11:22" x14ac:dyDescent="0.25">
      <c r="K20105" s="36"/>
      <c r="L20105" s="36"/>
      <c r="M20105" s="36"/>
      <c r="N20105" s="36"/>
      <c r="O20105" s="40"/>
      <c r="P20105" s="36"/>
      <c r="S20105" s="36"/>
      <c r="T20105" s="36"/>
      <c r="U20105" s="36"/>
      <c r="V20105" s="36"/>
    </row>
    <row r="20106" spans="11:22" x14ac:dyDescent="0.25">
      <c r="K20106" s="36"/>
      <c r="L20106" s="36"/>
      <c r="M20106" s="36"/>
      <c r="N20106" s="36"/>
      <c r="O20106" s="40"/>
      <c r="P20106" s="36"/>
      <c r="S20106" s="36"/>
      <c r="T20106" s="36"/>
      <c r="U20106" s="36"/>
      <c r="V20106" s="36"/>
    </row>
    <row r="20107" spans="11:22" x14ac:dyDescent="0.25">
      <c r="K20107" s="36"/>
      <c r="L20107" s="36"/>
      <c r="M20107" s="36"/>
      <c r="N20107" s="36"/>
      <c r="O20107" s="40"/>
      <c r="P20107" s="36"/>
      <c r="S20107" s="36"/>
      <c r="T20107" s="36"/>
      <c r="U20107" s="36"/>
      <c r="V20107" s="36"/>
    </row>
    <row r="20108" spans="11:22" x14ac:dyDescent="0.25">
      <c r="K20108" s="36"/>
      <c r="L20108" s="36"/>
      <c r="M20108" s="36"/>
      <c r="N20108" s="36"/>
      <c r="O20108" s="40"/>
      <c r="P20108" s="36"/>
      <c r="S20108" s="36"/>
      <c r="T20108" s="36"/>
      <c r="U20108" s="36"/>
      <c r="V20108" s="36"/>
    </row>
    <row r="20109" spans="11:22" x14ac:dyDescent="0.25">
      <c r="K20109" s="36"/>
      <c r="L20109" s="36"/>
      <c r="M20109" s="36"/>
      <c r="N20109" s="36"/>
      <c r="O20109" s="40"/>
      <c r="P20109" s="36"/>
      <c r="S20109" s="36"/>
      <c r="T20109" s="36"/>
      <c r="U20109" s="36"/>
      <c r="V20109" s="36"/>
    </row>
    <row r="20110" spans="11:22" x14ac:dyDescent="0.25">
      <c r="K20110" s="36"/>
      <c r="L20110" s="36"/>
      <c r="M20110" s="36"/>
      <c r="N20110" s="36"/>
      <c r="O20110" s="40"/>
      <c r="P20110" s="36"/>
      <c r="S20110" s="36"/>
      <c r="T20110" s="36"/>
      <c r="U20110" s="36"/>
      <c r="V20110" s="36"/>
    </row>
    <row r="20111" spans="11:22" x14ac:dyDescent="0.25">
      <c r="K20111" s="36"/>
      <c r="L20111" s="36"/>
      <c r="M20111" s="36"/>
      <c r="N20111" s="36"/>
      <c r="O20111" s="40"/>
      <c r="P20111" s="36"/>
      <c r="S20111" s="36"/>
      <c r="T20111" s="36"/>
      <c r="U20111" s="36"/>
      <c r="V20111" s="36"/>
    </row>
    <row r="20112" spans="11:22" x14ac:dyDescent="0.25">
      <c r="K20112" s="36"/>
      <c r="L20112" s="36"/>
      <c r="M20112" s="36"/>
      <c r="N20112" s="36"/>
      <c r="O20112" s="40"/>
      <c r="P20112" s="36"/>
      <c r="S20112" s="36"/>
      <c r="T20112" s="36"/>
      <c r="U20112" s="36"/>
      <c r="V20112" s="36"/>
    </row>
    <row r="20113" spans="11:22" x14ac:dyDescent="0.25">
      <c r="K20113" s="36"/>
      <c r="L20113" s="36"/>
      <c r="M20113" s="36"/>
      <c r="N20113" s="36"/>
      <c r="O20113" s="40"/>
      <c r="P20113" s="36"/>
      <c r="S20113" s="36"/>
      <c r="T20113" s="36"/>
      <c r="U20113" s="36"/>
      <c r="V20113" s="36"/>
    </row>
    <row r="20114" spans="11:22" x14ac:dyDescent="0.25">
      <c r="K20114" s="36"/>
      <c r="L20114" s="36"/>
      <c r="M20114" s="36"/>
      <c r="N20114" s="36"/>
      <c r="O20114" s="40"/>
      <c r="P20114" s="36"/>
      <c r="S20114" s="36"/>
      <c r="T20114" s="36"/>
      <c r="U20114" s="36"/>
      <c r="V20114" s="36"/>
    </row>
    <row r="20115" spans="11:22" x14ac:dyDescent="0.25">
      <c r="K20115" s="36"/>
      <c r="L20115" s="36"/>
      <c r="M20115" s="36"/>
      <c r="N20115" s="36"/>
      <c r="O20115" s="40"/>
      <c r="P20115" s="36"/>
      <c r="S20115" s="36"/>
      <c r="T20115" s="36"/>
      <c r="U20115" s="36"/>
      <c r="V20115" s="36"/>
    </row>
    <row r="20116" spans="11:22" x14ac:dyDescent="0.25">
      <c r="K20116" s="36"/>
      <c r="L20116" s="36"/>
      <c r="M20116" s="36"/>
      <c r="N20116" s="36"/>
      <c r="O20116" s="40"/>
      <c r="P20116" s="36"/>
      <c r="S20116" s="36"/>
      <c r="T20116" s="36"/>
      <c r="U20116" s="36"/>
      <c r="V20116" s="36"/>
    </row>
    <row r="20117" spans="11:22" x14ac:dyDescent="0.25">
      <c r="K20117" s="36"/>
      <c r="L20117" s="36"/>
      <c r="M20117" s="36"/>
      <c r="N20117" s="36"/>
      <c r="O20117" s="40"/>
      <c r="P20117" s="36"/>
      <c r="S20117" s="36"/>
      <c r="T20117" s="36"/>
      <c r="U20117" s="36"/>
      <c r="V20117" s="36"/>
    </row>
    <row r="20118" spans="11:22" x14ac:dyDescent="0.25">
      <c r="K20118" s="36"/>
      <c r="L20118" s="36"/>
      <c r="M20118" s="36"/>
      <c r="N20118" s="36"/>
      <c r="O20118" s="40"/>
      <c r="P20118" s="36"/>
      <c r="S20118" s="36"/>
      <c r="T20118" s="36"/>
      <c r="U20118" s="36"/>
      <c r="V20118" s="36"/>
    </row>
    <row r="20119" spans="11:22" x14ac:dyDescent="0.25">
      <c r="K20119" s="36"/>
      <c r="L20119" s="36"/>
      <c r="M20119" s="36"/>
      <c r="N20119" s="36"/>
      <c r="O20119" s="40"/>
      <c r="P20119" s="36"/>
      <c r="S20119" s="36"/>
      <c r="T20119" s="36"/>
      <c r="U20119" s="36"/>
      <c r="V20119" s="36"/>
    </row>
    <row r="20120" spans="11:22" x14ac:dyDescent="0.25">
      <c r="K20120" s="36"/>
      <c r="L20120" s="36"/>
      <c r="M20120" s="36"/>
      <c r="N20120" s="36"/>
      <c r="O20120" s="40"/>
      <c r="P20120" s="36"/>
      <c r="S20120" s="36"/>
      <c r="T20120" s="36"/>
      <c r="U20120" s="36"/>
      <c r="V20120" s="36"/>
    </row>
    <row r="20121" spans="11:22" x14ac:dyDescent="0.25">
      <c r="K20121" s="36"/>
      <c r="L20121" s="36"/>
      <c r="M20121" s="36"/>
      <c r="N20121" s="36"/>
      <c r="O20121" s="40"/>
      <c r="P20121" s="36"/>
      <c r="S20121" s="36"/>
      <c r="T20121" s="36"/>
      <c r="U20121" s="36"/>
      <c r="V20121" s="36"/>
    </row>
    <row r="20122" spans="11:22" x14ac:dyDescent="0.25">
      <c r="K20122" s="36"/>
      <c r="L20122" s="36"/>
      <c r="M20122" s="36"/>
      <c r="N20122" s="36"/>
      <c r="O20122" s="40"/>
      <c r="P20122" s="36"/>
      <c r="S20122" s="36"/>
      <c r="T20122" s="36"/>
      <c r="U20122" s="36"/>
      <c r="V20122" s="36"/>
    </row>
    <row r="20123" spans="11:22" x14ac:dyDescent="0.25">
      <c r="K20123" s="36"/>
      <c r="L20123" s="36"/>
      <c r="M20123" s="36"/>
      <c r="N20123" s="36"/>
      <c r="O20123" s="40"/>
      <c r="P20123" s="36"/>
      <c r="S20123" s="36"/>
      <c r="T20123" s="36"/>
      <c r="U20123" s="36"/>
      <c r="V20123" s="36"/>
    </row>
    <row r="20124" spans="11:22" x14ac:dyDescent="0.25">
      <c r="K20124" s="36"/>
      <c r="L20124" s="36"/>
      <c r="M20124" s="36"/>
      <c r="N20124" s="36"/>
      <c r="O20124" s="40"/>
      <c r="P20124" s="36"/>
      <c r="S20124" s="36"/>
      <c r="T20124" s="36"/>
      <c r="U20124" s="36"/>
      <c r="V20124" s="36"/>
    </row>
    <row r="20125" spans="11:22" x14ac:dyDescent="0.25">
      <c r="K20125" s="36"/>
      <c r="L20125" s="36"/>
      <c r="M20125" s="36"/>
      <c r="N20125" s="36"/>
      <c r="O20125" s="40"/>
      <c r="P20125" s="36"/>
      <c r="S20125" s="36"/>
      <c r="T20125" s="36"/>
      <c r="U20125" s="36"/>
      <c r="V20125" s="36"/>
    </row>
    <row r="20126" spans="11:22" x14ac:dyDescent="0.25">
      <c r="K20126" s="36"/>
      <c r="L20126" s="36"/>
      <c r="M20126" s="36"/>
      <c r="N20126" s="36"/>
      <c r="O20126" s="40"/>
      <c r="P20126" s="36"/>
      <c r="S20126" s="36"/>
      <c r="T20126" s="36"/>
      <c r="U20126" s="36"/>
      <c r="V20126" s="36"/>
    </row>
    <row r="20127" spans="11:22" x14ac:dyDescent="0.25">
      <c r="K20127" s="36"/>
      <c r="L20127" s="36"/>
      <c r="M20127" s="36"/>
      <c r="N20127" s="36"/>
      <c r="O20127" s="40"/>
      <c r="P20127" s="36"/>
      <c r="S20127" s="36"/>
      <c r="T20127" s="36"/>
      <c r="U20127" s="36"/>
      <c r="V20127" s="36"/>
    </row>
    <row r="20128" spans="11:22" x14ac:dyDescent="0.25">
      <c r="K20128" s="36"/>
      <c r="L20128" s="36"/>
      <c r="M20128" s="36"/>
      <c r="N20128" s="36"/>
      <c r="O20128" s="40"/>
      <c r="P20128" s="36"/>
      <c r="S20128" s="36"/>
      <c r="T20128" s="36"/>
      <c r="U20128" s="36"/>
      <c r="V20128" s="36"/>
    </row>
    <row r="20129" spans="11:22" x14ac:dyDescent="0.25">
      <c r="K20129" s="36"/>
      <c r="L20129" s="36"/>
      <c r="M20129" s="36"/>
      <c r="N20129" s="36"/>
      <c r="O20129" s="40"/>
      <c r="P20129" s="36"/>
      <c r="S20129" s="36"/>
      <c r="T20129" s="36"/>
      <c r="U20129" s="36"/>
      <c r="V20129" s="36"/>
    </row>
    <row r="20130" spans="11:22" x14ac:dyDescent="0.25">
      <c r="K20130" s="36"/>
      <c r="L20130" s="36"/>
      <c r="M20130" s="36"/>
      <c r="N20130" s="36"/>
      <c r="O20130" s="40"/>
      <c r="P20130" s="36"/>
      <c r="S20130" s="36"/>
      <c r="T20130" s="36"/>
      <c r="U20130" s="36"/>
      <c r="V20130" s="36"/>
    </row>
    <row r="20131" spans="11:22" x14ac:dyDescent="0.25">
      <c r="K20131" s="36"/>
      <c r="L20131" s="36"/>
      <c r="M20131" s="36"/>
      <c r="N20131" s="36"/>
      <c r="O20131" s="40"/>
      <c r="P20131" s="36"/>
      <c r="S20131" s="36"/>
      <c r="T20131" s="36"/>
      <c r="U20131" s="36"/>
      <c r="V20131" s="36"/>
    </row>
    <row r="20132" spans="11:22" x14ac:dyDescent="0.25">
      <c r="K20132" s="36"/>
      <c r="L20132" s="36"/>
      <c r="M20132" s="36"/>
      <c r="N20132" s="36"/>
      <c r="O20132" s="40"/>
      <c r="P20132" s="36"/>
      <c r="S20132" s="36"/>
      <c r="T20132" s="36"/>
      <c r="U20132" s="36"/>
      <c r="V20132" s="36"/>
    </row>
    <row r="20133" spans="11:22" x14ac:dyDescent="0.25">
      <c r="K20133" s="36"/>
      <c r="L20133" s="36"/>
      <c r="M20133" s="36"/>
      <c r="N20133" s="36"/>
      <c r="O20133" s="40"/>
      <c r="P20133" s="36"/>
      <c r="S20133" s="36"/>
      <c r="T20133" s="36"/>
      <c r="U20133" s="36"/>
      <c r="V20133" s="36"/>
    </row>
    <row r="20134" spans="11:22" x14ac:dyDescent="0.25">
      <c r="K20134" s="36"/>
      <c r="L20134" s="36"/>
      <c r="M20134" s="36"/>
      <c r="N20134" s="36"/>
      <c r="O20134" s="40"/>
      <c r="P20134" s="36"/>
      <c r="S20134" s="36"/>
      <c r="T20134" s="36"/>
      <c r="U20134" s="36"/>
      <c r="V20134" s="36"/>
    </row>
    <row r="20135" spans="11:22" x14ac:dyDescent="0.25">
      <c r="K20135" s="36"/>
      <c r="L20135" s="36"/>
      <c r="M20135" s="36"/>
      <c r="N20135" s="36"/>
      <c r="O20135" s="40"/>
      <c r="P20135" s="36"/>
      <c r="S20135" s="36"/>
      <c r="T20135" s="36"/>
      <c r="U20135" s="36"/>
      <c r="V20135" s="36"/>
    </row>
    <row r="20136" spans="11:22" x14ac:dyDescent="0.25">
      <c r="K20136" s="36"/>
      <c r="L20136" s="36"/>
      <c r="M20136" s="36"/>
      <c r="N20136" s="36"/>
      <c r="O20136" s="40"/>
      <c r="P20136" s="36"/>
      <c r="S20136" s="36"/>
      <c r="T20136" s="36"/>
      <c r="U20136" s="36"/>
      <c r="V20136" s="36"/>
    </row>
    <row r="20137" spans="11:22" x14ac:dyDescent="0.25">
      <c r="K20137" s="36"/>
      <c r="L20137" s="36"/>
      <c r="M20137" s="36"/>
      <c r="N20137" s="36"/>
      <c r="O20137" s="40"/>
      <c r="P20137" s="36"/>
      <c r="S20137" s="36"/>
      <c r="T20137" s="36"/>
      <c r="U20137" s="36"/>
      <c r="V20137" s="36"/>
    </row>
    <row r="20138" spans="11:22" x14ac:dyDescent="0.25">
      <c r="K20138" s="36"/>
      <c r="L20138" s="36"/>
      <c r="M20138" s="36"/>
      <c r="N20138" s="36"/>
      <c r="O20138" s="40"/>
      <c r="P20138" s="36"/>
      <c r="S20138" s="36"/>
      <c r="T20138" s="36"/>
      <c r="U20138" s="36"/>
      <c r="V20138" s="36"/>
    </row>
    <row r="20139" spans="11:22" x14ac:dyDescent="0.25">
      <c r="K20139" s="36"/>
      <c r="L20139" s="36"/>
      <c r="M20139" s="36"/>
      <c r="N20139" s="36"/>
      <c r="O20139" s="40"/>
      <c r="P20139" s="36"/>
      <c r="S20139" s="36"/>
      <c r="T20139" s="36"/>
      <c r="U20139" s="36"/>
      <c r="V20139" s="36"/>
    </row>
    <row r="20140" spans="11:22" x14ac:dyDescent="0.25">
      <c r="K20140" s="36"/>
      <c r="L20140" s="36"/>
      <c r="M20140" s="36"/>
      <c r="N20140" s="36"/>
      <c r="O20140" s="40"/>
      <c r="P20140" s="36"/>
      <c r="S20140" s="36"/>
      <c r="T20140" s="36"/>
      <c r="U20140" s="36"/>
      <c r="V20140" s="36"/>
    </row>
    <row r="20141" spans="11:22" x14ac:dyDescent="0.25">
      <c r="K20141" s="36"/>
      <c r="L20141" s="36"/>
      <c r="M20141" s="36"/>
      <c r="N20141" s="36"/>
      <c r="O20141" s="40"/>
      <c r="P20141" s="36"/>
      <c r="S20141" s="36"/>
      <c r="T20141" s="36"/>
      <c r="U20141" s="36"/>
      <c r="V20141" s="36"/>
    </row>
    <row r="20142" spans="11:22" x14ac:dyDescent="0.25">
      <c r="K20142" s="36"/>
      <c r="L20142" s="36"/>
      <c r="M20142" s="36"/>
      <c r="N20142" s="36"/>
      <c r="O20142" s="40"/>
      <c r="P20142" s="36"/>
      <c r="S20142" s="36"/>
      <c r="T20142" s="36"/>
      <c r="U20142" s="36"/>
      <c r="V20142" s="36"/>
    </row>
    <row r="20143" spans="11:22" x14ac:dyDescent="0.25">
      <c r="K20143" s="36"/>
      <c r="L20143" s="36"/>
      <c r="M20143" s="36"/>
      <c r="N20143" s="36"/>
      <c r="O20143" s="40"/>
      <c r="P20143" s="36"/>
      <c r="S20143" s="36"/>
      <c r="T20143" s="36"/>
      <c r="U20143" s="36"/>
      <c r="V20143" s="36"/>
    </row>
    <row r="20144" spans="11:22" x14ac:dyDescent="0.25">
      <c r="K20144" s="36"/>
      <c r="L20144" s="36"/>
      <c r="M20144" s="36"/>
      <c r="N20144" s="36"/>
      <c r="O20144" s="40"/>
      <c r="P20144" s="36"/>
      <c r="S20144" s="36"/>
      <c r="T20144" s="36"/>
      <c r="U20144" s="36"/>
      <c r="V20144" s="36"/>
    </row>
    <row r="20145" spans="11:22" x14ac:dyDescent="0.25">
      <c r="K20145" s="36"/>
      <c r="L20145" s="36"/>
      <c r="M20145" s="36"/>
      <c r="N20145" s="36"/>
      <c r="O20145" s="40"/>
      <c r="P20145" s="36"/>
      <c r="S20145" s="36"/>
      <c r="T20145" s="36"/>
      <c r="U20145" s="36"/>
      <c r="V20145" s="36"/>
    </row>
    <row r="20146" spans="11:22" x14ac:dyDescent="0.25">
      <c r="K20146" s="36"/>
      <c r="L20146" s="36"/>
      <c r="M20146" s="36"/>
      <c r="N20146" s="36"/>
      <c r="O20146" s="40"/>
      <c r="P20146" s="36"/>
      <c r="S20146" s="36"/>
      <c r="T20146" s="36"/>
      <c r="U20146" s="36"/>
      <c r="V20146" s="36"/>
    </row>
    <row r="20147" spans="11:22" x14ac:dyDescent="0.25">
      <c r="K20147" s="36"/>
      <c r="L20147" s="36"/>
      <c r="M20147" s="36"/>
      <c r="N20147" s="36"/>
      <c r="O20147" s="40"/>
      <c r="P20147" s="36"/>
      <c r="S20147" s="36"/>
      <c r="T20147" s="36"/>
      <c r="U20147" s="36"/>
      <c r="V20147" s="36"/>
    </row>
    <row r="20148" spans="11:22" x14ac:dyDescent="0.25">
      <c r="K20148" s="36"/>
      <c r="L20148" s="36"/>
      <c r="M20148" s="36"/>
      <c r="N20148" s="36"/>
      <c r="O20148" s="40"/>
      <c r="P20148" s="36"/>
      <c r="S20148" s="36"/>
      <c r="T20148" s="36"/>
      <c r="U20148" s="36"/>
      <c r="V20148" s="36"/>
    </row>
    <row r="20149" spans="11:22" x14ac:dyDescent="0.25">
      <c r="K20149" s="36"/>
      <c r="L20149" s="36"/>
      <c r="M20149" s="36"/>
      <c r="N20149" s="36"/>
      <c r="O20149" s="40"/>
      <c r="P20149" s="36"/>
      <c r="S20149" s="36"/>
      <c r="T20149" s="36"/>
      <c r="U20149" s="36"/>
      <c r="V20149" s="36"/>
    </row>
    <row r="20150" spans="11:22" x14ac:dyDescent="0.25">
      <c r="K20150" s="36"/>
      <c r="L20150" s="36"/>
      <c r="M20150" s="36"/>
      <c r="N20150" s="36"/>
      <c r="O20150" s="40"/>
      <c r="P20150" s="36"/>
      <c r="S20150" s="36"/>
      <c r="T20150" s="36"/>
      <c r="U20150" s="36"/>
      <c r="V20150" s="36"/>
    </row>
    <row r="20151" spans="11:22" x14ac:dyDescent="0.25">
      <c r="K20151" s="36"/>
      <c r="L20151" s="36"/>
      <c r="M20151" s="36"/>
      <c r="N20151" s="36"/>
      <c r="O20151" s="40"/>
      <c r="P20151" s="36"/>
      <c r="S20151" s="36"/>
      <c r="T20151" s="36"/>
      <c r="U20151" s="36"/>
      <c r="V20151" s="36"/>
    </row>
    <row r="20152" spans="11:22" x14ac:dyDescent="0.25">
      <c r="K20152" s="36"/>
      <c r="L20152" s="36"/>
      <c r="M20152" s="36"/>
      <c r="N20152" s="36"/>
      <c r="O20152" s="40"/>
      <c r="P20152" s="36"/>
      <c r="S20152" s="36"/>
      <c r="T20152" s="36"/>
      <c r="U20152" s="36"/>
      <c r="V20152" s="36"/>
    </row>
    <row r="20153" spans="11:22" x14ac:dyDescent="0.25">
      <c r="K20153" s="36"/>
      <c r="L20153" s="36"/>
      <c r="M20153" s="36"/>
      <c r="N20153" s="36"/>
      <c r="O20153" s="40"/>
      <c r="P20153" s="36"/>
      <c r="S20153" s="36"/>
      <c r="T20153" s="36"/>
      <c r="U20153" s="36"/>
      <c r="V20153" s="36"/>
    </row>
    <row r="20154" spans="11:22" x14ac:dyDescent="0.25">
      <c r="K20154" s="36"/>
      <c r="L20154" s="36"/>
      <c r="M20154" s="36"/>
      <c r="N20154" s="36"/>
      <c r="O20154" s="40"/>
      <c r="P20154" s="36"/>
      <c r="S20154" s="36"/>
      <c r="T20154" s="36"/>
      <c r="U20154" s="36"/>
      <c r="V20154" s="36"/>
    </row>
    <row r="20155" spans="11:22" x14ac:dyDescent="0.25">
      <c r="K20155" s="36"/>
      <c r="L20155" s="36"/>
      <c r="M20155" s="36"/>
      <c r="N20155" s="36"/>
      <c r="O20155" s="40"/>
      <c r="P20155" s="36"/>
      <c r="S20155" s="36"/>
      <c r="T20155" s="36"/>
      <c r="U20155" s="36"/>
      <c r="V20155" s="36"/>
    </row>
    <row r="20156" spans="11:22" x14ac:dyDescent="0.25">
      <c r="K20156" s="36"/>
      <c r="L20156" s="36"/>
      <c r="M20156" s="36"/>
      <c r="N20156" s="36"/>
      <c r="O20156" s="40"/>
      <c r="P20156" s="36"/>
      <c r="S20156" s="36"/>
      <c r="T20156" s="36"/>
      <c r="U20156" s="36"/>
      <c r="V20156" s="36"/>
    </row>
    <row r="20157" spans="11:22" x14ac:dyDescent="0.25">
      <c r="K20157" s="36"/>
      <c r="L20157" s="36"/>
      <c r="M20157" s="36"/>
      <c r="N20157" s="36"/>
      <c r="O20157" s="40"/>
      <c r="P20157" s="36"/>
      <c r="S20157" s="36"/>
      <c r="T20157" s="36"/>
      <c r="U20157" s="36"/>
      <c r="V20157" s="36"/>
    </row>
    <row r="20158" spans="11:22" x14ac:dyDescent="0.25">
      <c r="K20158" s="36"/>
      <c r="L20158" s="36"/>
      <c r="M20158" s="36"/>
      <c r="N20158" s="36"/>
      <c r="O20158" s="40"/>
      <c r="P20158" s="36"/>
      <c r="S20158" s="36"/>
      <c r="T20158" s="36"/>
      <c r="U20158" s="36"/>
      <c r="V20158" s="36"/>
    </row>
    <row r="20159" spans="11:22" x14ac:dyDescent="0.25">
      <c r="K20159" s="36"/>
      <c r="L20159" s="36"/>
      <c r="M20159" s="36"/>
      <c r="N20159" s="36"/>
      <c r="O20159" s="40"/>
      <c r="P20159" s="36"/>
      <c r="S20159" s="36"/>
      <c r="T20159" s="36"/>
      <c r="U20159" s="36"/>
      <c r="V20159" s="36"/>
    </row>
    <row r="20160" spans="11:22" x14ac:dyDescent="0.25">
      <c r="K20160" s="36"/>
      <c r="L20160" s="36"/>
      <c r="M20160" s="36"/>
      <c r="N20160" s="36"/>
      <c r="O20160" s="40"/>
      <c r="P20160" s="36"/>
      <c r="S20160" s="36"/>
      <c r="T20160" s="36"/>
      <c r="U20160" s="36"/>
      <c r="V20160" s="36"/>
    </row>
    <row r="20161" spans="11:22" x14ac:dyDescent="0.25">
      <c r="K20161" s="36"/>
      <c r="L20161" s="36"/>
      <c r="M20161" s="36"/>
      <c r="N20161" s="36"/>
      <c r="O20161" s="40"/>
      <c r="P20161" s="36"/>
      <c r="S20161" s="36"/>
      <c r="T20161" s="36"/>
      <c r="U20161" s="36"/>
      <c r="V20161" s="36"/>
    </row>
    <row r="20162" spans="11:22" x14ac:dyDescent="0.25">
      <c r="K20162" s="36"/>
      <c r="L20162" s="36"/>
      <c r="M20162" s="36"/>
      <c r="N20162" s="36"/>
      <c r="O20162" s="40"/>
      <c r="P20162" s="36"/>
      <c r="S20162" s="36"/>
      <c r="T20162" s="36"/>
      <c r="U20162" s="36"/>
      <c r="V20162" s="36"/>
    </row>
    <row r="20163" spans="11:22" x14ac:dyDescent="0.25">
      <c r="K20163" s="36"/>
      <c r="L20163" s="36"/>
      <c r="M20163" s="36"/>
      <c r="N20163" s="36"/>
      <c r="O20163" s="40"/>
      <c r="P20163" s="36"/>
      <c r="S20163" s="36"/>
      <c r="T20163" s="36"/>
      <c r="U20163" s="36"/>
      <c r="V20163" s="36"/>
    </row>
    <row r="20164" spans="11:22" x14ac:dyDescent="0.25">
      <c r="K20164" s="36"/>
      <c r="L20164" s="36"/>
      <c r="M20164" s="36"/>
      <c r="N20164" s="36"/>
      <c r="O20164" s="40"/>
      <c r="P20164" s="36"/>
      <c r="S20164" s="36"/>
      <c r="T20164" s="36"/>
      <c r="U20164" s="36"/>
      <c r="V20164" s="36"/>
    </row>
    <row r="20165" spans="11:22" x14ac:dyDescent="0.25">
      <c r="K20165" s="36"/>
      <c r="L20165" s="36"/>
      <c r="M20165" s="36"/>
      <c r="N20165" s="36"/>
      <c r="O20165" s="40"/>
      <c r="P20165" s="36"/>
      <c r="S20165" s="36"/>
      <c r="T20165" s="36"/>
      <c r="U20165" s="36"/>
      <c r="V20165" s="36"/>
    </row>
    <row r="20166" spans="11:22" x14ac:dyDescent="0.25">
      <c r="K20166" s="36"/>
      <c r="L20166" s="36"/>
      <c r="M20166" s="36"/>
      <c r="N20166" s="36"/>
      <c r="O20166" s="40"/>
      <c r="P20166" s="36"/>
      <c r="S20166" s="36"/>
      <c r="T20166" s="36"/>
      <c r="U20166" s="36"/>
      <c r="V20166" s="36"/>
    </row>
    <row r="20167" spans="11:22" x14ac:dyDescent="0.25">
      <c r="K20167" s="36"/>
      <c r="L20167" s="36"/>
      <c r="M20167" s="36"/>
      <c r="N20167" s="36"/>
      <c r="O20167" s="40"/>
      <c r="P20167" s="36"/>
      <c r="S20167" s="36"/>
      <c r="T20167" s="36"/>
      <c r="U20167" s="36"/>
      <c r="V20167" s="36"/>
    </row>
    <row r="20168" spans="11:22" x14ac:dyDescent="0.25">
      <c r="K20168" s="36"/>
      <c r="L20168" s="36"/>
      <c r="M20168" s="36"/>
      <c r="N20168" s="36"/>
      <c r="O20168" s="40"/>
      <c r="P20168" s="36"/>
      <c r="S20168" s="36"/>
      <c r="T20168" s="36"/>
      <c r="U20168" s="36"/>
      <c r="V20168" s="36"/>
    </row>
    <row r="20169" spans="11:22" x14ac:dyDescent="0.25">
      <c r="K20169" s="36"/>
      <c r="L20169" s="36"/>
      <c r="M20169" s="36"/>
      <c r="N20169" s="36"/>
      <c r="O20169" s="40"/>
      <c r="P20169" s="36"/>
      <c r="S20169" s="36"/>
      <c r="T20169" s="36"/>
      <c r="U20169" s="36"/>
      <c r="V20169" s="36"/>
    </row>
    <row r="20170" spans="11:22" x14ac:dyDescent="0.25">
      <c r="K20170" s="36"/>
      <c r="L20170" s="36"/>
      <c r="M20170" s="36"/>
      <c r="N20170" s="36"/>
      <c r="O20170" s="40"/>
      <c r="P20170" s="36"/>
      <c r="S20170" s="36"/>
      <c r="T20170" s="36"/>
      <c r="U20170" s="36"/>
      <c r="V20170" s="36"/>
    </row>
    <row r="20171" spans="11:22" x14ac:dyDescent="0.25">
      <c r="K20171" s="36"/>
      <c r="L20171" s="36"/>
      <c r="M20171" s="36"/>
      <c r="N20171" s="36"/>
      <c r="O20171" s="40"/>
      <c r="P20171" s="36"/>
      <c r="S20171" s="36"/>
      <c r="T20171" s="36"/>
      <c r="U20171" s="36"/>
      <c r="V20171" s="36"/>
    </row>
    <row r="20172" spans="11:22" x14ac:dyDescent="0.25">
      <c r="K20172" s="36"/>
      <c r="L20172" s="36"/>
      <c r="M20172" s="36"/>
      <c r="N20172" s="36"/>
      <c r="O20172" s="40"/>
      <c r="P20172" s="36"/>
      <c r="S20172" s="36"/>
      <c r="T20172" s="36"/>
      <c r="U20172" s="36"/>
      <c r="V20172" s="36"/>
    </row>
    <row r="20173" spans="11:22" x14ac:dyDescent="0.25">
      <c r="K20173" s="36"/>
      <c r="L20173" s="36"/>
      <c r="M20173" s="36"/>
      <c r="N20173" s="36"/>
      <c r="O20173" s="40"/>
      <c r="P20173" s="36"/>
      <c r="S20173" s="36"/>
      <c r="T20173" s="36"/>
      <c r="U20173" s="36"/>
      <c r="V20173" s="36"/>
    </row>
    <row r="20174" spans="11:22" x14ac:dyDescent="0.25">
      <c r="K20174" s="36"/>
      <c r="L20174" s="36"/>
      <c r="M20174" s="36"/>
      <c r="N20174" s="36"/>
      <c r="O20174" s="40"/>
      <c r="P20174" s="36"/>
      <c r="S20174" s="36"/>
      <c r="T20174" s="36"/>
      <c r="U20174" s="36"/>
      <c r="V20174" s="36"/>
    </row>
    <row r="20175" spans="11:22" x14ac:dyDescent="0.25">
      <c r="K20175" s="36"/>
      <c r="L20175" s="36"/>
      <c r="M20175" s="36"/>
      <c r="N20175" s="36"/>
      <c r="O20175" s="40"/>
      <c r="P20175" s="36"/>
      <c r="S20175" s="36"/>
      <c r="T20175" s="36"/>
      <c r="U20175" s="36"/>
      <c r="V20175" s="36"/>
    </row>
    <row r="20176" spans="11:22" x14ac:dyDescent="0.25">
      <c r="K20176" s="36"/>
      <c r="L20176" s="36"/>
      <c r="M20176" s="36"/>
      <c r="N20176" s="36"/>
      <c r="O20176" s="40"/>
      <c r="P20176" s="36"/>
      <c r="S20176" s="36"/>
      <c r="T20176" s="36"/>
      <c r="U20176" s="36"/>
      <c r="V20176" s="36"/>
    </row>
    <row r="20177" spans="11:22" x14ac:dyDescent="0.25">
      <c r="K20177" s="36"/>
      <c r="L20177" s="36"/>
      <c r="M20177" s="36"/>
      <c r="N20177" s="36"/>
      <c r="O20177" s="40"/>
      <c r="P20177" s="36"/>
      <c r="S20177" s="36"/>
      <c r="T20177" s="36"/>
      <c r="U20177" s="36"/>
      <c r="V20177" s="36"/>
    </row>
    <row r="20178" spans="11:22" x14ac:dyDescent="0.25">
      <c r="K20178" s="36"/>
      <c r="L20178" s="36"/>
      <c r="M20178" s="36"/>
      <c r="N20178" s="36"/>
      <c r="O20178" s="40"/>
      <c r="P20178" s="36"/>
      <c r="S20178" s="36"/>
      <c r="T20178" s="36"/>
      <c r="U20178" s="36"/>
      <c r="V20178" s="36"/>
    </row>
    <row r="20179" spans="11:22" x14ac:dyDescent="0.25">
      <c r="K20179" s="36"/>
      <c r="L20179" s="36"/>
      <c r="M20179" s="36"/>
      <c r="N20179" s="36"/>
      <c r="O20179" s="40"/>
      <c r="P20179" s="36"/>
      <c r="S20179" s="36"/>
      <c r="T20179" s="36"/>
      <c r="U20179" s="36"/>
      <c r="V20179" s="36"/>
    </row>
    <row r="20180" spans="11:22" x14ac:dyDescent="0.25">
      <c r="K20180" s="36"/>
      <c r="L20180" s="36"/>
      <c r="M20180" s="36"/>
      <c r="N20180" s="36"/>
      <c r="O20180" s="40"/>
      <c r="P20180" s="36"/>
      <c r="S20180" s="36"/>
      <c r="T20180" s="36"/>
      <c r="U20180" s="36"/>
      <c r="V20180" s="36"/>
    </row>
    <row r="20181" spans="11:22" x14ac:dyDescent="0.25">
      <c r="K20181" s="36"/>
      <c r="L20181" s="36"/>
      <c r="M20181" s="36"/>
      <c r="N20181" s="36"/>
      <c r="O20181" s="40"/>
      <c r="P20181" s="36"/>
      <c r="S20181" s="36"/>
      <c r="T20181" s="36"/>
      <c r="U20181" s="36"/>
      <c r="V20181" s="36"/>
    </row>
    <row r="20182" spans="11:22" x14ac:dyDescent="0.25">
      <c r="K20182" s="36"/>
      <c r="L20182" s="36"/>
      <c r="M20182" s="36"/>
      <c r="N20182" s="36"/>
      <c r="O20182" s="40"/>
      <c r="P20182" s="36"/>
      <c r="S20182" s="36"/>
      <c r="T20182" s="36"/>
      <c r="U20182" s="36"/>
      <c r="V20182" s="36"/>
    </row>
    <row r="20183" spans="11:22" x14ac:dyDescent="0.25">
      <c r="K20183" s="36"/>
      <c r="L20183" s="36"/>
      <c r="M20183" s="36"/>
      <c r="N20183" s="36"/>
      <c r="O20183" s="40"/>
      <c r="P20183" s="36"/>
      <c r="S20183" s="36"/>
      <c r="T20183" s="36"/>
      <c r="U20183" s="36"/>
      <c r="V20183" s="36"/>
    </row>
    <row r="20184" spans="11:22" x14ac:dyDescent="0.25">
      <c r="K20184" s="36"/>
      <c r="L20184" s="36"/>
      <c r="M20184" s="36"/>
      <c r="N20184" s="36"/>
      <c r="O20184" s="40"/>
      <c r="P20184" s="36"/>
      <c r="S20184" s="36"/>
      <c r="T20184" s="36"/>
      <c r="U20184" s="36"/>
      <c r="V20184" s="36"/>
    </row>
    <row r="20185" spans="11:22" x14ac:dyDescent="0.25">
      <c r="K20185" s="36"/>
      <c r="L20185" s="36"/>
      <c r="M20185" s="36"/>
      <c r="N20185" s="36"/>
      <c r="O20185" s="40"/>
      <c r="P20185" s="36"/>
      <c r="S20185" s="36"/>
      <c r="T20185" s="36"/>
      <c r="U20185" s="36"/>
      <c r="V20185" s="36"/>
    </row>
    <row r="20186" spans="11:22" x14ac:dyDescent="0.25">
      <c r="K20186" s="36"/>
      <c r="L20186" s="36"/>
      <c r="M20186" s="36"/>
      <c r="N20186" s="36"/>
      <c r="O20186" s="40"/>
      <c r="P20186" s="36"/>
      <c r="S20186" s="36"/>
      <c r="T20186" s="36"/>
      <c r="U20186" s="36"/>
      <c r="V20186" s="36"/>
    </row>
    <row r="20187" spans="11:22" x14ac:dyDescent="0.25">
      <c r="K20187" s="36"/>
      <c r="L20187" s="36"/>
      <c r="M20187" s="36"/>
      <c r="N20187" s="36"/>
      <c r="O20187" s="40"/>
      <c r="P20187" s="36"/>
      <c r="S20187" s="36"/>
      <c r="T20187" s="36"/>
      <c r="U20187" s="36"/>
      <c r="V20187" s="36"/>
    </row>
    <row r="20188" spans="11:22" x14ac:dyDescent="0.25">
      <c r="K20188" s="36"/>
      <c r="L20188" s="36"/>
      <c r="M20188" s="36"/>
      <c r="N20188" s="36"/>
      <c r="O20188" s="40"/>
      <c r="P20188" s="36"/>
      <c r="S20188" s="36"/>
      <c r="T20188" s="36"/>
      <c r="U20188" s="36"/>
      <c r="V20188" s="36"/>
    </row>
    <row r="20189" spans="11:22" x14ac:dyDescent="0.25">
      <c r="K20189" s="36"/>
      <c r="L20189" s="36"/>
      <c r="M20189" s="36"/>
      <c r="N20189" s="36"/>
      <c r="O20189" s="40"/>
      <c r="P20189" s="36"/>
      <c r="S20189" s="36"/>
      <c r="T20189" s="36"/>
      <c r="U20189" s="36"/>
      <c r="V20189" s="36"/>
    </row>
    <row r="20190" spans="11:22" x14ac:dyDescent="0.25">
      <c r="K20190" s="36"/>
      <c r="L20190" s="36"/>
      <c r="M20190" s="36"/>
      <c r="N20190" s="36"/>
      <c r="O20190" s="40"/>
      <c r="P20190" s="36"/>
      <c r="S20190" s="36"/>
      <c r="T20190" s="36"/>
      <c r="U20190" s="36"/>
      <c r="V20190" s="36"/>
    </row>
    <row r="20191" spans="11:22" x14ac:dyDescent="0.25">
      <c r="K20191" s="36"/>
      <c r="L20191" s="36"/>
      <c r="M20191" s="36"/>
      <c r="N20191" s="36"/>
      <c r="O20191" s="40"/>
      <c r="P20191" s="36"/>
      <c r="S20191" s="36"/>
      <c r="T20191" s="36"/>
      <c r="U20191" s="36"/>
      <c r="V20191" s="36"/>
    </row>
    <row r="20192" spans="11:22" x14ac:dyDescent="0.25">
      <c r="K20192" s="36"/>
      <c r="L20192" s="36"/>
      <c r="M20192" s="36"/>
      <c r="N20192" s="36"/>
      <c r="O20192" s="40"/>
      <c r="P20192" s="36"/>
      <c r="S20192" s="36"/>
      <c r="T20192" s="36"/>
      <c r="U20192" s="36"/>
      <c r="V20192" s="36"/>
    </row>
    <row r="20193" spans="11:22" x14ac:dyDescent="0.25">
      <c r="K20193" s="36"/>
      <c r="L20193" s="36"/>
      <c r="M20193" s="36"/>
      <c r="N20193" s="36"/>
      <c r="O20193" s="40"/>
      <c r="P20193" s="36"/>
      <c r="S20193" s="36"/>
      <c r="T20193" s="36"/>
      <c r="U20193" s="36"/>
      <c r="V20193" s="36"/>
    </row>
    <row r="20194" spans="11:22" x14ac:dyDescent="0.25">
      <c r="K20194" s="36"/>
      <c r="L20194" s="36"/>
      <c r="M20194" s="36"/>
      <c r="N20194" s="36"/>
      <c r="O20194" s="40"/>
      <c r="P20194" s="36"/>
      <c r="S20194" s="36"/>
      <c r="T20194" s="36"/>
      <c r="U20194" s="36"/>
      <c r="V20194" s="36"/>
    </row>
    <row r="20195" spans="11:22" x14ac:dyDescent="0.25">
      <c r="K20195" s="36"/>
      <c r="L20195" s="36"/>
      <c r="M20195" s="36"/>
      <c r="N20195" s="36"/>
      <c r="O20195" s="40"/>
      <c r="P20195" s="36"/>
      <c r="S20195" s="36"/>
      <c r="T20195" s="36"/>
      <c r="U20195" s="36"/>
      <c r="V20195" s="36"/>
    </row>
    <row r="20196" spans="11:22" x14ac:dyDescent="0.25">
      <c r="K20196" s="36"/>
      <c r="L20196" s="36"/>
      <c r="M20196" s="36"/>
      <c r="N20196" s="36"/>
      <c r="O20196" s="40"/>
      <c r="P20196" s="36"/>
      <c r="S20196" s="36"/>
      <c r="T20196" s="36"/>
      <c r="U20196" s="36"/>
      <c r="V20196" s="36"/>
    </row>
    <row r="20197" spans="11:22" x14ac:dyDescent="0.25">
      <c r="K20197" s="36"/>
      <c r="L20197" s="36"/>
      <c r="M20197" s="36"/>
      <c r="N20197" s="36"/>
      <c r="O20197" s="40"/>
      <c r="P20197" s="36"/>
      <c r="S20197" s="36"/>
      <c r="T20197" s="36"/>
      <c r="U20197" s="36"/>
      <c r="V20197" s="36"/>
    </row>
    <row r="20198" spans="11:22" x14ac:dyDescent="0.25">
      <c r="K20198" s="36"/>
      <c r="L20198" s="36"/>
      <c r="M20198" s="36"/>
      <c r="N20198" s="36"/>
      <c r="O20198" s="40"/>
      <c r="P20198" s="36"/>
      <c r="S20198" s="36"/>
      <c r="T20198" s="36"/>
      <c r="U20198" s="36"/>
      <c r="V20198" s="36"/>
    </row>
    <row r="20199" spans="11:22" x14ac:dyDescent="0.25">
      <c r="K20199" s="36"/>
      <c r="L20199" s="36"/>
      <c r="M20199" s="36"/>
      <c r="N20199" s="36"/>
      <c r="O20199" s="40"/>
      <c r="P20199" s="36"/>
      <c r="S20199" s="36"/>
      <c r="T20199" s="36"/>
      <c r="U20199" s="36"/>
      <c r="V20199" s="36"/>
    </row>
    <row r="20200" spans="11:22" x14ac:dyDescent="0.25">
      <c r="K20200" s="36"/>
      <c r="L20200" s="36"/>
      <c r="M20200" s="36"/>
      <c r="N20200" s="36"/>
      <c r="O20200" s="40"/>
      <c r="P20200" s="36"/>
      <c r="S20200" s="36"/>
      <c r="T20200" s="36"/>
      <c r="U20200" s="36"/>
      <c r="V20200" s="36"/>
    </row>
    <row r="20201" spans="11:22" x14ac:dyDescent="0.25">
      <c r="K20201" s="36"/>
      <c r="L20201" s="36"/>
      <c r="M20201" s="36"/>
      <c r="N20201" s="36"/>
      <c r="O20201" s="40"/>
      <c r="P20201" s="36"/>
      <c r="S20201" s="36"/>
      <c r="T20201" s="36"/>
      <c r="U20201" s="36"/>
      <c r="V20201" s="36"/>
    </row>
    <row r="20202" spans="11:22" x14ac:dyDescent="0.25">
      <c r="K20202" s="36"/>
      <c r="L20202" s="36"/>
      <c r="M20202" s="36"/>
      <c r="N20202" s="36"/>
      <c r="O20202" s="40"/>
      <c r="P20202" s="36"/>
      <c r="S20202" s="36"/>
      <c r="T20202" s="36"/>
      <c r="U20202" s="36"/>
      <c r="V20202" s="36"/>
    </row>
    <row r="20203" spans="11:22" x14ac:dyDescent="0.25">
      <c r="K20203" s="36"/>
      <c r="L20203" s="36"/>
      <c r="M20203" s="36"/>
      <c r="N20203" s="36"/>
      <c r="O20203" s="40"/>
      <c r="P20203" s="36"/>
      <c r="S20203" s="36"/>
      <c r="T20203" s="36"/>
      <c r="U20203" s="36"/>
      <c r="V20203" s="36"/>
    </row>
    <row r="20204" spans="11:22" x14ac:dyDescent="0.25">
      <c r="K20204" s="36"/>
      <c r="L20204" s="36"/>
      <c r="M20204" s="36"/>
      <c r="N20204" s="36"/>
      <c r="O20204" s="40"/>
      <c r="P20204" s="36"/>
      <c r="S20204" s="36"/>
      <c r="T20204" s="36"/>
      <c r="U20204" s="36"/>
      <c r="V20204" s="36"/>
    </row>
    <row r="20205" spans="11:22" x14ac:dyDescent="0.25">
      <c r="K20205" s="36"/>
      <c r="L20205" s="36"/>
      <c r="M20205" s="36"/>
      <c r="N20205" s="36"/>
      <c r="O20205" s="40"/>
      <c r="P20205" s="36"/>
      <c r="S20205" s="36"/>
      <c r="T20205" s="36"/>
      <c r="U20205" s="36"/>
      <c r="V20205" s="36"/>
    </row>
    <row r="20206" spans="11:22" x14ac:dyDescent="0.25">
      <c r="K20206" s="36"/>
      <c r="L20206" s="36"/>
      <c r="M20206" s="36"/>
      <c r="N20206" s="36"/>
      <c r="O20206" s="40"/>
      <c r="P20206" s="36"/>
      <c r="S20206" s="36"/>
      <c r="T20206" s="36"/>
      <c r="U20206" s="36"/>
      <c r="V20206" s="36"/>
    </row>
    <row r="20207" spans="11:22" x14ac:dyDescent="0.25">
      <c r="K20207" s="36"/>
      <c r="L20207" s="36"/>
      <c r="M20207" s="36"/>
      <c r="N20207" s="36"/>
      <c r="O20207" s="40"/>
      <c r="P20207" s="36"/>
      <c r="S20207" s="36"/>
      <c r="T20207" s="36"/>
      <c r="U20207" s="36"/>
      <c r="V20207" s="36"/>
    </row>
    <row r="20208" spans="11:22" x14ac:dyDescent="0.25">
      <c r="K20208" s="36"/>
      <c r="L20208" s="36"/>
      <c r="M20208" s="36"/>
      <c r="N20208" s="36"/>
      <c r="O20208" s="40"/>
      <c r="P20208" s="36"/>
      <c r="S20208" s="36"/>
      <c r="T20208" s="36"/>
      <c r="U20208" s="36"/>
      <c r="V20208" s="36"/>
    </row>
    <row r="20209" spans="11:22" x14ac:dyDescent="0.25">
      <c r="K20209" s="36"/>
      <c r="L20209" s="36"/>
      <c r="M20209" s="36"/>
      <c r="N20209" s="36"/>
      <c r="O20209" s="40"/>
      <c r="P20209" s="36"/>
      <c r="S20209" s="36"/>
      <c r="T20209" s="36"/>
      <c r="U20209" s="36"/>
      <c r="V20209" s="36"/>
    </row>
    <row r="20210" spans="11:22" x14ac:dyDescent="0.25">
      <c r="K20210" s="36"/>
      <c r="L20210" s="36"/>
      <c r="M20210" s="36"/>
      <c r="N20210" s="36"/>
      <c r="O20210" s="40"/>
      <c r="P20210" s="36"/>
      <c r="S20210" s="36"/>
      <c r="T20210" s="36"/>
      <c r="U20210" s="36"/>
      <c r="V20210" s="36"/>
    </row>
    <row r="20211" spans="11:22" x14ac:dyDescent="0.25">
      <c r="K20211" s="36"/>
      <c r="L20211" s="36"/>
      <c r="M20211" s="36"/>
      <c r="N20211" s="36"/>
      <c r="O20211" s="40"/>
      <c r="P20211" s="36"/>
      <c r="S20211" s="36"/>
      <c r="T20211" s="36"/>
      <c r="U20211" s="36"/>
      <c r="V20211" s="36"/>
    </row>
    <row r="20212" spans="11:22" x14ac:dyDescent="0.25">
      <c r="K20212" s="36"/>
      <c r="L20212" s="36"/>
      <c r="M20212" s="36"/>
      <c r="N20212" s="36"/>
      <c r="O20212" s="40"/>
      <c r="P20212" s="36"/>
      <c r="S20212" s="36"/>
      <c r="T20212" s="36"/>
      <c r="U20212" s="36"/>
      <c r="V20212" s="36"/>
    </row>
    <row r="20213" spans="11:22" x14ac:dyDescent="0.25">
      <c r="K20213" s="36"/>
      <c r="L20213" s="36"/>
      <c r="M20213" s="36"/>
      <c r="N20213" s="36"/>
      <c r="O20213" s="40"/>
      <c r="P20213" s="36"/>
      <c r="S20213" s="36"/>
      <c r="T20213" s="36"/>
      <c r="U20213" s="36"/>
      <c r="V20213" s="36"/>
    </row>
    <row r="20214" spans="11:22" x14ac:dyDescent="0.25">
      <c r="K20214" s="36"/>
      <c r="L20214" s="36"/>
      <c r="M20214" s="36"/>
      <c r="N20214" s="36"/>
      <c r="O20214" s="40"/>
      <c r="P20214" s="36"/>
      <c r="S20214" s="36"/>
      <c r="T20214" s="36"/>
      <c r="U20214" s="36"/>
      <c r="V20214" s="36"/>
    </row>
    <row r="20215" spans="11:22" x14ac:dyDescent="0.25">
      <c r="K20215" s="36"/>
      <c r="L20215" s="36"/>
      <c r="M20215" s="36"/>
      <c r="N20215" s="36"/>
      <c r="O20215" s="40"/>
      <c r="P20215" s="36"/>
      <c r="S20215" s="36"/>
      <c r="T20215" s="36"/>
      <c r="U20215" s="36"/>
      <c r="V20215" s="36"/>
    </row>
    <row r="20216" spans="11:22" x14ac:dyDescent="0.25">
      <c r="K20216" s="36"/>
      <c r="L20216" s="36"/>
      <c r="M20216" s="36"/>
      <c r="N20216" s="36"/>
      <c r="O20216" s="40"/>
      <c r="P20216" s="36"/>
      <c r="S20216" s="36"/>
      <c r="T20216" s="36"/>
      <c r="U20216" s="36"/>
      <c r="V20216" s="36"/>
    </row>
    <row r="20217" spans="11:22" x14ac:dyDescent="0.25">
      <c r="K20217" s="36"/>
      <c r="L20217" s="36"/>
      <c r="M20217" s="36"/>
      <c r="N20217" s="36"/>
      <c r="O20217" s="40"/>
      <c r="P20217" s="36"/>
      <c r="S20217" s="36"/>
      <c r="T20217" s="36"/>
      <c r="U20217" s="36"/>
      <c r="V20217" s="36"/>
    </row>
    <row r="20218" spans="11:22" x14ac:dyDescent="0.25">
      <c r="K20218" s="36"/>
      <c r="L20218" s="36"/>
      <c r="M20218" s="36"/>
      <c r="N20218" s="36"/>
      <c r="O20218" s="40"/>
      <c r="P20218" s="36"/>
      <c r="S20218" s="36"/>
      <c r="T20218" s="36"/>
      <c r="U20218" s="36"/>
      <c r="V20218" s="36"/>
    </row>
    <row r="20219" spans="11:22" x14ac:dyDescent="0.25">
      <c r="K20219" s="36"/>
      <c r="L20219" s="36"/>
      <c r="M20219" s="36"/>
      <c r="N20219" s="36"/>
      <c r="O20219" s="40"/>
      <c r="P20219" s="36"/>
      <c r="S20219" s="36"/>
      <c r="T20219" s="36"/>
      <c r="U20219" s="36"/>
      <c r="V20219" s="36"/>
    </row>
    <row r="20220" spans="11:22" x14ac:dyDescent="0.25">
      <c r="K20220" s="36"/>
      <c r="L20220" s="36"/>
      <c r="M20220" s="36"/>
      <c r="N20220" s="36"/>
      <c r="O20220" s="40"/>
      <c r="P20220" s="36"/>
      <c r="S20220" s="36"/>
      <c r="T20220" s="36"/>
      <c r="U20220" s="36"/>
      <c r="V20220" s="36"/>
    </row>
    <row r="20221" spans="11:22" x14ac:dyDescent="0.25">
      <c r="K20221" s="36"/>
      <c r="L20221" s="36"/>
      <c r="M20221" s="36"/>
      <c r="N20221" s="36"/>
      <c r="O20221" s="40"/>
      <c r="P20221" s="36"/>
      <c r="S20221" s="36"/>
      <c r="T20221" s="36"/>
      <c r="U20221" s="36"/>
      <c r="V20221" s="36"/>
    </row>
    <row r="20222" spans="11:22" x14ac:dyDescent="0.25">
      <c r="K20222" s="36"/>
      <c r="L20222" s="36"/>
      <c r="M20222" s="36"/>
      <c r="N20222" s="36"/>
      <c r="O20222" s="40"/>
      <c r="P20222" s="36"/>
      <c r="S20222" s="36"/>
      <c r="T20222" s="36"/>
      <c r="U20222" s="36"/>
      <c r="V20222" s="36"/>
    </row>
    <row r="20223" spans="11:22" x14ac:dyDescent="0.25">
      <c r="K20223" s="36"/>
      <c r="L20223" s="36"/>
      <c r="M20223" s="36"/>
      <c r="N20223" s="36"/>
      <c r="O20223" s="40"/>
      <c r="P20223" s="36"/>
      <c r="S20223" s="36"/>
      <c r="T20223" s="36"/>
      <c r="U20223" s="36"/>
      <c r="V20223" s="36"/>
    </row>
    <row r="20224" spans="11:22" x14ac:dyDescent="0.25">
      <c r="K20224" s="36"/>
      <c r="L20224" s="36"/>
      <c r="M20224" s="36"/>
      <c r="N20224" s="36"/>
      <c r="O20224" s="40"/>
      <c r="P20224" s="36"/>
      <c r="S20224" s="36"/>
      <c r="T20224" s="36"/>
      <c r="U20224" s="36"/>
      <c r="V20224" s="36"/>
    </row>
    <row r="20225" spans="11:22" x14ac:dyDescent="0.25">
      <c r="K20225" s="36"/>
      <c r="L20225" s="36"/>
      <c r="M20225" s="36"/>
      <c r="N20225" s="36"/>
      <c r="O20225" s="40"/>
      <c r="P20225" s="36"/>
      <c r="S20225" s="36"/>
      <c r="T20225" s="36"/>
      <c r="U20225" s="36"/>
      <c r="V20225" s="36"/>
    </row>
    <row r="20226" spans="11:22" x14ac:dyDescent="0.25">
      <c r="K20226" s="36"/>
      <c r="L20226" s="36"/>
      <c r="M20226" s="36"/>
      <c r="N20226" s="36"/>
      <c r="O20226" s="40"/>
      <c r="P20226" s="36"/>
      <c r="S20226" s="36"/>
      <c r="T20226" s="36"/>
      <c r="U20226" s="36"/>
      <c r="V20226" s="36"/>
    </row>
    <row r="20227" spans="11:22" x14ac:dyDescent="0.25">
      <c r="K20227" s="36"/>
      <c r="L20227" s="36"/>
      <c r="M20227" s="36"/>
      <c r="N20227" s="36"/>
      <c r="O20227" s="40"/>
      <c r="P20227" s="36"/>
      <c r="S20227" s="36"/>
      <c r="T20227" s="36"/>
      <c r="U20227" s="36"/>
      <c r="V20227" s="36"/>
    </row>
    <row r="20228" spans="11:22" x14ac:dyDescent="0.25">
      <c r="K20228" s="36"/>
      <c r="L20228" s="36"/>
      <c r="M20228" s="36"/>
      <c r="N20228" s="36"/>
      <c r="O20228" s="40"/>
      <c r="P20228" s="36"/>
      <c r="S20228" s="36"/>
      <c r="T20228" s="36"/>
      <c r="U20228" s="36"/>
      <c r="V20228" s="36"/>
    </row>
    <row r="20229" spans="11:22" x14ac:dyDescent="0.25">
      <c r="K20229" s="36"/>
      <c r="L20229" s="36"/>
      <c r="M20229" s="36"/>
      <c r="N20229" s="36"/>
      <c r="O20229" s="40"/>
      <c r="P20229" s="36"/>
      <c r="S20229" s="36"/>
      <c r="T20229" s="36"/>
      <c r="U20229" s="36"/>
      <c r="V20229" s="36"/>
    </row>
    <row r="20230" spans="11:22" x14ac:dyDescent="0.25">
      <c r="K20230" s="36"/>
      <c r="L20230" s="36"/>
      <c r="M20230" s="36"/>
      <c r="N20230" s="36"/>
      <c r="O20230" s="40"/>
      <c r="P20230" s="36"/>
      <c r="S20230" s="36"/>
      <c r="T20230" s="36"/>
      <c r="U20230" s="36"/>
      <c r="V20230" s="36"/>
    </row>
    <row r="20231" spans="11:22" x14ac:dyDescent="0.25">
      <c r="K20231" s="36"/>
      <c r="L20231" s="36"/>
      <c r="M20231" s="36"/>
      <c r="N20231" s="36"/>
      <c r="O20231" s="40"/>
      <c r="P20231" s="36"/>
      <c r="S20231" s="36"/>
      <c r="T20231" s="36"/>
      <c r="U20231" s="36"/>
      <c r="V20231" s="36"/>
    </row>
    <row r="20232" spans="11:22" x14ac:dyDescent="0.25">
      <c r="K20232" s="36"/>
      <c r="L20232" s="36"/>
      <c r="M20232" s="36"/>
      <c r="N20232" s="36"/>
      <c r="O20232" s="40"/>
      <c r="P20232" s="36"/>
      <c r="S20232" s="36"/>
      <c r="T20232" s="36"/>
      <c r="U20232" s="36"/>
      <c r="V20232" s="36"/>
    </row>
    <row r="20233" spans="11:22" x14ac:dyDescent="0.25">
      <c r="K20233" s="36"/>
      <c r="L20233" s="36"/>
      <c r="M20233" s="36"/>
      <c r="N20233" s="36"/>
      <c r="O20233" s="40"/>
      <c r="P20233" s="36"/>
      <c r="S20233" s="36"/>
      <c r="T20233" s="36"/>
      <c r="U20233" s="36"/>
      <c r="V20233" s="36"/>
    </row>
    <row r="20234" spans="11:22" x14ac:dyDescent="0.25">
      <c r="K20234" s="36"/>
      <c r="L20234" s="36"/>
      <c r="M20234" s="36"/>
      <c r="N20234" s="36"/>
      <c r="O20234" s="40"/>
      <c r="P20234" s="36"/>
      <c r="S20234" s="36"/>
      <c r="T20234" s="36"/>
      <c r="U20234" s="36"/>
      <c r="V20234" s="36"/>
    </row>
    <row r="20235" spans="11:22" x14ac:dyDescent="0.25">
      <c r="K20235" s="36"/>
      <c r="L20235" s="36"/>
      <c r="M20235" s="36"/>
      <c r="N20235" s="36"/>
      <c r="O20235" s="40"/>
      <c r="P20235" s="36"/>
      <c r="S20235" s="36"/>
      <c r="T20235" s="36"/>
      <c r="U20235" s="36"/>
      <c r="V20235" s="36"/>
    </row>
    <row r="20236" spans="11:22" x14ac:dyDescent="0.25">
      <c r="K20236" s="36"/>
      <c r="L20236" s="36"/>
      <c r="M20236" s="36"/>
      <c r="N20236" s="36"/>
      <c r="O20236" s="40"/>
      <c r="P20236" s="36"/>
      <c r="S20236" s="36"/>
      <c r="T20236" s="36"/>
      <c r="U20236" s="36"/>
      <c r="V20236" s="36"/>
    </row>
    <row r="20237" spans="11:22" x14ac:dyDescent="0.25">
      <c r="K20237" s="36"/>
      <c r="L20237" s="36"/>
      <c r="M20237" s="36"/>
      <c r="N20237" s="36"/>
      <c r="O20237" s="40"/>
      <c r="P20237" s="36"/>
      <c r="S20237" s="36"/>
      <c r="T20237" s="36"/>
      <c r="U20237" s="36"/>
      <c r="V20237" s="36"/>
    </row>
    <row r="20238" spans="11:22" x14ac:dyDescent="0.25">
      <c r="K20238" s="36"/>
      <c r="L20238" s="36"/>
      <c r="M20238" s="36"/>
      <c r="N20238" s="36"/>
      <c r="O20238" s="40"/>
      <c r="P20238" s="36"/>
      <c r="S20238" s="36"/>
      <c r="T20238" s="36"/>
      <c r="U20238" s="36"/>
      <c r="V20238" s="36"/>
    </row>
    <row r="20239" spans="11:22" x14ac:dyDescent="0.25">
      <c r="K20239" s="36"/>
      <c r="L20239" s="36"/>
      <c r="M20239" s="36"/>
      <c r="N20239" s="36"/>
      <c r="O20239" s="40"/>
      <c r="P20239" s="36"/>
      <c r="S20239" s="36"/>
      <c r="T20239" s="36"/>
      <c r="U20239" s="36"/>
      <c r="V20239" s="36"/>
    </row>
    <row r="20240" spans="11:22" x14ac:dyDescent="0.25">
      <c r="K20240" s="36"/>
      <c r="L20240" s="36"/>
      <c r="M20240" s="36"/>
      <c r="N20240" s="36"/>
      <c r="O20240" s="40"/>
      <c r="P20240" s="36"/>
      <c r="S20240" s="36"/>
      <c r="T20240" s="36"/>
      <c r="U20240" s="36"/>
      <c r="V20240" s="36"/>
    </row>
    <row r="20241" spans="11:22" x14ac:dyDescent="0.25">
      <c r="K20241" s="36"/>
      <c r="L20241" s="36"/>
      <c r="M20241" s="36"/>
      <c r="N20241" s="36"/>
      <c r="O20241" s="40"/>
      <c r="P20241" s="36"/>
      <c r="S20241" s="36"/>
      <c r="T20241" s="36"/>
      <c r="U20241" s="36"/>
      <c r="V20241" s="36"/>
    </row>
    <row r="20242" spans="11:22" x14ac:dyDescent="0.25">
      <c r="K20242" s="36"/>
      <c r="L20242" s="36"/>
      <c r="M20242" s="36"/>
      <c r="N20242" s="36"/>
      <c r="O20242" s="40"/>
      <c r="P20242" s="36"/>
      <c r="S20242" s="36"/>
      <c r="T20242" s="36"/>
      <c r="U20242" s="36"/>
      <c r="V20242" s="36"/>
    </row>
    <row r="20243" spans="11:22" x14ac:dyDescent="0.25">
      <c r="K20243" s="36"/>
      <c r="L20243" s="36"/>
      <c r="M20243" s="36"/>
      <c r="N20243" s="36"/>
      <c r="O20243" s="40"/>
      <c r="P20243" s="36"/>
      <c r="S20243" s="36"/>
      <c r="T20243" s="36"/>
      <c r="U20243" s="36"/>
      <c r="V20243" s="36"/>
    </row>
    <row r="20244" spans="11:22" x14ac:dyDescent="0.25">
      <c r="K20244" s="36"/>
      <c r="L20244" s="36"/>
      <c r="M20244" s="36"/>
      <c r="N20244" s="36"/>
      <c r="O20244" s="40"/>
      <c r="P20244" s="36"/>
      <c r="S20244" s="36"/>
      <c r="T20244" s="36"/>
      <c r="U20244" s="36"/>
      <c r="V20244" s="36"/>
    </row>
    <row r="20245" spans="11:22" x14ac:dyDescent="0.25">
      <c r="K20245" s="36"/>
      <c r="L20245" s="36"/>
      <c r="M20245" s="36"/>
      <c r="N20245" s="36"/>
      <c r="O20245" s="40"/>
      <c r="P20245" s="36"/>
      <c r="S20245" s="36"/>
      <c r="T20245" s="36"/>
      <c r="U20245" s="36"/>
      <c r="V20245" s="36"/>
    </row>
    <row r="20246" spans="11:22" x14ac:dyDescent="0.25">
      <c r="K20246" s="36"/>
      <c r="L20246" s="36"/>
      <c r="M20246" s="36"/>
      <c r="N20246" s="36"/>
      <c r="O20246" s="40"/>
      <c r="P20246" s="36"/>
      <c r="S20246" s="36"/>
      <c r="T20246" s="36"/>
      <c r="U20246" s="36"/>
      <c r="V20246" s="36"/>
    </row>
    <row r="20247" spans="11:22" x14ac:dyDescent="0.25">
      <c r="K20247" s="36"/>
      <c r="L20247" s="36"/>
      <c r="M20247" s="36"/>
      <c r="N20247" s="36"/>
      <c r="O20247" s="40"/>
      <c r="P20247" s="36"/>
      <c r="S20247" s="36"/>
      <c r="T20247" s="36"/>
      <c r="U20247" s="36"/>
      <c r="V20247" s="36"/>
    </row>
    <row r="20248" spans="11:22" x14ac:dyDescent="0.25">
      <c r="K20248" s="36"/>
      <c r="L20248" s="36"/>
      <c r="M20248" s="36"/>
      <c r="N20248" s="36"/>
      <c r="O20248" s="40"/>
      <c r="P20248" s="36"/>
      <c r="S20248" s="36"/>
      <c r="T20248" s="36"/>
      <c r="U20248" s="36"/>
      <c r="V20248" s="36"/>
    </row>
    <row r="20249" spans="11:22" x14ac:dyDescent="0.25">
      <c r="K20249" s="36"/>
      <c r="L20249" s="36"/>
      <c r="M20249" s="36"/>
      <c r="N20249" s="36"/>
      <c r="O20249" s="40"/>
      <c r="P20249" s="36"/>
      <c r="S20249" s="36"/>
      <c r="T20249" s="36"/>
      <c r="U20249" s="36"/>
      <c r="V20249" s="36"/>
    </row>
    <row r="20250" spans="11:22" x14ac:dyDescent="0.25">
      <c r="K20250" s="36"/>
      <c r="L20250" s="36"/>
      <c r="M20250" s="36"/>
      <c r="N20250" s="36"/>
      <c r="O20250" s="40"/>
      <c r="P20250" s="36"/>
      <c r="S20250" s="36"/>
      <c r="T20250" s="36"/>
      <c r="U20250" s="36"/>
      <c r="V20250" s="36"/>
    </row>
    <row r="20251" spans="11:22" x14ac:dyDescent="0.25">
      <c r="K20251" s="36"/>
      <c r="L20251" s="36"/>
      <c r="M20251" s="36"/>
      <c r="N20251" s="36"/>
      <c r="O20251" s="40"/>
      <c r="P20251" s="36"/>
      <c r="S20251" s="36"/>
      <c r="T20251" s="36"/>
      <c r="U20251" s="36"/>
      <c r="V20251" s="36"/>
    </row>
    <row r="20252" spans="11:22" x14ac:dyDescent="0.25">
      <c r="K20252" s="36"/>
      <c r="L20252" s="36"/>
      <c r="M20252" s="36"/>
      <c r="N20252" s="36"/>
      <c r="O20252" s="40"/>
      <c r="P20252" s="36"/>
      <c r="S20252" s="36"/>
      <c r="T20252" s="36"/>
      <c r="U20252" s="36"/>
      <c r="V20252" s="36"/>
    </row>
    <row r="20253" spans="11:22" x14ac:dyDescent="0.25">
      <c r="K20253" s="36"/>
      <c r="L20253" s="36"/>
      <c r="M20253" s="36"/>
      <c r="N20253" s="36"/>
      <c r="O20253" s="40"/>
      <c r="P20253" s="36"/>
      <c r="S20253" s="36"/>
      <c r="T20253" s="36"/>
      <c r="U20253" s="36"/>
      <c r="V20253" s="36"/>
    </row>
    <row r="20254" spans="11:22" x14ac:dyDescent="0.25">
      <c r="K20254" s="36"/>
      <c r="L20254" s="36"/>
      <c r="M20254" s="36"/>
      <c r="N20254" s="36"/>
      <c r="O20254" s="40"/>
      <c r="P20254" s="36"/>
      <c r="S20254" s="36"/>
      <c r="T20254" s="36"/>
      <c r="U20254" s="36"/>
      <c r="V20254" s="36"/>
    </row>
    <row r="20255" spans="11:22" x14ac:dyDescent="0.25">
      <c r="K20255" s="36"/>
      <c r="L20255" s="36"/>
      <c r="M20255" s="36"/>
      <c r="N20255" s="36"/>
      <c r="O20255" s="40"/>
      <c r="P20255" s="36"/>
      <c r="S20255" s="36"/>
      <c r="T20255" s="36"/>
      <c r="U20255" s="36"/>
      <c r="V20255" s="36"/>
    </row>
    <row r="20256" spans="11:22" x14ac:dyDescent="0.25">
      <c r="K20256" s="36"/>
      <c r="L20256" s="36"/>
      <c r="M20256" s="36"/>
      <c r="N20256" s="36"/>
      <c r="O20256" s="40"/>
      <c r="P20256" s="36"/>
      <c r="S20256" s="36"/>
      <c r="T20256" s="36"/>
      <c r="U20256" s="36"/>
      <c r="V20256" s="36"/>
    </row>
    <row r="20257" spans="11:22" x14ac:dyDescent="0.25">
      <c r="K20257" s="36"/>
      <c r="L20257" s="36"/>
      <c r="M20257" s="36"/>
      <c r="N20257" s="36"/>
      <c r="O20257" s="40"/>
      <c r="P20257" s="36"/>
      <c r="S20257" s="36"/>
      <c r="T20257" s="36"/>
      <c r="U20257" s="36"/>
      <c r="V20257" s="36"/>
    </row>
    <row r="20258" spans="11:22" x14ac:dyDescent="0.25">
      <c r="K20258" s="36"/>
      <c r="L20258" s="36"/>
      <c r="M20258" s="36"/>
      <c r="N20258" s="36"/>
      <c r="O20258" s="40"/>
      <c r="P20258" s="36"/>
      <c r="S20258" s="36"/>
      <c r="T20258" s="36"/>
      <c r="U20258" s="36"/>
      <c r="V20258" s="36"/>
    </row>
    <row r="20259" spans="11:22" x14ac:dyDescent="0.25">
      <c r="K20259" s="36"/>
      <c r="L20259" s="36"/>
      <c r="M20259" s="36"/>
      <c r="N20259" s="36"/>
      <c r="O20259" s="40"/>
      <c r="P20259" s="36"/>
      <c r="S20259" s="36"/>
      <c r="T20259" s="36"/>
      <c r="U20259" s="36"/>
      <c r="V20259" s="36"/>
    </row>
    <row r="20260" spans="11:22" x14ac:dyDescent="0.25">
      <c r="K20260" s="36"/>
      <c r="L20260" s="36"/>
      <c r="M20260" s="36"/>
      <c r="N20260" s="36"/>
      <c r="O20260" s="40"/>
      <c r="P20260" s="36"/>
      <c r="S20260" s="36"/>
      <c r="T20260" s="36"/>
      <c r="U20260" s="36"/>
      <c r="V20260" s="36"/>
    </row>
    <row r="20261" spans="11:22" x14ac:dyDescent="0.25">
      <c r="K20261" s="36"/>
      <c r="L20261" s="36"/>
      <c r="M20261" s="36"/>
      <c r="N20261" s="36"/>
      <c r="O20261" s="40"/>
      <c r="P20261" s="36"/>
      <c r="S20261" s="36"/>
      <c r="T20261" s="36"/>
      <c r="U20261" s="36"/>
      <c r="V20261" s="36"/>
    </row>
    <row r="20262" spans="11:22" x14ac:dyDescent="0.25">
      <c r="K20262" s="36"/>
      <c r="L20262" s="36"/>
      <c r="M20262" s="36"/>
      <c r="N20262" s="36"/>
      <c r="O20262" s="40"/>
      <c r="P20262" s="36"/>
      <c r="S20262" s="36"/>
      <c r="T20262" s="36"/>
      <c r="U20262" s="36"/>
      <c r="V20262" s="36"/>
    </row>
    <row r="20263" spans="11:22" x14ac:dyDescent="0.25">
      <c r="K20263" s="36"/>
      <c r="L20263" s="36"/>
      <c r="M20263" s="36"/>
      <c r="N20263" s="36"/>
      <c r="O20263" s="40"/>
      <c r="P20263" s="36"/>
      <c r="S20263" s="36"/>
      <c r="T20263" s="36"/>
      <c r="U20263" s="36"/>
      <c r="V20263" s="36"/>
    </row>
    <row r="20264" spans="11:22" x14ac:dyDescent="0.25">
      <c r="K20264" s="36"/>
      <c r="L20264" s="36"/>
      <c r="M20264" s="36"/>
      <c r="N20264" s="36"/>
      <c r="O20264" s="40"/>
      <c r="P20264" s="36"/>
      <c r="S20264" s="36"/>
      <c r="T20264" s="36"/>
      <c r="U20264" s="36"/>
      <c r="V20264" s="36"/>
    </row>
    <row r="20265" spans="11:22" x14ac:dyDescent="0.25">
      <c r="K20265" s="36"/>
      <c r="L20265" s="36"/>
      <c r="M20265" s="36"/>
      <c r="N20265" s="36"/>
      <c r="O20265" s="40"/>
      <c r="P20265" s="36"/>
      <c r="S20265" s="36"/>
      <c r="T20265" s="36"/>
      <c r="U20265" s="36"/>
      <c r="V20265" s="36"/>
    </row>
    <row r="20266" spans="11:22" x14ac:dyDescent="0.25">
      <c r="K20266" s="36"/>
      <c r="L20266" s="36"/>
      <c r="M20266" s="36"/>
      <c r="N20266" s="36"/>
      <c r="O20266" s="40"/>
      <c r="P20266" s="36"/>
      <c r="S20266" s="36"/>
      <c r="T20266" s="36"/>
      <c r="U20266" s="36"/>
      <c r="V20266" s="36"/>
    </row>
    <row r="20267" spans="11:22" x14ac:dyDescent="0.25">
      <c r="K20267" s="36"/>
      <c r="L20267" s="36"/>
      <c r="M20267" s="36"/>
      <c r="N20267" s="36"/>
      <c r="O20267" s="40"/>
      <c r="P20267" s="36"/>
      <c r="S20267" s="36"/>
      <c r="T20267" s="36"/>
      <c r="U20267" s="36"/>
      <c r="V20267" s="36"/>
    </row>
    <row r="20268" spans="11:22" x14ac:dyDescent="0.25">
      <c r="K20268" s="36"/>
      <c r="L20268" s="36"/>
      <c r="M20268" s="36"/>
      <c r="N20268" s="36"/>
      <c r="O20268" s="40"/>
      <c r="P20268" s="36"/>
      <c r="S20268" s="36"/>
      <c r="T20268" s="36"/>
      <c r="U20268" s="36"/>
      <c r="V20268" s="36"/>
    </row>
    <row r="20269" spans="11:22" x14ac:dyDescent="0.25">
      <c r="K20269" s="36"/>
      <c r="L20269" s="36"/>
      <c r="M20269" s="36"/>
      <c r="N20269" s="36"/>
      <c r="O20269" s="40"/>
      <c r="P20269" s="36"/>
      <c r="S20269" s="36"/>
      <c r="T20269" s="36"/>
      <c r="U20269" s="36"/>
      <c r="V20269" s="36"/>
    </row>
    <row r="20270" spans="11:22" x14ac:dyDescent="0.25">
      <c r="K20270" s="36"/>
      <c r="L20270" s="36"/>
      <c r="M20270" s="36"/>
      <c r="N20270" s="36"/>
      <c r="O20270" s="40"/>
      <c r="P20270" s="36"/>
      <c r="S20270" s="36"/>
      <c r="T20270" s="36"/>
      <c r="U20270" s="36"/>
      <c r="V20270" s="36"/>
    </row>
    <row r="20271" spans="11:22" x14ac:dyDescent="0.25">
      <c r="K20271" s="36"/>
      <c r="L20271" s="36"/>
      <c r="M20271" s="36"/>
      <c r="N20271" s="36"/>
      <c r="O20271" s="40"/>
      <c r="P20271" s="36"/>
      <c r="S20271" s="36"/>
      <c r="T20271" s="36"/>
      <c r="U20271" s="36"/>
      <c r="V20271" s="36"/>
    </row>
    <row r="20272" spans="11:22" x14ac:dyDescent="0.25">
      <c r="K20272" s="36"/>
      <c r="L20272" s="36"/>
      <c r="M20272" s="36"/>
      <c r="N20272" s="36"/>
      <c r="O20272" s="40"/>
      <c r="P20272" s="36"/>
      <c r="S20272" s="36"/>
      <c r="T20272" s="36"/>
      <c r="U20272" s="36"/>
      <c r="V20272" s="36"/>
    </row>
    <row r="20273" spans="11:22" x14ac:dyDescent="0.25">
      <c r="K20273" s="36"/>
      <c r="L20273" s="36"/>
      <c r="M20273" s="36"/>
      <c r="N20273" s="36"/>
      <c r="O20273" s="40"/>
      <c r="P20273" s="36"/>
      <c r="S20273" s="36"/>
      <c r="T20273" s="36"/>
      <c r="U20273" s="36"/>
      <c r="V20273" s="36"/>
    </row>
    <row r="20274" spans="11:22" x14ac:dyDescent="0.25">
      <c r="K20274" s="36"/>
      <c r="L20274" s="36"/>
      <c r="M20274" s="36"/>
      <c r="N20274" s="36"/>
      <c r="O20274" s="40"/>
      <c r="P20274" s="36"/>
      <c r="S20274" s="36"/>
      <c r="T20274" s="36"/>
      <c r="U20274" s="36"/>
      <c r="V20274" s="36"/>
    </row>
    <row r="20275" spans="11:22" x14ac:dyDescent="0.25">
      <c r="K20275" s="36"/>
      <c r="L20275" s="36"/>
      <c r="M20275" s="36"/>
      <c r="N20275" s="36"/>
      <c r="O20275" s="40"/>
      <c r="P20275" s="36"/>
      <c r="S20275" s="36"/>
      <c r="T20275" s="36"/>
      <c r="U20275" s="36"/>
      <c r="V20275" s="36"/>
    </row>
    <row r="20276" spans="11:22" x14ac:dyDescent="0.25">
      <c r="K20276" s="36"/>
      <c r="L20276" s="36"/>
      <c r="M20276" s="36"/>
      <c r="N20276" s="36"/>
      <c r="O20276" s="40"/>
      <c r="P20276" s="36"/>
      <c r="S20276" s="36"/>
      <c r="T20276" s="36"/>
      <c r="U20276" s="36"/>
      <c r="V20276" s="36"/>
    </row>
    <row r="20277" spans="11:22" x14ac:dyDescent="0.25">
      <c r="K20277" s="36"/>
      <c r="L20277" s="36"/>
      <c r="M20277" s="36"/>
      <c r="N20277" s="36"/>
      <c r="O20277" s="40"/>
      <c r="P20277" s="36"/>
      <c r="S20277" s="36"/>
      <c r="T20277" s="36"/>
      <c r="U20277" s="36"/>
      <c r="V20277" s="36"/>
    </row>
    <row r="20278" spans="11:22" x14ac:dyDescent="0.25">
      <c r="K20278" s="36"/>
      <c r="L20278" s="36"/>
      <c r="M20278" s="36"/>
      <c r="N20278" s="36"/>
      <c r="O20278" s="40"/>
      <c r="P20278" s="36"/>
      <c r="S20278" s="36"/>
      <c r="T20278" s="36"/>
      <c r="U20278" s="36"/>
      <c r="V20278" s="36"/>
    </row>
    <row r="20279" spans="11:22" x14ac:dyDescent="0.25">
      <c r="K20279" s="36"/>
      <c r="L20279" s="36"/>
      <c r="M20279" s="36"/>
      <c r="N20279" s="36"/>
      <c r="O20279" s="40"/>
      <c r="P20279" s="36"/>
      <c r="S20279" s="36"/>
      <c r="T20279" s="36"/>
      <c r="U20279" s="36"/>
      <c r="V20279" s="36"/>
    </row>
    <row r="20280" spans="11:22" x14ac:dyDescent="0.25">
      <c r="K20280" s="36"/>
      <c r="L20280" s="36"/>
      <c r="M20280" s="36"/>
      <c r="N20280" s="36"/>
      <c r="O20280" s="40"/>
      <c r="P20280" s="36"/>
      <c r="S20280" s="36"/>
      <c r="T20280" s="36"/>
      <c r="U20280" s="36"/>
      <c r="V20280" s="36"/>
    </row>
    <row r="20281" spans="11:22" x14ac:dyDescent="0.25">
      <c r="K20281" s="36"/>
      <c r="L20281" s="36"/>
      <c r="M20281" s="36"/>
      <c r="N20281" s="36"/>
      <c r="O20281" s="40"/>
      <c r="P20281" s="36"/>
      <c r="S20281" s="36"/>
      <c r="T20281" s="36"/>
      <c r="U20281" s="36"/>
      <c r="V20281" s="36"/>
    </row>
    <row r="20282" spans="11:22" x14ac:dyDescent="0.25">
      <c r="K20282" s="36"/>
      <c r="L20282" s="36"/>
      <c r="M20282" s="36"/>
      <c r="N20282" s="36"/>
      <c r="O20282" s="40"/>
      <c r="P20282" s="36"/>
      <c r="S20282" s="36"/>
      <c r="T20282" s="36"/>
      <c r="U20282" s="36"/>
      <c r="V20282" s="36"/>
    </row>
    <row r="20283" spans="11:22" x14ac:dyDescent="0.25">
      <c r="K20283" s="36"/>
      <c r="L20283" s="36"/>
      <c r="M20283" s="36"/>
      <c r="N20283" s="36"/>
      <c r="O20283" s="40"/>
      <c r="P20283" s="36"/>
      <c r="S20283" s="36"/>
      <c r="T20283" s="36"/>
      <c r="U20283" s="36"/>
      <c r="V20283" s="36"/>
    </row>
    <row r="20284" spans="11:22" x14ac:dyDescent="0.25">
      <c r="K20284" s="36"/>
      <c r="L20284" s="36"/>
      <c r="M20284" s="36"/>
      <c r="N20284" s="36"/>
      <c r="O20284" s="40"/>
      <c r="P20284" s="36"/>
      <c r="S20284" s="36"/>
      <c r="T20284" s="36"/>
      <c r="U20284" s="36"/>
      <c r="V20284" s="36"/>
    </row>
    <row r="20285" spans="11:22" x14ac:dyDescent="0.25">
      <c r="K20285" s="36"/>
      <c r="L20285" s="36"/>
      <c r="M20285" s="36"/>
      <c r="N20285" s="36"/>
      <c r="O20285" s="40"/>
      <c r="P20285" s="36"/>
      <c r="S20285" s="36"/>
      <c r="T20285" s="36"/>
      <c r="U20285" s="36"/>
      <c r="V20285" s="36"/>
    </row>
    <row r="20286" spans="11:22" x14ac:dyDescent="0.25">
      <c r="K20286" s="36"/>
      <c r="L20286" s="36"/>
      <c r="M20286" s="36"/>
      <c r="N20286" s="36"/>
      <c r="O20286" s="40"/>
      <c r="P20286" s="36"/>
      <c r="S20286" s="36"/>
      <c r="T20286" s="36"/>
      <c r="U20286" s="36"/>
      <c r="V20286" s="36"/>
    </row>
    <row r="20287" spans="11:22" x14ac:dyDescent="0.25">
      <c r="K20287" s="36"/>
      <c r="L20287" s="36"/>
      <c r="M20287" s="36"/>
      <c r="N20287" s="36"/>
      <c r="O20287" s="40"/>
      <c r="P20287" s="36"/>
      <c r="S20287" s="36"/>
      <c r="T20287" s="36"/>
      <c r="U20287" s="36"/>
      <c r="V20287" s="36"/>
    </row>
    <row r="20288" spans="11:22" x14ac:dyDescent="0.25">
      <c r="K20288" s="36"/>
      <c r="L20288" s="36"/>
      <c r="M20288" s="36"/>
      <c r="N20288" s="36"/>
      <c r="O20288" s="40"/>
      <c r="P20288" s="36"/>
      <c r="S20288" s="36"/>
      <c r="T20288" s="36"/>
      <c r="U20288" s="36"/>
      <c r="V20288" s="36"/>
    </row>
    <row r="20289" spans="11:22" x14ac:dyDescent="0.25">
      <c r="K20289" s="36"/>
      <c r="L20289" s="36"/>
      <c r="M20289" s="36"/>
      <c r="N20289" s="36"/>
      <c r="O20289" s="40"/>
      <c r="P20289" s="36"/>
      <c r="S20289" s="36"/>
      <c r="T20289" s="36"/>
      <c r="U20289" s="36"/>
      <c r="V20289" s="36"/>
    </row>
    <row r="20290" spans="11:22" x14ac:dyDescent="0.25">
      <c r="K20290" s="36"/>
      <c r="L20290" s="36"/>
      <c r="M20290" s="36"/>
      <c r="N20290" s="36"/>
      <c r="O20290" s="40"/>
      <c r="P20290" s="36"/>
      <c r="S20290" s="36"/>
      <c r="T20290" s="36"/>
      <c r="U20290" s="36"/>
      <c r="V20290" s="36"/>
    </row>
    <row r="20291" spans="11:22" x14ac:dyDescent="0.25">
      <c r="K20291" s="36"/>
      <c r="L20291" s="36"/>
      <c r="M20291" s="36"/>
      <c r="N20291" s="36"/>
      <c r="O20291" s="40"/>
      <c r="P20291" s="36"/>
      <c r="S20291" s="36"/>
      <c r="T20291" s="36"/>
      <c r="U20291" s="36"/>
      <c r="V20291" s="36"/>
    </row>
    <row r="20292" spans="11:22" x14ac:dyDescent="0.25">
      <c r="K20292" s="36"/>
      <c r="L20292" s="36"/>
      <c r="M20292" s="36"/>
      <c r="N20292" s="36"/>
      <c r="O20292" s="40"/>
      <c r="P20292" s="36"/>
      <c r="S20292" s="36"/>
      <c r="T20292" s="36"/>
      <c r="U20292" s="36"/>
      <c r="V20292" s="36"/>
    </row>
    <row r="20293" spans="11:22" x14ac:dyDescent="0.25">
      <c r="K20293" s="36"/>
      <c r="L20293" s="36"/>
      <c r="M20293" s="36"/>
      <c r="N20293" s="36"/>
      <c r="O20293" s="40"/>
      <c r="P20293" s="36"/>
      <c r="S20293" s="36"/>
      <c r="T20293" s="36"/>
      <c r="U20293" s="36"/>
      <c r="V20293" s="36"/>
    </row>
    <row r="20294" spans="11:22" x14ac:dyDescent="0.25">
      <c r="K20294" s="36"/>
      <c r="L20294" s="36"/>
      <c r="M20294" s="36"/>
      <c r="N20294" s="36"/>
      <c r="O20294" s="40"/>
      <c r="P20294" s="36"/>
      <c r="S20294" s="36"/>
      <c r="T20294" s="36"/>
      <c r="U20294" s="36"/>
      <c r="V20294" s="36"/>
    </row>
    <row r="20295" spans="11:22" x14ac:dyDescent="0.25">
      <c r="K20295" s="36"/>
      <c r="L20295" s="36"/>
      <c r="M20295" s="36"/>
      <c r="N20295" s="36"/>
      <c r="O20295" s="40"/>
      <c r="P20295" s="36"/>
      <c r="S20295" s="36"/>
      <c r="T20295" s="36"/>
      <c r="U20295" s="36"/>
      <c r="V20295" s="36"/>
    </row>
    <row r="20296" spans="11:22" x14ac:dyDescent="0.25">
      <c r="K20296" s="36"/>
      <c r="L20296" s="36"/>
      <c r="M20296" s="36"/>
      <c r="N20296" s="36"/>
      <c r="O20296" s="40"/>
      <c r="P20296" s="36"/>
      <c r="S20296" s="36"/>
      <c r="T20296" s="36"/>
      <c r="U20296" s="36"/>
      <c r="V20296" s="36"/>
    </row>
    <row r="20297" spans="11:22" x14ac:dyDescent="0.25">
      <c r="K20297" s="36"/>
      <c r="L20297" s="36"/>
      <c r="M20297" s="36"/>
      <c r="N20297" s="36"/>
      <c r="O20297" s="40"/>
      <c r="P20297" s="36"/>
      <c r="S20297" s="36"/>
      <c r="T20297" s="36"/>
      <c r="U20297" s="36"/>
      <c r="V20297" s="36"/>
    </row>
    <row r="20298" spans="11:22" x14ac:dyDescent="0.25">
      <c r="K20298" s="36"/>
      <c r="L20298" s="36"/>
      <c r="M20298" s="36"/>
      <c r="N20298" s="36"/>
      <c r="O20298" s="40"/>
      <c r="P20298" s="36"/>
      <c r="S20298" s="36"/>
      <c r="T20298" s="36"/>
      <c r="U20298" s="36"/>
      <c r="V20298" s="36"/>
    </row>
    <row r="20299" spans="11:22" x14ac:dyDescent="0.25">
      <c r="K20299" s="36"/>
      <c r="L20299" s="36"/>
      <c r="M20299" s="36"/>
      <c r="N20299" s="36"/>
      <c r="O20299" s="40"/>
      <c r="P20299" s="36"/>
      <c r="S20299" s="36"/>
      <c r="T20299" s="36"/>
      <c r="U20299" s="36"/>
      <c r="V20299" s="36"/>
    </row>
    <row r="20300" spans="11:22" x14ac:dyDescent="0.25">
      <c r="K20300" s="36"/>
      <c r="L20300" s="36"/>
      <c r="M20300" s="36"/>
      <c r="N20300" s="36"/>
      <c r="O20300" s="40"/>
      <c r="P20300" s="36"/>
      <c r="S20300" s="36"/>
      <c r="T20300" s="36"/>
      <c r="U20300" s="36"/>
      <c r="V20300" s="36"/>
    </row>
    <row r="20301" spans="11:22" x14ac:dyDescent="0.25">
      <c r="K20301" s="36"/>
      <c r="L20301" s="36"/>
      <c r="M20301" s="36"/>
      <c r="N20301" s="36"/>
      <c r="O20301" s="40"/>
      <c r="P20301" s="36"/>
      <c r="S20301" s="36"/>
      <c r="T20301" s="36"/>
      <c r="U20301" s="36"/>
      <c r="V20301" s="36"/>
    </row>
    <row r="20302" spans="11:22" x14ac:dyDescent="0.25">
      <c r="K20302" s="36"/>
      <c r="L20302" s="36"/>
      <c r="M20302" s="36"/>
      <c r="N20302" s="36"/>
      <c r="O20302" s="40"/>
      <c r="P20302" s="36"/>
      <c r="S20302" s="36"/>
      <c r="T20302" s="36"/>
      <c r="U20302" s="36"/>
      <c r="V20302" s="36"/>
    </row>
    <row r="20303" spans="11:22" x14ac:dyDescent="0.25">
      <c r="K20303" s="36"/>
      <c r="L20303" s="36"/>
      <c r="M20303" s="36"/>
      <c r="N20303" s="36"/>
      <c r="O20303" s="40"/>
      <c r="P20303" s="36"/>
      <c r="S20303" s="36"/>
      <c r="T20303" s="36"/>
      <c r="U20303" s="36"/>
      <c r="V20303" s="36"/>
    </row>
    <row r="20304" spans="11:22" x14ac:dyDescent="0.25">
      <c r="K20304" s="36"/>
      <c r="L20304" s="36"/>
      <c r="M20304" s="36"/>
      <c r="N20304" s="36"/>
      <c r="O20304" s="40"/>
      <c r="P20304" s="36"/>
      <c r="S20304" s="36"/>
      <c r="T20304" s="36"/>
      <c r="U20304" s="36"/>
      <c r="V20304" s="36"/>
    </row>
    <row r="20305" spans="11:22" x14ac:dyDescent="0.25">
      <c r="K20305" s="36"/>
      <c r="L20305" s="36"/>
      <c r="M20305" s="36"/>
      <c r="N20305" s="36"/>
      <c r="O20305" s="40"/>
      <c r="P20305" s="36"/>
      <c r="S20305" s="36"/>
      <c r="T20305" s="36"/>
      <c r="U20305" s="36"/>
      <c r="V20305" s="36"/>
    </row>
    <row r="20306" spans="11:22" x14ac:dyDescent="0.25">
      <c r="K20306" s="36"/>
      <c r="L20306" s="36"/>
      <c r="M20306" s="36"/>
      <c r="N20306" s="36"/>
      <c r="O20306" s="40"/>
      <c r="P20306" s="36"/>
      <c r="S20306" s="36"/>
      <c r="T20306" s="36"/>
      <c r="U20306" s="36"/>
      <c r="V20306" s="36"/>
    </row>
    <row r="20307" spans="11:22" x14ac:dyDescent="0.25">
      <c r="K20307" s="36"/>
      <c r="L20307" s="36"/>
      <c r="M20307" s="36"/>
      <c r="N20307" s="36"/>
      <c r="O20307" s="40"/>
      <c r="P20307" s="36"/>
      <c r="S20307" s="36"/>
      <c r="T20307" s="36"/>
      <c r="U20307" s="36"/>
      <c r="V20307" s="36"/>
    </row>
    <row r="20308" spans="11:22" x14ac:dyDescent="0.25">
      <c r="K20308" s="36"/>
      <c r="L20308" s="36"/>
      <c r="M20308" s="36"/>
      <c r="N20308" s="36"/>
      <c r="O20308" s="40"/>
      <c r="P20308" s="36"/>
      <c r="S20308" s="36"/>
      <c r="T20308" s="36"/>
      <c r="U20308" s="36"/>
      <c r="V20308" s="36"/>
    </row>
    <row r="20309" spans="11:22" x14ac:dyDescent="0.25">
      <c r="K20309" s="36"/>
      <c r="L20309" s="36"/>
      <c r="M20309" s="36"/>
      <c r="N20309" s="36"/>
      <c r="O20309" s="40"/>
      <c r="P20309" s="36"/>
      <c r="S20309" s="36"/>
      <c r="T20309" s="36"/>
      <c r="U20309" s="36"/>
      <c r="V20309" s="36"/>
    </row>
    <row r="20310" spans="11:22" x14ac:dyDescent="0.25">
      <c r="K20310" s="36"/>
      <c r="L20310" s="36"/>
      <c r="M20310" s="36"/>
      <c r="N20310" s="36"/>
      <c r="O20310" s="40"/>
      <c r="P20310" s="36"/>
      <c r="S20310" s="36"/>
      <c r="T20310" s="36"/>
      <c r="U20310" s="36"/>
      <c r="V20310" s="36"/>
    </row>
    <row r="20311" spans="11:22" x14ac:dyDescent="0.25">
      <c r="K20311" s="36"/>
      <c r="L20311" s="36"/>
      <c r="M20311" s="36"/>
      <c r="N20311" s="36"/>
      <c r="O20311" s="40"/>
      <c r="P20311" s="36"/>
      <c r="S20311" s="36"/>
      <c r="T20311" s="36"/>
      <c r="U20311" s="36"/>
      <c r="V20311" s="36"/>
    </row>
    <row r="20312" spans="11:22" x14ac:dyDescent="0.25">
      <c r="K20312" s="36"/>
      <c r="L20312" s="36"/>
      <c r="M20312" s="36"/>
      <c r="N20312" s="36"/>
      <c r="O20312" s="40"/>
      <c r="P20312" s="36"/>
      <c r="S20312" s="36"/>
      <c r="T20312" s="36"/>
      <c r="U20312" s="36"/>
      <c r="V20312" s="36"/>
    </row>
    <row r="20313" spans="11:22" x14ac:dyDescent="0.25">
      <c r="K20313" s="36"/>
      <c r="L20313" s="36"/>
      <c r="M20313" s="36"/>
      <c r="N20313" s="36"/>
      <c r="O20313" s="40"/>
      <c r="P20313" s="36"/>
      <c r="S20313" s="36"/>
      <c r="T20313" s="36"/>
      <c r="U20313" s="36"/>
      <c r="V20313" s="36"/>
    </row>
    <row r="20314" spans="11:22" x14ac:dyDescent="0.25">
      <c r="K20314" s="36"/>
      <c r="L20314" s="36"/>
      <c r="M20314" s="36"/>
      <c r="N20314" s="36"/>
      <c r="O20314" s="40"/>
      <c r="P20314" s="36"/>
      <c r="S20314" s="36"/>
      <c r="T20314" s="36"/>
      <c r="U20314" s="36"/>
      <c r="V20314" s="36"/>
    </row>
    <row r="20315" spans="11:22" x14ac:dyDescent="0.25">
      <c r="K20315" s="36"/>
      <c r="L20315" s="36"/>
      <c r="M20315" s="36"/>
      <c r="N20315" s="36"/>
      <c r="O20315" s="40"/>
      <c r="P20315" s="36"/>
      <c r="S20315" s="36"/>
      <c r="T20315" s="36"/>
      <c r="U20315" s="36"/>
      <c r="V20315" s="36"/>
    </row>
    <row r="20316" spans="11:22" x14ac:dyDescent="0.25">
      <c r="K20316" s="36"/>
      <c r="L20316" s="36"/>
      <c r="M20316" s="36"/>
      <c r="N20316" s="36"/>
      <c r="O20316" s="40"/>
      <c r="P20316" s="36"/>
      <c r="S20316" s="36"/>
      <c r="T20316" s="36"/>
      <c r="U20316" s="36"/>
      <c r="V20316" s="36"/>
    </row>
    <row r="20317" spans="11:22" x14ac:dyDescent="0.25">
      <c r="K20317" s="36"/>
      <c r="L20317" s="36"/>
      <c r="M20317" s="36"/>
      <c r="N20317" s="36"/>
      <c r="O20317" s="40"/>
      <c r="P20317" s="36"/>
      <c r="S20317" s="36"/>
      <c r="T20317" s="36"/>
      <c r="U20317" s="36"/>
      <c r="V20317" s="36"/>
    </row>
    <row r="20318" spans="11:22" x14ac:dyDescent="0.25">
      <c r="K20318" s="36"/>
      <c r="L20318" s="36"/>
      <c r="M20318" s="36"/>
      <c r="N20318" s="36"/>
      <c r="O20318" s="40"/>
      <c r="P20318" s="36"/>
      <c r="S20318" s="36"/>
      <c r="T20318" s="36"/>
      <c r="U20318" s="36"/>
      <c r="V20318" s="36"/>
    </row>
    <row r="20319" spans="11:22" x14ac:dyDescent="0.25">
      <c r="K20319" s="36"/>
      <c r="L20319" s="36"/>
      <c r="M20319" s="36"/>
      <c r="N20319" s="36"/>
      <c r="O20319" s="40"/>
      <c r="P20319" s="36"/>
      <c r="S20319" s="36"/>
      <c r="T20319" s="36"/>
      <c r="U20319" s="36"/>
      <c r="V20319" s="36"/>
    </row>
    <row r="20320" spans="11:22" x14ac:dyDescent="0.25">
      <c r="K20320" s="36"/>
      <c r="L20320" s="36"/>
      <c r="M20320" s="36"/>
      <c r="N20320" s="36"/>
      <c r="O20320" s="40"/>
      <c r="P20320" s="36"/>
      <c r="S20320" s="36"/>
      <c r="T20320" s="36"/>
      <c r="U20320" s="36"/>
      <c r="V20320" s="36"/>
    </row>
    <row r="20321" spans="11:22" x14ac:dyDescent="0.25">
      <c r="K20321" s="36"/>
      <c r="L20321" s="36"/>
      <c r="M20321" s="36"/>
      <c r="N20321" s="36"/>
      <c r="O20321" s="40"/>
      <c r="P20321" s="36"/>
      <c r="S20321" s="36"/>
      <c r="T20321" s="36"/>
      <c r="U20321" s="36"/>
      <c r="V20321" s="36"/>
    </row>
    <row r="20322" spans="11:22" x14ac:dyDescent="0.25">
      <c r="K20322" s="36"/>
      <c r="L20322" s="36"/>
      <c r="M20322" s="36"/>
      <c r="N20322" s="36"/>
      <c r="O20322" s="40"/>
      <c r="P20322" s="36"/>
      <c r="S20322" s="36"/>
      <c r="T20322" s="36"/>
      <c r="U20322" s="36"/>
      <c r="V20322" s="36"/>
    </row>
    <row r="20323" spans="11:22" x14ac:dyDescent="0.25">
      <c r="K20323" s="36"/>
      <c r="L20323" s="36"/>
      <c r="M20323" s="36"/>
      <c r="N20323" s="36"/>
      <c r="O20323" s="40"/>
      <c r="P20323" s="36"/>
      <c r="S20323" s="36"/>
      <c r="T20323" s="36"/>
      <c r="U20323" s="36"/>
      <c r="V20323" s="36"/>
    </row>
    <row r="20324" spans="11:22" x14ac:dyDescent="0.25">
      <c r="K20324" s="36"/>
      <c r="L20324" s="36"/>
      <c r="M20324" s="36"/>
      <c r="N20324" s="36"/>
      <c r="O20324" s="40"/>
      <c r="P20324" s="36"/>
      <c r="S20324" s="36"/>
      <c r="T20324" s="36"/>
      <c r="U20324" s="36"/>
      <c r="V20324" s="36"/>
    </row>
    <row r="20325" spans="11:22" x14ac:dyDescent="0.25">
      <c r="K20325" s="36"/>
      <c r="L20325" s="36"/>
      <c r="M20325" s="36"/>
      <c r="N20325" s="36"/>
      <c r="O20325" s="40"/>
      <c r="P20325" s="36"/>
      <c r="S20325" s="36"/>
      <c r="T20325" s="36"/>
      <c r="U20325" s="36"/>
      <c r="V20325" s="36"/>
    </row>
    <row r="20326" spans="11:22" x14ac:dyDescent="0.25">
      <c r="K20326" s="36"/>
      <c r="L20326" s="36"/>
      <c r="M20326" s="36"/>
      <c r="N20326" s="36"/>
      <c r="O20326" s="40"/>
      <c r="P20326" s="36"/>
      <c r="S20326" s="36"/>
      <c r="T20326" s="36"/>
      <c r="U20326" s="36"/>
      <c r="V20326" s="36"/>
    </row>
    <row r="20327" spans="11:22" x14ac:dyDescent="0.25">
      <c r="K20327" s="36"/>
      <c r="L20327" s="36"/>
      <c r="M20327" s="36"/>
      <c r="N20327" s="36"/>
      <c r="O20327" s="40"/>
      <c r="P20327" s="36"/>
      <c r="S20327" s="36"/>
      <c r="T20327" s="36"/>
      <c r="U20327" s="36"/>
      <c r="V20327" s="36"/>
    </row>
    <row r="20328" spans="11:22" x14ac:dyDescent="0.25">
      <c r="K20328" s="36"/>
      <c r="L20328" s="36"/>
      <c r="M20328" s="36"/>
      <c r="N20328" s="36"/>
      <c r="O20328" s="40"/>
      <c r="P20328" s="36"/>
      <c r="S20328" s="36"/>
      <c r="T20328" s="36"/>
      <c r="U20328" s="36"/>
      <c r="V20328" s="36"/>
    </row>
    <row r="20329" spans="11:22" x14ac:dyDescent="0.25">
      <c r="K20329" s="36"/>
      <c r="L20329" s="36"/>
      <c r="M20329" s="36"/>
      <c r="N20329" s="36"/>
      <c r="O20329" s="40"/>
      <c r="P20329" s="36"/>
      <c r="S20329" s="36"/>
      <c r="T20329" s="36"/>
      <c r="U20329" s="36"/>
      <c r="V20329" s="36"/>
    </row>
    <row r="20330" spans="11:22" x14ac:dyDescent="0.25">
      <c r="K20330" s="36"/>
      <c r="L20330" s="36"/>
      <c r="M20330" s="36"/>
      <c r="N20330" s="36"/>
      <c r="O20330" s="40"/>
      <c r="P20330" s="36"/>
      <c r="S20330" s="36"/>
      <c r="T20330" s="36"/>
      <c r="U20330" s="36"/>
      <c r="V20330" s="36"/>
    </row>
    <row r="20331" spans="11:22" x14ac:dyDescent="0.25">
      <c r="K20331" s="36"/>
      <c r="L20331" s="36"/>
      <c r="M20331" s="36"/>
      <c r="N20331" s="36"/>
      <c r="O20331" s="40"/>
      <c r="P20331" s="36"/>
      <c r="S20331" s="36"/>
      <c r="T20331" s="36"/>
      <c r="U20331" s="36"/>
      <c r="V20331" s="36"/>
    </row>
    <row r="20332" spans="11:22" x14ac:dyDescent="0.25">
      <c r="K20332" s="36"/>
      <c r="L20332" s="36"/>
      <c r="M20332" s="36"/>
      <c r="N20332" s="36"/>
      <c r="O20332" s="40"/>
      <c r="P20332" s="36"/>
      <c r="S20332" s="36"/>
      <c r="T20332" s="36"/>
      <c r="U20332" s="36"/>
      <c r="V20332" s="36"/>
    </row>
    <row r="20333" spans="11:22" x14ac:dyDescent="0.25">
      <c r="K20333" s="36"/>
      <c r="L20333" s="36"/>
      <c r="M20333" s="36"/>
      <c r="N20333" s="36"/>
      <c r="O20333" s="40"/>
      <c r="P20333" s="36"/>
      <c r="S20333" s="36"/>
      <c r="T20333" s="36"/>
      <c r="U20333" s="36"/>
      <c r="V20333" s="36"/>
    </row>
    <row r="20334" spans="11:22" x14ac:dyDescent="0.25">
      <c r="K20334" s="36"/>
      <c r="L20334" s="36"/>
      <c r="M20334" s="36"/>
      <c r="N20334" s="36"/>
      <c r="O20334" s="40"/>
      <c r="P20334" s="36"/>
      <c r="S20334" s="36"/>
      <c r="T20334" s="36"/>
      <c r="U20334" s="36"/>
      <c r="V20334" s="36"/>
    </row>
    <row r="20335" spans="11:22" x14ac:dyDescent="0.25">
      <c r="K20335" s="36"/>
      <c r="L20335" s="36"/>
      <c r="M20335" s="36"/>
      <c r="N20335" s="36"/>
      <c r="O20335" s="40"/>
      <c r="P20335" s="36"/>
      <c r="S20335" s="36"/>
      <c r="T20335" s="36"/>
      <c r="U20335" s="36"/>
      <c r="V20335" s="36"/>
    </row>
    <row r="20336" spans="11:22" x14ac:dyDescent="0.25">
      <c r="K20336" s="36"/>
      <c r="L20336" s="36"/>
      <c r="M20336" s="36"/>
      <c r="N20336" s="36"/>
      <c r="O20336" s="40"/>
      <c r="P20336" s="36"/>
      <c r="S20336" s="36"/>
      <c r="T20336" s="36"/>
      <c r="U20336" s="36"/>
      <c r="V20336" s="36"/>
    </row>
    <row r="20337" spans="11:22" x14ac:dyDescent="0.25">
      <c r="K20337" s="36"/>
      <c r="L20337" s="36"/>
      <c r="M20337" s="36"/>
      <c r="N20337" s="36"/>
      <c r="O20337" s="40"/>
      <c r="P20337" s="36"/>
      <c r="S20337" s="36"/>
      <c r="T20337" s="36"/>
      <c r="U20337" s="36"/>
      <c r="V20337" s="36"/>
    </row>
    <row r="20338" spans="11:22" x14ac:dyDescent="0.25">
      <c r="K20338" s="36"/>
      <c r="L20338" s="36"/>
      <c r="M20338" s="36"/>
      <c r="N20338" s="36"/>
      <c r="O20338" s="40"/>
      <c r="P20338" s="36"/>
      <c r="S20338" s="36"/>
      <c r="T20338" s="36"/>
      <c r="U20338" s="36"/>
      <c r="V20338" s="36"/>
    </row>
    <row r="20339" spans="11:22" x14ac:dyDescent="0.25">
      <c r="K20339" s="36"/>
      <c r="L20339" s="36"/>
      <c r="M20339" s="36"/>
      <c r="N20339" s="36"/>
      <c r="O20339" s="40"/>
      <c r="P20339" s="36"/>
      <c r="S20339" s="36"/>
      <c r="T20339" s="36"/>
      <c r="U20339" s="36"/>
      <c r="V20339" s="36"/>
    </row>
    <row r="20340" spans="11:22" x14ac:dyDescent="0.25">
      <c r="K20340" s="36"/>
      <c r="L20340" s="36"/>
      <c r="M20340" s="36"/>
      <c r="N20340" s="36"/>
      <c r="O20340" s="40"/>
      <c r="P20340" s="36"/>
      <c r="S20340" s="36"/>
      <c r="T20340" s="36"/>
      <c r="U20340" s="36"/>
      <c r="V20340" s="36"/>
    </row>
    <row r="20341" spans="11:22" x14ac:dyDescent="0.25">
      <c r="K20341" s="36"/>
      <c r="L20341" s="36"/>
      <c r="M20341" s="36"/>
      <c r="N20341" s="36"/>
      <c r="O20341" s="40"/>
      <c r="P20341" s="36"/>
      <c r="S20341" s="36"/>
      <c r="T20341" s="36"/>
      <c r="U20341" s="36"/>
      <c r="V20341" s="36"/>
    </row>
    <row r="20342" spans="11:22" x14ac:dyDescent="0.25">
      <c r="K20342" s="36"/>
      <c r="L20342" s="36"/>
      <c r="M20342" s="36"/>
      <c r="N20342" s="36"/>
      <c r="O20342" s="40"/>
      <c r="P20342" s="36"/>
      <c r="S20342" s="36"/>
      <c r="T20342" s="36"/>
      <c r="U20342" s="36"/>
      <c r="V20342" s="36"/>
    </row>
    <row r="20343" spans="11:22" x14ac:dyDescent="0.25">
      <c r="K20343" s="36"/>
      <c r="L20343" s="36"/>
      <c r="M20343" s="36"/>
      <c r="N20343" s="36"/>
      <c r="O20343" s="40"/>
      <c r="P20343" s="36"/>
      <c r="S20343" s="36"/>
      <c r="T20343" s="36"/>
      <c r="U20343" s="36"/>
      <c r="V20343" s="36"/>
    </row>
    <row r="20344" spans="11:22" x14ac:dyDescent="0.25">
      <c r="K20344" s="36"/>
      <c r="L20344" s="36"/>
      <c r="M20344" s="36"/>
      <c r="N20344" s="36"/>
      <c r="O20344" s="40"/>
      <c r="P20344" s="36"/>
      <c r="S20344" s="36"/>
      <c r="T20344" s="36"/>
      <c r="U20344" s="36"/>
      <c r="V20344" s="36"/>
    </row>
    <row r="20345" spans="11:22" x14ac:dyDescent="0.25">
      <c r="K20345" s="36"/>
      <c r="L20345" s="36"/>
      <c r="M20345" s="36"/>
      <c r="N20345" s="36"/>
      <c r="O20345" s="40"/>
      <c r="P20345" s="36"/>
      <c r="S20345" s="36"/>
      <c r="T20345" s="36"/>
      <c r="U20345" s="36"/>
      <c r="V20345" s="36"/>
    </row>
    <row r="20346" spans="11:22" x14ac:dyDescent="0.25">
      <c r="K20346" s="36"/>
      <c r="L20346" s="36"/>
      <c r="M20346" s="36"/>
      <c r="N20346" s="36"/>
      <c r="O20346" s="40"/>
      <c r="P20346" s="36"/>
      <c r="S20346" s="36"/>
      <c r="T20346" s="36"/>
      <c r="U20346" s="36"/>
      <c r="V20346" s="36"/>
    </row>
    <row r="20347" spans="11:22" x14ac:dyDescent="0.25">
      <c r="K20347" s="36"/>
      <c r="L20347" s="36"/>
      <c r="M20347" s="36"/>
      <c r="N20347" s="36"/>
      <c r="O20347" s="40"/>
      <c r="P20347" s="36"/>
      <c r="S20347" s="36"/>
      <c r="T20347" s="36"/>
      <c r="U20347" s="36"/>
      <c r="V20347" s="36"/>
    </row>
    <row r="20348" spans="11:22" x14ac:dyDescent="0.25">
      <c r="K20348" s="36"/>
      <c r="L20348" s="36"/>
      <c r="M20348" s="36"/>
      <c r="N20348" s="36"/>
      <c r="O20348" s="40"/>
      <c r="P20348" s="36"/>
      <c r="S20348" s="36"/>
      <c r="T20348" s="36"/>
      <c r="U20348" s="36"/>
      <c r="V20348" s="36"/>
    </row>
    <row r="20349" spans="11:22" x14ac:dyDescent="0.25">
      <c r="K20349" s="36"/>
      <c r="L20349" s="36"/>
      <c r="M20349" s="36"/>
      <c r="N20349" s="36"/>
      <c r="O20349" s="40"/>
      <c r="P20349" s="36"/>
      <c r="S20349" s="36"/>
      <c r="T20349" s="36"/>
      <c r="U20349" s="36"/>
      <c r="V20349" s="36"/>
    </row>
    <row r="20350" spans="11:22" x14ac:dyDescent="0.25">
      <c r="K20350" s="36"/>
      <c r="L20350" s="36"/>
      <c r="M20350" s="36"/>
      <c r="N20350" s="36"/>
      <c r="O20350" s="40"/>
      <c r="P20350" s="36"/>
      <c r="S20350" s="36"/>
      <c r="T20350" s="36"/>
      <c r="U20350" s="36"/>
      <c r="V20350" s="36"/>
    </row>
    <row r="20351" spans="11:22" x14ac:dyDescent="0.25">
      <c r="K20351" s="36"/>
      <c r="L20351" s="36"/>
      <c r="M20351" s="36"/>
      <c r="N20351" s="36"/>
      <c r="O20351" s="40"/>
      <c r="P20351" s="36"/>
      <c r="S20351" s="36"/>
      <c r="T20351" s="36"/>
      <c r="U20351" s="36"/>
      <c r="V20351" s="36"/>
    </row>
    <row r="20352" spans="11:22" x14ac:dyDescent="0.25">
      <c r="K20352" s="36"/>
      <c r="L20352" s="36"/>
      <c r="M20352" s="36"/>
      <c r="N20352" s="36"/>
      <c r="O20352" s="40"/>
      <c r="P20352" s="36"/>
      <c r="S20352" s="36"/>
      <c r="T20352" s="36"/>
      <c r="U20352" s="36"/>
      <c r="V20352" s="36"/>
    </row>
    <row r="20353" spans="11:22" x14ac:dyDescent="0.25">
      <c r="K20353" s="36"/>
      <c r="L20353" s="36"/>
      <c r="M20353" s="36"/>
      <c r="N20353" s="36"/>
      <c r="O20353" s="40"/>
      <c r="P20353" s="36"/>
      <c r="S20353" s="36"/>
      <c r="T20353" s="36"/>
      <c r="U20353" s="36"/>
      <c r="V20353" s="36"/>
    </row>
    <row r="20354" spans="11:22" x14ac:dyDescent="0.25">
      <c r="K20354" s="36"/>
      <c r="L20354" s="36"/>
      <c r="M20354" s="36"/>
      <c r="N20354" s="36"/>
      <c r="O20354" s="40"/>
      <c r="P20354" s="36"/>
      <c r="S20354" s="36"/>
      <c r="T20354" s="36"/>
      <c r="U20354" s="36"/>
      <c r="V20354" s="36"/>
    </row>
    <row r="20355" spans="11:22" x14ac:dyDescent="0.25">
      <c r="K20355" s="36"/>
      <c r="L20355" s="36"/>
      <c r="M20355" s="36"/>
      <c r="N20355" s="36"/>
      <c r="O20355" s="40"/>
      <c r="P20355" s="36"/>
      <c r="S20355" s="36"/>
      <c r="T20355" s="36"/>
      <c r="U20355" s="36"/>
      <c r="V20355" s="36"/>
    </row>
    <row r="20356" spans="11:22" x14ac:dyDescent="0.25">
      <c r="K20356" s="36"/>
      <c r="L20356" s="36"/>
      <c r="M20356" s="36"/>
      <c r="N20356" s="36"/>
      <c r="O20356" s="40"/>
      <c r="P20356" s="36"/>
      <c r="S20356" s="36"/>
      <c r="T20356" s="36"/>
      <c r="U20356" s="36"/>
      <c r="V20356" s="36"/>
    </row>
    <row r="20357" spans="11:22" x14ac:dyDescent="0.25">
      <c r="K20357" s="36"/>
      <c r="L20357" s="36"/>
      <c r="M20357" s="36"/>
      <c r="N20357" s="36"/>
      <c r="O20357" s="40"/>
      <c r="P20357" s="36"/>
      <c r="S20357" s="36"/>
      <c r="T20357" s="36"/>
      <c r="U20357" s="36"/>
      <c r="V20357" s="36"/>
    </row>
    <row r="20358" spans="11:22" x14ac:dyDescent="0.25">
      <c r="K20358" s="36"/>
      <c r="L20358" s="36"/>
      <c r="M20358" s="36"/>
      <c r="N20358" s="36"/>
      <c r="O20358" s="40"/>
      <c r="P20358" s="36"/>
      <c r="S20358" s="36"/>
      <c r="T20358" s="36"/>
      <c r="U20358" s="36"/>
      <c r="V20358" s="36"/>
    </row>
    <row r="20359" spans="11:22" x14ac:dyDescent="0.25">
      <c r="K20359" s="36"/>
      <c r="L20359" s="36"/>
      <c r="M20359" s="36"/>
      <c r="N20359" s="36"/>
      <c r="O20359" s="40"/>
      <c r="P20359" s="36"/>
      <c r="S20359" s="36"/>
      <c r="T20359" s="36"/>
      <c r="U20359" s="36"/>
      <c r="V20359" s="36"/>
    </row>
    <row r="20360" spans="11:22" x14ac:dyDescent="0.25">
      <c r="K20360" s="36"/>
      <c r="L20360" s="36"/>
      <c r="M20360" s="36"/>
      <c r="N20360" s="36"/>
      <c r="O20360" s="40"/>
      <c r="P20360" s="36"/>
      <c r="S20360" s="36"/>
      <c r="T20360" s="36"/>
      <c r="U20360" s="36"/>
      <c r="V20360" s="36"/>
    </row>
    <row r="20361" spans="11:22" x14ac:dyDescent="0.25">
      <c r="K20361" s="36"/>
      <c r="L20361" s="36"/>
      <c r="M20361" s="36"/>
      <c r="N20361" s="36"/>
      <c r="O20361" s="40"/>
      <c r="P20361" s="36"/>
      <c r="S20361" s="36"/>
      <c r="T20361" s="36"/>
      <c r="U20361" s="36"/>
      <c r="V20361" s="36"/>
    </row>
    <row r="20362" spans="11:22" x14ac:dyDescent="0.25">
      <c r="K20362" s="36"/>
      <c r="L20362" s="36"/>
      <c r="M20362" s="36"/>
      <c r="N20362" s="36"/>
      <c r="O20362" s="40"/>
      <c r="P20362" s="36"/>
      <c r="S20362" s="36"/>
      <c r="T20362" s="36"/>
      <c r="U20362" s="36"/>
      <c r="V20362" s="36"/>
    </row>
    <row r="20363" spans="11:22" x14ac:dyDescent="0.25">
      <c r="K20363" s="36"/>
      <c r="L20363" s="36"/>
      <c r="M20363" s="36"/>
      <c r="N20363" s="36"/>
      <c r="O20363" s="40"/>
      <c r="P20363" s="36"/>
      <c r="S20363" s="36"/>
      <c r="T20363" s="36"/>
      <c r="U20363" s="36"/>
      <c r="V20363" s="36"/>
    </row>
    <row r="20364" spans="11:22" x14ac:dyDescent="0.25">
      <c r="K20364" s="36"/>
      <c r="L20364" s="36"/>
      <c r="M20364" s="36"/>
      <c r="N20364" s="36"/>
      <c r="O20364" s="40"/>
      <c r="P20364" s="36"/>
      <c r="S20364" s="36"/>
      <c r="T20364" s="36"/>
      <c r="U20364" s="36"/>
      <c r="V20364" s="36"/>
    </row>
    <row r="20365" spans="11:22" x14ac:dyDescent="0.25">
      <c r="K20365" s="36"/>
      <c r="L20365" s="36"/>
      <c r="M20365" s="36"/>
      <c r="N20365" s="36"/>
      <c r="O20365" s="40"/>
      <c r="P20365" s="36"/>
      <c r="S20365" s="36"/>
      <c r="T20365" s="36"/>
      <c r="U20365" s="36"/>
      <c r="V20365" s="36"/>
    </row>
    <row r="20366" spans="11:22" x14ac:dyDescent="0.25">
      <c r="K20366" s="36"/>
      <c r="L20366" s="36"/>
      <c r="M20366" s="36"/>
      <c r="N20366" s="36"/>
      <c r="O20366" s="40"/>
      <c r="P20366" s="36"/>
      <c r="S20366" s="36"/>
      <c r="T20366" s="36"/>
      <c r="U20366" s="36"/>
      <c r="V20366" s="36"/>
    </row>
    <row r="20367" spans="11:22" x14ac:dyDescent="0.25">
      <c r="K20367" s="36"/>
      <c r="L20367" s="36"/>
      <c r="M20367" s="36"/>
      <c r="N20367" s="36"/>
      <c r="O20367" s="40"/>
      <c r="P20367" s="36"/>
      <c r="S20367" s="36"/>
      <c r="T20367" s="36"/>
      <c r="U20367" s="36"/>
      <c r="V20367" s="36"/>
    </row>
    <row r="20368" spans="11:22" x14ac:dyDescent="0.25">
      <c r="K20368" s="36"/>
      <c r="L20368" s="36"/>
      <c r="M20368" s="36"/>
      <c r="N20368" s="36"/>
      <c r="O20368" s="40"/>
      <c r="P20368" s="36"/>
      <c r="S20368" s="36"/>
      <c r="T20368" s="36"/>
      <c r="U20368" s="36"/>
      <c r="V20368" s="36"/>
    </row>
    <row r="20369" spans="11:22" x14ac:dyDescent="0.25">
      <c r="K20369" s="36"/>
      <c r="L20369" s="36"/>
      <c r="M20369" s="36"/>
      <c r="N20369" s="36"/>
      <c r="O20369" s="40"/>
      <c r="P20369" s="36"/>
      <c r="S20369" s="36"/>
      <c r="T20369" s="36"/>
      <c r="U20369" s="36"/>
      <c r="V20369" s="36"/>
    </row>
    <row r="20370" spans="11:22" x14ac:dyDescent="0.25">
      <c r="K20370" s="36"/>
      <c r="L20370" s="36"/>
      <c r="M20370" s="36"/>
      <c r="N20370" s="36"/>
      <c r="O20370" s="40"/>
      <c r="P20370" s="36"/>
      <c r="S20370" s="36"/>
      <c r="T20370" s="36"/>
      <c r="U20370" s="36"/>
      <c r="V20370" s="36"/>
    </row>
    <row r="20371" spans="11:22" x14ac:dyDescent="0.25">
      <c r="K20371" s="36"/>
      <c r="L20371" s="36"/>
      <c r="M20371" s="36"/>
      <c r="N20371" s="36"/>
      <c r="O20371" s="40"/>
      <c r="P20371" s="36"/>
      <c r="S20371" s="36"/>
      <c r="T20371" s="36"/>
      <c r="U20371" s="36"/>
      <c r="V20371" s="36"/>
    </row>
    <row r="20372" spans="11:22" x14ac:dyDescent="0.25">
      <c r="K20372" s="36"/>
      <c r="L20372" s="36"/>
      <c r="M20372" s="36"/>
      <c r="N20372" s="36"/>
      <c r="O20372" s="40"/>
      <c r="P20372" s="36"/>
      <c r="S20372" s="36"/>
      <c r="T20372" s="36"/>
      <c r="U20372" s="36"/>
      <c r="V20372" s="36"/>
    </row>
    <row r="20373" spans="11:22" x14ac:dyDescent="0.25">
      <c r="K20373" s="36"/>
      <c r="L20373" s="36"/>
      <c r="M20373" s="36"/>
      <c r="N20373" s="36"/>
      <c r="O20373" s="40"/>
      <c r="P20373" s="36"/>
      <c r="S20373" s="36"/>
      <c r="T20373" s="36"/>
      <c r="U20373" s="36"/>
      <c r="V20373" s="36"/>
    </row>
    <row r="20374" spans="11:22" x14ac:dyDescent="0.25">
      <c r="K20374" s="36"/>
      <c r="L20374" s="36"/>
      <c r="M20374" s="36"/>
      <c r="N20374" s="36"/>
      <c r="O20374" s="40"/>
      <c r="P20374" s="36"/>
      <c r="S20374" s="36"/>
      <c r="T20374" s="36"/>
      <c r="U20374" s="36"/>
      <c r="V20374" s="36"/>
    </row>
    <row r="20375" spans="11:22" x14ac:dyDescent="0.25">
      <c r="K20375" s="36"/>
      <c r="L20375" s="36"/>
      <c r="M20375" s="36"/>
      <c r="N20375" s="36"/>
      <c r="O20375" s="40"/>
      <c r="P20375" s="36"/>
      <c r="S20375" s="36"/>
      <c r="T20375" s="36"/>
      <c r="U20375" s="36"/>
      <c r="V20375" s="36"/>
    </row>
    <row r="20376" spans="11:22" x14ac:dyDescent="0.25">
      <c r="K20376" s="36"/>
      <c r="L20376" s="36"/>
      <c r="M20376" s="36"/>
      <c r="N20376" s="36"/>
      <c r="O20376" s="40"/>
      <c r="P20376" s="36"/>
      <c r="S20376" s="36"/>
      <c r="T20376" s="36"/>
      <c r="U20376" s="36"/>
      <c r="V20376" s="36"/>
    </row>
    <row r="20377" spans="11:22" x14ac:dyDescent="0.25">
      <c r="K20377" s="36"/>
      <c r="L20377" s="36"/>
      <c r="M20377" s="36"/>
      <c r="N20377" s="36"/>
      <c r="O20377" s="40"/>
      <c r="P20377" s="36"/>
      <c r="S20377" s="36"/>
      <c r="T20377" s="36"/>
      <c r="U20377" s="36"/>
      <c r="V20377" s="36"/>
    </row>
    <row r="20378" spans="11:22" x14ac:dyDescent="0.25">
      <c r="K20378" s="36"/>
      <c r="L20378" s="36"/>
      <c r="M20378" s="36"/>
      <c r="N20378" s="36"/>
      <c r="O20378" s="40"/>
      <c r="P20378" s="36"/>
      <c r="S20378" s="36"/>
      <c r="T20378" s="36"/>
      <c r="U20378" s="36"/>
      <c r="V20378" s="36"/>
    </row>
    <row r="20379" spans="11:22" x14ac:dyDescent="0.25">
      <c r="K20379" s="36"/>
      <c r="L20379" s="36"/>
      <c r="M20379" s="36"/>
      <c r="N20379" s="36"/>
      <c r="O20379" s="40"/>
      <c r="P20379" s="36"/>
      <c r="S20379" s="36"/>
      <c r="T20379" s="36"/>
      <c r="U20379" s="36"/>
      <c r="V20379" s="36"/>
    </row>
    <row r="20380" spans="11:22" x14ac:dyDescent="0.25">
      <c r="K20380" s="36"/>
      <c r="L20380" s="36"/>
      <c r="M20380" s="36"/>
      <c r="N20380" s="36"/>
      <c r="O20380" s="40"/>
      <c r="P20380" s="36"/>
      <c r="S20380" s="36"/>
      <c r="T20380" s="36"/>
      <c r="U20380" s="36"/>
      <c r="V20380" s="36"/>
    </row>
    <row r="20381" spans="11:22" x14ac:dyDescent="0.25">
      <c r="K20381" s="36"/>
      <c r="L20381" s="36"/>
      <c r="M20381" s="36"/>
      <c r="N20381" s="36"/>
      <c r="O20381" s="40"/>
      <c r="P20381" s="36"/>
      <c r="S20381" s="36"/>
      <c r="T20381" s="36"/>
      <c r="U20381" s="36"/>
      <c r="V20381" s="36"/>
    </row>
    <row r="20382" spans="11:22" x14ac:dyDescent="0.25">
      <c r="K20382" s="36"/>
      <c r="L20382" s="36"/>
      <c r="M20382" s="36"/>
      <c r="N20382" s="36"/>
      <c r="O20382" s="40"/>
      <c r="P20382" s="36"/>
      <c r="S20382" s="36"/>
      <c r="T20382" s="36"/>
      <c r="U20382" s="36"/>
      <c r="V20382" s="36"/>
    </row>
    <row r="20383" spans="11:22" x14ac:dyDescent="0.25">
      <c r="K20383" s="36"/>
      <c r="L20383" s="36"/>
      <c r="M20383" s="36"/>
      <c r="N20383" s="36"/>
      <c r="O20383" s="40"/>
      <c r="P20383" s="36"/>
      <c r="S20383" s="36"/>
      <c r="T20383" s="36"/>
      <c r="U20383" s="36"/>
      <c r="V20383" s="36"/>
    </row>
    <row r="20384" spans="11:22" x14ac:dyDescent="0.25">
      <c r="K20384" s="36"/>
      <c r="L20384" s="36"/>
      <c r="M20384" s="36"/>
      <c r="N20384" s="36"/>
      <c r="O20384" s="40"/>
      <c r="P20384" s="36"/>
      <c r="S20384" s="36"/>
      <c r="T20384" s="36"/>
      <c r="U20384" s="36"/>
      <c r="V20384" s="36"/>
    </row>
    <row r="20385" spans="11:22" x14ac:dyDescent="0.25">
      <c r="K20385" s="36"/>
      <c r="L20385" s="36"/>
      <c r="M20385" s="36"/>
      <c r="N20385" s="36"/>
      <c r="O20385" s="40"/>
      <c r="P20385" s="36"/>
      <c r="S20385" s="36"/>
      <c r="T20385" s="36"/>
      <c r="U20385" s="36"/>
      <c r="V20385" s="36"/>
    </row>
    <row r="20386" spans="11:22" x14ac:dyDescent="0.25">
      <c r="K20386" s="36"/>
      <c r="L20386" s="36"/>
      <c r="M20386" s="36"/>
      <c r="N20386" s="36"/>
      <c r="O20386" s="40"/>
      <c r="P20386" s="36"/>
      <c r="S20386" s="36"/>
      <c r="T20386" s="36"/>
      <c r="U20386" s="36"/>
      <c r="V20386" s="36"/>
    </row>
    <row r="20387" spans="11:22" x14ac:dyDescent="0.25">
      <c r="K20387" s="36"/>
      <c r="L20387" s="36"/>
      <c r="M20387" s="36"/>
      <c r="N20387" s="36"/>
      <c r="O20387" s="40"/>
      <c r="P20387" s="36"/>
      <c r="S20387" s="36"/>
      <c r="T20387" s="36"/>
      <c r="U20387" s="36"/>
      <c r="V20387" s="36"/>
    </row>
    <row r="20388" spans="11:22" x14ac:dyDescent="0.25">
      <c r="K20388" s="36"/>
      <c r="L20388" s="36"/>
      <c r="M20388" s="36"/>
      <c r="N20388" s="36"/>
      <c r="O20388" s="40"/>
      <c r="P20388" s="36"/>
      <c r="S20388" s="36"/>
      <c r="T20388" s="36"/>
      <c r="U20388" s="36"/>
      <c r="V20388" s="36"/>
    </row>
    <row r="20389" spans="11:22" x14ac:dyDescent="0.25">
      <c r="K20389" s="36"/>
      <c r="L20389" s="36"/>
      <c r="M20389" s="36"/>
      <c r="N20389" s="36"/>
      <c r="O20389" s="40"/>
      <c r="P20389" s="36"/>
      <c r="S20389" s="36"/>
      <c r="T20389" s="36"/>
      <c r="U20389" s="36"/>
      <c r="V20389" s="36"/>
    </row>
    <row r="20390" spans="11:22" x14ac:dyDescent="0.25">
      <c r="K20390" s="36"/>
      <c r="L20390" s="36"/>
      <c r="M20390" s="36"/>
      <c r="N20390" s="36"/>
      <c r="O20390" s="40"/>
      <c r="P20390" s="36"/>
      <c r="S20390" s="36"/>
      <c r="T20390" s="36"/>
      <c r="U20390" s="36"/>
      <c r="V20390" s="36"/>
    </row>
    <row r="20391" spans="11:22" x14ac:dyDescent="0.25">
      <c r="K20391" s="36"/>
      <c r="L20391" s="36"/>
      <c r="M20391" s="36"/>
      <c r="N20391" s="36"/>
      <c r="O20391" s="40"/>
      <c r="P20391" s="36"/>
      <c r="S20391" s="36"/>
      <c r="T20391" s="36"/>
      <c r="U20391" s="36"/>
      <c r="V20391" s="36"/>
    </row>
    <row r="20392" spans="11:22" x14ac:dyDescent="0.25">
      <c r="K20392" s="36"/>
      <c r="L20392" s="36"/>
      <c r="M20392" s="36"/>
      <c r="N20392" s="36"/>
      <c r="O20392" s="40"/>
      <c r="P20392" s="36"/>
      <c r="S20392" s="36"/>
      <c r="T20392" s="36"/>
      <c r="U20392" s="36"/>
      <c r="V20392" s="36"/>
    </row>
    <row r="20393" spans="11:22" x14ac:dyDescent="0.25">
      <c r="K20393" s="36"/>
      <c r="L20393" s="36"/>
      <c r="M20393" s="36"/>
      <c r="N20393" s="36"/>
      <c r="O20393" s="40"/>
      <c r="P20393" s="36"/>
      <c r="S20393" s="36"/>
      <c r="T20393" s="36"/>
      <c r="U20393" s="36"/>
      <c r="V20393" s="36"/>
    </row>
    <row r="20394" spans="11:22" x14ac:dyDescent="0.25">
      <c r="K20394" s="36"/>
      <c r="L20394" s="36"/>
      <c r="M20394" s="36"/>
      <c r="N20394" s="36"/>
      <c r="O20394" s="40"/>
      <c r="P20394" s="36"/>
      <c r="S20394" s="36"/>
      <c r="T20394" s="36"/>
      <c r="U20394" s="36"/>
      <c r="V20394" s="36"/>
    </row>
    <row r="20395" spans="11:22" x14ac:dyDescent="0.25">
      <c r="K20395" s="36"/>
      <c r="L20395" s="36"/>
      <c r="M20395" s="36"/>
      <c r="N20395" s="36"/>
      <c r="O20395" s="40"/>
      <c r="P20395" s="36"/>
      <c r="S20395" s="36"/>
      <c r="T20395" s="36"/>
      <c r="U20395" s="36"/>
      <c r="V20395" s="36"/>
    </row>
    <row r="20396" spans="11:22" x14ac:dyDescent="0.25">
      <c r="K20396" s="36"/>
      <c r="L20396" s="36"/>
      <c r="M20396" s="36"/>
      <c r="N20396" s="36"/>
      <c r="O20396" s="40"/>
      <c r="P20396" s="36"/>
      <c r="S20396" s="36"/>
      <c r="T20396" s="36"/>
      <c r="U20396" s="36"/>
      <c r="V20396" s="36"/>
    </row>
    <row r="20397" spans="11:22" x14ac:dyDescent="0.25">
      <c r="K20397" s="36"/>
      <c r="L20397" s="36"/>
      <c r="M20397" s="36"/>
      <c r="N20397" s="36"/>
      <c r="O20397" s="40"/>
      <c r="P20397" s="36"/>
      <c r="S20397" s="36"/>
      <c r="T20397" s="36"/>
      <c r="U20397" s="36"/>
      <c r="V20397" s="36"/>
    </row>
    <row r="20398" spans="11:22" x14ac:dyDescent="0.25">
      <c r="K20398" s="36"/>
      <c r="L20398" s="36"/>
      <c r="M20398" s="36"/>
      <c r="N20398" s="36"/>
      <c r="O20398" s="40"/>
      <c r="P20398" s="36"/>
      <c r="S20398" s="36"/>
      <c r="T20398" s="36"/>
      <c r="U20398" s="36"/>
      <c r="V20398" s="36"/>
    </row>
    <row r="20399" spans="11:22" x14ac:dyDescent="0.25">
      <c r="K20399" s="36"/>
      <c r="L20399" s="36"/>
      <c r="M20399" s="36"/>
      <c r="N20399" s="36"/>
      <c r="O20399" s="40"/>
      <c r="P20399" s="36"/>
      <c r="S20399" s="36"/>
      <c r="T20399" s="36"/>
      <c r="U20399" s="36"/>
      <c r="V20399" s="36"/>
    </row>
    <row r="20400" spans="11:22" x14ac:dyDescent="0.25">
      <c r="K20400" s="36"/>
      <c r="L20400" s="36"/>
      <c r="M20400" s="36"/>
      <c r="N20400" s="36"/>
      <c r="O20400" s="40"/>
      <c r="P20400" s="36"/>
      <c r="S20400" s="36"/>
      <c r="T20400" s="36"/>
      <c r="U20400" s="36"/>
      <c r="V20400" s="36"/>
    </row>
    <row r="20401" spans="11:22" x14ac:dyDescent="0.25">
      <c r="K20401" s="36"/>
      <c r="L20401" s="36"/>
      <c r="M20401" s="36"/>
      <c r="N20401" s="36"/>
      <c r="O20401" s="40"/>
      <c r="P20401" s="36"/>
      <c r="S20401" s="36"/>
      <c r="T20401" s="36"/>
      <c r="U20401" s="36"/>
      <c r="V20401" s="36"/>
    </row>
    <row r="20402" spans="11:22" x14ac:dyDescent="0.25">
      <c r="K20402" s="36"/>
      <c r="L20402" s="36"/>
      <c r="M20402" s="36"/>
      <c r="N20402" s="36"/>
      <c r="O20402" s="40"/>
      <c r="P20402" s="36"/>
      <c r="S20402" s="36"/>
      <c r="T20402" s="36"/>
      <c r="U20402" s="36"/>
      <c r="V20402" s="36"/>
    </row>
    <row r="20403" spans="11:22" x14ac:dyDescent="0.25">
      <c r="K20403" s="36"/>
      <c r="L20403" s="36"/>
      <c r="M20403" s="36"/>
      <c r="N20403" s="36"/>
      <c r="O20403" s="40"/>
      <c r="P20403" s="36"/>
      <c r="S20403" s="36"/>
      <c r="T20403" s="36"/>
      <c r="U20403" s="36"/>
      <c r="V20403" s="36"/>
    </row>
    <row r="20404" spans="11:22" x14ac:dyDescent="0.25">
      <c r="K20404" s="36"/>
      <c r="L20404" s="36"/>
      <c r="M20404" s="36"/>
      <c r="N20404" s="36"/>
      <c r="O20404" s="40"/>
      <c r="P20404" s="36"/>
      <c r="S20404" s="36"/>
      <c r="T20404" s="36"/>
      <c r="U20404" s="36"/>
      <c r="V20404" s="36"/>
    </row>
    <row r="20405" spans="11:22" x14ac:dyDescent="0.25">
      <c r="K20405" s="36"/>
      <c r="L20405" s="36"/>
      <c r="M20405" s="36"/>
      <c r="N20405" s="36"/>
      <c r="O20405" s="40"/>
      <c r="P20405" s="36"/>
      <c r="S20405" s="36"/>
      <c r="T20405" s="36"/>
      <c r="U20405" s="36"/>
      <c r="V20405" s="36"/>
    </row>
    <row r="20406" spans="11:22" x14ac:dyDescent="0.25">
      <c r="K20406" s="36"/>
      <c r="L20406" s="36"/>
      <c r="M20406" s="36"/>
      <c r="N20406" s="36"/>
      <c r="O20406" s="40"/>
      <c r="P20406" s="36"/>
      <c r="S20406" s="36"/>
      <c r="T20406" s="36"/>
      <c r="U20406" s="36"/>
      <c r="V20406" s="36"/>
    </row>
    <row r="20407" spans="11:22" x14ac:dyDescent="0.25">
      <c r="K20407" s="36"/>
      <c r="L20407" s="36"/>
      <c r="M20407" s="36"/>
      <c r="N20407" s="36"/>
      <c r="O20407" s="40"/>
      <c r="P20407" s="36"/>
      <c r="S20407" s="36"/>
      <c r="T20407" s="36"/>
      <c r="U20407" s="36"/>
      <c r="V20407" s="36"/>
    </row>
    <row r="20408" spans="11:22" x14ac:dyDescent="0.25">
      <c r="K20408" s="36"/>
      <c r="L20408" s="36"/>
      <c r="M20408" s="36"/>
      <c r="N20408" s="36"/>
      <c r="O20408" s="40"/>
      <c r="P20408" s="36"/>
      <c r="S20408" s="36"/>
      <c r="T20408" s="36"/>
      <c r="U20408" s="36"/>
      <c r="V20408" s="36"/>
    </row>
    <row r="20409" spans="11:22" x14ac:dyDescent="0.25">
      <c r="K20409" s="36"/>
      <c r="L20409" s="36"/>
      <c r="M20409" s="36"/>
      <c r="N20409" s="36"/>
      <c r="O20409" s="40"/>
      <c r="P20409" s="36"/>
      <c r="S20409" s="36"/>
      <c r="T20409" s="36"/>
      <c r="U20409" s="36"/>
      <c r="V20409" s="36"/>
    </row>
    <row r="20410" spans="11:22" x14ac:dyDescent="0.25">
      <c r="K20410" s="36"/>
      <c r="L20410" s="36"/>
      <c r="M20410" s="36"/>
      <c r="N20410" s="36"/>
      <c r="O20410" s="40"/>
      <c r="P20410" s="36"/>
      <c r="S20410" s="36"/>
      <c r="T20410" s="36"/>
      <c r="U20410" s="36"/>
      <c r="V20410" s="36"/>
    </row>
    <row r="20411" spans="11:22" x14ac:dyDescent="0.25">
      <c r="K20411" s="36"/>
      <c r="L20411" s="36"/>
      <c r="M20411" s="36"/>
      <c r="N20411" s="36"/>
      <c r="O20411" s="40"/>
      <c r="P20411" s="36"/>
      <c r="S20411" s="36"/>
      <c r="T20411" s="36"/>
      <c r="U20411" s="36"/>
      <c r="V20411" s="36"/>
    </row>
    <row r="20412" spans="11:22" x14ac:dyDescent="0.25">
      <c r="K20412" s="36"/>
      <c r="L20412" s="36"/>
      <c r="M20412" s="36"/>
      <c r="N20412" s="36"/>
      <c r="O20412" s="40"/>
      <c r="P20412" s="36"/>
      <c r="S20412" s="36"/>
      <c r="T20412" s="36"/>
      <c r="U20412" s="36"/>
      <c r="V20412" s="36"/>
    </row>
    <row r="20413" spans="11:22" x14ac:dyDescent="0.25">
      <c r="K20413" s="36"/>
      <c r="L20413" s="36"/>
      <c r="M20413" s="36"/>
      <c r="N20413" s="36"/>
      <c r="O20413" s="40"/>
      <c r="P20413" s="36"/>
      <c r="S20413" s="36"/>
      <c r="T20413" s="36"/>
      <c r="U20413" s="36"/>
      <c r="V20413" s="36"/>
    </row>
    <row r="20414" spans="11:22" x14ac:dyDescent="0.25">
      <c r="K20414" s="36"/>
      <c r="L20414" s="36"/>
      <c r="M20414" s="36"/>
      <c r="N20414" s="36"/>
      <c r="O20414" s="40"/>
      <c r="P20414" s="36"/>
      <c r="S20414" s="36"/>
      <c r="T20414" s="36"/>
      <c r="U20414" s="36"/>
      <c r="V20414" s="36"/>
    </row>
    <row r="20415" spans="11:22" x14ac:dyDescent="0.25">
      <c r="K20415" s="36"/>
      <c r="L20415" s="36"/>
      <c r="M20415" s="36"/>
      <c r="N20415" s="36"/>
      <c r="O20415" s="40"/>
      <c r="P20415" s="36"/>
      <c r="S20415" s="36"/>
      <c r="T20415" s="36"/>
      <c r="U20415" s="36"/>
      <c r="V20415" s="36"/>
    </row>
    <row r="20416" spans="11:22" x14ac:dyDescent="0.25">
      <c r="K20416" s="36"/>
      <c r="L20416" s="36"/>
      <c r="M20416" s="36"/>
      <c r="N20416" s="36"/>
      <c r="O20416" s="40"/>
      <c r="P20416" s="36"/>
      <c r="S20416" s="36"/>
      <c r="T20416" s="36"/>
      <c r="U20416" s="36"/>
      <c r="V20416" s="36"/>
    </row>
    <row r="20417" spans="11:22" x14ac:dyDescent="0.25">
      <c r="K20417" s="36"/>
      <c r="L20417" s="36"/>
      <c r="M20417" s="36"/>
      <c r="N20417" s="36"/>
      <c r="O20417" s="40"/>
      <c r="P20417" s="36"/>
      <c r="S20417" s="36"/>
      <c r="T20417" s="36"/>
      <c r="U20417" s="36"/>
      <c r="V20417" s="36"/>
    </row>
    <row r="20418" spans="11:22" x14ac:dyDescent="0.25">
      <c r="K20418" s="36"/>
      <c r="L20418" s="36"/>
      <c r="M20418" s="36"/>
      <c r="N20418" s="36"/>
      <c r="O20418" s="40"/>
      <c r="P20418" s="36"/>
      <c r="S20418" s="36"/>
      <c r="T20418" s="36"/>
      <c r="U20418" s="36"/>
      <c r="V20418" s="36"/>
    </row>
    <row r="20419" spans="11:22" x14ac:dyDescent="0.25">
      <c r="K20419" s="36"/>
      <c r="L20419" s="36"/>
      <c r="M20419" s="36"/>
      <c r="N20419" s="36"/>
      <c r="O20419" s="40"/>
      <c r="P20419" s="36"/>
      <c r="S20419" s="36"/>
      <c r="T20419" s="36"/>
      <c r="U20419" s="36"/>
      <c r="V20419" s="36"/>
    </row>
    <row r="20420" spans="11:22" x14ac:dyDescent="0.25">
      <c r="K20420" s="36"/>
      <c r="L20420" s="36"/>
      <c r="M20420" s="36"/>
      <c r="N20420" s="36"/>
      <c r="O20420" s="40"/>
      <c r="P20420" s="36"/>
      <c r="S20420" s="36"/>
      <c r="T20420" s="36"/>
      <c r="U20420" s="36"/>
      <c r="V20420" s="36"/>
    </row>
    <row r="20421" spans="11:22" x14ac:dyDescent="0.25">
      <c r="K20421" s="36"/>
      <c r="L20421" s="36"/>
      <c r="M20421" s="36"/>
      <c r="N20421" s="36"/>
      <c r="O20421" s="40"/>
      <c r="P20421" s="36"/>
      <c r="S20421" s="36"/>
      <c r="T20421" s="36"/>
      <c r="U20421" s="36"/>
      <c r="V20421" s="36"/>
    </row>
    <row r="20422" spans="11:22" x14ac:dyDescent="0.25">
      <c r="K20422" s="36"/>
      <c r="L20422" s="36"/>
      <c r="M20422" s="36"/>
      <c r="N20422" s="36"/>
      <c r="O20422" s="40"/>
      <c r="P20422" s="36"/>
      <c r="S20422" s="36"/>
      <c r="T20422" s="36"/>
      <c r="U20422" s="36"/>
      <c r="V20422" s="36"/>
    </row>
    <row r="20423" spans="11:22" x14ac:dyDescent="0.25">
      <c r="K20423" s="36"/>
      <c r="L20423" s="36"/>
      <c r="M20423" s="36"/>
      <c r="N20423" s="36"/>
      <c r="O20423" s="40"/>
      <c r="P20423" s="36"/>
      <c r="S20423" s="36"/>
      <c r="T20423" s="36"/>
      <c r="U20423" s="36"/>
      <c r="V20423" s="36"/>
    </row>
    <row r="20424" spans="11:22" x14ac:dyDescent="0.25">
      <c r="K20424" s="36"/>
      <c r="L20424" s="36"/>
      <c r="M20424" s="36"/>
      <c r="N20424" s="36"/>
      <c r="O20424" s="40"/>
      <c r="P20424" s="36"/>
      <c r="S20424" s="36"/>
      <c r="T20424" s="36"/>
      <c r="U20424" s="36"/>
      <c r="V20424" s="36"/>
    </row>
    <row r="20425" spans="11:22" x14ac:dyDescent="0.25">
      <c r="K20425" s="36"/>
      <c r="L20425" s="36"/>
      <c r="M20425" s="36"/>
      <c r="N20425" s="36"/>
      <c r="O20425" s="40"/>
      <c r="P20425" s="36"/>
      <c r="S20425" s="36"/>
      <c r="T20425" s="36"/>
      <c r="U20425" s="36"/>
      <c r="V20425" s="36"/>
    </row>
    <row r="20426" spans="11:22" x14ac:dyDescent="0.25">
      <c r="K20426" s="36"/>
      <c r="L20426" s="36"/>
      <c r="M20426" s="36"/>
      <c r="N20426" s="36"/>
      <c r="O20426" s="40"/>
      <c r="P20426" s="36"/>
      <c r="S20426" s="36"/>
      <c r="T20426" s="36"/>
      <c r="U20426" s="36"/>
      <c r="V20426" s="36"/>
    </row>
    <row r="20427" spans="11:22" x14ac:dyDescent="0.25">
      <c r="K20427" s="36"/>
      <c r="L20427" s="36"/>
      <c r="M20427" s="36"/>
      <c r="N20427" s="36"/>
      <c r="O20427" s="40"/>
      <c r="P20427" s="36"/>
      <c r="S20427" s="36"/>
      <c r="T20427" s="36"/>
      <c r="U20427" s="36"/>
      <c r="V20427" s="36"/>
    </row>
    <row r="20428" spans="11:22" x14ac:dyDescent="0.25">
      <c r="K20428" s="36"/>
      <c r="L20428" s="36"/>
      <c r="M20428" s="36"/>
      <c r="N20428" s="36"/>
      <c r="O20428" s="40"/>
      <c r="P20428" s="36"/>
      <c r="S20428" s="36"/>
      <c r="T20428" s="36"/>
      <c r="U20428" s="36"/>
      <c r="V20428" s="36"/>
    </row>
    <row r="20429" spans="11:22" x14ac:dyDescent="0.25">
      <c r="K20429" s="36"/>
      <c r="L20429" s="36"/>
      <c r="M20429" s="36"/>
      <c r="N20429" s="36"/>
      <c r="O20429" s="40"/>
      <c r="P20429" s="36"/>
      <c r="S20429" s="36"/>
      <c r="T20429" s="36"/>
      <c r="U20429" s="36"/>
      <c r="V20429" s="36"/>
    </row>
    <row r="20430" spans="11:22" x14ac:dyDescent="0.25">
      <c r="K20430" s="36"/>
      <c r="L20430" s="36"/>
      <c r="M20430" s="36"/>
      <c r="N20430" s="36"/>
      <c r="O20430" s="40"/>
      <c r="P20430" s="36"/>
      <c r="S20430" s="36"/>
      <c r="T20430" s="36"/>
      <c r="U20430" s="36"/>
      <c r="V20430" s="36"/>
    </row>
    <row r="20431" spans="11:22" x14ac:dyDescent="0.25">
      <c r="K20431" s="36"/>
      <c r="L20431" s="36"/>
      <c r="M20431" s="36"/>
      <c r="N20431" s="36"/>
      <c r="O20431" s="40"/>
      <c r="P20431" s="36"/>
      <c r="S20431" s="36"/>
      <c r="T20431" s="36"/>
      <c r="U20431" s="36"/>
      <c r="V20431" s="36"/>
    </row>
    <row r="20432" spans="11:22" x14ac:dyDescent="0.25">
      <c r="K20432" s="36"/>
      <c r="L20432" s="36"/>
      <c r="M20432" s="36"/>
      <c r="N20432" s="36"/>
      <c r="O20432" s="40"/>
      <c r="P20432" s="36"/>
      <c r="S20432" s="36"/>
      <c r="T20432" s="36"/>
      <c r="U20432" s="36"/>
      <c r="V20432" s="36"/>
    </row>
    <row r="20433" spans="11:22" x14ac:dyDescent="0.25">
      <c r="K20433" s="36"/>
      <c r="L20433" s="36"/>
      <c r="M20433" s="36"/>
      <c r="N20433" s="36"/>
      <c r="O20433" s="40"/>
      <c r="P20433" s="36"/>
      <c r="S20433" s="36"/>
      <c r="T20433" s="36"/>
      <c r="U20433" s="36"/>
      <c r="V20433" s="36"/>
    </row>
    <row r="20434" spans="11:22" x14ac:dyDescent="0.25">
      <c r="K20434" s="36"/>
      <c r="L20434" s="36"/>
      <c r="M20434" s="36"/>
      <c r="N20434" s="36"/>
      <c r="O20434" s="40"/>
      <c r="P20434" s="36"/>
      <c r="S20434" s="36"/>
      <c r="T20434" s="36"/>
      <c r="U20434" s="36"/>
      <c r="V20434" s="36"/>
    </row>
    <row r="20435" spans="11:22" x14ac:dyDescent="0.25">
      <c r="K20435" s="36"/>
      <c r="L20435" s="36"/>
      <c r="M20435" s="36"/>
      <c r="N20435" s="36"/>
      <c r="O20435" s="40"/>
      <c r="P20435" s="36"/>
      <c r="S20435" s="36"/>
      <c r="T20435" s="36"/>
      <c r="U20435" s="36"/>
      <c r="V20435" s="36"/>
    </row>
    <row r="20436" spans="11:22" x14ac:dyDescent="0.25">
      <c r="K20436" s="36"/>
      <c r="L20436" s="36"/>
      <c r="M20436" s="36"/>
      <c r="N20436" s="36"/>
      <c r="O20436" s="40"/>
      <c r="P20436" s="36"/>
      <c r="S20436" s="36"/>
      <c r="T20436" s="36"/>
      <c r="U20436" s="36"/>
      <c r="V20436" s="36"/>
    </row>
    <row r="20437" spans="11:22" x14ac:dyDescent="0.25">
      <c r="K20437" s="36"/>
      <c r="L20437" s="36"/>
      <c r="M20437" s="36"/>
      <c r="N20437" s="36"/>
      <c r="O20437" s="40"/>
      <c r="P20437" s="36"/>
      <c r="S20437" s="36"/>
      <c r="T20437" s="36"/>
      <c r="U20437" s="36"/>
      <c r="V20437" s="36"/>
    </row>
    <row r="20438" spans="11:22" x14ac:dyDescent="0.25">
      <c r="K20438" s="36"/>
      <c r="L20438" s="36"/>
      <c r="M20438" s="36"/>
      <c r="N20438" s="36"/>
      <c r="O20438" s="40"/>
      <c r="P20438" s="36"/>
      <c r="S20438" s="36"/>
      <c r="T20438" s="36"/>
      <c r="U20438" s="36"/>
      <c r="V20438" s="36"/>
    </row>
    <row r="20439" spans="11:22" x14ac:dyDescent="0.25">
      <c r="K20439" s="36"/>
      <c r="L20439" s="36"/>
      <c r="M20439" s="36"/>
      <c r="N20439" s="36"/>
      <c r="O20439" s="40"/>
      <c r="P20439" s="36"/>
      <c r="S20439" s="36"/>
      <c r="T20439" s="36"/>
      <c r="U20439" s="36"/>
      <c r="V20439" s="36"/>
    </row>
    <row r="20440" spans="11:22" x14ac:dyDescent="0.25">
      <c r="K20440" s="36"/>
      <c r="L20440" s="36"/>
      <c r="M20440" s="36"/>
      <c r="N20440" s="36"/>
      <c r="O20440" s="40"/>
      <c r="P20440" s="36"/>
      <c r="S20440" s="36"/>
      <c r="T20440" s="36"/>
      <c r="U20440" s="36"/>
      <c r="V20440" s="36"/>
    </row>
    <row r="20441" spans="11:22" x14ac:dyDescent="0.25">
      <c r="K20441" s="36"/>
      <c r="L20441" s="36"/>
      <c r="M20441" s="36"/>
      <c r="N20441" s="36"/>
      <c r="O20441" s="40"/>
      <c r="P20441" s="36"/>
      <c r="S20441" s="36"/>
      <c r="T20441" s="36"/>
      <c r="U20441" s="36"/>
      <c r="V20441" s="36"/>
    </row>
    <row r="20442" spans="11:22" x14ac:dyDescent="0.25">
      <c r="K20442" s="36"/>
      <c r="L20442" s="36"/>
      <c r="M20442" s="36"/>
      <c r="N20442" s="36"/>
      <c r="O20442" s="40"/>
      <c r="P20442" s="36"/>
      <c r="S20442" s="36"/>
      <c r="T20442" s="36"/>
      <c r="U20442" s="36"/>
      <c r="V20442" s="36"/>
    </row>
    <row r="20443" spans="11:22" x14ac:dyDescent="0.25">
      <c r="K20443" s="36"/>
      <c r="L20443" s="36"/>
      <c r="M20443" s="36"/>
      <c r="N20443" s="36"/>
      <c r="O20443" s="40"/>
      <c r="P20443" s="36"/>
      <c r="S20443" s="36"/>
      <c r="T20443" s="36"/>
      <c r="U20443" s="36"/>
      <c r="V20443" s="36"/>
    </row>
    <row r="20444" spans="11:22" x14ac:dyDescent="0.25">
      <c r="K20444" s="36"/>
      <c r="L20444" s="36"/>
      <c r="M20444" s="36"/>
      <c r="N20444" s="36"/>
      <c r="O20444" s="40"/>
      <c r="P20444" s="36"/>
      <c r="S20444" s="36"/>
      <c r="T20444" s="36"/>
      <c r="U20444" s="36"/>
      <c r="V20444" s="36"/>
    </row>
    <row r="20445" spans="11:22" x14ac:dyDescent="0.25">
      <c r="K20445" s="36"/>
      <c r="L20445" s="36"/>
      <c r="M20445" s="36"/>
      <c r="N20445" s="36"/>
      <c r="O20445" s="40"/>
      <c r="P20445" s="36"/>
      <c r="S20445" s="36"/>
      <c r="T20445" s="36"/>
      <c r="U20445" s="36"/>
      <c r="V20445" s="36"/>
    </row>
    <row r="20446" spans="11:22" x14ac:dyDescent="0.25">
      <c r="K20446" s="36"/>
      <c r="L20446" s="36"/>
      <c r="M20446" s="36"/>
      <c r="N20446" s="36"/>
      <c r="O20446" s="40"/>
      <c r="P20446" s="36"/>
      <c r="S20446" s="36"/>
      <c r="T20446" s="36"/>
      <c r="U20446" s="36"/>
      <c r="V20446" s="36"/>
    </row>
    <row r="20447" spans="11:22" x14ac:dyDescent="0.25">
      <c r="K20447" s="36"/>
      <c r="L20447" s="36"/>
      <c r="M20447" s="36"/>
      <c r="N20447" s="36"/>
      <c r="O20447" s="40"/>
      <c r="P20447" s="36"/>
      <c r="S20447" s="36"/>
      <c r="T20447" s="36"/>
      <c r="U20447" s="36"/>
      <c r="V20447" s="36"/>
    </row>
    <row r="20448" spans="11:22" x14ac:dyDescent="0.25">
      <c r="K20448" s="36"/>
      <c r="L20448" s="36"/>
      <c r="M20448" s="36"/>
      <c r="N20448" s="36"/>
      <c r="O20448" s="40"/>
      <c r="P20448" s="36"/>
      <c r="S20448" s="36"/>
      <c r="T20448" s="36"/>
      <c r="U20448" s="36"/>
      <c r="V20448" s="36"/>
    </row>
    <row r="20449" spans="11:22" x14ac:dyDescent="0.25">
      <c r="K20449" s="36"/>
      <c r="L20449" s="36"/>
      <c r="M20449" s="36"/>
      <c r="N20449" s="36"/>
      <c r="O20449" s="40"/>
      <c r="P20449" s="36"/>
      <c r="S20449" s="36"/>
      <c r="T20449" s="36"/>
      <c r="U20449" s="36"/>
      <c r="V20449" s="36"/>
    </row>
    <row r="20450" spans="11:22" x14ac:dyDescent="0.25">
      <c r="K20450" s="36"/>
      <c r="L20450" s="36"/>
      <c r="M20450" s="36"/>
      <c r="N20450" s="36"/>
      <c r="O20450" s="40"/>
      <c r="P20450" s="36"/>
      <c r="S20450" s="36"/>
      <c r="T20450" s="36"/>
      <c r="U20450" s="36"/>
      <c r="V20450" s="36"/>
    </row>
    <row r="20451" spans="11:22" x14ac:dyDescent="0.25">
      <c r="K20451" s="36"/>
      <c r="L20451" s="36"/>
      <c r="M20451" s="36"/>
      <c r="N20451" s="36"/>
      <c r="O20451" s="40"/>
      <c r="P20451" s="36"/>
      <c r="S20451" s="36"/>
      <c r="T20451" s="36"/>
      <c r="U20451" s="36"/>
      <c r="V20451" s="36"/>
    </row>
    <row r="20452" spans="11:22" x14ac:dyDescent="0.25">
      <c r="K20452" s="36"/>
      <c r="L20452" s="36"/>
      <c r="M20452" s="36"/>
      <c r="N20452" s="36"/>
      <c r="O20452" s="40"/>
      <c r="P20452" s="36"/>
      <c r="S20452" s="36"/>
      <c r="T20452" s="36"/>
      <c r="U20452" s="36"/>
      <c r="V20452" s="36"/>
    </row>
    <row r="20453" spans="11:22" x14ac:dyDescent="0.25">
      <c r="K20453" s="36"/>
      <c r="L20453" s="36"/>
      <c r="M20453" s="36"/>
      <c r="N20453" s="36"/>
      <c r="O20453" s="40"/>
      <c r="P20453" s="36"/>
      <c r="S20453" s="36"/>
      <c r="T20453" s="36"/>
      <c r="U20453" s="36"/>
      <c r="V20453" s="36"/>
    </row>
    <row r="20454" spans="11:22" x14ac:dyDescent="0.25">
      <c r="K20454" s="36"/>
      <c r="L20454" s="36"/>
      <c r="M20454" s="36"/>
      <c r="N20454" s="36"/>
      <c r="O20454" s="40"/>
      <c r="P20454" s="36"/>
      <c r="S20454" s="36"/>
      <c r="T20454" s="36"/>
      <c r="U20454" s="36"/>
      <c r="V20454" s="36"/>
    </row>
    <row r="20455" spans="11:22" x14ac:dyDescent="0.25">
      <c r="K20455" s="36"/>
      <c r="L20455" s="36"/>
      <c r="M20455" s="36"/>
      <c r="N20455" s="36"/>
      <c r="O20455" s="40"/>
      <c r="P20455" s="36"/>
      <c r="S20455" s="36"/>
      <c r="T20455" s="36"/>
      <c r="U20455" s="36"/>
      <c r="V20455" s="36"/>
    </row>
    <row r="20456" spans="11:22" x14ac:dyDescent="0.25">
      <c r="K20456" s="36"/>
      <c r="L20456" s="36"/>
      <c r="M20456" s="36"/>
      <c r="N20456" s="36"/>
      <c r="O20456" s="40"/>
      <c r="P20456" s="36"/>
      <c r="S20456" s="36"/>
      <c r="T20456" s="36"/>
      <c r="U20456" s="36"/>
      <c r="V20456" s="36"/>
    </row>
    <row r="20457" spans="11:22" x14ac:dyDescent="0.25">
      <c r="K20457" s="36"/>
      <c r="L20457" s="36"/>
      <c r="M20457" s="36"/>
      <c r="N20457" s="36"/>
      <c r="O20457" s="40"/>
      <c r="P20457" s="36"/>
      <c r="S20457" s="36"/>
      <c r="T20457" s="36"/>
      <c r="U20457" s="36"/>
      <c r="V20457" s="36"/>
    </row>
    <row r="20458" spans="11:22" x14ac:dyDescent="0.25">
      <c r="K20458" s="36"/>
      <c r="L20458" s="36"/>
      <c r="M20458" s="36"/>
      <c r="N20458" s="36"/>
      <c r="O20458" s="40"/>
      <c r="P20458" s="36"/>
      <c r="S20458" s="36"/>
      <c r="T20458" s="36"/>
      <c r="U20458" s="36"/>
      <c r="V20458" s="36"/>
    </row>
    <row r="20459" spans="11:22" x14ac:dyDescent="0.25">
      <c r="K20459" s="36"/>
      <c r="L20459" s="36"/>
      <c r="M20459" s="36"/>
      <c r="N20459" s="36"/>
      <c r="O20459" s="40"/>
      <c r="P20459" s="36"/>
      <c r="S20459" s="36"/>
      <c r="T20459" s="36"/>
      <c r="U20459" s="36"/>
      <c r="V20459" s="36"/>
    </row>
    <row r="20460" spans="11:22" x14ac:dyDescent="0.25">
      <c r="K20460" s="36"/>
      <c r="L20460" s="36"/>
      <c r="M20460" s="36"/>
      <c r="N20460" s="36"/>
      <c r="O20460" s="40"/>
      <c r="P20460" s="36"/>
      <c r="S20460" s="36"/>
      <c r="T20460" s="36"/>
      <c r="U20460" s="36"/>
      <c r="V20460" s="36"/>
    </row>
    <row r="20461" spans="11:22" x14ac:dyDescent="0.25">
      <c r="K20461" s="36"/>
      <c r="L20461" s="36"/>
      <c r="M20461" s="36"/>
      <c r="N20461" s="36"/>
      <c r="O20461" s="40"/>
      <c r="P20461" s="36"/>
      <c r="S20461" s="36"/>
      <c r="T20461" s="36"/>
      <c r="U20461" s="36"/>
      <c r="V20461" s="36"/>
    </row>
    <row r="20462" spans="11:22" x14ac:dyDescent="0.25">
      <c r="K20462" s="36"/>
      <c r="L20462" s="36"/>
      <c r="M20462" s="36"/>
      <c r="N20462" s="36"/>
      <c r="O20462" s="40"/>
      <c r="P20462" s="36"/>
      <c r="S20462" s="36"/>
      <c r="T20462" s="36"/>
      <c r="U20462" s="36"/>
      <c r="V20462" s="36"/>
    </row>
    <row r="20463" spans="11:22" x14ac:dyDescent="0.25">
      <c r="K20463" s="36"/>
      <c r="L20463" s="36"/>
      <c r="M20463" s="36"/>
      <c r="N20463" s="36"/>
      <c r="O20463" s="40"/>
      <c r="P20463" s="36"/>
      <c r="S20463" s="36"/>
      <c r="T20463" s="36"/>
      <c r="U20463" s="36"/>
      <c r="V20463" s="36"/>
    </row>
    <row r="20464" spans="11:22" x14ac:dyDescent="0.25">
      <c r="K20464" s="36"/>
      <c r="L20464" s="36"/>
      <c r="M20464" s="36"/>
      <c r="N20464" s="36"/>
      <c r="O20464" s="40"/>
      <c r="P20464" s="36"/>
      <c r="S20464" s="36"/>
      <c r="T20464" s="36"/>
      <c r="U20464" s="36"/>
      <c r="V20464" s="36"/>
    </row>
    <row r="20465" spans="11:22" x14ac:dyDescent="0.25">
      <c r="K20465" s="36"/>
      <c r="L20465" s="36"/>
      <c r="M20465" s="36"/>
      <c r="N20465" s="36"/>
      <c r="O20465" s="40"/>
      <c r="P20465" s="36"/>
      <c r="S20465" s="36"/>
      <c r="T20465" s="36"/>
      <c r="U20465" s="36"/>
      <c r="V20465" s="36"/>
    </row>
    <row r="20466" spans="11:22" x14ac:dyDescent="0.25">
      <c r="K20466" s="36"/>
      <c r="L20466" s="36"/>
      <c r="M20466" s="36"/>
      <c r="N20466" s="36"/>
      <c r="O20466" s="40"/>
      <c r="P20466" s="36"/>
      <c r="S20466" s="36"/>
      <c r="T20466" s="36"/>
      <c r="U20466" s="36"/>
      <c r="V20466" s="36"/>
    </row>
    <row r="20467" spans="11:22" x14ac:dyDescent="0.25">
      <c r="K20467" s="36"/>
      <c r="L20467" s="36"/>
      <c r="M20467" s="36"/>
      <c r="N20467" s="36"/>
      <c r="O20467" s="40"/>
      <c r="P20467" s="36"/>
      <c r="S20467" s="36"/>
      <c r="T20467" s="36"/>
      <c r="U20467" s="36"/>
      <c r="V20467" s="36"/>
    </row>
    <row r="20468" spans="11:22" x14ac:dyDescent="0.25">
      <c r="K20468" s="36"/>
      <c r="L20468" s="36"/>
      <c r="M20468" s="36"/>
      <c r="N20468" s="36"/>
      <c r="O20468" s="40"/>
      <c r="P20468" s="36"/>
      <c r="S20468" s="36"/>
      <c r="T20468" s="36"/>
      <c r="U20468" s="36"/>
      <c r="V20468" s="36"/>
    </row>
    <row r="20469" spans="11:22" x14ac:dyDescent="0.25">
      <c r="K20469" s="36"/>
      <c r="L20469" s="36"/>
      <c r="M20469" s="36"/>
      <c r="N20469" s="36"/>
      <c r="O20469" s="40"/>
      <c r="P20469" s="36"/>
      <c r="S20469" s="36"/>
      <c r="T20469" s="36"/>
      <c r="U20469" s="36"/>
      <c r="V20469" s="36"/>
    </row>
    <row r="20470" spans="11:22" x14ac:dyDescent="0.25">
      <c r="K20470" s="36"/>
      <c r="L20470" s="36"/>
      <c r="M20470" s="36"/>
      <c r="N20470" s="36"/>
      <c r="O20470" s="40"/>
      <c r="P20470" s="36"/>
      <c r="S20470" s="36"/>
      <c r="T20470" s="36"/>
      <c r="U20470" s="36"/>
      <c r="V20470" s="36"/>
    </row>
    <row r="20471" spans="11:22" x14ac:dyDescent="0.25">
      <c r="K20471" s="36"/>
      <c r="L20471" s="36"/>
      <c r="M20471" s="36"/>
      <c r="N20471" s="36"/>
      <c r="O20471" s="40"/>
      <c r="P20471" s="36"/>
      <c r="S20471" s="36"/>
      <c r="T20471" s="36"/>
      <c r="U20471" s="36"/>
      <c r="V20471" s="36"/>
    </row>
    <row r="20472" spans="11:22" x14ac:dyDescent="0.25">
      <c r="K20472" s="36"/>
      <c r="L20472" s="36"/>
      <c r="M20472" s="36"/>
      <c r="N20472" s="36"/>
      <c r="O20472" s="40"/>
      <c r="P20472" s="36"/>
      <c r="S20472" s="36"/>
      <c r="T20472" s="36"/>
      <c r="U20472" s="36"/>
      <c r="V20472" s="36"/>
    </row>
    <row r="20473" spans="11:22" x14ac:dyDescent="0.25">
      <c r="K20473" s="36"/>
      <c r="L20473" s="36"/>
      <c r="M20473" s="36"/>
      <c r="N20473" s="36"/>
      <c r="O20473" s="40"/>
      <c r="P20473" s="36"/>
      <c r="S20473" s="36"/>
      <c r="T20473" s="36"/>
      <c r="U20473" s="36"/>
      <c r="V20473" s="36"/>
    </row>
    <row r="20474" spans="11:22" x14ac:dyDescent="0.25">
      <c r="K20474" s="36"/>
      <c r="L20474" s="36"/>
      <c r="M20474" s="36"/>
      <c r="N20474" s="36"/>
      <c r="O20474" s="40"/>
      <c r="P20474" s="36"/>
      <c r="S20474" s="36"/>
      <c r="T20474" s="36"/>
      <c r="U20474" s="36"/>
      <c r="V20474" s="36"/>
    </row>
    <row r="20475" spans="11:22" x14ac:dyDescent="0.25">
      <c r="K20475" s="36"/>
      <c r="L20475" s="36"/>
      <c r="M20475" s="36"/>
      <c r="N20475" s="36"/>
      <c r="O20475" s="40"/>
      <c r="P20475" s="36"/>
      <c r="S20475" s="36"/>
      <c r="T20475" s="36"/>
      <c r="U20475" s="36"/>
      <c r="V20475" s="36"/>
    </row>
    <row r="20476" spans="11:22" x14ac:dyDescent="0.25">
      <c r="K20476" s="36"/>
      <c r="L20476" s="36"/>
      <c r="M20476" s="36"/>
      <c r="N20476" s="36"/>
      <c r="O20476" s="40"/>
      <c r="P20476" s="36"/>
      <c r="S20476" s="36"/>
      <c r="T20476" s="36"/>
      <c r="U20476" s="36"/>
      <c r="V20476" s="36"/>
    </row>
    <row r="20477" spans="11:22" x14ac:dyDescent="0.25">
      <c r="K20477" s="36"/>
      <c r="L20477" s="36"/>
      <c r="M20477" s="36"/>
      <c r="N20477" s="36"/>
      <c r="O20477" s="40"/>
      <c r="P20477" s="36"/>
      <c r="S20477" s="36"/>
      <c r="T20477" s="36"/>
      <c r="U20477" s="36"/>
      <c r="V20477" s="36"/>
    </row>
    <row r="20478" spans="11:22" x14ac:dyDescent="0.25">
      <c r="K20478" s="36"/>
      <c r="L20478" s="36"/>
      <c r="M20478" s="36"/>
      <c r="N20478" s="36"/>
      <c r="O20478" s="40"/>
      <c r="P20478" s="36"/>
      <c r="S20478" s="36"/>
      <c r="T20478" s="36"/>
      <c r="U20478" s="36"/>
      <c r="V20478" s="36"/>
    </row>
    <row r="20479" spans="11:22" x14ac:dyDescent="0.25">
      <c r="K20479" s="36"/>
      <c r="L20479" s="36"/>
      <c r="M20479" s="36"/>
      <c r="N20479" s="36"/>
      <c r="O20479" s="40"/>
      <c r="P20479" s="36"/>
      <c r="S20479" s="36"/>
      <c r="T20479" s="36"/>
      <c r="U20479" s="36"/>
      <c r="V20479" s="36"/>
    </row>
    <row r="20480" spans="11:22" x14ac:dyDescent="0.25">
      <c r="K20480" s="36"/>
      <c r="L20480" s="36"/>
      <c r="M20480" s="36"/>
      <c r="N20480" s="36"/>
      <c r="O20480" s="40"/>
      <c r="P20480" s="36"/>
      <c r="S20480" s="36"/>
      <c r="T20480" s="36"/>
      <c r="U20480" s="36"/>
      <c r="V20480" s="36"/>
    </row>
    <row r="20481" spans="11:22" x14ac:dyDescent="0.25">
      <c r="K20481" s="36"/>
      <c r="L20481" s="36"/>
      <c r="M20481" s="36"/>
      <c r="N20481" s="36"/>
      <c r="O20481" s="40"/>
      <c r="P20481" s="36"/>
      <c r="S20481" s="36"/>
      <c r="T20481" s="36"/>
      <c r="U20481" s="36"/>
      <c r="V20481" s="36"/>
    </row>
    <row r="20482" spans="11:22" x14ac:dyDescent="0.25">
      <c r="K20482" s="36"/>
      <c r="L20482" s="36"/>
      <c r="M20482" s="36"/>
      <c r="N20482" s="36"/>
      <c r="O20482" s="40"/>
      <c r="P20482" s="36"/>
      <c r="S20482" s="36"/>
      <c r="T20482" s="36"/>
      <c r="U20482" s="36"/>
      <c r="V20482" s="36"/>
    </row>
    <row r="20483" spans="11:22" x14ac:dyDescent="0.25">
      <c r="K20483" s="36"/>
      <c r="L20483" s="36"/>
      <c r="M20483" s="36"/>
      <c r="N20483" s="36"/>
      <c r="O20483" s="40"/>
      <c r="P20483" s="36"/>
      <c r="S20483" s="36"/>
      <c r="T20483" s="36"/>
      <c r="U20483" s="36"/>
      <c r="V20483" s="36"/>
    </row>
    <row r="20484" spans="11:22" x14ac:dyDescent="0.25">
      <c r="K20484" s="36"/>
      <c r="L20484" s="36"/>
      <c r="M20484" s="36"/>
      <c r="N20484" s="36"/>
      <c r="O20484" s="40"/>
      <c r="P20484" s="36"/>
      <c r="S20484" s="36"/>
      <c r="T20484" s="36"/>
      <c r="U20484" s="36"/>
      <c r="V20484" s="36"/>
    </row>
    <row r="20485" spans="11:22" x14ac:dyDescent="0.25">
      <c r="K20485" s="36"/>
      <c r="L20485" s="36"/>
      <c r="M20485" s="36"/>
      <c r="N20485" s="36"/>
      <c r="O20485" s="40"/>
      <c r="P20485" s="36"/>
      <c r="S20485" s="36"/>
      <c r="T20485" s="36"/>
      <c r="U20485" s="36"/>
      <c r="V20485" s="36"/>
    </row>
    <row r="20486" spans="11:22" x14ac:dyDescent="0.25">
      <c r="K20486" s="36"/>
      <c r="L20486" s="36"/>
      <c r="M20486" s="36"/>
      <c r="N20486" s="36"/>
      <c r="O20486" s="40"/>
      <c r="P20486" s="36"/>
      <c r="S20486" s="36"/>
      <c r="T20486" s="36"/>
      <c r="U20486" s="36"/>
      <c r="V20486" s="36"/>
    </row>
    <row r="20487" spans="11:22" x14ac:dyDescent="0.25">
      <c r="K20487" s="36"/>
      <c r="L20487" s="36"/>
      <c r="M20487" s="36"/>
      <c r="N20487" s="36"/>
      <c r="O20487" s="40"/>
      <c r="P20487" s="36"/>
      <c r="S20487" s="36"/>
      <c r="T20487" s="36"/>
      <c r="U20487" s="36"/>
      <c r="V20487" s="36"/>
    </row>
    <row r="20488" spans="11:22" x14ac:dyDescent="0.25">
      <c r="K20488" s="36"/>
      <c r="L20488" s="36"/>
      <c r="M20488" s="36"/>
      <c r="N20488" s="36"/>
      <c r="O20488" s="40"/>
      <c r="P20488" s="36"/>
      <c r="S20488" s="36"/>
      <c r="T20488" s="36"/>
      <c r="U20488" s="36"/>
      <c r="V20488" s="36"/>
    </row>
    <row r="20489" spans="11:22" x14ac:dyDescent="0.25">
      <c r="K20489" s="36"/>
      <c r="L20489" s="36"/>
      <c r="M20489" s="36"/>
      <c r="N20489" s="36"/>
      <c r="O20489" s="40"/>
      <c r="P20489" s="36"/>
      <c r="S20489" s="36"/>
      <c r="T20489" s="36"/>
      <c r="U20489" s="36"/>
      <c r="V20489" s="36"/>
    </row>
    <row r="20490" spans="11:22" x14ac:dyDescent="0.25">
      <c r="K20490" s="36"/>
      <c r="L20490" s="36"/>
      <c r="M20490" s="36"/>
      <c r="N20490" s="36"/>
      <c r="O20490" s="40"/>
      <c r="P20490" s="36"/>
      <c r="S20490" s="36"/>
      <c r="T20490" s="36"/>
      <c r="U20490" s="36"/>
      <c r="V20490" s="36"/>
    </row>
    <row r="20491" spans="11:22" x14ac:dyDescent="0.25">
      <c r="K20491" s="36"/>
      <c r="L20491" s="36"/>
      <c r="M20491" s="36"/>
      <c r="N20491" s="36"/>
      <c r="O20491" s="40"/>
      <c r="P20491" s="36"/>
      <c r="S20491" s="36"/>
      <c r="T20491" s="36"/>
      <c r="U20491" s="36"/>
      <c r="V20491" s="36"/>
    </row>
    <row r="20492" spans="11:22" x14ac:dyDescent="0.25">
      <c r="K20492" s="36"/>
      <c r="L20492" s="36"/>
      <c r="M20492" s="36"/>
      <c r="N20492" s="36"/>
      <c r="O20492" s="40"/>
      <c r="P20492" s="36"/>
      <c r="S20492" s="36"/>
      <c r="T20492" s="36"/>
      <c r="U20492" s="36"/>
      <c r="V20492" s="36"/>
    </row>
    <row r="20493" spans="11:22" x14ac:dyDescent="0.25">
      <c r="K20493" s="36"/>
      <c r="L20493" s="36"/>
      <c r="M20493" s="36"/>
      <c r="N20493" s="36"/>
      <c r="O20493" s="40"/>
      <c r="P20493" s="36"/>
      <c r="S20493" s="36"/>
      <c r="T20493" s="36"/>
      <c r="U20493" s="36"/>
      <c r="V20493" s="36"/>
    </row>
    <row r="20494" spans="11:22" x14ac:dyDescent="0.25">
      <c r="K20494" s="36"/>
      <c r="L20494" s="36"/>
      <c r="M20494" s="36"/>
      <c r="N20494" s="36"/>
      <c r="O20494" s="40"/>
      <c r="P20494" s="36"/>
      <c r="S20494" s="36"/>
      <c r="T20494" s="36"/>
      <c r="U20494" s="36"/>
      <c r="V20494" s="36"/>
    </row>
    <row r="20495" spans="11:22" x14ac:dyDescent="0.25">
      <c r="K20495" s="36"/>
      <c r="L20495" s="36"/>
      <c r="M20495" s="36"/>
      <c r="N20495" s="36"/>
      <c r="O20495" s="40"/>
      <c r="P20495" s="36"/>
      <c r="S20495" s="36"/>
      <c r="T20495" s="36"/>
      <c r="U20495" s="36"/>
      <c r="V20495" s="36"/>
    </row>
    <row r="20496" spans="11:22" x14ac:dyDescent="0.25">
      <c r="K20496" s="36"/>
      <c r="L20496" s="36"/>
      <c r="M20496" s="36"/>
      <c r="N20496" s="36"/>
      <c r="O20496" s="40"/>
      <c r="P20496" s="36"/>
      <c r="S20496" s="36"/>
      <c r="T20496" s="36"/>
      <c r="U20496" s="36"/>
      <c r="V20496" s="36"/>
    </row>
    <row r="20497" spans="11:22" x14ac:dyDescent="0.25">
      <c r="K20497" s="36"/>
      <c r="L20497" s="36"/>
      <c r="M20497" s="36"/>
      <c r="N20497" s="36"/>
      <c r="O20497" s="40"/>
      <c r="P20497" s="36"/>
      <c r="S20497" s="36"/>
      <c r="T20497" s="36"/>
      <c r="U20497" s="36"/>
      <c r="V20497" s="36"/>
    </row>
    <row r="20498" spans="11:22" x14ac:dyDescent="0.25">
      <c r="K20498" s="36"/>
      <c r="L20498" s="36"/>
      <c r="M20498" s="36"/>
      <c r="N20498" s="36"/>
      <c r="O20498" s="40"/>
      <c r="P20498" s="36"/>
      <c r="S20498" s="36"/>
      <c r="T20498" s="36"/>
      <c r="U20498" s="36"/>
      <c r="V20498" s="36"/>
    </row>
    <row r="20499" spans="11:22" x14ac:dyDescent="0.25">
      <c r="K20499" s="36"/>
      <c r="L20499" s="36"/>
      <c r="M20499" s="36"/>
      <c r="N20499" s="36"/>
      <c r="O20499" s="40"/>
      <c r="P20499" s="36"/>
      <c r="S20499" s="36"/>
      <c r="T20499" s="36"/>
      <c r="U20499" s="36"/>
      <c r="V20499" s="36"/>
    </row>
    <row r="20500" spans="11:22" x14ac:dyDescent="0.25">
      <c r="K20500" s="36"/>
      <c r="L20500" s="36"/>
      <c r="M20500" s="36"/>
      <c r="N20500" s="36"/>
      <c r="O20500" s="40"/>
      <c r="P20500" s="36"/>
      <c r="S20500" s="36"/>
      <c r="T20500" s="36"/>
      <c r="U20500" s="36"/>
      <c r="V20500" s="36"/>
    </row>
    <row r="20501" spans="11:22" x14ac:dyDescent="0.25">
      <c r="K20501" s="36"/>
      <c r="L20501" s="36"/>
      <c r="M20501" s="36"/>
      <c r="N20501" s="36"/>
      <c r="O20501" s="40"/>
      <c r="P20501" s="36"/>
      <c r="S20501" s="36"/>
      <c r="T20501" s="36"/>
      <c r="U20501" s="36"/>
      <c r="V20501" s="36"/>
    </row>
    <row r="20502" spans="11:22" x14ac:dyDescent="0.25">
      <c r="K20502" s="36"/>
      <c r="L20502" s="36"/>
      <c r="M20502" s="36"/>
      <c r="N20502" s="36"/>
      <c r="O20502" s="40"/>
      <c r="P20502" s="36"/>
      <c r="S20502" s="36"/>
      <c r="T20502" s="36"/>
      <c r="U20502" s="36"/>
      <c r="V20502" s="36"/>
    </row>
    <row r="20503" spans="11:22" x14ac:dyDescent="0.25">
      <c r="K20503" s="36"/>
      <c r="L20503" s="36"/>
      <c r="M20503" s="36"/>
      <c r="N20503" s="36"/>
      <c r="O20503" s="40"/>
      <c r="P20503" s="36"/>
      <c r="S20503" s="36"/>
      <c r="T20503" s="36"/>
      <c r="U20503" s="36"/>
      <c r="V20503" s="36"/>
    </row>
    <row r="20504" spans="11:22" x14ac:dyDescent="0.25">
      <c r="K20504" s="36"/>
      <c r="L20504" s="36"/>
      <c r="M20504" s="36"/>
      <c r="N20504" s="36"/>
      <c r="O20504" s="40"/>
      <c r="P20504" s="36"/>
      <c r="S20504" s="36"/>
      <c r="T20504" s="36"/>
      <c r="U20504" s="36"/>
      <c r="V20504" s="36"/>
    </row>
    <row r="20505" spans="11:22" x14ac:dyDescent="0.25">
      <c r="K20505" s="36"/>
      <c r="L20505" s="36"/>
      <c r="M20505" s="36"/>
      <c r="N20505" s="36"/>
      <c r="O20505" s="40"/>
      <c r="P20505" s="36"/>
      <c r="S20505" s="36"/>
      <c r="T20505" s="36"/>
      <c r="U20505" s="36"/>
      <c r="V20505" s="36"/>
    </row>
    <row r="20506" spans="11:22" x14ac:dyDescent="0.25">
      <c r="K20506" s="36"/>
      <c r="L20506" s="36"/>
      <c r="M20506" s="36"/>
      <c r="N20506" s="36"/>
      <c r="O20506" s="40"/>
      <c r="P20506" s="36"/>
      <c r="S20506" s="36"/>
      <c r="T20506" s="36"/>
      <c r="U20506" s="36"/>
      <c r="V20506" s="36"/>
    </row>
    <row r="20507" spans="11:22" x14ac:dyDescent="0.25">
      <c r="K20507" s="36"/>
      <c r="L20507" s="36"/>
      <c r="M20507" s="36"/>
      <c r="N20507" s="36"/>
      <c r="O20507" s="40"/>
      <c r="P20507" s="36"/>
      <c r="S20507" s="36"/>
      <c r="T20507" s="36"/>
      <c r="U20507" s="36"/>
      <c r="V20507" s="36"/>
    </row>
    <row r="20508" spans="11:22" x14ac:dyDescent="0.25">
      <c r="K20508" s="36"/>
      <c r="L20508" s="36"/>
      <c r="M20508" s="36"/>
      <c r="N20508" s="36"/>
      <c r="O20508" s="40"/>
      <c r="P20508" s="36"/>
      <c r="S20508" s="36"/>
      <c r="T20508" s="36"/>
      <c r="U20508" s="36"/>
      <c r="V20508" s="36"/>
    </row>
    <row r="20509" spans="11:22" x14ac:dyDescent="0.25">
      <c r="K20509" s="36"/>
      <c r="L20509" s="36"/>
      <c r="M20509" s="36"/>
      <c r="N20509" s="36"/>
      <c r="O20509" s="40"/>
      <c r="P20509" s="36"/>
      <c r="S20509" s="36"/>
      <c r="T20509" s="36"/>
      <c r="U20509" s="36"/>
      <c r="V20509" s="36"/>
    </row>
    <row r="20510" spans="11:22" x14ac:dyDescent="0.25">
      <c r="K20510" s="36"/>
      <c r="L20510" s="36"/>
      <c r="M20510" s="36"/>
      <c r="N20510" s="36"/>
      <c r="O20510" s="40"/>
      <c r="P20510" s="36"/>
      <c r="S20510" s="36"/>
      <c r="T20510" s="36"/>
      <c r="U20510" s="36"/>
      <c r="V20510" s="36"/>
    </row>
    <row r="20511" spans="11:22" x14ac:dyDescent="0.25">
      <c r="K20511" s="36"/>
      <c r="L20511" s="36"/>
      <c r="M20511" s="36"/>
      <c r="N20511" s="36"/>
      <c r="O20511" s="40"/>
      <c r="P20511" s="36"/>
      <c r="S20511" s="36"/>
      <c r="T20511" s="36"/>
      <c r="U20511" s="36"/>
      <c r="V20511" s="36"/>
    </row>
    <row r="20512" spans="11:22" x14ac:dyDescent="0.25">
      <c r="K20512" s="36"/>
      <c r="L20512" s="36"/>
      <c r="M20512" s="36"/>
      <c r="N20512" s="36"/>
      <c r="O20512" s="40"/>
      <c r="P20512" s="36"/>
      <c r="S20512" s="36"/>
      <c r="T20512" s="36"/>
      <c r="U20512" s="36"/>
      <c r="V20512" s="36"/>
    </row>
    <row r="20513" spans="11:22" x14ac:dyDescent="0.25">
      <c r="K20513" s="36"/>
      <c r="L20513" s="36"/>
      <c r="M20513" s="36"/>
      <c r="N20513" s="36"/>
      <c r="O20513" s="40"/>
      <c r="P20513" s="36"/>
      <c r="S20513" s="36"/>
      <c r="T20513" s="36"/>
      <c r="U20513" s="36"/>
      <c r="V20513" s="36"/>
    </row>
    <row r="20514" spans="11:22" x14ac:dyDescent="0.25">
      <c r="K20514" s="36"/>
      <c r="L20514" s="36"/>
      <c r="M20514" s="36"/>
      <c r="N20514" s="36"/>
      <c r="O20514" s="40"/>
      <c r="P20514" s="36"/>
      <c r="S20514" s="36"/>
      <c r="T20514" s="36"/>
      <c r="U20514" s="36"/>
      <c r="V20514" s="36"/>
    </row>
    <row r="20515" spans="11:22" x14ac:dyDescent="0.25">
      <c r="K20515" s="36"/>
      <c r="L20515" s="36"/>
      <c r="M20515" s="36"/>
      <c r="N20515" s="36"/>
      <c r="O20515" s="40"/>
      <c r="P20515" s="36"/>
      <c r="S20515" s="36"/>
      <c r="T20515" s="36"/>
      <c r="U20515" s="36"/>
      <c r="V20515" s="36"/>
    </row>
    <row r="20516" spans="11:22" x14ac:dyDescent="0.25">
      <c r="K20516" s="36"/>
      <c r="L20516" s="36"/>
      <c r="M20516" s="36"/>
      <c r="N20516" s="36"/>
      <c r="O20516" s="40"/>
      <c r="P20516" s="36"/>
      <c r="S20516" s="36"/>
      <c r="T20516" s="36"/>
      <c r="U20516" s="36"/>
      <c r="V20516" s="36"/>
    </row>
    <row r="20517" spans="11:22" x14ac:dyDescent="0.25">
      <c r="K20517" s="36"/>
      <c r="L20517" s="36"/>
      <c r="M20517" s="36"/>
      <c r="N20517" s="36"/>
      <c r="O20517" s="40"/>
      <c r="P20517" s="36"/>
      <c r="S20517" s="36"/>
      <c r="T20517" s="36"/>
      <c r="U20517" s="36"/>
      <c r="V20517" s="36"/>
    </row>
    <row r="20518" spans="11:22" x14ac:dyDescent="0.25">
      <c r="K20518" s="36"/>
      <c r="L20518" s="36"/>
      <c r="M20518" s="36"/>
      <c r="N20518" s="36"/>
      <c r="O20518" s="40"/>
      <c r="P20518" s="36"/>
      <c r="S20518" s="36"/>
      <c r="T20518" s="36"/>
      <c r="U20518" s="36"/>
      <c r="V20518" s="36"/>
    </row>
    <row r="20519" spans="11:22" x14ac:dyDescent="0.25">
      <c r="K20519" s="36"/>
      <c r="L20519" s="36"/>
      <c r="M20519" s="36"/>
      <c r="N20519" s="36"/>
      <c r="O20519" s="40"/>
      <c r="P20519" s="36"/>
      <c r="S20519" s="36"/>
      <c r="T20519" s="36"/>
      <c r="U20519" s="36"/>
      <c r="V20519" s="36"/>
    </row>
    <row r="20520" spans="11:22" x14ac:dyDescent="0.25">
      <c r="K20520" s="36"/>
      <c r="L20520" s="36"/>
      <c r="M20520" s="36"/>
      <c r="N20520" s="36"/>
      <c r="O20520" s="40"/>
      <c r="P20520" s="36"/>
      <c r="S20520" s="36"/>
      <c r="T20520" s="36"/>
      <c r="U20520" s="36"/>
      <c r="V20520" s="36"/>
    </row>
    <row r="20521" spans="11:22" x14ac:dyDescent="0.25">
      <c r="K20521" s="36"/>
      <c r="L20521" s="36"/>
      <c r="M20521" s="36"/>
      <c r="N20521" s="36"/>
      <c r="O20521" s="40"/>
      <c r="P20521" s="36"/>
      <c r="S20521" s="36"/>
      <c r="T20521" s="36"/>
      <c r="U20521" s="36"/>
      <c r="V20521" s="36"/>
    </row>
    <row r="20522" spans="11:22" x14ac:dyDescent="0.25">
      <c r="K20522" s="36"/>
      <c r="L20522" s="36"/>
      <c r="M20522" s="36"/>
      <c r="N20522" s="36"/>
      <c r="O20522" s="40"/>
      <c r="P20522" s="36"/>
      <c r="S20522" s="36"/>
      <c r="T20522" s="36"/>
      <c r="U20522" s="36"/>
      <c r="V20522" s="36"/>
    </row>
    <row r="20523" spans="11:22" x14ac:dyDescent="0.25">
      <c r="K20523" s="36"/>
      <c r="L20523" s="36"/>
      <c r="M20523" s="36"/>
      <c r="N20523" s="36"/>
      <c r="O20523" s="40"/>
      <c r="P20523" s="36"/>
      <c r="S20523" s="36"/>
      <c r="T20523" s="36"/>
      <c r="U20523" s="36"/>
      <c r="V20523" s="36"/>
    </row>
    <row r="20524" spans="11:22" x14ac:dyDescent="0.25">
      <c r="K20524" s="36"/>
      <c r="L20524" s="36"/>
      <c r="M20524" s="36"/>
      <c r="N20524" s="36"/>
      <c r="O20524" s="40"/>
      <c r="P20524" s="36"/>
      <c r="S20524" s="36"/>
      <c r="T20524" s="36"/>
      <c r="U20524" s="36"/>
      <c r="V20524" s="36"/>
    </row>
    <row r="20525" spans="11:22" x14ac:dyDescent="0.25">
      <c r="K20525" s="36"/>
      <c r="L20525" s="36"/>
      <c r="M20525" s="36"/>
      <c r="N20525" s="36"/>
      <c r="O20525" s="40"/>
      <c r="P20525" s="36"/>
      <c r="S20525" s="36"/>
      <c r="T20525" s="36"/>
      <c r="U20525" s="36"/>
      <c r="V20525" s="36"/>
    </row>
    <row r="20526" spans="11:22" x14ac:dyDescent="0.25">
      <c r="K20526" s="36"/>
      <c r="L20526" s="36"/>
      <c r="M20526" s="36"/>
      <c r="N20526" s="36"/>
      <c r="O20526" s="40"/>
      <c r="P20526" s="36"/>
      <c r="S20526" s="36"/>
      <c r="T20526" s="36"/>
      <c r="U20526" s="36"/>
      <c r="V20526" s="36"/>
    </row>
    <row r="20527" spans="11:22" x14ac:dyDescent="0.25">
      <c r="K20527" s="36"/>
      <c r="L20527" s="36"/>
      <c r="M20527" s="36"/>
      <c r="N20527" s="36"/>
      <c r="O20527" s="40"/>
      <c r="P20527" s="36"/>
      <c r="S20527" s="36"/>
      <c r="T20527" s="36"/>
      <c r="U20527" s="36"/>
      <c r="V20527" s="36"/>
    </row>
    <row r="20528" spans="11:22" x14ac:dyDescent="0.25">
      <c r="K20528" s="36"/>
      <c r="L20528" s="36"/>
      <c r="M20528" s="36"/>
      <c r="N20528" s="36"/>
      <c r="O20528" s="40"/>
      <c r="P20528" s="36"/>
      <c r="S20528" s="36"/>
      <c r="T20528" s="36"/>
      <c r="U20528" s="36"/>
      <c r="V20528" s="36"/>
    </row>
    <row r="20529" spans="11:22" x14ac:dyDescent="0.25">
      <c r="K20529" s="36"/>
      <c r="L20529" s="36"/>
      <c r="M20529" s="36"/>
      <c r="N20529" s="36"/>
      <c r="O20529" s="40"/>
      <c r="P20529" s="36"/>
      <c r="S20529" s="36"/>
      <c r="T20529" s="36"/>
      <c r="U20529" s="36"/>
      <c r="V20529" s="36"/>
    </row>
    <row r="20530" spans="11:22" x14ac:dyDescent="0.25">
      <c r="K20530" s="36"/>
      <c r="L20530" s="36"/>
      <c r="M20530" s="36"/>
      <c r="N20530" s="36"/>
      <c r="O20530" s="40"/>
      <c r="P20530" s="36"/>
      <c r="S20530" s="36"/>
      <c r="T20530" s="36"/>
      <c r="U20530" s="36"/>
      <c r="V20530" s="36"/>
    </row>
    <row r="20531" spans="11:22" x14ac:dyDescent="0.25">
      <c r="K20531" s="36"/>
      <c r="L20531" s="36"/>
      <c r="M20531" s="36"/>
      <c r="N20531" s="36"/>
      <c r="O20531" s="40"/>
      <c r="P20531" s="36"/>
      <c r="S20531" s="36"/>
      <c r="T20531" s="36"/>
      <c r="U20531" s="36"/>
      <c r="V20531" s="36"/>
    </row>
    <row r="20532" spans="11:22" x14ac:dyDescent="0.25">
      <c r="K20532" s="36"/>
      <c r="L20532" s="36"/>
      <c r="M20532" s="36"/>
      <c r="N20532" s="36"/>
      <c r="O20532" s="40"/>
      <c r="P20532" s="36"/>
      <c r="S20532" s="36"/>
      <c r="T20532" s="36"/>
      <c r="U20532" s="36"/>
      <c r="V20532" s="36"/>
    </row>
    <row r="20533" spans="11:22" x14ac:dyDescent="0.25">
      <c r="K20533" s="36"/>
      <c r="L20533" s="36"/>
      <c r="M20533" s="36"/>
      <c r="N20533" s="36"/>
      <c r="O20533" s="40"/>
      <c r="P20533" s="36"/>
      <c r="S20533" s="36"/>
      <c r="T20533" s="36"/>
      <c r="U20533" s="36"/>
      <c r="V20533" s="36"/>
    </row>
    <row r="20534" spans="11:22" x14ac:dyDescent="0.25">
      <c r="K20534" s="36"/>
      <c r="L20534" s="36"/>
      <c r="M20534" s="36"/>
      <c r="N20534" s="36"/>
      <c r="O20534" s="40"/>
      <c r="P20534" s="36"/>
      <c r="S20534" s="36"/>
      <c r="T20534" s="36"/>
      <c r="U20534" s="36"/>
      <c r="V20534" s="36"/>
    </row>
    <row r="20535" spans="11:22" x14ac:dyDescent="0.25">
      <c r="K20535" s="36"/>
      <c r="L20535" s="36"/>
      <c r="M20535" s="36"/>
      <c r="N20535" s="36"/>
      <c r="O20535" s="40"/>
      <c r="P20535" s="36"/>
      <c r="S20535" s="36"/>
      <c r="T20535" s="36"/>
      <c r="U20535" s="36"/>
      <c r="V20535" s="36"/>
    </row>
    <row r="20536" spans="11:22" x14ac:dyDescent="0.25">
      <c r="K20536" s="36"/>
      <c r="L20536" s="36"/>
      <c r="M20536" s="36"/>
      <c r="N20536" s="36"/>
      <c r="O20536" s="40"/>
      <c r="P20536" s="36"/>
      <c r="S20536" s="36"/>
      <c r="T20536" s="36"/>
      <c r="U20536" s="36"/>
      <c r="V20536" s="36"/>
    </row>
    <row r="20537" spans="11:22" x14ac:dyDescent="0.25">
      <c r="K20537" s="36"/>
      <c r="L20537" s="36"/>
      <c r="M20537" s="36"/>
      <c r="N20537" s="36"/>
      <c r="O20537" s="40"/>
      <c r="P20537" s="36"/>
      <c r="S20537" s="36"/>
      <c r="T20537" s="36"/>
      <c r="U20537" s="36"/>
      <c r="V20537" s="36"/>
    </row>
    <row r="20538" spans="11:22" x14ac:dyDescent="0.25">
      <c r="K20538" s="36"/>
      <c r="L20538" s="36"/>
      <c r="M20538" s="36"/>
      <c r="N20538" s="36"/>
      <c r="O20538" s="40"/>
      <c r="P20538" s="36"/>
      <c r="S20538" s="36"/>
      <c r="T20538" s="36"/>
      <c r="U20538" s="36"/>
      <c r="V20538" s="36"/>
    </row>
    <row r="20539" spans="11:22" x14ac:dyDescent="0.25">
      <c r="K20539" s="36"/>
      <c r="L20539" s="36"/>
      <c r="M20539" s="36"/>
      <c r="N20539" s="36"/>
      <c r="O20539" s="40"/>
      <c r="P20539" s="36"/>
      <c r="S20539" s="36"/>
      <c r="T20539" s="36"/>
      <c r="U20539" s="36"/>
      <c r="V20539" s="36"/>
    </row>
    <row r="20540" spans="11:22" x14ac:dyDescent="0.25">
      <c r="K20540" s="36"/>
      <c r="L20540" s="36"/>
      <c r="M20540" s="36"/>
      <c r="N20540" s="36"/>
      <c r="O20540" s="40"/>
      <c r="P20540" s="36"/>
      <c r="S20540" s="36"/>
      <c r="T20540" s="36"/>
      <c r="U20540" s="36"/>
      <c r="V20540" s="36"/>
    </row>
    <row r="20541" spans="11:22" x14ac:dyDescent="0.25">
      <c r="K20541" s="36"/>
      <c r="L20541" s="36"/>
      <c r="M20541" s="36"/>
      <c r="N20541" s="36"/>
      <c r="O20541" s="40"/>
      <c r="P20541" s="36"/>
      <c r="S20541" s="36"/>
      <c r="T20541" s="36"/>
      <c r="U20541" s="36"/>
      <c r="V20541" s="36"/>
    </row>
    <row r="20542" spans="11:22" x14ac:dyDescent="0.25">
      <c r="K20542" s="36"/>
      <c r="L20542" s="36"/>
      <c r="M20542" s="36"/>
      <c r="N20542" s="36"/>
      <c r="O20542" s="40"/>
      <c r="P20542" s="36"/>
      <c r="S20542" s="36"/>
      <c r="T20542" s="36"/>
      <c r="U20542" s="36"/>
      <c r="V20542" s="36"/>
    </row>
    <row r="20543" spans="11:22" x14ac:dyDescent="0.25">
      <c r="K20543" s="36"/>
      <c r="L20543" s="36"/>
      <c r="M20543" s="36"/>
      <c r="N20543" s="36"/>
      <c r="O20543" s="40"/>
      <c r="P20543" s="36"/>
      <c r="S20543" s="36"/>
      <c r="T20543" s="36"/>
      <c r="U20543" s="36"/>
      <c r="V20543" s="36"/>
    </row>
    <row r="20544" spans="11:22" x14ac:dyDescent="0.25">
      <c r="K20544" s="36"/>
      <c r="L20544" s="36"/>
      <c r="M20544" s="36"/>
      <c r="N20544" s="36"/>
      <c r="O20544" s="40"/>
      <c r="P20544" s="36"/>
      <c r="S20544" s="36"/>
      <c r="T20544" s="36"/>
      <c r="U20544" s="36"/>
      <c r="V20544" s="36"/>
    </row>
    <row r="20545" spans="11:22" x14ac:dyDescent="0.25">
      <c r="K20545" s="36"/>
      <c r="L20545" s="36"/>
      <c r="M20545" s="36"/>
      <c r="N20545" s="36"/>
      <c r="O20545" s="40"/>
      <c r="P20545" s="36"/>
      <c r="S20545" s="36"/>
      <c r="T20545" s="36"/>
      <c r="U20545" s="36"/>
      <c r="V20545" s="36"/>
    </row>
    <row r="20546" spans="11:22" x14ac:dyDescent="0.25">
      <c r="K20546" s="36"/>
      <c r="L20546" s="36"/>
      <c r="M20546" s="36"/>
      <c r="N20546" s="36"/>
      <c r="O20546" s="40"/>
      <c r="P20546" s="36"/>
      <c r="S20546" s="36"/>
      <c r="T20546" s="36"/>
      <c r="U20546" s="36"/>
      <c r="V20546" s="36"/>
    </row>
    <row r="20547" spans="11:22" x14ac:dyDescent="0.25">
      <c r="K20547" s="36"/>
      <c r="L20547" s="36"/>
      <c r="M20547" s="36"/>
      <c r="N20547" s="36"/>
      <c r="O20547" s="40"/>
      <c r="P20547" s="36"/>
      <c r="S20547" s="36"/>
      <c r="T20547" s="36"/>
      <c r="U20547" s="36"/>
      <c r="V20547" s="36"/>
    </row>
    <row r="20548" spans="11:22" x14ac:dyDescent="0.25">
      <c r="K20548" s="36"/>
      <c r="L20548" s="36"/>
      <c r="M20548" s="36"/>
      <c r="N20548" s="36"/>
      <c r="O20548" s="40"/>
      <c r="P20548" s="36"/>
      <c r="S20548" s="36"/>
      <c r="T20548" s="36"/>
      <c r="U20548" s="36"/>
      <c r="V20548" s="36"/>
    </row>
    <row r="20549" spans="11:22" x14ac:dyDescent="0.25">
      <c r="K20549" s="36"/>
      <c r="L20549" s="36"/>
      <c r="M20549" s="36"/>
      <c r="N20549" s="36"/>
      <c r="O20549" s="40"/>
      <c r="P20549" s="36"/>
      <c r="S20549" s="36"/>
      <c r="T20549" s="36"/>
      <c r="U20549" s="36"/>
      <c r="V20549" s="36"/>
    </row>
    <row r="20550" spans="11:22" x14ac:dyDescent="0.25">
      <c r="K20550" s="36"/>
      <c r="L20550" s="36"/>
      <c r="M20550" s="36"/>
      <c r="N20550" s="36"/>
      <c r="O20550" s="40"/>
      <c r="P20550" s="36"/>
      <c r="S20550" s="36"/>
      <c r="T20550" s="36"/>
      <c r="U20550" s="36"/>
      <c r="V20550" s="36"/>
    </row>
    <row r="20551" spans="11:22" x14ac:dyDescent="0.25">
      <c r="K20551" s="36"/>
      <c r="L20551" s="36"/>
      <c r="M20551" s="36"/>
      <c r="N20551" s="36"/>
      <c r="O20551" s="40"/>
      <c r="P20551" s="36"/>
      <c r="S20551" s="36"/>
      <c r="T20551" s="36"/>
      <c r="U20551" s="36"/>
      <c r="V20551" s="36"/>
    </row>
    <row r="20552" spans="11:22" x14ac:dyDescent="0.25">
      <c r="K20552" s="36"/>
      <c r="L20552" s="36"/>
      <c r="M20552" s="36"/>
      <c r="N20552" s="36"/>
      <c r="O20552" s="40"/>
      <c r="P20552" s="36"/>
      <c r="S20552" s="36"/>
      <c r="T20552" s="36"/>
      <c r="U20552" s="36"/>
      <c r="V20552" s="36"/>
    </row>
    <row r="20553" spans="11:22" x14ac:dyDescent="0.25">
      <c r="K20553" s="36"/>
      <c r="L20553" s="36"/>
      <c r="M20553" s="36"/>
      <c r="N20553" s="36"/>
      <c r="O20553" s="40"/>
      <c r="P20553" s="36"/>
      <c r="S20553" s="36"/>
      <c r="T20553" s="36"/>
      <c r="U20553" s="36"/>
      <c r="V20553" s="36"/>
    </row>
    <row r="20554" spans="11:22" x14ac:dyDescent="0.25">
      <c r="K20554" s="36"/>
      <c r="L20554" s="36"/>
      <c r="M20554" s="36"/>
      <c r="N20554" s="36"/>
      <c r="O20554" s="40"/>
      <c r="P20554" s="36"/>
      <c r="S20554" s="36"/>
      <c r="T20554" s="36"/>
      <c r="U20554" s="36"/>
      <c r="V20554" s="36"/>
    </row>
    <row r="20555" spans="11:22" x14ac:dyDescent="0.25">
      <c r="K20555" s="36"/>
      <c r="L20555" s="36"/>
      <c r="M20555" s="36"/>
      <c r="N20555" s="36"/>
      <c r="O20555" s="40"/>
      <c r="P20555" s="36"/>
      <c r="S20555" s="36"/>
      <c r="T20555" s="36"/>
      <c r="U20555" s="36"/>
      <c r="V20555" s="36"/>
    </row>
    <row r="20556" spans="11:22" x14ac:dyDescent="0.25">
      <c r="K20556" s="36"/>
      <c r="L20556" s="36"/>
      <c r="M20556" s="36"/>
      <c r="N20556" s="36"/>
      <c r="O20556" s="40"/>
      <c r="P20556" s="36"/>
      <c r="S20556" s="36"/>
      <c r="T20556" s="36"/>
      <c r="U20556" s="36"/>
      <c r="V20556" s="36"/>
    </row>
    <row r="20557" spans="11:22" x14ac:dyDescent="0.25">
      <c r="K20557" s="36"/>
      <c r="L20557" s="36"/>
      <c r="M20557" s="36"/>
      <c r="N20557" s="36"/>
      <c r="O20557" s="40"/>
      <c r="P20557" s="36"/>
      <c r="S20557" s="36"/>
      <c r="T20557" s="36"/>
      <c r="U20557" s="36"/>
      <c r="V20557" s="36"/>
    </row>
    <row r="20558" spans="11:22" x14ac:dyDescent="0.25">
      <c r="K20558" s="36"/>
      <c r="L20558" s="36"/>
      <c r="M20558" s="36"/>
      <c r="N20558" s="36"/>
      <c r="O20558" s="40"/>
      <c r="P20558" s="36"/>
      <c r="S20558" s="36"/>
      <c r="T20558" s="36"/>
      <c r="U20558" s="36"/>
      <c r="V20558" s="36"/>
    </row>
    <row r="20559" spans="11:22" x14ac:dyDescent="0.25">
      <c r="K20559" s="36"/>
      <c r="L20559" s="36"/>
      <c r="M20559" s="36"/>
      <c r="N20559" s="36"/>
      <c r="O20559" s="40"/>
      <c r="P20559" s="36"/>
      <c r="S20559" s="36"/>
      <c r="T20559" s="36"/>
      <c r="U20559" s="36"/>
      <c r="V20559" s="36"/>
    </row>
    <row r="20560" spans="11:22" x14ac:dyDescent="0.25">
      <c r="K20560" s="36"/>
      <c r="L20560" s="36"/>
      <c r="M20560" s="36"/>
      <c r="N20560" s="36"/>
      <c r="O20560" s="40"/>
      <c r="P20560" s="36"/>
      <c r="S20560" s="36"/>
      <c r="T20560" s="36"/>
      <c r="U20560" s="36"/>
      <c r="V20560" s="36"/>
    </row>
    <row r="20561" spans="11:22" x14ac:dyDescent="0.25">
      <c r="K20561" s="36"/>
      <c r="L20561" s="36"/>
      <c r="M20561" s="36"/>
      <c r="N20561" s="36"/>
      <c r="O20561" s="40"/>
      <c r="P20561" s="36"/>
      <c r="S20561" s="36"/>
      <c r="T20561" s="36"/>
      <c r="U20561" s="36"/>
      <c r="V20561" s="36"/>
    </row>
    <row r="20562" spans="11:22" x14ac:dyDescent="0.25">
      <c r="K20562" s="36"/>
      <c r="L20562" s="36"/>
      <c r="M20562" s="36"/>
      <c r="N20562" s="36"/>
      <c r="O20562" s="40"/>
      <c r="P20562" s="36"/>
      <c r="S20562" s="36"/>
      <c r="T20562" s="36"/>
      <c r="U20562" s="36"/>
      <c r="V20562" s="36"/>
    </row>
    <row r="20563" spans="11:22" x14ac:dyDescent="0.25">
      <c r="K20563" s="36"/>
      <c r="L20563" s="36"/>
      <c r="M20563" s="36"/>
      <c r="N20563" s="36"/>
      <c r="O20563" s="40"/>
      <c r="P20563" s="36"/>
      <c r="S20563" s="36"/>
      <c r="T20563" s="36"/>
      <c r="U20563" s="36"/>
      <c r="V20563" s="36"/>
    </row>
    <row r="20564" spans="11:22" x14ac:dyDescent="0.25">
      <c r="K20564" s="36"/>
      <c r="L20564" s="36"/>
      <c r="M20564" s="36"/>
      <c r="N20564" s="36"/>
      <c r="O20564" s="40"/>
      <c r="P20564" s="36"/>
      <c r="S20564" s="36"/>
      <c r="T20564" s="36"/>
      <c r="U20564" s="36"/>
      <c r="V20564" s="36"/>
    </row>
    <row r="20565" spans="11:22" x14ac:dyDescent="0.25">
      <c r="K20565" s="36"/>
      <c r="L20565" s="36"/>
      <c r="M20565" s="36"/>
      <c r="N20565" s="36"/>
      <c r="O20565" s="40"/>
      <c r="P20565" s="36"/>
      <c r="S20565" s="36"/>
      <c r="T20565" s="36"/>
      <c r="U20565" s="36"/>
      <c r="V20565" s="36"/>
    </row>
    <row r="20566" spans="11:22" x14ac:dyDescent="0.25">
      <c r="K20566" s="36"/>
      <c r="L20566" s="36"/>
      <c r="M20566" s="36"/>
      <c r="N20566" s="36"/>
      <c r="O20566" s="40"/>
      <c r="P20566" s="36"/>
      <c r="S20566" s="36"/>
      <c r="T20566" s="36"/>
      <c r="U20566" s="36"/>
      <c r="V20566" s="36"/>
    </row>
    <row r="20567" spans="11:22" x14ac:dyDescent="0.25">
      <c r="K20567" s="36"/>
      <c r="L20567" s="36"/>
      <c r="M20567" s="36"/>
      <c r="N20567" s="36"/>
      <c r="O20567" s="40"/>
      <c r="P20567" s="36"/>
      <c r="S20567" s="36"/>
      <c r="T20567" s="36"/>
      <c r="U20567" s="36"/>
      <c r="V20567" s="36"/>
    </row>
    <row r="20568" spans="11:22" x14ac:dyDescent="0.25">
      <c r="K20568" s="36"/>
      <c r="L20568" s="36"/>
      <c r="M20568" s="36"/>
      <c r="N20568" s="36"/>
      <c r="O20568" s="40"/>
      <c r="P20568" s="36"/>
      <c r="S20568" s="36"/>
      <c r="T20568" s="36"/>
      <c r="U20568" s="36"/>
      <c r="V20568" s="36"/>
    </row>
    <row r="20569" spans="11:22" x14ac:dyDescent="0.25">
      <c r="K20569" s="36"/>
      <c r="L20569" s="36"/>
      <c r="M20569" s="36"/>
      <c r="N20569" s="36"/>
      <c r="O20569" s="40"/>
      <c r="P20569" s="36"/>
      <c r="S20569" s="36"/>
      <c r="T20569" s="36"/>
      <c r="U20569" s="36"/>
      <c r="V20569" s="36"/>
    </row>
    <row r="20570" spans="11:22" x14ac:dyDescent="0.25">
      <c r="K20570" s="36"/>
      <c r="L20570" s="36"/>
      <c r="M20570" s="36"/>
      <c r="N20570" s="36"/>
      <c r="O20570" s="40"/>
      <c r="P20570" s="36"/>
      <c r="S20570" s="36"/>
      <c r="T20570" s="36"/>
      <c r="U20570" s="36"/>
      <c r="V20570" s="36"/>
    </row>
    <row r="20571" spans="11:22" x14ac:dyDescent="0.25">
      <c r="K20571" s="36"/>
      <c r="L20571" s="36"/>
      <c r="M20571" s="36"/>
      <c r="N20571" s="36"/>
      <c r="O20571" s="40"/>
      <c r="P20571" s="36"/>
      <c r="S20571" s="36"/>
      <c r="T20571" s="36"/>
      <c r="U20571" s="36"/>
      <c r="V20571" s="36"/>
    </row>
    <row r="20572" spans="11:22" x14ac:dyDescent="0.25">
      <c r="K20572" s="36"/>
      <c r="L20572" s="36"/>
      <c r="M20572" s="36"/>
      <c r="N20572" s="36"/>
      <c r="O20572" s="40"/>
      <c r="P20572" s="36"/>
      <c r="S20572" s="36"/>
      <c r="T20572" s="36"/>
      <c r="U20572" s="36"/>
      <c r="V20572" s="36"/>
    </row>
    <row r="20573" spans="11:22" x14ac:dyDescent="0.25">
      <c r="K20573" s="36"/>
      <c r="L20573" s="36"/>
      <c r="M20573" s="36"/>
      <c r="N20573" s="36"/>
      <c r="O20573" s="40"/>
      <c r="P20573" s="36"/>
      <c r="S20573" s="36"/>
      <c r="T20573" s="36"/>
      <c r="U20573" s="36"/>
      <c r="V20573" s="36"/>
    </row>
    <row r="20574" spans="11:22" x14ac:dyDescent="0.25">
      <c r="K20574" s="36"/>
      <c r="L20574" s="36"/>
      <c r="M20574" s="36"/>
      <c r="N20574" s="36"/>
      <c r="O20574" s="40"/>
      <c r="P20574" s="36"/>
      <c r="S20574" s="36"/>
      <c r="T20574" s="36"/>
      <c r="U20574" s="36"/>
      <c r="V20574" s="36"/>
    </row>
    <row r="20575" spans="11:22" x14ac:dyDescent="0.25">
      <c r="K20575" s="36"/>
      <c r="L20575" s="36"/>
      <c r="M20575" s="36"/>
      <c r="N20575" s="36"/>
      <c r="O20575" s="40"/>
      <c r="P20575" s="36"/>
      <c r="S20575" s="36"/>
      <c r="T20575" s="36"/>
      <c r="U20575" s="36"/>
      <c r="V20575" s="36"/>
    </row>
    <row r="20576" spans="11:22" x14ac:dyDescent="0.25">
      <c r="K20576" s="36"/>
      <c r="L20576" s="36"/>
      <c r="M20576" s="36"/>
      <c r="N20576" s="36"/>
      <c r="O20576" s="40"/>
      <c r="P20576" s="36"/>
      <c r="S20576" s="36"/>
      <c r="T20576" s="36"/>
      <c r="U20576" s="36"/>
      <c r="V20576" s="36"/>
    </row>
    <row r="20577" spans="11:22" x14ac:dyDescent="0.25">
      <c r="K20577" s="36"/>
      <c r="L20577" s="36"/>
      <c r="M20577" s="36"/>
      <c r="N20577" s="36"/>
      <c r="O20577" s="40"/>
      <c r="P20577" s="36"/>
      <c r="S20577" s="36"/>
      <c r="T20577" s="36"/>
      <c r="U20577" s="36"/>
      <c r="V20577" s="36"/>
    </row>
    <row r="20578" spans="11:22" x14ac:dyDescent="0.25">
      <c r="K20578" s="36"/>
      <c r="L20578" s="36"/>
      <c r="M20578" s="36"/>
      <c r="N20578" s="36"/>
      <c r="O20578" s="40"/>
      <c r="P20578" s="36"/>
      <c r="S20578" s="36"/>
      <c r="T20578" s="36"/>
      <c r="U20578" s="36"/>
      <c r="V20578" s="36"/>
    </row>
    <row r="20579" spans="11:22" x14ac:dyDescent="0.25">
      <c r="K20579" s="36"/>
      <c r="L20579" s="36"/>
      <c r="M20579" s="36"/>
      <c r="N20579" s="36"/>
      <c r="O20579" s="40"/>
      <c r="P20579" s="36"/>
      <c r="S20579" s="36"/>
      <c r="T20579" s="36"/>
      <c r="U20579" s="36"/>
      <c r="V20579" s="36"/>
    </row>
    <row r="20580" spans="11:22" x14ac:dyDescent="0.25">
      <c r="K20580" s="36"/>
      <c r="L20580" s="36"/>
      <c r="M20580" s="36"/>
      <c r="N20580" s="36"/>
      <c r="O20580" s="40"/>
      <c r="P20580" s="36"/>
      <c r="S20580" s="36"/>
      <c r="T20580" s="36"/>
      <c r="U20580" s="36"/>
      <c r="V20580" s="36"/>
    </row>
    <row r="20581" spans="11:22" x14ac:dyDescent="0.25">
      <c r="K20581" s="36"/>
      <c r="L20581" s="36"/>
      <c r="M20581" s="36"/>
      <c r="N20581" s="36"/>
      <c r="O20581" s="40"/>
      <c r="P20581" s="36"/>
      <c r="S20581" s="36"/>
      <c r="T20581" s="36"/>
      <c r="U20581" s="36"/>
      <c r="V20581" s="36"/>
    </row>
    <row r="20582" spans="11:22" x14ac:dyDescent="0.25">
      <c r="K20582" s="36"/>
      <c r="L20582" s="36"/>
      <c r="M20582" s="36"/>
      <c r="N20582" s="36"/>
      <c r="O20582" s="40"/>
      <c r="P20582" s="36"/>
      <c r="S20582" s="36"/>
      <c r="T20582" s="36"/>
      <c r="U20582" s="36"/>
      <c r="V20582" s="36"/>
    </row>
    <row r="20583" spans="11:22" x14ac:dyDescent="0.25">
      <c r="K20583" s="36"/>
      <c r="L20583" s="36"/>
      <c r="M20583" s="36"/>
      <c r="N20583" s="36"/>
      <c r="O20583" s="40"/>
      <c r="P20583" s="36"/>
      <c r="S20583" s="36"/>
      <c r="T20583" s="36"/>
      <c r="U20583" s="36"/>
      <c r="V20583" s="36"/>
    </row>
    <row r="20584" spans="11:22" x14ac:dyDescent="0.25">
      <c r="K20584" s="36"/>
      <c r="L20584" s="36"/>
      <c r="M20584" s="36"/>
      <c r="N20584" s="36"/>
      <c r="O20584" s="40"/>
      <c r="P20584" s="36"/>
      <c r="S20584" s="36"/>
      <c r="T20584" s="36"/>
      <c r="U20584" s="36"/>
      <c r="V20584" s="36"/>
    </row>
    <row r="20585" spans="11:22" x14ac:dyDescent="0.25">
      <c r="K20585" s="36"/>
      <c r="L20585" s="36"/>
      <c r="M20585" s="36"/>
      <c r="N20585" s="36"/>
      <c r="O20585" s="40"/>
      <c r="P20585" s="36"/>
      <c r="S20585" s="36"/>
      <c r="T20585" s="36"/>
      <c r="U20585" s="36"/>
      <c r="V20585" s="36"/>
    </row>
    <row r="20586" spans="11:22" x14ac:dyDescent="0.25">
      <c r="K20586" s="36"/>
      <c r="L20586" s="36"/>
      <c r="M20586" s="36"/>
      <c r="N20586" s="36"/>
      <c r="O20586" s="40"/>
      <c r="P20586" s="36"/>
      <c r="S20586" s="36"/>
      <c r="T20586" s="36"/>
      <c r="U20586" s="36"/>
      <c r="V20586" s="36"/>
    </row>
    <row r="20587" spans="11:22" x14ac:dyDescent="0.25">
      <c r="K20587" s="36"/>
      <c r="L20587" s="36"/>
      <c r="M20587" s="36"/>
      <c r="N20587" s="36"/>
      <c r="O20587" s="40"/>
      <c r="P20587" s="36"/>
      <c r="S20587" s="36"/>
      <c r="T20587" s="36"/>
      <c r="U20587" s="36"/>
      <c r="V20587" s="36"/>
    </row>
    <row r="20588" spans="11:22" x14ac:dyDescent="0.25">
      <c r="K20588" s="36"/>
      <c r="L20588" s="36"/>
      <c r="M20588" s="36"/>
      <c r="N20588" s="36"/>
      <c r="O20588" s="40"/>
      <c r="P20588" s="36"/>
      <c r="S20588" s="36"/>
      <c r="T20588" s="36"/>
      <c r="U20588" s="36"/>
      <c r="V20588" s="36"/>
    </row>
    <row r="20589" spans="11:22" x14ac:dyDescent="0.25">
      <c r="K20589" s="36"/>
      <c r="L20589" s="36"/>
      <c r="M20589" s="36"/>
      <c r="N20589" s="36"/>
      <c r="O20589" s="40"/>
      <c r="P20589" s="36"/>
      <c r="S20589" s="36"/>
      <c r="T20589" s="36"/>
      <c r="U20589" s="36"/>
      <c r="V20589" s="36"/>
    </row>
    <row r="20590" spans="11:22" x14ac:dyDescent="0.25">
      <c r="K20590" s="36"/>
      <c r="L20590" s="36"/>
      <c r="M20590" s="36"/>
      <c r="N20590" s="36"/>
      <c r="O20590" s="40"/>
      <c r="P20590" s="36"/>
      <c r="S20590" s="36"/>
      <c r="T20590" s="36"/>
      <c r="U20590" s="36"/>
      <c r="V20590" s="36"/>
    </row>
    <row r="20591" spans="11:22" x14ac:dyDescent="0.25">
      <c r="K20591" s="36"/>
      <c r="L20591" s="36"/>
      <c r="M20591" s="36"/>
      <c r="N20591" s="36"/>
      <c r="O20591" s="40"/>
      <c r="P20591" s="36"/>
      <c r="S20591" s="36"/>
      <c r="T20591" s="36"/>
      <c r="U20591" s="36"/>
      <c r="V20591" s="36"/>
    </row>
    <row r="20592" spans="11:22" x14ac:dyDescent="0.25">
      <c r="K20592" s="36"/>
      <c r="L20592" s="36"/>
      <c r="M20592" s="36"/>
      <c r="N20592" s="36"/>
      <c r="O20592" s="40"/>
      <c r="P20592" s="36"/>
      <c r="S20592" s="36"/>
      <c r="T20592" s="36"/>
      <c r="U20592" s="36"/>
      <c r="V20592" s="36"/>
    </row>
    <row r="20593" spans="11:22" x14ac:dyDescent="0.25">
      <c r="K20593" s="36"/>
      <c r="L20593" s="36"/>
      <c r="M20593" s="36"/>
      <c r="N20593" s="36"/>
      <c r="O20593" s="40"/>
      <c r="P20593" s="36"/>
      <c r="S20593" s="36"/>
      <c r="T20593" s="36"/>
      <c r="U20593" s="36"/>
      <c r="V20593" s="36"/>
    </row>
    <row r="20594" spans="11:22" x14ac:dyDescent="0.25">
      <c r="K20594" s="36"/>
      <c r="L20594" s="36"/>
      <c r="M20594" s="36"/>
      <c r="N20594" s="36"/>
      <c r="O20594" s="40"/>
      <c r="P20594" s="36"/>
      <c r="S20594" s="36"/>
      <c r="T20594" s="36"/>
      <c r="U20594" s="36"/>
      <c r="V20594" s="36"/>
    </row>
    <row r="20595" spans="11:22" x14ac:dyDescent="0.25">
      <c r="K20595" s="36"/>
      <c r="L20595" s="36"/>
      <c r="M20595" s="36"/>
      <c r="N20595" s="36"/>
      <c r="O20595" s="40"/>
      <c r="P20595" s="36"/>
      <c r="S20595" s="36"/>
      <c r="T20595" s="36"/>
      <c r="U20595" s="36"/>
      <c r="V20595" s="36"/>
    </row>
    <row r="20596" spans="11:22" x14ac:dyDescent="0.25">
      <c r="K20596" s="36"/>
      <c r="L20596" s="36"/>
      <c r="M20596" s="36"/>
      <c r="N20596" s="36"/>
      <c r="O20596" s="40"/>
      <c r="P20596" s="36"/>
      <c r="S20596" s="36"/>
      <c r="T20596" s="36"/>
      <c r="U20596" s="36"/>
      <c r="V20596" s="36"/>
    </row>
    <row r="20597" spans="11:22" x14ac:dyDescent="0.25">
      <c r="K20597" s="36"/>
      <c r="L20597" s="36"/>
      <c r="M20597" s="36"/>
      <c r="N20597" s="36"/>
      <c r="O20597" s="40"/>
      <c r="P20597" s="36"/>
      <c r="S20597" s="36"/>
      <c r="T20597" s="36"/>
      <c r="U20597" s="36"/>
      <c r="V20597" s="36"/>
    </row>
    <row r="20598" spans="11:22" x14ac:dyDescent="0.25">
      <c r="K20598" s="36"/>
      <c r="L20598" s="36"/>
      <c r="M20598" s="36"/>
      <c r="N20598" s="36"/>
      <c r="O20598" s="40"/>
      <c r="P20598" s="36"/>
      <c r="S20598" s="36"/>
      <c r="T20598" s="36"/>
      <c r="U20598" s="36"/>
      <c r="V20598" s="36"/>
    </row>
    <row r="20599" spans="11:22" x14ac:dyDescent="0.25">
      <c r="K20599" s="36"/>
      <c r="L20599" s="36"/>
      <c r="M20599" s="36"/>
      <c r="N20599" s="36"/>
      <c r="O20599" s="40"/>
      <c r="P20599" s="36"/>
      <c r="S20599" s="36"/>
      <c r="T20599" s="36"/>
      <c r="U20599" s="36"/>
      <c r="V20599" s="36"/>
    </row>
    <row r="20600" spans="11:22" x14ac:dyDescent="0.25">
      <c r="K20600" s="36"/>
      <c r="L20600" s="36"/>
      <c r="M20600" s="36"/>
      <c r="N20600" s="36"/>
      <c r="O20600" s="40"/>
      <c r="P20600" s="36"/>
      <c r="S20600" s="36"/>
      <c r="T20600" s="36"/>
      <c r="U20600" s="36"/>
      <c r="V20600" s="36"/>
    </row>
    <row r="20601" spans="11:22" x14ac:dyDescent="0.25">
      <c r="K20601" s="36"/>
      <c r="L20601" s="36"/>
      <c r="M20601" s="36"/>
      <c r="N20601" s="36"/>
      <c r="O20601" s="40"/>
      <c r="P20601" s="36"/>
      <c r="S20601" s="36"/>
      <c r="T20601" s="36"/>
      <c r="U20601" s="36"/>
      <c r="V20601" s="36"/>
    </row>
    <row r="20602" spans="11:22" x14ac:dyDescent="0.25">
      <c r="K20602" s="36"/>
      <c r="L20602" s="36"/>
      <c r="M20602" s="36"/>
      <c r="N20602" s="36"/>
      <c r="O20602" s="40"/>
      <c r="P20602" s="36"/>
      <c r="S20602" s="36"/>
      <c r="T20602" s="36"/>
      <c r="U20602" s="36"/>
      <c r="V20602" s="36"/>
    </row>
    <row r="20603" spans="11:22" x14ac:dyDescent="0.25">
      <c r="K20603" s="36"/>
      <c r="L20603" s="36"/>
      <c r="M20603" s="36"/>
      <c r="N20603" s="36"/>
      <c r="O20603" s="40"/>
      <c r="P20603" s="36"/>
      <c r="S20603" s="36"/>
      <c r="T20603" s="36"/>
      <c r="U20603" s="36"/>
      <c r="V20603" s="36"/>
    </row>
    <row r="20604" spans="11:22" x14ac:dyDescent="0.25">
      <c r="K20604" s="36"/>
      <c r="L20604" s="36"/>
      <c r="M20604" s="36"/>
      <c r="N20604" s="36"/>
      <c r="O20604" s="40"/>
      <c r="P20604" s="36"/>
      <c r="S20604" s="36"/>
      <c r="T20604" s="36"/>
      <c r="U20604" s="36"/>
      <c r="V20604" s="36"/>
    </row>
    <row r="20605" spans="11:22" x14ac:dyDescent="0.25">
      <c r="K20605" s="36"/>
      <c r="L20605" s="36"/>
      <c r="M20605" s="36"/>
      <c r="N20605" s="36"/>
      <c r="O20605" s="40"/>
      <c r="P20605" s="36"/>
      <c r="S20605" s="36"/>
      <c r="T20605" s="36"/>
      <c r="U20605" s="36"/>
      <c r="V20605" s="36"/>
    </row>
    <row r="20606" spans="11:22" x14ac:dyDescent="0.25">
      <c r="K20606" s="36"/>
      <c r="L20606" s="36"/>
      <c r="M20606" s="36"/>
      <c r="N20606" s="36"/>
      <c r="O20606" s="40"/>
      <c r="P20606" s="36"/>
      <c r="S20606" s="36"/>
      <c r="T20606" s="36"/>
      <c r="U20606" s="36"/>
      <c r="V20606" s="36"/>
    </row>
    <row r="20607" spans="11:22" x14ac:dyDescent="0.25">
      <c r="K20607" s="36"/>
      <c r="L20607" s="36"/>
      <c r="M20607" s="36"/>
      <c r="N20607" s="36"/>
      <c r="O20607" s="40"/>
      <c r="P20607" s="36"/>
      <c r="S20607" s="36"/>
      <c r="T20607" s="36"/>
      <c r="U20607" s="36"/>
      <c r="V20607" s="36"/>
    </row>
    <row r="20608" spans="11:22" x14ac:dyDescent="0.25">
      <c r="K20608" s="36"/>
      <c r="L20608" s="36"/>
      <c r="M20608" s="36"/>
      <c r="N20608" s="36"/>
      <c r="O20608" s="40"/>
      <c r="P20608" s="36"/>
      <c r="S20608" s="36"/>
      <c r="T20608" s="36"/>
      <c r="U20608" s="36"/>
      <c r="V20608" s="36"/>
    </row>
    <row r="20609" spans="11:22" x14ac:dyDescent="0.25">
      <c r="K20609" s="36"/>
      <c r="L20609" s="36"/>
      <c r="M20609" s="36"/>
      <c r="N20609" s="36"/>
      <c r="O20609" s="40"/>
      <c r="P20609" s="36"/>
      <c r="S20609" s="36"/>
      <c r="T20609" s="36"/>
      <c r="U20609" s="36"/>
      <c r="V20609" s="36"/>
    </row>
    <row r="20610" spans="11:22" x14ac:dyDescent="0.25">
      <c r="K20610" s="36"/>
      <c r="L20610" s="36"/>
      <c r="M20610" s="36"/>
      <c r="N20610" s="36"/>
      <c r="O20610" s="40"/>
      <c r="P20610" s="36"/>
      <c r="S20610" s="36"/>
      <c r="T20610" s="36"/>
      <c r="U20610" s="36"/>
      <c r="V20610" s="36"/>
    </row>
    <row r="20611" spans="11:22" x14ac:dyDescent="0.25">
      <c r="K20611" s="36"/>
      <c r="L20611" s="36"/>
      <c r="M20611" s="36"/>
      <c r="N20611" s="36"/>
      <c r="O20611" s="40"/>
      <c r="P20611" s="36"/>
      <c r="S20611" s="36"/>
      <c r="T20611" s="36"/>
      <c r="U20611" s="36"/>
      <c r="V20611" s="36"/>
    </row>
    <row r="20612" spans="11:22" x14ac:dyDescent="0.25">
      <c r="K20612" s="36"/>
      <c r="L20612" s="36"/>
      <c r="M20612" s="36"/>
      <c r="N20612" s="36"/>
      <c r="O20612" s="40"/>
      <c r="P20612" s="36"/>
      <c r="S20612" s="36"/>
      <c r="T20612" s="36"/>
      <c r="U20612" s="36"/>
      <c r="V20612" s="36"/>
    </row>
    <row r="20613" spans="11:22" x14ac:dyDescent="0.25">
      <c r="K20613" s="36"/>
      <c r="L20613" s="36"/>
      <c r="M20613" s="36"/>
      <c r="N20613" s="36"/>
      <c r="O20613" s="40"/>
      <c r="P20613" s="36"/>
      <c r="S20613" s="36"/>
      <c r="T20613" s="36"/>
      <c r="U20613" s="36"/>
      <c r="V20613" s="36"/>
    </row>
    <row r="20614" spans="11:22" x14ac:dyDescent="0.25">
      <c r="K20614" s="36"/>
      <c r="L20614" s="36"/>
      <c r="M20614" s="36"/>
      <c r="N20614" s="36"/>
      <c r="O20614" s="40"/>
      <c r="P20614" s="36"/>
      <c r="S20614" s="36"/>
      <c r="T20614" s="36"/>
      <c r="U20614" s="36"/>
      <c r="V20614" s="36"/>
    </row>
    <row r="20615" spans="11:22" x14ac:dyDescent="0.25">
      <c r="K20615" s="36"/>
      <c r="L20615" s="36"/>
      <c r="M20615" s="36"/>
      <c r="N20615" s="36"/>
      <c r="O20615" s="40"/>
      <c r="P20615" s="36"/>
      <c r="S20615" s="36"/>
      <c r="T20615" s="36"/>
      <c r="U20615" s="36"/>
      <c r="V20615" s="36"/>
    </row>
    <row r="20616" spans="11:22" x14ac:dyDescent="0.25">
      <c r="K20616" s="36"/>
      <c r="L20616" s="36"/>
      <c r="M20616" s="36"/>
      <c r="N20616" s="36"/>
      <c r="O20616" s="40"/>
      <c r="P20616" s="36"/>
      <c r="S20616" s="36"/>
      <c r="T20616" s="36"/>
      <c r="U20616" s="36"/>
      <c r="V20616" s="36"/>
    </row>
    <row r="20617" spans="11:22" x14ac:dyDescent="0.25">
      <c r="K20617" s="36"/>
      <c r="L20617" s="36"/>
      <c r="M20617" s="36"/>
      <c r="N20617" s="36"/>
      <c r="O20617" s="40"/>
      <c r="P20617" s="36"/>
      <c r="S20617" s="36"/>
      <c r="T20617" s="36"/>
      <c r="U20617" s="36"/>
      <c r="V20617" s="36"/>
    </row>
    <row r="20618" spans="11:22" x14ac:dyDescent="0.25">
      <c r="K20618" s="36"/>
      <c r="L20618" s="36"/>
      <c r="M20618" s="36"/>
      <c r="N20618" s="36"/>
      <c r="O20618" s="40"/>
      <c r="P20618" s="36"/>
      <c r="S20618" s="36"/>
      <c r="T20618" s="36"/>
      <c r="U20618" s="36"/>
      <c r="V20618" s="36"/>
    </row>
    <row r="20619" spans="11:22" x14ac:dyDescent="0.25">
      <c r="K20619" s="36"/>
      <c r="L20619" s="36"/>
      <c r="M20619" s="36"/>
      <c r="N20619" s="36"/>
      <c r="O20619" s="40"/>
      <c r="P20619" s="36"/>
      <c r="S20619" s="36"/>
      <c r="T20619" s="36"/>
      <c r="U20619" s="36"/>
      <c r="V20619" s="36"/>
    </row>
    <row r="20620" spans="11:22" x14ac:dyDescent="0.25">
      <c r="K20620" s="36"/>
      <c r="L20620" s="36"/>
      <c r="M20620" s="36"/>
      <c r="N20620" s="36"/>
      <c r="O20620" s="40"/>
      <c r="P20620" s="36"/>
      <c r="S20620" s="36"/>
      <c r="T20620" s="36"/>
      <c r="U20620" s="36"/>
      <c r="V20620" s="36"/>
    </row>
    <row r="20621" spans="11:22" x14ac:dyDescent="0.25">
      <c r="K20621" s="36"/>
      <c r="L20621" s="36"/>
      <c r="M20621" s="36"/>
      <c r="N20621" s="36"/>
      <c r="O20621" s="40"/>
      <c r="P20621" s="36"/>
      <c r="S20621" s="36"/>
      <c r="T20621" s="36"/>
      <c r="U20621" s="36"/>
      <c r="V20621" s="36"/>
    </row>
    <row r="20622" spans="11:22" x14ac:dyDescent="0.25">
      <c r="K20622" s="36"/>
      <c r="L20622" s="36"/>
      <c r="M20622" s="36"/>
      <c r="N20622" s="36"/>
      <c r="O20622" s="40"/>
      <c r="P20622" s="36"/>
      <c r="S20622" s="36"/>
      <c r="T20622" s="36"/>
      <c r="U20622" s="36"/>
      <c r="V20622" s="36"/>
    </row>
    <row r="20623" spans="11:22" x14ac:dyDescent="0.25">
      <c r="K20623" s="36"/>
      <c r="L20623" s="36"/>
      <c r="M20623" s="36"/>
      <c r="N20623" s="36"/>
      <c r="O20623" s="40"/>
      <c r="P20623" s="36"/>
      <c r="S20623" s="36"/>
      <c r="T20623" s="36"/>
      <c r="U20623" s="36"/>
      <c r="V20623" s="36"/>
    </row>
    <row r="20624" spans="11:22" x14ac:dyDescent="0.25">
      <c r="K20624" s="36"/>
      <c r="L20624" s="36"/>
      <c r="M20624" s="36"/>
      <c r="N20624" s="36"/>
      <c r="O20624" s="40"/>
      <c r="P20624" s="36"/>
      <c r="S20624" s="36"/>
      <c r="T20624" s="36"/>
      <c r="U20624" s="36"/>
      <c r="V20624" s="36"/>
    </row>
    <row r="20625" spans="11:22" x14ac:dyDescent="0.25">
      <c r="K20625" s="36"/>
      <c r="L20625" s="36"/>
      <c r="M20625" s="36"/>
      <c r="N20625" s="36"/>
      <c r="O20625" s="40"/>
      <c r="P20625" s="36"/>
      <c r="S20625" s="36"/>
      <c r="T20625" s="36"/>
      <c r="U20625" s="36"/>
      <c r="V20625" s="36"/>
    </row>
    <row r="20626" spans="11:22" x14ac:dyDescent="0.25">
      <c r="K20626" s="36"/>
      <c r="L20626" s="36"/>
      <c r="M20626" s="36"/>
      <c r="N20626" s="36"/>
      <c r="O20626" s="40"/>
      <c r="P20626" s="36"/>
      <c r="S20626" s="36"/>
      <c r="T20626" s="36"/>
      <c r="U20626" s="36"/>
      <c r="V20626" s="36"/>
    </row>
    <row r="20627" spans="11:22" x14ac:dyDescent="0.25">
      <c r="K20627" s="36"/>
      <c r="L20627" s="36"/>
      <c r="M20627" s="36"/>
      <c r="N20627" s="36"/>
      <c r="O20627" s="40"/>
      <c r="P20627" s="36"/>
      <c r="S20627" s="36"/>
      <c r="T20627" s="36"/>
      <c r="U20627" s="36"/>
      <c r="V20627" s="36"/>
    </row>
    <row r="20628" spans="11:22" x14ac:dyDescent="0.25">
      <c r="K20628" s="36"/>
      <c r="L20628" s="36"/>
      <c r="M20628" s="36"/>
      <c r="N20628" s="36"/>
      <c r="O20628" s="40"/>
      <c r="P20628" s="36"/>
      <c r="S20628" s="36"/>
      <c r="T20628" s="36"/>
      <c r="U20628" s="36"/>
      <c r="V20628" s="36"/>
    </row>
    <row r="20629" spans="11:22" x14ac:dyDescent="0.25">
      <c r="K20629" s="36"/>
      <c r="L20629" s="36"/>
      <c r="M20629" s="36"/>
      <c r="N20629" s="36"/>
      <c r="O20629" s="40"/>
      <c r="P20629" s="36"/>
      <c r="S20629" s="36"/>
      <c r="T20629" s="36"/>
      <c r="U20629" s="36"/>
      <c r="V20629" s="36"/>
    </row>
    <row r="20630" spans="11:22" x14ac:dyDescent="0.25">
      <c r="K20630" s="36"/>
      <c r="L20630" s="36"/>
      <c r="M20630" s="36"/>
      <c r="N20630" s="36"/>
      <c r="O20630" s="40"/>
      <c r="P20630" s="36"/>
      <c r="S20630" s="36"/>
      <c r="T20630" s="36"/>
      <c r="U20630" s="36"/>
      <c r="V20630" s="36"/>
    </row>
    <row r="20631" spans="11:22" x14ac:dyDescent="0.25">
      <c r="K20631" s="36"/>
      <c r="L20631" s="36"/>
      <c r="M20631" s="36"/>
      <c r="N20631" s="36"/>
      <c r="O20631" s="40"/>
      <c r="P20631" s="36"/>
      <c r="S20631" s="36"/>
      <c r="T20631" s="36"/>
      <c r="U20631" s="36"/>
      <c r="V20631" s="36"/>
    </row>
    <row r="20632" spans="11:22" x14ac:dyDescent="0.25">
      <c r="K20632" s="36"/>
      <c r="L20632" s="36"/>
      <c r="M20632" s="36"/>
      <c r="N20632" s="36"/>
      <c r="O20632" s="40"/>
      <c r="P20632" s="36"/>
      <c r="S20632" s="36"/>
      <c r="T20632" s="36"/>
      <c r="U20632" s="36"/>
      <c r="V20632" s="36"/>
    </row>
    <row r="20633" spans="11:22" x14ac:dyDescent="0.25">
      <c r="K20633" s="36"/>
      <c r="L20633" s="36"/>
      <c r="M20633" s="36"/>
      <c r="N20633" s="36"/>
      <c r="O20633" s="40"/>
      <c r="P20633" s="36"/>
      <c r="S20633" s="36"/>
      <c r="T20633" s="36"/>
      <c r="U20633" s="36"/>
      <c r="V20633" s="36"/>
    </row>
    <row r="20634" spans="11:22" x14ac:dyDescent="0.25">
      <c r="K20634" s="36"/>
      <c r="L20634" s="36"/>
      <c r="M20634" s="36"/>
      <c r="N20634" s="36"/>
      <c r="O20634" s="40"/>
      <c r="P20634" s="36"/>
      <c r="S20634" s="36"/>
      <c r="T20634" s="36"/>
      <c r="U20634" s="36"/>
      <c r="V20634" s="36"/>
    </row>
    <row r="20635" spans="11:22" x14ac:dyDescent="0.25">
      <c r="K20635" s="36"/>
      <c r="L20635" s="36"/>
      <c r="M20635" s="36"/>
      <c r="N20635" s="36"/>
      <c r="O20635" s="40"/>
      <c r="P20635" s="36"/>
      <c r="S20635" s="36"/>
      <c r="T20635" s="36"/>
      <c r="U20635" s="36"/>
      <c r="V20635" s="36"/>
    </row>
    <row r="20636" spans="11:22" x14ac:dyDescent="0.25">
      <c r="K20636" s="36"/>
      <c r="L20636" s="36"/>
      <c r="M20636" s="36"/>
      <c r="N20636" s="36"/>
      <c r="O20636" s="40"/>
      <c r="P20636" s="36"/>
      <c r="S20636" s="36"/>
      <c r="T20636" s="36"/>
      <c r="U20636" s="36"/>
      <c r="V20636" s="36"/>
    </row>
    <row r="20637" spans="11:22" x14ac:dyDescent="0.25">
      <c r="K20637" s="36"/>
      <c r="L20637" s="36"/>
      <c r="M20637" s="36"/>
      <c r="N20637" s="36"/>
      <c r="O20637" s="40"/>
      <c r="P20637" s="36"/>
      <c r="S20637" s="36"/>
      <c r="T20637" s="36"/>
      <c r="U20637" s="36"/>
      <c r="V20637" s="36"/>
    </row>
    <row r="20638" spans="11:22" x14ac:dyDescent="0.25">
      <c r="K20638" s="36"/>
      <c r="L20638" s="36"/>
      <c r="M20638" s="36"/>
      <c r="N20638" s="36"/>
      <c r="O20638" s="40"/>
      <c r="P20638" s="36"/>
      <c r="S20638" s="36"/>
      <c r="T20638" s="36"/>
      <c r="U20638" s="36"/>
      <c r="V20638" s="36"/>
    </row>
    <row r="20639" spans="11:22" x14ac:dyDescent="0.25">
      <c r="K20639" s="36"/>
      <c r="L20639" s="36"/>
      <c r="M20639" s="36"/>
      <c r="N20639" s="36"/>
      <c r="O20639" s="40"/>
      <c r="P20639" s="36"/>
      <c r="S20639" s="36"/>
      <c r="T20639" s="36"/>
      <c r="U20639" s="36"/>
      <c r="V20639" s="36"/>
    </row>
    <row r="20640" spans="11:22" x14ac:dyDescent="0.25">
      <c r="K20640" s="36"/>
      <c r="L20640" s="36"/>
      <c r="M20640" s="36"/>
      <c r="N20640" s="36"/>
      <c r="O20640" s="40"/>
      <c r="P20640" s="36"/>
      <c r="S20640" s="36"/>
      <c r="T20640" s="36"/>
      <c r="U20640" s="36"/>
      <c r="V20640" s="36"/>
    </row>
    <row r="20641" spans="11:22" x14ac:dyDescent="0.25">
      <c r="K20641" s="36"/>
      <c r="L20641" s="36"/>
      <c r="M20641" s="36"/>
      <c r="N20641" s="36"/>
      <c r="O20641" s="40"/>
      <c r="P20641" s="36"/>
      <c r="S20641" s="36"/>
      <c r="T20641" s="36"/>
      <c r="U20641" s="36"/>
      <c r="V20641" s="36"/>
    </row>
    <row r="20642" spans="11:22" x14ac:dyDescent="0.25">
      <c r="K20642" s="36"/>
      <c r="L20642" s="36"/>
      <c r="M20642" s="36"/>
      <c r="N20642" s="36"/>
      <c r="O20642" s="40"/>
      <c r="P20642" s="36"/>
      <c r="S20642" s="36"/>
      <c r="T20642" s="36"/>
      <c r="U20642" s="36"/>
      <c r="V20642" s="36"/>
    </row>
    <row r="20643" spans="11:22" x14ac:dyDescent="0.25">
      <c r="K20643" s="36"/>
      <c r="L20643" s="36"/>
      <c r="M20643" s="36"/>
      <c r="N20643" s="36"/>
      <c r="O20643" s="40"/>
      <c r="P20643" s="36"/>
      <c r="S20643" s="36"/>
      <c r="T20643" s="36"/>
      <c r="U20643" s="36"/>
      <c r="V20643" s="36"/>
    </row>
    <row r="20644" spans="11:22" x14ac:dyDescent="0.25">
      <c r="K20644" s="36"/>
      <c r="L20644" s="36"/>
      <c r="M20644" s="36"/>
      <c r="N20644" s="36"/>
      <c r="O20644" s="40"/>
      <c r="P20644" s="36"/>
      <c r="S20644" s="36"/>
      <c r="T20644" s="36"/>
      <c r="U20644" s="36"/>
      <c r="V20644" s="36"/>
    </row>
    <row r="20645" spans="11:22" x14ac:dyDescent="0.25">
      <c r="K20645" s="36"/>
      <c r="L20645" s="36"/>
      <c r="M20645" s="36"/>
      <c r="N20645" s="36"/>
      <c r="O20645" s="40"/>
      <c r="P20645" s="36"/>
      <c r="S20645" s="36"/>
      <c r="T20645" s="36"/>
      <c r="U20645" s="36"/>
      <c r="V20645" s="36"/>
    </row>
    <row r="20646" spans="11:22" x14ac:dyDescent="0.25">
      <c r="K20646" s="36"/>
      <c r="L20646" s="36"/>
      <c r="M20646" s="36"/>
      <c r="N20646" s="36"/>
      <c r="O20646" s="40"/>
      <c r="P20646" s="36"/>
      <c r="S20646" s="36"/>
      <c r="T20646" s="36"/>
      <c r="U20646" s="36"/>
      <c r="V20646" s="36"/>
    </row>
    <row r="20647" spans="11:22" x14ac:dyDescent="0.25">
      <c r="K20647" s="36"/>
      <c r="L20647" s="36"/>
      <c r="M20647" s="36"/>
      <c r="N20647" s="36"/>
      <c r="O20647" s="40"/>
      <c r="P20647" s="36"/>
      <c r="S20647" s="36"/>
      <c r="T20647" s="36"/>
      <c r="U20647" s="36"/>
      <c r="V20647" s="36"/>
    </row>
    <row r="20648" spans="11:22" x14ac:dyDescent="0.25">
      <c r="K20648" s="36"/>
      <c r="L20648" s="36"/>
      <c r="M20648" s="36"/>
      <c r="N20648" s="36"/>
      <c r="O20648" s="40"/>
      <c r="P20648" s="36"/>
      <c r="S20648" s="36"/>
      <c r="T20648" s="36"/>
      <c r="U20648" s="36"/>
      <c r="V20648" s="36"/>
    </row>
    <row r="20649" spans="11:22" x14ac:dyDescent="0.25">
      <c r="K20649" s="36"/>
      <c r="L20649" s="36"/>
      <c r="M20649" s="36"/>
      <c r="N20649" s="36"/>
      <c r="O20649" s="40"/>
      <c r="P20649" s="36"/>
      <c r="S20649" s="36"/>
      <c r="T20649" s="36"/>
      <c r="U20649" s="36"/>
      <c r="V20649" s="36"/>
    </row>
    <row r="20650" spans="11:22" x14ac:dyDescent="0.25">
      <c r="K20650" s="36"/>
      <c r="L20650" s="36"/>
      <c r="M20650" s="36"/>
      <c r="N20650" s="36"/>
      <c r="O20650" s="40"/>
      <c r="P20650" s="36"/>
      <c r="S20650" s="36"/>
      <c r="T20650" s="36"/>
      <c r="U20650" s="36"/>
      <c r="V20650" s="36"/>
    </row>
    <row r="20651" spans="11:22" x14ac:dyDescent="0.25">
      <c r="K20651" s="36"/>
      <c r="L20651" s="36"/>
      <c r="M20651" s="36"/>
      <c r="N20651" s="36"/>
      <c r="O20651" s="40"/>
      <c r="P20651" s="36"/>
      <c r="S20651" s="36"/>
      <c r="T20651" s="36"/>
      <c r="U20651" s="36"/>
      <c r="V20651" s="36"/>
    </row>
    <row r="20652" spans="11:22" x14ac:dyDescent="0.25">
      <c r="K20652" s="36"/>
      <c r="L20652" s="36"/>
      <c r="M20652" s="36"/>
      <c r="N20652" s="36"/>
      <c r="O20652" s="40"/>
      <c r="P20652" s="36"/>
      <c r="S20652" s="36"/>
      <c r="T20652" s="36"/>
      <c r="U20652" s="36"/>
      <c r="V20652" s="36"/>
    </row>
    <row r="20653" spans="11:22" x14ac:dyDescent="0.25">
      <c r="K20653" s="36"/>
      <c r="L20653" s="36"/>
      <c r="M20653" s="36"/>
      <c r="N20653" s="36"/>
      <c r="O20653" s="40"/>
      <c r="P20653" s="36"/>
      <c r="S20653" s="36"/>
      <c r="T20653" s="36"/>
      <c r="U20653" s="36"/>
      <c r="V20653" s="36"/>
    </row>
    <row r="20654" spans="11:22" x14ac:dyDescent="0.25">
      <c r="K20654" s="36"/>
      <c r="L20654" s="36"/>
      <c r="M20654" s="36"/>
      <c r="N20654" s="36"/>
      <c r="O20654" s="40"/>
      <c r="P20654" s="36"/>
      <c r="S20654" s="36"/>
      <c r="T20654" s="36"/>
      <c r="U20654" s="36"/>
      <c r="V20654" s="36"/>
    </row>
    <row r="20655" spans="11:22" x14ac:dyDescent="0.25">
      <c r="K20655" s="36"/>
      <c r="L20655" s="36"/>
      <c r="M20655" s="36"/>
      <c r="N20655" s="36"/>
      <c r="O20655" s="40"/>
      <c r="P20655" s="36"/>
      <c r="S20655" s="36"/>
      <c r="T20655" s="36"/>
      <c r="U20655" s="36"/>
      <c r="V20655" s="36"/>
    </row>
    <row r="20656" spans="11:22" x14ac:dyDescent="0.25">
      <c r="K20656" s="36"/>
      <c r="L20656" s="36"/>
      <c r="M20656" s="36"/>
      <c r="N20656" s="36"/>
      <c r="O20656" s="40"/>
      <c r="P20656" s="36"/>
      <c r="S20656" s="36"/>
      <c r="T20656" s="36"/>
      <c r="U20656" s="36"/>
      <c r="V20656" s="36"/>
    </row>
    <row r="20657" spans="11:22" x14ac:dyDescent="0.25">
      <c r="K20657" s="36"/>
      <c r="L20657" s="36"/>
      <c r="M20657" s="36"/>
      <c r="N20657" s="36"/>
      <c r="O20657" s="40"/>
      <c r="P20657" s="36"/>
      <c r="S20657" s="36"/>
      <c r="T20657" s="36"/>
      <c r="U20657" s="36"/>
      <c r="V20657" s="36"/>
    </row>
    <row r="20658" spans="11:22" x14ac:dyDescent="0.25">
      <c r="K20658" s="36"/>
      <c r="L20658" s="36"/>
      <c r="M20658" s="36"/>
      <c r="N20658" s="36"/>
      <c r="O20658" s="40"/>
      <c r="P20658" s="36"/>
      <c r="S20658" s="36"/>
      <c r="T20658" s="36"/>
      <c r="U20658" s="36"/>
      <c r="V20658" s="36"/>
    </row>
    <row r="20659" spans="11:22" x14ac:dyDescent="0.25">
      <c r="K20659" s="36"/>
      <c r="L20659" s="36"/>
      <c r="M20659" s="36"/>
      <c r="N20659" s="36"/>
      <c r="O20659" s="40"/>
      <c r="P20659" s="36"/>
      <c r="S20659" s="36"/>
      <c r="T20659" s="36"/>
      <c r="U20659" s="36"/>
      <c r="V20659" s="36"/>
    </row>
    <row r="20660" spans="11:22" x14ac:dyDescent="0.25">
      <c r="K20660" s="36"/>
      <c r="L20660" s="36"/>
      <c r="M20660" s="36"/>
      <c r="N20660" s="36"/>
      <c r="O20660" s="40"/>
      <c r="P20660" s="36"/>
      <c r="S20660" s="36"/>
      <c r="T20660" s="36"/>
      <c r="U20660" s="36"/>
      <c r="V20660" s="36"/>
    </row>
    <row r="20661" spans="11:22" x14ac:dyDescent="0.25">
      <c r="K20661" s="36"/>
      <c r="L20661" s="36"/>
      <c r="M20661" s="36"/>
      <c r="N20661" s="36"/>
      <c r="O20661" s="40"/>
      <c r="P20661" s="36"/>
      <c r="S20661" s="36"/>
      <c r="T20661" s="36"/>
      <c r="U20661" s="36"/>
      <c r="V20661" s="36"/>
    </row>
    <row r="20662" spans="11:22" x14ac:dyDescent="0.25">
      <c r="K20662" s="36"/>
      <c r="L20662" s="36"/>
      <c r="M20662" s="36"/>
      <c r="N20662" s="36"/>
      <c r="O20662" s="40"/>
      <c r="P20662" s="36"/>
      <c r="S20662" s="36"/>
      <c r="T20662" s="36"/>
      <c r="U20662" s="36"/>
      <c r="V20662" s="36"/>
    </row>
    <row r="20663" spans="11:22" x14ac:dyDescent="0.25">
      <c r="K20663" s="36"/>
      <c r="L20663" s="36"/>
      <c r="M20663" s="36"/>
      <c r="N20663" s="36"/>
      <c r="O20663" s="40"/>
      <c r="P20663" s="36"/>
      <c r="S20663" s="36"/>
      <c r="T20663" s="36"/>
      <c r="U20663" s="36"/>
      <c r="V20663" s="36"/>
    </row>
    <row r="20664" spans="11:22" x14ac:dyDescent="0.25">
      <c r="K20664" s="36"/>
      <c r="L20664" s="36"/>
      <c r="M20664" s="36"/>
      <c r="N20664" s="36"/>
      <c r="O20664" s="40"/>
      <c r="P20664" s="36"/>
      <c r="S20664" s="36"/>
      <c r="T20664" s="36"/>
      <c r="U20664" s="36"/>
      <c r="V20664" s="36"/>
    </row>
    <row r="20665" spans="11:22" x14ac:dyDescent="0.25">
      <c r="K20665" s="36"/>
      <c r="L20665" s="36"/>
      <c r="M20665" s="36"/>
      <c r="N20665" s="36"/>
      <c r="O20665" s="40"/>
      <c r="P20665" s="36"/>
      <c r="S20665" s="36"/>
      <c r="T20665" s="36"/>
      <c r="U20665" s="36"/>
      <c r="V20665" s="36"/>
    </row>
    <row r="20666" spans="11:22" x14ac:dyDescent="0.25">
      <c r="K20666" s="36"/>
      <c r="L20666" s="36"/>
      <c r="M20666" s="36"/>
      <c r="N20666" s="36"/>
      <c r="O20666" s="40"/>
      <c r="P20666" s="36"/>
      <c r="S20666" s="36"/>
      <c r="T20666" s="36"/>
      <c r="U20666" s="36"/>
      <c r="V20666" s="36"/>
    </row>
    <row r="20667" spans="11:22" x14ac:dyDescent="0.25">
      <c r="K20667" s="36"/>
      <c r="L20667" s="36"/>
      <c r="M20667" s="36"/>
      <c r="N20667" s="36"/>
      <c r="O20667" s="40"/>
      <c r="P20667" s="36"/>
      <c r="S20667" s="36"/>
      <c r="T20667" s="36"/>
      <c r="U20667" s="36"/>
      <c r="V20667" s="36"/>
    </row>
    <row r="20668" spans="11:22" x14ac:dyDescent="0.25">
      <c r="K20668" s="36"/>
      <c r="L20668" s="36"/>
      <c r="M20668" s="36"/>
      <c r="N20668" s="36"/>
      <c r="O20668" s="40"/>
      <c r="P20668" s="36"/>
      <c r="S20668" s="36"/>
      <c r="T20668" s="36"/>
      <c r="U20668" s="36"/>
      <c r="V20668" s="36"/>
    </row>
    <row r="20669" spans="11:22" x14ac:dyDescent="0.25">
      <c r="K20669" s="36"/>
      <c r="L20669" s="36"/>
      <c r="M20669" s="36"/>
      <c r="N20669" s="36"/>
      <c r="O20669" s="40"/>
      <c r="P20669" s="36"/>
      <c r="S20669" s="36"/>
      <c r="T20669" s="36"/>
      <c r="U20669" s="36"/>
      <c r="V20669" s="36"/>
    </row>
    <row r="20670" spans="11:22" x14ac:dyDescent="0.25">
      <c r="K20670" s="36"/>
      <c r="L20670" s="36"/>
      <c r="M20670" s="36"/>
      <c r="N20670" s="36"/>
      <c r="O20670" s="40"/>
      <c r="P20670" s="36"/>
      <c r="S20670" s="36"/>
      <c r="T20670" s="36"/>
      <c r="U20670" s="36"/>
      <c r="V20670" s="36"/>
    </row>
    <row r="20671" spans="11:22" x14ac:dyDescent="0.25">
      <c r="K20671" s="36"/>
      <c r="L20671" s="36"/>
      <c r="M20671" s="36"/>
      <c r="N20671" s="36"/>
      <c r="O20671" s="40"/>
      <c r="P20671" s="36"/>
      <c r="S20671" s="36"/>
      <c r="T20671" s="36"/>
      <c r="U20671" s="36"/>
      <c r="V20671" s="36"/>
    </row>
    <row r="20672" spans="11:22" x14ac:dyDescent="0.25">
      <c r="K20672" s="36"/>
      <c r="L20672" s="36"/>
      <c r="M20672" s="36"/>
      <c r="N20672" s="36"/>
      <c r="O20672" s="40"/>
      <c r="P20672" s="36"/>
      <c r="S20672" s="36"/>
      <c r="T20672" s="36"/>
      <c r="U20672" s="36"/>
      <c r="V20672" s="36"/>
    </row>
    <row r="20673" spans="11:22" x14ac:dyDescent="0.25">
      <c r="K20673" s="36"/>
      <c r="L20673" s="36"/>
      <c r="M20673" s="36"/>
      <c r="N20673" s="36"/>
      <c r="O20673" s="40"/>
      <c r="P20673" s="36"/>
      <c r="S20673" s="36"/>
      <c r="T20673" s="36"/>
      <c r="U20673" s="36"/>
      <c r="V20673" s="36"/>
    </row>
    <row r="20674" spans="11:22" x14ac:dyDescent="0.25">
      <c r="K20674" s="36"/>
      <c r="L20674" s="36"/>
      <c r="M20674" s="36"/>
      <c r="N20674" s="36"/>
      <c r="O20674" s="40"/>
      <c r="P20674" s="36"/>
      <c r="S20674" s="36"/>
      <c r="T20674" s="36"/>
      <c r="U20674" s="36"/>
      <c r="V20674" s="36"/>
    </row>
    <row r="20675" spans="11:22" x14ac:dyDescent="0.25">
      <c r="K20675" s="36"/>
      <c r="L20675" s="36"/>
      <c r="M20675" s="36"/>
      <c r="N20675" s="36"/>
      <c r="O20675" s="40"/>
      <c r="P20675" s="36"/>
      <c r="S20675" s="36"/>
      <c r="T20675" s="36"/>
      <c r="U20675" s="36"/>
      <c r="V20675" s="36"/>
    </row>
    <row r="20676" spans="11:22" x14ac:dyDescent="0.25">
      <c r="K20676" s="36"/>
      <c r="L20676" s="36"/>
      <c r="M20676" s="36"/>
      <c r="N20676" s="36"/>
      <c r="O20676" s="40"/>
      <c r="P20676" s="36"/>
      <c r="S20676" s="36"/>
      <c r="T20676" s="36"/>
      <c r="U20676" s="36"/>
      <c r="V20676" s="36"/>
    </row>
    <row r="20677" spans="11:22" x14ac:dyDescent="0.25">
      <c r="K20677" s="36"/>
      <c r="L20677" s="36"/>
      <c r="M20677" s="36"/>
      <c r="N20677" s="36"/>
      <c r="O20677" s="40"/>
      <c r="P20677" s="36"/>
      <c r="S20677" s="36"/>
      <c r="T20677" s="36"/>
      <c r="U20677" s="36"/>
      <c r="V20677" s="36"/>
    </row>
    <row r="20678" spans="11:22" x14ac:dyDescent="0.25">
      <c r="K20678" s="36"/>
      <c r="L20678" s="36"/>
      <c r="M20678" s="36"/>
      <c r="N20678" s="36"/>
      <c r="O20678" s="40"/>
      <c r="P20678" s="36"/>
      <c r="S20678" s="36"/>
      <c r="T20678" s="36"/>
      <c r="U20678" s="36"/>
      <c r="V20678" s="36"/>
    </row>
    <row r="20679" spans="11:22" x14ac:dyDescent="0.25">
      <c r="K20679" s="36"/>
      <c r="L20679" s="36"/>
      <c r="M20679" s="36"/>
      <c r="N20679" s="36"/>
      <c r="O20679" s="40"/>
      <c r="P20679" s="36"/>
      <c r="S20679" s="36"/>
      <c r="T20679" s="36"/>
      <c r="U20679" s="36"/>
      <c r="V20679" s="36"/>
    </row>
    <row r="20680" spans="11:22" x14ac:dyDescent="0.25">
      <c r="K20680" s="36"/>
      <c r="L20680" s="36"/>
      <c r="M20680" s="36"/>
      <c r="N20680" s="36"/>
      <c r="O20680" s="40"/>
      <c r="P20680" s="36"/>
      <c r="S20680" s="36"/>
      <c r="T20680" s="36"/>
      <c r="U20680" s="36"/>
      <c r="V20680" s="36"/>
    </row>
    <row r="20681" spans="11:22" x14ac:dyDescent="0.25">
      <c r="K20681" s="36"/>
      <c r="L20681" s="36"/>
      <c r="M20681" s="36"/>
      <c r="N20681" s="36"/>
      <c r="O20681" s="40"/>
      <c r="P20681" s="36"/>
      <c r="S20681" s="36"/>
      <c r="T20681" s="36"/>
      <c r="U20681" s="36"/>
      <c r="V20681" s="36"/>
    </row>
    <row r="20682" spans="11:22" x14ac:dyDescent="0.25">
      <c r="K20682" s="36"/>
      <c r="L20682" s="36"/>
      <c r="M20682" s="36"/>
      <c r="N20682" s="36"/>
      <c r="O20682" s="40"/>
      <c r="P20682" s="36"/>
      <c r="S20682" s="36"/>
      <c r="T20682" s="36"/>
      <c r="U20682" s="36"/>
      <c r="V20682" s="36"/>
    </row>
    <row r="20683" spans="11:22" x14ac:dyDescent="0.25">
      <c r="K20683" s="36"/>
      <c r="L20683" s="36"/>
      <c r="M20683" s="36"/>
      <c r="N20683" s="36"/>
      <c r="O20683" s="40"/>
      <c r="P20683" s="36"/>
      <c r="S20683" s="36"/>
      <c r="T20683" s="36"/>
      <c r="U20683" s="36"/>
      <c r="V20683" s="36"/>
    </row>
    <row r="20684" spans="11:22" x14ac:dyDescent="0.25">
      <c r="K20684" s="36"/>
      <c r="L20684" s="36"/>
      <c r="M20684" s="36"/>
      <c r="N20684" s="36"/>
      <c r="O20684" s="40"/>
      <c r="P20684" s="36"/>
      <c r="S20684" s="36"/>
      <c r="T20684" s="36"/>
      <c r="U20684" s="36"/>
      <c r="V20684" s="36"/>
    </row>
    <row r="20685" spans="11:22" x14ac:dyDescent="0.25">
      <c r="K20685" s="36"/>
      <c r="L20685" s="36"/>
      <c r="M20685" s="36"/>
      <c r="N20685" s="36"/>
      <c r="O20685" s="40"/>
      <c r="P20685" s="36"/>
      <c r="S20685" s="36"/>
      <c r="T20685" s="36"/>
      <c r="U20685" s="36"/>
      <c r="V20685" s="36"/>
    </row>
    <row r="20686" spans="11:22" x14ac:dyDescent="0.25">
      <c r="K20686" s="36"/>
      <c r="L20686" s="36"/>
      <c r="M20686" s="36"/>
      <c r="N20686" s="36"/>
      <c r="O20686" s="40"/>
      <c r="P20686" s="36"/>
      <c r="S20686" s="36"/>
      <c r="T20686" s="36"/>
      <c r="U20686" s="36"/>
      <c r="V20686" s="36"/>
    </row>
    <row r="20687" spans="11:22" x14ac:dyDescent="0.25">
      <c r="K20687" s="36"/>
      <c r="L20687" s="36"/>
      <c r="M20687" s="36"/>
      <c r="N20687" s="36"/>
      <c r="O20687" s="40"/>
      <c r="P20687" s="36"/>
      <c r="S20687" s="36"/>
      <c r="T20687" s="36"/>
      <c r="U20687" s="36"/>
      <c r="V20687" s="36"/>
    </row>
    <row r="20688" spans="11:22" x14ac:dyDescent="0.25">
      <c r="K20688" s="36"/>
      <c r="L20688" s="36"/>
      <c r="M20688" s="36"/>
      <c r="N20688" s="36"/>
      <c r="O20688" s="40"/>
      <c r="P20688" s="36"/>
      <c r="S20688" s="36"/>
      <c r="T20688" s="36"/>
      <c r="U20688" s="36"/>
      <c r="V20688" s="36"/>
    </row>
    <row r="20689" spans="11:22" x14ac:dyDescent="0.25">
      <c r="K20689" s="36"/>
      <c r="L20689" s="36"/>
      <c r="M20689" s="36"/>
      <c r="N20689" s="36"/>
      <c r="O20689" s="40"/>
      <c r="P20689" s="36"/>
      <c r="S20689" s="36"/>
      <c r="T20689" s="36"/>
      <c r="U20689" s="36"/>
      <c r="V20689" s="36"/>
    </row>
    <row r="20690" spans="11:22" x14ac:dyDescent="0.25">
      <c r="K20690" s="36"/>
      <c r="L20690" s="36"/>
      <c r="M20690" s="36"/>
      <c r="N20690" s="36"/>
      <c r="O20690" s="40"/>
      <c r="P20690" s="36"/>
      <c r="S20690" s="36"/>
      <c r="T20690" s="36"/>
      <c r="U20690" s="36"/>
      <c r="V20690" s="36"/>
    </row>
    <row r="20691" spans="11:22" x14ac:dyDescent="0.25">
      <c r="K20691" s="36"/>
      <c r="L20691" s="36"/>
      <c r="M20691" s="36"/>
      <c r="N20691" s="36"/>
      <c r="O20691" s="40"/>
      <c r="P20691" s="36"/>
      <c r="S20691" s="36"/>
      <c r="T20691" s="36"/>
      <c r="U20691" s="36"/>
      <c r="V20691" s="36"/>
    </row>
    <row r="20692" spans="11:22" x14ac:dyDescent="0.25">
      <c r="K20692" s="36"/>
      <c r="L20692" s="36"/>
      <c r="M20692" s="36"/>
      <c r="N20692" s="36"/>
      <c r="O20692" s="40"/>
      <c r="P20692" s="36"/>
      <c r="S20692" s="36"/>
      <c r="T20692" s="36"/>
      <c r="U20692" s="36"/>
      <c r="V20692" s="36"/>
    </row>
    <row r="20693" spans="11:22" x14ac:dyDescent="0.25">
      <c r="K20693" s="36"/>
      <c r="L20693" s="36"/>
      <c r="M20693" s="36"/>
      <c r="N20693" s="36"/>
      <c r="O20693" s="40"/>
      <c r="P20693" s="36"/>
      <c r="S20693" s="36"/>
      <c r="T20693" s="36"/>
      <c r="U20693" s="36"/>
      <c r="V20693" s="36"/>
    </row>
    <row r="20694" spans="11:22" x14ac:dyDescent="0.25">
      <c r="K20694" s="36"/>
      <c r="L20694" s="36"/>
      <c r="M20694" s="36"/>
      <c r="N20694" s="36"/>
      <c r="O20694" s="40"/>
      <c r="P20694" s="36"/>
      <c r="S20694" s="36"/>
      <c r="T20694" s="36"/>
      <c r="U20694" s="36"/>
      <c r="V20694" s="36"/>
    </row>
    <row r="20695" spans="11:22" x14ac:dyDescent="0.25">
      <c r="K20695" s="36"/>
      <c r="L20695" s="36"/>
      <c r="M20695" s="36"/>
      <c r="N20695" s="36"/>
      <c r="O20695" s="40"/>
      <c r="P20695" s="36"/>
      <c r="S20695" s="36"/>
      <c r="T20695" s="36"/>
      <c r="U20695" s="36"/>
      <c r="V20695" s="36"/>
    </row>
    <row r="20696" spans="11:22" x14ac:dyDescent="0.25">
      <c r="K20696" s="36"/>
      <c r="L20696" s="36"/>
      <c r="M20696" s="36"/>
      <c r="N20696" s="36"/>
      <c r="O20696" s="40"/>
      <c r="P20696" s="36"/>
      <c r="S20696" s="36"/>
      <c r="T20696" s="36"/>
      <c r="U20696" s="36"/>
      <c r="V20696" s="36"/>
    </row>
    <row r="20697" spans="11:22" x14ac:dyDescent="0.25">
      <c r="K20697" s="36"/>
      <c r="L20697" s="36"/>
      <c r="M20697" s="36"/>
      <c r="N20697" s="36"/>
      <c r="O20697" s="40"/>
      <c r="P20697" s="36"/>
      <c r="S20697" s="36"/>
      <c r="T20697" s="36"/>
      <c r="U20697" s="36"/>
      <c r="V20697" s="36"/>
    </row>
    <row r="20698" spans="11:22" x14ac:dyDescent="0.25">
      <c r="K20698" s="36"/>
      <c r="L20698" s="36"/>
      <c r="M20698" s="36"/>
      <c r="N20698" s="36"/>
      <c r="O20698" s="40"/>
      <c r="P20698" s="36"/>
      <c r="S20698" s="36"/>
      <c r="T20698" s="36"/>
      <c r="U20698" s="36"/>
      <c r="V20698" s="36"/>
    </row>
    <row r="20699" spans="11:22" x14ac:dyDescent="0.25">
      <c r="K20699" s="36"/>
      <c r="L20699" s="36"/>
      <c r="M20699" s="36"/>
      <c r="N20699" s="36"/>
      <c r="O20699" s="40"/>
      <c r="P20699" s="36"/>
      <c r="S20699" s="36"/>
      <c r="T20699" s="36"/>
      <c r="U20699" s="36"/>
      <c r="V20699" s="36"/>
    </row>
    <row r="20700" spans="11:22" x14ac:dyDescent="0.25">
      <c r="K20700" s="36"/>
      <c r="L20700" s="36"/>
      <c r="M20700" s="36"/>
      <c r="N20700" s="36"/>
      <c r="O20700" s="40"/>
      <c r="P20700" s="36"/>
      <c r="S20700" s="36"/>
      <c r="T20700" s="36"/>
      <c r="U20700" s="36"/>
      <c r="V20700" s="36"/>
    </row>
    <row r="20701" spans="11:22" x14ac:dyDescent="0.25">
      <c r="K20701" s="36"/>
      <c r="L20701" s="36"/>
      <c r="M20701" s="36"/>
      <c r="N20701" s="36"/>
      <c r="O20701" s="40"/>
      <c r="P20701" s="36"/>
      <c r="S20701" s="36"/>
      <c r="T20701" s="36"/>
      <c r="U20701" s="36"/>
      <c r="V20701" s="36"/>
    </row>
    <row r="20702" spans="11:22" x14ac:dyDescent="0.25">
      <c r="K20702" s="36"/>
      <c r="L20702" s="36"/>
      <c r="M20702" s="36"/>
      <c r="N20702" s="36"/>
      <c r="O20702" s="40"/>
      <c r="P20702" s="36"/>
      <c r="S20702" s="36"/>
      <c r="T20702" s="36"/>
      <c r="U20702" s="36"/>
      <c r="V20702" s="36"/>
    </row>
    <row r="20703" spans="11:22" x14ac:dyDescent="0.25">
      <c r="K20703" s="36"/>
      <c r="L20703" s="36"/>
      <c r="M20703" s="36"/>
      <c r="N20703" s="36"/>
      <c r="O20703" s="40"/>
      <c r="P20703" s="36"/>
      <c r="S20703" s="36"/>
      <c r="T20703" s="36"/>
      <c r="U20703" s="36"/>
      <c r="V20703" s="36"/>
    </row>
    <row r="20704" spans="11:22" x14ac:dyDescent="0.25">
      <c r="K20704" s="36"/>
      <c r="L20704" s="36"/>
      <c r="M20704" s="36"/>
      <c r="N20704" s="36"/>
      <c r="O20704" s="40"/>
      <c r="P20704" s="36"/>
      <c r="S20704" s="36"/>
      <c r="T20704" s="36"/>
      <c r="U20704" s="36"/>
      <c r="V20704" s="36"/>
    </row>
    <row r="20705" spans="11:22" x14ac:dyDescent="0.25">
      <c r="K20705" s="36"/>
      <c r="L20705" s="36"/>
      <c r="M20705" s="36"/>
      <c r="N20705" s="36"/>
      <c r="O20705" s="40"/>
      <c r="P20705" s="36"/>
      <c r="S20705" s="36"/>
      <c r="T20705" s="36"/>
      <c r="U20705" s="36"/>
      <c r="V20705" s="36"/>
    </row>
    <row r="20706" spans="11:22" x14ac:dyDescent="0.25">
      <c r="K20706" s="36"/>
      <c r="L20706" s="36"/>
      <c r="M20706" s="36"/>
      <c r="N20706" s="36"/>
      <c r="O20706" s="40"/>
      <c r="P20706" s="36"/>
      <c r="S20706" s="36"/>
      <c r="T20706" s="36"/>
      <c r="U20706" s="36"/>
      <c r="V20706" s="36"/>
    </row>
    <row r="20707" spans="11:22" x14ac:dyDescent="0.25">
      <c r="K20707" s="36"/>
      <c r="L20707" s="36"/>
      <c r="M20707" s="36"/>
      <c r="N20707" s="36"/>
      <c r="O20707" s="40"/>
      <c r="P20707" s="36"/>
      <c r="S20707" s="36"/>
      <c r="T20707" s="36"/>
      <c r="U20707" s="36"/>
      <c r="V20707" s="36"/>
    </row>
    <row r="20708" spans="11:22" x14ac:dyDescent="0.25">
      <c r="K20708" s="36"/>
      <c r="L20708" s="36"/>
      <c r="M20708" s="36"/>
      <c r="N20708" s="36"/>
      <c r="O20708" s="40"/>
      <c r="P20708" s="36"/>
      <c r="S20708" s="36"/>
      <c r="T20708" s="36"/>
      <c r="U20708" s="36"/>
      <c r="V20708" s="36"/>
    </row>
    <row r="20709" spans="11:22" x14ac:dyDescent="0.25">
      <c r="K20709" s="36"/>
      <c r="L20709" s="36"/>
      <c r="M20709" s="36"/>
      <c r="N20709" s="36"/>
      <c r="O20709" s="40"/>
      <c r="P20709" s="36"/>
      <c r="S20709" s="36"/>
      <c r="T20709" s="36"/>
      <c r="U20709" s="36"/>
      <c r="V20709" s="36"/>
    </row>
    <row r="20710" spans="11:22" x14ac:dyDescent="0.25">
      <c r="K20710" s="36"/>
      <c r="L20710" s="36"/>
      <c r="M20710" s="36"/>
      <c r="N20710" s="36"/>
      <c r="O20710" s="40"/>
      <c r="P20710" s="36"/>
      <c r="S20710" s="36"/>
      <c r="T20710" s="36"/>
      <c r="U20710" s="36"/>
      <c r="V20710" s="36"/>
    </row>
    <row r="20711" spans="11:22" x14ac:dyDescent="0.25">
      <c r="K20711" s="36"/>
      <c r="L20711" s="36"/>
      <c r="M20711" s="36"/>
      <c r="N20711" s="36"/>
      <c r="O20711" s="40"/>
      <c r="P20711" s="36"/>
      <c r="S20711" s="36"/>
      <c r="T20711" s="36"/>
      <c r="U20711" s="36"/>
      <c r="V20711" s="36"/>
    </row>
    <row r="20712" spans="11:22" x14ac:dyDescent="0.25">
      <c r="K20712" s="36"/>
      <c r="L20712" s="36"/>
      <c r="M20712" s="36"/>
      <c r="N20712" s="36"/>
      <c r="O20712" s="40"/>
      <c r="P20712" s="36"/>
      <c r="S20712" s="36"/>
      <c r="T20712" s="36"/>
      <c r="U20712" s="36"/>
      <c r="V20712" s="36"/>
    </row>
    <row r="20713" spans="11:22" x14ac:dyDescent="0.25">
      <c r="K20713" s="36"/>
      <c r="L20713" s="36"/>
      <c r="M20713" s="36"/>
      <c r="N20713" s="36"/>
      <c r="O20713" s="40"/>
      <c r="P20713" s="36"/>
      <c r="S20713" s="36"/>
      <c r="T20713" s="36"/>
      <c r="U20713" s="36"/>
      <c r="V20713" s="36"/>
    </row>
    <row r="20714" spans="11:22" x14ac:dyDescent="0.25">
      <c r="K20714" s="36"/>
      <c r="L20714" s="36"/>
      <c r="M20714" s="36"/>
      <c r="N20714" s="36"/>
      <c r="O20714" s="40"/>
      <c r="P20714" s="36"/>
      <c r="S20714" s="36"/>
      <c r="T20714" s="36"/>
      <c r="U20714" s="36"/>
      <c r="V20714" s="36"/>
    </row>
    <row r="20715" spans="11:22" x14ac:dyDescent="0.25">
      <c r="K20715" s="36"/>
      <c r="L20715" s="36"/>
      <c r="M20715" s="36"/>
      <c r="N20715" s="36"/>
      <c r="O20715" s="40"/>
      <c r="P20715" s="36"/>
      <c r="S20715" s="36"/>
      <c r="T20715" s="36"/>
      <c r="U20715" s="36"/>
      <c r="V20715" s="36"/>
    </row>
    <row r="20716" spans="11:22" x14ac:dyDescent="0.25">
      <c r="K20716" s="36"/>
      <c r="L20716" s="36"/>
      <c r="M20716" s="36"/>
      <c r="N20716" s="36"/>
      <c r="O20716" s="40"/>
      <c r="P20716" s="36"/>
      <c r="S20716" s="36"/>
      <c r="T20716" s="36"/>
      <c r="U20716" s="36"/>
      <c r="V20716" s="36"/>
    </row>
    <row r="20717" spans="11:22" x14ac:dyDescent="0.25">
      <c r="K20717" s="36"/>
      <c r="L20717" s="36"/>
      <c r="M20717" s="36"/>
      <c r="N20717" s="36"/>
      <c r="O20717" s="40"/>
      <c r="P20717" s="36"/>
      <c r="S20717" s="36"/>
      <c r="T20717" s="36"/>
      <c r="U20717" s="36"/>
      <c r="V20717" s="36"/>
    </row>
    <row r="20718" spans="11:22" x14ac:dyDescent="0.25">
      <c r="K20718" s="36"/>
      <c r="L20718" s="36"/>
      <c r="M20718" s="36"/>
      <c r="N20718" s="36"/>
      <c r="O20718" s="40"/>
      <c r="P20718" s="36"/>
      <c r="S20718" s="36"/>
      <c r="T20718" s="36"/>
      <c r="U20718" s="36"/>
      <c r="V20718" s="36"/>
    </row>
    <row r="20719" spans="11:22" x14ac:dyDescent="0.25">
      <c r="K20719" s="36"/>
      <c r="L20719" s="36"/>
      <c r="M20719" s="36"/>
      <c r="N20719" s="36"/>
      <c r="O20719" s="40"/>
      <c r="P20719" s="36"/>
      <c r="S20719" s="36"/>
      <c r="T20719" s="36"/>
      <c r="U20719" s="36"/>
      <c r="V20719" s="36"/>
    </row>
    <row r="20720" spans="11:22" x14ac:dyDescent="0.25">
      <c r="K20720" s="36"/>
      <c r="L20720" s="36"/>
      <c r="M20720" s="36"/>
      <c r="N20720" s="36"/>
      <c r="O20720" s="40"/>
      <c r="P20720" s="36"/>
      <c r="S20720" s="36"/>
      <c r="T20720" s="36"/>
      <c r="U20720" s="36"/>
      <c r="V20720" s="36"/>
    </row>
    <row r="20721" spans="11:22" x14ac:dyDescent="0.25">
      <c r="K20721" s="36"/>
      <c r="L20721" s="36"/>
      <c r="M20721" s="36"/>
      <c r="N20721" s="36"/>
      <c r="O20721" s="40"/>
      <c r="P20721" s="36"/>
      <c r="S20721" s="36"/>
      <c r="T20721" s="36"/>
      <c r="U20721" s="36"/>
      <c r="V20721" s="36"/>
    </row>
    <row r="20722" spans="11:22" x14ac:dyDescent="0.25">
      <c r="K20722" s="36"/>
      <c r="L20722" s="36"/>
      <c r="M20722" s="36"/>
      <c r="N20722" s="36"/>
      <c r="O20722" s="40"/>
      <c r="P20722" s="36"/>
      <c r="S20722" s="36"/>
      <c r="T20722" s="36"/>
      <c r="U20722" s="36"/>
      <c r="V20722" s="36"/>
    </row>
    <row r="20723" spans="11:22" x14ac:dyDescent="0.25">
      <c r="K20723" s="36"/>
      <c r="L20723" s="36"/>
      <c r="M20723" s="36"/>
      <c r="N20723" s="36"/>
      <c r="O20723" s="40"/>
      <c r="P20723" s="36"/>
      <c r="S20723" s="36"/>
      <c r="T20723" s="36"/>
      <c r="U20723" s="36"/>
      <c r="V20723" s="36"/>
    </row>
    <row r="20724" spans="11:22" x14ac:dyDescent="0.25">
      <c r="K20724" s="36"/>
      <c r="L20724" s="36"/>
      <c r="M20724" s="36"/>
      <c r="N20724" s="36"/>
      <c r="O20724" s="40"/>
      <c r="P20724" s="36"/>
      <c r="S20724" s="36"/>
      <c r="T20724" s="36"/>
      <c r="U20724" s="36"/>
      <c r="V20724" s="36"/>
    </row>
    <row r="20725" spans="11:22" x14ac:dyDescent="0.25">
      <c r="K20725" s="36"/>
      <c r="L20725" s="36"/>
      <c r="M20725" s="36"/>
      <c r="N20725" s="36"/>
      <c r="O20725" s="40"/>
      <c r="P20725" s="36"/>
      <c r="S20725" s="36"/>
      <c r="T20725" s="36"/>
      <c r="U20725" s="36"/>
      <c r="V20725" s="36"/>
    </row>
    <row r="20726" spans="11:22" x14ac:dyDescent="0.25">
      <c r="K20726" s="36"/>
      <c r="L20726" s="36"/>
      <c r="M20726" s="36"/>
      <c r="N20726" s="36"/>
      <c r="O20726" s="40"/>
      <c r="P20726" s="36"/>
      <c r="S20726" s="36"/>
      <c r="T20726" s="36"/>
      <c r="U20726" s="36"/>
      <c r="V20726" s="36"/>
    </row>
    <row r="20727" spans="11:22" x14ac:dyDescent="0.25">
      <c r="K20727" s="36"/>
      <c r="L20727" s="36"/>
      <c r="M20727" s="36"/>
      <c r="N20727" s="36"/>
      <c r="O20727" s="40"/>
      <c r="P20727" s="36"/>
      <c r="S20727" s="36"/>
      <c r="T20727" s="36"/>
      <c r="U20727" s="36"/>
      <c r="V20727" s="36"/>
    </row>
    <row r="20728" spans="11:22" x14ac:dyDescent="0.25">
      <c r="K20728" s="36"/>
      <c r="L20728" s="36"/>
      <c r="M20728" s="36"/>
      <c r="N20728" s="36"/>
      <c r="O20728" s="40"/>
      <c r="P20728" s="36"/>
      <c r="S20728" s="36"/>
      <c r="T20728" s="36"/>
      <c r="U20728" s="36"/>
      <c r="V20728" s="36"/>
    </row>
    <row r="20729" spans="11:22" x14ac:dyDescent="0.25">
      <c r="K20729" s="36"/>
      <c r="L20729" s="36"/>
      <c r="M20729" s="36"/>
      <c r="N20729" s="36"/>
      <c r="O20729" s="40"/>
      <c r="P20729" s="36"/>
      <c r="S20729" s="36"/>
      <c r="T20729" s="36"/>
      <c r="U20729" s="36"/>
      <c r="V20729" s="36"/>
    </row>
    <row r="20730" spans="11:22" x14ac:dyDescent="0.25">
      <c r="K20730" s="36"/>
      <c r="L20730" s="36"/>
      <c r="M20730" s="36"/>
      <c r="N20730" s="36"/>
      <c r="O20730" s="40"/>
      <c r="P20730" s="36"/>
      <c r="S20730" s="36"/>
      <c r="T20730" s="36"/>
      <c r="U20730" s="36"/>
      <c r="V20730" s="36"/>
    </row>
    <row r="20731" spans="11:22" x14ac:dyDescent="0.25">
      <c r="K20731" s="36"/>
      <c r="L20731" s="36"/>
      <c r="M20731" s="36"/>
      <c r="N20731" s="36"/>
      <c r="O20731" s="40"/>
      <c r="P20731" s="36"/>
      <c r="S20731" s="36"/>
      <c r="T20731" s="36"/>
      <c r="U20731" s="36"/>
      <c r="V20731" s="36"/>
    </row>
    <row r="20732" spans="11:22" x14ac:dyDescent="0.25">
      <c r="K20732" s="36"/>
      <c r="L20732" s="36"/>
      <c r="M20732" s="36"/>
      <c r="N20732" s="36"/>
      <c r="O20732" s="40"/>
      <c r="P20732" s="36"/>
      <c r="S20732" s="36"/>
      <c r="T20732" s="36"/>
      <c r="U20732" s="36"/>
      <c r="V20732" s="36"/>
    </row>
    <row r="20733" spans="11:22" x14ac:dyDescent="0.25">
      <c r="K20733" s="36"/>
      <c r="L20733" s="36"/>
      <c r="M20733" s="36"/>
      <c r="N20733" s="36"/>
      <c r="O20733" s="40"/>
      <c r="P20733" s="36"/>
      <c r="S20733" s="36"/>
      <c r="T20733" s="36"/>
      <c r="U20733" s="36"/>
      <c r="V20733" s="36"/>
    </row>
    <row r="20734" spans="11:22" x14ac:dyDescent="0.25">
      <c r="K20734" s="36"/>
      <c r="L20734" s="36"/>
      <c r="M20734" s="36"/>
      <c r="N20734" s="36"/>
      <c r="O20734" s="40"/>
      <c r="P20734" s="36"/>
      <c r="S20734" s="36"/>
      <c r="T20734" s="36"/>
      <c r="U20734" s="36"/>
      <c r="V20734" s="36"/>
    </row>
    <row r="20735" spans="11:22" x14ac:dyDescent="0.25">
      <c r="K20735" s="36"/>
      <c r="L20735" s="36"/>
      <c r="M20735" s="36"/>
      <c r="N20735" s="36"/>
      <c r="O20735" s="40"/>
      <c r="P20735" s="36"/>
      <c r="S20735" s="36"/>
      <c r="T20735" s="36"/>
      <c r="U20735" s="36"/>
      <c r="V20735" s="36"/>
    </row>
    <row r="20736" spans="11:22" x14ac:dyDescent="0.25">
      <c r="K20736" s="36"/>
      <c r="L20736" s="36"/>
      <c r="M20736" s="36"/>
      <c r="N20736" s="36"/>
      <c r="O20736" s="40"/>
      <c r="P20736" s="36"/>
      <c r="S20736" s="36"/>
      <c r="T20736" s="36"/>
      <c r="U20736" s="36"/>
      <c r="V20736" s="36"/>
    </row>
    <row r="20737" spans="11:22" x14ac:dyDescent="0.25">
      <c r="K20737" s="36"/>
      <c r="L20737" s="36"/>
      <c r="M20737" s="36"/>
      <c r="N20737" s="36"/>
      <c r="O20737" s="40"/>
      <c r="P20737" s="36"/>
      <c r="S20737" s="36"/>
      <c r="T20737" s="36"/>
      <c r="U20737" s="36"/>
      <c r="V20737" s="36"/>
    </row>
    <row r="20738" spans="11:22" x14ac:dyDescent="0.25">
      <c r="K20738" s="36"/>
      <c r="L20738" s="36"/>
      <c r="M20738" s="36"/>
      <c r="N20738" s="36"/>
      <c r="O20738" s="40"/>
      <c r="P20738" s="36"/>
      <c r="S20738" s="36"/>
      <c r="T20738" s="36"/>
      <c r="U20738" s="36"/>
      <c r="V20738" s="36"/>
    </row>
    <row r="20739" spans="11:22" x14ac:dyDescent="0.25">
      <c r="K20739" s="36"/>
      <c r="L20739" s="36"/>
      <c r="M20739" s="36"/>
      <c r="N20739" s="36"/>
      <c r="O20739" s="40"/>
      <c r="P20739" s="36"/>
      <c r="S20739" s="36"/>
      <c r="T20739" s="36"/>
      <c r="U20739" s="36"/>
      <c r="V20739" s="36"/>
    </row>
    <row r="20740" spans="11:22" x14ac:dyDescent="0.25">
      <c r="K20740" s="36"/>
      <c r="L20740" s="36"/>
      <c r="M20740" s="36"/>
      <c r="N20740" s="36"/>
      <c r="O20740" s="40"/>
      <c r="P20740" s="36"/>
      <c r="S20740" s="36"/>
      <c r="T20740" s="36"/>
      <c r="U20740" s="36"/>
      <c r="V20740" s="36"/>
    </row>
    <row r="20741" spans="11:22" x14ac:dyDescent="0.25">
      <c r="K20741" s="36"/>
      <c r="L20741" s="36"/>
      <c r="M20741" s="36"/>
      <c r="N20741" s="36"/>
      <c r="O20741" s="40"/>
      <c r="P20741" s="36"/>
      <c r="S20741" s="36"/>
      <c r="T20741" s="36"/>
      <c r="U20741" s="36"/>
      <c r="V20741" s="36"/>
    </row>
    <row r="20742" spans="11:22" x14ac:dyDescent="0.25">
      <c r="K20742" s="36"/>
      <c r="L20742" s="36"/>
      <c r="M20742" s="36"/>
      <c r="N20742" s="36"/>
      <c r="O20742" s="40"/>
      <c r="P20742" s="36"/>
      <c r="S20742" s="36"/>
      <c r="T20742" s="36"/>
      <c r="U20742" s="36"/>
      <c r="V20742" s="36"/>
    </row>
    <row r="20743" spans="11:22" x14ac:dyDescent="0.25">
      <c r="K20743" s="36"/>
      <c r="L20743" s="36"/>
      <c r="M20743" s="36"/>
      <c r="N20743" s="36"/>
      <c r="O20743" s="40"/>
      <c r="P20743" s="36"/>
      <c r="S20743" s="36"/>
      <c r="T20743" s="36"/>
      <c r="U20743" s="36"/>
      <c r="V20743" s="36"/>
    </row>
    <row r="20744" spans="11:22" x14ac:dyDescent="0.25">
      <c r="K20744" s="36"/>
      <c r="L20744" s="36"/>
      <c r="M20744" s="36"/>
      <c r="N20744" s="36"/>
      <c r="O20744" s="40"/>
      <c r="P20744" s="36"/>
      <c r="S20744" s="36"/>
      <c r="T20744" s="36"/>
      <c r="U20744" s="36"/>
      <c r="V20744" s="36"/>
    </row>
    <row r="20745" spans="11:22" x14ac:dyDescent="0.25">
      <c r="K20745" s="36"/>
      <c r="L20745" s="36"/>
      <c r="M20745" s="36"/>
      <c r="N20745" s="36"/>
      <c r="O20745" s="40"/>
      <c r="P20745" s="36"/>
      <c r="S20745" s="36"/>
      <c r="T20745" s="36"/>
      <c r="U20745" s="36"/>
      <c r="V20745" s="36"/>
    </row>
    <row r="20746" spans="11:22" x14ac:dyDescent="0.25">
      <c r="K20746" s="36"/>
      <c r="L20746" s="36"/>
      <c r="M20746" s="36"/>
      <c r="N20746" s="36"/>
      <c r="O20746" s="40"/>
      <c r="P20746" s="36"/>
      <c r="S20746" s="36"/>
      <c r="T20746" s="36"/>
      <c r="U20746" s="36"/>
      <c r="V20746" s="36"/>
    </row>
    <row r="20747" spans="11:22" x14ac:dyDescent="0.25">
      <c r="K20747" s="36"/>
      <c r="L20747" s="36"/>
      <c r="M20747" s="36"/>
      <c r="N20747" s="36"/>
      <c r="O20747" s="40"/>
      <c r="P20747" s="36"/>
      <c r="S20747" s="36"/>
      <c r="T20747" s="36"/>
      <c r="U20747" s="36"/>
      <c r="V20747" s="36"/>
    </row>
    <row r="20748" spans="11:22" x14ac:dyDescent="0.25">
      <c r="K20748" s="36"/>
      <c r="L20748" s="36"/>
      <c r="M20748" s="36"/>
      <c r="N20748" s="36"/>
      <c r="O20748" s="40"/>
      <c r="P20748" s="36"/>
      <c r="S20748" s="36"/>
      <c r="T20748" s="36"/>
      <c r="U20748" s="36"/>
      <c r="V20748" s="36"/>
    </row>
    <row r="20749" spans="11:22" x14ac:dyDescent="0.25">
      <c r="K20749" s="36"/>
      <c r="L20749" s="36"/>
      <c r="M20749" s="36"/>
      <c r="N20749" s="36"/>
      <c r="O20749" s="40"/>
      <c r="P20749" s="36"/>
      <c r="S20749" s="36"/>
      <c r="T20749" s="36"/>
      <c r="U20749" s="36"/>
      <c r="V20749" s="36"/>
    </row>
    <row r="20750" spans="11:22" x14ac:dyDescent="0.25">
      <c r="K20750" s="36"/>
      <c r="L20750" s="36"/>
      <c r="M20750" s="36"/>
      <c r="N20750" s="36"/>
      <c r="O20750" s="40"/>
      <c r="P20750" s="36"/>
      <c r="S20750" s="36"/>
      <c r="T20750" s="36"/>
      <c r="U20750" s="36"/>
      <c r="V20750" s="36"/>
    </row>
    <row r="20751" spans="11:22" x14ac:dyDescent="0.25">
      <c r="K20751" s="36"/>
      <c r="L20751" s="36"/>
      <c r="M20751" s="36"/>
      <c r="N20751" s="36"/>
      <c r="O20751" s="40"/>
      <c r="P20751" s="36"/>
      <c r="S20751" s="36"/>
      <c r="T20751" s="36"/>
      <c r="U20751" s="36"/>
      <c r="V20751" s="36"/>
    </row>
    <row r="20752" spans="11:22" x14ac:dyDescent="0.25">
      <c r="K20752" s="36"/>
      <c r="L20752" s="36"/>
      <c r="M20752" s="36"/>
      <c r="N20752" s="36"/>
      <c r="O20752" s="40"/>
      <c r="P20752" s="36"/>
      <c r="S20752" s="36"/>
      <c r="T20752" s="36"/>
      <c r="U20752" s="36"/>
      <c r="V20752" s="36"/>
    </row>
    <row r="20753" spans="11:22" x14ac:dyDescent="0.25">
      <c r="K20753" s="36"/>
      <c r="L20753" s="36"/>
      <c r="M20753" s="36"/>
      <c r="N20753" s="36"/>
      <c r="O20753" s="40"/>
      <c r="P20753" s="36"/>
      <c r="S20753" s="36"/>
      <c r="T20753" s="36"/>
      <c r="U20753" s="36"/>
      <c r="V20753" s="36"/>
    </row>
    <row r="20754" spans="11:22" x14ac:dyDescent="0.25">
      <c r="K20754" s="36"/>
      <c r="L20754" s="36"/>
      <c r="M20754" s="36"/>
      <c r="N20754" s="36"/>
      <c r="O20754" s="40"/>
      <c r="P20754" s="36"/>
      <c r="S20754" s="36"/>
      <c r="T20754" s="36"/>
      <c r="U20754" s="36"/>
      <c r="V20754" s="36"/>
    </row>
    <row r="20755" spans="11:22" x14ac:dyDescent="0.25">
      <c r="K20755" s="36"/>
      <c r="L20755" s="36"/>
      <c r="M20755" s="36"/>
      <c r="N20755" s="36"/>
      <c r="O20755" s="40"/>
      <c r="P20755" s="36"/>
      <c r="S20755" s="36"/>
      <c r="T20755" s="36"/>
      <c r="U20755" s="36"/>
      <c r="V20755" s="36"/>
    </row>
    <row r="20756" spans="11:22" x14ac:dyDescent="0.25">
      <c r="K20756" s="36"/>
      <c r="L20756" s="36"/>
      <c r="M20756" s="36"/>
      <c r="N20756" s="36"/>
      <c r="O20756" s="40"/>
      <c r="P20756" s="36"/>
      <c r="S20756" s="36"/>
      <c r="T20756" s="36"/>
      <c r="U20756" s="36"/>
      <c r="V20756" s="36"/>
    </row>
    <row r="20757" spans="11:22" x14ac:dyDescent="0.25">
      <c r="K20757" s="36"/>
      <c r="L20757" s="36"/>
      <c r="M20757" s="36"/>
      <c r="N20757" s="36"/>
      <c r="O20757" s="40"/>
      <c r="P20757" s="36"/>
      <c r="S20757" s="36"/>
      <c r="T20757" s="36"/>
      <c r="U20757" s="36"/>
      <c r="V20757" s="36"/>
    </row>
    <row r="20758" spans="11:22" x14ac:dyDescent="0.25">
      <c r="K20758" s="36"/>
      <c r="L20758" s="36"/>
      <c r="M20758" s="36"/>
      <c r="N20758" s="36"/>
      <c r="O20758" s="40"/>
      <c r="P20758" s="36"/>
      <c r="S20758" s="36"/>
      <c r="T20758" s="36"/>
      <c r="U20758" s="36"/>
      <c r="V20758" s="36"/>
    </row>
    <row r="20759" spans="11:22" x14ac:dyDescent="0.25">
      <c r="K20759" s="36"/>
      <c r="L20759" s="36"/>
      <c r="M20759" s="36"/>
      <c r="N20759" s="36"/>
      <c r="O20759" s="40"/>
      <c r="P20759" s="36"/>
      <c r="S20759" s="36"/>
      <c r="T20759" s="36"/>
      <c r="U20759" s="36"/>
      <c r="V20759" s="36"/>
    </row>
    <row r="20760" spans="11:22" x14ac:dyDescent="0.25">
      <c r="K20760" s="36"/>
      <c r="L20760" s="36"/>
      <c r="M20760" s="36"/>
      <c r="N20760" s="36"/>
      <c r="O20760" s="40"/>
      <c r="P20760" s="36"/>
      <c r="S20760" s="36"/>
      <c r="T20760" s="36"/>
      <c r="U20760" s="36"/>
      <c r="V20760" s="36"/>
    </row>
    <row r="20761" spans="11:22" x14ac:dyDescent="0.25">
      <c r="K20761" s="36"/>
      <c r="L20761" s="36"/>
      <c r="M20761" s="36"/>
      <c r="N20761" s="36"/>
      <c r="O20761" s="40"/>
      <c r="P20761" s="36"/>
      <c r="S20761" s="36"/>
      <c r="T20761" s="36"/>
      <c r="U20761" s="36"/>
      <c r="V20761" s="36"/>
    </row>
    <row r="20762" spans="11:22" x14ac:dyDescent="0.25">
      <c r="K20762" s="36"/>
      <c r="L20762" s="36"/>
      <c r="M20762" s="36"/>
      <c r="N20762" s="36"/>
      <c r="O20762" s="40"/>
      <c r="P20762" s="36"/>
      <c r="S20762" s="36"/>
      <c r="T20762" s="36"/>
      <c r="U20762" s="36"/>
      <c r="V20762" s="36"/>
    </row>
    <row r="20763" spans="11:22" x14ac:dyDescent="0.25">
      <c r="K20763" s="36"/>
      <c r="L20763" s="36"/>
      <c r="M20763" s="36"/>
      <c r="N20763" s="36"/>
      <c r="O20763" s="40"/>
      <c r="P20763" s="36"/>
      <c r="S20763" s="36"/>
      <c r="T20763" s="36"/>
      <c r="U20763" s="36"/>
      <c r="V20763" s="36"/>
    </row>
    <row r="20764" spans="11:22" x14ac:dyDescent="0.25">
      <c r="K20764" s="36"/>
      <c r="L20764" s="36"/>
      <c r="M20764" s="36"/>
      <c r="N20764" s="36"/>
      <c r="O20764" s="40"/>
      <c r="P20764" s="36"/>
      <c r="S20764" s="36"/>
      <c r="T20764" s="36"/>
      <c r="U20764" s="36"/>
      <c r="V20764" s="36"/>
    </row>
    <row r="20765" spans="11:22" x14ac:dyDescent="0.25">
      <c r="K20765" s="36"/>
      <c r="L20765" s="36"/>
      <c r="M20765" s="36"/>
      <c r="N20765" s="36"/>
      <c r="O20765" s="40"/>
      <c r="P20765" s="36"/>
      <c r="S20765" s="36"/>
      <c r="T20765" s="36"/>
      <c r="U20765" s="36"/>
      <c r="V20765" s="36"/>
    </row>
    <row r="20766" spans="11:22" x14ac:dyDescent="0.25">
      <c r="K20766" s="36"/>
      <c r="L20766" s="36"/>
      <c r="M20766" s="36"/>
      <c r="N20766" s="36"/>
      <c r="O20766" s="40"/>
      <c r="P20766" s="36"/>
      <c r="S20766" s="36"/>
      <c r="T20766" s="36"/>
      <c r="U20766" s="36"/>
      <c r="V20766" s="36"/>
    </row>
    <row r="20767" spans="11:22" x14ac:dyDescent="0.25">
      <c r="K20767" s="36"/>
      <c r="L20767" s="36"/>
      <c r="M20767" s="36"/>
      <c r="N20767" s="36"/>
      <c r="O20767" s="40"/>
      <c r="P20767" s="36"/>
      <c r="S20767" s="36"/>
      <c r="T20767" s="36"/>
      <c r="U20767" s="36"/>
      <c r="V20767" s="36"/>
    </row>
    <row r="20768" spans="11:22" x14ac:dyDescent="0.25">
      <c r="K20768" s="36"/>
      <c r="L20768" s="36"/>
      <c r="M20768" s="36"/>
      <c r="N20768" s="36"/>
      <c r="O20768" s="40"/>
      <c r="P20768" s="36"/>
      <c r="S20768" s="36"/>
      <c r="T20768" s="36"/>
      <c r="U20768" s="36"/>
      <c r="V20768" s="36"/>
    </row>
    <row r="20769" spans="11:22" x14ac:dyDescent="0.25">
      <c r="K20769" s="36"/>
      <c r="L20769" s="36"/>
      <c r="M20769" s="36"/>
      <c r="N20769" s="36"/>
      <c r="O20769" s="40"/>
      <c r="P20769" s="36"/>
      <c r="S20769" s="36"/>
      <c r="T20769" s="36"/>
      <c r="U20769" s="36"/>
      <c r="V20769" s="36"/>
    </row>
    <row r="20770" spans="11:22" x14ac:dyDescent="0.25">
      <c r="K20770" s="36"/>
      <c r="L20770" s="36"/>
      <c r="M20770" s="36"/>
      <c r="N20770" s="36"/>
      <c r="O20770" s="40"/>
      <c r="P20770" s="36"/>
      <c r="S20770" s="36"/>
      <c r="T20770" s="36"/>
      <c r="U20770" s="36"/>
      <c r="V20770" s="36"/>
    </row>
    <row r="20771" spans="11:22" x14ac:dyDescent="0.25">
      <c r="K20771" s="36"/>
      <c r="L20771" s="36"/>
      <c r="M20771" s="36"/>
      <c r="N20771" s="36"/>
      <c r="O20771" s="40"/>
      <c r="P20771" s="36"/>
      <c r="S20771" s="36"/>
      <c r="T20771" s="36"/>
      <c r="U20771" s="36"/>
      <c r="V20771" s="36"/>
    </row>
    <row r="20772" spans="11:22" x14ac:dyDescent="0.25">
      <c r="K20772" s="36"/>
      <c r="L20772" s="36"/>
      <c r="M20772" s="36"/>
      <c r="N20772" s="36"/>
      <c r="O20772" s="40"/>
      <c r="P20772" s="36"/>
      <c r="S20772" s="36"/>
      <c r="T20772" s="36"/>
      <c r="U20772" s="36"/>
      <c r="V20772" s="36"/>
    </row>
    <row r="20773" spans="11:22" x14ac:dyDescent="0.25">
      <c r="K20773" s="36"/>
      <c r="L20773" s="36"/>
      <c r="M20773" s="36"/>
      <c r="N20773" s="36"/>
      <c r="O20773" s="40"/>
      <c r="P20773" s="36"/>
      <c r="S20773" s="36"/>
      <c r="T20773" s="36"/>
      <c r="U20773" s="36"/>
      <c r="V20773" s="36"/>
    </row>
    <row r="20774" spans="11:22" x14ac:dyDescent="0.25">
      <c r="K20774" s="36"/>
      <c r="L20774" s="36"/>
      <c r="M20774" s="36"/>
      <c r="N20774" s="36"/>
      <c r="O20774" s="40"/>
      <c r="P20774" s="36"/>
      <c r="S20774" s="36"/>
      <c r="T20774" s="36"/>
      <c r="U20774" s="36"/>
      <c r="V20774" s="36"/>
    </row>
    <row r="20775" spans="11:22" x14ac:dyDescent="0.25">
      <c r="K20775" s="36"/>
      <c r="L20775" s="36"/>
      <c r="M20775" s="36"/>
      <c r="N20775" s="36"/>
      <c r="O20775" s="40"/>
      <c r="P20775" s="36"/>
      <c r="S20775" s="36"/>
      <c r="T20775" s="36"/>
      <c r="U20775" s="36"/>
      <c r="V20775" s="36"/>
    </row>
    <row r="20776" spans="11:22" x14ac:dyDescent="0.25">
      <c r="K20776" s="36"/>
      <c r="L20776" s="36"/>
      <c r="M20776" s="36"/>
      <c r="N20776" s="36"/>
      <c r="O20776" s="40"/>
      <c r="P20776" s="36"/>
      <c r="S20776" s="36"/>
      <c r="T20776" s="36"/>
      <c r="U20776" s="36"/>
      <c r="V20776" s="36"/>
    </row>
    <row r="20777" spans="11:22" x14ac:dyDescent="0.25">
      <c r="K20777" s="36"/>
      <c r="L20777" s="36"/>
      <c r="M20777" s="36"/>
      <c r="N20777" s="36"/>
      <c r="O20777" s="40"/>
      <c r="P20777" s="36"/>
      <c r="S20777" s="36"/>
      <c r="T20777" s="36"/>
      <c r="U20777" s="36"/>
      <c r="V20777" s="36"/>
    </row>
    <row r="20778" spans="11:22" x14ac:dyDescent="0.25">
      <c r="K20778" s="36"/>
      <c r="L20778" s="36"/>
      <c r="M20778" s="36"/>
      <c r="N20778" s="36"/>
      <c r="O20778" s="40"/>
      <c r="P20778" s="36"/>
      <c r="S20778" s="36"/>
      <c r="T20778" s="36"/>
      <c r="U20778" s="36"/>
      <c r="V20778" s="36"/>
    </row>
    <row r="20779" spans="11:22" x14ac:dyDescent="0.25">
      <c r="K20779" s="36"/>
      <c r="L20779" s="36"/>
      <c r="M20779" s="36"/>
      <c r="N20779" s="36"/>
      <c r="O20779" s="40"/>
      <c r="P20779" s="36"/>
      <c r="S20779" s="36"/>
      <c r="T20779" s="36"/>
      <c r="U20779" s="36"/>
      <c r="V20779" s="36"/>
    </row>
    <row r="20780" spans="11:22" x14ac:dyDescent="0.25">
      <c r="K20780" s="36"/>
      <c r="L20780" s="36"/>
      <c r="M20780" s="36"/>
      <c r="N20780" s="36"/>
      <c r="O20780" s="40"/>
      <c r="P20780" s="36"/>
      <c r="S20780" s="36"/>
      <c r="T20780" s="36"/>
      <c r="U20780" s="36"/>
      <c r="V20780" s="36"/>
    </row>
    <row r="20781" spans="11:22" x14ac:dyDescent="0.25">
      <c r="K20781" s="36"/>
      <c r="L20781" s="36"/>
      <c r="M20781" s="36"/>
      <c r="N20781" s="36"/>
      <c r="O20781" s="40"/>
      <c r="P20781" s="36"/>
      <c r="S20781" s="36"/>
      <c r="T20781" s="36"/>
      <c r="U20781" s="36"/>
      <c r="V20781" s="36"/>
    </row>
    <row r="20782" spans="11:22" x14ac:dyDescent="0.25">
      <c r="K20782" s="36"/>
      <c r="L20782" s="36"/>
      <c r="M20782" s="36"/>
      <c r="N20782" s="36"/>
      <c r="O20782" s="40"/>
      <c r="P20782" s="36"/>
      <c r="S20782" s="36"/>
      <c r="T20782" s="36"/>
      <c r="U20782" s="36"/>
      <c r="V20782" s="36"/>
    </row>
    <row r="20783" spans="11:22" x14ac:dyDescent="0.25">
      <c r="K20783" s="36"/>
      <c r="L20783" s="36"/>
      <c r="M20783" s="36"/>
      <c r="N20783" s="36"/>
      <c r="O20783" s="40"/>
      <c r="P20783" s="36"/>
      <c r="S20783" s="36"/>
      <c r="T20783" s="36"/>
      <c r="U20783" s="36"/>
      <c r="V20783" s="36"/>
    </row>
    <row r="20784" spans="11:22" x14ac:dyDescent="0.25">
      <c r="K20784" s="36"/>
      <c r="L20784" s="36"/>
      <c r="M20784" s="36"/>
      <c r="N20784" s="36"/>
      <c r="O20784" s="40"/>
      <c r="P20784" s="36"/>
      <c r="S20784" s="36"/>
      <c r="T20784" s="36"/>
      <c r="U20784" s="36"/>
      <c r="V20784" s="36"/>
    </row>
    <row r="20785" spans="11:22" x14ac:dyDescent="0.25">
      <c r="K20785" s="36"/>
      <c r="L20785" s="36"/>
      <c r="M20785" s="36"/>
      <c r="N20785" s="36"/>
      <c r="O20785" s="40"/>
      <c r="P20785" s="36"/>
      <c r="S20785" s="36"/>
      <c r="T20785" s="36"/>
      <c r="U20785" s="36"/>
      <c r="V20785" s="36"/>
    </row>
    <row r="20786" spans="11:22" x14ac:dyDescent="0.25">
      <c r="K20786" s="36"/>
      <c r="L20786" s="36"/>
      <c r="M20786" s="36"/>
      <c r="N20786" s="36"/>
      <c r="O20786" s="40"/>
      <c r="P20786" s="36"/>
      <c r="S20786" s="36"/>
      <c r="T20786" s="36"/>
      <c r="U20786" s="36"/>
      <c r="V20786" s="36"/>
    </row>
    <row r="20787" spans="11:22" x14ac:dyDescent="0.25">
      <c r="K20787" s="36"/>
      <c r="L20787" s="36"/>
      <c r="M20787" s="36"/>
      <c r="N20787" s="36"/>
      <c r="O20787" s="40"/>
      <c r="P20787" s="36"/>
      <c r="S20787" s="36"/>
      <c r="T20787" s="36"/>
      <c r="U20787" s="36"/>
      <c r="V20787" s="36"/>
    </row>
    <row r="20788" spans="11:22" x14ac:dyDescent="0.25">
      <c r="K20788" s="36"/>
      <c r="L20788" s="36"/>
      <c r="M20788" s="36"/>
      <c r="N20788" s="36"/>
      <c r="O20788" s="40"/>
      <c r="P20788" s="36"/>
      <c r="S20788" s="36"/>
      <c r="T20788" s="36"/>
      <c r="U20788" s="36"/>
      <c r="V20788" s="36"/>
    </row>
    <row r="20789" spans="11:22" x14ac:dyDescent="0.25">
      <c r="K20789" s="36"/>
      <c r="L20789" s="36"/>
      <c r="M20789" s="36"/>
      <c r="N20789" s="36"/>
      <c r="O20789" s="40"/>
      <c r="P20789" s="36"/>
      <c r="S20789" s="36"/>
      <c r="T20789" s="36"/>
      <c r="U20789" s="36"/>
      <c r="V20789" s="36"/>
    </row>
    <row r="20790" spans="11:22" x14ac:dyDescent="0.25">
      <c r="K20790" s="36"/>
      <c r="L20790" s="36"/>
      <c r="M20790" s="36"/>
      <c r="N20790" s="36"/>
      <c r="O20790" s="40"/>
      <c r="P20790" s="36"/>
      <c r="S20790" s="36"/>
      <c r="T20790" s="36"/>
      <c r="U20790" s="36"/>
      <c r="V20790" s="36"/>
    </row>
    <row r="20791" spans="11:22" x14ac:dyDescent="0.25">
      <c r="K20791" s="36"/>
      <c r="L20791" s="36"/>
      <c r="M20791" s="36"/>
      <c r="N20791" s="36"/>
      <c r="O20791" s="40"/>
      <c r="P20791" s="36"/>
      <c r="S20791" s="36"/>
      <c r="T20791" s="36"/>
      <c r="U20791" s="36"/>
      <c r="V20791" s="36"/>
    </row>
    <row r="20792" spans="11:22" x14ac:dyDescent="0.25">
      <c r="K20792" s="36"/>
      <c r="L20792" s="36"/>
      <c r="M20792" s="36"/>
      <c r="N20792" s="36"/>
      <c r="O20792" s="40"/>
      <c r="P20792" s="36"/>
      <c r="S20792" s="36"/>
      <c r="T20792" s="36"/>
      <c r="U20792" s="36"/>
      <c r="V20792" s="36"/>
    </row>
    <row r="20793" spans="11:22" x14ac:dyDescent="0.25">
      <c r="K20793" s="36"/>
      <c r="L20793" s="36"/>
      <c r="M20793" s="36"/>
      <c r="N20793" s="36"/>
      <c r="O20793" s="40"/>
      <c r="P20793" s="36"/>
      <c r="S20793" s="36"/>
      <c r="T20793" s="36"/>
      <c r="U20793" s="36"/>
      <c r="V20793" s="36"/>
    </row>
    <row r="20794" spans="11:22" x14ac:dyDescent="0.25">
      <c r="K20794" s="36"/>
      <c r="L20794" s="36"/>
      <c r="M20794" s="36"/>
      <c r="N20794" s="36"/>
      <c r="O20794" s="40"/>
      <c r="P20794" s="36"/>
      <c r="S20794" s="36"/>
      <c r="T20794" s="36"/>
      <c r="U20794" s="36"/>
      <c r="V20794" s="36"/>
    </row>
    <row r="20795" spans="11:22" x14ac:dyDescent="0.25">
      <c r="K20795" s="36"/>
      <c r="L20795" s="36"/>
      <c r="M20795" s="36"/>
      <c r="N20795" s="36"/>
      <c r="O20795" s="40"/>
      <c r="P20795" s="36"/>
      <c r="S20795" s="36"/>
      <c r="T20795" s="36"/>
      <c r="U20795" s="36"/>
      <c r="V20795" s="36"/>
    </row>
    <row r="20796" spans="11:22" x14ac:dyDescent="0.25">
      <c r="K20796" s="36"/>
      <c r="L20796" s="36"/>
      <c r="M20796" s="36"/>
      <c r="N20796" s="36"/>
      <c r="O20796" s="40"/>
      <c r="P20796" s="36"/>
      <c r="S20796" s="36"/>
      <c r="T20796" s="36"/>
      <c r="U20796" s="36"/>
      <c r="V20796" s="36"/>
    </row>
    <row r="20797" spans="11:22" x14ac:dyDescent="0.25">
      <c r="K20797" s="36"/>
      <c r="L20797" s="36"/>
      <c r="M20797" s="36"/>
      <c r="N20797" s="36"/>
      <c r="O20797" s="40"/>
      <c r="P20797" s="36"/>
      <c r="S20797" s="36"/>
      <c r="T20797" s="36"/>
      <c r="U20797" s="36"/>
      <c r="V20797" s="36"/>
    </row>
    <row r="20798" spans="11:22" x14ac:dyDescent="0.25">
      <c r="K20798" s="36"/>
      <c r="L20798" s="36"/>
      <c r="M20798" s="36"/>
      <c r="N20798" s="36"/>
      <c r="O20798" s="40"/>
      <c r="P20798" s="36"/>
      <c r="S20798" s="36"/>
      <c r="T20798" s="36"/>
      <c r="U20798" s="36"/>
      <c r="V20798" s="36"/>
    </row>
    <row r="20799" spans="11:22" x14ac:dyDescent="0.25">
      <c r="K20799" s="36"/>
      <c r="L20799" s="36"/>
      <c r="M20799" s="36"/>
      <c r="N20799" s="36"/>
      <c r="O20799" s="40"/>
      <c r="P20799" s="36"/>
      <c r="S20799" s="36"/>
      <c r="T20799" s="36"/>
      <c r="U20799" s="36"/>
      <c r="V20799" s="36"/>
    </row>
    <row r="20800" spans="11:22" x14ac:dyDescent="0.25">
      <c r="K20800" s="36"/>
      <c r="L20800" s="36"/>
      <c r="M20800" s="36"/>
      <c r="N20800" s="36"/>
      <c r="O20800" s="40"/>
      <c r="P20800" s="36"/>
      <c r="S20800" s="36"/>
      <c r="T20800" s="36"/>
      <c r="U20800" s="36"/>
      <c r="V20800" s="36"/>
    </row>
    <row r="20801" spans="11:22" x14ac:dyDescent="0.25">
      <c r="K20801" s="36"/>
      <c r="L20801" s="36"/>
      <c r="M20801" s="36"/>
      <c r="N20801" s="36"/>
      <c r="O20801" s="40"/>
      <c r="P20801" s="36"/>
      <c r="S20801" s="36"/>
      <c r="T20801" s="36"/>
      <c r="U20801" s="36"/>
      <c r="V20801" s="36"/>
    </row>
    <row r="20802" spans="11:22" x14ac:dyDescent="0.25">
      <c r="K20802" s="36"/>
      <c r="L20802" s="36"/>
      <c r="M20802" s="36"/>
      <c r="N20802" s="36"/>
      <c r="O20802" s="40"/>
      <c r="P20802" s="36"/>
      <c r="S20802" s="36"/>
      <c r="T20802" s="36"/>
      <c r="U20802" s="36"/>
      <c r="V20802" s="36"/>
    </row>
    <row r="20803" spans="11:22" x14ac:dyDescent="0.25">
      <c r="K20803" s="36"/>
      <c r="L20803" s="36"/>
      <c r="M20803" s="36"/>
      <c r="N20803" s="36"/>
      <c r="O20803" s="40"/>
      <c r="P20803" s="36"/>
      <c r="S20803" s="36"/>
      <c r="T20803" s="36"/>
      <c r="U20803" s="36"/>
      <c r="V20803" s="36"/>
    </row>
    <row r="20804" spans="11:22" x14ac:dyDescent="0.25">
      <c r="K20804" s="36"/>
      <c r="L20804" s="36"/>
      <c r="M20804" s="36"/>
      <c r="N20804" s="36"/>
      <c r="O20804" s="40"/>
      <c r="P20804" s="36"/>
      <c r="S20804" s="36"/>
      <c r="T20804" s="36"/>
      <c r="U20804" s="36"/>
      <c r="V20804" s="36"/>
    </row>
    <row r="20805" spans="11:22" x14ac:dyDescent="0.25">
      <c r="K20805" s="36"/>
      <c r="L20805" s="36"/>
      <c r="M20805" s="36"/>
      <c r="N20805" s="36"/>
      <c r="O20805" s="40"/>
      <c r="P20805" s="36"/>
      <c r="S20805" s="36"/>
      <c r="T20805" s="36"/>
      <c r="U20805" s="36"/>
      <c r="V20805" s="36"/>
    </row>
    <row r="20806" spans="11:22" x14ac:dyDescent="0.25">
      <c r="K20806" s="36"/>
      <c r="L20806" s="36"/>
      <c r="M20806" s="36"/>
      <c r="N20806" s="36"/>
      <c r="O20806" s="40"/>
      <c r="P20806" s="36"/>
      <c r="S20806" s="36"/>
      <c r="T20806" s="36"/>
      <c r="U20806" s="36"/>
      <c r="V20806" s="36"/>
    </row>
    <row r="20807" spans="11:22" x14ac:dyDescent="0.25">
      <c r="K20807" s="36"/>
      <c r="L20807" s="36"/>
      <c r="M20807" s="36"/>
      <c r="N20807" s="36"/>
      <c r="O20807" s="40"/>
      <c r="P20807" s="36"/>
      <c r="S20807" s="36"/>
      <c r="T20807" s="36"/>
      <c r="U20807" s="36"/>
      <c r="V20807" s="36"/>
    </row>
    <row r="20808" spans="11:22" x14ac:dyDescent="0.25">
      <c r="K20808" s="36"/>
      <c r="L20808" s="36"/>
      <c r="M20808" s="36"/>
      <c r="N20808" s="36"/>
      <c r="O20808" s="40"/>
      <c r="P20808" s="36"/>
      <c r="S20808" s="36"/>
      <c r="T20808" s="36"/>
      <c r="U20808" s="36"/>
      <c r="V20808" s="36"/>
    </row>
    <row r="20809" spans="11:22" x14ac:dyDescent="0.25">
      <c r="K20809" s="36"/>
      <c r="L20809" s="36"/>
      <c r="M20809" s="36"/>
      <c r="N20809" s="36"/>
      <c r="O20809" s="40"/>
      <c r="P20809" s="36"/>
      <c r="S20809" s="36"/>
      <c r="T20809" s="36"/>
      <c r="U20809" s="36"/>
      <c r="V20809" s="36"/>
    </row>
    <row r="20810" spans="11:22" x14ac:dyDescent="0.25">
      <c r="K20810" s="36"/>
      <c r="L20810" s="36"/>
      <c r="M20810" s="36"/>
      <c r="N20810" s="36"/>
      <c r="O20810" s="40"/>
      <c r="P20810" s="36"/>
      <c r="S20810" s="36"/>
      <c r="T20810" s="36"/>
      <c r="U20810" s="36"/>
      <c r="V20810" s="36"/>
    </row>
    <row r="20811" spans="11:22" x14ac:dyDescent="0.25">
      <c r="K20811" s="36"/>
      <c r="L20811" s="36"/>
      <c r="M20811" s="36"/>
      <c r="N20811" s="36"/>
      <c r="O20811" s="40"/>
      <c r="P20811" s="36"/>
      <c r="S20811" s="36"/>
      <c r="T20811" s="36"/>
      <c r="U20811" s="36"/>
      <c r="V20811" s="36"/>
    </row>
    <row r="20812" spans="11:22" x14ac:dyDescent="0.25">
      <c r="K20812" s="36"/>
      <c r="L20812" s="36"/>
      <c r="M20812" s="36"/>
      <c r="N20812" s="36"/>
      <c r="O20812" s="40"/>
      <c r="P20812" s="36"/>
      <c r="S20812" s="36"/>
      <c r="T20812" s="36"/>
      <c r="U20812" s="36"/>
      <c r="V20812" s="36"/>
    </row>
    <row r="20813" spans="11:22" x14ac:dyDescent="0.25">
      <c r="K20813" s="36"/>
      <c r="L20813" s="36"/>
      <c r="M20813" s="36"/>
      <c r="N20813" s="36"/>
      <c r="O20813" s="40"/>
      <c r="P20813" s="36"/>
      <c r="S20813" s="36"/>
      <c r="T20813" s="36"/>
      <c r="U20813" s="36"/>
      <c r="V20813" s="36"/>
    </row>
    <row r="20814" spans="11:22" x14ac:dyDescent="0.25">
      <c r="K20814" s="36"/>
      <c r="L20814" s="36"/>
      <c r="M20814" s="36"/>
      <c r="N20814" s="36"/>
      <c r="O20814" s="40"/>
      <c r="P20814" s="36"/>
      <c r="S20814" s="36"/>
      <c r="T20814" s="36"/>
      <c r="U20814" s="36"/>
      <c r="V20814" s="36"/>
    </row>
    <row r="20815" spans="11:22" x14ac:dyDescent="0.25">
      <c r="K20815" s="36"/>
      <c r="L20815" s="36"/>
      <c r="M20815" s="36"/>
      <c r="N20815" s="36"/>
      <c r="O20815" s="40"/>
      <c r="P20815" s="36"/>
      <c r="S20815" s="36"/>
      <c r="T20815" s="36"/>
      <c r="U20815" s="36"/>
      <c r="V20815" s="36"/>
    </row>
    <row r="20816" spans="11:22" x14ac:dyDescent="0.25">
      <c r="K20816" s="36"/>
      <c r="L20816" s="36"/>
      <c r="M20816" s="36"/>
      <c r="N20816" s="36"/>
      <c r="O20816" s="40"/>
      <c r="P20816" s="36"/>
      <c r="S20816" s="36"/>
      <c r="T20816" s="36"/>
      <c r="U20816" s="36"/>
      <c r="V20816" s="36"/>
    </row>
    <row r="20817" spans="11:22" x14ac:dyDescent="0.25">
      <c r="K20817" s="36"/>
      <c r="L20817" s="36"/>
      <c r="M20817" s="36"/>
      <c r="N20817" s="36"/>
      <c r="O20817" s="40"/>
      <c r="P20817" s="36"/>
      <c r="S20817" s="36"/>
      <c r="T20817" s="36"/>
      <c r="U20817" s="36"/>
      <c r="V20817" s="36"/>
    </row>
    <row r="20818" spans="11:22" x14ac:dyDescent="0.25">
      <c r="K20818" s="36"/>
      <c r="L20818" s="36"/>
      <c r="M20818" s="36"/>
      <c r="N20818" s="36"/>
      <c r="O20818" s="40"/>
      <c r="P20818" s="36"/>
      <c r="S20818" s="36"/>
      <c r="T20818" s="36"/>
      <c r="U20818" s="36"/>
      <c r="V20818" s="36"/>
    </row>
    <row r="20819" spans="11:22" x14ac:dyDescent="0.25">
      <c r="K20819" s="36"/>
      <c r="L20819" s="36"/>
      <c r="M20819" s="36"/>
      <c r="N20819" s="36"/>
      <c r="O20819" s="40"/>
      <c r="P20819" s="36"/>
      <c r="S20819" s="36"/>
      <c r="T20819" s="36"/>
      <c r="U20819" s="36"/>
      <c r="V20819" s="36"/>
    </row>
    <row r="20820" spans="11:22" x14ac:dyDescent="0.25">
      <c r="K20820" s="36"/>
      <c r="L20820" s="36"/>
      <c r="M20820" s="36"/>
      <c r="N20820" s="36"/>
      <c r="O20820" s="40"/>
      <c r="P20820" s="36"/>
      <c r="S20820" s="36"/>
      <c r="T20820" s="36"/>
      <c r="U20820" s="36"/>
      <c r="V20820" s="36"/>
    </row>
    <row r="20821" spans="11:22" x14ac:dyDescent="0.25">
      <c r="K20821" s="36"/>
      <c r="L20821" s="36"/>
      <c r="M20821" s="36"/>
      <c r="N20821" s="36"/>
      <c r="O20821" s="40"/>
      <c r="P20821" s="36"/>
      <c r="S20821" s="36"/>
      <c r="T20821" s="36"/>
      <c r="U20821" s="36"/>
      <c r="V20821" s="36"/>
    </row>
    <row r="20822" spans="11:22" x14ac:dyDescent="0.25">
      <c r="K20822" s="36"/>
      <c r="L20822" s="36"/>
      <c r="M20822" s="36"/>
      <c r="N20822" s="36"/>
      <c r="O20822" s="40"/>
      <c r="P20822" s="36"/>
      <c r="S20822" s="36"/>
      <c r="T20822" s="36"/>
      <c r="U20822" s="36"/>
      <c r="V20822" s="36"/>
    </row>
    <row r="20823" spans="11:22" x14ac:dyDescent="0.25">
      <c r="K20823" s="36"/>
      <c r="L20823" s="36"/>
      <c r="M20823" s="36"/>
      <c r="N20823" s="36"/>
      <c r="O20823" s="40"/>
      <c r="P20823" s="36"/>
      <c r="S20823" s="36"/>
      <c r="T20823" s="36"/>
      <c r="U20823" s="36"/>
      <c r="V20823" s="36"/>
    </row>
    <row r="20824" spans="11:22" x14ac:dyDescent="0.25">
      <c r="K20824" s="36"/>
      <c r="L20824" s="36"/>
      <c r="M20824" s="36"/>
      <c r="N20824" s="36"/>
      <c r="O20824" s="40"/>
      <c r="P20824" s="36"/>
      <c r="S20824" s="36"/>
      <c r="T20824" s="36"/>
      <c r="U20824" s="36"/>
      <c r="V20824" s="36"/>
    </row>
    <row r="20825" spans="11:22" x14ac:dyDescent="0.25">
      <c r="K20825" s="36"/>
      <c r="L20825" s="36"/>
      <c r="M20825" s="36"/>
      <c r="N20825" s="36"/>
      <c r="O20825" s="40"/>
      <c r="P20825" s="36"/>
      <c r="S20825" s="36"/>
      <c r="T20825" s="36"/>
      <c r="U20825" s="36"/>
      <c r="V20825" s="36"/>
    </row>
    <row r="20826" spans="11:22" x14ac:dyDescent="0.25">
      <c r="K20826" s="36"/>
      <c r="L20826" s="36"/>
      <c r="M20826" s="36"/>
      <c r="N20826" s="36"/>
      <c r="O20826" s="40"/>
      <c r="P20826" s="36"/>
      <c r="S20826" s="36"/>
      <c r="T20826" s="36"/>
      <c r="U20826" s="36"/>
      <c r="V20826" s="36"/>
    </row>
    <row r="20827" spans="11:22" x14ac:dyDescent="0.25">
      <c r="K20827" s="36"/>
      <c r="L20827" s="36"/>
      <c r="M20827" s="36"/>
      <c r="N20827" s="36"/>
      <c r="O20827" s="40"/>
      <c r="P20827" s="36"/>
      <c r="S20827" s="36"/>
      <c r="T20827" s="36"/>
      <c r="U20827" s="36"/>
      <c r="V20827" s="36"/>
    </row>
    <row r="20828" spans="11:22" x14ac:dyDescent="0.25">
      <c r="K20828" s="36"/>
      <c r="L20828" s="36"/>
      <c r="M20828" s="36"/>
      <c r="N20828" s="36"/>
      <c r="O20828" s="40"/>
      <c r="P20828" s="36"/>
      <c r="S20828" s="36"/>
      <c r="T20828" s="36"/>
      <c r="U20828" s="36"/>
      <c r="V20828" s="36"/>
    </row>
    <row r="20829" spans="11:22" x14ac:dyDescent="0.25">
      <c r="K20829" s="36"/>
      <c r="L20829" s="36"/>
      <c r="M20829" s="36"/>
      <c r="N20829" s="36"/>
      <c r="O20829" s="40"/>
      <c r="P20829" s="36"/>
      <c r="S20829" s="36"/>
      <c r="T20829" s="36"/>
      <c r="U20829" s="36"/>
      <c r="V20829" s="36"/>
    </row>
    <row r="20830" spans="11:22" x14ac:dyDescent="0.25">
      <c r="K20830" s="36"/>
      <c r="L20830" s="36"/>
      <c r="M20830" s="36"/>
      <c r="N20830" s="36"/>
      <c r="O20830" s="40"/>
      <c r="P20830" s="36"/>
      <c r="S20830" s="36"/>
      <c r="T20830" s="36"/>
      <c r="U20830" s="36"/>
      <c r="V20830" s="36"/>
    </row>
    <row r="20831" spans="11:22" x14ac:dyDescent="0.25">
      <c r="K20831" s="36"/>
      <c r="L20831" s="36"/>
      <c r="M20831" s="36"/>
      <c r="N20831" s="36"/>
      <c r="O20831" s="40"/>
      <c r="P20831" s="36"/>
      <c r="S20831" s="36"/>
      <c r="T20831" s="36"/>
      <c r="U20831" s="36"/>
      <c r="V20831" s="36"/>
    </row>
    <row r="20832" spans="11:22" x14ac:dyDescent="0.25">
      <c r="K20832" s="36"/>
      <c r="L20832" s="36"/>
      <c r="M20832" s="36"/>
      <c r="N20832" s="36"/>
      <c r="O20832" s="40"/>
      <c r="P20832" s="36"/>
      <c r="S20832" s="36"/>
      <c r="T20832" s="36"/>
      <c r="U20832" s="36"/>
      <c r="V20832" s="36"/>
    </row>
    <row r="20833" spans="11:22" x14ac:dyDescent="0.25">
      <c r="K20833" s="36"/>
      <c r="L20833" s="36"/>
      <c r="M20833" s="36"/>
      <c r="N20833" s="36"/>
      <c r="O20833" s="40"/>
      <c r="P20833" s="36"/>
      <c r="S20833" s="36"/>
      <c r="T20833" s="36"/>
      <c r="U20833" s="36"/>
      <c r="V20833" s="36"/>
    </row>
    <row r="20834" spans="11:22" x14ac:dyDescent="0.25">
      <c r="K20834" s="36"/>
      <c r="L20834" s="36"/>
      <c r="M20834" s="36"/>
      <c r="N20834" s="36"/>
      <c r="O20834" s="40"/>
      <c r="P20834" s="36"/>
      <c r="S20834" s="36"/>
      <c r="T20834" s="36"/>
      <c r="U20834" s="36"/>
      <c r="V20834" s="36"/>
    </row>
    <row r="20835" spans="11:22" x14ac:dyDescent="0.25">
      <c r="K20835" s="36"/>
      <c r="L20835" s="36"/>
      <c r="M20835" s="36"/>
      <c r="N20835" s="36"/>
      <c r="O20835" s="40"/>
      <c r="P20835" s="36"/>
      <c r="S20835" s="36"/>
      <c r="T20835" s="36"/>
      <c r="U20835" s="36"/>
      <c r="V20835" s="36"/>
    </row>
    <row r="20836" spans="11:22" x14ac:dyDescent="0.25">
      <c r="K20836" s="36"/>
      <c r="L20836" s="36"/>
      <c r="M20836" s="36"/>
      <c r="N20836" s="36"/>
      <c r="O20836" s="40"/>
      <c r="P20836" s="36"/>
      <c r="S20836" s="36"/>
      <c r="T20836" s="36"/>
      <c r="U20836" s="36"/>
      <c r="V20836" s="36"/>
    </row>
    <row r="20837" spans="11:22" x14ac:dyDescent="0.25">
      <c r="K20837" s="36"/>
      <c r="L20837" s="36"/>
      <c r="M20837" s="36"/>
      <c r="N20837" s="36"/>
      <c r="O20837" s="40"/>
      <c r="P20837" s="36"/>
      <c r="S20837" s="36"/>
      <c r="T20837" s="36"/>
      <c r="U20837" s="36"/>
      <c r="V20837" s="36"/>
    </row>
    <row r="20838" spans="11:22" x14ac:dyDescent="0.25">
      <c r="K20838" s="36"/>
      <c r="L20838" s="36"/>
      <c r="M20838" s="36"/>
      <c r="N20838" s="36"/>
      <c r="O20838" s="40"/>
      <c r="P20838" s="36"/>
      <c r="S20838" s="36"/>
      <c r="T20838" s="36"/>
      <c r="U20838" s="36"/>
      <c r="V20838" s="36"/>
    </row>
    <row r="20839" spans="11:22" x14ac:dyDescent="0.25">
      <c r="K20839" s="36"/>
      <c r="L20839" s="36"/>
      <c r="M20839" s="36"/>
      <c r="N20839" s="36"/>
      <c r="O20839" s="40"/>
      <c r="P20839" s="36"/>
      <c r="S20839" s="36"/>
      <c r="T20839" s="36"/>
      <c r="U20839" s="36"/>
      <c r="V20839" s="36"/>
    </row>
    <row r="20840" spans="11:22" x14ac:dyDescent="0.25">
      <c r="K20840" s="36"/>
      <c r="L20840" s="36"/>
      <c r="M20840" s="36"/>
      <c r="N20840" s="36"/>
      <c r="O20840" s="40"/>
      <c r="P20840" s="36"/>
      <c r="S20840" s="36"/>
      <c r="T20840" s="36"/>
      <c r="U20840" s="36"/>
      <c r="V20840" s="36"/>
    </row>
    <row r="20841" spans="11:22" x14ac:dyDescent="0.25">
      <c r="K20841" s="36"/>
      <c r="L20841" s="36"/>
      <c r="M20841" s="36"/>
      <c r="N20841" s="36"/>
      <c r="O20841" s="40"/>
      <c r="P20841" s="36"/>
      <c r="S20841" s="36"/>
      <c r="T20841" s="36"/>
      <c r="U20841" s="36"/>
      <c r="V20841" s="36"/>
    </row>
    <row r="20842" spans="11:22" x14ac:dyDescent="0.25">
      <c r="K20842" s="36"/>
      <c r="L20842" s="36"/>
      <c r="M20842" s="36"/>
      <c r="N20842" s="36"/>
      <c r="O20842" s="40"/>
      <c r="P20842" s="36"/>
      <c r="S20842" s="36"/>
      <c r="T20842" s="36"/>
      <c r="U20842" s="36"/>
      <c r="V20842" s="36"/>
    </row>
    <row r="20843" spans="11:22" x14ac:dyDescent="0.25">
      <c r="K20843" s="36"/>
      <c r="L20843" s="36"/>
      <c r="M20843" s="36"/>
      <c r="N20843" s="36"/>
      <c r="O20843" s="40"/>
      <c r="P20843" s="36"/>
      <c r="S20843" s="36"/>
      <c r="T20843" s="36"/>
      <c r="U20843" s="36"/>
      <c r="V20843" s="36"/>
    </row>
    <row r="20844" spans="11:22" x14ac:dyDescent="0.25">
      <c r="K20844" s="36"/>
      <c r="L20844" s="36"/>
      <c r="M20844" s="36"/>
      <c r="N20844" s="36"/>
      <c r="O20844" s="40"/>
      <c r="P20844" s="36"/>
      <c r="S20844" s="36"/>
      <c r="T20844" s="36"/>
      <c r="U20844" s="36"/>
      <c r="V20844" s="36"/>
    </row>
    <row r="20845" spans="11:22" x14ac:dyDescent="0.25">
      <c r="K20845" s="36"/>
      <c r="L20845" s="36"/>
      <c r="M20845" s="36"/>
      <c r="N20845" s="36"/>
      <c r="O20845" s="40"/>
      <c r="P20845" s="36"/>
      <c r="S20845" s="36"/>
      <c r="T20845" s="36"/>
      <c r="U20845" s="36"/>
      <c r="V20845" s="36"/>
    </row>
    <row r="20846" spans="11:22" x14ac:dyDescent="0.25">
      <c r="K20846" s="36"/>
      <c r="L20846" s="36"/>
      <c r="M20846" s="36"/>
      <c r="N20846" s="36"/>
      <c r="O20846" s="40"/>
      <c r="P20846" s="36"/>
      <c r="S20846" s="36"/>
      <c r="T20846" s="36"/>
      <c r="U20846" s="36"/>
      <c r="V20846" s="36"/>
    </row>
    <row r="20847" spans="11:22" x14ac:dyDescent="0.25">
      <c r="K20847" s="36"/>
      <c r="L20847" s="36"/>
      <c r="M20847" s="36"/>
      <c r="N20847" s="36"/>
      <c r="O20847" s="40"/>
      <c r="P20847" s="36"/>
      <c r="S20847" s="36"/>
      <c r="T20847" s="36"/>
      <c r="U20847" s="36"/>
      <c r="V20847" s="36"/>
    </row>
    <row r="20848" spans="11:22" x14ac:dyDescent="0.25">
      <c r="K20848" s="36"/>
      <c r="L20848" s="36"/>
      <c r="M20848" s="36"/>
      <c r="N20848" s="36"/>
      <c r="O20848" s="40"/>
      <c r="P20848" s="36"/>
      <c r="S20848" s="36"/>
      <c r="T20848" s="36"/>
      <c r="U20848" s="36"/>
      <c r="V20848" s="36"/>
    </row>
    <row r="20849" spans="11:22" x14ac:dyDescent="0.25">
      <c r="K20849" s="36"/>
      <c r="L20849" s="36"/>
      <c r="M20849" s="36"/>
      <c r="N20849" s="36"/>
      <c r="O20849" s="40"/>
      <c r="P20849" s="36"/>
      <c r="S20849" s="36"/>
      <c r="T20849" s="36"/>
      <c r="U20849" s="36"/>
      <c r="V20849" s="36"/>
    </row>
    <row r="20850" spans="11:22" x14ac:dyDescent="0.25">
      <c r="K20850" s="36"/>
      <c r="L20850" s="36"/>
      <c r="M20850" s="36"/>
      <c r="N20850" s="36"/>
      <c r="O20850" s="40"/>
      <c r="P20850" s="36"/>
      <c r="S20850" s="36"/>
      <c r="T20850" s="36"/>
      <c r="U20850" s="36"/>
      <c r="V20850" s="36"/>
    </row>
    <row r="20851" spans="11:22" x14ac:dyDescent="0.25">
      <c r="K20851" s="36"/>
      <c r="L20851" s="36"/>
      <c r="M20851" s="36"/>
      <c r="N20851" s="36"/>
      <c r="O20851" s="40"/>
      <c r="P20851" s="36"/>
      <c r="S20851" s="36"/>
      <c r="T20851" s="36"/>
      <c r="U20851" s="36"/>
      <c r="V20851" s="36"/>
    </row>
    <row r="20852" spans="11:22" x14ac:dyDescent="0.25">
      <c r="K20852" s="36"/>
      <c r="L20852" s="36"/>
      <c r="M20852" s="36"/>
      <c r="N20852" s="36"/>
      <c r="O20852" s="40"/>
      <c r="P20852" s="36"/>
      <c r="S20852" s="36"/>
      <c r="T20852" s="36"/>
      <c r="U20852" s="36"/>
      <c r="V20852" s="36"/>
    </row>
    <row r="20853" spans="11:22" x14ac:dyDescent="0.25">
      <c r="K20853" s="36"/>
      <c r="L20853" s="36"/>
      <c r="M20853" s="36"/>
      <c r="N20853" s="36"/>
      <c r="O20853" s="40"/>
      <c r="P20853" s="36"/>
      <c r="S20853" s="36"/>
      <c r="T20853" s="36"/>
      <c r="U20853" s="36"/>
      <c r="V20853" s="36"/>
    </row>
    <row r="20854" spans="11:22" x14ac:dyDescent="0.25">
      <c r="K20854" s="36"/>
      <c r="L20854" s="36"/>
      <c r="M20854" s="36"/>
      <c r="N20854" s="36"/>
      <c r="O20854" s="40"/>
      <c r="P20854" s="36"/>
      <c r="S20854" s="36"/>
      <c r="T20854" s="36"/>
      <c r="U20854" s="36"/>
      <c r="V20854" s="36"/>
    </row>
    <row r="20855" spans="11:22" x14ac:dyDescent="0.25">
      <c r="K20855" s="36"/>
      <c r="L20855" s="36"/>
      <c r="M20855" s="36"/>
      <c r="N20855" s="36"/>
      <c r="O20855" s="40"/>
      <c r="P20855" s="36"/>
      <c r="S20855" s="36"/>
      <c r="T20855" s="36"/>
      <c r="U20855" s="36"/>
      <c r="V20855" s="36"/>
    </row>
    <row r="20856" spans="11:22" x14ac:dyDescent="0.25">
      <c r="K20856" s="36"/>
      <c r="L20856" s="36"/>
      <c r="M20856" s="36"/>
      <c r="N20856" s="36"/>
      <c r="O20856" s="40"/>
      <c r="P20856" s="36"/>
      <c r="S20856" s="36"/>
      <c r="T20856" s="36"/>
      <c r="U20856" s="36"/>
      <c r="V20856" s="36"/>
    </row>
    <row r="20857" spans="11:22" x14ac:dyDescent="0.25">
      <c r="K20857" s="36"/>
      <c r="L20857" s="36"/>
      <c r="M20857" s="36"/>
      <c r="N20857" s="36"/>
      <c r="O20857" s="40"/>
      <c r="P20857" s="36"/>
      <c r="S20857" s="36"/>
      <c r="T20857" s="36"/>
      <c r="U20857" s="36"/>
      <c r="V20857" s="36"/>
    </row>
    <row r="20858" spans="11:22" x14ac:dyDescent="0.25">
      <c r="K20858" s="36"/>
      <c r="L20858" s="36"/>
      <c r="M20858" s="36"/>
      <c r="N20858" s="36"/>
      <c r="O20858" s="40"/>
      <c r="P20858" s="36"/>
      <c r="S20858" s="36"/>
      <c r="T20858" s="36"/>
      <c r="U20858" s="36"/>
      <c r="V20858" s="36"/>
    </row>
    <row r="20859" spans="11:22" x14ac:dyDescent="0.25">
      <c r="K20859" s="36"/>
      <c r="L20859" s="36"/>
      <c r="M20859" s="36"/>
      <c r="N20859" s="36"/>
      <c r="O20859" s="40"/>
      <c r="P20859" s="36"/>
      <c r="S20859" s="36"/>
      <c r="T20859" s="36"/>
      <c r="U20859" s="36"/>
      <c r="V20859" s="36"/>
    </row>
    <row r="20860" spans="11:22" x14ac:dyDescent="0.25">
      <c r="K20860" s="36"/>
      <c r="L20860" s="36"/>
      <c r="M20860" s="36"/>
      <c r="N20860" s="36"/>
      <c r="O20860" s="40"/>
      <c r="P20860" s="36"/>
      <c r="S20860" s="36"/>
      <c r="T20860" s="36"/>
      <c r="U20860" s="36"/>
      <c r="V20860" s="36"/>
    </row>
    <row r="20861" spans="11:22" x14ac:dyDescent="0.25">
      <c r="K20861" s="36"/>
      <c r="L20861" s="36"/>
      <c r="M20861" s="36"/>
      <c r="N20861" s="36"/>
      <c r="O20861" s="40"/>
      <c r="P20861" s="36"/>
      <c r="S20861" s="36"/>
      <c r="T20861" s="36"/>
      <c r="U20861" s="36"/>
      <c r="V20861" s="36"/>
    </row>
    <row r="20862" spans="11:22" x14ac:dyDescent="0.25">
      <c r="K20862" s="36"/>
      <c r="L20862" s="36"/>
      <c r="M20862" s="36"/>
      <c r="N20862" s="36"/>
      <c r="O20862" s="40"/>
      <c r="P20862" s="36"/>
      <c r="S20862" s="36"/>
      <c r="T20862" s="36"/>
      <c r="U20862" s="36"/>
      <c r="V20862" s="36"/>
    </row>
    <row r="20863" spans="11:22" x14ac:dyDescent="0.25">
      <c r="K20863" s="36"/>
      <c r="L20863" s="36"/>
      <c r="M20863" s="36"/>
      <c r="N20863" s="36"/>
      <c r="O20863" s="40"/>
      <c r="P20863" s="36"/>
      <c r="S20863" s="36"/>
      <c r="T20863" s="36"/>
      <c r="U20863" s="36"/>
      <c r="V20863" s="36"/>
    </row>
    <row r="20864" spans="11:22" x14ac:dyDescent="0.25">
      <c r="K20864" s="36"/>
      <c r="L20864" s="36"/>
      <c r="M20864" s="36"/>
      <c r="N20864" s="36"/>
      <c r="O20864" s="40"/>
      <c r="P20864" s="36"/>
      <c r="S20864" s="36"/>
      <c r="T20864" s="36"/>
      <c r="U20864" s="36"/>
      <c r="V20864" s="36"/>
    </row>
    <row r="20865" spans="11:22" x14ac:dyDescent="0.25">
      <c r="K20865" s="36"/>
      <c r="L20865" s="36"/>
      <c r="M20865" s="36"/>
      <c r="N20865" s="36"/>
      <c r="O20865" s="40"/>
      <c r="P20865" s="36"/>
      <c r="S20865" s="36"/>
      <c r="T20865" s="36"/>
      <c r="U20865" s="36"/>
      <c r="V20865" s="36"/>
    </row>
    <row r="20866" spans="11:22" x14ac:dyDescent="0.25">
      <c r="K20866" s="36"/>
      <c r="L20866" s="36"/>
      <c r="M20866" s="36"/>
      <c r="N20866" s="36"/>
      <c r="O20866" s="40"/>
      <c r="P20866" s="36"/>
      <c r="S20866" s="36"/>
      <c r="T20866" s="36"/>
      <c r="U20866" s="36"/>
      <c r="V20866" s="36"/>
    </row>
    <row r="20867" spans="11:22" x14ac:dyDescent="0.25">
      <c r="K20867" s="36"/>
      <c r="L20867" s="36"/>
      <c r="M20867" s="36"/>
      <c r="N20867" s="36"/>
      <c r="O20867" s="40"/>
      <c r="P20867" s="36"/>
      <c r="S20867" s="36"/>
      <c r="T20867" s="36"/>
      <c r="U20867" s="36"/>
      <c r="V20867" s="36"/>
    </row>
    <row r="20868" spans="11:22" x14ac:dyDescent="0.25">
      <c r="K20868" s="36"/>
      <c r="L20868" s="36"/>
      <c r="M20868" s="36"/>
      <c r="N20868" s="36"/>
      <c r="O20868" s="40"/>
      <c r="P20868" s="36"/>
      <c r="S20868" s="36"/>
      <c r="T20868" s="36"/>
      <c r="U20868" s="36"/>
      <c r="V20868" s="36"/>
    </row>
    <row r="20869" spans="11:22" x14ac:dyDescent="0.25">
      <c r="K20869" s="36"/>
      <c r="L20869" s="36"/>
      <c r="M20869" s="36"/>
      <c r="N20869" s="36"/>
      <c r="O20869" s="40"/>
      <c r="P20869" s="36"/>
      <c r="S20869" s="36"/>
      <c r="T20869" s="36"/>
      <c r="U20869" s="36"/>
      <c r="V20869" s="36"/>
    </row>
    <row r="20870" spans="11:22" x14ac:dyDescent="0.25">
      <c r="K20870" s="36"/>
      <c r="L20870" s="36"/>
      <c r="M20870" s="36"/>
      <c r="N20870" s="36"/>
      <c r="O20870" s="40"/>
      <c r="P20870" s="36"/>
      <c r="S20870" s="36"/>
      <c r="T20870" s="36"/>
      <c r="U20870" s="36"/>
      <c r="V20870" s="36"/>
    </row>
    <row r="20871" spans="11:22" x14ac:dyDescent="0.25">
      <c r="K20871" s="36"/>
      <c r="L20871" s="36"/>
      <c r="M20871" s="36"/>
      <c r="N20871" s="36"/>
      <c r="O20871" s="40"/>
      <c r="P20871" s="36"/>
      <c r="S20871" s="36"/>
      <c r="T20871" s="36"/>
      <c r="U20871" s="36"/>
      <c r="V20871" s="36"/>
    </row>
    <row r="20872" spans="11:22" x14ac:dyDescent="0.25">
      <c r="K20872" s="36"/>
      <c r="L20872" s="36"/>
      <c r="M20872" s="36"/>
      <c r="N20872" s="36"/>
      <c r="O20872" s="40"/>
      <c r="P20872" s="36"/>
      <c r="S20872" s="36"/>
      <c r="T20872" s="36"/>
      <c r="U20872" s="36"/>
      <c r="V20872" s="36"/>
    </row>
    <row r="20873" spans="11:22" x14ac:dyDescent="0.25">
      <c r="K20873" s="36"/>
      <c r="L20873" s="36"/>
      <c r="M20873" s="36"/>
      <c r="N20873" s="36"/>
      <c r="O20873" s="40"/>
      <c r="P20873" s="36"/>
      <c r="S20873" s="36"/>
      <c r="T20873" s="36"/>
      <c r="U20873" s="36"/>
      <c r="V20873" s="36"/>
    </row>
    <row r="20874" spans="11:22" x14ac:dyDescent="0.25">
      <c r="K20874" s="36"/>
      <c r="L20874" s="36"/>
      <c r="M20874" s="36"/>
      <c r="N20874" s="36"/>
      <c r="O20874" s="40"/>
      <c r="P20874" s="36"/>
      <c r="S20874" s="36"/>
      <c r="T20874" s="36"/>
      <c r="U20874" s="36"/>
      <c r="V20874" s="36"/>
    </row>
    <row r="20875" spans="11:22" x14ac:dyDescent="0.25">
      <c r="K20875" s="36"/>
      <c r="L20875" s="36"/>
      <c r="M20875" s="36"/>
      <c r="N20875" s="36"/>
      <c r="O20875" s="40"/>
      <c r="P20875" s="36"/>
      <c r="S20875" s="36"/>
      <c r="T20875" s="36"/>
      <c r="U20875" s="36"/>
      <c r="V20875" s="36"/>
    </row>
    <row r="20876" spans="11:22" x14ac:dyDescent="0.25">
      <c r="K20876" s="36"/>
      <c r="L20876" s="36"/>
      <c r="M20876" s="36"/>
      <c r="N20876" s="36"/>
      <c r="O20876" s="40"/>
      <c r="P20876" s="36"/>
      <c r="S20876" s="36"/>
      <c r="T20876" s="36"/>
      <c r="U20876" s="36"/>
      <c r="V20876" s="36"/>
    </row>
    <row r="20877" spans="11:22" x14ac:dyDescent="0.25">
      <c r="K20877" s="36"/>
      <c r="L20877" s="36"/>
      <c r="M20877" s="36"/>
      <c r="N20877" s="36"/>
      <c r="O20877" s="40"/>
      <c r="P20877" s="36"/>
      <c r="S20877" s="36"/>
      <c r="T20877" s="36"/>
      <c r="U20877" s="36"/>
      <c r="V20877" s="36"/>
    </row>
    <row r="20878" spans="11:22" x14ac:dyDescent="0.25">
      <c r="K20878" s="36"/>
      <c r="L20878" s="36"/>
      <c r="M20878" s="36"/>
      <c r="N20878" s="36"/>
      <c r="O20878" s="40"/>
      <c r="P20878" s="36"/>
      <c r="S20878" s="36"/>
      <c r="T20878" s="36"/>
      <c r="U20878" s="36"/>
      <c r="V20878" s="36"/>
    </row>
    <row r="20879" spans="11:22" x14ac:dyDescent="0.25">
      <c r="K20879" s="36"/>
      <c r="L20879" s="36"/>
      <c r="M20879" s="36"/>
      <c r="N20879" s="36"/>
      <c r="O20879" s="40"/>
      <c r="P20879" s="36"/>
      <c r="S20879" s="36"/>
      <c r="T20879" s="36"/>
      <c r="U20879" s="36"/>
      <c r="V20879" s="36"/>
    </row>
    <row r="20880" spans="11:22" x14ac:dyDescent="0.25">
      <c r="K20880" s="36"/>
      <c r="L20880" s="36"/>
      <c r="M20880" s="36"/>
      <c r="N20880" s="36"/>
      <c r="O20880" s="40"/>
      <c r="P20880" s="36"/>
      <c r="S20880" s="36"/>
      <c r="T20880" s="36"/>
      <c r="U20880" s="36"/>
      <c r="V20880" s="36"/>
    </row>
    <row r="20881" spans="11:22" x14ac:dyDescent="0.25">
      <c r="K20881" s="36"/>
      <c r="L20881" s="36"/>
      <c r="M20881" s="36"/>
      <c r="N20881" s="36"/>
      <c r="O20881" s="40"/>
      <c r="P20881" s="36"/>
      <c r="S20881" s="36"/>
      <c r="T20881" s="36"/>
      <c r="U20881" s="36"/>
      <c r="V20881" s="36"/>
    </row>
    <row r="20882" spans="11:22" x14ac:dyDescent="0.25">
      <c r="K20882" s="36"/>
      <c r="L20882" s="36"/>
      <c r="M20882" s="36"/>
      <c r="N20882" s="36"/>
      <c r="O20882" s="40"/>
      <c r="P20882" s="36"/>
      <c r="S20882" s="36"/>
      <c r="T20882" s="36"/>
      <c r="U20882" s="36"/>
      <c r="V20882" s="36"/>
    </row>
    <row r="20883" spans="11:22" x14ac:dyDescent="0.25">
      <c r="K20883" s="36"/>
      <c r="L20883" s="36"/>
      <c r="M20883" s="36"/>
      <c r="N20883" s="36"/>
      <c r="O20883" s="40"/>
      <c r="P20883" s="36"/>
      <c r="S20883" s="36"/>
      <c r="T20883" s="36"/>
      <c r="U20883" s="36"/>
      <c r="V20883" s="36"/>
    </row>
    <row r="20884" spans="11:22" x14ac:dyDescent="0.25">
      <c r="K20884" s="36"/>
      <c r="L20884" s="36"/>
      <c r="M20884" s="36"/>
      <c r="N20884" s="36"/>
      <c r="O20884" s="40"/>
      <c r="P20884" s="36"/>
      <c r="S20884" s="36"/>
      <c r="T20884" s="36"/>
      <c r="U20884" s="36"/>
      <c r="V20884" s="36"/>
    </row>
    <row r="20885" spans="11:22" x14ac:dyDescent="0.25">
      <c r="K20885" s="36"/>
      <c r="L20885" s="36"/>
      <c r="M20885" s="36"/>
      <c r="N20885" s="36"/>
      <c r="O20885" s="40"/>
      <c r="P20885" s="36"/>
      <c r="S20885" s="36"/>
      <c r="T20885" s="36"/>
      <c r="U20885" s="36"/>
      <c r="V20885" s="36"/>
    </row>
    <row r="20886" spans="11:22" x14ac:dyDescent="0.25">
      <c r="K20886" s="36"/>
      <c r="L20886" s="36"/>
      <c r="M20886" s="36"/>
      <c r="N20886" s="36"/>
      <c r="O20886" s="40"/>
      <c r="P20886" s="36"/>
      <c r="S20886" s="36"/>
      <c r="T20886" s="36"/>
      <c r="U20886" s="36"/>
      <c r="V20886" s="36"/>
    </row>
    <row r="20887" spans="11:22" x14ac:dyDescent="0.25">
      <c r="K20887" s="36"/>
      <c r="L20887" s="36"/>
      <c r="M20887" s="36"/>
      <c r="N20887" s="36"/>
      <c r="O20887" s="40"/>
      <c r="P20887" s="36"/>
      <c r="S20887" s="36"/>
      <c r="T20887" s="36"/>
      <c r="U20887" s="36"/>
      <c r="V20887" s="36"/>
    </row>
    <row r="20888" spans="11:22" x14ac:dyDescent="0.25">
      <c r="K20888" s="36"/>
      <c r="L20888" s="36"/>
      <c r="M20888" s="36"/>
      <c r="N20888" s="36"/>
      <c r="O20888" s="40"/>
      <c r="P20888" s="36"/>
      <c r="S20888" s="36"/>
      <c r="T20888" s="36"/>
      <c r="U20888" s="36"/>
      <c r="V20888" s="36"/>
    </row>
    <row r="20889" spans="11:22" x14ac:dyDescent="0.25">
      <c r="K20889" s="36"/>
      <c r="L20889" s="36"/>
      <c r="M20889" s="36"/>
      <c r="N20889" s="36"/>
      <c r="O20889" s="40"/>
      <c r="P20889" s="36"/>
      <c r="S20889" s="36"/>
      <c r="T20889" s="36"/>
      <c r="U20889" s="36"/>
      <c r="V20889" s="36"/>
    </row>
    <row r="20890" spans="11:22" x14ac:dyDescent="0.25">
      <c r="K20890" s="36"/>
      <c r="L20890" s="36"/>
      <c r="M20890" s="36"/>
      <c r="N20890" s="36"/>
      <c r="O20890" s="40"/>
      <c r="P20890" s="36"/>
      <c r="S20890" s="36"/>
      <c r="T20890" s="36"/>
      <c r="U20890" s="36"/>
      <c r="V20890" s="36"/>
    </row>
    <row r="20891" spans="11:22" x14ac:dyDescent="0.25">
      <c r="K20891" s="36"/>
      <c r="L20891" s="36"/>
      <c r="M20891" s="36"/>
      <c r="N20891" s="36"/>
      <c r="O20891" s="40"/>
      <c r="P20891" s="36"/>
      <c r="S20891" s="36"/>
      <c r="T20891" s="36"/>
      <c r="U20891" s="36"/>
      <c r="V20891" s="36"/>
    </row>
    <row r="20892" spans="11:22" x14ac:dyDescent="0.25">
      <c r="K20892" s="36"/>
      <c r="L20892" s="36"/>
      <c r="M20892" s="36"/>
      <c r="N20892" s="36"/>
      <c r="O20892" s="40"/>
      <c r="P20892" s="36"/>
      <c r="S20892" s="36"/>
      <c r="T20892" s="36"/>
      <c r="U20892" s="36"/>
      <c r="V20892" s="36"/>
    </row>
    <row r="20893" spans="11:22" x14ac:dyDescent="0.25">
      <c r="K20893" s="36"/>
      <c r="L20893" s="36"/>
      <c r="M20893" s="36"/>
      <c r="N20893" s="36"/>
      <c r="O20893" s="40"/>
      <c r="P20893" s="36"/>
      <c r="S20893" s="36"/>
      <c r="T20893" s="36"/>
      <c r="U20893" s="36"/>
      <c r="V20893" s="36"/>
    </row>
    <row r="20894" spans="11:22" x14ac:dyDescent="0.25">
      <c r="K20894" s="36"/>
      <c r="L20894" s="36"/>
      <c r="M20894" s="36"/>
      <c r="N20894" s="36"/>
      <c r="O20894" s="40"/>
      <c r="P20894" s="36"/>
      <c r="S20894" s="36"/>
      <c r="T20894" s="36"/>
      <c r="U20894" s="36"/>
      <c r="V20894" s="36"/>
    </row>
    <row r="20895" spans="11:22" x14ac:dyDescent="0.25">
      <c r="K20895" s="36"/>
      <c r="L20895" s="36"/>
      <c r="M20895" s="36"/>
      <c r="N20895" s="36"/>
      <c r="O20895" s="40"/>
      <c r="P20895" s="36"/>
      <c r="S20895" s="36"/>
      <c r="T20895" s="36"/>
      <c r="U20895" s="36"/>
      <c r="V20895" s="36"/>
    </row>
    <row r="20896" spans="11:22" x14ac:dyDescent="0.25">
      <c r="K20896" s="36"/>
      <c r="L20896" s="36"/>
      <c r="M20896" s="36"/>
      <c r="N20896" s="36"/>
      <c r="O20896" s="40"/>
      <c r="P20896" s="36"/>
      <c r="S20896" s="36"/>
      <c r="T20896" s="36"/>
      <c r="U20896" s="36"/>
      <c r="V20896" s="36"/>
    </row>
    <row r="20897" spans="11:22" x14ac:dyDescent="0.25">
      <c r="K20897" s="36"/>
      <c r="L20897" s="36"/>
      <c r="M20897" s="36"/>
      <c r="N20897" s="36"/>
      <c r="O20897" s="40"/>
      <c r="P20897" s="36"/>
      <c r="S20897" s="36"/>
      <c r="T20897" s="36"/>
      <c r="U20897" s="36"/>
      <c r="V20897" s="36"/>
    </row>
    <row r="20898" spans="11:22" x14ac:dyDescent="0.25">
      <c r="K20898" s="36"/>
      <c r="L20898" s="36"/>
      <c r="M20898" s="36"/>
      <c r="N20898" s="36"/>
      <c r="O20898" s="40"/>
      <c r="P20898" s="36"/>
      <c r="S20898" s="36"/>
      <c r="T20898" s="36"/>
      <c r="U20898" s="36"/>
      <c r="V20898" s="36"/>
    </row>
    <row r="20899" spans="11:22" x14ac:dyDescent="0.25">
      <c r="K20899" s="36"/>
      <c r="L20899" s="36"/>
      <c r="M20899" s="36"/>
      <c r="N20899" s="36"/>
      <c r="O20899" s="40"/>
      <c r="P20899" s="36"/>
      <c r="S20899" s="36"/>
      <c r="T20899" s="36"/>
      <c r="U20899" s="36"/>
      <c r="V20899" s="36"/>
    </row>
    <row r="20900" spans="11:22" x14ac:dyDescent="0.25">
      <c r="K20900" s="36"/>
      <c r="L20900" s="36"/>
      <c r="M20900" s="36"/>
      <c r="N20900" s="36"/>
      <c r="O20900" s="40"/>
      <c r="P20900" s="36"/>
      <c r="S20900" s="36"/>
      <c r="T20900" s="36"/>
      <c r="U20900" s="36"/>
      <c r="V20900" s="36"/>
    </row>
    <row r="20901" spans="11:22" x14ac:dyDescent="0.25">
      <c r="K20901" s="36"/>
      <c r="L20901" s="36"/>
      <c r="M20901" s="36"/>
      <c r="N20901" s="36"/>
      <c r="O20901" s="40"/>
      <c r="P20901" s="36"/>
      <c r="S20901" s="36"/>
      <c r="T20901" s="36"/>
      <c r="U20901" s="36"/>
      <c r="V20901" s="36"/>
    </row>
    <row r="20902" spans="11:22" x14ac:dyDescent="0.25">
      <c r="K20902" s="36"/>
      <c r="L20902" s="36"/>
      <c r="M20902" s="36"/>
      <c r="N20902" s="36"/>
      <c r="O20902" s="40"/>
      <c r="P20902" s="36"/>
      <c r="S20902" s="36"/>
      <c r="T20902" s="36"/>
      <c r="U20902" s="36"/>
      <c r="V20902" s="36"/>
    </row>
    <row r="20903" spans="11:22" x14ac:dyDescent="0.25">
      <c r="K20903" s="36"/>
      <c r="L20903" s="36"/>
      <c r="M20903" s="36"/>
      <c r="N20903" s="36"/>
      <c r="O20903" s="40"/>
      <c r="P20903" s="36"/>
      <c r="S20903" s="36"/>
      <c r="T20903" s="36"/>
      <c r="U20903" s="36"/>
      <c r="V20903" s="36"/>
    </row>
    <row r="20904" spans="11:22" x14ac:dyDescent="0.25">
      <c r="K20904" s="36"/>
      <c r="L20904" s="36"/>
      <c r="M20904" s="36"/>
      <c r="N20904" s="36"/>
      <c r="O20904" s="40"/>
      <c r="P20904" s="36"/>
      <c r="S20904" s="36"/>
      <c r="T20904" s="36"/>
      <c r="U20904" s="36"/>
      <c r="V20904" s="36"/>
    </row>
    <row r="20905" spans="11:22" x14ac:dyDescent="0.25">
      <c r="K20905" s="36"/>
      <c r="L20905" s="36"/>
      <c r="M20905" s="36"/>
      <c r="N20905" s="36"/>
      <c r="O20905" s="40"/>
      <c r="P20905" s="36"/>
      <c r="S20905" s="36"/>
      <c r="T20905" s="36"/>
      <c r="U20905" s="36"/>
      <c r="V20905" s="36"/>
    </row>
    <row r="20906" spans="11:22" x14ac:dyDescent="0.25">
      <c r="K20906" s="36"/>
      <c r="L20906" s="36"/>
      <c r="M20906" s="36"/>
      <c r="N20906" s="36"/>
      <c r="O20906" s="40"/>
      <c r="P20906" s="36"/>
      <c r="S20906" s="36"/>
      <c r="T20906" s="36"/>
      <c r="U20906" s="36"/>
      <c r="V20906" s="36"/>
    </row>
    <row r="20907" spans="11:22" x14ac:dyDescent="0.25">
      <c r="K20907" s="36"/>
      <c r="L20907" s="36"/>
      <c r="M20907" s="36"/>
      <c r="N20907" s="36"/>
      <c r="O20907" s="40"/>
      <c r="P20907" s="36"/>
      <c r="S20907" s="36"/>
      <c r="T20907" s="36"/>
      <c r="U20907" s="36"/>
      <c r="V20907" s="36"/>
    </row>
    <row r="20908" spans="11:22" x14ac:dyDescent="0.25">
      <c r="K20908" s="36"/>
      <c r="L20908" s="36"/>
      <c r="M20908" s="36"/>
      <c r="N20908" s="36"/>
      <c r="O20908" s="40"/>
      <c r="P20908" s="36"/>
      <c r="S20908" s="36"/>
      <c r="T20908" s="36"/>
      <c r="U20908" s="36"/>
      <c r="V20908" s="36"/>
    </row>
    <row r="20909" spans="11:22" x14ac:dyDescent="0.25">
      <c r="K20909" s="36"/>
      <c r="L20909" s="36"/>
      <c r="M20909" s="36"/>
      <c r="N20909" s="36"/>
      <c r="O20909" s="40"/>
      <c r="P20909" s="36"/>
      <c r="S20909" s="36"/>
      <c r="T20909" s="36"/>
      <c r="U20909" s="36"/>
      <c r="V20909" s="36"/>
    </row>
    <row r="20910" spans="11:22" x14ac:dyDescent="0.25">
      <c r="K20910" s="36"/>
      <c r="L20910" s="36"/>
      <c r="M20910" s="36"/>
      <c r="N20910" s="36"/>
      <c r="O20910" s="40"/>
      <c r="P20910" s="36"/>
      <c r="S20910" s="36"/>
      <c r="T20910" s="36"/>
      <c r="U20910" s="36"/>
      <c r="V20910" s="36"/>
    </row>
    <row r="20911" spans="11:22" x14ac:dyDescent="0.25">
      <c r="K20911" s="36"/>
      <c r="L20911" s="36"/>
      <c r="M20911" s="36"/>
      <c r="N20911" s="36"/>
      <c r="O20911" s="40"/>
      <c r="P20911" s="36"/>
      <c r="S20911" s="36"/>
      <c r="T20911" s="36"/>
      <c r="U20911" s="36"/>
      <c r="V20911" s="36"/>
    </row>
    <row r="20912" spans="11:22" x14ac:dyDescent="0.25">
      <c r="K20912" s="36"/>
      <c r="L20912" s="36"/>
      <c r="M20912" s="36"/>
      <c r="N20912" s="36"/>
      <c r="O20912" s="40"/>
      <c r="P20912" s="36"/>
      <c r="S20912" s="36"/>
      <c r="T20912" s="36"/>
      <c r="U20912" s="36"/>
      <c r="V20912" s="36"/>
    </row>
    <row r="20913" spans="11:22" x14ac:dyDescent="0.25">
      <c r="K20913" s="36"/>
      <c r="L20913" s="36"/>
      <c r="M20913" s="36"/>
      <c r="N20913" s="36"/>
      <c r="O20913" s="40"/>
      <c r="P20913" s="36"/>
      <c r="S20913" s="36"/>
      <c r="T20913" s="36"/>
      <c r="U20913" s="36"/>
      <c r="V20913" s="36"/>
    </row>
    <row r="20914" spans="11:22" x14ac:dyDescent="0.25">
      <c r="K20914" s="36"/>
      <c r="L20914" s="36"/>
      <c r="M20914" s="36"/>
      <c r="N20914" s="36"/>
      <c r="O20914" s="40"/>
      <c r="P20914" s="36"/>
      <c r="S20914" s="36"/>
      <c r="T20914" s="36"/>
      <c r="U20914" s="36"/>
      <c r="V20914" s="36"/>
    </row>
    <row r="20915" spans="11:22" x14ac:dyDescent="0.25">
      <c r="K20915" s="36"/>
      <c r="L20915" s="36"/>
      <c r="M20915" s="36"/>
      <c r="N20915" s="36"/>
      <c r="O20915" s="40"/>
      <c r="P20915" s="36"/>
      <c r="S20915" s="36"/>
      <c r="T20915" s="36"/>
      <c r="U20915" s="36"/>
      <c r="V20915" s="36"/>
    </row>
    <row r="20916" spans="11:22" x14ac:dyDescent="0.25">
      <c r="K20916" s="36"/>
      <c r="L20916" s="36"/>
      <c r="M20916" s="36"/>
      <c r="N20916" s="36"/>
      <c r="O20916" s="40"/>
      <c r="P20916" s="36"/>
      <c r="S20916" s="36"/>
      <c r="T20916" s="36"/>
      <c r="U20916" s="36"/>
      <c r="V20916" s="36"/>
    </row>
    <row r="20917" spans="11:22" x14ac:dyDescent="0.25">
      <c r="K20917" s="36"/>
      <c r="L20917" s="36"/>
      <c r="M20917" s="36"/>
      <c r="N20917" s="36"/>
      <c r="O20917" s="40"/>
      <c r="P20917" s="36"/>
      <c r="S20917" s="36"/>
      <c r="T20917" s="36"/>
      <c r="U20917" s="36"/>
      <c r="V20917" s="36"/>
    </row>
    <row r="20918" spans="11:22" x14ac:dyDescent="0.25">
      <c r="K20918" s="36"/>
      <c r="L20918" s="36"/>
      <c r="M20918" s="36"/>
      <c r="N20918" s="36"/>
      <c r="O20918" s="40"/>
      <c r="P20918" s="36"/>
      <c r="S20918" s="36"/>
      <c r="T20918" s="36"/>
      <c r="U20918" s="36"/>
      <c r="V20918" s="36"/>
    </row>
    <row r="20919" spans="11:22" x14ac:dyDescent="0.25">
      <c r="K20919" s="36"/>
      <c r="L20919" s="36"/>
      <c r="M20919" s="36"/>
      <c r="N20919" s="36"/>
      <c r="O20919" s="40"/>
      <c r="P20919" s="36"/>
      <c r="S20919" s="36"/>
      <c r="T20919" s="36"/>
      <c r="U20919" s="36"/>
      <c r="V20919" s="36"/>
    </row>
    <row r="20920" spans="11:22" x14ac:dyDescent="0.25">
      <c r="K20920" s="36"/>
      <c r="L20920" s="36"/>
      <c r="M20920" s="36"/>
      <c r="N20920" s="36"/>
      <c r="O20920" s="40"/>
      <c r="P20920" s="36"/>
      <c r="S20920" s="36"/>
      <c r="T20920" s="36"/>
      <c r="U20920" s="36"/>
      <c r="V20920" s="36"/>
    </row>
    <row r="20921" spans="11:22" x14ac:dyDescent="0.25">
      <c r="K20921" s="36"/>
      <c r="L20921" s="36"/>
      <c r="M20921" s="36"/>
      <c r="N20921" s="36"/>
      <c r="O20921" s="40"/>
      <c r="P20921" s="36"/>
      <c r="S20921" s="36"/>
      <c r="T20921" s="36"/>
      <c r="U20921" s="36"/>
      <c r="V20921" s="36"/>
    </row>
    <row r="20922" spans="11:22" x14ac:dyDescent="0.25">
      <c r="K20922" s="36"/>
      <c r="L20922" s="36"/>
      <c r="M20922" s="36"/>
      <c r="N20922" s="36"/>
      <c r="O20922" s="40"/>
      <c r="P20922" s="36"/>
      <c r="S20922" s="36"/>
      <c r="T20922" s="36"/>
      <c r="U20922" s="36"/>
      <c r="V20922" s="36"/>
    </row>
    <row r="20923" spans="11:22" x14ac:dyDescent="0.25">
      <c r="K20923" s="36"/>
      <c r="L20923" s="36"/>
      <c r="M20923" s="36"/>
      <c r="N20923" s="36"/>
      <c r="O20923" s="40"/>
      <c r="P20923" s="36"/>
      <c r="S20923" s="36"/>
      <c r="T20923" s="36"/>
      <c r="U20923" s="36"/>
      <c r="V20923" s="36"/>
    </row>
    <row r="20924" spans="11:22" x14ac:dyDescent="0.25">
      <c r="K20924" s="36"/>
      <c r="L20924" s="36"/>
      <c r="M20924" s="36"/>
      <c r="N20924" s="36"/>
      <c r="O20924" s="40"/>
      <c r="P20924" s="36"/>
      <c r="S20924" s="36"/>
      <c r="T20924" s="36"/>
      <c r="U20924" s="36"/>
      <c r="V20924" s="36"/>
    </row>
    <row r="20925" spans="11:22" x14ac:dyDescent="0.25">
      <c r="K20925" s="36"/>
      <c r="L20925" s="36"/>
      <c r="M20925" s="36"/>
      <c r="N20925" s="36"/>
      <c r="O20925" s="40"/>
      <c r="P20925" s="36"/>
      <c r="S20925" s="36"/>
      <c r="T20925" s="36"/>
      <c r="U20925" s="36"/>
      <c r="V20925" s="36"/>
    </row>
    <row r="20926" spans="11:22" x14ac:dyDescent="0.25">
      <c r="K20926" s="36"/>
      <c r="L20926" s="36"/>
      <c r="M20926" s="36"/>
      <c r="N20926" s="36"/>
      <c r="O20926" s="40"/>
      <c r="P20926" s="36"/>
      <c r="S20926" s="36"/>
      <c r="T20926" s="36"/>
      <c r="U20926" s="36"/>
      <c r="V20926" s="36"/>
    </row>
    <row r="20927" spans="11:22" x14ac:dyDescent="0.25">
      <c r="K20927" s="36"/>
      <c r="L20927" s="36"/>
      <c r="M20927" s="36"/>
      <c r="N20927" s="36"/>
      <c r="O20927" s="40"/>
      <c r="P20927" s="36"/>
      <c r="S20927" s="36"/>
      <c r="T20927" s="36"/>
      <c r="U20927" s="36"/>
      <c r="V20927" s="36"/>
    </row>
    <row r="20928" spans="11:22" x14ac:dyDescent="0.25">
      <c r="K20928" s="36"/>
      <c r="L20928" s="36"/>
      <c r="M20928" s="36"/>
      <c r="N20928" s="36"/>
      <c r="O20928" s="40"/>
      <c r="P20928" s="36"/>
      <c r="S20928" s="36"/>
      <c r="T20928" s="36"/>
      <c r="U20928" s="36"/>
      <c r="V20928" s="36"/>
    </row>
    <row r="20929" spans="11:22" x14ac:dyDescent="0.25">
      <c r="K20929" s="36"/>
      <c r="L20929" s="36"/>
      <c r="M20929" s="36"/>
      <c r="N20929" s="36"/>
      <c r="O20929" s="40"/>
      <c r="P20929" s="36"/>
      <c r="S20929" s="36"/>
      <c r="T20929" s="36"/>
      <c r="U20929" s="36"/>
      <c r="V20929" s="36"/>
    </row>
    <row r="20930" spans="11:22" x14ac:dyDescent="0.25">
      <c r="K20930" s="36"/>
      <c r="L20930" s="36"/>
      <c r="M20930" s="36"/>
      <c r="N20930" s="36"/>
      <c r="O20930" s="40"/>
      <c r="P20930" s="36"/>
      <c r="S20930" s="36"/>
      <c r="T20930" s="36"/>
      <c r="U20930" s="36"/>
      <c r="V20930" s="36"/>
    </row>
    <row r="20931" spans="11:22" x14ac:dyDescent="0.25">
      <c r="K20931" s="36"/>
      <c r="L20931" s="36"/>
      <c r="M20931" s="36"/>
      <c r="N20931" s="36"/>
      <c r="O20931" s="40"/>
      <c r="P20931" s="36"/>
      <c r="S20931" s="36"/>
      <c r="T20931" s="36"/>
      <c r="U20931" s="36"/>
      <c r="V20931" s="36"/>
    </row>
    <row r="20932" spans="11:22" x14ac:dyDescent="0.25">
      <c r="K20932" s="36"/>
      <c r="L20932" s="36"/>
      <c r="M20932" s="36"/>
      <c r="N20932" s="36"/>
      <c r="O20932" s="40"/>
      <c r="P20932" s="36"/>
      <c r="S20932" s="36"/>
      <c r="T20932" s="36"/>
      <c r="U20932" s="36"/>
      <c r="V20932" s="36"/>
    </row>
    <row r="20933" spans="11:22" x14ac:dyDescent="0.25">
      <c r="K20933" s="36"/>
      <c r="L20933" s="36"/>
      <c r="M20933" s="36"/>
      <c r="N20933" s="36"/>
      <c r="O20933" s="40"/>
      <c r="P20933" s="36"/>
      <c r="S20933" s="36"/>
      <c r="T20933" s="36"/>
      <c r="U20933" s="36"/>
      <c r="V20933" s="36"/>
    </row>
    <row r="20934" spans="11:22" x14ac:dyDescent="0.25">
      <c r="K20934" s="36"/>
      <c r="L20934" s="36"/>
      <c r="M20934" s="36"/>
      <c r="N20934" s="36"/>
      <c r="O20934" s="40"/>
      <c r="P20934" s="36"/>
      <c r="S20934" s="36"/>
      <c r="T20934" s="36"/>
      <c r="U20934" s="36"/>
      <c r="V20934" s="36"/>
    </row>
    <row r="20935" spans="11:22" x14ac:dyDescent="0.25">
      <c r="K20935" s="36"/>
      <c r="L20935" s="36"/>
      <c r="M20935" s="36"/>
      <c r="N20935" s="36"/>
      <c r="O20935" s="40"/>
      <c r="P20935" s="36"/>
      <c r="S20935" s="36"/>
      <c r="T20935" s="36"/>
      <c r="U20935" s="36"/>
      <c r="V20935" s="36"/>
    </row>
    <row r="20936" spans="11:22" x14ac:dyDescent="0.25">
      <c r="K20936" s="36"/>
      <c r="L20936" s="36"/>
      <c r="M20936" s="36"/>
      <c r="N20936" s="36"/>
      <c r="O20936" s="40"/>
      <c r="P20936" s="36"/>
      <c r="S20936" s="36"/>
      <c r="T20936" s="36"/>
      <c r="U20936" s="36"/>
      <c r="V20936" s="36"/>
    </row>
    <row r="20937" spans="11:22" x14ac:dyDescent="0.25">
      <c r="K20937" s="36"/>
      <c r="L20937" s="36"/>
      <c r="M20937" s="36"/>
      <c r="N20937" s="36"/>
      <c r="O20937" s="40"/>
      <c r="P20937" s="36"/>
      <c r="S20937" s="36"/>
      <c r="T20937" s="36"/>
      <c r="U20937" s="36"/>
      <c r="V20937" s="36"/>
    </row>
    <row r="20938" spans="11:22" x14ac:dyDescent="0.25">
      <c r="K20938" s="36"/>
      <c r="L20938" s="36"/>
      <c r="M20938" s="36"/>
      <c r="N20938" s="36"/>
      <c r="O20938" s="40"/>
      <c r="P20938" s="36"/>
      <c r="S20938" s="36"/>
      <c r="T20938" s="36"/>
      <c r="U20938" s="36"/>
      <c r="V20938" s="36"/>
    </row>
    <row r="20939" spans="11:22" x14ac:dyDescent="0.25">
      <c r="K20939" s="36"/>
      <c r="L20939" s="36"/>
      <c r="M20939" s="36"/>
      <c r="N20939" s="36"/>
      <c r="O20939" s="40"/>
      <c r="P20939" s="36"/>
      <c r="S20939" s="36"/>
      <c r="T20939" s="36"/>
      <c r="U20939" s="36"/>
      <c r="V20939" s="36"/>
    </row>
    <row r="20940" spans="11:22" x14ac:dyDescent="0.25">
      <c r="K20940" s="36"/>
      <c r="L20940" s="36"/>
      <c r="M20940" s="36"/>
      <c r="N20940" s="36"/>
      <c r="O20940" s="40"/>
      <c r="P20940" s="36"/>
      <c r="S20940" s="36"/>
      <c r="T20940" s="36"/>
      <c r="U20940" s="36"/>
      <c r="V20940" s="36"/>
    </row>
    <row r="20941" spans="11:22" x14ac:dyDescent="0.25">
      <c r="K20941" s="36"/>
      <c r="L20941" s="36"/>
      <c r="M20941" s="36"/>
      <c r="N20941" s="36"/>
      <c r="O20941" s="40"/>
      <c r="P20941" s="36"/>
      <c r="S20941" s="36"/>
      <c r="T20941" s="36"/>
      <c r="U20941" s="36"/>
      <c r="V20941" s="36"/>
    </row>
    <row r="20942" spans="11:22" x14ac:dyDescent="0.25">
      <c r="K20942" s="36"/>
      <c r="L20942" s="36"/>
      <c r="M20942" s="36"/>
      <c r="N20942" s="36"/>
      <c r="O20942" s="40"/>
      <c r="P20942" s="36"/>
      <c r="S20942" s="36"/>
      <c r="T20942" s="36"/>
      <c r="U20942" s="36"/>
      <c r="V20942" s="36"/>
    </row>
    <row r="20943" spans="11:22" x14ac:dyDescent="0.25">
      <c r="K20943" s="36"/>
      <c r="L20943" s="36"/>
      <c r="M20943" s="36"/>
      <c r="N20943" s="36"/>
      <c r="O20943" s="40"/>
      <c r="P20943" s="36"/>
      <c r="S20943" s="36"/>
      <c r="T20943" s="36"/>
      <c r="U20943" s="36"/>
      <c r="V20943" s="36"/>
    </row>
    <row r="20944" spans="11:22" x14ac:dyDescent="0.25">
      <c r="K20944" s="36"/>
      <c r="L20944" s="36"/>
      <c r="M20944" s="36"/>
      <c r="N20944" s="36"/>
      <c r="O20944" s="40"/>
      <c r="P20944" s="36"/>
      <c r="S20944" s="36"/>
      <c r="T20944" s="36"/>
      <c r="U20944" s="36"/>
      <c r="V20944" s="36"/>
    </row>
    <row r="20945" spans="11:22" x14ac:dyDescent="0.25">
      <c r="K20945" s="36"/>
      <c r="L20945" s="36"/>
      <c r="M20945" s="36"/>
      <c r="N20945" s="36"/>
      <c r="O20945" s="40"/>
      <c r="P20945" s="36"/>
      <c r="S20945" s="36"/>
      <c r="T20945" s="36"/>
      <c r="U20945" s="36"/>
      <c r="V20945" s="36"/>
    </row>
    <row r="20946" spans="11:22" x14ac:dyDescent="0.25">
      <c r="K20946" s="36"/>
      <c r="L20946" s="36"/>
      <c r="M20946" s="36"/>
      <c r="N20946" s="36"/>
      <c r="O20946" s="40"/>
      <c r="P20946" s="36"/>
      <c r="S20946" s="36"/>
      <c r="T20946" s="36"/>
      <c r="U20946" s="36"/>
      <c r="V20946" s="36"/>
    </row>
    <row r="20947" spans="11:22" x14ac:dyDescent="0.25">
      <c r="K20947" s="36"/>
      <c r="L20947" s="36"/>
      <c r="M20947" s="36"/>
      <c r="N20947" s="36"/>
      <c r="O20947" s="40"/>
      <c r="P20947" s="36"/>
      <c r="S20947" s="36"/>
      <c r="T20947" s="36"/>
      <c r="U20947" s="36"/>
      <c r="V20947" s="36"/>
    </row>
    <row r="20948" spans="11:22" x14ac:dyDescent="0.25">
      <c r="K20948" s="36"/>
      <c r="L20948" s="36"/>
      <c r="M20948" s="36"/>
      <c r="N20948" s="36"/>
      <c r="O20948" s="40"/>
      <c r="P20948" s="36"/>
      <c r="S20948" s="36"/>
      <c r="T20948" s="36"/>
      <c r="U20948" s="36"/>
      <c r="V20948" s="36"/>
    </row>
    <row r="20949" spans="11:22" x14ac:dyDescent="0.25">
      <c r="K20949" s="36"/>
      <c r="L20949" s="36"/>
      <c r="M20949" s="36"/>
      <c r="N20949" s="36"/>
      <c r="O20949" s="40"/>
      <c r="P20949" s="36"/>
      <c r="S20949" s="36"/>
      <c r="T20949" s="36"/>
      <c r="U20949" s="36"/>
      <c r="V20949" s="36"/>
    </row>
    <row r="20950" spans="11:22" x14ac:dyDescent="0.25">
      <c r="K20950" s="36"/>
      <c r="L20950" s="36"/>
      <c r="M20950" s="36"/>
      <c r="N20950" s="36"/>
      <c r="O20950" s="40"/>
      <c r="P20950" s="36"/>
      <c r="S20950" s="36"/>
      <c r="T20950" s="36"/>
      <c r="U20950" s="36"/>
      <c r="V20950" s="36"/>
    </row>
    <row r="20951" spans="11:22" x14ac:dyDescent="0.25">
      <c r="K20951" s="36"/>
      <c r="L20951" s="36"/>
      <c r="M20951" s="36"/>
      <c r="N20951" s="36"/>
      <c r="O20951" s="40"/>
      <c r="P20951" s="36"/>
      <c r="S20951" s="36"/>
      <c r="T20951" s="36"/>
      <c r="U20951" s="36"/>
      <c r="V20951" s="36"/>
    </row>
    <row r="20952" spans="11:22" x14ac:dyDescent="0.25">
      <c r="K20952" s="36"/>
      <c r="L20952" s="36"/>
      <c r="M20952" s="36"/>
      <c r="N20952" s="36"/>
      <c r="O20952" s="40"/>
      <c r="P20952" s="36"/>
      <c r="S20952" s="36"/>
      <c r="T20952" s="36"/>
      <c r="U20952" s="36"/>
      <c r="V20952" s="36"/>
    </row>
    <row r="20953" spans="11:22" x14ac:dyDescent="0.25">
      <c r="K20953" s="36"/>
      <c r="L20953" s="36"/>
      <c r="M20953" s="36"/>
      <c r="N20953" s="36"/>
      <c r="O20953" s="40"/>
      <c r="P20953" s="36"/>
      <c r="S20953" s="36"/>
      <c r="T20953" s="36"/>
      <c r="U20953" s="36"/>
      <c r="V20953" s="36"/>
    </row>
    <row r="20954" spans="11:22" x14ac:dyDescent="0.25">
      <c r="K20954" s="36"/>
      <c r="L20954" s="36"/>
      <c r="M20954" s="36"/>
      <c r="N20954" s="36"/>
      <c r="O20954" s="40"/>
      <c r="P20954" s="36"/>
      <c r="S20954" s="36"/>
      <c r="T20954" s="36"/>
      <c r="U20954" s="36"/>
      <c r="V20954" s="36"/>
    </row>
    <row r="20955" spans="11:22" x14ac:dyDescent="0.25">
      <c r="K20955" s="36"/>
      <c r="L20955" s="36"/>
      <c r="M20955" s="36"/>
      <c r="N20955" s="36"/>
      <c r="O20955" s="40"/>
      <c r="P20955" s="36"/>
      <c r="S20955" s="36"/>
      <c r="T20955" s="36"/>
      <c r="U20955" s="36"/>
      <c r="V20955" s="36"/>
    </row>
    <row r="20956" spans="11:22" x14ac:dyDescent="0.25">
      <c r="K20956" s="36"/>
      <c r="L20956" s="36"/>
      <c r="M20956" s="36"/>
      <c r="N20956" s="36"/>
      <c r="O20956" s="40"/>
      <c r="P20956" s="36"/>
      <c r="S20956" s="36"/>
      <c r="T20956" s="36"/>
      <c r="U20956" s="36"/>
      <c r="V20956" s="36"/>
    </row>
    <row r="20957" spans="11:22" x14ac:dyDescent="0.25">
      <c r="K20957" s="36"/>
      <c r="L20957" s="36"/>
      <c r="M20957" s="36"/>
      <c r="N20957" s="36"/>
      <c r="O20957" s="40"/>
      <c r="P20957" s="36"/>
      <c r="S20957" s="36"/>
      <c r="T20957" s="36"/>
      <c r="U20957" s="36"/>
      <c r="V20957" s="36"/>
    </row>
    <row r="20958" spans="11:22" x14ac:dyDescent="0.25">
      <c r="K20958" s="36"/>
      <c r="L20958" s="36"/>
      <c r="M20958" s="36"/>
      <c r="N20958" s="36"/>
      <c r="O20958" s="40"/>
      <c r="P20958" s="36"/>
      <c r="S20958" s="36"/>
      <c r="T20958" s="36"/>
      <c r="U20958" s="36"/>
      <c r="V20958" s="36"/>
    </row>
    <row r="20959" spans="11:22" x14ac:dyDescent="0.25">
      <c r="K20959" s="36"/>
      <c r="L20959" s="36"/>
      <c r="M20959" s="36"/>
      <c r="N20959" s="36"/>
      <c r="O20959" s="40"/>
      <c r="P20959" s="36"/>
      <c r="S20959" s="36"/>
      <c r="T20959" s="36"/>
      <c r="U20959" s="36"/>
      <c r="V20959" s="36"/>
    </row>
    <row r="20960" spans="11:22" x14ac:dyDescent="0.25">
      <c r="K20960" s="36"/>
      <c r="L20960" s="36"/>
      <c r="M20960" s="36"/>
      <c r="N20960" s="36"/>
      <c r="O20960" s="40"/>
      <c r="P20960" s="36"/>
      <c r="S20960" s="36"/>
      <c r="T20960" s="36"/>
      <c r="U20960" s="36"/>
      <c r="V20960" s="36"/>
    </row>
    <row r="20961" spans="11:22" x14ac:dyDescent="0.25">
      <c r="K20961" s="36"/>
      <c r="L20961" s="36"/>
      <c r="M20961" s="36"/>
      <c r="N20961" s="36"/>
      <c r="O20961" s="40"/>
      <c r="P20961" s="36"/>
      <c r="S20961" s="36"/>
      <c r="T20961" s="36"/>
      <c r="U20961" s="36"/>
      <c r="V20961" s="36"/>
    </row>
    <row r="20962" spans="11:22" x14ac:dyDescent="0.25">
      <c r="K20962" s="36"/>
      <c r="L20962" s="36"/>
      <c r="M20962" s="36"/>
      <c r="N20962" s="36"/>
      <c r="O20962" s="40"/>
      <c r="P20962" s="36"/>
      <c r="S20962" s="36"/>
      <c r="T20962" s="36"/>
      <c r="U20962" s="36"/>
      <c r="V20962" s="36"/>
    </row>
    <row r="20963" spans="11:22" x14ac:dyDescent="0.25">
      <c r="K20963" s="36"/>
      <c r="L20963" s="36"/>
      <c r="M20963" s="36"/>
      <c r="N20963" s="36"/>
      <c r="O20963" s="40"/>
      <c r="P20963" s="36"/>
      <c r="S20963" s="36"/>
      <c r="T20963" s="36"/>
      <c r="U20963" s="36"/>
      <c r="V20963" s="36"/>
    </row>
    <row r="20964" spans="11:22" x14ac:dyDescent="0.25">
      <c r="K20964" s="36"/>
      <c r="L20964" s="36"/>
      <c r="M20964" s="36"/>
      <c r="N20964" s="36"/>
      <c r="O20964" s="40"/>
      <c r="P20964" s="36"/>
      <c r="S20964" s="36"/>
      <c r="T20964" s="36"/>
      <c r="U20964" s="36"/>
      <c r="V20964" s="36"/>
    </row>
    <row r="20965" spans="11:22" x14ac:dyDescent="0.25">
      <c r="K20965" s="36"/>
      <c r="L20965" s="36"/>
      <c r="M20965" s="36"/>
      <c r="N20965" s="36"/>
      <c r="O20965" s="40"/>
      <c r="P20965" s="36"/>
      <c r="S20965" s="36"/>
      <c r="T20965" s="36"/>
      <c r="U20965" s="36"/>
      <c r="V20965" s="36"/>
    </row>
    <row r="20966" spans="11:22" x14ac:dyDescent="0.25">
      <c r="K20966" s="36"/>
      <c r="L20966" s="36"/>
      <c r="M20966" s="36"/>
      <c r="N20966" s="36"/>
      <c r="O20966" s="40"/>
      <c r="P20966" s="36"/>
      <c r="S20966" s="36"/>
      <c r="T20966" s="36"/>
      <c r="U20966" s="36"/>
      <c r="V20966" s="36"/>
    </row>
    <row r="20967" spans="11:22" x14ac:dyDescent="0.25">
      <c r="K20967" s="36"/>
      <c r="L20967" s="36"/>
      <c r="M20967" s="36"/>
      <c r="N20967" s="36"/>
      <c r="O20967" s="40"/>
      <c r="P20967" s="36"/>
      <c r="S20967" s="36"/>
      <c r="T20967" s="36"/>
      <c r="U20967" s="36"/>
      <c r="V20967" s="36"/>
    </row>
    <row r="20968" spans="11:22" x14ac:dyDescent="0.25">
      <c r="K20968" s="36"/>
      <c r="L20968" s="36"/>
      <c r="M20968" s="36"/>
      <c r="N20968" s="36"/>
      <c r="O20968" s="40"/>
      <c r="P20968" s="36"/>
      <c r="S20968" s="36"/>
      <c r="T20968" s="36"/>
      <c r="U20968" s="36"/>
      <c r="V20968" s="36"/>
    </row>
    <row r="20969" spans="11:22" x14ac:dyDescent="0.25">
      <c r="K20969" s="36"/>
      <c r="L20969" s="36"/>
      <c r="M20969" s="36"/>
      <c r="N20969" s="36"/>
      <c r="O20969" s="40"/>
      <c r="P20969" s="36"/>
      <c r="S20969" s="36"/>
      <c r="T20969" s="36"/>
      <c r="U20969" s="36"/>
      <c r="V20969" s="36"/>
    </row>
    <row r="20970" spans="11:22" x14ac:dyDescent="0.25">
      <c r="K20970" s="36"/>
      <c r="L20970" s="36"/>
      <c r="M20970" s="36"/>
      <c r="N20970" s="36"/>
      <c r="O20970" s="40"/>
      <c r="P20970" s="36"/>
      <c r="S20970" s="36"/>
      <c r="T20970" s="36"/>
      <c r="U20970" s="36"/>
      <c r="V20970" s="36"/>
    </row>
    <row r="20971" spans="11:22" x14ac:dyDescent="0.25">
      <c r="K20971" s="36"/>
      <c r="L20971" s="36"/>
      <c r="M20971" s="36"/>
      <c r="N20971" s="36"/>
      <c r="O20971" s="40"/>
      <c r="P20971" s="36"/>
      <c r="S20971" s="36"/>
      <c r="T20971" s="36"/>
      <c r="U20971" s="36"/>
      <c r="V20971" s="36"/>
    </row>
    <row r="20972" spans="11:22" x14ac:dyDescent="0.25">
      <c r="K20972" s="36"/>
      <c r="L20972" s="36"/>
      <c r="M20972" s="36"/>
      <c r="N20972" s="36"/>
      <c r="O20972" s="40"/>
      <c r="P20972" s="36"/>
      <c r="S20972" s="36"/>
      <c r="T20972" s="36"/>
      <c r="U20972" s="36"/>
      <c r="V20972" s="36"/>
    </row>
    <row r="20973" spans="11:22" x14ac:dyDescent="0.25">
      <c r="K20973" s="36"/>
      <c r="L20973" s="36"/>
      <c r="M20973" s="36"/>
      <c r="N20973" s="36"/>
      <c r="O20973" s="40"/>
      <c r="P20973" s="36"/>
      <c r="S20973" s="36"/>
      <c r="T20973" s="36"/>
      <c r="U20973" s="36"/>
      <c r="V20973" s="36"/>
    </row>
    <row r="20974" spans="11:22" x14ac:dyDescent="0.25">
      <c r="K20974" s="36"/>
      <c r="L20974" s="36"/>
      <c r="M20974" s="36"/>
      <c r="N20974" s="36"/>
      <c r="O20974" s="40"/>
      <c r="P20974" s="36"/>
      <c r="S20974" s="36"/>
      <c r="T20974" s="36"/>
      <c r="U20974" s="36"/>
      <c r="V20974" s="36"/>
    </row>
    <row r="20975" spans="11:22" x14ac:dyDescent="0.25">
      <c r="K20975" s="36"/>
      <c r="L20975" s="36"/>
      <c r="M20975" s="36"/>
      <c r="N20975" s="36"/>
      <c r="O20975" s="40"/>
      <c r="P20975" s="36"/>
      <c r="S20975" s="36"/>
      <c r="T20975" s="36"/>
      <c r="U20975" s="36"/>
      <c r="V20975" s="36"/>
    </row>
    <row r="20976" spans="11:22" x14ac:dyDescent="0.25">
      <c r="K20976" s="36"/>
      <c r="L20976" s="36"/>
      <c r="M20976" s="36"/>
      <c r="N20976" s="36"/>
      <c r="O20976" s="40"/>
      <c r="P20976" s="36"/>
      <c r="S20976" s="36"/>
      <c r="T20976" s="36"/>
      <c r="U20976" s="36"/>
      <c r="V20976" s="36"/>
    </row>
    <row r="20977" spans="11:22" x14ac:dyDescent="0.25">
      <c r="K20977" s="36"/>
      <c r="L20977" s="36"/>
      <c r="M20977" s="36"/>
      <c r="N20977" s="36"/>
      <c r="O20977" s="40"/>
      <c r="P20977" s="36"/>
      <c r="S20977" s="36"/>
      <c r="T20977" s="36"/>
      <c r="U20977" s="36"/>
      <c r="V20977" s="36"/>
    </row>
    <row r="20978" spans="11:22" x14ac:dyDescent="0.25">
      <c r="K20978" s="36"/>
      <c r="L20978" s="36"/>
      <c r="M20978" s="36"/>
      <c r="N20978" s="36"/>
      <c r="O20978" s="40"/>
      <c r="P20978" s="36"/>
      <c r="S20978" s="36"/>
      <c r="T20978" s="36"/>
      <c r="U20978" s="36"/>
      <c r="V20978" s="36"/>
    </row>
    <row r="20979" spans="11:22" x14ac:dyDescent="0.25">
      <c r="K20979" s="36"/>
      <c r="L20979" s="36"/>
      <c r="M20979" s="36"/>
      <c r="N20979" s="36"/>
      <c r="O20979" s="40"/>
      <c r="P20979" s="36"/>
      <c r="S20979" s="36"/>
      <c r="T20979" s="36"/>
      <c r="U20979" s="36"/>
      <c r="V20979" s="36"/>
    </row>
    <row r="20980" spans="11:22" x14ac:dyDescent="0.25">
      <c r="K20980" s="36"/>
      <c r="L20980" s="36"/>
      <c r="M20980" s="36"/>
      <c r="N20980" s="36"/>
      <c r="O20980" s="40"/>
      <c r="P20980" s="36"/>
      <c r="S20980" s="36"/>
      <c r="T20980" s="36"/>
      <c r="U20980" s="36"/>
      <c r="V20980" s="36"/>
    </row>
    <row r="20981" spans="11:22" x14ac:dyDescent="0.25">
      <c r="K20981" s="36"/>
      <c r="L20981" s="36"/>
      <c r="M20981" s="36"/>
      <c r="N20981" s="36"/>
      <c r="O20981" s="40"/>
      <c r="P20981" s="36"/>
      <c r="S20981" s="36"/>
      <c r="T20981" s="36"/>
      <c r="U20981" s="36"/>
      <c r="V20981" s="36"/>
    </row>
    <row r="20982" spans="11:22" x14ac:dyDescent="0.25">
      <c r="K20982" s="36"/>
      <c r="L20982" s="36"/>
      <c r="M20982" s="36"/>
      <c r="N20982" s="36"/>
      <c r="O20982" s="40"/>
      <c r="P20982" s="36"/>
      <c r="S20982" s="36"/>
      <c r="T20982" s="36"/>
      <c r="U20982" s="36"/>
      <c r="V20982" s="36"/>
    </row>
    <row r="20983" spans="11:22" x14ac:dyDescent="0.25">
      <c r="K20983" s="36"/>
      <c r="L20983" s="36"/>
      <c r="M20983" s="36"/>
      <c r="N20983" s="36"/>
      <c r="O20983" s="40"/>
      <c r="P20983" s="36"/>
      <c r="S20983" s="36"/>
      <c r="T20983" s="36"/>
      <c r="U20983" s="36"/>
      <c r="V20983" s="36"/>
    </row>
    <row r="20984" spans="11:22" x14ac:dyDescent="0.25">
      <c r="K20984" s="36"/>
      <c r="L20984" s="36"/>
      <c r="M20984" s="36"/>
      <c r="N20984" s="36"/>
      <c r="O20984" s="40"/>
      <c r="P20984" s="36"/>
      <c r="S20984" s="36"/>
      <c r="T20984" s="36"/>
      <c r="U20984" s="36"/>
      <c r="V20984" s="36"/>
    </row>
    <row r="20985" spans="11:22" x14ac:dyDescent="0.25">
      <c r="K20985" s="36"/>
      <c r="L20985" s="36"/>
      <c r="M20985" s="36"/>
      <c r="N20985" s="36"/>
      <c r="O20985" s="40"/>
      <c r="P20985" s="36"/>
      <c r="S20985" s="36"/>
      <c r="T20985" s="36"/>
      <c r="U20985" s="36"/>
      <c r="V20985" s="36"/>
    </row>
    <row r="20986" spans="11:22" x14ac:dyDescent="0.25">
      <c r="K20986" s="36"/>
      <c r="L20986" s="36"/>
      <c r="M20986" s="36"/>
      <c r="N20986" s="36"/>
      <c r="O20986" s="40"/>
      <c r="P20986" s="36"/>
      <c r="S20986" s="36"/>
      <c r="T20986" s="36"/>
      <c r="U20986" s="36"/>
      <c r="V20986" s="36"/>
    </row>
    <row r="20987" spans="11:22" x14ac:dyDescent="0.25">
      <c r="K20987" s="36"/>
      <c r="L20987" s="36"/>
      <c r="M20987" s="36"/>
      <c r="N20987" s="36"/>
      <c r="O20987" s="40"/>
      <c r="P20987" s="36"/>
      <c r="S20987" s="36"/>
      <c r="T20987" s="36"/>
      <c r="U20987" s="36"/>
      <c r="V20987" s="36"/>
    </row>
    <row r="20988" spans="11:22" x14ac:dyDescent="0.25">
      <c r="K20988" s="36"/>
      <c r="L20988" s="36"/>
      <c r="M20988" s="36"/>
      <c r="N20988" s="36"/>
      <c r="O20988" s="40"/>
      <c r="P20988" s="36"/>
      <c r="S20988" s="36"/>
      <c r="T20988" s="36"/>
      <c r="U20988" s="36"/>
      <c r="V20988" s="36"/>
    </row>
    <row r="20989" spans="11:22" x14ac:dyDescent="0.25">
      <c r="K20989" s="36"/>
      <c r="L20989" s="36"/>
      <c r="M20989" s="36"/>
      <c r="N20989" s="36"/>
      <c r="O20989" s="40"/>
      <c r="P20989" s="36"/>
      <c r="S20989" s="36"/>
      <c r="T20989" s="36"/>
      <c r="U20989" s="36"/>
      <c r="V20989" s="36"/>
    </row>
    <row r="20990" spans="11:22" x14ac:dyDescent="0.25">
      <c r="K20990" s="36"/>
      <c r="L20990" s="36"/>
      <c r="M20990" s="36"/>
      <c r="N20990" s="36"/>
      <c r="O20990" s="40"/>
      <c r="P20990" s="36"/>
      <c r="S20990" s="36"/>
      <c r="T20990" s="36"/>
      <c r="U20990" s="36"/>
      <c r="V20990" s="36"/>
    </row>
    <row r="20991" spans="11:22" x14ac:dyDescent="0.25">
      <c r="K20991" s="36"/>
      <c r="L20991" s="36"/>
      <c r="M20991" s="36"/>
      <c r="N20991" s="36"/>
      <c r="O20991" s="40"/>
      <c r="P20991" s="36"/>
      <c r="S20991" s="36"/>
      <c r="T20991" s="36"/>
      <c r="U20991" s="36"/>
      <c r="V20991" s="36"/>
    </row>
    <row r="20992" spans="11:22" x14ac:dyDescent="0.25">
      <c r="K20992" s="36"/>
      <c r="L20992" s="36"/>
      <c r="M20992" s="36"/>
      <c r="N20992" s="36"/>
      <c r="O20992" s="40"/>
      <c r="P20992" s="36"/>
      <c r="S20992" s="36"/>
      <c r="T20992" s="36"/>
      <c r="U20992" s="36"/>
      <c r="V20992" s="36"/>
    </row>
    <row r="20993" spans="11:22" x14ac:dyDescent="0.25">
      <c r="K20993" s="36"/>
      <c r="L20993" s="36"/>
      <c r="M20993" s="36"/>
      <c r="N20993" s="36"/>
      <c r="O20993" s="40"/>
      <c r="P20993" s="36"/>
      <c r="S20993" s="36"/>
      <c r="T20993" s="36"/>
      <c r="U20993" s="36"/>
      <c r="V20993" s="36"/>
    </row>
    <row r="20994" spans="11:22" x14ac:dyDescent="0.25">
      <c r="K20994" s="36"/>
      <c r="L20994" s="36"/>
      <c r="M20994" s="36"/>
      <c r="N20994" s="36"/>
      <c r="O20994" s="40"/>
      <c r="P20994" s="36"/>
      <c r="S20994" s="36"/>
      <c r="T20994" s="36"/>
      <c r="U20994" s="36"/>
      <c r="V20994" s="36"/>
    </row>
    <row r="20995" spans="11:22" x14ac:dyDescent="0.25">
      <c r="K20995" s="36"/>
      <c r="L20995" s="36"/>
      <c r="M20995" s="36"/>
      <c r="N20995" s="36"/>
      <c r="O20995" s="40"/>
      <c r="P20995" s="36"/>
      <c r="S20995" s="36"/>
      <c r="T20995" s="36"/>
      <c r="U20995" s="36"/>
      <c r="V20995" s="36"/>
    </row>
    <row r="20996" spans="11:22" x14ac:dyDescent="0.25">
      <c r="K20996" s="36"/>
      <c r="L20996" s="36"/>
      <c r="M20996" s="36"/>
      <c r="N20996" s="36"/>
      <c r="O20996" s="40"/>
      <c r="P20996" s="36"/>
      <c r="S20996" s="36"/>
      <c r="T20996" s="36"/>
      <c r="U20996" s="36"/>
      <c r="V20996" s="36"/>
    </row>
    <row r="20997" spans="11:22" x14ac:dyDescent="0.25">
      <c r="K20997" s="36"/>
      <c r="L20997" s="36"/>
      <c r="M20997" s="36"/>
      <c r="N20997" s="36"/>
      <c r="O20997" s="40"/>
      <c r="P20997" s="36"/>
      <c r="S20997" s="36"/>
      <c r="T20997" s="36"/>
      <c r="U20997" s="36"/>
      <c r="V20997" s="36"/>
    </row>
    <row r="20998" spans="11:22" x14ac:dyDescent="0.25">
      <c r="K20998" s="36"/>
      <c r="L20998" s="36"/>
      <c r="M20998" s="36"/>
      <c r="N20998" s="36"/>
      <c r="O20998" s="40"/>
      <c r="P20998" s="36"/>
      <c r="S20998" s="36"/>
      <c r="T20998" s="36"/>
      <c r="U20998" s="36"/>
      <c r="V20998" s="36"/>
    </row>
    <row r="20999" spans="11:22" x14ac:dyDescent="0.25">
      <c r="K20999" s="36"/>
      <c r="L20999" s="36"/>
      <c r="M20999" s="36"/>
      <c r="N20999" s="36"/>
      <c r="O20999" s="40"/>
      <c r="P20999" s="36"/>
      <c r="S20999" s="36"/>
      <c r="T20999" s="36"/>
      <c r="U20999" s="36"/>
      <c r="V20999" s="36"/>
    </row>
    <row r="21000" spans="11:22" x14ac:dyDescent="0.25">
      <c r="K21000" s="36"/>
      <c r="L21000" s="36"/>
      <c r="M21000" s="36"/>
      <c r="N21000" s="36"/>
      <c r="O21000" s="40"/>
      <c r="P21000" s="36"/>
      <c r="S21000" s="36"/>
      <c r="T21000" s="36"/>
      <c r="U21000" s="36"/>
      <c r="V21000" s="36"/>
    </row>
    <row r="21001" spans="11:22" x14ac:dyDescent="0.25">
      <c r="K21001" s="36"/>
      <c r="L21001" s="36"/>
      <c r="M21001" s="36"/>
      <c r="N21001" s="36"/>
      <c r="O21001" s="40"/>
      <c r="P21001" s="36"/>
      <c r="S21001" s="36"/>
      <c r="T21001" s="36"/>
      <c r="U21001" s="36"/>
      <c r="V21001" s="36"/>
    </row>
    <row r="21002" spans="11:22" x14ac:dyDescent="0.25">
      <c r="K21002" s="36"/>
      <c r="L21002" s="36"/>
      <c r="M21002" s="36"/>
      <c r="N21002" s="36"/>
      <c r="O21002" s="40"/>
      <c r="P21002" s="36"/>
      <c r="S21002" s="36"/>
      <c r="T21002" s="36"/>
      <c r="U21002" s="36"/>
      <c r="V21002" s="36"/>
    </row>
    <row r="21003" spans="11:22" x14ac:dyDescent="0.25">
      <c r="K21003" s="36"/>
      <c r="L21003" s="36"/>
      <c r="M21003" s="36"/>
      <c r="N21003" s="36"/>
      <c r="O21003" s="40"/>
      <c r="P21003" s="36"/>
      <c r="S21003" s="36"/>
      <c r="T21003" s="36"/>
      <c r="U21003" s="36"/>
      <c r="V21003" s="36"/>
    </row>
    <row r="21004" spans="11:22" x14ac:dyDescent="0.25">
      <c r="K21004" s="36"/>
      <c r="L21004" s="36"/>
      <c r="M21004" s="36"/>
      <c r="N21004" s="36"/>
      <c r="O21004" s="40"/>
      <c r="P21004" s="36"/>
      <c r="S21004" s="36"/>
      <c r="T21004" s="36"/>
      <c r="U21004" s="36"/>
      <c r="V21004" s="36"/>
    </row>
    <row r="21005" spans="11:22" x14ac:dyDescent="0.25">
      <c r="K21005" s="36"/>
      <c r="L21005" s="36"/>
      <c r="M21005" s="36"/>
      <c r="N21005" s="36"/>
      <c r="O21005" s="40"/>
      <c r="P21005" s="36"/>
      <c r="S21005" s="36"/>
      <c r="T21005" s="36"/>
      <c r="U21005" s="36"/>
      <c r="V21005" s="36"/>
    </row>
    <row r="21006" spans="11:22" x14ac:dyDescent="0.25">
      <c r="K21006" s="36"/>
      <c r="L21006" s="36"/>
      <c r="M21006" s="36"/>
      <c r="N21006" s="36"/>
      <c r="O21006" s="40"/>
      <c r="P21006" s="36"/>
      <c r="S21006" s="36"/>
      <c r="T21006" s="36"/>
      <c r="U21006" s="36"/>
      <c r="V21006" s="36"/>
    </row>
    <row r="21007" spans="11:22" x14ac:dyDescent="0.25">
      <c r="K21007" s="36"/>
      <c r="L21007" s="36"/>
      <c r="M21007" s="36"/>
      <c r="N21007" s="36"/>
      <c r="O21007" s="40"/>
      <c r="P21007" s="36"/>
      <c r="S21007" s="36"/>
      <c r="T21007" s="36"/>
      <c r="U21007" s="36"/>
      <c r="V21007" s="36"/>
    </row>
    <row r="21008" spans="11:22" x14ac:dyDescent="0.25">
      <c r="K21008" s="36"/>
      <c r="L21008" s="36"/>
      <c r="M21008" s="36"/>
      <c r="N21008" s="36"/>
      <c r="O21008" s="40"/>
      <c r="P21008" s="36"/>
      <c r="S21008" s="36"/>
      <c r="T21008" s="36"/>
      <c r="U21008" s="36"/>
      <c r="V21008" s="36"/>
    </row>
    <row r="21009" spans="11:22" x14ac:dyDescent="0.25">
      <c r="K21009" s="36"/>
      <c r="L21009" s="36"/>
      <c r="M21009" s="36"/>
      <c r="N21009" s="36"/>
      <c r="O21009" s="40"/>
      <c r="P21009" s="36"/>
      <c r="S21009" s="36"/>
      <c r="T21009" s="36"/>
      <c r="U21009" s="36"/>
      <c r="V21009" s="36"/>
    </row>
    <row r="21010" spans="11:22" x14ac:dyDescent="0.25">
      <c r="K21010" s="36"/>
      <c r="L21010" s="36"/>
      <c r="M21010" s="36"/>
      <c r="N21010" s="36"/>
      <c r="O21010" s="40"/>
      <c r="P21010" s="36"/>
      <c r="S21010" s="36"/>
      <c r="T21010" s="36"/>
      <c r="U21010" s="36"/>
      <c r="V21010" s="36"/>
    </row>
    <row r="21011" spans="11:22" x14ac:dyDescent="0.25">
      <c r="K21011" s="36"/>
      <c r="L21011" s="36"/>
      <c r="M21011" s="36"/>
      <c r="N21011" s="36"/>
      <c r="O21011" s="40"/>
      <c r="P21011" s="36"/>
      <c r="S21011" s="36"/>
      <c r="T21011" s="36"/>
      <c r="U21011" s="36"/>
      <c r="V21011" s="36"/>
    </row>
    <row r="21012" spans="11:22" x14ac:dyDescent="0.25">
      <c r="K21012" s="36"/>
      <c r="L21012" s="36"/>
      <c r="M21012" s="36"/>
      <c r="N21012" s="36"/>
      <c r="O21012" s="40"/>
      <c r="P21012" s="36"/>
      <c r="S21012" s="36"/>
      <c r="T21012" s="36"/>
      <c r="U21012" s="36"/>
      <c r="V21012" s="36"/>
    </row>
    <row r="21013" spans="11:22" x14ac:dyDescent="0.25">
      <c r="K21013" s="36"/>
      <c r="L21013" s="36"/>
      <c r="M21013" s="36"/>
      <c r="N21013" s="36"/>
      <c r="O21013" s="40"/>
      <c r="P21013" s="36"/>
      <c r="S21013" s="36"/>
      <c r="T21013" s="36"/>
      <c r="U21013" s="36"/>
      <c r="V21013" s="36"/>
    </row>
    <row r="21014" spans="11:22" x14ac:dyDescent="0.25">
      <c r="K21014" s="36"/>
      <c r="L21014" s="36"/>
      <c r="M21014" s="36"/>
      <c r="N21014" s="36"/>
      <c r="O21014" s="40"/>
      <c r="P21014" s="36"/>
      <c r="S21014" s="36"/>
      <c r="T21014" s="36"/>
      <c r="U21014" s="36"/>
      <c r="V21014" s="36"/>
    </row>
    <row r="21015" spans="11:22" x14ac:dyDescent="0.25">
      <c r="K21015" s="36"/>
      <c r="L21015" s="36"/>
      <c r="M21015" s="36"/>
      <c r="N21015" s="36"/>
      <c r="O21015" s="40"/>
      <c r="P21015" s="36"/>
      <c r="S21015" s="36"/>
      <c r="T21015" s="36"/>
      <c r="U21015" s="36"/>
      <c r="V21015" s="36"/>
    </row>
    <row r="21016" spans="11:22" x14ac:dyDescent="0.25">
      <c r="K21016" s="36"/>
      <c r="L21016" s="36"/>
      <c r="M21016" s="36"/>
      <c r="N21016" s="36"/>
      <c r="O21016" s="40"/>
      <c r="P21016" s="36"/>
      <c r="S21016" s="36"/>
      <c r="T21016" s="36"/>
      <c r="U21016" s="36"/>
      <c r="V21016" s="36"/>
    </row>
    <row r="21017" spans="11:22" x14ac:dyDescent="0.25">
      <c r="K21017" s="36"/>
      <c r="L21017" s="36"/>
      <c r="M21017" s="36"/>
      <c r="N21017" s="36"/>
      <c r="O21017" s="40"/>
      <c r="P21017" s="36"/>
      <c r="S21017" s="36"/>
      <c r="T21017" s="36"/>
      <c r="U21017" s="36"/>
      <c r="V21017" s="36"/>
    </row>
    <row r="21018" spans="11:22" x14ac:dyDescent="0.25">
      <c r="K21018" s="36"/>
      <c r="L21018" s="36"/>
      <c r="M21018" s="36"/>
      <c r="N21018" s="36"/>
      <c r="O21018" s="40"/>
      <c r="P21018" s="36"/>
      <c r="S21018" s="36"/>
      <c r="T21018" s="36"/>
      <c r="U21018" s="36"/>
      <c r="V21018" s="36"/>
    </row>
    <row r="21019" spans="11:22" x14ac:dyDescent="0.25">
      <c r="K21019" s="36"/>
      <c r="L21019" s="36"/>
      <c r="M21019" s="36"/>
      <c r="N21019" s="36"/>
      <c r="O21019" s="40"/>
      <c r="P21019" s="36"/>
      <c r="S21019" s="36"/>
      <c r="T21019" s="36"/>
      <c r="U21019" s="36"/>
      <c r="V21019" s="36"/>
    </row>
    <row r="21020" spans="11:22" x14ac:dyDescent="0.25">
      <c r="K21020" s="36"/>
      <c r="L21020" s="36"/>
      <c r="M21020" s="36"/>
      <c r="N21020" s="36"/>
      <c r="O21020" s="40"/>
      <c r="P21020" s="36"/>
      <c r="S21020" s="36"/>
      <c r="T21020" s="36"/>
      <c r="U21020" s="36"/>
      <c r="V21020" s="36"/>
    </row>
    <row r="21021" spans="11:22" x14ac:dyDescent="0.25">
      <c r="K21021" s="36"/>
      <c r="L21021" s="36"/>
      <c r="M21021" s="36"/>
      <c r="N21021" s="36"/>
      <c r="O21021" s="40"/>
      <c r="P21021" s="36"/>
      <c r="S21021" s="36"/>
      <c r="T21021" s="36"/>
      <c r="U21021" s="36"/>
      <c r="V21021" s="36"/>
    </row>
    <row r="21022" spans="11:22" x14ac:dyDescent="0.25">
      <c r="K21022" s="36"/>
      <c r="L21022" s="36"/>
      <c r="M21022" s="36"/>
      <c r="N21022" s="36"/>
      <c r="O21022" s="40"/>
      <c r="P21022" s="36"/>
      <c r="S21022" s="36"/>
      <c r="T21022" s="36"/>
      <c r="U21022" s="36"/>
      <c r="V21022" s="36"/>
    </row>
    <row r="21023" spans="11:22" x14ac:dyDescent="0.25">
      <c r="K21023" s="36"/>
      <c r="L21023" s="36"/>
      <c r="M21023" s="36"/>
      <c r="N21023" s="36"/>
      <c r="O21023" s="40"/>
      <c r="P21023" s="36"/>
      <c r="S21023" s="36"/>
      <c r="T21023" s="36"/>
      <c r="U21023" s="36"/>
      <c r="V21023" s="36"/>
    </row>
    <row r="21024" spans="11:22" x14ac:dyDescent="0.25">
      <c r="K21024" s="36"/>
      <c r="L21024" s="36"/>
      <c r="M21024" s="36"/>
      <c r="N21024" s="36"/>
      <c r="O21024" s="40"/>
      <c r="P21024" s="36"/>
      <c r="S21024" s="36"/>
      <c r="T21024" s="36"/>
      <c r="U21024" s="36"/>
      <c r="V21024" s="36"/>
    </row>
    <row r="21025" spans="11:22" x14ac:dyDescent="0.25">
      <c r="K21025" s="36"/>
      <c r="L21025" s="36"/>
      <c r="M21025" s="36"/>
      <c r="N21025" s="36"/>
      <c r="O21025" s="40"/>
      <c r="P21025" s="36"/>
      <c r="S21025" s="36"/>
      <c r="T21025" s="36"/>
      <c r="U21025" s="36"/>
      <c r="V21025" s="36"/>
    </row>
    <row r="21026" spans="11:22" x14ac:dyDescent="0.25">
      <c r="K21026" s="36"/>
      <c r="L21026" s="36"/>
      <c r="M21026" s="36"/>
      <c r="N21026" s="36"/>
      <c r="O21026" s="40"/>
      <c r="P21026" s="36"/>
      <c r="S21026" s="36"/>
      <c r="T21026" s="36"/>
      <c r="U21026" s="36"/>
      <c r="V21026" s="36"/>
    </row>
    <row r="21027" spans="11:22" x14ac:dyDescent="0.25">
      <c r="K21027" s="36"/>
      <c r="L21027" s="36"/>
      <c r="M21027" s="36"/>
      <c r="N21027" s="36"/>
      <c r="O21027" s="40"/>
      <c r="P21027" s="36"/>
      <c r="S21027" s="36"/>
      <c r="T21027" s="36"/>
      <c r="U21027" s="36"/>
      <c r="V21027" s="36"/>
    </row>
    <row r="21028" spans="11:22" x14ac:dyDescent="0.25">
      <c r="K21028" s="36"/>
      <c r="L21028" s="36"/>
      <c r="M21028" s="36"/>
      <c r="N21028" s="36"/>
      <c r="O21028" s="40"/>
      <c r="P21028" s="36"/>
      <c r="S21028" s="36"/>
      <c r="T21028" s="36"/>
      <c r="U21028" s="36"/>
      <c r="V21028" s="36"/>
    </row>
    <row r="21029" spans="11:22" x14ac:dyDescent="0.25">
      <c r="K21029" s="36"/>
      <c r="L21029" s="36"/>
      <c r="M21029" s="36"/>
      <c r="N21029" s="36"/>
      <c r="O21029" s="40"/>
      <c r="P21029" s="36"/>
      <c r="S21029" s="36"/>
      <c r="T21029" s="36"/>
      <c r="U21029" s="36"/>
      <c r="V21029" s="36"/>
    </row>
    <row r="21030" spans="11:22" x14ac:dyDescent="0.25">
      <c r="K21030" s="36"/>
      <c r="L21030" s="36"/>
      <c r="M21030" s="36"/>
      <c r="N21030" s="36"/>
      <c r="O21030" s="40"/>
      <c r="P21030" s="36"/>
      <c r="S21030" s="36"/>
      <c r="T21030" s="36"/>
      <c r="U21030" s="36"/>
      <c r="V21030" s="36"/>
    </row>
    <row r="21031" spans="11:22" x14ac:dyDescent="0.25">
      <c r="K21031" s="36"/>
      <c r="L21031" s="36"/>
      <c r="M21031" s="36"/>
      <c r="N21031" s="36"/>
      <c r="O21031" s="40"/>
      <c r="P21031" s="36"/>
      <c r="S21031" s="36"/>
      <c r="T21031" s="36"/>
      <c r="U21031" s="36"/>
      <c r="V21031" s="36"/>
    </row>
    <row r="21032" spans="11:22" x14ac:dyDescent="0.25">
      <c r="K21032" s="36"/>
      <c r="L21032" s="36"/>
      <c r="M21032" s="36"/>
      <c r="N21032" s="36"/>
      <c r="O21032" s="40"/>
      <c r="P21032" s="36"/>
      <c r="S21032" s="36"/>
      <c r="T21032" s="36"/>
      <c r="U21032" s="36"/>
      <c r="V21032" s="36"/>
    </row>
    <row r="21033" spans="11:22" x14ac:dyDescent="0.25">
      <c r="K21033" s="36"/>
      <c r="L21033" s="36"/>
      <c r="M21033" s="36"/>
      <c r="N21033" s="36"/>
      <c r="O21033" s="40"/>
      <c r="P21033" s="36"/>
      <c r="S21033" s="36"/>
      <c r="T21033" s="36"/>
      <c r="U21033" s="36"/>
      <c r="V21033" s="36"/>
    </row>
    <row r="21034" spans="11:22" x14ac:dyDescent="0.25">
      <c r="K21034" s="36"/>
      <c r="L21034" s="36"/>
      <c r="M21034" s="36"/>
      <c r="N21034" s="36"/>
      <c r="O21034" s="40"/>
      <c r="P21034" s="36"/>
      <c r="S21034" s="36"/>
      <c r="T21034" s="36"/>
      <c r="U21034" s="36"/>
      <c r="V21034" s="36"/>
    </row>
    <row r="21035" spans="11:22" x14ac:dyDescent="0.25">
      <c r="K21035" s="36"/>
      <c r="L21035" s="36"/>
      <c r="M21035" s="36"/>
      <c r="N21035" s="36"/>
      <c r="O21035" s="40"/>
      <c r="P21035" s="36"/>
      <c r="S21035" s="36"/>
      <c r="T21035" s="36"/>
      <c r="U21035" s="36"/>
      <c r="V21035" s="36"/>
    </row>
    <row r="21036" spans="11:22" x14ac:dyDescent="0.25">
      <c r="K21036" s="36"/>
      <c r="L21036" s="36"/>
      <c r="M21036" s="36"/>
      <c r="N21036" s="36"/>
      <c r="O21036" s="40"/>
      <c r="P21036" s="36"/>
      <c r="S21036" s="36"/>
      <c r="T21036" s="36"/>
      <c r="U21036" s="36"/>
      <c r="V21036" s="36"/>
    </row>
    <row r="21037" spans="11:22" x14ac:dyDescent="0.25">
      <c r="K21037" s="36"/>
      <c r="L21037" s="36"/>
      <c r="M21037" s="36"/>
      <c r="N21037" s="36"/>
      <c r="O21037" s="40"/>
      <c r="P21037" s="36"/>
      <c r="S21037" s="36"/>
      <c r="T21037" s="36"/>
      <c r="U21037" s="36"/>
      <c r="V21037" s="36"/>
    </row>
    <row r="21038" spans="11:22" x14ac:dyDescent="0.25">
      <c r="K21038" s="36"/>
      <c r="L21038" s="36"/>
      <c r="M21038" s="36"/>
      <c r="N21038" s="36"/>
      <c r="O21038" s="40"/>
      <c r="P21038" s="36"/>
      <c r="S21038" s="36"/>
      <c r="T21038" s="36"/>
      <c r="U21038" s="36"/>
      <c r="V21038" s="36"/>
    </row>
    <row r="21039" spans="11:22" x14ac:dyDescent="0.25">
      <c r="K21039" s="36"/>
      <c r="L21039" s="36"/>
      <c r="M21039" s="36"/>
      <c r="N21039" s="36"/>
      <c r="O21039" s="40"/>
      <c r="P21039" s="36"/>
      <c r="S21039" s="36"/>
      <c r="T21039" s="36"/>
      <c r="U21039" s="36"/>
      <c r="V21039" s="36"/>
    </row>
    <row r="21040" spans="11:22" x14ac:dyDescent="0.25">
      <c r="K21040" s="36"/>
      <c r="L21040" s="36"/>
      <c r="M21040" s="36"/>
      <c r="N21040" s="36"/>
      <c r="O21040" s="40"/>
      <c r="P21040" s="36"/>
      <c r="S21040" s="36"/>
      <c r="T21040" s="36"/>
      <c r="U21040" s="36"/>
      <c r="V21040" s="36"/>
    </row>
    <row r="21041" spans="11:22" x14ac:dyDescent="0.25">
      <c r="K21041" s="36"/>
      <c r="L21041" s="36"/>
      <c r="M21041" s="36"/>
      <c r="N21041" s="36"/>
      <c r="O21041" s="40"/>
      <c r="P21041" s="36"/>
      <c r="S21041" s="36"/>
      <c r="T21041" s="36"/>
      <c r="U21041" s="36"/>
      <c r="V21041" s="36"/>
    </row>
    <row r="21042" spans="11:22" x14ac:dyDescent="0.25">
      <c r="K21042" s="36"/>
      <c r="L21042" s="36"/>
      <c r="M21042" s="36"/>
      <c r="N21042" s="36"/>
      <c r="O21042" s="40"/>
      <c r="P21042" s="36"/>
      <c r="S21042" s="36"/>
      <c r="T21042" s="36"/>
      <c r="U21042" s="36"/>
      <c r="V21042" s="36"/>
    </row>
    <row r="21043" spans="11:22" x14ac:dyDescent="0.25">
      <c r="K21043" s="36"/>
      <c r="L21043" s="36"/>
      <c r="M21043" s="36"/>
      <c r="N21043" s="36"/>
      <c r="O21043" s="40"/>
      <c r="P21043" s="36"/>
      <c r="S21043" s="36"/>
      <c r="T21043" s="36"/>
      <c r="U21043" s="36"/>
      <c r="V21043" s="36"/>
    </row>
    <row r="21044" spans="11:22" x14ac:dyDescent="0.25">
      <c r="K21044" s="36"/>
      <c r="L21044" s="36"/>
      <c r="M21044" s="36"/>
      <c r="N21044" s="36"/>
      <c r="O21044" s="40"/>
      <c r="P21044" s="36"/>
      <c r="S21044" s="36"/>
      <c r="T21044" s="36"/>
      <c r="U21044" s="36"/>
      <c r="V21044" s="36"/>
    </row>
    <row r="21045" spans="11:22" x14ac:dyDescent="0.25">
      <c r="K21045" s="36"/>
      <c r="L21045" s="36"/>
      <c r="M21045" s="36"/>
      <c r="N21045" s="36"/>
      <c r="O21045" s="40"/>
      <c r="P21045" s="36"/>
      <c r="S21045" s="36"/>
      <c r="T21045" s="36"/>
      <c r="U21045" s="36"/>
      <c r="V21045" s="36"/>
    </row>
    <row r="21046" spans="11:22" x14ac:dyDescent="0.25">
      <c r="K21046" s="36"/>
      <c r="L21046" s="36"/>
      <c r="M21046" s="36"/>
      <c r="N21046" s="36"/>
      <c r="O21046" s="40"/>
      <c r="P21046" s="36"/>
      <c r="S21046" s="36"/>
      <c r="T21046" s="36"/>
      <c r="U21046" s="36"/>
      <c r="V21046" s="36"/>
    </row>
    <row r="21047" spans="11:22" x14ac:dyDescent="0.25">
      <c r="K21047" s="36"/>
      <c r="L21047" s="36"/>
      <c r="M21047" s="36"/>
      <c r="N21047" s="36"/>
      <c r="O21047" s="40"/>
      <c r="P21047" s="36"/>
      <c r="S21047" s="36"/>
      <c r="T21047" s="36"/>
      <c r="U21047" s="36"/>
      <c r="V21047" s="36"/>
    </row>
    <row r="21048" spans="11:22" x14ac:dyDescent="0.25">
      <c r="K21048" s="36"/>
      <c r="L21048" s="36"/>
      <c r="M21048" s="36"/>
      <c r="N21048" s="36"/>
      <c r="O21048" s="40"/>
      <c r="P21048" s="36"/>
      <c r="S21048" s="36"/>
      <c r="T21048" s="36"/>
      <c r="U21048" s="36"/>
      <c r="V21048" s="36"/>
    </row>
    <row r="21049" spans="11:22" x14ac:dyDescent="0.25">
      <c r="K21049" s="36"/>
      <c r="L21049" s="36"/>
      <c r="M21049" s="36"/>
      <c r="N21049" s="36"/>
      <c r="O21049" s="40"/>
      <c r="P21049" s="36"/>
      <c r="S21049" s="36"/>
      <c r="T21049" s="36"/>
      <c r="U21049" s="36"/>
      <c r="V21049" s="36"/>
    </row>
    <row r="21050" spans="11:22" x14ac:dyDescent="0.25">
      <c r="K21050" s="36"/>
      <c r="L21050" s="36"/>
      <c r="M21050" s="36"/>
      <c r="N21050" s="36"/>
      <c r="O21050" s="40"/>
      <c r="P21050" s="36"/>
      <c r="S21050" s="36"/>
      <c r="T21050" s="36"/>
      <c r="U21050" s="36"/>
      <c r="V21050" s="36"/>
    </row>
    <row r="21051" spans="11:22" x14ac:dyDescent="0.25">
      <c r="K21051" s="36"/>
      <c r="L21051" s="36"/>
      <c r="M21051" s="36"/>
      <c r="N21051" s="36"/>
      <c r="O21051" s="40"/>
      <c r="P21051" s="36"/>
      <c r="S21051" s="36"/>
      <c r="T21051" s="36"/>
      <c r="U21051" s="36"/>
      <c r="V21051" s="36"/>
    </row>
    <row r="21052" spans="11:22" x14ac:dyDescent="0.25">
      <c r="K21052" s="36"/>
      <c r="L21052" s="36"/>
      <c r="M21052" s="36"/>
      <c r="N21052" s="36"/>
      <c r="O21052" s="40"/>
      <c r="P21052" s="36"/>
      <c r="S21052" s="36"/>
      <c r="T21052" s="36"/>
      <c r="U21052" s="36"/>
      <c r="V21052" s="36"/>
    </row>
    <row r="21053" spans="11:22" x14ac:dyDescent="0.25">
      <c r="K21053" s="36"/>
      <c r="L21053" s="36"/>
      <c r="M21053" s="36"/>
      <c r="N21053" s="36"/>
      <c r="O21053" s="40"/>
      <c r="P21053" s="36"/>
      <c r="S21053" s="36"/>
      <c r="T21053" s="36"/>
      <c r="U21053" s="36"/>
      <c r="V21053" s="36"/>
    </row>
    <row r="21054" spans="11:22" x14ac:dyDescent="0.25">
      <c r="K21054" s="36"/>
      <c r="L21054" s="36"/>
      <c r="M21054" s="36"/>
      <c r="N21054" s="36"/>
      <c r="O21054" s="40"/>
      <c r="P21054" s="36"/>
      <c r="S21054" s="36"/>
      <c r="T21054" s="36"/>
      <c r="U21054" s="36"/>
      <c r="V21054" s="36"/>
    </row>
    <row r="21055" spans="11:22" x14ac:dyDescent="0.25">
      <c r="K21055" s="36"/>
      <c r="L21055" s="36"/>
      <c r="M21055" s="36"/>
      <c r="N21055" s="36"/>
      <c r="O21055" s="40"/>
      <c r="P21055" s="36"/>
      <c r="S21055" s="36"/>
      <c r="T21055" s="36"/>
      <c r="U21055" s="36"/>
      <c r="V21055" s="36"/>
    </row>
    <row r="21056" spans="11:22" x14ac:dyDescent="0.25">
      <c r="K21056" s="36"/>
      <c r="L21056" s="36"/>
      <c r="M21056" s="36"/>
      <c r="N21056" s="36"/>
      <c r="O21056" s="40"/>
      <c r="P21056" s="36"/>
      <c r="S21056" s="36"/>
      <c r="T21056" s="36"/>
      <c r="U21056" s="36"/>
      <c r="V21056" s="36"/>
    </row>
    <row r="21057" spans="11:22" x14ac:dyDescent="0.25">
      <c r="K21057" s="36"/>
      <c r="L21057" s="36"/>
      <c r="M21057" s="36"/>
      <c r="N21057" s="36"/>
      <c r="O21057" s="40"/>
      <c r="P21057" s="36"/>
      <c r="S21057" s="36"/>
      <c r="T21057" s="36"/>
      <c r="U21057" s="36"/>
      <c r="V21057" s="36"/>
    </row>
    <row r="21058" spans="11:22" x14ac:dyDescent="0.25">
      <c r="K21058" s="36"/>
      <c r="L21058" s="36"/>
      <c r="M21058" s="36"/>
      <c r="N21058" s="36"/>
      <c r="O21058" s="40"/>
      <c r="P21058" s="36"/>
      <c r="S21058" s="36"/>
      <c r="T21058" s="36"/>
      <c r="U21058" s="36"/>
      <c r="V21058" s="36"/>
    </row>
    <row r="21059" spans="11:22" x14ac:dyDescent="0.25">
      <c r="K21059" s="36"/>
      <c r="L21059" s="36"/>
      <c r="M21059" s="36"/>
      <c r="N21059" s="36"/>
      <c r="O21059" s="40"/>
      <c r="P21059" s="36"/>
      <c r="S21059" s="36"/>
      <c r="T21059" s="36"/>
      <c r="U21059" s="36"/>
      <c r="V21059" s="36"/>
    </row>
    <row r="21060" spans="11:22" x14ac:dyDescent="0.25">
      <c r="K21060" s="36"/>
      <c r="L21060" s="36"/>
      <c r="M21060" s="36"/>
      <c r="N21060" s="36"/>
      <c r="O21060" s="40"/>
      <c r="P21060" s="36"/>
      <c r="S21060" s="36"/>
      <c r="T21060" s="36"/>
      <c r="U21060" s="36"/>
      <c r="V21060" s="36"/>
    </row>
    <row r="21061" spans="11:22" x14ac:dyDescent="0.25">
      <c r="K21061" s="36"/>
      <c r="L21061" s="36"/>
      <c r="M21061" s="36"/>
      <c r="N21061" s="36"/>
      <c r="O21061" s="40"/>
      <c r="P21061" s="36"/>
      <c r="S21061" s="36"/>
      <c r="T21061" s="36"/>
      <c r="U21061" s="36"/>
      <c r="V21061" s="36"/>
    </row>
    <row r="21062" spans="11:22" x14ac:dyDescent="0.25">
      <c r="K21062" s="36"/>
      <c r="L21062" s="36"/>
      <c r="M21062" s="36"/>
      <c r="N21062" s="36"/>
      <c r="O21062" s="40"/>
      <c r="P21062" s="36"/>
      <c r="S21062" s="36"/>
      <c r="T21062" s="36"/>
      <c r="U21062" s="36"/>
      <c r="V21062" s="36"/>
    </row>
    <row r="21063" spans="11:22" x14ac:dyDescent="0.25">
      <c r="K21063" s="36"/>
      <c r="L21063" s="36"/>
      <c r="M21063" s="36"/>
      <c r="N21063" s="36"/>
      <c r="O21063" s="40"/>
      <c r="P21063" s="36"/>
      <c r="S21063" s="36"/>
      <c r="T21063" s="36"/>
      <c r="U21063" s="36"/>
      <c r="V21063" s="36"/>
    </row>
    <row r="21064" spans="11:22" x14ac:dyDescent="0.25">
      <c r="K21064" s="36"/>
      <c r="L21064" s="36"/>
      <c r="M21064" s="36"/>
      <c r="N21064" s="36"/>
      <c r="O21064" s="40"/>
      <c r="P21064" s="36"/>
      <c r="S21064" s="36"/>
      <c r="T21064" s="36"/>
      <c r="U21064" s="36"/>
      <c r="V21064" s="36"/>
    </row>
    <row r="21065" spans="11:22" x14ac:dyDescent="0.25">
      <c r="K21065" s="36"/>
      <c r="L21065" s="36"/>
      <c r="M21065" s="36"/>
      <c r="N21065" s="36"/>
      <c r="O21065" s="40"/>
      <c r="P21065" s="36"/>
      <c r="S21065" s="36"/>
      <c r="T21065" s="36"/>
      <c r="U21065" s="36"/>
      <c r="V21065" s="36"/>
    </row>
    <row r="21066" spans="11:22" x14ac:dyDescent="0.25">
      <c r="K21066" s="36"/>
      <c r="L21066" s="36"/>
      <c r="M21066" s="36"/>
      <c r="N21066" s="36"/>
      <c r="O21066" s="40"/>
      <c r="P21066" s="36"/>
      <c r="S21066" s="36"/>
      <c r="T21066" s="36"/>
      <c r="U21066" s="36"/>
      <c r="V21066" s="36"/>
    </row>
    <row r="21067" spans="11:22" x14ac:dyDescent="0.25">
      <c r="K21067" s="36"/>
      <c r="L21067" s="36"/>
      <c r="M21067" s="36"/>
      <c r="N21067" s="36"/>
      <c r="O21067" s="40"/>
      <c r="P21067" s="36"/>
      <c r="S21067" s="36"/>
      <c r="T21067" s="36"/>
      <c r="U21067" s="36"/>
      <c r="V21067" s="36"/>
    </row>
    <row r="21068" spans="11:22" x14ac:dyDescent="0.25">
      <c r="K21068" s="36"/>
      <c r="L21068" s="36"/>
      <c r="M21068" s="36"/>
      <c r="N21068" s="36"/>
      <c r="O21068" s="40"/>
      <c r="P21068" s="36"/>
      <c r="S21068" s="36"/>
      <c r="T21068" s="36"/>
      <c r="U21068" s="36"/>
      <c r="V21068" s="36"/>
    </row>
    <row r="21069" spans="11:22" x14ac:dyDescent="0.25">
      <c r="K21069" s="36"/>
      <c r="L21069" s="36"/>
      <c r="M21069" s="36"/>
      <c r="N21069" s="36"/>
      <c r="O21069" s="40"/>
      <c r="P21069" s="36"/>
      <c r="S21069" s="36"/>
      <c r="T21069" s="36"/>
      <c r="U21069" s="36"/>
      <c r="V21069" s="36"/>
    </row>
    <row r="21070" spans="11:22" x14ac:dyDescent="0.25">
      <c r="K21070" s="36"/>
      <c r="L21070" s="36"/>
      <c r="M21070" s="36"/>
      <c r="N21070" s="36"/>
      <c r="O21070" s="40"/>
      <c r="P21070" s="36"/>
      <c r="S21070" s="36"/>
      <c r="T21070" s="36"/>
      <c r="U21070" s="36"/>
      <c r="V21070" s="36"/>
    </row>
    <row r="21071" spans="11:22" x14ac:dyDescent="0.25">
      <c r="K21071" s="36"/>
      <c r="L21071" s="36"/>
      <c r="M21071" s="36"/>
      <c r="N21071" s="36"/>
      <c r="O21071" s="40"/>
      <c r="P21071" s="36"/>
      <c r="S21071" s="36"/>
      <c r="T21071" s="36"/>
      <c r="U21071" s="36"/>
      <c r="V21071" s="36"/>
    </row>
    <row r="21072" spans="11:22" x14ac:dyDescent="0.25">
      <c r="K21072" s="36"/>
      <c r="L21072" s="36"/>
      <c r="M21072" s="36"/>
      <c r="N21072" s="36"/>
      <c r="O21072" s="40"/>
      <c r="P21072" s="36"/>
      <c r="S21072" s="36"/>
      <c r="T21072" s="36"/>
      <c r="U21072" s="36"/>
      <c r="V21072" s="36"/>
    </row>
    <row r="21073" spans="11:22" x14ac:dyDescent="0.25">
      <c r="K21073" s="36"/>
      <c r="L21073" s="36"/>
      <c r="M21073" s="36"/>
      <c r="N21073" s="36"/>
      <c r="O21073" s="40"/>
      <c r="P21073" s="36"/>
      <c r="S21073" s="36"/>
      <c r="T21073" s="36"/>
      <c r="U21073" s="36"/>
      <c r="V21073" s="36"/>
    </row>
    <row r="21074" spans="11:22" x14ac:dyDescent="0.25">
      <c r="K21074" s="36"/>
      <c r="L21074" s="36"/>
      <c r="M21074" s="36"/>
      <c r="N21074" s="36"/>
      <c r="O21074" s="40"/>
      <c r="P21074" s="36"/>
      <c r="S21074" s="36"/>
      <c r="T21074" s="36"/>
      <c r="U21074" s="36"/>
      <c r="V21074" s="36"/>
    </row>
    <row r="21075" spans="11:22" x14ac:dyDescent="0.25">
      <c r="K21075" s="36"/>
      <c r="L21075" s="36"/>
      <c r="M21075" s="36"/>
      <c r="N21075" s="36"/>
      <c r="O21075" s="40"/>
      <c r="P21075" s="36"/>
      <c r="S21075" s="36"/>
      <c r="T21075" s="36"/>
      <c r="U21075" s="36"/>
      <c r="V21075" s="36"/>
    </row>
    <row r="21076" spans="11:22" x14ac:dyDescent="0.25">
      <c r="K21076" s="36"/>
      <c r="L21076" s="36"/>
      <c r="M21076" s="36"/>
      <c r="N21076" s="36"/>
      <c r="O21076" s="40"/>
      <c r="P21076" s="36"/>
      <c r="S21076" s="36"/>
      <c r="T21076" s="36"/>
      <c r="U21076" s="36"/>
      <c r="V21076" s="36"/>
    </row>
    <row r="21077" spans="11:22" x14ac:dyDescent="0.25">
      <c r="K21077" s="36"/>
      <c r="L21077" s="36"/>
      <c r="M21077" s="36"/>
      <c r="N21077" s="36"/>
      <c r="O21077" s="40"/>
      <c r="P21077" s="36"/>
      <c r="S21077" s="36"/>
      <c r="T21077" s="36"/>
      <c r="U21077" s="36"/>
      <c r="V21077" s="36"/>
    </row>
    <row r="21078" spans="11:22" x14ac:dyDescent="0.25">
      <c r="K21078" s="36"/>
      <c r="L21078" s="36"/>
      <c r="M21078" s="36"/>
      <c r="N21078" s="36"/>
      <c r="O21078" s="40"/>
      <c r="P21078" s="36"/>
      <c r="S21078" s="36"/>
      <c r="T21078" s="36"/>
      <c r="U21078" s="36"/>
      <c r="V21078" s="36"/>
    </row>
    <row r="21079" spans="11:22" x14ac:dyDescent="0.25">
      <c r="K21079" s="36"/>
      <c r="L21079" s="36"/>
      <c r="M21079" s="36"/>
      <c r="N21079" s="36"/>
      <c r="O21079" s="40"/>
      <c r="P21079" s="36"/>
      <c r="S21079" s="36"/>
      <c r="T21079" s="36"/>
      <c r="U21079" s="36"/>
      <c r="V21079" s="36"/>
    </row>
    <row r="21080" spans="11:22" x14ac:dyDescent="0.25">
      <c r="K21080" s="36"/>
      <c r="L21080" s="36"/>
      <c r="M21080" s="36"/>
      <c r="N21080" s="36"/>
      <c r="O21080" s="40"/>
      <c r="P21080" s="36"/>
      <c r="S21080" s="36"/>
      <c r="T21080" s="36"/>
      <c r="U21080" s="36"/>
      <c r="V21080" s="36"/>
    </row>
    <row r="21081" spans="11:22" x14ac:dyDescent="0.25">
      <c r="K21081" s="36"/>
      <c r="L21081" s="36"/>
      <c r="M21081" s="36"/>
      <c r="N21081" s="36"/>
      <c r="O21081" s="40"/>
      <c r="P21081" s="36"/>
      <c r="S21081" s="36"/>
      <c r="T21081" s="36"/>
      <c r="U21081" s="36"/>
      <c r="V21081" s="36"/>
    </row>
    <row r="21082" spans="11:22" x14ac:dyDescent="0.25">
      <c r="K21082" s="36"/>
      <c r="L21082" s="36"/>
      <c r="M21082" s="36"/>
      <c r="N21082" s="36"/>
      <c r="O21082" s="40"/>
      <c r="P21082" s="36"/>
      <c r="S21082" s="36"/>
      <c r="T21082" s="36"/>
      <c r="U21082" s="36"/>
      <c r="V21082" s="36"/>
    </row>
    <row r="21083" spans="11:22" x14ac:dyDescent="0.25">
      <c r="K21083" s="36"/>
      <c r="L21083" s="36"/>
      <c r="M21083" s="36"/>
      <c r="N21083" s="36"/>
      <c r="O21083" s="40"/>
      <c r="P21083" s="36"/>
      <c r="S21083" s="36"/>
      <c r="T21083" s="36"/>
      <c r="U21083" s="36"/>
      <c r="V21083" s="36"/>
    </row>
    <row r="21084" spans="11:22" x14ac:dyDescent="0.25">
      <c r="K21084" s="36"/>
      <c r="L21084" s="36"/>
      <c r="M21084" s="36"/>
      <c r="N21084" s="36"/>
      <c r="O21084" s="40"/>
      <c r="P21084" s="36"/>
      <c r="S21084" s="36"/>
      <c r="T21084" s="36"/>
      <c r="U21084" s="36"/>
      <c r="V21084" s="36"/>
    </row>
    <row r="21085" spans="11:22" x14ac:dyDescent="0.25">
      <c r="K21085" s="36"/>
      <c r="L21085" s="36"/>
      <c r="M21085" s="36"/>
      <c r="N21085" s="36"/>
      <c r="O21085" s="40"/>
      <c r="P21085" s="36"/>
      <c r="S21085" s="36"/>
      <c r="T21085" s="36"/>
      <c r="U21085" s="36"/>
      <c r="V21085" s="36"/>
    </row>
    <row r="21086" spans="11:22" x14ac:dyDescent="0.25">
      <c r="K21086" s="36"/>
      <c r="L21086" s="36"/>
      <c r="M21086" s="36"/>
      <c r="N21086" s="36"/>
      <c r="O21086" s="40"/>
      <c r="P21086" s="36"/>
      <c r="S21086" s="36"/>
      <c r="T21086" s="36"/>
      <c r="U21086" s="36"/>
      <c r="V21086" s="36"/>
    </row>
    <row r="21087" spans="11:22" x14ac:dyDescent="0.25">
      <c r="K21087" s="36"/>
      <c r="L21087" s="36"/>
      <c r="M21087" s="36"/>
      <c r="N21087" s="36"/>
      <c r="O21087" s="40"/>
      <c r="P21087" s="36"/>
      <c r="S21087" s="36"/>
      <c r="T21087" s="36"/>
      <c r="U21087" s="36"/>
      <c r="V21087" s="36"/>
    </row>
    <row r="21088" spans="11:22" x14ac:dyDescent="0.25">
      <c r="K21088" s="36"/>
      <c r="L21088" s="36"/>
      <c r="M21088" s="36"/>
      <c r="N21088" s="36"/>
      <c r="O21088" s="40"/>
      <c r="P21088" s="36"/>
      <c r="S21088" s="36"/>
      <c r="T21088" s="36"/>
      <c r="U21088" s="36"/>
      <c r="V21088" s="36"/>
    </row>
    <row r="21089" spans="11:22" x14ac:dyDescent="0.25">
      <c r="K21089" s="36"/>
      <c r="L21089" s="36"/>
      <c r="M21089" s="36"/>
      <c r="N21089" s="36"/>
      <c r="O21089" s="40"/>
      <c r="P21089" s="36"/>
      <c r="S21089" s="36"/>
      <c r="T21089" s="36"/>
      <c r="U21089" s="36"/>
      <c r="V21089" s="36"/>
    </row>
    <row r="21090" spans="11:22" x14ac:dyDescent="0.25">
      <c r="K21090" s="36"/>
      <c r="L21090" s="36"/>
      <c r="M21090" s="36"/>
      <c r="N21090" s="36"/>
      <c r="O21090" s="40"/>
      <c r="P21090" s="36"/>
      <c r="S21090" s="36"/>
      <c r="T21090" s="36"/>
      <c r="U21090" s="36"/>
      <c r="V21090" s="36"/>
    </row>
    <row r="21091" spans="11:22" x14ac:dyDescent="0.25">
      <c r="K21091" s="36"/>
      <c r="L21091" s="36"/>
      <c r="M21091" s="36"/>
      <c r="N21091" s="36"/>
      <c r="O21091" s="40"/>
      <c r="P21091" s="36"/>
      <c r="S21091" s="36"/>
      <c r="T21091" s="36"/>
      <c r="U21091" s="36"/>
      <c r="V21091" s="36"/>
    </row>
    <row r="21092" spans="11:22" x14ac:dyDescent="0.25">
      <c r="K21092" s="36"/>
      <c r="L21092" s="36"/>
      <c r="M21092" s="36"/>
      <c r="N21092" s="36"/>
      <c r="O21092" s="40"/>
      <c r="P21092" s="36"/>
      <c r="S21092" s="36"/>
      <c r="T21092" s="36"/>
      <c r="U21092" s="36"/>
      <c r="V21092" s="36"/>
    </row>
    <row r="21093" spans="11:22" x14ac:dyDescent="0.25">
      <c r="K21093" s="36"/>
      <c r="L21093" s="36"/>
      <c r="M21093" s="36"/>
      <c r="N21093" s="36"/>
      <c r="O21093" s="40"/>
      <c r="P21093" s="36"/>
      <c r="S21093" s="36"/>
      <c r="T21093" s="36"/>
      <c r="U21093" s="36"/>
      <c r="V21093" s="36"/>
    </row>
    <row r="21094" spans="11:22" x14ac:dyDescent="0.25">
      <c r="K21094" s="36"/>
      <c r="L21094" s="36"/>
      <c r="M21094" s="36"/>
      <c r="N21094" s="36"/>
      <c r="O21094" s="40"/>
      <c r="P21094" s="36"/>
      <c r="S21094" s="36"/>
      <c r="T21094" s="36"/>
      <c r="U21094" s="36"/>
      <c r="V21094" s="36"/>
    </row>
    <row r="21095" spans="11:22" x14ac:dyDescent="0.25">
      <c r="K21095" s="36"/>
      <c r="L21095" s="36"/>
      <c r="M21095" s="36"/>
      <c r="N21095" s="36"/>
      <c r="O21095" s="40"/>
      <c r="P21095" s="36"/>
      <c r="S21095" s="36"/>
      <c r="T21095" s="36"/>
      <c r="U21095" s="36"/>
      <c r="V21095" s="36"/>
    </row>
    <row r="21096" spans="11:22" x14ac:dyDescent="0.25">
      <c r="K21096" s="36"/>
      <c r="L21096" s="36"/>
      <c r="M21096" s="36"/>
      <c r="N21096" s="36"/>
      <c r="O21096" s="40"/>
      <c r="P21096" s="36"/>
      <c r="S21096" s="36"/>
      <c r="T21096" s="36"/>
      <c r="U21096" s="36"/>
      <c r="V21096" s="36"/>
    </row>
    <row r="21097" spans="11:22" x14ac:dyDescent="0.25">
      <c r="K21097" s="36"/>
      <c r="L21097" s="36"/>
      <c r="M21097" s="36"/>
      <c r="N21097" s="36"/>
      <c r="O21097" s="40"/>
      <c r="P21097" s="36"/>
      <c r="S21097" s="36"/>
      <c r="T21097" s="36"/>
      <c r="U21097" s="36"/>
      <c r="V21097" s="36"/>
    </row>
    <row r="21098" spans="11:22" x14ac:dyDescent="0.25">
      <c r="K21098" s="36"/>
      <c r="L21098" s="36"/>
      <c r="M21098" s="36"/>
      <c r="N21098" s="36"/>
      <c r="O21098" s="40"/>
      <c r="P21098" s="36"/>
      <c r="S21098" s="36"/>
      <c r="T21098" s="36"/>
      <c r="U21098" s="36"/>
      <c r="V21098" s="36"/>
    </row>
    <row r="21099" spans="11:22" x14ac:dyDescent="0.25">
      <c r="K21099" s="36"/>
      <c r="L21099" s="36"/>
      <c r="M21099" s="36"/>
      <c r="N21099" s="36"/>
      <c r="O21099" s="40"/>
      <c r="P21099" s="36"/>
      <c r="S21099" s="36"/>
      <c r="T21099" s="36"/>
      <c r="U21099" s="36"/>
      <c r="V21099" s="36"/>
    </row>
    <row r="21100" spans="11:22" x14ac:dyDescent="0.25">
      <c r="K21100" s="36"/>
      <c r="L21100" s="36"/>
      <c r="M21100" s="36"/>
      <c r="N21100" s="36"/>
      <c r="O21100" s="40"/>
      <c r="P21100" s="36"/>
      <c r="S21100" s="36"/>
      <c r="T21100" s="36"/>
      <c r="U21100" s="36"/>
      <c r="V21100" s="36"/>
    </row>
    <row r="21101" spans="11:22" x14ac:dyDescent="0.25">
      <c r="K21101" s="36"/>
      <c r="L21101" s="36"/>
      <c r="M21101" s="36"/>
      <c r="N21101" s="36"/>
      <c r="O21101" s="40"/>
      <c r="P21101" s="36"/>
      <c r="S21101" s="36"/>
      <c r="T21101" s="36"/>
      <c r="U21101" s="36"/>
      <c r="V21101" s="36"/>
    </row>
    <row r="21102" spans="11:22" x14ac:dyDescent="0.25">
      <c r="K21102" s="36"/>
      <c r="L21102" s="36"/>
      <c r="M21102" s="36"/>
      <c r="N21102" s="36"/>
      <c r="O21102" s="40"/>
      <c r="P21102" s="36"/>
      <c r="S21102" s="36"/>
      <c r="T21102" s="36"/>
      <c r="U21102" s="36"/>
      <c r="V21102" s="36"/>
    </row>
    <row r="21103" spans="11:22" x14ac:dyDescent="0.25">
      <c r="K21103" s="36"/>
      <c r="L21103" s="36"/>
      <c r="M21103" s="36"/>
      <c r="N21103" s="36"/>
      <c r="O21103" s="40"/>
      <c r="P21103" s="36"/>
      <c r="S21103" s="36"/>
      <c r="T21103" s="36"/>
      <c r="U21103" s="36"/>
      <c r="V21103" s="36"/>
    </row>
    <row r="21104" spans="11:22" x14ac:dyDescent="0.25">
      <c r="K21104" s="36"/>
      <c r="L21104" s="36"/>
      <c r="M21104" s="36"/>
      <c r="N21104" s="36"/>
      <c r="O21104" s="40"/>
      <c r="P21104" s="36"/>
      <c r="S21104" s="36"/>
      <c r="T21104" s="36"/>
      <c r="U21104" s="36"/>
      <c r="V21104" s="36"/>
    </row>
    <row r="21105" spans="11:22" x14ac:dyDescent="0.25">
      <c r="K21105" s="36"/>
      <c r="L21105" s="36"/>
      <c r="M21105" s="36"/>
      <c r="N21105" s="36"/>
      <c r="O21105" s="40"/>
      <c r="P21105" s="36"/>
      <c r="S21105" s="36"/>
      <c r="T21105" s="36"/>
      <c r="U21105" s="36"/>
      <c r="V21105" s="36"/>
    </row>
    <row r="21106" spans="11:22" x14ac:dyDescent="0.25">
      <c r="K21106" s="36"/>
      <c r="L21106" s="36"/>
      <c r="M21106" s="36"/>
      <c r="N21106" s="36"/>
      <c r="O21106" s="40"/>
      <c r="P21106" s="36"/>
      <c r="S21106" s="36"/>
      <c r="T21106" s="36"/>
      <c r="U21106" s="36"/>
      <c r="V21106" s="36"/>
    </row>
    <row r="21107" spans="11:22" x14ac:dyDescent="0.25">
      <c r="K21107" s="36"/>
      <c r="L21107" s="36"/>
      <c r="M21107" s="36"/>
      <c r="N21107" s="36"/>
      <c r="O21107" s="40"/>
      <c r="P21107" s="36"/>
      <c r="S21107" s="36"/>
      <c r="T21107" s="36"/>
      <c r="U21107" s="36"/>
      <c r="V21107" s="36"/>
    </row>
    <row r="21108" spans="11:22" x14ac:dyDescent="0.25">
      <c r="K21108" s="36"/>
      <c r="L21108" s="36"/>
      <c r="M21108" s="36"/>
      <c r="N21108" s="36"/>
      <c r="O21108" s="40"/>
      <c r="P21108" s="36"/>
      <c r="S21108" s="36"/>
      <c r="T21108" s="36"/>
      <c r="U21108" s="36"/>
      <c r="V21108" s="36"/>
    </row>
    <row r="21109" spans="11:22" x14ac:dyDescent="0.25">
      <c r="K21109" s="36"/>
      <c r="L21109" s="36"/>
      <c r="M21109" s="36"/>
      <c r="N21109" s="36"/>
      <c r="O21109" s="40"/>
      <c r="P21109" s="36"/>
      <c r="S21109" s="36"/>
      <c r="T21109" s="36"/>
      <c r="U21109" s="36"/>
      <c r="V21109" s="36"/>
    </row>
    <row r="21110" spans="11:22" x14ac:dyDescent="0.25">
      <c r="K21110" s="36"/>
      <c r="L21110" s="36"/>
      <c r="M21110" s="36"/>
      <c r="N21110" s="36"/>
      <c r="O21110" s="40"/>
      <c r="P21110" s="36"/>
      <c r="S21110" s="36"/>
      <c r="T21110" s="36"/>
      <c r="U21110" s="36"/>
      <c r="V21110" s="36"/>
    </row>
    <row r="21111" spans="11:22" x14ac:dyDescent="0.25">
      <c r="K21111" s="36"/>
      <c r="L21111" s="36"/>
      <c r="M21111" s="36"/>
      <c r="N21111" s="36"/>
      <c r="O21111" s="40"/>
      <c r="P21111" s="36"/>
      <c r="S21111" s="36"/>
      <c r="T21111" s="36"/>
      <c r="U21111" s="36"/>
      <c r="V21111" s="36"/>
    </row>
    <row r="21112" spans="11:22" x14ac:dyDescent="0.25">
      <c r="K21112" s="36"/>
      <c r="L21112" s="36"/>
      <c r="M21112" s="36"/>
      <c r="N21112" s="36"/>
      <c r="O21112" s="40"/>
      <c r="P21112" s="36"/>
      <c r="S21112" s="36"/>
      <c r="T21112" s="36"/>
      <c r="U21112" s="36"/>
      <c r="V21112" s="36"/>
    </row>
    <row r="21113" spans="11:22" x14ac:dyDescent="0.25">
      <c r="K21113" s="36"/>
      <c r="L21113" s="36"/>
      <c r="M21113" s="36"/>
      <c r="N21113" s="36"/>
      <c r="O21113" s="40"/>
      <c r="P21113" s="36"/>
      <c r="S21113" s="36"/>
      <c r="T21113" s="36"/>
      <c r="U21113" s="36"/>
      <c r="V21113" s="36"/>
    </row>
    <row r="21114" spans="11:22" x14ac:dyDescent="0.25">
      <c r="K21114" s="36"/>
      <c r="L21114" s="36"/>
      <c r="M21114" s="36"/>
      <c r="N21114" s="36"/>
      <c r="O21114" s="40"/>
      <c r="P21114" s="36"/>
      <c r="S21114" s="36"/>
      <c r="T21114" s="36"/>
      <c r="U21114" s="36"/>
      <c r="V21114" s="36"/>
    </row>
    <row r="21115" spans="11:22" x14ac:dyDescent="0.25">
      <c r="K21115" s="36"/>
      <c r="L21115" s="36"/>
      <c r="M21115" s="36"/>
      <c r="N21115" s="36"/>
      <c r="O21115" s="40"/>
      <c r="P21115" s="36"/>
      <c r="S21115" s="36"/>
      <c r="T21115" s="36"/>
      <c r="U21115" s="36"/>
      <c r="V21115" s="36"/>
    </row>
    <row r="21116" spans="11:22" x14ac:dyDescent="0.25">
      <c r="K21116" s="36"/>
      <c r="L21116" s="36"/>
      <c r="M21116" s="36"/>
      <c r="N21116" s="36"/>
      <c r="O21116" s="40"/>
      <c r="P21116" s="36"/>
      <c r="S21116" s="36"/>
      <c r="T21116" s="36"/>
      <c r="U21116" s="36"/>
      <c r="V21116" s="36"/>
    </row>
    <row r="21117" spans="11:22" x14ac:dyDescent="0.25">
      <c r="K21117" s="36"/>
      <c r="L21117" s="36"/>
      <c r="M21117" s="36"/>
      <c r="N21117" s="36"/>
      <c r="O21117" s="40"/>
      <c r="P21117" s="36"/>
      <c r="S21117" s="36"/>
      <c r="T21117" s="36"/>
      <c r="U21117" s="36"/>
      <c r="V21117" s="36"/>
    </row>
    <row r="21118" spans="11:22" x14ac:dyDescent="0.25">
      <c r="K21118" s="36"/>
      <c r="L21118" s="36"/>
      <c r="M21118" s="36"/>
      <c r="N21118" s="36"/>
      <c r="O21118" s="40"/>
      <c r="P21118" s="36"/>
      <c r="S21118" s="36"/>
      <c r="T21118" s="36"/>
      <c r="U21118" s="36"/>
      <c r="V21118" s="36"/>
    </row>
    <row r="21119" spans="11:22" x14ac:dyDescent="0.25">
      <c r="K21119" s="36"/>
      <c r="L21119" s="36"/>
      <c r="M21119" s="36"/>
      <c r="N21119" s="36"/>
      <c r="O21119" s="40"/>
      <c r="P21119" s="36"/>
      <c r="S21119" s="36"/>
      <c r="T21119" s="36"/>
      <c r="U21119" s="36"/>
      <c r="V21119" s="36"/>
    </row>
    <row r="21120" spans="11:22" x14ac:dyDescent="0.25">
      <c r="K21120" s="36"/>
      <c r="L21120" s="36"/>
      <c r="M21120" s="36"/>
      <c r="N21120" s="36"/>
      <c r="O21120" s="40"/>
      <c r="P21120" s="36"/>
      <c r="S21120" s="36"/>
      <c r="T21120" s="36"/>
      <c r="U21120" s="36"/>
      <c r="V21120" s="36"/>
    </row>
    <row r="21121" spans="11:22" x14ac:dyDescent="0.25">
      <c r="K21121" s="36"/>
      <c r="L21121" s="36"/>
      <c r="M21121" s="36"/>
      <c r="N21121" s="36"/>
      <c r="O21121" s="40"/>
      <c r="P21121" s="36"/>
      <c r="S21121" s="36"/>
      <c r="T21121" s="36"/>
      <c r="U21121" s="36"/>
      <c r="V21121" s="36"/>
    </row>
    <row r="21122" spans="11:22" x14ac:dyDescent="0.25">
      <c r="K21122" s="36"/>
      <c r="L21122" s="36"/>
      <c r="M21122" s="36"/>
      <c r="N21122" s="36"/>
      <c r="O21122" s="40"/>
      <c r="P21122" s="36"/>
      <c r="S21122" s="36"/>
      <c r="T21122" s="36"/>
      <c r="U21122" s="36"/>
      <c r="V21122" s="36"/>
    </row>
    <row r="21123" spans="11:22" x14ac:dyDescent="0.25">
      <c r="K21123" s="36"/>
      <c r="L21123" s="36"/>
      <c r="M21123" s="36"/>
      <c r="N21123" s="36"/>
      <c r="O21123" s="40"/>
      <c r="P21123" s="36"/>
      <c r="S21123" s="36"/>
      <c r="T21123" s="36"/>
      <c r="U21123" s="36"/>
      <c r="V21123" s="36"/>
    </row>
    <row r="21124" spans="11:22" x14ac:dyDescent="0.25">
      <c r="K21124" s="36"/>
      <c r="L21124" s="36"/>
      <c r="M21124" s="36"/>
      <c r="N21124" s="36"/>
      <c r="O21124" s="40"/>
      <c r="P21124" s="36"/>
      <c r="S21124" s="36"/>
      <c r="T21124" s="36"/>
      <c r="U21124" s="36"/>
      <c r="V21124" s="36"/>
    </row>
    <row r="21125" spans="11:22" x14ac:dyDescent="0.25">
      <c r="K21125" s="36"/>
      <c r="L21125" s="36"/>
      <c r="M21125" s="36"/>
      <c r="N21125" s="36"/>
      <c r="O21125" s="40"/>
      <c r="P21125" s="36"/>
      <c r="S21125" s="36"/>
      <c r="T21125" s="36"/>
      <c r="U21125" s="36"/>
      <c r="V21125" s="36"/>
    </row>
    <row r="21126" spans="11:22" x14ac:dyDescent="0.25">
      <c r="K21126" s="36"/>
      <c r="L21126" s="36"/>
      <c r="M21126" s="36"/>
      <c r="N21126" s="36"/>
      <c r="O21126" s="40"/>
      <c r="P21126" s="36"/>
      <c r="S21126" s="36"/>
      <c r="T21126" s="36"/>
      <c r="U21126" s="36"/>
      <c r="V21126" s="36"/>
    </row>
    <row r="21127" spans="11:22" x14ac:dyDescent="0.25">
      <c r="K21127" s="36"/>
      <c r="L21127" s="36"/>
      <c r="M21127" s="36"/>
      <c r="N21127" s="36"/>
      <c r="O21127" s="40"/>
      <c r="P21127" s="36"/>
      <c r="S21127" s="36"/>
      <c r="T21127" s="36"/>
      <c r="U21127" s="36"/>
      <c r="V21127" s="36"/>
    </row>
    <row r="21128" spans="11:22" x14ac:dyDescent="0.25">
      <c r="K21128" s="36"/>
      <c r="L21128" s="36"/>
      <c r="M21128" s="36"/>
      <c r="N21128" s="36"/>
      <c r="O21128" s="40"/>
      <c r="P21128" s="36"/>
      <c r="S21128" s="36"/>
      <c r="T21128" s="36"/>
      <c r="U21128" s="36"/>
      <c r="V21128" s="36"/>
    </row>
    <row r="21129" spans="11:22" x14ac:dyDescent="0.25">
      <c r="K21129" s="36"/>
      <c r="L21129" s="36"/>
      <c r="M21129" s="36"/>
      <c r="N21129" s="36"/>
      <c r="O21129" s="40"/>
      <c r="P21129" s="36"/>
      <c r="S21129" s="36"/>
      <c r="T21129" s="36"/>
      <c r="U21129" s="36"/>
      <c r="V21129" s="36"/>
    </row>
    <row r="21130" spans="11:22" x14ac:dyDescent="0.25">
      <c r="K21130" s="36"/>
      <c r="L21130" s="36"/>
      <c r="M21130" s="36"/>
      <c r="N21130" s="36"/>
      <c r="O21130" s="40"/>
      <c r="P21130" s="36"/>
      <c r="S21130" s="36"/>
      <c r="T21130" s="36"/>
      <c r="U21130" s="36"/>
      <c r="V21130" s="36"/>
    </row>
    <row r="21131" spans="11:22" x14ac:dyDescent="0.25">
      <c r="K21131" s="36"/>
      <c r="L21131" s="36"/>
      <c r="M21131" s="36"/>
      <c r="N21131" s="36"/>
      <c r="O21131" s="40"/>
      <c r="P21131" s="36"/>
      <c r="S21131" s="36"/>
      <c r="T21131" s="36"/>
      <c r="U21131" s="36"/>
      <c r="V21131" s="36"/>
    </row>
    <row r="21132" spans="11:22" x14ac:dyDescent="0.25">
      <c r="K21132" s="36"/>
      <c r="L21132" s="36"/>
      <c r="M21132" s="36"/>
      <c r="N21132" s="36"/>
      <c r="O21132" s="40"/>
      <c r="P21132" s="36"/>
      <c r="S21132" s="36"/>
      <c r="T21132" s="36"/>
      <c r="U21132" s="36"/>
      <c r="V21132" s="36"/>
    </row>
    <row r="21133" spans="11:22" x14ac:dyDescent="0.25">
      <c r="K21133" s="36"/>
      <c r="L21133" s="36"/>
      <c r="M21133" s="36"/>
      <c r="N21133" s="36"/>
      <c r="O21133" s="40"/>
      <c r="P21133" s="36"/>
      <c r="S21133" s="36"/>
      <c r="T21133" s="36"/>
      <c r="U21133" s="36"/>
      <c r="V21133" s="36"/>
    </row>
    <row r="21134" spans="11:22" x14ac:dyDescent="0.25">
      <c r="K21134" s="36"/>
      <c r="L21134" s="36"/>
      <c r="M21134" s="36"/>
      <c r="N21134" s="36"/>
      <c r="O21134" s="40"/>
      <c r="P21134" s="36"/>
      <c r="S21134" s="36"/>
      <c r="T21134" s="36"/>
      <c r="U21134" s="36"/>
      <c r="V21134" s="36"/>
    </row>
    <row r="21135" spans="11:22" x14ac:dyDescent="0.25">
      <c r="K21135" s="36"/>
      <c r="L21135" s="36"/>
      <c r="M21135" s="36"/>
      <c r="N21135" s="36"/>
      <c r="O21135" s="40"/>
      <c r="P21135" s="36"/>
      <c r="S21135" s="36"/>
      <c r="T21135" s="36"/>
      <c r="U21135" s="36"/>
      <c r="V21135" s="36"/>
    </row>
    <row r="21136" spans="11:22" x14ac:dyDescent="0.25">
      <c r="K21136" s="36"/>
      <c r="L21136" s="36"/>
      <c r="M21136" s="36"/>
      <c r="N21136" s="36"/>
      <c r="O21136" s="40"/>
      <c r="P21136" s="36"/>
      <c r="S21136" s="36"/>
      <c r="T21136" s="36"/>
      <c r="U21136" s="36"/>
      <c r="V21136" s="36"/>
    </row>
    <row r="21137" spans="11:22" x14ac:dyDescent="0.25">
      <c r="K21137" s="36"/>
      <c r="L21137" s="36"/>
      <c r="M21137" s="36"/>
      <c r="N21137" s="36"/>
      <c r="O21137" s="40"/>
      <c r="P21137" s="36"/>
      <c r="S21137" s="36"/>
      <c r="T21137" s="36"/>
      <c r="U21137" s="36"/>
      <c r="V21137" s="36"/>
    </row>
    <row r="21138" spans="11:22" x14ac:dyDescent="0.25">
      <c r="K21138" s="36"/>
      <c r="L21138" s="36"/>
      <c r="M21138" s="36"/>
      <c r="N21138" s="36"/>
      <c r="O21138" s="40"/>
      <c r="P21138" s="36"/>
      <c r="S21138" s="36"/>
      <c r="T21138" s="36"/>
      <c r="U21138" s="36"/>
      <c r="V21138" s="36"/>
    </row>
    <row r="21139" spans="11:22" x14ac:dyDescent="0.25">
      <c r="K21139" s="36"/>
      <c r="L21139" s="36"/>
      <c r="M21139" s="36"/>
      <c r="N21139" s="36"/>
      <c r="O21139" s="40"/>
      <c r="P21139" s="36"/>
      <c r="S21139" s="36"/>
      <c r="T21139" s="36"/>
      <c r="U21139" s="36"/>
      <c r="V21139" s="36"/>
    </row>
    <row r="21140" spans="11:22" x14ac:dyDescent="0.25">
      <c r="K21140" s="36"/>
      <c r="L21140" s="36"/>
      <c r="M21140" s="36"/>
      <c r="N21140" s="36"/>
      <c r="O21140" s="40"/>
      <c r="P21140" s="36"/>
      <c r="S21140" s="36"/>
      <c r="T21140" s="36"/>
      <c r="U21140" s="36"/>
      <c r="V21140" s="36"/>
    </row>
    <row r="21141" spans="11:22" x14ac:dyDescent="0.25">
      <c r="K21141" s="36"/>
      <c r="L21141" s="36"/>
      <c r="M21141" s="36"/>
      <c r="N21141" s="36"/>
      <c r="O21141" s="40"/>
      <c r="P21141" s="36"/>
      <c r="S21141" s="36"/>
      <c r="T21141" s="36"/>
      <c r="U21141" s="36"/>
      <c r="V21141" s="36"/>
    </row>
    <row r="21142" spans="11:22" x14ac:dyDescent="0.25">
      <c r="K21142" s="36"/>
      <c r="L21142" s="36"/>
      <c r="M21142" s="36"/>
      <c r="N21142" s="36"/>
      <c r="O21142" s="40"/>
      <c r="P21142" s="36"/>
      <c r="S21142" s="36"/>
      <c r="T21142" s="36"/>
      <c r="U21142" s="36"/>
      <c r="V21142" s="36"/>
    </row>
    <row r="21143" spans="11:22" x14ac:dyDescent="0.25">
      <c r="K21143" s="36"/>
      <c r="L21143" s="36"/>
      <c r="M21143" s="36"/>
      <c r="N21143" s="36"/>
      <c r="O21143" s="40"/>
      <c r="P21143" s="36"/>
      <c r="S21143" s="36"/>
      <c r="T21143" s="36"/>
      <c r="U21143" s="36"/>
      <c r="V21143" s="36"/>
    </row>
    <row r="21144" spans="11:22" x14ac:dyDescent="0.25">
      <c r="K21144" s="36"/>
      <c r="L21144" s="36"/>
      <c r="M21144" s="36"/>
      <c r="N21144" s="36"/>
      <c r="O21144" s="40"/>
      <c r="P21144" s="36"/>
      <c r="S21144" s="36"/>
      <c r="T21144" s="36"/>
      <c r="U21144" s="36"/>
      <c r="V21144" s="36"/>
    </row>
    <row r="21145" spans="11:22" x14ac:dyDescent="0.25">
      <c r="K21145" s="36"/>
      <c r="L21145" s="36"/>
      <c r="M21145" s="36"/>
      <c r="N21145" s="36"/>
      <c r="O21145" s="40"/>
      <c r="P21145" s="36"/>
      <c r="S21145" s="36"/>
      <c r="T21145" s="36"/>
      <c r="U21145" s="36"/>
      <c r="V21145" s="36"/>
    </row>
    <row r="21146" spans="11:22" x14ac:dyDescent="0.25">
      <c r="K21146" s="36"/>
      <c r="L21146" s="36"/>
      <c r="M21146" s="36"/>
      <c r="N21146" s="36"/>
      <c r="O21146" s="40"/>
      <c r="P21146" s="36"/>
      <c r="S21146" s="36"/>
      <c r="T21146" s="36"/>
      <c r="U21146" s="36"/>
      <c r="V21146" s="36"/>
    </row>
    <row r="21147" spans="11:22" x14ac:dyDescent="0.25">
      <c r="K21147" s="36"/>
      <c r="L21147" s="36"/>
      <c r="M21147" s="36"/>
      <c r="N21147" s="36"/>
      <c r="O21147" s="40"/>
      <c r="P21147" s="36"/>
      <c r="S21147" s="36"/>
      <c r="T21147" s="36"/>
      <c r="U21147" s="36"/>
      <c r="V21147" s="36"/>
    </row>
    <row r="21148" spans="11:22" x14ac:dyDescent="0.25">
      <c r="K21148" s="36"/>
      <c r="L21148" s="36"/>
      <c r="M21148" s="36"/>
      <c r="N21148" s="36"/>
      <c r="O21148" s="40"/>
      <c r="P21148" s="36"/>
      <c r="S21148" s="36"/>
      <c r="T21148" s="36"/>
      <c r="U21148" s="36"/>
      <c r="V21148" s="36"/>
    </row>
    <row r="21149" spans="11:22" x14ac:dyDescent="0.25">
      <c r="K21149" s="36"/>
      <c r="L21149" s="36"/>
      <c r="M21149" s="36"/>
      <c r="N21149" s="36"/>
      <c r="O21149" s="40"/>
      <c r="P21149" s="36"/>
      <c r="S21149" s="36"/>
      <c r="T21149" s="36"/>
      <c r="U21149" s="36"/>
      <c r="V21149" s="36"/>
    </row>
    <row r="21150" spans="11:22" x14ac:dyDescent="0.25">
      <c r="K21150" s="36"/>
      <c r="L21150" s="36"/>
      <c r="M21150" s="36"/>
      <c r="N21150" s="36"/>
      <c r="O21150" s="40"/>
      <c r="P21150" s="36"/>
      <c r="S21150" s="36"/>
      <c r="T21150" s="36"/>
      <c r="U21150" s="36"/>
      <c r="V21150" s="36"/>
    </row>
    <row r="21151" spans="11:22" x14ac:dyDescent="0.25">
      <c r="K21151" s="36"/>
      <c r="L21151" s="36"/>
      <c r="M21151" s="36"/>
      <c r="N21151" s="36"/>
      <c r="O21151" s="40"/>
      <c r="P21151" s="36"/>
      <c r="S21151" s="36"/>
      <c r="T21151" s="36"/>
      <c r="U21151" s="36"/>
      <c r="V21151" s="36"/>
    </row>
    <row r="21152" spans="11:22" x14ac:dyDescent="0.25">
      <c r="K21152" s="36"/>
      <c r="L21152" s="36"/>
      <c r="M21152" s="36"/>
      <c r="N21152" s="36"/>
      <c r="O21152" s="40"/>
      <c r="P21152" s="36"/>
      <c r="S21152" s="36"/>
      <c r="T21152" s="36"/>
      <c r="U21152" s="36"/>
      <c r="V21152" s="36"/>
    </row>
    <row r="21153" spans="11:22" x14ac:dyDescent="0.25">
      <c r="K21153" s="36"/>
      <c r="L21153" s="36"/>
      <c r="M21153" s="36"/>
      <c r="N21153" s="36"/>
      <c r="O21153" s="40"/>
      <c r="P21153" s="36"/>
      <c r="S21153" s="36"/>
      <c r="T21153" s="36"/>
      <c r="U21153" s="36"/>
      <c r="V21153" s="36"/>
    </row>
    <row r="21154" spans="11:22" x14ac:dyDescent="0.25">
      <c r="K21154" s="36"/>
      <c r="L21154" s="36"/>
      <c r="M21154" s="36"/>
      <c r="N21154" s="36"/>
      <c r="O21154" s="40"/>
      <c r="P21154" s="36"/>
      <c r="S21154" s="36"/>
      <c r="T21154" s="36"/>
      <c r="U21154" s="36"/>
      <c r="V21154" s="36"/>
    </row>
    <row r="21155" spans="11:22" x14ac:dyDescent="0.25">
      <c r="K21155" s="36"/>
      <c r="L21155" s="36"/>
      <c r="M21155" s="36"/>
      <c r="N21155" s="36"/>
      <c r="O21155" s="40"/>
      <c r="P21155" s="36"/>
      <c r="S21155" s="36"/>
      <c r="T21155" s="36"/>
      <c r="U21155" s="36"/>
      <c r="V21155" s="36"/>
    </row>
    <row r="21156" spans="11:22" x14ac:dyDescent="0.25">
      <c r="K21156" s="36"/>
      <c r="L21156" s="36"/>
      <c r="M21156" s="36"/>
      <c r="N21156" s="36"/>
      <c r="O21156" s="40"/>
      <c r="P21156" s="36"/>
      <c r="S21156" s="36"/>
      <c r="T21156" s="36"/>
      <c r="U21156" s="36"/>
      <c r="V21156" s="36"/>
    </row>
    <row r="21157" spans="11:22" x14ac:dyDescent="0.25">
      <c r="K21157" s="36"/>
      <c r="L21157" s="36"/>
      <c r="M21157" s="36"/>
      <c r="N21157" s="36"/>
      <c r="O21157" s="40"/>
      <c r="P21157" s="36"/>
      <c r="S21157" s="36"/>
      <c r="T21157" s="36"/>
      <c r="U21157" s="36"/>
      <c r="V21157" s="36"/>
    </row>
    <row r="21158" spans="11:22" x14ac:dyDescent="0.25">
      <c r="K21158" s="36"/>
      <c r="L21158" s="36"/>
      <c r="M21158" s="36"/>
      <c r="N21158" s="36"/>
      <c r="O21158" s="40"/>
      <c r="P21158" s="36"/>
      <c r="S21158" s="36"/>
      <c r="T21158" s="36"/>
      <c r="U21158" s="36"/>
      <c r="V21158" s="36"/>
    </row>
    <row r="21159" spans="11:22" x14ac:dyDescent="0.25">
      <c r="K21159" s="36"/>
      <c r="L21159" s="36"/>
      <c r="M21159" s="36"/>
      <c r="N21159" s="36"/>
      <c r="O21159" s="40"/>
      <c r="P21159" s="36"/>
      <c r="S21159" s="36"/>
      <c r="T21159" s="36"/>
      <c r="U21159" s="36"/>
      <c r="V21159" s="36"/>
    </row>
    <row r="21160" spans="11:22" x14ac:dyDescent="0.25">
      <c r="K21160" s="36"/>
      <c r="L21160" s="36"/>
      <c r="M21160" s="36"/>
      <c r="N21160" s="36"/>
      <c r="O21160" s="40"/>
      <c r="P21160" s="36"/>
      <c r="S21160" s="36"/>
      <c r="T21160" s="36"/>
      <c r="U21160" s="36"/>
      <c r="V21160" s="36"/>
    </row>
    <row r="21161" spans="11:22" x14ac:dyDescent="0.25">
      <c r="K21161" s="36"/>
      <c r="L21161" s="36"/>
      <c r="M21161" s="36"/>
      <c r="N21161" s="36"/>
      <c r="O21161" s="40"/>
      <c r="P21161" s="36"/>
      <c r="S21161" s="36"/>
      <c r="T21161" s="36"/>
      <c r="U21161" s="36"/>
      <c r="V21161" s="36"/>
    </row>
    <row r="21162" spans="11:22" x14ac:dyDescent="0.25">
      <c r="K21162" s="36"/>
      <c r="L21162" s="36"/>
      <c r="M21162" s="36"/>
      <c r="N21162" s="36"/>
      <c r="O21162" s="40"/>
      <c r="P21162" s="36"/>
      <c r="S21162" s="36"/>
      <c r="T21162" s="36"/>
      <c r="U21162" s="36"/>
      <c r="V21162" s="36"/>
    </row>
    <row r="21163" spans="11:22" x14ac:dyDescent="0.25">
      <c r="K21163" s="36"/>
      <c r="L21163" s="36"/>
      <c r="M21163" s="36"/>
      <c r="N21163" s="36"/>
      <c r="O21163" s="40"/>
      <c r="P21163" s="36"/>
      <c r="S21163" s="36"/>
      <c r="T21163" s="36"/>
      <c r="U21163" s="36"/>
      <c r="V21163" s="36"/>
    </row>
    <row r="21164" spans="11:22" x14ac:dyDescent="0.25">
      <c r="K21164" s="36"/>
      <c r="L21164" s="36"/>
      <c r="M21164" s="36"/>
      <c r="N21164" s="36"/>
      <c r="O21164" s="40"/>
      <c r="P21164" s="36"/>
      <c r="S21164" s="36"/>
      <c r="T21164" s="36"/>
      <c r="U21164" s="36"/>
      <c r="V21164" s="36"/>
    </row>
    <row r="21165" spans="11:22" x14ac:dyDescent="0.25">
      <c r="K21165" s="36"/>
      <c r="L21165" s="36"/>
      <c r="M21165" s="36"/>
      <c r="N21165" s="36"/>
      <c r="O21165" s="40"/>
      <c r="P21165" s="36"/>
      <c r="S21165" s="36"/>
      <c r="T21165" s="36"/>
      <c r="U21165" s="36"/>
      <c r="V21165" s="36"/>
    </row>
    <row r="21166" spans="11:22" x14ac:dyDescent="0.25">
      <c r="K21166" s="36"/>
      <c r="L21166" s="36"/>
      <c r="M21166" s="36"/>
      <c r="N21166" s="36"/>
      <c r="O21166" s="40"/>
      <c r="P21166" s="36"/>
      <c r="S21166" s="36"/>
      <c r="T21166" s="36"/>
      <c r="U21166" s="36"/>
      <c r="V21166" s="36"/>
    </row>
    <row r="21167" spans="11:22" x14ac:dyDescent="0.25">
      <c r="K21167" s="36"/>
      <c r="L21167" s="36"/>
      <c r="M21167" s="36"/>
      <c r="N21167" s="36"/>
      <c r="O21167" s="40"/>
      <c r="P21167" s="36"/>
      <c r="S21167" s="36"/>
      <c r="T21167" s="36"/>
      <c r="U21167" s="36"/>
      <c r="V21167" s="36"/>
    </row>
    <row r="21168" spans="11:22" x14ac:dyDescent="0.25">
      <c r="K21168" s="36"/>
      <c r="L21168" s="36"/>
      <c r="M21168" s="36"/>
      <c r="N21168" s="36"/>
      <c r="O21168" s="40"/>
      <c r="P21168" s="36"/>
      <c r="S21168" s="36"/>
      <c r="T21168" s="36"/>
      <c r="U21168" s="36"/>
      <c r="V21168" s="36"/>
    </row>
    <row r="21169" spans="11:22" x14ac:dyDescent="0.25">
      <c r="K21169" s="36"/>
      <c r="L21169" s="36"/>
      <c r="M21169" s="36"/>
      <c r="N21169" s="36"/>
      <c r="O21169" s="40"/>
      <c r="P21169" s="36"/>
      <c r="S21169" s="36"/>
      <c r="T21169" s="36"/>
      <c r="U21169" s="36"/>
      <c r="V21169" s="36"/>
    </row>
    <row r="21170" spans="11:22" x14ac:dyDescent="0.25">
      <c r="K21170" s="36"/>
      <c r="L21170" s="36"/>
      <c r="M21170" s="36"/>
      <c r="N21170" s="36"/>
      <c r="O21170" s="40"/>
      <c r="P21170" s="36"/>
      <c r="S21170" s="36"/>
      <c r="T21170" s="36"/>
      <c r="U21170" s="36"/>
      <c r="V21170" s="36"/>
    </row>
    <row r="21171" spans="11:22" x14ac:dyDescent="0.25">
      <c r="K21171" s="36"/>
      <c r="L21171" s="36"/>
      <c r="M21171" s="36"/>
      <c r="N21171" s="36"/>
      <c r="O21171" s="40"/>
      <c r="P21171" s="36"/>
      <c r="S21171" s="36"/>
      <c r="T21171" s="36"/>
      <c r="U21171" s="36"/>
      <c r="V21171" s="36"/>
    </row>
    <row r="21172" spans="11:22" x14ac:dyDescent="0.25">
      <c r="K21172" s="36"/>
      <c r="L21172" s="36"/>
      <c r="M21172" s="36"/>
      <c r="N21172" s="36"/>
      <c r="O21172" s="40"/>
      <c r="P21172" s="36"/>
      <c r="S21172" s="36"/>
      <c r="T21172" s="36"/>
      <c r="U21172" s="36"/>
      <c r="V21172" s="36"/>
    </row>
    <row r="21173" spans="11:22" x14ac:dyDescent="0.25">
      <c r="K21173" s="36"/>
      <c r="L21173" s="36"/>
      <c r="M21173" s="36"/>
      <c r="N21173" s="36"/>
      <c r="O21173" s="40"/>
      <c r="P21173" s="36"/>
      <c r="S21173" s="36"/>
      <c r="T21173" s="36"/>
      <c r="U21173" s="36"/>
      <c r="V21173" s="36"/>
    </row>
    <row r="21174" spans="11:22" x14ac:dyDescent="0.25">
      <c r="K21174" s="36"/>
      <c r="L21174" s="36"/>
      <c r="M21174" s="36"/>
      <c r="N21174" s="36"/>
      <c r="O21174" s="40"/>
      <c r="P21174" s="36"/>
      <c r="S21174" s="36"/>
      <c r="T21174" s="36"/>
      <c r="U21174" s="36"/>
      <c r="V21174" s="36"/>
    </row>
    <row r="21175" spans="11:22" x14ac:dyDescent="0.25">
      <c r="K21175" s="36"/>
      <c r="L21175" s="36"/>
      <c r="M21175" s="36"/>
      <c r="N21175" s="36"/>
      <c r="O21175" s="40"/>
      <c r="P21175" s="36"/>
      <c r="S21175" s="36"/>
      <c r="T21175" s="36"/>
      <c r="U21175" s="36"/>
      <c r="V21175" s="36"/>
    </row>
    <row r="21176" spans="11:22" x14ac:dyDescent="0.25">
      <c r="K21176" s="36"/>
      <c r="L21176" s="36"/>
      <c r="M21176" s="36"/>
      <c r="N21176" s="36"/>
      <c r="O21176" s="40"/>
      <c r="P21176" s="36"/>
      <c r="S21176" s="36"/>
      <c r="T21176" s="36"/>
      <c r="U21176" s="36"/>
      <c r="V21176" s="36"/>
    </row>
    <row r="21177" spans="11:22" x14ac:dyDescent="0.25">
      <c r="K21177" s="36"/>
      <c r="L21177" s="36"/>
      <c r="M21177" s="36"/>
      <c r="N21177" s="36"/>
      <c r="O21177" s="40"/>
      <c r="P21177" s="36"/>
      <c r="S21177" s="36"/>
      <c r="T21177" s="36"/>
      <c r="U21177" s="36"/>
      <c r="V21177" s="36"/>
    </row>
    <row r="21178" spans="11:22" x14ac:dyDescent="0.25">
      <c r="K21178" s="36"/>
      <c r="L21178" s="36"/>
      <c r="M21178" s="36"/>
      <c r="N21178" s="36"/>
      <c r="O21178" s="40"/>
      <c r="P21178" s="36"/>
      <c r="S21178" s="36"/>
      <c r="T21178" s="36"/>
      <c r="U21178" s="36"/>
      <c r="V21178" s="36"/>
    </row>
    <row r="21179" spans="11:22" x14ac:dyDescent="0.25">
      <c r="K21179" s="36"/>
      <c r="L21179" s="36"/>
      <c r="M21179" s="36"/>
      <c r="N21179" s="36"/>
      <c r="O21179" s="40"/>
      <c r="P21179" s="36"/>
      <c r="S21179" s="36"/>
      <c r="T21179" s="36"/>
      <c r="U21179" s="36"/>
      <c r="V21179" s="36"/>
    </row>
    <row r="21180" spans="11:22" x14ac:dyDescent="0.25">
      <c r="K21180" s="36"/>
      <c r="L21180" s="36"/>
      <c r="M21180" s="36"/>
      <c r="N21180" s="36"/>
      <c r="O21180" s="40"/>
      <c r="P21180" s="36"/>
      <c r="S21180" s="36"/>
      <c r="T21180" s="36"/>
      <c r="U21180" s="36"/>
      <c r="V21180" s="36"/>
    </row>
    <row r="21181" spans="11:22" x14ac:dyDescent="0.25">
      <c r="K21181" s="36"/>
      <c r="L21181" s="36"/>
      <c r="M21181" s="36"/>
      <c r="N21181" s="36"/>
      <c r="O21181" s="40"/>
      <c r="P21181" s="36"/>
      <c r="S21181" s="36"/>
      <c r="T21181" s="36"/>
      <c r="U21181" s="36"/>
      <c r="V21181" s="36"/>
    </row>
    <row r="21182" spans="11:22" x14ac:dyDescent="0.25">
      <c r="K21182" s="36"/>
      <c r="L21182" s="36"/>
      <c r="M21182" s="36"/>
      <c r="N21182" s="36"/>
      <c r="O21182" s="40"/>
      <c r="P21182" s="36"/>
      <c r="S21182" s="36"/>
      <c r="T21182" s="36"/>
      <c r="U21182" s="36"/>
      <c r="V21182" s="36"/>
    </row>
    <row r="21183" spans="11:22" x14ac:dyDescent="0.25">
      <c r="K21183" s="36"/>
      <c r="L21183" s="36"/>
      <c r="M21183" s="36"/>
      <c r="N21183" s="36"/>
      <c r="O21183" s="40"/>
      <c r="P21183" s="36"/>
      <c r="S21183" s="36"/>
      <c r="T21183" s="36"/>
      <c r="U21183" s="36"/>
      <c r="V21183" s="36"/>
    </row>
    <row r="21184" spans="11:22" x14ac:dyDescent="0.25">
      <c r="K21184" s="36"/>
      <c r="L21184" s="36"/>
      <c r="M21184" s="36"/>
      <c r="N21184" s="36"/>
      <c r="O21184" s="40"/>
      <c r="P21184" s="36"/>
      <c r="S21184" s="36"/>
      <c r="T21184" s="36"/>
      <c r="U21184" s="36"/>
      <c r="V21184" s="36"/>
    </row>
    <row r="21185" spans="11:22" x14ac:dyDescent="0.25">
      <c r="K21185" s="36"/>
      <c r="L21185" s="36"/>
      <c r="M21185" s="36"/>
      <c r="N21185" s="36"/>
      <c r="O21185" s="40"/>
      <c r="P21185" s="36"/>
      <c r="S21185" s="36"/>
      <c r="T21185" s="36"/>
      <c r="U21185" s="36"/>
      <c r="V21185" s="36"/>
    </row>
    <row r="21186" spans="11:22" x14ac:dyDescent="0.25">
      <c r="K21186" s="36"/>
      <c r="L21186" s="36"/>
      <c r="M21186" s="36"/>
      <c r="N21186" s="36"/>
      <c r="O21186" s="40"/>
      <c r="P21186" s="36"/>
      <c r="S21186" s="36"/>
      <c r="T21186" s="36"/>
      <c r="U21186" s="36"/>
      <c r="V21186" s="36"/>
    </row>
    <row r="21187" spans="11:22" x14ac:dyDescent="0.25">
      <c r="K21187" s="36"/>
      <c r="L21187" s="36"/>
      <c r="M21187" s="36"/>
      <c r="N21187" s="36"/>
      <c r="O21187" s="40"/>
      <c r="P21187" s="36"/>
      <c r="S21187" s="36"/>
      <c r="T21187" s="36"/>
      <c r="U21187" s="36"/>
      <c r="V21187" s="36"/>
    </row>
    <row r="21188" spans="11:22" x14ac:dyDescent="0.25">
      <c r="K21188" s="36"/>
      <c r="L21188" s="36"/>
      <c r="M21188" s="36"/>
      <c r="N21188" s="36"/>
      <c r="O21188" s="40"/>
      <c r="P21188" s="36"/>
      <c r="S21188" s="36"/>
      <c r="T21188" s="36"/>
      <c r="U21188" s="36"/>
      <c r="V21188" s="36"/>
    </row>
    <row r="21189" spans="11:22" x14ac:dyDescent="0.25">
      <c r="K21189" s="36"/>
      <c r="L21189" s="36"/>
      <c r="M21189" s="36"/>
      <c r="N21189" s="36"/>
      <c r="O21189" s="40"/>
      <c r="P21189" s="36"/>
      <c r="S21189" s="36"/>
      <c r="T21189" s="36"/>
      <c r="U21189" s="36"/>
      <c r="V21189" s="36"/>
    </row>
    <row r="21190" spans="11:22" x14ac:dyDescent="0.25">
      <c r="K21190" s="36"/>
      <c r="L21190" s="36"/>
      <c r="M21190" s="36"/>
      <c r="N21190" s="36"/>
      <c r="O21190" s="40"/>
      <c r="P21190" s="36"/>
      <c r="S21190" s="36"/>
      <c r="T21190" s="36"/>
      <c r="U21190" s="36"/>
      <c r="V21190" s="36"/>
    </row>
    <row r="21191" spans="11:22" x14ac:dyDescent="0.25">
      <c r="K21191" s="36"/>
      <c r="L21191" s="36"/>
      <c r="M21191" s="36"/>
      <c r="N21191" s="36"/>
      <c r="O21191" s="40"/>
      <c r="P21191" s="36"/>
      <c r="S21191" s="36"/>
      <c r="T21191" s="36"/>
      <c r="U21191" s="36"/>
      <c r="V21191" s="36"/>
    </row>
    <row r="21192" spans="11:22" x14ac:dyDescent="0.25">
      <c r="K21192" s="36"/>
      <c r="L21192" s="36"/>
      <c r="M21192" s="36"/>
      <c r="N21192" s="36"/>
      <c r="O21192" s="40"/>
      <c r="P21192" s="36"/>
      <c r="S21192" s="36"/>
      <c r="T21192" s="36"/>
      <c r="U21192" s="36"/>
      <c r="V21192" s="36"/>
    </row>
    <row r="21193" spans="11:22" x14ac:dyDescent="0.25">
      <c r="K21193" s="36"/>
      <c r="L21193" s="36"/>
      <c r="M21193" s="36"/>
      <c r="N21193" s="36"/>
      <c r="O21193" s="40"/>
      <c r="P21193" s="36"/>
      <c r="S21193" s="36"/>
      <c r="T21193" s="36"/>
      <c r="U21193" s="36"/>
      <c r="V21193" s="36"/>
    </row>
    <row r="21194" spans="11:22" x14ac:dyDescent="0.25">
      <c r="K21194" s="36"/>
      <c r="L21194" s="36"/>
      <c r="M21194" s="36"/>
      <c r="N21194" s="36"/>
      <c r="O21194" s="40"/>
      <c r="P21194" s="36"/>
      <c r="S21194" s="36"/>
      <c r="T21194" s="36"/>
      <c r="U21194" s="36"/>
      <c r="V21194" s="36"/>
    </row>
    <row r="21195" spans="11:22" x14ac:dyDescent="0.25">
      <c r="K21195" s="36"/>
      <c r="L21195" s="36"/>
      <c r="M21195" s="36"/>
      <c r="N21195" s="36"/>
      <c r="O21195" s="40"/>
      <c r="P21195" s="36"/>
      <c r="S21195" s="36"/>
      <c r="T21195" s="36"/>
      <c r="U21195" s="36"/>
      <c r="V21195" s="36"/>
    </row>
    <row r="21196" spans="11:22" x14ac:dyDescent="0.25">
      <c r="K21196" s="36"/>
      <c r="L21196" s="36"/>
      <c r="M21196" s="36"/>
      <c r="N21196" s="36"/>
      <c r="O21196" s="40"/>
      <c r="P21196" s="36"/>
      <c r="S21196" s="36"/>
      <c r="T21196" s="36"/>
      <c r="U21196" s="36"/>
      <c r="V21196" s="36"/>
    </row>
    <row r="21197" spans="11:22" x14ac:dyDescent="0.25">
      <c r="K21197" s="36"/>
      <c r="L21197" s="36"/>
      <c r="M21197" s="36"/>
      <c r="N21197" s="36"/>
      <c r="O21197" s="40"/>
      <c r="P21197" s="36"/>
      <c r="S21197" s="36"/>
      <c r="T21197" s="36"/>
      <c r="U21197" s="36"/>
      <c r="V21197" s="36"/>
    </row>
    <row r="21198" spans="11:22" x14ac:dyDescent="0.25">
      <c r="K21198" s="36"/>
      <c r="L21198" s="36"/>
      <c r="M21198" s="36"/>
      <c r="N21198" s="36"/>
      <c r="O21198" s="40"/>
      <c r="P21198" s="36"/>
      <c r="S21198" s="36"/>
      <c r="T21198" s="36"/>
      <c r="U21198" s="36"/>
      <c r="V21198" s="36"/>
    </row>
    <row r="21199" spans="11:22" x14ac:dyDescent="0.25">
      <c r="K21199" s="36"/>
      <c r="L21199" s="36"/>
      <c r="M21199" s="36"/>
      <c r="N21199" s="36"/>
      <c r="O21199" s="40"/>
      <c r="P21199" s="36"/>
      <c r="S21199" s="36"/>
      <c r="T21199" s="36"/>
      <c r="U21199" s="36"/>
      <c r="V21199" s="36"/>
    </row>
    <row r="21200" spans="11:22" x14ac:dyDescent="0.25">
      <c r="K21200" s="36"/>
      <c r="L21200" s="36"/>
      <c r="M21200" s="36"/>
      <c r="N21200" s="36"/>
      <c r="O21200" s="40"/>
      <c r="P21200" s="36"/>
      <c r="S21200" s="36"/>
      <c r="T21200" s="36"/>
      <c r="U21200" s="36"/>
      <c r="V21200" s="36"/>
    </row>
    <row r="21201" spans="11:22" x14ac:dyDescent="0.25">
      <c r="K21201" s="36"/>
      <c r="L21201" s="36"/>
      <c r="M21201" s="36"/>
      <c r="N21201" s="36"/>
      <c r="O21201" s="40"/>
      <c r="P21201" s="36"/>
      <c r="S21201" s="36"/>
      <c r="T21201" s="36"/>
      <c r="U21201" s="36"/>
      <c r="V21201" s="36"/>
    </row>
    <row r="21202" spans="11:22" x14ac:dyDescent="0.25">
      <c r="K21202" s="36"/>
      <c r="L21202" s="36"/>
      <c r="M21202" s="36"/>
      <c r="N21202" s="36"/>
      <c r="O21202" s="40"/>
      <c r="P21202" s="36"/>
      <c r="S21202" s="36"/>
      <c r="T21202" s="36"/>
      <c r="U21202" s="36"/>
      <c r="V21202" s="36"/>
    </row>
    <row r="21203" spans="11:22" x14ac:dyDescent="0.25">
      <c r="K21203" s="36"/>
      <c r="L21203" s="36"/>
      <c r="M21203" s="36"/>
      <c r="N21203" s="36"/>
      <c r="O21203" s="40"/>
      <c r="P21203" s="36"/>
      <c r="S21203" s="36"/>
      <c r="T21203" s="36"/>
      <c r="U21203" s="36"/>
      <c r="V21203" s="36"/>
    </row>
    <row r="21204" spans="11:22" x14ac:dyDescent="0.25">
      <c r="K21204" s="36"/>
      <c r="L21204" s="36"/>
      <c r="M21204" s="36"/>
      <c r="N21204" s="36"/>
      <c r="O21204" s="40"/>
      <c r="P21204" s="36"/>
      <c r="S21204" s="36"/>
      <c r="T21204" s="36"/>
      <c r="U21204" s="36"/>
      <c r="V21204" s="36"/>
    </row>
    <row r="21205" spans="11:22" x14ac:dyDescent="0.25">
      <c r="K21205" s="36"/>
      <c r="L21205" s="36"/>
      <c r="M21205" s="36"/>
      <c r="N21205" s="36"/>
      <c r="O21205" s="40"/>
      <c r="P21205" s="36"/>
      <c r="S21205" s="36"/>
      <c r="T21205" s="36"/>
      <c r="U21205" s="36"/>
      <c r="V21205" s="36"/>
    </row>
    <row r="21206" spans="11:22" x14ac:dyDescent="0.25">
      <c r="K21206" s="36"/>
      <c r="L21206" s="36"/>
      <c r="M21206" s="36"/>
      <c r="N21206" s="36"/>
      <c r="O21206" s="40"/>
      <c r="P21206" s="36"/>
      <c r="S21206" s="36"/>
      <c r="T21206" s="36"/>
      <c r="U21206" s="36"/>
      <c r="V21206" s="36"/>
    </row>
    <row r="21207" spans="11:22" x14ac:dyDescent="0.25">
      <c r="K21207" s="36"/>
      <c r="L21207" s="36"/>
      <c r="M21207" s="36"/>
      <c r="N21207" s="36"/>
      <c r="O21207" s="40"/>
      <c r="P21207" s="36"/>
      <c r="S21207" s="36"/>
      <c r="T21207" s="36"/>
      <c r="U21207" s="36"/>
      <c r="V21207" s="36"/>
    </row>
    <row r="21208" spans="11:22" x14ac:dyDescent="0.25">
      <c r="K21208" s="36"/>
      <c r="L21208" s="36"/>
      <c r="M21208" s="36"/>
      <c r="N21208" s="36"/>
      <c r="O21208" s="40"/>
      <c r="P21208" s="36"/>
      <c r="S21208" s="36"/>
      <c r="T21208" s="36"/>
      <c r="U21208" s="36"/>
      <c r="V21208" s="36"/>
    </row>
    <row r="21209" spans="11:22" x14ac:dyDescent="0.25">
      <c r="K21209" s="36"/>
      <c r="L21209" s="36"/>
      <c r="M21209" s="36"/>
      <c r="N21209" s="36"/>
      <c r="O21209" s="40"/>
      <c r="P21209" s="36"/>
      <c r="S21209" s="36"/>
      <c r="T21209" s="36"/>
      <c r="U21209" s="36"/>
      <c r="V21209" s="36"/>
    </row>
    <row r="21210" spans="11:22" x14ac:dyDescent="0.25">
      <c r="K21210" s="36"/>
      <c r="L21210" s="36"/>
      <c r="M21210" s="36"/>
      <c r="N21210" s="36"/>
      <c r="O21210" s="40"/>
      <c r="P21210" s="36"/>
      <c r="S21210" s="36"/>
      <c r="T21210" s="36"/>
      <c r="U21210" s="36"/>
      <c r="V21210" s="36"/>
    </row>
    <row r="21211" spans="11:22" x14ac:dyDescent="0.25">
      <c r="K21211" s="36"/>
      <c r="L21211" s="36"/>
      <c r="M21211" s="36"/>
      <c r="N21211" s="36"/>
      <c r="O21211" s="40"/>
      <c r="P21211" s="36"/>
      <c r="S21211" s="36"/>
      <c r="T21211" s="36"/>
      <c r="U21211" s="36"/>
      <c r="V21211" s="36"/>
    </row>
    <row r="21212" spans="11:22" x14ac:dyDescent="0.25">
      <c r="K21212" s="36"/>
      <c r="L21212" s="36"/>
      <c r="M21212" s="36"/>
      <c r="N21212" s="36"/>
      <c r="O21212" s="40"/>
      <c r="P21212" s="36"/>
      <c r="S21212" s="36"/>
      <c r="T21212" s="36"/>
      <c r="U21212" s="36"/>
      <c r="V21212" s="36"/>
    </row>
    <row r="21213" spans="11:22" x14ac:dyDescent="0.25">
      <c r="K21213" s="36"/>
      <c r="L21213" s="36"/>
      <c r="M21213" s="36"/>
      <c r="N21213" s="36"/>
      <c r="O21213" s="40"/>
      <c r="P21213" s="36"/>
      <c r="S21213" s="36"/>
      <c r="T21213" s="36"/>
      <c r="U21213" s="36"/>
      <c r="V21213" s="36"/>
    </row>
    <row r="21214" spans="11:22" x14ac:dyDescent="0.25">
      <c r="K21214" s="36"/>
      <c r="L21214" s="36"/>
      <c r="M21214" s="36"/>
      <c r="N21214" s="36"/>
      <c r="O21214" s="40"/>
      <c r="P21214" s="36"/>
      <c r="S21214" s="36"/>
      <c r="T21214" s="36"/>
      <c r="U21214" s="36"/>
      <c r="V21214" s="36"/>
    </row>
    <row r="21215" spans="11:22" x14ac:dyDescent="0.25">
      <c r="K21215" s="36"/>
      <c r="L21215" s="36"/>
      <c r="M21215" s="36"/>
      <c r="N21215" s="36"/>
      <c r="O21215" s="40"/>
      <c r="P21215" s="36"/>
      <c r="S21215" s="36"/>
      <c r="T21215" s="36"/>
      <c r="U21215" s="36"/>
      <c r="V21215" s="36"/>
    </row>
    <row r="21216" spans="11:22" x14ac:dyDescent="0.25">
      <c r="K21216" s="36"/>
      <c r="L21216" s="36"/>
      <c r="M21216" s="36"/>
      <c r="N21216" s="36"/>
      <c r="O21216" s="40"/>
      <c r="P21216" s="36"/>
      <c r="S21216" s="36"/>
      <c r="T21216" s="36"/>
      <c r="U21216" s="36"/>
      <c r="V21216" s="36"/>
    </row>
    <row r="21217" spans="11:22" x14ac:dyDescent="0.25">
      <c r="K21217" s="36"/>
      <c r="L21217" s="36"/>
      <c r="M21217" s="36"/>
      <c r="N21217" s="36"/>
      <c r="O21217" s="40"/>
      <c r="P21217" s="36"/>
      <c r="S21217" s="36"/>
      <c r="T21217" s="36"/>
      <c r="U21217" s="36"/>
      <c r="V21217" s="36"/>
    </row>
    <row r="21218" spans="11:22" x14ac:dyDescent="0.25">
      <c r="K21218" s="36"/>
      <c r="L21218" s="36"/>
      <c r="M21218" s="36"/>
      <c r="N21218" s="36"/>
      <c r="O21218" s="40"/>
      <c r="P21218" s="36"/>
      <c r="S21218" s="36"/>
      <c r="T21218" s="36"/>
      <c r="U21218" s="36"/>
      <c r="V21218" s="36"/>
    </row>
    <row r="21219" spans="11:22" x14ac:dyDescent="0.25">
      <c r="K21219" s="36"/>
      <c r="L21219" s="36"/>
      <c r="M21219" s="36"/>
      <c r="N21219" s="36"/>
      <c r="O21219" s="40"/>
      <c r="P21219" s="36"/>
      <c r="S21219" s="36"/>
      <c r="T21219" s="36"/>
      <c r="U21219" s="36"/>
      <c r="V21219" s="36"/>
    </row>
    <row r="21220" spans="11:22" x14ac:dyDescent="0.25">
      <c r="K21220" s="36"/>
      <c r="L21220" s="36"/>
      <c r="M21220" s="36"/>
      <c r="N21220" s="36"/>
      <c r="O21220" s="40"/>
      <c r="P21220" s="36"/>
      <c r="S21220" s="36"/>
      <c r="T21220" s="36"/>
      <c r="U21220" s="36"/>
      <c r="V21220" s="36"/>
    </row>
    <row r="21221" spans="11:22" x14ac:dyDescent="0.25">
      <c r="K21221" s="36"/>
      <c r="L21221" s="36"/>
      <c r="M21221" s="36"/>
      <c r="N21221" s="36"/>
      <c r="O21221" s="40"/>
      <c r="P21221" s="36"/>
      <c r="S21221" s="36"/>
      <c r="T21221" s="36"/>
      <c r="U21221" s="36"/>
      <c r="V21221" s="36"/>
    </row>
    <row r="21222" spans="11:22" x14ac:dyDescent="0.25">
      <c r="K21222" s="36"/>
      <c r="L21222" s="36"/>
      <c r="M21222" s="36"/>
      <c r="N21222" s="36"/>
      <c r="O21222" s="40"/>
      <c r="P21222" s="36"/>
      <c r="S21222" s="36"/>
      <c r="T21222" s="36"/>
      <c r="U21222" s="36"/>
      <c r="V21222" s="36"/>
    </row>
    <row r="21223" spans="11:22" x14ac:dyDescent="0.25">
      <c r="K21223" s="36"/>
      <c r="L21223" s="36"/>
      <c r="M21223" s="36"/>
      <c r="N21223" s="36"/>
      <c r="O21223" s="40"/>
      <c r="P21223" s="36"/>
      <c r="S21223" s="36"/>
      <c r="T21223" s="36"/>
      <c r="U21223" s="36"/>
      <c r="V21223" s="36"/>
    </row>
    <row r="21224" spans="11:22" x14ac:dyDescent="0.25">
      <c r="K21224" s="36"/>
      <c r="L21224" s="36"/>
      <c r="M21224" s="36"/>
      <c r="N21224" s="36"/>
      <c r="O21224" s="40"/>
      <c r="P21224" s="36"/>
      <c r="S21224" s="36"/>
      <c r="T21224" s="36"/>
      <c r="U21224" s="36"/>
      <c r="V21224" s="36"/>
    </row>
    <row r="21225" spans="11:22" x14ac:dyDescent="0.25">
      <c r="K21225" s="36"/>
      <c r="L21225" s="36"/>
      <c r="M21225" s="36"/>
      <c r="N21225" s="36"/>
      <c r="O21225" s="40"/>
      <c r="P21225" s="36"/>
      <c r="S21225" s="36"/>
      <c r="T21225" s="36"/>
      <c r="U21225" s="36"/>
      <c r="V21225" s="36"/>
    </row>
    <row r="21226" spans="11:22" x14ac:dyDescent="0.25">
      <c r="K21226" s="36"/>
      <c r="L21226" s="36"/>
      <c r="M21226" s="36"/>
      <c r="N21226" s="36"/>
      <c r="O21226" s="40"/>
      <c r="P21226" s="36"/>
      <c r="S21226" s="36"/>
      <c r="T21226" s="36"/>
      <c r="U21226" s="36"/>
      <c r="V21226" s="36"/>
    </row>
    <row r="21227" spans="11:22" x14ac:dyDescent="0.25">
      <c r="K21227" s="36"/>
      <c r="L21227" s="36"/>
      <c r="M21227" s="36"/>
      <c r="N21227" s="36"/>
      <c r="O21227" s="40"/>
      <c r="P21227" s="36"/>
      <c r="S21227" s="36"/>
      <c r="T21227" s="36"/>
      <c r="U21227" s="36"/>
      <c r="V21227" s="36"/>
    </row>
    <row r="21228" spans="11:22" x14ac:dyDescent="0.25">
      <c r="K21228" s="36"/>
      <c r="L21228" s="36"/>
      <c r="M21228" s="36"/>
      <c r="N21228" s="36"/>
      <c r="O21228" s="40"/>
      <c r="P21228" s="36"/>
      <c r="S21228" s="36"/>
      <c r="T21228" s="36"/>
      <c r="U21228" s="36"/>
      <c r="V21228" s="36"/>
    </row>
    <row r="21229" spans="11:22" x14ac:dyDescent="0.25">
      <c r="K21229" s="36"/>
      <c r="L21229" s="36"/>
      <c r="M21229" s="36"/>
      <c r="N21229" s="36"/>
      <c r="O21229" s="40"/>
      <c r="P21229" s="36"/>
      <c r="S21229" s="36"/>
      <c r="T21229" s="36"/>
      <c r="U21229" s="36"/>
      <c r="V21229" s="36"/>
    </row>
    <row r="21230" spans="11:22" x14ac:dyDescent="0.25">
      <c r="K21230" s="36"/>
      <c r="L21230" s="36"/>
      <c r="M21230" s="36"/>
      <c r="N21230" s="36"/>
      <c r="O21230" s="40"/>
      <c r="P21230" s="36"/>
      <c r="S21230" s="36"/>
      <c r="T21230" s="36"/>
      <c r="U21230" s="36"/>
      <c r="V21230" s="36"/>
    </row>
    <row r="21231" spans="11:22" x14ac:dyDescent="0.25">
      <c r="K21231" s="36"/>
      <c r="L21231" s="36"/>
      <c r="M21231" s="36"/>
      <c r="N21231" s="36"/>
      <c r="O21231" s="40"/>
      <c r="P21231" s="36"/>
      <c r="S21231" s="36"/>
      <c r="T21231" s="36"/>
      <c r="U21231" s="36"/>
      <c r="V21231" s="36"/>
    </row>
    <row r="21232" spans="11:22" x14ac:dyDescent="0.25">
      <c r="K21232" s="36"/>
      <c r="L21232" s="36"/>
      <c r="M21232" s="36"/>
      <c r="N21232" s="36"/>
      <c r="O21232" s="40"/>
      <c r="P21232" s="36"/>
      <c r="S21232" s="36"/>
      <c r="T21232" s="36"/>
      <c r="U21232" s="36"/>
      <c r="V21232" s="36"/>
    </row>
    <row r="21233" spans="11:22" x14ac:dyDescent="0.25">
      <c r="K21233" s="36"/>
      <c r="L21233" s="36"/>
      <c r="M21233" s="36"/>
      <c r="N21233" s="36"/>
      <c r="O21233" s="40"/>
      <c r="P21233" s="36"/>
      <c r="S21233" s="36"/>
      <c r="T21233" s="36"/>
      <c r="U21233" s="36"/>
      <c r="V21233" s="36"/>
    </row>
    <row r="21234" spans="11:22" x14ac:dyDescent="0.25">
      <c r="K21234" s="36"/>
      <c r="L21234" s="36"/>
      <c r="M21234" s="36"/>
      <c r="N21234" s="36"/>
      <c r="O21234" s="40"/>
      <c r="P21234" s="36"/>
      <c r="S21234" s="36"/>
      <c r="T21234" s="36"/>
      <c r="U21234" s="36"/>
      <c r="V21234" s="36"/>
    </row>
    <row r="21235" spans="11:22" x14ac:dyDescent="0.25">
      <c r="K21235" s="36"/>
      <c r="L21235" s="36"/>
      <c r="M21235" s="36"/>
      <c r="N21235" s="36"/>
      <c r="O21235" s="40"/>
      <c r="P21235" s="36"/>
      <c r="S21235" s="36"/>
      <c r="T21235" s="36"/>
      <c r="U21235" s="36"/>
      <c r="V21235" s="36"/>
    </row>
    <row r="21236" spans="11:22" x14ac:dyDescent="0.25">
      <c r="K21236" s="36"/>
      <c r="L21236" s="36"/>
      <c r="M21236" s="36"/>
      <c r="N21236" s="36"/>
      <c r="O21236" s="40"/>
      <c r="P21236" s="36"/>
      <c r="S21236" s="36"/>
      <c r="T21236" s="36"/>
      <c r="U21236" s="36"/>
      <c r="V21236" s="36"/>
    </row>
    <row r="21237" spans="11:22" x14ac:dyDescent="0.25">
      <c r="K21237" s="36"/>
      <c r="L21237" s="36"/>
      <c r="M21237" s="36"/>
      <c r="N21237" s="36"/>
      <c r="O21237" s="40"/>
      <c r="P21237" s="36"/>
      <c r="S21237" s="36"/>
      <c r="T21237" s="36"/>
      <c r="U21237" s="36"/>
      <c r="V21237" s="36"/>
    </row>
    <row r="21238" spans="11:22" x14ac:dyDescent="0.25">
      <c r="K21238" s="36"/>
      <c r="L21238" s="36"/>
      <c r="M21238" s="36"/>
      <c r="N21238" s="36"/>
      <c r="O21238" s="40"/>
      <c r="P21238" s="36"/>
      <c r="S21238" s="36"/>
      <c r="T21238" s="36"/>
      <c r="U21238" s="36"/>
      <c r="V21238" s="36"/>
    </row>
    <row r="21239" spans="11:22" x14ac:dyDescent="0.25">
      <c r="K21239" s="36"/>
      <c r="L21239" s="36"/>
      <c r="M21239" s="36"/>
      <c r="N21239" s="36"/>
      <c r="O21239" s="40"/>
      <c r="P21239" s="36"/>
      <c r="S21239" s="36"/>
      <c r="T21239" s="36"/>
      <c r="U21239" s="36"/>
      <c r="V21239" s="36"/>
    </row>
    <row r="21240" spans="11:22" x14ac:dyDescent="0.25">
      <c r="K21240" s="36"/>
      <c r="L21240" s="36"/>
      <c r="M21240" s="36"/>
      <c r="N21240" s="36"/>
      <c r="O21240" s="40"/>
      <c r="P21240" s="36"/>
      <c r="S21240" s="36"/>
      <c r="T21240" s="36"/>
      <c r="U21240" s="36"/>
      <c r="V21240" s="36"/>
    </row>
    <row r="21241" spans="11:22" x14ac:dyDescent="0.25">
      <c r="K21241" s="36"/>
      <c r="L21241" s="36"/>
      <c r="M21241" s="36"/>
      <c r="N21241" s="36"/>
      <c r="O21241" s="40"/>
      <c r="P21241" s="36"/>
      <c r="S21241" s="36"/>
      <c r="T21241" s="36"/>
      <c r="U21241" s="36"/>
      <c r="V21241" s="36"/>
    </row>
    <row r="21242" spans="11:22" x14ac:dyDescent="0.25">
      <c r="K21242" s="36"/>
      <c r="L21242" s="36"/>
      <c r="M21242" s="36"/>
      <c r="N21242" s="36"/>
      <c r="O21242" s="40"/>
      <c r="P21242" s="36"/>
      <c r="S21242" s="36"/>
      <c r="T21242" s="36"/>
      <c r="U21242" s="36"/>
      <c r="V21242" s="36"/>
    </row>
    <row r="21243" spans="11:22" x14ac:dyDescent="0.25">
      <c r="K21243" s="36"/>
      <c r="L21243" s="36"/>
      <c r="M21243" s="36"/>
      <c r="N21243" s="36"/>
      <c r="O21243" s="40"/>
      <c r="P21243" s="36"/>
      <c r="S21243" s="36"/>
      <c r="T21243" s="36"/>
      <c r="U21243" s="36"/>
      <c r="V21243" s="36"/>
    </row>
    <row r="21244" spans="11:22" x14ac:dyDescent="0.25">
      <c r="K21244" s="36"/>
      <c r="L21244" s="36"/>
      <c r="M21244" s="36"/>
      <c r="N21244" s="36"/>
      <c r="O21244" s="40"/>
      <c r="P21244" s="36"/>
      <c r="S21244" s="36"/>
      <c r="T21244" s="36"/>
      <c r="U21244" s="36"/>
      <c r="V21244" s="36"/>
    </row>
    <row r="21245" spans="11:22" x14ac:dyDescent="0.25">
      <c r="K21245" s="36"/>
      <c r="L21245" s="36"/>
      <c r="M21245" s="36"/>
      <c r="N21245" s="36"/>
      <c r="O21245" s="40"/>
      <c r="P21245" s="36"/>
      <c r="S21245" s="36"/>
      <c r="T21245" s="36"/>
      <c r="U21245" s="36"/>
      <c r="V21245" s="36"/>
    </row>
    <row r="21246" spans="11:22" x14ac:dyDescent="0.25">
      <c r="K21246" s="36"/>
      <c r="L21246" s="36"/>
      <c r="M21246" s="36"/>
      <c r="N21246" s="36"/>
      <c r="O21246" s="40"/>
      <c r="P21246" s="36"/>
      <c r="S21246" s="36"/>
      <c r="T21246" s="36"/>
      <c r="U21246" s="36"/>
      <c r="V21246" s="36"/>
    </row>
    <row r="21247" spans="11:22" x14ac:dyDescent="0.25">
      <c r="K21247" s="36"/>
      <c r="L21247" s="36"/>
      <c r="M21247" s="36"/>
      <c r="N21247" s="36"/>
      <c r="O21247" s="40"/>
      <c r="P21247" s="36"/>
      <c r="S21247" s="36"/>
      <c r="T21247" s="36"/>
      <c r="U21247" s="36"/>
      <c r="V21247" s="36"/>
    </row>
    <row r="21248" spans="11:22" x14ac:dyDescent="0.25">
      <c r="K21248" s="36"/>
      <c r="L21248" s="36"/>
      <c r="M21248" s="36"/>
      <c r="N21248" s="36"/>
      <c r="O21248" s="40"/>
      <c r="P21248" s="36"/>
      <c r="S21248" s="36"/>
      <c r="T21248" s="36"/>
      <c r="U21248" s="36"/>
      <c r="V21248" s="36"/>
    </row>
    <row r="21249" spans="11:22" x14ac:dyDescent="0.25">
      <c r="K21249" s="36"/>
      <c r="L21249" s="36"/>
      <c r="M21249" s="36"/>
      <c r="N21249" s="36"/>
      <c r="O21249" s="40"/>
      <c r="P21249" s="36"/>
      <c r="S21249" s="36"/>
      <c r="T21249" s="36"/>
      <c r="U21249" s="36"/>
      <c r="V21249" s="36"/>
    </row>
    <row r="21250" spans="11:22" x14ac:dyDescent="0.25">
      <c r="K21250" s="36"/>
      <c r="L21250" s="36"/>
      <c r="M21250" s="36"/>
      <c r="N21250" s="36"/>
      <c r="O21250" s="40"/>
      <c r="P21250" s="36"/>
      <c r="S21250" s="36"/>
      <c r="T21250" s="36"/>
      <c r="U21250" s="36"/>
      <c r="V21250" s="36"/>
    </row>
    <row r="21251" spans="11:22" x14ac:dyDescent="0.25">
      <c r="K21251" s="36"/>
      <c r="L21251" s="36"/>
      <c r="M21251" s="36"/>
      <c r="N21251" s="36"/>
      <c r="O21251" s="40"/>
      <c r="P21251" s="36"/>
      <c r="S21251" s="36"/>
      <c r="T21251" s="36"/>
      <c r="U21251" s="36"/>
      <c r="V21251" s="36"/>
    </row>
    <row r="21252" spans="11:22" x14ac:dyDescent="0.25">
      <c r="K21252" s="36"/>
      <c r="L21252" s="36"/>
      <c r="M21252" s="36"/>
      <c r="N21252" s="36"/>
      <c r="O21252" s="40"/>
      <c r="P21252" s="36"/>
      <c r="S21252" s="36"/>
      <c r="T21252" s="36"/>
      <c r="U21252" s="36"/>
      <c r="V21252" s="36"/>
    </row>
    <row r="21253" spans="11:22" x14ac:dyDescent="0.25">
      <c r="K21253" s="36"/>
      <c r="L21253" s="36"/>
      <c r="M21253" s="36"/>
      <c r="N21253" s="36"/>
      <c r="O21253" s="40"/>
      <c r="P21253" s="36"/>
      <c r="S21253" s="36"/>
      <c r="T21253" s="36"/>
      <c r="U21253" s="36"/>
      <c r="V21253" s="36"/>
    </row>
    <row r="21254" spans="11:22" x14ac:dyDescent="0.25">
      <c r="K21254" s="36"/>
      <c r="L21254" s="36"/>
      <c r="M21254" s="36"/>
      <c r="N21254" s="36"/>
      <c r="O21254" s="40"/>
      <c r="P21254" s="36"/>
      <c r="S21254" s="36"/>
      <c r="T21254" s="36"/>
      <c r="U21254" s="36"/>
      <c r="V21254" s="36"/>
    </row>
    <row r="21255" spans="11:22" x14ac:dyDescent="0.25">
      <c r="K21255" s="36"/>
      <c r="L21255" s="36"/>
      <c r="M21255" s="36"/>
      <c r="N21255" s="36"/>
      <c r="O21255" s="40"/>
      <c r="P21255" s="36"/>
      <c r="S21255" s="36"/>
      <c r="T21255" s="36"/>
      <c r="U21255" s="36"/>
      <c r="V21255" s="36"/>
    </row>
    <row r="21256" spans="11:22" x14ac:dyDescent="0.25">
      <c r="K21256" s="36"/>
      <c r="L21256" s="36"/>
      <c r="M21256" s="36"/>
      <c r="N21256" s="36"/>
      <c r="O21256" s="40"/>
      <c r="P21256" s="36"/>
      <c r="S21256" s="36"/>
      <c r="T21256" s="36"/>
      <c r="U21256" s="36"/>
      <c r="V21256" s="36"/>
    </row>
    <row r="21257" spans="11:22" x14ac:dyDescent="0.25">
      <c r="K21257" s="36"/>
      <c r="L21257" s="36"/>
      <c r="M21257" s="36"/>
      <c r="N21257" s="36"/>
      <c r="O21257" s="40"/>
      <c r="P21257" s="36"/>
      <c r="S21257" s="36"/>
      <c r="T21257" s="36"/>
      <c r="U21257" s="36"/>
      <c r="V21257" s="36"/>
    </row>
    <row r="21258" spans="11:22" x14ac:dyDescent="0.25">
      <c r="K21258" s="36"/>
      <c r="L21258" s="36"/>
      <c r="M21258" s="36"/>
      <c r="N21258" s="36"/>
      <c r="O21258" s="40"/>
      <c r="P21258" s="36"/>
      <c r="S21258" s="36"/>
      <c r="T21258" s="36"/>
      <c r="U21258" s="36"/>
      <c r="V21258" s="36"/>
    </row>
    <row r="21259" spans="11:22" x14ac:dyDescent="0.25">
      <c r="K21259" s="36"/>
      <c r="L21259" s="36"/>
      <c r="M21259" s="36"/>
      <c r="N21259" s="36"/>
      <c r="O21259" s="40"/>
      <c r="P21259" s="36"/>
      <c r="S21259" s="36"/>
      <c r="T21259" s="36"/>
      <c r="U21259" s="36"/>
      <c r="V21259" s="36"/>
    </row>
    <row r="21260" spans="11:22" x14ac:dyDescent="0.25">
      <c r="K21260" s="36"/>
      <c r="L21260" s="36"/>
      <c r="M21260" s="36"/>
      <c r="N21260" s="36"/>
      <c r="O21260" s="40"/>
      <c r="P21260" s="36"/>
      <c r="S21260" s="36"/>
      <c r="T21260" s="36"/>
      <c r="U21260" s="36"/>
      <c r="V21260" s="36"/>
    </row>
    <row r="21261" spans="11:22" x14ac:dyDescent="0.25">
      <c r="K21261" s="36"/>
      <c r="L21261" s="36"/>
      <c r="M21261" s="36"/>
      <c r="N21261" s="36"/>
      <c r="O21261" s="40"/>
      <c r="P21261" s="36"/>
      <c r="S21261" s="36"/>
      <c r="T21261" s="36"/>
      <c r="U21261" s="36"/>
      <c r="V21261" s="36"/>
    </row>
    <row r="21262" spans="11:22" x14ac:dyDescent="0.25">
      <c r="K21262" s="36"/>
      <c r="L21262" s="36"/>
      <c r="M21262" s="36"/>
      <c r="N21262" s="36"/>
      <c r="O21262" s="40"/>
      <c r="P21262" s="36"/>
      <c r="S21262" s="36"/>
      <c r="T21262" s="36"/>
      <c r="U21262" s="36"/>
      <c r="V21262" s="36"/>
    </row>
    <row r="21263" spans="11:22" x14ac:dyDescent="0.25">
      <c r="K21263" s="36"/>
      <c r="L21263" s="36"/>
      <c r="M21263" s="36"/>
      <c r="N21263" s="36"/>
      <c r="O21263" s="40"/>
      <c r="P21263" s="36"/>
      <c r="S21263" s="36"/>
      <c r="T21263" s="36"/>
      <c r="U21263" s="36"/>
      <c r="V21263" s="36"/>
    </row>
    <row r="21264" spans="11:22" x14ac:dyDescent="0.25">
      <c r="K21264" s="36"/>
      <c r="L21264" s="36"/>
      <c r="M21264" s="36"/>
      <c r="N21264" s="36"/>
      <c r="O21264" s="40"/>
      <c r="P21264" s="36"/>
      <c r="S21264" s="36"/>
      <c r="T21264" s="36"/>
      <c r="U21264" s="36"/>
      <c r="V21264" s="36"/>
    </row>
    <row r="21265" spans="11:22" x14ac:dyDescent="0.25">
      <c r="K21265" s="36"/>
      <c r="L21265" s="36"/>
      <c r="M21265" s="36"/>
      <c r="N21265" s="36"/>
      <c r="O21265" s="40"/>
      <c r="P21265" s="36"/>
      <c r="S21265" s="36"/>
      <c r="T21265" s="36"/>
      <c r="U21265" s="36"/>
      <c r="V21265" s="36"/>
    </row>
    <row r="21266" spans="11:22" x14ac:dyDescent="0.25">
      <c r="K21266" s="36"/>
      <c r="L21266" s="36"/>
      <c r="M21266" s="36"/>
      <c r="N21266" s="36"/>
      <c r="O21266" s="40"/>
      <c r="P21266" s="36"/>
      <c r="S21266" s="36"/>
      <c r="T21266" s="36"/>
      <c r="U21266" s="36"/>
      <c r="V21266" s="36"/>
    </row>
    <row r="21267" spans="11:22" x14ac:dyDescent="0.25">
      <c r="K21267" s="36"/>
      <c r="L21267" s="36"/>
      <c r="M21267" s="36"/>
      <c r="N21267" s="36"/>
      <c r="O21267" s="40"/>
      <c r="P21267" s="36"/>
      <c r="S21267" s="36"/>
      <c r="T21267" s="36"/>
      <c r="U21267" s="36"/>
      <c r="V21267" s="36"/>
    </row>
    <row r="21268" spans="11:22" x14ac:dyDescent="0.25">
      <c r="K21268" s="36"/>
      <c r="L21268" s="36"/>
      <c r="M21268" s="36"/>
      <c r="N21268" s="36"/>
      <c r="O21268" s="40"/>
      <c r="P21268" s="36"/>
      <c r="S21268" s="36"/>
      <c r="T21268" s="36"/>
      <c r="U21268" s="36"/>
      <c r="V21268" s="36"/>
    </row>
    <row r="21269" spans="11:22" x14ac:dyDescent="0.25">
      <c r="K21269" s="36"/>
      <c r="L21269" s="36"/>
      <c r="M21269" s="36"/>
      <c r="N21269" s="36"/>
      <c r="O21269" s="40"/>
      <c r="P21269" s="36"/>
      <c r="S21269" s="36"/>
      <c r="T21269" s="36"/>
      <c r="U21269" s="36"/>
      <c r="V21269" s="36"/>
    </row>
    <row r="21270" spans="11:22" x14ac:dyDescent="0.25">
      <c r="K21270" s="36"/>
      <c r="L21270" s="36"/>
      <c r="M21270" s="36"/>
      <c r="N21270" s="36"/>
      <c r="O21270" s="40"/>
      <c r="P21270" s="36"/>
      <c r="S21270" s="36"/>
      <c r="T21270" s="36"/>
      <c r="U21270" s="36"/>
      <c r="V21270" s="36"/>
    </row>
    <row r="21271" spans="11:22" x14ac:dyDescent="0.25">
      <c r="K21271" s="36"/>
      <c r="L21271" s="36"/>
      <c r="M21271" s="36"/>
      <c r="N21271" s="36"/>
      <c r="O21271" s="40"/>
      <c r="P21271" s="36"/>
      <c r="S21271" s="36"/>
      <c r="T21271" s="36"/>
      <c r="U21271" s="36"/>
      <c r="V21271" s="36"/>
    </row>
    <row r="21272" spans="11:22" x14ac:dyDescent="0.25">
      <c r="K21272" s="36"/>
      <c r="L21272" s="36"/>
      <c r="M21272" s="36"/>
      <c r="N21272" s="36"/>
      <c r="O21272" s="40"/>
      <c r="P21272" s="36"/>
      <c r="S21272" s="36"/>
      <c r="T21272" s="36"/>
      <c r="U21272" s="36"/>
      <c r="V21272" s="36"/>
    </row>
    <row r="21273" spans="11:22" x14ac:dyDescent="0.25">
      <c r="K21273" s="36"/>
      <c r="L21273" s="36"/>
      <c r="M21273" s="36"/>
      <c r="N21273" s="36"/>
      <c r="O21273" s="40"/>
      <c r="P21273" s="36"/>
      <c r="S21273" s="36"/>
      <c r="T21273" s="36"/>
      <c r="U21273" s="36"/>
      <c r="V21273" s="36"/>
    </row>
    <row r="21274" spans="11:22" x14ac:dyDescent="0.25">
      <c r="K21274" s="36"/>
      <c r="L21274" s="36"/>
      <c r="M21274" s="36"/>
      <c r="N21274" s="36"/>
      <c r="O21274" s="40"/>
      <c r="P21274" s="36"/>
      <c r="S21274" s="36"/>
      <c r="T21274" s="36"/>
      <c r="U21274" s="36"/>
      <c r="V21274" s="36"/>
    </row>
    <row r="21275" spans="11:22" x14ac:dyDescent="0.25">
      <c r="K21275" s="36"/>
      <c r="L21275" s="36"/>
      <c r="M21275" s="36"/>
      <c r="N21275" s="36"/>
      <c r="O21275" s="40"/>
      <c r="P21275" s="36"/>
      <c r="S21275" s="36"/>
      <c r="T21275" s="36"/>
      <c r="U21275" s="36"/>
      <c r="V21275" s="36"/>
    </row>
    <row r="21276" spans="11:22" x14ac:dyDescent="0.25">
      <c r="K21276" s="36"/>
      <c r="L21276" s="36"/>
      <c r="M21276" s="36"/>
      <c r="N21276" s="36"/>
      <c r="O21276" s="40"/>
      <c r="P21276" s="36"/>
      <c r="S21276" s="36"/>
      <c r="T21276" s="36"/>
      <c r="U21276" s="36"/>
      <c r="V21276" s="36"/>
    </row>
    <row r="21277" spans="11:22" x14ac:dyDescent="0.25">
      <c r="K21277" s="36"/>
      <c r="L21277" s="36"/>
      <c r="M21277" s="36"/>
      <c r="N21277" s="36"/>
      <c r="O21277" s="40"/>
      <c r="P21277" s="36"/>
      <c r="S21277" s="36"/>
      <c r="T21277" s="36"/>
      <c r="U21277" s="36"/>
      <c r="V21277" s="36"/>
    </row>
    <row r="21278" spans="11:22" x14ac:dyDescent="0.25">
      <c r="K21278" s="36"/>
      <c r="L21278" s="36"/>
      <c r="M21278" s="36"/>
      <c r="N21278" s="36"/>
      <c r="O21278" s="40"/>
      <c r="P21278" s="36"/>
      <c r="S21278" s="36"/>
      <c r="T21278" s="36"/>
      <c r="U21278" s="36"/>
      <c r="V21278" s="36"/>
    </row>
    <row r="21279" spans="11:22" x14ac:dyDescent="0.25">
      <c r="K21279" s="36"/>
      <c r="L21279" s="36"/>
      <c r="M21279" s="36"/>
      <c r="N21279" s="36"/>
      <c r="O21279" s="40"/>
      <c r="P21279" s="36"/>
      <c r="S21279" s="36"/>
      <c r="T21279" s="36"/>
      <c r="U21279" s="36"/>
      <c r="V21279" s="36"/>
    </row>
    <row r="21280" spans="11:22" x14ac:dyDescent="0.25">
      <c r="K21280" s="36"/>
      <c r="L21280" s="36"/>
      <c r="M21280" s="36"/>
      <c r="N21280" s="36"/>
      <c r="O21280" s="40"/>
      <c r="P21280" s="36"/>
      <c r="S21280" s="36"/>
      <c r="T21280" s="36"/>
      <c r="U21280" s="36"/>
      <c r="V21280" s="36"/>
    </row>
    <row r="21281" spans="11:22" x14ac:dyDescent="0.25">
      <c r="K21281" s="36"/>
      <c r="L21281" s="36"/>
      <c r="M21281" s="36"/>
      <c r="N21281" s="36"/>
      <c r="O21281" s="40"/>
      <c r="P21281" s="36"/>
      <c r="S21281" s="36"/>
      <c r="T21281" s="36"/>
      <c r="U21281" s="36"/>
      <c r="V21281" s="36"/>
    </row>
    <row r="21282" spans="11:22" x14ac:dyDescent="0.25">
      <c r="K21282" s="36"/>
      <c r="L21282" s="36"/>
      <c r="M21282" s="36"/>
      <c r="N21282" s="36"/>
      <c r="O21282" s="40"/>
      <c r="P21282" s="36"/>
      <c r="S21282" s="36"/>
      <c r="T21282" s="36"/>
      <c r="U21282" s="36"/>
      <c r="V21282" s="36"/>
    </row>
    <row r="21283" spans="11:22" x14ac:dyDescent="0.25">
      <c r="K21283" s="36"/>
      <c r="L21283" s="36"/>
      <c r="M21283" s="36"/>
      <c r="N21283" s="36"/>
      <c r="O21283" s="40"/>
      <c r="P21283" s="36"/>
      <c r="S21283" s="36"/>
      <c r="T21283" s="36"/>
      <c r="U21283" s="36"/>
      <c r="V21283" s="36"/>
    </row>
    <row r="21284" spans="11:22" x14ac:dyDescent="0.25">
      <c r="K21284" s="36"/>
      <c r="L21284" s="36"/>
      <c r="M21284" s="36"/>
      <c r="N21284" s="36"/>
      <c r="O21284" s="40"/>
      <c r="P21284" s="36"/>
      <c r="S21284" s="36"/>
      <c r="T21284" s="36"/>
      <c r="U21284" s="36"/>
      <c r="V21284" s="36"/>
    </row>
    <row r="21285" spans="11:22" x14ac:dyDescent="0.25">
      <c r="K21285" s="36"/>
      <c r="L21285" s="36"/>
      <c r="M21285" s="36"/>
      <c r="N21285" s="36"/>
      <c r="O21285" s="40"/>
      <c r="P21285" s="36"/>
      <c r="S21285" s="36"/>
      <c r="T21285" s="36"/>
      <c r="U21285" s="36"/>
      <c r="V21285" s="36"/>
    </row>
    <row r="21286" spans="11:22" x14ac:dyDescent="0.25">
      <c r="K21286" s="36"/>
      <c r="L21286" s="36"/>
      <c r="M21286" s="36"/>
      <c r="N21286" s="36"/>
      <c r="O21286" s="40"/>
      <c r="P21286" s="36"/>
      <c r="S21286" s="36"/>
      <c r="T21286" s="36"/>
      <c r="U21286" s="36"/>
      <c r="V21286" s="36"/>
    </row>
    <row r="21287" spans="11:22" x14ac:dyDescent="0.25">
      <c r="K21287" s="36"/>
      <c r="L21287" s="36"/>
      <c r="M21287" s="36"/>
      <c r="N21287" s="36"/>
      <c r="O21287" s="40"/>
      <c r="P21287" s="36"/>
      <c r="S21287" s="36"/>
      <c r="T21287" s="36"/>
      <c r="U21287" s="36"/>
      <c r="V21287" s="36"/>
    </row>
    <row r="21288" spans="11:22" x14ac:dyDescent="0.25">
      <c r="K21288" s="36"/>
      <c r="L21288" s="36"/>
      <c r="M21288" s="36"/>
      <c r="N21288" s="36"/>
      <c r="O21288" s="40"/>
      <c r="P21288" s="36"/>
      <c r="S21288" s="36"/>
      <c r="T21288" s="36"/>
      <c r="U21288" s="36"/>
      <c r="V21288" s="36"/>
    </row>
    <row r="21289" spans="11:22" x14ac:dyDescent="0.25">
      <c r="K21289" s="36"/>
      <c r="L21289" s="36"/>
      <c r="M21289" s="36"/>
      <c r="N21289" s="36"/>
      <c r="O21289" s="40"/>
      <c r="P21289" s="36"/>
      <c r="S21289" s="36"/>
      <c r="T21289" s="36"/>
      <c r="U21289" s="36"/>
      <c r="V21289" s="36"/>
    </row>
    <row r="21290" spans="11:22" x14ac:dyDescent="0.25">
      <c r="K21290" s="36"/>
      <c r="L21290" s="36"/>
      <c r="M21290" s="36"/>
      <c r="N21290" s="36"/>
      <c r="O21290" s="40"/>
      <c r="P21290" s="36"/>
      <c r="S21290" s="36"/>
      <c r="T21290" s="36"/>
      <c r="U21290" s="36"/>
      <c r="V21290" s="36"/>
    </row>
    <row r="21291" spans="11:22" x14ac:dyDescent="0.25">
      <c r="K21291" s="36"/>
      <c r="L21291" s="36"/>
      <c r="M21291" s="36"/>
      <c r="N21291" s="36"/>
      <c r="O21291" s="40"/>
      <c r="P21291" s="36"/>
      <c r="S21291" s="36"/>
      <c r="T21291" s="36"/>
      <c r="U21291" s="36"/>
      <c r="V21291" s="36"/>
    </row>
    <row r="21292" spans="11:22" x14ac:dyDescent="0.25">
      <c r="K21292" s="36"/>
      <c r="L21292" s="36"/>
      <c r="M21292" s="36"/>
      <c r="N21292" s="36"/>
      <c r="O21292" s="40"/>
      <c r="P21292" s="36"/>
      <c r="S21292" s="36"/>
      <c r="T21292" s="36"/>
      <c r="U21292" s="36"/>
      <c r="V21292" s="36"/>
    </row>
    <row r="21293" spans="11:22" x14ac:dyDescent="0.25">
      <c r="K21293" s="36"/>
      <c r="L21293" s="36"/>
      <c r="M21293" s="36"/>
      <c r="N21293" s="36"/>
      <c r="O21293" s="40"/>
      <c r="P21293" s="36"/>
      <c r="S21293" s="36"/>
      <c r="T21293" s="36"/>
      <c r="U21293" s="36"/>
      <c r="V21293" s="36"/>
    </row>
    <row r="21294" spans="11:22" x14ac:dyDescent="0.25">
      <c r="K21294" s="36"/>
      <c r="L21294" s="36"/>
      <c r="M21294" s="36"/>
      <c r="N21294" s="36"/>
      <c r="O21294" s="40"/>
      <c r="P21294" s="36"/>
      <c r="S21294" s="36"/>
      <c r="T21294" s="36"/>
      <c r="U21294" s="36"/>
      <c r="V21294" s="36"/>
    </row>
    <row r="21295" spans="11:22" x14ac:dyDescent="0.25">
      <c r="K21295" s="36"/>
      <c r="L21295" s="36"/>
      <c r="M21295" s="36"/>
      <c r="N21295" s="36"/>
      <c r="O21295" s="40"/>
      <c r="P21295" s="36"/>
      <c r="S21295" s="36"/>
      <c r="T21295" s="36"/>
      <c r="U21295" s="36"/>
      <c r="V21295" s="36"/>
    </row>
    <row r="21296" spans="11:22" x14ac:dyDescent="0.25">
      <c r="K21296" s="36"/>
      <c r="L21296" s="36"/>
      <c r="M21296" s="36"/>
      <c r="N21296" s="36"/>
      <c r="O21296" s="40"/>
      <c r="P21296" s="36"/>
      <c r="S21296" s="36"/>
      <c r="T21296" s="36"/>
      <c r="U21296" s="36"/>
      <c r="V21296" s="36"/>
    </row>
    <row r="21297" spans="11:22" x14ac:dyDescent="0.25">
      <c r="K21297" s="36"/>
      <c r="L21297" s="36"/>
      <c r="M21297" s="36"/>
      <c r="N21297" s="36"/>
      <c r="O21297" s="40"/>
      <c r="P21297" s="36"/>
      <c r="S21297" s="36"/>
      <c r="T21297" s="36"/>
      <c r="U21297" s="36"/>
      <c r="V21297" s="36"/>
    </row>
    <row r="21298" spans="11:22" x14ac:dyDescent="0.25">
      <c r="K21298" s="36"/>
      <c r="L21298" s="36"/>
      <c r="M21298" s="36"/>
      <c r="N21298" s="36"/>
      <c r="O21298" s="40"/>
      <c r="P21298" s="36"/>
      <c r="S21298" s="36"/>
      <c r="T21298" s="36"/>
      <c r="U21298" s="36"/>
      <c r="V21298" s="36"/>
    </row>
    <row r="21299" spans="11:22" x14ac:dyDescent="0.25">
      <c r="K21299" s="36"/>
      <c r="L21299" s="36"/>
      <c r="M21299" s="36"/>
      <c r="N21299" s="36"/>
      <c r="O21299" s="40"/>
      <c r="P21299" s="36"/>
      <c r="S21299" s="36"/>
      <c r="T21299" s="36"/>
      <c r="U21299" s="36"/>
      <c r="V21299" s="36"/>
    </row>
    <row r="21300" spans="11:22" x14ac:dyDescent="0.25">
      <c r="K21300" s="36"/>
      <c r="L21300" s="36"/>
      <c r="M21300" s="36"/>
      <c r="N21300" s="36"/>
      <c r="O21300" s="40"/>
      <c r="P21300" s="36"/>
      <c r="S21300" s="36"/>
      <c r="T21300" s="36"/>
      <c r="U21300" s="36"/>
      <c r="V21300" s="36"/>
    </row>
    <row r="21301" spans="11:22" x14ac:dyDescent="0.25">
      <c r="K21301" s="36"/>
      <c r="L21301" s="36"/>
      <c r="M21301" s="36"/>
      <c r="N21301" s="36"/>
      <c r="O21301" s="40"/>
      <c r="P21301" s="36"/>
      <c r="S21301" s="36"/>
      <c r="T21301" s="36"/>
      <c r="U21301" s="36"/>
      <c r="V21301" s="36"/>
    </row>
    <row r="21302" spans="11:22" x14ac:dyDescent="0.25">
      <c r="K21302" s="36"/>
      <c r="L21302" s="36"/>
      <c r="M21302" s="36"/>
      <c r="N21302" s="36"/>
      <c r="O21302" s="40"/>
      <c r="P21302" s="36"/>
      <c r="S21302" s="36"/>
      <c r="T21302" s="36"/>
      <c r="U21302" s="36"/>
      <c r="V21302" s="36"/>
    </row>
    <row r="21303" spans="11:22" x14ac:dyDescent="0.25">
      <c r="K21303" s="36"/>
      <c r="L21303" s="36"/>
      <c r="M21303" s="36"/>
      <c r="N21303" s="36"/>
      <c r="O21303" s="40"/>
      <c r="P21303" s="36"/>
      <c r="S21303" s="36"/>
      <c r="T21303" s="36"/>
      <c r="U21303" s="36"/>
      <c r="V21303" s="36"/>
    </row>
    <row r="21304" spans="11:22" x14ac:dyDescent="0.25">
      <c r="K21304" s="36"/>
      <c r="L21304" s="36"/>
      <c r="M21304" s="36"/>
      <c r="N21304" s="36"/>
      <c r="O21304" s="40"/>
      <c r="P21304" s="36"/>
      <c r="S21304" s="36"/>
      <c r="T21304" s="36"/>
      <c r="U21304" s="36"/>
      <c r="V21304" s="36"/>
    </row>
    <row r="21305" spans="11:22" x14ac:dyDescent="0.25">
      <c r="K21305" s="36"/>
      <c r="L21305" s="36"/>
      <c r="M21305" s="36"/>
      <c r="N21305" s="36"/>
      <c r="O21305" s="40"/>
      <c r="P21305" s="36"/>
      <c r="S21305" s="36"/>
      <c r="T21305" s="36"/>
      <c r="U21305" s="36"/>
      <c r="V21305" s="36"/>
    </row>
    <row r="21306" spans="11:22" x14ac:dyDescent="0.25">
      <c r="K21306" s="36"/>
      <c r="L21306" s="36"/>
      <c r="M21306" s="36"/>
      <c r="N21306" s="36"/>
      <c r="O21306" s="40"/>
      <c r="P21306" s="36"/>
      <c r="S21306" s="36"/>
      <c r="T21306" s="36"/>
      <c r="U21306" s="36"/>
      <c r="V21306" s="36"/>
    </row>
    <row r="21307" spans="11:22" x14ac:dyDescent="0.25">
      <c r="K21307" s="36"/>
      <c r="L21307" s="36"/>
      <c r="M21307" s="36"/>
      <c r="N21307" s="36"/>
      <c r="O21307" s="40"/>
      <c r="P21307" s="36"/>
      <c r="S21307" s="36"/>
      <c r="T21307" s="36"/>
      <c r="U21307" s="36"/>
      <c r="V21307" s="36"/>
    </row>
    <row r="21308" spans="11:22" x14ac:dyDescent="0.25">
      <c r="K21308" s="36"/>
      <c r="L21308" s="36"/>
      <c r="M21308" s="36"/>
      <c r="N21308" s="36"/>
      <c r="O21308" s="40"/>
      <c r="P21308" s="36"/>
      <c r="S21308" s="36"/>
      <c r="T21308" s="36"/>
      <c r="U21308" s="36"/>
      <c r="V21308" s="36"/>
    </row>
    <row r="21309" spans="11:22" x14ac:dyDescent="0.25">
      <c r="K21309" s="36"/>
      <c r="L21309" s="36"/>
      <c r="M21309" s="36"/>
      <c r="N21309" s="36"/>
      <c r="O21309" s="40"/>
      <c r="P21309" s="36"/>
      <c r="S21309" s="36"/>
      <c r="T21309" s="36"/>
      <c r="U21309" s="36"/>
      <c r="V21309" s="36"/>
    </row>
    <row r="21310" spans="11:22" x14ac:dyDescent="0.25">
      <c r="K21310" s="36"/>
      <c r="L21310" s="36"/>
      <c r="M21310" s="36"/>
      <c r="N21310" s="36"/>
      <c r="O21310" s="40"/>
      <c r="P21310" s="36"/>
      <c r="S21310" s="36"/>
      <c r="T21310" s="36"/>
      <c r="U21310" s="36"/>
      <c r="V21310" s="36"/>
    </row>
    <row r="21311" spans="11:22" x14ac:dyDescent="0.25">
      <c r="K21311" s="36"/>
      <c r="L21311" s="36"/>
      <c r="M21311" s="36"/>
      <c r="N21311" s="36"/>
      <c r="O21311" s="40"/>
      <c r="P21311" s="36"/>
      <c r="S21311" s="36"/>
      <c r="T21311" s="36"/>
      <c r="U21311" s="36"/>
      <c r="V21311" s="36"/>
    </row>
    <row r="21312" spans="11:22" x14ac:dyDescent="0.25">
      <c r="K21312" s="36"/>
      <c r="L21312" s="36"/>
      <c r="M21312" s="36"/>
      <c r="N21312" s="36"/>
      <c r="O21312" s="40"/>
      <c r="P21312" s="36"/>
      <c r="S21312" s="36"/>
      <c r="T21312" s="36"/>
      <c r="U21312" s="36"/>
      <c r="V21312" s="36"/>
    </row>
    <row r="21313" spans="11:22" x14ac:dyDescent="0.25">
      <c r="K21313" s="36"/>
      <c r="L21313" s="36"/>
      <c r="M21313" s="36"/>
      <c r="N21313" s="36"/>
      <c r="O21313" s="40"/>
      <c r="P21313" s="36"/>
      <c r="S21313" s="36"/>
      <c r="T21313" s="36"/>
      <c r="U21313" s="36"/>
      <c r="V21313" s="36"/>
    </row>
    <row r="21314" spans="11:22" x14ac:dyDescent="0.25">
      <c r="K21314" s="36"/>
      <c r="L21314" s="36"/>
      <c r="M21314" s="36"/>
      <c r="N21314" s="36"/>
      <c r="O21314" s="40"/>
      <c r="P21314" s="36"/>
      <c r="S21314" s="36"/>
      <c r="T21314" s="36"/>
      <c r="U21314" s="36"/>
      <c r="V21314" s="36"/>
    </row>
    <row r="21315" spans="11:22" x14ac:dyDescent="0.25">
      <c r="K21315" s="36"/>
      <c r="L21315" s="36"/>
      <c r="M21315" s="36"/>
      <c r="N21315" s="36"/>
      <c r="O21315" s="40"/>
      <c r="P21315" s="36"/>
      <c r="S21315" s="36"/>
      <c r="T21315" s="36"/>
      <c r="U21315" s="36"/>
      <c r="V21315" s="36"/>
    </row>
    <row r="21316" spans="11:22" x14ac:dyDescent="0.25">
      <c r="K21316" s="36"/>
      <c r="L21316" s="36"/>
      <c r="M21316" s="36"/>
      <c r="N21316" s="36"/>
      <c r="O21316" s="40"/>
      <c r="P21316" s="36"/>
      <c r="S21316" s="36"/>
      <c r="T21316" s="36"/>
      <c r="U21316" s="36"/>
      <c r="V21316" s="36"/>
    </row>
    <row r="21317" spans="11:22" x14ac:dyDescent="0.25">
      <c r="K21317" s="36"/>
      <c r="L21317" s="36"/>
      <c r="M21317" s="36"/>
      <c r="N21317" s="36"/>
      <c r="O21317" s="40"/>
      <c r="P21317" s="36"/>
      <c r="S21317" s="36"/>
      <c r="T21317" s="36"/>
      <c r="U21317" s="36"/>
      <c r="V21317" s="36"/>
    </row>
    <row r="21318" spans="11:22" x14ac:dyDescent="0.25">
      <c r="K21318" s="36"/>
      <c r="L21318" s="36"/>
      <c r="M21318" s="36"/>
      <c r="N21318" s="36"/>
      <c r="O21318" s="40"/>
      <c r="P21318" s="36"/>
      <c r="S21318" s="36"/>
      <c r="T21318" s="36"/>
      <c r="U21318" s="36"/>
      <c r="V21318" s="36"/>
    </row>
    <row r="21319" spans="11:22" x14ac:dyDescent="0.25">
      <c r="K21319" s="36"/>
      <c r="L21319" s="36"/>
      <c r="M21319" s="36"/>
      <c r="N21319" s="36"/>
      <c r="O21319" s="40"/>
      <c r="P21319" s="36"/>
      <c r="S21319" s="36"/>
      <c r="T21319" s="36"/>
      <c r="U21319" s="36"/>
      <c r="V21319" s="36"/>
    </row>
    <row r="21320" spans="11:22" x14ac:dyDescent="0.25">
      <c r="K21320" s="36"/>
      <c r="L21320" s="36"/>
      <c r="M21320" s="36"/>
      <c r="N21320" s="36"/>
      <c r="O21320" s="40"/>
      <c r="P21320" s="36"/>
      <c r="S21320" s="36"/>
      <c r="T21320" s="36"/>
      <c r="U21320" s="36"/>
      <c r="V21320" s="36"/>
    </row>
    <row r="21321" spans="11:22" x14ac:dyDescent="0.25">
      <c r="K21321" s="36"/>
      <c r="L21321" s="36"/>
      <c r="M21321" s="36"/>
      <c r="N21321" s="36"/>
      <c r="O21321" s="40"/>
      <c r="P21321" s="36"/>
      <c r="S21321" s="36"/>
      <c r="T21321" s="36"/>
      <c r="U21321" s="36"/>
      <c r="V21321" s="36"/>
    </row>
    <row r="21322" spans="11:22" x14ac:dyDescent="0.25">
      <c r="K21322" s="36"/>
      <c r="L21322" s="36"/>
      <c r="M21322" s="36"/>
      <c r="N21322" s="36"/>
      <c r="O21322" s="40"/>
      <c r="P21322" s="36"/>
      <c r="S21322" s="36"/>
      <c r="T21322" s="36"/>
      <c r="U21322" s="36"/>
      <c r="V21322" s="36"/>
    </row>
    <row r="21323" spans="11:22" x14ac:dyDescent="0.25">
      <c r="K21323" s="36"/>
      <c r="L21323" s="36"/>
      <c r="M21323" s="36"/>
      <c r="N21323" s="36"/>
      <c r="O21323" s="40"/>
      <c r="P21323" s="36"/>
      <c r="S21323" s="36"/>
      <c r="T21323" s="36"/>
      <c r="U21323" s="36"/>
      <c r="V21323" s="36"/>
    </row>
    <row r="21324" spans="11:22" x14ac:dyDescent="0.25">
      <c r="K21324" s="36"/>
      <c r="L21324" s="36"/>
      <c r="M21324" s="36"/>
      <c r="N21324" s="36"/>
      <c r="O21324" s="40"/>
      <c r="P21324" s="36"/>
      <c r="S21324" s="36"/>
      <c r="T21324" s="36"/>
      <c r="U21324" s="36"/>
      <c r="V21324" s="36"/>
    </row>
    <row r="21325" spans="11:22" x14ac:dyDescent="0.25">
      <c r="K21325" s="36"/>
      <c r="L21325" s="36"/>
      <c r="M21325" s="36"/>
      <c r="N21325" s="36"/>
      <c r="O21325" s="40"/>
      <c r="P21325" s="36"/>
      <c r="S21325" s="36"/>
      <c r="T21325" s="36"/>
      <c r="U21325" s="36"/>
      <c r="V21325" s="36"/>
    </row>
    <row r="21326" spans="11:22" x14ac:dyDescent="0.25">
      <c r="K21326" s="36"/>
      <c r="L21326" s="36"/>
      <c r="M21326" s="36"/>
      <c r="N21326" s="36"/>
      <c r="O21326" s="40"/>
      <c r="P21326" s="36"/>
      <c r="S21326" s="36"/>
      <c r="T21326" s="36"/>
      <c r="U21326" s="36"/>
      <c r="V21326" s="36"/>
    </row>
    <row r="21327" spans="11:22" x14ac:dyDescent="0.25">
      <c r="K21327" s="36"/>
      <c r="L21327" s="36"/>
      <c r="M21327" s="36"/>
      <c r="N21327" s="36"/>
      <c r="O21327" s="40"/>
      <c r="P21327" s="36"/>
      <c r="S21327" s="36"/>
      <c r="T21327" s="36"/>
      <c r="U21327" s="36"/>
      <c r="V21327" s="36"/>
    </row>
    <row r="21328" spans="11:22" x14ac:dyDescent="0.25">
      <c r="K21328" s="36"/>
      <c r="L21328" s="36"/>
      <c r="M21328" s="36"/>
      <c r="N21328" s="36"/>
      <c r="O21328" s="40"/>
      <c r="P21328" s="36"/>
      <c r="S21328" s="36"/>
      <c r="T21328" s="36"/>
      <c r="U21328" s="36"/>
      <c r="V21328" s="36"/>
    </row>
    <row r="21329" spans="11:22" x14ac:dyDescent="0.25">
      <c r="K21329" s="36"/>
      <c r="L21329" s="36"/>
      <c r="M21329" s="36"/>
      <c r="N21329" s="36"/>
      <c r="O21329" s="40"/>
      <c r="P21329" s="36"/>
      <c r="S21329" s="36"/>
      <c r="T21329" s="36"/>
      <c r="U21329" s="36"/>
      <c r="V21329" s="36"/>
    </row>
    <row r="21330" spans="11:22" x14ac:dyDescent="0.25">
      <c r="K21330" s="36"/>
      <c r="L21330" s="36"/>
      <c r="M21330" s="36"/>
      <c r="N21330" s="36"/>
      <c r="O21330" s="40"/>
      <c r="P21330" s="36"/>
      <c r="S21330" s="36"/>
      <c r="T21330" s="36"/>
      <c r="U21330" s="36"/>
      <c r="V21330" s="36"/>
    </row>
    <row r="21331" spans="11:22" x14ac:dyDescent="0.25">
      <c r="K21331" s="36"/>
      <c r="L21331" s="36"/>
      <c r="M21331" s="36"/>
      <c r="N21331" s="36"/>
      <c r="O21331" s="40"/>
      <c r="P21331" s="36"/>
      <c r="S21331" s="36"/>
      <c r="T21331" s="36"/>
      <c r="U21331" s="36"/>
      <c r="V21331" s="36"/>
    </row>
    <row r="21332" spans="11:22" x14ac:dyDescent="0.25">
      <c r="K21332" s="36"/>
      <c r="L21332" s="36"/>
      <c r="M21332" s="36"/>
      <c r="N21332" s="36"/>
      <c r="O21332" s="40"/>
      <c r="P21332" s="36"/>
      <c r="S21332" s="36"/>
      <c r="T21332" s="36"/>
      <c r="U21332" s="36"/>
      <c r="V21332" s="36"/>
    </row>
    <row r="21333" spans="11:22" x14ac:dyDescent="0.25">
      <c r="K21333" s="36"/>
      <c r="L21333" s="36"/>
      <c r="M21333" s="36"/>
      <c r="N21333" s="36"/>
      <c r="O21333" s="40"/>
      <c r="P21333" s="36"/>
      <c r="S21333" s="36"/>
      <c r="T21333" s="36"/>
      <c r="U21333" s="36"/>
      <c r="V21333" s="36"/>
    </row>
    <row r="21334" spans="11:22" x14ac:dyDescent="0.25">
      <c r="K21334" s="36"/>
      <c r="L21334" s="36"/>
      <c r="M21334" s="36"/>
      <c r="N21334" s="36"/>
      <c r="O21334" s="40"/>
      <c r="P21334" s="36"/>
      <c r="S21334" s="36"/>
      <c r="T21334" s="36"/>
      <c r="U21334" s="36"/>
      <c r="V21334" s="36"/>
    </row>
    <row r="21335" spans="11:22" x14ac:dyDescent="0.25">
      <c r="K21335" s="36"/>
      <c r="L21335" s="36"/>
      <c r="M21335" s="36"/>
      <c r="N21335" s="36"/>
      <c r="O21335" s="40"/>
      <c r="P21335" s="36"/>
      <c r="S21335" s="36"/>
      <c r="T21335" s="36"/>
      <c r="U21335" s="36"/>
      <c r="V21335" s="36"/>
    </row>
    <row r="21336" spans="11:22" x14ac:dyDescent="0.25">
      <c r="K21336" s="36"/>
      <c r="L21336" s="36"/>
      <c r="M21336" s="36"/>
      <c r="N21336" s="36"/>
      <c r="O21336" s="40"/>
      <c r="P21336" s="36"/>
      <c r="S21336" s="36"/>
      <c r="T21336" s="36"/>
      <c r="U21336" s="36"/>
      <c r="V21336" s="36"/>
    </row>
    <row r="21337" spans="11:22" x14ac:dyDescent="0.25">
      <c r="K21337" s="36"/>
      <c r="L21337" s="36"/>
      <c r="M21337" s="36"/>
      <c r="N21337" s="36"/>
      <c r="O21337" s="40"/>
      <c r="P21337" s="36"/>
      <c r="S21337" s="36"/>
      <c r="T21337" s="36"/>
      <c r="U21337" s="36"/>
      <c r="V21337" s="36"/>
    </row>
    <row r="21338" spans="11:22" x14ac:dyDescent="0.25">
      <c r="K21338" s="36"/>
      <c r="L21338" s="36"/>
      <c r="M21338" s="36"/>
      <c r="N21338" s="36"/>
      <c r="O21338" s="40"/>
      <c r="P21338" s="36"/>
      <c r="S21338" s="36"/>
      <c r="T21338" s="36"/>
      <c r="U21338" s="36"/>
      <c r="V21338" s="36"/>
    </row>
    <row r="21339" spans="11:22" x14ac:dyDescent="0.25">
      <c r="K21339" s="36"/>
      <c r="L21339" s="36"/>
      <c r="M21339" s="36"/>
      <c r="N21339" s="36"/>
      <c r="O21339" s="40"/>
      <c r="P21339" s="36"/>
      <c r="S21339" s="36"/>
      <c r="T21339" s="36"/>
      <c r="U21339" s="36"/>
      <c r="V21339" s="36"/>
    </row>
    <row r="21340" spans="11:22" x14ac:dyDescent="0.25">
      <c r="K21340" s="36"/>
      <c r="L21340" s="36"/>
      <c r="M21340" s="36"/>
      <c r="N21340" s="36"/>
      <c r="O21340" s="40"/>
      <c r="P21340" s="36"/>
      <c r="S21340" s="36"/>
      <c r="T21340" s="36"/>
      <c r="U21340" s="36"/>
      <c r="V21340" s="36"/>
    </row>
    <row r="21341" spans="11:22" x14ac:dyDescent="0.25">
      <c r="K21341" s="36"/>
      <c r="L21341" s="36"/>
      <c r="M21341" s="36"/>
      <c r="N21341" s="36"/>
      <c r="O21341" s="40"/>
      <c r="P21341" s="36"/>
      <c r="S21341" s="36"/>
      <c r="T21341" s="36"/>
      <c r="U21341" s="36"/>
      <c r="V21341" s="36"/>
    </row>
    <row r="21342" spans="11:22" x14ac:dyDescent="0.25">
      <c r="K21342" s="36"/>
      <c r="L21342" s="36"/>
      <c r="M21342" s="36"/>
      <c r="N21342" s="36"/>
      <c r="O21342" s="40"/>
      <c r="P21342" s="36"/>
      <c r="S21342" s="36"/>
      <c r="T21342" s="36"/>
      <c r="U21342" s="36"/>
      <c r="V21342" s="36"/>
    </row>
    <row r="21343" spans="11:22" x14ac:dyDescent="0.25">
      <c r="K21343" s="36"/>
      <c r="L21343" s="36"/>
      <c r="M21343" s="36"/>
      <c r="N21343" s="36"/>
      <c r="O21343" s="40"/>
      <c r="P21343" s="36"/>
      <c r="S21343" s="36"/>
      <c r="T21343" s="36"/>
      <c r="U21343" s="36"/>
      <c r="V21343" s="36"/>
    </row>
    <row r="21344" spans="11:22" x14ac:dyDescent="0.25">
      <c r="K21344" s="36"/>
      <c r="L21344" s="36"/>
      <c r="M21344" s="36"/>
      <c r="N21344" s="36"/>
      <c r="O21344" s="40"/>
      <c r="P21344" s="36"/>
      <c r="S21344" s="36"/>
      <c r="T21344" s="36"/>
      <c r="U21344" s="36"/>
      <c r="V21344" s="36"/>
    </row>
    <row r="21345" spans="11:22" x14ac:dyDescent="0.25">
      <c r="K21345" s="36"/>
      <c r="L21345" s="36"/>
      <c r="M21345" s="36"/>
      <c r="N21345" s="36"/>
      <c r="O21345" s="40"/>
      <c r="P21345" s="36"/>
      <c r="S21345" s="36"/>
      <c r="T21345" s="36"/>
      <c r="U21345" s="36"/>
      <c r="V21345" s="36"/>
    </row>
    <row r="21346" spans="11:22" x14ac:dyDescent="0.25">
      <c r="K21346" s="36"/>
      <c r="L21346" s="36"/>
      <c r="M21346" s="36"/>
      <c r="N21346" s="36"/>
      <c r="O21346" s="40"/>
      <c r="P21346" s="36"/>
      <c r="S21346" s="36"/>
      <c r="T21346" s="36"/>
      <c r="U21346" s="36"/>
      <c r="V21346" s="36"/>
    </row>
    <row r="21347" spans="11:22" x14ac:dyDescent="0.25">
      <c r="K21347" s="36"/>
      <c r="L21347" s="36"/>
      <c r="M21347" s="36"/>
      <c r="N21347" s="36"/>
      <c r="O21347" s="40"/>
      <c r="P21347" s="36"/>
      <c r="S21347" s="36"/>
      <c r="T21347" s="36"/>
      <c r="U21347" s="36"/>
      <c r="V21347" s="36"/>
    </row>
    <row r="21348" spans="11:22" x14ac:dyDescent="0.25">
      <c r="K21348" s="36"/>
      <c r="L21348" s="36"/>
      <c r="M21348" s="36"/>
      <c r="N21348" s="36"/>
      <c r="O21348" s="40"/>
      <c r="P21348" s="36"/>
      <c r="S21348" s="36"/>
      <c r="T21348" s="36"/>
      <c r="U21348" s="36"/>
      <c r="V21348" s="36"/>
    </row>
    <row r="21349" spans="11:22" x14ac:dyDescent="0.25">
      <c r="K21349" s="36"/>
      <c r="L21349" s="36"/>
      <c r="M21349" s="36"/>
      <c r="N21349" s="36"/>
      <c r="O21349" s="40"/>
      <c r="P21349" s="36"/>
      <c r="S21349" s="36"/>
      <c r="T21349" s="36"/>
      <c r="U21349" s="36"/>
      <c r="V21349" s="36"/>
    </row>
    <row r="21350" spans="11:22" x14ac:dyDescent="0.25">
      <c r="K21350" s="36"/>
      <c r="L21350" s="36"/>
      <c r="M21350" s="36"/>
      <c r="N21350" s="36"/>
      <c r="O21350" s="40"/>
      <c r="P21350" s="36"/>
      <c r="S21350" s="36"/>
      <c r="T21350" s="36"/>
      <c r="U21350" s="36"/>
      <c r="V21350" s="36"/>
    </row>
    <row r="21351" spans="11:22" x14ac:dyDescent="0.25">
      <c r="K21351" s="36"/>
      <c r="L21351" s="36"/>
      <c r="M21351" s="36"/>
      <c r="N21351" s="36"/>
      <c r="O21351" s="40"/>
      <c r="P21351" s="36"/>
      <c r="S21351" s="36"/>
      <c r="T21351" s="36"/>
      <c r="U21351" s="36"/>
      <c r="V21351" s="36"/>
    </row>
    <row r="21352" spans="11:22" x14ac:dyDescent="0.25">
      <c r="K21352" s="36"/>
      <c r="L21352" s="36"/>
      <c r="M21352" s="36"/>
      <c r="N21352" s="36"/>
      <c r="O21352" s="40"/>
      <c r="P21352" s="36"/>
      <c r="S21352" s="36"/>
      <c r="T21352" s="36"/>
      <c r="U21352" s="36"/>
      <c r="V21352" s="36"/>
    </row>
    <row r="21353" spans="11:22" x14ac:dyDescent="0.25">
      <c r="K21353" s="36"/>
      <c r="L21353" s="36"/>
      <c r="M21353" s="36"/>
      <c r="N21353" s="36"/>
      <c r="O21353" s="40"/>
      <c r="P21353" s="36"/>
      <c r="S21353" s="36"/>
      <c r="T21353" s="36"/>
      <c r="U21353" s="36"/>
      <c r="V21353" s="36"/>
    </row>
    <row r="21354" spans="11:22" x14ac:dyDescent="0.25">
      <c r="K21354" s="36"/>
      <c r="L21354" s="36"/>
      <c r="M21354" s="36"/>
      <c r="N21354" s="36"/>
      <c r="O21354" s="40"/>
      <c r="P21354" s="36"/>
      <c r="S21354" s="36"/>
      <c r="T21354" s="36"/>
      <c r="U21354" s="36"/>
      <c r="V21354" s="36"/>
    </row>
    <row r="21355" spans="11:22" x14ac:dyDescent="0.25">
      <c r="K21355" s="36"/>
      <c r="L21355" s="36"/>
      <c r="M21355" s="36"/>
      <c r="N21355" s="36"/>
      <c r="O21355" s="40"/>
      <c r="P21355" s="36"/>
      <c r="S21355" s="36"/>
      <c r="T21355" s="36"/>
      <c r="U21355" s="36"/>
      <c r="V21355" s="36"/>
    </row>
    <row r="21356" spans="11:22" x14ac:dyDescent="0.25">
      <c r="K21356" s="36"/>
      <c r="L21356" s="36"/>
      <c r="M21356" s="36"/>
      <c r="N21356" s="36"/>
      <c r="O21356" s="40"/>
      <c r="P21356" s="36"/>
      <c r="S21356" s="36"/>
      <c r="T21356" s="36"/>
      <c r="U21356" s="36"/>
      <c r="V21356" s="36"/>
    </row>
    <row r="21357" spans="11:22" x14ac:dyDescent="0.25">
      <c r="K21357" s="36"/>
      <c r="L21357" s="36"/>
      <c r="M21357" s="36"/>
      <c r="N21357" s="36"/>
      <c r="O21357" s="40"/>
      <c r="P21357" s="36"/>
      <c r="S21357" s="36"/>
      <c r="T21357" s="36"/>
      <c r="U21357" s="36"/>
      <c r="V21357" s="36"/>
    </row>
    <row r="21358" spans="11:22" x14ac:dyDescent="0.25">
      <c r="K21358" s="36"/>
      <c r="L21358" s="36"/>
      <c r="M21358" s="36"/>
      <c r="N21358" s="36"/>
      <c r="O21358" s="40"/>
      <c r="P21358" s="36"/>
      <c r="S21358" s="36"/>
      <c r="T21358" s="36"/>
      <c r="U21358" s="36"/>
      <c r="V21358" s="36"/>
    </row>
    <row r="21359" spans="11:22" x14ac:dyDescent="0.25">
      <c r="K21359" s="36"/>
      <c r="L21359" s="36"/>
      <c r="M21359" s="36"/>
      <c r="N21359" s="36"/>
      <c r="O21359" s="40"/>
      <c r="P21359" s="36"/>
      <c r="S21359" s="36"/>
      <c r="T21359" s="36"/>
      <c r="U21359" s="36"/>
      <c r="V21359" s="36"/>
    </row>
    <row r="21360" spans="11:22" x14ac:dyDescent="0.25">
      <c r="K21360" s="36"/>
      <c r="L21360" s="36"/>
      <c r="M21360" s="36"/>
      <c r="N21360" s="36"/>
      <c r="O21360" s="40"/>
      <c r="P21360" s="36"/>
      <c r="S21360" s="36"/>
      <c r="T21360" s="36"/>
      <c r="U21360" s="36"/>
      <c r="V21360" s="36"/>
    </row>
    <row r="21361" spans="11:22" x14ac:dyDescent="0.25">
      <c r="K21361" s="36"/>
      <c r="L21361" s="36"/>
      <c r="M21361" s="36"/>
      <c r="N21361" s="36"/>
      <c r="O21361" s="40"/>
      <c r="P21361" s="36"/>
      <c r="S21361" s="36"/>
      <c r="T21361" s="36"/>
      <c r="U21361" s="36"/>
      <c r="V21361" s="36"/>
    </row>
    <row r="21362" spans="11:22" x14ac:dyDescent="0.25">
      <c r="K21362" s="36"/>
      <c r="L21362" s="36"/>
      <c r="M21362" s="36"/>
      <c r="N21362" s="36"/>
      <c r="O21362" s="40"/>
      <c r="P21362" s="36"/>
      <c r="S21362" s="36"/>
      <c r="T21362" s="36"/>
      <c r="U21362" s="36"/>
      <c r="V21362" s="36"/>
    </row>
    <row r="21363" spans="11:22" x14ac:dyDescent="0.25">
      <c r="K21363" s="36"/>
      <c r="L21363" s="36"/>
      <c r="M21363" s="36"/>
      <c r="N21363" s="36"/>
      <c r="O21363" s="40"/>
      <c r="P21363" s="36"/>
      <c r="S21363" s="36"/>
      <c r="T21363" s="36"/>
      <c r="U21363" s="36"/>
      <c r="V21363" s="36"/>
    </row>
    <row r="21364" spans="11:22" x14ac:dyDescent="0.25">
      <c r="K21364" s="36"/>
      <c r="L21364" s="36"/>
      <c r="M21364" s="36"/>
      <c r="N21364" s="36"/>
      <c r="O21364" s="40"/>
      <c r="P21364" s="36"/>
      <c r="S21364" s="36"/>
      <c r="T21364" s="36"/>
      <c r="U21364" s="36"/>
      <c r="V21364" s="36"/>
    </row>
    <row r="21365" spans="11:22" x14ac:dyDescent="0.25">
      <c r="K21365" s="36"/>
      <c r="L21365" s="36"/>
      <c r="M21365" s="36"/>
      <c r="N21365" s="36"/>
      <c r="O21365" s="40"/>
      <c r="P21365" s="36"/>
      <c r="S21365" s="36"/>
      <c r="T21365" s="36"/>
      <c r="U21365" s="36"/>
      <c r="V21365" s="36"/>
    </row>
    <row r="21366" spans="11:22" x14ac:dyDescent="0.25">
      <c r="K21366" s="36"/>
      <c r="L21366" s="36"/>
      <c r="M21366" s="36"/>
      <c r="N21366" s="36"/>
      <c r="O21366" s="40"/>
      <c r="P21366" s="36"/>
      <c r="S21366" s="36"/>
      <c r="T21366" s="36"/>
      <c r="U21366" s="36"/>
      <c r="V21366" s="36"/>
    </row>
    <row r="21367" spans="11:22" x14ac:dyDescent="0.25">
      <c r="K21367" s="36"/>
      <c r="L21367" s="36"/>
      <c r="M21367" s="36"/>
      <c r="N21367" s="36"/>
      <c r="O21367" s="40"/>
      <c r="P21367" s="36"/>
      <c r="S21367" s="36"/>
      <c r="T21367" s="36"/>
      <c r="U21367" s="36"/>
      <c r="V21367" s="36"/>
    </row>
    <row r="21368" spans="11:22" x14ac:dyDescent="0.25">
      <c r="K21368" s="36"/>
      <c r="L21368" s="36"/>
      <c r="M21368" s="36"/>
      <c r="N21368" s="36"/>
      <c r="O21368" s="40"/>
      <c r="P21368" s="36"/>
      <c r="S21368" s="36"/>
      <c r="T21368" s="36"/>
      <c r="U21368" s="36"/>
      <c r="V21368" s="36"/>
    </row>
    <row r="21369" spans="11:22" x14ac:dyDescent="0.25">
      <c r="K21369" s="36"/>
      <c r="L21369" s="36"/>
      <c r="M21369" s="36"/>
      <c r="N21369" s="36"/>
      <c r="O21369" s="40"/>
      <c r="P21369" s="36"/>
      <c r="S21369" s="36"/>
      <c r="T21369" s="36"/>
      <c r="U21369" s="36"/>
      <c r="V21369" s="36"/>
    </row>
    <row r="21370" spans="11:22" x14ac:dyDescent="0.25">
      <c r="K21370" s="36"/>
      <c r="L21370" s="36"/>
      <c r="M21370" s="36"/>
      <c r="N21370" s="36"/>
      <c r="O21370" s="40"/>
      <c r="P21370" s="36"/>
      <c r="S21370" s="36"/>
      <c r="T21370" s="36"/>
      <c r="U21370" s="36"/>
      <c r="V21370" s="36"/>
    </row>
    <row r="21371" spans="11:22" x14ac:dyDescent="0.25">
      <c r="K21371" s="36"/>
      <c r="L21371" s="36"/>
      <c r="M21371" s="36"/>
      <c r="N21371" s="36"/>
      <c r="O21371" s="40"/>
      <c r="P21371" s="36"/>
      <c r="S21371" s="36"/>
      <c r="T21371" s="36"/>
      <c r="U21371" s="36"/>
      <c r="V21371" s="36"/>
    </row>
    <row r="21372" spans="11:22" x14ac:dyDescent="0.25">
      <c r="K21372" s="36"/>
      <c r="L21372" s="36"/>
      <c r="M21372" s="36"/>
      <c r="N21372" s="36"/>
      <c r="O21372" s="40"/>
      <c r="P21372" s="36"/>
      <c r="S21372" s="36"/>
      <c r="T21372" s="36"/>
      <c r="U21372" s="36"/>
      <c r="V21372" s="36"/>
    </row>
    <row r="21373" spans="11:22" x14ac:dyDescent="0.25">
      <c r="K21373" s="36"/>
      <c r="L21373" s="36"/>
      <c r="M21373" s="36"/>
      <c r="N21373" s="36"/>
      <c r="O21373" s="40"/>
      <c r="P21373" s="36"/>
      <c r="S21373" s="36"/>
      <c r="T21373" s="36"/>
      <c r="U21373" s="36"/>
      <c r="V21373" s="36"/>
    </row>
    <row r="21374" spans="11:22" x14ac:dyDescent="0.25">
      <c r="K21374" s="36"/>
      <c r="L21374" s="36"/>
      <c r="M21374" s="36"/>
      <c r="N21374" s="36"/>
      <c r="O21374" s="40"/>
      <c r="P21374" s="36"/>
      <c r="S21374" s="36"/>
      <c r="T21374" s="36"/>
      <c r="U21374" s="36"/>
      <c r="V21374" s="36"/>
    </row>
    <row r="21375" spans="11:22" x14ac:dyDescent="0.25">
      <c r="K21375" s="36"/>
      <c r="L21375" s="36"/>
      <c r="M21375" s="36"/>
      <c r="N21375" s="36"/>
      <c r="O21375" s="40"/>
      <c r="P21375" s="36"/>
      <c r="S21375" s="36"/>
      <c r="T21375" s="36"/>
      <c r="U21375" s="36"/>
      <c r="V21375" s="36"/>
    </row>
    <row r="21376" spans="11:22" x14ac:dyDescent="0.25">
      <c r="K21376" s="36"/>
      <c r="L21376" s="36"/>
      <c r="M21376" s="36"/>
      <c r="N21376" s="36"/>
      <c r="O21376" s="40"/>
      <c r="P21376" s="36"/>
      <c r="S21376" s="36"/>
      <c r="T21376" s="36"/>
      <c r="U21376" s="36"/>
      <c r="V21376" s="36"/>
    </row>
    <row r="21377" spans="11:22" x14ac:dyDescent="0.25">
      <c r="K21377" s="36"/>
      <c r="L21377" s="36"/>
      <c r="M21377" s="36"/>
      <c r="N21377" s="36"/>
      <c r="O21377" s="40"/>
      <c r="P21377" s="36"/>
      <c r="S21377" s="36"/>
      <c r="T21377" s="36"/>
      <c r="U21377" s="36"/>
      <c r="V21377" s="36"/>
    </row>
    <row r="21378" spans="11:22" x14ac:dyDescent="0.25">
      <c r="K21378" s="36"/>
      <c r="L21378" s="36"/>
      <c r="M21378" s="36"/>
      <c r="N21378" s="36"/>
      <c r="O21378" s="40"/>
      <c r="P21378" s="36"/>
      <c r="S21378" s="36"/>
      <c r="T21378" s="36"/>
      <c r="U21378" s="36"/>
      <c r="V21378" s="36"/>
    </row>
    <row r="21379" spans="11:22" x14ac:dyDescent="0.25">
      <c r="K21379" s="36"/>
      <c r="L21379" s="36"/>
      <c r="M21379" s="36"/>
      <c r="N21379" s="36"/>
      <c r="O21379" s="40"/>
      <c r="P21379" s="36"/>
      <c r="S21379" s="36"/>
      <c r="T21379" s="36"/>
      <c r="U21379" s="36"/>
      <c r="V21379" s="36"/>
    </row>
    <row r="21380" spans="11:22" x14ac:dyDescent="0.25">
      <c r="K21380" s="36"/>
      <c r="L21380" s="36"/>
      <c r="M21380" s="36"/>
      <c r="N21380" s="36"/>
      <c r="O21380" s="40"/>
      <c r="P21380" s="36"/>
      <c r="S21380" s="36"/>
      <c r="T21380" s="36"/>
      <c r="U21380" s="36"/>
      <c r="V21380" s="36"/>
    </row>
    <row r="21381" spans="11:22" x14ac:dyDescent="0.25">
      <c r="K21381" s="36"/>
      <c r="L21381" s="36"/>
      <c r="M21381" s="36"/>
      <c r="N21381" s="36"/>
      <c r="O21381" s="40"/>
      <c r="P21381" s="36"/>
      <c r="S21381" s="36"/>
      <c r="T21381" s="36"/>
      <c r="U21381" s="36"/>
      <c r="V21381" s="36"/>
    </row>
    <row r="21382" spans="11:22" x14ac:dyDescent="0.25">
      <c r="K21382" s="36"/>
      <c r="L21382" s="36"/>
      <c r="M21382" s="36"/>
      <c r="N21382" s="36"/>
      <c r="O21382" s="40"/>
      <c r="P21382" s="36"/>
      <c r="S21382" s="36"/>
      <c r="T21382" s="36"/>
      <c r="U21382" s="36"/>
      <c r="V21382" s="36"/>
    </row>
    <row r="21383" spans="11:22" x14ac:dyDescent="0.25">
      <c r="K21383" s="36"/>
      <c r="L21383" s="36"/>
      <c r="M21383" s="36"/>
      <c r="N21383" s="36"/>
      <c r="O21383" s="40"/>
      <c r="P21383" s="36"/>
      <c r="S21383" s="36"/>
      <c r="T21383" s="36"/>
      <c r="U21383" s="36"/>
      <c r="V21383" s="36"/>
    </row>
    <row r="21384" spans="11:22" x14ac:dyDescent="0.25">
      <c r="K21384" s="36"/>
      <c r="L21384" s="36"/>
      <c r="M21384" s="36"/>
      <c r="N21384" s="36"/>
      <c r="O21384" s="40"/>
      <c r="P21384" s="36"/>
      <c r="S21384" s="36"/>
      <c r="T21384" s="36"/>
      <c r="U21384" s="36"/>
      <c r="V21384" s="36"/>
    </row>
    <row r="21385" spans="11:22" x14ac:dyDescent="0.25">
      <c r="K21385" s="36"/>
      <c r="L21385" s="36"/>
      <c r="M21385" s="36"/>
      <c r="N21385" s="36"/>
      <c r="O21385" s="40"/>
      <c r="P21385" s="36"/>
      <c r="S21385" s="36"/>
      <c r="T21385" s="36"/>
      <c r="U21385" s="36"/>
      <c r="V21385" s="36"/>
    </row>
    <row r="21386" spans="11:22" x14ac:dyDescent="0.25">
      <c r="K21386" s="36"/>
      <c r="L21386" s="36"/>
      <c r="M21386" s="36"/>
      <c r="N21386" s="36"/>
      <c r="O21386" s="40"/>
      <c r="P21386" s="36"/>
      <c r="S21386" s="36"/>
      <c r="T21386" s="36"/>
      <c r="U21386" s="36"/>
      <c r="V21386" s="36"/>
    </row>
    <row r="21387" spans="11:22" x14ac:dyDescent="0.25">
      <c r="K21387" s="36"/>
      <c r="L21387" s="36"/>
      <c r="M21387" s="36"/>
      <c r="N21387" s="36"/>
      <c r="O21387" s="40"/>
      <c r="P21387" s="36"/>
      <c r="S21387" s="36"/>
      <c r="T21387" s="36"/>
      <c r="U21387" s="36"/>
      <c r="V21387" s="36"/>
    </row>
    <row r="21388" spans="11:22" x14ac:dyDescent="0.25">
      <c r="K21388" s="36"/>
      <c r="L21388" s="36"/>
      <c r="M21388" s="36"/>
      <c r="N21388" s="36"/>
      <c r="O21388" s="40"/>
      <c r="P21388" s="36"/>
      <c r="S21388" s="36"/>
      <c r="T21388" s="36"/>
      <c r="U21388" s="36"/>
      <c r="V21388" s="36"/>
    </row>
    <row r="21389" spans="11:22" x14ac:dyDescent="0.25">
      <c r="K21389" s="36"/>
      <c r="L21389" s="36"/>
      <c r="M21389" s="36"/>
      <c r="N21389" s="36"/>
      <c r="O21389" s="40"/>
      <c r="P21389" s="36"/>
      <c r="S21389" s="36"/>
      <c r="T21389" s="36"/>
      <c r="U21389" s="36"/>
      <c r="V21389" s="36"/>
    </row>
    <row r="21390" spans="11:22" x14ac:dyDescent="0.25">
      <c r="K21390" s="36"/>
      <c r="L21390" s="36"/>
      <c r="M21390" s="36"/>
      <c r="N21390" s="36"/>
      <c r="O21390" s="40"/>
      <c r="P21390" s="36"/>
      <c r="S21390" s="36"/>
      <c r="T21390" s="36"/>
      <c r="U21390" s="36"/>
      <c r="V21390" s="36"/>
    </row>
    <row r="21391" spans="11:22" x14ac:dyDescent="0.25">
      <c r="K21391" s="36"/>
      <c r="L21391" s="36"/>
      <c r="M21391" s="36"/>
      <c r="N21391" s="36"/>
      <c r="O21391" s="40"/>
      <c r="P21391" s="36"/>
      <c r="S21391" s="36"/>
      <c r="T21391" s="36"/>
      <c r="U21391" s="36"/>
      <c r="V21391" s="36"/>
    </row>
    <row r="21392" spans="11:22" x14ac:dyDescent="0.25">
      <c r="K21392" s="36"/>
      <c r="L21392" s="36"/>
      <c r="M21392" s="36"/>
      <c r="N21392" s="36"/>
      <c r="O21392" s="40"/>
      <c r="P21392" s="36"/>
      <c r="S21392" s="36"/>
      <c r="T21392" s="36"/>
      <c r="U21392" s="36"/>
      <c r="V21392" s="36"/>
    </row>
    <row r="21393" spans="11:22" x14ac:dyDescent="0.25">
      <c r="K21393" s="36"/>
      <c r="L21393" s="36"/>
      <c r="M21393" s="36"/>
      <c r="N21393" s="36"/>
      <c r="O21393" s="40"/>
      <c r="P21393" s="36"/>
      <c r="S21393" s="36"/>
      <c r="T21393" s="36"/>
      <c r="U21393" s="36"/>
      <c r="V21393" s="36"/>
    </row>
    <row r="21394" spans="11:22" x14ac:dyDescent="0.25">
      <c r="K21394" s="36"/>
      <c r="L21394" s="36"/>
      <c r="M21394" s="36"/>
      <c r="N21394" s="36"/>
      <c r="O21394" s="40"/>
      <c r="P21394" s="36"/>
      <c r="S21394" s="36"/>
      <c r="T21394" s="36"/>
      <c r="U21394" s="36"/>
      <c r="V21394" s="36"/>
    </row>
    <row r="21395" spans="11:22" x14ac:dyDescent="0.25">
      <c r="K21395" s="36"/>
      <c r="L21395" s="36"/>
      <c r="M21395" s="36"/>
      <c r="N21395" s="36"/>
      <c r="O21395" s="40"/>
      <c r="P21395" s="36"/>
      <c r="S21395" s="36"/>
      <c r="T21395" s="36"/>
      <c r="U21395" s="36"/>
      <c r="V21395" s="36"/>
    </row>
    <row r="21396" spans="11:22" x14ac:dyDescent="0.25">
      <c r="K21396" s="36"/>
      <c r="L21396" s="36"/>
      <c r="M21396" s="36"/>
      <c r="N21396" s="36"/>
      <c r="O21396" s="40"/>
      <c r="P21396" s="36"/>
      <c r="S21396" s="36"/>
      <c r="T21396" s="36"/>
      <c r="U21396" s="36"/>
      <c r="V21396" s="36"/>
    </row>
    <row r="21397" spans="11:22" x14ac:dyDescent="0.25">
      <c r="K21397" s="36"/>
      <c r="L21397" s="36"/>
      <c r="M21397" s="36"/>
      <c r="N21397" s="36"/>
      <c r="O21397" s="40"/>
      <c r="P21397" s="36"/>
      <c r="S21397" s="36"/>
      <c r="T21397" s="36"/>
      <c r="U21397" s="36"/>
      <c r="V21397" s="36"/>
    </row>
    <row r="21398" spans="11:22" x14ac:dyDescent="0.25">
      <c r="K21398" s="36"/>
      <c r="L21398" s="36"/>
      <c r="M21398" s="36"/>
      <c r="N21398" s="36"/>
      <c r="O21398" s="40"/>
      <c r="P21398" s="36"/>
      <c r="S21398" s="36"/>
      <c r="T21398" s="36"/>
      <c r="U21398" s="36"/>
      <c r="V21398" s="36"/>
    </row>
    <row r="21399" spans="11:22" x14ac:dyDescent="0.25">
      <c r="K21399" s="36"/>
      <c r="L21399" s="36"/>
      <c r="M21399" s="36"/>
      <c r="N21399" s="36"/>
      <c r="O21399" s="40"/>
      <c r="P21399" s="36"/>
      <c r="S21399" s="36"/>
      <c r="T21399" s="36"/>
      <c r="U21399" s="36"/>
      <c r="V21399" s="36"/>
    </row>
    <row r="21400" spans="11:22" x14ac:dyDescent="0.25">
      <c r="K21400" s="36"/>
      <c r="L21400" s="36"/>
      <c r="M21400" s="36"/>
      <c r="N21400" s="36"/>
      <c r="O21400" s="40"/>
      <c r="P21400" s="36"/>
      <c r="S21400" s="36"/>
      <c r="T21400" s="36"/>
      <c r="U21400" s="36"/>
      <c r="V21400" s="36"/>
    </row>
    <row r="21401" spans="11:22" x14ac:dyDescent="0.25">
      <c r="K21401" s="36"/>
      <c r="L21401" s="36"/>
      <c r="M21401" s="36"/>
      <c r="N21401" s="36"/>
      <c r="O21401" s="40"/>
      <c r="P21401" s="36"/>
      <c r="S21401" s="36"/>
      <c r="T21401" s="36"/>
      <c r="U21401" s="36"/>
      <c r="V21401" s="36"/>
    </row>
    <row r="21402" spans="11:22" x14ac:dyDescent="0.25">
      <c r="K21402" s="36"/>
      <c r="L21402" s="36"/>
      <c r="M21402" s="36"/>
      <c r="N21402" s="36"/>
      <c r="O21402" s="40"/>
      <c r="P21402" s="36"/>
      <c r="S21402" s="36"/>
      <c r="T21402" s="36"/>
      <c r="U21402" s="36"/>
      <c r="V21402" s="36"/>
    </row>
    <row r="21403" spans="11:22" x14ac:dyDescent="0.25">
      <c r="K21403" s="36"/>
      <c r="L21403" s="36"/>
      <c r="M21403" s="36"/>
      <c r="N21403" s="36"/>
      <c r="O21403" s="40"/>
      <c r="P21403" s="36"/>
      <c r="S21403" s="36"/>
      <c r="T21403" s="36"/>
      <c r="U21403" s="36"/>
      <c r="V21403" s="36"/>
    </row>
    <row r="21404" spans="11:22" x14ac:dyDescent="0.25">
      <c r="K21404" s="36"/>
      <c r="L21404" s="36"/>
      <c r="M21404" s="36"/>
      <c r="N21404" s="36"/>
      <c r="O21404" s="40"/>
      <c r="P21404" s="36"/>
      <c r="S21404" s="36"/>
      <c r="T21404" s="36"/>
      <c r="U21404" s="36"/>
      <c r="V21404" s="36"/>
    </row>
    <row r="21405" spans="11:22" x14ac:dyDescent="0.25">
      <c r="K21405" s="36"/>
      <c r="L21405" s="36"/>
      <c r="M21405" s="36"/>
      <c r="N21405" s="36"/>
      <c r="O21405" s="40"/>
      <c r="P21405" s="36"/>
      <c r="S21405" s="36"/>
      <c r="T21405" s="36"/>
      <c r="U21405" s="36"/>
      <c r="V21405" s="36"/>
    </row>
    <row r="21406" spans="11:22" x14ac:dyDescent="0.25">
      <c r="K21406" s="36"/>
      <c r="L21406" s="36"/>
      <c r="M21406" s="36"/>
      <c r="N21406" s="36"/>
      <c r="O21406" s="40"/>
      <c r="P21406" s="36"/>
      <c r="S21406" s="36"/>
      <c r="T21406" s="36"/>
      <c r="U21406" s="36"/>
      <c r="V21406" s="36"/>
    </row>
    <row r="21407" spans="11:22" x14ac:dyDescent="0.25">
      <c r="K21407" s="36"/>
      <c r="L21407" s="36"/>
      <c r="M21407" s="36"/>
      <c r="N21407" s="36"/>
      <c r="O21407" s="40"/>
      <c r="P21407" s="36"/>
      <c r="S21407" s="36"/>
      <c r="T21407" s="36"/>
      <c r="U21407" s="36"/>
      <c r="V21407" s="36"/>
    </row>
    <row r="21408" spans="11:22" x14ac:dyDescent="0.25">
      <c r="K21408" s="36"/>
      <c r="L21408" s="36"/>
      <c r="M21408" s="36"/>
      <c r="N21408" s="36"/>
      <c r="O21408" s="40"/>
      <c r="P21408" s="36"/>
      <c r="S21408" s="36"/>
      <c r="T21408" s="36"/>
      <c r="U21408" s="36"/>
      <c r="V21408" s="36"/>
    </row>
    <row r="21409" spans="11:22" x14ac:dyDescent="0.25">
      <c r="K21409" s="36"/>
      <c r="L21409" s="36"/>
      <c r="M21409" s="36"/>
      <c r="N21409" s="36"/>
      <c r="O21409" s="40"/>
      <c r="P21409" s="36"/>
      <c r="S21409" s="36"/>
      <c r="T21409" s="36"/>
      <c r="U21409" s="36"/>
      <c r="V21409" s="36"/>
    </row>
    <row r="21410" spans="11:22" x14ac:dyDescent="0.25">
      <c r="K21410" s="36"/>
      <c r="L21410" s="36"/>
      <c r="M21410" s="36"/>
      <c r="N21410" s="36"/>
      <c r="O21410" s="40"/>
      <c r="P21410" s="36"/>
      <c r="S21410" s="36"/>
      <c r="T21410" s="36"/>
      <c r="U21410" s="36"/>
      <c r="V21410" s="36"/>
    </row>
    <row r="21411" spans="11:22" x14ac:dyDescent="0.25">
      <c r="K21411" s="36"/>
      <c r="L21411" s="36"/>
      <c r="M21411" s="36"/>
      <c r="N21411" s="36"/>
      <c r="O21411" s="40"/>
      <c r="P21411" s="36"/>
      <c r="S21411" s="36"/>
      <c r="T21411" s="36"/>
      <c r="U21411" s="36"/>
      <c r="V21411" s="36"/>
    </row>
    <row r="21412" spans="11:22" x14ac:dyDescent="0.25">
      <c r="K21412" s="36"/>
      <c r="L21412" s="36"/>
      <c r="M21412" s="36"/>
      <c r="N21412" s="36"/>
      <c r="O21412" s="40"/>
      <c r="P21412" s="36"/>
      <c r="S21412" s="36"/>
      <c r="T21412" s="36"/>
      <c r="U21412" s="36"/>
      <c r="V21412" s="36"/>
    </row>
    <row r="21413" spans="11:22" x14ac:dyDescent="0.25">
      <c r="K21413" s="36"/>
      <c r="L21413" s="36"/>
      <c r="M21413" s="36"/>
      <c r="N21413" s="36"/>
      <c r="O21413" s="40"/>
      <c r="P21413" s="36"/>
      <c r="S21413" s="36"/>
      <c r="T21413" s="36"/>
      <c r="U21413" s="36"/>
      <c r="V21413" s="36"/>
    </row>
    <row r="21414" spans="11:22" x14ac:dyDescent="0.25">
      <c r="K21414" s="36"/>
      <c r="L21414" s="36"/>
      <c r="M21414" s="36"/>
      <c r="N21414" s="36"/>
      <c r="O21414" s="40"/>
      <c r="P21414" s="36"/>
      <c r="S21414" s="36"/>
      <c r="T21414" s="36"/>
      <c r="U21414" s="36"/>
      <c r="V21414" s="36"/>
    </row>
    <row r="21415" spans="11:22" x14ac:dyDescent="0.25">
      <c r="K21415" s="36"/>
      <c r="L21415" s="36"/>
      <c r="M21415" s="36"/>
      <c r="N21415" s="36"/>
      <c r="O21415" s="40"/>
      <c r="P21415" s="36"/>
      <c r="S21415" s="36"/>
      <c r="T21415" s="36"/>
      <c r="U21415" s="36"/>
      <c r="V21415" s="36"/>
    </row>
    <row r="21416" spans="11:22" x14ac:dyDescent="0.25">
      <c r="K21416" s="36"/>
      <c r="L21416" s="36"/>
      <c r="M21416" s="36"/>
      <c r="N21416" s="36"/>
      <c r="O21416" s="40"/>
      <c r="P21416" s="36"/>
      <c r="S21416" s="36"/>
      <c r="T21416" s="36"/>
      <c r="U21416" s="36"/>
      <c r="V21416" s="36"/>
    </row>
    <row r="21417" spans="11:22" x14ac:dyDescent="0.25">
      <c r="K21417" s="36"/>
      <c r="L21417" s="36"/>
      <c r="M21417" s="36"/>
      <c r="N21417" s="36"/>
      <c r="O21417" s="40"/>
      <c r="P21417" s="36"/>
      <c r="S21417" s="36"/>
      <c r="T21417" s="36"/>
      <c r="U21417" s="36"/>
      <c r="V21417" s="36"/>
    </row>
    <row r="21418" spans="11:22" x14ac:dyDescent="0.25">
      <c r="K21418" s="36"/>
      <c r="L21418" s="36"/>
      <c r="M21418" s="36"/>
      <c r="N21418" s="36"/>
      <c r="O21418" s="40"/>
      <c r="P21418" s="36"/>
      <c r="S21418" s="36"/>
      <c r="T21418" s="36"/>
      <c r="U21418" s="36"/>
      <c r="V21418" s="36"/>
    </row>
    <row r="21419" spans="11:22" x14ac:dyDescent="0.25">
      <c r="K21419" s="36"/>
      <c r="L21419" s="36"/>
      <c r="M21419" s="36"/>
      <c r="N21419" s="36"/>
      <c r="O21419" s="40"/>
      <c r="P21419" s="36"/>
      <c r="S21419" s="36"/>
      <c r="T21419" s="36"/>
      <c r="U21419" s="36"/>
      <c r="V21419" s="36"/>
    </row>
    <row r="21420" spans="11:22" x14ac:dyDescent="0.25">
      <c r="K21420" s="36"/>
      <c r="L21420" s="36"/>
      <c r="M21420" s="36"/>
      <c r="N21420" s="36"/>
      <c r="O21420" s="40"/>
      <c r="P21420" s="36"/>
      <c r="S21420" s="36"/>
      <c r="T21420" s="36"/>
      <c r="U21420" s="36"/>
      <c r="V21420" s="36"/>
    </row>
    <row r="21421" spans="11:22" x14ac:dyDescent="0.25">
      <c r="K21421" s="36"/>
      <c r="L21421" s="36"/>
      <c r="M21421" s="36"/>
      <c r="N21421" s="36"/>
      <c r="O21421" s="40"/>
      <c r="P21421" s="36"/>
      <c r="S21421" s="36"/>
      <c r="T21421" s="36"/>
      <c r="U21421" s="36"/>
      <c r="V21421" s="36"/>
    </row>
    <row r="21422" spans="11:22" x14ac:dyDescent="0.25">
      <c r="K21422" s="36"/>
      <c r="L21422" s="36"/>
      <c r="M21422" s="36"/>
      <c r="N21422" s="36"/>
      <c r="O21422" s="40"/>
      <c r="P21422" s="36"/>
      <c r="S21422" s="36"/>
      <c r="T21422" s="36"/>
      <c r="U21422" s="36"/>
      <c r="V21422" s="36"/>
    </row>
    <row r="21423" spans="11:22" x14ac:dyDescent="0.25">
      <c r="K21423" s="36"/>
      <c r="L21423" s="36"/>
      <c r="M21423" s="36"/>
      <c r="N21423" s="36"/>
      <c r="O21423" s="40"/>
      <c r="P21423" s="36"/>
      <c r="S21423" s="36"/>
      <c r="T21423" s="36"/>
      <c r="U21423" s="36"/>
      <c r="V21423" s="36"/>
    </row>
    <row r="21424" spans="11:22" x14ac:dyDescent="0.25">
      <c r="K21424" s="36"/>
      <c r="L21424" s="36"/>
      <c r="M21424" s="36"/>
      <c r="N21424" s="36"/>
      <c r="O21424" s="40"/>
      <c r="P21424" s="36"/>
      <c r="S21424" s="36"/>
      <c r="T21424" s="36"/>
      <c r="U21424" s="36"/>
      <c r="V21424" s="36"/>
    </row>
    <row r="21425" spans="11:22" x14ac:dyDescent="0.25">
      <c r="K21425" s="36"/>
      <c r="L21425" s="36"/>
      <c r="M21425" s="36"/>
      <c r="N21425" s="36"/>
      <c r="O21425" s="40"/>
      <c r="P21425" s="36"/>
      <c r="S21425" s="36"/>
      <c r="T21425" s="36"/>
      <c r="U21425" s="36"/>
      <c r="V21425" s="36"/>
    </row>
    <row r="21426" spans="11:22" x14ac:dyDescent="0.25">
      <c r="K21426" s="36"/>
      <c r="L21426" s="36"/>
      <c r="M21426" s="36"/>
      <c r="N21426" s="36"/>
      <c r="O21426" s="40"/>
      <c r="P21426" s="36"/>
      <c r="S21426" s="36"/>
      <c r="T21426" s="36"/>
      <c r="U21426" s="36"/>
      <c r="V21426" s="36"/>
    </row>
    <row r="21427" spans="11:22" x14ac:dyDescent="0.25">
      <c r="K21427" s="36"/>
      <c r="L21427" s="36"/>
      <c r="M21427" s="36"/>
      <c r="N21427" s="36"/>
      <c r="O21427" s="40"/>
      <c r="P21427" s="36"/>
      <c r="S21427" s="36"/>
      <c r="T21427" s="36"/>
      <c r="U21427" s="36"/>
      <c r="V21427" s="36"/>
    </row>
    <row r="21428" spans="11:22" x14ac:dyDescent="0.25">
      <c r="K21428" s="36"/>
      <c r="L21428" s="36"/>
      <c r="M21428" s="36"/>
      <c r="N21428" s="36"/>
      <c r="O21428" s="40"/>
      <c r="P21428" s="36"/>
      <c r="S21428" s="36"/>
      <c r="T21428" s="36"/>
      <c r="U21428" s="36"/>
      <c r="V21428" s="36"/>
    </row>
    <row r="21429" spans="11:22" x14ac:dyDescent="0.25">
      <c r="K21429" s="36"/>
      <c r="L21429" s="36"/>
      <c r="M21429" s="36"/>
      <c r="N21429" s="36"/>
      <c r="O21429" s="40"/>
      <c r="P21429" s="36"/>
      <c r="S21429" s="36"/>
      <c r="T21429" s="36"/>
      <c r="U21429" s="36"/>
      <c r="V21429" s="36"/>
    </row>
    <row r="21430" spans="11:22" x14ac:dyDescent="0.25">
      <c r="K21430" s="36"/>
      <c r="L21430" s="36"/>
      <c r="M21430" s="36"/>
      <c r="N21430" s="36"/>
      <c r="O21430" s="40"/>
      <c r="P21430" s="36"/>
      <c r="S21430" s="36"/>
      <c r="T21430" s="36"/>
      <c r="U21430" s="36"/>
      <c r="V21430" s="36"/>
    </row>
    <row r="21431" spans="11:22" x14ac:dyDescent="0.25">
      <c r="K21431" s="36"/>
      <c r="L21431" s="36"/>
      <c r="M21431" s="36"/>
      <c r="N21431" s="36"/>
      <c r="O21431" s="40"/>
      <c r="P21431" s="36"/>
      <c r="S21431" s="36"/>
      <c r="T21431" s="36"/>
      <c r="U21431" s="36"/>
      <c r="V21431" s="36"/>
    </row>
    <row r="21432" spans="11:22" x14ac:dyDescent="0.25">
      <c r="K21432" s="36"/>
      <c r="L21432" s="36"/>
      <c r="M21432" s="36"/>
      <c r="N21432" s="36"/>
      <c r="O21432" s="40"/>
      <c r="P21432" s="36"/>
      <c r="S21432" s="36"/>
      <c r="T21432" s="36"/>
      <c r="U21432" s="36"/>
      <c r="V21432" s="36"/>
    </row>
    <row r="21433" spans="11:22" x14ac:dyDescent="0.25">
      <c r="K21433" s="36"/>
      <c r="L21433" s="36"/>
      <c r="M21433" s="36"/>
      <c r="N21433" s="36"/>
      <c r="O21433" s="40"/>
      <c r="P21433" s="36"/>
      <c r="S21433" s="36"/>
      <c r="T21433" s="36"/>
      <c r="U21433" s="36"/>
      <c r="V21433" s="36"/>
    </row>
    <row r="21434" spans="11:22" x14ac:dyDescent="0.25">
      <c r="K21434" s="36"/>
      <c r="L21434" s="36"/>
      <c r="M21434" s="36"/>
      <c r="N21434" s="36"/>
      <c r="O21434" s="40"/>
      <c r="P21434" s="36"/>
      <c r="S21434" s="36"/>
      <c r="T21434" s="36"/>
      <c r="U21434" s="36"/>
      <c r="V21434" s="36"/>
    </row>
    <row r="21435" spans="11:22" x14ac:dyDescent="0.25">
      <c r="K21435" s="36"/>
      <c r="L21435" s="36"/>
      <c r="M21435" s="36"/>
      <c r="N21435" s="36"/>
      <c r="O21435" s="40"/>
      <c r="P21435" s="36"/>
      <c r="S21435" s="36"/>
      <c r="T21435" s="36"/>
      <c r="U21435" s="36"/>
      <c r="V21435" s="36"/>
    </row>
    <row r="21436" spans="11:22" x14ac:dyDescent="0.25">
      <c r="K21436" s="36"/>
      <c r="L21436" s="36"/>
      <c r="M21436" s="36"/>
      <c r="N21436" s="36"/>
      <c r="O21436" s="40"/>
      <c r="P21436" s="36"/>
      <c r="S21436" s="36"/>
      <c r="T21436" s="36"/>
      <c r="U21436" s="36"/>
      <c r="V21436" s="36"/>
    </row>
    <row r="21437" spans="11:22" x14ac:dyDescent="0.25">
      <c r="K21437" s="36"/>
      <c r="L21437" s="36"/>
      <c r="M21437" s="36"/>
      <c r="N21437" s="36"/>
      <c r="O21437" s="40"/>
      <c r="P21437" s="36"/>
      <c r="S21437" s="36"/>
      <c r="T21437" s="36"/>
      <c r="U21437" s="36"/>
      <c r="V21437" s="36"/>
    </row>
    <row r="21438" spans="11:22" x14ac:dyDescent="0.25">
      <c r="K21438" s="36"/>
      <c r="L21438" s="36"/>
      <c r="M21438" s="36"/>
      <c r="N21438" s="36"/>
      <c r="O21438" s="40"/>
      <c r="P21438" s="36"/>
      <c r="S21438" s="36"/>
      <c r="T21438" s="36"/>
      <c r="U21438" s="36"/>
      <c r="V21438" s="36"/>
    </row>
    <row r="21439" spans="11:22" x14ac:dyDescent="0.25">
      <c r="K21439" s="36"/>
      <c r="L21439" s="36"/>
      <c r="M21439" s="36"/>
      <c r="N21439" s="36"/>
      <c r="O21439" s="40"/>
      <c r="P21439" s="36"/>
      <c r="S21439" s="36"/>
      <c r="T21439" s="36"/>
      <c r="U21439" s="36"/>
      <c r="V21439" s="36"/>
    </row>
    <row r="21440" spans="11:22" x14ac:dyDescent="0.25">
      <c r="K21440" s="36"/>
      <c r="L21440" s="36"/>
      <c r="M21440" s="36"/>
      <c r="N21440" s="36"/>
      <c r="O21440" s="40"/>
      <c r="P21440" s="36"/>
      <c r="S21440" s="36"/>
      <c r="T21440" s="36"/>
      <c r="U21440" s="36"/>
      <c r="V21440" s="36"/>
    </row>
    <row r="21441" spans="11:22" x14ac:dyDescent="0.25">
      <c r="K21441" s="36"/>
      <c r="L21441" s="36"/>
      <c r="M21441" s="36"/>
      <c r="N21441" s="36"/>
      <c r="O21441" s="40"/>
      <c r="P21441" s="36"/>
      <c r="S21441" s="36"/>
      <c r="T21441" s="36"/>
      <c r="U21441" s="36"/>
      <c r="V21441" s="36"/>
    </row>
    <row r="21442" spans="11:22" x14ac:dyDescent="0.25">
      <c r="K21442" s="36"/>
      <c r="L21442" s="36"/>
      <c r="M21442" s="36"/>
      <c r="N21442" s="36"/>
      <c r="O21442" s="40"/>
      <c r="P21442" s="36"/>
      <c r="S21442" s="36"/>
      <c r="T21442" s="36"/>
      <c r="U21442" s="36"/>
      <c r="V21442" s="36"/>
    </row>
    <row r="21443" spans="11:22" x14ac:dyDescent="0.25">
      <c r="K21443" s="36"/>
      <c r="L21443" s="36"/>
      <c r="M21443" s="36"/>
      <c r="N21443" s="36"/>
      <c r="O21443" s="40"/>
      <c r="P21443" s="36"/>
      <c r="S21443" s="36"/>
      <c r="T21443" s="36"/>
      <c r="U21443" s="36"/>
      <c r="V21443" s="36"/>
    </row>
    <row r="21444" spans="11:22" x14ac:dyDescent="0.25">
      <c r="K21444" s="36"/>
      <c r="L21444" s="36"/>
      <c r="M21444" s="36"/>
      <c r="N21444" s="36"/>
      <c r="O21444" s="40"/>
      <c r="P21444" s="36"/>
      <c r="S21444" s="36"/>
      <c r="T21444" s="36"/>
      <c r="U21444" s="36"/>
      <c r="V21444" s="36"/>
    </row>
    <row r="21445" spans="11:22" x14ac:dyDescent="0.25">
      <c r="K21445" s="36"/>
      <c r="L21445" s="36"/>
      <c r="M21445" s="36"/>
      <c r="N21445" s="36"/>
      <c r="O21445" s="40"/>
      <c r="P21445" s="36"/>
      <c r="S21445" s="36"/>
      <c r="T21445" s="36"/>
      <c r="U21445" s="36"/>
      <c r="V21445" s="36"/>
    </row>
    <row r="21446" spans="11:22" x14ac:dyDescent="0.25">
      <c r="K21446" s="36"/>
      <c r="L21446" s="36"/>
      <c r="M21446" s="36"/>
      <c r="N21446" s="36"/>
      <c r="O21446" s="40"/>
      <c r="P21446" s="36"/>
      <c r="S21446" s="36"/>
      <c r="T21446" s="36"/>
      <c r="U21446" s="36"/>
      <c r="V21446" s="36"/>
    </row>
    <row r="21447" spans="11:22" x14ac:dyDescent="0.25">
      <c r="K21447" s="36"/>
      <c r="L21447" s="36"/>
      <c r="M21447" s="36"/>
      <c r="N21447" s="36"/>
      <c r="O21447" s="40"/>
      <c r="P21447" s="36"/>
      <c r="S21447" s="36"/>
      <c r="T21447" s="36"/>
      <c r="U21447" s="36"/>
      <c r="V21447" s="36"/>
    </row>
    <row r="21448" spans="11:22" x14ac:dyDescent="0.25">
      <c r="K21448" s="36"/>
      <c r="L21448" s="36"/>
      <c r="M21448" s="36"/>
      <c r="N21448" s="36"/>
      <c r="O21448" s="40"/>
      <c r="P21448" s="36"/>
      <c r="S21448" s="36"/>
      <c r="T21448" s="36"/>
      <c r="U21448" s="36"/>
      <c r="V21448" s="36"/>
    </row>
    <row r="21449" spans="11:22" x14ac:dyDescent="0.25">
      <c r="K21449" s="36"/>
      <c r="L21449" s="36"/>
      <c r="M21449" s="36"/>
      <c r="N21449" s="36"/>
      <c r="O21449" s="40"/>
      <c r="P21449" s="36"/>
      <c r="S21449" s="36"/>
      <c r="T21449" s="36"/>
      <c r="U21449" s="36"/>
      <c r="V21449" s="36"/>
    </row>
    <row r="21450" spans="11:22" x14ac:dyDescent="0.25">
      <c r="K21450" s="36"/>
      <c r="L21450" s="36"/>
      <c r="M21450" s="36"/>
      <c r="N21450" s="36"/>
      <c r="O21450" s="40"/>
      <c r="P21450" s="36"/>
      <c r="S21450" s="36"/>
      <c r="T21450" s="36"/>
      <c r="U21450" s="36"/>
      <c r="V21450" s="36"/>
    </row>
    <row r="21451" spans="11:22" x14ac:dyDescent="0.25">
      <c r="K21451" s="36"/>
      <c r="L21451" s="36"/>
      <c r="M21451" s="36"/>
      <c r="N21451" s="36"/>
      <c r="O21451" s="40"/>
      <c r="P21451" s="36"/>
      <c r="S21451" s="36"/>
      <c r="T21451" s="36"/>
      <c r="U21451" s="36"/>
      <c r="V21451" s="36"/>
    </row>
    <row r="21452" spans="11:22" x14ac:dyDescent="0.25">
      <c r="K21452" s="36"/>
      <c r="L21452" s="36"/>
      <c r="M21452" s="36"/>
      <c r="N21452" s="36"/>
      <c r="O21452" s="40"/>
      <c r="P21452" s="36"/>
      <c r="S21452" s="36"/>
      <c r="T21452" s="36"/>
      <c r="U21452" s="36"/>
      <c r="V21452" s="36"/>
    </row>
    <row r="21453" spans="11:22" x14ac:dyDescent="0.25">
      <c r="K21453" s="36"/>
      <c r="L21453" s="36"/>
      <c r="M21453" s="36"/>
      <c r="N21453" s="36"/>
      <c r="O21453" s="40"/>
      <c r="P21453" s="36"/>
      <c r="S21453" s="36"/>
      <c r="T21453" s="36"/>
      <c r="U21453" s="36"/>
      <c r="V21453" s="36"/>
    </row>
    <row r="21454" spans="11:22" x14ac:dyDescent="0.25">
      <c r="K21454" s="36"/>
      <c r="L21454" s="36"/>
      <c r="M21454" s="36"/>
      <c r="N21454" s="36"/>
      <c r="O21454" s="40"/>
      <c r="P21454" s="36"/>
      <c r="S21454" s="36"/>
      <c r="T21454" s="36"/>
      <c r="U21454" s="36"/>
      <c r="V21454" s="36"/>
    </row>
    <row r="21455" spans="11:22" x14ac:dyDescent="0.25">
      <c r="K21455" s="36"/>
      <c r="L21455" s="36"/>
      <c r="M21455" s="36"/>
      <c r="N21455" s="36"/>
      <c r="O21455" s="40"/>
      <c r="P21455" s="36"/>
      <c r="S21455" s="36"/>
      <c r="T21455" s="36"/>
      <c r="U21455" s="36"/>
      <c r="V21455" s="36"/>
    </row>
    <row r="21456" spans="11:22" x14ac:dyDescent="0.25">
      <c r="K21456" s="36"/>
      <c r="L21456" s="36"/>
      <c r="M21456" s="36"/>
      <c r="N21456" s="36"/>
      <c r="O21456" s="40"/>
      <c r="P21456" s="36"/>
      <c r="S21456" s="36"/>
      <c r="T21456" s="36"/>
      <c r="U21456" s="36"/>
      <c r="V21456" s="36"/>
    </row>
    <row r="21457" spans="11:22" x14ac:dyDescent="0.25">
      <c r="K21457" s="36"/>
      <c r="L21457" s="36"/>
      <c r="M21457" s="36"/>
      <c r="N21457" s="36"/>
      <c r="O21457" s="40"/>
      <c r="P21457" s="36"/>
      <c r="S21457" s="36"/>
      <c r="T21457" s="36"/>
      <c r="U21457" s="36"/>
      <c r="V21457" s="36"/>
    </row>
    <row r="21458" spans="11:22" x14ac:dyDescent="0.25">
      <c r="K21458" s="36"/>
      <c r="L21458" s="36"/>
      <c r="M21458" s="36"/>
      <c r="N21458" s="36"/>
      <c r="O21458" s="40"/>
      <c r="P21458" s="36"/>
      <c r="S21458" s="36"/>
      <c r="T21458" s="36"/>
      <c r="U21458" s="36"/>
      <c r="V21458" s="36"/>
    </row>
    <row r="21459" spans="11:22" x14ac:dyDescent="0.25">
      <c r="K21459" s="36"/>
      <c r="L21459" s="36"/>
      <c r="M21459" s="36"/>
      <c r="N21459" s="36"/>
      <c r="O21459" s="40"/>
      <c r="P21459" s="36"/>
      <c r="S21459" s="36"/>
      <c r="T21459" s="36"/>
      <c r="U21459" s="36"/>
      <c r="V21459" s="36"/>
    </row>
    <row r="21460" spans="11:22" x14ac:dyDescent="0.25">
      <c r="K21460" s="36"/>
      <c r="L21460" s="36"/>
      <c r="M21460" s="36"/>
      <c r="N21460" s="36"/>
      <c r="O21460" s="40"/>
      <c r="P21460" s="36"/>
      <c r="S21460" s="36"/>
      <c r="T21460" s="36"/>
      <c r="U21460" s="36"/>
      <c r="V21460" s="36"/>
    </row>
    <row r="21461" spans="11:22" x14ac:dyDescent="0.25">
      <c r="K21461" s="36"/>
      <c r="L21461" s="36"/>
      <c r="M21461" s="36"/>
      <c r="N21461" s="36"/>
      <c r="O21461" s="40"/>
      <c r="P21461" s="36"/>
      <c r="S21461" s="36"/>
      <c r="T21461" s="36"/>
      <c r="U21461" s="36"/>
      <c r="V21461" s="36"/>
    </row>
    <row r="21462" spans="11:22" x14ac:dyDescent="0.25">
      <c r="K21462" s="36"/>
      <c r="L21462" s="36"/>
      <c r="M21462" s="36"/>
      <c r="N21462" s="36"/>
      <c r="O21462" s="40"/>
      <c r="P21462" s="36"/>
      <c r="S21462" s="36"/>
      <c r="T21462" s="36"/>
      <c r="U21462" s="36"/>
      <c r="V21462" s="36"/>
    </row>
    <row r="21463" spans="11:22" x14ac:dyDescent="0.25">
      <c r="K21463" s="36"/>
      <c r="L21463" s="36"/>
      <c r="M21463" s="36"/>
      <c r="N21463" s="36"/>
      <c r="O21463" s="40"/>
      <c r="P21463" s="36"/>
      <c r="S21463" s="36"/>
      <c r="T21463" s="36"/>
      <c r="U21463" s="36"/>
      <c r="V21463" s="36"/>
    </row>
    <row r="21464" spans="11:22" x14ac:dyDescent="0.25">
      <c r="K21464" s="36"/>
      <c r="L21464" s="36"/>
      <c r="M21464" s="36"/>
      <c r="N21464" s="36"/>
      <c r="O21464" s="40"/>
      <c r="P21464" s="36"/>
      <c r="S21464" s="36"/>
      <c r="T21464" s="36"/>
      <c r="U21464" s="36"/>
      <c r="V21464" s="36"/>
    </row>
    <row r="21465" spans="11:22" x14ac:dyDescent="0.25">
      <c r="K21465" s="36"/>
      <c r="L21465" s="36"/>
      <c r="M21465" s="36"/>
      <c r="N21465" s="36"/>
      <c r="O21465" s="40"/>
      <c r="P21465" s="36"/>
      <c r="S21465" s="36"/>
      <c r="T21465" s="36"/>
      <c r="U21465" s="36"/>
      <c r="V21465" s="36"/>
    </row>
    <row r="21466" spans="11:22" x14ac:dyDescent="0.25">
      <c r="K21466" s="36"/>
      <c r="L21466" s="36"/>
      <c r="M21466" s="36"/>
      <c r="N21466" s="36"/>
      <c r="O21466" s="40"/>
      <c r="P21466" s="36"/>
      <c r="S21466" s="36"/>
      <c r="T21466" s="36"/>
      <c r="U21466" s="36"/>
      <c r="V21466" s="36"/>
    </row>
    <row r="21467" spans="11:22" x14ac:dyDescent="0.25">
      <c r="K21467" s="36"/>
      <c r="L21467" s="36"/>
      <c r="M21467" s="36"/>
      <c r="N21467" s="36"/>
      <c r="O21467" s="40"/>
      <c r="P21467" s="36"/>
      <c r="S21467" s="36"/>
      <c r="T21467" s="36"/>
      <c r="U21467" s="36"/>
      <c r="V21467" s="36"/>
    </row>
    <row r="21468" spans="11:22" x14ac:dyDescent="0.25">
      <c r="K21468" s="36"/>
      <c r="L21468" s="36"/>
      <c r="M21468" s="36"/>
      <c r="N21468" s="36"/>
      <c r="O21468" s="40"/>
      <c r="P21468" s="36"/>
      <c r="S21468" s="36"/>
      <c r="T21468" s="36"/>
      <c r="U21468" s="36"/>
      <c r="V21468" s="36"/>
    </row>
    <row r="21469" spans="11:22" x14ac:dyDescent="0.25">
      <c r="K21469" s="36"/>
      <c r="L21469" s="36"/>
      <c r="M21469" s="36"/>
      <c r="N21469" s="36"/>
      <c r="O21469" s="40"/>
      <c r="P21469" s="36"/>
      <c r="S21469" s="36"/>
      <c r="T21469" s="36"/>
      <c r="U21469" s="36"/>
      <c r="V21469" s="36"/>
    </row>
    <row r="21470" spans="11:22" x14ac:dyDescent="0.25">
      <c r="K21470" s="36"/>
      <c r="L21470" s="36"/>
      <c r="M21470" s="36"/>
      <c r="N21470" s="36"/>
      <c r="O21470" s="40"/>
      <c r="P21470" s="36"/>
      <c r="S21470" s="36"/>
      <c r="T21470" s="36"/>
      <c r="U21470" s="36"/>
      <c r="V21470" s="36"/>
    </row>
    <row r="21471" spans="11:22" x14ac:dyDescent="0.25">
      <c r="K21471" s="36"/>
      <c r="L21471" s="36"/>
      <c r="M21471" s="36"/>
      <c r="N21471" s="36"/>
      <c r="O21471" s="40"/>
      <c r="P21471" s="36"/>
      <c r="S21471" s="36"/>
      <c r="T21471" s="36"/>
      <c r="U21471" s="36"/>
      <c r="V21471" s="36"/>
    </row>
    <row r="21472" spans="11:22" x14ac:dyDescent="0.25">
      <c r="K21472" s="36"/>
      <c r="L21472" s="36"/>
      <c r="M21472" s="36"/>
      <c r="N21472" s="36"/>
      <c r="O21472" s="40"/>
      <c r="P21472" s="36"/>
      <c r="S21472" s="36"/>
      <c r="T21472" s="36"/>
      <c r="U21472" s="36"/>
      <c r="V21472" s="36"/>
    </row>
    <row r="21473" spans="11:22" x14ac:dyDescent="0.25">
      <c r="K21473" s="36"/>
      <c r="L21473" s="36"/>
      <c r="M21473" s="36"/>
      <c r="N21473" s="36"/>
      <c r="O21473" s="40"/>
      <c r="P21473" s="36"/>
      <c r="S21473" s="36"/>
      <c r="T21473" s="36"/>
      <c r="U21473" s="36"/>
      <c r="V21473" s="36"/>
    </row>
    <row r="21474" spans="11:22" x14ac:dyDescent="0.25">
      <c r="K21474" s="36"/>
      <c r="L21474" s="36"/>
      <c r="M21474" s="36"/>
      <c r="N21474" s="36"/>
      <c r="O21474" s="40"/>
      <c r="P21474" s="36"/>
      <c r="S21474" s="36"/>
      <c r="T21474" s="36"/>
      <c r="U21474" s="36"/>
      <c r="V21474" s="36"/>
    </row>
    <row r="21475" spans="11:22" x14ac:dyDescent="0.25">
      <c r="K21475" s="36"/>
      <c r="L21475" s="36"/>
      <c r="M21475" s="36"/>
      <c r="N21475" s="36"/>
      <c r="O21475" s="40"/>
      <c r="P21475" s="36"/>
      <c r="S21475" s="36"/>
      <c r="T21475" s="36"/>
      <c r="U21475" s="36"/>
      <c r="V21475" s="36"/>
    </row>
    <row r="21476" spans="11:22" x14ac:dyDescent="0.25">
      <c r="K21476" s="36"/>
      <c r="L21476" s="36"/>
      <c r="M21476" s="36"/>
      <c r="N21476" s="36"/>
      <c r="O21476" s="40"/>
      <c r="P21476" s="36"/>
      <c r="S21476" s="36"/>
      <c r="T21476" s="36"/>
      <c r="U21476" s="36"/>
      <c r="V21476" s="36"/>
    </row>
    <row r="21477" spans="11:22" x14ac:dyDescent="0.25">
      <c r="K21477" s="36"/>
      <c r="L21477" s="36"/>
      <c r="M21477" s="36"/>
      <c r="N21477" s="36"/>
      <c r="O21477" s="40"/>
      <c r="P21477" s="36"/>
      <c r="S21477" s="36"/>
      <c r="T21477" s="36"/>
      <c r="U21477" s="36"/>
      <c r="V21477" s="36"/>
    </row>
    <row r="21478" spans="11:22" x14ac:dyDescent="0.25">
      <c r="K21478" s="36"/>
      <c r="L21478" s="36"/>
      <c r="M21478" s="36"/>
      <c r="N21478" s="36"/>
      <c r="O21478" s="40"/>
      <c r="P21478" s="36"/>
      <c r="S21478" s="36"/>
      <c r="T21478" s="36"/>
      <c r="U21478" s="36"/>
      <c r="V21478" s="36"/>
    </row>
    <row r="21479" spans="11:22" x14ac:dyDescent="0.25">
      <c r="K21479" s="36"/>
      <c r="L21479" s="36"/>
      <c r="M21479" s="36"/>
      <c r="N21479" s="36"/>
      <c r="O21479" s="40"/>
      <c r="P21479" s="36"/>
      <c r="S21479" s="36"/>
      <c r="T21479" s="36"/>
      <c r="U21479" s="36"/>
      <c r="V21479" s="36"/>
    </row>
    <row r="21480" spans="11:22" x14ac:dyDescent="0.25">
      <c r="K21480" s="36"/>
      <c r="L21480" s="36"/>
      <c r="M21480" s="36"/>
      <c r="N21480" s="36"/>
      <c r="O21480" s="40"/>
      <c r="P21480" s="36"/>
      <c r="S21480" s="36"/>
      <c r="T21480" s="36"/>
      <c r="U21480" s="36"/>
      <c r="V21480" s="36"/>
    </row>
    <row r="21481" spans="11:22" x14ac:dyDescent="0.25">
      <c r="K21481" s="36"/>
      <c r="L21481" s="36"/>
      <c r="M21481" s="36"/>
      <c r="N21481" s="36"/>
      <c r="O21481" s="40"/>
      <c r="P21481" s="36"/>
      <c r="S21481" s="36"/>
      <c r="T21481" s="36"/>
      <c r="U21481" s="36"/>
      <c r="V21481" s="36"/>
    </row>
    <row r="21482" spans="11:22" x14ac:dyDescent="0.25">
      <c r="K21482" s="36"/>
      <c r="L21482" s="36"/>
      <c r="M21482" s="36"/>
      <c r="N21482" s="36"/>
      <c r="O21482" s="40"/>
      <c r="P21482" s="36"/>
      <c r="S21482" s="36"/>
      <c r="T21482" s="36"/>
      <c r="U21482" s="36"/>
      <c r="V21482" s="36"/>
    </row>
    <row r="21483" spans="11:22" x14ac:dyDescent="0.25">
      <c r="K21483" s="36"/>
      <c r="L21483" s="36"/>
      <c r="M21483" s="36"/>
      <c r="N21483" s="36"/>
      <c r="O21483" s="40"/>
      <c r="P21483" s="36"/>
      <c r="S21483" s="36"/>
      <c r="T21483" s="36"/>
      <c r="U21483" s="36"/>
      <c r="V21483" s="36"/>
    </row>
    <row r="21484" spans="11:22" x14ac:dyDescent="0.25">
      <c r="K21484" s="36"/>
      <c r="L21484" s="36"/>
      <c r="M21484" s="36"/>
      <c r="N21484" s="36"/>
      <c r="O21484" s="40"/>
      <c r="P21484" s="36"/>
      <c r="S21484" s="36"/>
      <c r="T21484" s="36"/>
      <c r="U21484" s="36"/>
      <c r="V21484" s="36"/>
    </row>
    <row r="21485" spans="11:22" x14ac:dyDescent="0.25">
      <c r="K21485" s="36"/>
      <c r="L21485" s="36"/>
      <c r="M21485" s="36"/>
      <c r="N21485" s="36"/>
      <c r="O21485" s="40"/>
      <c r="P21485" s="36"/>
      <c r="S21485" s="36"/>
      <c r="T21485" s="36"/>
      <c r="U21485" s="36"/>
      <c r="V21485" s="36"/>
    </row>
    <row r="21486" spans="11:22" x14ac:dyDescent="0.25">
      <c r="K21486" s="36"/>
      <c r="L21486" s="36"/>
      <c r="M21486" s="36"/>
      <c r="N21486" s="36"/>
      <c r="O21486" s="40"/>
      <c r="P21486" s="36"/>
      <c r="S21486" s="36"/>
      <c r="T21486" s="36"/>
      <c r="U21486" s="36"/>
      <c r="V21486" s="36"/>
    </row>
    <row r="21487" spans="11:22" x14ac:dyDescent="0.25">
      <c r="K21487" s="36"/>
      <c r="L21487" s="36"/>
      <c r="M21487" s="36"/>
      <c r="N21487" s="36"/>
      <c r="O21487" s="40"/>
      <c r="P21487" s="36"/>
      <c r="S21487" s="36"/>
      <c r="T21487" s="36"/>
      <c r="U21487" s="36"/>
      <c r="V21487" s="36"/>
    </row>
    <row r="21488" spans="11:22" x14ac:dyDescent="0.25">
      <c r="K21488" s="36"/>
      <c r="L21488" s="36"/>
      <c r="M21488" s="36"/>
      <c r="N21488" s="36"/>
      <c r="O21488" s="40"/>
      <c r="P21488" s="36"/>
      <c r="S21488" s="36"/>
      <c r="T21488" s="36"/>
      <c r="U21488" s="36"/>
      <c r="V21488" s="36"/>
    </row>
    <row r="21489" spans="11:22" x14ac:dyDescent="0.25">
      <c r="K21489" s="36"/>
      <c r="L21489" s="36"/>
      <c r="M21489" s="36"/>
      <c r="N21489" s="36"/>
      <c r="O21489" s="40"/>
      <c r="P21489" s="36"/>
      <c r="S21489" s="36"/>
      <c r="T21489" s="36"/>
      <c r="U21489" s="36"/>
      <c r="V21489" s="36"/>
    </row>
    <row r="21490" spans="11:22" x14ac:dyDescent="0.25">
      <c r="K21490" s="36"/>
      <c r="L21490" s="36"/>
      <c r="M21490" s="36"/>
      <c r="N21490" s="36"/>
      <c r="O21490" s="40"/>
      <c r="P21490" s="36"/>
      <c r="S21490" s="36"/>
      <c r="T21490" s="36"/>
      <c r="U21490" s="36"/>
      <c r="V21490" s="36"/>
    </row>
    <row r="21491" spans="11:22" x14ac:dyDescent="0.25">
      <c r="K21491" s="36"/>
      <c r="L21491" s="36"/>
      <c r="M21491" s="36"/>
      <c r="N21491" s="36"/>
      <c r="O21491" s="40"/>
      <c r="P21491" s="36"/>
      <c r="S21491" s="36"/>
      <c r="T21491" s="36"/>
      <c r="U21491" s="36"/>
      <c r="V21491" s="36"/>
    </row>
    <row r="21492" spans="11:22" x14ac:dyDescent="0.25">
      <c r="K21492" s="36"/>
      <c r="L21492" s="36"/>
      <c r="M21492" s="36"/>
      <c r="N21492" s="36"/>
      <c r="O21492" s="40"/>
      <c r="P21492" s="36"/>
      <c r="S21492" s="36"/>
      <c r="T21492" s="36"/>
      <c r="U21492" s="36"/>
      <c r="V21492" s="36"/>
    </row>
    <row r="21493" spans="11:22" x14ac:dyDescent="0.25">
      <c r="K21493" s="36"/>
      <c r="L21493" s="36"/>
      <c r="M21493" s="36"/>
      <c r="N21493" s="36"/>
      <c r="O21493" s="40"/>
      <c r="P21493" s="36"/>
      <c r="S21493" s="36"/>
      <c r="T21493" s="36"/>
      <c r="U21493" s="36"/>
      <c r="V21493" s="36"/>
    </row>
    <row r="21494" spans="11:22" x14ac:dyDescent="0.25">
      <c r="K21494" s="36"/>
      <c r="L21494" s="36"/>
      <c r="M21494" s="36"/>
      <c r="N21494" s="36"/>
      <c r="O21494" s="40"/>
      <c r="P21494" s="36"/>
      <c r="S21494" s="36"/>
      <c r="T21494" s="36"/>
      <c r="U21494" s="36"/>
      <c r="V21494" s="36"/>
    </row>
    <row r="21495" spans="11:22" x14ac:dyDescent="0.25">
      <c r="K21495" s="36"/>
      <c r="L21495" s="36"/>
      <c r="M21495" s="36"/>
      <c r="N21495" s="36"/>
      <c r="O21495" s="40"/>
      <c r="P21495" s="36"/>
      <c r="S21495" s="36"/>
      <c r="T21495" s="36"/>
      <c r="U21495" s="36"/>
      <c r="V21495" s="36"/>
    </row>
    <row r="21496" spans="11:22" x14ac:dyDescent="0.25">
      <c r="K21496" s="36"/>
      <c r="L21496" s="36"/>
      <c r="M21496" s="36"/>
      <c r="N21496" s="36"/>
      <c r="O21496" s="40"/>
      <c r="P21496" s="36"/>
      <c r="S21496" s="36"/>
      <c r="T21496" s="36"/>
      <c r="U21496" s="36"/>
      <c r="V21496" s="36"/>
    </row>
    <row r="21497" spans="11:22" x14ac:dyDescent="0.25">
      <c r="K21497" s="36"/>
      <c r="L21497" s="36"/>
      <c r="M21497" s="36"/>
      <c r="N21497" s="36"/>
      <c r="O21497" s="40"/>
      <c r="P21497" s="36"/>
      <c r="S21497" s="36"/>
      <c r="T21497" s="36"/>
      <c r="U21497" s="36"/>
      <c r="V21497" s="36"/>
    </row>
    <row r="21498" spans="11:22" x14ac:dyDescent="0.25">
      <c r="K21498" s="36"/>
      <c r="L21498" s="36"/>
      <c r="M21498" s="36"/>
      <c r="N21498" s="36"/>
      <c r="O21498" s="40"/>
      <c r="P21498" s="36"/>
      <c r="S21498" s="36"/>
      <c r="T21498" s="36"/>
      <c r="U21498" s="36"/>
      <c r="V21498" s="36"/>
    </row>
    <row r="21499" spans="11:22" x14ac:dyDescent="0.25">
      <c r="K21499" s="36"/>
      <c r="L21499" s="36"/>
      <c r="M21499" s="36"/>
      <c r="N21499" s="36"/>
      <c r="O21499" s="40"/>
      <c r="P21499" s="36"/>
      <c r="S21499" s="36"/>
      <c r="T21499" s="36"/>
      <c r="U21499" s="36"/>
      <c r="V21499" s="36"/>
    </row>
    <row r="21500" spans="11:22" x14ac:dyDescent="0.25">
      <c r="K21500" s="36"/>
      <c r="L21500" s="36"/>
      <c r="M21500" s="36"/>
      <c r="N21500" s="36"/>
      <c r="O21500" s="40"/>
      <c r="P21500" s="36"/>
      <c r="S21500" s="36"/>
      <c r="T21500" s="36"/>
      <c r="U21500" s="36"/>
      <c r="V21500" s="36"/>
    </row>
    <row r="21501" spans="11:22" x14ac:dyDescent="0.25">
      <c r="K21501" s="36"/>
      <c r="L21501" s="36"/>
      <c r="M21501" s="36"/>
      <c r="N21501" s="36"/>
      <c r="O21501" s="40"/>
      <c r="P21501" s="36"/>
      <c r="S21501" s="36"/>
      <c r="T21501" s="36"/>
      <c r="U21501" s="36"/>
      <c r="V21501" s="36"/>
    </row>
    <row r="21502" spans="11:22" x14ac:dyDescent="0.25">
      <c r="K21502" s="36"/>
      <c r="L21502" s="36"/>
      <c r="M21502" s="36"/>
      <c r="N21502" s="36"/>
      <c r="O21502" s="40"/>
      <c r="P21502" s="36"/>
      <c r="S21502" s="36"/>
      <c r="T21502" s="36"/>
      <c r="U21502" s="36"/>
      <c r="V21502" s="36"/>
    </row>
    <row r="21503" spans="11:22" x14ac:dyDescent="0.25">
      <c r="K21503" s="36"/>
      <c r="L21503" s="36"/>
      <c r="M21503" s="36"/>
      <c r="N21503" s="36"/>
      <c r="O21503" s="40"/>
      <c r="P21503" s="36"/>
      <c r="S21503" s="36"/>
      <c r="T21503" s="36"/>
      <c r="U21503" s="36"/>
      <c r="V21503" s="36"/>
    </row>
    <row r="21504" spans="11:22" x14ac:dyDescent="0.25">
      <c r="K21504" s="36"/>
      <c r="L21504" s="36"/>
      <c r="M21504" s="36"/>
      <c r="N21504" s="36"/>
      <c r="O21504" s="40"/>
      <c r="P21504" s="36"/>
      <c r="S21504" s="36"/>
      <c r="T21504" s="36"/>
      <c r="U21504" s="36"/>
      <c r="V21504" s="36"/>
    </row>
    <row r="21505" spans="11:22" x14ac:dyDescent="0.25">
      <c r="K21505" s="36"/>
      <c r="L21505" s="36"/>
      <c r="M21505" s="36"/>
      <c r="N21505" s="36"/>
      <c r="O21505" s="40"/>
      <c r="P21505" s="36"/>
      <c r="S21505" s="36"/>
      <c r="T21505" s="36"/>
      <c r="U21505" s="36"/>
      <c r="V21505" s="36"/>
    </row>
    <row r="21506" spans="11:22" x14ac:dyDescent="0.25">
      <c r="K21506" s="36"/>
      <c r="L21506" s="36"/>
      <c r="M21506" s="36"/>
      <c r="N21506" s="36"/>
      <c r="O21506" s="40"/>
      <c r="P21506" s="36"/>
      <c r="S21506" s="36"/>
      <c r="T21506" s="36"/>
      <c r="U21506" s="36"/>
      <c r="V21506" s="36"/>
    </row>
    <row r="21507" spans="11:22" x14ac:dyDescent="0.25">
      <c r="K21507" s="36"/>
      <c r="L21507" s="36"/>
      <c r="M21507" s="36"/>
      <c r="N21507" s="36"/>
      <c r="O21507" s="40"/>
      <c r="P21507" s="36"/>
      <c r="S21507" s="36"/>
      <c r="T21507" s="36"/>
      <c r="U21507" s="36"/>
      <c r="V21507" s="36"/>
    </row>
    <row r="21508" spans="11:22" x14ac:dyDescent="0.25">
      <c r="K21508" s="36"/>
      <c r="L21508" s="36"/>
      <c r="M21508" s="36"/>
      <c r="N21508" s="36"/>
      <c r="O21508" s="40"/>
      <c r="P21508" s="36"/>
      <c r="S21508" s="36"/>
      <c r="T21508" s="36"/>
      <c r="U21508" s="36"/>
      <c r="V21508" s="36"/>
    </row>
    <row r="21509" spans="11:22" x14ac:dyDescent="0.25">
      <c r="K21509" s="36"/>
      <c r="L21509" s="36"/>
      <c r="M21509" s="36"/>
      <c r="N21509" s="36"/>
      <c r="O21509" s="40"/>
      <c r="P21509" s="36"/>
      <c r="S21509" s="36"/>
      <c r="T21509" s="36"/>
      <c r="U21509" s="36"/>
      <c r="V21509" s="36"/>
    </row>
    <row r="21510" spans="11:22" x14ac:dyDescent="0.25">
      <c r="K21510" s="36"/>
      <c r="L21510" s="36"/>
      <c r="M21510" s="36"/>
      <c r="N21510" s="36"/>
      <c r="O21510" s="40"/>
      <c r="P21510" s="36"/>
      <c r="S21510" s="36"/>
      <c r="T21510" s="36"/>
      <c r="U21510" s="36"/>
      <c r="V21510" s="36"/>
    </row>
    <row r="21511" spans="11:22" x14ac:dyDescent="0.25">
      <c r="K21511" s="36"/>
      <c r="L21511" s="36"/>
      <c r="M21511" s="36"/>
      <c r="N21511" s="36"/>
      <c r="O21511" s="40"/>
      <c r="P21511" s="36"/>
      <c r="S21511" s="36"/>
      <c r="T21511" s="36"/>
      <c r="U21511" s="36"/>
      <c r="V21511" s="36"/>
    </row>
    <row r="21512" spans="11:22" x14ac:dyDescent="0.25">
      <c r="K21512" s="36"/>
      <c r="L21512" s="36"/>
      <c r="M21512" s="36"/>
      <c r="N21512" s="36"/>
      <c r="O21512" s="40"/>
      <c r="P21512" s="36"/>
      <c r="S21512" s="36"/>
      <c r="T21512" s="36"/>
      <c r="U21512" s="36"/>
      <c r="V21512" s="36"/>
    </row>
    <row r="21513" spans="11:22" x14ac:dyDescent="0.25">
      <c r="K21513" s="36"/>
      <c r="L21513" s="36"/>
      <c r="M21513" s="36"/>
      <c r="N21513" s="36"/>
      <c r="O21513" s="40"/>
      <c r="P21513" s="36"/>
      <c r="S21513" s="36"/>
      <c r="T21513" s="36"/>
      <c r="U21513" s="36"/>
      <c r="V21513" s="36"/>
    </row>
    <row r="21514" spans="11:22" x14ac:dyDescent="0.25">
      <c r="K21514" s="36"/>
      <c r="L21514" s="36"/>
      <c r="M21514" s="36"/>
      <c r="N21514" s="36"/>
      <c r="O21514" s="40"/>
      <c r="P21514" s="36"/>
      <c r="S21514" s="36"/>
      <c r="T21514" s="36"/>
      <c r="U21514" s="36"/>
      <c r="V21514" s="36"/>
    </row>
    <row r="21515" spans="11:22" x14ac:dyDescent="0.25">
      <c r="K21515" s="36"/>
      <c r="L21515" s="36"/>
      <c r="M21515" s="36"/>
      <c r="N21515" s="36"/>
      <c r="O21515" s="40"/>
      <c r="P21515" s="36"/>
      <c r="S21515" s="36"/>
      <c r="T21515" s="36"/>
      <c r="U21515" s="36"/>
      <c r="V21515" s="36"/>
    </row>
    <row r="21516" spans="11:22" x14ac:dyDescent="0.25">
      <c r="K21516" s="36"/>
      <c r="L21516" s="36"/>
      <c r="M21516" s="36"/>
      <c r="N21516" s="36"/>
      <c r="O21516" s="40"/>
      <c r="P21516" s="36"/>
      <c r="S21516" s="36"/>
      <c r="T21516" s="36"/>
      <c r="U21516" s="36"/>
      <c r="V21516" s="36"/>
    </row>
    <row r="21517" spans="11:22" x14ac:dyDescent="0.25">
      <c r="K21517" s="36"/>
      <c r="L21517" s="36"/>
      <c r="M21517" s="36"/>
      <c r="N21517" s="36"/>
      <c r="O21517" s="40"/>
      <c r="P21517" s="36"/>
      <c r="S21517" s="36"/>
      <c r="T21517" s="36"/>
      <c r="U21517" s="36"/>
      <c r="V21517" s="36"/>
    </row>
    <row r="21518" spans="11:22" x14ac:dyDescent="0.25">
      <c r="K21518" s="36"/>
      <c r="L21518" s="36"/>
      <c r="M21518" s="36"/>
      <c r="N21518" s="36"/>
      <c r="O21518" s="40"/>
      <c r="P21518" s="36"/>
      <c r="S21518" s="36"/>
      <c r="T21518" s="36"/>
      <c r="U21518" s="36"/>
      <c r="V21518" s="36"/>
    </row>
    <row r="21519" spans="11:22" x14ac:dyDescent="0.25">
      <c r="K21519" s="36"/>
      <c r="L21519" s="36"/>
      <c r="M21519" s="36"/>
      <c r="N21519" s="36"/>
      <c r="O21519" s="40"/>
      <c r="P21519" s="36"/>
      <c r="S21519" s="36"/>
      <c r="T21519" s="36"/>
      <c r="U21519" s="36"/>
      <c r="V21519" s="36"/>
    </row>
    <row r="21520" spans="11:22" x14ac:dyDescent="0.25">
      <c r="K21520" s="36"/>
      <c r="L21520" s="36"/>
      <c r="M21520" s="36"/>
      <c r="N21520" s="36"/>
      <c r="O21520" s="40"/>
      <c r="P21520" s="36"/>
      <c r="S21520" s="36"/>
      <c r="T21520" s="36"/>
      <c r="U21520" s="36"/>
      <c r="V21520" s="36"/>
    </row>
    <row r="21521" spans="11:22" x14ac:dyDescent="0.25">
      <c r="K21521" s="36"/>
      <c r="L21521" s="36"/>
      <c r="M21521" s="36"/>
      <c r="N21521" s="36"/>
      <c r="O21521" s="40"/>
      <c r="P21521" s="36"/>
      <c r="S21521" s="36"/>
      <c r="T21521" s="36"/>
      <c r="U21521" s="36"/>
      <c r="V21521" s="36"/>
    </row>
    <row r="21522" spans="11:22" x14ac:dyDescent="0.25">
      <c r="K21522" s="36"/>
      <c r="L21522" s="36"/>
      <c r="M21522" s="36"/>
      <c r="N21522" s="36"/>
      <c r="O21522" s="40"/>
      <c r="P21522" s="36"/>
      <c r="S21522" s="36"/>
      <c r="T21522" s="36"/>
      <c r="U21522" s="36"/>
      <c r="V21522" s="36"/>
    </row>
    <row r="21523" spans="11:22" x14ac:dyDescent="0.25">
      <c r="K21523" s="36"/>
      <c r="L21523" s="36"/>
      <c r="M21523" s="36"/>
      <c r="N21523" s="36"/>
      <c r="O21523" s="40"/>
      <c r="P21523" s="36"/>
      <c r="S21523" s="36"/>
      <c r="T21523" s="36"/>
      <c r="U21523" s="36"/>
      <c r="V21523" s="36"/>
    </row>
    <row r="21524" spans="11:22" x14ac:dyDescent="0.25">
      <c r="K21524" s="36"/>
      <c r="L21524" s="36"/>
      <c r="M21524" s="36"/>
      <c r="N21524" s="36"/>
      <c r="O21524" s="40"/>
      <c r="P21524" s="36"/>
      <c r="S21524" s="36"/>
      <c r="T21524" s="36"/>
      <c r="U21524" s="36"/>
      <c r="V21524" s="36"/>
    </row>
    <row r="21525" spans="11:22" x14ac:dyDescent="0.25">
      <c r="K21525" s="36"/>
      <c r="L21525" s="36"/>
      <c r="M21525" s="36"/>
      <c r="N21525" s="36"/>
      <c r="O21525" s="40"/>
      <c r="P21525" s="36"/>
      <c r="S21525" s="36"/>
      <c r="T21525" s="36"/>
      <c r="U21525" s="36"/>
      <c r="V21525" s="36"/>
    </row>
    <row r="21526" spans="11:22" x14ac:dyDescent="0.25">
      <c r="K21526" s="36"/>
      <c r="L21526" s="36"/>
      <c r="M21526" s="36"/>
      <c r="N21526" s="36"/>
      <c r="O21526" s="40"/>
      <c r="P21526" s="36"/>
      <c r="S21526" s="36"/>
      <c r="T21526" s="36"/>
      <c r="U21526" s="36"/>
      <c r="V21526" s="36"/>
    </row>
    <row r="21527" spans="11:22" x14ac:dyDescent="0.25">
      <c r="K21527" s="36"/>
      <c r="L21527" s="36"/>
      <c r="M21527" s="36"/>
      <c r="N21527" s="36"/>
      <c r="O21527" s="40"/>
      <c r="P21527" s="36"/>
      <c r="S21527" s="36"/>
      <c r="T21527" s="36"/>
      <c r="U21527" s="36"/>
      <c r="V21527" s="36"/>
    </row>
    <row r="21528" spans="11:22" x14ac:dyDescent="0.25">
      <c r="K21528" s="36"/>
      <c r="L21528" s="36"/>
      <c r="M21528" s="36"/>
      <c r="N21528" s="36"/>
      <c r="O21528" s="40"/>
      <c r="P21528" s="36"/>
      <c r="S21528" s="36"/>
      <c r="T21528" s="36"/>
      <c r="U21528" s="36"/>
      <c r="V21528" s="36"/>
    </row>
    <row r="21529" spans="11:22" x14ac:dyDescent="0.25">
      <c r="K21529" s="36"/>
      <c r="L21529" s="36"/>
      <c r="M21529" s="36"/>
      <c r="N21529" s="36"/>
      <c r="O21529" s="40"/>
      <c r="P21529" s="36"/>
      <c r="S21529" s="36"/>
      <c r="T21529" s="36"/>
      <c r="U21529" s="36"/>
      <c r="V21529" s="36"/>
    </row>
    <row r="21530" spans="11:22" x14ac:dyDescent="0.25">
      <c r="K21530" s="36"/>
      <c r="L21530" s="36"/>
      <c r="M21530" s="36"/>
      <c r="N21530" s="36"/>
      <c r="O21530" s="40"/>
      <c r="P21530" s="36"/>
      <c r="S21530" s="36"/>
      <c r="T21530" s="36"/>
      <c r="U21530" s="36"/>
      <c r="V21530" s="36"/>
    </row>
    <row r="21531" spans="11:22" x14ac:dyDescent="0.25">
      <c r="K21531" s="36"/>
      <c r="L21531" s="36"/>
      <c r="M21531" s="36"/>
      <c r="N21531" s="36"/>
      <c r="O21531" s="40"/>
      <c r="P21531" s="36"/>
      <c r="S21531" s="36"/>
      <c r="T21531" s="36"/>
      <c r="U21531" s="36"/>
      <c r="V21531" s="36"/>
    </row>
    <row r="21532" spans="11:22" x14ac:dyDescent="0.25">
      <c r="K21532" s="36"/>
      <c r="L21532" s="36"/>
      <c r="M21532" s="36"/>
      <c r="N21532" s="36"/>
      <c r="O21532" s="40"/>
      <c r="P21532" s="36"/>
      <c r="S21532" s="36"/>
      <c r="T21532" s="36"/>
      <c r="U21532" s="36"/>
      <c r="V21532" s="36"/>
    </row>
    <row r="21533" spans="11:22" x14ac:dyDescent="0.25">
      <c r="K21533" s="36"/>
      <c r="L21533" s="36"/>
      <c r="M21533" s="36"/>
      <c r="N21533" s="36"/>
      <c r="O21533" s="40"/>
      <c r="P21533" s="36"/>
      <c r="S21533" s="36"/>
      <c r="T21533" s="36"/>
      <c r="U21533" s="36"/>
      <c r="V21533" s="36"/>
    </row>
    <row r="21534" spans="11:22" x14ac:dyDescent="0.25">
      <c r="K21534" s="36"/>
      <c r="L21534" s="36"/>
      <c r="M21534" s="36"/>
      <c r="N21534" s="36"/>
      <c r="O21534" s="40"/>
      <c r="P21534" s="36"/>
      <c r="S21534" s="36"/>
      <c r="T21534" s="36"/>
      <c r="U21534" s="36"/>
      <c r="V21534" s="36"/>
    </row>
    <row r="21535" spans="11:22" x14ac:dyDescent="0.25">
      <c r="K21535" s="36"/>
      <c r="L21535" s="36"/>
      <c r="M21535" s="36"/>
      <c r="N21535" s="36"/>
      <c r="O21535" s="40"/>
      <c r="P21535" s="36"/>
      <c r="S21535" s="36"/>
      <c r="T21535" s="36"/>
      <c r="U21535" s="36"/>
      <c r="V21535" s="36"/>
    </row>
    <row r="21536" spans="11:22" x14ac:dyDescent="0.25">
      <c r="K21536" s="36"/>
      <c r="L21536" s="36"/>
      <c r="M21536" s="36"/>
      <c r="N21536" s="36"/>
      <c r="O21536" s="40"/>
      <c r="P21536" s="36"/>
      <c r="S21536" s="36"/>
      <c r="T21536" s="36"/>
      <c r="U21536" s="36"/>
      <c r="V21536" s="36"/>
    </row>
    <row r="21537" spans="11:22" x14ac:dyDescent="0.25">
      <c r="K21537" s="36"/>
      <c r="L21537" s="36"/>
      <c r="M21537" s="36"/>
      <c r="N21537" s="36"/>
      <c r="O21537" s="40"/>
      <c r="P21537" s="36"/>
      <c r="S21537" s="36"/>
      <c r="T21537" s="36"/>
      <c r="U21537" s="36"/>
      <c r="V21537" s="36"/>
    </row>
    <row r="21538" spans="11:22" x14ac:dyDescent="0.25">
      <c r="K21538" s="36"/>
      <c r="L21538" s="36"/>
      <c r="M21538" s="36"/>
      <c r="N21538" s="36"/>
      <c r="O21538" s="40"/>
      <c r="P21538" s="36"/>
      <c r="S21538" s="36"/>
      <c r="T21538" s="36"/>
      <c r="U21538" s="36"/>
      <c r="V21538" s="36"/>
    </row>
    <row r="21539" spans="11:22" x14ac:dyDescent="0.25">
      <c r="K21539" s="36"/>
      <c r="L21539" s="36"/>
      <c r="M21539" s="36"/>
      <c r="N21539" s="36"/>
      <c r="O21539" s="40"/>
      <c r="P21539" s="36"/>
      <c r="S21539" s="36"/>
      <c r="T21539" s="36"/>
      <c r="U21539" s="36"/>
      <c r="V21539" s="36"/>
    </row>
    <row r="21540" spans="11:22" x14ac:dyDescent="0.25">
      <c r="K21540" s="36"/>
      <c r="L21540" s="36"/>
      <c r="M21540" s="36"/>
      <c r="N21540" s="36"/>
      <c r="O21540" s="40"/>
      <c r="P21540" s="36"/>
      <c r="S21540" s="36"/>
      <c r="T21540" s="36"/>
      <c r="U21540" s="36"/>
      <c r="V21540" s="36"/>
    </row>
    <row r="21541" spans="11:22" x14ac:dyDescent="0.25">
      <c r="K21541" s="36"/>
      <c r="L21541" s="36"/>
      <c r="M21541" s="36"/>
      <c r="N21541" s="36"/>
      <c r="O21541" s="40"/>
      <c r="P21541" s="36"/>
      <c r="S21541" s="36"/>
      <c r="T21541" s="36"/>
      <c r="U21541" s="36"/>
      <c r="V21541" s="36"/>
    </row>
    <row r="21542" spans="11:22" x14ac:dyDescent="0.25">
      <c r="K21542" s="36"/>
      <c r="L21542" s="36"/>
      <c r="M21542" s="36"/>
      <c r="N21542" s="36"/>
      <c r="O21542" s="40"/>
      <c r="P21542" s="36"/>
      <c r="S21542" s="36"/>
      <c r="T21542" s="36"/>
      <c r="U21542" s="36"/>
      <c r="V21542" s="36"/>
    </row>
    <row r="21543" spans="11:22" x14ac:dyDescent="0.25">
      <c r="K21543" s="36"/>
      <c r="L21543" s="36"/>
      <c r="M21543" s="36"/>
      <c r="N21543" s="36"/>
      <c r="O21543" s="40"/>
      <c r="P21543" s="36"/>
      <c r="S21543" s="36"/>
      <c r="T21543" s="36"/>
      <c r="U21543" s="36"/>
      <c r="V21543" s="36"/>
    </row>
    <row r="21544" spans="11:22" x14ac:dyDescent="0.25">
      <c r="K21544" s="36"/>
      <c r="L21544" s="36"/>
      <c r="M21544" s="36"/>
      <c r="N21544" s="36"/>
      <c r="O21544" s="40"/>
      <c r="P21544" s="36"/>
      <c r="S21544" s="36"/>
      <c r="T21544" s="36"/>
      <c r="U21544" s="36"/>
      <c r="V21544" s="36"/>
    </row>
    <row r="21545" spans="11:22" x14ac:dyDescent="0.25">
      <c r="K21545" s="36"/>
      <c r="L21545" s="36"/>
      <c r="M21545" s="36"/>
      <c r="N21545" s="36"/>
      <c r="O21545" s="40"/>
      <c r="P21545" s="36"/>
      <c r="S21545" s="36"/>
      <c r="T21545" s="36"/>
      <c r="U21545" s="36"/>
      <c r="V21545" s="36"/>
    </row>
    <row r="21546" spans="11:22" x14ac:dyDescent="0.25">
      <c r="K21546" s="36"/>
      <c r="L21546" s="36"/>
      <c r="M21546" s="36"/>
      <c r="N21546" s="36"/>
      <c r="O21546" s="40"/>
      <c r="P21546" s="36"/>
      <c r="S21546" s="36"/>
      <c r="T21546" s="36"/>
      <c r="U21546" s="36"/>
      <c r="V21546" s="36"/>
    </row>
    <row r="21547" spans="11:22" x14ac:dyDescent="0.25">
      <c r="K21547" s="36"/>
      <c r="L21547" s="36"/>
      <c r="M21547" s="36"/>
      <c r="N21547" s="36"/>
      <c r="O21547" s="40"/>
      <c r="P21547" s="36"/>
      <c r="S21547" s="36"/>
      <c r="T21547" s="36"/>
      <c r="U21547" s="36"/>
      <c r="V21547" s="36"/>
    </row>
    <row r="21548" spans="11:22" x14ac:dyDescent="0.25">
      <c r="K21548" s="36"/>
      <c r="L21548" s="36"/>
      <c r="M21548" s="36"/>
      <c r="N21548" s="36"/>
      <c r="O21548" s="40"/>
      <c r="P21548" s="36"/>
      <c r="S21548" s="36"/>
      <c r="T21548" s="36"/>
      <c r="U21548" s="36"/>
      <c r="V21548" s="36"/>
    </row>
    <row r="21549" spans="11:22" x14ac:dyDescent="0.25">
      <c r="K21549" s="36"/>
      <c r="L21549" s="36"/>
      <c r="M21549" s="36"/>
      <c r="N21549" s="36"/>
      <c r="O21549" s="40"/>
      <c r="P21549" s="36"/>
      <c r="S21549" s="36"/>
      <c r="T21549" s="36"/>
      <c r="U21549" s="36"/>
      <c r="V21549" s="36"/>
    </row>
    <row r="21550" spans="11:22" x14ac:dyDescent="0.25">
      <c r="K21550" s="36"/>
      <c r="L21550" s="36"/>
      <c r="M21550" s="36"/>
      <c r="N21550" s="36"/>
      <c r="O21550" s="40"/>
      <c r="P21550" s="36"/>
      <c r="S21550" s="36"/>
      <c r="T21550" s="36"/>
      <c r="U21550" s="36"/>
      <c r="V21550" s="36"/>
    </row>
    <row r="21551" spans="11:22" x14ac:dyDescent="0.25">
      <c r="K21551" s="36"/>
      <c r="L21551" s="36"/>
      <c r="M21551" s="36"/>
      <c r="N21551" s="36"/>
      <c r="O21551" s="40"/>
      <c r="P21551" s="36"/>
      <c r="S21551" s="36"/>
      <c r="T21551" s="36"/>
      <c r="U21551" s="36"/>
      <c r="V21551" s="36"/>
    </row>
    <row r="21552" spans="11:22" x14ac:dyDescent="0.25">
      <c r="K21552" s="36"/>
      <c r="L21552" s="36"/>
      <c r="M21552" s="36"/>
      <c r="N21552" s="36"/>
      <c r="O21552" s="40"/>
      <c r="P21552" s="36"/>
      <c r="S21552" s="36"/>
      <c r="T21552" s="36"/>
      <c r="U21552" s="36"/>
      <c r="V21552" s="36"/>
    </row>
    <row r="21553" spans="11:22" x14ac:dyDescent="0.25">
      <c r="K21553" s="36"/>
      <c r="L21553" s="36"/>
      <c r="M21553" s="36"/>
      <c r="N21553" s="36"/>
      <c r="O21553" s="40"/>
      <c r="P21553" s="36"/>
      <c r="S21553" s="36"/>
      <c r="T21553" s="36"/>
      <c r="U21553" s="36"/>
      <c r="V21553" s="36"/>
    </row>
    <row r="21554" spans="11:22" x14ac:dyDescent="0.25">
      <c r="K21554" s="36"/>
      <c r="L21554" s="36"/>
      <c r="M21554" s="36"/>
      <c r="N21554" s="36"/>
      <c r="O21554" s="40"/>
      <c r="P21554" s="36"/>
      <c r="S21554" s="36"/>
      <c r="T21554" s="36"/>
      <c r="U21554" s="36"/>
      <c r="V21554" s="36"/>
    </row>
    <row r="21555" spans="11:22" x14ac:dyDescent="0.25">
      <c r="K21555" s="36"/>
      <c r="L21555" s="36"/>
      <c r="M21555" s="36"/>
      <c r="N21555" s="36"/>
      <c r="O21555" s="40"/>
      <c r="P21555" s="36"/>
      <c r="S21555" s="36"/>
      <c r="T21555" s="36"/>
      <c r="U21555" s="36"/>
      <c r="V21555" s="36"/>
    </row>
    <row r="21556" spans="11:22" x14ac:dyDescent="0.25">
      <c r="K21556" s="36"/>
      <c r="L21556" s="36"/>
      <c r="M21556" s="36"/>
      <c r="N21556" s="36"/>
      <c r="O21556" s="40"/>
      <c r="P21556" s="36"/>
      <c r="S21556" s="36"/>
      <c r="T21556" s="36"/>
      <c r="U21556" s="36"/>
      <c r="V21556" s="36"/>
    </row>
    <row r="21557" spans="11:22" x14ac:dyDescent="0.25">
      <c r="K21557" s="36"/>
      <c r="L21557" s="36"/>
      <c r="M21557" s="36"/>
      <c r="N21557" s="36"/>
      <c r="O21557" s="40"/>
      <c r="P21557" s="36"/>
      <c r="S21557" s="36"/>
      <c r="T21557" s="36"/>
      <c r="U21557" s="36"/>
      <c r="V21557" s="36"/>
    </row>
    <row r="21558" spans="11:22" x14ac:dyDescent="0.25">
      <c r="K21558" s="36"/>
      <c r="L21558" s="36"/>
      <c r="M21558" s="36"/>
      <c r="N21558" s="36"/>
      <c r="O21558" s="40"/>
      <c r="P21558" s="36"/>
      <c r="S21558" s="36"/>
      <c r="T21558" s="36"/>
      <c r="U21558" s="36"/>
      <c r="V21558" s="36"/>
    </row>
    <row r="21559" spans="11:22" x14ac:dyDescent="0.25">
      <c r="K21559" s="36"/>
      <c r="L21559" s="36"/>
      <c r="M21559" s="36"/>
      <c r="N21559" s="36"/>
      <c r="O21559" s="40"/>
      <c r="P21559" s="36"/>
      <c r="S21559" s="36"/>
      <c r="T21559" s="36"/>
      <c r="U21559" s="36"/>
      <c r="V21559" s="36"/>
    </row>
    <row r="21560" spans="11:22" x14ac:dyDescent="0.25">
      <c r="K21560" s="36"/>
      <c r="L21560" s="36"/>
      <c r="M21560" s="36"/>
      <c r="N21560" s="36"/>
      <c r="O21560" s="40"/>
      <c r="P21560" s="36"/>
      <c r="S21560" s="36"/>
      <c r="T21560" s="36"/>
      <c r="U21560" s="36"/>
      <c r="V21560" s="36"/>
    </row>
    <row r="21561" spans="11:22" x14ac:dyDescent="0.25">
      <c r="K21561" s="36"/>
      <c r="L21561" s="36"/>
      <c r="M21561" s="36"/>
      <c r="N21561" s="36"/>
      <c r="O21561" s="40"/>
      <c r="P21561" s="36"/>
      <c r="S21561" s="36"/>
      <c r="T21561" s="36"/>
      <c r="U21561" s="36"/>
      <c r="V21561" s="36"/>
    </row>
    <row r="21562" spans="11:22" x14ac:dyDescent="0.25">
      <c r="K21562" s="36"/>
      <c r="L21562" s="36"/>
      <c r="M21562" s="36"/>
      <c r="N21562" s="36"/>
      <c r="O21562" s="40"/>
      <c r="P21562" s="36"/>
      <c r="S21562" s="36"/>
      <c r="T21562" s="36"/>
      <c r="U21562" s="36"/>
      <c r="V21562" s="36"/>
    </row>
    <row r="21563" spans="11:22" x14ac:dyDescent="0.25">
      <c r="K21563" s="36"/>
      <c r="L21563" s="36"/>
      <c r="M21563" s="36"/>
      <c r="N21563" s="36"/>
      <c r="O21563" s="40"/>
      <c r="P21563" s="36"/>
      <c r="S21563" s="36"/>
      <c r="T21563" s="36"/>
      <c r="U21563" s="36"/>
      <c r="V21563" s="36"/>
    </row>
    <row r="21564" spans="11:22" x14ac:dyDescent="0.25">
      <c r="K21564" s="36"/>
      <c r="L21564" s="36"/>
      <c r="M21564" s="36"/>
      <c r="N21564" s="36"/>
      <c r="O21564" s="40"/>
      <c r="P21564" s="36"/>
      <c r="S21564" s="36"/>
      <c r="T21564" s="36"/>
      <c r="U21564" s="36"/>
      <c r="V21564" s="36"/>
    </row>
    <row r="21565" spans="11:22" x14ac:dyDescent="0.25">
      <c r="K21565" s="36"/>
      <c r="L21565" s="36"/>
      <c r="M21565" s="36"/>
      <c r="N21565" s="36"/>
      <c r="O21565" s="40"/>
      <c r="P21565" s="36"/>
      <c r="S21565" s="36"/>
      <c r="T21565" s="36"/>
      <c r="U21565" s="36"/>
      <c r="V21565" s="36"/>
    </row>
    <row r="21566" spans="11:22" x14ac:dyDescent="0.25">
      <c r="K21566" s="36"/>
      <c r="L21566" s="36"/>
      <c r="M21566" s="36"/>
      <c r="N21566" s="36"/>
      <c r="O21566" s="40"/>
      <c r="P21566" s="36"/>
      <c r="S21566" s="36"/>
      <c r="T21566" s="36"/>
      <c r="U21566" s="36"/>
      <c r="V21566" s="36"/>
    </row>
    <row r="21567" spans="11:22" x14ac:dyDescent="0.25">
      <c r="K21567" s="36"/>
      <c r="L21567" s="36"/>
      <c r="M21567" s="36"/>
      <c r="N21567" s="36"/>
      <c r="O21567" s="40"/>
      <c r="P21567" s="36"/>
      <c r="S21567" s="36"/>
      <c r="T21567" s="36"/>
      <c r="U21567" s="36"/>
      <c r="V21567" s="36"/>
    </row>
    <row r="21568" spans="11:22" x14ac:dyDescent="0.25">
      <c r="K21568" s="36"/>
      <c r="L21568" s="36"/>
      <c r="M21568" s="36"/>
      <c r="N21568" s="36"/>
      <c r="O21568" s="40"/>
      <c r="P21568" s="36"/>
      <c r="S21568" s="36"/>
      <c r="T21568" s="36"/>
      <c r="U21568" s="36"/>
      <c r="V21568" s="36"/>
    </row>
    <row r="21569" spans="11:22" x14ac:dyDescent="0.25">
      <c r="K21569" s="36"/>
      <c r="L21569" s="36"/>
      <c r="M21569" s="36"/>
      <c r="N21569" s="36"/>
      <c r="O21569" s="40"/>
      <c r="P21569" s="36"/>
      <c r="S21569" s="36"/>
      <c r="T21569" s="36"/>
      <c r="U21569" s="36"/>
      <c r="V21569" s="36"/>
    </row>
    <row r="21570" spans="11:22" x14ac:dyDescent="0.25">
      <c r="K21570" s="36"/>
      <c r="L21570" s="36"/>
      <c r="M21570" s="36"/>
      <c r="N21570" s="36"/>
      <c r="O21570" s="40"/>
      <c r="P21570" s="36"/>
      <c r="S21570" s="36"/>
      <c r="T21570" s="36"/>
      <c r="U21570" s="36"/>
      <c r="V21570" s="36"/>
    </row>
    <row r="21571" spans="11:22" x14ac:dyDescent="0.25">
      <c r="K21571" s="36"/>
      <c r="L21571" s="36"/>
      <c r="M21571" s="36"/>
      <c r="N21571" s="36"/>
      <c r="O21571" s="40"/>
      <c r="P21571" s="36"/>
      <c r="S21571" s="36"/>
      <c r="T21571" s="36"/>
      <c r="U21571" s="36"/>
      <c r="V21571" s="36"/>
    </row>
    <row r="21572" spans="11:22" x14ac:dyDescent="0.25">
      <c r="K21572" s="36"/>
      <c r="L21572" s="36"/>
      <c r="M21572" s="36"/>
      <c r="N21572" s="36"/>
      <c r="O21572" s="40"/>
      <c r="P21572" s="36"/>
      <c r="S21572" s="36"/>
      <c r="T21572" s="36"/>
      <c r="U21572" s="36"/>
      <c r="V21572" s="36"/>
    </row>
    <row r="21573" spans="11:22" x14ac:dyDescent="0.25">
      <c r="K21573" s="36"/>
      <c r="L21573" s="36"/>
      <c r="M21573" s="36"/>
      <c r="N21573" s="36"/>
      <c r="O21573" s="40"/>
      <c r="P21573" s="36"/>
      <c r="S21573" s="36"/>
      <c r="T21573" s="36"/>
      <c r="U21573" s="36"/>
      <c r="V21573" s="36"/>
    </row>
    <row r="21574" spans="11:22" x14ac:dyDescent="0.25">
      <c r="K21574" s="36"/>
      <c r="L21574" s="36"/>
      <c r="M21574" s="36"/>
      <c r="N21574" s="36"/>
      <c r="O21574" s="40"/>
      <c r="P21574" s="36"/>
      <c r="S21574" s="36"/>
      <c r="T21574" s="36"/>
      <c r="U21574" s="36"/>
      <c r="V21574" s="36"/>
    </row>
    <row r="21575" spans="11:22" x14ac:dyDescent="0.25">
      <c r="K21575" s="36"/>
      <c r="L21575" s="36"/>
      <c r="M21575" s="36"/>
      <c r="N21575" s="36"/>
      <c r="O21575" s="40"/>
      <c r="P21575" s="36"/>
      <c r="S21575" s="36"/>
      <c r="T21575" s="36"/>
      <c r="U21575" s="36"/>
      <c r="V21575" s="36"/>
    </row>
    <row r="21576" spans="11:22" x14ac:dyDescent="0.25">
      <c r="K21576" s="36"/>
      <c r="L21576" s="36"/>
      <c r="M21576" s="36"/>
      <c r="N21576" s="36"/>
      <c r="O21576" s="40"/>
      <c r="P21576" s="36"/>
      <c r="S21576" s="36"/>
      <c r="T21576" s="36"/>
      <c r="U21576" s="36"/>
      <c r="V21576" s="36"/>
    </row>
    <row r="21577" spans="11:22" x14ac:dyDescent="0.25">
      <c r="K21577" s="36"/>
      <c r="L21577" s="36"/>
      <c r="M21577" s="36"/>
      <c r="N21577" s="36"/>
      <c r="O21577" s="40"/>
      <c r="P21577" s="36"/>
      <c r="S21577" s="36"/>
      <c r="T21577" s="36"/>
      <c r="U21577" s="36"/>
      <c r="V21577" s="36"/>
    </row>
    <row r="21578" spans="11:22" x14ac:dyDescent="0.25">
      <c r="K21578" s="36"/>
      <c r="L21578" s="36"/>
      <c r="M21578" s="36"/>
      <c r="N21578" s="36"/>
      <c r="O21578" s="40"/>
      <c r="P21578" s="36"/>
      <c r="S21578" s="36"/>
      <c r="T21578" s="36"/>
      <c r="U21578" s="36"/>
      <c r="V21578" s="36"/>
    </row>
    <row r="21579" spans="11:22" x14ac:dyDescent="0.25">
      <c r="K21579" s="36"/>
      <c r="L21579" s="36"/>
      <c r="M21579" s="36"/>
      <c r="N21579" s="36"/>
      <c r="O21579" s="40"/>
      <c r="P21579" s="36"/>
      <c r="S21579" s="36"/>
      <c r="T21579" s="36"/>
      <c r="U21579" s="36"/>
      <c r="V21579" s="36"/>
    </row>
    <row r="21580" spans="11:22" x14ac:dyDescent="0.25">
      <c r="K21580" s="36"/>
      <c r="L21580" s="36"/>
      <c r="M21580" s="36"/>
      <c r="N21580" s="36"/>
      <c r="O21580" s="40"/>
      <c r="P21580" s="36"/>
      <c r="S21580" s="36"/>
      <c r="T21580" s="36"/>
      <c r="U21580" s="36"/>
      <c r="V21580" s="36"/>
    </row>
    <row r="21581" spans="11:22" x14ac:dyDescent="0.25">
      <c r="K21581" s="36"/>
      <c r="L21581" s="36"/>
      <c r="M21581" s="36"/>
      <c r="N21581" s="36"/>
      <c r="O21581" s="40"/>
      <c r="P21581" s="36"/>
      <c r="S21581" s="36"/>
      <c r="T21581" s="36"/>
      <c r="U21581" s="36"/>
      <c r="V21581" s="36"/>
    </row>
    <row r="21582" spans="11:22" x14ac:dyDescent="0.25">
      <c r="K21582" s="36"/>
      <c r="L21582" s="36"/>
      <c r="M21582" s="36"/>
      <c r="N21582" s="36"/>
      <c r="O21582" s="40"/>
      <c r="P21582" s="36"/>
      <c r="S21582" s="36"/>
      <c r="T21582" s="36"/>
      <c r="U21582" s="36"/>
      <c r="V21582" s="36"/>
    </row>
    <row r="21583" spans="11:22" x14ac:dyDescent="0.25">
      <c r="K21583" s="36"/>
      <c r="L21583" s="36"/>
      <c r="M21583" s="36"/>
      <c r="N21583" s="36"/>
      <c r="O21583" s="40"/>
      <c r="P21583" s="36"/>
      <c r="S21583" s="36"/>
      <c r="T21583" s="36"/>
      <c r="U21583" s="36"/>
      <c r="V21583" s="36"/>
    </row>
    <row r="21584" spans="11:22" x14ac:dyDescent="0.25">
      <c r="K21584" s="36"/>
      <c r="L21584" s="36"/>
      <c r="M21584" s="36"/>
      <c r="N21584" s="36"/>
      <c r="O21584" s="40"/>
      <c r="P21584" s="36"/>
      <c r="S21584" s="36"/>
      <c r="T21584" s="36"/>
      <c r="U21584" s="36"/>
      <c r="V21584" s="36"/>
    </row>
    <row r="21585" spans="11:22" x14ac:dyDescent="0.25">
      <c r="K21585" s="36"/>
      <c r="L21585" s="36"/>
      <c r="M21585" s="36"/>
      <c r="N21585" s="36"/>
      <c r="O21585" s="40"/>
      <c r="P21585" s="36"/>
      <c r="S21585" s="36"/>
      <c r="T21585" s="36"/>
      <c r="U21585" s="36"/>
      <c r="V21585" s="36"/>
    </row>
    <row r="21586" spans="11:22" x14ac:dyDescent="0.25">
      <c r="K21586" s="36"/>
      <c r="L21586" s="36"/>
      <c r="M21586" s="36"/>
      <c r="N21586" s="36"/>
      <c r="O21586" s="40"/>
      <c r="P21586" s="36"/>
      <c r="S21586" s="36"/>
      <c r="T21586" s="36"/>
      <c r="U21586" s="36"/>
      <c r="V21586" s="36"/>
    </row>
    <row r="21587" spans="11:22" x14ac:dyDescent="0.25">
      <c r="K21587" s="36"/>
      <c r="L21587" s="36"/>
      <c r="M21587" s="36"/>
      <c r="N21587" s="36"/>
      <c r="O21587" s="40"/>
      <c r="P21587" s="36"/>
      <c r="S21587" s="36"/>
      <c r="T21587" s="36"/>
      <c r="U21587" s="36"/>
      <c r="V21587" s="36"/>
    </row>
    <row r="21588" spans="11:22" x14ac:dyDescent="0.25">
      <c r="K21588" s="36"/>
      <c r="L21588" s="36"/>
      <c r="M21588" s="36"/>
      <c r="N21588" s="36"/>
      <c r="O21588" s="40"/>
      <c r="P21588" s="36"/>
      <c r="S21588" s="36"/>
      <c r="T21588" s="36"/>
      <c r="U21588" s="36"/>
      <c r="V21588" s="36"/>
    </row>
    <row r="21589" spans="11:22" x14ac:dyDescent="0.25">
      <c r="K21589" s="36"/>
      <c r="L21589" s="36"/>
      <c r="M21589" s="36"/>
      <c r="N21589" s="36"/>
      <c r="O21589" s="40"/>
      <c r="P21589" s="36"/>
      <c r="S21589" s="36"/>
      <c r="T21589" s="36"/>
      <c r="U21589" s="36"/>
      <c r="V21589" s="36"/>
    </row>
    <row r="21590" spans="11:22" x14ac:dyDescent="0.25">
      <c r="K21590" s="36"/>
      <c r="L21590" s="36"/>
      <c r="M21590" s="36"/>
      <c r="N21590" s="36"/>
      <c r="O21590" s="40"/>
      <c r="P21590" s="36"/>
      <c r="S21590" s="36"/>
      <c r="T21590" s="36"/>
      <c r="U21590" s="36"/>
      <c r="V21590" s="36"/>
    </row>
    <row r="21591" spans="11:22" x14ac:dyDescent="0.25">
      <c r="K21591" s="36"/>
      <c r="L21591" s="36"/>
      <c r="M21591" s="36"/>
      <c r="N21591" s="36"/>
      <c r="O21591" s="40"/>
      <c r="P21591" s="36"/>
      <c r="S21591" s="36"/>
      <c r="T21591" s="36"/>
      <c r="U21591" s="36"/>
      <c r="V21591" s="36"/>
    </row>
    <row r="21592" spans="11:22" x14ac:dyDescent="0.25">
      <c r="K21592" s="36"/>
      <c r="L21592" s="36"/>
      <c r="M21592" s="36"/>
      <c r="N21592" s="36"/>
      <c r="O21592" s="40"/>
      <c r="P21592" s="36"/>
      <c r="S21592" s="36"/>
      <c r="T21592" s="36"/>
      <c r="U21592" s="36"/>
      <c r="V21592" s="36"/>
    </row>
    <row r="21593" spans="11:22" x14ac:dyDescent="0.25">
      <c r="K21593" s="36"/>
      <c r="L21593" s="36"/>
      <c r="M21593" s="36"/>
      <c r="N21593" s="36"/>
      <c r="O21593" s="40"/>
      <c r="P21593" s="36"/>
      <c r="S21593" s="36"/>
      <c r="T21593" s="36"/>
      <c r="U21593" s="36"/>
      <c r="V21593" s="36"/>
    </row>
    <row r="21594" spans="11:22" x14ac:dyDescent="0.25">
      <c r="K21594" s="36"/>
      <c r="L21594" s="36"/>
      <c r="M21594" s="36"/>
      <c r="N21594" s="36"/>
      <c r="O21594" s="40"/>
      <c r="P21594" s="36"/>
      <c r="S21594" s="36"/>
      <c r="T21594" s="36"/>
      <c r="U21594" s="36"/>
      <c r="V21594" s="36"/>
    </row>
    <row r="21595" spans="11:22" x14ac:dyDescent="0.25">
      <c r="K21595" s="36"/>
      <c r="L21595" s="36"/>
      <c r="M21595" s="36"/>
      <c r="N21595" s="36"/>
      <c r="O21595" s="40"/>
      <c r="P21595" s="36"/>
      <c r="S21595" s="36"/>
      <c r="T21595" s="36"/>
      <c r="U21595" s="36"/>
      <c r="V21595" s="36"/>
    </row>
    <row r="21596" spans="11:22" x14ac:dyDescent="0.25">
      <c r="K21596" s="36"/>
      <c r="L21596" s="36"/>
      <c r="M21596" s="36"/>
      <c r="N21596" s="36"/>
      <c r="O21596" s="40"/>
      <c r="P21596" s="36"/>
      <c r="S21596" s="36"/>
      <c r="T21596" s="36"/>
      <c r="U21596" s="36"/>
      <c r="V21596" s="36"/>
    </row>
    <row r="21597" spans="11:22" x14ac:dyDescent="0.25">
      <c r="K21597" s="36"/>
      <c r="L21597" s="36"/>
      <c r="M21597" s="36"/>
      <c r="N21597" s="36"/>
      <c r="O21597" s="40"/>
      <c r="P21597" s="36"/>
      <c r="S21597" s="36"/>
      <c r="T21597" s="36"/>
      <c r="U21597" s="36"/>
      <c r="V21597" s="36"/>
    </row>
    <row r="21598" spans="11:22" x14ac:dyDescent="0.25">
      <c r="K21598" s="36"/>
      <c r="L21598" s="36"/>
      <c r="M21598" s="36"/>
      <c r="N21598" s="36"/>
      <c r="O21598" s="40"/>
      <c r="P21598" s="36"/>
      <c r="S21598" s="36"/>
      <c r="T21598" s="36"/>
      <c r="U21598" s="36"/>
      <c r="V21598" s="36"/>
    </row>
    <row r="21599" spans="11:22" x14ac:dyDescent="0.25">
      <c r="K21599" s="36"/>
      <c r="L21599" s="36"/>
      <c r="M21599" s="36"/>
      <c r="N21599" s="36"/>
      <c r="O21599" s="40"/>
      <c r="P21599" s="36"/>
      <c r="S21599" s="36"/>
      <c r="T21599" s="36"/>
      <c r="U21599" s="36"/>
      <c r="V21599" s="36"/>
    </row>
    <row r="21600" spans="11:22" x14ac:dyDescent="0.25">
      <c r="K21600" s="36"/>
      <c r="L21600" s="36"/>
      <c r="M21600" s="36"/>
      <c r="N21600" s="36"/>
      <c r="O21600" s="40"/>
      <c r="P21600" s="36"/>
      <c r="S21600" s="36"/>
      <c r="T21600" s="36"/>
      <c r="U21600" s="36"/>
      <c r="V21600" s="36"/>
    </row>
    <row r="21601" spans="11:22" x14ac:dyDescent="0.25">
      <c r="K21601" s="36"/>
      <c r="L21601" s="36"/>
      <c r="M21601" s="36"/>
      <c r="N21601" s="36"/>
      <c r="O21601" s="40"/>
      <c r="P21601" s="36"/>
      <c r="S21601" s="36"/>
      <c r="T21601" s="36"/>
      <c r="U21601" s="36"/>
      <c r="V21601" s="36"/>
    </row>
    <row r="21602" spans="11:22" x14ac:dyDescent="0.25">
      <c r="K21602" s="36"/>
      <c r="L21602" s="36"/>
      <c r="M21602" s="36"/>
      <c r="N21602" s="36"/>
      <c r="O21602" s="40"/>
      <c r="P21602" s="36"/>
      <c r="S21602" s="36"/>
      <c r="T21602" s="36"/>
      <c r="U21602" s="36"/>
      <c r="V21602" s="36"/>
    </row>
    <row r="21603" spans="11:22" x14ac:dyDescent="0.25">
      <c r="K21603" s="36"/>
      <c r="L21603" s="36"/>
      <c r="M21603" s="36"/>
      <c r="N21603" s="36"/>
      <c r="O21603" s="40"/>
      <c r="P21603" s="36"/>
      <c r="S21603" s="36"/>
      <c r="T21603" s="36"/>
      <c r="U21603" s="36"/>
      <c r="V21603" s="36"/>
    </row>
    <row r="21604" spans="11:22" x14ac:dyDescent="0.25">
      <c r="K21604" s="36"/>
      <c r="L21604" s="36"/>
      <c r="M21604" s="36"/>
      <c r="N21604" s="36"/>
      <c r="O21604" s="40"/>
      <c r="P21604" s="36"/>
      <c r="S21604" s="36"/>
      <c r="T21604" s="36"/>
      <c r="U21604" s="36"/>
      <c r="V21604" s="36"/>
    </row>
    <row r="21605" spans="11:22" x14ac:dyDescent="0.25">
      <c r="K21605" s="36"/>
      <c r="L21605" s="36"/>
      <c r="M21605" s="36"/>
      <c r="N21605" s="36"/>
      <c r="O21605" s="40"/>
      <c r="P21605" s="36"/>
      <c r="S21605" s="36"/>
      <c r="T21605" s="36"/>
      <c r="U21605" s="36"/>
      <c r="V21605" s="36"/>
    </row>
    <row r="21606" spans="11:22" x14ac:dyDescent="0.25">
      <c r="K21606" s="36"/>
      <c r="L21606" s="36"/>
      <c r="M21606" s="36"/>
      <c r="N21606" s="36"/>
      <c r="O21606" s="40"/>
      <c r="P21606" s="36"/>
      <c r="S21606" s="36"/>
      <c r="T21606" s="36"/>
      <c r="U21606" s="36"/>
      <c r="V21606" s="36"/>
    </row>
    <row r="21607" spans="11:22" x14ac:dyDescent="0.25">
      <c r="K21607" s="36"/>
      <c r="L21607" s="36"/>
      <c r="M21607" s="36"/>
      <c r="N21607" s="36"/>
      <c r="O21607" s="40"/>
      <c r="P21607" s="36"/>
      <c r="S21607" s="36"/>
      <c r="T21607" s="36"/>
      <c r="U21607" s="36"/>
      <c r="V21607" s="36"/>
    </row>
    <row r="21608" spans="11:22" x14ac:dyDescent="0.25">
      <c r="K21608" s="36"/>
      <c r="L21608" s="36"/>
      <c r="M21608" s="36"/>
      <c r="N21608" s="36"/>
      <c r="O21608" s="40"/>
      <c r="P21608" s="36"/>
      <c r="S21608" s="36"/>
      <c r="T21608" s="36"/>
      <c r="U21608" s="36"/>
      <c r="V21608" s="36"/>
    </row>
    <row r="21609" spans="11:22" x14ac:dyDescent="0.25">
      <c r="K21609" s="36"/>
      <c r="L21609" s="36"/>
      <c r="M21609" s="36"/>
      <c r="N21609" s="36"/>
      <c r="O21609" s="40"/>
      <c r="P21609" s="36"/>
      <c r="S21609" s="36"/>
      <c r="T21609" s="36"/>
      <c r="U21609" s="36"/>
      <c r="V21609" s="36"/>
    </row>
    <row r="21610" spans="11:22" x14ac:dyDescent="0.25">
      <c r="K21610" s="36"/>
      <c r="L21610" s="36"/>
      <c r="M21610" s="36"/>
      <c r="N21610" s="36"/>
      <c r="O21610" s="40"/>
      <c r="P21610" s="36"/>
      <c r="S21610" s="36"/>
      <c r="T21610" s="36"/>
      <c r="U21610" s="36"/>
      <c r="V21610" s="36"/>
    </row>
    <row r="21611" spans="11:22" x14ac:dyDescent="0.25">
      <c r="K21611" s="36"/>
      <c r="L21611" s="36"/>
      <c r="M21611" s="36"/>
      <c r="N21611" s="36"/>
      <c r="O21611" s="40"/>
      <c r="P21611" s="36"/>
      <c r="S21611" s="36"/>
      <c r="T21611" s="36"/>
      <c r="U21611" s="36"/>
      <c r="V21611" s="36"/>
    </row>
    <row r="21612" spans="11:22" x14ac:dyDescent="0.25">
      <c r="K21612" s="36"/>
      <c r="L21612" s="36"/>
      <c r="M21612" s="36"/>
      <c r="N21612" s="36"/>
      <c r="O21612" s="40"/>
      <c r="P21612" s="36"/>
      <c r="S21612" s="36"/>
      <c r="T21612" s="36"/>
      <c r="U21612" s="36"/>
      <c r="V21612" s="36"/>
    </row>
    <row r="21613" spans="11:22" x14ac:dyDescent="0.25">
      <c r="K21613" s="36"/>
      <c r="L21613" s="36"/>
      <c r="M21613" s="36"/>
      <c r="N21613" s="36"/>
      <c r="O21613" s="40"/>
      <c r="P21613" s="36"/>
      <c r="S21613" s="36"/>
      <c r="T21613" s="36"/>
      <c r="U21613" s="36"/>
      <c r="V21613" s="36"/>
    </row>
    <row r="21614" spans="11:22" x14ac:dyDescent="0.25">
      <c r="K21614" s="36"/>
      <c r="L21614" s="36"/>
      <c r="M21614" s="36"/>
      <c r="N21614" s="36"/>
      <c r="O21614" s="40"/>
      <c r="P21614" s="36"/>
      <c r="S21614" s="36"/>
      <c r="T21614" s="36"/>
      <c r="U21614" s="36"/>
      <c r="V21614" s="36"/>
    </row>
    <row r="21615" spans="11:22" x14ac:dyDescent="0.25">
      <c r="K21615" s="36"/>
      <c r="L21615" s="36"/>
      <c r="M21615" s="36"/>
      <c r="N21615" s="36"/>
      <c r="O21615" s="40"/>
      <c r="P21615" s="36"/>
      <c r="S21615" s="36"/>
      <c r="T21615" s="36"/>
      <c r="U21615" s="36"/>
      <c r="V21615" s="36"/>
    </row>
    <row r="21616" spans="11:22" x14ac:dyDescent="0.25">
      <c r="K21616" s="36"/>
      <c r="L21616" s="36"/>
      <c r="M21616" s="36"/>
      <c r="N21616" s="36"/>
      <c r="O21616" s="40"/>
      <c r="P21616" s="36"/>
      <c r="S21616" s="36"/>
      <c r="T21616" s="36"/>
      <c r="U21616" s="36"/>
      <c r="V21616" s="36"/>
    </row>
    <row r="21617" spans="11:22" x14ac:dyDescent="0.25">
      <c r="K21617" s="36"/>
      <c r="L21617" s="36"/>
      <c r="M21617" s="36"/>
      <c r="N21617" s="36"/>
      <c r="O21617" s="40"/>
      <c r="P21617" s="36"/>
      <c r="S21617" s="36"/>
      <c r="T21617" s="36"/>
      <c r="U21617" s="36"/>
      <c r="V21617" s="36"/>
    </row>
    <row r="21618" spans="11:22" x14ac:dyDescent="0.25">
      <c r="K21618" s="36"/>
      <c r="L21618" s="36"/>
      <c r="M21618" s="36"/>
      <c r="N21618" s="36"/>
      <c r="O21618" s="40"/>
      <c r="P21618" s="36"/>
      <c r="S21618" s="36"/>
      <c r="T21618" s="36"/>
      <c r="U21618" s="36"/>
      <c r="V21618" s="36"/>
    </row>
    <row r="21619" spans="11:22" x14ac:dyDescent="0.25">
      <c r="K21619" s="36"/>
      <c r="L21619" s="36"/>
      <c r="M21619" s="36"/>
      <c r="N21619" s="36"/>
      <c r="O21619" s="40"/>
      <c r="P21619" s="36"/>
      <c r="S21619" s="36"/>
      <c r="T21619" s="36"/>
      <c r="U21619" s="36"/>
      <c r="V21619" s="36"/>
    </row>
    <row r="21620" spans="11:22" x14ac:dyDescent="0.25">
      <c r="K21620" s="36"/>
      <c r="L21620" s="36"/>
      <c r="M21620" s="36"/>
      <c r="N21620" s="36"/>
      <c r="O21620" s="40"/>
      <c r="P21620" s="36"/>
      <c r="S21620" s="36"/>
      <c r="T21620" s="36"/>
      <c r="U21620" s="36"/>
      <c r="V21620" s="36"/>
    </row>
    <row r="21621" spans="11:22" x14ac:dyDescent="0.25">
      <c r="K21621" s="36"/>
      <c r="L21621" s="36"/>
      <c r="M21621" s="36"/>
      <c r="N21621" s="36"/>
      <c r="O21621" s="40"/>
      <c r="P21621" s="36"/>
      <c r="S21621" s="36"/>
      <c r="T21621" s="36"/>
      <c r="U21621" s="36"/>
      <c r="V21621" s="36"/>
    </row>
    <row r="21622" spans="11:22" x14ac:dyDescent="0.25">
      <c r="K21622" s="36"/>
      <c r="L21622" s="36"/>
      <c r="M21622" s="36"/>
      <c r="N21622" s="36"/>
      <c r="O21622" s="40"/>
      <c r="P21622" s="36"/>
      <c r="S21622" s="36"/>
      <c r="T21622" s="36"/>
      <c r="U21622" s="36"/>
      <c r="V21622" s="36"/>
    </row>
    <row r="21623" spans="11:22" x14ac:dyDescent="0.25">
      <c r="K21623" s="36"/>
      <c r="L21623" s="36"/>
      <c r="M21623" s="36"/>
      <c r="N21623" s="36"/>
      <c r="O21623" s="40"/>
      <c r="P21623" s="36"/>
      <c r="S21623" s="36"/>
      <c r="T21623" s="36"/>
      <c r="U21623" s="36"/>
      <c r="V21623" s="36"/>
    </row>
    <row r="21624" spans="11:22" x14ac:dyDescent="0.25">
      <c r="K21624" s="36"/>
      <c r="L21624" s="36"/>
      <c r="M21624" s="36"/>
      <c r="N21624" s="36"/>
      <c r="O21624" s="40"/>
      <c r="P21624" s="36"/>
      <c r="S21624" s="36"/>
      <c r="T21624" s="36"/>
      <c r="U21624" s="36"/>
      <c r="V21624" s="36"/>
    </row>
    <row r="21625" spans="11:22" x14ac:dyDescent="0.25">
      <c r="K21625" s="36"/>
      <c r="L21625" s="36"/>
      <c r="M21625" s="36"/>
      <c r="N21625" s="36"/>
      <c r="O21625" s="40"/>
      <c r="P21625" s="36"/>
      <c r="S21625" s="36"/>
      <c r="T21625" s="36"/>
      <c r="U21625" s="36"/>
      <c r="V21625" s="36"/>
    </row>
    <row r="21626" spans="11:22" x14ac:dyDescent="0.25">
      <c r="K21626" s="36"/>
      <c r="L21626" s="36"/>
      <c r="M21626" s="36"/>
      <c r="N21626" s="36"/>
      <c r="O21626" s="40"/>
      <c r="P21626" s="36"/>
      <c r="S21626" s="36"/>
      <c r="T21626" s="36"/>
      <c r="U21626" s="36"/>
      <c r="V21626" s="36"/>
    </row>
    <row r="21627" spans="11:22" x14ac:dyDescent="0.25">
      <c r="K21627" s="36"/>
      <c r="L21627" s="36"/>
      <c r="M21627" s="36"/>
      <c r="N21627" s="36"/>
      <c r="O21627" s="40"/>
      <c r="P21627" s="36"/>
      <c r="S21627" s="36"/>
      <c r="T21627" s="36"/>
      <c r="U21627" s="36"/>
      <c r="V21627" s="36"/>
    </row>
    <row r="21628" spans="11:22" x14ac:dyDescent="0.25">
      <c r="K21628" s="36"/>
      <c r="L21628" s="36"/>
      <c r="M21628" s="36"/>
      <c r="N21628" s="36"/>
      <c r="O21628" s="40"/>
      <c r="P21628" s="36"/>
      <c r="S21628" s="36"/>
      <c r="T21628" s="36"/>
      <c r="U21628" s="36"/>
      <c r="V21628" s="36"/>
    </row>
    <row r="21629" spans="11:22" x14ac:dyDescent="0.25">
      <c r="K21629" s="36"/>
      <c r="L21629" s="36"/>
      <c r="M21629" s="36"/>
      <c r="N21629" s="36"/>
      <c r="O21629" s="40"/>
      <c r="P21629" s="36"/>
      <c r="S21629" s="36"/>
      <c r="T21629" s="36"/>
      <c r="U21629" s="36"/>
      <c r="V21629" s="36"/>
    </row>
    <row r="21630" spans="11:22" x14ac:dyDescent="0.25">
      <c r="K21630" s="36"/>
      <c r="L21630" s="36"/>
      <c r="M21630" s="36"/>
      <c r="N21630" s="36"/>
      <c r="O21630" s="40"/>
      <c r="P21630" s="36"/>
      <c r="S21630" s="36"/>
      <c r="T21630" s="36"/>
      <c r="U21630" s="36"/>
      <c r="V21630" s="36"/>
    </row>
    <row r="21631" spans="11:22" x14ac:dyDescent="0.25">
      <c r="K21631" s="36"/>
      <c r="L21631" s="36"/>
      <c r="M21631" s="36"/>
      <c r="N21631" s="36"/>
      <c r="O21631" s="40"/>
      <c r="P21631" s="36"/>
      <c r="S21631" s="36"/>
      <c r="T21631" s="36"/>
      <c r="U21631" s="36"/>
      <c r="V21631" s="36"/>
    </row>
    <row r="21632" spans="11:22" x14ac:dyDescent="0.25">
      <c r="K21632" s="36"/>
      <c r="L21632" s="36"/>
      <c r="M21632" s="36"/>
      <c r="N21632" s="36"/>
      <c r="O21632" s="40"/>
      <c r="P21632" s="36"/>
      <c r="S21632" s="36"/>
      <c r="T21632" s="36"/>
      <c r="U21632" s="36"/>
      <c r="V21632" s="36"/>
    </row>
    <row r="21633" spans="11:22" x14ac:dyDescent="0.25">
      <c r="K21633" s="36"/>
      <c r="L21633" s="36"/>
      <c r="M21633" s="36"/>
      <c r="N21633" s="36"/>
      <c r="O21633" s="40"/>
      <c r="P21633" s="36"/>
      <c r="S21633" s="36"/>
      <c r="T21633" s="36"/>
      <c r="U21633" s="36"/>
      <c r="V21633" s="36"/>
    </row>
    <row r="21634" spans="11:22" x14ac:dyDescent="0.25">
      <c r="K21634" s="36"/>
      <c r="L21634" s="36"/>
      <c r="M21634" s="36"/>
      <c r="N21634" s="36"/>
      <c r="O21634" s="40"/>
      <c r="P21634" s="36"/>
      <c r="S21634" s="36"/>
      <c r="T21634" s="36"/>
      <c r="U21634" s="36"/>
      <c r="V21634" s="36"/>
    </row>
    <row r="21635" spans="11:22" x14ac:dyDescent="0.25">
      <c r="K21635" s="36"/>
      <c r="L21635" s="36"/>
      <c r="M21635" s="36"/>
      <c r="N21635" s="36"/>
      <c r="O21635" s="40"/>
      <c r="P21635" s="36"/>
      <c r="S21635" s="36"/>
      <c r="T21635" s="36"/>
      <c r="U21635" s="36"/>
      <c r="V21635" s="36"/>
    </row>
    <row r="21636" spans="11:22" x14ac:dyDescent="0.25">
      <c r="K21636" s="36"/>
      <c r="L21636" s="36"/>
      <c r="M21636" s="36"/>
      <c r="N21636" s="36"/>
      <c r="O21636" s="40"/>
      <c r="P21636" s="36"/>
      <c r="S21636" s="36"/>
      <c r="T21636" s="36"/>
      <c r="U21636" s="36"/>
      <c r="V21636" s="36"/>
    </row>
    <row r="21637" spans="11:22" x14ac:dyDescent="0.25">
      <c r="K21637" s="36"/>
      <c r="L21637" s="36"/>
      <c r="M21637" s="36"/>
      <c r="N21637" s="36"/>
      <c r="O21637" s="40"/>
      <c r="P21637" s="36"/>
      <c r="S21637" s="36"/>
      <c r="T21637" s="36"/>
      <c r="U21637" s="36"/>
      <c r="V21637" s="36"/>
    </row>
    <row r="21638" spans="11:22" x14ac:dyDescent="0.25">
      <c r="K21638" s="36"/>
      <c r="L21638" s="36"/>
      <c r="M21638" s="36"/>
      <c r="N21638" s="36"/>
      <c r="O21638" s="40"/>
      <c r="P21638" s="36"/>
      <c r="S21638" s="36"/>
      <c r="T21638" s="36"/>
      <c r="U21638" s="36"/>
      <c r="V21638" s="36"/>
    </row>
    <row r="21639" spans="11:22" x14ac:dyDescent="0.25">
      <c r="K21639" s="36"/>
      <c r="L21639" s="36"/>
      <c r="M21639" s="36"/>
      <c r="N21639" s="36"/>
      <c r="O21639" s="40"/>
      <c r="P21639" s="36"/>
      <c r="S21639" s="36"/>
      <c r="T21639" s="36"/>
      <c r="U21639" s="36"/>
      <c r="V21639" s="36"/>
    </row>
    <row r="21640" spans="11:22" x14ac:dyDescent="0.25">
      <c r="K21640" s="36"/>
      <c r="L21640" s="36"/>
      <c r="M21640" s="36"/>
      <c r="N21640" s="36"/>
      <c r="O21640" s="40"/>
      <c r="P21640" s="36"/>
      <c r="S21640" s="36"/>
      <c r="T21640" s="36"/>
      <c r="U21640" s="36"/>
      <c r="V21640" s="36"/>
    </row>
    <row r="21641" spans="11:22" x14ac:dyDescent="0.25">
      <c r="K21641" s="36"/>
      <c r="L21641" s="36"/>
      <c r="M21641" s="36"/>
      <c r="N21641" s="36"/>
      <c r="O21641" s="40"/>
      <c r="P21641" s="36"/>
      <c r="S21641" s="36"/>
      <c r="T21641" s="36"/>
      <c r="U21641" s="36"/>
      <c r="V21641" s="36"/>
    </row>
    <row r="21642" spans="11:22" x14ac:dyDescent="0.25">
      <c r="K21642" s="36"/>
      <c r="L21642" s="36"/>
      <c r="M21642" s="36"/>
      <c r="N21642" s="36"/>
      <c r="O21642" s="40"/>
      <c r="P21642" s="36"/>
      <c r="S21642" s="36"/>
      <c r="T21642" s="36"/>
      <c r="U21642" s="36"/>
      <c r="V21642" s="36"/>
    </row>
    <row r="21643" spans="11:22" x14ac:dyDescent="0.25">
      <c r="K21643" s="36"/>
      <c r="L21643" s="36"/>
      <c r="M21643" s="36"/>
      <c r="N21643" s="36"/>
      <c r="O21643" s="40"/>
      <c r="P21643" s="36"/>
      <c r="S21643" s="36"/>
      <c r="T21643" s="36"/>
      <c r="U21643" s="36"/>
      <c r="V21643" s="36"/>
    </row>
    <row r="21644" spans="11:22" x14ac:dyDescent="0.25">
      <c r="K21644" s="36"/>
      <c r="L21644" s="36"/>
      <c r="M21644" s="36"/>
      <c r="N21644" s="36"/>
      <c r="O21644" s="40"/>
      <c r="P21644" s="36"/>
      <c r="S21644" s="36"/>
      <c r="T21644" s="36"/>
      <c r="U21644" s="36"/>
      <c r="V21644" s="36"/>
    </row>
    <row r="21645" spans="11:22" x14ac:dyDescent="0.25">
      <c r="K21645" s="36"/>
      <c r="L21645" s="36"/>
      <c r="M21645" s="36"/>
      <c r="N21645" s="36"/>
      <c r="O21645" s="40"/>
      <c r="P21645" s="36"/>
      <c r="S21645" s="36"/>
      <c r="T21645" s="36"/>
      <c r="U21645" s="36"/>
      <c r="V21645" s="36"/>
    </row>
    <row r="21646" spans="11:22" x14ac:dyDescent="0.25">
      <c r="K21646" s="36"/>
      <c r="L21646" s="36"/>
      <c r="M21646" s="36"/>
      <c r="N21646" s="36"/>
      <c r="O21646" s="40"/>
      <c r="P21646" s="36"/>
      <c r="S21646" s="36"/>
      <c r="T21646" s="36"/>
      <c r="U21646" s="36"/>
      <c r="V21646" s="36"/>
    </row>
    <row r="21647" spans="11:22" x14ac:dyDescent="0.25">
      <c r="K21647" s="36"/>
      <c r="L21647" s="36"/>
      <c r="M21647" s="36"/>
      <c r="N21647" s="36"/>
      <c r="O21647" s="40"/>
      <c r="P21647" s="36"/>
      <c r="S21647" s="36"/>
      <c r="T21647" s="36"/>
      <c r="U21647" s="36"/>
      <c r="V21647" s="36"/>
    </row>
    <row r="21648" spans="11:22" x14ac:dyDescent="0.25">
      <c r="K21648" s="36"/>
      <c r="L21648" s="36"/>
      <c r="M21648" s="36"/>
      <c r="N21648" s="36"/>
      <c r="O21648" s="40"/>
      <c r="P21648" s="36"/>
      <c r="S21648" s="36"/>
      <c r="T21648" s="36"/>
      <c r="U21648" s="36"/>
      <c r="V21648" s="36"/>
    </row>
    <row r="21649" spans="11:22" x14ac:dyDescent="0.25">
      <c r="K21649" s="36"/>
      <c r="L21649" s="36"/>
      <c r="M21649" s="36"/>
      <c r="N21649" s="36"/>
      <c r="O21649" s="40"/>
      <c r="P21649" s="36"/>
      <c r="S21649" s="36"/>
      <c r="T21649" s="36"/>
      <c r="U21649" s="36"/>
      <c r="V21649" s="36"/>
    </row>
    <row r="21650" spans="11:22" x14ac:dyDescent="0.25">
      <c r="K21650" s="36"/>
      <c r="L21650" s="36"/>
      <c r="M21650" s="36"/>
      <c r="N21650" s="36"/>
      <c r="O21650" s="40"/>
      <c r="P21650" s="36"/>
      <c r="S21650" s="36"/>
      <c r="T21650" s="36"/>
      <c r="U21650" s="36"/>
      <c r="V21650" s="36"/>
    </row>
    <row r="21651" spans="11:22" x14ac:dyDescent="0.25">
      <c r="K21651" s="36"/>
      <c r="L21651" s="36"/>
      <c r="M21651" s="36"/>
      <c r="N21651" s="36"/>
      <c r="O21651" s="40"/>
      <c r="P21651" s="36"/>
      <c r="S21651" s="36"/>
      <c r="T21651" s="36"/>
      <c r="U21651" s="36"/>
      <c r="V21651" s="36"/>
    </row>
    <row r="21652" spans="11:22" x14ac:dyDescent="0.25">
      <c r="K21652" s="36"/>
      <c r="L21652" s="36"/>
      <c r="M21652" s="36"/>
      <c r="N21652" s="36"/>
      <c r="O21652" s="40"/>
      <c r="P21652" s="36"/>
      <c r="S21652" s="36"/>
      <c r="T21652" s="36"/>
      <c r="U21652" s="36"/>
      <c r="V21652" s="36"/>
    </row>
    <row r="21653" spans="11:22" x14ac:dyDescent="0.25">
      <c r="K21653" s="36"/>
      <c r="L21653" s="36"/>
      <c r="M21653" s="36"/>
      <c r="N21653" s="36"/>
      <c r="O21653" s="40"/>
      <c r="P21653" s="36"/>
      <c r="S21653" s="36"/>
      <c r="T21653" s="36"/>
      <c r="U21653" s="36"/>
      <c r="V21653" s="36"/>
    </row>
    <row r="21654" spans="11:22" x14ac:dyDescent="0.25">
      <c r="K21654" s="36"/>
      <c r="L21654" s="36"/>
      <c r="M21654" s="36"/>
      <c r="N21654" s="36"/>
      <c r="O21654" s="40"/>
      <c r="P21654" s="36"/>
      <c r="S21654" s="36"/>
      <c r="T21654" s="36"/>
      <c r="U21654" s="36"/>
      <c r="V21654" s="36"/>
    </row>
    <row r="21655" spans="11:22" x14ac:dyDescent="0.25">
      <c r="K21655" s="36"/>
      <c r="L21655" s="36"/>
      <c r="M21655" s="36"/>
      <c r="N21655" s="36"/>
      <c r="O21655" s="40"/>
      <c r="P21655" s="36"/>
      <c r="S21655" s="36"/>
      <c r="T21655" s="36"/>
      <c r="U21655" s="36"/>
      <c r="V21655" s="36"/>
    </row>
    <row r="21656" spans="11:22" x14ac:dyDescent="0.25">
      <c r="K21656" s="36"/>
      <c r="L21656" s="36"/>
      <c r="M21656" s="36"/>
      <c r="N21656" s="36"/>
      <c r="O21656" s="40"/>
      <c r="P21656" s="36"/>
      <c r="S21656" s="36"/>
      <c r="T21656" s="36"/>
      <c r="U21656" s="36"/>
      <c r="V21656" s="36"/>
    </row>
    <row r="21657" spans="11:22" x14ac:dyDescent="0.25">
      <c r="K21657" s="36"/>
      <c r="L21657" s="36"/>
      <c r="M21657" s="36"/>
      <c r="N21657" s="36"/>
      <c r="O21657" s="40"/>
      <c r="P21657" s="36"/>
      <c r="S21657" s="36"/>
      <c r="T21657" s="36"/>
      <c r="U21657" s="36"/>
      <c r="V21657" s="36"/>
    </row>
    <row r="21658" spans="11:22" x14ac:dyDescent="0.25">
      <c r="K21658" s="36"/>
      <c r="L21658" s="36"/>
      <c r="M21658" s="36"/>
      <c r="N21658" s="36"/>
      <c r="O21658" s="40"/>
      <c r="P21658" s="36"/>
      <c r="S21658" s="36"/>
      <c r="T21658" s="36"/>
      <c r="U21658" s="36"/>
      <c r="V21658" s="36"/>
    </row>
    <row r="21659" spans="11:22" x14ac:dyDescent="0.25">
      <c r="K21659" s="36"/>
      <c r="L21659" s="36"/>
      <c r="M21659" s="36"/>
      <c r="N21659" s="36"/>
      <c r="O21659" s="40"/>
      <c r="P21659" s="36"/>
      <c r="S21659" s="36"/>
      <c r="T21659" s="36"/>
      <c r="U21659" s="36"/>
      <c r="V21659" s="36"/>
    </row>
    <row r="21660" spans="11:22" x14ac:dyDescent="0.25">
      <c r="K21660" s="36"/>
      <c r="L21660" s="36"/>
      <c r="M21660" s="36"/>
      <c r="N21660" s="36"/>
      <c r="O21660" s="40"/>
      <c r="P21660" s="36"/>
      <c r="S21660" s="36"/>
      <c r="T21660" s="36"/>
      <c r="U21660" s="36"/>
      <c r="V21660" s="36"/>
    </row>
    <row r="21661" spans="11:22" x14ac:dyDescent="0.25">
      <c r="K21661" s="36"/>
      <c r="L21661" s="36"/>
      <c r="M21661" s="36"/>
      <c r="N21661" s="36"/>
      <c r="O21661" s="40"/>
      <c r="P21661" s="36"/>
      <c r="S21661" s="36"/>
      <c r="T21661" s="36"/>
      <c r="U21661" s="36"/>
      <c r="V21661" s="36"/>
    </row>
    <row r="21662" spans="11:22" x14ac:dyDescent="0.25">
      <c r="K21662" s="36"/>
      <c r="L21662" s="36"/>
      <c r="M21662" s="36"/>
      <c r="N21662" s="36"/>
      <c r="O21662" s="40"/>
      <c r="P21662" s="36"/>
      <c r="S21662" s="36"/>
      <c r="T21662" s="36"/>
      <c r="U21662" s="36"/>
      <c r="V21662" s="36"/>
    </row>
    <row r="21663" spans="11:22" x14ac:dyDescent="0.25">
      <c r="K21663" s="36"/>
      <c r="L21663" s="36"/>
      <c r="M21663" s="36"/>
      <c r="N21663" s="36"/>
      <c r="O21663" s="40"/>
      <c r="P21663" s="36"/>
      <c r="S21663" s="36"/>
      <c r="T21663" s="36"/>
      <c r="U21663" s="36"/>
      <c r="V21663" s="36"/>
    </row>
    <row r="21664" spans="11:22" x14ac:dyDescent="0.25">
      <c r="K21664" s="36"/>
      <c r="L21664" s="36"/>
      <c r="M21664" s="36"/>
      <c r="N21664" s="36"/>
      <c r="O21664" s="40"/>
      <c r="P21664" s="36"/>
      <c r="S21664" s="36"/>
      <c r="T21664" s="36"/>
      <c r="U21664" s="36"/>
      <c r="V21664" s="36"/>
    </row>
    <row r="21665" spans="11:22" x14ac:dyDescent="0.25">
      <c r="K21665" s="36"/>
      <c r="L21665" s="36"/>
      <c r="M21665" s="36"/>
      <c r="N21665" s="36"/>
      <c r="O21665" s="40"/>
      <c r="P21665" s="36"/>
      <c r="S21665" s="36"/>
      <c r="T21665" s="36"/>
      <c r="U21665" s="36"/>
      <c r="V21665" s="36"/>
    </row>
    <row r="21666" spans="11:22" x14ac:dyDescent="0.25">
      <c r="K21666" s="36"/>
      <c r="L21666" s="36"/>
      <c r="M21666" s="36"/>
      <c r="N21666" s="36"/>
      <c r="O21666" s="40"/>
      <c r="P21666" s="36"/>
      <c r="S21666" s="36"/>
      <c r="T21666" s="36"/>
      <c r="U21666" s="36"/>
      <c r="V21666" s="36"/>
    </row>
    <row r="21667" spans="11:22" x14ac:dyDescent="0.25">
      <c r="K21667" s="36"/>
      <c r="L21667" s="36"/>
      <c r="M21667" s="36"/>
      <c r="N21667" s="36"/>
      <c r="O21667" s="40"/>
      <c r="P21667" s="36"/>
      <c r="S21667" s="36"/>
      <c r="T21667" s="36"/>
      <c r="U21667" s="36"/>
      <c r="V21667" s="36"/>
    </row>
    <row r="21668" spans="11:22" x14ac:dyDescent="0.25">
      <c r="K21668" s="36"/>
      <c r="L21668" s="36"/>
      <c r="M21668" s="36"/>
      <c r="N21668" s="36"/>
      <c r="O21668" s="40"/>
      <c r="P21668" s="36"/>
      <c r="S21668" s="36"/>
      <c r="T21668" s="36"/>
      <c r="U21668" s="36"/>
      <c r="V21668" s="36"/>
    </row>
    <row r="21669" spans="11:22" x14ac:dyDescent="0.25">
      <c r="K21669" s="36"/>
      <c r="L21669" s="36"/>
      <c r="M21669" s="36"/>
      <c r="N21669" s="36"/>
      <c r="O21669" s="40"/>
      <c r="P21669" s="36"/>
      <c r="S21669" s="36"/>
      <c r="T21669" s="36"/>
      <c r="U21669" s="36"/>
      <c r="V21669" s="36"/>
    </row>
    <row r="21670" spans="11:22" x14ac:dyDescent="0.25">
      <c r="K21670" s="36"/>
      <c r="L21670" s="36"/>
      <c r="M21670" s="36"/>
      <c r="N21670" s="36"/>
      <c r="O21670" s="40"/>
      <c r="P21670" s="36"/>
      <c r="S21670" s="36"/>
      <c r="T21670" s="36"/>
      <c r="U21670" s="36"/>
      <c r="V21670" s="36"/>
    </row>
    <row r="21671" spans="11:22" x14ac:dyDescent="0.25">
      <c r="K21671" s="36"/>
      <c r="L21671" s="36"/>
      <c r="M21671" s="36"/>
      <c r="N21671" s="36"/>
      <c r="O21671" s="40"/>
      <c r="P21671" s="36"/>
      <c r="S21671" s="36"/>
      <c r="T21671" s="36"/>
      <c r="U21671" s="36"/>
      <c r="V21671" s="36"/>
    </row>
    <row r="21672" spans="11:22" x14ac:dyDescent="0.25">
      <c r="K21672" s="36"/>
      <c r="L21672" s="36"/>
      <c r="M21672" s="36"/>
      <c r="N21672" s="36"/>
      <c r="O21672" s="40"/>
      <c r="P21672" s="36"/>
      <c r="S21672" s="36"/>
      <c r="T21672" s="36"/>
      <c r="U21672" s="36"/>
      <c r="V21672" s="36"/>
    </row>
    <row r="21673" spans="11:22" x14ac:dyDescent="0.25">
      <c r="K21673" s="36"/>
      <c r="L21673" s="36"/>
      <c r="M21673" s="36"/>
      <c r="N21673" s="36"/>
      <c r="O21673" s="40"/>
      <c r="P21673" s="36"/>
      <c r="S21673" s="36"/>
      <c r="T21673" s="36"/>
      <c r="U21673" s="36"/>
      <c r="V21673" s="36"/>
    </row>
    <row r="21674" spans="11:22" x14ac:dyDescent="0.25">
      <c r="K21674" s="36"/>
      <c r="L21674" s="36"/>
      <c r="M21674" s="36"/>
      <c r="N21674" s="36"/>
      <c r="O21674" s="40"/>
      <c r="P21674" s="36"/>
      <c r="S21674" s="36"/>
      <c r="T21674" s="36"/>
      <c r="U21674" s="36"/>
      <c r="V21674" s="36"/>
    </row>
    <row r="21675" spans="11:22" x14ac:dyDescent="0.25">
      <c r="K21675" s="36"/>
      <c r="L21675" s="36"/>
      <c r="M21675" s="36"/>
      <c r="N21675" s="36"/>
      <c r="O21675" s="40"/>
      <c r="P21675" s="36"/>
      <c r="S21675" s="36"/>
      <c r="T21675" s="36"/>
      <c r="U21675" s="36"/>
      <c r="V21675" s="36"/>
    </row>
    <row r="21676" spans="11:22" x14ac:dyDescent="0.25">
      <c r="K21676" s="36"/>
      <c r="L21676" s="36"/>
      <c r="M21676" s="36"/>
      <c r="N21676" s="36"/>
      <c r="O21676" s="40"/>
      <c r="P21676" s="36"/>
      <c r="S21676" s="36"/>
      <c r="T21676" s="36"/>
      <c r="U21676" s="36"/>
      <c r="V21676" s="36"/>
    </row>
    <row r="21677" spans="11:22" x14ac:dyDescent="0.25">
      <c r="K21677" s="36"/>
      <c r="L21677" s="36"/>
      <c r="M21677" s="36"/>
      <c r="N21677" s="36"/>
      <c r="O21677" s="40"/>
      <c r="P21677" s="36"/>
      <c r="S21677" s="36"/>
      <c r="T21677" s="36"/>
      <c r="U21677" s="36"/>
      <c r="V21677" s="36"/>
    </row>
    <row r="21678" spans="11:22" x14ac:dyDescent="0.25">
      <c r="K21678" s="36"/>
      <c r="L21678" s="36"/>
      <c r="M21678" s="36"/>
      <c r="N21678" s="36"/>
      <c r="O21678" s="40"/>
      <c r="P21678" s="36"/>
      <c r="S21678" s="36"/>
      <c r="T21678" s="36"/>
      <c r="U21678" s="36"/>
      <c r="V21678" s="36"/>
    </row>
    <row r="21679" spans="11:22" x14ac:dyDescent="0.25">
      <c r="K21679" s="36"/>
      <c r="L21679" s="36"/>
      <c r="M21679" s="36"/>
      <c r="N21679" s="36"/>
      <c r="O21679" s="40"/>
      <c r="P21679" s="36"/>
      <c r="S21679" s="36"/>
      <c r="T21679" s="36"/>
      <c r="U21679" s="36"/>
      <c r="V21679" s="36"/>
    </row>
    <row r="21680" spans="11:22" x14ac:dyDescent="0.25">
      <c r="K21680" s="36"/>
      <c r="L21680" s="36"/>
      <c r="M21680" s="36"/>
      <c r="N21680" s="36"/>
      <c r="O21680" s="40"/>
      <c r="P21680" s="36"/>
      <c r="S21680" s="36"/>
      <c r="T21680" s="36"/>
      <c r="U21680" s="36"/>
      <c r="V21680" s="36"/>
    </row>
    <row r="21681" spans="11:22" x14ac:dyDescent="0.25">
      <c r="K21681" s="36"/>
      <c r="L21681" s="36"/>
      <c r="M21681" s="36"/>
      <c r="N21681" s="36"/>
      <c r="O21681" s="40"/>
      <c r="P21681" s="36"/>
      <c r="S21681" s="36"/>
      <c r="T21681" s="36"/>
      <c r="U21681" s="36"/>
      <c r="V21681" s="36"/>
    </row>
    <row r="21682" spans="11:22" x14ac:dyDescent="0.25">
      <c r="K21682" s="36"/>
      <c r="L21682" s="36"/>
      <c r="M21682" s="36"/>
      <c r="N21682" s="36"/>
      <c r="O21682" s="40"/>
      <c r="P21682" s="36"/>
      <c r="S21682" s="36"/>
      <c r="T21682" s="36"/>
      <c r="U21682" s="36"/>
      <c r="V21682" s="36"/>
    </row>
    <row r="21683" spans="11:22" x14ac:dyDescent="0.25">
      <c r="K21683" s="36"/>
      <c r="L21683" s="36"/>
      <c r="M21683" s="36"/>
      <c r="N21683" s="36"/>
      <c r="O21683" s="40"/>
      <c r="P21683" s="36"/>
      <c r="S21683" s="36"/>
      <c r="T21683" s="36"/>
      <c r="U21683" s="36"/>
      <c r="V21683" s="36"/>
    </row>
    <row r="21684" spans="11:22" x14ac:dyDescent="0.25">
      <c r="K21684" s="36"/>
      <c r="L21684" s="36"/>
      <c r="M21684" s="36"/>
      <c r="N21684" s="36"/>
      <c r="O21684" s="40"/>
      <c r="P21684" s="36"/>
      <c r="S21684" s="36"/>
      <c r="T21684" s="36"/>
      <c r="U21684" s="36"/>
      <c r="V21684" s="36"/>
    </row>
    <row r="21685" spans="11:22" x14ac:dyDescent="0.25">
      <c r="K21685" s="36"/>
      <c r="L21685" s="36"/>
      <c r="M21685" s="36"/>
      <c r="N21685" s="36"/>
      <c r="O21685" s="40"/>
      <c r="P21685" s="36"/>
      <c r="S21685" s="36"/>
      <c r="T21685" s="36"/>
      <c r="U21685" s="36"/>
      <c r="V21685" s="36"/>
    </row>
    <row r="21686" spans="11:22" x14ac:dyDescent="0.25">
      <c r="K21686" s="36"/>
      <c r="L21686" s="36"/>
      <c r="M21686" s="36"/>
      <c r="N21686" s="36"/>
      <c r="O21686" s="40"/>
      <c r="P21686" s="36"/>
      <c r="S21686" s="36"/>
      <c r="T21686" s="36"/>
      <c r="U21686" s="36"/>
      <c r="V21686" s="36"/>
    </row>
    <row r="21687" spans="11:22" x14ac:dyDescent="0.25">
      <c r="K21687" s="36"/>
      <c r="L21687" s="36"/>
      <c r="M21687" s="36"/>
      <c r="N21687" s="36"/>
      <c r="O21687" s="40"/>
      <c r="P21687" s="36"/>
      <c r="S21687" s="36"/>
      <c r="T21687" s="36"/>
      <c r="U21687" s="36"/>
      <c r="V21687" s="36"/>
    </row>
    <row r="21688" spans="11:22" x14ac:dyDescent="0.25">
      <c r="K21688" s="36"/>
      <c r="L21688" s="36"/>
      <c r="M21688" s="36"/>
      <c r="N21688" s="36"/>
      <c r="O21688" s="40"/>
      <c r="P21688" s="36"/>
      <c r="S21688" s="36"/>
      <c r="T21688" s="36"/>
      <c r="U21688" s="36"/>
      <c r="V21688" s="36"/>
    </row>
    <row r="21689" spans="11:22" x14ac:dyDescent="0.25">
      <c r="K21689" s="36"/>
      <c r="L21689" s="36"/>
      <c r="M21689" s="36"/>
      <c r="N21689" s="36"/>
      <c r="O21689" s="40"/>
      <c r="P21689" s="36"/>
      <c r="S21689" s="36"/>
      <c r="T21689" s="36"/>
      <c r="U21689" s="36"/>
      <c r="V21689" s="36"/>
    </row>
    <row r="21690" spans="11:22" x14ac:dyDescent="0.25">
      <c r="K21690" s="36"/>
      <c r="L21690" s="36"/>
      <c r="M21690" s="36"/>
      <c r="N21690" s="36"/>
      <c r="O21690" s="40"/>
      <c r="P21690" s="36"/>
      <c r="S21690" s="36"/>
      <c r="T21690" s="36"/>
      <c r="U21690" s="36"/>
      <c r="V21690" s="36"/>
    </row>
    <row r="21691" spans="11:22" x14ac:dyDescent="0.25">
      <c r="K21691" s="36"/>
      <c r="L21691" s="36"/>
      <c r="M21691" s="36"/>
      <c r="N21691" s="36"/>
      <c r="O21691" s="40"/>
      <c r="P21691" s="36"/>
      <c r="S21691" s="36"/>
      <c r="T21691" s="36"/>
      <c r="U21691" s="36"/>
      <c r="V21691" s="36"/>
    </row>
    <row r="21692" spans="11:22" x14ac:dyDescent="0.25">
      <c r="K21692" s="36"/>
      <c r="L21692" s="36"/>
      <c r="M21692" s="36"/>
      <c r="N21692" s="36"/>
      <c r="O21692" s="40"/>
      <c r="P21692" s="36"/>
      <c r="S21692" s="36"/>
      <c r="T21692" s="36"/>
      <c r="U21692" s="36"/>
      <c r="V21692" s="36"/>
    </row>
    <row r="21693" spans="11:22" x14ac:dyDescent="0.25">
      <c r="K21693" s="36"/>
      <c r="L21693" s="36"/>
      <c r="M21693" s="36"/>
      <c r="N21693" s="36"/>
      <c r="O21693" s="40"/>
      <c r="P21693" s="36"/>
      <c r="S21693" s="36"/>
      <c r="T21693" s="36"/>
      <c r="U21693" s="36"/>
      <c r="V21693" s="36"/>
    </row>
    <row r="21694" spans="11:22" x14ac:dyDescent="0.25">
      <c r="K21694" s="36"/>
      <c r="L21694" s="36"/>
      <c r="M21694" s="36"/>
      <c r="N21694" s="36"/>
      <c r="O21694" s="40"/>
      <c r="P21694" s="36"/>
      <c r="S21694" s="36"/>
      <c r="T21694" s="36"/>
      <c r="U21694" s="36"/>
      <c r="V21694" s="36"/>
    </row>
    <row r="21695" spans="11:22" x14ac:dyDescent="0.25">
      <c r="K21695" s="36"/>
      <c r="L21695" s="36"/>
      <c r="M21695" s="36"/>
      <c r="N21695" s="36"/>
      <c r="O21695" s="40"/>
      <c r="P21695" s="36"/>
      <c r="S21695" s="36"/>
      <c r="T21695" s="36"/>
      <c r="U21695" s="36"/>
      <c r="V21695" s="36"/>
    </row>
    <row r="21696" spans="11:22" x14ac:dyDescent="0.25">
      <c r="K21696" s="36"/>
      <c r="L21696" s="36"/>
      <c r="M21696" s="36"/>
      <c r="N21696" s="36"/>
      <c r="O21696" s="40"/>
      <c r="P21696" s="36"/>
      <c r="S21696" s="36"/>
      <c r="T21696" s="36"/>
      <c r="U21696" s="36"/>
      <c r="V21696" s="36"/>
    </row>
    <row r="21697" spans="11:22" x14ac:dyDescent="0.25">
      <c r="K21697" s="36"/>
      <c r="L21697" s="36"/>
      <c r="M21697" s="36"/>
      <c r="N21697" s="36"/>
      <c r="O21697" s="40"/>
      <c r="P21697" s="36"/>
      <c r="S21697" s="36"/>
      <c r="T21697" s="36"/>
      <c r="U21697" s="36"/>
      <c r="V21697" s="36"/>
    </row>
    <row r="21698" spans="11:22" x14ac:dyDescent="0.25">
      <c r="K21698" s="36"/>
      <c r="L21698" s="36"/>
      <c r="M21698" s="36"/>
      <c r="N21698" s="36"/>
      <c r="O21698" s="40"/>
      <c r="P21698" s="36"/>
      <c r="S21698" s="36"/>
      <c r="T21698" s="36"/>
      <c r="U21698" s="36"/>
      <c r="V21698" s="36"/>
    </row>
    <row r="21699" spans="11:22" x14ac:dyDescent="0.25">
      <c r="K21699" s="36"/>
      <c r="L21699" s="36"/>
      <c r="M21699" s="36"/>
      <c r="N21699" s="36"/>
      <c r="O21699" s="40"/>
      <c r="P21699" s="36"/>
      <c r="S21699" s="36"/>
      <c r="T21699" s="36"/>
      <c r="U21699" s="36"/>
      <c r="V21699" s="36"/>
    </row>
    <row r="21700" spans="11:22" x14ac:dyDescent="0.25">
      <c r="K21700" s="36"/>
      <c r="L21700" s="36"/>
      <c r="M21700" s="36"/>
      <c r="N21700" s="36"/>
      <c r="O21700" s="40"/>
      <c r="P21700" s="36"/>
      <c r="S21700" s="36"/>
      <c r="T21700" s="36"/>
      <c r="U21700" s="36"/>
      <c r="V21700" s="36"/>
    </row>
    <row r="21701" spans="11:22" x14ac:dyDescent="0.25">
      <c r="K21701" s="36"/>
      <c r="L21701" s="36"/>
      <c r="M21701" s="36"/>
      <c r="N21701" s="36"/>
      <c r="O21701" s="40"/>
      <c r="P21701" s="36"/>
      <c r="S21701" s="36"/>
      <c r="T21701" s="36"/>
      <c r="U21701" s="36"/>
      <c r="V21701" s="36"/>
    </row>
    <row r="21702" spans="11:22" x14ac:dyDescent="0.25">
      <c r="K21702" s="36"/>
      <c r="L21702" s="36"/>
      <c r="M21702" s="36"/>
      <c r="N21702" s="36"/>
      <c r="O21702" s="40"/>
      <c r="P21702" s="36"/>
      <c r="S21702" s="36"/>
      <c r="T21702" s="36"/>
      <c r="U21702" s="36"/>
      <c r="V21702" s="36"/>
    </row>
    <row r="21703" spans="11:22" x14ac:dyDescent="0.25">
      <c r="K21703" s="36"/>
      <c r="L21703" s="36"/>
      <c r="M21703" s="36"/>
      <c r="N21703" s="36"/>
      <c r="O21703" s="40"/>
      <c r="P21703" s="36"/>
      <c r="S21703" s="36"/>
      <c r="T21703" s="36"/>
      <c r="U21703" s="36"/>
      <c r="V21703" s="36"/>
    </row>
    <row r="21704" spans="11:22" x14ac:dyDescent="0.25">
      <c r="K21704" s="36"/>
      <c r="L21704" s="36"/>
      <c r="M21704" s="36"/>
      <c r="N21704" s="36"/>
      <c r="O21704" s="40"/>
      <c r="P21704" s="36"/>
      <c r="S21704" s="36"/>
      <c r="T21704" s="36"/>
      <c r="U21704" s="36"/>
      <c r="V21704" s="36"/>
    </row>
    <row r="21705" spans="11:22" x14ac:dyDescent="0.25">
      <c r="K21705" s="36"/>
      <c r="L21705" s="36"/>
      <c r="M21705" s="36"/>
      <c r="N21705" s="36"/>
      <c r="O21705" s="40"/>
      <c r="P21705" s="36"/>
      <c r="S21705" s="36"/>
      <c r="T21705" s="36"/>
      <c r="U21705" s="36"/>
      <c r="V21705" s="36"/>
    </row>
    <row r="21706" spans="11:22" x14ac:dyDescent="0.25">
      <c r="K21706" s="36"/>
      <c r="L21706" s="36"/>
      <c r="M21706" s="36"/>
      <c r="N21706" s="36"/>
      <c r="O21706" s="40"/>
      <c r="P21706" s="36"/>
      <c r="S21706" s="36"/>
      <c r="T21706" s="36"/>
      <c r="U21706" s="36"/>
      <c r="V21706" s="36"/>
    </row>
    <row r="21707" spans="11:22" x14ac:dyDescent="0.25">
      <c r="K21707" s="36"/>
      <c r="L21707" s="36"/>
      <c r="M21707" s="36"/>
      <c r="N21707" s="36"/>
      <c r="O21707" s="40"/>
      <c r="P21707" s="36"/>
      <c r="S21707" s="36"/>
      <c r="T21707" s="36"/>
      <c r="U21707" s="36"/>
      <c r="V21707" s="36"/>
    </row>
    <row r="21708" spans="11:22" x14ac:dyDescent="0.25">
      <c r="K21708" s="36"/>
      <c r="L21708" s="36"/>
      <c r="M21708" s="36"/>
      <c r="N21708" s="36"/>
      <c r="O21708" s="40"/>
      <c r="P21708" s="36"/>
      <c r="S21708" s="36"/>
      <c r="T21708" s="36"/>
      <c r="U21708" s="36"/>
      <c r="V21708" s="36"/>
    </row>
    <row r="21709" spans="11:22" x14ac:dyDescent="0.25">
      <c r="K21709" s="36"/>
      <c r="L21709" s="36"/>
      <c r="M21709" s="36"/>
      <c r="N21709" s="36"/>
      <c r="O21709" s="40"/>
      <c r="P21709" s="36"/>
      <c r="S21709" s="36"/>
      <c r="T21709" s="36"/>
      <c r="U21709" s="36"/>
      <c r="V21709" s="36"/>
    </row>
    <row r="21710" spans="11:22" x14ac:dyDescent="0.25">
      <c r="K21710" s="36"/>
      <c r="L21710" s="36"/>
      <c r="M21710" s="36"/>
      <c r="N21710" s="36"/>
      <c r="O21710" s="40"/>
      <c r="P21710" s="36"/>
      <c r="S21710" s="36"/>
      <c r="T21710" s="36"/>
      <c r="U21710" s="36"/>
      <c r="V21710" s="36"/>
    </row>
    <row r="21711" spans="11:22" x14ac:dyDescent="0.25">
      <c r="K21711" s="36"/>
      <c r="L21711" s="36"/>
      <c r="M21711" s="36"/>
      <c r="N21711" s="36"/>
      <c r="O21711" s="40"/>
      <c r="P21711" s="36"/>
      <c r="S21711" s="36"/>
      <c r="T21711" s="36"/>
      <c r="U21711" s="36"/>
      <c r="V21711" s="36"/>
    </row>
    <row r="21712" spans="11:22" x14ac:dyDescent="0.25">
      <c r="K21712" s="36"/>
      <c r="L21712" s="36"/>
      <c r="M21712" s="36"/>
      <c r="N21712" s="36"/>
      <c r="O21712" s="40"/>
      <c r="P21712" s="36"/>
      <c r="S21712" s="36"/>
      <c r="T21712" s="36"/>
      <c r="U21712" s="36"/>
      <c r="V21712" s="36"/>
    </row>
    <row r="21713" spans="11:22" x14ac:dyDescent="0.25">
      <c r="K21713" s="36"/>
      <c r="L21713" s="36"/>
      <c r="M21713" s="36"/>
      <c r="N21713" s="36"/>
      <c r="O21713" s="40"/>
      <c r="P21713" s="36"/>
      <c r="S21713" s="36"/>
      <c r="T21713" s="36"/>
      <c r="U21713" s="36"/>
      <c r="V21713" s="36"/>
    </row>
    <row r="21714" spans="11:22" x14ac:dyDescent="0.25">
      <c r="K21714" s="36"/>
      <c r="L21714" s="36"/>
      <c r="M21714" s="36"/>
      <c r="N21714" s="36"/>
      <c r="O21714" s="40"/>
      <c r="P21714" s="36"/>
      <c r="S21714" s="36"/>
      <c r="T21714" s="36"/>
      <c r="U21714" s="36"/>
      <c r="V21714" s="36"/>
    </row>
    <row r="21715" spans="11:22" x14ac:dyDescent="0.25">
      <c r="K21715" s="36"/>
      <c r="L21715" s="36"/>
      <c r="M21715" s="36"/>
      <c r="N21715" s="36"/>
      <c r="O21715" s="40"/>
      <c r="P21715" s="36"/>
      <c r="S21715" s="36"/>
      <c r="T21715" s="36"/>
      <c r="U21715" s="36"/>
      <c r="V21715" s="36"/>
    </row>
    <row r="21716" spans="11:22" x14ac:dyDescent="0.25">
      <c r="K21716" s="36"/>
      <c r="L21716" s="36"/>
      <c r="M21716" s="36"/>
      <c r="N21716" s="36"/>
      <c r="O21716" s="40"/>
      <c r="P21716" s="36"/>
      <c r="S21716" s="36"/>
      <c r="T21716" s="36"/>
      <c r="U21716" s="36"/>
      <c r="V21716" s="36"/>
    </row>
    <row r="21717" spans="11:22" x14ac:dyDescent="0.25">
      <c r="K21717" s="36"/>
      <c r="L21717" s="36"/>
      <c r="M21717" s="36"/>
      <c r="N21717" s="36"/>
      <c r="O21717" s="40"/>
      <c r="P21717" s="36"/>
      <c r="S21717" s="36"/>
      <c r="T21717" s="36"/>
      <c r="U21717" s="36"/>
      <c r="V21717" s="36"/>
    </row>
    <row r="21718" spans="11:22" x14ac:dyDescent="0.25">
      <c r="K21718" s="36"/>
      <c r="L21718" s="36"/>
      <c r="M21718" s="36"/>
      <c r="N21718" s="36"/>
      <c r="O21718" s="40"/>
      <c r="P21718" s="36"/>
      <c r="S21718" s="36"/>
      <c r="T21718" s="36"/>
      <c r="U21718" s="36"/>
      <c r="V21718" s="36"/>
    </row>
    <row r="21719" spans="11:22" x14ac:dyDescent="0.25">
      <c r="K21719" s="36"/>
      <c r="L21719" s="36"/>
      <c r="M21719" s="36"/>
      <c r="N21719" s="36"/>
      <c r="O21719" s="40"/>
      <c r="P21719" s="36"/>
      <c r="S21719" s="36"/>
      <c r="T21719" s="36"/>
      <c r="U21719" s="36"/>
      <c r="V21719" s="36"/>
    </row>
    <row r="21720" spans="11:22" x14ac:dyDescent="0.25">
      <c r="K21720" s="36"/>
      <c r="L21720" s="36"/>
      <c r="M21720" s="36"/>
      <c r="N21720" s="36"/>
      <c r="O21720" s="40"/>
      <c r="P21720" s="36"/>
      <c r="S21720" s="36"/>
      <c r="T21720" s="36"/>
      <c r="U21720" s="36"/>
      <c r="V21720" s="36"/>
    </row>
    <row r="21721" spans="11:22" x14ac:dyDescent="0.25">
      <c r="K21721" s="36"/>
      <c r="L21721" s="36"/>
      <c r="M21721" s="36"/>
      <c r="N21721" s="36"/>
      <c r="O21721" s="40"/>
      <c r="P21721" s="36"/>
      <c r="S21721" s="36"/>
      <c r="T21721" s="36"/>
      <c r="U21721" s="36"/>
      <c r="V21721" s="36"/>
    </row>
    <row r="21722" spans="11:22" x14ac:dyDescent="0.25">
      <c r="K21722" s="36"/>
      <c r="L21722" s="36"/>
      <c r="M21722" s="36"/>
      <c r="N21722" s="36"/>
      <c r="O21722" s="40"/>
      <c r="P21722" s="36"/>
      <c r="S21722" s="36"/>
      <c r="T21722" s="36"/>
      <c r="U21722" s="36"/>
      <c r="V21722" s="36"/>
    </row>
    <row r="21723" spans="11:22" x14ac:dyDescent="0.25">
      <c r="K21723" s="36"/>
      <c r="L21723" s="36"/>
      <c r="M21723" s="36"/>
      <c r="N21723" s="36"/>
      <c r="O21723" s="40"/>
      <c r="P21723" s="36"/>
      <c r="S21723" s="36"/>
      <c r="T21723" s="36"/>
      <c r="U21723" s="36"/>
      <c r="V21723" s="36"/>
    </row>
    <row r="21724" spans="11:22" x14ac:dyDescent="0.25">
      <c r="K21724" s="36"/>
      <c r="L21724" s="36"/>
      <c r="M21724" s="36"/>
      <c r="N21724" s="36"/>
      <c r="O21724" s="40"/>
      <c r="P21724" s="36"/>
      <c r="S21724" s="36"/>
      <c r="T21724" s="36"/>
      <c r="U21724" s="36"/>
      <c r="V21724" s="36"/>
    </row>
    <row r="21725" spans="11:22" x14ac:dyDescent="0.25">
      <c r="K21725" s="36"/>
      <c r="L21725" s="36"/>
      <c r="M21725" s="36"/>
      <c r="N21725" s="36"/>
      <c r="O21725" s="40"/>
      <c r="P21725" s="36"/>
      <c r="S21725" s="36"/>
      <c r="T21725" s="36"/>
      <c r="U21725" s="36"/>
      <c r="V21725" s="36"/>
    </row>
    <row r="21726" spans="11:22" x14ac:dyDescent="0.25">
      <c r="K21726" s="36"/>
      <c r="L21726" s="36"/>
      <c r="M21726" s="36"/>
      <c r="N21726" s="36"/>
      <c r="O21726" s="40"/>
      <c r="P21726" s="36"/>
      <c r="S21726" s="36"/>
      <c r="T21726" s="36"/>
      <c r="U21726" s="36"/>
      <c r="V21726" s="36"/>
    </row>
    <row r="21727" spans="11:22" x14ac:dyDescent="0.25">
      <c r="K21727" s="36"/>
      <c r="L21727" s="36"/>
      <c r="M21727" s="36"/>
      <c r="N21727" s="36"/>
      <c r="O21727" s="40"/>
      <c r="P21727" s="36"/>
      <c r="S21727" s="36"/>
      <c r="T21727" s="36"/>
      <c r="U21727" s="36"/>
      <c r="V21727" s="36"/>
    </row>
    <row r="21728" spans="11:22" x14ac:dyDescent="0.25">
      <c r="K21728" s="36"/>
      <c r="L21728" s="36"/>
      <c r="M21728" s="36"/>
      <c r="N21728" s="36"/>
      <c r="O21728" s="40"/>
      <c r="P21728" s="36"/>
      <c r="S21728" s="36"/>
      <c r="T21728" s="36"/>
      <c r="U21728" s="36"/>
      <c r="V21728" s="36"/>
    </row>
    <row r="21729" spans="11:22" x14ac:dyDescent="0.25">
      <c r="K21729" s="36"/>
      <c r="L21729" s="36"/>
      <c r="M21729" s="36"/>
      <c r="N21729" s="36"/>
      <c r="O21729" s="40"/>
      <c r="P21729" s="36"/>
      <c r="S21729" s="36"/>
      <c r="T21729" s="36"/>
      <c r="U21729" s="36"/>
      <c r="V21729" s="36"/>
    </row>
    <row r="21730" spans="11:22" x14ac:dyDescent="0.25">
      <c r="K21730" s="36"/>
      <c r="L21730" s="36"/>
      <c r="M21730" s="36"/>
      <c r="N21730" s="36"/>
      <c r="O21730" s="40"/>
      <c r="P21730" s="36"/>
      <c r="S21730" s="36"/>
      <c r="T21730" s="36"/>
      <c r="U21730" s="36"/>
      <c r="V21730" s="36"/>
    </row>
    <row r="21731" spans="11:22" x14ac:dyDescent="0.25">
      <c r="K21731" s="36"/>
      <c r="L21731" s="36"/>
      <c r="M21731" s="36"/>
      <c r="N21731" s="36"/>
      <c r="O21731" s="40"/>
      <c r="P21731" s="36"/>
      <c r="S21731" s="36"/>
      <c r="T21731" s="36"/>
      <c r="U21731" s="36"/>
      <c r="V21731" s="36"/>
    </row>
    <row r="21732" spans="11:22" x14ac:dyDescent="0.25">
      <c r="K21732" s="36"/>
      <c r="L21732" s="36"/>
      <c r="M21732" s="36"/>
      <c r="N21732" s="36"/>
      <c r="O21732" s="40"/>
      <c r="P21732" s="36"/>
      <c r="S21732" s="36"/>
      <c r="T21732" s="36"/>
      <c r="U21732" s="36"/>
      <c r="V21732" s="36"/>
    </row>
    <row r="21733" spans="11:22" x14ac:dyDescent="0.25">
      <c r="K21733" s="36"/>
      <c r="L21733" s="36"/>
      <c r="M21733" s="36"/>
      <c r="N21733" s="36"/>
      <c r="O21733" s="40"/>
      <c r="P21733" s="36"/>
      <c r="S21733" s="36"/>
      <c r="T21733" s="36"/>
      <c r="U21733" s="36"/>
      <c r="V21733" s="36"/>
    </row>
    <row r="21734" spans="11:22" x14ac:dyDescent="0.25">
      <c r="K21734" s="36"/>
      <c r="L21734" s="36"/>
      <c r="M21734" s="36"/>
      <c r="N21734" s="36"/>
      <c r="O21734" s="40"/>
      <c r="P21734" s="36"/>
      <c r="S21734" s="36"/>
      <c r="T21734" s="36"/>
      <c r="U21734" s="36"/>
      <c r="V21734" s="36"/>
    </row>
    <row r="21735" spans="11:22" x14ac:dyDescent="0.25">
      <c r="K21735" s="36"/>
      <c r="L21735" s="36"/>
      <c r="M21735" s="36"/>
      <c r="N21735" s="36"/>
      <c r="O21735" s="40"/>
      <c r="P21735" s="36"/>
      <c r="S21735" s="36"/>
      <c r="T21735" s="36"/>
      <c r="U21735" s="36"/>
      <c r="V21735" s="36"/>
    </row>
    <row r="21736" spans="11:22" x14ac:dyDescent="0.25">
      <c r="K21736" s="36"/>
      <c r="L21736" s="36"/>
      <c r="M21736" s="36"/>
      <c r="N21736" s="36"/>
      <c r="O21736" s="40"/>
      <c r="P21736" s="36"/>
      <c r="S21736" s="36"/>
      <c r="T21736" s="36"/>
      <c r="U21736" s="36"/>
      <c r="V21736" s="36"/>
    </row>
    <row r="21737" spans="11:22" x14ac:dyDescent="0.25">
      <c r="K21737" s="36"/>
      <c r="L21737" s="36"/>
      <c r="M21737" s="36"/>
      <c r="N21737" s="36"/>
      <c r="O21737" s="40"/>
      <c r="P21737" s="36"/>
      <c r="S21737" s="36"/>
      <c r="T21737" s="36"/>
      <c r="U21737" s="36"/>
      <c r="V21737" s="36"/>
    </row>
    <row r="21738" spans="11:22" x14ac:dyDescent="0.25">
      <c r="K21738" s="36"/>
      <c r="L21738" s="36"/>
      <c r="M21738" s="36"/>
      <c r="N21738" s="36"/>
      <c r="O21738" s="40"/>
      <c r="P21738" s="36"/>
      <c r="S21738" s="36"/>
      <c r="T21738" s="36"/>
      <c r="U21738" s="36"/>
      <c r="V21738" s="36"/>
    </row>
    <row r="21739" spans="11:22" x14ac:dyDescent="0.25">
      <c r="K21739" s="36"/>
      <c r="L21739" s="36"/>
      <c r="M21739" s="36"/>
      <c r="N21739" s="36"/>
      <c r="O21739" s="40"/>
      <c r="P21739" s="36"/>
      <c r="S21739" s="36"/>
      <c r="T21739" s="36"/>
      <c r="U21739" s="36"/>
      <c r="V21739" s="36"/>
    </row>
    <row r="21740" spans="11:22" x14ac:dyDescent="0.25">
      <c r="K21740" s="36"/>
      <c r="L21740" s="36"/>
      <c r="M21740" s="36"/>
      <c r="N21740" s="36"/>
      <c r="O21740" s="40"/>
      <c r="P21740" s="36"/>
      <c r="S21740" s="36"/>
      <c r="T21740" s="36"/>
      <c r="U21740" s="36"/>
      <c r="V21740" s="36"/>
    </row>
    <row r="21741" spans="11:22" x14ac:dyDescent="0.25">
      <c r="K21741" s="36"/>
      <c r="L21741" s="36"/>
      <c r="M21741" s="36"/>
      <c r="N21741" s="36"/>
      <c r="O21741" s="40"/>
      <c r="P21741" s="36"/>
      <c r="S21741" s="36"/>
      <c r="T21741" s="36"/>
      <c r="U21741" s="36"/>
      <c r="V21741" s="36"/>
    </row>
    <row r="21742" spans="11:22" x14ac:dyDescent="0.25">
      <c r="K21742" s="36"/>
      <c r="L21742" s="36"/>
      <c r="M21742" s="36"/>
      <c r="N21742" s="36"/>
      <c r="O21742" s="40"/>
      <c r="P21742" s="36"/>
      <c r="S21742" s="36"/>
      <c r="T21742" s="36"/>
      <c r="U21742" s="36"/>
      <c r="V21742" s="36"/>
    </row>
    <row r="21743" spans="11:22" x14ac:dyDescent="0.25">
      <c r="K21743" s="36"/>
      <c r="L21743" s="36"/>
      <c r="M21743" s="36"/>
      <c r="N21743" s="36"/>
      <c r="O21743" s="40"/>
      <c r="P21743" s="36"/>
      <c r="S21743" s="36"/>
      <c r="T21743" s="36"/>
      <c r="U21743" s="36"/>
      <c r="V21743" s="36"/>
    </row>
    <row r="21744" spans="11:22" x14ac:dyDescent="0.25">
      <c r="K21744" s="36"/>
      <c r="L21744" s="36"/>
      <c r="M21744" s="36"/>
      <c r="N21744" s="36"/>
      <c r="O21744" s="40"/>
      <c r="P21744" s="36"/>
      <c r="S21744" s="36"/>
      <c r="T21744" s="36"/>
      <c r="U21744" s="36"/>
      <c r="V21744" s="36"/>
    </row>
    <row r="21745" spans="11:22" x14ac:dyDescent="0.25">
      <c r="K21745" s="36"/>
      <c r="L21745" s="36"/>
      <c r="M21745" s="36"/>
      <c r="N21745" s="36"/>
      <c r="O21745" s="40"/>
      <c r="P21745" s="36"/>
      <c r="S21745" s="36"/>
      <c r="T21745" s="36"/>
      <c r="U21745" s="36"/>
      <c r="V21745" s="36"/>
    </row>
    <row r="21746" spans="11:22" x14ac:dyDescent="0.25">
      <c r="K21746" s="36"/>
      <c r="L21746" s="36"/>
      <c r="M21746" s="36"/>
      <c r="N21746" s="36"/>
      <c r="O21746" s="40"/>
      <c r="P21746" s="36"/>
      <c r="S21746" s="36"/>
      <c r="T21746" s="36"/>
      <c r="U21746" s="36"/>
      <c r="V21746" s="36"/>
    </row>
    <row r="21747" spans="11:22" x14ac:dyDescent="0.25">
      <c r="K21747" s="36"/>
      <c r="L21747" s="36"/>
      <c r="M21747" s="36"/>
      <c r="N21747" s="36"/>
      <c r="O21747" s="40"/>
      <c r="P21747" s="36"/>
      <c r="S21747" s="36"/>
      <c r="T21747" s="36"/>
      <c r="U21747" s="36"/>
      <c r="V21747" s="36"/>
    </row>
    <row r="21748" spans="11:22" x14ac:dyDescent="0.25">
      <c r="K21748" s="36"/>
      <c r="L21748" s="36"/>
      <c r="M21748" s="36"/>
      <c r="N21748" s="36"/>
      <c r="O21748" s="40"/>
      <c r="P21748" s="36"/>
      <c r="S21748" s="36"/>
      <c r="T21748" s="36"/>
      <c r="U21748" s="36"/>
      <c r="V21748" s="36"/>
    </row>
    <row r="21749" spans="11:22" x14ac:dyDescent="0.25">
      <c r="K21749" s="36"/>
      <c r="L21749" s="36"/>
      <c r="M21749" s="36"/>
      <c r="N21749" s="36"/>
      <c r="O21749" s="40"/>
      <c r="P21749" s="36"/>
      <c r="S21749" s="36"/>
      <c r="T21749" s="36"/>
      <c r="U21749" s="36"/>
      <c r="V21749" s="36"/>
    </row>
    <row r="21750" spans="11:22" x14ac:dyDescent="0.25">
      <c r="K21750" s="36"/>
      <c r="L21750" s="36"/>
      <c r="M21750" s="36"/>
      <c r="N21750" s="36"/>
      <c r="O21750" s="40"/>
      <c r="P21750" s="36"/>
      <c r="S21750" s="36"/>
      <c r="T21750" s="36"/>
      <c r="U21750" s="36"/>
      <c r="V21750" s="36"/>
    </row>
    <row r="21751" spans="11:22" x14ac:dyDescent="0.25">
      <c r="K21751" s="36"/>
      <c r="L21751" s="36"/>
      <c r="M21751" s="36"/>
      <c r="N21751" s="36"/>
      <c r="O21751" s="40"/>
      <c r="P21751" s="36"/>
      <c r="S21751" s="36"/>
      <c r="T21751" s="36"/>
      <c r="U21751" s="36"/>
      <c r="V21751" s="36"/>
    </row>
    <row r="21752" spans="11:22" x14ac:dyDescent="0.25">
      <c r="K21752" s="36"/>
      <c r="L21752" s="36"/>
      <c r="M21752" s="36"/>
      <c r="N21752" s="36"/>
      <c r="O21752" s="40"/>
      <c r="P21752" s="36"/>
      <c r="S21752" s="36"/>
      <c r="T21752" s="36"/>
      <c r="U21752" s="36"/>
      <c r="V21752" s="36"/>
    </row>
    <row r="21753" spans="11:22" x14ac:dyDescent="0.25">
      <c r="K21753" s="36"/>
      <c r="L21753" s="36"/>
      <c r="M21753" s="36"/>
      <c r="N21753" s="36"/>
      <c r="O21753" s="40"/>
      <c r="P21753" s="36"/>
      <c r="S21753" s="36"/>
      <c r="T21753" s="36"/>
      <c r="U21753" s="36"/>
      <c r="V21753" s="36"/>
    </row>
    <row r="21754" spans="11:22" x14ac:dyDescent="0.25">
      <c r="K21754" s="36"/>
      <c r="L21754" s="36"/>
      <c r="M21754" s="36"/>
      <c r="N21754" s="36"/>
      <c r="O21754" s="40"/>
      <c r="P21754" s="36"/>
      <c r="S21754" s="36"/>
      <c r="T21754" s="36"/>
      <c r="U21754" s="36"/>
      <c r="V21754" s="36"/>
    </row>
    <row r="21755" spans="11:22" x14ac:dyDescent="0.25">
      <c r="K21755" s="36"/>
      <c r="L21755" s="36"/>
      <c r="M21755" s="36"/>
      <c r="N21755" s="36"/>
      <c r="O21755" s="40"/>
      <c r="P21755" s="36"/>
      <c r="S21755" s="36"/>
      <c r="T21755" s="36"/>
      <c r="U21755" s="36"/>
      <c r="V21755" s="36"/>
    </row>
    <row r="21756" spans="11:22" x14ac:dyDescent="0.25">
      <c r="K21756" s="36"/>
      <c r="L21756" s="36"/>
      <c r="M21756" s="36"/>
      <c r="N21756" s="36"/>
      <c r="O21756" s="40"/>
      <c r="P21756" s="36"/>
      <c r="S21756" s="36"/>
      <c r="T21756" s="36"/>
      <c r="U21756" s="36"/>
      <c r="V21756" s="36"/>
    </row>
    <row r="21757" spans="11:22" x14ac:dyDescent="0.25">
      <c r="K21757" s="36"/>
      <c r="L21757" s="36"/>
      <c r="M21757" s="36"/>
      <c r="N21757" s="36"/>
      <c r="O21757" s="40"/>
      <c r="P21757" s="36"/>
      <c r="S21757" s="36"/>
      <c r="T21757" s="36"/>
      <c r="U21757" s="36"/>
      <c r="V21757" s="36"/>
    </row>
    <row r="21758" spans="11:22" x14ac:dyDescent="0.25">
      <c r="K21758" s="36"/>
      <c r="L21758" s="36"/>
      <c r="M21758" s="36"/>
      <c r="N21758" s="36"/>
      <c r="O21758" s="40"/>
      <c r="P21758" s="36"/>
      <c r="S21758" s="36"/>
      <c r="T21758" s="36"/>
      <c r="U21758" s="36"/>
      <c r="V21758" s="36"/>
    </row>
    <row r="21759" spans="11:22" x14ac:dyDescent="0.25">
      <c r="K21759" s="36"/>
      <c r="L21759" s="36"/>
      <c r="M21759" s="36"/>
      <c r="N21759" s="36"/>
      <c r="O21759" s="40"/>
      <c r="P21759" s="36"/>
      <c r="S21759" s="36"/>
      <c r="T21759" s="36"/>
      <c r="U21759" s="36"/>
      <c r="V21759" s="36"/>
    </row>
    <row r="21760" spans="11:22" x14ac:dyDescent="0.25">
      <c r="K21760" s="36"/>
      <c r="L21760" s="36"/>
      <c r="M21760" s="36"/>
      <c r="N21760" s="36"/>
      <c r="O21760" s="40"/>
      <c r="P21760" s="36"/>
      <c r="S21760" s="36"/>
      <c r="T21760" s="36"/>
      <c r="U21760" s="36"/>
      <c r="V21760" s="36"/>
    </row>
    <row r="21761" spans="11:22" x14ac:dyDescent="0.25">
      <c r="K21761" s="36"/>
      <c r="L21761" s="36"/>
      <c r="M21761" s="36"/>
      <c r="N21761" s="36"/>
      <c r="O21761" s="40"/>
      <c r="P21761" s="36"/>
      <c r="S21761" s="36"/>
      <c r="T21761" s="36"/>
      <c r="U21761" s="36"/>
      <c r="V21761" s="36"/>
    </row>
    <row r="21762" spans="11:22" x14ac:dyDescent="0.25">
      <c r="K21762" s="36"/>
      <c r="L21762" s="36"/>
      <c r="M21762" s="36"/>
      <c r="N21762" s="36"/>
      <c r="O21762" s="40"/>
      <c r="P21762" s="36"/>
      <c r="S21762" s="36"/>
      <c r="T21762" s="36"/>
      <c r="U21762" s="36"/>
      <c r="V21762" s="36"/>
    </row>
    <row r="21763" spans="11:22" x14ac:dyDescent="0.25">
      <c r="K21763" s="36"/>
      <c r="L21763" s="36"/>
      <c r="M21763" s="36"/>
      <c r="N21763" s="36"/>
      <c r="O21763" s="40"/>
      <c r="P21763" s="36"/>
      <c r="S21763" s="36"/>
      <c r="T21763" s="36"/>
      <c r="U21763" s="36"/>
      <c r="V21763" s="36"/>
    </row>
    <row r="21764" spans="11:22" x14ac:dyDescent="0.25">
      <c r="K21764" s="36"/>
      <c r="L21764" s="36"/>
      <c r="M21764" s="36"/>
      <c r="N21764" s="36"/>
      <c r="O21764" s="40"/>
      <c r="P21764" s="36"/>
      <c r="S21764" s="36"/>
      <c r="T21764" s="36"/>
      <c r="U21764" s="36"/>
      <c r="V21764" s="36"/>
    </row>
    <row r="21765" spans="11:22" x14ac:dyDescent="0.25">
      <c r="K21765" s="36"/>
      <c r="L21765" s="36"/>
      <c r="M21765" s="36"/>
      <c r="N21765" s="36"/>
      <c r="O21765" s="40"/>
      <c r="P21765" s="36"/>
      <c r="S21765" s="36"/>
      <c r="T21765" s="36"/>
      <c r="U21765" s="36"/>
      <c r="V21765" s="36"/>
    </row>
    <row r="21766" spans="11:22" x14ac:dyDescent="0.25">
      <c r="K21766" s="36"/>
      <c r="L21766" s="36"/>
      <c r="M21766" s="36"/>
      <c r="N21766" s="36"/>
      <c r="O21766" s="40"/>
      <c r="P21766" s="36"/>
      <c r="S21766" s="36"/>
      <c r="T21766" s="36"/>
      <c r="U21766" s="36"/>
      <c r="V21766" s="36"/>
    </row>
    <row r="21767" spans="11:22" x14ac:dyDescent="0.25">
      <c r="K21767" s="36"/>
      <c r="L21767" s="36"/>
      <c r="M21767" s="36"/>
      <c r="N21767" s="36"/>
      <c r="O21767" s="40"/>
      <c r="P21767" s="36"/>
      <c r="S21767" s="36"/>
      <c r="T21767" s="36"/>
      <c r="U21767" s="36"/>
      <c r="V21767" s="36"/>
    </row>
    <row r="21768" spans="11:22" x14ac:dyDescent="0.25">
      <c r="K21768" s="36"/>
      <c r="L21768" s="36"/>
      <c r="M21768" s="36"/>
      <c r="N21768" s="36"/>
      <c r="O21768" s="40"/>
      <c r="P21768" s="36"/>
      <c r="S21768" s="36"/>
      <c r="T21768" s="36"/>
      <c r="U21768" s="36"/>
      <c r="V21768" s="36"/>
    </row>
    <row r="21769" spans="11:22" x14ac:dyDescent="0.25">
      <c r="K21769" s="36"/>
      <c r="L21769" s="36"/>
      <c r="M21769" s="36"/>
      <c r="N21769" s="36"/>
      <c r="O21769" s="40"/>
      <c r="P21769" s="36"/>
      <c r="S21769" s="36"/>
      <c r="T21769" s="36"/>
      <c r="U21769" s="36"/>
      <c r="V21769" s="36"/>
    </row>
    <row r="21770" spans="11:22" x14ac:dyDescent="0.25">
      <c r="K21770" s="36"/>
      <c r="L21770" s="36"/>
      <c r="M21770" s="36"/>
      <c r="N21770" s="36"/>
      <c r="O21770" s="40"/>
      <c r="P21770" s="36"/>
      <c r="S21770" s="36"/>
      <c r="T21770" s="36"/>
      <c r="U21770" s="36"/>
      <c r="V21770" s="36"/>
    </row>
    <row r="21771" spans="11:22" x14ac:dyDescent="0.25">
      <c r="K21771" s="36"/>
      <c r="L21771" s="36"/>
      <c r="M21771" s="36"/>
      <c r="N21771" s="36"/>
      <c r="O21771" s="40"/>
      <c r="P21771" s="36"/>
      <c r="S21771" s="36"/>
      <c r="T21771" s="36"/>
      <c r="U21771" s="36"/>
      <c r="V21771" s="36"/>
    </row>
    <row r="21772" spans="11:22" x14ac:dyDescent="0.25">
      <c r="K21772" s="36"/>
      <c r="L21772" s="36"/>
      <c r="M21772" s="36"/>
      <c r="N21772" s="36"/>
      <c r="O21772" s="40"/>
      <c r="P21772" s="36"/>
      <c r="S21772" s="36"/>
      <c r="T21772" s="36"/>
      <c r="U21772" s="36"/>
      <c r="V21772" s="36"/>
    </row>
    <row r="21773" spans="11:22" x14ac:dyDescent="0.25">
      <c r="K21773" s="36"/>
      <c r="L21773" s="36"/>
      <c r="M21773" s="36"/>
      <c r="N21773" s="36"/>
      <c r="O21773" s="40"/>
      <c r="P21773" s="36"/>
      <c r="S21773" s="36"/>
      <c r="T21773" s="36"/>
      <c r="U21773" s="36"/>
      <c r="V21773" s="36"/>
    </row>
    <row r="21774" spans="11:22" x14ac:dyDescent="0.25">
      <c r="K21774" s="36"/>
      <c r="L21774" s="36"/>
      <c r="M21774" s="36"/>
      <c r="N21774" s="36"/>
      <c r="O21774" s="40"/>
      <c r="P21774" s="36"/>
      <c r="S21774" s="36"/>
      <c r="T21774" s="36"/>
      <c r="U21774" s="36"/>
      <c r="V21774" s="36"/>
    </row>
    <row r="21775" spans="11:22" x14ac:dyDescent="0.25">
      <c r="K21775" s="36"/>
      <c r="L21775" s="36"/>
      <c r="M21775" s="36"/>
      <c r="N21775" s="36"/>
      <c r="O21775" s="40"/>
      <c r="P21775" s="36"/>
      <c r="S21775" s="36"/>
      <c r="T21775" s="36"/>
      <c r="U21775" s="36"/>
      <c r="V21775" s="36"/>
    </row>
    <row r="21776" spans="11:22" x14ac:dyDescent="0.25">
      <c r="K21776" s="36"/>
      <c r="L21776" s="36"/>
      <c r="M21776" s="36"/>
      <c r="N21776" s="36"/>
      <c r="O21776" s="40"/>
      <c r="P21776" s="36"/>
      <c r="S21776" s="36"/>
      <c r="T21776" s="36"/>
      <c r="U21776" s="36"/>
      <c r="V21776" s="36"/>
    </row>
    <row r="21777" spans="11:22" x14ac:dyDescent="0.25">
      <c r="K21777" s="36"/>
      <c r="L21777" s="36"/>
      <c r="M21777" s="36"/>
      <c r="N21777" s="36"/>
      <c r="O21777" s="40"/>
      <c r="P21777" s="36"/>
      <c r="S21777" s="36"/>
      <c r="T21777" s="36"/>
      <c r="U21777" s="36"/>
      <c r="V21777" s="36"/>
    </row>
    <row r="21778" spans="11:22" x14ac:dyDescent="0.25">
      <c r="K21778" s="36"/>
      <c r="L21778" s="36"/>
      <c r="M21778" s="36"/>
      <c r="N21778" s="36"/>
      <c r="O21778" s="40"/>
      <c r="P21778" s="36"/>
      <c r="S21778" s="36"/>
      <c r="T21778" s="36"/>
      <c r="U21778" s="36"/>
      <c r="V21778" s="36"/>
    </row>
    <row r="21779" spans="11:22" x14ac:dyDescent="0.25">
      <c r="K21779" s="36"/>
      <c r="L21779" s="36"/>
      <c r="M21779" s="36"/>
      <c r="N21779" s="36"/>
      <c r="O21779" s="40"/>
      <c r="P21779" s="36"/>
      <c r="S21779" s="36"/>
      <c r="T21779" s="36"/>
      <c r="U21779" s="36"/>
      <c r="V21779" s="36"/>
    </row>
    <row r="21780" spans="11:22" x14ac:dyDescent="0.25">
      <c r="K21780" s="36"/>
      <c r="L21780" s="36"/>
      <c r="M21780" s="36"/>
      <c r="N21780" s="36"/>
      <c r="O21780" s="40"/>
      <c r="P21780" s="36"/>
      <c r="S21780" s="36"/>
      <c r="T21780" s="36"/>
      <c r="U21780" s="36"/>
      <c r="V21780" s="36"/>
    </row>
    <row r="21781" spans="11:22" x14ac:dyDescent="0.25">
      <c r="K21781" s="36"/>
      <c r="L21781" s="36"/>
      <c r="M21781" s="36"/>
      <c r="N21781" s="36"/>
      <c r="O21781" s="40"/>
      <c r="P21781" s="36"/>
      <c r="S21781" s="36"/>
      <c r="T21781" s="36"/>
      <c r="U21781" s="36"/>
      <c r="V21781" s="36"/>
    </row>
    <row r="21782" spans="11:22" x14ac:dyDescent="0.25">
      <c r="K21782" s="36"/>
      <c r="L21782" s="36"/>
      <c r="M21782" s="36"/>
      <c r="N21782" s="36"/>
      <c r="O21782" s="40"/>
      <c r="P21782" s="36"/>
      <c r="S21782" s="36"/>
      <c r="T21782" s="36"/>
      <c r="U21782" s="36"/>
      <c r="V21782" s="36"/>
    </row>
    <row r="21783" spans="11:22" x14ac:dyDescent="0.25">
      <c r="K21783" s="36"/>
      <c r="L21783" s="36"/>
      <c r="M21783" s="36"/>
      <c r="N21783" s="36"/>
      <c r="O21783" s="40"/>
      <c r="P21783" s="36"/>
      <c r="S21783" s="36"/>
      <c r="T21783" s="36"/>
      <c r="U21783" s="36"/>
      <c r="V21783" s="36"/>
    </row>
    <row r="21784" spans="11:22" x14ac:dyDescent="0.25">
      <c r="K21784" s="36"/>
      <c r="L21784" s="36"/>
      <c r="M21784" s="36"/>
      <c r="N21784" s="36"/>
      <c r="O21784" s="40"/>
      <c r="P21784" s="36"/>
      <c r="S21784" s="36"/>
      <c r="T21784" s="36"/>
      <c r="U21784" s="36"/>
      <c r="V21784" s="36"/>
    </row>
    <row r="21785" spans="11:22" x14ac:dyDescent="0.25">
      <c r="K21785" s="36"/>
      <c r="L21785" s="36"/>
      <c r="M21785" s="36"/>
      <c r="N21785" s="36"/>
      <c r="O21785" s="40"/>
      <c r="P21785" s="36"/>
      <c r="S21785" s="36"/>
      <c r="T21785" s="36"/>
      <c r="U21785" s="36"/>
      <c r="V21785" s="36"/>
    </row>
    <row r="21786" spans="11:22" x14ac:dyDescent="0.25">
      <c r="K21786" s="36"/>
      <c r="L21786" s="36"/>
      <c r="M21786" s="36"/>
      <c r="N21786" s="36"/>
      <c r="O21786" s="40"/>
      <c r="P21786" s="36"/>
      <c r="S21786" s="36"/>
      <c r="T21786" s="36"/>
      <c r="U21786" s="36"/>
      <c r="V21786" s="36"/>
    </row>
    <row r="21787" spans="11:22" x14ac:dyDescent="0.25">
      <c r="K21787" s="36"/>
      <c r="L21787" s="36"/>
      <c r="M21787" s="36"/>
      <c r="N21787" s="36"/>
      <c r="O21787" s="40"/>
      <c r="P21787" s="36"/>
      <c r="S21787" s="36"/>
      <c r="T21787" s="36"/>
      <c r="U21787" s="36"/>
      <c r="V21787" s="36"/>
    </row>
    <row r="21788" spans="11:22" x14ac:dyDescent="0.25">
      <c r="K21788" s="36"/>
      <c r="L21788" s="36"/>
      <c r="M21788" s="36"/>
      <c r="N21788" s="36"/>
      <c r="O21788" s="40"/>
      <c r="P21788" s="36"/>
      <c r="S21788" s="36"/>
      <c r="T21788" s="36"/>
      <c r="U21788" s="36"/>
      <c r="V21788" s="36"/>
    </row>
    <row r="21789" spans="11:22" x14ac:dyDescent="0.25">
      <c r="K21789" s="36"/>
      <c r="L21789" s="36"/>
      <c r="M21789" s="36"/>
      <c r="N21789" s="36"/>
      <c r="O21789" s="40"/>
      <c r="P21789" s="36"/>
      <c r="S21789" s="36"/>
      <c r="T21789" s="36"/>
      <c r="U21789" s="36"/>
      <c r="V21789" s="36"/>
    </row>
    <row r="21790" spans="11:22" x14ac:dyDescent="0.25">
      <c r="K21790" s="36"/>
      <c r="L21790" s="36"/>
      <c r="M21790" s="36"/>
      <c r="N21790" s="36"/>
      <c r="O21790" s="40"/>
      <c r="P21790" s="36"/>
      <c r="S21790" s="36"/>
      <c r="T21790" s="36"/>
      <c r="U21790" s="36"/>
      <c r="V21790" s="36"/>
    </row>
    <row r="21791" spans="11:22" x14ac:dyDescent="0.25">
      <c r="K21791" s="36"/>
      <c r="L21791" s="36"/>
      <c r="M21791" s="36"/>
      <c r="N21791" s="36"/>
      <c r="O21791" s="40"/>
      <c r="P21791" s="36"/>
      <c r="S21791" s="36"/>
      <c r="T21791" s="36"/>
      <c r="U21791" s="36"/>
      <c r="V21791" s="36"/>
    </row>
    <row r="21792" spans="11:22" x14ac:dyDescent="0.25">
      <c r="K21792" s="36"/>
      <c r="L21792" s="36"/>
      <c r="M21792" s="36"/>
      <c r="N21792" s="36"/>
      <c r="O21792" s="40"/>
      <c r="P21792" s="36"/>
      <c r="S21792" s="36"/>
      <c r="T21792" s="36"/>
      <c r="U21792" s="36"/>
      <c r="V21792" s="36"/>
    </row>
    <row r="21793" spans="11:22" x14ac:dyDescent="0.25">
      <c r="K21793" s="36"/>
      <c r="L21793" s="36"/>
      <c r="M21793" s="36"/>
      <c r="N21793" s="36"/>
      <c r="O21793" s="40"/>
      <c r="P21793" s="36"/>
      <c r="S21793" s="36"/>
      <c r="T21793" s="36"/>
      <c r="U21793" s="36"/>
      <c r="V21793" s="36"/>
    </row>
    <row r="21794" spans="11:22" x14ac:dyDescent="0.25">
      <c r="K21794" s="36"/>
      <c r="L21794" s="36"/>
      <c r="M21794" s="36"/>
      <c r="N21794" s="36"/>
      <c r="O21794" s="40"/>
      <c r="P21794" s="36"/>
      <c r="S21794" s="36"/>
      <c r="T21794" s="36"/>
      <c r="U21794" s="36"/>
      <c r="V21794" s="36"/>
    </row>
    <row r="21795" spans="11:22" x14ac:dyDescent="0.25">
      <c r="K21795" s="36"/>
      <c r="L21795" s="36"/>
      <c r="M21795" s="36"/>
      <c r="N21795" s="36"/>
      <c r="O21795" s="40"/>
      <c r="P21795" s="36"/>
      <c r="S21795" s="36"/>
      <c r="T21795" s="36"/>
      <c r="U21795" s="36"/>
      <c r="V21795" s="36"/>
    </row>
    <row r="21796" spans="11:22" x14ac:dyDescent="0.25">
      <c r="K21796" s="36"/>
      <c r="L21796" s="36"/>
      <c r="M21796" s="36"/>
      <c r="N21796" s="36"/>
      <c r="O21796" s="40"/>
      <c r="P21796" s="36"/>
      <c r="S21796" s="36"/>
      <c r="T21796" s="36"/>
      <c r="U21796" s="36"/>
      <c r="V21796" s="36"/>
    </row>
    <row r="21797" spans="11:22" x14ac:dyDescent="0.25">
      <c r="K21797" s="36"/>
      <c r="L21797" s="36"/>
      <c r="M21797" s="36"/>
      <c r="N21797" s="36"/>
      <c r="O21797" s="40"/>
      <c r="P21797" s="36"/>
      <c r="S21797" s="36"/>
      <c r="T21797" s="36"/>
      <c r="U21797" s="36"/>
      <c r="V21797" s="36"/>
    </row>
    <row r="21798" spans="11:22" x14ac:dyDescent="0.25">
      <c r="K21798" s="36"/>
      <c r="L21798" s="36"/>
      <c r="M21798" s="36"/>
      <c r="N21798" s="36"/>
      <c r="O21798" s="40"/>
      <c r="P21798" s="36"/>
      <c r="S21798" s="36"/>
      <c r="T21798" s="36"/>
      <c r="U21798" s="36"/>
      <c r="V21798" s="36"/>
    </row>
    <row r="21799" spans="11:22" x14ac:dyDescent="0.25">
      <c r="K21799" s="36"/>
      <c r="L21799" s="36"/>
      <c r="M21799" s="36"/>
      <c r="N21799" s="36"/>
      <c r="O21799" s="40"/>
      <c r="P21799" s="36"/>
      <c r="S21799" s="36"/>
      <c r="T21799" s="36"/>
      <c r="U21799" s="36"/>
      <c r="V21799" s="36"/>
    </row>
    <row r="21800" spans="11:22" x14ac:dyDescent="0.25">
      <c r="K21800" s="36"/>
      <c r="L21800" s="36"/>
      <c r="M21800" s="36"/>
      <c r="N21800" s="36"/>
      <c r="O21800" s="40"/>
      <c r="P21800" s="36"/>
      <c r="S21800" s="36"/>
      <c r="T21800" s="36"/>
      <c r="U21800" s="36"/>
      <c r="V21800" s="36"/>
    </row>
    <row r="21801" spans="11:22" x14ac:dyDescent="0.25">
      <c r="K21801" s="36"/>
      <c r="L21801" s="36"/>
      <c r="M21801" s="36"/>
      <c r="N21801" s="36"/>
      <c r="O21801" s="40"/>
      <c r="P21801" s="36"/>
      <c r="S21801" s="36"/>
      <c r="T21801" s="36"/>
      <c r="U21801" s="36"/>
      <c r="V21801" s="36"/>
    </row>
    <row r="21802" spans="11:22" x14ac:dyDescent="0.25">
      <c r="K21802" s="36"/>
      <c r="L21802" s="36"/>
      <c r="M21802" s="36"/>
      <c r="N21802" s="36"/>
      <c r="O21802" s="40"/>
      <c r="P21802" s="36"/>
      <c r="S21802" s="36"/>
      <c r="T21802" s="36"/>
      <c r="U21802" s="36"/>
      <c r="V21802" s="36"/>
    </row>
    <row r="21803" spans="11:22" x14ac:dyDescent="0.25">
      <c r="K21803" s="36"/>
      <c r="L21803" s="36"/>
      <c r="M21803" s="36"/>
      <c r="N21803" s="36"/>
      <c r="O21803" s="40"/>
      <c r="P21803" s="36"/>
      <c r="S21803" s="36"/>
      <c r="T21803" s="36"/>
      <c r="U21803" s="36"/>
      <c r="V21803" s="36"/>
    </row>
    <row r="21804" spans="11:22" x14ac:dyDescent="0.25">
      <c r="K21804" s="36"/>
      <c r="L21804" s="36"/>
      <c r="M21804" s="36"/>
      <c r="N21804" s="36"/>
      <c r="O21804" s="40"/>
      <c r="P21804" s="36"/>
      <c r="S21804" s="36"/>
      <c r="T21804" s="36"/>
      <c r="U21804" s="36"/>
      <c r="V21804" s="36"/>
    </row>
    <row r="21805" spans="11:22" x14ac:dyDescent="0.25">
      <c r="K21805" s="36"/>
      <c r="L21805" s="36"/>
      <c r="M21805" s="36"/>
      <c r="N21805" s="36"/>
      <c r="O21805" s="40"/>
      <c r="P21805" s="36"/>
      <c r="S21805" s="36"/>
      <c r="T21805" s="36"/>
      <c r="U21805" s="36"/>
      <c r="V21805" s="36"/>
    </row>
    <row r="21806" spans="11:22" x14ac:dyDescent="0.25">
      <c r="K21806" s="36"/>
      <c r="L21806" s="36"/>
      <c r="M21806" s="36"/>
      <c r="N21806" s="36"/>
      <c r="O21806" s="40"/>
      <c r="P21806" s="36"/>
      <c r="S21806" s="36"/>
      <c r="T21806" s="36"/>
      <c r="U21806" s="36"/>
      <c r="V21806" s="36"/>
    </row>
    <row r="21807" spans="11:22" x14ac:dyDescent="0.25">
      <c r="K21807" s="36"/>
      <c r="L21807" s="36"/>
      <c r="M21807" s="36"/>
      <c r="N21807" s="36"/>
      <c r="O21807" s="40"/>
      <c r="P21807" s="36"/>
      <c r="S21807" s="36"/>
      <c r="T21807" s="36"/>
      <c r="U21807" s="36"/>
      <c r="V21807" s="36"/>
    </row>
    <row r="21808" spans="11:22" x14ac:dyDescent="0.25">
      <c r="K21808" s="36"/>
      <c r="L21808" s="36"/>
      <c r="M21808" s="36"/>
      <c r="N21808" s="36"/>
      <c r="O21808" s="40"/>
      <c r="P21808" s="36"/>
      <c r="S21808" s="36"/>
      <c r="T21808" s="36"/>
      <c r="U21808" s="36"/>
      <c r="V21808" s="36"/>
    </row>
    <row r="21809" spans="11:22" x14ac:dyDescent="0.25">
      <c r="K21809" s="36"/>
      <c r="L21809" s="36"/>
      <c r="M21809" s="36"/>
      <c r="N21809" s="36"/>
      <c r="O21809" s="40"/>
      <c r="P21809" s="36"/>
      <c r="S21809" s="36"/>
      <c r="T21809" s="36"/>
      <c r="U21809" s="36"/>
      <c r="V21809" s="36"/>
    </row>
    <row r="21810" spans="11:22" x14ac:dyDescent="0.25">
      <c r="K21810" s="36"/>
      <c r="L21810" s="36"/>
      <c r="M21810" s="36"/>
      <c r="N21810" s="36"/>
      <c r="O21810" s="40"/>
      <c r="P21810" s="36"/>
      <c r="S21810" s="36"/>
      <c r="T21810" s="36"/>
      <c r="U21810" s="36"/>
      <c r="V21810" s="36"/>
    </row>
    <row r="21811" spans="11:22" x14ac:dyDescent="0.25">
      <c r="K21811" s="36"/>
      <c r="L21811" s="36"/>
      <c r="M21811" s="36"/>
      <c r="N21811" s="36"/>
      <c r="O21811" s="40"/>
      <c r="P21811" s="36"/>
      <c r="S21811" s="36"/>
      <c r="T21811" s="36"/>
      <c r="U21811" s="36"/>
      <c r="V21811" s="36"/>
    </row>
    <row r="21812" spans="11:22" x14ac:dyDescent="0.25">
      <c r="K21812" s="36"/>
      <c r="L21812" s="36"/>
      <c r="M21812" s="36"/>
      <c r="N21812" s="36"/>
      <c r="O21812" s="40"/>
      <c r="P21812" s="36"/>
      <c r="S21812" s="36"/>
      <c r="T21812" s="36"/>
      <c r="U21812" s="36"/>
      <c r="V21812" s="36"/>
    </row>
    <row r="21813" spans="11:22" x14ac:dyDescent="0.25">
      <c r="K21813" s="36"/>
      <c r="L21813" s="36"/>
      <c r="M21813" s="36"/>
      <c r="N21813" s="36"/>
      <c r="O21813" s="40"/>
      <c r="P21813" s="36"/>
      <c r="S21813" s="36"/>
      <c r="T21813" s="36"/>
      <c r="U21813" s="36"/>
      <c r="V21813" s="36"/>
    </row>
    <row r="21814" spans="11:22" x14ac:dyDescent="0.25">
      <c r="K21814" s="36"/>
      <c r="L21814" s="36"/>
      <c r="M21814" s="36"/>
      <c r="N21814" s="36"/>
      <c r="O21814" s="40"/>
      <c r="P21814" s="36"/>
      <c r="S21814" s="36"/>
      <c r="T21814" s="36"/>
      <c r="U21814" s="36"/>
      <c r="V21814" s="36"/>
    </row>
    <row r="21815" spans="11:22" x14ac:dyDescent="0.25">
      <c r="K21815" s="36"/>
      <c r="L21815" s="36"/>
      <c r="M21815" s="36"/>
      <c r="N21815" s="36"/>
      <c r="O21815" s="40"/>
      <c r="P21815" s="36"/>
      <c r="S21815" s="36"/>
      <c r="T21815" s="36"/>
      <c r="U21815" s="36"/>
      <c r="V21815" s="36"/>
    </row>
    <row r="21816" spans="11:22" x14ac:dyDescent="0.25">
      <c r="K21816" s="36"/>
      <c r="L21816" s="36"/>
      <c r="M21816" s="36"/>
      <c r="N21816" s="36"/>
      <c r="O21816" s="40"/>
      <c r="P21816" s="36"/>
      <c r="S21816" s="36"/>
      <c r="T21816" s="36"/>
      <c r="U21816" s="36"/>
      <c r="V21816" s="36"/>
    </row>
    <row r="21817" spans="11:22" x14ac:dyDescent="0.25">
      <c r="K21817" s="36"/>
      <c r="L21817" s="36"/>
      <c r="M21817" s="36"/>
      <c r="N21817" s="36"/>
      <c r="O21817" s="40"/>
      <c r="P21817" s="36"/>
      <c r="S21817" s="36"/>
      <c r="T21817" s="36"/>
      <c r="U21817" s="36"/>
      <c r="V21817" s="36"/>
    </row>
    <row r="21818" spans="11:22" x14ac:dyDescent="0.25">
      <c r="K21818" s="36"/>
      <c r="L21818" s="36"/>
      <c r="M21818" s="36"/>
      <c r="N21818" s="36"/>
      <c r="O21818" s="40"/>
      <c r="P21818" s="36"/>
      <c r="S21818" s="36"/>
      <c r="T21818" s="36"/>
      <c r="U21818" s="36"/>
      <c r="V21818" s="36"/>
    </row>
    <row r="21819" spans="11:22" x14ac:dyDescent="0.25">
      <c r="K21819" s="36"/>
      <c r="L21819" s="36"/>
      <c r="M21819" s="36"/>
      <c r="N21819" s="36"/>
      <c r="O21819" s="40"/>
      <c r="P21819" s="36"/>
      <c r="S21819" s="36"/>
      <c r="T21819" s="36"/>
      <c r="U21819" s="36"/>
      <c r="V21819" s="36"/>
    </row>
    <row r="21820" spans="11:22" x14ac:dyDescent="0.25">
      <c r="K21820" s="36"/>
      <c r="L21820" s="36"/>
      <c r="M21820" s="36"/>
      <c r="N21820" s="36"/>
      <c r="O21820" s="40"/>
      <c r="P21820" s="36"/>
      <c r="S21820" s="36"/>
      <c r="T21820" s="36"/>
      <c r="U21820" s="36"/>
      <c r="V21820" s="36"/>
    </row>
    <row r="21821" spans="11:22" x14ac:dyDescent="0.25">
      <c r="K21821" s="36"/>
      <c r="L21821" s="36"/>
      <c r="M21821" s="36"/>
      <c r="N21821" s="36"/>
      <c r="O21821" s="40"/>
      <c r="P21821" s="36"/>
      <c r="S21821" s="36"/>
      <c r="T21821" s="36"/>
      <c r="U21821" s="36"/>
      <c r="V21821" s="36"/>
    </row>
    <row r="21822" spans="11:22" x14ac:dyDescent="0.25">
      <c r="K21822" s="36"/>
      <c r="L21822" s="36"/>
      <c r="M21822" s="36"/>
      <c r="N21822" s="36"/>
      <c r="O21822" s="40"/>
      <c r="P21822" s="36"/>
      <c r="S21822" s="36"/>
      <c r="T21822" s="36"/>
      <c r="U21822" s="36"/>
      <c r="V21822" s="36"/>
    </row>
    <row r="21823" spans="11:22" x14ac:dyDescent="0.25">
      <c r="K21823" s="36"/>
      <c r="L21823" s="36"/>
      <c r="M21823" s="36"/>
      <c r="N21823" s="36"/>
      <c r="O21823" s="40"/>
      <c r="P21823" s="36"/>
      <c r="S21823" s="36"/>
      <c r="T21823" s="36"/>
      <c r="U21823" s="36"/>
      <c r="V21823" s="36"/>
    </row>
    <row r="21824" spans="11:22" x14ac:dyDescent="0.25">
      <c r="K21824" s="36"/>
      <c r="L21824" s="36"/>
      <c r="M21824" s="36"/>
      <c r="N21824" s="36"/>
      <c r="O21824" s="40"/>
      <c r="P21824" s="36"/>
      <c r="S21824" s="36"/>
      <c r="T21824" s="36"/>
      <c r="U21824" s="36"/>
      <c r="V21824" s="36"/>
    </row>
    <row r="21825" spans="11:22" x14ac:dyDescent="0.25">
      <c r="K21825" s="36"/>
      <c r="L21825" s="36"/>
      <c r="M21825" s="36"/>
      <c r="N21825" s="36"/>
      <c r="O21825" s="40"/>
      <c r="P21825" s="36"/>
      <c r="S21825" s="36"/>
      <c r="T21825" s="36"/>
      <c r="U21825" s="36"/>
      <c r="V21825" s="36"/>
    </row>
    <row r="21826" spans="11:22" x14ac:dyDescent="0.25">
      <c r="K21826" s="36"/>
      <c r="L21826" s="36"/>
      <c r="M21826" s="36"/>
      <c r="N21826" s="36"/>
      <c r="O21826" s="40"/>
      <c r="P21826" s="36"/>
      <c r="S21826" s="36"/>
      <c r="T21826" s="36"/>
      <c r="U21826" s="36"/>
      <c r="V21826" s="36"/>
    </row>
    <row r="21827" spans="11:22" x14ac:dyDescent="0.25">
      <c r="K21827" s="36"/>
      <c r="L21827" s="36"/>
      <c r="M21827" s="36"/>
      <c r="N21827" s="36"/>
      <c r="O21827" s="40"/>
      <c r="P21827" s="36"/>
      <c r="S21827" s="36"/>
      <c r="T21827" s="36"/>
      <c r="U21827" s="36"/>
      <c r="V21827" s="36"/>
    </row>
    <row r="21828" spans="11:22" x14ac:dyDescent="0.25">
      <c r="K21828" s="36"/>
      <c r="L21828" s="36"/>
      <c r="M21828" s="36"/>
      <c r="N21828" s="36"/>
      <c r="O21828" s="40"/>
      <c r="P21828" s="36"/>
      <c r="S21828" s="36"/>
      <c r="T21828" s="36"/>
      <c r="U21828" s="36"/>
      <c r="V21828" s="36"/>
    </row>
    <row r="21829" spans="11:22" x14ac:dyDescent="0.25">
      <c r="K21829" s="36"/>
      <c r="L21829" s="36"/>
      <c r="M21829" s="36"/>
      <c r="N21829" s="36"/>
      <c r="O21829" s="40"/>
      <c r="P21829" s="36"/>
      <c r="S21829" s="36"/>
      <c r="T21829" s="36"/>
      <c r="U21829" s="36"/>
      <c r="V21829" s="36"/>
    </row>
    <row r="21830" spans="11:22" x14ac:dyDescent="0.25">
      <c r="K21830" s="36"/>
      <c r="L21830" s="36"/>
      <c r="M21830" s="36"/>
      <c r="N21830" s="36"/>
      <c r="O21830" s="40"/>
      <c r="P21830" s="36"/>
      <c r="S21830" s="36"/>
      <c r="T21830" s="36"/>
      <c r="U21830" s="36"/>
      <c r="V21830" s="36"/>
    </row>
    <row r="21831" spans="11:22" x14ac:dyDescent="0.25">
      <c r="K21831" s="36"/>
      <c r="L21831" s="36"/>
      <c r="M21831" s="36"/>
      <c r="N21831" s="36"/>
      <c r="O21831" s="40"/>
      <c r="P21831" s="36"/>
      <c r="S21831" s="36"/>
      <c r="T21831" s="36"/>
      <c r="U21831" s="36"/>
      <c r="V21831" s="36"/>
    </row>
    <row r="21832" spans="11:22" x14ac:dyDescent="0.25">
      <c r="K21832" s="36"/>
      <c r="L21832" s="36"/>
      <c r="M21832" s="36"/>
      <c r="N21832" s="36"/>
      <c r="O21832" s="40"/>
      <c r="P21832" s="36"/>
      <c r="S21832" s="36"/>
      <c r="T21832" s="36"/>
      <c r="U21832" s="36"/>
      <c r="V21832" s="36"/>
    </row>
    <row r="21833" spans="11:22" x14ac:dyDescent="0.25">
      <c r="K21833" s="36"/>
      <c r="L21833" s="36"/>
      <c r="M21833" s="36"/>
      <c r="N21833" s="36"/>
      <c r="O21833" s="40"/>
      <c r="P21833" s="36"/>
      <c r="S21833" s="36"/>
      <c r="T21833" s="36"/>
      <c r="U21833" s="36"/>
      <c r="V21833" s="36"/>
    </row>
    <row r="21834" spans="11:22" x14ac:dyDescent="0.25">
      <c r="K21834" s="36"/>
      <c r="L21834" s="36"/>
      <c r="M21834" s="36"/>
      <c r="N21834" s="36"/>
      <c r="O21834" s="40"/>
      <c r="P21834" s="36"/>
      <c r="S21834" s="36"/>
      <c r="T21834" s="36"/>
      <c r="U21834" s="36"/>
      <c r="V21834" s="36"/>
    </row>
    <row r="21835" spans="11:22" x14ac:dyDescent="0.25">
      <c r="K21835" s="36"/>
      <c r="L21835" s="36"/>
      <c r="M21835" s="36"/>
      <c r="N21835" s="36"/>
      <c r="O21835" s="40"/>
      <c r="P21835" s="36"/>
      <c r="S21835" s="36"/>
      <c r="T21835" s="36"/>
      <c r="U21835" s="36"/>
      <c r="V21835" s="36"/>
    </row>
    <row r="21836" spans="11:22" x14ac:dyDescent="0.25">
      <c r="K21836" s="36"/>
      <c r="L21836" s="36"/>
      <c r="M21836" s="36"/>
      <c r="N21836" s="36"/>
      <c r="O21836" s="40"/>
      <c r="P21836" s="36"/>
      <c r="S21836" s="36"/>
      <c r="T21836" s="36"/>
      <c r="U21836" s="36"/>
      <c r="V21836" s="36"/>
    </row>
    <row r="21837" spans="11:22" x14ac:dyDescent="0.25">
      <c r="K21837" s="36"/>
      <c r="L21837" s="36"/>
      <c r="M21837" s="36"/>
      <c r="N21837" s="36"/>
      <c r="O21837" s="40"/>
      <c r="P21837" s="36"/>
      <c r="S21837" s="36"/>
      <c r="T21837" s="36"/>
      <c r="U21837" s="36"/>
      <c r="V21837" s="36"/>
    </row>
    <row r="21838" spans="11:22" x14ac:dyDescent="0.25">
      <c r="K21838" s="36"/>
      <c r="L21838" s="36"/>
      <c r="M21838" s="36"/>
      <c r="N21838" s="36"/>
      <c r="O21838" s="40"/>
      <c r="P21838" s="36"/>
      <c r="S21838" s="36"/>
      <c r="T21838" s="36"/>
      <c r="U21838" s="36"/>
      <c r="V21838" s="36"/>
    </row>
    <row r="21839" spans="11:22" x14ac:dyDescent="0.25">
      <c r="K21839" s="36"/>
      <c r="L21839" s="36"/>
      <c r="M21839" s="36"/>
      <c r="N21839" s="36"/>
      <c r="O21839" s="40"/>
      <c r="P21839" s="36"/>
      <c r="S21839" s="36"/>
      <c r="T21839" s="36"/>
      <c r="U21839" s="36"/>
      <c r="V21839" s="36"/>
    </row>
    <row r="21840" spans="11:22" x14ac:dyDescent="0.25">
      <c r="K21840" s="36"/>
      <c r="L21840" s="36"/>
      <c r="M21840" s="36"/>
      <c r="N21840" s="36"/>
      <c r="O21840" s="40"/>
      <c r="P21840" s="36"/>
      <c r="S21840" s="36"/>
      <c r="T21840" s="36"/>
      <c r="U21840" s="36"/>
      <c r="V21840" s="36"/>
    </row>
    <row r="21841" spans="11:22" x14ac:dyDescent="0.25">
      <c r="K21841" s="36"/>
      <c r="L21841" s="36"/>
      <c r="M21841" s="36"/>
      <c r="N21841" s="36"/>
      <c r="O21841" s="40"/>
      <c r="P21841" s="36"/>
      <c r="S21841" s="36"/>
      <c r="T21841" s="36"/>
      <c r="U21841" s="36"/>
      <c r="V21841" s="36"/>
    </row>
    <row r="21842" spans="11:22" x14ac:dyDescent="0.25">
      <c r="K21842" s="36"/>
      <c r="L21842" s="36"/>
      <c r="M21842" s="36"/>
      <c r="N21842" s="36"/>
      <c r="O21842" s="40"/>
      <c r="P21842" s="36"/>
      <c r="S21842" s="36"/>
      <c r="T21842" s="36"/>
      <c r="U21842" s="36"/>
      <c r="V21842" s="36"/>
    </row>
    <row r="21843" spans="11:22" x14ac:dyDescent="0.25">
      <c r="K21843" s="36"/>
      <c r="L21843" s="36"/>
      <c r="M21843" s="36"/>
      <c r="N21843" s="36"/>
      <c r="O21843" s="40"/>
      <c r="P21843" s="36"/>
      <c r="S21843" s="36"/>
      <c r="T21843" s="36"/>
      <c r="U21843" s="36"/>
      <c r="V21843" s="36"/>
    </row>
    <row r="21844" spans="11:22" x14ac:dyDescent="0.25">
      <c r="K21844" s="36"/>
      <c r="L21844" s="36"/>
      <c r="M21844" s="36"/>
      <c r="N21844" s="36"/>
      <c r="O21844" s="40"/>
      <c r="P21844" s="36"/>
      <c r="S21844" s="36"/>
      <c r="T21844" s="36"/>
      <c r="U21844" s="36"/>
      <c r="V21844" s="36"/>
    </row>
    <row r="21845" spans="11:22" x14ac:dyDescent="0.25">
      <c r="K21845" s="36"/>
      <c r="L21845" s="36"/>
      <c r="M21845" s="36"/>
      <c r="N21845" s="36"/>
      <c r="O21845" s="40"/>
      <c r="P21845" s="36"/>
      <c r="S21845" s="36"/>
      <c r="T21845" s="36"/>
      <c r="U21845" s="36"/>
      <c r="V21845" s="36"/>
    </row>
    <row r="21846" spans="11:22" x14ac:dyDescent="0.25">
      <c r="K21846" s="36"/>
      <c r="L21846" s="36"/>
      <c r="M21846" s="36"/>
      <c r="N21846" s="36"/>
      <c r="O21846" s="40"/>
      <c r="P21846" s="36"/>
      <c r="S21846" s="36"/>
      <c r="T21846" s="36"/>
      <c r="U21846" s="36"/>
      <c r="V21846" s="36"/>
    </row>
    <row r="21847" spans="11:22" x14ac:dyDescent="0.25">
      <c r="K21847" s="36"/>
      <c r="L21847" s="36"/>
      <c r="M21847" s="36"/>
      <c r="N21847" s="36"/>
      <c r="O21847" s="40"/>
      <c r="P21847" s="36"/>
      <c r="S21847" s="36"/>
      <c r="T21847" s="36"/>
      <c r="U21847" s="36"/>
      <c r="V21847" s="36"/>
    </row>
    <row r="21848" spans="11:22" x14ac:dyDescent="0.25">
      <c r="K21848" s="36"/>
      <c r="L21848" s="36"/>
      <c r="M21848" s="36"/>
      <c r="N21848" s="36"/>
      <c r="O21848" s="40"/>
      <c r="P21848" s="36"/>
      <c r="S21848" s="36"/>
      <c r="T21848" s="36"/>
      <c r="U21848" s="36"/>
      <c r="V21848" s="36"/>
    </row>
    <row r="21849" spans="11:22" x14ac:dyDescent="0.25">
      <c r="K21849" s="36"/>
      <c r="L21849" s="36"/>
      <c r="M21849" s="36"/>
      <c r="N21849" s="36"/>
      <c r="O21849" s="40"/>
      <c r="P21849" s="36"/>
      <c r="S21849" s="36"/>
      <c r="T21849" s="36"/>
      <c r="U21849" s="36"/>
      <c r="V21849" s="36"/>
    </row>
    <row r="21850" spans="11:22" x14ac:dyDescent="0.25">
      <c r="K21850" s="36"/>
      <c r="L21850" s="36"/>
      <c r="M21850" s="36"/>
      <c r="N21850" s="36"/>
      <c r="O21850" s="40"/>
      <c r="P21850" s="36"/>
      <c r="S21850" s="36"/>
      <c r="T21850" s="36"/>
      <c r="U21850" s="36"/>
      <c r="V21850" s="36"/>
    </row>
    <row r="21851" spans="11:22" x14ac:dyDescent="0.25">
      <c r="K21851" s="36"/>
      <c r="L21851" s="36"/>
      <c r="M21851" s="36"/>
      <c r="N21851" s="36"/>
      <c r="O21851" s="40"/>
      <c r="P21851" s="36"/>
      <c r="S21851" s="36"/>
      <c r="T21851" s="36"/>
      <c r="U21851" s="36"/>
      <c r="V21851" s="36"/>
    </row>
    <row r="21852" spans="11:22" x14ac:dyDescent="0.25">
      <c r="K21852" s="36"/>
      <c r="L21852" s="36"/>
      <c r="M21852" s="36"/>
      <c r="N21852" s="36"/>
      <c r="O21852" s="40"/>
      <c r="P21852" s="36"/>
      <c r="S21852" s="36"/>
      <c r="T21852" s="36"/>
      <c r="U21852" s="36"/>
      <c r="V21852" s="36"/>
    </row>
    <row r="21853" spans="11:22" x14ac:dyDescent="0.25">
      <c r="K21853" s="36"/>
      <c r="L21853" s="36"/>
      <c r="M21853" s="36"/>
      <c r="N21853" s="36"/>
      <c r="O21853" s="40"/>
      <c r="P21853" s="36"/>
      <c r="S21853" s="36"/>
      <c r="T21853" s="36"/>
      <c r="U21853" s="36"/>
      <c r="V21853" s="36"/>
    </row>
    <row r="21854" spans="11:22" x14ac:dyDescent="0.25">
      <c r="K21854" s="36"/>
      <c r="L21854" s="36"/>
      <c r="M21854" s="36"/>
      <c r="N21854" s="36"/>
      <c r="O21854" s="40"/>
      <c r="P21854" s="36"/>
      <c r="S21854" s="36"/>
      <c r="T21854" s="36"/>
      <c r="U21854" s="36"/>
      <c r="V21854" s="36"/>
    </row>
    <row r="21855" spans="11:22" x14ac:dyDescent="0.25">
      <c r="K21855" s="36"/>
      <c r="L21855" s="36"/>
      <c r="M21855" s="36"/>
      <c r="N21855" s="36"/>
      <c r="O21855" s="40"/>
      <c r="P21855" s="36"/>
      <c r="S21855" s="36"/>
      <c r="T21855" s="36"/>
      <c r="U21855" s="36"/>
      <c r="V21855" s="36"/>
    </row>
    <row r="21856" spans="11:22" x14ac:dyDescent="0.25">
      <c r="K21856" s="36"/>
      <c r="L21856" s="36"/>
      <c r="M21856" s="36"/>
      <c r="N21856" s="36"/>
      <c r="O21856" s="40"/>
      <c r="P21856" s="36"/>
      <c r="S21856" s="36"/>
      <c r="T21856" s="36"/>
      <c r="U21856" s="36"/>
      <c r="V21856" s="36"/>
    </row>
    <row r="21857" spans="11:22" x14ac:dyDescent="0.25">
      <c r="K21857" s="36"/>
      <c r="L21857" s="36"/>
      <c r="M21857" s="36"/>
      <c r="N21857" s="36"/>
      <c r="O21857" s="40"/>
      <c r="P21857" s="36"/>
      <c r="S21857" s="36"/>
      <c r="T21857" s="36"/>
      <c r="U21857" s="36"/>
      <c r="V21857" s="36"/>
    </row>
    <row r="21858" spans="11:22" x14ac:dyDescent="0.25">
      <c r="K21858" s="36"/>
      <c r="L21858" s="36"/>
      <c r="M21858" s="36"/>
      <c r="N21858" s="36"/>
      <c r="O21858" s="40"/>
      <c r="P21858" s="36"/>
      <c r="S21858" s="36"/>
      <c r="T21858" s="36"/>
      <c r="U21858" s="36"/>
      <c r="V21858" s="36"/>
    </row>
    <row r="21859" spans="11:22" x14ac:dyDescent="0.25">
      <c r="K21859" s="36"/>
      <c r="L21859" s="36"/>
      <c r="M21859" s="36"/>
      <c r="N21859" s="36"/>
      <c r="O21859" s="40"/>
      <c r="P21859" s="36"/>
      <c r="S21859" s="36"/>
      <c r="T21859" s="36"/>
      <c r="U21859" s="36"/>
      <c r="V21859" s="36"/>
    </row>
    <row r="21860" spans="11:22" x14ac:dyDescent="0.25">
      <c r="K21860" s="36"/>
      <c r="L21860" s="36"/>
      <c r="M21860" s="36"/>
      <c r="N21860" s="36"/>
      <c r="O21860" s="40"/>
      <c r="P21860" s="36"/>
      <c r="S21860" s="36"/>
      <c r="T21860" s="36"/>
      <c r="U21860" s="36"/>
      <c r="V21860" s="36"/>
    </row>
    <row r="21861" spans="11:22" x14ac:dyDescent="0.25">
      <c r="K21861" s="36"/>
      <c r="L21861" s="36"/>
      <c r="M21861" s="36"/>
      <c r="N21861" s="36"/>
      <c r="O21861" s="40"/>
      <c r="P21861" s="36"/>
      <c r="S21861" s="36"/>
      <c r="T21861" s="36"/>
      <c r="U21861" s="36"/>
      <c r="V21861" s="36"/>
    </row>
    <row r="21862" spans="11:22" x14ac:dyDescent="0.25">
      <c r="K21862" s="36"/>
      <c r="L21862" s="36"/>
      <c r="M21862" s="36"/>
      <c r="N21862" s="36"/>
      <c r="O21862" s="40"/>
      <c r="P21862" s="36"/>
      <c r="S21862" s="36"/>
      <c r="T21862" s="36"/>
      <c r="U21862" s="36"/>
      <c r="V21862" s="36"/>
    </row>
    <row r="21863" spans="11:22" x14ac:dyDescent="0.25">
      <c r="K21863" s="36"/>
      <c r="L21863" s="36"/>
      <c r="M21863" s="36"/>
      <c r="N21863" s="36"/>
      <c r="O21863" s="40"/>
      <c r="P21863" s="36"/>
      <c r="S21863" s="36"/>
      <c r="T21863" s="36"/>
      <c r="U21863" s="36"/>
      <c r="V21863" s="36"/>
    </row>
    <row r="21864" spans="11:22" x14ac:dyDescent="0.25">
      <c r="K21864" s="36"/>
      <c r="L21864" s="36"/>
      <c r="M21864" s="36"/>
      <c r="N21864" s="36"/>
      <c r="O21864" s="40"/>
      <c r="P21864" s="36"/>
      <c r="S21864" s="36"/>
      <c r="T21864" s="36"/>
      <c r="U21864" s="36"/>
      <c r="V21864" s="36"/>
    </row>
    <row r="21865" spans="11:22" x14ac:dyDescent="0.25">
      <c r="K21865" s="36"/>
      <c r="L21865" s="36"/>
      <c r="M21865" s="36"/>
      <c r="N21865" s="36"/>
      <c r="O21865" s="40"/>
      <c r="P21865" s="36"/>
      <c r="S21865" s="36"/>
      <c r="T21865" s="36"/>
      <c r="U21865" s="36"/>
      <c r="V21865" s="36"/>
    </row>
    <row r="21866" spans="11:22" x14ac:dyDescent="0.25">
      <c r="K21866" s="36"/>
      <c r="L21866" s="36"/>
      <c r="M21866" s="36"/>
      <c r="N21866" s="36"/>
      <c r="O21866" s="40"/>
      <c r="P21866" s="36"/>
      <c r="S21866" s="36"/>
      <c r="T21866" s="36"/>
      <c r="U21866" s="36"/>
      <c r="V21866" s="36"/>
    </row>
    <row r="21867" spans="11:22" x14ac:dyDescent="0.25">
      <c r="K21867" s="36"/>
      <c r="L21867" s="36"/>
      <c r="M21867" s="36"/>
      <c r="N21867" s="36"/>
      <c r="O21867" s="40"/>
      <c r="P21867" s="36"/>
      <c r="S21867" s="36"/>
      <c r="T21867" s="36"/>
      <c r="U21867" s="36"/>
      <c r="V21867" s="36"/>
    </row>
    <row r="21868" spans="11:22" x14ac:dyDescent="0.25">
      <c r="K21868" s="36"/>
      <c r="L21868" s="36"/>
      <c r="M21868" s="36"/>
      <c r="N21868" s="36"/>
      <c r="O21868" s="40"/>
      <c r="P21868" s="36"/>
      <c r="S21868" s="36"/>
      <c r="T21868" s="36"/>
      <c r="U21868" s="36"/>
      <c r="V21868" s="36"/>
    </row>
    <row r="21869" spans="11:22" x14ac:dyDescent="0.25">
      <c r="K21869" s="36"/>
      <c r="L21869" s="36"/>
      <c r="M21869" s="36"/>
      <c r="N21869" s="36"/>
      <c r="O21869" s="40"/>
      <c r="P21869" s="36"/>
      <c r="S21869" s="36"/>
      <c r="T21869" s="36"/>
      <c r="U21869" s="36"/>
      <c r="V21869" s="36"/>
    </row>
    <row r="21870" spans="11:22" x14ac:dyDescent="0.25">
      <c r="K21870" s="36"/>
      <c r="L21870" s="36"/>
      <c r="M21870" s="36"/>
      <c r="N21870" s="36"/>
      <c r="O21870" s="40"/>
      <c r="P21870" s="36"/>
      <c r="S21870" s="36"/>
      <c r="T21870" s="36"/>
      <c r="U21870" s="36"/>
      <c r="V21870" s="36"/>
    </row>
    <row r="21871" spans="11:22" x14ac:dyDescent="0.25">
      <c r="K21871" s="36"/>
      <c r="L21871" s="36"/>
      <c r="M21871" s="36"/>
      <c r="N21871" s="36"/>
      <c r="O21871" s="40"/>
      <c r="P21871" s="36"/>
      <c r="S21871" s="36"/>
      <c r="T21871" s="36"/>
      <c r="U21871" s="36"/>
      <c r="V21871" s="36"/>
    </row>
    <row r="21872" spans="11:22" x14ac:dyDescent="0.25">
      <c r="K21872" s="36"/>
      <c r="L21872" s="36"/>
      <c r="M21872" s="36"/>
      <c r="N21872" s="36"/>
      <c r="O21872" s="40"/>
      <c r="P21872" s="36"/>
      <c r="S21872" s="36"/>
      <c r="T21872" s="36"/>
      <c r="U21872" s="36"/>
      <c r="V21872" s="36"/>
    </row>
    <row r="21873" spans="11:22" x14ac:dyDescent="0.25">
      <c r="K21873" s="36"/>
      <c r="L21873" s="36"/>
      <c r="M21873" s="36"/>
      <c r="N21873" s="36"/>
      <c r="O21873" s="40"/>
      <c r="P21873" s="36"/>
      <c r="S21873" s="36"/>
      <c r="T21873" s="36"/>
      <c r="U21873" s="36"/>
      <c r="V21873" s="36"/>
    </row>
    <row r="21874" spans="11:22" x14ac:dyDescent="0.25">
      <c r="K21874" s="36"/>
      <c r="L21874" s="36"/>
      <c r="M21874" s="36"/>
      <c r="N21874" s="36"/>
      <c r="O21874" s="40"/>
      <c r="P21874" s="36"/>
      <c r="S21874" s="36"/>
      <c r="T21874" s="36"/>
      <c r="U21874" s="36"/>
      <c r="V21874" s="36"/>
    </row>
    <row r="21875" spans="11:22" x14ac:dyDescent="0.25">
      <c r="K21875" s="36"/>
      <c r="L21875" s="36"/>
      <c r="M21875" s="36"/>
      <c r="N21875" s="36"/>
      <c r="O21875" s="40"/>
      <c r="P21875" s="36"/>
      <c r="S21875" s="36"/>
      <c r="T21875" s="36"/>
      <c r="U21875" s="36"/>
      <c r="V21875" s="36"/>
    </row>
    <row r="21876" spans="11:22" x14ac:dyDescent="0.25">
      <c r="K21876" s="36"/>
      <c r="L21876" s="36"/>
      <c r="M21876" s="36"/>
      <c r="N21876" s="36"/>
      <c r="O21876" s="40"/>
      <c r="P21876" s="36"/>
      <c r="S21876" s="36"/>
      <c r="T21876" s="36"/>
      <c r="U21876" s="36"/>
      <c r="V21876" s="36"/>
    </row>
    <row r="21877" spans="11:22" x14ac:dyDescent="0.25">
      <c r="K21877" s="36"/>
      <c r="L21877" s="36"/>
      <c r="M21877" s="36"/>
      <c r="N21877" s="36"/>
      <c r="O21877" s="40"/>
      <c r="P21877" s="36"/>
      <c r="S21877" s="36"/>
      <c r="T21877" s="36"/>
      <c r="U21877" s="36"/>
      <c r="V21877" s="36"/>
    </row>
    <row r="21878" spans="11:22" x14ac:dyDescent="0.25">
      <c r="K21878" s="36"/>
      <c r="L21878" s="36"/>
      <c r="M21878" s="36"/>
      <c r="N21878" s="36"/>
      <c r="O21878" s="40"/>
      <c r="P21878" s="36"/>
      <c r="S21878" s="36"/>
      <c r="T21878" s="36"/>
      <c r="U21878" s="36"/>
      <c r="V21878" s="36"/>
    </row>
    <row r="21879" spans="11:22" x14ac:dyDescent="0.25">
      <c r="K21879" s="36"/>
      <c r="L21879" s="36"/>
      <c r="M21879" s="36"/>
      <c r="N21879" s="36"/>
      <c r="O21879" s="40"/>
      <c r="P21879" s="36"/>
      <c r="S21879" s="36"/>
      <c r="T21879" s="36"/>
      <c r="U21879" s="36"/>
      <c r="V21879" s="36"/>
    </row>
    <row r="21880" spans="11:22" x14ac:dyDescent="0.25">
      <c r="K21880" s="36"/>
      <c r="L21880" s="36"/>
      <c r="M21880" s="36"/>
      <c r="N21880" s="36"/>
      <c r="O21880" s="40"/>
      <c r="P21880" s="36"/>
      <c r="S21880" s="36"/>
      <c r="T21880" s="36"/>
      <c r="U21880" s="36"/>
      <c r="V21880" s="36"/>
    </row>
    <row r="21881" spans="11:22" x14ac:dyDescent="0.25">
      <c r="K21881" s="36"/>
      <c r="L21881" s="36"/>
      <c r="M21881" s="36"/>
      <c r="N21881" s="36"/>
      <c r="O21881" s="40"/>
      <c r="P21881" s="36"/>
      <c r="S21881" s="36"/>
      <c r="T21881" s="36"/>
      <c r="U21881" s="36"/>
      <c r="V21881" s="36"/>
    </row>
    <row r="21882" spans="11:22" x14ac:dyDescent="0.25">
      <c r="K21882" s="36"/>
      <c r="L21882" s="36"/>
      <c r="M21882" s="36"/>
      <c r="N21882" s="36"/>
      <c r="O21882" s="40"/>
      <c r="P21882" s="36"/>
      <c r="S21882" s="36"/>
      <c r="T21882" s="36"/>
      <c r="U21882" s="36"/>
      <c r="V21882" s="36"/>
    </row>
    <row r="21883" spans="11:22" x14ac:dyDescent="0.25">
      <c r="K21883" s="36"/>
      <c r="L21883" s="36"/>
      <c r="M21883" s="36"/>
      <c r="N21883" s="36"/>
      <c r="O21883" s="40"/>
      <c r="P21883" s="36"/>
      <c r="S21883" s="36"/>
      <c r="T21883" s="36"/>
      <c r="U21883" s="36"/>
      <c r="V21883" s="36"/>
    </row>
    <row r="21884" spans="11:22" x14ac:dyDescent="0.25">
      <c r="K21884" s="36"/>
      <c r="L21884" s="36"/>
      <c r="M21884" s="36"/>
      <c r="N21884" s="36"/>
      <c r="O21884" s="40"/>
      <c r="P21884" s="36"/>
      <c r="S21884" s="36"/>
      <c r="T21884" s="36"/>
      <c r="U21884" s="36"/>
      <c r="V21884" s="36"/>
    </row>
    <row r="21885" spans="11:22" x14ac:dyDescent="0.25">
      <c r="K21885" s="36"/>
      <c r="L21885" s="36"/>
      <c r="M21885" s="36"/>
      <c r="N21885" s="36"/>
      <c r="O21885" s="40"/>
      <c r="P21885" s="36"/>
      <c r="S21885" s="36"/>
      <c r="T21885" s="36"/>
      <c r="U21885" s="36"/>
      <c r="V21885" s="36"/>
    </row>
    <row r="21886" spans="11:22" x14ac:dyDescent="0.25">
      <c r="K21886" s="36"/>
      <c r="L21886" s="36"/>
      <c r="M21886" s="36"/>
      <c r="N21886" s="36"/>
      <c r="O21886" s="40"/>
      <c r="P21886" s="36"/>
      <c r="S21886" s="36"/>
      <c r="T21886" s="36"/>
      <c r="U21886" s="36"/>
      <c r="V21886" s="36"/>
    </row>
    <row r="21887" spans="11:22" x14ac:dyDescent="0.25">
      <c r="K21887" s="36"/>
      <c r="L21887" s="36"/>
      <c r="M21887" s="36"/>
      <c r="N21887" s="36"/>
      <c r="O21887" s="40"/>
      <c r="P21887" s="36"/>
      <c r="S21887" s="36"/>
      <c r="T21887" s="36"/>
      <c r="U21887" s="36"/>
      <c r="V21887" s="36"/>
    </row>
    <row r="21888" spans="11:22" x14ac:dyDescent="0.25">
      <c r="K21888" s="36"/>
      <c r="L21888" s="36"/>
      <c r="M21888" s="36"/>
      <c r="N21888" s="36"/>
      <c r="O21888" s="40"/>
      <c r="P21888" s="36"/>
      <c r="S21888" s="36"/>
      <c r="T21888" s="36"/>
      <c r="U21888" s="36"/>
      <c r="V21888" s="36"/>
    </row>
    <row r="21889" spans="11:22" x14ac:dyDescent="0.25">
      <c r="K21889" s="36"/>
      <c r="L21889" s="36"/>
      <c r="M21889" s="36"/>
      <c r="N21889" s="36"/>
      <c r="O21889" s="40"/>
      <c r="P21889" s="36"/>
      <c r="S21889" s="36"/>
      <c r="T21889" s="36"/>
      <c r="U21889" s="36"/>
      <c r="V21889" s="36"/>
    </row>
    <row r="21890" spans="11:22" x14ac:dyDescent="0.25">
      <c r="K21890" s="36"/>
      <c r="L21890" s="36"/>
      <c r="M21890" s="36"/>
      <c r="N21890" s="36"/>
      <c r="O21890" s="40"/>
      <c r="P21890" s="36"/>
      <c r="S21890" s="36"/>
      <c r="T21890" s="36"/>
      <c r="U21890" s="36"/>
      <c r="V21890" s="36"/>
    </row>
    <row r="21891" spans="11:22" x14ac:dyDescent="0.25">
      <c r="K21891" s="36"/>
      <c r="L21891" s="36"/>
      <c r="M21891" s="36"/>
      <c r="N21891" s="36"/>
      <c r="O21891" s="40"/>
      <c r="P21891" s="36"/>
      <c r="S21891" s="36"/>
      <c r="T21891" s="36"/>
      <c r="U21891" s="36"/>
      <c r="V21891" s="36"/>
    </row>
    <row r="21892" spans="11:22" x14ac:dyDescent="0.25">
      <c r="K21892" s="36"/>
      <c r="L21892" s="36"/>
      <c r="M21892" s="36"/>
      <c r="N21892" s="36"/>
      <c r="O21892" s="40"/>
      <c r="P21892" s="36"/>
      <c r="S21892" s="36"/>
      <c r="T21892" s="36"/>
      <c r="U21892" s="36"/>
      <c r="V21892" s="36"/>
    </row>
    <row r="21893" spans="11:22" x14ac:dyDescent="0.25">
      <c r="K21893" s="36"/>
      <c r="L21893" s="36"/>
      <c r="M21893" s="36"/>
      <c r="N21893" s="36"/>
      <c r="O21893" s="40"/>
      <c r="P21893" s="36"/>
      <c r="S21893" s="36"/>
      <c r="T21893" s="36"/>
      <c r="U21893" s="36"/>
      <c r="V21893" s="36"/>
    </row>
    <row r="21894" spans="11:22" x14ac:dyDescent="0.25">
      <c r="K21894" s="36"/>
      <c r="L21894" s="36"/>
      <c r="M21894" s="36"/>
      <c r="N21894" s="36"/>
      <c r="O21894" s="40"/>
      <c r="P21894" s="36"/>
      <c r="S21894" s="36"/>
      <c r="T21894" s="36"/>
      <c r="U21894" s="36"/>
      <c r="V21894" s="36"/>
    </row>
    <row r="21895" spans="11:22" x14ac:dyDescent="0.25">
      <c r="K21895" s="36"/>
      <c r="L21895" s="36"/>
      <c r="M21895" s="36"/>
      <c r="N21895" s="36"/>
      <c r="O21895" s="40"/>
      <c r="P21895" s="36"/>
      <c r="S21895" s="36"/>
      <c r="T21895" s="36"/>
      <c r="U21895" s="36"/>
      <c r="V21895" s="36"/>
    </row>
    <row r="21896" spans="11:22" x14ac:dyDescent="0.25">
      <c r="K21896" s="36"/>
      <c r="L21896" s="36"/>
      <c r="M21896" s="36"/>
      <c r="N21896" s="36"/>
      <c r="O21896" s="40"/>
      <c r="P21896" s="36"/>
      <c r="S21896" s="36"/>
      <c r="T21896" s="36"/>
      <c r="U21896" s="36"/>
      <c r="V21896" s="36"/>
    </row>
    <row r="21897" spans="11:22" x14ac:dyDescent="0.25">
      <c r="K21897" s="36"/>
      <c r="L21897" s="36"/>
      <c r="M21897" s="36"/>
      <c r="N21897" s="36"/>
      <c r="O21897" s="40"/>
      <c r="P21897" s="36"/>
      <c r="S21897" s="36"/>
      <c r="T21897" s="36"/>
      <c r="U21897" s="36"/>
      <c r="V21897" s="36"/>
    </row>
    <row r="21898" spans="11:22" x14ac:dyDescent="0.25">
      <c r="K21898" s="36"/>
      <c r="L21898" s="36"/>
      <c r="M21898" s="36"/>
      <c r="N21898" s="36"/>
      <c r="O21898" s="40"/>
      <c r="P21898" s="36"/>
      <c r="S21898" s="36"/>
      <c r="T21898" s="36"/>
      <c r="U21898" s="36"/>
      <c r="V21898" s="36"/>
    </row>
    <row r="21899" spans="11:22" x14ac:dyDescent="0.25">
      <c r="K21899" s="36"/>
      <c r="L21899" s="36"/>
      <c r="M21899" s="36"/>
      <c r="N21899" s="36"/>
      <c r="O21899" s="40"/>
      <c r="P21899" s="36"/>
      <c r="S21899" s="36"/>
      <c r="T21899" s="36"/>
      <c r="U21899" s="36"/>
      <c r="V21899" s="36"/>
    </row>
    <row r="21900" spans="11:22" x14ac:dyDescent="0.25">
      <c r="K21900" s="36"/>
      <c r="L21900" s="36"/>
      <c r="M21900" s="36"/>
      <c r="N21900" s="36"/>
      <c r="O21900" s="40"/>
      <c r="P21900" s="36"/>
      <c r="S21900" s="36"/>
      <c r="T21900" s="36"/>
      <c r="U21900" s="36"/>
      <c r="V21900" s="36"/>
    </row>
    <row r="21901" spans="11:22" x14ac:dyDescent="0.25">
      <c r="K21901" s="36"/>
      <c r="L21901" s="36"/>
      <c r="M21901" s="36"/>
      <c r="N21901" s="36"/>
      <c r="O21901" s="40"/>
      <c r="P21901" s="36"/>
      <c r="S21901" s="36"/>
      <c r="T21901" s="36"/>
      <c r="U21901" s="36"/>
      <c r="V21901" s="36"/>
    </row>
    <row r="21902" spans="11:22" x14ac:dyDescent="0.25">
      <c r="K21902" s="36"/>
      <c r="L21902" s="36"/>
      <c r="M21902" s="36"/>
      <c r="N21902" s="36"/>
      <c r="O21902" s="40"/>
      <c r="P21902" s="36"/>
      <c r="S21902" s="36"/>
      <c r="T21902" s="36"/>
      <c r="U21902" s="36"/>
      <c r="V21902" s="36"/>
    </row>
    <row r="21903" spans="11:22" x14ac:dyDescent="0.25">
      <c r="K21903" s="36"/>
      <c r="L21903" s="36"/>
      <c r="M21903" s="36"/>
      <c r="N21903" s="36"/>
      <c r="O21903" s="40"/>
      <c r="P21903" s="36"/>
      <c r="S21903" s="36"/>
      <c r="T21903" s="36"/>
      <c r="U21903" s="36"/>
      <c r="V21903" s="36"/>
    </row>
    <row r="21904" spans="11:22" x14ac:dyDescent="0.25">
      <c r="K21904" s="36"/>
      <c r="L21904" s="36"/>
      <c r="M21904" s="36"/>
      <c r="N21904" s="36"/>
      <c r="O21904" s="40"/>
      <c r="P21904" s="36"/>
      <c r="S21904" s="36"/>
      <c r="T21904" s="36"/>
      <c r="U21904" s="36"/>
      <c r="V21904" s="36"/>
    </row>
    <row r="21905" spans="11:22" x14ac:dyDescent="0.25">
      <c r="K21905" s="36"/>
      <c r="L21905" s="36"/>
      <c r="M21905" s="36"/>
      <c r="N21905" s="36"/>
      <c r="O21905" s="40"/>
      <c r="P21905" s="36"/>
      <c r="S21905" s="36"/>
      <c r="T21905" s="36"/>
      <c r="U21905" s="36"/>
      <c r="V21905" s="36"/>
    </row>
    <row r="21906" spans="11:22" x14ac:dyDescent="0.25">
      <c r="K21906" s="36"/>
      <c r="L21906" s="36"/>
      <c r="M21906" s="36"/>
      <c r="N21906" s="36"/>
      <c r="O21906" s="40"/>
      <c r="P21906" s="36"/>
      <c r="S21906" s="36"/>
      <c r="T21906" s="36"/>
      <c r="U21906" s="36"/>
      <c r="V21906" s="36"/>
    </row>
    <row r="21907" spans="11:22" x14ac:dyDescent="0.25">
      <c r="K21907" s="36"/>
      <c r="L21907" s="36"/>
      <c r="M21907" s="36"/>
      <c r="N21907" s="36"/>
      <c r="O21907" s="40"/>
      <c r="P21907" s="36"/>
      <c r="S21907" s="36"/>
      <c r="T21907" s="36"/>
      <c r="U21907" s="36"/>
      <c r="V21907" s="36"/>
    </row>
    <row r="21908" spans="11:22" x14ac:dyDescent="0.25">
      <c r="K21908" s="36"/>
      <c r="L21908" s="36"/>
      <c r="M21908" s="36"/>
      <c r="N21908" s="36"/>
      <c r="O21908" s="40"/>
      <c r="P21908" s="36"/>
      <c r="S21908" s="36"/>
      <c r="T21908" s="36"/>
      <c r="U21908" s="36"/>
      <c r="V21908" s="36"/>
    </row>
    <row r="21909" spans="11:22" x14ac:dyDescent="0.25">
      <c r="K21909" s="36"/>
      <c r="L21909" s="36"/>
      <c r="M21909" s="36"/>
      <c r="N21909" s="36"/>
      <c r="O21909" s="40"/>
      <c r="P21909" s="36"/>
      <c r="S21909" s="36"/>
      <c r="T21909" s="36"/>
      <c r="U21909" s="36"/>
      <c r="V21909" s="36"/>
    </row>
    <row r="21910" spans="11:22" x14ac:dyDescent="0.25">
      <c r="K21910" s="36"/>
      <c r="L21910" s="36"/>
      <c r="M21910" s="36"/>
      <c r="N21910" s="36"/>
      <c r="O21910" s="40"/>
      <c r="P21910" s="36"/>
      <c r="S21910" s="36"/>
      <c r="T21910" s="36"/>
      <c r="U21910" s="36"/>
      <c r="V21910" s="36"/>
    </row>
    <row r="21911" spans="11:22" x14ac:dyDescent="0.25">
      <c r="K21911" s="36"/>
      <c r="L21911" s="36"/>
      <c r="M21911" s="36"/>
      <c r="N21911" s="36"/>
      <c r="O21911" s="40"/>
      <c r="P21911" s="36"/>
      <c r="S21911" s="36"/>
      <c r="T21911" s="36"/>
      <c r="U21911" s="36"/>
      <c r="V21911" s="36"/>
    </row>
    <row r="21912" spans="11:22" x14ac:dyDescent="0.25">
      <c r="K21912" s="36"/>
      <c r="L21912" s="36"/>
      <c r="M21912" s="36"/>
      <c r="N21912" s="36"/>
      <c r="O21912" s="40"/>
      <c r="P21912" s="36"/>
      <c r="S21912" s="36"/>
      <c r="T21912" s="36"/>
      <c r="U21912" s="36"/>
      <c r="V21912" s="36"/>
    </row>
    <row r="21913" spans="11:22" x14ac:dyDescent="0.25">
      <c r="K21913" s="36"/>
      <c r="L21913" s="36"/>
      <c r="M21913" s="36"/>
      <c r="N21913" s="36"/>
      <c r="O21913" s="40"/>
      <c r="P21913" s="36"/>
      <c r="S21913" s="36"/>
      <c r="T21913" s="36"/>
      <c r="U21913" s="36"/>
      <c r="V21913" s="36"/>
    </row>
    <row r="21914" spans="11:22" x14ac:dyDescent="0.25">
      <c r="K21914" s="36"/>
      <c r="L21914" s="36"/>
      <c r="M21914" s="36"/>
      <c r="N21914" s="36"/>
      <c r="O21914" s="40"/>
      <c r="P21914" s="36"/>
      <c r="S21914" s="36"/>
      <c r="T21914" s="36"/>
      <c r="U21914" s="36"/>
      <c r="V21914" s="36"/>
    </row>
    <row r="21915" spans="11:22" x14ac:dyDescent="0.25">
      <c r="K21915" s="36"/>
      <c r="L21915" s="36"/>
      <c r="M21915" s="36"/>
      <c r="N21915" s="36"/>
      <c r="O21915" s="40"/>
      <c r="P21915" s="36"/>
      <c r="S21915" s="36"/>
      <c r="T21915" s="36"/>
      <c r="U21915" s="36"/>
      <c r="V21915" s="36"/>
    </row>
    <row r="21916" spans="11:22" x14ac:dyDescent="0.25">
      <c r="K21916" s="36"/>
      <c r="L21916" s="36"/>
      <c r="M21916" s="36"/>
      <c r="N21916" s="36"/>
      <c r="O21916" s="40"/>
      <c r="P21916" s="36"/>
      <c r="S21916" s="36"/>
      <c r="T21916" s="36"/>
      <c r="U21916" s="36"/>
      <c r="V21916" s="36"/>
    </row>
    <row r="21917" spans="11:22" x14ac:dyDescent="0.25">
      <c r="K21917" s="36"/>
      <c r="L21917" s="36"/>
      <c r="M21917" s="36"/>
      <c r="N21917" s="36"/>
      <c r="O21917" s="40"/>
      <c r="P21917" s="36"/>
      <c r="S21917" s="36"/>
      <c r="T21917" s="36"/>
      <c r="U21917" s="36"/>
      <c r="V21917" s="36"/>
    </row>
    <row r="21918" spans="11:22" x14ac:dyDescent="0.25">
      <c r="K21918" s="36"/>
      <c r="L21918" s="36"/>
      <c r="M21918" s="36"/>
      <c r="N21918" s="36"/>
      <c r="O21918" s="40"/>
      <c r="P21918" s="36"/>
      <c r="S21918" s="36"/>
      <c r="T21918" s="36"/>
      <c r="U21918" s="36"/>
      <c r="V21918" s="36"/>
    </row>
    <row r="21919" spans="11:22" x14ac:dyDescent="0.25">
      <c r="K21919" s="36"/>
      <c r="L21919" s="36"/>
      <c r="M21919" s="36"/>
      <c r="N21919" s="36"/>
      <c r="O21919" s="40"/>
      <c r="P21919" s="36"/>
      <c r="S21919" s="36"/>
      <c r="T21919" s="36"/>
      <c r="U21919" s="36"/>
      <c r="V21919" s="36"/>
    </row>
    <row r="21920" spans="11:22" x14ac:dyDescent="0.25">
      <c r="K21920" s="36"/>
      <c r="L21920" s="36"/>
      <c r="M21920" s="36"/>
      <c r="N21920" s="36"/>
      <c r="O21920" s="40"/>
      <c r="P21920" s="36"/>
      <c r="S21920" s="36"/>
      <c r="T21920" s="36"/>
      <c r="U21920" s="36"/>
      <c r="V21920" s="36"/>
    </row>
    <row r="21921" spans="11:22" x14ac:dyDescent="0.25">
      <c r="K21921" s="36"/>
      <c r="L21921" s="36"/>
      <c r="M21921" s="36"/>
      <c r="N21921" s="36"/>
      <c r="O21921" s="40"/>
      <c r="P21921" s="36"/>
      <c r="S21921" s="36"/>
      <c r="T21921" s="36"/>
      <c r="U21921" s="36"/>
      <c r="V21921" s="36"/>
    </row>
    <row r="21922" spans="11:22" x14ac:dyDescent="0.25">
      <c r="K21922" s="36"/>
      <c r="L21922" s="36"/>
      <c r="M21922" s="36"/>
      <c r="N21922" s="36"/>
      <c r="O21922" s="40"/>
      <c r="P21922" s="36"/>
      <c r="S21922" s="36"/>
      <c r="T21922" s="36"/>
      <c r="U21922" s="36"/>
      <c r="V21922" s="36"/>
    </row>
    <row r="21923" spans="11:22" x14ac:dyDescent="0.25">
      <c r="K21923" s="36"/>
      <c r="L21923" s="36"/>
      <c r="M21923" s="36"/>
      <c r="N21923" s="36"/>
      <c r="O21923" s="40"/>
      <c r="P21923" s="36"/>
      <c r="S21923" s="36"/>
      <c r="T21923" s="36"/>
      <c r="U21923" s="36"/>
      <c r="V21923" s="36"/>
    </row>
    <row r="21924" spans="11:22" x14ac:dyDescent="0.25">
      <c r="K21924" s="36"/>
      <c r="L21924" s="36"/>
      <c r="M21924" s="36"/>
      <c r="N21924" s="36"/>
      <c r="O21924" s="40"/>
      <c r="P21924" s="36"/>
      <c r="S21924" s="36"/>
      <c r="T21924" s="36"/>
      <c r="U21924" s="36"/>
      <c r="V21924" s="36"/>
    </row>
    <row r="21925" spans="11:22" x14ac:dyDescent="0.25">
      <c r="K21925" s="36"/>
      <c r="L21925" s="36"/>
      <c r="M21925" s="36"/>
      <c r="N21925" s="36"/>
      <c r="O21925" s="40"/>
      <c r="P21925" s="36"/>
      <c r="S21925" s="36"/>
      <c r="T21925" s="36"/>
      <c r="U21925" s="36"/>
      <c r="V21925" s="36"/>
    </row>
    <row r="21926" spans="11:22" x14ac:dyDescent="0.25">
      <c r="K21926" s="36"/>
      <c r="L21926" s="36"/>
      <c r="M21926" s="36"/>
      <c r="N21926" s="36"/>
      <c r="O21926" s="40"/>
      <c r="P21926" s="36"/>
      <c r="S21926" s="36"/>
      <c r="T21926" s="36"/>
      <c r="U21926" s="36"/>
      <c r="V21926" s="36"/>
    </row>
    <row r="21927" spans="11:22" x14ac:dyDescent="0.25">
      <c r="K21927" s="36"/>
      <c r="L21927" s="36"/>
      <c r="M21927" s="36"/>
      <c r="N21927" s="36"/>
      <c r="O21927" s="40"/>
      <c r="P21927" s="36"/>
      <c r="S21927" s="36"/>
      <c r="T21927" s="36"/>
      <c r="U21927" s="36"/>
      <c r="V21927" s="36"/>
    </row>
    <row r="21928" spans="11:22" x14ac:dyDescent="0.25">
      <c r="K21928" s="36"/>
      <c r="L21928" s="36"/>
      <c r="M21928" s="36"/>
      <c r="N21928" s="36"/>
      <c r="O21928" s="40"/>
      <c r="P21928" s="36"/>
      <c r="S21928" s="36"/>
      <c r="T21928" s="36"/>
      <c r="U21928" s="36"/>
      <c r="V21928" s="36"/>
    </row>
    <row r="21929" spans="11:22" x14ac:dyDescent="0.25">
      <c r="K21929" s="36"/>
      <c r="L21929" s="36"/>
      <c r="M21929" s="36"/>
      <c r="N21929" s="36"/>
      <c r="O21929" s="40"/>
      <c r="P21929" s="36"/>
      <c r="S21929" s="36"/>
      <c r="T21929" s="36"/>
      <c r="U21929" s="36"/>
      <c r="V21929" s="36"/>
    </row>
    <row r="21930" spans="11:22" x14ac:dyDescent="0.25">
      <c r="K21930" s="36"/>
      <c r="L21930" s="36"/>
      <c r="M21930" s="36"/>
      <c r="N21930" s="36"/>
      <c r="O21930" s="40"/>
      <c r="P21930" s="36"/>
      <c r="S21930" s="36"/>
      <c r="T21930" s="36"/>
      <c r="U21930" s="36"/>
      <c r="V21930" s="36"/>
    </row>
    <row r="21931" spans="11:22" x14ac:dyDescent="0.25">
      <c r="K21931" s="36"/>
      <c r="L21931" s="36"/>
      <c r="M21931" s="36"/>
      <c r="N21931" s="36"/>
      <c r="O21931" s="40"/>
      <c r="P21931" s="36"/>
      <c r="S21931" s="36"/>
      <c r="T21931" s="36"/>
      <c r="U21931" s="36"/>
      <c r="V21931" s="36"/>
    </row>
    <row r="21932" spans="11:22" x14ac:dyDescent="0.25">
      <c r="K21932" s="36"/>
      <c r="L21932" s="36"/>
      <c r="M21932" s="36"/>
      <c r="N21932" s="36"/>
      <c r="O21932" s="40"/>
      <c r="P21932" s="36"/>
      <c r="S21932" s="36"/>
      <c r="T21932" s="36"/>
      <c r="U21932" s="36"/>
      <c r="V21932" s="36"/>
    </row>
    <row r="21933" spans="11:22" x14ac:dyDescent="0.25">
      <c r="K21933" s="36"/>
      <c r="L21933" s="36"/>
      <c r="M21933" s="36"/>
      <c r="N21933" s="36"/>
      <c r="O21933" s="40"/>
      <c r="P21933" s="36"/>
      <c r="S21933" s="36"/>
      <c r="T21933" s="36"/>
      <c r="U21933" s="36"/>
      <c r="V21933" s="36"/>
    </row>
    <row r="21934" spans="11:22" x14ac:dyDescent="0.25">
      <c r="K21934" s="36"/>
      <c r="L21934" s="36"/>
      <c r="M21934" s="36"/>
      <c r="N21934" s="36"/>
      <c r="O21934" s="40"/>
      <c r="P21934" s="36"/>
      <c r="S21934" s="36"/>
      <c r="T21934" s="36"/>
      <c r="U21934" s="36"/>
      <c r="V21934" s="36"/>
    </row>
    <row r="21935" spans="11:22" x14ac:dyDescent="0.25">
      <c r="K21935" s="36"/>
      <c r="L21935" s="36"/>
      <c r="M21935" s="36"/>
      <c r="N21935" s="36"/>
      <c r="O21935" s="40"/>
      <c r="P21935" s="36"/>
      <c r="S21935" s="36"/>
      <c r="T21935" s="36"/>
      <c r="U21935" s="36"/>
      <c r="V21935" s="36"/>
    </row>
    <row r="21936" spans="11:22" x14ac:dyDescent="0.25">
      <c r="K21936" s="36"/>
      <c r="L21936" s="36"/>
      <c r="M21936" s="36"/>
      <c r="N21936" s="36"/>
      <c r="O21936" s="40"/>
      <c r="P21936" s="36"/>
      <c r="S21936" s="36"/>
      <c r="T21936" s="36"/>
      <c r="U21936" s="36"/>
      <c r="V21936" s="36"/>
    </row>
    <row r="21937" spans="11:22" x14ac:dyDescent="0.25">
      <c r="K21937" s="36"/>
      <c r="L21937" s="36"/>
      <c r="M21937" s="36"/>
      <c r="N21937" s="36"/>
      <c r="O21937" s="40"/>
      <c r="P21937" s="36"/>
      <c r="S21937" s="36"/>
      <c r="T21937" s="36"/>
      <c r="U21937" s="36"/>
      <c r="V21937" s="36"/>
    </row>
    <row r="21938" spans="11:22" x14ac:dyDescent="0.25">
      <c r="K21938" s="36"/>
      <c r="L21938" s="36"/>
      <c r="M21938" s="36"/>
      <c r="N21938" s="36"/>
      <c r="O21938" s="40"/>
      <c r="P21938" s="36"/>
      <c r="S21938" s="36"/>
      <c r="T21938" s="36"/>
      <c r="U21938" s="36"/>
      <c r="V21938" s="36"/>
    </row>
    <row r="21939" spans="11:22" x14ac:dyDescent="0.25">
      <c r="K21939" s="36"/>
      <c r="L21939" s="36"/>
      <c r="M21939" s="36"/>
      <c r="N21939" s="36"/>
      <c r="O21939" s="40"/>
      <c r="P21939" s="36"/>
      <c r="S21939" s="36"/>
      <c r="T21939" s="36"/>
      <c r="U21939" s="36"/>
      <c r="V21939" s="36"/>
    </row>
    <row r="21940" spans="11:22" x14ac:dyDescent="0.25">
      <c r="K21940" s="36"/>
      <c r="L21940" s="36"/>
      <c r="M21940" s="36"/>
      <c r="N21940" s="36"/>
      <c r="O21940" s="40"/>
      <c r="P21940" s="36"/>
      <c r="S21940" s="36"/>
      <c r="T21940" s="36"/>
      <c r="U21940" s="36"/>
      <c r="V21940" s="36"/>
    </row>
    <row r="21941" spans="11:22" x14ac:dyDescent="0.25">
      <c r="K21941" s="36"/>
      <c r="L21941" s="36"/>
      <c r="M21941" s="36"/>
      <c r="N21941" s="36"/>
      <c r="O21941" s="40"/>
      <c r="P21941" s="36"/>
      <c r="S21941" s="36"/>
      <c r="T21941" s="36"/>
      <c r="U21941" s="36"/>
      <c r="V21941" s="36"/>
    </row>
    <row r="21942" spans="11:22" x14ac:dyDescent="0.25">
      <c r="K21942" s="36"/>
      <c r="L21942" s="36"/>
      <c r="M21942" s="36"/>
      <c r="N21942" s="36"/>
      <c r="O21942" s="40"/>
      <c r="P21942" s="36"/>
      <c r="S21942" s="36"/>
      <c r="T21942" s="36"/>
      <c r="U21942" s="36"/>
      <c r="V21942" s="36"/>
    </row>
    <row r="21943" spans="11:22" x14ac:dyDescent="0.25">
      <c r="K21943" s="36"/>
      <c r="L21943" s="36"/>
      <c r="M21943" s="36"/>
      <c r="N21943" s="36"/>
      <c r="O21943" s="40"/>
      <c r="P21943" s="36"/>
      <c r="S21943" s="36"/>
      <c r="T21943" s="36"/>
      <c r="U21943" s="36"/>
      <c r="V21943" s="36"/>
    </row>
    <row r="21944" spans="11:22" x14ac:dyDescent="0.25">
      <c r="K21944" s="36"/>
      <c r="L21944" s="36"/>
      <c r="M21944" s="36"/>
      <c r="N21944" s="36"/>
      <c r="O21944" s="40"/>
      <c r="P21944" s="36"/>
      <c r="S21944" s="36"/>
      <c r="T21944" s="36"/>
      <c r="U21944" s="36"/>
      <c r="V21944" s="36"/>
    </row>
    <row r="21945" spans="11:22" x14ac:dyDescent="0.25">
      <c r="K21945" s="36"/>
      <c r="L21945" s="36"/>
      <c r="M21945" s="36"/>
      <c r="N21945" s="36"/>
      <c r="O21945" s="40"/>
      <c r="P21945" s="36"/>
      <c r="S21945" s="36"/>
      <c r="T21945" s="36"/>
      <c r="U21945" s="36"/>
      <c r="V21945" s="36"/>
    </row>
    <row r="21946" spans="11:22" x14ac:dyDescent="0.25">
      <c r="K21946" s="36"/>
      <c r="L21946" s="36"/>
      <c r="M21946" s="36"/>
      <c r="N21946" s="36"/>
      <c r="O21946" s="40"/>
      <c r="P21946" s="36"/>
      <c r="S21946" s="36"/>
      <c r="T21946" s="36"/>
      <c r="U21946" s="36"/>
      <c r="V21946" s="36"/>
    </row>
    <row r="21947" spans="11:22" x14ac:dyDescent="0.25">
      <c r="K21947" s="36"/>
      <c r="L21947" s="36"/>
      <c r="M21947" s="36"/>
      <c r="N21947" s="36"/>
      <c r="O21947" s="40"/>
      <c r="P21947" s="36"/>
      <c r="S21947" s="36"/>
      <c r="T21947" s="36"/>
      <c r="U21947" s="36"/>
      <c r="V21947" s="36"/>
    </row>
    <row r="21948" spans="11:22" x14ac:dyDescent="0.25">
      <c r="K21948" s="36"/>
      <c r="L21948" s="36"/>
      <c r="M21948" s="36"/>
      <c r="N21948" s="36"/>
      <c r="O21948" s="40"/>
      <c r="P21948" s="36"/>
      <c r="S21948" s="36"/>
      <c r="T21948" s="36"/>
      <c r="U21948" s="36"/>
      <c r="V21948" s="36"/>
    </row>
    <row r="21949" spans="11:22" x14ac:dyDescent="0.25">
      <c r="K21949" s="36"/>
      <c r="L21949" s="36"/>
      <c r="M21949" s="36"/>
      <c r="N21949" s="36"/>
      <c r="O21949" s="40"/>
      <c r="P21949" s="36"/>
      <c r="S21949" s="36"/>
      <c r="T21949" s="36"/>
      <c r="U21949" s="36"/>
      <c r="V21949" s="36"/>
    </row>
    <row r="21950" spans="11:22" x14ac:dyDescent="0.25">
      <c r="K21950" s="36"/>
      <c r="L21950" s="36"/>
      <c r="M21950" s="36"/>
      <c r="N21950" s="36"/>
      <c r="O21950" s="40"/>
      <c r="P21950" s="36"/>
      <c r="S21950" s="36"/>
      <c r="T21950" s="36"/>
      <c r="U21950" s="36"/>
      <c r="V21950" s="36"/>
    </row>
    <row r="21951" spans="11:22" x14ac:dyDescent="0.25">
      <c r="K21951" s="36"/>
      <c r="L21951" s="36"/>
      <c r="M21951" s="36"/>
      <c r="N21951" s="36"/>
      <c r="O21951" s="40"/>
      <c r="P21951" s="36"/>
      <c r="S21951" s="36"/>
      <c r="T21951" s="36"/>
      <c r="U21951" s="36"/>
      <c r="V21951" s="36"/>
    </row>
    <row r="21952" spans="11:22" x14ac:dyDescent="0.25">
      <c r="K21952" s="36"/>
      <c r="L21952" s="36"/>
      <c r="M21952" s="36"/>
      <c r="N21952" s="36"/>
      <c r="O21952" s="40"/>
      <c r="P21952" s="36"/>
      <c r="S21952" s="36"/>
      <c r="T21952" s="36"/>
      <c r="U21952" s="36"/>
      <c r="V21952" s="36"/>
    </row>
    <row r="21953" spans="11:22" x14ac:dyDescent="0.25">
      <c r="K21953" s="36"/>
      <c r="L21953" s="36"/>
      <c r="M21953" s="36"/>
      <c r="N21953" s="36"/>
      <c r="O21953" s="40"/>
      <c r="P21953" s="36"/>
      <c r="S21953" s="36"/>
      <c r="T21953" s="36"/>
      <c r="U21953" s="36"/>
      <c r="V21953" s="36"/>
    </row>
    <row r="21954" spans="11:22" x14ac:dyDescent="0.25">
      <c r="K21954" s="36"/>
      <c r="L21954" s="36"/>
      <c r="M21954" s="36"/>
      <c r="N21954" s="36"/>
      <c r="O21954" s="40"/>
      <c r="P21954" s="36"/>
      <c r="S21954" s="36"/>
      <c r="T21954" s="36"/>
      <c r="U21954" s="36"/>
      <c r="V21954" s="36"/>
    </row>
    <row r="21955" spans="11:22" x14ac:dyDescent="0.25">
      <c r="K21955" s="36"/>
      <c r="L21955" s="36"/>
      <c r="M21955" s="36"/>
      <c r="N21955" s="36"/>
      <c r="O21955" s="40"/>
      <c r="P21955" s="36"/>
      <c r="S21955" s="36"/>
      <c r="T21955" s="36"/>
      <c r="U21955" s="36"/>
      <c r="V21955" s="36"/>
    </row>
    <row r="21956" spans="11:22" x14ac:dyDescent="0.25">
      <c r="K21956" s="36"/>
      <c r="L21956" s="36"/>
      <c r="M21956" s="36"/>
      <c r="N21956" s="36"/>
      <c r="O21956" s="40"/>
      <c r="P21956" s="36"/>
      <c r="S21956" s="36"/>
      <c r="T21956" s="36"/>
      <c r="U21956" s="36"/>
      <c r="V21956" s="36"/>
    </row>
    <row r="21957" spans="11:22" x14ac:dyDescent="0.25">
      <c r="K21957" s="36"/>
      <c r="L21957" s="36"/>
      <c r="M21957" s="36"/>
      <c r="N21957" s="36"/>
      <c r="O21957" s="40"/>
      <c r="P21957" s="36"/>
      <c r="S21957" s="36"/>
      <c r="T21957" s="36"/>
      <c r="U21957" s="36"/>
      <c r="V21957" s="36"/>
    </row>
    <row r="21958" spans="11:22" x14ac:dyDescent="0.25">
      <c r="K21958" s="36"/>
      <c r="L21958" s="36"/>
      <c r="M21958" s="36"/>
      <c r="N21958" s="36"/>
      <c r="O21958" s="40"/>
      <c r="P21958" s="36"/>
      <c r="S21958" s="36"/>
      <c r="T21958" s="36"/>
      <c r="U21958" s="36"/>
      <c r="V21958" s="36"/>
    </row>
    <row r="21959" spans="11:22" x14ac:dyDescent="0.25">
      <c r="K21959" s="36"/>
      <c r="L21959" s="36"/>
      <c r="M21959" s="36"/>
      <c r="N21959" s="36"/>
      <c r="O21959" s="40"/>
      <c r="P21959" s="36"/>
      <c r="S21959" s="36"/>
      <c r="T21959" s="36"/>
      <c r="U21959" s="36"/>
      <c r="V21959" s="36"/>
    </row>
    <row r="21960" spans="11:22" x14ac:dyDescent="0.25">
      <c r="K21960" s="36"/>
      <c r="L21960" s="36"/>
      <c r="M21960" s="36"/>
      <c r="N21960" s="36"/>
      <c r="O21960" s="40"/>
      <c r="P21960" s="36"/>
      <c r="S21960" s="36"/>
      <c r="T21960" s="36"/>
      <c r="U21960" s="36"/>
      <c r="V21960" s="36"/>
    </row>
    <row r="21961" spans="11:22" x14ac:dyDescent="0.25">
      <c r="K21961" s="36"/>
      <c r="L21961" s="36"/>
      <c r="M21961" s="36"/>
      <c r="N21961" s="36"/>
      <c r="O21961" s="40"/>
      <c r="P21961" s="36"/>
      <c r="S21961" s="36"/>
      <c r="T21961" s="36"/>
      <c r="U21961" s="36"/>
      <c r="V21961" s="36"/>
    </row>
    <row r="21962" spans="11:22" x14ac:dyDescent="0.25">
      <c r="K21962" s="36"/>
      <c r="L21962" s="36"/>
      <c r="M21962" s="36"/>
      <c r="N21962" s="36"/>
      <c r="O21962" s="40"/>
      <c r="P21962" s="36"/>
      <c r="S21962" s="36"/>
      <c r="T21962" s="36"/>
      <c r="U21962" s="36"/>
      <c r="V21962" s="36"/>
    </row>
    <row r="21963" spans="11:22" x14ac:dyDescent="0.25">
      <c r="K21963" s="36"/>
      <c r="L21963" s="36"/>
      <c r="M21963" s="36"/>
      <c r="N21963" s="36"/>
      <c r="O21963" s="40"/>
      <c r="P21963" s="36"/>
      <c r="S21963" s="36"/>
      <c r="T21963" s="36"/>
      <c r="U21963" s="36"/>
      <c r="V21963" s="36"/>
    </row>
    <row r="21964" spans="11:22" x14ac:dyDescent="0.25">
      <c r="K21964" s="36"/>
      <c r="L21964" s="36"/>
      <c r="M21964" s="36"/>
      <c r="N21964" s="36"/>
      <c r="O21964" s="40"/>
      <c r="P21964" s="36"/>
      <c r="S21964" s="36"/>
      <c r="T21964" s="36"/>
      <c r="U21964" s="36"/>
      <c r="V21964" s="36"/>
    </row>
    <row r="21965" spans="11:22" x14ac:dyDescent="0.25">
      <c r="K21965" s="36"/>
      <c r="L21965" s="36"/>
      <c r="M21965" s="36"/>
      <c r="N21965" s="36"/>
      <c r="O21965" s="40"/>
      <c r="P21965" s="36"/>
      <c r="S21965" s="36"/>
      <c r="T21965" s="36"/>
      <c r="U21965" s="36"/>
      <c r="V21965" s="36"/>
    </row>
    <row r="21966" spans="11:22" x14ac:dyDescent="0.25">
      <c r="K21966" s="36"/>
      <c r="L21966" s="36"/>
      <c r="M21966" s="36"/>
      <c r="N21966" s="36"/>
      <c r="O21966" s="40"/>
      <c r="P21966" s="36"/>
      <c r="S21966" s="36"/>
      <c r="T21966" s="36"/>
      <c r="U21966" s="36"/>
      <c r="V21966" s="36"/>
    </row>
    <row r="21967" spans="11:22" x14ac:dyDescent="0.25">
      <c r="K21967" s="36"/>
      <c r="L21967" s="36"/>
      <c r="M21967" s="36"/>
      <c r="N21967" s="36"/>
      <c r="O21967" s="40"/>
      <c r="P21967" s="36"/>
      <c r="S21967" s="36"/>
      <c r="T21967" s="36"/>
      <c r="U21967" s="36"/>
      <c r="V21967" s="36"/>
    </row>
    <row r="21968" spans="11:22" x14ac:dyDescent="0.25">
      <c r="K21968" s="36"/>
      <c r="L21968" s="36"/>
      <c r="M21968" s="36"/>
      <c r="N21968" s="36"/>
      <c r="O21968" s="40"/>
      <c r="P21968" s="36"/>
      <c r="S21968" s="36"/>
      <c r="T21968" s="36"/>
      <c r="U21968" s="36"/>
      <c r="V21968" s="36"/>
    </row>
    <row r="21969" spans="11:22" x14ac:dyDescent="0.25">
      <c r="K21969" s="36"/>
      <c r="L21969" s="36"/>
      <c r="M21969" s="36"/>
      <c r="N21969" s="36"/>
      <c r="O21969" s="40"/>
      <c r="P21969" s="36"/>
      <c r="S21969" s="36"/>
      <c r="T21969" s="36"/>
      <c r="U21969" s="36"/>
      <c r="V21969" s="36"/>
    </row>
    <row r="21970" spans="11:22" x14ac:dyDescent="0.25">
      <c r="K21970" s="36"/>
      <c r="L21970" s="36"/>
      <c r="M21970" s="36"/>
      <c r="N21970" s="36"/>
      <c r="O21970" s="40"/>
      <c r="P21970" s="36"/>
      <c r="S21970" s="36"/>
      <c r="T21970" s="36"/>
      <c r="U21970" s="36"/>
      <c r="V21970" s="36"/>
    </row>
    <row r="21971" spans="11:22" x14ac:dyDescent="0.25">
      <c r="K21971" s="36"/>
      <c r="L21971" s="36"/>
      <c r="M21971" s="36"/>
      <c r="N21971" s="36"/>
      <c r="O21971" s="40"/>
      <c r="P21971" s="36"/>
      <c r="S21971" s="36"/>
      <c r="T21971" s="36"/>
      <c r="U21971" s="36"/>
      <c r="V21971" s="36"/>
    </row>
    <row r="21972" spans="11:22" x14ac:dyDescent="0.25">
      <c r="K21972" s="36"/>
      <c r="L21972" s="36"/>
      <c r="M21972" s="36"/>
      <c r="N21972" s="36"/>
      <c r="O21972" s="40"/>
      <c r="P21972" s="36"/>
      <c r="S21972" s="36"/>
      <c r="T21972" s="36"/>
      <c r="U21972" s="36"/>
      <c r="V21972" s="36"/>
    </row>
    <row r="21973" spans="11:22" x14ac:dyDescent="0.25">
      <c r="K21973" s="36"/>
      <c r="L21973" s="36"/>
      <c r="M21973" s="36"/>
      <c r="N21973" s="36"/>
      <c r="O21973" s="40"/>
      <c r="P21973" s="36"/>
      <c r="S21973" s="36"/>
      <c r="T21973" s="36"/>
      <c r="U21973" s="36"/>
      <c r="V21973" s="36"/>
    </row>
    <row r="21974" spans="11:22" x14ac:dyDescent="0.25">
      <c r="K21974" s="36"/>
      <c r="L21974" s="36"/>
      <c r="M21974" s="36"/>
      <c r="N21974" s="36"/>
      <c r="O21974" s="40"/>
      <c r="P21974" s="36"/>
      <c r="S21974" s="36"/>
      <c r="T21974" s="36"/>
      <c r="U21974" s="36"/>
      <c r="V21974" s="36"/>
    </row>
    <row r="21975" spans="11:22" x14ac:dyDescent="0.25">
      <c r="K21975" s="36"/>
      <c r="L21975" s="36"/>
      <c r="M21975" s="36"/>
      <c r="N21975" s="36"/>
      <c r="O21975" s="40"/>
      <c r="P21975" s="36"/>
      <c r="S21975" s="36"/>
      <c r="T21975" s="36"/>
      <c r="U21975" s="36"/>
      <c r="V21975" s="36"/>
    </row>
    <row r="21976" spans="11:22" x14ac:dyDescent="0.25">
      <c r="K21976" s="36"/>
      <c r="L21976" s="36"/>
      <c r="M21976" s="36"/>
      <c r="N21976" s="36"/>
      <c r="O21976" s="40"/>
      <c r="P21976" s="36"/>
      <c r="S21976" s="36"/>
      <c r="T21976" s="36"/>
      <c r="U21976" s="36"/>
      <c r="V21976" s="36"/>
    </row>
    <row r="21977" spans="11:22" x14ac:dyDescent="0.25">
      <c r="K21977" s="36"/>
      <c r="L21977" s="36"/>
      <c r="M21977" s="36"/>
      <c r="N21977" s="36"/>
      <c r="O21977" s="40"/>
      <c r="P21977" s="36"/>
      <c r="S21977" s="36"/>
      <c r="T21977" s="36"/>
      <c r="U21977" s="36"/>
      <c r="V21977" s="36"/>
    </row>
    <row r="21978" spans="11:22" x14ac:dyDescent="0.25">
      <c r="K21978" s="36"/>
      <c r="L21978" s="36"/>
      <c r="M21978" s="36"/>
      <c r="N21978" s="36"/>
      <c r="O21978" s="40"/>
      <c r="P21978" s="36"/>
      <c r="S21978" s="36"/>
      <c r="T21978" s="36"/>
      <c r="U21978" s="36"/>
      <c r="V21978" s="36"/>
    </row>
    <row r="21979" spans="11:22" x14ac:dyDescent="0.25">
      <c r="K21979" s="36"/>
      <c r="L21979" s="36"/>
      <c r="M21979" s="36"/>
      <c r="N21979" s="36"/>
      <c r="O21979" s="40"/>
      <c r="P21979" s="36"/>
      <c r="S21979" s="36"/>
      <c r="T21979" s="36"/>
      <c r="U21979" s="36"/>
      <c r="V21979" s="36"/>
    </row>
    <row r="21980" spans="11:22" x14ac:dyDescent="0.25">
      <c r="K21980" s="36"/>
      <c r="L21980" s="36"/>
      <c r="M21980" s="36"/>
      <c r="N21980" s="36"/>
      <c r="O21980" s="40"/>
      <c r="P21980" s="36"/>
      <c r="S21980" s="36"/>
      <c r="T21980" s="36"/>
      <c r="U21980" s="36"/>
      <c r="V21980" s="36"/>
    </row>
    <row r="21981" spans="11:22" x14ac:dyDescent="0.25">
      <c r="K21981" s="36"/>
      <c r="L21981" s="36"/>
      <c r="M21981" s="36"/>
      <c r="N21981" s="36"/>
      <c r="O21981" s="40"/>
      <c r="P21981" s="36"/>
      <c r="S21981" s="36"/>
      <c r="T21981" s="36"/>
      <c r="U21981" s="36"/>
      <c r="V21981" s="36"/>
    </row>
    <row r="21982" spans="11:22" x14ac:dyDescent="0.25">
      <c r="K21982" s="36"/>
      <c r="L21982" s="36"/>
      <c r="M21982" s="36"/>
      <c r="N21982" s="36"/>
      <c r="O21982" s="40"/>
      <c r="P21982" s="36"/>
      <c r="S21982" s="36"/>
      <c r="T21982" s="36"/>
      <c r="U21982" s="36"/>
      <c r="V21982" s="36"/>
    </row>
    <row r="21983" spans="11:22" x14ac:dyDescent="0.25">
      <c r="K21983" s="36"/>
      <c r="L21983" s="36"/>
      <c r="M21983" s="36"/>
      <c r="N21983" s="36"/>
      <c r="O21983" s="40"/>
      <c r="P21983" s="36"/>
      <c r="S21983" s="36"/>
      <c r="T21983" s="36"/>
      <c r="U21983" s="36"/>
      <c r="V21983" s="36"/>
    </row>
    <row r="21984" spans="11:22" x14ac:dyDescent="0.25">
      <c r="K21984" s="36"/>
      <c r="L21984" s="36"/>
      <c r="M21984" s="36"/>
      <c r="N21984" s="36"/>
      <c r="O21984" s="40"/>
      <c r="P21984" s="36"/>
      <c r="S21984" s="36"/>
      <c r="T21984" s="36"/>
      <c r="U21984" s="36"/>
      <c r="V21984" s="36"/>
    </row>
    <row r="21985" spans="11:22" x14ac:dyDescent="0.25">
      <c r="K21985" s="36"/>
      <c r="L21985" s="36"/>
      <c r="M21985" s="36"/>
      <c r="N21985" s="36"/>
      <c r="O21985" s="40"/>
      <c r="P21985" s="36"/>
      <c r="S21985" s="36"/>
      <c r="T21985" s="36"/>
      <c r="U21985" s="36"/>
      <c r="V21985" s="36"/>
    </row>
    <row r="21986" spans="11:22" x14ac:dyDescent="0.25">
      <c r="K21986" s="36"/>
      <c r="L21986" s="36"/>
      <c r="M21986" s="36"/>
      <c r="N21986" s="36"/>
      <c r="O21986" s="40"/>
      <c r="P21986" s="36"/>
      <c r="S21986" s="36"/>
      <c r="T21986" s="36"/>
      <c r="U21986" s="36"/>
      <c r="V21986" s="36"/>
    </row>
    <row r="21987" spans="11:22" x14ac:dyDescent="0.25">
      <c r="K21987" s="36"/>
      <c r="L21987" s="36"/>
      <c r="M21987" s="36"/>
      <c r="N21987" s="36"/>
      <c r="O21987" s="40"/>
      <c r="P21987" s="36"/>
      <c r="S21987" s="36"/>
      <c r="T21987" s="36"/>
      <c r="U21987" s="36"/>
      <c r="V21987" s="36"/>
    </row>
    <row r="21988" spans="11:22" x14ac:dyDescent="0.25">
      <c r="K21988" s="36"/>
      <c r="L21988" s="36"/>
      <c r="M21988" s="36"/>
      <c r="N21988" s="36"/>
      <c r="O21988" s="40"/>
      <c r="P21988" s="36"/>
      <c r="S21988" s="36"/>
      <c r="T21988" s="36"/>
      <c r="U21988" s="36"/>
      <c r="V21988" s="36"/>
    </row>
    <row r="21989" spans="11:22" x14ac:dyDescent="0.25">
      <c r="K21989" s="36"/>
      <c r="L21989" s="36"/>
      <c r="M21989" s="36"/>
      <c r="N21989" s="36"/>
      <c r="O21989" s="40"/>
      <c r="P21989" s="36"/>
      <c r="S21989" s="36"/>
      <c r="T21989" s="36"/>
      <c r="U21989" s="36"/>
      <c r="V21989" s="36"/>
    </row>
    <row r="21990" spans="11:22" x14ac:dyDescent="0.25">
      <c r="K21990" s="36"/>
      <c r="L21990" s="36"/>
      <c r="M21990" s="36"/>
      <c r="N21990" s="36"/>
      <c r="O21990" s="40"/>
      <c r="P21990" s="36"/>
      <c r="S21990" s="36"/>
      <c r="T21990" s="36"/>
      <c r="U21990" s="36"/>
      <c r="V21990" s="36"/>
    </row>
    <row r="21991" spans="11:22" x14ac:dyDescent="0.25">
      <c r="K21991" s="36"/>
      <c r="L21991" s="36"/>
      <c r="M21991" s="36"/>
      <c r="N21991" s="36"/>
      <c r="O21991" s="40"/>
      <c r="P21991" s="36"/>
      <c r="S21991" s="36"/>
      <c r="T21991" s="36"/>
      <c r="U21991" s="36"/>
      <c r="V21991" s="36"/>
    </row>
    <row r="21992" spans="11:22" x14ac:dyDescent="0.25">
      <c r="K21992" s="36"/>
      <c r="L21992" s="36"/>
      <c r="M21992" s="36"/>
      <c r="N21992" s="36"/>
      <c r="O21992" s="40"/>
      <c r="P21992" s="36"/>
      <c r="S21992" s="36"/>
      <c r="T21992" s="36"/>
      <c r="U21992" s="36"/>
      <c r="V21992" s="36"/>
    </row>
    <row r="21993" spans="11:22" x14ac:dyDescent="0.25">
      <c r="K21993" s="36"/>
      <c r="L21993" s="36"/>
      <c r="M21993" s="36"/>
      <c r="N21993" s="36"/>
      <c r="O21993" s="40"/>
      <c r="P21993" s="36"/>
      <c r="S21993" s="36"/>
      <c r="T21993" s="36"/>
      <c r="U21993" s="36"/>
      <c r="V21993" s="36"/>
    </row>
    <row r="21994" spans="11:22" x14ac:dyDescent="0.25">
      <c r="K21994" s="36"/>
      <c r="L21994" s="36"/>
      <c r="M21994" s="36"/>
      <c r="N21994" s="36"/>
      <c r="O21994" s="40"/>
      <c r="P21994" s="36"/>
      <c r="S21994" s="36"/>
      <c r="T21994" s="36"/>
      <c r="U21994" s="36"/>
      <c r="V21994" s="36"/>
    </row>
    <row r="21995" spans="11:22" x14ac:dyDescent="0.25">
      <c r="K21995" s="36"/>
      <c r="L21995" s="36"/>
      <c r="M21995" s="36"/>
      <c r="N21995" s="36"/>
      <c r="O21995" s="40"/>
      <c r="P21995" s="36"/>
      <c r="S21995" s="36"/>
      <c r="T21995" s="36"/>
      <c r="U21995" s="36"/>
      <c r="V21995" s="36"/>
    </row>
    <row r="21996" spans="11:22" x14ac:dyDescent="0.25">
      <c r="K21996" s="36"/>
      <c r="L21996" s="36"/>
      <c r="M21996" s="36"/>
      <c r="N21996" s="36"/>
      <c r="O21996" s="40"/>
      <c r="P21996" s="36"/>
      <c r="S21996" s="36"/>
      <c r="T21996" s="36"/>
      <c r="U21996" s="36"/>
      <c r="V21996" s="36"/>
    </row>
    <row r="21997" spans="11:22" x14ac:dyDescent="0.25">
      <c r="K21997" s="36"/>
      <c r="L21997" s="36"/>
      <c r="M21997" s="36"/>
      <c r="N21997" s="36"/>
      <c r="O21997" s="40"/>
      <c r="P21997" s="36"/>
      <c r="S21997" s="36"/>
      <c r="T21997" s="36"/>
      <c r="U21997" s="36"/>
      <c r="V21997" s="36"/>
    </row>
    <row r="21998" spans="11:22" x14ac:dyDescent="0.25">
      <c r="K21998" s="36"/>
      <c r="L21998" s="36"/>
      <c r="M21998" s="36"/>
      <c r="N21998" s="36"/>
      <c r="O21998" s="40"/>
      <c r="P21998" s="36"/>
      <c r="S21998" s="36"/>
      <c r="T21998" s="36"/>
      <c r="U21998" s="36"/>
      <c r="V21998" s="36"/>
    </row>
    <row r="21999" spans="11:22" x14ac:dyDescent="0.25">
      <c r="K21999" s="36"/>
      <c r="L21999" s="36"/>
      <c r="M21999" s="36"/>
      <c r="N21999" s="36"/>
      <c r="O21999" s="40"/>
      <c r="P21999" s="36"/>
      <c r="S21999" s="36"/>
      <c r="T21999" s="36"/>
      <c r="U21999" s="36"/>
      <c r="V21999" s="36"/>
    </row>
    <row r="22000" spans="11:22" x14ac:dyDescent="0.25">
      <c r="K22000" s="36"/>
      <c r="L22000" s="36"/>
      <c r="M22000" s="36"/>
      <c r="N22000" s="36"/>
      <c r="O22000" s="40"/>
      <c r="P22000" s="36"/>
      <c r="S22000" s="36"/>
      <c r="T22000" s="36"/>
      <c r="U22000" s="36"/>
      <c r="V22000" s="36"/>
    </row>
    <row r="22001" spans="11:22" x14ac:dyDescent="0.25">
      <c r="K22001" s="36"/>
      <c r="L22001" s="36"/>
      <c r="M22001" s="36"/>
      <c r="N22001" s="36"/>
      <c r="O22001" s="40"/>
      <c r="P22001" s="36"/>
      <c r="S22001" s="36"/>
      <c r="T22001" s="36"/>
      <c r="U22001" s="36"/>
      <c r="V22001" s="36"/>
    </row>
    <row r="22002" spans="11:22" x14ac:dyDescent="0.25">
      <c r="K22002" s="36"/>
      <c r="L22002" s="36"/>
      <c r="M22002" s="36"/>
      <c r="N22002" s="36"/>
      <c r="O22002" s="40"/>
      <c r="P22002" s="36"/>
      <c r="S22002" s="36"/>
      <c r="T22002" s="36"/>
      <c r="U22002" s="36"/>
      <c r="V22002" s="36"/>
    </row>
    <row r="22003" spans="11:22" x14ac:dyDescent="0.25">
      <c r="K22003" s="36"/>
      <c r="L22003" s="36"/>
      <c r="M22003" s="36"/>
      <c r="N22003" s="36"/>
      <c r="O22003" s="40"/>
      <c r="P22003" s="36"/>
      <c r="S22003" s="36"/>
      <c r="T22003" s="36"/>
      <c r="U22003" s="36"/>
      <c r="V22003" s="36"/>
    </row>
    <row r="22004" spans="11:22" x14ac:dyDescent="0.25">
      <c r="K22004" s="36"/>
      <c r="L22004" s="36"/>
      <c r="M22004" s="36"/>
      <c r="N22004" s="36"/>
      <c r="O22004" s="40"/>
      <c r="P22004" s="36"/>
      <c r="S22004" s="36"/>
      <c r="T22004" s="36"/>
      <c r="U22004" s="36"/>
      <c r="V22004" s="36"/>
    </row>
    <row r="22005" spans="11:22" x14ac:dyDescent="0.25">
      <c r="K22005" s="36"/>
      <c r="L22005" s="36"/>
      <c r="M22005" s="36"/>
      <c r="N22005" s="36"/>
      <c r="O22005" s="40"/>
      <c r="P22005" s="36"/>
      <c r="S22005" s="36"/>
      <c r="T22005" s="36"/>
      <c r="U22005" s="36"/>
      <c r="V22005" s="36"/>
    </row>
    <row r="22006" spans="11:22" x14ac:dyDescent="0.25">
      <c r="K22006" s="36"/>
      <c r="L22006" s="36"/>
      <c r="M22006" s="36"/>
      <c r="N22006" s="36"/>
      <c r="O22006" s="40"/>
      <c r="P22006" s="36"/>
      <c r="S22006" s="36"/>
      <c r="T22006" s="36"/>
      <c r="U22006" s="36"/>
      <c r="V22006" s="36"/>
    </row>
    <row r="22007" spans="11:22" x14ac:dyDescent="0.25">
      <c r="K22007" s="36"/>
      <c r="L22007" s="36"/>
      <c r="M22007" s="36"/>
      <c r="N22007" s="36"/>
      <c r="O22007" s="40"/>
      <c r="P22007" s="36"/>
      <c r="S22007" s="36"/>
      <c r="T22007" s="36"/>
      <c r="U22007" s="36"/>
      <c r="V22007" s="36"/>
    </row>
    <row r="22008" spans="11:22" x14ac:dyDescent="0.25">
      <c r="K22008" s="36"/>
      <c r="L22008" s="36"/>
      <c r="M22008" s="36"/>
      <c r="N22008" s="36"/>
      <c r="O22008" s="40"/>
      <c r="P22008" s="36"/>
      <c r="S22008" s="36"/>
      <c r="T22008" s="36"/>
      <c r="U22008" s="36"/>
      <c r="V22008" s="36"/>
    </row>
    <row r="22009" spans="11:22" x14ac:dyDescent="0.25">
      <c r="K22009" s="36"/>
      <c r="L22009" s="36"/>
      <c r="M22009" s="36"/>
      <c r="N22009" s="36"/>
      <c r="O22009" s="40"/>
      <c r="P22009" s="36"/>
      <c r="S22009" s="36"/>
      <c r="T22009" s="36"/>
      <c r="U22009" s="36"/>
      <c r="V22009" s="36"/>
    </row>
    <row r="22010" spans="11:22" x14ac:dyDescent="0.25">
      <c r="K22010" s="36"/>
      <c r="L22010" s="36"/>
      <c r="M22010" s="36"/>
      <c r="N22010" s="36"/>
      <c r="O22010" s="40"/>
      <c r="P22010" s="36"/>
      <c r="S22010" s="36"/>
      <c r="T22010" s="36"/>
      <c r="U22010" s="36"/>
      <c r="V22010" s="36"/>
    </row>
    <row r="22011" spans="11:22" x14ac:dyDescent="0.25">
      <c r="K22011" s="36"/>
      <c r="L22011" s="36"/>
      <c r="M22011" s="36"/>
      <c r="N22011" s="36"/>
      <c r="O22011" s="40"/>
      <c r="P22011" s="36"/>
      <c r="S22011" s="36"/>
      <c r="T22011" s="36"/>
      <c r="U22011" s="36"/>
      <c r="V22011" s="36"/>
    </row>
    <row r="22012" spans="11:22" x14ac:dyDescent="0.25">
      <c r="K22012" s="36"/>
      <c r="L22012" s="36"/>
      <c r="M22012" s="36"/>
      <c r="N22012" s="36"/>
      <c r="O22012" s="40"/>
      <c r="P22012" s="36"/>
      <c r="S22012" s="36"/>
      <c r="T22012" s="36"/>
      <c r="U22012" s="36"/>
      <c r="V22012" s="36"/>
    </row>
    <row r="22013" spans="11:22" x14ac:dyDescent="0.25">
      <c r="K22013" s="36"/>
      <c r="L22013" s="36"/>
      <c r="M22013" s="36"/>
      <c r="N22013" s="36"/>
      <c r="O22013" s="40"/>
      <c r="P22013" s="36"/>
      <c r="S22013" s="36"/>
      <c r="T22013" s="36"/>
      <c r="U22013" s="36"/>
      <c r="V22013" s="36"/>
    </row>
    <row r="22014" spans="11:22" x14ac:dyDescent="0.25">
      <c r="K22014" s="36"/>
      <c r="L22014" s="36"/>
      <c r="M22014" s="36"/>
      <c r="N22014" s="36"/>
      <c r="O22014" s="40"/>
      <c r="P22014" s="36"/>
      <c r="S22014" s="36"/>
      <c r="T22014" s="36"/>
      <c r="U22014" s="36"/>
      <c r="V22014" s="36"/>
    </row>
    <row r="22015" spans="11:22" x14ac:dyDescent="0.25">
      <c r="K22015" s="36"/>
      <c r="L22015" s="36"/>
      <c r="M22015" s="36"/>
      <c r="N22015" s="36"/>
      <c r="O22015" s="40"/>
      <c r="P22015" s="36"/>
      <c r="S22015" s="36"/>
      <c r="T22015" s="36"/>
      <c r="U22015" s="36"/>
      <c r="V22015" s="36"/>
    </row>
    <row r="22016" spans="11:22" x14ac:dyDescent="0.25">
      <c r="K22016" s="36"/>
      <c r="L22016" s="36"/>
      <c r="M22016" s="36"/>
      <c r="N22016" s="36"/>
      <c r="O22016" s="40"/>
      <c r="P22016" s="36"/>
      <c r="S22016" s="36"/>
      <c r="T22016" s="36"/>
      <c r="U22016" s="36"/>
      <c r="V22016" s="36"/>
    </row>
    <row r="22017" spans="11:22" x14ac:dyDescent="0.25">
      <c r="K22017" s="36"/>
      <c r="L22017" s="36"/>
      <c r="M22017" s="36"/>
      <c r="N22017" s="36"/>
      <c r="O22017" s="40"/>
      <c r="P22017" s="36"/>
      <c r="S22017" s="36"/>
      <c r="T22017" s="36"/>
      <c r="U22017" s="36"/>
      <c r="V22017" s="36"/>
    </row>
    <row r="22018" spans="11:22" x14ac:dyDescent="0.25">
      <c r="K22018" s="36"/>
      <c r="L22018" s="36"/>
      <c r="M22018" s="36"/>
      <c r="N22018" s="36"/>
      <c r="O22018" s="40"/>
      <c r="P22018" s="36"/>
      <c r="S22018" s="36"/>
      <c r="T22018" s="36"/>
      <c r="U22018" s="36"/>
      <c r="V22018" s="36"/>
    </row>
    <row r="22019" spans="11:22" x14ac:dyDescent="0.25">
      <c r="K22019" s="36"/>
      <c r="L22019" s="36"/>
      <c r="M22019" s="36"/>
      <c r="N22019" s="36"/>
      <c r="O22019" s="40"/>
      <c r="P22019" s="36"/>
      <c r="S22019" s="36"/>
      <c r="T22019" s="36"/>
      <c r="U22019" s="36"/>
      <c r="V22019" s="36"/>
    </row>
    <row r="22020" spans="11:22" x14ac:dyDescent="0.25">
      <c r="K22020" s="36"/>
      <c r="L22020" s="36"/>
      <c r="M22020" s="36"/>
      <c r="N22020" s="36"/>
      <c r="O22020" s="40"/>
      <c r="P22020" s="36"/>
      <c r="S22020" s="36"/>
      <c r="T22020" s="36"/>
      <c r="U22020" s="36"/>
      <c r="V22020" s="36"/>
    </row>
    <row r="22021" spans="11:22" x14ac:dyDescent="0.25">
      <c r="K22021" s="36"/>
      <c r="L22021" s="36"/>
      <c r="M22021" s="36"/>
      <c r="N22021" s="36"/>
      <c r="O22021" s="40"/>
      <c r="P22021" s="36"/>
      <c r="S22021" s="36"/>
      <c r="T22021" s="36"/>
      <c r="U22021" s="36"/>
      <c r="V22021" s="36"/>
    </row>
    <row r="22022" spans="11:22" x14ac:dyDescent="0.25">
      <c r="K22022" s="36"/>
      <c r="L22022" s="36"/>
      <c r="M22022" s="36"/>
      <c r="N22022" s="36"/>
      <c r="O22022" s="40"/>
      <c r="P22022" s="36"/>
      <c r="S22022" s="36"/>
      <c r="T22022" s="36"/>
      <c r="U22022" s="36"/>
      <c r="V22022" s="36"/>
    </row>
    <row r="22023" spans="11:22" x14ac:dyDescent="0.25">
      <c r="K22023" s="36"/>
      <c r="L22023" s="36"/>
      <c r="M22023" s="36"/>
      <c r="N22023" s="36"/>
      <c r="O22023" s="40"/>
      <c r="P22023" s="36"/>
      <c r="S22023" s="36"/>
      <c r="T22023" s="36"/>
      <c r="U22023" s="36"/>
      <c r="V22023" s="36"/>
    </row>
    <row r="22024" spans="11:22" x14ac:dyDescent="0.25">
      <c r="K22024" s="36"/>
      <c r="L22024" s="36"/>
      <c r="M22024" s="36"/>
      <c r="N22024" s="36"/>
      <c r="O22024" s="40"/>
      <c r="P22024" s="36"/>
      <c r="S22024" s="36"/>
      <c r="T22024" s="36"/>
      <c r="U22024" s="36"/>
      <c r="V22024" s="36"/>
    </row>
    <row r="22025" spans="11:22" x14ac:dyDescent="0.25">
      <c r="K22025" s="36"/>
      <c r="L22025" s="36"/>
      <c r="M22025" s="36"/>
      <c r="N22025" s="36"/>
      <c r="O22025" s="40"/>
      <c r="P22025" s="36"/>
      <c r="S22025" s="36"/>
      <c r="T22025" s="36"/>
      <c r="U22025" s="36"/>
      <c r="V22025" s="36"/>
    </row>
    <row r="22026" spans="11:22" x14ac:dyDescent="0.25">
      <c r="K22026" s="36"/>
      <c r="L22026" s="36"/>
      <c r="M22026" s="36"/>
      <c r="N22026" s="36"/>
      <c r="O22026" s="40"/>
      <c r="P22026" s="36"/>
      <c r="S22026" s="36"/>
      <c r="T22026" s="36"/>
      <c r="U22026" s="36"/>
      <c r="V22026" s="36"/>
    </row>
    <row r="22027" spans="11:22" x14ac:dyDescent="0.25">
      <c r="K22027" s="36"/>
      <c r="L22027" s="36"/>
      <c r="M22027" s="36"/>
      <c r="N22027" s="36"/>
      <c r="O22027" s="40"/>
      <c r="P22027" s="36"/>
      <c r="S22027" s="36"/>
      <c r="T22027" s="36"/>
      <c r="U22027" s="36"/>
      <c r="V22027" s="36"/>
    </row>
    <row r="22028" spans="11:22" x14ac:dyDescent="0.25">
      <c r="K22028" s="36"/>
      <c r="L22028" s="36"/>
      <c r="M22028" s="36"/>
      <c r="N22028" s="36"/>
      <c r="O22028" s="40"/>
      <c r="P22028" s="36"/>
      <c r="S22028" s="36"/>
      <c r="T22028" s="36"/>
      <c r="U22028" s="36"/>
      <c r="V22028" s="36"/>
    </row>
    <row r="22029" spans="11:22" x14ac:dyDescent="0.25">
      <c r="K22029" s="36"/>
      <c r="L22029" s="36"/>
      <c r="M22029" s="36"/>
      <c r="N22029" s="36"/>
      <c r="O22029" s="40"/>
      <c r="P22029" s="36"/>
      <c r="S22029" s="36"/>
      <c r="T22029" s="36"/>
      <c r="U22029" s="36"/>
      <c r="V22029" s="36"/>
    </row>
    <row r="22030" spans="11:22" x14ac:dyDescent="0.25">
      <c r="K22030" s="36"/>
      <c r="L22030" s="36"/>
      <c r="M22030" s="36"/>
      <c r="N22030" s="36"/>
      <c r="O22030" s="40"/>
      <c r="P22030" s="36"/>
      <c r="S22030" s="36"/>
      <c r="T22030" s="36"/>
      <c r="U22030" s="36"/>
      <c r="V22030" s="36"/>
    </row>
    <row r="22031" spans="11:22" x14ac:dyDescent="0.25">
      <c r="K22031" s="36"/>
      <c r="L22031" s="36"/>
      <c r="M22031" s="36"/>
      <c r="N22031" s="36"/>
      <c r="O22031" s="40"/>
      <c r="P22031" s="36"/>
      <c r="S22031" s="36"/>
      <c r="T22031" s="36"/>
      <c r="U22031" s="36"/>
      <c r="V22031" s="36"/>
    </row>
    <row r="22032" spans="11:22" x14ac:dyDescent="0.25">
      <c r="K22032" s="36"/>
      <c r="L22032" s="36"/>
      <c r="M22032" s="36"/>
      <c r="N22032" s="36"/>
      <c r="O22032" s="40"/>
      <c r="P22032" s="36"/>
      <c r="S22032" s="36"/>
      <c r="T22032" s="36"/>
      <c r="U22032" s="36"/>
      <c r="V22032" s="36"/>
    </row>
    <row r="22033" spans="11:22" x14ac:dyDescent="0.25">
      <c r="K22033" s="36"/>
      <c r="L22033" s="36"/>
      <c r="M22033" s="36"/>
      <c r="N22033" s="36"/>
      <c r="O22033" s="40"/>
      <c r="P22033" s="36"/>
      <c r="S22033" s="36"/>
      <c r="T22033" s="36"/>
      <c r="U22033" s="36"/>
      <c r="V22033" s="36"/>
    </row>
    <row r="22034" spans="11:22" x14ac:dyDescent="0.25">
      <c r="K22034" s="36"/>
      <c r="L22034" s="36"/>
      <c r="M22034" s="36"/>
      <c r="N22034" s="36"/>
      <c r="O22034" s="40"/>
      <c r="P22034" s="36"/>
      <c r="S22034" s="36"/>
      <c r="T22034" s="36"/>
      <c r="U22034" s="36"/>
      <c r="V22034" s="36"/>
    </row>
    <row r="22035" spans="11:22" x14ac:dyDescent="0.25">
      <c r="K22035" s="36"/>
      <c r="L22035" s="36"/>
      <c r="M22035" s="36"/>
      <c r="N22035" s="36"/>
      <c r="O22035" s="40"/>
      <c r="P22035" s="36"/>
      <c r="S22035" s="36"/>
      <c r="T22035" s="36"/>
      <c r="U22035" s="36"/>
      <c r="V22035" s="36"/>
    </row>
    <row r="22036" spans="11:22" x14ac:dyDescent="0.25">
      <c r="K22036" s="36"/>
      <c r="L22036" s="36"/>
      <c r="M22036" s="36"/>
      <c r="N22036" s="36"/>
      <c r="O22036" s="40"/>
      <c r="P22036" s="36"/>
      <c r="S22036" s="36"/>
      <c r="T22036" s="36"/>
      <c r="U22036" s="36"/>
      <c r="V22036" s="36"/>
    </row>
    <row r="22037" spans="11:22" x14ac:dyDescent="0.25">
      <c r="K22037" s="36"/>
      <c r="L22037" s="36"/>
      <c r="M22037" s="36"/>
      <c r="N22037" s="36"/>
      <c r="O22037" s="40"/>
      <c r="P22037" s="36"/>
      <c r="S22037" s="36"/>
      <c r="T22037" s="36"/>
      <c r="U22037" s="36"/>
      <c r="V22037" s="36"/>
    </row>
    <row r="22038" spans="11:22" x14ac:dyDescent="0.25">
      <c r="K22038" s="36"/>
      <c r="L22038" s="36"/>
      <c r="M22038" s="36"/>
      <c r="N22038" s="36"/>
      <c r="O22038" s="40"/>
      <c r="P22038" s="36"/>
      <c r="S22038" s="36"/>
      <c r="T22038" s="36"/>
      <c r="U22038" s="36"/>
      <c r="V22038" s="36"/>
    </row>
    <row r="22039" spans="11:22" x14ac:dyDescent="0.25">
      <c r="K22039" s="36"/>
      <c r="L22039" s="36"/>
      <c r="M22039" s="36"/>
      <c r="N22039" s="36"/>
      <c r="O22039" s="40"/>
      <c r="P22039" s="36"/>
      <c r="S22039" s="36"/>
      <c r="T22039" s="36"/>
      <c r="U22039" s="36"/>
      <c r="V22039" s="36"/>
    </row>
    <row r="22040" spans="11:22" x14ac:dyDescent="0.25">
      <c r="K22040" s="36"/>
      <c r="L22040" s="36"/>
      <c r="M22040" s="36"/>
      <c r="N22040" s="36"/>
      <c r="O22040" s="40"/>
      <c r="P22040" s="36"/>
      <c r="S22040" s="36"/>
      <c r="T22040" s="36"/>
      <c r="U22040" s="36"/>
      <c r="V22040" s="36"/>
    </row>
    <row r="22041" spans="11:22" x14ac:dyDescent="0.25">
      <c r="K22041" s="36"/>
      <c r="L22041" s="36"/>
      <c r="M22041" s="36"/>
      <c r="N22041" s="36"/>
      <c r="O22041" s="40"/>
      <c r="P22041" s="36"/>
      <c r="S22041" s="36"/>
      <c r="T22041" s="36"/>
      <c r="U22041" s="36"/>
      <c r="V22041" s="36"/>
    </row>
    <row r="22042" spans="11:22" x14ac:dyDescent="0.25">
      <c r="K22042" s="36"/>
      <c r="L22042" s="36"/>
      <c r="M22042" s="36"/>
      <c r="N22042" s="36"/>
      <c r="O22042" s="40"/>
      <c r="P22042" s="36"/>
      <c r="S22042" s="36"/>
      <c r="T22042" s="36"/>
      <c r="U22042" s="36"/>
      <c r="V22042" s="36"/>
    </row>
    <row r="22043" spans="11:22" x14ac:dyDescent="0.25">
      <c r="K22043" s="36"/>
      <c r="L22043" s="36"/>
      <c r="M22043" s="36"/>
      <c r="N22043" s="36"/>
      <c r="O22043" s="40"/>
      <c r="P22043" s="36"/>
      <c r="S22043" s="36"/>
      <c r="T22043" s="36"/>
      <c r="U22043" s="36"/>
      <c r="V22043" s="36"/>
    </row>
    <row r="22044" spans="11:22" x14ac:dyDescent="0.25">
      <c r="K22044" s="36"/>
      <c r="L22044" s="36"/>
      <c r="M22044" s="36"/>
      <c r="N22044" s="36"/>
      <c r="O22044" s="40"/>
      <c r="P22044" s="36"/>
      <c r="S22044" s="36"/>
      <c r="T22044" s="36"/>
      <c r="U22044" s="36"/>
      <c r="V22044" s="36"/>
    </row>
    <row r="22045" spans="11:22" x14ac:dyDescent="0.25">
      <c r="K22045" s="36"/>
      <c r="L22045" s="36"/>
      <c r="M22045" s="36"/>
      <c r="N22045" s="36"/>
      <c r="O22045" s="40"/>
      <c r="P22045" s="36"/>
      <c r="S22045" s="36"/>
      <c r="T22045" s="36"/>
      <c r="U22045" s="36"/>
      <c r="V22045" s="36"/>
    </row>
    <row r="22046" spans="11:22" x14ac:dyDescent="0.25">
      <c r="K22046" s="36"/>
      <c r="L22046" s="36"/>
      <c r="M22046" s="36"/>
      <c r="N22046" s="36"/>
      <c r="O22046" s="40"/>
      <c r="P22046" s="36"/>
      <c r="S22046" s="36"/>
      <c r="T22046" s="36"/>
      <c r="U22046" s="36"/>
      <c r="V22046" s="36"/>
    </row>
    <row r="22047" spans="11:22" x14ac:dyDescent="0.25">
      <c r="K22047" s="36"/>
      <c r="L22047" s="36"/>
      <c r="M22047" s="36"/>
      <c r="N22047" s="36"/>
      <c r="O22047" s="40"/>
      <c r="P22047" s="36"/>
      <c r="S22047" s="36"/>
      <c r="T22047" s="36"/>
      <c r="U22047" s="36"/>
      <c r="V22047" s="36"/>
    </row>
    <row r="22048" spans="11:22" x14ac:dyDescent="0.25">
      <c r="K22048" s="36"/>
      <c r="L22048" s="36"/>
      <c r="M22048" s="36"/>
      <c r="N22048" s="36"/>
      <c r="O22048" s="40"/>
      <c r="P22048" s="36"/>
      <c r="S22048" s="36"/>
      <c r="T22048" s="36"/>
      <c r="U22048" s="36"/>
      <c r="V22048" s="36"/>
    </row>
    <row r="22049" spans="11:22" x14ac:dyDescent="0.25">
      <c r="K22049" s="36"/>
      <c r="L22049" s="36"/>
      <c r="M22049" s="36"/>
      <c r="N22049" s="36"/>
      <c r="O22049" s="40"/>
      <c r="P22049" s="36"/>
      <c r="S22049" s="36"/>
      <c r="T22049" s="36"/>
      <c r="U22049" s="36"/>
      <c r="V22049" s="36"/>
    </row>
    <row r="22050" spans="11:22" x14ac:dyDescent="0.25">
      <c r="K22050" s="36"/>
      <c r="L22050" s="36"/>
      <c r="M22050" s="36"/>
      <c r="N22050" s="36"/>
      <c r="O22050" s="40"/>
      <c r="P22050" s="36"/>
      <c r="S22050" s="36"/>
      <c r="T22050" s="36"/>
      <c r="U22050" s="36"/>
      <c r="V22050" s="36"/>
    </row>
    <row r="22051" spans="11:22" x14ac:dyDescent="0.25">
      <c r="K22051" s="36"/>
      <c r="L22051" s="36"/>
      <c r="M22051" s="36"/>
      <c r="N22051" s="36"/>
      <c r="O22051" s="40"/>
      <c r="P22051" s="36"/>
      <c r="S22051" s="36"/>
      <c r="T22051" s="36"/>
      <c r="U22051" s="36"/>
      <c r="V22051" s="36"/>
    </row>
    <row r="22052" spans="11:22" x14ac:dyDescent="0.25">
      <c r="K22052" s="36"/>
      <c r="L22052" s="36"/>
      <c r="M22052" s="36"/>
      <c r="N22052" s="36"/>
      <c r="O22052" s="40"/>
      <c r="P22052" s="36"/>
      <c r="S22052" s="36"/>
      <c r="T22052" s="36"/>
      <c r="U22052" s="36"/>
      <c r="V22052" s="36"/>
    </row>
    <row r="22053" spans="11:22" x14ac:dyDescent="0.25">
      <c r="K22053" s="36"/>
      <c r="L22053" s="36"/>
      <c r="M22053" s="36"/>
      <c r="N22053" s="36"/>
      <c r="O22053" s="40"/>
      <c r="P22053" s="36"/>
      <c r="S22053" s="36"/>
      <c r="T22053" s="36"/>
      <c r="U22053" s="36"/>
      <c r="V22053" s="36"/>
    </row>
    <row r="22054" spans="11:22" x14ac:dyDescent="0.25">
      <c r="K22054" s="36"/>
      <c r="L22054" s="36"/>
      <c r="M22054" s="36"/>
      <c r="N22054" s="36"/>
      <c r="O22054" s="40"/>
      <c r="P22054" s="36"/>
      <c r="S22054" s="36"/>
      <c r="T22054" s="36"/>
      <c r="U22054" s="36"/>
      <c r="V22054" s="36"/>
    </row>
    <row r="22055" spans="11:22" x14ac:dyDescent="0.25">
      <c r="K22055" s="36"/>
      <c r="L22055" s="36"/>
      <c r="M22055" s="36"/>
      <c r="N22055" s="36"/>
      <c r="O22055" s="40"/>
      <c r="P22055" s="36"/>
      <c r="S22055" s="36"/>
      <c r="T22055" s="36"/>
      <c r="U22055" s="36"/>
      <c r="V22055" s="36"/>
    </row>
    <row r="22056" spans="11:22" x14ac:dyDescent="0.25">
      <c r="K22056" s="36"/>
      <c r="L22056" s="36"/>
      <c r="M22056" s="36"/>
      <c r="N22056" s="36"/>
      <c r="O22056" s="40"/>
      <c r="P22056" s="36"/>
      <c r="S22056" s="36"/>
      <c r="T22056" s="36"/>
      <c r="U22056" s="36"/>
      <c r="V22056" s="36"/>
    </row>
    <row r="22057" spans="11:22" x14ac:dyDescent="0.25">
      <c r="K22057" s="36"/>
      <c r="L22057" s="36"/>
      <c r="M22057" s="36"/>
      <c r="N22057" s="36"/>
      <c r="O22057" s="40"/>
      <c r="P22057" s="36"/>
      <c r="S22057" s="36"/>
      <c r="T22057" s="36"/>
      <c r="U22057" s="36"/>
      <c r="V22057" s="36"/>
    </row>
    <row r="22058" spans="11:22" x14ac:dyDescent="0.25">
      <c r="K22058" s="36"/>
      <c r="L22058" s="36"/>
      <c r="M22058" s="36"/>
      <c r="N22058" s="36"/>
      <c r="O22058" s="40"/>
      <c r="P22058" s="36"/>
      <c r="S22058" s="36"/>
      <c r="T22058" s="36"/>
      <c r="U22058" s="36"/>
      <c r="V22058" s="36"/>
    </row>
    <row r="22059" spans="11:22" x14ac:dyDescent="0.25">
      <c r="K22059" s="36"/>
      <c r="L22059" s="36"/>
      <c r="M22059" s="36"/>
      <c r="N22059" s="36"/>
      <c r="O22059" s="40"/>
      <c r="P22059" s="36"/>
      <c r="S22059" s="36"/>
      <c r="T22059" s="36"/>
      <c r="U22059" s="36"/>
      <c r="V22059" s="36"/>
    </row>
    <row r="22060" spans="11:22" x14ac:dyDescent="0.25">
      <c r="K22060" s="36"/>
      <c r="L22060" s="36"/>
      <c r="M22060" s="36"/>
      <c r="N22060" s="36"/>
      <c r="O22060" s="40"/>
      <c r="P22060" s="36"/>
      <c r="S22060" s="36"/>
      <c r="T22060" s="36"/>
      <c r="U22060" s="36"/>
      <c r="V22060" s="36"/>
    </row>
    <row r="22061" spans="11:22" x14ac:dyDescent="0.25">
      <c r="K22061" s="36"/>
      <c r="L22061" s="36"/>
      <c r="M22061" s="36"/>
      <c r="N22061" s="36"/>
      <c r="O22061" s="40"/>
      <c r="P22061" s="36"/>
      <c r="S22061" s="36"/>
      <c r="T22061" s="36"/>
      <c r="U22061" s="36"/>
      <c r="V22061" s="36"/>
    </row>
    <row r="22062" spans="11:22" x14ac:dyDescent="0.25">
      <c r="K22062" s="36"/>
      <c r="L22062" s="36"/>
      <c r="M22062" s="36"/>
      <c r="N22062" s="36"/>
      <c r="O22062" s="40"/>
      <c r="P22062" s="36"/>
      <c r="S22062" s="36"/>
      <c r="T22062" s="36"/>
      <c r="U22062" s="36"/>
      <c r="V22062" s="36"/>
    </row>
    <row r="22063" spans="11:22" x14ac:dyDescent="0.25">
      <c r="K22063" s="36"/>
      <c r="L22063" s="36"/>
      <c r="M22063" s="36"/>
      <c r="N22063" s="36"/>
      <c r="O22063" s="40"/>
      <c r="P22063" s="36"/>
      <c r="S22063" s="36"/>
      <c r="T22063" s="36"/>
      <c r="U22063" s="36"/>
      <c r="V22063" s="36"/>
    </row>
    <row r="22064" spans="11:22" x14ac:dyDescent="0.25">
      <c r="K22064" s="36"/>
      <c r="L22064" s="36"/>
      <c r="M22064" s="36"/>
      <c r="N22064" s="36"/>
      <c r="O22064" s="40"/>
      <c r="P22064" s="36"/>
      <c r="S22064" s="36"/>
      <c r="T22064" s="36"/>
      <c r="U22064" s="36"/>
      <c r="V22064" s="36"/>
    </row>
    <row r="22065" spans="11:22" x14ac:dyDescent="0.25">
      <c r="K22065" s="36"/>
      <c r="L22065" s="36"/>
      <c r="M22065" s="36"/>
      <c r="N22065" s="36"/>
      <c r="O22065" s="40"/>
      <c r="P22065" s="36"/>
      <c r="S22065" s="36"/>
      <c r="T22065" s="36"/>
      <c r="U22065" s="36"/>
      <c r="V22065" s="36"/>
    </row>
    <row r="22066" spans="11:22" x14ac:dyDescent="0.25">
      <c r="K22066" s="36"/>
      <c r="L22066" s="36"/>
      <c r="M22066" s="36"/>
      <c r="N22066" s="36"/>
      <c r="O22066" s="40"/>
      <c r="P22066" s="36"/>
      <c r="S22066" s="36"/>
      <c r="T22066" s="36"/>
      <c r="U22066" s="36"/>
      <c r="V22066" s="36"/>
    </row>
    <row r="22067" spans="11:22" x14ac:dyDescent="0.25">
      <c r="K22067" s="36"/>
      <c r="L22067" s="36"/>
      <c r="M22067" s="36"/>
      <c r="N22067" s="36"/>
      <c r="O22067" s="40"/>
      <c r="P22067" s="36"/>
      <c r="S22067" s="36"/>
      <c r="T22067" s="36"/>
      <c r="U22067" s="36"/>
      <c r="V22067" s="36"/>
    </row>
    <row r="22068" spans="11:22" x14ac:dyDescent="0.25">
      <c r="K22068" s="36"/>
      <c r="L22068" s="36"/>
      <c r="M22068" s="36"/>
      <c r="N22068" s="36"/>
      <c r="O22068" s="40"/>
      <c r="P22068" s="36"/>
      <c r="S22068" s="36"/>
      <c r="T22068" s="36"/>
      <c r="U22068" s="36"/>
      <c r="V22068" s="36"/>
    </row>
    <row r="22069" spans="11:22" x14ac:dyDescent="0.25">
      <c r="K22069" s="36"/>
      <c r="L22069" s="36"/>
      <c r="M22069" s="36"/>
      <c r="N22069" s="36"/>
      <c r="O22069" s="40"/>
      <c r="P22069" s="36"/>
      <c r="S22069" s="36"/>
      <c r="T22069" s="36"/>
      <c r="U22069" s="36"/>
      <c r="V22069" s="36"/>
    </row>
    <row r="22070" spans="11:22" x14ac:dyDescent="0.25">
      <c r="K22070" s="36"/>
      <c r="L22070" s="36"/>
      <c r="M22070" s="36"/>
      <c r="N22070" s="36"/>
      <c r="O22070" s="40"/>
      <c r="P22070" s="36"/>
      <c r="S22070" s="36"/>
      <c r="T22070" s="36"/>
      <c r="U22070" s="36"/>
      <c r="V22070" s="36"/>
    </row>
    <row r="22071" spans="11:22" x14ac:dyDescent="0.25">
      <c r="K22071" s="36"/>
      <c r="L22071" s="36"/>
      <c r="M22071" s="36"/>
      <c r="N22071" s="36"/>
      <c r="O22071" s="40"/>
      <c r="P22071" s="36"/>
      <c r="S22071" s="36"/>
      <c r="T22071" s="36"/>
      <c r="U22071" s="36"/>
      <c r="V22071" s="36"/>
    </row>
    <row r="22072" spans="11:22" x14ac:dyDescent="0.25">
      <c r="K22072" s="36"/>
      <c r="L22072" s="36"/>
      <c r="M22072" s="36"/>
      <c r="N22072" s="36"/>
      <c r="O22072" s="40"/>
      <c r="P22072" s="36"/>
      <c r="S22072" s="36"/>
      <c r="T22072" s="36"/>
      <c r="U22072" s="36"/>
      <c r="V22072" s="36"/>
    </row>
    <row r="22073" spans="11:22" x14ac:dyDescent="0.25">
      <c r="K22073" s="36"/>
      <c r="L22073" s="36"/>
      <c r="M22073" s="36"/>
      <c r="N22073" s="36"/>
      <c r="O22073" s="40"/>
      <c r="P22073" s="36"/>
      <c r="S22073" s="36"/>
      <c r="T22073" s="36"/>
      <c r="U22073" s="36"/>
      <c r="V22073" s="36"/>
    </row>
    <row r="22074" spans="11:22" x14ac:dyDescent="0.25">
      <c r="K22074" s="36"/>
      <c r="L22074" s="36"/>
      <c r="M22074" s="36"/>
      <c r="N22074" s="36"/>
      <c r="O22074" s="40"/>
      <c r="P22074" s="36"/>
      <c r="S22074" s="36"/>
      <c r="T22074" s="36"/>
      <c r="U22074" s="36"/>
      <c r="V22074" s="36"/>
    </row>
    <row r="22075" spans="11:22" x14ac:dyDescent="0.25">
      <c r="K22075" s="36"/>
      <c r="L22075" s="36"/>
      <c r="M22075" s="36"/>
      <c r="N22075" s="36"/>
      <c r="O22075" s="40"/>
      <c r="P22075" s="36"/>
      <c r="S22075" s="36"/>
      <c r="T22075" s="36"/>
      <c r="U22075" s="36"/>
      <c r="V22075" s="36"/>
    </row>
    <row r="22076" spans="11:22" x14ac:dyDescent="0.25">
      <c r="K22076" s="36"/>
      <c r="L22076" s="36"/>
      <c r="M22076" s="36"/>
      <c r="N22076" s="36"/>
      <c r="O22076" s="40"/>
      <c r="P22076" s="36"/>
      <c r="S22076" s="36"/>
      <c r="T22076" s="36"/>
      <c r="U22076" s="36"/>
      <c r="V22076" s="36"/>
    </row>
    <row r="22077" spans="11:22" x14ac:dyDescent="0.25">
      <c r="K22077" s="36"/>
      <c r="L22077" s="36"/>
      <c r="M22077" s="36"/>
      <c r="N22077" s="36"/>
      <c r="O22077" s="40"/>
      <c r="P22077" s="36"/>
      <c r="S22077" s="36"/>
      <c r="T22077" s="36"/>
      <c r="U22077" s="36"/>
      <c r="V22077" s="36"/>
    </row>
    <row r="22078" spans="11:22" x14ac:dyDescent="0.25">
      <c r="K22078" s="36"/>
      <c r="L22078" s="36"/>
      <c r="M22078" s="36"/>
      <c r="N22078" s="36"/>
      <c r="O22078" s="40"/>
      <c r="P22078" s="36"/>
      <c r="S22078" s="36"/>
      <c r="T22078" s="36"/>
      <c r="U22078" s="36"/>
      <c r="V22078" s="36"/>
    </row>
    <row r="22079" spans="11:22" x14ac:dyDescent="0.25">
      <c r="K22079" s="36"/>
      <c r="L22079" s="36"/>
      <c r="M22079" s="36"/>
      <c r="N22079" s="36"/>
      <c r="O22079" s="40"/>
      <c r="P22079" s="36"/>
      <c r="S22079" s="36"/>
      <c r="T22079" s="36"/>
      <c r="U22079" s="36"/>
      <c r="V22079" s="36"/>
    </row>
    <row r="22080" spans="11:22" x14ac:dyDescent="0.25">
      <c r="K22080" s="36"/>
      <c r="L22080" s="36"/>
      <c r="M22080" s="36"/>
      <c r="N22080" s="36"/>
      <c r="O22080" s="40"/>
      <c r="P22080" s="36"/>
      <c r="S22080" s="36"/>
      <c r="T22080" s="36"/>
      <c r="U22080" s="36"/>
      <c r="V22080" s="36"/>
    </row>
    <row r="22081" spans="11:22" x14ac:dyDescent="0.25">
      <c r="K22081" s="36"/>
      <c r="L22081" s="36"/>
      <c r="M22081" s="36"/>
      <c r="N22081" s="36"/>
      <c r="O22081" s="40"/>
      <c r="P22081" s="36"/>
      <c r="S22081" s="36"/>
      <c r="T22081" s="36"/>
      <c r="U22081" s="36"/>
      <c r="V22081" s="36"/>
    </row>
    <row r="22082" spans="11:22" x14ac:dyDescent="0.25">
      <c r="K22082" s="36"/>
      <c r="L22082" s="36"/>
      <c r="M22082" s="36"/>
      <c r="N22082" s="36"/>
      <c r="O22082" s="40"/>
      <c r="P22082" s="36"/>
      <c r="S22082" s="36"/>
      <c r="T22082" s="36"/>
      <c r="U22082" s="36"/>
      <c r="V22082" s="36"/>
    </row>
    <row r="22083" spans="11:22" x14ac:dyDescent="0.25">
      <c r="K22083" s="36"/>
      <c r="L22083" s="36"/>
      <c r="M22083" s="36"/>
      <c r="N22083" s="36"/>
      <c r="O22083" s="40"/>
      <c r="P22083" s="36"/>
      <c r="S22083" s="36"/>
      <c r="T22083" s="36"/>
      <c r="U22083" s="36"/>
      <c r="V22083" s="36"/>
    </row>
    <row r="22084" spans="11:22" x14ac:dyDescent="0.25">
      <c r="K22084" s="36"/>
      <c r="L22084" s="36"/>
      <c r="M22084" s="36"/>
      <c r="N22084" s="36"/>
      <c r="O22084" s="40"/>
      <c r="P22084" s="36"/>
      <c r="S22084" s="36"/>
      <c r="T22084" s="36"/>
      <c r="U22084" s="36"/>
      <c r="V22084" s="36"/>
    </row>
    <row r="22085" spans="11:22" x14ac:dyDescent="0.25">
      <c r="K22085" s="36"/>
      <c r="L22085" s="36"/>
      <c r="M22085" s="36"/>
      <c r="N22085" s="36"/>
      <c r="O22085" s="40"/>
      <c r="P22085" s="36"/>
      <c r="S22085" s="36"/>
      <c r="T22085" s="36"/>
      <c r="U22085" s="36"/>
      <c r="V22085" s="36"/>
    </row>
    <row r="22086" spans="11:22" x14ac:dyDescent="0.25">
      <c r="K22086" s="36"/>
      <c r="L22086" s="36"/>
      <c r="M22086" s="36"/>
      <c r="N22086" s="36"/>
      <c r="O22086" s="40"/>
      <c r="P22086" s="36"/>
      <c r="S22086" s="36"/>
      <c r="T22086" s="36"/>
      <c r="U22086" s="36"/>
      <c r="V22086" s="36"/>
    </row>
    <row r="22087" spans="11:22" x14ac:dyDescent="0.25">
      <c r="K22087" s="36"/>
      <c r="L22087" s="36"/>
      <c r="M22087" s="36"/>
      <c r="N22087" s="36"/>
      <c r="O22087" s="40"/>
      <c r="P22087" s="36"/>
      <c r="S22087" s="36"/>
      <c r="T22087" s="36"/>
      <c r="U22087" s="36"/>
      <c r="V22087" s="36"/>
    </row>
    <row r="22088" spans="11:22" x14ac:dyDescent="0.25">
      <c r="K22088" s="36"/>
      <c r="L22088" s="36"/>
      <c r="M22088" s="36"/>
      <c r="N22088" s="36"/>
      <c r="O22088" s="40"/>
      <c r="P22088" s="36"/>
      <c r="S22088" s="36"/>
      <c r="T22088" s="36"/>
      <c r="U22088" s="36"/>
      <c r="V22088" s="36"/>
    </row>
    <row r="22089" spans="11:22" x14ac:dyDescent="0.25">
      <c r="K22089" s="36"/>
      <c r="L22089" s="36"/>
      <c r="M22089" s="36"/>
      <c r="N22089" s="36"/>
      <c r="O22089" s="40"/>
      <c r="P22089" s="36"/>
      <c r="S22089" s="36"/>
      <c r="T22089" s="36"/>
      <c r="U22089" s="36"/>
      <c r="V22089" s="36"/>
    </row>
    <row r="22090" spans="11:22" x14ac:dyDescent="0.25">
      <c r="K22090" s="36"/>
      <c r="L22090" s="36"/>
      <c r="M22090" s="36"/>
      <c r="N22090" s="36"/>
      <c r="O22090" s="40"/>
      <c r="P22090" s="36"/>
      <c r="S22090" s="36"/>
      <c r="T22090" s="36"/>
      <c r="U22090" s="36"/>
      <c r="V22090" s="36"/>
    </row>
    <row r="22091" spans="11:22" x14ac:dyDescent="0.25">
      <c r="K22091" s="36"/>
      <c r="L22091" s="36"/>
      <c r="M22091" s="36"/>
      <c r="N22091" s="36"/>
      <c r="O22091" s="40"/>
      <c r="P22091" s="36"/>
      <c r="S22091" s="36"/>
      <c r="T22091" s="36"/>
      <c r="U22091" s="36"/>
      <c r="V22091" s="36"/>
    </row>
    <row r="22092" spans="11:22" x14ac:dyDescent="0.25">
      <c r="K22092" s="36"/>
      <c r="L22092" s="36"/>
      <c r="M22092" s="36"/>
      <c r="N22092" s="36"/>
      <c r="O22092" s="40"/>
      <c r="P22092" s="36"/>
      <c r="S22092" s="36"/>
      <c r="T22092" s="36"/>
      <c r="U22092" s="36"/>
      <c r="V22092" s="36"/>
    </row>
    <row r="22093" spans="11:22" x14ac:dyDescent="0.25">
      <c r="K22093" s="36"/>
      <c r="L22093" s="36"/>
      <c r="M22093" s="36"/>
      <c r="N22093" s="36"/>
      <c r="O22093" s="40"/>
      <c r="P22093" s="36"/>
      <c r="S22093" s="36"/>
      <c r="T22093" s="36"/>
      <c r="U22093" s="36"/>
      <c r="V22093" s="36"/>
    </row>
    <row r="22094" spans="11:22" x14ac:dyDescent="0.25">
      <c r="K22094" s="36"/>
      <c r="L22094" s="36"/>
      <c r="M22094" s="36"/>
      <c r="N22094" s="36"/>
      <c r="O22094" s="40"/>
      <c r="P22094" s="36"/>
      <c r="S22094" s="36"/>
      <c r="T22094" s="36"/>
      <c r="U22094" s="36"/>
      <c r="V22094" s="36"/>
    </row>
    <row r="22095" spans="11:22" x14ac:dyDescent="0.25">
      <c r="K22095" s="36"/>
      <c r="L22095" s="36"/>
      <c r="M22095" s="36"/>
      <c r="N22095" s="36"/>
      <c r="O22095" s="40"/>
      <c r="P22095" s="36"/>
      <c r="S22095" s="36"/>
      <c r="T22095" s="36"/>
      <c r="U22095" s="36"/>
      <c r="V22095" s="36"/>
    </row>
    <row r="22096" spans="11:22" x14ac:dyDescent="0.25">
      <c r="K22096" s="36"/>
      <c r="L22096" s="36"/>
      <c r="M22096" s="36"/>
      <c r="N22096" s="36"/>
      <c r="O22096" s="40"/>
      <c r="P22096" s="36"/>
      <c r="S22096" s="36"/>
      <c r="T22096" s="36"/>
      <c r="U22096" s="36"/>
      <c r="V22096" s="36"/>
    </row>
    <row r="22097" spans="11:22" x14ac:dyDescent="0.25">
      <c r="K22097" s="36"/>
      <c r="L22097" s="36"/>
      <c r="M22097" s="36"/>
      <c r="N22097" s="36"/>
      <c r="O22097" s="40"/>
      <c r="P22097" s="36"/>
      <c r="S22097" s="36"/>
      <c r="T22097" s="36"/>
      <c r="U22097" s="36"/>
      <c r="V22097" s="36"/>
    </row>
    <row r="22098" spans="11:22" x14ac:dyDescent="0.25">
      <c r="K22098" s="36"/>
      <c r="L22098" s="36"/>
      <c r="M22098" s="36"/>
      <c r="N22098" s="36"/>
      <c r="O22098" s="40"/>
      <c r="P22098" s="36"/>
      <c r="S22098" s="36"/>
      <c r="T22098" s="36"/>
      <c r="U22098" s="36"/>
      <c r="V22098" s="36"/>
    </row>
    <row r="22099" spans="11:22" x14ac:dyDescent="0.25">
      <c r="K22099" s="36"/>
      <c r="L22099" s="36"/>
      <c r="M22099" s="36"/>
      <c r="N22099" s="36"/>
      <c r="O22099" s="40"/>
      <c r="P22099" s="36"/>
      <c r="S22099" s="36"/>
      <c r="T22099" s="36"/>
      <c r="U22099" s="36"/>
      <c r="V22099" s="36"/>
    </row>
    <row r="22100" spans="11:22" x14ac:dyDescent="0.25">
      <c r="K22100" s="36"/>
      <c r="L22100" s="36"/>
      <c r="M22100" s="36"/>
      <c r="N22100" s="36"/>
      <c r="O22100" s="40"/>
      <c r="P22100" s="36"/>
      <c r="S22100" s="36"/>
      <c r="T22100" s="36"/>
      <c r="U22100" s="36"/>
      <c r="V22100" s="36"/>
    </row>
    <row r="22101" spans="11:22" x14ac:dyDescent="0.25">
      <c r="K22101" s="36"/>
      <c r="L22101" s="36"/>
      <c r="M22101" s="36"/>
      <c r="N22101" s="36"/>
      <c r="O22101" s="40"/>
      <c r="P22101" s="36"/>
      <c r="S22101" s="36"/>
      <c r="T22101" s="36"/>
      <c r="U22101" s="36"/>
      <c r="V22101" s="36"/>
    </row>
    <row r="22102" spans="11:22" x14ac:dyDescent="0.25">
      <c r="K22102" s="36"/>
      <c r="L22102" s="36"/>
      <c r="M22102" s="36"/>
      <c r="N22102" s="36"/>
      <c r="O22102" s="40"/>
      <c r="P22102" s="36"/>
      <c r="S22102" s="36"/>
      <c r="T22102" s="36"/>
      <c r="U22102" s="36"/>
      <c r="V22102" s="36"/>
    </row>
    <row r="22103" spans="11:22" x14ac:dyDescent="0.25">
      <c r="K22103" s="36"/>
      <c r="L22103" s="36"/>
      <c r="M22103" s="36"/>
      <c r="N22103" s="36"/>
      <c r="O22103" s="40"/>
      <c r="P22103" s="36"/>
      <c r="S22103" s="36"/>
      <c r="T22103" s="36"/>
      <c r="U22103" s="36"/>
      <c r="V22103" s="36"/>
    </row>
    <row r="22104" spans="11:22" x14ac:dyDescent="0.25">
      <c r="K22104" s="36"/>
      <c r="L22104" s="36"/>
      <c r="M22104" s="36"/>
      <c r="N22104" s="36"/>
      <c r="O22104" s="40"/>
      <c r="P22104" s="36"/>
      <c r="S22104" s="36"/>
      <c r="T22104" s="36"/>
      <c r="U22104" s="36"/>
      <c r="V22104" s="36"/>
    </row>
    <row r="22105" spans="11:22" x14ac:dyDescent="0.25">
      <c r="K22105" s="36"/>
      <c r="L22105" s="36"/>
      <c r="M22105" s="36"/>
      <c r="N22105" s="36"/>
      <c r="O22105" s="40"/>
      <c r="P22105" s="36"/>
      <c r="S22105" s="36"/>
      <c r="T22105" s="36"/>
      <c r="U22105" s="36"/>
      <c r="V22105" s="36"/>
    </row>
    <row r="22106" spans="11:22" x14ac:dyDescent="0.25">
      <c r="K22106" s="36"/>
      <c r="L22106" s="36"/>
      <c r="M22106" s="36"/>
      <c r="N22106" s="36"/>
      <c r="O22106" s="40"/>
      <c r="P22106" s="36"/>
      <c r="S22106" s="36"/>
      <c r="T22106" s="36"/>
      <c r="U22106" s="36"/>
      <c r="V22106" s="36"/>
    </row>
    <row r="22107" spans="11:22" x14ac:dyDescent="0.25">
      <c r="K22107" s="36"/>
      <c r="L22107" s="36"/>
      <c r="M22107" s="36"/>
      <c r="N22107" s="36"/>
      <c r="O22107" s="40"/>
      <c r="P22107" s="36"/>
      <c r="S22107" s="36"/>
      <c r="T22107" s="36"/>
      <c r="U22107" s="36"/>
      <c r="V22107" s="36"/>
    </row>
    <row r="22108" spans="11:22" x14ac:dyDescent="0.25">
      <c r="K22108" s="36"/>
      <c r="L22108" s="36"/>
      <c r="M22108" s="36"/>
      <c r="N22108" s="36"/>
      <c r="O22108" s="40"/>
      <c r="P22108" s="36"/>
      <c r="S22108" s="36"/>
      <c r="T22108" s="36"/>
      <c r="U22108" s="36"/>
      <c r="V22108" s="36"/>
    </row>
    <row r="22109" spans="11:22" x14ac:dyDescent="0.25">
      <c r="K22109" s="36"/>
      <c r="L22109" s="36"/>
      <c r="M22109" s="36"/>
      <c r="N22109" s="36"/>
      <c r="O22109" s="40"/>
      <c r="P22109" s="36"/>
      <c r="S22109" s="36"/>
      <c r="T22109" s="36"/>
      <c r="U22109" s="36"/>
      <c r="V22109" s="36"/>
    </row>
    <row r="22110" spans="11:22" x14ac:dyDescent="0.25">
      <c r="K22110" s="36"/>
      <c r="L22110" s="36"/>
      <c r="M22110" s="36"/>
      <c r="N22110" s="36"/>
      <c r="O22110" s="40"/>
      <c r="P22110" s="36"/>
      <c r="S22110" s="36"/>
      <c r="T22110" s="36"/>
      <c r="U22110" s="36"/>
      <c r="V22110" s="36"/>
    </row>
    <row r="22111" spans="11:22" x14ac:dyDescent="0.25">
      <c r="K22111" s="36"/>
      <c r="L22111" s="36"/>
      <c r="M22111" s="36"/>
      <c r="N22111" s="36"/>
      <c r="O22111" s="40"/>
      <c r="P22111" s="36"/>
      <c r="S22111" s="36"/>
      <c r="T22111" s="36"/>
      <c r="U22111" s="36"/>
      <c r="V22111" s="36"/>
    </row>
    <row r="22112" spans="11:22" x14ac:dyDescent="0.25">
      <c r="K22112" s="36"/>
      <c r="L22112" s="36"/>
      <c r="M22112" s="36"/>
      <c r="N22112" s="36"/>
      <c r="O22112" s="40"/>
      <c r="P22112" s="36"/>
      <c r="S22112" s="36"/>
      <c r="T22112" s="36"/>
      <c r="U22112" s="36"/>
      <c r="V22112" s="36"/>
    </row>
    <row r="22113" spans="11:22" x14ac:dyDescent="0.25">
      <c r="K22113" s="36"/>
      <c r="L22113" s="36"/>
      <c r="M22113" s="36"/>
      <c r="N22113" s="36"/>
      <c r="O22113" s="40"/>
      <c r="P22113" s="36"/>
      <c r="S22113" s="36"/>
      <c r="T22113" s="36"/>
      <c r="U22113" s="36"/>
      <c r="V22113" s="36"/>
    </row>
    <row r="22114" spans="11:22" x14ac:dyDescent="0.25">
      <c r="K22114" s="36"/>
      <c r="L22114" s="36"/>
      <c r="M22114" s="36"/>
      <c r="N22114" s="36"/>
      <c r="O22114" s="40"/>
      <c r="P22114" s="36"/>
      <c r="S22114" s="36"/>
      <c r="T22114" s="36"/>
      <c r="U22114" s="36"/>
      <c r="V22114" s="36"/>
    </row>
    <row r="22115" spans="11:22" x14ac:dyDescent="0.25">
      <c r="K22115" s="36"/>
      <c r="L22115" s="36"/>
      <c r="M22115" s="36"/>
      <c r="N22115" s="36"/>
      <c r="O22115" s="40"/>
      <c r="P22115" s="36"/>
      <c r="S22115" s="36"/>
      <c r="T22115" s="36"/>
      <c r="U22115" s="36"/>
      <c r="V22115" s="36"/>
    </row>
    <row r="22116" spans="11:22" x14ac:dyDescent="0.25">
      <c r="K22116" s="36"/>
      <c r="L22116" s="36"/>
      <c r="M22116" s="36"/>
      <c r="N22116" s="36"/>
      <c r="O22116" s="40"/>
      <c r="P22116" s="36"/>
      <c r="S22116" s="36"/>
      <c r="T22116" s="36"/>
      <c r="U22116" s="36"/>
      <c r="V22116" s="36"/>
    </row>
    <row r="22117" spans="11:22" x14ac:dyDescent="0.25">
      <c r="K22117" s="36"/>
      <c r="L22117" s="36"/>
      <c r="M22117" s="36"/>
      <c r="N22117" s="36"/>
      <c r="O22117" s="40"/>
      <c r="P22117" s="36"/>
      <c r="S22117" s="36"/>
      <c r="T22117" s="36"/>
      <c r="U22117" s="36"/>
      <c r="V22117" s="36"/>
    </row>
    <row r="22118" spans="11:22" x14ac:dyDescent="0.25">
      <c r="K22118" s="36"/>
      <c r="L22118" s="36"/>
      <c r="M22118" s="36"/>
      <c r="N22118" s="36"/>
      <c r="O22118" s="40"/>
      <c r="P22118" s="36"/>
      <c r="S22118" s="36"/>
      <c r="T22118" s="36"/>
      <c r="U22118" s="36"/>
      <c r="V22118" s="36"/>
    </row>
    <row r="22119" spans="11:22" x14ac:dyDescent="0.25">
      <c r="K22119" s="36"/>
      <c r="L22119" s="36"/>
      <c r="M22119" s="36"/>
      <c r="N22119" s="36"/>
      <c r="O22119" s="40"/>
      <c r="P22119" s="36"/>
      <c r="S22119" s="36"/>
      <c r="T22119" s="36"/>
      <c r="U22119" s="36"/>
      <c r="V22119" s="36"/>
    </row>
    <row r="22120" spans="11:22" x14ac:dyDescent="0.25">
      <c r="K22120" s="36"/>
      <c r="L22120" s="36"/>
      <c r="M22120" s="36"/>
      <c r="N22120" s="36"/>
      <c r="O22120" s="40"/>
      <c r="P22120" s="36"/>
      <c r="S22120" s="36"/>
      <c r="T22120" s="36"/>
      <c r="U22120" s="36"/>
      <c r="V22120" s="36"/>
    </row>
    <row r="22121" spans="11:22" x14ac:dyDescent="0.25">
      <c r="K22121" s="36"/>
      <c r="L22121" s="36"/>
      <c r="M22121" s="36"/>
      <c r="N22121" s="36"/>
      <c r="O22121" s="40"/>
      <c r="P22121" s="36"/>
      <c r="S22121" s="36"/>
      <c r="T22121" s="36"/>
      <c r="U22121" s="36"/>
      <c r="V22121" s="36"/>
    </row>
    <row r="22122" spans="11:22" x14ac:dyDescent="0.25">
      <c r="K22122" s="36"/>
      <c r="L22122" s="36"/>
      <c r="M22122" s="36"/>
      <c r="N22122" s="36"/>
      <c r="O22122" s="40"/>
      <c r="P22122" s="36"/>
      <c r="S22122" s="36"/>
      <c r="T22122" s="36"/>
      <c r="U22122" s="36"/>
      <c r="V22122" s="36"/>
    </row>
    <row r="22123" spans="11:22" x14ac:dyDescent="0.25">
      <c r="K22123" s="36"/>
      <c r="L22123" s="36"/>
      <c r="M22123" s="36"/>
      <c r="N22123" s="36"/>
      <c r="O22123" s="40"/>
      <c r="P22123" s="36"/>
      <c r="S22123" s="36"/>
      <c r="T22123" s="36"/>
      <c r="U22123" s="36"/>
      <c r="V22123" s="36"/>
    </row>
    <row r="22124" spans="11:22" x14ac:dyDescent="0.25">
      <c r="K22124" s="36"/>
      <c r="L22124" s="36"/>
      <c r="M22124" s="36"/>
      <c r="N22124" s="36"/>
      <c r="O22124" s="40"/>
      <c r="P22124" s="36"/>
      <c r="S22124" s="36"/>
      <c r="T22124" s="36"/>
      <c r="U22124" s="36"/>
      <c r="V22124" s="36"/>
    </row>
    <row r="22125" spans="11:22" x14ac:dyDescent="0.25">
      <c r="K22125" s="36"/>
      <c r="L22125" s="36"/>
      <c r="M22125" s="36"/>
      <c r="N22125" s="36"/>
      <c r="O22125" s="40"/>
      <c r="P22125" s="36"/>
      <c r="S22125" s="36"/>
      <c r="T22125" s="36"/>
      <c r="U22125" s="36"/>
      <c r="V22125" s="36"/>
    </row>
    <row r="22126" spans="11:22" x14ac:dyDescent="0.25">
      <c r="K22126" s="36"/>
      <c r="L22126" s="36"/>
      <c r="M22126" s="36"/>
      <c r="N22126" s="36"/>
      <c r="O22126" s="40"/>
      <c r="P22126" s="36"/>
      <c r="S22126" s="36"/>
      <c r="T22126" s="36"/>
      <c r="U22126" s="36"/>
      <c r="V22126" s="36"/>
    </row>
    <row r="22127" spans="11:22" x14ac:dyDescent="0.25">
      <c r="K22127" s="36"/>
      <c r="L22127" s="36"/>
      <c r="M22127" s="36"/>
      <c r="N22127" s="36"/>
      <c r="O22127" s="40"/>
      <c r="P22127" s="36"/>
      <c r="S22127" s="36"/>
      <c r="T22127" s="36"/>
      <c r="U22127" s="36"/>
      <c r="V22127" s="36"/>
    </row>
    <row r="22128" spans="11:22" x14ac:dyDescent="0.25">
      <c r="K22128" s="36"/>
      <c r="L22128" s="36"/>
      <c r="M22128" s="36"/>
      <c r="N22128" s="36"/>
      <c r="O22128" s="40"/>
      <c r="P22128" s="36"/>
      <c r="S22128" s="36"/>
      <c r="T22128" s="36"/>
      <c r="U22128" s="36"/>
      <c r="V22128" s="36"/>
    </row>
    <row r="22129" spans="11:22" x14ac:dyDescent="0.25">
      <c r="K22129" s="36"/>
      <c r="L22129" s="36"/>
      <c r="M22129" s="36"/>
      <c r="N22129" s="36"/>
      <c r="O22129" s="40"/>
      <c r="P22129" s="36"/>
      <c r="S22129" s="36"/>
      <c r="T22129" s="36"/>
      <c r="U22129" s="36"/>
      <c r="V22129" s="36"/>
    </row>
    <row r="22130" spans="11:22" x14ac:dyDescent="0.25">
      <c r="K22130" s="36"/>
      <c r="L22130" s="36"/>
      <c r="M22130" s="36"/>
      <c r="N22130" s="36"/>
      <c r="O22130" s="40"/>
      <c r="P22130" s="36"/>
      <c r="S22130" s="36"/>
      <c r="T22130" s="36"/>
      <c r="U22130" s="36"/>
      <c r="V22130" s="36"/>
    </row>
    <row r="22131" spans="11:22" x14ac:dyDescent="0.25">
      <c r="K22131" s="36"/>
      <c r="L22131" s="36"/>
      <c r="M22131" s="36"/>
      <c r="N22131" s="36"/>
      <c r="O22131" s="40"/>
      <c r="P22131" s="36"/>
      <c r="S22131" s="36"/>
      <c r="T22131" s="36"/>
      <c r="U22131" s="36"/>
      <c r="V22131" s="36"/>
    </row>
    <row r="22132" spans="11:22" x14ac:dyDescent="0.25">
      <c r="K22132" s="36"/>
      <c r="L22132" s="36"/>
      <c r="M22132" s="36"/>
      <c r="N22132" s="36"/>
      <c r="O22132" s="40"/>
      <c r="P22132" s="36"/>
      <c r="S22132" s="36"/>
      <c r="T22132" s="36"/>
      <c r="U22132" s="36"/>
      <c r="V22132" s="36"/>
    </row>
    <row r="22133" spans="11:22" x14ac:dyDescent="0.25">
      <c r="K22133" s="36"/>
      <c r="L22133" s="36"/>
      <c r="M22133" s="36"/>
      <c r="N22133" s="36"/>
      <c r="O22133" s="40"/>
      <c r="P22133" s="36"/>
      <c r="S22133" s="36"/>
      <c r="T22133" s="36"/>
      <c r="U22133" s="36"/>
      <c r="V22133" s="36"/>
    </row>
    <row r="22134" spans="11:22" x14ac:dyDescent="0.25">
      <c r="K22134" s="36"/>
      <c r="L22134" s="36"/>
      <c r="M22134" s="36"/>
      <c r="N22134" s="36"/>
      <c r="O22134" s="40"/>
      <c r="P22134" s="36"/>
      <c r="S22134" s="36"/>
      <c r="T22134" s="36"/>
      <c r="U22134" s="36"/>
      <c r="V22134" s="36"/>
    </row>
    <row r="22135" spans="11:22" x14ac:dyDescent="0.25">
      <c r="K22135" s="36"/>
      <c r="L22135" s="36"/>
      <c r="M22135" s="36"/>
      <c r="N22135" s="36"/>
      <c r="O22135" s="40"/>
      <c r="P22135" s="36"/>
      <c r="S22135" s="36"/>
      <c r="T22135" s="36"/>
      <c r="U22135" s="36"/>
      <c r="V22135" s="36"/>
    </row>
    <row r="22136" spans="11:22" x14ac:dyDescent="0.25">
      <c r="K22136" s="36"/>
      <c r="L22136" s="36"/>
      <c r="M22136" s="36"/>
      <c r="N22136" s="36"/>
      <c r="O22136" s="40"/>
      <c r="P22136" s="36"/>
      <c r="S22136" s="36"/>
      <c r="T22136" s="36"/>
      <c r="U22136" s="36"/>
      <c r="V22136" s="36"/>
    </row>
    <row r="22137" spans="11:22" x14ac:dyDescent="0.25">
      <c r="K22137" s="36"/>
      <c r="L22137" s="36"/>
      <c r="M22137" s="36"/>
      <c r="N22137" s="36"/>
      <c r="O22137" s="40"/>
      <c r="P22137" s="36"/>
      <c r="S22137" s="36"/>
      <c r="T22137" s="36"/>
      <c r="U22137" s="36"/>
      <c r="V22137" s="36"/>
    </row>
    <row r="22138" spans="11:22" x14ac:dyDescent="0.25">
      <c r="K22138" s="36"/>
      <c r="L22138" s="36"/>
      <c r="M22138" s="36"/>
      <c r="N22138" s="36"/>
      <c r="O22138" s="40"/>
      <c r="P22138" s="36"/>
      <c r="S22138" s="36"/>
      <c r="T22138" s="36"/>
      <c r="U22138" s="36"/>
      <c r="V22138" s="36"/>
    </row>
    <row r="22139" spans="11:22" x14ac:dyDescent="0.25">
      <c r="K22139" s="36"/>
      <c r="L22139" s="36"/>
      <c r="M22139" s="36"/>
      <c r="N22139" s="36"/>
      <c r="O22139" s="40"/>
      <c r="P22139" s="36"/>
      <c r="S22139" s="36"/>
      <c r="T22139" s="36"/>
      <c r="U22139" s="36"/>
      <c r="V22139" s="36"/>
    </row>
    <row r="22140" spans="11:22" x14ac:dyDescent="0.25">
      <c r="K22140" s="36"/>
      <c r="L22140" s="36"/>
      <c r="M22140" s="36"/>
      <c r="N22140" s="36"/>
      <c r="O22140" s="40"/>
      <c r="P22140" s="36"/>
      <c r="S22140" s="36"/>
      <c r="T22140" s="36"/>
      <c r="U22140" s="36"/>
      <c r="V22140" s="36"/>
    </row>
    <row r="22141" spans="11:22" x14ac:dyDescent="0.25">
      <c r="K22141" s="36"/>
      <c r="L22141" s="36"/>
      <c r="M22141" s="36"/>
      <c r="N22141" s="36"/>
      <c r="O22141" s="40"/>
      <c r="P22141" s="36"/>
      <c r="S22141" s="36"/>
      <c r="T22141" s="36"/>
      <c r="U22141" s="36"/>
      <c r="V22141" s="36"/>
    </row>
    <row r="22142" spans="11:22" x14ac:dyDescent="0.25">
      <c r="K22142" s="36"/>
      <c r="L22142" s="36"/>
      <c r="M22142" s="36"/>
      <c r="N22142" s="36"/>
      <c r="O22142" s="40"/>
      <c r="P22142" s="36"/>
      <c r="S22142" s="36"/>
      <c r="T22142" s="36"/>
      <c r="U22142" s="36"/>
      <c r="V22142" s="36"/>
    </row>
    <row r="22143" spans="11:22" x14ac:dyDescent="0.25">
      <c r="K22143" s="36"/>
      <c r="L22143" s="36"/>
      <c r="M22143" s="36"/>
      <c r="N22143" s="36"/>
      <c r="O22143" s="40"/>
      <c r="P22143" s="36"/>
      <c r="S22143" s="36"/>
      <c r="T22143" s="36"/>
      <c r="U22143" s="36"/>
      <c r="V22143" s="36"/>
    </row>
    <row r="22144" spans="11:22" x14ac:dyDescent="0.25">
      <c r="K22144" s="36"/>
      <c r="L22144" s="36"/>
      <c r="M22144" s="36"/>
      <c r="N22144" s="36"/>
      <c r="O22144" s="40"/>
      <c r="P22144" s="36"/>
      <c r="S22144" s="36"/>
      <c r="T22144" s="36"/>
      <c r="U22144" s="36"/>
      <c r="V22144" s="36"/>
    </row>
    <row r="22145" spans="11:22" x14ac:dyDescent="0.25">
      <c r="K22145" s="36"/>
      <c r="L22145" s="36"/>
      <c r="M22145" s="36"/>
      <c r="N22145" s="36"/>
      <c r="O22145" s="40"/>
      <c r="P22145" s="36"/>
      <c r="S22145" s="36"/>
      <c r="T22145" s="36"/>
      <c r="U22145" s="36"/>
      <c r="V22145" s="36"/>
    </row>
    <row r="22146" spans="11:22" x14ac:dyDescent="0.25">
      <c r="K22146" s="36"/>
      <c r="L22146" s="36"/>
      <c r="M22146" s="36"/>
      <c r="N22146" s="36"/>
      <c r="O22146" s="40"/>
      <c r="P22146" s="36"/>
      <c r="S22146" s="36"/>
      <c r="T22146" s="36"/>
      <c r="U22146" s="36"/>
      <c r="V22146" s="36"/>
    </row>
    <row r="22147" spans="11:22" x14ac:dyDescent="0.25">
      <c r="K22147" s="36"/>
      <c r="L22147" s="36"/>
      <c r="M22147" s="36"/>
      <c r="N22147" s="36"/>
      <c r="O22147" s="40"/>
      <c r="P22147" s="36"/>
      <c r="S22147" s="36"/>
      <c r="T22147" s="36"/>
      <c r="U22147" s="36"/>
      <c r="V22147" s="36"/>
    </row>
    <row r="22148" spans="11:22" x14ac:dyDescent="0.25">
      <c r="K22148" s="36"/>
      <c r="L22148" s="36"/>
      <c r="M22148" s="36"/>
      <c r="N22148" s="36"/>
      <c r="O22148" s="40"/>
      <c r="P22148" s="36"/>
      <c r="S22148" s="36"/>
      <c r="T22148" s="36"/>
      <c r="U22148" s="36"/>
      <c r="V22148" s="36"/>
    </row>
    <row r="22149" spans="11:22" x14ac:dyDescent="0.25">
      <c r="K22149" s="36"/>
      <c r="L22149" s="36"/>
      <c r="M22149" s="36"/>
      <c r="N22149" s="36"/>
      <c r="O22149" s="40"/>
      <c r="P22149" s="36"/>
      <c r="S22149" s="36"/>
      <c r="T22149" s="36"/>
      <c r="U22149" s="36"/>
      <c r="V22149" s="36"/>
    </row>
    <row r="22150" spans="11:22" x14ac:dyDescent="0.25">
      <c r="K22150" s="36"/>
      <c r="L22150" s="36"/>
      <c r="M22150" s="36"/>
      <c r="N22150" s="36"/>
      <c r="O22150" s="40"/>
      <c r="P22150" s="36"/>
      <c r="S22150" s="36"/>
      <c r="T22150" s="36"/>
      <c r="U22150" s="36"/>
      <c r="V22150" s="36"/>
    </row>
    <row r="22151" spans="11:22" x14ac:dyDescent="0.25">
      <c r="K22151" s="36"/>
      <c r="L22151" s="36"/>
      <c r="M22151" s="36"/>
      <c r="N22151" s="36"/>
      <c r="O22151" s="40"/>
      <c r="P22151" s="36"/>
      <c r="S22151" s="36"/>
      <c r="T22151" s="36"/>
      <c r="U22151" s="36"/>
      <c r="V22151" s="36"/>
    </row>
    <row r="22152" spans="11:22" x14ac:dyDescent="0.25">
      <c r="K22152" s="36"/>
      <c r="L22152" s="36"/>
      <c r="M22152" s="36"/>
      <c r="N22152" s="36"/>
      <c r="O22152" s="40"/>
      <c r="P22152" s="36"/>
      <c r="S22152" s="36"/>
      <c r="T22152" s="36"/>
      <c r="U22152" s="36"/>
      <c r="V22152" s="36"/>
    </row>
    <row r="22153" spans="11:22" x14ac:dyDescent="0.25">
      <c r="K22153" s="36"/>
      <c r="L22153" s="36"/>
      <c r="M22153" s="36"/>
      <c r="N22153" s="36"/>
      <c r="O22153" s="40"/>
      <c r="P22153" s="36"/>
      <c r="S22153" s="36"/>
      <c r="T22153" s="36"/>
      <c r="U22153" s="36"/>
      <c r="V22153" s="36"/>
    </row>
    <row r="22154" spans="11:22" x14ac:dyDescent="0.25">
      <c r="K22154" s="36"/>
      <c r="L22154" s="36"/>
      <c r="M22154" s="36"/>
      <c r="N22154" s="36"/>
      <c r="O22154" s="40"/>
      <c r="P22154" s="36"/>
      <c r="S22154" s="36"/>
      <c r="T22154" s="36"/>
      <c r="U22154" s="36"/>
      <c r="V22154" s="36"/>
    </row>
    <row r="22155" spans="11:22" x14ac:dyDescent="0.25">
      <c r="K22155" s="36"/>
      <c r="L22155" s="36"/>
      <c r="M22155" s="36"/>
      <c r="N22155" s="36"/>
      <c r="O22155" s="40"/>
      <c r="P22155" s="36"/>
      <c r="S22155" s="36"/>
      <c r="T22155" s="36"/>
      <c r="U22155" s="36"/>
      <c r="V22155" s="36"/>
    </row>
    <row r="22156" spans="11:22" x14ac:dyDescent="0.25">
      <c r="K22156" s="36"/>
      <c r="L22156" s="36"/>
      <c r="M22156" s="36"/>
      <c r="N22156" s="36"/>
      <c r="O22156" s="40"/>
      <c r="P22156" s="36"/>
      <c r="S22156" s="36"/>
      <c r="T22156" s="36"/>
      <c r="U22156" s="36"/>
      <c r="V22156" s="36"/>
    </row>
    <row r="22157" spans="11:22" x14ac:dyDescent="0.25">
      <c r="K22157" s="36"/>
      <c r="L22157" s="36"/>
      <c r="M22157" s="36"/>
      <c r="N22157" s="36"/>
      <c r="O22157" s="40"/>
      <c r="P22157" s="36"/>
      <c r="S22157" s="36"/>
      <c r="T22157" s="36"/>
      <c r="U22157" s="36"/>
      <c r="V22157" s="36"/>
    </row>
    <row r="22158" spans="11:22" x14ac:dyDescent="0.25">
      <c r="K22158" s="36"/>
      <c r="L22158" s="36"/>
      <c r="M22158" s="36"/>
      <c r="N22158" s="36"/>
      <c r="O22158" s="40"/>
      <c r="P22158" s="36"/>
      <c r="S22158" s="36"/>
      <c r="T22158" s="36"/>
      <c r="U22158" s="36"/>
      <c r="V22158" s="36"/>
    </row>
    <row r="22159" spans="11:22" x14ac:dyDescent="0.25">
      <c r="K22159" s="36"/>
      <c r="L22159" s="36"/>
      <c r="M22159" s="36"/>
      <c r="N22159" s="36"/>
      <c r="O22159" s="40"/>
      <c r="P22159" s="36"/>
      <c r="S22159" s="36"/>
      <c r="T22159" s="36"/>
      <c r="U22159" s="36"/>
      <c r="V22159" s="36"/>
    </row>
    <row r="22160" spans="11:22" x14ac:dyDescent="0.25">
      <c r="K22160" s="36"/>
      <c r="L22160" s="36"/>
      <c r="M22160" s="36"/>
      <c r="N22160" s="36"/>
      <c r="O22160" s="40"/>
      <c r="P22160" s="36"/>
      <c r="S22160" s="36"/>
      <c r="T22160" s="36"/>
      <c r="U22160" s="36"/>
      <c r="V22160" s="36"/>
    </row>
    <row r="22161" spans="11:22" x14ac:dyDescent="0.25">
      <c r="K22161" s="36"/>
      <c r="L22161" s="36"/>
      <c r="M22161" s="36"/>
      <c r="N22161" s="36"/>
      <c r="O22161" s="40"/>
      <c r="P22161" s="36"/>
      <c r="S22161" s="36"/>
      <c r="T22161" s="36"/>
      <c r="U22161" s="36"/>
      <c r="V22161" s="36"/>
    </row>
    <row r="22162" spans="11:22" x14ac:dyDescent="0.25">
      <c r="K22162" s="36"/>
      <c r="L22162" s="36"/>
      <c r="M22162" s="36"/>
      <c r="N22162" s="36"/>
      <c r="O22162" s="40"/>
      <c r="P22162" s="36"/>
      <c r="S22162" s="36"/>
      <c r="T22162" s="36"/>
      <c r="U22162" s="36"/>
      <c r="V22162" s="36"/>
    </row>
    <row r="22163" spans="11:22" x14ac:dyDescent="0.25">
      <c r="K22163" s="36"/>
      <c r="L22163" s="36"/>
      <c r="M22163" s="36"/>
      <c r="N22163" s="36"/>
      <c r="O22163" s="40"/>
      <c r="P22163" s="36"/>
      <c r="S22163" s="36"/>
      <c r="T22163" s="36"/>
      <c r="U22163" s="36"/>
      <c r="V22163" s="36"/>
    </row>
    <row r="22164" spans="11:22" x14ac:dyDescent="0.25">
      <c r="K22164" s="36"/>
      <c r="L22164" s="36"/>
      <c r="M22164" s="36"/>
      <c r="N22164" s="36"/>
      <c r="O22164" s="40"/>
      <c r="P22164" s="36"/>
      <c r="S22164" s="36"/>
      <c r="T22164" s="36"/>
      <c r="U22164" s="36"/>
      <c r="V22164" s="36"/>
    </row>
    <row r="22165" spans="11:22" x14ac:dyDescent="0.25">
      <c r="K22165" s="36"/>
      <c r="L22165" s="36"/>
      <c r="M22165" s="36"/>
      <c r="N22165" s="36"/>
      <c r="O22165" s="40"/>
      <c r="P22165" s="36"/>
      <c r="S22165" s="36"/>
      <c r="T22165" s="36"/>
      <c r="U22165" s="36"/>
      <c r="V22165" s="36"/>
    </row>
    <row r="22166" spans="11:22" x14ac:dyDescent="0.25">
      <c r="K22166" s="36"/>
      <c r="L22166" s="36"/>
      <c r="M22166" s="36"/>
      <c r="N22166" s="36"/>
      <c r="O22166" s="40"/>
      <c r="P22166" s="36"/>
      <c r="S22166" s="36"/>
      <c r="T22166" s="36"/>
      <c r="U22166" s="36"/>
      <c r="V22166" s="36"/>
    </row>
    <row r="22167" spans="11:22" x14ac:dyDescent="0.25">
      <c r="K22167" s="36"/>
      <c r="L22167" s="36"/>
      <c r="M22167" s="36"/>
      <c r="N22167" s="36"/>
      <c r="O22167" s="40"/>
      <c r="P22167" s="36"/>
      <c r="S22167" s="36"/>
      <c r="T22167" s="36"/>
      <c r="U22167" s="36"/>
      <c r="V22167" s="36"/>
    </row>
    <row r="22168" spans="11:22" x14ac:dyDescent="0.25">
      <c r="K22168" s="36"/>
      <c r="L22168" s="36"/>
      <c r="M22168" s="36"/>
      <c r="N22168" s="36"/>
      <c r="O22168" s="40"/>
      <c r="P22168" s="36"/>
      <c r="S22168" s="36"/>
      <c r="T22168" s="36"/>
      <c r="U22168" s="36"/>
      <c r="V22168" s="36"/>
    </row>
    <row r="22169" spans="11:22" x14ac:dyDescent="0.25">
      <c r="K22169" s="36"/>
      <c r="L22169" s="36"/>
      <c r="M22169" s="36"/>
      <c r="N22169" s="36"/>
      <c r="O22169" s="40"/>
      <c r="P22169" s="36"/>
      <c r="S22169" s="36"/>
      <c r="T22169" s="36"/>
      <c r="U22169" s="36"/>
      <c r="V22169" s="36"/>
    </row>
    <row r="22170" spans="11:22" x14ac:dyDescent="0.25">
      <c r="K22170" s="36"/>
      <c r="L22170" s="36"/>
      <c r="M22170" s="36"/>
      <c r="N22170" s="36"/>
      <c r="O22170" s="40"/>
      <c r="P22170" s="36"/>
      <c r="S22170" s="36"/>
      <c r="T22170" s="36"/>
      <c r="U22170" s="36"/>
      <c r="V22170" s="36"/>
    </row>
    <row r="22171" spans="11:22" x14ac:dyDescent="0.25">
      <c r="K22171" s="36"/>
      <c r="L22171" s="36"/>
      <c r="M22171" s="36"/>
      <c r="N22171" s="36"/>
      <c r="O22171" s="40"/>
      <c r="P22171" s="36"/>
      <c r="S22171" s="36"/>
      <c r="T22171" s="36"/>
      <c r="U22171" s="36"/>
      <c r="V22171" s="36"/>
    </row>
    <row r="22172" spans="11:22" x14ac:dyDescent="0.25">
      <c r="K22172" s="36"/>
      <c r="L22172" s="36"/>
      <c r="M22172" s="36"/>
      <c r="N22172" s="36"/>
      <c r="O22172" s="40"/>
      <c r="P22172" s="36"/>
      <c r="S22172" s="36"/>
      <c r="T22172" s="36"/>
      <c r="U22172" s="36"/>
      <c r="V22172" s="36"/>
    </row>
    <row r="22173" spans="11:22" x14ac:dyDescent="0.25">
      <c r="K22173" s="36"/>
      <c r="L22173" s="36"/>
      <c r="M22173" s="36"/>
      <c r="N22173" s="36"/>
      <c r="O22173" s="40"/>
      <c r="P22173" s="36"/>
      <c r="S22173" s="36"/>
      <c r="T22173" s="36"/>
      <c r="U22173" s="36"/>
      <c r="V22173" s="36"/>
    </row>
    <row r="22174" spans="11:22" x14ac:dyDescent="0.25">
      <c r="K22174" s="36"/>
      <c r="L22174" s="36"/>
      <c r="M22174" s="36"/>
      <c r="N22174" s="36"/>
      <c r="O22174" s="40"/>
      <c r="P22174" s="36"/>
      <c r="S22174" s="36"/>
      <c r="T22174" s="36"/>
      <c r="U22174" s="36"/>
      <c r="V22174" s="36"/>
    </row>
    <row r="22175" spans="11:22" x14ac:dyDescent="0.25">
      <c r="K22175" s="36"/>
      <c r="L22175" s="36"/>
      <c r="M22175" s="36"/>
      <c r="N22175" s="36"/>
      <c r="O22175" s="40"/>
      <c r="P22175" s="36"/>
      <c r="S22175" s="36"/>
      <c r="T22175" s="36"/>
      <c r="U22175" s="36"/>
      <c r="V22175" s="36"/>
    </row>
    <row r="22176" spans="11:22" x14ac:dyDescent="0.25">
      <c r="K22176" s="36"/>
      <c r="L22176" s="36"/>
      <c r="M22176" s="36"/>
      <c r="N22176" s="36"/>
      <c r="O22176" s="40"/>
      <c r="P22176" s="36"/>
      <c r="S22176" s="36"/>
      <c r="T22176" s="36"/>
      <c r="U22176" s="36"/>
      <c r="V22176" s="36"/>
    </row>
    <row r="22177" spans="11:22" x14ac:dyDescent="0.25">
      <c r="K22177" s="36"/>
      <c r="L22177" s="36"/>
      <c r="M22177" s="36"/>
      <c r="N22177" s="36"/>
      <c r="O22177" s="40"/>
      <c r="P22177" s="36"/>
      <c r="S22177" s="36"/>
      <c r="T22177" s="36"/>
      <c r="U22177" s="36"/>
      <c r="V22177" s="36"/>
    </row>
    <row r="22178" spans="11:22" x14ac:dyDescent="0.25">
      <c r="K22178" s="36"/>
      <c r="L22178" s="36"/>
      <c r="M22178" s="36"/>
      <c r="N22178" s="36"/>
      <c r="O22178" s="40"/>
      <c r="P22178" s="36"/>
      <c r="S22178" s="36"/>
      <c r="T22178" s="36"/>
      <c r="U22178" s="36"/>
      <c r="V22178" s="36"/>
    </row>
    <row r="22179" spans="11:22" x14ac:dyDescent="0.25">
      <c r="K22179" s="36"/>
      <c r="L22179" s="36"/>
      <c r="M22179" s="36"/>
      <c r="N22179" s="36"/>
      <c r="O22179" s="40"/>
      <c r="P22179" s="36"/>
      <c r="S22179" s="36"/>
      <c r="T22179" s="36"/>
      <c r="U22179" s="36"/>
      <c r="V22179" s="36"/>
    </row>
    <row r="22180" spans="11:22" x14ac:dyDescent="0.25">
      <c r="K22180" s="36"/>
      <c r="L22180" s="36"/>
      <c r="M22180" s="36"/>
      <c r="N22180" s="36"/>
      <c r="O22180" s="40"/>
      <c r="P22180" s="36"/>
      <c r="S22180" s="36"/>
      <c r="T22180" s="36"/>
      <c r="U22180" s="36"/>
      <c r="V22180" s="36"/>
    </row>
    <row r="22181" spans="11:22" x14ac:dyDescent="0.25">
      <c r="K22181" s="36"/>
      <c r="L22181" s="36"/>
      <c r="M22181" s="36"/>
      <c r="N22181" s="36"/>
      <c r="O22181" s="40"/>
      <c r="P22181" s="36"/>
      <c r="S22181" s="36"/>
      <c r="T22181" s="36"/>
      <c r="U22181" s="36"/>
      <c r="V22181" s="36"/>
    </row>
    <row r="22182" spans="11:22" x14ac:dyDescent="0.25">
      <c r="K22182" s="36"/>
      <c r="L22182" s="36"/>
      <c r="M22182" s="36"/>
      <c r="N22182" s="36"/>
      <c r="O22182" s="40"/>
      <c r="P22182" s="36"/>
      <c r="S22182" s="36"/>
      <c r="T22182" s="36"/>
      <c r="U22182" s="36"/>
      <c r="V22182" s="36"/>
    </row>
    <row r="22183" spans="11:22" x14ac:dyDescent="0.25">
      <c r="K22183" s="36"/>
      <c r="L22183" s="36"/>
      <c r="M22183" s="36"/>
      <c r="N22183" s="36"/>
      <c r="O22183" s="40"/>
      <c r="P22183" s="36"/>
      <c r="S22183" s="36"/>
      <c r="T22183" s="36"/>
      <c r="U22183" s="36"/>
      <c r="V22183" s="36"/>
    </row>
    <row r="22184" spans="11:22" x14ac:dyDescent="0.25">
      <c r="K22184" s="36"/>
      <c r="L22184" s="36"/>
      <c r="M22184" s="36"/>
      <c r="N22184" s="36"/>
      <c r="O22184" s="40"/>
      <c r="P22184" s="36"/>
      <c r="S22184" s="36"/>
      <c r="T22184" s="36"/>
      <c r="U22184" s="36"/>
      <c r="V22184" s="36"/>
    </row>
    <row r="22185" spans="11:22" x14ac:dyDescent="0.25">
      <c r="K22185" s="36"/>
      <c r="L22185" s="36"/>
      <c r="M22185" s="36"/>
      <c r="N22185" s="36"/>
      <c r="O22185" s="40"/>
      <c r="P22185" s="36"/>
      <c r="S22185" s="36"/>
      <c r="T22185" s="36"/>
      <c r="U22185" s="36"/>
      <c r="V22185" s="36"/>
    </row>
    <row r="22186" spans="11:22" x14ac:dyDescent="0.25">
      <c r="K22186" s="36"/>
      <c r="L22186" s="36"/>
      <c r="M22186" s="36"/>
      <c r="N22186" s="36"/>
      <c r="O22186" s="40"/>
      <c r="P22186" s="36"/>
      <c r="S22186" s="36"/>
      <c r="T22186" s="36"/>
      <c r="U22186" s="36"/>
      <c r="V22186" s="36"/>
    </row>
    <row r="22187" spans="11:22" x14ac:dyDescent="0.25">
      <c r="K22187" s="36"/>
      <c r="L22187" s="36"/>
      <c r="M22187" s="36"/>
      <c r="N22187" s="36"/>
      <c r="O22187" s="40"/>
      <c r="P22187" s="36"/>
      <c r="S22187" s="36"/>
      <c r="T22187" s="36"/>
      <c r="U22187" s="36"/>
      <c r="V22187" s="36"/>
    </row>
    <row r="22188" spans="11:22" x14ac:dyDescent="0.25">
      <c r="K22188" s="36"/>
      <c r="L22188" s="36"/>
      <c r="M22188" s="36"/>
      <c r="N22188" s="36"/>
      <c r="O22188" s="40"/>
      <c r="P22188" s="36"/>
      <c r="S22188" s="36"/>
      <c r="T22188" s="36"/>
      <c r="U22188" s="36"/>
      <c r="V22188" s="36"/>
    </row>
    <row r="22189" spans="11:22" x14ac:dyDescent="0.25">
      <c r="K22189" s="36"/>
      <c r="L22189" s="36"/>
      <c r="M22189" s="36"/>
      <c r="N22189" s="36"/>
      <c r="O22189" s="40"/>
      <c r="P22189" s="36"/>
      <c r="S22189" s="36"/>
      <c r="T22189" s="36"/>
      <c r="U22189" s="36"/>
      <c r="V22189" s="36"/>
    </row>
    <row r="22190" spans="11:22" x14ac:dyDescent="0.25">
      <c r="K22190" s="36"/>
      <c r="L22190" s="36"/>
      <c r="M22190" s="36"/>
      <c r="N22190" s="36"/>
      <c r="O22190" s="40"/>
      <c r="P22190" s="36"/>
      <c r="S22190" s="36"/>
      <c r="T22190" s="36"/>
      <c r="U22190" s="36"/>
      <c r="V22190" s="36"/>
    </row>
    <row r="22191" spans="11:22" x14ac:dyDescent="0.25">
      <c r="K22191" s="36"/>
      <c r="L22191" s="36"/>
      <c r="M22191" s="36"/>
      <c r="N22191" s="36"/>
      <c r="O22191" s="40"/>
      <c r="P22191" s="36"/>
      <c r="S22191" s="36"/>
      <c r="T22191" s="36"/>
      <c r="U22191" s="36"/>
      <c r="V22191" s="36"/>
    </row>
    <row r="22192" spans="11:22" x14ac:dyDescent="0.25">
      <c r="K22192" s="36"/>
      <c r="L22192" s="36"/>
      <c r="M22192" s="36"/>
      <c r="N22192" s="36"/>
      <c r="O22192" s="40"/>
      <c r="P22192" s="36"/>
      <c r="S22192" s="36"/>
      <c r="T22192" s="36"/>
      <c r="U22192" s="36"/>
      <c r="V22192" s="36"/>
    </row>
    <row r="22193" spans="11:22" x14ac:dyDescent="0.25">
      <c r="K22193" s="36"/>
      <c r="L22193" s="36"/>
      <c r="M22193" s="36"/>
      <c r="N22193" s="36"/>
      <c r="O22193" s="40"/>
      <c r="P22193" s="36"/>
      <c r="S22193" s="36"/>
      <c r="T22193" s="36"/>
      <c r="U22193" s="36"/>
      <c r="V22193" s="36"/>
    </row>
    <row r="22194" spans="11:22" x14ac:dyDescent="0.25">
      <c r="K22194" s="36"/>
      <c r="L22194" s="36"/>
      <c r="M22194" s="36"/>
      <c r="N22194" s="36"/>
      <c r="O22194" s="40"/>
      <c r="P22194" s="36"/>
      <c r="S22194" s="36"/>
      <c r="T22194" s="36"/>
      <c r="U22194" s="36"/>
      <c r="V22194" s="36"/>
    </row>
    <row r="22195" spans="11:22" x14ac:dyDescent="0.25">
      <c r="K22195" s="36"/>
      <c r="L22195" s="36"/>
      <c r="M22195" s="36"/>
      <c r="N22195" s="36"/>
      <c r="O22195" s="40"/>
      <c r="P22195" s="36"/>
      <c r="S22195" s="36"/>
      <c r="T22195" s="36"/>
      <c r="U22195" s="36"/>
      <c r="V22195" s="36"/>
    </row>
    <row r="22196" spans="11:22" x14ac:dyDescent="0.25">
      <c r="K22196" s="36"/>
      <c r="L22196" s="36"/>
      <c r="M22196" s="36"/>
      <c r="N22196" s="36"/>
      <c r="O22196" s="40"/>
      <c r="P22196" s="36"/>
      <c r="S22196" s="36"/>
      <c r="T22196" s="36"/>
      <c r="U22196" s="36"/>
      <c r="V22196" s="36"/>
    </row>
    <row r="22197" spans="11:22" x14ac:dyDescent="0.25">
      <c r="K22197" s="36"/>
      <c r="L22197" s="36"/>
      <c r="M22197" s="36"/>
      <c r="N22197" s="36"/>
      <c r="O22197" s="40"/>
      <c r="P22197" s="36"/>
      <c r="S22197" s="36"/>
      <c r="T22197" s="36"/>
      <c r="U22197" s="36"/>
      <c r="V22197" s="36"/>
    </row>
    <row r="22198" spans="11:22" x14ac:dyDescent="0.25">
      <c r="K22198" s="36"/>
      <c r="L22198" s="36"/>
      <c r="M22198" s="36"/>
      <c r="N22198" s="36"/>
      <c r="O22198" s="40"/>
      <c r="P22198" s="36"/>
      <c r="S22198" s="36"/>
      <c r="T22198" s="36"/>
      <c r="U22198" s="36"/>
      <c r="V22198" s="36"/>
    </row>
    <row r="22199" spans="11:22" x14ac:dyDescent="0.25">
      <c r="K22199" s="36"/>
      <c r="L22199" s="36"/>
      <c r="M22199" s="36"/>
      <c r="N22199" s="36"/>
      <c r="O22199" s="40"/>
      <c r="P22199" s="36"/>
      <c r="S22199" s="36"/>
      <c r="T22199" s="36"/>
      <c r="U22199" s="36"/>
      <c r="V22199" s="36"/>
    </row>
    <row r="22200" spans="11:22" x14ac:dyDescent="0.25">
      <c r="K22200" s="36"/>
      <c r="L22200" s="36"/>
      <c r="M22200" s="36"/>
      <c r="N22200" s="36"/>
      <c r="O22200" s="40"/>
      <c r="P22200" s="36"/>
      <c r="S22200" s="36"/>
      <c r="T22200" s="36"/>
      <c r="U22200" s="36"/>
      <c r="V22200" s="36"/>
    </row>
    <row r="22201" spans="11:22" x14ac:dyDescent="0.25">
      <c r="K22201" s="36"/>
      <c r="L22201" s="36"/>
      <c r="M22201" s="36"/>
      <c r="N22201" s="36"/>
      <c r="O22201" s="40"/>
      <c r="P22201" s="36"/>
      <c r="S22201" s="36"/>
      <c r="T22201" s="36"/>
      <c r="U22201" s="36"/>
      <c r="V22201" s="36"/>
    </row>
    <row r="22202" spans="11:22" x14ac:dyDescent="0.25">
      <c r="K22202" s="36"/>
      <c r="L22202" s="36"/>
      <c r="M22202" s="36"/>
      <c r="N22202" s="36"/>
      <c r="O22202" s="40"/>
      <c r="P22202" s="36"/>
      <c r="S22202" s="36"/>
      <c r="T22202" s="36"/>
      <c r="U22202" s="36"/>
      <c r="V22202" s="36"/>
    </row>
    <row r="22203" spans="11:22" x14ac:dyDescent="0.25">
      <c r="K22203" s="36"/>
      <c r="L22203" s="36"/>
      <c r="M22203" s="36"/>
      <c r="N22203" s="36"/>
      <c r="O22203" s="40"/>
      <c r="P22203" s="36"/>
      <c r="S22203" s="36"/>
      <c r="T22203" s="36"/>
      <c r="U22203" s="36"/>
      <c r="V22203" s="36"/>
    </row>
    <row r="22204" spans="11:22" x14ac:dyDescent="0.25">
      <c r="K22204" s="36"/>
      <c r="L22204" s="36"/>
      <c r="M22204" s="36"/>
      <c r="N22204" s="36"/>
      <c r="O22204" s="40"/>
      <c r="P22204" s="36"/>
      <c r="S22204" s="36"/>
      <c r="T22204" s="36"/>
      <c r="U22204" s="36"/>
      <c r="V22204" s="36"/>
    </row>
    <row r="22205" spans="11:22" x14ac:dyDescent="0.25">
      <c r="K22205" s="36"/>
      <c r="L22205" s="36"/>
      <c r="M22205" s="36"/>
      <c r="N22205" s="36"/>
      <c r="O22205" s="40"/>
      <c r="P22205" s="36"/>
      <c r="S22205" s="36"/>
      <c r="T22205" s="36"/>
      <c r="U22205" s="36"/>
      <c r="V22205" s="36"/>
    </row>
    <row r="22206" spans="11:22" x14ac:dyDescent="0.25">
      <c r="K22206" s="36"/>
      <c r="L22206" s="36"/>
      <c r="M22206" s="36"/>
      <c r="N22206" s="36"/>
      <c r="O22206" s="40"/>
      <c r="P22206" s="36"/>
      <c r="S22206" s="36"/>
      <c r="T22206" s="36"/>
      <c r="U22206" s="36"/>
      <c r="V22206" s="36"/>
    </row>
    <row r="22207" spans="11:22" x14ac:dyDescent="0.25">
      <c r="K22207" s="36"/>
      <c r="L22207" s="36"/>
      <c r="M22207" s="36"/>
      <c r="N22207" s="36"/>
      <c r="O22207" s="40"/>
      <c r="P22207" s="36"/>
      <c r="S22207" s="36"/>
      <c r="T22207" s="36"/>
      <c r="U22207" s="36"/>
      <c r="V22207" s="36"/>
    </row>
    <row r="22208" spans="11:22" x14ac:dyDescent="0.25">
      <c r="K22208" s="36"/>
      <c r="L22208" s="36"/>
      <c r="M22208" s="36"/>
      <c r="N22208" s="36"/>
      <c r="O22208" s="40"/>
      <c r="P22208" s="36"/>
      <c r="S22208" s="36"/>
      <c r="T22208" s="36"/>
      <c r="U22208" s="36"/>
      <c r="V22208" s="36"/>
    </row>
    <row r="22209" spans="11:22" x14ac:dyDescent="0.25">
      <c r="K22209" s="36"/>
      <c r="L22209" s="36"/>
      <c r="M22209" s="36"/>
      <c r="N22209" s="36"/>
      <c r="O22209" s="40"/>
      <c r="P22209" s="36"/>
      <c r="S22209" s="36"/>
      <c r="T22209" s="36"/>
      <c r="U22209" s="36"/>
      <c r="V22209" s="36"/>
    </row>
    <row r="22210" spans="11:22" x14ac:dyDescent="0.25">
      <c r="K22210" s="36"/>
      <c r="L22210" s="36"/>
      <c r="M22210" s="36"/>
      <c r="N22210" s="36"/>
      <c r="O22210" s="40"/>
      <c r="P22210" s="36"/>
      <c r="S22210" s="36"/>
      <c r="T22210" s="36"/>
      <c r="U22210" s="36"/>
      <c r="V22210" s="36"/>
    </row>
    <row r="22211" spans="11:22" x14ac:dyDescent="0.25">
      <c r="K22211" s="36"/>
      <c r="L22211" s="36"/>
      <c r="M22211" s="36"/>
      <c r="N22211" s="36"/>
      <c r="O22211" s="40"/>
      <c r="P22211" s="36"/>
      <c r="S22211" s="36"/>
      <c r="T22211" s="36"/>
      <c r="U22211" s="36"/>
      <c r="V22211" s="36"/>
    </row>
    <row r="22212" spans="11:22" x14ac:dyDescent="0.25">
      <c r="K22212" s="36"/>
      <c r="L22212" s="36"/>
      <c r="M22212" s="36"/>
      <c r="N22212" s="36"/>
      <c r="O22212" s="40"/>
      <c r="P22212" s="36"/>
      <c r="S22212" s="36"/>
      <c r="T22212" s="36"/>
      <c r="U22212" s="36"/>
      <c r="V22212" s="36"/>
    </row>
    <row r="22213" spans="11:22" x14ac:dyDescent="0.25">
      <c r="K22213" s="36"/>
      <c r="L22213" s="36"/>
      <c r="M22213" s="36"/>
      <c r="N22213" s="36"/>
      <c r="O22213" s="40"/>
      <c r="P22213" s="36"/>
      <c r="S22213" s="36"/>
      <c r="T22213" s="36"/>
      <c r="U22213" s="36"/>
      <c r="V22213" s="36"/>
    </row>
    <row r="22214" spans="11:22" x14ac:dyDescent="0.25">
      <c r="K22214" s="36"/>
      <c r="L22214" s="36"/>
      <c r="M22214" s="36"/>
      <c r="N22214" s="36"/>
      <c r="O22214" s="40"/>
      <c r="P22214" s="36"/>
      <c r="S22214" s="36"/>
      <c r="T22214" s="36"/>
      <c r="U22214" s="36"/>
      <c r="V22214" s="36"/>
    </row>
    <row r="22215" spans="11:22" x14ac:dyDescent="0.25">
      <c r="K22215" s="36"/>
      <c r="L22215" s="36"/>
      <c r="M22215" s="36"/>
      <c r="N22215" s="36"/>
      <c r="O22215" s="40"/>
      <c r="P22215" s="36"/>
      <c r="S22215" s="36"/>
      <c r="T22215" s="36"/>
      <c r="U22215" s="36"/>
      <c r="V22215" s="36"/>
    </row>
    <row r="22216" spans="11:22" x14ac:dyDescent="0.25">
      <c r="K22216" s="36"/>
      <c r="L22216" s="36"/>
      <c r="M22216" s="36"/>
      <c r="N22216" s="36"/>
      <c r="O22216" s="40"/>
      <c r="P22216" s="36"/>
      <c r="S22216" s="36"/>
      <c r="T22216" s="36"/>
      <c r="U22216" s="36"/>
      <c r="V22216" s="36"/>
    </row>
    <row r="22217" spans="11:22" x14ac:dyDescent="0.25">
      <c r="K22217" s="36"/>
      <c r="L22217" s="36"/>
      <c r="M22217" s="36"/>
      <c r="N22217" s="36"/>
      <c r="O22217" s="40"/>
      <c r="P22217" s="36"/>
      <c r="S22217" s="36"/>
      <c r="T22217" s="36"/>
      <c r="U22217" s="36"/>
      <c r="V22217" s="36"/>
    </row>
    <row r="22218" spans="11:22" x14ac:dyDescent="0.25">
      <c r="K22218" s="36"/>
      <c r="L22218" s="36"/>
      <c r="M22218" s="36"/>
      <c r="N22218" s="36"/>
      <c r="O22218" s="40"/>
      <c r="P22218" s="36"/>
      <c r="S22218" s="36"/>
      <c r="T22218" s="36"/>
      <c r="U22218" s="36"/>
      <c r="V22218" s="36"/>
    </row>
    <row r="22219" spans="11:22" x14ac:dyDescent="0.25">
      <c r="K22219" s="36"/>
      <c r="L22219" s="36"/>
      <c r="M22219" s="36"/>
      <c r="N22219" s="36"/>
      <c r="O22219" s="40"/>
      <c r="P22219" s="36"/>
      <c r="S22219" s="36"/>
      <c r="T22219" s="36"/>
      <c r="U22219" s="36"/>
      <c r="V22219" s="36"/>
    </row>
    <row r="22220" spans="11:22" x14ac:dyDescent="0.25">
      <c r="K22220" s="36"/>
      <c r="L22220" s="36"/>
      <c r="M22220" s="36"/>
      <c r="N22220" s="36"/>
      <c r="O22220" s="40"/>
      <c r="P22220" s="36"/>
      <c r="S22220" s="36"/>
      <c r="T22220" s="36"/>
      <c r="U22220" s="36"/>
      <c r="V22220" s="36"/>
    </row>
    <row r="22221" spans="11:22" x14ac:dyDescent="0.25">
      <c r="K22221" s="36"/>
      <c r="L22221" s="36"/>
      <c r="M22221" s="36"/>
      <c r="N22221" s="36"/>
      <c r="O22221" s="40"/>
      <c r="P22221" s="36"/>
      <c r="S22221" s="36"/>
      <c r="T22221" s="36"/>
      <c r="U22221" s="36"/>
      <c r="V22221" s="36"/>
    </row>
    <row r="22222" spans="11:22" x14ac:dyDescent="0.25">
      <c r="K22222" s="36"/>
      <c r="L22222" s="36"/>
      <c r="M22222" s="36"/>
      <c r="N22222" s="36"/>
      <c r="O22222" s="40"/>
      <c r="P22222" s="36"/>
      <c r="S22222" s="36"/>
      <c r="T22222" s="36"/>
      <c r="U22222" s="36"/>
      <c r="V22222" s="36"/>
    </row>
    <row r="22223" spans="11:22" x14ac:dyDescent="0.25">
      <c r="K22223" s="36"/>
      <c r="L22223" s="36"/>
      <c r="M22223" s="36"/>
      <c r="N22223" s="36"/>
      <c r="O22223" s="40"/>
      <c r="P22223" s="36"/>
      <c r="S22223" s="36"/>
      <c r="T22223" s="36"/>
      <c r="U22223" s="36"/>
      <c r="V22223" s="36"/>
    </row>
    <row r="22224" spans="11:22" x14ac:dyDescent="0.25">
      <c r="K22224" s="36"/>
      <c r="L22224" s="36"/>
      <c r="M22224" s="36"/>
      <c r="N22224" s="36"/>
      <c r="O22224" s="40"/>
      <c r="P22224" s="36"/>
      <c r="S22224" s="36"/>
      <c r="T22224" s="36"/>
      <c r="U22224" s="36"/>
      <c r="V22224" s="36"/>
    </row>
    <row r="22225" spans="11:22" x14ac:dyDescent="0.25">
      <c r="K22225" s="36"/>
      <c r="L22225" s="36"/>
      <c r="M22225" s="36"/>
      <c r="N22225" s="36"/>
      <c r="O22225" s="40"/>
      <c r="P22225" s="36"/>
      <c r="S22225" s="36"/>
      <c r="T22225" s="36"/>
      <c r="U22225" s="36"/>
      <c r="V22225" s="36"/>
    </row>
    <row r="22226" spans="11:22" x14ac:dyDescent="0.25">
      <c r="K22226" s="36"/>
      <c r="L22226" s="36"/>
      <c r="M22226" s="36"/>
      <c r="N22226" s="36"/>
      <c r="O22226" s="40"/>
      <c r="P22226" s="36"/>
      <c r="S22226" s="36"/>
      <c r="T22226" s="36"/>
      <c r="U22226" s="36"/>
      <c r="V22226" s="36"/>
    </row>
    <row r="22227" spans="11:22" x14ac:dyDescent="0.25">
      <c r="K22227" s="36"/>
      <c r="L22227" s="36"/>
      <c r="M22227" s="36"/>
      <c r="N22227" s="36"/>
      <c r="O22227" s="40"/>
      <c r="P22227" s="36"/>
      <c r="S22227" s="36"/>
      <c r="T22227" s="36"/>
      <c r="U22227" s="36"/>
      <c r="V22227" s="36"/>
    </row>
    <row r="22228" spans="11:22" x14ac:dyDescent="0.25">
      <c r="K22228" s="36"/>
      <c r="L22228" s="36"/>
      <c r="M22228" s="36"/>
      <c r="N22228" s="36"/>
      <c r="O22228" s="40"/>
      <c r="P22228" s="36"/>
      <c r="S22228" s="36"/>
      <c r="T22228" s="36"/>
      <c r="U22228" s="36"/>
      <c r="V22228" s="36"/>
    </row>
    <row r="22229" spans="11:22" x14ac:dyDescent="0.25">
      <c r="K22229" s="36"/>
      <c r="L22229" s="36"/>
      <c r="M22229" s="36"/>
      <c r="N22229" s="36"/>
      <c r="O22229" s="40"/>
      <c r="P22229" s="36"/>
      <c r="S22229" s="36"/>
      <c r="T22229" s="36"/>
      <c r="U22229" s="36"/>
      <c r="V22229" s="36"/>
    </row>
    <row r="22230" spans="11:22" x14ac:dyDescent="0.25">
      <c r="K22230" s="36"/>
      <c r="L22230" s="36"/>
      <c r="M22230" s="36"/>
      <c r="N22230" s="36"/>
      <c r="O22230" s="40"/>
      <c r="P22230" s="36"/>
      <c r="S22230" s="36"/>
      <c r="T22230" s="36"/>
      <c r="U22230" s="36"/>
      <c r="V22230" s="36"/>
    </row>
    <row r="22231" spans="11:22" x14ac:dyDescent="0.25">
      <c r="K22231" s="36"/>
      <c r="L22231" s="36"/>
      <c r="M22231" s="36"/>
      <c r="N22231" s="36"/>
      <c r="O22231" s="40"/>
      <c r="P22231" s="36"/>
      <c r="S22231" s="36"/>
      <c r="T22231" s="36"/>
      <c r="U22231" s="36"/>
      <c r="V22231" s="36"/>
    </row>
    <row r="22232" spans="11:22" x14ac:dyDescent="0.25">
      <c r="K22232" s="36"/>
      <c r="L22232" s="36"/>
      <c r="M22232" s="36"/>
      <c r="N22232" s="36"/>
      <c r="O22232" s="40"/>
      <c r="P22232" s="36"/>
      <c r="S22232" s="36"/>
      <c r="T22232" s="36"/>
      <c r="U22232" s="36"/>
      <c r="V22232" s="36"/>
    </row>
    <row r="22233" spans="11:22" x14ac:dyDescent="0.25">
      <c r="K22233" s="36"/>
      <c r="L22233" s="36"/>
      <c r="M22233" s="36"/>
      <c r="N22233" s="36"/>
      <c r="O22233" s="40"/>
      <c r="P22233" s="36"/>
      <c r="S22233" s="36"/>
      <c r="T22233" s="36"/>
      <c r="U22233" s="36"/>
      <c r="V22233" s="36"/>
    </row>
    <row r="22234" spans="11:22" x14ac:dyDescent="0.25">
      <c r="K22234" s="36"/>
      <c r="L22234" s="36"/>
      <c r="M22234" s="36"/>
      <c r="N22234" s="36"/>
      <c r="O22234" s="40"/>
      <c r="P22234" s="36"/>
      <c r="S22234" s="36"/>
      <c r="T22234" s="36"/>
      <c r="U22234" s="36"/>
      <c r="V22234" s="36"/>
    </row>
    <row r="22235" spans="11:22" x14ac:dyDescent="0.25">
      <c r="K22235" s="36"/>
      <c r="L22235" s="36"/>
      <c r="M22235" s="36"/>
      <c r="N22235" s="36"/>
      <c r="O22235" s="40"/>
      <c r="P22235" s="36"/>
      <c r="S22235" s="36"/>
      <c r="T22235" s="36"/>
      <c r="U22235" s="36"/>
      <c r="V22235" s="36"/>
    </row>
    <row r="22236" spans="11:22" x14ac:dyDescent="0.25">
      <c r="K22236" s="36"/>
      <c r="L22236" s="36"/>
      <c r="M22236" s="36"/>
      <c r="N22236" s="36"/>
      <c r="O22236" s="40"/>
      <c r="P22236" s="36"/>
      <c r="S22236" s="36"/>
      <c r="T22236" s="36"/>
      <c r="U22236" s="36"/>
      <c r="V22236" s="36"/>
    </row>
    <row r="22237" spans="11:22" x14ac:dyDescent="0.25">
      <c r="K22237" s="36"/>
      <c r="L22237" s="36"/>
      <c r="M22237" s="36"/>
      <c r="N22237" s="36"/>
      <c r="O22237" s="40"/>
      <c r="P22237" s="36"/>
      <c r="S22237" s="36"/>
      <c r="T22237" s="36"/>
      <c r="U22237" s="36"/>
      <c r="V22237" s="36"/>
    </row>
    <row r="22238" spans="11:22" x14ac:dyDescent="0.25">
      <c r="K22238" s="36"/>
      <c r="L22238" s="36"/>
      <c r="M22238" s="36"/>
      <c r="N22238" s="36"/>
      <c r="O22238" s="40"/>
      <c r="P22238" s="36"/>
      <c r="S22238" s="36"/>
      <c r="T22238" s="36"/>
      <c r="U22238" s="36"/>
      <c r="V22238" s="36"/>
    </row>
    <row r="22239" spans="11:22" x14ac:dyDescent="0.25">
      <c r="K22239" s="36"/>
      <c r="L22239" s="36"/>
      <c r="M22239" s="36"/>
      <c r="N22239" s="36"/>
      <c r="O22239" s="40"/>
      <c r="P22239" s="36"/>
      <c r="S22239" s="36"/>
      <c r="T22239" s="36"/>
      <c r="U22239" s="36"/>
      <c r="V22239" s="36"/>
    </row>
    <row r="22240" spans="11:22" x14ac:dyDescent="0.25">
      <c r="K22240" s="36"/>
      <c r="L22240" s="36"/>
      <c r="M22240" s="36"/>
      <c r="N22240" s="36"/>
      <c r="O22240" s="40"/>
      <c r="P22240" s="36"/>
      <c r="S22240" s="36"/>
      <c r="T22240" s="36"/>
      <c r="U22240" s="36"/>
      <c r="V22240" s="36"/>
    </row>
    <row r="22241" spans="11:22" x14ac:dyDescent="0.25">
      <c r="K22241" s="36"/>
      <c r="L22241" s="36"/>
      <c r="M22241" s="36"/>
      <c r="N22241" s="36"/>
      <c r="O22241" s="40"/>
      <c r="P22241" s="36"/>
      <c r="S22241" s="36"/>
      <c r="T22241" s="36"/>
      <c r="U22241" s="36"/>
      <c r="V22241" s="36"/>
    </row>
    <row r="22242" spans="11:22" x14ac:dyDescent="0.25">
      <c r="K22242" s="36"/>
      <c r="L22242" s="36"/>
      <c r="M22242" s="36"/>
      <c r="N22242" s="36"/>
      <c r="O22242" s="40"/>
      <c r="P22242" s="36"/>
      <c r="S22242" s="36"/>
      <c r="T22242" s="36"/>
      <c r="U22242" s="36"/>
      <c r="V22242" s="36"/>
    </row>
    <row r="22243" spans="11:22" x14ac:dyDescent="0.25">
      <c r="K22243" s="36"/>
      <c r="L22243" s="36"/>
      <c r="M22243" s="36"/>
      <c r="N22243" s="36"/>
      <c r="O22243" s="40"/>
      <c r="P22243" s="36"/>
      <c r="S22243" s="36"/>
      <c r="T22243" s="36"/>
      <c r="U22243" s="36"/>
      <c r="V22243" s="36"/>
    </row>
    <row r="22244" spans="11:22" x14ac:dyDescent="0.25">
      <c r="K22244" s="36"/>
      <c r="L22244" s="36"/>
      <c r="M22244" s="36"/>
      <c r="N22244" s="36"/>
      <c r="O22244" s="40"/>
      <c r="P22244" s="36"/>
      <c r="S22244" s="36"/>
      <c r="T22244" s="36"/>
      <c r="U22244" s="36"/>
      <c r="V22244" s="36"/>
    </row>
    <row r="22245" spans="11:22" x14ac:dyDescent="0.25">
      <c r="K22245" s="36"/>
      <c r="L22245" s="36"/>
      <c r="M22245" s="36"/>
      <c r="N22245" s="36"/>
      <c r="O22245" s="40"/>
      <c r="P22245" s="36"/>
      <c r="S22245" s="36"/>
      <c r="T22245" s="36"/>
      <c r="U22245" s="36"/>
      <c r="V22245" s="36"/>
    </row>
    <row r="22246" spans="11:22" x14ac:dyDescent="0.25">
      <c r="K22246" s="36"/>
      <c r="L22246" s="36"/>
      <c r="M22246" s="36"/>
      <c r="N22246" s="36"/>
      <c r="O22246" s="40"/>
      <c r="P22246" s="36"/>
      <c r="S22246" s="36"/>
      <c r="T22246" s="36"/>
      <c r="U22246" s="36"/>
      <c r="V22246" s="36"/>
    </row>
    <row r="22247" spans="11:22" x14ac:dyDescent="0.25">
      <c r="K22247" s="36"/>
      <c r="L22247" s="36"/>
      <c r="M22247" s="36"/>
      <c r="N22247" s="36"/>
      <c r="O22247" s="40"/>
      <c r="P22247" s="36"/>
      <c r="S22247" s="36"/>
      <c r="T22247" s="36"/>
      <c r="U22247" s="36"/>
      <c r="V22247" s="36"/>
    </row>
    <row r="22248" spans="11:22" x14ac:dyDescent="0.25">
      <c r="K22248" s="36"/>
      <c r="L22248" s="36"/>
      <c r="M22248" s="36"/>
      <c r="N22248" s="36"/>
      <c r="O22248" s="40"/>
      <c r="P22248" s="36"/>
      <c r="S22248" s="36"/>
      <c r="T22248" s="36"/>
      <c r="U22248" s="36"/>
      <c r="V22248" s="36"/>
    </row>
    <row r="22249" spans="11:22" x14ac:dyDescent="0.25">
      <c r="K22249" s="36"/>
      <c r="L22249" s="36"/>
      <c r="M22249" s="36"/>
      <c r="N22249" s="36"/>
      <c r="O22249" s="40"/>
      <c r="P22249" s="36"/>
      <c r="S22249" s="36"/>
      <c r="T22249" s="36"/>
      <c r="U22249" s="36"/>
      <c r="V22249" s="36"/>
    </row>
    <row r="22250" spans="11:22" x14ac:dyDescent="0.25">
      <c r="K22250" s="36"/>
      <c r="L22250" s="36"/>
      <c r="M22250" s="36"/>
      <c r="N22250" s="36"/>
      <c r="O22250" s="40"/>
      <c r="P22250" s="36"/>
      <c r="S22250" s="36"/>
      <c r="T22250" s="36"/>
      <c r="U22250" s="36"/>
      <c r="V22250" s="36"/>
    </row>
    <row r="22251" spans="11:22" x14ac:dyDescent="0.25">
      <c r="K22251" s="36"/>
      <c r="L22251" s="36"/>
      <c r="M22251" s="36"/>
      <c r="N22251" s="36"/>
      <c r="O22251" s="40"/>
      <c r="P22251" s="36"/>
      <c r="S22251" s="36"/>
      <c r="T22251" s="36"/>
      <c r="U22251" s="36"/>
      <c r="V22251" s="36"/>
    </row>
    <row r="22252" spans="11:22" x14ac:dyDescent="0.25">
      <c r="K22252" s="36"/>
      <c r="L22252" s="36"/>
      <c r="M22252" s="36"/>
      <c r="N22252" s="36"/>
      <c r="O22252" s="40"/>
      <c r="P22252" s="36"/>
      <c r="S22252" s="36"/>
      <c r="T22252" s="36"/>
      <c r="U22252" s="36"/>
      <c r="V22252" s="36"/>
    </row>
    <row r="22253" spans="11:22" x14ac:dyDescent="0.25">
      <c r="K22253" s="36"/>
      <c r="L22253" s="36"/>
      <c r="M22253" s="36"/>
      <c r="N22253" s="36"/>
      <c r="O22253" s="40"/>
      <c r="P22253" s="36"/>
      <c r="S22253" s="36"/>
      <c r="T22253" s="36"/>
      <c r="U22253" s="36"/>
      <c r="V22253" s="36"/>
    </row>
    <row r="22254" spans="11:22" x14ac:dyDescent="0.25">
      <c r="K22254" s="36"/>
      <c r="L22254" s="36"/>
      <c r="M22254" s="36"/>
      <c r="N22254" s="36"/>
      <c r="O22254" s="40"/>
      <c r="P22254" s="36"/>
      <c r="S22254" s="36"/>
      <c r="T22254" s="36"/>
      <c r="U22254" s="36"/>
      <c r="V22254" s="36"/>
    </row>
    <row r="22255" spans="11:22" x14ac:dyDescent="0.25">
      <c r="K22255" s="36"/>
      <c r="L22255" s="36"/>
      <c r="M22255" s="36"/>
      <c r="N22255" s="36"/>
      <c r="O22255" s="40"/>
      <c r="P22255" s="36"/>
      <c r="S22255" s="36"/>
      <c r="T22255" s="36"/>
      <c r="U22255" s="36"/>
      <c r="V22255" s="36"/>
    </row>
    <row r="22256" spans="11:22" x14ac:dyDescent="0.25">
      <c r="K22256" s="36"/>
      <c r="L22256" s="36"/>
      <c r="M22256" s="36"/>
      <c r="N22256" s="36"/>
      <c r="O22256" s="40"/>
      <c r="P22256" s="36"/>
      <c r="S22256" s="36"/>
      <c r="T22256" s="36"/>
      <c r="U22256" s="36"/>
      <c r="V22256" s="36"/>
    </row>
    <row r="22257" spans="11:22" x14ac:dyDescent="0.25">
      <c r="K22257" s="36"/>
      <c r="L22257" s="36"/>
      <c r="M22257" s="36"/>
      <c r="N22257" s="36"/>
      <c r="O22257" s="40"/>
      <c r="P22257" s="36"/>
      <c r="S22257" s="36"/>
      <c r="T22257" s="36"/>
      <c r="U22257" s="36"/>
      <c r="V22257" s="36"/>
    </row>
    <row r="22258" spans="11:22" x14ac:dyDescent="0.25">
      <c r="K22258" s="36"/>
      <c r="L22258" s="36"/>
      <c r="M22258" s="36"/>
      <c r="N22258" s="36"/>
      <c r="O22258" s="40"/>
      <c r="P22258" s="36"/>
      <c r="S22258" s="36"/>
      <c r="T22258" s="36"/>
      <c r="U22258" s="36"/>
      <c r="V22258" s="36"/>
    </row>
    <row r="22259" spans="11:22" x14ac:dyDescent="0.25">
      <c r="K22259" s="36"/>
      <c r="L22259" s="36"/>
      <c r="M22259" s="36"/>
      <c r="N22259" s="36"/>
      <c r="O22259" s="40"/>
      <c r="P22259" s="36"/>
      <c r="S22259" s="36"/>
      <c r="T22259" s="36"/>
      <c r="U22259" s="36"/>
      <c r="V22259" s="36"/>
    </row>
    <row r="22260" spans="11:22" x14ac:dyDescent="0.25">
      <c r="K22260" s="36"/>
      <c r="L22260" s="36"/>
      <c r="M22260" s="36"/>
      <c r="N22260" s="36"/>
      <c r="O22260" s="40"/>
      <c r="P22260" s="36"/>
      <c r="S22260" s="36"/>
      <c r="T22260" s="36"/>
      <c r="U22260" s="36"/>
      <c r="V22260" s="36"/>
    </row>
    <row r="22261" spans="11:22" x14ac:dyDescent="0.25">
      <c r="K22261" s="36"/>
      <c r="L22261" s="36"/>
      <c r="M22261" s="36"/>
      <c r="N22261" s="36"/>
      <c r="O22261" s="40"/>
      <c r="P22261" s="36"/>
      <c r="S22261" s="36"/>
      <c r="T22261" s="36"/>
      <c r="U22261" s="36"/>
      <c r="V22261" s="36"/>
    </row>
    <row r="22262" spans="11:22" x14ac:dyDescent="0.25">
      <c r="K22262" s="36"/>
      <c r="L22262" s="36"/>
      <c r="M22262" s="36"/>
      <c r="N22262" s="36"/>
      <c r="O22262" s="40"/>
      <c r="P22262" s="36"/>
      <c r="S22262" s="36"/>
      <c r="T22262" s="36"/>
      <c r="U22262" s="36"/>
      <c r="V22262" s="36"/>
    </row>
    <row r="22263" spans="11:22" x14ac:dyDescent="0.25">
      <c r="K22263" s="36"/>
      <c r="L22263" s="36"/>
      <c r="M22263" s="36"/>
      <c r="N22263" s="36"/>
      <c r="O22263" s="40"/>
      <c r="P22263" s="36"/>
      <c r="S22263" s="36"/>
      <c r="T22263" s="36"/>
      <c r="U22263" s="36"/>
      <c r="V22263" s="36"/>
    </row>
    <row r="22264" spans="11:22" x14ac:dyDescent="0.25">
      <c r="K22264" s="36"/>
      <c r="L22264" s="36"/>
      <c r="M22264" s="36"/>
      <c r="N22264" s="36"/>
      <c r="O22264" s="40"/>
      <c r="P22264" s="36"/>
      <c r="S22264" s="36"/>
      <c r="T22264" s="36"/>
      <c r="U22264" s="36"/>
      <c r="V22264" s="36"/>
    </row>
    <row r="22265" spans="11:22" x14ac:dyDescent="0.25">
      <c r="K22265" s="36"/>
      <c r="L22265" s="36"/>
      <c r="M22265" s="36"/>
      <c r="N22265" s="36"/>
      <c r="O22265" s="40"/>
      <c r="P22265" s="36"/>
      <c r="S22265" s="36"/>
      <c r="T22265" s="36"/>
      <c r="U22265" s="36"/>
      <c r="V22265" s="36"/>
    </row>
    <row r="22266" spans="11:22" x14ac:dyDescent="0.25">
      <c r="K22266" s="36"/>
      <c r="L22266" s="36"/>
      <c r="M22266" s="36"/>
      <c r="N22266" s="36"/>
      <c r="O22266" s="40"/>
      <c r="P22266" s="36"/>
      <c r="S22266" s="36"/>
      <c r="T22266" s="36"/>
      <c r="U22266" s="36"/>
      <c r="V22266" s="36"/>
    </row>
    <row r="22267" spans="11:22" x14ac:dyDescent="0.25">
      <c r="K22267" s="36"/>
      <c r="L22267" s="36"/>
      <c r="M22267" s="36"/>
      <c r="N22267" s="36"/>
      <c r="O22267" s="40"/>
      <c r="P22267" s="36"/>
      <c r="S22267" s="36"/>
      <c r="T22267" s="36"/>
      <c r="U22267" s="36"/>
      <c r="V22267" s="36"/>
    </row>
    <row r="22268" spans="11:22" x14ac:dyDescent="0.25">
      <c r="K22268" s="36"/>
      <c r="L22268" s="36"/>
      <c r="M22268" s="36"/>
      <c r="N22268" s="36"/>
      <c r="O22268" s="40"/>
      <c r="P22268" s="36"/>
      <c r="S22268" s="36"/>
      <c r="T22268" s="36"/>
      <c r="U22268" s="36"/>
      <c r="V22268" s="36"/>
    </row>
    <row r="22269" spans="11:22" x14ac:dyDescent="0.25">
      <c r="K22269" s="36"/>
      <c r="L22269" s="36"/>
      <c r="M22269" s="36"/>
      <c r="N22269" s="36"/>
      <c r="O22269" s="40"/>
      <c r="P22269" s="36"/>
      <c r="S22269" s="36"/>
      <c r="T22269" s="36"/>
      <c r="U22269" s="36"/>
      <c r="V22269" s="36"/>
    </row>
    <row r="22270" spans="11:22" x14ac:dyDescent="0.25">
      <c r="K22270" s="36"/>
      <c r="L22270" s="36"/>
      <c r="M22270" s="36"/>
      <c r="N22270" s="36"/>
      <c r="O22270" s="40"/>
      <c r="P22270" s="36"/>
      <c r="S22270" s="36"/>
      <c r="T22270" s="36"/>
      <c r="U22270" s="36"/>
      <c r="V22270" s="36"/>
    </row>
    <row r="22271" spans="11:22" x14ac:dyDescent="0.25">
      <c r="K22271" s="36"/>
      <c r="L22271" s="36"/>
      <c r="M22271" s="36"/>
      <c r="N22271" s="36"/>
      <c r="O22271" s="40"/>
      <c r="P22271" s="36"/>
      <c r="S22271" s="36"/>
      <c r="T22271" s="36"/>
      <c r="U22271" s="36"/>
      <c r="V22271" s="36"/>
    </row>
    <row r="22272" spans="11:22" x14ac:dyDescent="0.25">
      <c r="K22272" s="36"/>
      <c r="L22272" s="36"/>
      <c r="M22272" s="36"/>
      <c r="N22272" s="36"/>
      <c r="O22272" s="40"/>
      <c r="P22272" s="36"/>
      <c r="S22272" s="36"/>
      <c r="T22272" s="36"/>
      <c r="U22272" s="36"/>
      <c r="V22272" s="36"/>
    </row>
    <row r="22273" spans="11:22" x14ac:dyDescent="0.25">
      <c r="K22273" s="36"/>
      <c r="L22273" s="36"/>
      <c r="M22273" s="36"/>
      <c r="N22273" s="36"/>
      <c r="O22273" s="40"/>
      <c r="P22273" s="36"/>
      <c r="S22273" s="36"/>
      <c r="T22273" s="36"/>
      <c r="U22273" s="36"/>
      <c r="V22273" s="36"/>
    </row>
    <row r="22274" spans="11:22" x14ac:dyDescent="0.25">
      <c r="K22274" s="36"/>
      <c r="L22274" s="36"/>
      <c r="M22274" s="36"/>
      <c r="N22274" s="36"/>
      <c r="O22274" s="40"/>
      <c r="P22274" s="36"/>
      <c r="S22274" s="36"/>
      <c r="T22274" s="36"/>
      <c r="U22274" s="36"/>
      <c r="V22274" s="36"/>
    </row>
    <row r="22275" spans="11:22" x14ac:dyDescent="0.25">
      <c r="K22275" s="36"/>
      <c r="L22275" s="36"/>
      <c r="M22275" s="36"/>
      <c r="N22275" s="36"/>
      <c r="O22275" s="40"/>
      <c r="P22275" s="36"/>
      <c r="S22275" s="36"/>
      <c r="T22275" s="36"/>
      <c r="U22275" s="36"/>
      <c r="V22275" s="36"/>
    </row>
    <row r="22276" spans="11:22" x14ac:dyDescent="0.25">
      <c r="K22276" s="36"/>
      <c r="L22276" s="36"/>
      <c r="M22276" s="36"/>
      <c r="N22276" s="36"/>
      <c r="O22276" s="40"/>
      <c r="P22276" s="36"/>
      <c r="S22276" s="36"/>
      <c r="T22276" s="36"/>
      <c r="U22276" s="36"/>
      <c r="V22276" s="36"/>
    </row>
    <row r="22277" spans="11:22" x14ac:dyDescent="0.25">
      <c r="K22277" s="36"/>
      <c r="L22277" s="36"/>
      <c r="M22277" s="36"/>
      <c r="N22277" s="36"/>
      <c r="O22277" s="40"/>
      <c r="P22277" s="36"/>
      <c r="S22277" s="36"/>
      <c r="T22277" s="36"/>
      <c r="U22277" s="36"/>
      <c r="V22277" s="36"/>
    </row>
    <row r="22278" spans="11:22" x14ac:dyDescent="0.25">
      <c r="K22278" s="36"/>
      <c r="L22278" s="36"/>
      <c r="M22278" s="36"/>
      <c r="N22278" s="36"/>
      <c r="O22278" s="40"/>
      <c r="P22278" s="36"/>
      <c r="S22278" s="36"/>
      <c r="T22278" s="36"/>
      <c r="U22278" s="36"/>
      <c r="V22278" s="36"/>
    </row>
    <row r="22279" spans="11:22" x14ac:dyDescent="0.25">
      <c r="K22279" s="36"/>
      <c r="L22279" s="36"/>
      <c r="M22279" s="36"/>
      <c r="N22279" s="36"/>
      <c r="O22279" s="40"/>
      <c r="P22279" s="36"/>
      <c r="S22279" s="36"/>
      <c r="T22279" s="36"/>
      <c r="U22279" s="36"/>
      <c r="V22279" s="36"/>
    </row>
    <row r="22280" spans="11:22" x14ac:dyDescent="0.25">
      <c r="K22280" s="36"/>
      <c r="L22280" s="36"/>
      <c r="M22280" s="36"/>
      <c r="N22280" s="36"/>
      <c r="O22280" s="40"/>
      <c r="P22280" s="36"/>
      <c r="S22280" s="36"/>
      <c r="T22280" s="36"/>
      <c r="U22280" s="36"/>
      <c r="V22280" s="36"/>
    </row>
    <row r="22281" spans="11:22" x14ac:dyDescent="0.25">
      <c r="K22281" s="36"/>
      <c r="L22281" s="36"/>
      <c r="M22281" s="36"/>
      <c r="N22281" s="36"/>
      <c r="O22281" s="40"/>
      <c r="P22281" s="36"/>
      <c r="S22281" s="36"/>
      <c r="T22281" s="36"/>
      <c r="U22281" s="36"/>
      <c r="V22281" s="36"/>
    </row>
    <row r="22282" spans="11:22" x14ac:dyDescent="0.25">
      <c r="K22282" s="36"/>
      <c r="L22282" s="36"/>
      <c r="M22282" s="36"/>
      <c r="N22282" s="36"/>
      <c r="O22282" s="40"/>
      <c r="P22282" s="36"/>
      <c r="S22282" s="36"/>
      <c r="T22282" s="36"/>
      <c r="U22282" s="36"/>
      <c r="V22282" s="36"/>
    </row>
    <row r="22283" spans="11:22" x14ac:dyDescent="0.25">
      <c r="K22283" s="36"/>
      <c r="L22283" s="36"/>
      <c r="M22283" s="36"/>
      <c r="N22283" s="36"/>
      <c r="O22283" s="40"/>
      <c r="P22283" s="36"/>
      <c r="S22283" s="36"/>
      <c r="T22283" s="36"/>
      <c r="U22283" s="36"/>
      <c r="V22283" s="36"/>
    </row>
    <row r="22284" spans="11:22" x14ac:dyDescent="0.25">
      <c r="K22284" s="36"/>
      <c r="L22284" s="36"/>
      <c r="M22284" s="36"/>
      <c r="N22284" s="36"/>
      <c r="O22284" s="40"/>
      <c r="P22284" s="36"/>
      <c r="S22284" s="36"/>
      <c r="T22284" s="36"/>
      <c r="U22284" s="36"/>
      <c r="V22284" s="36"/>
    </row>
    <row r="22285" spans="11:22" x14ac:dyDescent="0.25">
      <c r="K22285" s="36"/>
      <c r="L22285" s="36"/>
      <c r="M22285" s="36"/>
      <c r="N22285" s="36"/>
      <c r="O22285" s="40"/>
      <c r="P22285" s="36"/>
      <c r="S22285" s="36"/>
      <c r="T22285" s="36"/>
      <c r="U22285" s="36"/>
      <c r="V22285" s="36"/>
    </row>
    <row r="22286" spans="11:22" x14ac:dyDescent="0.25">
      <c r="K22286" s="36"/>
      <c r="L22286" s="36"/>
      <c r="M22286" s="36"/>
      <c r="N22286" s="36"/>
      <c r="O22286" s="40"/>
      <c r="P22286" s="36"/>
      <c r="S22286" s="36"/>
      <c r="T22286" s="36"/>
      <c r="U22286" s="36"/>
      <c r="V22286" s="36"/>
    </row>
    <row r="22287" spans="11:22" x14ac:dyDescent="0.25">
      <c r="K22287" s="36"/>
      <c r="L22287" s="36"/>
      <c r="M22287" s="36"/>
      <c r="N22287" s="36"/>
      <c r="O22287" s="40"/>
      <c r="P22287" s="36"/>
      <c r="S22287" s="36"/>
      <c r="T22287" s="36"/>
      <c r="U22287" s="36"/>
      <c r="V22287" s="36"/>
    </row>
    <row r="22288" spans="11:22" x14ac:dyDescent="0.25">
      <c r="K22288" s="36"/>
      <c r="L22288" s="36"/>
      <c r="M22288" s="36"/>
      <c r="N22288" s="36"/>
      <c r="O22288" s="40"/>
      <c r="P22288" s="36"/>
      <c r="S22288" s="36"/>
      <c r="T22288" s="36"/>
      <c r="U22288" s="36"/>
      <c r="V22288" s="36"/>
    </row>
    <row r="22289" spans="11:22" x14ac:dyDescent="0.25">
      <c r="K22289" s="36"/>
      <c r="L22289" s="36"/>
      <c r="M22289" s="36"/>
      <c r="N22289" s="36"/>
      <c r="O22289" s="40"/>
      <c r="P22289" s="36"/>
      <c r="S22289" s="36"/>
      <c r="T22289" s="36"/>
      <c r="U22289" s="36"/>
      <c r="V22289" s="36"/>
    </row>
    <row r="22290" spans="11:22" x14ac:dyDescent="0.25">
      <c r="K22290" s="36"/>
      <c r="L22290" s="36"/>
      <c r="M22290" s="36"/>
      <c r="N22290" s="36"/>
      <c r="O22290" s="40"/>
      <c r="P22290" s="36"/>
      <c r="S22290" s="36"/>
      <c r="T22290" s="36"/>
      <c r="U22290" s="36"/>
      <c r="V22290" s="36"/>
    </row>
    <row r="22291" spans="11:22" x14ac:dyDescent="0.25">
      <c r="K22291" s="36"/>
      <c r="L22291" s="36"/>
      <c r="M22291" s="36"/>
      <c r="N22291" s="36"/>
      <c r="O22291" s="40"/>
      <c r="P22291" s="36"/>
      <c r="S22291" s="36"/>
      <c r="T22291" s="36"/>
      <c r="U22291" s="36"/>
      <c r="V22291" s="36"/>
    </row>
    <row r="22292" spans="11:22" x14ac:dyDescent="0.25">
      <c r="K22292" s="36"/>
      <c r="L22292" s="36"/>
      <c r="M22292" s="36"/>
      <c r="N22292" s="36"/>
      <c r="O22292" s="40"/>
      <c r="P22292" s="36"/>
      <c r="S22292" s="36"/>
      <c r="T22292" s="36"/>
      <c r="U22292" s="36"/>
      <c r="V22292" s="36"/>
    </row>
    <row r="22293" spans="11:22" x14ac:dyDescent="0.25">
      <c r="K22293" s="36"/>
      <c r="L22293" s="36"/>
      <c r="M22293" s="36"/>
      <c r="N22293" s="36"/>
      <c r="O22293" s="40"/>
      <c r="P22293" s="36"/>
      <c r="S22293" s="36"/>
      <c r="T22293" s="36"/>
      <c r="U22293" s="36"/>
      <c r="V22293" s="36"/>
    </row>
    <row r="22294" spans="11:22" x14ac:dyDescent="0.25">
      <c r="K22294" s="36"/>
      <c r="L22294" s="36"/>
      <c r="M22294" s="36"/>
      <c r="N22294" s="36"/>
      <c r="O22294" s="40"/>
      <c r="P22294" s="36"/>
      <c r="S22294" s="36"/>
      <c r="T22294" s="36"/>
      <c r="U22294" s="36"/>
      <c r="V22294" s="36"/>
    </row>
    <row r="22295" spans="11:22" x14ac:dyDescent="0.25">
      <c r="K22295" s="36"/>
      <c r="L22295" s="36"/>
      <c r="M22295" s="36"/>
      <c r="N22295" s="36"/>
      <c r="O22295" s="40"/>
      <c r="P22295" s="36"/>
      <c r="S22295" s="36"/>
      <c r="T22295" s="36"/>
      <c r="U22295" s="36"/>
      <c r="V22295" s="36"/>
    </row>
    <row r="22296" spans="11:22" x14ac:dyDescent="0.25">
      <c r="K22296" s="36"/>
      <c r="L22296" s="36"/>
      <c r="M22296" s="36"/>
      <c r="N22296" s="36"/>
      <c r="O22296" s="40"/>
      <c r="P22296" s="36"/>
      <c r="S22296" s="36"/>
      <c r="T22296" s="36"/>
      <c r="U22296" s="36"/>
      <c r="V22296" s="36"/>
    </row>
    <row r="22297" spans="11:22" x14ac:dyDescent="0.25">
      <c r="K22297" s="36"/>
      <c r="L22297" s="36"/>
      <c r="M22297" s="36"/>
      <c r="N22297" s="36"/>
      <c r="O22297" s="40"/>
      <c r="P22297" s="36"/>
      <c r="S22297" s="36"/>
      <c r="T22297" s="36"/>
      <c r="U22297" s="36"/>
      <c r="V22297" s="36"/>
    </row>
    <row r="22298" spans="11:22" x14ac:dyDescent="0.25">
      <c r="K22298" s="36"/>
      <c r="L22298" s="36"/>
      <c r="M22298" s="36"/>
      <c r="N22298" s="36"/>
      <c r="O22298" s="40"/>
      <c r="P22298" s="36"/>
      <c r="S22298" s="36"/>
      <c r="T22298" s="36"/>
      <c r="U22298" s="36"/>
      <c r="V22298" s="36"/>
    </row>
    <row r="22299" spans="11:22" x14ac:dyDescent="0.25">
      <c r="K22299" s="36"/>
      <c r="L22299" s="36"/>
      <c r="M22299" s="36"/>
      <c r="N22299" s="36"/>
      <c r="O22299" s="40"/>
      <c r="P22299" s="36"/>
      <c r="S22299" s="36"/>
      <c r="T22299" s="36"/>
      <c r="U22299" s="36"/>
      <c r="V22299" s="36"/>
    </row>
    <row r="22300" spans="11:22" x14ac:dyDescent="0.25">
      <c r="K22300" s="36"/>
      <c r="L22300" s="36"/>
      <c r="M22300" s="36"/>
      <c r="N22300" s="36"/>
      <c r="O22300" s="40"/>
      <c r="P22300" s="36"/>
      <c r="S22300" s="36"/>
      <c r="T22300" s="36"/>
      <c r="U22300" s="36"/>
      <c r="V22300" s="36"/>
    </row>
    <row r="22301" spans="11:22" x14ac:dyDescent="0.25">
      <c r="K22301" s="36"/>
      <c r="L22301" s="36"/>
      <c r="M22301" s="36"/>
      <c r="N22301" s="36"/>
      <c r="O22301" s="40"/>
      <c r="P22301" s="36"/>
      <c r="S22301" s="36"/>
      <c r="T22301" s="36"/>
      <c r="U22301" s="36"/>
      <c r="V22301" s="36"/>
    </row>
    <row r="22302" spans="11:22" x14ac:dyDescent="0.25">
      <c r="K22302" s="36"/>
      <c r="L22302" s="36"/>
      <c r="M22302" s="36"/>
      <c r="N22302" s="36"/>
      <c r="O22302" s="40"/>
      <c r="P22302" s="36"/>
      <c r="S22302" s="36"/>
      <c r="T22302" s="36"/>
      <c r="U22302" s="36"/>
      <c r="V22302" s="36"/>
    </row>
    <row r="22303" spans="11:22" x14ac:dyDescent="0.25">
      <c r="K22303" s="36"/>
      <c r="L22303" s="36"/>
      <c r="M22303" s="36"/>
      <c r="N22303" s="36"/>
      <c r="O22303" s="40"/>
      <c r="P22303" s="36"/>
      <c r="S22303" s="36"/>
      <c r="T22303" s="36"/>
      <c r="U22303" s="36"/>
      <c r="V22303" s="36"/>
    </row>
    <row r="22304" spans="11:22" x14ac:dyDescent="0.25">
      <c r="K22304" s="36"/>
      <c r="L22304" s="36"/>
      <c r="M22304" s="36"/>
      <c r="N22304" s="36"/>
      <c r="O22304" s="40"/>
      <c r="P22304" s="36"/>
      <c r="S22304" s="36"/>
      <c r="T22304" s="36"/>
      <c r="U22304" s="36"/>
      <c r="V22304" s="36"/>
    </row>
    <row r="22305" spans="11:22" x14ac:dyDescent="0.25">
      <c r="K22305" s="36"/>
      <c r="L22305" s="36"/>
      <c r="M22305" s="36"/>
      <c r="N22305" s="36"/>
      <c r="O22305" s="40"/>
      <c r="P22305" s="36"/>
      <c r="S22305" s="36"/>
      <c r="T22305" s="36"/>
      <c r="U22305" s="36"/>
      <c r="V22305" s="36"/>
    </row>
    <row r="22306" spans="11:22" x14ac:dyDescent="0.25">
      <c r="K22306" s="36"/>
      <c r="L22306" s="36"/>
      <c r="M22306" s="36"/>
      <c r="N22306" s="36"/>
      <c r="O22306" s="40"/>
      <c r="P22306" s="36"/>
      <c r="S22306" s="36"/>
      <c r="T22306" s="36"/>
      <c r="U22306" s="36"/>
      <c r="V22306" s="36"/>
    </row>
    <row r="22307" spans="11:22" x14ac:dyDescent="0.25">
      <c r="K22307" s="36"/>
      <c r="L22307" s="36"/>
      <c r="M22307" s="36"/>
      <c r="N22307" s="36"/>
      <c r="O22307" s="40"/>
      <c r="P22307" s="36"/>
      <c r="S22307" s="36"/>
      <c r="T22307" s="36"/>
      <c r="U22307" s="36"/>
      <c r="V22307" s="36"/>
    </row>
    <row r="22308" spans="11:22" x14ac:dyDescent="0.25">
      <c r="K22308" s="36"/>
      <c r="L22308" s="36"/>
      <c r="M22308" s="36"/>
      <c r="N22308" s="36"/>
      <c r="O22308" s="40"/>
      <c r="P22308" s="36"/>
      <c r="S22308" s="36"/>
      <c r="T22308" s="36"/>
      <c r="U22308" s="36"/>
      <c r="V22308" s="36"/>
    </row>
    <row r="22309" spans="11:22" x14ac:dyDescent="0.25">
      <c r="K22309" s="36"/>
      <c r="L22309" s="36"/>
      <c r="M22309" s="36"/>
      <c r="N22309" s="36"/>
      <c r="O22309" s="40"/>
      <c r="P22309" s="36"/>
      <c r="S22309" s="36"/>
      <c r="T22309" s="36"/>
      <c r="U22309" s="36"/>
      <c r="V22309" s="36"/>
    </row>
    <row r="22310" spans="11:22" x14ac:dyDescent="0.25">
      <c r="K22310" s="36"/>
      <c r="L22310" s="36"/>
      <c r="M22310" s="36"/>
      <c r="N22310" s="36"/>
      <c r="O22310" s="40"/>
      <c r="P22310" s="36"/>
      <c r="S22310" s="36"/>
      <c r="T22310" s="36"/>
      <c r="U22310" s="36"/>
      <c r="V22310" s="36"/>
    </row>
    <row r="22311" spans="11:22" x14ac:dyDescent="0.25">
      <c r="K22311" s="36"/>
      <c r="L22311" s="36"/>
      <c r="M22311" s="36"/>
      <c r="N22311" s="36"/>
      <c r="O22311" s="40"/>
      <c r="P22311" s="36"/>
      <c r="S22311" s="36"/>
      <c r="T22311" s="36"/>
      <c r="U22311" s="36"/>
      <c r="V22311" s="36"/>
    </row>
    <row r="22312" spans="11:22" x14ac:dyDescent="0.25">
      <c r="K22312" s="36"/>
      <c r="L22312" s="36"/>
      <c r="M22312" s="36"/>
      <c r="N22312" s="36"/>
      <c r="O22312" s="40"/>
      <c r="P22312" s="36"/>
      <c r="S22312" s="36"/>
      <c r="T22312" s="36"/>
      <c r="U22312" s="36"/>
      <c r="V22312" s="36"/>
    </row>
    <row r="22313" spans="11:22" x14ac:dyDescent="0.25">
      <c r="K22313" s="36"/>
      <c r="L22313" s="36"/>
      <c r="M22313" s="36"/>
      <c r="N22313" s="36"/>
      <c r="O22313" s="40"/>
      <c r="P22313" s="36"/>
      <c r="S22313" s="36"/>
      <c r="T22313" s="36"/>
      <c r="U22313" s="36"/>
      <c r="V22313" s="36"/>
    </row>
    <row r="22314" spans="11:22" x14ac:dyDescent="0.25">
      <c r="K22314" s="36"/>
      <c r="L22314" s="36"/>
      <c r="M22314" s="36"/>
      <c r="N22314" s="36"/>
      <c r="O22314" s="40"/>
      <c r="P22314" s="36"/>
      <c r="S22314" s="36"/>
      <c r="T22314" s="36"/>
      <c r="U22314" s="36"/>
      <c r="V22314" s="36"/>
    </row>
    <row r="22315" spans="11:22" x14ac:dyDescent="0.25">
      <c r="K22315" s="36"/>
      <c r="L22315" s="36"/>
      <c r="M22315" s="36"/>
      <c r="N22315" s="36"/>
      <c r="O22315" s="40"/>
      <c r="P22315" s="36"/>
      <c r="S22315" s="36"/>
      <c r="T22315" s="36"/>
      <c r="U22315" s="36"/>
      <c r="V22315" s="36"/>
    </row>
    <row r="22316" spans="11:22" x14ac:dyDescent="0.25">
      <c r="K22316" s="36"/>
      <c r="L22316" s="36"/>
      <c r="M22316" s="36"/>
      <c r="N22316" s="36"/>
      <c r="O22316" s="40"/>
      <c r="P22316" s="36"/>
      <c r="S22316" s="36"/>
      <c r="T22316" s="36"/>
      <c r="U22316" s="36"/>
      <c r="V22316" s="36"/>
    </row>
    <row r="22317" spans="11:22" x14ac:dyDescent="0.25">
      <c r="K22317" s="36"/>
      <c r="L22317" s="36"/>
      <c r="M22317" s="36"/>
      <c r="N22317" s="36"/>
      <c r="O22317" s="40"/>
      <c r="P22317" s="36"/>
      <c r="S22317" s="36"/>
      <c r="T22317" s="36"/>
      <c r="U22317" s="36"/>
      <c r="V22317" s="36"/>
    </row>
    <row r="22318" spans="11:22" x14ac:dyDescent="0.25">
      <c r="K22318" s="36"/>
      <c r="L22318" s="36"/>
      <c r="M22318" s="36"/>
      <c r="N22318" s="36"/>
      <c r="O22318" s="40"/>
      <c r="P22318" s="36"/>
      <c r="S22318" s="36"/>
      <c r="T22318" s="36"/>
      <c r="U22318" s="36"/>
      <c r="V22318" s="36"/>
    </row>
    <row r="22319" spans="11:22" x14ac:dyDescent="0.25">
      <c r="K22319" s="36"/>
      <c r="L22319" s="36"/>
      <c r="M22319" s="36"/>
      <c r="N22319" s="36"/>
      <c r="O22319" s="40"/>
      <c r="P22319" s="36"/>
      <c r="S22319" s="36"/>
      <c r="T22319" s="36"/>
      <c r="U22319" s="36"/>
      <c r="V22319" s="36"/>
    </row>
    <row r="22320" spans="11:22" x14ac:dyDescent="0.25">
      <c r="K22320" s="36"/>
      <c r="L22320" s="36"/>
      <c r="M22320" s="36"/>
      <c r="N22320" s="36"/>
      <c r="O22320" s="40"/>
      <c r="P22320" s="36"/>
      <c r="S22320" s="36"/>
      <c r="T22320" s="36"/>
      <c r="U22320" s="36"/>
      <c r="V22320" s="36"/>
    </row>
    <row r="22321" spans="11:22" x14ac:dyDescent="0.25">
      <c r="K22321" s="36"/>
      <c r="L22321" s="36"/>
      <c r="M22321" s="36"/>
      <c r="N22321" s="36"/>
      <c r="O22321" s="40"/>
      <c r="P22321" s="36"/>
      <c r="S22321" s="36"/>
      <c r="T22321" s="36"/>
      <c r="U22321" s="36"/>
      <c r="V22321" s="36"/>
    </row>
    <row r="22322" spans="11:22" x14ac:dyDescent="0.25">
      <c r="K22322" s="36"/>
      <c r="L22322" s="36"/>
      <c r="M22322" s="36"/>
      <c r="N22322" s="36"/>
      <c r="O22322" s="40"/>
      <c r="P22322" s="36"/>
      <c r="S22322" s="36"/>
      <c r="T22322" s="36"/>
      <c r="U22322" s="36"/>
      <c r="V22322" s="36"/>
    </row>
    <row r="22323" spans="11:22" x14ac:dyDescent="0.25">
      <c r="K22323" s="36"/>
      <c r="L22323" s="36"/>
      <c r="M22323" s="36"/>
      <c r="N22323" s="36"/>
      <c r="O22323" s="40"/>
      <c r="P22323" s="36"/>
      <c r="S22323" s="36"/>
      <c r="T22323" s="36"/>
      <c r="U22323" s="36"/>
      <c r="V22323" s="36"/>
    </row>
    <row r="22324" spans="11:22" x14ac:dyDescent="0.25">
      <c r="K22324" s="36"/>
      <c r="L22324" s="36"/>
      <c r="M22324" s="36"/>
      <c r="N22324" s="36"/>
      <c r="O22324" s="40"/>
      <c r="P22324" s="36"/>
      <c r="S22324" s="36"/>
      <c r="T22324" s="36"/>
      <c r="U22324" s="36"/>
      <c r="V22324" s="36"/>
    </row>
    <row r="22325" spans="11:22" x14ac:dyDescent="0.25">
      <c r="K22325" s="36"/>
      <c r="L22325" s="36"/>
      <c r="M22325" s="36"/>
      <c r="N22325" s="36"/>
      <c r="O22325" s="40"/>
      <c r="P22325" s="36"/>
      <c r="S22325" s="36"/>
      <c r="T22325" s="36"/>
      <c r="U22325" s="36"/>
      <c r="V22325" s="36"/>
    </row>
    <row r="22326" spans="11:22" x14ac:dyDescent="0.25">
      <c r="K22326" s="36"/>
      <c r="L22326" s="36"/>
      <c r="M22326" s="36"/>
      <c r="N22326" s="36"/>
      <c r="O22326" s="40"/>
      <c r="P22326" s="36"/>
      <c r="S22326" s="36"/>
      <c r="T22326" s="36"/>
      <c r="U22326" s="36"/>
      <c r="V22326" s="36"/>
    </row>
    <row r="22327" spans="11:22" x14ac:dyDescent="0.25">
      <c r="K22327" s="36"/>
      <c r="L22327" s="36"/>
      <c r="M22327" s="36"/>
      <c r="N22327" s="36"/>
      <c r="O22327" s="40"/>
      <c r="P22327" s="36"/>
      <c r="S22327" s="36"/>
      <c r="T22327" s="36"/>
      <c r="U22327" s="36"/>
      <c r="V22327" s="36"/>
    </row>
    <row r="22328" spans="11:22" x14ac:dyDescent="0.25">
      <c r="K22328" s="36"/>
      <c r="L22328" s="36"/>
      <c r="M22328" s="36"/>
      <c r="N22328" s="36"/>
      <c r="O22328" s="40"/>
      <c r="P22328" s="36"/>
      <c r="S22328" s="36"/>
      <c r="T22328" s="36"/>
      <c r="U22328" s="36"/>
      <c r="V22328" s="36"/>
    </row>
    <row r="22329" spans="11:22" x14ac:dyDescent="0.25">
      <c r="K22329" s="36"/>
      <c r="L22329" s="36"/>
      <c r="M22329" s="36"/>
      <c r="N22329" s="36"/>
      <c r="O22329" s="40"/>
      <c r="P22329" s="36"/>
      <c r="S22329" s="36"/>
      <c r="T22329" s="36"/>
      <c r="U22329" s="36"/>
      <c r="V22329" s="36"/>
    </row>
    <row r="22330" spans="11:22" x14ac:dyDescent="0.25">
      <c r="K22330" s="36"/>
      <c r="L22330" s="36"/>
      <c r="M22330" s="36"/>
      <c r="N22330" s="36"/>
      <c r="O22330" s="40"/>
      <c r="P22330" s="36"/>
      <c r="S22330" s="36"/>
      <c r="T22330" s="36"/>
      <c r="U22330" s="36"/>
      <c r="V22330" s="36"/>
    </row>
    <row r="22331" spans="11:22" x14ac:dyDescent="0.25">
      <c r="K22331" s="36"/>
      <c r="L22331" s="36"/>
      <c r="M22331" s="36"/>
      <c r="N22331" s="36"/>
      <c r="O22331" s="40"/>
      <c r="P22331" s="36"/>
      <c r="S22331" s="36"/>
      <c r="T22331" s="36"/>
      <c r="U22331" s="36"/>
      <c r="V22331" s="36"/>
    </row>
    <row r="22332" spans="11:22" x14ac:dyDescent="0.25">
      <c r="K22332" s="36"/>
      <c r="L22332" s="36"/>
      <c r="M22332" s="36"/>
      <c r="N22332" s="36"/>
      <c r="O22332" s="40"/>
      <c r="P22332" s="36"/>
      <c r="S22332" s="36"/>
      <c r="T22332" s="36"/>
      <c r="U22332" s="36"/>
      <c r="V22332" s="36"/>
    </row>
    <row r="22333" spans="11:22" x14ac:dyDescent="0.25">
      <c r="K22333" s="36"/>
      <c r="L22333" s="36"/>
      <c r="M22333" s="36"/>
      <c r="N22333" s="36"/>
      <c r="O22333" s="40"/>
      <c r="P22333" s="36"/>
      <c r="S22333" s="36"/>
      <c r="T22333" s="36"/>
      <c r="U22333" s="36"/>
      <c r="V22333" s="36"/>
    </row>
    <row r="22334" spans="11:22" x14ac:dyDescent="0.25">
      <c r="K22334" s="36"/>
      <c r="L22334" s="36"/>
      <c r="M22334" s="36"/>
      <c r="N22334" s="36"/>
      <c r="O22334" s="40"/>
      <c r="P22334" s="36"/>
      <c r="S22334" s="36"/>
      <c r="T22334" s="36"/>
      <c r="U22334" s="36"/>
      <c r="V22334" s="36"/>
    </row>
    <row r="22335" spans="11:22" x14ac:dyDescent="0.25">
      <c r="K22335" s="36"/>
      <c r="L22335" s="36"/>
      <c r="M22335" s="36"/>
      <c r="N22335" s="36"/>
      <c r="O22335" s="40"/>
      <c r="P22335" s="36"/>
      <c r="S22335" s="36"/>
      <c r="T22335" s="36"/>
      <c r="U22335" s="36"/>
      <c r="V22335" s="36"/>
    </row>
    <row r="22336" spans="11:22" x14ac:dyDescent="0.25">
      <c r="K22336" s="36"/>
      <c r="L22336" s="36"/>
      <c r="M22336" s="36"/>
      <c r="N22336" s="36"/>
      <c r="O22336" s="40"/>
      <c r="P22336" s="36"/>
      <c r="S22336" s="36"/>
      <c r="T22336" s="36"/>
      <c r="U22336" s="36"/>
      <c r="V22336" s="36"/>
    </row>
    <row r="22337" spans="11:22" x14ac:dyDescent="0.25">
      <c r="K22337" s="36"/>
      <c r="L22337" s="36"/>
      <c r="M22337" s="36"/>
      <c r="N22337" s="36"/>
      <c r="O22337" s="40"/>
      <c r="P22337" s="36"/>
      <c r="S22337" s="36"/>
      <c r="T22337" s="36"/>
      <c r="U22337" s="36"/>
      <c r="V22337" s="36"/>
    </row>
    <row r="22338" spans="11:22" x14ac:dyDescent="0.25">
      <c r="K22338" s="36"/>
      <c r="L22338" s="36"/>
      <c r="M22338" s="36"/>
      <c r="N22338" s="36"/>
      <c r="O22338" s="40"/>
      <c r="P22338" s="36"/>
      <c r="S22338" s="36"/>
      <c r="T22338" s="36"/>
      <c r="U22338" s="36"/>
      <c r="V22338" s="36"/>
    </row>
    <row r="22339" spans="11:22" x14ac:dyDescent="0.25">
      <c r="K22339" s="36"/>
      <c r="L22339" s="36"/>
      <c r="M22339" s="36"/>
      <c r="N22339" s="36"/>
      <c r="O22339" s="40"/>
      <c r="P22339" s="36"/>
      <c r="S22339" s="36"/>
      <c r="T22339" s="36"/>
      <c r="U22339" s="36"/>
      <c r="V22339" s="36"/>
    </row>
    <row r="22340" spans="11:22" x14ac:dyDescent="0.25">
      <c r="K22340" s="36"/>
      <c r="L22340" s="36"/>
      <c r="M22340" s="36"/>
      <c r="N22340" s="36"/>
      <c r="O22340" s="40"/>
      <c r="P22340" s="36"/>
      <c r="S22340" s="36"/>
      <c r="T22340" s="36"/>
      <c r="U22340" s="36"/>
      <c r="V22340" s="36"/>
    </row>
    <row r="22341" spans="11:22" x14ac:dyDescent="0.25">
      <c r="K22341" s="36"/>
      <c r="L22341" s="36"/>
      <c r="M22341" s="36"/>
      <c r="N22341" s="36"/>
      <c r="O22341" s="40"/>
      <c r="P22341" s="36"/>
      <c r="S22341" s="36"/>
      <c r="T22341" s="36"/>
      <c r="U22341" s="36"/>
      <c r="V22341" s="36"/>
    </row>
    <row r="22342" spans="11:22" x14ac:dyDescent="0.25">
      <c r="K22342" s="36"/>
      <c r="L22342" s="36"/>
      <c r="M22342" s="36"/>
      <c r="N22342" s="36"/>
      <c r="O22342" s="40"/>
      <c r="P22342" s="36"/>
      <c r="S22342" s="36"/>
      <c r="T22342" s="36"/>
      <c r="U22342" s="36"/>
      <c r="V22342" s="36"/>
    </row>
    <row r="22343" spans="11:22" x14ac:dyDescent="0.25">
      <c r="K22343" s="36"/>
      <c r="L22343" s="36"/>
      <c r="M22343" s="36"/>
      <c r="N22343" s="36"/>
      <c r="O22343" s="40"/>
      <c r="P22343" s="36"/>
      <c r="S22343" s="36"/>
      <c r="T22343" s="36"/>
      <c r="U22343" s="36"/>
      <c r="V22343" s="36"/>
    </row>
    <row r="22344" spans="11:22" x14ac:dyDescent="0.25">
      <c r="K22344" s="36"/>
      <c r="L22344" s="36"/>
      <c r="M22344" s="36"/>
      <c r="N22344" s="36"/>
      <c r="O22344" s="40"/>
      <c r="P22344" s="36"/>
      <c r="S22344" s="36"/>
      <c r="T22344" s="36"/>
      <c r="U22344" s="36"/>
      <c r="V22344" s="36"/>
    </row>
    <row r="22345" spans="11:22" x14ac:dyDescent="0.25">
      <c r="K22345" s="36"/>
      <c r="L22345" s="36"/>
      <c r="M22345" s="36"/>
      <c r="N22345" s="36"/>
      <c r="O22345" s="40"/>
      <c r="P22345" s="36"/>
      <c r="S22345" s="36"/>
      <c r="T22345" s="36"/>
      <c r="U22345" s="36"/>
      <c r="V22345" s="36"/>
    </row>
    <row r="22346" spans="11:22" x14ac:dyDescent="0.25">
      <c r="K22346" s="36"/>
      <c r="L22346" s="36"/>
      <c r="M22346" s="36"/>
      <c r="N22346" s="36"/>
      <c r="O22346" s="40"/>
      <c r="P22346" s="36"/>
      <c r="S22346" s="36"/>
      <c r="T22346" s="36"/>
      <c r="U22346" s="36"/>
      <c r="V22346" s="36"/>
    </row>
    <row r="22347" spans="11:22" x14ac:dyDescent="0.25">
      <c r="K22347" s="36"/>
      <c r="L22347" s="36"/>
      <c r="M22347" s="36"/>
      <c r="N22347" s="36"/>
      <c r="O22347" s="40"/>
      <c r="P22347" s="36"/>
      <c r="S22347" s="36"/>
      <c r="T22347" s="36"/>
      <c r="U22347" s="36"/>
      <c r="V22347" s="36"/>
    </row>
    <row r="22348" spans="11:22" x14ac:dyDescent="0.25">
      <c r="K22348" s="36"/>
      <c r="L22348" s="36"/>
      <c r="M22348" s="36"/>
      <c r="N22348" s="36"/>
      <c r="O22348" s="40"/>
      <c r="P22348" s="36"/>
      <c r="S22348" s="36"/>
      <c r="T22348" s="36"/>
      <c r="U22348" s="36"/>
      <c r="V22348" s="36"/>
    </row>
    <row r="22349" spans="11:22" x14ac:dyDescent="0.25">
      <c r="K22349" s="36"/>
      <c r="L22349" s="36"/>
      <c r="M22349" s="36"/>
      <c r="N22349" s="36"/>
      <c r="O22349" s="40"/>
      <c r="P22349" s="36"/>
      <c r="S22349" s="36"/>
      <c r="T22349" s="36"/>
      <c r="U22349" s="36"/>
      <c r="V22349" s="36"/>
    </row>
    <row r="22350" spans="11:22" x14ac:dyDescent="0.25">
      <c r="K22350" s="36"/>
      <c r="L22350" s="36"/>
      <c r="M22350" s="36"/>
      <c r="N22350" s="36"/>
      <c r="O22350" s="40"/>
      <c r="P22350" s="36"/>
      <c r="S22350" s="36"/>
      <c r="T22350" s="36"/>
      <c r="U22350" s="36"/>
      <c r="V22350" s="36"/>
    </row>
    <row r="22351" spans="11:22" x14ac:dyDescent="0.25">
      <c r="K22351" s="36"/>
      <c r="L22351" s="36"/>
      <c r="M22351" s="36"/>
      <c r="N22351" s="36"/>
      <c r="O22351" s="40"/>
      <c r="P22351" s="36"/>
      <c r="S22351" s="36"/>
      <c r="T22351" s="36"/>
      <c r="U22351" s="36"/>
      <c r="V22351" s="36"/>
    </row>
    <row r="22352" spans="11:22" x14ac:dyDescent="0.25">
      <c r="K22352" s="36"/>
      <c r="L22352" s="36"/>
      <c r="M22352" s="36"/>
      <c r="N22352" s="36"/>
      <c r="O22352" s="40"/>
      <c r="P22352" s="36"/>
      <c r="S22352" s="36"/>
      <c r="T22352" s="36"/>
      <c r="U22352" s="36"/>
      <c r="V22352" s="36"/>
    </row>
    <row r="22353" spans="11:22" x14ac:dyDescent="0.25">
      <c r="K22353" s="36"/>
      <c r="L22353" s="36"/>
      <c r="M22353" s="36"/>
      <c r="N22353" s="36"/>
      <c r="O22353" s="40"/>
      <c r="P22353" s="36"/>
      <c r="S22353" s="36"/>
      <c r="T22353" s="36"/>
      <c r="U22353" s="36"/>
      <c r="V22353" s="36"/>
    </row>
    <row r="22354" spans="11:22" x14ac:dyDescent="0.25">
      <c r="K22354" s="36"/>
      <c r="L22354" s="36"/>
      <c r="M22354" s="36"/>
      <c r="N22354" s="36"/>
      <c r="O22354" s="40"/>
      <c r="P22354" s="36"/>
      <c r="S22354" s="36"/>
      <c r="T22354" s="36"/>
      <c r="U22354" s="36"/>
      <c r="V22354" s="36"/>
    </row>
    <row r="22355" spans="11:22" x14ac:dyDescent="0.25">
      <c r="K22355" s="36"/>
      <c r="L22355" s="36"/>
      <c r="M22355" s="36"/>
      <c r="N22355" s="36"/>
      <c r="O22355" s="40"/>
      <c r="P22355" s="36"/>
      <c r="S22355" s="36"/>
      <c r="T22355" s="36"/>
      <c r="U22355" s="36"/>
      <c r="V22355" s="36"/>
    </row>
    <row r="22356" spans="11:22" x14ac:dyDescent="0.25">
      <c r="K22356" s="36"/>
      <c r="L22356" s="36"/>
      <c r="M22356" s="36"/>
      <c r="N22356" s="36"/>
      <c r="O22356" s="40"/>
      <c r="P22356" s="36"/>
      <c r="S22356" s="36"/>
      <c r="T22356" s="36"/>
      <c r="U22356" s="36"/>
      <c r="V22356" s="36"/>
    </row>
    <row r="22357" spans="11:22" x14ac:dyDescent="0.25">
      <c r="K22357" s="36"/>
      <c r="L22357" s="36"/>
      <c r="M22357" s="36"/>
      <c r="N22357" s="36"/>
      <c r="O22357" s="40"/>
      <c r="P22357" s="36"/>
      <c r="S22357" s="36"/>
      <c r="T22357" s="36"/>
      <c r="U22357" s="36"/>
      <c r="V22357" s="36"/>
    </row>
    <row r="22358" spans="11:22" x14ac:dyDescent="0.25">
      <c r="K22358" s="36"/>
      <c r="L22358" s="36"/>
      <c r="M22358" s="36"/>
      <c r="N22358" s="36"/>
      <c r="O22358" s="40"/>
      <c r="P22358" s="36"/>
      <c r="S22358" s="36"/>
      <c r="T22358" s="36"/>
      <c r="U22358" s="36"/>
      <c r="V22358" s="36"/>
    </row>
    <row r="22359" spans="11:22" x14ac:dyDescent="0.25">
      <c r="K22359" s="36"/>
      <c r="L22359" s="36"/>
      <c r="M22359" s="36"/>
      <c r="N22359" s="36"/>
      <c r="O22359" s="40"/>
      <c r="P22359" s="36"/>
      <c r="S22359" s="36"/>
      <c r="T22359" s="36"/>
      <c r="U22359" s="36"/>
      <c r="V22359" s="36"/>
    </row>
    <row r="22360" spans="11:22" x14ac:dyDescent="0.25">
      <c r="K22360" s="36"/>
      <c r="L22360" s="36"/>
      <c r="M22360" s="36"/>
      <c r="N22360" s="36"/>
      <c r="O22360" s="40"/>
      <c r="P22360" s="36"/>
      <c r="S22360" s="36"/>
      <c r="T22360" s="36"/>
      <c r="U22360" s="36"/>
      <c r="V22360" s="36"/>
    </row>
    <row r="22361" spans="11:22" x14ac:dyDescent="0.25">
      <c r="K22361" s="36"/>
      <c r="L22361" s="36"/>
      <c r="M22361" s="36"/>
      <c r="N22361" s="36"/>
      <c r="O22361" s="40"/>
      <c r="P22361" s="36"/>
      <c r="S22361" s="36"/>
      <c r="T22361" s="36"/>
      <c r="U22361" s="36"/>
      <c r="V22361" s="36"/>
    </row>
    <row r="22362" spans="11:22" x14ac:dyDescent="0.25">
      <c r="K22362" s="36"/>
      <c r="L22362" s="36"/>
      <c r="M22362" s="36"/>
      <c r="N22362" s="36"/>
      <c r="O22362" s="40"/>
      <c r="P22362" s="36"/>
      <c r="S22362" s="36"/>
      <c r="T22362" s="36"/>
      <c r="U22362" s="36"/>
      <c r="V22362" s="36"/>
    </row>
    <row r="22363" spans="11:22" x14ac:dyDescent="0.25">
      <c r="K22363" s="36"/>
      <c r="L22363" s="36"/>
      <c r="M22363" s="36"/>
      <c r="N22363" s="36"/>
      <c r="O22363" s="40"/>
      <c r="P22363" s="36"/>
      <c r="S22363" s="36"/>
      <c r="T22363" s="36"/>
      <c r="U22363" s="36"/>
      <c r="V22363" s="36"/>
    </row>
    <row r="22364" spans="11:22" x14ac:dyDescent="0.25">
      <c r="K22364" s="36"/>
      <c r="L22364" s="36"/>
      <c r="M22364" s="36"/>
      <c r="N22364" s="36"/>
      <c r="O22364" s="40"/>
      <c r="P22364" s="36"/>
      <c r="S22364" s="36"/>
      <c r="T22364" s="36"/>
      <c r="U22364" s="36"/>
      <c r="V22364" s="36"/>
    </row>
    <row r="22365" spans="11:22" x14ac:dyDescent="0.25">
      <c r="K22365" s="36"/>
      <c r="L22365" s="36"/>
      <c r="M22365" s="36"/>
      <c r="N22365" s="36"/>
      <c r="O22365" s="40"/>
      <c r="P22365" s="36"/>
      <c r="S22365" s="36"/>
      <c r="T22365" s="36"/>
      <c r="U22365" s="36"/>
      <c r="V22365" s="36"/>
    </row>
    <row r="22366" spans="11:22" x14ac:dyDescent="0.25">
      <c r="K22366" s="36"/>
      <c r="L22366" s="36"/>
      <c r="M22366" s="36"/>
      <c r="N22366" s="36"/>
      <c r="O22366" s="40"/>
      <c r="P22366" s="36"/>
      <c r="S22366" s="36"/>
      <c r="T22366" s="36"/>
      <c r="U22366" s="36"/>
      <c r="V22366" s="36"/>
    </row>
    <row r="22367" spans="11:22" x14ac:dyDescent="0.25">
      <c r="K22367" s="36"/>
      <c r="L22367" s="36"/>
      <c r="M22367" s="36"/>
      <c r="N22367" s="36"/>
      <c r="O22367" s="40"/>
      <c r="P22367" s="36"/>
      <c r="S22367" s="36"/>
      <c r="T22367" s="36"/>
      <c r="U22367" s="36"/>
      <c r="V22367" s="36"/>
    </row>
    <row r="22368" spans="11:22" x14ac:dyDescent="0.25">
      <c r="K22368" s="36"/>
      <c r="L22368" s="36"/>
      <c r="M22368" s="36"/>
      <c r="N22368" s="36"/>
      <c r="O22368" s="40"/>
      <c r="P22368" s="36"/>
      <c r="S22368" s="36"/>
      <c r="T22368" s="36"/>
      <c r="U22368" s="36"/>
      <c r="V22368" s="36"/>
    </row>
    <row r="22369" spans="11:22" x14ac:dyDescent="0.25">
      <c r="K22369" s="36"/>
      <c r="L22369" s="36"/>
      <c r="M22369" s="36"/>
      <c r="N22369" s="36"/>
      <c r="O22369" s="40"/>
      <c r="P22369" s="36"/>
      <c r="S22369" s="36"/>
      <c r="T22369" s="36"/>
      <c r="U22369" s="36"/>
      <c r="V22369" s="36"/>
    </row>
    <row r="22370" spans="11:22" x14ac:dyDescent="0.25">
      <c r="K22370" s="36"/>
      <c r="L22370" s="36"/>
      <c r="M22370" s="36"/>
      <c r="N22370" s="36"/>
      <c r="O22370" s="40"/>
      <c r="P22370" s="36"/>
      <c r="S22370" s="36"/>
      <c r="T22370" s="36"/>
      <c r="U22370" s="36"/>
      <c r="V22370" s="36"/>
    </row>
    <row r="22371" spans="11:22" x14ac:dyDescent="0.25">
      <c r="K22371" s="36"/>
      <c r="L22371" s="36"/>
      <c r="M22371" s="36"/>
      <c r="N22371" s="36"/>
      <c r="O22371" s="40"/>
      <c r="P22371" s="36"/>
      <c r="S22371" s="36"/>
      <c r="T22371" s="36"/>
      <c r="U22371" s="36"/>
      <c r="V22371" s="36"/>
    </row>
    <row r="22372" spans="11:22" x14ac:dyDescent="0.25">
      <c r="K22372" s="36"/>
      <c r="L22372" s="36"/>
      <c r="M22372" s="36"/>
      <c r="N22372" s="36"/>
      <c r="O22372" s="40"/>
      <c r="P22372" s="36"/>
      <c r="S22372" s="36"/>
      <c r="T22372" s="36"/>
      <c r="U22372" s="36"/>
      <c r="V22372" s="36"/>
    </row>
    <row r="22373" spans="11:22" x14ac:dyDescent="0.25">
      <c r="K22373" s="36"/>
      <c r="L22373" s="36"/>
      <c r="M22373" s="36"/>
      <c r="N22373" s="36"/>
      <c r="O22373" s="40"/>
      <c r="P22373" s="36"/>
      <c r="S22373" s="36"/>
      <c r="T22373" s="36"/>
      <c r="U22373" s="36"/>
      <c r="V22373" s="36"/>
    </row>
    <row r="22374" spans="11:22" x14ac:dyDescent="0.25">
      <c r="K22374" s="36"/>
      <c r="L22374" s="36"/>
      <c r="M22374" s="36"/>
      <c r="N22374" s="36"/>
      <c r="O22374" s="40"/>
      <c r="P22374" s="36"/>
      <c r="S22374" s="36"/>
      <c r="T22374" s="36"/>
      <c r="U22374" s="36"/>
      <c r="V22374" s="36"/>
    </row>
    <row r="22375" spans="11:22" x14ac:dyDescent="0.25">
      <c r="K22375" s="36"/>
      <c r="L22375" s="36"/>
      <c r="M22375" s="36"/>
      <c r="N22375" s="36"/>
      <c r="O22375" s="40"/>
      <c r="P22375" s="36"/>
      <c r="S22375" s="36"/>
      <c r="T22375" s="36"/>
      <c r="U22375" s="36"/>
      <c r="V22375" s="36"/>
    </row>
    <row r="22376" spans="11:22" x14ac:dyDescent="0.25">
      <c r="K22376" s="36"/>
      <c r="L22376" s="36"/>
      <c r="M22376" s="36"/>
      <c r="N22376" s="36"/>
      <c r="O22376" s="40"/>
      <c r="P22376" s="36"/>
      <c r="S22376" s="36"/>
      <c r="T22376" s="36"/>
      <c r="U22376" s="36"/>
      <c r="V22376" s="36"/>
    </row>
    <row r="22377" spans="11:22" x14ac:dyDescent="0.25">
      <c r="K22377" s="36"/>
      <c r="L22377" s="36"/>
      <c r="M22377" s="36"/>
      <c r="N22377" s="36"/>
      <c r="O22377" s="40"/>
      <c r="P22377" s="36"/>
      <c r="S22377" s="36"/>
      <c r="T22377" s="36"/>
      <c r="U22377" s="36"/>
      <c r="V22377" s="36"/>
    </row>
    <row r="22378" spans="11:22" x14ac:dyDescent="0.25">
      <c r="K22378" s="36"/>
      <c r="L22378" s="36"/>
      <c r="M22378" s="36"/>
      <c r="N22378" s="36"/>
      <c r="O22378" s="40"/>
      <c r="P22378" s="36"/>
      <c r="S22378" s="36"/>
      <c r="T22378" s="36"/>
      <c r="U22378" s="36"/>
      <c r="V22378" s="36"/>
    </row>
    <row r="22379" spans="11:22" x14ac:dyDescent="0.25">
      <c r="K22379" s="36"/>
      <c r="L22379" s="36"/>
      <c r="M22379" s="36"/>
      <c r="N22379" s="36"/>
      <c r="O22379" s="40"/>
      <c r="P22379" s="36"/>
      <c r="S22379" s="36"/>
      <c r="T22379" s="36"/>
      <c r="U22379" s="36"/>
      <c r="V22379" s="36"/>
    </row>
    <row r="22380" spans="11:22" x14ac:dyDescent="0.25">
      <c r="K22380" s="36"/>
      <c r="L22380" s="36"/>
      <c r="M22380" s="36"/>
      <c r="N22380" s="36"/>
      <c r="O22380" s="40"/>
      <c r="P22380" s="36"/>
      <c r="S22380" s="36"/>
      <c r="T22380" s="36"/>
      <c r="U22380" s="36"/>
      <c r="V22380" s="36"/>
    </row>
    <row r="22381" spans="11:22" x14ac:dyDescent="0.25">
      <c r="K22381" s="36"/>
      <c r="L22381" s="36"/>
      <c r="M22381" s="36"/>
      <c r="N22381" s="36"/>
      <c r="O22381" s="40"/>
      <c r="P22381" s="36"/>
      <c r="S22381" s="36"/>
      <c r="T22381" s="36"/>
      <c r="U22381" s="36"/>
      <c r="V22381" s="36"/>
    </row>
    <row r="22382" spans="11:22" x14ac:dyDescent="0.25">
      <c r="K22382" s="36"/>
      <c r="L22382" s="36"/>
      <c r="M22382" s="36"/>
      <c r="N22382" s="36"/>
      <c r="O22382" s="40"/>
      <c r="P22382" s="36"/>
      <c r="S22382" s="36"/>
      <c r="T22382" s="36"/>
      <c r="U22382" s="36"/>
      <c r="V22382" s="36"/>
    </row>
    <row r="22383" spans="11:22" x14ac:dyDescent="0.25">
      <c r="K22383" s="36"/>
      <c r="L22383" s="36"/>
      <c r="M22383" s="36"/>
      <c r="N22383" s="36"/>
      <c r="O22383" s="40"/>
      <c r="P22383" s="36"/>
      <c r="S22383" s="36"/>
      <c r="T22383" s="36"/>
      <c r="U22383" s="36"/>
      <c r="V22383" s="36"/>
    </row>
    <row r="22384" spans="11:22" x14ac:dyDescent="0.25">
      <c r="K22384" s="36"/>
      <c r="L22384" s="36"/>
      <c r="M22384" s="36"/>
      <c r="N22384" s="36"/>
      <c r="O22384" s="40"/>
      <c r="P22384" s="36"/>
      <c r="S22384" s="36"/>
      <c r="T22384" s="36"/>
      <c r="U22384" s="36"/>
      <c r="V22384" s="36"/>
    </row>
    <row r="22385" spans="11:22" x14ac:dyDescent="0.25">
      <c r="K22385" s="36"/>
      <c r="L22385" s="36"/>
      <c r="M22385" s="36"/>
      <c r="N22385" s="36"/>
      <c r="O22385" s="40"/>
      <c r="P22385" s="36"/>
      <c r="S22385" s="36"/>
      <c r="T22385" s="36"/>
      <c r="U22385" s="36"/>
      <c r="V22385" s="36"/>
    </row>
    <row r="22386" spans="11:22" x14ac:dyDescent="0.25">
      <c r="K22386" s="36"/>
      <c r="L22386" s="36"/>
      <c r="M22386" s="36"/>
      <c r="N22386" s="36"/>
      <c r="O22386" s="40"/>
      <c r="P22386" s="36"/>
      <c r="S22386" s="36"/>
      <c r="T22386" s="36"/>
      <c r="U22386" s="36"/>
      <c r="V22386" s="36"/>
    </row>
    <row r="22387" spans="11:22" x14ac:dyDescent="0.25">
      <c r="K22387" s="36"/>
      <c r="L22387" s="36"/>
      <c r="M22387" s="36"/>
      <c r="N22387" s="36"/>
      <c r="O22387" s="40"/>
      <c r="P22387" s="36"/>
      <c r="S22387" s="36"/>
      <c r="T22387" s="36"/>
      <c r="U22387" s="36"/>
      <c r="V22387" s="36"/>
    </row>
    <row r="22388" spans="11:22" x14ac:dyDescent="0.25">
      <c r="K22388" s="36"/>
      <c r="L22388" s="36"/>
      <c r="M22388" s="36"/>
      <c r="N22388" s="36"/>
      <c r="O22388" s="40"/>
      <c r="P22388" s="36"/>
      <c r="S22388" s="36"/>
      <c r="T22388" s="36"/>
      <c r="U22388" s="36"/>
      <c r="V22388" s="36"/>
    </row>
    <row r="22389" spans="11:22" x14ac:dyDescent="0.25">
      <c r="K22389" s="36"/>
      <c r="L22389" s="36"/>
      <c r="M22389" s="36"/>
      <c r="N22389" s="36"/>
      <c r="O22389" s="40"/>
      <c r="P22389" s="36"/>
      <c r="S22389" s="36"/>
      <c r="T22389" s="36"/>
      <c r="U22389" s="36"/>
      <c r="V22389" s="36"/>
    </row>
    <row r="22390" spans="11:22" x14ac:dyDescent="0.25">
      <c r="K22390" s="36"/>
      <c r="L22390" s="36"/>
      <c r="M22390" s="36"/>
      <c r="N22390" s="36"/>
      <c r="O22390" s="40"/>
      <c r="P22390" s="36"/>
      <c r="S22390" s="36"/>
      <c r="T22390" s="36"/>
      <c r="U22390" s="36"/>
      <c r="V22390" s="36"/>
    </row>
    <row r="22391" spans="11:22" x14ac:dyDescent="0.25">
      <c r="K22391" s="36"/>
      <c r="L22391" s="36"/>
      <c r="M22391" s="36"/>
      <c r="N22391" s="36"/>
      <c r="O22391" s="40"/>
      <c r="P22391" s="36"/>
      <c r="S22391" s="36"/>
      <c r="T22391" s="36"/>
      <c r="U22391" s="36"/>
      <c r="V22391" s="36"/>
    </row>
    <row r="22392" spans="11:22" x14ac:dyDescent="0.25">
      <c r="K22392" s="36"/>
      <c r="L22392" s="36"/>
      <c r="M22392" s="36"/>
      <c r="N22392" s="36"/>
      <c r="O22392" s="40"/>
      <c r="P22392" s="36"/>
      <c r="S22392" s="36"/>
      <c r="T22392" s="36"/>
      <c r="U22392" s="36"/>
      <c r="V22392" s="36"/>
    </row>
    <row r="22393" spans="11:22" x14ac:dyDescent="0.25">
      <c r="K22393" s="36"/>
      <c r="L22393" s="36"/>
      <c r="M22393" s="36"/>
      <c r="N22393" s="36"/>
      <c r="O22393" s="40"/>
      <c r="P22393" s="36"/>
      <c r="S22393" s="36"/>
      <c r="T22393" s="36"/>
      <c r="U22393" s="36"/>
      <c r="V22393" s="36"/>
    </row>
    <row r="22394" spans="11:22" x14ac:dyDescent="0.25">
      <c r="K22394" s="36"/>
      <c r="L22394" s="36"/>
      <c r="M22394" s="36"/>
      <c r="N22394" s="36"/>
      <c r="O22394" s="40"/>
      <c r="P22394" s="36"/>
      <c r="S22394" s="36"/>
      <c r="T22394" s="36"/>
      <c r="U22394" s="36"/>
      <c r="V22394" s="36"/>
    </row>
    <row r="22395" spans="11:22" x14ac:dyDescent="0.25">
      <c r="K22395" s="36"/>
      <c r="L22395" s="36"/>
      <c r="M22395" s="36"/>
      <c r="N22395" s="36"/>
      <c r="O22395" s="40"/>
      <c r="P22395" s="36"/>
      <c r="S22395" s="36"/>
      <c r="T22395" s="36"/>
      <c r="U22395" s="36"/>
      <c r="V22395" s="36"/>
    </row>
    <row r="22396" spans="11:22" x14ac:dyDescent="0.25">
      <c r="K22396" s="36"/>
      <c r="L22396" s="36"/>
      <c r="M22396" s="36"/>
      <c r="N22396" s="36"/>
      <c r="O22396" s="40"/>
      <c r="P22396" s="36"/>
      <c r="S22396" s="36"/>
      <c r="T22396" s="36"/>
      <c r="U22396" s="36"/>
      <c r="V22396" s="36"/>
    </row>
    <row r="22397" spans="11:22" x14ac:dyDescent="0.25">
      <c r="K22397" s="36"/>
      <c r="L22397" s="36"/>
      <c r="M22397" s="36"/>
      <c r="N22397" s="36"/>
      <c r="O22397" s="40"/>
      <c r="P22397" s="36"/>
      <c r="S22397" s="36"/>
      <c r="T22397" s="36"/>
      <c r="U22397" s="36"/>
      <c r="V22397" s="36"/>
    </row>
    <row r="22398" spans="11:22" x14ac:dyDescent="0.25">
      <c r="K22398" s="36"/>
      <c r="L22398" s="36"/>
      <c r="M22398" s="36"/>
      <c r="N22398" s="36"/>
      <c r="O22398" s="40"/>
      <c r="P22398" s="36"/>
      <c r="S22398" s="36"/>
      <c r="T22398" s="36"/>
      <c r="U22398" s="36"/>
      <c r="V22398" s="36"/>
    </row>
    <row r="22399" spans="11:22" x14ac:dyDescent="0.25">
      <c r="K22399" s="36"/>
      <c r="L22399" s="36"/>
      <c r="M22399" s="36"/>
      <c r="N22399" s="36"/>
      <c r="O22399" s="40"/>
      <c r="P22399" s="36"/>
      <c r="S22399" s="36"/>
      <c r="T22399" s="36"/>
      <c r="U22399" s="36"/>
      <c r="V22399" s="36"/>
    </row>
    <row r="22400" spans="11:22" x14ac:dyDescent="0.25">
      <c r="K22400" s="36"/>
      <c r="L22400" s="36"/>
      <c r="M22400" s="36"/>
      <c r="N22400" s="36"/>
      <c r="O22400" s="40"/>
      <c r="P22400" s="36"/>
      <c r="S22400" s="36"/>
      <c r="T22400" s="36"/>
      <c r="U22400" s="36"/>
      <c r="V22400" s="36"/>
    </row>
    <row r="22401" spans="11:22" x14ac:dyDescent="0.25">
      <c r="K22401" s="36"/>
      <c r="L22401" s="36"/>
      <c r="M22401" s="36"/>
      <c r="N22401" s="36"/>
      <c r="O22401" s="40"/>
      <c r="P22401" s="36"/>
      <c r="S22401" s="36"/>
      <c r="T22401" s="36"/>
      <c r="U22401" s="36"/>
      <c r="V22401" s="36"/>
    </row>
    <row r="22402" spans="11:22" x14ac:dyDescent="0.25">
      <c r="K22402" s="36"/>
      <c r="L22402" s="36"/>
      <c r="M22402" s="36"/>
      <c r="N22402" s="36"/>
      <c r="O22402" s="40"/>
      <c r="P22402" s="36"/>
      <c r="S22402" s="36"/>
      <c r="T22402" s="36"/>
      <c r="U22402" s="36"/>
      <c r="V22402" s="36"/>
    </row>
    <row r="22403" spans="11:22" x14ac:dyDescent="0.25">
      <c r="K22403" s="36"/>
      <c r="L22403" s="36"/>
      <c r="M22403" s="36"/>
      <c r="N22403" s="36"/>
      <c r="O22403" s="40"/>
      <c r="P22403" s="36"/>
      <c r="S22403" s="36"/>
      <c r="T22403" s="36"/>
      <c r="U22403" s="36"/>
      <c r="V22403" s="36"/>
    </row>
    <row r="22404" spans="11:22" x14ac:dyDescent="0.25">
      <c r="K22404" s="36"/>
      <c r="L22404" s="36"/>
      <c r="M22404" s="36"/>
      <c r="N22404" s="36"/>
      <c r="O22404" s="40"/>
      <c r="P22404" s="36"/>
      <c r="S22404" s="36"/>
      <c r="T22404" s="36"/>
      <c r="U22404" s="36"/>
      <c r="V22404" s="36"/>
    </row>
    <row r="22405" spans="11:22" x14ac:dyDescent="0.25">
      <c r="K22405" s="36"/>
      <c r="L22405" s="36"/>
      <c r="M22405" s="36"/>
      <c r="N22405" s="36"/>
      <c r="O22405" s="40"/>
      <c r="P22405" s="36"/>
      <c r="S22405" s="36"/>
      <c r="T22405" s="36"/>
      <c r="U22405" s="36"/>
      <c r="V22405" s="36"/>
    </row>
    <row r="22406" spans="11:22" x14ac:dyDescent="0.25">
      <c r="K22406" s="36"/>
      <c r="L22406" s="36"/>
      <c r="M22406" s="36"/>
      <c r="N22406" s="36"/>
      <c r="O22406" s="40"/>
      <c r="P22406" s="36"/>
      <c r="S22406" s="36"/>
      <c r="T22406" s="36"/>
      <c r="U22406" s="36"/>
      <c r="V22406" s="36"/>
    </row>
    <row r="22407" spans="11:22" x14ac:dyDescent="0.25">
      <c r="K22407" s="36"/>
      <c r="L22407" s="36"/>
      <c r="M22407" s="36"/>
      <c r="N22407" s="36"/>
      <c r="O22407" s="40"/>
      <c r="P22407" s="36"/>
      <c r="S22407" s="36"/>
      <c r="T22407" s="36"/>
      <c r="U22407" s="36"/>
      <c r="V22407" s="36"/>
    </row>
    <row r="22408" spans="11:22" x14ac:dyDescent="0.25">
      <c r="K22408" s="36"/>
      <c r="L22408" s="36"/>
      <c r="M22408" s="36"/>
      <c r="N22408" s="36"/>
      <c r="O22408" s="40"/>
      <c r="P22408" s="36"/>
      <c r="S22408" s="36"/>
      <c r="T22408" s="36"/>
      <c r="U22408" s="36"/>
      <c r="V22408" s="36"/>
    </row>
    <row r="22409" spans="11:22" x14ac:dyDescent="0.25">
      <c r="K22409" s="36"/>
      <c r="L22409" s="36"/>
      <c r="M22409" s="36"/>
      <c r="N22409" s="36"/>
      <c r="O22409" s="40"/>
      <c r="P22409" s="36"/>
      <c r="S22409" s="36"/>
      <c r="T22409" s="36"/>
      <c r="U22409" s="36"/>
      <c r="V22409" s="36"/>
    </row>
    <row r="22410" spans="11:22" x14ac:dyDescent="0.25">
      <c r="K22410" s="36"/>
      <c r="L22410" s="36"/>
      <c r="M22410" s="36"/>
      <c r="N22410" s="36"/>
      <c r="O22410" s="40"/>
      <c r="P22410" s="36"/>
      <c r="S22410" s="36"/>
      <c r="T22410" s="36"/>
      <c r="U22410" s="36"/>
      <c r="V22410" s="36"/>
    </row>
    <row r="22411" spans="11:22" x14ac:dyDescent="0.25">
      <c r="K22411" s="36"/>
      <c r="L22411" s="36"/>
      <c r="M22411" s="36"/>
      <c r="N22411" s="36"/>
      <c r="O22411" s="40"/>
      <c r="P22411" s="36"/>
      <c r="S22411" s="36"/>
      <c r="T22411" s="36"/>
      <c r="U22411" s="36"/>
      <c r="V22411" s="36"/>
    </row>
    <row r="22412" spans="11:22" x14ac:dyDescent="0.25">
      <c r="K22412" s="36"/>
      <c r="L22412" s="36"/>
      <c r="M22412" s="36"/>
      <c r="N22412" s="36"/>
      <c r="O22412" s="40"/>
      <c r="P22412" s="36"/>
      <c r="S22412" s="36"/>
      <c r="T22412" s="36"/>
      <c r="U22412" s="36"/>
      <c r="V22412" s="36"/>
    </row>
    <row r="22413" spans="11:22" x14ac:dyDescent="0.25">
      <c r="K22413" s="36"/>
      <c r="L22413" s="36"/>
      <c r="M22413" s="36"/>
      <c r="N22413" s="36"/>
      <c r="O22413" s="40"/>
      <c r="P22413" s="36"/>
      <c r="S22413" s="36"/>
      <c r="T22413" s="36"/>
      <c r="U22413" s="36"/>
      <c r="V22413" s="36"/>
    </row>
    <row r="22414" spans="11:22" x14ac:dyDescent="0.25">
      <c r="K22414" s="36"/>
      <c r="L22414" s="36"/>
      <c r="M22414" s="36"/>
      <c r="N22414" s="36"/>
      <c r="O22414" s="40"/>
      <c r="P22414" s="36"/>
      <c r="S22414" s="36"/>
      <c r="T22414" s="36"/>
      <c r="U22414" s="36"/>
      <c r="V22414" s="36"/>
    </row>
    <row r="22415" spans="11:22" x14ac:dyDescent="0.25">
      <c r="K22415" s="36"/>
      <c r="L22415" s="36"/>
      <c r="M22415" s="36"/>
      <c r="N22415" s="36"/>
      <c r="O22415" s="40"/>
      <c r="P22415" s="36"/>
      <c r="S22415" s="36"/>
      <c r="T22415" s="36"/>
      <c r="U22415" s="36"/>
      <c r="V22415" s="36"/>
    </row>
    <row r="22416" spans="11:22" x14ac:dyDescent="0.25">
      <c r="K22416" s="36"/>
      <c r="L22416" s="36"/>
      <c r="M22416" s="36"/>
      <c r="N22416" s="36"/>
      <c r="O22416" s="40"/>
      <c r="P22416" s="36"/>
      <c r="S22416" s="36"/>
      <c r="T22416" s="36"/>
      <c r="U22416" s="36"/>
      <c r="V22416" s="36"/>
    </row>
    <row r="22417" spans="11:22" x14ac:dyDescent="0.25">
      <c r="K22417" s="36"/>
      <c r="L22417" s="36"/>
      <c r="M22417" s="36"/>
      <c r="N22417" s="36"/>
      <c r="O22417" s="40"/>
      <c r="P22417" s="36"/>
      <c r="S22417" s="36"/>
      <c r="T22417" s="36"/>
      <c r="U22417" s="36"/>
      <c r="V22417" s="36"/>
    </row>
    <row r="22418" spans="11:22" x14ac:dyDescent="0.25">
      <c r="K22418" s="36"/>
      <c r="L22418" s="36"/>
      <c r="M22418" s="36"/>
      <c r="N22418" s="36"/>
      <c r="O22418" s="40"/>
      <c r="P22418" s="36"/>
      <c r="S22418" s="36"/>
      <c r="T22418" s="36"/>
      <c r="U22418" s="36"/>
      <c r="V22418" s="36"/>
    </row>
    <row r="22419" spans="11:22" x14ac:dyDescent="0.25">
      <c r="K22419" s="36"/>
      <c r="L22419" s="36"/>
      <c r="M22419" s="36"/>
      <c r="N22419" s="36"/>
      <c r="O22419" s="40"/>
      <c r="P22419" s="36"/>
      <c r="S22419" s="36"/>
      <c r="T22419" s="36"/>
      <c r="U22419" s="36"/>
      <c r="V22419" s="36"/>
    </row>
    <row r="22420" spans="11:22" x14ac:dyDescent="0.25">
      <c r="K22420" s="36"/>
      <c r="L22420" s="36"/>
      <c r="M22420" s="36"/>
      <c r="N22420" s="36"/>
      <c r="O22420" s="40"/>
      <c r="P22420" s="36"/>
      <c r="S22420" s="36"/>
      <c r="T22420" s="36"/>
      <c r="U22420" s="36"/>
      <c r="V22420" s="36"/>
    </row>
    <row r="22421" spans="11:22" x14ac:dyDescent="0.25">
      <c r="K22421" s="36"/>
      <c r="L22421" s="36"/>
      <c r="M22421" s="36"/>
      <c r="N22421" s="36"/>
      <c r="O22421" s="40"/>
      <c r="P22421" s="36"/>
      <c r="S22421" s="36"/>
      <c r="T22421" s="36"/>
      <c r="U22421" s="36"/>
      <c r="V22421" s="36"/>
    </row>
    <row r="22422" spans="11:22" x14ac:dyDescent="0.25">
      <c r="K22422" s="36"/>
      <c r="L22422" s="36"/>
      <c r="M22422" s="36"/>
      <c r="N22422" s="36"/>
      <c r="O22422" s="40"/>
      <c r="P22422" s="36"/>
      <c r="S22422" s="36"/>
      <c r="T22422" s="36"/>
      <c r="U22422" s="36"/>
      <c r="V22422" s="36"/>
    </row>
    <row r="22423" spans="11:22" x14ac:dyDescent="0.25">
      <c r="K22423" s="36"/>
      <c r="L22423" s="36"/>
      <c r="M22423" s="36"/>
      <c r="N22423" s="36"/>
      <c r="O22423" s="40"/>
      <c r="P22423" s="36"/>
      <c r="S22423" s="36"/>
      <c r="T22423" s="36"/>
      <c r="U22423" s="36"/>
      <c r="V22423" s="36"/>
    </row>
    <row r="22424" spans="11:22" x14ac:dyDescent="0.25">
      <c r="K22424" s="36"/>
      <c r="L22424" s="36"/>
      <c r="M22424" s="36"/>
      <c r="N22424" s="36"/>
      <c r="O22424" s="40"/>
      <c r="P22424" s="36"/>
      <c r="S22424" s="36"/>
      <c r="T22424" s="36"/>
      <c r="U22424" s="36"/>
      <c r="V22424" s="36"/>
    </row>
    <row r="22425" spans="11:22" x14ac:dyDescent="0.25">
      <c r="K22425" s="36"/>
      <c r="L22425" s="36"/>
      <c r="M22425" s="36"/>
      <c r="N22425" s="36"/>
      <c r="O22425" s="40"/>
      <c r="P22425" s="36"/>
      <c r="S22425" s="36"/>
      <c r="T22425" s="36"/>
      <c r="U22425" s="36"/>
      <c r="V22425" s="36"/>
    </row>
    <row r="22426" spans="11:22" x14ac:dyDescent="0.25">
      <c r="K22426" s="36"/>
      <c r="L22426" s="36"/>
      <c r="M22426" s="36"/>
      <c r="N22426" s="36"/>
      <c r="O22426" s="40"/>
      <c r="P22426" s="36"/>
      <c r="S22426" s="36"/>
      <c r="T22426" s="36"/>
      <c r="U22426" s="36"/>
      <c r="V22426" s="36"/>
    </row>
    <row r="22427" spans="11:22" x14ac:dyDescent="0.25">
      <c r="K22427" s="36"/>
      <c r="L22427" s="36"/>
      <c r="M22427" s="36"/>
      <c r="N22427" s="36"/>
      <c r="O22427" s="40"/>
      <c r="P22427" s="36"/>
      <c r="S22427" s="36"/>
      <c r="T22427" s="36"/>
      <c r="U22427" s="36"/>
      <c r="V22427" s="36"/>
    </row>
    <row r="22428" spans="11:22" x14ac:dyDescent="0.25">
      <c r="K22428" s="36"/>
      <c r="L22428" s="36"/>
      <c r="M22428" s="36"/>
      <c r="N22428" s="36"/>
      <c r="O22428" s="40"/>
      <c r="P22428" s="36"/>
      <c r="S22428" s="36"/>
      <c r="T22428" s="36"/>
      <c r="U22428" s="36"/>
      <c r="V22428" s="36"/>
    </row>
    <row r="22429" spans="11:22" x14ac:dyDescent="0.25">
      <c r="K22429" s="36"/>
      <c r="L22429" s="36"/>
      <c r="M22429" s="36"/>
      <c r="N22429" s="36"/>
      <c r="O22429" s="40"/>
      <c r="P22429" s="36"/>
      <c r="S22429" s="36"/>
      <c r="T22429" s="36"/>
      <c r="U22429" s="36"/>
      <c r="V22429" s="36"/>
    </row>
    <row r="22430" spans="11:22" x14ac:dyDescent="0.25">
      <c r="K22430" s="36"/>
      <c r="L22430" s="36"/>
      <c r="M22430" s="36"/>
      <c r="N22430" s="36"/>
      <c r="O22430" s="40"/>
      <c r="P22430" s="36"/>
      <c r="S22430" s="36"/>
      <c r="T22430" s="36"/>
      <c r="U22430" s="36"/>
      <c r="V22430" s="36"/>
    </row>
    <row r="22431" spans="11:22" x14ac:dyDescent="0.25">
      <c r="K22431" s="36"/>
      <c r="L22431" s="36"/>
      <c r="M22431" s="36"/>
      <c r="N22431" s="36"/>
      <c r="O22431" s="40"/>
      <c r="P22431" s="36"/>
      <c r="S22431" s="36"/>
      <c r="T22431" s="36"/>
      <c r="U22431" s="36"/>
      <c r="V22431" s="36"/>
    </row>
    <row r="22432" spans="11:22" x14ac:dyDescent="0.25">
      <c r="K22432" s="36"/>
      <c r="L22432" s="36"/>
      <c r="M22432" s="36"/>
      <c r="N22432" s="36"/>
      <c r="O22432" s="40"/>
      <c r="P22432" s="36"/>
      <c r="S22432" s="36"/>
      <c r="T22432" s="36"/>
      <c r="U22432" s="36"/>
      <c r="V22432" s="36"/>
    </row>
    <row r="22433" spans="11:22" x14ac:dyDescent="0.25">
      <c r="K22433" s="36"/>
      <c r="L22433" s="36"/>
      <c r="M22433" s="36"/>
      <c r="N22433" s="36"/>
      <c r="O22433" s="40"/>
      <c r="P22433" s="36"/>
      <c r="S22433" s="36"/>
      <c r="T22433" s="36"/>
      <c r="U22433" s="36"/>
      <c r="V22433" s="36"/>
    </row>
    <row r="22434" spans="11:22" x14ac:dyDescent="0.25">
      <c r="K22434" s="36"/>
      <c r="L22434" s="36"/>
      <c r="M22434" s="36"/>
      <c r="N22434" s="36"/>
      <c r="O22434" s="40"/>
      <c r="P22434" s="36"/>
      <c r="S22434" s="36"/>
      <c r="T22434" s="36"/>
      <c r="U22434" s="36"/>
      <c r="V22434" s="36"/>
    </row>
    <row r="22435" spans="11:22" x14ac:dyDescent="0.25">
      <c r="K22435" s="36"/>
      <c r="L22435" s="36"/>
      <c r="M22435" s="36"/>
      <c r="N22435" s="36"/>
      <c r="O22435" s="40"/>
      <c r="P22435" s="36"/>
      <c r="S22435" s="36"/>
      <c r="T22435" s="36"/>
      <c r="U22435" s="36"/>
      <c r="V22435" s="36"/>
    </row>
    <row r="22436" spans="11:22" x14ac:dyDescent="0.25">
      <c r="K22436" s="36"/>
      <c r="L22436" s="36"/>
      <c r="M22436" s="36"/>
      <c r="N22436" s="36"/>
      <c r="O22436" s="40"/>
      <c r="P22436" s="36"/>
      <c r="S22436" s="36"/>
      <c r="T22436" s="36"/>
      <c r="U22436" s="36"/>
      <c r="V22436" s="36"/>
    </row>
    <row r="22437" spans="11:22" x14ac:dyDescent="0.25">
      <c r="K22437" s="36"/>
      <c r="L22437" s="36"/>
      <c r="M22437" s="36"/>
      <c r="N22437" s="36"/>
      <c r="O22437" s="40"/>
      <c r="P22437" s="36"/>
      <c r="S22437" s="36"/>
      <c r="T22437" s="36"/>
      <c r="U22437" s="36"/>
      <c r="V22437" s="36"/>
    </row>
    <row r="22438" spans="11:22" x14ac:dyDescent="0.25">
      <c r="K22438" s="36"/>
      <c r="L22438" s="36"/>
      <c r="M22438" s="36"/>
      <c r="N22438" s="36"/>
      <c r="O22438" s="40"/>
      <c r="P22438" s="36"/>
      <c r="S22438" s="36"/>
      <c r="T22438" s="36"/>
      <c r="U22438" s="36"/>
      <c r="V22438" s="36"/>
    </row>
    <row r="22439" spans="11:22" x14ac:dyDescent="0.25">
      <c r="K22439" s="36"/>
      <c r="L22439" s="36"/>
      <c r="M22439" s="36"/>
      <c r="N22439" s="36"/>
      <c r="O22439" s="40"/>
      <c r="P22439" s="36"/>
      <c r="S22439" s="36"/>
      <c r="T22439" s="36"/>
      <c r="U22439" s="36"/>
      <c r="V22439" s="36"/>
    </row>
    <row r="22440" spans="11:22" x14ac:dyDescent="0.25">
      <c r="K22440" s="36"/>
      <c r="L22440" s="36"/>
      <c r="M22440" s="36"/>
      <c r="N22440" s="36"/>
      <c r="O22440" s="40"/>
      <c r="P22440" s="36"/>
      <c r="S22440" s="36"/>
      <c r="T22440" s="36"/>
      <c r="U22440" s="36"/>
      <c r="V22440" s="36"/>
    </row>
    <row r="22441" spans="11:22" x14ac:dyDescent="0.25">
      <c r="K22441" s="36"/>
      <c r="L22441" s="36"/>
      <c r="M22441" s="36"/>
      <c r="N22441" s="36"/>
      <c r="O22441" s="40"/>
      <c r="P22441" s="36"/>
      <c r="S22441" s="36"/>
      <c r="T22441" s="36"/>
      <c r="U22441" s="36"/>
      <c r="V22441" s="36"/>
    </row>
    <row r="22442" spans="11:22" x14ac:dyDescent="0.25">
      <c r="K22442" s="36"/>
      <c r="L22442" s="36"/>
      <c r="M22442" s="36"/>
      <c r="N22442" s="36"/>
      <c r="O22442" s="40"/>
      <c r="P22442" s="36"/>
      <c r="S22442" s="36"/>
      <c r="T22442" s="36"/>
      <c r="U22442" s="36"/>
      <c r="V22442" s="36"/>
    </row>
    <row r="22443" spans="11:22" x14ac:dyDescent="0.25">
      <c r="K22443" s="36"/>
      <c r="L22443" s="36"/>
      <c r="M22443" s="36"/>
      <c r="N22443" s="36"/>
      <c r="O22443" s="40"/>
      <c r="P22443" s="36"/>
      <c r="S22443" s="36"/>
      <c r="T22443" s="36"/>
      <c r="U22443" s="36"/>
      <c r="V22443" s="36"/>
    </row>
    <row r="22444" spans="11:22" x14ac:dyDescent="0.25">
      <c r="K22444" s="36"/>
      <c r="L22444" s="36"/>
      <c r="M22444" s="36"/>
      <c r="N22444" s="36"/>
      <c r="O22444" s="40"/>
      <c r="P22444" s="36"/>
      <c r="S22444" s="36"/>
      <c r="T22444" s="36"/>
      <c r="U22444" s="36"/>
      <c r="V22444" s="36"/>
    </row>
    <row r="22445" spans="11:22" x14ac:dyDescent="0.25">
      <c r="K22445" s="36"/>
      <c r="L22445" s="36"/>
      <c r="M22445" s="36"/>
      <c r="N22445" s="36"/>
      <c r="O22445" s="40"/>
      <c r="P22445" s="36"/>
      <c r="S22445" s="36"/>
      <c r="T22445" s="36"/>
      <c r="U22445" s="36"/>
      <c r="V22445" s="36"/>
    </row>
    <row r="22446" spans="11:22" x14ac:dyDescent="0.25">
      <c r="K22446" s="36"/>
      <c r="L22446" s="36"/>
      <c r="M22446" s="36"/>
      <c r="N22446" s="36"/>
      <c r="O22446" s="40"/>
      <c r="P22446" s="36"/>
      <c r="S22446" s="36"/>
      <c r="T22446" s="36"/>
      <c r="U22446" s="36"/>
      <c r="V22446" s="36"/>
    </row>
    <row r="22447" spans="11:22" x14ac:dyDescent="0.25">
      <c r="K22447" s="36"/>
      <c r="L22447" s="36"/>
      <c r="M22447" s="36"/>
      <c r="N22447" s="36"/>
      <c r="O22447" s="40"/>
      <c r="P22447" s="36"/>
      <c r="S22447" s="36"/>
      <c r="T22447" s="36"/>
      <c r="U22447" s="36"/>
      <c r="V22447" s="36"/>
    </row>
    <row r="22448" spans="11:22" x14ac:dyDescent="0.25">
      <c r="K22448" s="36"/>
      <c r="L22448" s="36"/>
      <c r="M22448" s="36"/>
      <c r="N22448" s="36"/>
      <c r="O22448" s="40"/>
      <c r="P22448" s="36"/>
      <c r="S22448" s="36"/>
      <c r="T22448" s="36"/>
      <c r="U22448" s="36"/>
      <c r="V22448" s="36"/>
    </row>
    <row r="22449" spans="11:22" x14ac:dyDescent="0.25">
      <c r="K22449" s="36"/>
      <c r="L22449" s="36"/>
      <c r="M22449" s="36"/>
      <c r="N22449" s="36"/>
      <c r="O22449" s="40"/>
      <c r="P22449" s="36"/>
      <c r="S22449" s="36"/>
      <c r="T22449" s="36"/>
      <c r="U22449" s="36"/>
      <c r="V22449" s="36"/>
    </row>
    <row r="22450" spans="11:22" x14ac:dyDescent="0.25">
      <c r="K22450" s="36"/>
      <c r="L22450" s="36"/>
      <c r="M22450" s="36"/>
      <c r="N22450" s="36"/>
      <c r="O22450" s="40"/>
      <c r="P22450" s="36"/>
      <c r="S22450" s="36"/>
      <c r="T22450" s="36"/>
      <c r="U22450" s="36"/>
      <c r="V22450" s="36"/>
    </row>
    <row r="22451" spans="11:22" x14ac:dyDescent="0.25">
      <c r="K22451" s="36"/>
      <c r="L22451" s="36"/>
      <c r="M22451" s="36"/>
      <c r="N22451" s="36"/>
      <c r="O22451" s="40"/>
      <c r="P22451" s="36"/>
      <c r="S22451" s="36"/>
      <c r="T22451" s="36"/>
      <c r="U22451" s="36"/>
      <c r="V22451" s="36"/>
    </row>
    <row r="22452" spans="11:22" x14ac:dyDescent="0.25">
      <c r="K22452" s="36"/>
      <c r="L22452" s="36"/>
      <c r="M22452" s="36"/>
      <c r="N22452" s="36"/>
      <c r="O22452" s="40"/>
      <c r="P22452" s="36"/>
      <c r="S22452" s="36"/>
      <c r="T22452" s="36"/>
      <c r="U22452" s="36"/>
      <c r="V22452" s="36"/>
    </row>
    <row r="22453" spans="11:22" x14ac:dyDescent="0.25">
      <c r="K22453" s="36"/>
      <c r="L22453" s="36"/>
      <c r="M22453" s="36"/>
      <c r="N22453" s="36"/>
      <c r="O22453" s="40"/>
      <c r="P22453" s="36"/>
      <c r="S22453" s="36"/>
      <c r="T22453" s="36"/>
      <c r="U22453" s="36"/>
      <c r="V22453" s="36"/>
    </row>
    <row r="22454" spans="11:22" x14ac:dyDescent="0.25">
      <c r="K22454" s="36"/>
      <c r="L22454" s="36"/>
      <c r="M22454" s="36"/>
      <c r="N22454" s="36"/>
      <c r="O22454" s="40"/>
      <c r="P22454" s="36"/>
      <c r="S22454" s="36"/>
      <c r="T22454" s="36"/>
      <c r="U22454" s="36"/>
      <c r="V22454" s="36"/>
    </row>
    <row r="22455" spans="11:22" x14ac:dyDescent="0.25">
      <c r="K22455" s="36"/>
      <c r="L22455" s="36"/>
      <c r="M22455" s="36"/>
      <c r="N22455" s="36"/>
      <c r="O22455" s="40"/>
      <c r="P22455" s="36"/>
      <c r="S22455" s="36"/>
      <c r="T22455" s="36"/>
      <c r="U22455" s="36"/>
      <c r="V22455" s="36"/>
    </row>
    <row r="22456" spans="11:22" x14ac:dyDescent="0.25">
      <c r="K22456" s="36"/>
      <c r="L22456" s="36"/>
      <c r="M22456" s="36"/>
      <c r="N22456" s="36"/>
      <c r="O22456" s="40"/>
      <c r="P22456" s="36"/>
      <c r="S22456" s="36"/>
      <c r="T22456" s="36"/>
      <c r="U22456" s="36"/>
      <c r="V22456" s="36"/>
    </row>
    <row r="22457" spans="11:22" x14ac:dyDescent="0.25">
      <c r="K22457" s="36"/>
      <c r="L22457" s="36"/>
      <c r="M22457" s="36"/>
      <c r="N22457" s="36"/>
      <c r="O22457" s="40"/>
      <c r="P22457" s="36"/>
      <c r="S22457" s="36"/>
      <c r="T22457" s="36"/>
      <c r="U22457" s="36"/>
      <c r="V22457" s="36"/>
    </row>
    <row r="22458" spans="11:22" x14ac:dyDescent="0.25">
      <c r="K22458" s="36"/>
      <c r="L22458" s="36"/>
      <c r="M22458" s="36"/>
      <c r="N22458" s="36"/>
      <c r="O22458" s="40"/>
      <c r="P22458" s="36"/>
      <c r="S22458" s="36"/>
      <c r="T22458" s="36"/>
      <c r="U22458" s="36"/>
      <c r="V22458" s="36"/>
    </row>
    <row r="22459" spans="11:22" x14ac:dyDescent="0.25">
      <c r="K22459" s="36"/>
      <c r="L22459" s="36"/>
      <c r="M22459" s="36"/>
      <c r="N22459" s="36"/>
      <c r="O22459" s="40"/>
      <c r="P22459" s="36"/>
      <c r="S22459" s="36"/>
      <c r="T22459" s="36"/>
      <c r="U22459" s="36"/>
      <c r="V22459" s="36"/>
    </row>
    <row r="22460" spans="11:22" x14ac:dyDescent="0.25">
      <c r="K22460" s="36"/>
      <c r="L22460" s="36"/>
      <c r="M22460" s="36"/>
      <c r="N22460" s="36"/>
      <c r="O22460" s="40"/>
      <c r="P22460" s="36"/>
      <c r="S22460" s="36"/>
      <c r="T22460" s="36"/>
      <c r="U22460" s="36"/>
      <c r="V22460" s="36"/>
    </row>
    <row r="22461" spans="11:22" x14ac:dyDescent="0.25">
      <c r="K22461" s="36"/>
      <c r="L22461" s="36"/>
      <c r="M22461" s="36"/>
      <c r="N22461" s="36"/>
      <c r="O22461" s="40"/>
      <c r="P22461" s="36"/>
      <c r="S22461" s="36"/>
      <c r="T22461" s="36"/>
      <c r="U22461" s="36"/>
      <c r="V22461" s="36"/>
    </row>
    <row r="22462" spans="11:22" x14ac:dyDescent="0.25">
      <c r="K22462" s="36"/>
      <c r="L22462" s="36"/>
      <c r="M22462" s="36"/>
      <c r="N22462" s="36"/>
      <c r="O22462" s="40"/>
      <c r="P22462" s="36"/>
      <c r="S22462" s="36"/>
      <c r="T22462" s="36"/>
      <c r="U22462" s="36"/>
      <c r="V22462" s="36"/>
    </row>
    <row r="22463" spans="11:22" x14ac:dyDescent="0.25">
      <c r="K22463" s="36"/>
      <c r="L22463" s="36"/>
      <c r="M22463" s="36"/>
      <c r="N22463" s="36"/>
      <c r="O22463" s="40"/>
      <c r="P22463" s="36"/>
      <c r="S22463" s="36"/>
      <c r="T22463" s="36"/>
      <c r="U22463" s="36"/>
      <c r="V22463" s="36"/>
    </row>
    <row r="22464" spans="11:22" x14ac:dyDescent="0.25">
      <c r="K22464" s="36"/>
      <c r="L22464" s="36"/>
      <c r="M22464" s="36"/>
      <c r="N22464" s="36"/>
      <c r="O22464" s="40"/>
      <c r="P22464" s="36"/>
      <c r="S22464" s="36"/>
      <c r="T22464" s="36"/>
      <c r="U22464" s="36"/>
      <c r="V22464" s="36"/>
    </row>
    <row r="22465" spans="11:22" x14ac:dyDescent="0.25">
      <c r="K22465" s="36"/>
      <c r="L22465" s="36"/>
      <c r="M22465" s="36"/>
      <c r="N22465" s="36"/>
      <c r="O22465" s="40"/>
      <c r="P22465" s="36"/>
      <c r="S22465" s="36"/>
      <c r="T22465" s="36"/>
      <c r="U22465" s="36"/>
      <c r="V22465" s="36"/>
    </row>
    <row r="22466" spans="11:22" x14ac:dyDescent="0.25">
      <c r="K22466" s="36"/>
      <c r="L22466" s="36"/>
      <c r="M22466" s="36"/>
      <c r="N22466" s="36"/>
      <c r="O22466" s="40"/>
      <c r="P22466" s="36"/>
      <c r="S22466" s="36"/>
      <c r="T22466" s="36"/>
      <c r="U22466" s="36"/>
      <c r="V22466" s="36"/>
    </row>
    <row r="22467" spans="11:22" x14ac:dyDescent="0.25">
      <c r="K22467" s="36"/>
      <c r="L22467" s="36"/>
      <c r="M22467" s="36"/>
      <c r="N22467" s="36"/>
      <c r="O22467" s="40"/>
      <c r="P22467" s="36"/>
      <c r="S22467" s="36"/>
      <c r="T22467" s="36"/>
      <c r="U22467" s="36"/>
      <c r="V22467" s="36"/>
    </row>
    <row r="22468" spans="11:22" x14ac:dyDescent="0.25">
      <c r="K22468" s="36"/>
      <c r="L22468" s="36"/>
      <c r="M22468" s="36"/>
      <c r="N22468" s="36"/>
      <c r="O22468" s="40"/>
      <c r="P22468" s="36"/>
      <c r="S22468" s="36"/>
      <c r="T22468" s="36"/>
      <c r="U22468" s="36"/>
      <c r="V22468" s="36"/>
    </row>
    <row r="22469" spans="11:22" x14ac:dyDescent="0.25">
      <c r="K22469" s="36"/>
      <c r="L22469" s="36"/>
      <c r="M22469" s="36"/>
      <c r="N22469" s="36"/>
      <c r="O22469" s="40"/>
      <c r="P22469" s="36"/>
      <c r="S22469" s="36"/>
      <c r="T22469" s="36"/>
      <c r="U22469" s="36"/>
      <c r="V22469" s="36"/>
    </row>
    <row r="22470" spans="11:22" x14ac:dyDescent="0.25">
      <c r="K22470" s="36"/>
      <c r="L22470" s="36"/>
      <c r="M22470" s="36"/>
      <c r="N22470" s="36"/>
      <c r="O22470" s="40"/>
      <c r="P22470" s="36"/>
      <c r="S22470" s="36"/>
      <c r="T22470" s="36"/>
      <c r="U22470" s="36"/>
      <c r="V22470" s="36"/>
    </row>
    <row r="22471" spans="11:22" x14ac:dyDescent="0.25">
      <c r="K22471" s="36"/>
      <c r="L22471" s="36"/>
      <c r="M22471" s="36"/>
      <c r="N22471" s="36"/>
      <c r="O22471" s="40"/>
      <c r="P22471" s="36"/>
      <c r="S22471" s="36"/>
      <c r="T22471" s="36"/>
      <c r="U22471" s="36"/>
      <c r="V22471" s="36"/>
    </row>
    <row r="22472" spans="11:22" x14ac:dyDescent="0.25">
      <c r="K22472" s="36"/>
      <c r="L22472" s="36"/>
      <c r="M22472" s="36"/>
      <c r="N22472" s="36"/>
      <c r="O22472" s="40"/>
      <c r="P22472" s="36"/>
      <c r="S22472" s="36"/>
      <c r="T22472" s="36"/>
      <c r="U22472" s="36"/>
      <c r="V22472" s="36"/>
    </row>
    <row r="22473" spans="11:22" x14ac:dyDescent="0.25">
      <c r="K22473" s="36"/>
      <c r="L22473" s="36"/>
      <c r="M22473" s="36"/>
      <c r="N22473" s="36"/>
      <c r="O22473" s="40"/>
      <c r="P22473" s="36"/>
      <c r="S22473" s="36"/>
      <c r="T22473" s="36"/>
      <c r="U22473" s="36"/>
      <c r="V22473" s="36"/>
    </row>
    <row r="22474" spans="11:22" x14ac:dyDescent="0.25">
      <c r="K22474" s="36"/>
      <c r="L22474" s="36"/>
      <c r="M22474" s="36"/>
      <c r="N22474" s="36"/>
      <c r="O22474" s="40"/>
      <c r="P22474" s="36"/>
      <c r="S22474" s="36"/>
      <c r="T22474" s="36"/>
      <c r="U22474" s="36"/>
      <c r="V22474" s="36"/>
    </row>
    <row r="22475" spans="11:22" x14ac:dyDescent="0.25">
      <c r="K22475" s="36"/>
      <c r="L22475" s="36"/>
      <c r="M22475" s="36"/>
      <c r="N22475" s="36"/>
      <c r="O22475" s="40"/>
      <c r="P22475" s="36"/>
      <c r="S22475" s="36"/>
      <c r="T22475" s="36"/>
      <c r="U22475" s="36"/>
      <c r="V22475" s="36"/>
    </row>
    <row r="22476" spans="11:22" x14ac:dyDescent="0.25">
      <c r="K22476" s="36"/>
      <c r="L22476" s="36"/>
      <c r="M22476" s="36"/>
      <c r="N22476" s="36"/>
      <c r="O22476" s="40"/>
      <c r="P22476" s="36"/>
      <c r="S22476" s="36"/>
      <c r="T22476" s="36"/>
      <c r="U22476" s="36"/>
      <c r="V22476" s="36"/>
    </row>
    <row r="22477" spans="11:22" x14ac:dyDescent="0.25">
      <c r="K22477" s="36"/>
      <c r="L22477" s="36"/>
      <c r="M22477" s="36"/>
      <c r="N22477" s="36"/>
      <c r="O22477" s="40"/>
      <c r="P22477" s="36"/>
      <c r="S22477" s="36"/>
      <c r="T22477" s="36"/>
      <c r="U22477" s="36"/>
      <c r="V22477" s="36"/>
    </row>
    <row r="22478" spans="11:22" x14ac:dyDescent="0.25">
      <c r="K22478" s="36"/>
      <c r="L22478" s="36"/>
      <c r="M22478" s="36"/>
      <c r="N22478" s="36"/>
      <c r="O22478" s="40"/>
      <c r="P22478" s="36"/>
      <c r="S22478" s="36"/>
      <c r="T22478" s="36"/>
      <c r="U22478" s="36"/>
      <c r="V22478" s="36"/>
    </row>
    <row r="22479" spans="11:22" x14ac:dyDescent="0.25">
      <c r="K22479" s="36"/>
      <c r="L22479" s="36"/>
      <c r="M22479" s="36"/>
      <c r="N22479" s="36"/>
      <c r="O22479" s="40"/>
      <c r="P22479" s="36"/>
      <c r="S22479" s="36"/>
      <c r="T22479" s="36"/>
      <c r="U22479" s="36"/>
      <c r="V22479" s="36"/>
    </row>
    <row r="22480" spans="11:22" x14ac:dyDescent="0.25">
      <c r="K22480" s="36"/>
      <c r="L22480" s="36"/>
      <c r="M22480" s="36"/>
      <c r="N22480" s="36"/>
      <c r="O22480" s="40"/>
      <c r="P22480" s="36"/>
      <c r="S22480" s="36"/>
      <c r="T22480" s="36"/>
      <c r="U22480" s="36"/>
      <c r="V22480" s="36"/>
    </row>
    <row r="22481" spans="11:22" x14ac:dyDescent="0.25">
      <c r="K22481" s="36"/>
      <c r="L22481" s="36"/>
      <c r="M22481" s="36"/>
      <c r="N22481" s="36"/>
      <c r="O22481" s="40"/>
      <c r="P22481" s="36"/>
      <c r="S22481" s="36"/>
      <c r="T22481" s="36"/>
      <c r="U22481" s="36"/>
      <c r="V22481" s="36"/>
    </row>
    <row r="22482" spans="11:22" x14ac:dyDescent="0.25">
      <c r="K22482" s="36"/>
      <c r="L22482" s="36"/>
      <c r="M22482" s="36"/>
      <c r="N22482" s="36"/>
      <c r="O22482" s="40"/>
      <c r="P22482" s="36"/>
      <c r="S22482" s="36"/>
      <c r="T22482" s="36"/>
      <c r="U22482" s="36"/>
      <c r="V22482" s="36"/>
    </row>
    <row r="22483" spans="11:22" x14ac:dyDescent="0.25">
      <c r="K22483" s="36"/>
      <c r="L22483" s="36"/>
      <c r="M22483" s="36"/>
      <c r="N22483" s="36"/>
      <c r="O22483" s="40"/>
      <c r="P22483" s="36"/>
      <c r="S22483" s="36"/>
      <c r="T22483" s="36"/>
      <c r="U22483" s="36"/>
      <c r="V22483" s="36"/>
    </row>
    <row r="22484" spans="11:22" x14ac:dyDescent="0.25">
      <c r="K22484" s="36"/>
      <c r="L22484" s="36"/>
      <c r="M22484" s="36"/>
      <c r="N22484" s="36"/>
      <c r="O22484" s="40"/>
      <c r="P22484" s="36"/>
      <c r="S22484" s="36"/>
      <c r="T22484" s="36"/>
      <c r="U22484" s="36"/>
      <c r="V22484" s="36"/>
    </row>
    <row r="22485" spans="11:22" x14ac:dyDescent="0.25">
      <c r="K22485" s="36"/>
      <c r="L22485" s="36"/>
      <c r="M22485" s="36"/>
      <c r="N22485" s="36"/>
      <c r="O22485" s="40"/>
      <c r="P22485" s="36"/>
      <c r="S22485" s="36"/>
      <c r="T22485" s="36"/>
      <c r="U22485" s="36"/>
      <c r="V22485" s="36"/>
    </row>
    <row r="22486" spans="11:22" x14ac:dyDescent="0.25">
      <c r="K22486" s="36"/>
      <c r="L22486" s="36"/>
      <c r="M22486" s="36"/>
      <c r="N22486" s="36"/>
      <c r="O22486" s="40"/>
      <c r="P22486" s="36"/>
      <c r="S22486" s="36"/>
      <c r="T22486" s="36"/>
      <c r="U22486" s="36"/>
      <c r="V22486" s="36"/>
    </row>
    <row r="22487" spans="11:22" x14ac:dyDescent="0.25">
      <c r="K22487" s="36"/>
      <c r="L22487" s="36"/>
      <c r="M22487" s="36"/>
      <c r="N22487" s="36"/>
      <c r="O22487" s="40"/>
      <c r="P22487" s="36"/>
      <c r="S22487" s="36"/>
      <c r="T22487" s="36"/>
      <c r="U22487" s="36"/>
      <c r="V22487" s="36"/>
    </row>
    <row r="22488" spans="11:22" x14ac:dyDescent="0.25">
      <c r="K22488" s="36"/>
      <c r="L22488" s="36"/>
      <c r="M22488" s="36"/>
      <c r="N22488" s="36"/>
      <c r="O22488" s="40"/>
      <c r="P22488" s="36"/>
      <c r="S22488" s="36"/>
      <c r="T22488" s="36"/>
      <c r="U22488" s="36"/>
      <c r="V22488" s="36"/>
    </row>
    <row r="22489" spans="11:22" x14ac:dyDescent="0.25">
      <c r="K22489" s="36"/>
      <c r="L22489" s="36"/>
      <c r="M22489" s="36"/>
      <c r="N22489" s="36"/>
      <c r="O22489" s="40"/>
      <c r="P22489" s="36"/>
      <c r="S22489" s="36"/>
      <c r="T22489" s="36"/>
      <c r="U22489" s="36"/>
      <c r="V22489" s="36"/>
    </row>
    <row r="22490" spans="11:22" x14ac:dyDescent="0.25">
      <c r="K22490" s="36"/>
      <c r="L22490" s="36"/>
      <c r="M22490" s="36"/>
      <c r="N22490" s="36"/>
      <c r="O22490" s="40"/>
      <c r="P22490" s="36"/>
      <c r="S22490" s="36"/>
      <c r="T22490" s="36"/>
      <c r="U22490" s="36"/>
      <c r="V22490" s="36"/>
    </row>
    <row r="22491" spans="11:22" x14ac:dyDescent="0.25">
      <c r="K22491" s="36"/>
      <c r="L22491" s="36"/>
      <c r="M22491" s="36"/>
      <c r="N22491" s="36"/>
      <c r="O22491" s="40"/>
      <c r="P22491" s="36"/>
      <c r="S22491" s="36"/>
      <c r="T22491" s="36"/>
      <c r="U22491" s="36"/>
      <c r="V22491" s="36"/>
    </row>
    <row r="22492" spans="11:22" x14ac:dyDescent="0.25">
      <c r="K22492" s="36"/>
      <c r="L22492" s="36"/>
      <c r="M22492" s="36"/>
      <c r="N22492" s="36"/>
      <c r="O22492" s="40"/>
      <c r="P22492" s="36"/>
      <c r="S22492" s="36"/>
      <c r="T22492" s="36"/>
      <c r="U22492" s="36"/>
      <c r="V22492" s="36"/>
    </row>
    <row r="22493" spans="11:22" x14ac:dyDescent="0.25">
      <c r="K22493" s="36"/>
      <c r="L22493" s="36"/>
      <c r="M22493" s="36"/>
      <c r="N22493" s="36"/>
      <c r="O22493" s="40"/>
      <c r="P22493" s="36"/>
      <c r="S22493" s="36"/>
      <c r="T22493" s="36"/>
      <c r="U22493" s="36"/>
      <c r="V22493" s="36"/>
    </row>
    <row r="22494" spans="11:22" x14ac:dyDescent="0.25">
      <c r="K22494" s="36"/>
      <c r="L22494" s="36"/>
      <c r="M22494" s="36"/>
      <c r="N22494" s="36"/>
      <c r="O22494" s="40"/>
      <c r="P22494" s="36"/>
      <c r="S22494" s="36"/>
      <c r="T22494" s="36"/>
      <c r="U22494" s="36"/>
      <c r="V22494" s="36"/>
    </row>
    <row r="22495" spans="11:22" x14ac:dyDescent="0.25">
      <c r="K22495" s="36"/>
      <c r="L22495" s="36"/>
      <c r="M22495" s="36"/>
      <c r="N22495" s="36"/>
      <c r="O22495" s="40"/>
      <c r="P22495" s="36"/>
      <c r="S22495" s="36"/>
      <c r="T22495" s="36"/>
      <c r="U22495" s="36"/>
      <c r="V22495" s="36"/>
    </row>
    <row r="22496" spans="11:22" x14ac:dyDescent="0.25">
      <c r="K22496" s="36"/>
      <c r="L22496" s="36"/>
      <c r="M22496" s="36"/>
      <c r="N22496" s="36"/>
      <c r="O22496" s="40"/>
      <c r="P22496" s="36"/>
      <c r="S22496" s="36"/>
      <c r="T22496" s="36"/>
      <c r="U22496" s="36"/>
      <c r="V22496" s="36"/>
    </row>
    <row r="22497" spans="11:22" x14ac:dyDescent="0.25">
      <c r="K22497" s="36"/>
      <c r="L22497" s="36"/>
      <c r="M22497" s="36"/>
      <c r="N22497" s="36"/>
      <c r="O22497" s="40"/>
      <c r="P22497" s="36"/>
      <c r="S22497" s="36"/>
      <c r="T22497" s="36"/>
      <c r="U22497" s="36"/>
      <c r="V22497" s="36"/>
    </row>
    <row r="22498" spans="11:22" x14ac:dyDescent="0.25">
      <c r="K22498" s="36"/>
      <c r="L22498" s="36"/>
      <c r="M22498" s="36"/>
      <c r="N22498" s="36"/>
      <c r="O22498" s="40"/>
      <c r="P22498" s="36"/>
      <c r="S22498" s="36"/>
      <c r="T22498" s="36"/>
      <c r="U22498" s="36"/>
      <c r="V22498" s="36"/>
    </row>
    <row r="22499" spans="11:22" x14ac:dyDescent="0.25">
      <c r="K22499" s="36"/>
      <c r="L22499" s="36"/>
      <c r="M22499" s="36"/>
      <c r="N22499" s="36"/>
      <c r="O22499" s="40"/>
      <c r="P22499" s="36"/>
      <c r="S22499" s="36"/>
      <c r="T22499" s="36"/>
      <c r="U22499" s="36"/>
      <c r="V22499" s="36"/>
    </row>
    <row r="22500" spans="11:22" x14ac:dyDescent="0.25">
      <c r="K22500" s="36"/>
      <c r="L22500" s="36"/>
      <c r="M22500" s="36"/>
      <c r="N22500" s="36"/>
      <c r="O22500" s="40"/>
      <c r="P22500" s="36"/>
      <c r="S22500" s="36"/>
      <c r="T22500" s="36"/>
      <c r="U22500" s="36"/>
      <c r="V22500" s="36"/>
    </row>
    <row r="22501" spans="11:22" x14ac:dyDescent="0.25">
      <c r="K22501" s="36"/>
      <c r="L22501" s="36"/>
      <c r="M22501" s="36"/>
      <c r="N22501" s="36"/>
      <c r="O22501" s="40"/>
      <c r="P22501" s="36"/>
      <c r="S22501" s="36"/>
      <c r="T22501" s="36"/>
      <c r="U22501" s="36"/>
      <c r="V22501" s="36"/>
    </row>
    <row r="22502" spans="11:22" x14ac:dyDescent="0.25">
      <c r="K22502" s="36"/>
      <c r="L22502" s="36"/>
      <c r="M22502" s="36"/>
      <c r="N22502" s="36"/>
      <c r="O22502" s="40"/>
      <c r="P22502" s="36"/>
      <c r="S22502" s="36"/>
      <c r="T22502" s="36"/>
      <c r="U22502" s="36"/>
      <c r="V22502" s="36"/>
    </row>
    <row r="22503" spans="11:22" x14ac:dyDescent="0.25">
      <c r="K22503" s="36"/>
      <c r="L22503" s="36"/>
      <c r="M22503" s="36"/>
      <c r="N22503" s="36"/>
      <c r="O22503" s="40"/>
      <c r="P22503" s="36"/>
      <c r="S22503" s="36"/>
      <c r="T22503" s="36"/>
      <c r="U22503" s="36"/>
      <c r="V22503" s="36"/>
    </row>
    <row r="22504" spans="11:22" x14ac:dyDescent="0.25">
      <c r="K22504" s="36"/>
      <c r="L22504" s="36"/>
      <c r="M22504" s="36"/>
      <c r="N22504" s="36"/>
      <c r="O22504" s="40"/>
      <c r="P22504" s="36"/>
      <c r="S22504" s="36"/>
      <c r="T22504" s="36"/>
      <c r="U22504" s="36"/>
      <c r="V22504" s="36"/>
    </row>
    <row r="22505" spans="11:22" x14ac:dyDescent="0.25">
      <c r="K22505" s="36"/>
      <c r="L22505" s="36"/>
      <c r="M22505" s="36"/>
      <c r="N22505" s="36"/>
      <c r="O22505" s="40"/>
      <c r="P22505" s="36"/>
      <c r="S22505" s="36"/>
      <c r="T22505" s="36"/>
      <c r="U22505" s="36"/>
      <c r="V22505" s="36"/>
    </row>
    <row r="22506" spans="11:22" x14ac:dyDescent="0.25">
      <c r="K22506" s="36"/>
      <c r="L22506" s="36"/>
      <c r="M22506" s="36"/>
      <c r="N22506" s="36"/>
      <c r="O22506" s="40"/>
      <c r="P22506" s="36"/>
      <c r="S22506" s="36"/>
      <c r="T22506" s="36"/>
      <c r="U22506" s="36"/>
      <c r="V22506" s="36"/>
    </row>
    <row r="22507" spans="11:22" x14ac:dyDescent="0.25">
      <c r="K22507" s="36"/>
      <c r="L22507" s="36"/>
      <c r="M22507" s="36"/>
      <c r="N22507" s="36"/>
      <c r="O22507" s="40"/>
      <c r="P22507" s="36"/>
      <c r="S22507" s="36"/>
      <c r="T22507" s="36"/>
      <c r="U22507" s="36"/>
      <c r="V22507" s="36"/>
    </row>
    <row r="22508" spans="11:22" x14ac:dyDescent="0.25">
      <c r="K22508" s="36"/>
      <c r="L22508" s="36"/>
      <c r="M22508" s="36"/>
      <c r="N22508" s="36"/>
      <c r="O22508" s="40"/>
      <c r="P22508" s="36"/>
      <c r="S22508" s="36"/>
      <c r="T22508" s="36"/>
      <c r="U22508" s="36"/>
      <c r="V22508" s="36"/>
    </row>
    <row r="22509" spans="11:22" x14ac:dyDescent="0.25">
      <c r="K22509" s="36"/>
      <c r="L22509" s="36"/>
      <c r="M22509" s="36"/>
      <c r="N22509" s="36"/>
      <c r="O22509" s="40"/>
      <c r="P22509" s="36"/>
      <c r="S22509" s="36"/>
      <c r="T22509" s="36"/>
      <c r="U22509" s="36"/>
      <c r="V22509" s="36"/>
    </row>
    <row r="22510" spans="11:22" x14ac:dyDescent="0.25">
      <c r="K22510" s="36"/>
      <c r="L22510" s="36"/>
      <c r="M22510" s="36"/>
      <c r="N22510" s="36"/>
      <c r="O22510" s="40"/>
      <c r="P22510" s="36"/>
      <c r="S22510" s="36"/>
      <c r="T22510" s="36"/>
      <c r="U22510" s="36"/>
      <c r="V22510" s="36"/>
    </row>
    <row r="22511" spans="11:22" x14ac:dyDescent="0.25">
      <c r="K22511" s="36"/>
      <c r="L22511" s="36"/>
      <c r="M22511" s="36"/>
      <c r="N22511" s="36"/>
      <c r="O22511" s="40"/>
      <c r="P22511" s="36"/>
      <c r="S22511" s="36"/>
      <c r="T22511" s="36"/>
      <c r="U22511" s="36"/>
      <c r="V22511" s="36"/>
    </row>
    <row r="22512" spans="11:22" x14ac:dyDescent="0.25">
      <c r="K22512" s="36"/>
      <c r="L22512" s="36"/>
      <c r="M22512" s="36"/>
      <c r="N22512" s="36"/>
      <c r="O22512" s="40"/>
      <c r="P22512" s="36"/>
      <c r="S22512" s="36"/>
      <c r="T22512" s="36"/>
      <c r="U22512" s="36"/>
      <c r="V22512" s="36"/>
    </row>
    <row r="22513" spans="11:22" x14ac:dyDescent="0.25">
      <c r="K22513" s="36"/>
      <c r="L22513" s="36"/>
      <c r="M22513" s="36"/>
      <c r="N22513" s="36"/>
      <c r="O22513" s="40"/>
      <c r="P22513" s="36"/>
      <c r="S22513" s="36"/>
      <c r="T22513" s="36"/>
      <c r="U22513" s="36"/>
      <c r="V22513" s="36"/>
    </row>
    <row r="22514" spans="11:22" x14ac:dyDescent="0.25">
      <c r="K22514" s="36"/>
      <c r="L22514" s="36"/>
      <c r="M22514" s="36"/>
      <c r="N22514" s="36"/>
      <c r="O22514" s="40"/>
      <c r="P22514" s="36"/>
      <c r="S22514" s="36"/>
      <c r="T22514" s="36"/>
      <c r="U22514" s="36"/>
      <c r="V22514" s="36"/>
    </row>
    <row r="22515" spans="11:22" x14ac:dyDescent="0.25">
      <c r="K22515" s="36"/>
      <c r="L22515" s="36"/>
      <c r="M22515" s="36"/>
      <c r="N22515" s="36"/>
      <c r="O22515" s="40"/>
      <c r="P22515" s="36"/>
      <c r="S22515" s="36"/>
      <c r="T22515" s="36"/>
      <c r="U22515" s="36"/>
      <c r="V22515" s="36"/>
    </row>
    <row r="22516" spans="11:22" x14ac:dyDescent="0.25">
      <c r="K22516" s="36"/>
      <c r="L22516" s="36"/>
      <c r="M22516" s="36"/>
      <c r="N22516" s="36"/>
      <c r="O22516" s="40"/>
      <c r="P22516" s="36"/>
      <c r="S22516" s="36"/>
      <c r="T22516" s="36"/>
      <c r="U22516" s="36"/>
      <c r="V22516" s="36"/>
    </row>
    <row r="22517" spans="11:22" x14ac:dyDescent="0.25">
      <c r="K22517" s="36"/>
      <c r="L22517" s="36"/>
      <c r="M22517" s="36"/>
      <c r="N22517" s="36"/>
      <c r="O22517" s="40"/>
      <c r="P22517" s="36"/>
      <c r="S22517" s="36"/>
      <c r="T22517" s="36"/>
      <c r="U22517" s="36"/>
      <c r="V22517" s="36"/>
    </row>
    <row r="22518" spans="11:22" x14ac:dyDescent="0.25">
      <c r="K22518" s="36"/>
      <c r="L22518" s="36"/>
      <c r="M22518" s="36"/>
      <c r="N22518" s="36"/>
      <c r="O22518" s="40"/>
      <c r="P22518" s="36"/>
      <c r="S22518" s="36"/>
      <c r="T22518" s="36"/>
      <c r="U22518" s="36"/>
      <c r="V22518" s="36"/>
    </row>
    <row r="22519" spans="11:22" x14ac:dyDescent="0.25">
      <c r="K22519" s="36"/>
      <c r="L22519" s="36"/>
      <c r="M22519" s="36"/>
      <c r="N22519" s="36"/>
      <c r="O22519" s="40"/>
      <c r="P22519" s="36"/>
      <c r="S22519" s="36"/>
      <c r="T22519" s="36"/>
      <c r="U22519" s="36"/>
      <c r="V22519" s="36"/>
    </row>
    <row r="22520" spans="11:22" x14ac:dyDescent="0.25">
      <c r="K22520" s="36"/>
      <c r="L22520" s="36"/>
      <c r="M22520" s="36"/>
      <c r="N22520" s="36"/>
      <c r="O22520" s="40"/>
      <c r="P22520" s="36"/>
      <c r="S22520" s="36"/>
      <c r="T22520" s="36"/>
      <c r="U22520" s="36"/>
      <c r="V22520" s="36"/>
    </row>
    <row r="22521" spans="11:22" x14ac:dyDescent="0.25">
      <c r="K22521" s="36"/>
      <c r="L22521" s="36"/>
      <c r="M22521" s="36"/>
      <c r="N22521" s="36"/>
      <c r="O22521" s="40"/>
      <c r="P22521" s="36"/>
      <c r="S22521" s="36"/>
      <c r="T22521" s="36"/>
      <c r="U22521" s="36"/>
      <c r="V22521" s="36"/>
    </row>
    <row r="22522" spans="11:22" x14ac:dyDescent="0.25">
      <c r="K22522" s="36"/>
      <c r="L22522" s="36"/>
      <c r="M22522" s="36"/>
      <c r="N22522" s="36"/>
      <c r="O22522" s="40"/>
      <c r="P22522" s="36"/>
      <c r="S22522" s="36"/>
      <c r="T22522" s="36"/>
      <c r="U22522" s="36"/>
      <c r="V22522" s="36"/>
    </row>
    <row r="22523" spans="11:22" x14ac:dyDescent="0.25">
      <c r="K22523" s="36"/>
      <c r="L22523" s="36"/>
      <c r="M22523" s="36"/>
      <c r="N22523" s="36"/>
      <c r="O22523" s="40"/>
      <c r="P22523" s="36"/>
      <c r="S22523" s="36"/>
      <c r="T22523" s="36"/>
      <c r="U22523" s="36"/>
      <c r="V22523" s="36"/>
    </row>
    <row r="22524" spans="11:22" x14ac:dyDescent="0.25">
      <c r="K22524" s="36"/>
      <c r="L22524" s="36"/>
      <c r="M22524" s="36"/>
      <c r="N22524" s="36"/>
      <c r="O22524" s="40"/>
      <c r="P22524" s="36"/>
      <c r="S22524" s="36"/>
      <c r="T22524" s="36"/>
      <c r="U22524" s="36"/>
      <c r="V22524" s="36"/>
    </row>
    <row r="22525" spans="11:22" x14ac:dyDescent="0.25">
      <c r="K22525" s="36"/>
      <c r="L22525" s="36"/>
      <c r="M22525" s="36"/>
      <c r="N22525" s="36"/>
      <c r="O22525" s="40"/>
      <c r="P22525" s="36"/>
      <c r="S22525" s="36"/>
      <c r="T22525" s="36"/>
      <c r="U22525" s="36"/>
      <c r="V22525" s="36"/>
    </row>
    <row r="22526" spans="11:22" x14ac:dyDescent="0.25">
      <c r="K22526" s="36"/>
      <c r="L22526" s="36"/>
      <c r="M22526" s="36"/>
      <c r="N22526" s="36"/>
      <c r="O22526" s="40"/>
      <c r="P22526" s="36"/>
      <c r="S22526" s="36"/>
      <c r="T22526" s="36"/>
      <c r="U22526" s="36"/>
      <c r="V22526" s="36"/>
    </row>
    <row r="22527" spans="11:22" x14ac:dyDescent="0.25">
      <c r="K22527" s="36"/>
      <c r="L22527" s="36"/>
      <c r="M22527" s="36"/>
      <c r="N22527" s="36"/>
      <c r="O22527" s="40"/>
      <c r="P22527" s="36"/>
      <c r="S22527" s="36"/>
      <c r="T22527" s="36"/>
      <c r="U22527" s="36"/>
      <c r="V22527" s="36"/>
    </row>
    <row r="22528" spans="11:22" x14ac:dyDescent="0.25">
      <c r="K22528" s="36"/>
      <c r="L22528" s="36"/>
      <c r="M22528" s="36"/>
      <c r="N22528" s="36"/>
      <c r="O22528" s="40"/>
      <c r="P22528" s="36"/>
      <c r="S22528" s="36"/>
      <c r="T22528" s="36"/>
      <c r="U22528" s="36"/>
      <c r="V22528" s="36"/>
    </row>
    <row r="22529" spans="11:22" x14ac:dyDescent="0.25">
      <c r="K22529" s="36"/>
      <c r="L22529" s="36"/>
      <c r="M22529" s="36"/>
      <c r="N22529" s="36"/>
      <c r="O22529" s="40"/>
      <c r="P22529" s="36"/>
      <c r="S22529" s="36"/>
      <c r="T22529" s="36"/>
      <c r="U22529" s="36"/>
      <c r="V22529" s="36"/>
    </row>
    <row r="22530" spans="11:22" x14ac:dyDescent="0.25">
      <c r="K22530" s="36"/>
      <c r="L22530" s="36"/>
      <c r="M22530" s="36"/>
      <c r="N22530" s="36"/>
      <c r="O22530" s="40"/>
      <c r="P22530" s="36"/>
      <c r="S22530" s="36"/>
      <c r="T22530" s="36"/>
      <c r="U22530" s="36"/>
      <c r="V22530" s="36"/>
    </row>
    <row r="22531" spans="11:22" x14ac:dyDescent="0.25">
      <c r="K22531" s="36"/>
      <c r="L22531" s="36"/>
      <c r="M22531" s="36"/>
      <c r="N22531" s="36"/>
      <c r="O22531" s="40"/>
      <c r="P22531" s="36"/>
      <c r="S22531" s="36"/>
      <c r="T22531" s="36"/>
      <c r="U22531" s="36"/>
      <c r="V22531" s="36"/>
    </row>
    <row r="22532" spans="11:22" x14ac:dyDescent="0.25">
      <c r="K22532" s="36"/>
      <c r="L22532" s="36"/>
      <c r="M22532" s="36"/>
      <c r="N22532" s="36"/>
      <c r="O22532" s="40"/>
      <c r="P22532" s="36"/>
      <c r="S22532" s="36"/>
      <c r="T22532" s="36"/>
      <c r="U22532" s="36"/>
      <c r="V22532" s="36"/>
    </row>
    <row r="22533" spans="11:22" x14ac:dyDescent="0.25">
      <c r="K22533" s="36"/>
      <c r="L22533" s="36"/>
      <c r="M22533" s="36"/>
      <c r="N22533" s="36"/>
      <c r="O22533" s="40"/>
      <c r="P22533" s="36"/>
      <c r="S22533" s="36"/>
      <c r="T22533" s="36"/>
      <c r="U22533" s="36"/>
      <c r="V22533" s="36"/>
    </row>
    <row r="22534" spans="11:22" x14ac:dyDescent="0.25">
      <c r="K22534" s="36"/>
      <c r="L22534" s="36"/>
      <c r="M22534" s="36"/>
      <c r="N22534" s="36"/>
      <c r="O22534" s="40"/>
      <c r="P22534" s="36"/>
      <c r="S22534" s="36"/>
      <c r="T22534" s="36"/>
      <c r="U22534" s="36"/>
      <c r="V22534" s="36"/>
    </row>
    <row r="22535" spans="11:22" x14ac:dyDescent="0.25">
      <c r="K22535" s="36"/>
      <c r="L22535" s="36"/>
      <c r="M22535" s="36"/>
      <c r="N22535" s="36"/>
      <c r="O22535" s="40"/>
      <c r="P22535" s="36"/>
      <c r="S22535" s="36"/>
      <c r="T22535" s="36"/>
      <c r="U22535" s="36"/>
      <c r="V22535" s="36"/>
    </row>
    <row r="22536" spans="11:22" x14ac:dyDescent="0.25">
      <c r="K22536" s="36"/>
      <c r="L22536" s="36"/>
      <c r="M22536" s="36"/>
      <c r="N22536" s="36"/>
      <c r="O22536" s="40"/>
      <c r="P22536" s="36"/>
      <c r="S22536" s="36"/>
      <c r="T22536" s="36"/>
      <c r="U22536" s="36"/>
      <c r="V22536" s="36"/>
    </row>
    <row r="22537" spans="11:22" x14ac:dyDescent="0.25">
      <c r="K22537" s="36"/>
      <c r="L22537" s="36"/>
      <c r="M22537" s="36"/>
      <c r="N22537" s="36"/>
      <c r="O22537" s="40"/>
      <c r="P22537" s="36"/>
      <c r="S22537" s="36"/>
      <c r="T22537" s="36"/>
      <c r="U22537" s="36"/>
      <c r="V22537" s="36"/>
    </row>
    <row r="22538" spans="11:22" x14ac:dyDescent="0.25">
      <c r="K22538" s="36"/>
      <c r="L22538" s="36"/>
      <c r="M22538" s="36"/>
      <c r="N22538" s="36"/>
      <c r="O22538" s="40"/>
      <c r="P22538" s="36"/>
      <c r="S22538" s="36"/>
      <c r="T22538" s="36"/>
      <c r="U22538" s="36"/>
      <c r="V22538" s="36"/>
    </row>
    <row r="22539" spans="11:22" x14ac:dyDescent="0.25">
      <c r="K22539" s="36"/>
      <c r="L22539" s="36"/>
      <c r="M22539" s="36"/>
      <c r="N22539" s="36"/>
      <c r="O22539" s="40"/>
      <c r="P22539" s="36"/>
      <c r="S22539" s="36"/>
      <c r="T22539" s="36"/>
      <c r="U22539" s="36"/>
      <c r="V22539" s="36"/>
    </row>
    <row r="22540" spans="11:22" x14ac:dyDescent="0.25">
      <c r="K22540" s="36"/>
      <c r="L22540" s="36"/>
      <c r="M22540" s="36"/>
      <c r="N22540" s="36"/>
      <c r="O22540" s="40"/>
      <c r="P22540" s="36"/>
      <c r="S22540" s="36"/>
      <c r="T22540" s="36"/>
      <c r="U22540" s="36"/>
      <c r="V22540" s="36"/>
    </row>
    <row r="22541" spans="11:22" x14ac:dyDescent="0.25">
      <c r="K22541" s="36"/>
      <c r="L22541" s="36"/>
      <c r="M22541" s="36"/>
      <c r="N22541" s="36"/>
      <c r="O22541" s="40"/>
      <c r="P22541" s="36"/>
      <c r="S22541" s="36"/>
      <c r="T22541" s="36"/>
      <c r="U22541" s="36"/>
      <c r="V22541" s="36"/>
    </row>
    <row r="22542" spans="11:22" x14ac:dyDescent="0.25">
      <c r="K22542" s="36"/>
      <c r="L22542" s="36"/>
      <c r="M22542" s="36"/>
      <c r="N22542" s="36"/>
      <c r="O22542" s="40"/>
      <c r="P22542" s="36"/>
      <c r="S22542" s="36"/>
      <c r="T22542" s="36"/>
      <c r="U22542" s="36"/>
      <c r="V22542" s="36"/>
    </row>
    <row r="22543" spans="11:22" x14ac:dyDescent="0.25">
      <c r="K22543" s="36"/>
      <c r="L22543" s="36"/>
      <c r="M22543" s="36"/>
      <c r="N22543" s="36"/>
      <c r="O22543" s="40"/>
      <c r="P22543" s="36"/>
      <c r="S22543" s="36"/>
      <c r="T22543" s="36"/>
      <c r="U22543" s="36"/>
      <c r="V22543" s="36"/>
    </row>
    <row r="22544" spans="11:22" x14ac:dyDescent="0.25">
      <c r="K22544" s="36"/>
      <c r="L22544" s="36"/>
      <c r="M22544" s="36"/>
      <c r="N22544" s="36"/>
      <c r="O22544" s="40"/>
      <c r="P22544" s="36"/>
      <c r="S22544" s="36"/>
      <c r="T22544" s="36"/>
      <c r="U22544" s="36"/>
      <c r="V22544" s="36"/>
    </row>
    <row r="22545" spans="11:22" x14ac:dyDescent="0.25">
      <c r="K22545" s="36"/>
      <c r="L22545" s="36"/>
      <c r="M22545" s="36"/>
      <c r="N22545" s="36"/>
      <c r="O22545" s="40"/>
      <c r="P22545" s="36"/>
      <c r="S22545" s="36"/>
      <c r="T22545" s="36"/>
      <c r="U22545" s="36"/>
      <c r="V22545" s="36"/>
    </row>
    <row r="22546" spans="11:22" x14ac:dyDescent="0.25">
      <c r="K22546" s="36"/>
      <c r="L22546" s="36"/>
      <c r="M22546" s="36"/>
      <c r="N22546" s="36"/>
      <c r="O22546" s="40"/>
      <c r="P22546" s="36"/>
      <c r="S22546" s="36"/>
      <c r="T22546" s="36"/>
      <c r="U22546" s="36"/>
      <c r="V22546" s="36"/>
    </row>
    <row r="22547" spans="11:22" x14ac:dyDescent="0.25">
      <c r="K22547" s="36"/>
      <c r="L22547" s="36"/>
      <c r="M22547" s="36"/>
      <c r="N22547" s="36"/>
      <c r="O22547" s="40"/>
      <c r="P22547" s="36"/>
      <c r="S22547" s="36"/>
      <c r="T22547" s="36"/>
      <c r="U22547" s="36"/>
      <c r="V22547" s="36"/>
    </row>
    <row r="22548" spans="11:22" x14ac:dyDescent="0.25">
      <c r="K22548" s="36"/>
      <c r="L22548" s="36"/>
      <c r="M22548" s="36"/>
      <c r="N22548" s="36"/>
      <c r="O22548" s="40"/>
      <c r="P22548" s="36"/>
      <c r="S22548" s="36"/>
      <c r="T22548" s="36"/>
      <c r="U22548" s="36"/>
      <c r="V22548" s="36"/>
    </row>
    <row r="22549" spans="11:22" x14ac:dyDescent="0.25">
      <c r="K22549" s="36"/>
      <c r="L22549" s="36"/>
      <c r="M22549" s="36"/>
      <c r="N22549" s="36"/>
      <c r="O22549" s="40"/>
      <c r="P22549" s="36"/>
      <c r="S22549" s="36"/>
      <c r="T22549" s="36"/>
      <c r="U22549" s="36"/>
      <c r="V22549" s="36"/>
    </row>
    <row r="22550" spans="11:22" x14ac:dyDescent="0.25">
      <c r="K22550" s="36"/>
      <c r="L22550" s="36"/>
      <c r="M22550" s="36"/>
      <c r="N22550" s="36"/>
      <c r="O22550" s="40"/>
      <c r="P22550" s="36"/>
      <c r="S22550" s="36"/>
      <c r="T22550" s="36"/>
      <c r="U22550" s="36"/>
      <c r="V22550" s="36"/>
    </row>
    <row r="22551" spans="11:22" x14ac:dyDescent="0.25">
      <c r="K22551" s="36"/>
      <c r="L22551" s="36"/>
      <c r="M22551" s="36"/>
      <c r="N22551" s="36"/>
      <c r="O22551" s="40"/>
      <c r="P22551" s="36"/>
      <c r="S22551" s="36"/>
      <c r="T22551" s="36"/>
      <c r="U22551" s="36"/>
      <c r="V22551" s="36"/>
    </row>
    <row r="22552" spans="11:22" x14ac:dyDescent="0.25">
      <c r="K22552" s="36"/>
      <c r="L22552" s="36"/>
      <c r="M22552" s="36"/>
      <c r="N22552" s="36"/>
      <c r="O22552" s="40"/>
      <c r="P22552" s="36"/>
      <c r="S22552" s="36"/>
      <c r="T22552" s="36"/>
      <c r="U22552" s="36"/>
      <c r="V22552" s="36"/>
    </row>
    <row r="22553" spans="11:22" x14ac:dyDescent="0.25">
      <c r="K22553" s="36"/>
      <c r="L22553" s="36"/>
      <c r="M22553" s="36"/>
      <c r="N22553" s="36"/>
      <c r="O22553" s="40"/>
      <c r="P22553" s="36"/>
      <c r="S22553" s="36"/>
      <c r="T22553" s="36"/>
      <c r="U22553" s="36"/>
      <c r="V22553" s="36"/>
    </row>
    <row r="22554" spans="11:22" x14ac:dyDescent="0.25">
      <c r="K22554" s="36"/>
      <c r="L22554" s="36"/>
      <c r="M22554" s="36"/>
      <c r="N22554" s="36"/>
      <c r="O22554" s="40"/>
      <c r="P22554" s="36"/>
      <c r="S22554" s="36"/>
      <c r="T22554" s="36"/>
      <c r="U22554" s="36"/>
      <c r="V22554" s="36"/>
    </row>
    <row r="22555" spans="11:22" x14ac:dyDescent="0.25">
      <c r="K22555" s="36"/>
      <c r="L22555" s="36"/>
      <c r="M22555" s="36"/>
      <c r="N22555" s="36"/>
      <c r="O22555" s="40"/>
      <c r="P22555" s="36"/>
      <c r="S22555" s="36"/>
      <c r="T22555" s="36"/>
      <c r="U22555" s="36"/>
      <c r="V22555" s="36"/>
    </row>
    <row r="22556" spans="11:22" x14ac:dyDescent="0.25">
      <c r="K22556" s="36"/>
      <c r="L22556" s="36"/>
      <c r="M22556" s="36"/>
      <c r="N22556" s="36"/>
      <c r="O22556" s="40"/>
      <c r="P22556" s="36"/>
      <c r="S22556" s="36"/>
      <c r="T22556" s="36"/>
      <c r="U22556" s="36"/>
      <c r="V22556" s="36"/>
    </row>
    <row r="22557" spans="11:22" x14ac:dyDescent="0.25">
      <c r="K22557" s="36"/>
      <c r="L22557" s="36"/>
      <c r="M22557" s="36"/>
      <c r="N22557" s="36"/>
      <c r="O22557" s="40"/>
      <c r="P22557" s="36"/>
      <c r="S22557" s="36"/>
      <c r="T22557" s="36"/>
      <c r="U22557" s="36"/>
      <c r="V22557" s="36"/>
    </row>
    <row r="22558" spans="11:22" x14ac:dyDescent="0.25">
      <c r="K22558" s="36"/>
      <c r="L22558" s="36"/>
      <c r="M22558" s="36"/>
      <c r="N22558" s="36"/>
      <c r="O22558" s="40"/>
      <c r="P22558" s="36"/>
      <c r="S22558" s="36"/>
      <c r="T22558" s="36"/>
      <c r="U22558" s="36"/>
      <c r="V22558" s="36"/>
    </row>
    <row r="22559" spans="11:22" x14ac:dyDescent="0.25">
      <c r="K22559" s="36"/>
      <c r="L22559" s="36"/>
      <c r="M22559" s="36"/>
      <c r="N22559" s="36"/>
      <c r="O22559" s="40"/>
      <c r="P22559" s="36"/>
      <c r="S22559" s="36"/>
      <c r="T22559" s="36"/>
      <c r="U22559" s="36"/>
      <c r="V22559" s="36"/>
    </row>
    <row r="22560" spans="11:22" x14ac:dyDescent="0.25">
      <c r="K22560" s="36"/>
      <c r="L22560" s="36"/>
      <c r="M22560" s="36"/>
      <c r="N22560" s="36"/>
      <c r="O22560" s="40"/>
      <c r="P22560" s="36"/>
      <c r="S22560" s="36"/>
      <c r="T22560" s="36"/>
      <c r="U22560" s="36"/>
      <c r="V22560" s="36"/>
    </row>
    <row r="22561" spans="11:22" x14ac:dyDescent="0.25">
      <c r="K22561" s="36"/>
      <c r="L22561" s="36"/>
      <c r="M22561" s="36"/>
      <c r="N22561" s="36"/>
      <c r="O22561" s="40"/>
      <c r="P22561" s="36"/>
      <c r="S22561" s="36"/>
      <c r="T22561" s="36"/>
      <c r="U22561" s="36"/>
      <c r="V22561" s="36"/>
    </row>
    <row r="22562" spans="11:22" x14ac:dyDescent="0.25">
      <c r="K22562" s="36"/>
      <c r="L22562" s="36"/>
      <c r="M22562" s="36"/>
      <c r="N22562" s="36"/>
      <c r="O22562" s="40"/>
      <c r="P22562" s="36"/>
      <c r="S22562" s="36"/>
      <c r="T22562" s="36"/>
      <c r="U22562" s="36"/>
      <c r="V22562" s="36"/>
    </row>
    <row r="22563" spans="11:22" x14ac:dyDescent="0.25">
      <c r="K22563" s="36"/>
      <c r="L22563" s="36"/>
      <c r="M22563" s="36"/>
      <c r="N22563" s="36"/>
      <c r="O22563" s="40"/>
      <c r="P22563" s="36"/>
      <c r="S22563" s="36"/>
      <c r="T22563" s="36"/>
      <c r="U22563" s="36"/>
      <c r="V22563" s="36"/>
    </row>
    <row r="22564" spans="11:22" x14ac:dyDescent="0.25">
      <c r="K22564" s="36"/>
      <c r="L22564" s="36"/>
      <c r="M22564" s="36"/>
      <c r="N22564" s="36"/>
      <c r="O22564" s="40"/>
      <c r="P22564" s="36"/>
      <c r="S22564" s="36"/>
      <c r="T22564" s="36"/>
      <c r="U22564" s="36"/>
      <c r="V22564" s="36"/>
    </row>
    <row r="22565" spans="11:22" x14ac:dyDescent="0.25">
      <c r="K22565" s="36"/>
      <c r="L22565" s="36"/>
      <c r="M22565" s="36"/>
      <c r="N22565" s="36"/>
      <c r="O22565" s="40"/>
      <c r="P22565" s="36"/>
      <c r="S22565" s="36"/>
      <c r="T22565" s="36"/>
      <c r="U22565" s="36"/>
      <c r="V22565" s="36"/>
    </row>
    <row r="22566" spans="11:22" x14ac:dyDescent="0.25">
      <c r="K22566" s="36"/>
      <c r="L22566" s="36"/>
      <c r="M22566" s="36"/>
      <c r="N22566" s="36"/>
      <c r="O22566" s="40"/>
      <c r="P22566" s="36"/>
      <c r="S22566" s="36"/>
      <c r="T22566" s="36"/>
      <c r="U22566" s="36"/>
      <c r="V22566" s="36"/>
    </row>
    <row r="22567" spans="11:22" x14ac:dyDescent="0.25">
      <c r="K22567" s="36"/>
      <c r="L22567" s="36"/>
      <c r="M22567" s="36"/>
      <c r="N22567" s="36"/>
      <c r="O22567" s="40"/>
      <c r="P22567" s="36"/>
      <c r="S22567" s="36"/>
      <c r="T22567" s="36"/>
      <c r="U22567" s="36"/>
      <c r="V22567" s="36"/>
    </row>
    <row r="22568" spans="11:22" x14ac:dyDescent="0.25">
      <c r="K22568" s="36"/>
      <c r="L22568" s="36"/>
      <c r="M22568" s="36"/>
      <c r="N22568" s="36"/>
      <c r="O22568" s="40"/>
      <c r="P22568" s="36"/>
      <c r="S22568" s="36"/>
      <c r="T22568" s="36"/>
      <c r="U22568" s="36"/>
      <c r="V22568" s="36"/>
    </row>
    <row r="22569" spans="11:22" x14ac:dyDescent="0.25">
      <c r="K22569" s="36"/>
      <c r="L22569" s="36"/>
      <c r="M22569" s="36"/>
      <c r="N22569" s="36"/>
      <c r="O22569" s="40"/>
      <c r="P22569" s="36"/>
      <c r="S22569" s="36"/>
      <c r="T22569" s="36"/>
      <c r="U22569" s="36"/>
      <c r="V22569" s="36"/>
    </row>
    <row r="22570" spans="11:22" x14ac:dyDescent="0.25">
      <c r="K22570" s="36"/>
      <c r="L22570" s="36"/>
      <c r="M22570" s="36"/>
      <c r="N22570" s="36"/>
      <c r="O22570" s="40"/>
      <c r="P22570" s="36"/>
      <c r="S22570" s="36"/>
      <c r="T22570" s="36"/>
      <c r="U22570" s="36"/>
      <c r="V22570" s="36"/>
    </row>
    <row r="22571" spans="11:22" x14ac:dyDescent="0.25">
      <c r="K22571" s="36"/>
      <c r="L22571" s="36"/>
      <c r="M22571" s="36"/>
      <c r="N22571" s="36"/>
      <c r="O22571" s="40"/>
      <c r="P22571" s="36"/>
      <c r="S22571" s="36"/>
      <c r="T22571" s="36"/>
      <c r="U22571" s="36"/>
      <c r="V22571" s="36"/>
    </row>
    <row r="22572" spans="11:22" x14ac:dyDescent="0.25">
      <c r="K22572" s="36"/>
      <c r="L22572" s="36"/>
      <c r="M22572" s="36"/>
      <c r="N22572" s="36"/>
      <c r="O22572" s="40"/>
      <c r="P22572" s="36"/>
      <c r="S22572" s="36"/>
      <c r="T22572" s="36"/>
      <c r="U22572" s="36"/>
      <c r="V22572" s="36"/>
    </row>
    <row r="22573" spans="11:22" x14ac:dyDescent="0.25">
      <c r="K22573" s="36"/>
      <c r="L22573" s="36"/>
      <c r="M22573" s="36"/>
      <c r="N22573" s="36"/>
      <c r="O22573" s="40"/>
      <c r="P22573" s="36"/>
      <c r="S22573" s="36"/>
      <c r="T22573" s="36"/>
      <c r="U22573" s="36"/>
      <c r="V22573" s="36"/>
    </row>
    <row r="22574" spans="11:22" x14ac:dyDescent="0.25">
      <c r="K22574" s="36"/>
      <c r="L22574" s="36"/>
      <c r="M22574" s="36"/>
      <c r="N22574" s="36"/>
      <c r="O22574" s="40"/>
      <c r="P22574" s="36"/>
      <c r="S22574" s="36"/>
      <c r="T22574" s="36"/>
      <c r="U22574" s="36"/>
      <c r="V22574" s="36"/>
    </row>
    <row r="22575" spans="11:22" x14ac:dyDescent="0.25">
      <c r="K22575" s="36"/>
      <c r="L22575" s="36"/>
      <c r="M22575" s="36"/>
      <c r="N22575" s="36"/>
      <c r="O22575" s="40"/>
      <c r="P22575" s="36"/>
      <c r="S22575" s="36"/>
      <c r="T22575" s="36"/>
      <c r="U22575" s="36"/>
      <c r="V22575" s="36"/>
    </row>
    <row r="22576" spans="11:22" x14ac:dyDescent="0.25">
      <c r="K22576" s="36"/>
      <c r="L22576" s="36"/>
      <c r="M22576" s="36"/>
      <c r="N22576" s="36"/>
      <c r="O22576" s="40"/>
      <c r="P22576" s="36"/>
      <c r="S22576" s="36"/>
      <c r="T22576" s="36"/>
      <c r="U22576" s="36"/>
      <c r="V22576" s="36"/>
    </row>
    <row r="22577" spans="11:22" x14ac:dyDescent="0.25">
      <c r="K22577" s="36"/>
      <c r="L22577" s="36"/>
      <c r="M22577" s="36"/>
      <c r="N22577" s="36"/>
      <c r="O22577" s="40"/>
      <c r="P22577" s="36"/>
      <c r="S22577" s="36"/>
      <c r="T22577" s="36"/>
      <c r="U22577" s="36"/>
      <c r="V22577" s="36"/>
    </row>
    <row r="22578" spans="11:22" x14ac:dyDescent="0.25">
      <c r="K22578" s="36"/>
      <c r="L22578" s="36"/>
      <c r="M22578" s="36"/>
      <c r="N22578" s="36"/>
      <c r="O22578" s="40"/>
      <c r="P22578" s="36"/>
      <c r="S22578" s="36"/>
      <c r="T22578" s="36"/>
      <c r="U22578" s="36"/>
      <c r="V22578" s="36"/>
    </row>
    <row r="22579" spans="11:22" x14ac:dyDescent="0.25">
      <c r="K22579" s="36"/>
      <c r="L22579" s="36"/>
      <c r="M22579" s="36"/>
      <c r="N22579" s="36"/>
      <c r="O22579" s="40"/>
      <c r="P22579" s="36"/>
      <c r="S22579" s="36"/>
      <c r="T22579" s="36"/>
      <c r="U22579" s="36"/>
      <c r="V22579" s="36"/>
    </row>
    <row r="22580" spans="11:22" x14ac:dyDescent="0.25">
      <c r="K22580" s="36"/>
      <c r="L22580" s="36"/>
      <c r="M22580" s="36"/>
      <c r="N22580" s="36"/>
      <c r="O22580" s="40"/>
      <c r="P22580" s="36"/>
      <c r="S22580" s="36"/>
      <c r="T22580" s="36"/>
      <c r="U22580" s="36"/>
      <c r="V22580" s="36"/>
    </row>
    <row r="22581" spans="11:22" x14ac:dyDescent="0.25">
      <c r="K22581" s="36"/>
      <c r="L22581" s="36"/>
      <c r="M22581" s="36"/>
      <c r="N22581" s="36"/>
      <c r="O22581" s="40"/>
      <c r="P22581" s="36"/>
      <c r="S22581" s="36"/>
      <c r="T22581" s="36"/>
      <c r="U22581" s="36"/>
      <c r="V22581" s="36"/>
    </row>
    <row r="22582" spans="11:22" x14ac:dyDescent="0.25">
      <c r="K22582" s="36"/>
      <c r="L22582" s="36"/>
      <c r="M22582" s="36"/>
      <c r="N22582" s="36"/>
      <c r="O22582" s="40"/>
      <c r="P22582" s="36"/>
      <c r="S22582" s="36"/>
      <c r="T22582" s="36"/>
      <c r="U22582" s="36"/>
      <c r="V22582" s="36"/>
    </row>
    <row r="22583" spans="11:22" x14ac:dyDescent="0.25">
      <c r="K22583" s="36"/>
      <c r="L22583" s="36"/>
      <c r="M22583" s="36"/>
      <c r="N22583" s="36"/>
      <c r="O22583" s="40"/>
      <c r="P22583" s="36"/>
      <c r="S22583" s="36"/>
      <c r="T22583" s="36"/>
      <c r="U22583" s="36"/>
      <c r="V22583" s="36"/>
    </row>
    <row r="22584" spans="11:22" x14ac:dyDescent="0.25">
      <c r="K22584" s="36"/>
      <c r="L22584" s="36"/>
      <c r="M22584" s="36"/>
      <c r="N22584" s="36"/>
      <c r="O22584" s="40"/>
      <c r="P22584" s="36"/>
      <c r="S22584" s="36"/>
      <c r="T22584" s="36"/>
      <c r="U22584" s="36"/>
      <c r="V22584" s="36"/>
    </row>
    <row r="22585" spans="11:22" x14ac:dyDescent="0.25">
      <c r="K22585" s="36"/>
      <c r="L22585" s="36"/>
      <c r="M22585" s="36"/>
      <c r="N22585" s="36"/>
      <c r="O22585" s="40"/>
      <c r="P22585" s="36"/>
      <c r="S22585" s="36"/>
      <c r="T22585" s="36"/>
      <c r="U22585" s="36"/>
      <c r="V22585" s="36"/>
    </row>
    <row r="22586" spans="11:22" x14ac:dyDescent="0.25">
      <c r="K22586" s="36"/>
      <c r="L22586" s="36"/>
      <c r="M22586" s="36"/>
      <c r="N22586" s="36"/>
      <c r="O22586" s="40"/>
      <c r="P22586" s="36"/>
      <c r="S22586" s="36"/>
      <c r="T22586" s="36"/>
      <c r="U22586" s="36"/>
      <c r="V22586" s="36"/>
    </row>
    <row r="22587" spans="11:22" x14ac:dyDescent="0.25">
      <c r="K22587" s="36"/>
      <c r="L22587" s="36"/>
      <c r="M22587" s="36"/>
      <c r="N22587" s="36"/>
      <c r="O22587" s="40"/>
      <c r="P22587" s="36"/>
      <c r="S22587" s="36"/>
      <c r="T22587" s="36"/>
      <c r="U22587" s="36"/>
      <c r="V22587" s="36"/>
    </row>
    <row r="22588" spans="11:22" x14ac:dyDescent="0.25">
      <c r="K22588" s="36"/>
      <c r="L22588" s="36"/>
      <c r="M22588" s="36"/>
      <c r="N22588" s="36"/>
      <c r="O22588" s="40"/>
      <c r="P22588" s="36"/>
      <c r="S22588" s="36"/>
      <c r="T22588" s="36"/>
      <c r="U22588" s="36"/>
      <c r="V22588" s="36"/>
    </row>
    <row r="22589" spans="11:22" x14ac:dyDescent="0.25">
      <c r="K22589" s="36"/>
      <c r="L22589" s="36"/>
      <c r="M22589" s="36"/>
      <c r="N22589" s="36"/>
      <c r="O22589" s="40"/>
      <c r="P22589" s="36"/>
      <c r="S22589" s="36"/>
      <c r="T22589" s="36"/>
      <c r="U22589" s="36"/>
      <c r="V22589" s="36"/>
    </row>
    <row r="22590" spans="11:22" x14ac:dyDescent="0.25">
      <c r="K22590" s="36"/>
      <c r="L22590" s="36"/>
      <c r="M22590" s="36"/>
      <c r="N22590" s="36"/>
      <c r="O22590" s="40"/>
      <c r="P22590" s="36"/>
      <c r="S22590" s="36"/>
      <c r="T22590" s="36"/>
      <c r="U22590" s="36"/>
      <c r="V22590" s="36"/>
    </row>
    <row r="22591" spans="11:22" x14ac:dyDescent="0.25">
      <c r="K22591" s="36"/>
      <c r="L22591" s="36"/>
      <c r="M22591" s="36"/>
      <c r="N22591" s="36"/>
      <c r="O22591" s="40"/>
      <c r="P22591" s="36"/>
      <c r="S22591" s="36"/>
      <c r="T22591" s="36"/>
      <c r="U22591" s="36"/>
      <c r="V22591" s="36"/>
    </row>
    <row r="22592" spans="11:22" x14ac:dyDescent="0.25">
      <c r="K22592" s="36"/>
      <c r="L22592" s="36"/>
      <c r="M22592" s="36"/>
      <c r="N22592" s="36"/>
      <c r="O22592" s="40"/>
      <c r="P22592" s="36"/>
      <c r="S22592" s="36"/>
      <c r="T22592" s="36"/>
      <c r="U22592" s="36"/>
      <c r="V22592" s="36"/>
    </row>
    <row r="22593" spans="11:22" x14ac:dyDescent="0.25">
      <c r="K22593" s="36"/>
      <c r="L22593" s="36"/>
      <c r="M22593" s="36"/>
      <c r="N22593" s="36"/>
      <c r="O22593" s="40"/>
      <c r="P22593" s="36"/>
      <c r="S22593" s="36"/>
      <c r="T22593" s="36"/>
      <c r="U22593" s="36"/>
      <c r="V22593" s="36"/>
    </row>
    <row r="22594" spans="11:22" x14ac:dyDescent="0.25">
      <c r="K22594" s="36"/>
      <c r="L22594" s="36"/>
      <c r="M22594" s="36"/>
      <c r="N22594" s="36"/>
      <c r="O22594" s="40"/>
      <c r="P22594" s="36"/>
      <c r="S22594" s="36"/>
      <c r="T22594" s="36"/>
      <c r="U22594" s="36"/>
      <c r="V22594" s="36"/>
    </row>
    <row r="22595" spans="11:22" x14ac:dyDescent="0.25">
      <c r="K22595" s="36"/>
      <c r="L22595" s="36"/>
      <c r="M22595" s="36"/>
      <c r="N22595" s="36"/>
      <c r="O22595" s="40"/>
      <c r="P22595" s="36"/>
      <c r="S22595" s="36"/>
      <c r="T22595" s="36"/>
      <c r="U22595" s="36"/>
      <c r="V22595" s="36"/>
    </row>
    <row r="22596" spans="11:22" x14ac:dyDescent="0.25">
      <c r="K22596" s="36"/>
      <c r="L22596" s="36"/>
      <c r="M22596" s="36"/>
      <c r="N22596" s="36"/>
      <c r="O22596" s="40"/>
      <c r="P22596" s="36"/>
      <c r="S22596" s="36"/>
      <c r="T22596" s="36"/>
      <c r="U22596" s="36"/>
      <c r="V22596" s="36"/>
    </row>
    <row r="22597" spans="11:22" x14ac:dyDescent="0.25">
      <c r="K22597" s="36"/>
      <c r="L22597" s="36"/>
      <c r="M22597" s="36"/>
      <c r="N22597" s="36"/>
      <c r="O22597" s="40"/>
      <c r="P22597" s="36"/>
      <c r="S22597" s="36"/>
      <c r="T22597" s="36"/>
      <c r="U22597" s="36"/>
      <c r="V22597" s="36"/>
    </row>
    <row r="22598" spans="11:22" x14ac:dyDescent="0.25">
      <c r="K22598" s="36"/>
      <c r="L22598" s="36"/>
      <c r="M22598" s="36"/>
      <c r="N22598" s="36"/>
      <c r="O22598" s="40"/>
      <c r="P22598" s="36"/>
      <c r="S22598" s="36"/>
      <c r="T22598" s="36"/>
      <c r="U22598" s="36"/>
      <c r="V22598" s="36"/>
    </row>
    <row r="22599" spans="11:22" x14ac:dyDescent="0.25">
      <c r="K22599" s="36"/>
      <c r="L22599" s="36"/>
      <c r="M22599" s="36"/>
      <c r="N22599" s="36"/>
      <c r="O22599" s="40"/>
      <c r="P22599" s="36"/>
      <c r="S22599" s="36"/>
      <c r="T22599" s="36"/>
      <c r="U22599" s="36"/>
      <c r="V22599" s="36"/>
    </row>
    <row r="22600" spans="11:22" x14ac:dyDescent="0.25">
      <c r="K22600" s="36"/>
      <c r="L22600" s="36"/>
      <c r="M22600" s="36"/>
      <c r="N22600" s="36"/>
      <c r="O22600" s="40"/>
      <c r="P22600" s="36"/>
      <c r="S22600" s="36"/>
      <c r="T22600" s="36"/>
      <c r="U22600" s="36"/>
      <c r="V22600" s="36"/>
    </row>
    <row r="22601" spans="11:22" x14ac:dyDescent="0.25">
      <c r="K22601" s="36"/>
      <c r="L22601" s="36"/>
      <c r="M22601" s="36"/>
      <c r="N22601" s="36"/>
      <c r="O22601" s="40"/>
      <c r="P22601" s="36"/>
      <c r="S22601" s="36"/>
      <c r="T22601" s="36"/>
      <c r="U22601" s="36"/>
      <c r="V22601" s="36"/>
    </row>
    <row r="22602" spans="11:22" x14ac:dyDescent="0.25">
      <c r="K22602" s="36"/>
      <c r="L22602" s="36"/>
      <c r="M22602" s="36"/>
      <c r="N22602" s="36"/>
      <c r="O22602" s="40"/>
      <c r="P22602" s="36"/>
      <c r="S22602" s="36"/>
      <c r="T22602" s="36"/>
      <c r="U22602" s="36"/>
      <c r="V22602" s="36"/>
    </row>
    <row r="22603" spans="11:22" x14ac:dyDescent="0.25">
      <c r="K22603" s="36"/>
      <c r="L22603" s="36"/>
      <c r="M22603" s="36"/>
      <c r="N22603" s="36"/>
      <c r="O22603" s="40"/>
      <c r="P22603" s="36"/>
      <c r="S22603" s="36"/>
      <c r="T22603" s="36"/>
      <c r="U22603" s="36"/>
      <c r="V22603" s="36"/>
    </row>
    <row r="22604" spans="11:22" x14ac:dyDescent="0.25">
      <c r="K22604" s="36"/>
      <c r="L22604" s="36"/>
      <c r="M22604" s="36"/>
      <c r="N22604" s="36"/>
      <c r="O22604" s="40"/>
      <c r="P22604" s="36"/>
      <c r="S22604" s="36"/>
      <c r="T22604" s="36"/>
      <c r="U22604" s="36"/>
      <c r="V22604" s="36"/>
    </row>
    <row r="22605" spans="11:22" x14ac:dyDescent="0.25">
      <c r="K22605" s="36"/>
      <c r="L22605" s="36"/>
      <c r="M22605" s="36"/>
      <c r="N22605" s="36"/>
      <c r="O22605" s="40"/>
      <c r="P22605" s="36"/>
      <c r="S22605" s="36"/>
      <c r="T22605" s="36"/>
      <c r="U22605" s="36"/>
      <c r="V22605" s="36"/>
    </row>
    <row r="22606" spans="11:22" x14ac:dyDescent="0.25">
      <c r="K22606" s="36"/>
      <c r="L22606" s="36"/>
      <c r="M22606" s="36"/>
      <c r="N22606" s="36"/>
      <c r="O22606" s="40"/>
      <c r="P22606" s="36"/>
      <c r="S22606" s="36"/>
      <c r="T22606" s="36"/>
      <c r="U22606" s="36"/>
      <c r="V22606" s="36"/>
    </row>
    <row r="22607" spans="11:22" x14ac:dyDescent="0.25">
      <c r="K22607" s="36"/>
      <c r="L22607" s="36"/>
      <c r="M22607" s="36"/>
      <c r="N22607" s="36"/>
      <c r="O22607" s="40"/>
      <c r="P22607" s="36"/>
      <c r="S22607" s="36"/>
      <c r="T22607" s="36"/>
      <c r="U22607" s="36"/>
      <c r="V22607" s="36"/>
    </row>
    <row r="22608" spans="11:22" x14ac:dyDescent="0.25">
      <c r="K22608" s="36"/>
      <c r="L22608" s="36"/>
      <c r="M22608" s="36"/>
      <c r="N22608" s="36"/>
      <c r="O22608" s="40"/>
      <c r="P22608" s="36"/>
      <c r="S22608" s="36"/>
      <c r="T22608" s="36"/>
      <c r="U22608" s="36"/>
      <c r="V22608" s="36"/>
    </row>
    <row r="22609" spans="11:22" x14ac:dyDescent="0.25">
      <c r="K22609" s="36"/>
      <c r="L22609" s="36"/>
      <c r="M22609" s="36"/>
      <c r="N22609" s="36"/>
      <c r="O22609" s="40"/>
      <c r="P22609" s="36"/>
      <c r="S22609" s="36"/>
      <c r="T22609" s="36"/>
      <c r="U22609" s="36"/>
      <c r="V22609" s="36"/>
    </row>
    <row r="22610" spans="11:22" x14ac:dyDescent="0.25">
      <c r="K22610" s="36"/>
      <c r="L22610" s="36"/>
      <c r="M22610" s="36"/>
      <c r="N22610" s="36"/>
      <c r="O22610" s="40"/>
      <c r="P22610" s="36"/>
      <c r="S22610" s="36"/>
      <c r="T22610" s="36"/>
      <c r="U22610" s="36"/>
      <c r="V22610" s="36"/>
    </row>
    <row r="22611" spans="11:22" x14ac:dyDescent="0.25">
      <c r="K22611" s="36"/>
      <c r="L22611" s="36"/>
      <c r="M22611" s="36"/>
      <c r="N22611" s="36"/>
      <c r="O22611" s="40"/>
      <c r="P22611" s="36"/>
      <c r="S22611" s="36"/>
      <c r="T22611" s="36"/>
      <c r="U22611" s="36"/>
      <c r="V22611" s="36"/>
    </row>
    <row r="22612" spans="11:22" x14ac:dyDescent="0.25">
      <c r="K22612" s="36"/>
      <c r="L22612" s="36"/>
      <c r="M22612" s="36"/>
      <c r="N22612" s="36"/>
      <c r="O22612" s="40"/>
      <c r="P22612" s="36"/>
      <c r="S22612" s="36"/>
      <c r="T22612" s="36"/>
      <c r="U22612" s="36"/>
      <c r="V22612" s="36"/>
    </row>
    <row r="22613" spans="11:22" x14ac:dyDescent="0.25">
      <c r="K22613" s="36"/>
      <c r="L22613" s="36"/>
      <c r="M22613" s="36"/>
      <c r="N22613" s="36"/>
      <c r="O22613" s="40"/>
      <c r="P22613" s="36"/>
      <c r="S22613" s="36"/>
      <c r="T22613" s="36"/>
      <c r="U22613" s="36"/>
      <c r="V22613" s="36"/>
    </row>
    <row r="22614" spans="11:22" x14ac:dyDescent="0.25">
      <c r="K22614" s="36"/>
      <c r="L22614" s="36"/>
      <c r="M22614" s="36"/>
      <c r="N22614" s="36"/>
      <c r="O22614" s="40"/>
      <c r="P22614" s="36"/>
      <c r="S22614" s="36"/>
      <c r="T22614" s="36"/>
      <c r="U22614" s="36"/>
      <c r="V22614" s="36"/>
    </row>
    <row r="22615" spans="11:22" x14ac:dyDescent="0.25">
      <c r="K22615" s="36"/>
      <c r="L22615" s="36"/>
      <c r="M22615" s="36"/>
      <c r="N22615" s="36"/>
      <c r="O22615" s="40"/>
      <c r="P22615" s="36"/>
      <c r="S22615" s="36"/>
      <c r="T22615" s="36"/>
      <c r="U22615" s="36"/>
      <c r="V22615" s="36"/>
    </row>
    <row r="22616" spans="11:22" x14ac:dyDescent="0.25">
      <c r="K22616" s="36"/>
      <c r="L22616" s="36"/>
      <c r="M22616" s="36"/>
      <c r="N22616" s="36"/>
      <c r="O22616" s="40"/>
      <c r="P22616" s="36"/>
      <c r="S22616" s="36"/>
      <c r="T22616" s="36"/>
      <c r="U22616" s="36"/>
      <c r="V22616" s="36"/>
    </row>
    <row r="22617" spans="11:22" x14ac:dyDescent="0.25">
      <c r="K22617" s="36"/>
      <c r="L22617" s="36"/>
      <c r="M22617" s="36"/>
      <c r="N22617" s="36"/>
      <c r="O22617" s="40"/>
      <c r="P22617" s="36"/>
      <c r="S22617" s="36"/>
      <c r="T22617" s="36"/>
      <c r="U22617" s="36"/>
      <c r="V22617" s="36"/>
    </row>
    <row r="22618" spans="11:22" x14ac:dyDescent="0.25">
      <c r="K22618" s="36"/>
      <c r="L22618" s="36"/>
      <c r="M22618" s="36"/>
      <c r="N22618" s="36"/>
      <c r="O22618" s="40"/>
      <c r="P22618" s="36"/>
      <c r="S22618" s="36"/>
      <c r="T22618" s="36"/>
      <c r="U22618" s="36"/>
      <c r="V22618" s="36"/>
    </row>
    <row r="22619" spans="11:22" x14ac:dyDescent="0.25">
      <c r="K22619" s="36"/>
      <c r="L22619" s="36"/>
      <c r="M22619" s="36"/>
      <c r="N22619" s="36"/>
      <c r="O22619" s="40"/>
      <c r="P22619" s="36"/>
      <c r="S22619" s="36"/>
      <c r="T22619" s="36"/>
      <c r="U22619" s="36"/>
      <c r="V22619" s="36"/>
    </row>
    <row r="22620" spans="11:22" x14ac:dyDescent="0.25">
      <c r="K22620" s="36"/>
      <c r="L22620" s="36"/>
      <c r="M22620" s="36"/>
      <c r="N22620" s="36"/>
      <c r="O22620" s="40"/>
      <c r="P22620" s="36"/>
      <c r="S22620" s="36"/>
      <c r="T22620" s="36"/>
      <c r="U22620" s="36"/>
      <c r="V22620" s="36"/>
    </row>
    <row r="22621" spans="11:22" x14ac:dyDescent="0.25">
      <c r="K22621" s="36"/>
      <c r="L22621" s="36"/>
      <c r="M22621" s="36"/>
      <c r="N22621" s="36"/>
      <c r="O22621" s="40"/>
      <c r="P22621" s="36"/>
      <c r="S22621" s="36"/>
      <c r="T22621" s="36"/>
      <c r="U22621" s="36"/>
      <c r="V22621" s="36"/>
    </row>
    <row r="22622" spans="11:22" x14ac:dyDescent="0.25">
      <c r="K22622" s="36"/>
      <c r="L22622" s="36"/>
      <c r="M22622" s="36"/>
      <c r="N22622" s="36"/>
      <c r="O22622" s="40"/>
      <c r="P22622" s="36"/>
      <c r="S22622" s="36"/>
      <c r="T22622" s="36"/>
      <c r="U22622" s="36"/>
      <c r="V22622" s="36"/>
    </row>
    <row r="22623" spans="11:22" x14ac:dyDescent="0.25">
      <c r="K22623" s="36"/>
      <c r="L22623" s="36"/>
      <c r="M22623" s="36"/>
      <c r="N22623" s="36"/>
      <c r="O22623" s="40"/>
      <c r="P22623" s="36"/>
      <c r="S22623" s="36"/>
      <c r="T22623" s="36"/>
      <c r="U22623" s="36"/>
      <c r="V22623" s="36"/>
    </row>
    <row r="22624" spans="11:22" x14ac:dyDescent="0.25">
      <c r="K22624" s="36"/>
      <c r="L22624" s="36"/>
      <c r="M22624" s="36"/>
      <c r="N22624" s="36"/>
      <c r="O22624" s="40"/>
      <c r="P22624" s="36"/>
      <c r="S22624" s="36"/>
      <c r="T22624" s="36"/>
      <c r="U22624" s="36"/>
      <c r="V22624" s="36"/>
    </row>
    <row r="22625" spans="11:22" x14ac:dyDescent="0.25">
      <c r="K22625" s="36"/>
      <c r="L22625" s="36"/>
      <c r="M22625" s="36"/>
      <c r="N22625" s="36"/>
      <c r="O22625" s="40"/>
      <c r="P22625" s="36"/>
      <c r="S22625" s="36"/>
      <c r="T22625" s="36"/>
      <c r="U22625" s="36"/>
      <c r="V22625" s="36"/>
    </row>
    <row r="22626" spans="11:22" x14ac:dyDescent="0.25">
      <c r="K22626" s="36"/>
      <c r="L22626" s="36"/>
      <c r="M22626" s="36"/>
      <c r="N22626" s="36"/>
      <c r="O22626" s="40"/>
      <c r="P22626" s="36"/>
      <c r="S22626" s="36"/>
      <c r="T22626" s="36"/>
      <c r="U22626" s="36"/>
      <c r="V22626" s="36"/>
    </row>
    <row r="22627" spans="11:22" x14ac:dyDescent="0.25">
      <c r="K22627" s="36"/>
      <c r="L22627" s="36"/>
      <c r="M22627" s="36"/>
      <c r="N22627" s="36"/>
      <c r="O22627" s="40"/>
      <c r="P22627" s="36"/>
      <c r="S22627" s="36"/>
      <c r="T22627" s="36"/>
      <c r="U22627" s="36"/>
      <c r="V22627" s="36"/>
    </row>
    <row r="22628" spans="11:22" x14ac:dyDescent="0.25">
      <c r="K22628" s="36"/>
      <c r="L22628" s="36"/>
      <c r="M22628" s="36"/>
      <c r="N22628" s="36"/>
      <c r="O22628" s="40"/>
      <c r="P22628" s="36"/>
      <c r="S22628" s="36"/>
      <c r="T22628" s="36"/>
      <c r="U22628" s="36"/>
      <c r="V22628" s="36"/>
    </row>
    <row r="22629" spans="11:22" x14ac:dyDescent="0.25">
      <c r="K22629" s="36"/>
      <c r="L22629" s="36"/>
      <c r="M22629" s="36"/>
      <c r="N22629" s="36"/>
      <c r="O22629" s="40"/>
      <c r="P22629" s="36"/>
      <c r="S22629" s="36"/>
      <c r="T22629" s="36"/>
      <c r="U22629" s="36"/>
      <c r="V22629" s="36"/>
    </row>
    <row r="22630" spans="11:22" x14ac:dyDescent="0.25">
      <c r="K22630" s="36"/>
      <c r="L22630" s="36"/>
      <c r="M22630" s="36"/>
      <c r="N22630" s="36"/>
      <c r="O22630" s="40"/>
      <c r="P22630" s="36"/>
      <c r="S22630" s="36"/>
      <c r="T22630" s="36"/>
      <c r="U22630" s="36"/>
      <c r="V22630" s="36"/>
    </row>
    <row r="22631" spans="11:22" x14ac:dyDescent="0.25">
      <c r="K22631" s="36"/>
      <c r="L22631" s="36"/>
      <c r="M22631" s="36"/>
      <c r="N22631" s="36"/>
      <c r="O22631" s="40"/>
      <c r="P22631" s="36"/>
      <c r="S22631" s="36"/>
      <c r="T22631" s="36"/>
      <c r="U22631" s="36"/>
      <c r="V22631" s="36"/>
    </row>
    <row r="22632" spans="11:22" x14ac:dyDescent="0.25">
      <c r="K22632" s="36"/>
      <c r="L22632" s="36"/>
      <c r="M22632" s="36"/>
      <c r="N22632" s="36"/>
      <c r="O22632" s="40"/>
      <c r="P22632" s="36"/>
      <c r="S22632" s="36"/>
      <c r="T22632" s="36"/>
      <c r="U22632" s="36"/>
      <c r="V22632" s="36"/>
    </row>
    <row r="22633" spans="11:22" x14ac:dyDescent="0.25">
      <c r="K22633" s="36"/>
      <c r="L22633" s="36"/>
      <c r="M22633" s="36"/>
      <c r="N22633" s="36"/>
      <c r="O22633" s="40"/>
      <c r="P22633" s="36"/>
      <c r="S22633" s="36"/>
      <c r="T22633" s="36"/>
      <c r="U22633" s="36"/>
      <c r="V22633" s="36"/>
    </row>
    <row r="22634" spans="11:22" x14ac:dyDescent="0.25">
      <c r="K22634" s="36"/>
      <c r="L22634" s="36"/>
      <c r="M22634" s="36"/>
      <c r="N22634" s="36"/>
      <c r="O22634" s="40"/>
      <c r="P22634" s="36"/>
      <c r="S22634" s="36"/>
      <c r="T22634" s="36"/>
      <c r="U22634" s="36"/>
      <c r="V22634" s="36"/>
    </row>
    <row r="22635" spans="11:22" x14ac:dyDescent="0.25">
      <c r="K22635" s="36"/>
      <c r="L22635" s="36"/>
      <c r="M22635" s="36"/>
      <c r="N22635" s="36"/>
      <c r="O22635" s="40"/>
      <c r="P22635" s="36"/>
      <c r="S22635" s="36"/>
      <c r="T22635" s="36"/>
      <c r="U22635" s="36"/>
      <c r="V22635" s="36"/>
    </row>
    <row r="22636" spans="11:22" x14ac:dyDescent="0.25">
      <c r="K22636" s="36"/>
      <c r="L22636" s="36"/>
      <c r="M22636" s="36"/>
      <c r="N22636" s="36"/>
      <c r="O22636" s="40"/>
      <c r="P22636" s="36"/>
      <c r="S22636" s="36"/>
      <c r="T22636" s="36"/>
      <c r="U22636" s="36"/>
      <c r="V22636" s="36"/>
    </row>
    <row r="22637" spans="11:22" x14ac:dyDescent="0.25">
      <c r="K22637" s="36"/>
      <c r="L22637" s="36"/>
      <c r="M22637" s="36"/>
      <c r="N22637" s="36"/>
      <c r="O22637" s="40"/>
      <c r="P22637" s="36"/>
      <c r="S22637" s="36"/>
      <c r="T22637" s="36"/>
      <c r="U22637" s="36"/>
      <c r="V22637" s="36"/>
    </row>
    <row r="22638" spans="11:22" x14ac:dyDescent="0.25">
      <c r="K22638" s="36"/>
      <c r="L22638" s="36"/>
      <c r="M22638" s="36"/>
      <c r="N22638" s="36"/>
      <c r="O22638" s="40"/>
      <c r="P22638" s="36"/>
      <c r="S22638" s="36"/>
      <c r="T22638" s="36"/>
      <c r="U22638" s="36"/>
      <c r="V22638" s="36"/>
    </row>
    <row r="22639" spans="11:22" x14ac:dyDescent="0.25">
      <c r="K22639" s="36"/>
      <c r="L22639" s="36"/>
      <c r="M22639" s="36"/>
      <c r="N22639" s="36"/>
      <c r="O22639" s="40"/>
      <c r="P22639" s="36"/>
      <c r="S22639" s="36"/>
      <c r="T22639" s="36"/>
      <c r="U22639" s="36"/>
      <c r="V22639" s="36"/>
    </row>
    <row r="22640" spans="11:22" x14ac:dyDescent="0.25">
      <c r="K22640" s="36"/>
      <c r="L22640" s="36"/>
      <c r="M22640" s="36"/>
      <c r="N22640" s="36"/>
      <c r="O22640" s="40"/>
      <c r="P22640" s="36"/>
      <c r="S22640" s="36"/>
      <c r="T22640" s="36"/>
      <c r="U22640" s="36"/>
      <c r="V22640" s="36"/>
    </row>
    <row r="22641" spans="11:22" x14ac:dyDescent="0.25">
      <c r="K22641" s="36"/>
      <c r="L22641" s="36"/>
      <c r="M22641" s="36"/>
      <c r="N22641" s="36"/>
      <c r="O22641" s="40"/>
      <c r="P22641" s="36"/>
      <c r="S22641" s="36"/>
      <c r="T22641" s="36"/>
      <c r="U22641" s="36"/>
      <c r="V22641" s="36"/>
    </row>
    <row r="22642" spans="11:22" x14ac:dyDescent="0.25">
      <c r="K22642" s="36"/>
      <c r="L22642" s="36"/>
      <c r="M22642" s="36"/>
      <c r="N22642" s="36"/>
      <c r="O22642" s="40"/>
      <c r="P22642" s="36"/>
      <c r="S22642" s="36"/>
      <c r="T22642" s="36"/>
      <c r="U22642" s="36"/>
      <c r="V22642" s="36"/>
    </row>
    <row r="22643" spans="11:22" x14ac:dyDescent="0.25">
      <c r="K22643" s="36"/>
      <c r="L22643" s="36"/>
      <c r="M22643" s="36"/>
      <c r="N22643" s="36"/>
      <c r="O22643" s="40"/>
      <c r="P22643" s="36"/>
      <c r="S22643" s="36"/>
      <c r="T22643" s="36"/>
      <c r="U22643" s="36"/>
      <c r="V22643" s="36"/>
    </row>
    <row r="22644" spans="11:22" x14ac:dyDescent="0.25">
      <c r="K22644" s="36"/>
      <c r="L22644" s="36"/>
      <c r="M22644" s="36"/>
      <c r="N22644" s="36"/>
      <c r="O22644" s="40"/>
      <c r="P22644" s="36"/>
      <c r="S22644" s="36"/>
      <c r="T22644" s="36"/>
      <c r="U22644" s="36"/>
      <c r="V22644" s="36"/>
    </row>
    <row r="22645" spans="11:22" x14ac:dyDescent="0.25">
      <c r="K22645" s="36"/>
      <c r="L22645" s="36"/>
      <c r="M22645" s="36"/>
      <c r="N22645" s="36"/>
      <c r="O22645" s="40"/>
      <c r="P22645" s="36"/>
      <c r="S22645" s="36"/>
      <c r="T22645" s="36"/>
      <c r="U22645" s="36"/>
      <c r="V22645" s="36"/>
    </row>
    <row r="22646" spans="11:22" x14ac:dyDescent="0.25">
      <c r="K22646" s="36"/>
      <c r="L22646" s="36"/>
      <c r="M22646" s="36"/>
      <c r="N22646" s="36"/>
      <c r="O22646" s="40"/>
      <c r="P22646" s="36"/>
      <c r="S22646" s="36"/>
      <c r="T22646" s="36"/>
      <c r="U22646" s="36"/>
      <c r="V22646" s="36"/>
    </row>
    <row r="22647" spans="11:22" x14ac:dyDescent="0.25">
      <c r="K22647" s="36"/>
      <c r="L22647" s="36"/>
      <c r="M22647" s="36"/>
      <c r="N22647" s="36"/>
      <c r="O22647" s="40"/>
      <c r="P22647" s="36"/>
      <c r="S22647" s="36"/>
      <c r="T22647" s="36"/>
      <c r="U22647" s="36"/>
      <c r="V22647" s="36"/>
    </row>
    <row r="22648" spans="11:22" x14ac:dyDescent="0.25">
      <c r="K22648" s="36"/>
      <c r="L22648" s="36"/>
      <c r="M22648" s="36"/>
      <c r="N22648" s="36"/>
      <c r="O22648" s="40"/>
      <c r="P22648" s="36"/>
      <c r="S22648" s="36"/>
      <c r="T22648" s="36"/>
      <c r="U22648" s="36"/>
      <c r="V22648" s="36"/>
    </row>
    <row r="22649" spans="11:22" x14ac:dyDescent="0.25">
      <c r="K22649" s="36"/>
      <c r="L22649" s="36"/>
      <c r="M22649" s="36"/>
      <c r="N22649" s="36"/>
      <c r="O22649" s="40"/>
      <c r="P22649" s="36"/>
      <c r="S22649" s="36"/>
      <c r="T22649" s="36"/>
      <c r="U22649" s="36"/>
      <c r="V22649" s="36"/>
    </row>
    <row r="22650" spans="11:22" x14ac:dyDescent="0.25">
      <c r="K22650" s="36"/>
      <c r="L22650" s="36"/>
      <c r="M22650" s="36"/>
      <c r="N22650" s="36"/>
      <c r="O22650" s="40"/>
      <c r="P22650" s="36"/>
      <c r="S22650" s="36"/>
      <c r="T22650" s="36"/>
      <c r="U22650" s="36"/>
      <c r="V22650" s="36"/>
    </row>
    <row r="22651" spans="11:22" x14ac:dyDescent="0.25">
      <c r="K22651" s="36"/>
      <c r="L22651" s="36"/>
      <c r="M22651" s="36"/>
      <c r="N22651" s="36"/>
      <c r="O22651" s="40"/>
      <c r="P22651" s="36"/>
      <c r="S22651" s="36"/>
      <c r="T22651" s="36"/>
      <c r="U22651" s="36"/>
      <c r="V22651" s="36"/>
    </row>
    <row r="22652" spans="11:22" x14ac:dyDescent="0.25">
      <c r="K22652" s="36"/>
      <c r="L22652" s="36"/>
      <c r="M22652" s="36"/>
      <c r="N22652" s="36"/>
      <c r="O22652" s="40"/>
      <c r="P22652" s="36"/>
      <c r="S22652" s="36"/>
      <c r="T22652" s="36"/>
      <c r="U22652" s="36"/>
      <c r="V22652" s="36"/>
    </row>
    <row r="22653" spans="11:22" x14ac:dyDescent="0.25">
      <c r="K22653" s="36"/>
      <c r="L22653" s="36"/>
      <c r="M22653" s="36"/>
      <c r="N22653" s="36"/>
      <c r="O22653" s="40"/>
      <c r="P22653" s="36"/>
      <c r="S22653" s="36"/>
      <c r="T22653" s="36"/>
      <c r="U22653" s="36"/>
      <c r="V22653" s="36"/>
    </row>
    <row r="22654" spans="11:22" x14ac:dyDescent="0.25">
      <c r="K22654" s="36"/>
      <c r="L22654" s="36"/>
      <c r="M22654" s="36"/>
      <c r="N22654" s="36"/>
      <c r="O22654" s="40"/>
      <c r="P22654" s="36"/>
      <c r="S22654" s="36"/>
      <c r="T22654" s="36"/>
      <c r="U22654" s="36"/>
      <c r="V22654" s="36"/>
    </row>
    <row r="22655" spans="11:22" x14ac:dyDescent="0.25">
      <c r="K22655" s="36"/>
      <c r="L22655" s="36"/>
      <c r="M22655" s="36"/>
      <c r="N22655" s="36"/>
      <c r="O22655" s="40"/>
      <c r="P22655" s="36"/>
      <c r="S22655" s="36"/>
      <c r="T22655" s="36"/>
      <c r="U22655" s="36"/>
      <c r="V22655" s="36"/>
    </row>
    <row r="22656" spans="11:22" x14ac:dyDescent="0.25">
      <c r="K22656" s="36"/>
      <c r="L22656" s="36"/>
      <c r="M22656" s="36"/>
      <c r="N22656" s="36"/>
      <c r="O22656" s="40"/>
      <c r="P22656" s="36"/>
      <c r="S22656" s="36"/>
      <c r="T22656" s="36"/>
      <c r="U22656" s="36"/>
      <c r="V22656" s="36"/>
    </row>
    <row r="22657" spans="11:22" x14ac:dyDescent="0.25">
      <c r="K22657" s="36"/>
      <c r="L22657" s="36"/>
      <c r="M22657" s="36"/>
      <c r="N22657" s="36"/>
      <c r="O22657" s="40"/>
      <c r="P22657" s="36"/>
      <c r="S22657" s="36"/>
      <c r="T22657" s="36"/>
      <c r="U22657" s="36"/>
      <c r="V22657" s="36"/>
    </row>
    <row r="22658" spans="11:22" x14ac:dyDescent="0.25">
      <c r="K22658" s="36"/>
      <c r="L22658" s="36"/>
      <c r="M22658" s="36"/>
      <c r="N22658" s="36"/>
      <c r="O22658" s="40"/>
      <c r="P22658" s="36"/>
      <c r="S22658" s="36"/>
      <c r="T22658" s="36"/>
      <c r="U22658" s="36"/>
      <c r="V22658" s="36"/>
    </row>
    <row r="22659" spans="11:22" x14ac:dyDescent="0.25">
      <c r="K22659" s="36"/>
      <c r="L22659" s="36"/>
      <c r="M22659" s="36"/>
      <c r="N22659" s="36"/>
      <c r="O22659" s="40"/>
      <c r="P22659" s="36"/>
      <c r="S22659" s="36"/>
      <c r="T22659" s="36"/>
      <c r="U22659" s="36"/>
      <c r="V22659" s="36"/>
    </row>
    <row r="22660" spans="11:22" x14ac:dyDescent="0.25">
      <c r="K22660" s="36"/>
      <c r="L22660" s="36"/>
      <c r="M22660" s="36"/>
      <c r="N22660" s="36"/>
      <c r="O22660" s="40"/>
      <c r="P22660" s="36"/>
      <c r="S22660" s="36"/>
      <c r="T22660" s="36"/>
      <c r="U22660" s="36"/>
      <c r="V22660" s="36"/>
    </row>
    <row r="22661" spans="11:22" x14ac:dyDescent="0.25">
      <c r="K22661" s="36"/>
      <c r="L22661" s="36"/>
      <c r="M22661" s="36"/>
      <c r="N22661" s="36"/>
      <c r="O22661" s="40"/>
      <c r="P22661" s="36"/>
      <c r="S22661" s="36"/>
      <c r="T22661" s="36"/>
      <c r="U22661" s="36"/>
      <c r="V22661" s="36"/>
    </row>
    <row r="22662" spans="11:22" x14ac:dyDescent="0.25">
      <c r="K22662" s="36"/>
      <c r="L22662" s="36"/>
      <c r="M22662" s="36"/>
      <c r="N22662" s="36"/>
      <c r="O22662" s="40"/>
      <c r="P22662" s="36"/>
      <c r="S22662" s="36"/>
      <c r="T22662" s="36"/>
      <c r="U22662" s="36"/>
      <c r="V22662" s="36"/>
    </row>
    <row r="22663" spans="11:22" x14ac:dyDescent="0.25">
      <c r="K22663" s="36"/>
      <c r="L22663" s="36"/>
      <c r="M22663" s="36"/>
      <c r="N22663" s="36"/>
      <c r="O22663" s="40"/>
      <c r="P22663" s="36"/>
      <c r="S22663" s="36"/>
      <c r="T22663" s="36"/>
      <c r="U22663" s="36"/>
      <c r="V22663" s="36"/>
    </row>
    <row r="22664" spans="11:22" x14ac:dyDescent="0.25">
      <c r="K22664" s="36"/>
      <c r="L22664" s="36"/>
      <c r="M22664" s="36"/>
      <c r="N22664" s="36"/>
      <c r="O22664" s="40"/>
      <c r="P22664" s="36"/>
      <c r="S22664" s="36"/>
      <c r="T22664" s="36"/>
      <c r="U22664" s="36"/>
      <c r="V22664" s="36"/>
    </row>
    <row r="22665" spans="11:22" x14ac:dyDescent="0.25">
      <c r="K22665" s="36"/>
      <c r="L22665" s="36"/>
      <c r="M22665" s="36"/>
      <c r="N22665" s="36"/>
      <c r="O22665" s="40"/>
      <c r="P22665" s="36"/>
      <c r="S22665" s="36"/>
      <c r="T22665" s="36"/>
      <c r="U22665" s="36"/>
      <c r="V22665" s="36"/>
    </row>
    <row r="22666" spans="11:22" x14ac:dyDescent="0.25">
      <c r="K22666" s="36"/>
      <c r="L22666" s="36"/>
      <c r="M22666" s="36"/>
      <c r="N22666" s="36"/>
      <c r="O22666" s="40"/>
      <c r="P22666" s="36"/>
      <c r="S22666" s="36"/>
      <c r="T22666" s="36"/>
      <c r="U22666" s="36"/>
      <c r="V22666" s="36"/>
    </row>
    <row r="22667" spans="11:22" x14ac:dyDescent="0.25">
      <c r="K22667" s="36"/>
      <c r="L22667" s="36"/>
      <c r="M22667" s="36"/>
      <c r="N22667" s="36"/>
      <c r="O22667" s="40"/>
      <c r="P22667" s="36"/>
      <c r="S22667" s="36"/>
      <c r="T22667" s="36"/>
      <c r="U22667" s="36"/>
      <c r="V22667" s="36"/>
    </row>
    <row r="22668" spans="11:22" x14ac:dyDescent="0.25">
      <c r="K22668" s="36"/>
      <c r="L22668" s="36"/>
      <c r="M22668" s="36"/>
      <c r="N22668" s="36"/>
      <c r="O22668" s="40"/>
      <c r="P22668" s="36"/>
      <c r="S22668" s="36"/>
      <c r="T22668" s="36"/>
      <c r="U22668" s="36"/>
      <c r="V22668" s="36"/>
    </row>
    <row r="22669" spans="11:22" x14ac:dyDescent="0.25">
      <c r="K22669" s="36"/>
      <c r="L22669" s="36"/>
      <c r="M22669" s="36"/>
      <c r="N22669" s="36"/>
      <c r="O22669" s="40"/>
      <c r="P22669" s="36"/>
      <c r="S22669" s="36"/>
      <c r="T22669" s="36"/>
      <c r="U22669" s="36"/>
      <c r="V22669" s="36"/>
    </row>
    <row r="22670" spans="11:22" x14ac:dyDescent="0.25">
      <c r="K22670" s="36"/>
      <c r="L22670" s="36"/>
      <c r="M22670" s="36"/>
      <c r="N22670" s="36"/>
      <c r="O22670" s="40"/>
      <c r="P22670" s="36"/>
      <c r="S22670" s="36"/>
      <c r="T22670" s="36"/>
      <c r="U22670" s="36"/>
      <c r="V22670" s="36"/>
    </row>
    <row r="22671" spans="11:22" x14ac:dyDescent="0.25">
      <c r="K22671" s="36"/>
      <c r="L22671" s="36"/>
      <c r="M22671" s="36"/>
      <c r="N22671" s="36"/>
      <c r="O22671" s="40"/>
      <c r="P22671" s="36"/>
      <c r="S22671" s="36"/>
      <c r="T22671" s="36"/>
      <c r="U22671" s="36"/>
      <c r="V22671" s="36"/>
    </row>
    <row r="22672" spans="11:22" x14ac:dyDescent="0.25">
      <c r="K22672" s="36"/>
      <c r="L22672" s="36"/>
      <c r="M22672" s="36"/>
      <c r="N22672" s="36"/>
      <c r="O22672" s="40"/>
      <c r="P22672" s="36"/>
      <c r="S22672" s="36"/>
      <c r="T22672" s="36"/>
      <c r="U22672" s="36"/>
      <c r="V22672" s="36"/>
    </row>
    <row r="22673" spans="11:22" x14ac:dyDescent="0.25">
      <c r="K22673" s="36"/>
      <c r="L22673" s="36"/>
      <c r="M22673" s="36"/>
      <c r="N22673" s="36"/>
      <c r="O22673" s="40"/>
      <c r="P22673" s="36"/>
      <c r="S22673" s="36"/>
      <c r="T22673" s="36"/>
      <c r="U22673" s="36"/>
      <c r="V22673" s="36"/>
    </row>
    <row r="22674" spans="11:22" x14ac:dyDescent="0.25">
      <c r="K22674" s="36"/>
      <c r="L22674" s="36"/>
      <c r="M22674" s="36"/>
      <c r="N22674" s="36"/>
      <c r="O22674" s="40"/>
      <c r="P22674" s="36"/>
      <c r="S22674" s="36"/>
      <c r="T22674" s="36"/>
      <c r="U22674" s="36"/>
      <c r="V22674" s="36"/>
    </row>
    <row r="22675" spans="11:22" x14ac:dyDescent="0.25">
      <c r="K22675" s="36"/>
      <c r="L22675" s="36"/>
      <c r="M22675" s="36"/>
      <c r="N22675" s="36"/>
      <c r="O22675" s="40"/>
      <c r="P22675" s="36"/>
      <c r="S22675" s="36"/>
      <c r="T22675" s="36"/>
      <c r="U22675" s="36"/>
      <c r="V22675" s="36"/>
    </row>
    <row r="22676" spans="11:22" x14ac:dyDescent="0.25">
      <c r="K22676" s="36"/>
      <c r="L22676" s="36"/>
      <c r="M22676" s="36"/>
      <c r="N22676" s="36"/>
      <c r="O22676" s="40"/>
      <c r="P22676" s="36"/>
      <c r="S22676" s="36"/>
      <c r="T22676" s="36"/>
      <c r="U22676" s="36"/>
      <c r="V22676" s="36"/>
    </row>
    <row r="22677" spans="11:22" x14ac:dyDescent="0.25">
      <c r="K22677" s="36"/>
      <c r="L22677" s="36"/>
      <c r="M22677" s="36"/>
      <c r="N22677" s="36"/>
      <c r="O22677" s="40"/>
      <c r="P22677" s="36"/>
      <c r="S22677" s="36"/>
      <c r="T22677" s="36"/>
      <c r="U22677" s="36"/>
      <c r="V22677" s="36"/>
    </row>
    <row r="22678" spans="11:22" x14ac:dyDescent="0.25">
      <c r="K22678" s="36"/>
      <c r="L22678" s="36"/>
      <c r="M22678" s="36"/>
      <c r="N22678" s="36"/>
      <c r="O22678" s="40"/>
      <c r="P22678" s="36"/>
      <c r="S22678" s="36"/>
      <c r="T22678" s="36"/>
      <c r="U22678" s="36"/>
      <c r="V22678" s="36"/>
    </row>
    <row r="22679" spans="11:22" x14ac:dyDescent="0.25">
      <c r="K22679" s="36"/>
      <c r="L22679" s="36"/>
      <c r="M22679" s="36"/>
      <c r="N22679" s="36"/>
      <c r="O22679" s="40"/>
      <c r="P22679" s="36"/>
      <c r="S22679" s="36"/>
      <c r="T22679" s="36"/>
      <c r="U22679" s="36"/>
      <c r="V22679" s="36"/>
    </row>
    <row r="22680" spans="11:22" x14ac:dyDescent="0.25">
      <c r="K22680" s="36"/>
      <c r="L22680" s="36"/>
      <c r="M22680" s="36"/>
      <c r="N22680" s="36"/>
      <c r="O22680" s="40"/>
      <c r="P22680" s="36"/>
      <c r="S22680" s="36"/>
      <c r="T22680" s="36"/>
      <c r="U22680" s="36"/>
      <c r="V22680" s="36"/>
    </row>
    <row r="22681" spans="11:22" x14ac:dyDescent="0.25">
      <c r="K22681" s="36"/>
      <c r="L22681" s="36"/>
      <c r="M22681" s="36"/>
      <c r="N22681" s="36"/>
      <c r="O22681" s="40"/>
      <c r="P22681" s="36"/>
      <c r="S22681" s="36"/>
      <c r="T22681" s="36"/>
      <c r="U22681" s="36"/>
      <c r="V22681" s="36"/>
    </row>
    <row r="22682" spans="11:22" x14ac:dyDescent="0.25">
      <c r="K22682" s="36"/>
      <c r="L22682" s="36"/>
      <c r="M22682" s="36"/>
      <c r="N22682" s="36"/>
      <c r="O22682" s="40"/>
      <c r="P22682" s="36"/>
      <c r="S22682" s="36"/>
      <c r="T22682" s="36"/>
      <c r="U22682" s="36"/>
      <c r="V22682" s="36"/>
    </row>
    <row r="22683" spans="11:22" x14ac:dyDescent="0.25">
      <c r="K22683" s="36"/>
      <c r="L22683" s="36"/>
      <c r="M22683" s="36"/>
      <c r="N22683" s="36"/>
      <c r="O22683" s="40"/>
      <c r="P22683" s="36"/>
      <c r="S22683" s="36"/>
      <c r="T22683" s="36"/>
      <c r="U22683" s="36"/>
      <c r="V22683" s="36"/>
    </row>
    <row r="22684" spans="11:22" x14ac:dyDescent="0.25">
      <c r="K22684" s="36"/>
      <c r="L22684" s="36"/>
      <c r="M22684" s="36"/>
      <c r="N22684" s="36"/>
      <c r="O22684" s="40"/>
      <c r="P22684" s="36"/>
      <c r="S22684" s="36"/>
      <c r="T22684" s="36"/>
      <c r="U22684" s="36"/>
      <c r="V22684" s="36"/>
    </row>
    <row r="22685" spans="11:22" x14ac:dyDescent="0.25">
      <c r="K22685" s="36"/>
      <c r="L22685" s="36"/>
      <c r="M22685" s="36"/>
      <c r="N22685" s="36"/>
      <c r="O22685" s="40"/>
      <c r="P22685" s="36"/>
      <c r="S22685" s="36"/>
      <c r="T22685" s="36"/>
      <c r="U22685" s="36"/>
      <c r="V22685" s="36"/>
    </row>
    <row r="22686" spans="11:22" x14ac:dyDescent="0.25">
      <c r="K22686" s="36"/>
      <c r="L22686" s="36"/>
      <c r="M22686" s="36"/>
      <c r="N22686" s="36"/>
      <c r="O22686" s="40"/>
      <c r="P22686" s="36"/>
      <c r="S22686" s="36"/>
      <c r="T22686" s="36"/>
      <c r="U22686" s="36"/>
      <c r="V22686" s="36"/>
    </row>
    <row r="22687" spans="11:22" x14ac:dyDescent="0.25">
      <c r="K22687" s="36"/>
      <c r="L22687" s="36"/>
      <c r="M22687" s="36"/>
      <c r="N22687" s="36"/>
      <c r="O22687" s="40"/>
      <c r="P22687" s="36"/>
      <c r="S22687" s="36"/>
      <c r="T22687" s="36"/>
      <c r="U22687" s="36"/>
      <c r="V22687" s="36"/>
    </row>
    <row r="22688" spans="11:22" x14ac:dyDescent="0.25">
      <c r="K22688" s="36"/>
      <c r="L22688" s="36"/>
      <c r="M22688" s="36"/>
      <c r="N22688" s="36"/>
      <c r="O22688" s="40"/>
      <c r="P22688" s="36"/>
      <c r="S22688" s="36"/>
      <c r="T22688" s="36"/>
      <c r="U22688" s="36"/>
      <c r="V22688" s="36"/>
    </row>
    <row r="22689" spans="11:22" x14ac:dyDescent="0.25">
      <c r="K22689" s="36"/>
      <c r="L22689" s="36"/>
      <c r="M22689" s="36"/>
      <c r="N22689" s="36"/>
      <c r="O22689" s="40"/>
      <c r="P22689" s="36"/>
      <c r="S22689" s="36"/>
      <c r="T22689" s="36"/>
      <c r="U22689" s="36"/>
      <c r="V22689" s="36"/>
    </row>
    <row r="22690" spans="11:22" x14ac:dyDescent="0.25">
      <c r="K22690" s="36"/>
      <c r="L22690" s="36"/>
      <c r="M22690" s="36"/>
      <c r="N22690" s="36"/>
      <c r="O22690" s="40"/>
      <c r="P22690" s="36"/>
      <c r="S22690" s="36"/>
      <c r="T22690" s="36"/>
      <c r="U22690" s="36"/>
      <c r="V22690" s="36"/>
    </row>
    <row r="22691" spans="11:22" x14ac:dyDescent="0.25">
      <c r="K22691" s="36"/>
      <c r="L22691" s="36"/>
      <c r="M22691" s="36"/>
      <c r="N22691" s="36"/>
      <c r="O22691" s="40"/>
      <c r="P22691" s="36"/>
      <c r="S22691" s="36"/>
      <c r="T22691" s="36"/>
      <c r="U22691" s="36"/>
      <c r="V22691" s="36"/>
    </row>
    <row r="22692" spans="11:22" x14ac:dyDescent="0.25">
      <c r="K22692" s="36"/>
      <c r="L22692" s="36"/>
      <c r="M22692" s="36"/>
      <c r="N22692" s="36"/>
      <c r="O22692" s="40"/>
      <c r="P22692" s="36"/>
      <c r="S22692" s="36"/>
      <c r="T22692" s="36"/>
      <c r="U22692" s="36"/>
      <c r="V22692" s="36"/>
    </row>
    <row r="22693" spans="11:22" x14ac:dyDescent="0.25">
      <c r="K22693" s="36"/>
      <c r="L22693" s="36"/>
      <c r="M22693" s="36"/>
      <c r="N22693" s="36"/>
      <c r="O22693" s="40"/>
      <c r="P22693" s="36"/>
      <c r="S22693" s="36"/>
      <c r="T22693" s="36"/>
      <c r="U22693" s="36"/>
      <c r="V22693" s="36"/>
    </row>
    <row r="22694" spans="11:22" x14ac:dyDescent="0.25">
      <c r="K22694" s="36"/>
      <c r="L22694" s="36"/>
      <c r="M22694" s="36"/>
      <c r="N22694" s="36"/>
      <c r="O22694" s="40"/>
      <c r="P22694" s="36"/>
      <c r="S22694" s="36"/>
      <c r="T22694" s="36"/>
      <c r="U22694" s="36"/>
      <c r="V22694" s="36"/>
    </row>
    <row r="22695" spans="11:22" x14ac:dyDescent="0.25">
      <c r="K22695" s="36"/>
      <c r="L22695" s="36"/>
      <c r="M22695" s="36"/>
      <c r="N22695" s="36"/>
      <c r="O22695" s="40"/>
      <c r="P22695" s="36"/>
      <c r="S22695" s="36"/>
      <c r="T22695" s="36"/>
      <c r="U22695" s="36"/>
      <c r="V22695" s="36"/>
    </row>
    <row r="22696" spans="11:22" x14ac:dyDescent="0.25">
      <c r="K22696" s="36"/>
      <c r="L22696" s="36"/>
      <c r="M22696" s="36"/>
      <c r="N22696" s="36"/>
      <c r="O22696" s="40"/>
      <c r="P22696" s="36"/>
      <c r="S22696" s="36"/>
      <c r="T22696" s="36"/>
      <c r="U22696" s="36"/>
      <c r="V22696" s="36"/>
    </row>
    <row r="22697" spans="11:22" x14ac:dyDescent="0.25">
      <c r="K22697" s="36"/>
      <c r="L22697" s="36"/>
      <c r="M22697" s="36"/>
      <c r="N22697" s="36"/>
      <c r="O22697" s="40"/>
      <c r="P22697" s="36"/>
      <c r="S22697" s="36"/>
      <c r="T22697" s="36"/>
      <c r="U22697" s="36"/>
      <c r="V22697" s="36"/>
    </row>
    <row r="22698" spans="11:22" x14ac:dyDescent="0.25">
      <c r="K22698" s="36"/>
      <c r="L22698" s="36"/>
      <c r="M22698" s="36"/>
      <c r="N22698" s="36"/>
      <c r="O22698" s="40"/>
      <c r="P22698" s="36"/>
      <c r="S22698" s="36"/>
      <c r="T22698" s="36"/>
      <c r="U22698" s="36"/>
      <c r="V22698" s="36"/>
    </row>
    <row r="22699" spans="11:22" x14ac:dyDescent="0.25">
      <c r="K22699" s="36"/>
      <c r="L22699" s="36"/>
      <c r="M22699" s="36"/>
      <c r="N22699" s="36"/>
      <c r="O22699" s="40"/>
      <c r="P22699" s="36"/>
      <c r="S22699" s="36"/>
      <c r="T22699" s="36"/>
      <c r="U22699" s="36"/>
      <c r="V22699" s="36"/>
    </row>
    <row r="22700" spans="11:22" x14ac:dyDescent="0.25">
      <c r="K22700" s="36"/>
      <c r="L22700" s="36"/>
      <c r="M22700" s="36"/>
      <c r="N22700" s="36"/>
      <c r="O22700" s="40"/>
      <c r="P22700" s="36"/>
      <c r="S22700" s="36"/>
      <c r="T22700" s="36"/>
      <c r="U22700" s="36"/>
      <c r="V22700" s="36"/>
    </row>
    <row r="22701" spans="11:22" x14ac:dyDescent="0.25">
      <c r="K22701" s="36"/>
      <c r="L22701" s="36"/>
      <c r="M22701" s="36"/>
      <c r="N22701" s="36"/>
      <c r="O22701" s="40"/>
      <c r="P22701" s="36"/>
      <c r="S22701" s="36"/>
      <c r="T22701" s="36"/>
      <c r="U22701" s="36"/>
      <c r="V22701" s="36"/>
    </row>
    <row r="22702" spans="11:22" x14ac:dyDescent="0.25">
      <c r="K22702" s="36"/>
      <c r="L22702" s="36"/>
      <c r="M22702" s="36"/>
      <c r="N22702" s="36"/>
      <c r="O22702" s="40"/>
      <c r="P22702" s="36"/>
      <c r="S22702" s="36"/>
      <c r="T22702" s="36"/>
      <c r="U22702" s="36"/>
      <c r="V22702" s="36"/>
    </row>
    <row r="22703" spans="11:22" x14ac:dyDescent="0.25">
      <c r="K22703" s="36"/>
      <c r="L22703" s="36"/>
      <c r="M22703" s="36"/>
      <c r="N22703" s="36"/>
      <c r="O22703" s="40"/>
      <c r="P22703" s="36"/>
      <c r="S22703" s="36"/>
      <c r="T22703" s="36"/>
      <c r="U22703" s="36"/>
      <c r="V22703" s="36"/>
    </row>
    <row r="22704" spans="11:22" x14ac:dyDescent="0.25">
      <c r="K22704" s="36"/>
      <c r="L22704" s="36"/>
      <c r="M22704" s="36"/>
      <c r="N22704" s="36"/>
      <c r="O22704" s="40"/>
      <c r="P22704" s="36"/>
      <c r="S22704" s="36"/>
      <c r="T22704" s="36"/>
      <c r="U22704" s="36"/>
      <c r="V22704" s="36"/>
    </row>
    <row r="22705" spans="11:22" x14ac:dyDescent="0.25">
      <c r="K22705" s="36"/>
      <c r="L22705" s="36"/>
      <c r="M22705" s="36"/>
      <c r="N22705" s="36"/>
      <c r="O22705" s="40"/>
      <c r="P22705" s="36"/>
      <c r="S22705" s="36"/>
      <c r="T22705" s="36"/>
      <c r="U22705" s="36"/>
      <c r="V22705" s="36"/>
    </row>
    <row r="22706" spans="11:22" x14ac:dyDescent="0.25">
      <c r="K22706" s="36"/>
      <c r="L22706" s="36"/>
      <c r="M22706" s="36"/>
      <c r="N22706" s="36"/>
      <c r="O22706" s="40"/>
      <c r="P22706" s="36"/>
      <c r="S22706" s="36"/>
      <c r="T22706" s="36"/>
      <c r="U22706" s="36"/>
      <c r="V22706" s="36"/>
    </row>
    <row r="22707" spans="11:22" x14ac:dyDescent="0.25">
      <c r="K22707" s="36"/>
      <c r="L22707" s="36"/>
      <c r="M22707" s="36"/>
      <c r="N22707" s="36"/>
      <c r="O22707" s="40"/>
      <c r="P22707" s="36"/>
      <c r="S22707" s="36"/>
      <c r="T22707" s="36"/>
      <c r="U22707" s="36"/>
      <c r="V22707" s="36"/>
    </row>
    <row r="22708" spans="11:22" x14ac:dyDescent="0.25">
      <c r="K22708" s="36"/>
      <c r="L22708" s="36"/>
      <c r="M22708" s="36"/>
      <c r="N22708" s="36"/>
      <c r="O22708" s="40"/>
      <c r="P22708" s="36"/>
      <c r="S22708" s="36"/>
      <c r="T22708" s="36"/>
      <c r="U22708" s="36"/>
      <c r="V22708" s="36"/>
    </row>
    <row r="22709" spans="11:22" x14ac:dyDescent="0.25">
      <c r="K22709" s="36"/>
      <c r="L22709" s="36"/>
      <c r="M22709" s="36"/>
      <c r="N22709" s="36"/>
      <c r="O22709" s="40"/>
      <c r="P22709" s="36"/>
      <c r="S22709" s="36"/>
      <c r="T22709" s="36"/>
      <c r="U22709" s="36"/>
      <c r="V22709" s="36"/>
    </row>
    <row r="22710" spans="11:22" x14ac:dyDescent="0.25">
      <c r="K22710" s="36"/>
      <c r="L22710" s="36"/>
      <c r="M22710" s="36"/>
      <c r="N22710" s="36"/>
      <c r="O22710" s="40"/>
      <c r="P22710" s="36"/>
      <c r="S22710" s="36"/>
      <c r="T22710" s="36"/>
      <c r="U22710" s="36"/>
      <c r="V22710" s="36"/>
    </row>
    <row r="22711" spans="11:22" x14ac:dyDescent="0.25">
      <c r="K22711" s="36"/>
      <c r="L22711" s="36"/>
      <c r="M22711" s="36"/>
      <c r="N22711" s="36"/>
      <c r="O22711" s="40"/>
      <c r="P22711" s="36"/>
      <c r="S22711" s="36"/>
      <c r="T22711" s="36"/>
      <c r="U22711" s="36"/>
      <c r="V22711" s="36"/>
    </row>
    <row r="22712" spans="11:22" x14ac:dyDescent="0.25">
      <c r="K22712" s="36"/>
      <c r="L22712" s="36"/>
      <c r="M22712" s="36"/>
      <c r="N22712" s="36"/>
      <c r="O22712" s="40"/>
      <c r="P22712" s="36"/>
      <c r="S22712" s="36"/>
      <c r="T22712" s="36"/>
      <c r="U22712" s="36"/>
      <c r="V22712" s="36"/>
    </row>
    <row r="22713" spans="11:22" x14ac:dyDescent="0.25">
      <c r="K22713" s="36"/>
      <c r="L22713" s="36"/>
      <c r="M22713" s="36"/>
      <c r="N22713" s="36"/>
      <c r="O22713" s="40"/>
      <c r="P22713" s="36"/>
      <c r="S22713" s="36"/>
      <c r="T22713" s="36"/>
      <c r="U22713" s="36"/>
      <c r="V22713" s="36"/>
    </row>
    <row r="22714" spans="11:22" x14ac:dyDescent="0.25">
      <c r="K22714" s="36"/>
      <c r="L22714" s="36"/>
      <c r="M22714" s="36"/>
      <c r="N22714" s="36"/>
      <c r="O22714" s="40"/>
      <c r="P22714" s="36"/>
      <c r="S22714" s="36"/>
      <c r="T22714" s="36"/>
      <c r="U22714" s="36"/>
      <c r="V22714" s="36"/>
    </row>
    <row r="22715" spans="11:22" x14ac:dyDescent="0.25">
      <c r="K22715" s="36"/>
      <c r="L22715" s="36"/>
      <c r="M22715" s="36"/>
      <c r="N22715" s="36"/>
      <c r="O22715" s="40"/>
      <c r="P22715" s="36"/>
      <c r="S22715" s="36"/>
      <c r="T22715" s="36"/>
      <c r="U22715" s="36"/>
      <c r="V22715" s="36"/>
    </row>
    <row r="22716" spans="11:22" x14ac:dyDescent="0.25">
      <c r="K22716" s="36"/>
      <c r="L22716" s="36"/>
      <c r="M22716" s="36"/>
      <c r="N22716" s="36"/>
      <c r="O22716" s="40"/>
      <c r="P22716" s="36"/>
      <c r="S22716" s="36"/>
      <c r="T22716" s="36"/>
      <c r="U22716" s="36"/>
      <c r="V22716" s="36"/>
    </row>
    <row r="22717" spans="11:22" x14ac:dyDescent="0.25">
      <c r="K22717" s="36"/>
      <c r="L22717" s="36"/>
      <c r="M22717" s="36"/>
      <c r="N22717" s="36"/>
      <c r="O22717" s="40"/>
      <c r="P22717" s="36"/>
      <c r="S22717" s="36"/>
      <c r="T22717" s="36"/>
      <c r="U22717" s="36"/>
      <c r="V22717" s="36"/>
    </row>
    <row r="22718" spans="11:22" x14ac:dyDescent="0.25">
      <c r="K22718" s="36"/>
      <c r="L22718" s="36"/>
      <c r="M22718" s="36"/>
      <c r="N22718" s="36"/>
      <c r="O22718" s="40"/>
      <c r="P22718" s="36"/>
      <c r="S22718" s="36"/>
      <c r="T22718" s="36"/>
      <c r="U22718" s="36"/>
      <c r="V22718" s="36"/>
    </row>
    <row r="22719" spans="11:22" x14ac:dyDescent="0.25">
      <c r="K22719" s="36"/>
      <c r="L22719" s="36"/>
      <c r="M22719" s="36"/>
      <c r="N22719" s="36"/>
      <c r="O22719" s="40"/>
      <c r="P22719" s="36"/>
      <c r="S22719" s="36"/>
      <c r="T22719" s="36"/>
      <c r="U22719" s="36"/>
      <c r="V22719" s="36"/>
    </row>
    <row r="22720" spans="11:22" x14ac:dyDescent="0.25">
      <c r="K22720" s="36"/>
      <c r="L22720" s="36"/>
      <c r="M22720" s="36"/>
      <c r="N22720" s="36"/>
      <c r="O22720" s="40"/>
      <c r="P22720" s="36"/>
      <c r="S22720" s="36"/>
      <c r="T22720" s="36"/>
      <c r="U22720" s="36"/>
      <c r="V22720" s="36"/>
    </row>
    <row r="22721" spans="11:22" x14ac:dyDescent="0.25">
      <c r="K22721" s="36"/>
      <c r="L22721" s="36"/>
      <c r="M22721" s="36"/>
      <c r="N22721" s="36"/>
      <c r="O22721" s="40"/>
      <c r="P22721" s="36"/>
      <c r="S22721" s="36"/>
      <c r="T22721" s="36"/>
      <c r="U22721" s="36"/>
      <c r="V22721" s="36"/>
    </row>
    <row r="22722" spans="11:22" x14ac:dyDescent="0.25">
      <c r="K22722" s="36"/>
      <c r="L22722" s="36"/>
      <c r="M22722" s="36"/>
      <c r="N22722" s="36"/>
      <c r="O22722" s="40"/>
      <c r="P22722" s="36"/>
      <c r="S22722" s="36"/>
      <c r="T22722" s="36"/>
      <c r="U22722" s="36"/>
      <c r="V22722" s="36"/>
    </row>
    <row r="22723" spans="11:22" x14ac:dyDescent="0.25">
      <c r="K22723" s="36"/>
      <c r="L22723" s="36"/>
      <c r="M22723" s="36"/>
      <c r="N22723" s="36"/>
      <c r="O22723" s="40"/>
      <c r="P22723" s="36"/>
      <c r="S22723" s="36"/>
      <c r="T22723" s="36"/>
      <c r="U22723" s="36"/>
      <c r="V22723" s="36"/>
    </row>
    <row r="22724" spans="11:22" x14ac:dyDescent="0.25">
      <c r="K22724" s="36"/>
      <c r="L22724" s="36"/>
      <c r="M22724" s="36"/>
      <c r="N22724" s="36"/>
      <c r="O22724" s="40"/>
      <c r="P22724" s="36"/>
      <c r="S22724" s="36"/>
      <c r="T22724" s="36"/>
      <c r="U22724" s="36"/>
      <c r="V22724" s="36"/>
    </row>
    <row r="22725" spans="11:22" x14ac:dyDescent="0.25">
      <c r="K22725" s="36"/>
      <c r="L22725" s="36"/>
      <c r="M22725" s="36"/>
      <c r="N22725" s="36"/>
      <c r="O22725" s="40"/>
      <c r="P22725" s="36"/>
      <c r="S22725" s="36"/>
      <c r="T22725" s="36"/>
      <c r="U22725" s="36"/>
      <c r="V22725" s="36"/>
    </row>
    <row r="22726" spans="11:22" x14ac:dyDescent="0.25">
      <c r="K22726" s="36"/>
      <c r="L22726" s="36"/>
      <c r="M22726" s="36"/>
      <c r="N22726" s="36"/>
      <c r="O22726" s="40"/>
      <c r="P22726" s="36"/>
      <c r="S22726" s="36"/>
      <c r="T22726" s="36"/>
      <c r="U22726" s="36"/>
      <c r="V22726" s="36"/>
    </row>
    <row r="22727" spans="11:22" x14ac:dyDescent="0.25">
      <c r="K22727" s="36"/>
      <c r="L22727" s="36"/>
      <c r="M22727" s="36"/>
      <c r="N22727" s="36"/>
      <c r="O22727" s="40"/>
      <c r="P22727" s="36"/>
      <c r="S22727" s="36"/>
      <c r="T22727" s="36"/>
      <c r="U22727" s="36"/>
      <c r="V22727" s="36"/>
    </row>
    <row r="22728" spans="11:22" x14ac:dyDescent="0.25">
      <c r="K22728" s="36"/>
      <c r="L22728" s="36"/>
      <c r="M22728" s="36"/>
      <c r="N22728" s="36"/>
      <c r="O22728" s="40"/>
      <c r="P22728" s="36"/>
      <c r="S22728" s="36"/>
      <c r="T22728" s="36"/>
      <c r="U22728" s="36"/>
      <c r="V22728" s="36"/>
    </row>
    <row r="22729" spans="11:22" x14ac:dyDescent="0.25">
      <c r="K22729" s="36"/>
      <c r="L22729" s="36"/>
      <c r="M22729" s="36"/>
      <c r="N22729" s="36"/>
      <c r="O22729" s="40"/>
      <c r="P22729" s="36"/>
      <c r="S22729" s="36"/>
      <c r="T22729" s="36"/>
      <c r="U22729" s="36"/>
      <c r="V22729" s="36"/>
    </row>
    <row r="22730" spans="11:22" x14ac:dyDescent="0.25">
      <c r="K22730" s="36"/>
      <c r="L22730" s="36"/>
      <c r="M22730" s="36"/>
      <c r="N22730" s="36"/>
      <c r="O22730" s="40"/>
      <c r="P22730" s="36"/>
      <c r="S22730" s="36"/>
      <c r="T22730" s="36"/>
      <c r="U22730" s="36"/>
      <c r="V22730" s="36"/>
    </row>
    <row r="22731" spans="11:22" x14ac:dyDescent="0.25">
      <c r="K22731" s="36"/>
      <c r="L22731" s="36"/>
      <c r="M22731" s="36"/>
      <c r="N22731" s="36"/>
      <c r="O22731" s="40"/>
      <c r="P22731" s="36"/>
      <c r="S22731" s="36"/>
      <c r="T22731" s="36"/>
      <c r="U22731" s="36"/>
      <c r="V22731" s="36"/>
    </row>
    <row r="22732" spans="11:22" x14ac:dyDescent="0.25">
      <c r="K22732" s="36"/>
      <c r="L22732" s="36"/>
      <c r="M22732" s="36"/>
      <c r="N22732" s="36"/>
      <c r="O22732" s="40"/>
      <c r="P22732" s="36"/>
      <c r="S22732" s="36"/>
      <c r="T22732" s="36"/>
      <c r="U22732" s="36"/>
      <c r="V22732" s="36"/>
    </row>
    <row r="22733" spans="11:22" x14ac:dyDescent="0.25">
      <c r="K22733" s="36"/>
      <c r="L22733" s="36"/>
      <c r="M22733" s="36"/>
      <c r="N22733" s="36"/>
      <c r="O22733" s="40"/>
      <c r="P22733" s="36"/>
      <c r="S22733" s="36"/>
      <c r="T22733" s="36"/>
      <c r="U22733" s="36"/>
      <c r="V22733" s="36"/>
    </row>
    <row r="22734" spans="11:22" x14ac:dyDescent="0.25">
      <c r="K22734" s="36"/>
      <c r="L22734" s="36"/>
      <c r="M22734" s="36"/>
      <c r="N22734" s="36"/>
      <c r="O22734" s="40"/>
      <c r="P22734" s="36"/>
      <c r="S22734" s="36"/>
      <c r="T22734" s="36"/>
      <c r="U22734" s="36"/>
      <c r="V22734" s="36"/>
    </row>
    <row r="22735" spans="11:22" x14ac:dyDescent="0.25">
      <c r="K22735" s="36"/>
      <c r="L22735" s="36"/>
      <c r="M22735" s="36"/>
      <c r="N22735" s="36"/>
      <c r="O22735" s="40"/>
      <c r="P22735" s="36"/>
      <c r="S22735" s="36"/>
      <c r="T22735" s="36"/>
      <c r="U22735" s="36"/>
      <c r="V22735" s="36"/>
    </row>
    <row r="22736" spans="11:22" x14ac:dyDescent="0.25">
      <c r="K22736" s="36"/>
      <c r="L22736" s="36"/>
      <c r="M22736" s="36"/>
      <c r="N22736" s="36"/>
      <c r="O22736" s="40"/>
      <c r="P22736" s="36"/>
      <c r="S22736" s="36"/>
      <c r="T22736" s="36"/>
      <c r="U22736" s="36"/>
      <c r="V22736" s="36"/>
    </row>
    <row r="22737" spans="11:22" x14ac:dyDescent="0.25">
      <c r="K22737" s="36"/>
      <c r="L22737" s="36"/>
      <c r="M22737" s="36"/>
      <c r="N22737" s="36"/>
      <c r="O22737" s="40"/>
      <c r="P22737" s="36"/>
      <c r="S22737" s="36"/>
      <c r="T22737" s="36"/>
      <c r="U22737" s="36"/>
      <c r="V22737" s="36"/>
    </row>
    <row r="22738" spans="11:22" x14ac:dyDescent="0.25">
      <c r="K22738" s="36"/>
      <c r="L22738" s="36"/>
      <c r="M22738" s="36"/>
      <c r="N22738" s="36"/>
      <c r="O22738" s="40"/>
      <c r="P22738" s="36"/>
      <c r="S22738" s="36"/>
      <c r="T22738" s="36"/>
      <c r="U22738" s="36"/>
      <c r="V22738" s="36"/>
    </row>
    <row r="22739" spans="11:22" x14ac:dyDescent="0.25">
      <c r="K22739" s="36"/>
      <c r="L22739" s="36"/>
      <c r="M22739" s="36"/>
      <c r="N22739" s="36"/>
      <c r="O22739" s="40"/>
      <c r="P22739" s="36"/>
      <c r="S22739" s="36"/>
      <c r="T22739" s="36"/>
      <c r="U22739" s="36"/>
      <c r="V22739" s="36"/>
    </row>
    <row r="22740" spans="11:22" x14ac:dyDescent="0.25">
      <c r="K22740" s="36"/>
      <c r="L22740" s="36"/>
      <c r="M22740" s="36"/>
      <c r="N22740" s="36"/>
      <c r="O22740" s="40"/>
      <c r="P22740" s="36"/>
      <c r="S22740" s="36"/>
      <c r="T22740" s="36"/>
      <c r="U22740" s="36"/>
      <c r="V22740" s="36"/>
    </row>
    <row r="22741" spans="11:22" x14ac:dyDescent="0.25">
      <c r="K22741" s="36"/>
      <c r="L22741" s="36"/>
      <c r="M22741" s="36"/>
      <c r="N22741" s="36"/>
      <c r="O22741" s="40"/>
      <c r="P22741" s="36"/>
      <c r="S22741" s="36"/>
      <c r="T22741" s="36"/>
      <c r="U22741" s="36"/>
      <c r="V22741" s="36"/>
    </row>
    <row r="22742" spans="11:22" x14ac:dyDescent="0.25">
      <c r="K22742" s="36"/>
      <c r="L22742" s="36"/>
      <c r="M22742" s="36"/>
      <c r="N22742" s="36"/>
      <c r="O22742" s="40"/>
      <c r="P22742" s="36"/>
      <c r="S22742" s="36"/>
      <c r="T22742" s="36"/>
      <c r="U22742" s="36"/>
      <c r="V22742" s="36"/>
    </row>
    <row r="22743" spans="11:22" x14ac:dyDescent="0.25">
      <c r="K22743" s="36"/>
      <c r="L22743" s="36"/>
      <c r="M22743" s="36"/>
      <c r="N22743" s="36"/>
      <c r="O22743" s="40"/>
      <c r="P22743" s="36"/>
      <c r="S22743" s="36"/>
      <c r="T22743" s="36"/>
      <c r="U22743" s="36"/>
      <c r="V22743" s="36"/>
    </row>
    <row r="22744" spans="11:22" x14ac:dyDescent="0.25">
      <c r="K22744" s="36"/>
      <c r="L22744" s="36"/>
      <c r="M22744" s="36"/>
      <c r="N22744" s="36"/>
      <c r="O22744" s="40"/>
      <c r="P22744" s="36"/>
      <c r="S22744" s="36"/>
      <c r="T22744" s="36"/>
      <c r="U22744" s="36"/>
      <c r="V22744" s="36"/>
    </row>
    <row r="22745" spans="11:22" x14ac:dyDescent="0.25">
      <c r="K22745" s="36"/>
      <c r="L22745" s="36"/>
      <c r="M22745" s="36"/>
      <c r="N22745" s="36"/>
      <c r="O22745" s="40"/>
      <c r="P22745" s="36"/>
      <c r="S22745" s="36"/>
      <c r="T22745" s="36"/>
      <c r="U22745" s="36"/>
      <c r="V22745" s="36"/>
    </row>
    <row r="22746" spans="11:22" x14ac:dyDescent="0.25">
      <c r="K22746" s="36"/>
      <c r="L22746" s="36"/>
      <c r="M22746" s="36"/>
      <c r="N22746" s="36"/>
      <c r="O22746" s="40"/>
      <c r="P22746" s="36"/>
      <c r="S22746" s="36"/>
      <c r="T22746" s="36"/>
      <c r="U22746" s="36"/>
      <c r="V22746" s="36"/>
    </row>
    <row r="22747" spans="11:22" x14ac:dyDescent="0.25">
      <c r="K22747" s="36"/>
      <c r="L22747" s="36"/>
      <c r="M22747" s="36"/>
      <c r="N22747" s="36"/>
      <c r="O22747" s="40"/>
      <c r="P22747" s="36"/>
      <c r="S22747" s="36"/>
      <c r="T22747" s="36"/>
      <c r="U22747" s="36"/>
      <c r="V22747" s="36"/>
    </row>
    <row r="22748" spans="11:22" x14ac:dyDescent="0.25">
      <c r="K22748" s="36"/>
      <c r="L22748" s="36"/>
      <c r="M22748" s="36"/>
      <c r="N22748" s="36"/>
      <c r="O22748" s="40"/>
      <c r="P22748" s="36"/>
      <c r="S22748" s="36"/>
      <c r="T22748" s="36"/>
      <c r="U22748" s="36"/>
      <c r="V22748" s="36"/>
    </row>
    <row r="22749" spans="11:22" x14ac:dyDescent="0.25">
      <c r="K22749" s="36"/>
      <c r="L22749" s="36"/>
      <c r="M22749" s="36"/>
      <c r="N22749" s="36"/>
      <c r="O22749" s="40"/>
      <c r="P22749" s="36"/>
      <c r="S22749" s="36"/>
      <c r="T22749" s="36"/>
      <c r="U22749" s="36"/>
      <c r="V22749" s="36"/>
    </row>
    <row r="22750" spans="11:22" x14ac:dyDescent="0.25">
      <c r="K22750" s="36"/>
      <c r="L22750" s="36"/>
      <c r="M22750" s="36"/>
      <c r="N22750" s="36"/>
      <c r="O22750" s="40"/>
      <c r="P22750" s="36"/>
      <c r="S22750" s="36"/>
      <c r="T22750" s="36"/>
      <c r="U22750" s="36"/>
      <c r="V22750" s="36"/>
    </row>
    <row r="22751" spans="11:22" x14ac:dyDescent="0.25">
      <c r="K22751" s="36"/>
      <c r="L22751" s="36"/>
      <c r="M22751" s="36"/>
      <c r="N22751" s="36"/>
      <c r="O22751" s="40"/>
      <c r="P22751" s="36"/>
      <c r="S22751" s="36"/>
      <c r="T22751" s="36"/>
      <c r="U22751" s="36"/>
      <c r="V22751" s="36"/>
    </row>
    <row r="22752" spans="11:22" x14ac:dyDescent="0.25">
      <c r="K22752" s="36"/>
      <c r="L22752" s="36"/>
      <c r="M22752" s="36"/>
      <c r="N22752" s="36"/>
      <c r="O22752" s="40"/>
      <c r="P22752" s="36"/>
      <c r="S22752" s="36"/>
      <c r="T22752" s="36"/>
      <c r="U22752" s="36"/>
      <c r="V22752" s="36"/>
    </row>
    <row r="22753" spans="11:22" x14ac:dyDescent="0.25">
      <c r="K22753" s="36"/>
      <c r="L22753" s="36"/>
      <c r="M22753" s="36"/>
      <c r="N22753" s="36"/>
      <c r="O22753" s="40"/>
      <c r="P22753" s="36"/>
      <c r="S22753" s="36"/>
      <c r="T22753" s="36"/>
      <c r="U22753" s="36"/>
      <c r="V22753" s="36"/>
    </row>
    <row r="22754" spans="11:22" x14ac:dyDescent="0.25">
      <c r="K22754" s="36"/>
      <c r="L22754" s="36"/>
      <c r="M22754" s="36"/>
      <c r="N22754" s="36"/>
      <c r="O22754" s="40"/>
      <c r="P22754" s="36"/>
      <c r="S22754" s="36"/>
      <c r="T22754" s="36"/>
      <c r="U22754" s="36"/>
      <c r="V22754" s="36"/>
    </row>
    <row r="22755" spans="11:22" x14ac:dyDescent="0.25">
      <c r="K22755" s="36"/>
      <c r="L22755" s="36"/>
      <c r="M22755" s="36"/>
      <c r="N22755" s="36"/>
      <c r="O22755" s="40"/>
      <c r="P22755" s="36"/>
      <c r="S22755" s="36"/>
      <c r="T22755" s="36"/>
      <c r="U22755" s="36"/>
      <c r="V22755" s="36"/>
    </row>
    <row r="22756" spans="11:22" x14ac:dyDescent="0.25">
      <c r="K22756" s="36"/>
      <c r="L22756" s="36"/>
      <c r="M22756" s="36"/>
      <c r="N22756" s="36"/>
      <c r="O22756" s="40"/>
      <c r="P22756" s="36"/>
      <c r="S22756" s="36"/>
      <c r="T22756" s="36"/>
      <c r="U22756" s="36"/>
      <c r="V22756" s="36"/>
    </row>
    <row r="22757" spans="11:22" x14ac:dyDescent="0.25">
      <c r="K22757" s="36"/>
      <c r="L22757" s="36"/>
      <c r="M22757" s="36"/>
      <c r="N22757" s="36"/>
      <c r="O22757" s="40"/>
      <c r="P22757" s="36"/>
      <c r="S22757" s="36"/>
      <c r="T22757" s="36"/>
      <c r="U22757" s="36"/>
      <c r="V22757" s="36"/>
    </row>
    <row r="22758" spans="11:22" x14ac:dyDescent="0.25">
      <c r="K22758" s="36"/>
      <c r="L22758" s="36"/>
      <c r="M22758" s="36"/>
      <c r="N22758" s="36"/>
      <c r="O22758" s="40"/>
      <c r="P22758" s="36"/>
      <c r="S22758" s="36"/>
      <c r="T22758" s="36"/>
      <c r="U22758" s="36"/>
      <c r="V22758" s="36"/>
    </row>
    <row r="22759" spans="11:22" x14ac:dyDescent="0.25">
      <c r="K22759" s="36"/>
      <c r="L22759" s="36"/>
      <c r="M22759" s="36"/>
      <c r="N22759" s="36"/>
      <c r="O22759" s="40"/>
      <c r="P22759" s="36"/>
      <c r="S22759" s="36"/>
      <c r="T22759" s="36"/>
      <c r="U22759" s="36"/>
      <c r="V22759" s="36"/>
    </row>
    <row r="22760" spans="11:22" x14ac:dyDescent="0.25">
      <c r="K22760" s="36"/>
      <c r="L22760" s="36"/>
      <c r="M22760" s="36"/>
      <c r="N22760" s="36"/>
      <c r="O22760" s="40"/>
      <c r="P22760" s="36"/>
      <c r="S22760" s="36"/>
      <c r="T22760" s="36"/>
      <c r="U22760" s="36"/>
      <c r="V22760" s="36"/>
    </row>
    <row r="22761" spans="11:22" x14ac:dyDescent="0.25">
      <c r="K22761" s="36"/>
      <c r="L22761" s="36"/>
      <c r="M22761" s="36"/>
      <c r="N22761" s="36"/>
      <c r="O22761" s="40"/>
      <c r="P22761" s="36"/>
      <c r="S22761" s="36"/>
      <c r="T22761" s="36"/>
      <c r="U22761" s="36"/>
      <c r="V22761" s="36"/>
    </row>
    <row r="22762" spans="11:22" x14ac:dyDescent="0.25">
      <c r="K22762" s="36"/>
      <c r="L22762" s="36"/>
      <c r="M22762" s="36"/>
      <c r="N22762" s="36"/>
      <c r="O22762" s="40"/>
      <c r="P22762" s="36"/>
      <c r="S22762" s="36"/>
      <c r="T22762" s="36"/>
      <c r="U22762" s="36"/>
      <c r="V22762" s="36"/>
    </row>
    <row r="22763" spans="11:22" x14ac:dyDescent="0.25">
      <c r="K22763" s="36"/>
      <c r="L22763" s="36"/>
      <c r="M22763" s="36"/>
      <c r="N22763" s="36"/>
      <c r="O22763" s="40"/>
      <c r="P22763" s="36"/>
      <c r="S22763" s="36"/>
      <c r="T22763" s="36"/>
      <c r="U22763" s="36"/>
      <c r="V22763" s="36"/>
    </row>
    <row r="22764" spans="11:22" x14ac:dyDescent="0.25">
      <c r="K22764" s="36"/>
      <c r="L22764" s="36"/>
      <c r="M22764" s="36"/>
      <c r="N22764" s="36"/>
      <c r="O22764" s="40"/>
      <c r="P22764" s="36"/>
      <c r="S22764" s="36"/>
      <c r="T22764" s="36"/>
      <c r="U22764" s="36"/>
      <c r="V22764" s="36"/>
    </row>
    <row r="22765" spans="11:22" x14ac:dyDescent="0.25">
      <c r="K22765" s="36"/>
      <c r="L22765" s="36"/>
      <c r="M22765" s="36"/>
      <c r="N22765" s="36"/>
      <c r="O22765" s="40"/>
      <c r="P22765" s="36"/>
      <c r="S22765" s="36"/>
      <c r="T22765" s="36"/>
      <c r="U22765" s="36"/>
      <c r="V22765" s="36"/>
    </row>
    <row r="22766" spans="11:22" x14ac:dyDescent="0.25">
      <c r="K22766" s="36"/>
      <c r="L22766" s="36"/>
      <c r="M22766" s="36"/>
      <c r="N22766" s="36"/>
      <c r="O22766" s="40"/>
      <c r="P22766" s="36"/>
      <c r="S22766" s="36"/>
      <c r="T22766" s="36"/>
      <c r="U22766" s="36"/>
      <c r="V22766" s="36"/>
    </row>
    <row r="22767" spans="11:22" x14ac:dyDescent="0.25">
      <c r="K22767" s="36"/>
      <c r="L22767" s="36"/>
      <c r="M22767" s="36"/>
      <c r="N22767" s="36"/>
      <c r="O22767" s="40"/>
      <c r="P22767" s="36"/>
      <c r="S22767" s="36"/>
      <c r="T22767" s="36"/>
      <c r="U22767" s="36"/>
      <c r="V22767" s="36"/>
    </row>
    <row r="22768" spans="11:22" x14ac:dyDescent="0.25">
      <c r="K22768" s="36"/>
      <c r="L22768" s="36"/>
      <c r="M22768" s="36"/>
      <c r="N22768" s="36"/>
      <c r="O22768" s="40"/>
      <c r="P22768" s="36"/>
      <c r="S22768" s="36"/>
      <c r="T22768" s="36"/>
      <c r="U22768" s="36"/>
      <c r="V22768" s="36"/>
    </row>
    <row r="22769" spans="11:22" x14ac:dyDescent="0.25">
      <c r="K22769" s="36"/>
      <c r="L22769" s="36"/>
      <c r="M22769" s="36"/>
      <c r="N22769" s="36"/>
      <c r="O22769" s="40"/>
      <c r="P22769" s="36"/>
      <c r="S22769" s="36"/>
      <c r="T22769" s="36"/>
      <c r="U22769" s="36"/>
      <c r="V22769" s="36"/>
    </row>
    <row r="22770" spans="11:22" x14ac:dyDescent="0.25">
      <c r="K22770" s="36"/>
      <c r="L22770" s="36"/>
      <c r="M22770" s="36"/>
      <c r="N22770" s="36"/>
      <c r="O22770" s="40"/>
      <c r="P22770" s="36"/>
      <c r="S22770" s="36"/>
      <c r="T22770" s="36"/>
      <c r="U22770" s="36"/>
      <c r="V22770" s="36"/>
    </row>
    <row r="22771" spans="11:22" x14ac:dyDescent="0.25">
      <c r="K22771" s="36"/>
      <c r="L22771" s="36"/>
      <c r="M22771" s="36"/>
      <c r="N22771" s="36"/>
      <c r="O22771" s="40"/>
      <c r="P22771" s="36"/>
      <c r="S22771" s="36"/>
      <c r="T22771" s="36"/>
      <c r="U22771" s="36"/>
      <c r="V22771" s="36"/>
    </row>
    <row r="22772" spans="11:22" x14ac:dyDescent="0.25">
      <c r="K22772" s="36"/>
      <c r="L22772" s="36"/>
      <c r="M22772" s="36"/>
      <c r="N22772" s="36"/>
      <c r="O22772" s="40"/>
      <c r="P22772" s="36"/>
      <c r="S22772" s="36"/>
      <c r="T22772" s="36"/>
      <c r="U22772" s="36"/>
      <c r="V22772" s="36"/>
    </row>
    <row r="22773" spans="11:22" x14ac:dyDescent="0.25">
      <c r="K22773" s="36"/>
      <c r="L22773" s="36"/>
      <c r="M22773" s="36"/>
      <c r="N22773" s="36"/>
      <c r="O22773" s="40"/>
      <c r="P22773" s="36"/>
      <c r="S22773" s="36"/>
      <c r="T22773" s="36"/>
      <c r="U22773" s="36"/>
      <c r="V22773" s="36"/>
    </row>
    <row r="22774" spans="11:22" x14ac:dyDescent="0.25">
      <c r="K22774" s="36"/>
      <c r="L22774" s="36"/>
      <c r="M22774" s="36"/>
      <c r="N22774" s="36"/>
      <c r="O22774" s="40"/>
      <c r="P22774" s="36"/>
      <c r="S22774" s="36"/>
      <c r="T22774" s="36"/>
      <c r="U22774" s="36"/>
      <c r="V22774" s="36"/>
    </row>
    <row r="22775" spans="11:22" x14ac:dyDescent="0.25">
      <c r="K22775" s="36"/>
      <c r="L22775" s="36"/>
      <c r="M22775" s="36"/>
      <c r="N22775" s="36"/>
      <c r="O22775" s="40"/>
      <c r="P22775" s="36"/>
      <c r="S22775" s="36"/>
      <c r="T22775" s="36"/>
      <c r="U22775" s="36"/>
      <c r="V22775" s="36"/>
    </row>
    <row r="22776" spans="11:22" x14ac:dyDescent="0.25">
      <c r="K22776" s="36"/>
      <c r="L22776" s="36"/>
      <c r="M22776" s="36"/>
      <c r="N22776" s="36"/>
      <c r="O22776" s="40"/>
      <c r="P22776" s="36"/>
      <c r="S22776" s="36"/>
      <c r="T22776" s="36"/>
      <c r="U22776" s="36"/>
      <c r="V22776" s="36"/>
    </row>
    <row r="22777" spans="11:22" x14ac:dyDescent="0.25">
      <c r="K22777" s="36"/>
      <c r="L22777" s="36"/>
      <c r="M22777" s="36"/>
      <c r="N22777" s="36"/>
      <c r="O22777" s="40"/>
      <c r="P22777" s="36"/>
      <c r="S22777" s="36"/>
      <c r="T22777" s="36"/>
      <c r="U22777" s="36"/>
      <c r="V22777" s="36"/>
    </row>
    <row r="22778" spans="11:22" x14ac:dyDescent="0.25">
      <c r="K22778" s="36"/>
      <c r="L22778" s="36"/>
      <c r="M22778" s="36"/>
      <c r="N22778" s="36"/>
      <c r="O22778" s="40"/>
      <c r="P22778" s="36"/>
      <c r="S22778" s="36"/>
      <c r="T22778" s="36"/>
      <c r="U22778" s="36"/>
      <c r="V22778" s="36"/>
    </row>
    <row r="22779" spans="11:22" x14ac:dyDescent="0.25">
      <c r="K22779" s="36"/>
      <c r="L22779" s="36"/>
      <c r="M22779" s="36"/>
      <c r="N22779" s="36"/>
      <c r="O22779" s="40"/>
      <c r="P22779" s="36"/>
      <c r="S22779" s="36"/>
      <c r="T22779" s="36"/>
      <c r="U22779" s="36"/>
      <c r="V22779" s="36"/>
    </row>
    <row r="22780" spans="11:22" x14ac:dyDescent="0.25">
      <c r="K22780" s="36"/>
      <c r="L22780" s="36"/>
      <c r="M22780" s="36"/>
      <c r="N22780" s="36"/>
      <c r="O22780" s="40"/>
      <c r="P22780" s="36"/>
      <c r="S22780" s="36"/>
      <c r="T22780" s="36"/>
      <c r="U22780" s="36"/>
      <c r="V22780" s="36"/>
    </row>
    <row r="22781" spans="11:22" x14ac:dyDescent="0.25">
      <c r="K22781" s="36"/>
      <c r="L22781" s="36"/>
      <c r="M22781" s="36"/>
      <c r="N22781" s="36"/>
      <c r="O22781" s="40"/>
      <c r="P22781" s="36"/>
      <c r="S22781" s="36"/>
      <c r="T22781" s="36"/>
      <c r="U22781" s="36"/>
      <c r="V22781" s="36"/>
    </row>
    <row r="22782" spans="11:22" x14ac:dyDescent="0.25">
      <c r="K22782" s="36"/>
      <c r="L22782" s="36"/>
      <c r="M22782" s="36"/>
      <c r="N22782" s="36"/>
      <c r="O22782" s="40"/>
      <c r="P22782" s="36"/>
      <c r="S22782" s="36"/>
      <c r="T22782" s="36"/>
      <c r="U22782" s="36"/>
      <c r="V22782" s="36"/>
    </row>
    <row r="22783" spans="11:22" x14ac:dyDescent="0.25">
      <c r="K22783" s="36"/>
      <c r="L22783" s="36"/>
      <c r="M22783" s="36"/>
      <c r="N22783" s="36"/>
      <c r="O22783" s="40"/>
      <c r="P22783" s="36"/>
      <c r="S22783" s="36"/>
      <c r="T22783" s="36"/>
      <c r="U22783" s="36"/>
      <c r="V22783" s="36"/>
    </row>
    <row r="22784" spans="11:22" x14ac:dyDescent="0.25">
      <c r="K22784" s="36"/>
      <c r="L22784" s="36"/>
      <c r="M22784" s="36"/>
      <c r="N22784" s="36"/>
      <c r="O22784" s="40"/>
      <c r="P22784" s="36"/>
      <c r="S22784" s="36"/>
      <c r="T22784" s="36"/>
      <c r="U22784" s="36"/>
      <c r="V22784" s="36"/>
    </row>
    <row r="22785" spans="11:22" x14ac:dyDescent="0.25">
      <c r="K22785" s="36"/>
      <c r="L22785" s="36"/>
      <c r="M22785" s="36"/>
      <c r="N22785" s="36"/>
      <c r="O22785" s="40"/>
      <c r="P22785" s="36"/>
      <c r="S22785" s="36"/>
      <c r="T22785" s="36"/>
      <c r="U22785" s="36"/>
      <c r="V22785" s="36"/>
    </row>
    <row r="22786" spans="11:22" x14ac:dyDescent="0.25">
      <c r="K22786" s="36"/>
      <c r="L22786" s="36"/>
      <c r="M22786" s="36"/>
      <c r="N22786" s="36"/>
      <c r="O22786" s="40"/>
      <c r="P22786" s="36"/>
      <c r="S22786" s="36"/>
      <c r="T22786" s="36"/>
      <c r="U22786" s="36"/>
      <c r="V22786" s="36"/>
    </row>
    <row r="22787" spans="11:22" x14ac:dyDescent="0.25">
      <c r="K22787" s="36"/>
      <c r="L22787" s="36"/>
      <c r="M22787" s="36"/>
      <c r="N22787" s="36"/>
      <c r="O22787" s="40"/>
      <c r="P22787" s="36"/>
      <c r="S22787" s="36"/>
      <c r="T22787" s="36"/>
      <c r="U22787" s="36"/>
      <c r="V22787" s="36"/>
    </row>
    <row r="22788" spans="11:22" x14ac:dyDescent="0.25">
      <c r="K22788" s="36"/>
      <c r="L22788" s="36"/>
      <c r="M22788" s="36"/>
      <c r="N22788" s="36"/>
      <c r="O22788" s="40"/>
      <c r="P22788" s="36"/>
      <c r="S22788" s="36"/>
      <c r="T22788" s="36"/>
      <c r="U22788" s="36"/>
      <c r="V22788" s="36"/>
    </row>
    <row r="22789" spans="11:22" x14ac:dyDescent="0.25">
      <c r="K22789" s="36"/>
      <c r="L22789" s="36"/>
      <c r="M22789" s="36"/>
      <c r="N22789" s="36"/>
      <c r="O22789" s="40"/>
      <c r="P22789" s="36"/>
      <c r="S22789" s="36"/>
      <c r="T22789" s="36"/>
      <c r="U22789" s="36"/>
      <c r="V22789" s="36"/>
    </row>
    <row r="22790" spans="11:22" x14ac:dyDescent="0.25">
      <c r="K22790" s="36"/>
      <c r="L22790" s="36"/>
      <c r="M22790" s="36"/>
      <c r="N22790" s="36"/>
      <c r="O22790" s="40"/>
      <c r="P22790" s="36"/>
      <c r="S22790" s="36"/>
      <c r="T22790" s="36"/>
      <c r="U22790" s="36"/>
      <c r="V22790" s="36"/>
    </row>
    <row r="22791" spans="11:22" x14ac:dyDescent="0.25">
      <c r="K22791" s="36"/>
      <c r="L22791" s="36"/>
      <c r="M22791" s="36"/>
      <c r="N22791" s="36"/>
      <c r="O22791" s="40"/>
      <c r="P22791" s="36"/>
      <c r="S22791" s="36"/>
      <c r="T22791" s="36"/>
      <c r="U22791" s="36"/>
      <c r="V22791" s="36"/>
    </row>
    <row r="22792" spans="11:22" x14ac:dyDescent="0.25">
      <c r="K22792" s="36"/>
      <c r="L22792" s="36"/>
      <c r="M22792" s="36"/>
      <c r="N22792" s="36"/>
      <c r="O22792" s="40"/>
      <c r="P22792" s="36"/>
      <c r="S22792" s="36"/>
      <c r="T22792" s="36"/>
      <c r="U22792" s="36"/>
      <c r="V22792" s="36"/>
    </row>
    <row r="22793" spans="11:22" x14ac:dyDescent="0.25">
      <c r="K22793" s="36"/>
      <c r="L22793" s="36"/>
      <c r="M22793" s="36"/>
      <c r="N22793" s="36"/>
      <c r="O22793" s="40"/>
      <c r="P22793" s="36"/>
      <c r="S22793" s="36"/>
      <c r="T22793" s="36"/>
      <c r="U22793" s="36"/>
      <c r="V22793" s="36"/>
    </row>
    <row r="22794" spans="11:22" x14ac:dyDescent="0.25">
      <c r="K22794" s="36"/>
      <c r="L22794" s="36"/>
      <c r="M22794" s="36"/>
      <c r="N22794" s="36"/>
      <c r="O22794" s="40"/>
      <c r="P22794" s="36"/>
      <c r="S22794" s="36"/>
      <c r="T22794" s="36"/>
      <c r="U22794" s="36"/>
      <c r="V22794" s="36"/>
    </row>
    <row r="22795" spans="11:22" x14ac:dyDescent="0.25">
      <c r="K22795" s="36"/>
      <c r="L22795" s="36"/>
      <c r="M22795" s="36"/>
      <c r="N22795" s="36"/>
      <c r="O22795" s="40"/>
      <c r="P22795" s="36"/>
      <c r="S22795" s="36"/>
      <c r="T22795" s="36"/>
      <c r="U22795" s="36"/>
      <c r="V22795" s="36"/>
    </row>
    <row r="22796" spans="11:22" x14ac:dyDescent="0.25">
      <c r="K22796" s="36"/>
      <c r="L22796" s="36"/>
      <c r="M22796" s="36"/>
      <c r="N22796" s="36"/>
      <c r="O22796" s="40"/>
      <c r="P22796" s="36"/>
      <c r="S22796" s="36"/>
      <c r="T22796" s="36"/>
      <c r="U22796" s="36"/>
      <c r="V22796" s="36"/>
    </row>
    <row r="22797" spans="11:22" x14ac:dyDescent="0.25">
      <c r="K22797" s="36"/>
      <c r="L22797" s="36"/>
      <c r="M22797" s="36"/>
      <c r="N22797" s="36"/>
      <c r="O22797" s="40"/>
      <c r="P22797" s="36"/>
      <c r="S22797" s="36"/>
      <c r="T22797" s="36"/>
      <c r="U22797" s="36"/>
      <c r="V22797" s="36"/>
    </row>
    <row r="22798" spans="11:22" x14ac:dyDescent="0.25">
      <c r="K22798" s="36"/>
      <c r="L22798" s="36"/>
      <c r="M22798" s="36"/>
      <c r="N22798" s="36"/>
      <c r="O22798" s="40"/>
      <c r="P22798" s="36"/>
      <c r="S22798" s="36"/>
      <c r="T22798" s="36"/>
      <c r="U22798" s="36"/>
      <c r="V22798" s="36"/>
    </row>
    <row r="22799" spans="11:22" x14ac:dyDescent="0.25">
      <c r="K22799" s="36"/>
      <c r="L22799" s="36"/>
      <c r="M22799" s="36"/>
      <c r="N22799" s="36"/>
      <c r="O22799" s="40"/>
      <c r="P22799" s="36"/>
      <c r="S22799" s="36"/>
      <c r="T22799" s="36"/>
      <c r="U22799" s="36"/>
      <c r="V22799" s="36"/>
    </row>
    <row r="22800" spans="11:22" x14ac:dyDescent="0.25">
      <c r="K22800" s="36"/>
      <c r="L22800" s="36"/>
      <c r="M22800" s="36"/>
      <c r="N22800" s="36"/>
      <c r="O22800" s="40"/>
      <c r="P22800" s="36"/>
      <c r="S22800" s="36"/>
      <c r="T22800" s="36"/>
      <c r="U22800" s="36"/>
      <c r="V22800" s="36"/>
    </row>
    <row r="22801" spans="11:22" x14ac:dyDescent="0.25">
      <c r="K22801" s="36"/>
      <c r="L22801" s="36"/>
      <c r="M22801" s="36"/>
      <c r="N22801" s="36"/>
      <c r="O22801" s="40"/>
      <c r="P22801" s="36"/>
      <c r="S22801" s="36"/>
      <c r="T22801" s="36"/>
      <c r="U22801" s="36"/>
      <c r="V22801" s="36"/>
    </row>
    <row r="22802" spans="11:22" x14ac:dyDescent="0.25">
      <c r="K22802" s="36"/>
      <c r="L22802" s="36"/>
      <c r="M22802" s="36"/>
      <c r="N22802" s="36"/>
      <c r="O22802" s="40"/>
      <c r="P22802" s="36"/>
      <c r="S22802" s="36"/>
      <c r="T22802" s="36"/>
      <c r="U22802" s="36"/>
      <c r="V22802" s="36"/>
    </row>
    <row r="22803" spans="11:22" x14ac:dyDescent="0.25">
      <c r="K22803" s="36"/>
      <c r="L22803" s="36"/>
      <c r="M22803" s="36"/>
      <c r="N22803" s="36"/>
      <c r="O22803" s="40"/>
      <c r="P22803" s="36"/>
      <c r="S22803" s="36"/>
      <c r="T22803" s="36"/>
      <c r="U22803" s="36"/>
      <c r="V22803" s="36"/>
    </row>
    <row r="22804" spans="11:22" x14ac:dyDescent="0.25">
      <c r="K22804" s="36"/>
      <c r="L22804" s="36"/>
      <c r="M22804" s="36"/>
      <c r="N22804" s="36"/>
      <c r="O22804" s="40"/>
      <c r="P22804" s="36"/>
      <c r="S22804" s="36"/>
      <c r="T22804" s="36"/>
      <c r="U22804" s="36"/>
      <c r="V22804" s="36"/>
    </row>
    <row r="22805" spans="11:22" x14ac:dyDescent="0.25">
      <c r="K22805" s="36"/>
      <c r="L22805" s="36"/>
      <c r="M22805" s="36"/>
      <c r="N22805" s="36"/>
      <c r="O22805" s="40"/>
      <c r="P22805" s="36"/>
      <c r="S22805" s="36"/>
      <c r="T22805" s="36"/>
      <c r="U22805" s="36"/>
      <c r="V22805" s="36"/>
    </row>
    <row r="22806" spans="11:22" x14ac:dyDescent="0.25">
      <c r="K22806" s="36"/>
      <c r="L22806" s="36"/>
      <c r="M22806" s="36"/>
      <c r="N22806" s="36"/>
      <c r="O22806" s="40"/>
      <c r="P22806" s="36"/>
      <c r="S22806" s="36"/>
      <c r="T22806" s="36"/>
      <c r="U22806" s="36"/>
      <c r="V22806" s="36"/>
    </row>
    <row r="22807" spans="11:22" x14ac:dyDescent="0.25">
      <c r="K22807" s="36"/>
      <c r="L22807" s="36"/>
      <c r="M22807" s="36"/>
      <c r="N22807" s="36"/>
      <c r="O22807" s="40"/>
      <c r="P22807" s="36"/>
      <c r="S22807" s="36"/>
      <c r="T22807" s="36"/>
      <c r="U22807" s="36"/>
      <c r="V22807" s="36"/>
    </row>
    <row r="22808" spans="11:22" x14ac:dyDescent="0.25">
      <c r="K22808" s="36"/>
      <c r="L22808" s="36"/>
      <c r="M22808" s="36"/>
      <c r="N22808" s="36"/>
      <c r="O22808" s="40"/>
      <c r="P22808" s="36"/>
      <c r="S22808" s="36"/>
      <c r="T22808" s="36"/>
      <c r="U22808" s="36"/>
      <c r="V22808" s="36"/>
    </row>
    <row r="22809" spans="11:22" x14ac:dyDescent="0.25">
      <c r="K22809" s="36"/>
      <c r="L22809" s="36"/>
      <c r="M22809" s="36"/>
      <c r="N22809" s="36"/>
      <c r="O22809" s="40"/>
      <c r="P22809" s="36"/>
      <c r="S22809" s="36"/>
      <c r="T22809" s="36"/>
      <c r="U22809" s="36"/>
      <c r="V22809" s="36"/>
    </row>
    <row r="22810" spans="11:22" x14ac:dyDescent="0.25">
      <c r="K22810" s="36"/>
      <c r="L22810" s="36"/>
      <c r="M22810" s="36"/>
      <c r="N22810" s="36"/>
      <c r="O22810" s="40"/>
      <c r="P22810" s="36"/>
      <c r="S22810" s="36"/>
      <c r="T22810" s="36"/>
      <c r="U22810" s="36"/>
      <c r="V22810" s="36"/>
    </row>
    <row r="22811" spans="11:22" x14ac:dyDescent="0.25">
      <c r="K22811" s="36"/>
      <c r="L22811" s="36"/>
      <c r="M22811" s="36"/>
      <c r="N22811" s="36"/>
      <c r="O22811" s="40"/>
      <c r="P22811" s="36"/>
      <c r="S22811" s="36"/>
      <c r="T22811" s="36"/>
      <c r="U22811" s="36"/>
      <c r="V22811" s="36"/>
    </row>
    <row r="22812" spans="11:22" x14ac:dyDescent="0.25">
      <c r="K22812" s="36"/>
      <c r="L22812" s="36"/>
      <c r="M22812" s="36"/>
      <c r="N22812" s="36"/>
      <c r="O22812" s="40"/>
      <c r="P22812" s="36"/>
      <c r="S22812" s="36"/>
      <c r="T22812" s="36"/>
      <c r="U22812" s="36"/>
      <c r="V22812" s="36"/>
    </row>
    <row r="22813" spans="11:22" x14ac:dyDescent="0.25">
      <c r="K22813" s="36"/>
      <c r="L22813" s="36"/>
      <c r="M22813" s="36"/>
      <c r="N22813" s="36"/>
      <c r="O22813" s="40"/>
      <c r="P22813" s="36"/>
      <c r="S22813" s="36"/>
      <c r="T22813" s="36"/>
      <c r="U22813" s="36"/>
      <c r="V22813" s="36"/>
    </row>
    <row r="22814" spans="11:22" x14ac:dyDescent="0.25">
      <c r="K22814" s="36"/>
      <c r="L22814" s="36"/>
      <c r="M22814" s="36"/>
      <c r="N22814" s="36"/>
      <c r="O22814" s="40"/>
      <c r="P22814" s="36"/>
      <c r="S22814" s="36"/>
      <c r="T22814" s="36"/>
      <c r="U22814" s="36"/>
      <c r="V22814" s="36"/>
    </row>
    <row r="22815" spans="11:22" x14ac:dyDescent="0.25">
      <c r="K22815" s="36"/>
      <c r="L22815" s="36"/>
      <c r="M22815" s="36"/>
      <c r="N22815" s="36"/>
      <c r="O22815" s="40"/>
      <c r="P22815" s="36"/>
      <c r="S22815" s="36"/>
      <c r="T22815" s="36"/>
      <c r="U22815" s="36"/>
      <c r="V22815" s="36"/>
    </row>
    <row r="22816" spans="11:22" x14ac:dyDescent="0.25">
      <c r="K22816" s="36"/>
      <c r="L22816" s="36"/>
      <c r="M22816" s="36"/>
      <c r="N22816" s="36"/>
      <c r="O22816" s="40"/>
      <c r="P22816" s="36"/>
      <c r="S22816" s="36"/>
      <c r="T22816" s="36"/>
      <c r="U22816" s="36"/>
      <c r="V22816" s="36"/>
    </row>
    <row r="22817" spans="11:22" x14ac:dyDescent="0.25">
      <c r="K22817" s="36"/>
      <c r="L22817" s="36"/>
      <c r="M22817" s="36"/>
      <c r="N22817" s="36"/>
      <c r="O22817" s="40"/>
      <c r="P22817" s="36"/>
      <c r="S22817" s="36"/>
      <c r="T22817" s="36"/>
      <c r="U22817" s="36"/>
      <c r="V22817" s="36"/>
    </row>
    <row r="22818" spans="11:22" x14ac:dyDescent="0.25">
      <c r="K22818" s="36"/>
      <c r="L22818" s="36"/>
      <c r="M22818" s="36"/>
      <c r="N22818" s="36"/>
      <c r="O22818" s="40"/>
      <c r="P22818" s="36"/>
      <c r="S22818" s="36"/>
      <c r="T22818" s="36"/>
      <c r="U22818" s="36"/>
      <c r="V22818" s="36"/>
    </row>
    <row r="22819" spans="11:22" x14ac:dyDescent="0.25">
      <c r="K22819" s="36"/>
      <c r="L22819" s="36"/>
      <c r="M22819" s="36"/>
      <c r="N22819" s="36"/>
      <c r="O22819" s="40"/>
      <c r="P22819" s="36"/>
      <c r="S22819" s="36"/>
      <c r="T22819" s="36"/>
      <c r="U22819" s="36"/>
      <c r="V22819" s="36"/>
    </row>
    <row r="22820" spans="11:22" x14ac:dyDescent="0.25">
      <c r="K22820" s="36"/>
      <c r="L22820" s="36"/>
      <c r="M22820" s="36"/>
      <c r="N22820" s="36"/>
      <c r="O22820" s="40"/>
      <c r="P22820" s="36"/>
      <c r="S22820" s="36"/>
      <c r="T22820" s="36"/>
      <c r="U22820" s="36"/>
      <c r="V22820" s="36"/>
    </row>
    <row r="22821" spans="11:22" x14ac:dyDescent="0.25">
      <c r="K22821" s="36"/>
      <c r="L22821" s="36"/>
      <c r="M22821" s="36"/>
      <c r="N22821" s="36"/>
      <c r="O22821" s="40"/>
      <c r="P22821" s="36"/>
      <c r="S22821" s="36"/>
      <c r="T22821" s="36"/>
      <c r="U22821" s="36"/>
      <c r="V22821" s="36"/>
    </row>
    <row r="22822" spans="11:22" x14ac:dyDescent="0.25">
      <c r="K22822" s="36"/>
      <c r="L22822" s="36"/>
      <c r="M22822" s="36"/>
      <c r="N22822" s="36"/>
      <c r="O22822" s="40"/>
      <c r="P22822" s="36"/>
      <c r="S22822" s="36"/>
      <c r="T22822" s="36"/>
      <c r="U22822" s="36"/>
      <c r="V22822" s="36"/>
    </row>
    <row r="22823" spans="11:22" x14ac:dyDescent="0.25">
      <c r="K22823" s="36"/>
      <c r="L22823" s="36"/>
      <c r="M22823" s="36"/>
      <c r="N22823" s="36"/>
      <c r="O22823" s="40"/>
      <c r="P22823" s="36"/>
      <c r="S22823" s="36"/>
      <c r="T22823" s="36"/>
      <c r="U22823" s="36"/>
      <c r="V22823" s="36"/>
    </row>
    <row r="22824" spans="11:22" x14ac:dyDescent="0.25">
      <c r="K22824" s="36"/>
      <c r="L22824" s="36"/>
      <c r="M22824" s="36"/>
      <c r="N22824" s="36"/>
      <c r="O22824" s="40"/>
      <c r="P22824" s="36"/>
      <c r="S22824" s="36"/>
      <c r="T22824" s="36"/>
      <c r="U22824" s="36"/>
      <c r="V22824" s="36"/>
    </row>
    <row r="22825" spans="11:22" x14ac:dyDescent="0.25">
      <c r="K22825" s="36"/>
      <c r="L22825" s="36"/>
      <c r="M22825" s="36"/>
      <c r="N22825" s="36"/>
      <c r="O22825" s="40"/>
      <c r="P22825" s="36"/>
      <c r="S22825" s="36"/>
      <c r="T22825" s="36"/>
      <c r="U22825" s="36"/>
      <c r="V22825" s="36"/>
    </row>
    <row r="22826" spans="11:22" x14ac:dyDescent="0.25">
      <c r="K22826" s="36"/>
      <c r="L22826" s="36"/>
      <c r="M22826" s="36"/>
      <c r="N22826" s="36"/>
      <c r="O22826" s="40"/>
      <c r="P22826" s="36"/>
      <c r="S22826" s="36"/>
      <c r="T22826" s="36"/>
      <c r="U22826" s="36"/>
      <c r="V22826" s="36"/>
    </row>
    <row r="22827" spans="11:22" x14ac:dyDescent="0.25">
      <c r="K22827" s="36"/>
      <c r="L22827" s="36"/>
      <c r="M22827" s="36"/>
      <c r="N22827" s="36"/>
      <c r="O22827" s="40"/>
      <c r="P22827" s="36"/>
      <c r="S22827" s="36"/>
      <c r="T22827" s="36"/>
      <c r="U22827" s="36"/>
      <c r="V22827" s="36"/>
    </row>
    <row r="22828" spans="11:22" x14ac:dyDescent="0.25">
      <c r="K22828" s="36"/>
      <c r="L22828" s="36"/>
      <c r="M22828" s="36"/>
      <c r="N22828" s="36"/>
      <c r="O22828" s="40"/>
      <c r="P22828" s="36"/>
      <c r="S22828" s="36"/>
      <c r="T22828" s="36"/>
      <c r="U22828" s="36"/>
      <c r="V22828" s="36"/>
    </row>
    <row r="22829" spans="11:22" x14ac:dyDescent="0.25">
      <c r="K22829" s="36"/>
      <c r="L22829" s="36"/>
      <c r="M22829" s="36"/>
      <c r="N22829" s="36"/>
      <c r="O22829" s="40"/>
      <c r="P22829" s="36"/>
      <c r="S22829" s="36"/>
      <c r="T22829" s="36"/>
      <c r="U22829" s="36"/>
      <c r="V22829" s="36"/>
    </row>
    <row r="22830" spans="11:22" x14ac:dyDescent="0.25">
      <c r="K22830" s="36"/>
      <c r="L22830" s="36"/>
      <c r="M22830" s="36"/>
      <c r="N22830" s="36"/>
      <c r="O22830" s="40"/>
      <c r="P22830" s="36"/>
      <c r="S22830" s="36"/>
      <c r="T22830" s="36"/>
      <c r="U22830" s="36"/>
      <c r="V22830" s="36"/>
    </row>
    <row r="22831" spans="11:22" x14ac:dyDescent="0.25">
      <c r="K22831" s="36"/>
      <c r="L22831" s="36"/>
      <c r="M22831" s="36"/>
      <c r="N22831" s="36"/>
      <c r="O22831" s="40"/>
      <c r="P22831" s="36"/>
      <c r="S22831" s="36"/>
      <c r="T22831" s="36"/>
      <c r="U22831" s="36"/>
      <c r="V22831" s="36"/>
    </row>
    <row r="22832" spans="11:22" x14ac:dyDescent="0.25">
      <c r="K22832" s="36"/>
      <c r="L22832" s="36"/>
      <c r="M22832" s="36"/>
      <c r="N22832" s="36"/>
      <c r="O22832" s="40"/>
      <c r="P22832" s="36"/>
      <c r="S22832" s="36"/>
      <c r="T22832" s="36"/>
      <c r="U22832" s="36"/>
      <c r="V22832" s="36"/>
    </row>
    <row r="22833" spans="11:22" x14ac:dyDescent="0.25">
      <c r="K22833" s="36"/>
      <c r="L22833" s="36"/>
      <c r="M22833" s="36"/>
      <c r="N22833" s="36"/>
      <c r="O22833" s="40"/>
      <c r="P22833" s="36"/>
      <c r="S22833" s="36"/>
      <c r="T22833" s="36"/>
      <c r="U22833" s="36"/>
      <c r="V22833" s="36"/>
    </row>
    <row r="22834" spans="11:22" x14ac:dyDescent="0.25">
      <c r="K22834" s="36"/>
      <c r="L22834" s="36"/>
      <c r="M22834" s="36"/>
      <c r="N22834" s="36"/>
      <c r="O22834" s="40"/>
      <c r="P22834" s="36"/>
      <c r="S22834" s="36"/>
      <c r="T22834" s="36"/>
      <c r="U22834" s="36"/>
      <c r="V22834" s="36"/>
    </row>
    <row r="22835" spans="11:22" x14ac:dyDescent="0.25">
      <c r="K22835" s="36"/>
      <c r="L22835" s="36"/>
      <c r="M22835" s="36"/>
      <c r="N22835" s="36"/>
      <c r="O22835" s="40"/>
      <c r="P22835" s="36"/>
      <c r="S22835" s="36"/>
      <c r="T22835" s="36"/>
      <c r="U22835" s="36"/>
      <c r="V22835" s="36"/>
    </row>
    <row r="22836" spans="11:22" x14ac:dyDescent="0.25">
      <c r="K22836" s="36"/>
      <c r="L22836" s="36"/>
      <c r="M22836" s="36"/>
      <c r="N22836" s="36"/>
      <c r="O22836" s="40"/>
      <c r="P22836" s="36"/>
      <c r="S22836" s="36"/>
      <c r="T22836" s="36"/>
      <c r="U22836" s="36"/>
      <c r="V22836" s="36"/>
    </row>
    <row r="22837" spans="11:22" x14ac:dyDescent="0.25">
      <c r="K22837" s="36"/>
      <c r="L22837" s="36"/>
      <c r="M22837" s="36"/>
      <c r="N22837" s="36"/>
      <c r="O22837" s="40"/>
      <c r="P22837" s="36"/>
      <c r="S22837" s="36"/>
      <c r="T22837" s="36"/>
      <c r="U22837" s="36"/>
      <c r="V22837" s="36"/>
    </row>
    <row r="22838" spans="11:22" x14ac:dyDescent="0.25">
      <c r="K22838" s="36"/>
      <c r="L22838" s="36"/>
      <c r="M22838" s="36"/>
      <c r="N22838" s="36"/>
      <c r="O22838" s="40"/>
      <c r="P22838" s="36"/>
      <c r="S22838" s="36"/>
      <c r="T22838" s="36"/>
      <c r="U22838" s="36"/>
      <c r="V22838" s="36"/>
    </row>
    <row r="22839" spans="11:22" x14ac:dyDescent="0.25">
      <c r="K22839" s="36"/>
      <c r="L22839" s="36"/>
      <c r="M22839" s="36"/>
      <c r="N22839" s="36"/>
      <c r="O22839" s="40"/>
      <c r="P22839" s="36"/>
      <c r="S22839" s="36"/>
      <c r="T22839" s="36"/>
      <c r="U22839" s="36"/>
      <c r="V22839" s="36"/>
    </row>
    <row r="22840" spans="11:22" x14ac:dyDescent="0.25">
      <c r="K22840" s="36"/>
      <c r="L22840" s="36"/>
      <c r="M22840" s="36"/>
      <c r="N22840" s="36"/>
      <c r="O22840" s="40"/>
      <c r="P22840" s="36"/>
      <c r="S22840" s="36"/>
      <c r="T22840" s="36"/>
      <c r="U22840" s="36"/>
      <c r="V22840" s="36"/>
    </row>
    <row r="22841" spans="11:22" x14ac:dyDescent="0.25">
      <c r="K22841" s="36"/>
      <c r="L22841" s="36"/>
      <c r="M22841" s="36"/>
      <c r="N22841" s="36"/>
      <c r="O22841" s="40"/>
      <c r="P22841" s="36"/>
      <c r="S22841" s="36"/>
      <c r="T22841" s="36"/>
      <c r="U22841" s="36"/>
      <c r="V22841" s="36"/>
    </row>
    <row r="22842" spans="11:22" x14ac:dyDescent="0.25">
      <c r="K22842" s="36"/>
      <c r="L22842" s="36"/>
      <c r="M22842" s="36"/>
      <c r="N22842" s="36"/>
      <c r="O22842" s="40"/>
      <c r="P22842" s="36"/>
      <c r="S22842" s="36"/>
      <c r="T22842" s="36"/>
      <c r="U22842" s="36"/>
      <c r="V22842" s="36"/>
    </row>
    <row r="22843" spans="11:22" x14ac:dyDescent="0.25">
      <c r="K22843" s="36"/>
      <c r="L22843" s="36"/>
      <c r="M22843" s="36"/>
      <c r="N22843" s="36"/>
      <c r="O22843" s="40"/>
      <c r="P22843" s="36"/>
      <c r="S22843" s="36"/>
      <c r="T22843" s="36"/>
      <c r="U22843" s="36"/>
      <c r="V22843" s="36"/>
    </row>
    <row r="22844" spans="11:22" x14ac:dyDescent="0.25">
      <c r="K22844" s="36"/>
      <c r="L22844" s="36"/>
      <c r="M22844" s="36"/>
      <c r="N22844" s="36"/>
      <c r="O22844" s="40"/>
      <c r="P22844" s="36"/>
      <c r="S22844" s="36"/>
      <c r="T22844" s="36"/>
      <c r="U22844" s="36"/>
      <c r="V22844" s="36"/>
    </row>
    <row r="22845" spans="11:22" x14ac:dyDescent="0.25">
      <c r="K22845" s="36"/>
      <c r="L22845" s="36"/>
      <c r="M22845" s="36"/>
      <c r="N22845" s="36"/>
      <c r="O22845" s="40"/>
      <c r="P22845" s="36"/>
      <c r="S22845" s="36"/>
      <c r="T22845" s="36"/>
      <c r="U22845" s="36"/>
      <c r="V22845" s="36"/>
    </row>
    <row r="22846" spans="11:22" x14ac:dyDescent="0.25">
      <c r="K22846" s="36"/>
      <c r="L22846" s="36"/>
      <c r="M22846" s="36"/>
      <c r="N22846" s="36"/>
      <c r="O22846" s="40"/>
      <c r="P22846" s="36"/>
      <c r="S22846" s="36"/>
      <c r="T22846" s="36"/>
      <c r="U22846" s="36"/>
      <c r="V22846" s="36"/>
    </row>
    <row r="22847" spans="11:22" x14ac:dyDescent="0.25">
      <c r="K22847" s="36"/>
      <c r="L22847" s="36"/>
      <c r="M22847" s="36"/>
      <c r="N22847" s="36"/>
      <c r="O22847" s="40"/>
      <c r="P22847" s="36"/>
      <c r="S22847" s="36"/>
      <c r="T22847" s="36"/>
      <c r="U22847" s="36"/>
      <c r="V22847" s="36"/>
    </row>
    <row r="22848" spans="11:22" x14ac:dyDescent="0.25">
      <c r="K22848" s="36"/>
      <c r="L22848" s="36"/>
      <c r="M22848" s="36"/>
      <c r="N22848" s="36"/>
      <c r="O22848" s="40"/>
      <c r="P22848" s="36"/>
      <c r="S22848" s="36"/>
      <c r="T22848" s="36"/>
      <c r="U22848" s="36"/>
      <c r="V22848" s="36"/>
    </row>
    <row r="22849" spans="11:22" x14ac:dyDescent="0.25">
      <c r="K22849" s="36"/>
      <c r="L22849" s="36"/>
      <c r="M22849" s="36"/>
      <c r="N22849" s="36"/>
      <c r="O22849" s="40"/>
      <c r="P22849" s="36"/>
      <c r="S22849" s="36"/>
      <c r="T22849" s="36"/>
      <c r="U22849" s="36"/>
      <c r="V22849" s="36"/>
    </row>
    <row r="22850" spans="11:22" x14ac:dyDescent="0.25">
      <c r="K22850" s="36"/>
      <c r="L22850" s="36"/>
      <c r="M22850" s="36"/>
      <c r="N22850" s="36"/>
      <c r="O22850" s="40"/>
      <c r="P22850" s="36"/>
      <c r="S22850" s="36"/>
      <c r="T22850" s="36"/>
      <c r="U22850" s="36"/>
      <c r="V22850" s="36"/>
    </row>
    <row r="22851" spans="11:22" x14ac:dyDescent="0.25">
      <c r="K22851" s="36"/>
      <c r="L22851" s="36"/>
      <c r="M22851" s="36"/>
      <c r="N22851" s="36"/>
      <c r="O22851" s="40"/>
      <c r="P22851" s="36"/>
      <c r="S22851" s="36"/>
      <c r="T22851" s="36"/>
      <c r="U22851" s="36"/>
      <c r="V22851" s="36"/>
    </row>
    <row r="22852" spans="11:22" x14ac:dyDescent="0.25">
      <c r="K22852" s="36"/>
      <c r="L22852" s="36"/>
      <c r="M22852" s="36"/>
      <c r="N22852" s="36"/>
      <c r="O22852" s="40"/>
      <c r="P22852" s="36"/>
      <c r="S22852" s="36"/>
      <c r="T22852" s="36"/>
      <c r="U22852" s="36"/>
      <c r="V22852" s="36"/>
    </row>
    <row r="22853" spans="11:22" x14ac:dyDescent="0.25">
      <c r="K22853" s="36"/>
      <c r="L22853" s="36"/>
      <c r="M22853" s="36"/>
      <c r="N22853" s="36"/>
      <c r="O22853" s="40"/>
      <c r="P22853" s="36"/>
      <c r="S22853" s="36"/>
      <c r="T22853" s="36"/>
      <c r="U22853" s="36"/>
      <c r="V22853" s="36"/>
    </row>
    <row r="22854" spans="11:22" x14ac:dyDescent="0.25">
      <c r="K22854" s="36"/>
      <c r="L22854" s="36"/>
      <c r="M22854" s="36"/>
      <c r="N22854" s="36"/>
      <c r="O22854" s="40"/>
      <c r="P22854" s="36"/>
      <c r="S22854" s="36"/>
      <c r="T22854" s="36"/>
      <c r="U22854" s="36"/>
      <c r="V22854" s="36"/>
    </row>
    <row r="22855" spans="11:22" x14ac:dyDescent="0.25">
      <c r="K22855" s="36"/>
      <c r="L22855" s="36"/>
      <c r="M22855" s="36"/>
      <c r="N22855" s="36"/>
      <c r="O22855" s="40"/>
      <c r="P22855" s="36"/>
      <c r="S22855" s="36"/>
      <c r="T22855" s="36"/>
      <c r="U22855" s="36"/>
      <c r="V22855" s="36"/>
    </row>
    <row r="22856" spans="11:22" x14ac:dyDescent="0.25">
      <c r="K22856" s="36"/>
      <c r="L22856" s="36"/>
      <c r="M22856" s="36"/>
      <c r="N22856" s="36"/>
      <c r="O22856" s="40"/>
      <c r="P22856" s="36"/>
      <c r="S22856" s="36"/>
      <c r="T22856" s="36"/>
      <c r="U22856" s="36"/>
      <c r="V22856" s="36"/>
    </row>
    <row r="22857" spans="11:22" x14ac:dyDescent="0.25">
      <c r="K22857" s="36"/>
      <c r="L22857" s="36"/>
      <c r="M22857" s="36"/>
      <c r="N22857" s="36"/>
      <c r="O22857" s="40"/>
      <c r="P22857" s="36"/>
      <c r="S22857" s="36"/>
      <c r="T22857" s="36"/>
      <c r="U22857" s="36"/>
      <c r="V22857" s="36"/>
    </row>
    <row r="22858" spans="11:22" x14ac:dyDescent="0.25">
      <c r="K22858" s="36"/>
      <c r="L22858" s="36"/>
      <c r="M22858" s="36"/>
      <c r="N22858" s="36"/>
      <c r="O22858" s="40"/>
      <c r="P22858" s="36"/>
      <c r="S22858" s="36"/>
      <c r="T22858" s="36"/>
      <c r="U22858" s="36"/>
      <c r="V22858" s="36"/>
    </row>
    <row r="22859" spans="11:22" x14ac:dyDescent="0.25">
      <c r="K22859" s="36"/>
      <c r="L22859" s="36"/>
      <c r="M22859" s="36"/>
      <c r="N22859" s="36"/>
      <c r="O22859" s="40"/>
      <c r="P22859" s="36"/>
      <c r="S22859" s="36"/>
      <c r="T22859" s="36"/>
      <c r="U22859" s="36"/>
      <c r="V22859" s="36"/>
    </row>
    <row r="22860" spans="11:22" x14ac:dyDescent="0.25">
      <c r="K22860" s="36"/>
      <c r="L22860" s="36"/>
      <c r="M22860" s="36"/>
      <c r="N22860" s="36"/>
      <c r="O22860" s="40"/>
      <c r="P22860" s="36"/>
      <c r="S22860" s="36"/>
      <c r="T22860" s="36"/>
      <c r="U22860" s="36"/>
      <c r="V22860" s="36"/>
    </row>
    <row r="22861" spans="11:22" x14ac:dyDescent="0.25">
      <c r="K22861" s="36"/>
      <c r="L22861" s="36"/>
      <c r="M22861" s="36"/>
      <c r="N22861" s="36"/>
      <c r="O22861" s="40"/>
      <c r="P22861" s="36"/>
      <c r="S22861" s="36"/>
      <c r="T22861" s="36"/>
      <c r="U22861" s="36"/>
      <c r="V22861" s="36"/>
    </row>
    <row r="22862" spans="11:22" x14ac:dyDescent="0.25">
      <c r="K22862" s="36"/>
      <c r="L22862" s="36"/>
      <c r="M22862" s="36"/>
      <c r="N22862" s="36"/>
      <c r="O22862" s="40"/>
      <c r="P22862" s="36"/>
      <c r="S22862" s="36"/>
      <c r="T22862" s="36"/>
      <c r="U22862" s="36"/>
      <c r="V22862" s="36"/>
    </row>
    <row r="22863" spans="11:22" x14ac:dyDescent="0.25">
      <c r="K22863" s="36"/>
      <c r="L22863" s="36"/>
      <c r="M22863" s="36"/>
      <c r="N22863" s="36"/>
      <c r="O22863" s="40"/>
      <c r="P22863" s="36"/>
      <c r="S22863" s="36"/>
      <c r="T22863" s="36"/>
      <c r="U22863" s="36"/>
      <c r="V22863" s="36"/>
    </row>
    <row r="22864" spans="11:22" x14ac:dyDescent="0.25">
      <c r="K22864" s="36"/>
      <c r="L22864" s="36"/>
      <c r="M22864" s="36"/>
      <c r="N22864" s="36"/>
      <c r="O22864" s="40"/>
      <c r="P22864" s="36"/>
      <c r="S22864" s="36"/>
      <c r="T22864" s="36"/>
      <c r="U22864" s="36"/>
      <c r="V22864" s="36"/>
    </row>
    <row r="22865" spans="11:22" x14ac:dyDescent="0.25">
      <c r="K22865" s="36"/>
      <c r="L22865" s="36"/>
      <c r="M22865" s="36"/>
      <c r="N22865" s="36"/>
      <c r="O22865" s="40"/>
      <c r="P22865" s="36"/>
      <c r="S22865" s="36"/>
      <c r="T22865" s="36"/>
      <c r="U22865" s="36"/>
      <c r="V22865" s="36"/>
    </row>
    <row r="22866" spans="11:22" x14ac:dyDescent="0.25">
      <c r="K22866" s="36"/>
      <c r="L22866" s="36"/>
      <c r="M22866" s="36"/>
      <c r="N22866" s="36"/>
      <c r="O22866" s="40"/>
      <c r="P22866" s="36"/>
      <c r="S22866" s="36"/>
      <c r="T22866" s="36"/>
      <c r="U22866" s="36"/>
      <c r="V22866" s="36"/>
    </row>
    <row r="22867" spans="11:22" x14ac:dyDescent="0.25">
      <c r="K22867" s="36"/>
      <c r="L22867" s="36"/>
      <c r="M22867" s="36"/>
      <c r="N22867" s="36"/>
      <c r="O22867" s="40"/>
      <c r="P22867" s="36"/>
      <c r="S22867" s="36"/>
      <c r="T22867" s="36"/>
      <c r="U22867" s="36"/>
      <c r="V22867" s="36"/>
    </row>
    <row r="22868" spans="11:22" x14ac:dyDescent="0.25">
      <c r="K22868" s="36"/>
      <c r="L22868" s="36"/>
      <c r="M22868" s="36"/>
      <c r="N22868" s="36"/>
      <c r="O22868" s="40"/>
      <c r="P22868" s="36"/>
      <c r="S22868" s="36"/>
      <c r="T22868" s="36"/>
      <c r="U22868" s="36"/>
      <c r="V22868" s="36"/>
    </row>
    <row r="22869" spans="11:22" x14ac:dyDescent="0.25">
      <c r="K22869" s="36"/>
      <c r="L22869" s="36"/>
      <c r="M22869" s="36"/>
      <c r="N22869" s="36"/>
      <c r="O22869" s="40"/>
      <c r="P22869" s="36"/>
      <c r="S22869" s="36"/>
      <c r="T22869" s="36"/>
      <c r="U22869" s="36"/>
      <c r="V22869" s="36"/>
    </row>
    <row r="22870" spans="11:22" x14ac:dyDescent="0.25">
      <c r="K22870" s="36"/>
      <c r="L22870" s="36"/>
      <c r="M22870" s="36"/>
      <c r="N22870" s="36"/>
      <c r="O22870" s="40"/>
      <c r="P22870" s="36"/>
      <c r="S22870" s="36"/>
      <c r="T22870" s="36"/>
      <c r="U22870" s="36"/>
      <c r="V22870" s="36"/>
    </row>
    <row r="22871" spans="11:22" x14ac:dyDescent="0.25">
      <c r="K22871" s="36"/>
      <c r="L22871" s="36"/>
      <c r="M22871" s="36"/>
      <c r="N22871" s="36"/>
      <c r="O22871" s="40"/>
      <c r="P22871" s="36"/>
      <c r="S22871" s="36"/>
      <c r="T22871" s="36"/>
      <c r="U22871" s="36"/>
      <c r="V22871" s="36"/>
    </row>
    <row r="22872" spans="11:22" x14ac:dyDescent="0.25">
      <c r="K22872" s="36"/>
      <c r="L22872" s="36"/>
      <c r="M22872" s="36"/>
      <c r="N22872" s="36"/>
      <c r="O22872" s="40"/>
      <c r="P22872" s="36"/>
      <c r="S22872" s="36"/>
      <c r="T22872" s="36"/>
      <c r="U22872" s="36"/>
      <c r="V22872" s="36"/>
    </row>
    <row r="22873" spans="11:22" x14ac:dyDescent="0.25">
      <c r="K22873" s="36"/>
      <c r="L22873" s="36"/>
      <c r="M22873" s="36"/>
      <c r="N22873" s="36"/>
      <c r="O22873" s="40"/>
      <c r="P22873" s="36"/>
      <c r="S22873" s="36"/>
      <c r="T22873" s="36"/>
      <c r="U22873" s="36"/>
      <c r="V22873" s="36"/>
    </row>
    <row r="22874" spans="11:22" x14ac:dyDescent="0.25">
      <c r="K22874" s="36"/>
      <c r="L22874" s="36"/>
      <c r="M22874" s="36"/>
      <c r="N22874" s="36"/>
      <c r="O22874" s="40"/>
      <c r="P22874" s="36"/>
      <c r="S22874" s="36"/>
      <c r="T22874" s="36"/>
      <c r="U22874" s="36"/>
      <c r="V22874" s="36"/>
    </row>
    <row r="22875" spans="11:22" x14ac:dyDescent="0.25">
      <c r="K22875" s="36"/>
      <c r="L22875" s="36"/>
      <c r="M22875" s="36"/>
      <c r="N22875" s="36"/>
      <c r="O22875" s="40"/>
      <c r="P22875" s="36"/>
      <c r="S22875" s="36"/>
      <c r="T22875" s="36"/>
      <c r="U22875" s="36"/>
      <c r="V22875" s="36"/>
    </row>
    <row r="22876" spans="11:22" x14ac:dyDescent="0.25">
      <c r="K22876" s="36"/>
      <c r="L22876" s="36"/>
      <c r="M22876" s="36"/>
      <c r="N22876" s="36"/>
      <c r="O22876" s="40"/>
      <c r="P22876" s="36"/>
      <c r="S22876" s="36"/>
      <c r="T22876" s="36"/>
      <c r="U22876" s="36"/>
      <c r="V22876" s="36"/>
    </row>
    <row r="22877" spans="11:22" x14ac:dyDescent="0.25">
      <c r="K22877" s="36"/>
      <c r="L22877" s="36"/>
      <c r="M22877" s="36"/>
      <c r="N22877" s="36"/>
      <c r="O22877" s="40"/>
      <c r="P22877" s="36"/>
      <c r="S22877" s="36"/>
      <c r="T22877" s="36"/>
      <c r="U22877" s="36"/>
      <c r="V22877" s="36"/>
    </row>
    <row r="22878" spans="11:22" x14ac:dyDescent="0.25">
      <c r="K22878" s="36"/>
      <c r="L22878" s="36"/>
      <c r="M22878" s="36"/>
      <c r="N22878" s="36"/>
      <c r="O22878" s="40"/>
      <c r="P22878" s="36"/>
      <c r="S22878" s="36"/>
      <c r="T22878" s="36"/>
      <c r="U22878" s="36"/>
      <c r="V22878" s="36"/>
    </row>
    <row r="22879" spans="11:22" x14ac:dyDescent="0.25">
      <c r="K22879" s="36"/>
      <c r="L22879" s="36"/>
      <c r="M22879" s="36"/>
      <c r="N22879" s="36"/>
      <c r="O22879" s="40"/>
      <c r="P22879" s="36"/>
      <c r="S22879" s="36"/>
      <c r="T22879" s="36"/>
      <c r="U22879" s="36"/>
      <c r="V22879" s="36"/>
    </row>
    <row r="22880" spans="11:22" x14ac:dyDescent="0.25">
      <c r="K22880" s="36"/>
      <c r="L22880" s="36"/>
      <c r="M22880" s="36"/>
      <c r="N22880" s="36"/>
      <c r="O22880" s="40"/>
      <c r="P22880" s="36"/>
      <c r="S22880" s="36"/>
      <c r="T22880" s="36"/>
      <c r="U22880" s="36"/>
      <c r="V22880" s="36"/>
    </row>
    <row r="22881" spans="11:22" x14ac:dyDescent="0.25">
      <c r="K22881" s="36"/>
      <c r="L22881" s="36"/>
      <c r="M22881" s="36"/>
      <c r="N22881" s="36"/>
      <c r="O22881" s="40"/>
      <c r="P22881" s="36"/>
      <c r="S22881" s="36"/>
      <c r="T22881" s="36"/>
      <c r="U22881" s="36"/>
      <c r="V22881" s="36"/>
    </row>
    <row r="22882" spans="11:22" x14ac:dyDescent="0.25">
      <c r="K22882" s="36"/>
      <c r="L22882" s="36"/>
      <c r="M22882" s="36"/>
      <c r="N22882" s="36"/>
      <c r="O22882" s="40"/>
      <c r="P22882" s="36"/>
      <c r="S22882" s="36"/>
      <c r="T22882" s="36"/>
      <c r="U22882" s="36"/>
      <c r="V22882" s="36"/>
    </row>
    <row r="22883" spans="11:22" x14ac:dyDescent="0.25">
      <c r="K22883" s="36"/>
      <c r="L22883" s="36"/>
      <c r="M22883" s="36"/>
      <c r="N22883" s="36"/>
      <c r="O22883" s="40"/>
      <c r="P22883" s="36"/>
      <c r="S22883" s="36"/>
      <c r="T22883" s="36"/>
      <c r="U22883" s="36"/>
      <c r="V22883" s="36"/>
    </row>
    <row r="22884" spans="11:22" x14ac:dyDescent="0.25">
      <c r="K22884" s="36"/>
      <c r="L22884" s="36"/>
      <c r="M22884" s="36"/>
      <c r="N22884" s="36"/>
      <c r="O22884" s="40"/>
      <c r="P22884" s="36"/>
      <c r="S22884" s="36"/>
      <c r="T22884" s="36"/>
      <c r="U22884" s="36"/>
      <c r="V22884" s="36"/>
    </row>
    <row r="22885" spans="11:22" x14ac:dyDescent="0.25">
      <c r="K22885" s="36"/>
      <c r="L22885" s="36"/>
      <c r="M22885" s="36"/>
      <c r="N22885" s="36"/>
      <c r="O22885" s="40"/>
      <c r="P22885" s="36"/>
      <c r="S22885" s="36"/>
      <c r="T22885" s="36"/>
      <c r="U22885" s="36"/>
      <c r="V22885" s="36"/>
    </row>
    <row r="22886" spans="11:22" x14ac:dyDescent="0.25">
      <c r="K22886" s="36"/>
      <c r="L22886" s="36"/>
      <c r="M22886" s="36"/>
      <c r="N22886" s="36"/>
      <c r="O22886" s="40"/>
      <c r="P22886" s="36"/>
      <c r="S22886" s="36"/>
      <c r="T22886" s="36"/>
      <c r="U22886" s="36"/>
      <c r="V22886" s="36"/>
    </row>
    <row r="22887" spans="11:22" x14ac:dyDescent="0.25">
      <c r="K22887" s="36"/>
      <c r="L22887" s="36"/>
      <c r="M22887" s="36"/>
      <c r="N22887" s="36"/>
      <c r="O22887" s="40"/>
      <c r="P22887" s="36"/>
      <c r="S22887" s="36"/>
      <c r="T22887" s="36"/>
      <c r="U22887" s="36"/>
      <c r="V22887" s="36"/>
    </row>
    <row r="22888" spans="11:22" x14ac:dyDescent="0.25">
      <c r="K22888" s="36"/>
      <c r="L22888" s="36"/>
      <c r="M22888" s="36"/>
      <c r="N22888" s="36"/>
      <c r="O22888" s="40"/>
      <c r="P22888" s="36"/>
      <c r="S22888" s="36"/>
      <c r="T22888" s="36"/>
      <c r="U22888" s="36"/>
      <c r="V22888" s="36"/>
    </row>
    <row r="22889" spans="11:22" x14ac:dyDescent="0.25">
      <c r="K22889" s="36"/>
      <c r="L22889" s="36"/>
      <c r="M22889" s="36"/>
      <c r="N22889" s="36"/>
      <c r="O22889" s="40"/>
      <c r="P22889" s="36"/>
      <c r="S22889" s="36"/>
      <c r="T22889" s="36"/>
      <c r="U22889" s="36"/>
      <c r="V22889" s="36"/>
    </row>
    <row r="22890" spans="11:22" x14ac:dyDescent="0.25">
      <c r="K22890" s="36"/>
      <c r="L22890" s="36"/>
      <c r="M22890" s="36"/>
      <c r="N22890" s="36"/>
      <c r="O22890" s="40"/>
      <c r="P22890" s="36"/>
      <c r="S22890" s="36"/>
      <c r="T22890" s="36"/>
      <c r="U22890" s="36"/>
      <c r="V22890" s="36"/>
    </row>
    <row r="22891" spans="11:22" x14ac:dyDescent="0.25">
      <c r="K22891" s="36"/>
      <c r="L22891" s="36"/>
      <c r="M22891" s="36"/>
      <c r="N22891" s="36"/>
      <c r="O22891" s="40"/>
      <c r="P22891" s="36"/>
      <c r="S22891" s="36"/>
      <c r="T22891" s="36"/>
      <c r="U22891" s="36"/>
      <c r="V22891" s="36"/>
    </row>
    <row r="22892" spans="11:22" x14ac:dyDescent="0.25">
      <c r="K22892" s="36"/>
      <c r="L22892" s="36"/>
      <c r="M22892" s="36"/>
      <c r="N22892" s="36"/>
      <c r="O22892" s="40"/>
      <c r="P22892" s="36"/>
      <c r="S22892" s="36"/>
      <c r="T22892" s="36"/>
      <c r="U22892" s="36"/>
      <c r="V22892" s="36"/>
    </row>
    <row r="22893" spans="11:22" x14ac:dyDescent="0.25">
      <c r="K22893" s="36"/>
      <c r="L22893" s="36"/>
      <c r="M22893" s="36"/>
      <c r="N22893" s="36"/>
      <c r="O22893" s="40"/>
      <c r="P22893" s="36"/>
      <c r="S22893" s="36"/>
      <c r="T22893" s="36"/>
      <c r="U22893" s="36"/>
      <c r="V22893" s="36"/>
    </row>
    <row r="22894" spans="11:22" x14ac:dyDescent="0.25">
      <c r="K22894" s="36"/>
      <c r="L22894" s="36"/>
      <c r="M22894" s="36"/>
      <c r="N22894" s="36"/>
      <c r="O22894" s="40"/>
      <c r="P22894" s="36"/>
      <c r="S22894" s="36"/>
      <c r="T22894" s="36"/>
      <c r="U22894" s="36"/>
      <c r="V22894" s="36"/>
    </row>
    <row r="22895" spans="11:22" x14ac:dyDescent="0.25">
      <c r="K22895" s="36"/>
      <c r="L22895" s="36"/>
      <c r="M22895" s="36"/>
      <c r="N22895" s="36"/>
      <c r="O22895" s="40"/>
      <c r="P22895" s="36"/>
      <c r="S22895" s="36"/>
      <c r="T22895" s="36"/>
      <c r="U22895" s="36"/>
      <c r="V22895" s="36"/>
    </row>
    <row r="22896" spans="11:22" x14ac:dyDescent="0.25">
      <c r="K22896" s="36"/>
      <c r="L22896" s="36"/>
      <c r="M22896" s="36"/>
      <c r="N22896" s="36"/>
      <c r="O22896" s="40"/>
      <c r="P22896" s="36"/>
      <c r="S22896" s="36"/>
      <c r="T22896" s="36"/>
      <c r="U22896" s="36"/>
      <c r="V22896" s="36"/>
    </row>
    <row r="22897" spans="11:22" x14ac:dyDescent="0.25">
      <c r="K22897" s="36"/>
      <c r="L22897" s="36"/>
      <c r="M22897" s="36"/>
      <c r="N22897" s="36"/>
      <c r="O22897" s="40"/>
      <c r="P22897" s="36"/>
      <c r="S22897" s="36"/>
      <c r="T22897" s="36"/>
      <c r="U22897" s="36"/>
      <c r="V22897" s="36"/>
    </row>
    <row r="22898" spans="11:22" x14ac:dyDescent="0.25">
      <c r="K22898" s="36"/>
      <c r="L22898" s="36"/>
      <c r="M22898" s="36"/>
      <c r="N22898" s="36"/>
      <c r="O22898" s="40"/>
      <c r="P22898" s="36"/>
      <c r="S22898" s="36"/>
      <c r="T22898" s="36"/>
      <c r="U22898" s="36"/>
      <c r="V22898" s="36"/>
    </row>
    <row r="22899" spans="11:22" x14ac:dyDescent="0.25">
      <c r="K22899" s="36"/>
      <c r="L22899" s="36"/>
      <c r="M22899" s="36"/>
      <c r="N22899" s="36"/>
      <c r="O22899" s="40"/>
      <c r="P22899" s="36"/>
      <c r="S22899" s="36"/>
      <c r="T22899" s="36"/>
      <c r="U22899" s="36"/>
      <c r="V22899" s="36"/>
    </row>
    <row r="22900" spans="11:22" x14ac:dyDescent="0.25">
      <c r="K22900" s="36"/>
      <c r="L22900" s="36"/>
      <c r="M22900" s="36"/>
      <c r="N22900" s="36"/>
      <c r="O22900" s="40"/>
      <c r="P22900" s="36"/>
      <c r="S22900" s="36"/>
      <c r="T22900" s="36"/>
      <c r="U22900" s="36"/>
      <c r="V22900" s="36"/>
    </row>
    <row r="22901" spans="11:22" x14ac:dyDescent="0.25">
      <c r="K22901" s="36"/>
      <c r="L22901" s="36"/>
      <c r="M22901" s="36"/>
      <c r="N22901" s="36"/>
      <c r="O22901" s="40"/>
      <c r="P22901" s="36"/>
      <c r="S22901" s="36"/>
      <c r="T22901" s="36"/>
      <c r="U22901" s="36"/>
      <c r="V22901" s="36"/>
    </row>
    <row r="22902" spans="11:22" x14ac:dyDescent="0.25">
      <c r="K22902" s="36"/>
      <c r="L22902" s="36"/>
      <c r="M22902" s="36"/>
      <c r="N22902" s="36"/>
      <c r="O22902" s="40"/>
      <c r="P22902" s="36"/>
      <c r="S22902" s="36"/>
      <c r="T22902" s="36"/>
      <c r="U22902" s="36"/>
      <c r="V22902" s="36"/>
    </row>
    <row r="22903" spans="11:22" x14ac:dyDescent="0.25">
      <c r="K22903" s="36"/>
      <c r="L22903" s="36"/>
      <c r="M22903" s="36"/>
      <c r="N22903" s="36"/>
      <c r="O22903" s="40"/>
      <c r="P22903" s="36"/>
      <c r="S22903" s="36"/>
      <c r="T22903" s="36"/>
      <c r="U22903" s="36"/>
      <c r="V22903" s="36"/>
    </row>
    <row r="22904" spans="11:22" x14ac:dyDescent="0.25">
      <c r="K22904" s="36"/>
      <c r="L22904" s="36"/>
      <c r="M22904" s="36"/>
      <c r="N22904" s="36"/>
      <c r="O22904" s="40"/>
      <c r="P22904" s="36"/>
      <c r="S22904" s="36"/>
      <c r="T22904" s="36"/>
      <c r="U22904" s="36"/>
      <c r="V22904" s="36"/>
    </row>
    <row r="22905" spans="11:22" x14ac:dyDescent="0.25">
      <c r="K22905" s="36"/>
      <c r="L22905" s="36"/>
      <c r="M22905" s="36"/>
      <c r="N22905" s="36"/>
      <c r="O22905" s="40"/>
      <c r="P22905" s="36"/>
      <c r="S22905" s="36"/>
      <c r="T22905" s="36"/>
      <c r="U22905" s="36"/>
      <c r="V22905" s="36"/>
    </row>
    <row r="22906" spans="11:22" x14ac:dyDescent="0.25">
      <c r="K22906" s="36"/>
      <c r="L22906" s="36"/>
      <c r="M22906" s="36"/>
      <c r="N22906" s="36"/>
      <c r="O22906" s="40"/>
      <c r="P22906" s="36"/>
      <c r="S22906" s="36"/>
      <c r="T22906" s="36"/>
      <c r="U22906" s="36"/>
      <c r="V22906" s="36"/>
    </row>
    <row r="22907" spans="11:22" x14ac:dyDescent="0.25">
      <c r="K22907" s="36"/>
      <c r="L22907" s="36"/>
      <c r="M22907" s="36"/>
      <c r="N22907" s="36"/>
      <c r="O22907" s="40"/>
      <c r="P22907" s="36"/>
      <c r="S22907" s="36"/>
      <c r="T22907" s="36"/>
      <c r="U22907" s="36"/>
      <c r="V22907" s="36"/>
    </row>
    <row r="22908" spans="11:22" x14ac:dyDescent="0.25">
      <c r="K22908" s="36"/>
      <c r="L22908" s="36"/>
      <c r="M22908" s="36"/>
      <c r="N22908" s="36"/>
      <c r="O22908" s="40"/>
      <c r="P22908" s="36"/>
      <c r="S22908" s="36"/>
      <c r="T22908" s="36"/>
      <c r="U22908" s="36"/>
      <c r="V22908" s="36"/>
    </row>
    <row r="22909" spans="11:22" x14ac:dyDescent="0.25">
      <c r="K22909" s="36"/>
      <c r="L22909" s="36"/>
      <c r="M22909" s="36"/>
      <c r="N22909" s="36"/>
      <c r="O22909" s="40"/>
      <c r="P22909" s="36"/>
      <c r="S22909" s="36"/>
      <c r="T22909" s="36"/>
      <c r="U22909" s="36"/>
      <c r="V22909" s="36"/>
    </row>
    <row r="22910" spans="11:22" x14ac:dyDescent="0.25">
      <c r="K22910" s="36"/>
      <c r="L22910" s="36"/>
      <c r="M22910" s="36"/>
      <c r="N22910" s="36"/>
      <c r="O22910" s="40"/>
      <c r="P22910" s="36"/>
      <c r="S22910" s="36"/>
      <c r="T22910" s="36"/>
      <c r="U22910" s="36"/>
      <c r="V22910" s="36"/>
    </row>
    <row r="22911" spans="11:22" x14ac:dyDescent="0.25">
      <c r="K22911" s="36"/>
      <c r="L22911" s="36"/>
      <c r="M22911" s="36"/>
      <c r="N22911" s="36"/>
      <c r="O22911" s="40"/>
      <c r="P22911" s="36"/>
      <c r="S22911" s="36"/>
      <c r="T22911" s="36"/>
      <c r="U22911" s="36"/>
      <c r="V22911" s="36"/>
    </row>
    <row r="22912" spans="11:22" x14ac:dyDescent="0.25">
      <c r="K22912" s="36"/>
      <c r="L22912" s="36"/>
      <c r="M22912" s="36"/>
      <c r="N22912" s="36"/>
      <c r="O22912" s="40"/>
      <c r="P22912" s="36"/>
      <c r="S22912" s="36"/>
      <c r="T22912" s="36"/>
      <c r="U22912" s="36"/>
      <c r="V22912" s="36"/>
    </row>
    <row r="22913" spans="11:22" x14ac:dyDescent="0.25">
      <c r="K22913" s="36"/>
      <c r="L22913" s="36"/>
      <c r="M22913" s="36"/>
      <c r="N22913" s="36"/>
      <c r="O22913" s="40"/>
      <c r="P22913" s="36"/>
      <c r="S22913" s="36"/>
      <c r="T22913" s="36"/>
      <c r="U22913" s="36"/>
      <c r="V22913" s="36"/>
    </row>
    <row r="22914" spans="11:22" x14ac:dyDescent="0.25">
      <c r="K22914" s="36"/>
      <c r="L22914" s="36"/>
      <c r="M22914" s="36"/>
      <c r="N22914" s="36"/>
      <c r="O22914" s="40"/>
      <c r="P22914" s="36"/>
      <c r="S22914" s="36"/>
      <c r="T22914" s="36"/>
      <c r="U22914" s="36"/>
      <c r="V22914" s="36"/>
    </row>
    <row r="22915" spans="11:22" x14ac:dyDescent="0.25">
      <c r="K22915" s="36"/>
      <c r="L22915" s="36"/>
      <c r="M22915" s="36"/>
      <c r="N22915" s="36"/>
      <c r="O22915" s="40"/>
      <c r="P22915" s="36"/>
      <c r="S22915" s="36"/>
      <c r="T22915" s="36"/>
      <c r="U22915" s="36"/>
      <c r="V22915" s="36"/>
    </row>
    <row r="22916" spans="11:22" x14ac:dyDescent="0.25">
      <c r="K22916" s="36"/>
      <c r="L22916" s="36"/>
      <c r="M22916" s="36"/>
      <c r="N22916" s="36"/>
      <c r="O22916" s="40"/>
      <c r="P22916" s="36"/>
      <c r="S22916" s="36"/>
      <c r="T22916" s="36"/>
      <c r="U22916" s="36"/>
      <c r="V22916" s="36"/>
    </row>
    <row r="22917" spans="11:22" x14ac:dyDescent="0.25">
      <c r="K22917" s="36"/>
      <c r="L22917" s="36"/>
      <c r="M22917" s="36"/>
      <c r="N22917" s="36"/>
      <c r="O22917" s="40"/>
      <c r="P22917" s="36"/>
      <c r="S22917" s="36"/>
      <c r="T22917" s="36"/>
      <c r="U22917" s="36"/>
      <c r="V22917" s="36"/>
    </row>
    <row r="22918" spans="11:22" x14ac:dyDescent="0.25">
      <c r="K22918" s="36"/>
      <c r="L22918" s="36"/>
      <c r="M22918" s="36"/>
      <c r="N22918" s="36"/>
      <c r="O22918" s="40"/>
      <c r="P22918" s="36"/>
      <c r="S22918" s="36"/>
      <c r="T22918" s="36"/>
      <c r="U22918" s="36"/>
      <c r="V22918" s="36"/>
    </row>
    <row r="22919" spans="11:22" x14ac:dyDescent="0.25">
      <c r="K22919" s="36"/>
      <c r="L22919" s="36"/>
      <c r="M22919" s="36"/>
      <c r="N22919" s="36"/>
      <c r="O22919" s="40"/>
      <c r="P22919" s="36"/>
      <c r="S22919" s="36"/>
      <c r="T22919" s="36"/>
      <c r="U22919" s="36"/>
      <c r="V22919" s="36"/>
    </row>
    <row r="22920" spans="11:22" x14ac:dyDescent="0.25">
      <c r="K22920" s="36"/>
      <c r="L22920" s="36"/>
      <c r="M22920" s="36"/>
      <c r="N22920" s="36"/>
      <c r="O22920" s="40"/>
      <c r="P22920" s="36"/>
      <c r="S22920" s="36"/>
      <c r="T22920" s="36"/>
      <c r="U22920" s="36"/>
      <c r="V22920" s="36"/>
    </row>
    <row r="22921" spans="11:22" x14ac:dyDescent="0.25">
      <c r="K22921" s="36"/>
      <c r="L22921" s="36"/>
      <c r="M22921" s="36"/>
      <c r="N22921" s="36"/>
      <c r="O22921" s="40"/>
      <c r="P22921" s="36"/>
      <c r="S22921" s="36"/>
      <c r="T22921" s="36"/>
      <c r="U22921" s="36"/>
      <c r="V22921" s="36"/>
    </row>
    <row r="22922" spans="11:22" x14ac:dyDescent="0.25">
      <c r="K22922" s="36"/>
      <c r="L22922" s="36"/>
      <c r="M22922" s="36"/>
      <c r="N22922" s="36"/>
      <c r="O22922" s="40"/>
      <c r="P22922" s="36"/>
      <c r="S22922" s="36"/>
      <c r="T22922" s="36"/>
      <c r="U22922" s="36"/>
      <c r="V22922" s="36"/>
    </row>
    <row r="22923" spans="11:22" x14ac:dyDescent="0.25">
      <c r="K22923" s="36"/>
      <c r="L22923" s="36"/>
      <c r="M22923" s="36"/>
      <c r="N22923" s="36"/>
      <c r="O22923" s="40"/>
      <c r="P22923" s="36"/>
      <c r="S22923" s="36"/>
      <c r="T22923" s="36"/>
      <c r="U22923" s="36"/>
      <c r="V22923" s="36"/>
    </row>
    <row r="22924" spans="11:22" x14ac:dyDescent="0.25">
      <c r="K22924" s="36"/>
      <c r="L22924" s="36"/>
      <c r="M22924" s="36"/>
      <c r="N22924" s="36"/>
      <c r="O22924" s="40"/>
      <c r="P22924" s="36"/>
      <c r="S22924" s="36"/>
      <c r="T22924" s="36"/>
      <c r="U22924" s="36"/>
      <c r="V22924" s="36"/>
    </row>
    <row r="22925" spans="11:22" x14ac:dyDescent="0.25">
      <c r="K22925" s="36"/>
      <c r="L22925" s="36"/>
      <c r="M22925" s="36"/>
      <c r="N22925" s="36"/>
      <c r="O22925" s="40"/>
      <c r="P22925" s="36"/>
      <c r="S22925" s="36"/>
      <c r="T22925" s="36"/>
      <c r="U22925" s="36"/>
      <c r="V22925" s="36"/>
    </row>
    <row r="22926" spans="11:22" x14ac:dyDescent="0.25">
      <c r="K22926" s="36"/>
      <c r="L22926" s="36"/>
      <c r="M22926" s="36"/>
      <c r="N22926" s="36"/>
      <c r="O22926" s="40"/>
      <c r="P22926" s="36"/>
      <c r="S22926" s="36"/>
      <c r="T22926" s="36"/>
      <c r="U22926" s="36"/>
      <c r="V22926" s="36"/>
    </row>
    <row r="22927" spans="11:22" x14ac:dyDescent="0.25">
      <c r="K22927" s="36"/>
      <c r="L22927" s="36"/>
      <c r="M22927" s="36"/>
      <c r="N22927" s="36"/>
      <c r="O22927" s="40"/>
      <c r="P22927" s="36"/>
      <c r="S22927" s="36"/>
      <c r="T22927" s="36"/>
      <c r="U22927" s="36"/>
      <c r="V22927" s="36"/>
    </row>
    <row r="22928" spans="11:22" x14ac:dyDescent="0.25">
      <c r="K22928" s="36"/>
      <c r="L22928" s="36"/>
      <c r="M22928" s="36"/>
      <c r="N22928" s="36"/>
      <c r="O22928" s="40"/>
      <c r="P22928" s="36"/>
      <c r="S22928" s="36"/>
      <c r="T22928" s="36"/>
      <c r="U22928" s="36"/>
      <c r="V22928" s="36"/>
    </row>
    <row r="22929" spans="11:22" x14ac:dyDescent="0.25">
      <c r="K22929" s="36"/>
      <c r="L22929" s="36"/>
      <c r="M22929" s="36"/>
      <c r="N22929" s="36"/>
      <c r="O22929" s="40"/>
      <c r="P22929" s="36"/>
      <c r="S22929" s="36"/>
      <c r="T22929" s="36"/>
      <c r="U22929" s="36"/>
      <c r="V22929" s="36"/>
    </row>
    <row r="22930" spans="11:22" x14ac:dyDescent="0.25">
      <c r="K22930" s="36"/>
      <c r="L22930" s="36"/>
      <c r="M22930" s="36"/>
      <c r="N22930" s="36"/>
      <c r="O22930" s="40"/>
      <c r="P22930" s="36"/>
      <c r="S22930" s="36"/>
      <c r="T22930" s="36"/>
      <c r="U22930" s="36"/>
      <c r="V22930" s="36"/>
    </row>
    <row r="22931" spans="11:22" x14ac:dyDescent="0.25">
      <c r="K22931" s="36"/>
      <c r="L22931" s="36"/>
      <c r="M22931" s="36"/>
      <c r="N22931" s="36"/>
      <c r="O22931" s="40"/>
      <c r="P22931" s="36"/>
      <c r="S22931" s="36"/>
      <c r="T22931" s="36"/>
      <c r="U22931" s="36"/>
      <c r="V22931" s="36"/>
    </row>
    <row r="22932" spans="11:22" x14ac:dyDescent="0.25">
      <c r="K22932" s="36"/>
      <c r="L22932" s="36"/>
      <c r="M22932" s="36"/>
      <c r="N22932" s="36"/>
      <c r="O22932" s="40"/>
      <c r="P22932" s="36"/>
      <c r="S22932" s="36"/>
      <c r="T22932" s="36"/>
      <c r="U22932" s="36"/>
      <c r="V22932" s="36"/>
    </row>
    <row r="22933" spans="11:22" x14ac:dyDescent="0.25">
      <c r="K22933" s="36"/>
      <c r="L22933" s="36"/>
      <c r="M22933" s="36"/>
      <c r="N22933" s="36"/>
      <c r="O22933" s="40"/>
      <c r="P22933" s="36"/>
      <c r="S22933" s="36"/>
      <c r="T22933" s="36"/>
      <c r="U22933" s="36"/>
      <c r="V22933" s="36"/>
    </row>
    <row r="22934" spans="11:22" x14ac:dyDescent="0.25">
      <c r="K22934" s="36"/>
      <c r="L22934" s="36"/>
      <c r="M22934" s="36"/>
      <c r="N22934" s="36"/>
      <c r="O22934" s="40"/>
      <c r="P22934" s="36"/>
      <c r="S22934" s="36"/>
      <c r="T22934" s="36"/>
      <c r="U22934" s="36"/>
      <c r="V22934" s="36"/>
    </row>
    <row r="22935" spans="11:22" x14ac:dyDescent="0.25">
      <c r="K22935" s="36"/>
      <c r="L22935" s="36"/>
      <c r="M22935" s="36"/>
      <c r="N22935" s="36"/>
      <c r="O22935" s="40"/>
      <c r="P22935" s="36"/>
      <c r="S22935" s="36"/>
      <c r="T22935" s="36"/>
      <c r="U22935" s="36"/>
      <c r="V22935" s="36"/>
    </row>
    <row r="22936" spans="11:22" x14ac:dyDescent="0.25">
      <c r="K22936" s="36"/>
      <c r="L22936" s="36"/>
      <c r="M22936" s="36"/>
      <c r="N22936" s="36"/>
      <c r="O22936" s="40"/>
      <c r="P22936" s="36"/>
      <c r="S22936" s="36"/>
      <c r="T22936" s="36"/>
      <c r="U22936" s="36"/>
      <c r="V22936" s="36"/>
    </row>
    <row r="22937" spans="11:22" x14ac:dyDescent="0.25">
      <c r="K22937" s="36"/>
      <c r="L22937" s="36"/>
      <c r="M22937" s="36"/>
      <c r="N22937" s="36"/>
      <c r="O22937" s="40"/>
      <c r="P22937" s="36"/>
      <c r="S22937" s="36"/>
      <c r="T22937" s="36"/>
      <c r="U22937" s="36"/>
      <c r="V22937" s="36"/>
    </row>
    <row r="22938" spans="11:22" x14ac:dyDescent="0.25">
      <c r="K22938" s="36"/>
      <c r="L22938" s="36"/>
      <c r="M22938" s="36"/>
      <c r="N22938" s="36"/>
      <c r="O22938" s="40"/>
      <c r="P22938" s="36"/>
      <c r="S22938" s="36"/>
      <c r="T22938" s="36"/>
      <c r="U22938" s="36"/>
      <c r="V22938" s="36"/>
    </row>
    <row r="22939" spans="11:22" x14ac:dyDescent="0.25">
      <c r="K22939" s="36"/>
      <c r="L22939" s="36"/>
      <c r="M22939" s="36"/>
      <c r="N22939" s="36"/>
      <c r="O22939" s="40"/>
      <c r="P22939" s="36"/>
      <c r="S22939" s="36"/>
      <c r="T22939" s="36"/>
      <c r="U22939" s="36"/>
      <c r="V22939" s="36"/>
    </row>
    <row r="22940" spans="11:22" x14ac:dyDescent="0.25">
      <c r="K22940" s="36"/>
      <c r="L22940" s="36"/>
      <c r="M22940" s="36"/>
      <c r="N22940" s="36"/>
      <c r="O22940" s="40"/>
      <c r="P22940" s="36"/>
      <c r="S22940" s="36"/>
      <c r="T22940" s="36"/>
      <c r="U22940" s="36"/>
      <c r="V22940" s="36"/>
    </row>
    <row r="22941" spans="11:22" x14ac:dyDescent="0.25">
      <c r="K22941" s="36"/>
      <c r="L22941" s="36"/>
      <c r="M22941" s="36"/>
      <c r="N22941" s="36"/>
      <c r="O22941" s="40"/>
      <c r="P22941" s="36"/>
      <c r="S22941" s="36"/>
      <c r="T22941" s="36"/>
      <c r="U22941" s="36"/>
      <c r="V22941" s="36"/>
    </row>
    <row r="22942" spans="11:22" x14ac:dyDescent="0.25">
      <c r="K22942" s="36"/>
      <c r="L22942" s="36"/>
      <c r="M22942" s="36"/>
      <c r="N22942" s="36"/>
      <c r="O22942" s="40"/>
      <c r="P22942" s="36"/>
      <c r="S22942" s="36"/>
      <c r="T22942" s="36"/>
      <c r="U22942" s="36"/>
      <c r="V22942" s="36"/>
    </row>
    <row r="22943" spans="11:22" x14ac:dyDescent="0.25">
      <c r="K22943" s="36"/>
      <c r="L22943" s="36"/>
      <c r="M22943" s="36"/>
      <c r="N22943" s="36"/>
      <c r="O22943" s="40"/>
      <c r="P22943" s="36"/>
      <c r="S22943" s="36"/>
      <c r="T22943" s="36"/>
      <c r="U22943" s="36"/>
      <c r="V22943" s="36"/>
    </row>
    <row r="22944" spans="11:22" x14ac:dyDescent="0.25">
      <c r="K22944" s="36"/>
      <c r="L22944" s="36"/>
      <c r="M22944" s="36"/>
      <c r="N22944" s="36"/>
      <c r="O22944" s="40"/>
      <c r="P22944" s="36"/>
      <c r="S22944" s="36"/>
      <c r="T22944" s="36"/>
      <c r="U22944" s="36"/>
      <c r="V22944" s="36"/>
    </row>
    <row r="22945" spans="11:22" x14ac:dyDescent="0.25">
      <c r="K22945" s="36"/>
      <c r="L22945" s="36"/>
      <c r="M22945" s="36"/>
      <c r="N22945" s="36"/>
      <c r="O22945" s="40"/>
      <c r="P22945" s="36"/>
      <c r="S22945" s="36"/>
      <c r="T22945" s="36"/>
      <c r="U22945" s="36"/>
      <c r="V22945" s="36"/>
    </row>
    <row r="22946" spans="11:22" x14ac:dyDescent="0.25">
      <c r="K22946" s="36"/>
      <c r="L22946" s="36"/>
      <c r="M22946" s="36"/>
      <c r="N22946" s="36"/>
      <c r="O22946" s="40"/>
      <c r="P22946" s="36"/>
      <c r="S22946" s="36"/>
      <c r="T22946" s="36"/>
      <c r="U22946" s="36"/>
      <c r="V22946" s="36"/>
    </row>
    <row r="22947" spans="11:22" x14ac:dyDescent="0.25">
      <c r="K22947" s="36"/>
      <c r="L22947" s="36"/>
      <c r="M22947" s="36"/>
      <c r="N22947" s="36"/>
      <c r="O22947" s="40"/>
      <c r="P22947" s="36"/>
      <c r="S22947" s="36"/>
      <c r="T22947" s="36"/>
      <c r="U22947" s="36"/>
      <c r="V22947" s="36"/>
    </row>
    <row r="22948" spans="11:22" x14ac:dyDescent="0.25">
      <c r="K22948" s="36"/>
      <c r="L22948" s="36"/>
      <c r="M22948" s="36"/>
      <c r="N22948" s="36"/>
      <c r="O22948" s="40"/>
      <c r="P22948" s="36"/>
      <c r="S22948" s="36"/>
      <c r="T22948" s="36"/>
      <c r="U22948" s="36"/>
      <c r="V22948" s="36"/>
    </row>
    <row r="22949" spans="11:22" x14ac:dyDescent="0.25">
      <c r="K22949" s="36"/>
      <c r="L22949" s="36"/>
      <c r="M22949" s="36"/>
      <c r="N22949" s="36"/>
      <c r="O22949" s="40"/>
      <c r="P22949" s="36"/>
      <c r="S22949" s="36"/>
      <c r="T22949" s="36"/>
      <c r="U22949" s="36"/>
      <c r="V22949" s="36"/>
    </row>
    <row r="22950" spans="11:22" x14ac:dyDescent="0.25">
      <c r="K22950" s="36"/>
      <c r="L22950" s="36"/>
      <c r="M22950" s="36"/>
      <c r="N22950" s="36"/>
      <c r="O22950" s="40"/>
      <c r="P22950" s="36"/>
      <c r="S22950" s="36"/>
      <c r="T22950" s="36"/>
      <c r="U22950" s="36"/>
      <c r="V22950" s="36"/>
    </row>
    <row r="22951" spans="11:22" x14ac:dyDescent="0.25">
      <c r="K22951" s="36"/>
      <c r="L22951" s="36"/>
      <c r="M22951" s="36"/>
      <c r="N22951" s="36"/>
      <c r="O22951" s="40"/>
      <c r="P22951" s="36"/>
      <c r="S22951" s="36"/>
      <c r="T22951" s="36"/>
      <c r="U22951" s="36"/>
      <c r="V22951" s="36"/>
    </row>
    <row r="22952" spans="11:22" x14ac:dyDescent="0.25">
      <c r="K22952" s="36"/>
      <c r="L22952" s="36"/>
      <c r="M22952" s="36"/>
      <c r="N22952" s="36"/>
      <c r="O22952" s="40"/>
      <c r="P22952" s="36"/>
      <c r="S22952" s="36"/>
      <c r="T22952" s="36"/>
      <c r="U22952" s="36"/>
      <c r="V22952" s="36"/>
    </row>
    <row r="22953" spans="11:22" x14ac:dyDescent="0.25">
      <c r="K22953" s="36"/>
      <c r="L22953" s="36"/>
      <c r="M22953" s="36"/>
      <c r="N22953" s="36"/>
      <c r="O22953" s="40"/>
      <c r="P22953" s="36"/>
      <c r="S22953" s="36"/>
      <c r="T22953" s="36"/>
      <c r="U22953" s="36"/>
      <c r="V22953" s="36"/>
    </row>
    <row r="22954" spans="11:22" x14ac:dyDescent="0.25">
      <c r="K22954" s="36"/>
      <c r="L22954" s="36"/>
      <c r="M22954" s="36"/>
      <c r="N22954" s="36"/>
      <c r="O22954" s="40"/>
      <c r="P22954" s="36"/>
      <c r="S22954" s="36"/>
      <c r="T22954" s="36"/>
      <c r="U22954" s="36"/>
      <c r="V22954" s="36"/>
    </row>
    <row r="22955" spans="11:22" x14ac:dyDescent="0.25">
      <c r="K22955" s="36"/>
      <c r="L22955" s="36"/>
      <c r="M22955" s="36"/>
      <c r="N22955" s="36"/>
      <c r="O22955" s="40"/>
      <c r="P22955" s="36"/>
      <c r="S22955" s="36"/>
      <c r="T22955" s="36"/>
      <c r="U22955" s="36"/>
      <c r="V22955" s="36"/>
    </row>
    <row r="22956" spans="11:22" x14ac:dyDescent="0.25">
      <c r="K22956" s="36"/>
      <c r="L22956" s="36"/>
      <c r="M22956" s="36"/>
      <c r="N22956" s="36"/>
      <c r="O22956" s="40"/>
      <c r="P22956" s="36"/>
      <c r="S22956" s="36"/>
      <c r="T22956" s="36"/>
      <c r="U22956" s="36"/>
      <c r="V22956" s="36"/>
    </row>
    <row r="22957" spans="11:22" x14ac:dyDescent="0.25">
      <c r="K22957" s="36"/>
      <c r="L22957" s="36"/>
      <c r="M22957" s="36"/>
      <c r="N22957" s="36"/>
      <c r="O22957" s="40"/>
      <c r="P22957" s="36"/>
      <c r="S22957" s="36"/>
      <c r="T22957" s="36"/>
      <c r="U22957" s="36"/>
      <c r="V22957" s="36"/>
    </row>
    <row r="22958" spans="11:22" x14ac:dyDescent="0.25">
      <c r="K22958" s="36"/>
      <c r="L22958" s="36"/>
      <c r="M22958" s="36"/>
      <c r="N22958" s="36"/>
      <c r="O22958" s="40"/>
      <c r="P22958" s="36"/>
      <c r="S22958" s="36"/>
      <c r="T22958" s="36"/>
      <c r="U22958" s="36"/>
      <c r="V22958" s="36"/>
    </row>
    <row r="22959" spans="11:22" x14ac:dyDescent="0.25">
      <c r="K22959" s="36"/>
      <c r="L22959" s="36"/>
      <c r="M22959" s="36"/>
      <c r="N22959" s="36"/>
      <c r="O22959" s="40"/>
      <c r="P22959" s="36"/>
      <c r="S22959" s="36"/>
      <c r="T22959" s="36"/>
      <c r="U22959" s="36"/>
      <c r="V22959" s="36"/>
    </row>
    <row r="22960" spans="11:22" x14ac:dyDescent="0.25">
      <c r="K22960" s="36"/>
      <c r="L22960" s="36"/>
      <c r="M22960" s="36"/>
      <c r="N22960" s="36"/>
      <c r="O22960" s="40"/>
      <c r="P22960" s="36"/>
      <c r="S22960" s="36"/>
      <c r="T22960" s="36"/>
      <c r="U22960" s="36"/>
      <c r="V22960" s="36"/>
    </row>
    <row r="22961" spans="11:22" x14ac:dyDescent="0.25">
      <c r="K22961" s="36"/>
      <c r="L22961" s="36"/>
      <c r="M22961" s="36"/>
      <c r="N22961" s="36"/>
      <c r="O22961" s="40"/>
      <c r="P22961" s="36"/>
      <c r="S22961" s="36"/>
      <c r="T22961" s="36"/>
      <c r="U22961" s="36"/>
      <c r="V22961" s="36"/>
    </row>
    <row r="22962" spans="11:22" x14ac:dyDescent="0.25">
      <c r="K22962" s="36"/>
      <c r="L22962" s="36"/>
      <c r="M22962" s="36"/>
      <c r="N22962" s="36"/>
      <c r="O22962" s="40"/>
      <c r="P22962" s="36"/>
      <c r="S22962" s="36"/>
      <c r="T22962" s="36"/>
      <c r="U22962" s="36"/>
      <c r="V22962" s="36"/>
    </row>
    <row r="22963" spans="11:22" x14ac:dyDescent="0.25">
      <c r="K22963" s="36"/>
      <c r="L22963" s="36"/>
      <c r="M22963" s="36"/>
      <c r="N22963" s="36"/>
      <c r="O22963" s="40"/>
      <c r="P22963" s="36"/>
      <c r="S22963" s="36"/>
      <c r="T22963" s="36"/>
      <c r="U22963" s="36"/>
      <c r="V22963" s="36"/>
    </row>
    <row r="22964" spans="11:22" x14ac:dyDescent="0.25">
      <c r="K22964" s="36"/>
      <c r="L22964" s="36"/>
      <c r="M22964" s="36"/>
      <c r="N22964" s="36"/>
      <c r="O22964" s="40"/>
      <c r="P22964" s="36"/>
      <c r="S22964" s="36"/>
      <c r="T22964" s="36"/>
      <c r="U22964" s="36"/>
      <c r="V22964" s="36"/>
    </row>
    <row r="22965" spans="11:22" x14ac:dyDescent="0.25">
      <c r="K22965" s="36"/>
      <c r="L22965" s="36"/>
      <c r="M22965" s="36"/>
      <c r="N22965" s="36"/>
      <c r="O22965" s="40"/>
      <c r="P22965" s="36"/>
      <c r="S22965" s="36"/>
      <c r="T22965" s="36"/>
      <c r="U22965" s="36"/>
      <c r="V22965" s="36"/>
    </row>
    <row r="22966" spans="11:22" x14ac:dyDescent="0.25">
      <c r="K22966" s="36"/>
      <c r="L22966" s="36"/>
      <c r="M22966" s="36"/>
      <c r="N22966" s="36"/>
      <c r="O22966" s="40"/>
      <c r="P22966" s="36"/>
      <c r="S22966" s="36"/>
      <c r="T22966" s="36"/>
      <c r="U22966" s="36"/>
      <c r="V22966" s="36"/>
    </row>
    <row r="22967" spans="11:22" x14ac:dyDescent="0.25">
      <c r="K22967" s="36"/>
      <c r="L22967" s="36"/>
      <c r="M22967" s="36"/>
      <c r="N22967" s="36"/>
      <c r="O22967" s="40"/>
      <c r="P22967" s="36"/>
      <c r="S22967" s="36"/>
      <c r="T22967" s="36"/>
      <c r="U22967" s="36"/>
      <c r="V22967" s="36"/>
    </row>
    <row r="22968" spans="11:22" x14ac:dyDescent="0.25">
      <c r="K22968" s="36"/>
      <c r="L22968" s="36"/>
      <c r="M22968" s="36"/>
      <c r="N22968" s="36"/>
      <c r="O22968" s="40"/>
      <c r="P22968" s="36"/>
      <c r="S22968" s="36"/>
      <c r="T22968" s="36"/>
      <c r="U22968" s="36"/>
      <c r="V22968" s="36"/>
    </row>
    <row r="22969" spans="11:22" x14ac:dyDescent="0.25">
      <c r="K22969" s="36"/>
      <c r="L22969" s="36"/>
      <c r="M22969" s="36"/>
      <c r="N22969" s="36"/>
      <c r="O22969" s="40"/>
      <c r="P22969" s="36"/>
      <c r="S22969" s="36"/>
      <c r="T22969" s="36"/>
      <c r="U22969" s="36"/>
      <c r="V22969" s="36"/>
    </row>
    <row r="22970" spans="11:22" x14ac:dyDescent="0.25">
      <c r="K22970" s="36"/>
      <c r="L22970" s="36"/>
      <c r="M22970" s="36"/>
      <c r="N22970" s="36"/>
      <c r="O22970" s="40"/>
      <c r="P22970" s="36"/>
      <c r="S22970" s="36"/>
      <c r="T22970" s="36"/>
      <c r="U22970" s="36"/>
      <c r="V22970" s="36"/>
    </row>
    <row r="22971" spans="11:22" x14ac:dyDescent="0.25">
      <c r="K22971" s="36"/>
      <c r="L22971" s="36"/>
      <c r="M22971" s="36"/>
      <c r="N22971" s="36"/>
      <c r="O22971" s="40"/>
      <c r="P22971" s="36"/>
      <c r="S22971" s="36"/>
      <c r="T22971" s="36"/>
      <c r="U22971" s="36"/>
      <c r="V22971" s="36"/>
    </row>
    <row r="22972" spans="11:22" x14ac:dyDescent="0.25">
      <c r="K22972" s="36"/>
      <c r="L22972" s="36"/>
      <c r="M22972" s="36"/>
      <c r="N22972" s="36"/>
      <c r="O22972" s="40"/>
      <c r="P22972" s="36"/>
      <c r="S22972" s="36"/>
      <c r="T22972" s="36"/>
      <c r="U22972" s="36"/>
      <c r="V22972" s="36"/>
    </row>
    <row r="22973" spans="11:22" x14ac:dyDescent="0.25">
      <c r="K22973" s="36"/>
      <c r="L22973" s="36"/>
      <c r="M22973" s="36"/>
      <c r="N22973" s="36"/>
      <c r="O22973" s="40"/>
      <c r="P22973" s="36"/>
      <c r="S22973" s="36"/>
      <c r="T22973" s="36"/>
      <c r="U22973" s="36"/>
      <c r="V22973" s="36"/>
    </row>
    <row r="22974" spans="11:22" x14ac:dyDescent="0.25">
      <c r="K22974" s="36"/>
      <c r="L22974" s="36"/>
      <c r="M22974" s="36"/>
      <c r="N22974" s="36"/>
      <c r="O22974" s="40"/>
      <c r="P22974" s="36"/>
      <c r="S22974" s="36"/>
      <c r="T22974" s="36"/>
      <c r="U22974" s="36"/>
      <c r="V22974" s="36"/>
    </row>
    <row r="22975" spans="11:22" x14ac:dyDescent="0.25">
      <c r="K22975" s="36"/>
      <c r="L22975" s="36"/>
      <c r="M22975" s="36"/>
      <c r="N22975" s="36"/>
      <c r="O22975" s="40"/>
      <c r="P22975" s="36"/>
      <c r="S22975" s="36"/>
      <c r="T22975" s="36"/>
      <c r="U22975" s="36"/>
      <c r="V22975" s="36"/>
    </row>
    <row r="22976" spans="11:22" x14ac:dyDescent="0.25">
      <c r="K22976" s="36"/>
      <c r="L22976" s="36"/>
      <c r="M22976" s="36"/>
      <c r="N22976" s="36"/>
      <c r="O22976" s="40"/>
      <c r="P22976" s="36"/>
      <c r="S22976" s="36"/>
      <c r="T22976" s="36"/>
      <c r="U22976" s="36"/>
      <c r="V22976" s="36"/>
    </row>
    <row r="22977" spans="11:22" x14ac:dyDescent="0.25">
      <c r="K22977" s="36"/>
      <c r="L22977" s="36"/>
      <c r="M22977" s="36"/>
      <c r="N22977" s="36"/>
      <c r="O22977" s="40"/>
      <c r="P22977" s="36"/>
      <c r="S22977" s="36"/>
      <c r="T22977" s="36"/>
      <c r="U22977" s="36"/>
      <c r="V22977" s="36"/>
    </row>
    <row r="22978" spans="11:22" x14ac:dyDescent="0.25">
      <c r="K22978" s="36"/>
      <c r="L22978" s="36"/>
      <c r="M22978" s="36"/>
      <c r="N22978" s="36"/>
      <c r="O22978" s="40"/>
      <c r="P22978" s="36"/>
      <c r="S22978" s="36"/>
      <c r="T22978" s="36"/>
      <c r="U22978" s="36"/>
      <c r="V22978" s="36"/>
    </row>
    <row r="22979" spans="11:22" x14ac:dyDescent="0.25">
      <c r="K22979" s="36"/>
      <c r="L22979" s="36"/>
      <c r="M22979" s="36"/>
      <c r="N22979" s="36"/>
      <c r="O22979" s="40"/>
      <c r="P22979" s="36"/>
      <c r="S22979" s="36"/>
      <c r="T22979" s="36"/>
      <c r="U22979" s="36"/>
      <c r="V22979" s="36"/>
    </row>
    <row r="22980" spans="11:22" x14ac:dyDescent="0.25">
      <c r="K22980" s="36"/>
      <c r="L22980" s="36"/>
      <c r="M22980" s="36"/>
      <c r="N22980" s="36"/>
      <c r="O22980" s="40"/>
      <c r="P22980" s="36"/>
      <c r="S22980" s="36"/>
      <c r="T22980" s="36"/>
      <c r="U22980" s="36"/>
      <c r="V22980" s="36"/>
    </row>
    <row r="22981" spans="11:22" x14ac:dyDescent="0.25">
      <c r="K22981" s="36"/>
      <c r="L22981" s="36"/>
      <c r="M22981" s="36"/>
      <c r="N22981" s="36"/>
      <c r="O22981" s="40"/>
      <c r="P22981" s="36"/>
      <c r="S22981" s="36"/>
      <c r="T22981" s="36"/>
      <c r="U22981" s="36"/>
      <c r="V22981" s="36"/>
    </row>
    <row r="22982" spans="11:22" x14ac:dyDescent="0.25">
      <c r="K22982" s="36"/>
      <c r="L22982" s="36"/>
      <c r="M22982" s="36"/>
      <c r="N22982" s="36"/>
      <c r="O22982" s="40"/>
      <c r="P22982" s="36"/>
      <c r="S22982" s="36"/>
      <c r="T22982" s="36"/>
      <c r="U22982" s="36"/>
      <c r="V22982" s="36"/>
    </row>
    <row r="22983" spans="11:22" x14ac:dyDescent="0.25">
      <c r="K22983" s="36"/>
      <c r="L22983" s="36"/>
      <c r="M22983" s="36"/>
      <c r="N22983" s="36"/>
      <c r="O22983" s="40"/>
      <c r="P22983" s="36"/>
      <c r="S22983" s="36"/>
      <c r="T22983" s="36"/>
      <c r="U22983" s="36"/>
      <c r="V22983" s="36"/>
    </row>
    <row r="22984" spans="11:22" x14ac:dyDescent="0.25">
      <c r="K22984" s="36"/>
      <c r="L22984" s="36"/>
      <c r="M22984" s="36"/>
      <c r="N22984" s="36"/>
      <c r="O22984" s="40"/>
      <c r="P22984" s="36"/>
      <c r="S22984" s="36"/>
      <c r="T22984" s="36"/>
      <c r="U22984" s="36"/>
      <c r="V22984" s="36"/>
    </row>
    <row r="22985" spans="11:22" x14ac:dyDescent="0.25">
      <c r="K22985" s="36"/>
      <c r="L22985" s="36"/>
      <c r="M22985" s="36"/>
      <c r="N22985" s="36"/>
      <c r="O22985" s="40"/>
      <c r="P22985" s="36"/>
      <c r="S22985" s="36"/>
      <c r="T22985" s="36"/>
      <c r="U22985" s="36"/>
      <c r="V22985" s="36"/>
    </row>
    <row r="22986" spans="11:22" x14ac:dyDescent="0.25">
      <c r="K22986" s="36"/>
      <c r="L22986" s="36"/>
      <c r="M22986" s="36"/>
      <c r="N22986" s="36"/>
      <c r="O22986" s="40"/>
      <c r="P22986" s="36"/>
      <c r="S22986" s="36"/>
      <c r="T22986" s="36"/>
      <c r="U22986" s="36"/>
      <c r="V22986" s="36"/>
    </row>
    <row r="22987" spans="11:22" x14ac:dyDescent="0.25">
      <c r="K22987" s="36"/>
      <c r="L22987" s="36"/>
      <c r="M22987" s="36"/>
      <c r="N22987" s="36"/>
      <c r="O22987" s="40"/>
      <c r="P22987" s="36"/>
      <c r="S22987" s="36"/>
      <c r="T22987" s="36"/>
      <c r="U22987" s="36"/>
      <c r="V22987" s="36"/>
    </row>
    <row r="22988" spans="11:22" x14ac:dyDescent="0.25">
      <c r="K22988" s="36"/>
      <c r="L22988" s="36"/>
      <c r="M22988" s="36"/>
      <c r="N22988" s="36"/>
      <c r="O22988" s="40"/>
      <c r="P22988" s="36"/>
      <c r="S22988" s="36"/>
      <c r="T22988" s="36"/>
      <c r="U22988" s="36"/>
      <c r="V22988" s="36"/>
    </row>
    <row r="22989" spans="11:22" x14ac:dyDescent="0.25">
      <c r="K22989" s="36"/>
      <c r="L22989" s="36"/>
      <c r="M22989" s="36"/>
      <c r="N22989" s="36"/>
      <c r="O22989" s="40"/>
      <c r="P22989" s="36"/>
      <c r="S22989" s="36"/>
      <c r="T22989" s="36"/>
      <c r="U22989" s="36"/>
      <c r="V22989" s="36"/>
    </row>
    <row r="22990" spans="11:22" x14ac:dyDescent="0.25">
      <c r="K22990" s="36"/>
      <c r="L22990" s="36"/>
      <c r="M22990" s="36"/>
      <c r="N22990" s="36"/>
      <c r="O22990" s="40"/>
      <c r="P22990" s="36"/>
      <c r="S22990" s="36"/>
      <c r="T22990" s="36"/>
      <c r="U22990" s="36"/>
      <c r="V22990" s="36"/>
    </row>
    <row r="22991" spans="11:22" x14ac:dyDescent="0.25">
      <c r="K22991" s="36"/>
      <c r="L22991" s="36"/>
      <c r="M22991" s="36"/>
      <c r="N22991" s="36"/>
      <c r="O22991" s="40"/>
      <c r="P22991" s="36"/>
      <c r="S22991" s="36"/>
      <c r="T22991" s="36"/>
      <c r="U22991" s="36"/>
      <c r="V22991" s="36"/>
    </row>
    <row r="22992" spans="11:22" x14ac:dyDescent="0.25">
      <c r="K22992" s="36"/>
      <c r="L22992" s="36"/>
      <c r="M22992" s="36"/>
      <c r="N22992" s="36"/>
      <c r="O22992" s="40"/>
      <c r="P22992" s="36"/>
      <c r="S22992" s="36"/>
      <c r="T22992" s="36"/>
      <c r="U22992" s="36"/>
      <c r="V22992" s="36"/>
    </row>
    <row r="22993" spans="11:22" x14ac:dyDescent="0.25">
      <c r="K22993" s="36"/>
      <c r="L22993" s="36"/>
      <c r="M22993" s="36"/>
      <c r="N22993" s="36"/>
      <c r="O22993" s="40"/>
      <c r="P22993" s="36"/>
      <c r="S22993" s="36"/>
      <c r="T22993" s="36"/>
      <c r="U22993" s="36"/>
      <c r="V22993" s="36"/>
    </row>
    <row r="22994" spans="11:22" x14ac:dyDescent="0.25">
      <c r="K22994" s="36"/>
      <c r="L22994" s="36"/>
      <c r="M22994" s="36"/>
      <c r="N22994" s="36"/>
      <c r="O22994" s="40"/>
      <c r="P22994" s="36"/>
      <c r="S22994" s="36"/>
      <c r="T22994" s="36"/>
      <c r="U22994" s="36"/>
      <c r="V22994" s="36"/>
    </row>
    <row r="22995" spans="11:22" x14ac:dyDescent="0.25">
      <c r="K22995" s="36"/>
      <c r="L22995" s="36"/>
      <c r="M22995" s="36"/>
      <c r="N22995" s="36"/>
      <c r="O22995" s="40"/>
      <c r="P22995" s="36"/>
      <c r="S22995" s="36"/>
      <c r="T22995" s="36"/>
      <c r="U22995" s="36"/>
      <c r="V22995" s="36"/>
    </row>
    <row r="22996" spans="11:22" x14ac:dyDescent="0.25">
      <c r="K22996" s="36"/>
      <c r="L22996" s="36"/>
      <c r="M22996" s="36"/>
      <c r="N22996" s="36"/>
      <c r="O22996" s="40"/>
      <c r="P22996" s="36"/>
      <c r="S22996" s="36"/>
      <c r="T22996" s="36"/>
      <c r="U22996" s="36"/>
      <c r="V22996" s="36"/>
    </row>
    <row r="22997" spans="11:22" x14ac:dyDescent="0.25">
      <c r="K22997" s="36"/>
      <c r="L22997" s="36"/>
      <c r="M22997" s="36"/>
      <c r="N22997" s="36"/>
      <c r="O22997" s="40"/>
      <c r="P22997" s="36"/>
      <c r="S22997" s="36"/>
      <c r="T22997" s="36"/>
      <c r="U22997" s="36"/>
      <c r="V22997" s="36"/>
    </row>
    <row r="22998" spans="11:22" x14ac:dyDescent="0.25">
      <c r="K22998" s="36"/>
      <c r="L22998" s="36"/>
      <c r="M22998" s="36"/>
      <c r="N22998" s="36"/>
      <c r="O22998" s="40"/>
      <c r="P22998" s="36"/>
      <c r="S22998" s="36"/>
      <c r="T22998" s="36"/>
      <c r="U22998" s="36"/>
      <c r="V22998" s="36"/>
    </row>
    <row r="22999" spans="11:22" x14ac:dyDescent="0.25">
      <c r="K22999" s="36"/>
      <c r="L22999" s="36"/>
      <c r="M22999" s="36"/>
      <c r="N22999" s="36"/>
      <c r="O22999" s="40"/>
      <c r="P22999" s="36"/>
      <c r="S22999" s="36"/>
      <c r="T22999" s="36"/>
      <c r="U22999" s="36"/>
      <c r="V22999" s="36"/>
    </row>
    <row r="23000" spans="11:22" x14ac:dyDescent="0.25">
      <c r="K23000" s="36"/>
      <c r="L23000" s="36"/>
      <c r="M23000" s="36"/>
      <c r="N23000" s="36"/>
      <c r="O23000" s="40"/>
      <c r="P23000" s="36"/>
      <c r="S23000" s="36"/>
      <c r="T23000" s="36"/>
      <c r="U23000" s="36"/>
      <c r="V23000" s="36"/>
    </row>
    <row r="23001" spans="11:22" x14ac:dyDescent="0.25">
      <c r="K23001" s="36"/>
      <c r="L23001" s="36"/>
      <c r="M23001" s="36"/>
      <c r="N23001" s="36"/>
      <c r="O23001" s="40"/>
      <c r="P23001" s="36"/>
      <c r="S23001" s="36"/>
      <c r="T23001" s="36"/>
      <c r="U23001" s="36"/>
      <c r="V23001" s="36"/>
    </row>
    <row r="23002" spans="11:22" x14ac:dyDescent="0.25">
      <c r="K23002" s="36"/>
      <c r="L23002" s="36"/>
      <c r="M23002" s="36"/>
      <c r="N23002" s="36"/>
      <c r="O23002" s="40"/>
      <c r="P23002" s="36"/>
      <c r="S23002" s="36"/>
      <c r="T23002" s="36"/>
      <c r="U23002" s="36"/>
      <c r="V23002" s="36"/>
    </row>
    <row r="23003" spans="11:22" x14ac:dyDescent="0.25">
      <c r="K23003" s="36"/>
      <c r="L23003" s="36"/>
      <c r="M23003" s="36"/>
      <c r="N23003" s="36"/>
      <c r="O23003" s="40"/>
      <c r="P23003" s="36"/>
      <c r="S23003" s="36"/>
      <c r="T23003" s="36"/>
      <c r="U23003" s="36"/>
      <c r="V23003" s="36"/>
    </row>
    <row r="23004" spans="11:22" x14ac:dyDescent="0.25">
      <c r="K23004" s="36"/>
      <c r="L23004" s="36"/>
      <c r="M23004" s="36"/>
      <c r="N23004" s="36"/>
      <c r="O23004" s="40"/>
      <c r="P23004" s="36"/>
      <c r="S23004" s="36"/>
      <c r="T23004" s="36"/>
      <c r="U23004" s="36"/>
      <c r="V23004" s="36"/>
    </row>
    <row r="23005" spans="11:22" x14ac:dyDescent="0.25">
      <c r="K23005" s="36"/>
      <c r="L23005" s="36"/>
      <c r="M23005" s="36"/>
      <c r="N23005" s="36"/>
      <c r="O23005" s="40"/>
      <c r="P23005" s="36"/>
      <c r="S23005" s="36"/>
      <c r="T23005" s="36"/>
      <c r="U23005" s="36"/>
      <c r="V23005" s="36"/>
    </row>
    <row r="23006" spans="11:22" x14ac:dyDescent="0.25">
      <c r="K23006" s="36"/>
      <c r="L23006" s="36"/>
      <c r="M23006" s="36"/>
      <c r="N23006" s="36"/>
      <c r="O23006" s="40"/>
      <c r="P23006" s="36"/>
      <c r="S23006" s="36"/>
      <c r="T23006" s="36"/>
      <c r="U23006" s="36"/>
      <c r="V23006" s="36"/>
    </row>
    <row r="23007" spans="11:22" x14ac:dyDescent="0.25">
      <c r="K23007" s="36"/>
      <c r="L23007" s="36"/>
      <c r="M23007" s="36"/>
      <c r="N23007" s="36"/>
      <c r="O23007" s="40"/>
      <c r="P23007" s="36"/>
      <c r="S23007" s="36"/>
      <c r="T23007" s="36"/>
      <c r="U23007" s="36"/>
      <c r="V23007" s="36"/>
    </row>
    <row r="23008" spans="11:22" x14ac:dyDescent="0.25">
      <c r="K23008" s="36"/>
      <c r="L23008" s="36"/>
      <c r="M23008" s="36"/>
      <c r="N23008" s="36"/>
      <c r="O23008" s="40"/>
      <c r="P23008" s="36"/>
      <c r="S23008" s="36"/>
      <c r="T23008" s="36"/>
      <c r="U23008" s="36"/>
      <c r="V23008" s="36"/>
    </row>
    <row r="23009" spans="11:22" x14ac:dyDescent="0.25">
      <c r="K23009" s="36"/>
      <c r="L23009" s="36"/>
      <c r="M23009" s="36"/>
      <c r="N23009" s="36"/>
      <c r="O23009" s="40"/>
      <c r="P23009" s="36"/>
      <c r="S23009" s="36"/>
      <c r="T23009" s="36"/>
      <c r="U23009" s="36"/>
      <c r="V23009" s="36"/>
    </row>
    <row r="23010" spans="11:22" x14ac:dyDescent="0.25">
      <c r="K23010" s="36"/>
      <c r="L23010" s="36"/>
      <c r="M23010" s="36"/>
      <c r="N23010" s="36"/>
      <c r="O23010" s="40"/>
      <c r="P23010" s="36"/>
      <c r="S23010" s="36"/>
      <c r="T23010" s="36"/>
      <c r="U23010" s="36"/>
      <c r="V23010" s="36"/>
    </row>
    <row r="23011" spans="11:22" x14ac:dyDescent="0.25">
      <c r="K23011" s="36"/>
      <c r="L23011" s="36"/>
      <c r="M23011" s="36"/>
      <c r="N23011" s="36"/>
      <c r="O23011" s="40"/>
      <c r="P23011" s="36"/>
      <c r="S23011" s="36"/>
      <c r="T23011" s="36"/>
      <c r="U23011" s="36"/>
      <c r="V23011" s="36"/>
    </row>
    <row r="23012" spans="11:22" x14ac:dyDescent="0.25">
      <c r="K23012" s="36"/>
      <c r="L23012" s="36"/>
      <c r="M23012" s="36"/>
      <c r="N23012" s="36"/>
      <c r="O23012" s="40"/>
      <c r="P23012" s="36"/>
      <c r="S23012" s="36"/>
      <c r="T23012" s="36"/>
      <c r="U23012" s="36"/>
      <c r="V23012" s="36"/>
    </row>
    <row r="23013" spans="11:22" x14ac:dyDescent="0.25">
      <c r="K23013" s="36"/>
      <c r="L23013" s="36"/>
      <c r="M23013" s="36"/>
      <c r="N23013" s="36"/>
      <c r="O23013" s="40"/>
      <c r="P23013" s="36"/>
      <c r="S23013" s="36"/>
      <c r="T23013" s="36"/>
      <c r="U23013" s="36"/>
      <c r="V23013" s="36"/>
    </row>
    <row r="23014" spans="11:22" x14ac:dyDescent="0.25">
      <c r="K23014" s="36"/>
      <c r="L23014" s="36"/>
      <c r="M23014" s="36"/>
      <c r="N23014" s="36"/>
      <c r="O23014" s="40"/>
      <c r="P23014" s="36"/>
      <c r="S23014" s="36"/>
      <c r="T23014" s="36"/>
      <c r="U23014" s="36"/>
      <c r="V23014" s="36"/>
    </row>
    <row r="23015" spans="11:22" x14ac:dyDescent="0.25">
      <c r="K23015" s="36"/>
      <c r="L23015" s="36"/>
      <c r="M23015" s="36"/>
      <c r="N23015" s="36"/>
      <c r="O23015" s="40"/>
      <c r="P23015" s="36"/>
      <c r="S23015" s="36"/>
      <c r="T23015" s="36"/>
      <c r="U23015" s="36"/>
      <c r="V23015" s="36"/>
    </row>
    <row r="23016" spans="11:22" x14ac:dyDescent="0.25">
      <c r="K23016" s="36"/>
      <c r="L23016" s="36"/>
      <c r="M23016" s="36"/>
      <c r="N23016" s="36"/>
      <c r="O23016" s="40"/>
      <c r="P23016" s="36"/>
      <c r="S23016" s="36"/>
      <c r="T23016" s="36"/>
      <c r="U23016" s="36"/>
      <c r="V23016" s="36"/>
    </row>
    <row r="23017" spans="11:22" x14ac:dyDescent="0.25">
      <c r="K23017" s="36"/>
      <c r="L23017" s="36"/>
      <c r="M23017" s="36"/>
      <c r="N23017" s="36"/>
      <c r="O23017" s="40"/>
      <c r="P23017" s="36"/>
      <c r="S23017" s="36"/>
      <c r="T23017" s="36"/>
      <c r="U23017" s="36"/>
      <c r="V23017" s="36"/>
    </row>
    <row r="23018" spans="11:22" x14ac:dyDescent="0.25">
      <c r="K23018" s="36"/>
      <c r="L23018" s="36"/>
      <c r="M23018" s="36"/>
      <c r="N23018" s="36"/>
      <c r="O23018" s="40"/>
      <c r="P23018" s="36"/>
      <c r="S23018" s="36"/>
      <c r="T23018" s="36"/>
      <c r="U23018" s="36"/>
      <c r="V23018" s="36"/>
    </row>
    <row r="23019" spans="11:22" x14ac:dyDescent="0.25">
      <c r="K23019" s="36"/>
      <c r="L23019" s="36"/>
      <c r="M23019" s="36"/>
      <c r="N23019" s="36"/>
      <c r="O23019" s="40"/>
      <c r="P23019" s="36"/>
      <c r="S23019" s="36"/>
      <c r="T23019" s="36"/>
      <c r="U23019" s="36"/>
      <c r="V23019" s="36"/>
    </row>
    <row r="23020" spans="11:22" x14ac:dyDescent="0.25">
      <c r="K23020" s="36"/>
      <c r="L23020" s="36"/>
      <c r="M23020" s="36"/>
      <c r="N23020" s="36"/>
      <c r="O23020" s="40"/>
      <c r="P23020" s="36"/>
      <c r="S23020" s="36"/>
      <c r="T23020" s="36"/>
      <c r="U23020" s="36"/>
      <c r="V23020" s="36"/>
    </row>
    <row r="23021" spans="11:22" x14ac:dyDescent="0.25">
      <c r="K23021" s="36"/>
      <c r="L23021" s="36"/>
      <c r="M23021" s="36"/>
      <c r="N23021" s="36"/>
      <c r="O23021" s="40"/>
      <c r="P23021" s="36"/>
      <c r="S23021" s="36"/>
      <c r="T23021" s="36"/>
      <c r="U23021" s="36"/>
      <c r="V23021" s="36"/>
    </row>
    <row r="23022" spans="11:22" x14ac:dyDescent="0.25">
      <c r="K23022" s="36"/>
      <c r="L23022" s="36"/>
      <c r="M23022" s="36"/>
      <c r="N23022" s="36"/>
      <c r="O23022" s="40"/>
      <c r="P23022" s="36"/>
      <c r="S23022" s="36"/>
      <c r="T23022" s="36"/>
      <c r="U23022" s="36"/>
      <c r="V23022" s="36"/>
    </row>
    <row r="23023" spans="11:22" x14ac:dyDescent="0.25">
      <c r="K23023" s="36"/>
      <c r="L23023" s="36"/>
      <c r="M23023" s="36"/>
      <c r="N23023" s="36"/>
      <c r="O23023" s="40"/>
      <c r="P23023" s="36"/>
      <c r="S23023" s="36"/>
      <c r="T23023" s="36"/>
      <c r="U23023" s="36"/>
      <c r="V23023" s="36"/>
    </row>
    <row r="23024" spans="11:22" x14ac:dyDescent="0.25">
      <c r="K23024" s="36"/>
      <c r="L23024" s="36"/>
      <c r="M23024" s="36"/>
      <c r="N23024" s="36"/>
      <c r="O23024" s="40"/>
      <c r="P23024" s="36"/>
      <c r="S23024" s="36"/>
      <c r="T23024" s="36"/>
      <c r="U23024" s="36"/>
      <c r="V23024" s="36"/>
    </row>
    <row r="23025" spans="11:22" x14ac:dyDescent="0.25">
      <c r="K23025" s="36"/>
      <c r="L23025" s="36"/>
      <c r="M23025" s="36"/>
      <c r="N23025" s="36"/>
      <c r="O23025" s="40"/>
      <c r="P23025" s="36"/>
      <c r="S23025" s="36"/>
      <c r="T23025" s="36"/>
      <c r="U23025" s="36"/>
      <c r="V23025" s="36"/>
    </row>
    <row r="23026" spans="11:22" x14ac:dyDescent="0.25">
      <c r="K23026" s="36"/>
      <c r="L23026" s="36"/>
      <c r="M23026" s="36"/>
      <c r="N23026" s="36"/>
      <c r="O23026" s="40"/>
      <c r="P23026" s="36"/>
      <c r="S23026" s="36"/>
      <c r="T23026" s="36"/>
      <c r="U23026" s="36"/>
      <c r="V23026" s="36"/>
    </row>
    <row r="23027" spans="11:22" x14ac:dyDescent="0.25">
      <c r="K23027" s="36"/>
      <c r="L23027" s="36"/>
      <c r="M23027" s="36"/>
      <c r="N23027" s="36"/>
      <c r="O23027" s="40"/>
      <c r="P23027" s="36"/>
      <c r="S23027" s="36"/>
      <c r="T23027" s="36"/>
      <c r="U23027" s="36"/>
      <c r="V23027" s="36"/>
    </row>
    <row r="23028" spans="11:22" x14ac:dyDescent="0.25">
      <c r="K23028" s="36"/>
      <c r="L23028" s="36"/>
      <c r="M23028" s="36"/>
      <c r="N23028" s="36"/>
      <c r="O23028" s="40"/>
      <c r="P23028" s="36"/>
      <c r="S23028" s="36"/>
      <c r="T23028" s="36"/>
      <c r="U23028" s="36"/>
      <c r="V23028" s="36"/>
    </row>
    <row r="23029" spans="11:22" x14ac:dyDescent="0.25">
      <c r="K23029" s="36"/>
      <c r="L23029" s="36"/>
      <c r="M23029" s="36"/>
      <c r="N23029" s="36"/>
      <c r="O23029" s="40"/>
      <c r="P23029" s="36"/>
      <c r="S23029" s="36"/>
      <c r="T23029" s="36"/>
      <c r="U23029" s="36"/>
      <c r="V23029" s="36"/>
    </row>
    <row r="23030" spans="11:22" x14ac:dyDescent="0.25">
      <c r="K23030" s="36"/>
      <c r="L23030" s="36"/>
      <c r="M23030" s="36"/>
      <c r="N23030" s="36"/>
      <c r="O23030" s="40"/>
      <c r="P23030" s="36"/>
      <c r="S23030" s="36"/>
      <c r="T23030" s="36"/>
      <c r="U23030" s="36"/>
      <c r="V23030" s="36"/>
    </row>
    <row r="23031" spans="11:22" x14ac:dyDescent="0.25">
      <c r="K23031" s="36"/>
      <c r="L23031" s="36"/>
      <c r="M23031" s="36"/>
      <c r="N23031" s="36"/>
      <c r="O23031" s="40"/>
      <c r="P23031" s="36"/>
      <c r="S23031" s="36"/>
      <c r="T23031" s="36"/>
      <c r="U23031" s="36"/>
      <c r="V23031" s="36"/>
    </row>
    <row r="23032" spans="11:22" x14ac:dyDescent="0.25">
      <c r="K23032" s="36"/>
      <c r="L23032" s="36"/>
      <c r="M23032" s="36"/>
      <c r="N23032" s="36"/>
      <c r="O23032" s="40"/>
      <c r="P23032" s="36"/>
      <c r="S23032" s="36"/>
      <c r="T23032" s="36"/>
      <c r="U23032" s="36"/>
      <c r="V23032" s="36"/>
    </row>
    <row r="23033" spans="11:22" x14ac:dyDescent="0.25">
      <c r="K23033" s="36"/>
      <c r="L23033" s="36"/>
      <c r="M23033" s="36"/>
      <c r="N23033" s="36"/>
      <c r="O23033" s="40"/>
      <c r="P23033" s="36"/>
      <c r="S23033" s="36"/>
      <c r="T23033" s="36"/>
      <c r="U23033" s="36"/>
      <c r="V23033" s="36"/>
    </row>
    <row r="23034" spans="11:22" x14ac:dyDescent="0.25">
      <c r="K23034" s="36"/>
      <c r="L23034" s="36"/>
      <c r="M23034" s="36"/>
      <c r="N23034" s="36"/>
      <c r="O23034" s="40"/>
      <c r="P23034" s="36"/>
      <c r="S23034" s="36"/>
      <c r="T23034" s="36"/>
      <c r="U23034" s="36"/>
      <c r="V23034" s="36"/>
    </row>
    <row r="23035" spans="11:22" x14ac:dyDescent="0.25">
      <c r="K23035" s="36"/>
      <c r="L23035" s="36"/>
      <c r="M23035" s="36"/>
      <c r="N23035" s="36"/>
      <c r="O23035" s="40"/>
      <c r="P23035" s="36"/>
      <c r="S23035" s="36"/>
      <c r="T23035" s="36"/>
      <c r="U23035" s="36"/>
      <c r="V23035" s="36"/>
    </row>
    <row r="23036" spans="11:22" x14ac:dyDescent="0.25">
      <c r="K23036" s="36"/>
      <c r="L23036" s="36"/>
      <c r="M23036" s="36"/>
      <c r="N23036" s="36"/>
      <c r="O23036" s="40"/>
      <c r="P23036" s="36"/>
      <c r="S23036" s="36"/>
      <c r="T23036" s="36"/>
      <c r="U23036" s="36"/>
      <c r="V23036" s="36"/>
    </row>
    <row r="23037" spans="11:22" x14ac:dyDescent="0.25">
      <c r="K23037" s="36"/>
      <c r="L23037" s="36"/>
      <c r="M23037" s="36"/>
      <c r="N23037" s="36"/>
      <c r="O23037" s="40"/>
      <c r="P23037" s="36"/>
      <c r="S23037" s="36"/>
      <c r="T23037" s="36"/>
      <c r="U23037" s="36"/>
      <c r="V23037" s="36"/>
    </row>
    <row r="23038" spans="11:22" x14ac:dyDescent="0.25">
      <c r="K23038" s="36"/>
      <c r="L23038" s="36"/>
      <c r="M23038" s="36"/>
      <c r="N23038" s="36"/>
      <c r="O23038" s="40"/>
      <c r="P23038" s="36"/>
      <c r="S23038" s="36"/>
      <c r="T23038" s="36"/>
      <c r="U23038" s="36"/>
      <c r="V23038" s="36"/>
    </row>
    <row r="23039" spans="11:22" x14ac:dyDescent="0.25">
      <c r="K23039" s="36"/>
      <c r="L23039" s="36"/>
      <c r="M23039" s="36"/>
      <c r="N23039" s="36"/>
      <c r="O23039" s="40"/>
      <c r="P23039" s="36"/>
      <c r="S23039" s="36"/>
      <c r="T23039" s="36"/>
      <c r="U23039" s="36"/>
      <c r="V23039" s="36"/>
    </row>
    <row r="23040" spans="11:22" x14ac:dyDescent="0.25">
      <c r="K23040" s="36"/>
      <c r="L23040" s="36"/>
      <c r="M23040" s="36"/>
      <c r="N23040" s="36"/>
      <c r="O23040" s="40"/>
      <c r="P23040" s="36"/>
      <c r="S23040" s="36"/>
      <c r="T23040" s="36"/>
      <c r="U23040" s="36"/>
      <c r="V23040" s="36"/>
    </row>
    <row r="23041" spans="11:22" x14ac:dyDescent="0.25">
      <c r="K23041" s="36"/>
      <c r="L23041" s="36"/>
      <c r="M23041" s="36"/>
      <c r="N23041" s="36"/>
      <c r="O23041" s="40"/>
      <c r="P23041" s="36"/>
      <c r="S23041" s="36"/>
      <c r="T23041" s="36"/>
      <c r="U23041" s="36"/>
      <c r="V23041" s="36"/>
    </row>
    <row r="23042" spans="11:22" x14ac:dyDescent="0.25">
      <c r="K23042" s="36"/>
      <c r="L23042" s="36"/>
      <c r="M23042" s="36"/>
      <c r="N23042" s="36"/>
      <c r="O23042" s="40"/>
      <c r="P23042" s="36"/>
      <c r="S23042" s="36"/>
      <c r="T23042" s="36"/>
      <c r="U23042" s="36"/>
      <c r="V23042" s="36"/>
    </row>
    <row r="23043" spans="11:22" x14ac:dyDescent="0.25">
      <c r="K23043" s="36"/>
      <c r="L23043" s="36"/>
      <c r="M23043" s="36"/>
      <c r="N23043" s="36"/>
      <c r="O23043" s="40"/>
      <c r="P23043" s="36"/>
      <c r="S23043" s="36"/>
      <c r="T23043" s="36"/>
      <c r="U23043" s="36"/>
      <c r="V23043" s="36"/>
    </row>
    <row r="23044" spans="11:22" x14ac:dyDescent="0.25">
      <c r="K23044" s="36"/>
      <c r="L23044" s="36"/>
      <c r="M23044" s="36"/>
      <c r="N23044" s="36"/>
      <c r="O23044" s="40"/>
      <c r="P23044" s="36"/>
      <c r="S23044" s="36"/>
      <c r="T23044" s="36"/>
      <c r="U23044" s="36"/>
      <c r="V23044" s="36"/>
    </row>
    <row r="23045" spans="11:22" x14ac:dyDescent="0.25">
      <c r="K23045" s="36"/>
      <c r="L23045" s="36"/>
      <c r="M23045" s="36"/>
      <c r="N23045" s="36"/>
      <c r="O23045" s="40"/>
      <c r="P23045" s="36"/>
      <c r="S23045" s="36"/>
      <c r="T23045" s="36"/>
      <c r="U23045" s="36"/>
      <c r="V23045" s="36"/>
    </row>
    <row r="23046" spans="11:22" x14ac:dyDescent="0.25">
      <c r="K23046" s="36"/>
      <c r="L23046" s="36"/>
      <c r="M23046" s="36"/>
      <c r="N23046" s="36"/>
      <c r="O23046" s="40"/>
      <c r="P23046" s="36"/>
      <c r="S23046" s="36"/>
      <c r="T23046" s="36"/>
      <c r="U23046" s="36"/>
      <c r="V23046" s="36"/>
    </row>
    <row r="23047" spans="11:22" x14ac:dyDescent="0.25">
      <c r="K23047" s="36"/>
      <c r="L23047" s="36"/>
      <c r="M23047" s="36"/>
      <c r="N23047" s="36"/>
      <c r="O23047" s="40"/>
      <c r="P23047" s="36"/>
      <c r="S23047" s="36"/>
      <c r="T23047" s="36"/>
      <c r="U23047" s="36"/>
      <c r="V23047" s="36"/>
    </row>
    <row r="23048" spans="11:22" x14ac:dyDescent="0.25">
      <c r="K23048" s="36"/>
      <c r="L23048" s="36"/>
      <c r="M23048" s="36"/>
      <c r="N23048" s="36"/>
      <c r="O23048" s="40"/>
      <c r="P23048" s="36"/>
      <c r="S23048" s="36"/>
      <c r="T23048" s="36"/>
      <c r="U23048" s="36"/>
      <c r="V23048" s="36"/>
    </row>
    <row r="23049" spans="11:22" x14ac:dyDescent="0.25">
      <c r="K23049" s="36"/>
      <c r="L23049" s="36"/>
      <c r="M23049" s="36"/>
      <c r="N23049" s="36"/>
      <c r="O23049" s="40"/>
      <c r="P23049" s="36"/>
      <c r="S23049" s="36"/>
      <c r="T23049" s="36"/>
      <c r="U23049" s="36"/>
      <c r="V23049" s="36"/>
    </row>
    <row r="23050" spans="11:22" x14ac:dyDescent="0.25">
      <c r="K23050" s="36"/>
      <c r="L23050" s="36"/>
      <c r="M23050" s="36"/>
      <c r="N23050" s="36"/>
      <c r="O23050" s="40"/>
      <c r="P23050" s="36"/>
      <c r="S23050" s="36"/>
      <c r="T23050" s="36"/>
      <c r="U23050" s="36"/>
      <c r="V23050" s="36"/>
    </row>
    <row r="23051" spans="11:22" x14ac:dyDescent="0.25">
      <c r="K23051" s="36"/>
      <c r="L23051" s="36"/>
      <c r="M23051" s="36"/>
      <c r="N23051" s="36"/>
      <c r="O23051" s="40"/>
      <c r="P23051" s="36"/>
      <c r="S23051" s="36"/>
      <c r="T23051" s="36"/>
      <c r="U23051" s="36"/>
      <c r="V23051" s="36"/>
    </row>
    <row r="23052" spans="11:22" x14ac:dyDescent="0.25">
      <c r="K23052" s="36"/>
      <c r="L23052" s="36"/>
      <c r="M23052" s="36"/>
      <c r="N23052" s="36"/>
      <c r="O23052" s="40"/>
      <c r="P23052" s="36"/>
      <c r="S23052" s="36"/>
      <c r="T23052" s="36"/>
      <c r="U23052" s="36"/>
      <c r="V23052" s="36"/>
    </row>
    <row r="23053" spans="11:22" x14ac:dyDescent="0.25">
      <c r="K23053" s="36"/>
      <c r="L23053" s="36"/>
      <c r="M23053" s="36"/>
      <c r="N23053" s="36"/>
      <c r="O23053" s="40"/>
      <c r="P23053" s="36"/>
      <c r="S23053" s="36"/>
      <c r="T23053" s="36"/>
      <c r="U23053" s="36"/>
      <c r="V23053" s="36"/>
    </row>
    <row r="23054" spans="11:22" x14ac:dyDescent="0.25">
      <c r="K23054" s="36"/>
      <c r="L23054" s="36"/>
      <c r="M23054" s="36"/>
      <c r="N23054" s="36"/>
      <c r="O23054" s="40"/>
      <c r="P23054" s="36"/>
      <c r="S23054" s="36"/>
      <c r="T23054" s="36"/>
      <c r="U23054" s="36"/>
      <c r="V23054" s="36"/>
    </row>
    <row r="23055" spans="11:22" x14ac:dyDescent="0.25">
      <c r="K23055" s="36"/>
      <c r="L23055" s="36"/>
      <c r="M23055" s="36"/>
      <c r="N23055" s="36"/>
      <c r="O23055" s="40"/>
      <c r="P23055" s="36"/>
      <c r="S23055" s="36"/>
      <c r="T23055" s="36"/>
      <c r="U23055" s="36"/>
      <c r="V23055" s="36"/>
    </row>
    <row r="23056" spans="11:22" x14ac:dyDescent="0.25">
      <c r="K23056" s="36"/>
      <c r="L23056" s="36"/>
      <c r="M23056" s="36"/>
      <c r="N23056" s="36"/>
      <c r="O23056" s="40"/>
      <c r="P23056" s="36"/>
      <c r="S23056" s="36"/>
      <c r="T23056" s="36"/>
      <c r="U23056" s="36"/>
      <c r="V23056" s="36"/>
    </row>
    <row r="23057" spans="11:22" x14ac:dyDescent="0.25">
      <c r="K23057" s="36"/>
      <c r="L23057" s="36"/>
      <c r="M23057" s="36"/>
      <c r="N23057" s="36"/>
      <c r="O23057" s="40"/>
      <c r="P23057" s="36"/>
      <c r="S23057" s="36"/>
      <c r="T23057" s="36"/>
      <c r="U23057" s="36"/>
      <c r="V23057" s="36"/>
    </row>
    <row r="23058" spans="11:22" x14ac:dyDescent="0.25">
      <c r="K23058" s="36"/>
      <c r="L23058" s="36"/>
      <c r="M23058" s="36"/>
      <c r="N23058" s="36"/>
      <c r="O23058" s="40"/>
      <c r="P23058" s="36"/>
      <c r="S23058" s="36"/>
      <c r="T23058" s="36"/>
      <c r="U23058" s="36"/>
      <c r="V23058" s="36"/>
    </row>
    <row r="23059" spans="11:22" x14ac:dyDescent="0.25">
      <c r="K23059" s="36"/>
      <c r="L23059" s="36"/>
      <c r="M23059" s="36"/>
      <c r="N23059" s="36"/>
      <c r="O23059" s="40"/>
      <c r="P23059" s="36"/>
      <c r="S23059" s="36"/>
      <c r="T23059" s="36"/>
      <c r="U23059" s="36"/>
      <c r="V23059" s="36"/>
    </row>
    <row r="23060" spans="11:22" x14ac:dyDescent="0.25">
      <c r="K23060" s="36"/>
      <c r="L23060" s="36"/>
      <c r="M23060" s="36"/>
      <c r="N23060" s="36"/>
      <c r="O23060" s="40"/>
      <c r="P23060" s="36"/>
      <c r="S23060" s="36"/>
      <c r="T23060" s="36"/>
      <c r="U23060" s="36"/>
      <c r="V23060" s="36"/>
    </row>
    <row r="23061" spans="11:22" x14ac:dyDescent="0.25">
      <c r="K23061" s="36"/>
      <c r="L23061" s="36"/>
      <c r="M23061" s="36"/>
      <c r="N23061" s="36"/>
      <c r="O23061" s="40"/>
      <c r="P23061" s="36"/>
      <c r="S23061" s="36"/>
      <c r="T23061" s="36"/>
      <c r="U23061" s="36"/>
      <c r="V23061" s="36"/>
    </row>
    <row r="23062" spans="11:22" x14ac:dyDescent="0.25">
      <c r="K23062" s="36"/>
      <c r="L23062" s="36"/>
      <c r="M23062" s="36"/>
      <c r="N23062" s="36"/>
      <c r="O23062" s="40"/>
      <c r="P23062" s="36"/>
      <c r="S23062" s="36"/>
      <c r="T23062" s="36"/>
      <c r="U23062" s="36"/>
      <c r="V23062" s="36"/>
    </row>
    <row r="23063" spans="11:22" x14ac:dyDescent="0.25">
      <c r="K23063" s="36"/>
      <c r="L23063" s="36"/>
      <c r="M23063" s="36"/>
      <c r="N23063" s="36"/>
      <c r="O23063" s="40"/>
      <c r="P23063" s="36"/>
      <c r="S23063" s="36"/>
      <c r="T23063" s="36"/>
      <c r="U23063" s="36"/>
      <c r="V23063" s="36"/>
    </row>
    <row r="23064" spans="11:22" x14ac:dyDescent="0.25">
      <c r="K23064" s="36"/>
      <c r="L23064" s="36"/>
      <c r="M23064" s="36"/>
      <c r="N23064" s="36"/>
      <c r="O23064" s="40"/>
      <c r="P23064" s="36"/>
      <c r="S23064" s="36"/>
      <c r="T23064" s="36"/>
      <c r="U23064" s="36"/>
      <c r="V23064" s="36"/>
    </row>
    <row r="23065" spans="11:22" x14ac:dyDescent="0.25">
      <c r="K23065" s="36"/>
      <c r="L23065" s="36"/>
      <c r="M23065" s="36"/>
      <c r="N23065" s="36"/>
      <c r="O23065" s="40"/>
      <c r="P23065" s="36"/>
      <c r="S23065" s="36"/>
      <c r="T23065" s="36"/>
      <c r="U23065" s="36"/>
      <c r="V23065" s="36"/>
    </row>
    <row r="23066" spans="11:22" x14ac:dyDescent="0.25">
      <c r="K23066" s="36"/>
      <c r="L23066" s="36"/>
      <c r="M23066" s="36"/>
      <c r="N23066" s="36"/>
      <c r="O23066" s="40"/>
      <c r="P23066" s="36"/>
      <c r="S23066" s="36"/>
      <c r="T23066" s="36"/>
      <c r="U23066" s="36"/>
      <c r="V23066" s="36"/>
    </row>
    <row r="23067" spans="11:22" x14ac:dyDescent="0.25">
      <c r="K23067" s="36"/>
      <c r="L23067" s="36"/>
      <c r="M23067" s="36"/>
      <c r="N23067" s="36"/>
      <c r="O23067" s="40"/>
      <c r="P23067" s="36"/>
      <c r="S23067" s="36"/>
      <c r="T23067" s="36"/>
      <c r="U23067" s="36"/>
      <c r="V23067" s="36"/>
    </row>
    <row r="23068" spans="11:22" x14ac:dyDescent="0.25">
      <c r="K23068" s="36"/>
      <c r="L23068" s="36"/>
      <c r="M23068" s="36"/>
      <c r="N23068" s="36"/>
      <c r="O23068" s="40"/>
      <c r="P23068" s="36"/>
      <c r="S23068" s="36"/>
      <c r="T23068" s="36"/>
      <c r="U23068" s="36"/>
      <c r="V23068" s="36"/>
    </row>
    <row r="23069" spans="11:22" x14ac:dyDescent="0.25">
      <c r="K23069" s="36"/>
      <c r="L23069" s="36"/>
      <c r="M23069" s="36"/>
      <c r="N23069" s="36"/>
      <c r="O23069" s="40"/>
      <c r="P23069" s="36"/>
      <c r="S23069" s="36"/>
      <c r="T23069" s="36"/>
      <c r="U23069" s="36"/>
      <c r="V23069" s="36"/>
    </row>
    <row r="23070" spans="11:22" x14ac:dyDescent="0.25">
      <c r="K23070" s="36"/>
      <c r="L23070" s="36"/>
      <c r="M23070" s="36"/>
      <c r="N23070" s="36"/>
      <c r="O23070" s="40"/>
      <c r="P23070" s="36"/>
      <c r="S23070" s="36"/>
      <c r="T23070" s="36"/>
      <c r="U23070" s="36"/>
      <c r="V23070" s="36"/>
    </row>
    <row r="23071" spans="11:22" x14ac:dyDescent="0.25">
      <c r="K23071" s="36"/>
      <c r="L23071" s="36"/>
      <c r="M23071" s="36"/>
      <c r="N23071" s="36"/>
      <c r="O23071" s="40"/>
      <c r="P23071" s="36"/>
      <c r="S23071" s="36"/>
      <c r="T23071" s="36"/>
      <c r="U23071" s="36"/>
      <c r="V23071" s="36"/>
    </row>
    <row r="23072" spans="11:22" x14ac:dyDescent="0.25">
      <c r="K23072" s="36"/>
      <c r="L23072" s="36"/>
      <c r="M23072" s="36"/>
      <c r="N23072" s="36"/>
      <c r="O23072" s="40"/>
      <c r="P23072" s="36"/>
      <c r="S23072" s="36"/>
      <c r="T23072" s="36"/>
      <c r="U23072" s="36"/>
      <c r="V23072" s="36"/>
    </row>
    <row r="23073" spans="11:22" x14ac:dyDescent="0.25">
      <c r="K23073" s="36"/>
      <c r="L23073" s="36"/>
      <c r="M23073" s="36"/>
      <c r="N23073" s="36"/>
      <c r="O23073" s="40"/>
      <c r="P23073" s="36"/>
      <c r="S23073" s="36"/>
      <c r="T23073" s="36"/>
      <c r="U23073" s="36"/>
      <c r="V23073" s="36"/>
    </row>
    <row r="23074" spans="11:22" x14ac:dyDescent="0.25">
      <c r="K23074" s="36"/>
      <c r="L23074" s="36"/>
      <c r="M23074" s="36"/>
      <c r="N23074" s="36"/>
      <c r="O23074" s="40"/>
      <c r="P23074" s="36"/>
      <c r="S23074" s="36"/>
      <c r="T23074" s="36"/>
      <c r="U23074" s="36"/>
      <c r="V23074" s="36"/>
    </row>
    <row r="23075" spans="11:22" x14ac:dyDescent="0.25">
      <c r="K23075" s="36"/>
      <c r="L23075" s="36"/>
      <c r="M23075" s="36"/>
      <c r="N23075" s="36"/>
      <c r="O23075" s="40"/>
      <c r="P23075" s="36"/>
      <c r="S23075" s="36"/>
      <c r="T23075" s="36"/>
      <c r="U23075" s="36"/>
      <c r="V23075" s="36"/>
    </row>
    <row r="23076" spans="11:22" x14ac:dyDescent="0.25">
      <c r="K23076" s="36"/>
      <c r="L23076" s="36"/>
      <c r="M23076" s="36"/>
      <c r="N23076" s="36"/>
      <c r="O23076" s="40"/>
      <c r="P23076" s="36"/>
      <c r="S23076" s="36"/>
      <c r="T23076" s="36"/>
      <c r="U23076" s="36"/>
      <c r="V23076" s="36"/>
    </row>
    <row r="23077" spans="11:22" x14ac:dyDescent="0.25">
      <c r="K23077" s="36"/>
      <c r="L23077" s="36"/>
      <c r="M23077" s="36"/>
      <c r="N23077" s="36"/>
      <c r="O23077" s="40"/>
      <c r="P23077" s="36"/>
      <c r="S23077" s="36"/>
      <c r="T23077" s="36"/>
      <c r="U23077" s="36"/>
      <c r="V23077" s="36"/>
    </row>
    <row r="23078" spans="11:22" x14ac:dyDescent="0.25">
      <c r="K23078" s="36"/>
      <c r="L23078" s="36"/>
      <c r="M23078" s="36"/>
      <c r="N23078" s="36"/>
      <c r="O23078" s="40"/>
      <c r="P23078" s="36"/>
      <c r="S23078" s="36"/>
      <c r="T23078" s="36"/>
      <c r="U23078" s="36"/>
      <c r="V23078" s="36"/>
    </row>
    <row r="23079" spans="11:22" x14ac:dyDescent="0.25">
      <c r="K23079" s="36"/>
      <c r="L23079" s="36"/>
      <c r="M23079" s="36"/>
      <c r="N23079" s="36"/>
      <c r="O23079" s="40"/>
      <c r="P23079" s="36"/>
      <c r="S23079" s="36"/>
      <c r="T23079" s="36"/>
      <c r="U23079" s="36"/>
      <c r="V23079" s="36"/>
    </row>
    <row r="23080" spans="11:22" x14ac:dyDescent="0.25">
      <c r="K23080" s="36"/>
      <c r="L23080" s="36"/>
      <c r="M23080" s="36"/>
      <c r="N23080" s="36"/>
      <c r="O23080" s="40"/>
      <c r="P23080" s="36"/>
      <c r="S23080" s="36"/>
      <c r="T23080" s="36"/>
      <c r="U23080" s="36"/>
      <c r="V23080" s="36"/>
    </row>
    <row r="23081" spans="11:22" x14ac:dyDescent="0.25">
      <c r="K23081" s="36"/>
      <c r="L23081" s="36"/>
      <c r="M23081" s="36"/>
      <c r="N23081" s="36"/>
      <c r="O23081" s="40"/>
      <c r="P23081" s="36"/>
      <c r="S23081" s="36"/>
      <c r="T23081" s="36"/>
      <c r="U23081" s="36"/>
      <c r="V23081" s="36"/>
    </row>
    <row r="23082" spans="11:22" x14ac:dyDescent="0.25">
      <c r="K23082" s="36"/>
      <c r="L23082" s="36"/>
      <c r="M23082" s="36"/>
      <c r="N23082" s="36"/>
      <c r="O23082" s="40"/>
      <c r="P23082" s="36"/>
      <c r="S23082" s="36"/>
      <c r="T23082" s="36"/>
      <c r="U23082" s="36"/>
      <c r="V23082" s="36"/>
    </row>
    <row r="23083" spans="11:22" x14ac:dyDescent="0.25">
      <c r="K23083" s="36"/>
      <c r="L23083" s="36"/>
      <c r="M23083" s="36"/>
      <c r="N23083" s="36"/>
      <c r="O23083" s="40"/>
      <c r="P23083" s="36"/>
      <c r="S23083" s="36"/>
      <c r="T23083" s="36"/>
      <c r="U23083" s="36"/>
      <c r="V23083" s="36"/>
    </row>
    <row r="23084" spans="11:22" x14ac:dyDescent="0.25">
      <c r="K23084" s="36"/>
      <c r="L23084" s="36"/>
      <c r="M23084" s="36"/>
      <c r="N23084" s="36"/>
      <c r="O23084" s="40"/>
      <c r="P23084" s="36"/>
      <c r="S23084" s="36"/>
      <c r="T23084" s="36"/>
      <c r="U23084" s="36"/>
      <c r="V23084" s="36"/>
    </row>
    <row r="23085" spans="11:22" x14ac:dyDescent="0.25">
      <c r="K23085" s="36"/>
      <c r="L23085" s="36"/>
      <c r="M23085" s="36"/>
      <c r="N23085" s="36"/>
      <c r="O23085" s="40"/>
      <c r="P23085" s="36"/>
      <c r="S23085" s="36"/>
      <c r="T23085" s="36"/>
      <c r="U23085" s="36"/>
      <c r="V23085" s="36"/>
    </row>
    <row r="23086" spans="11:22" x14ac:dyDescent="0.25">
      <c r="K23086" s="36"/>
      <c r="L23086" s="36"/>
      <c r="M23086" s="36"/>
      <c r="N23086" s="36"/>
      <c r="O23086" s="40"/>
      <c r="P23086" s="36"/>
      <c r="S23086" s="36"/>
      <c r="T23086" s="36"/>
      <c r="U23086" s="36"/>
      <c r="V23086" s="36"/>
    </row>
    <row r="23087" spans="11:22" x14ac:dyDescent="0.25">
      <c r="K23087" s="36"/>
      <c r="L23087" s="36"/>
      <c r="M23087" s="36"/>
      <c r="N23087" s="36"/>
      <c r="O23087" s="40"/>
      <c r="P23087" s="36"/>
      <c r="S23087" s="36"/>
      <c r="T23087" s="36"/>
      <c r="U23087" s="36"/>
      <c r="V23087" s="36"/>
    </row>
    <row r="23088" spans="11:22" x14ac:dyDescent="0.25">
      <c r="K23088" s="36"/>
      <c r="L23088" s="36"/>
      <c r="M23088" s="36"/>
      <c r="N23088" s="36"/>
      <c r="O23088" s="40"/>
      <c r="P23088" s="36"/>
      <c r="S23088" s="36"/>
      <c r="T23088" s="36"/>
      <c r="U23088" s="36"/>
      <c r="V23088" s="36"/>
    </row>
    <row r="23089" spans="11:22" x14ac:dyDescent="0.25">
      <c r="K23089" s="36"/>
      <c r="L23089" s="36"/>
      <c r="M23089" s="36"/>
      <c r="N23089" s="36"/>
      <c r="O23089" s="40"/>
      <c r="P23089" s="36"/>
      <c r="S23089" s="36"/>
      <c r="T23089" s="36"/>
      <c r="U23089" s="36"/>
      <c r="V23089" s="36"/>
    </row>
    <row r="23090" spans="11:22" x14ac:dyDescent="0.25">
      <c r="K23090" s="36"/>
      <c r="L23090" s="36"/>
      <c r="M23090" s="36"/>
      <c r="N23090" s="36"/>
      <c r="O23090" s="40"/>
      <c r="P23090" s="36"/>
      <c r="S23090" s="36"/>
      <c r="T23090" s="36"/>
      <c r="U23090" s="36"/>
      <c r="V23090" s="36"/>
    </row>
    <row r="23091" spans="11:22" x14ac:dyDescent="0.25">
      <c r="K23091" s="36"/>
      <c r="L23091" s="36"/>
      <c r="M23091" s="36"/>
      <c r="N23091" s="36"/>
      <c r="O23091" s="40"/>
      <c r="P23091" s="36"/>
      <c r="S23091" s="36"/>
      <c r="T23091" s="36"/>
      <c r="U23091" s="36"/>
      <c r="V23091" s="36"/>
    </row>
    <row r="23092" spans="11:22" x14ac:dyDescent="0.25">
      <c r="K23092" s="36"/>
      <c r="L23092" s="36"/>
      <c r="M23092" s="36"/>
      <c r="N23092" s="36"/>
      <c r="O23092" s="40"/>
      <c r="P23092" s="36"/>
      <c r="S23092" s="36"/>
      <c r="T23092" s="36"/>
      <c r="U23092" s="36"/>
      <c r="V23092" s="36"/>
    </row>
    <row r="23093" spans="11:22" x14ac:dyDescent="0.25">
      <c r="K23093" s="36"/>
      <c r="L23093" s="36"/>
      <c r="M23093" s="36"/>
      <c r="N23093" s="36"/>
      <c r="O23093" s="40"/>
      <c r="P23093" s="36"/>
      <c r="S23093" s="36"/>
      <c r="T23093" s="36"/>
      <c r="U23093" s="36"/>
      <c r="V23093" s="36"/>
    </row>
    <row r="23094" spans="11:22" x14ac:dyDescent="0.25">
      <c r="K23094" s="36"/>
      <c r="L23094" s="36"/>
      <c r="M23094" s="36"/>
      <c r="N23094" s="36"/>
      <c r="O23094" s="40"/>
      <c r="P23094" s="36"/>
      <c r="S23094" s="36"/>
      <c r="T23094" s="36"/>
      <c r="U23094" s="36"/>
      <c r="V23094" s="36"/>
    </row>
    <row r="23095" spans="11:22" x14ac:dyDescent="0.25">
      <c r="K23095" s="36"/>
      <c r="L23095" s="36"/>
      <c r="M23095" s="36"/>
      <c r="N23095" s="36"/>
      <c r="O23095" s="40"/>
      <c r="P23095" s="36"/>
      <c r="S23095" s="36"/>
      <c r="T23095" s="36"/>
      <c r="U23095" s="36"/>
      <c r="V23095" s="36"/>
    </row>
    <row r="23096" spans="11:22" x14ac:dyDescent="0.25">
      <c r="K23096" s="36"/>
      <c r="L23096" s="36"/>
      <c r="M23096" s="36"/>
      <c r="N23096" s="36"/>
      <c r="O23096" s="40"/>
      <c r="P23096" s="36"/>
      <c r="S23096" s="36"/>
      <c r="T23096" s="36"/>
      <c r="U23096" s="36"/>
      <c r="V23096" s="36"/>
    </row>
    <row r="23097" spans="11:22" x14ac:dyDescent="0.25">
      <c r="K23097" s="36"/>
      <c r="L23097" s="36"/>
      <c r="M23097" s="36"/>
      <c r="N23097" s="36"/>
      <c r="O23097" s="40"/>
      <c r="P23097" s="36"/>
      <c r="S23097" s="36"/>
      <c r="T23097" s="36"/>
      <c r="U23097" s="36"/>
      <c r="V23097" s="36"/>
    </row>
    <row r="23098" spans="11:22" x14ac:dyDescent="0.25">
      <c r="K23098" s="36"/>
      <c r="L23098" s="36"/>
      <c r="M23098" s="36"/>
      <c r="N23098" s="36"/>
      <c r="O23098" s="40"/>
      <c r="P23098" s="36"/>
      <c r="S23098" s="36"/>
      <c r="T23098" s="36"/>
      <c r="U23098" s="36"/>
      <c r="V23098" s="36"/>
    </row>
    <row r="23099" spans="11:22" x14ac:dyDescent="0.25">
      <c r="K23099" s="36"/>
      <c r="L23099" s="36"/>
      <c r="M23099" s="36"/>
      <c r="N23099" s="36"/>
      <c r="O23099" s="40"/>
      <c r="P23099" s="36"/>
      <c r="S23099" s="36"/>
      <c r="T23099" s="36"/>
      <c r="U23099" s="36"/>
      <c r="V23099" s="36"/>
    </row>
    <row r="23100" spans="11:22" x14ac:dyDescent="0.25">
      <c r="K23100" s="36"/>
      <c r="L23100" s="36"/>
      <c r="M23100" s="36"/>
      <c r="N23100" s="36"/>
      <c r="O23100" s="40"/>
      <c r="P23100" s="36"/>
      <c r="S23100" s="36"/>
      <c r="T23100" s="36"/>
      <c r="U23100" s="36"/>
      <c r="V23100" s="36"/>
    </row>
    <row r="23101" spans="11:22" x14ac:dyDescent="0.25">
      <c r="K23101" s="36"/>
      <c r="L23101" s="36"/>
      <c r="M23101" s="36"/>
      <c r="N23101" s="36"/>
      <c r="O23101" s="40"/>
      <c r="P23101" s="36"/>
      <c r="S23101" s="36"/>
      <c r="T23101" s="36"/>
      <c r="U23101" s="36"/>
      <c r="V23101" s="36"/>
    </row>
    <row r="23102" spans="11:22" x14ac:dyDescent="0.25">
      <c r="K23102" s="36"/>
      <c r="L23102" s="36"/>
      <c r="M23102" s="36"/>
      <c r="N23102" s="36"/>
      <c r="O23102" s="40"/>
      <c r="P23102" s="36"/>
      <c r="S23102" s="36"/>
      <c r="T23102" s="36"/>
      <c r="U23102" s="36"/>
      <c r="V23102" s="36"/>
    </row>
    <row r="23103" spans="11:22" x14ac:dyDescent="0.25">
      <c r="K23103" s="36"/>
      <c r="L23103" s="36"/>
      <c r="M23103" s="36"/>
      <c r="N23103" s="36"/>
      <c r="O23103" s="40"/>
      <c r="P23103" s="36"/>
      <c r="S23103" s="36"/>
      <c r="T23103" s="36"/>
      <c r="U23103" s="36"/>
      <c r="V23103" s="36"/>
    </row>
    <row r="23104" spans="11:22" x14ac:dyDescent="0.25">
      <c r="K23104" s="36"/>
      <c r="L23104" s="36"/>
      <c r="M23104" s="36"/>
      <c r="N23104" s="36"/>
      <c r="O23104" s="40"/>
      <c r="P23104" s="36"/>
      <c r="S23104" s="36"/>
      <c r="T23104" s="36"/>
      <c r="U23104" s="36"/>
      <c r="V23104" s="36"/>
    </row>
    <row r="23105" spans="11:22" x14ac:dyDescent="0.25">
      <c r="K23105" s="36"/>
      <c r="L23105" s="36"/>
      <c r="M23105" s="36"/>
      <c r="N23105" s="36"/>
      <c r="O23105" s="40"/>
      <c r="P23105" s="36"/>
      <c r="S23105" s="36"/>
      <c r="T23105" s="36"/>
      <c r="U23105" s="36"/>
      <c r="V23105" s="36"/>
    </row>
    <row r="23106" spans="11:22" x14ac:dyDescent="0.25">
      <c r="K23106" s="36"/>
      <c r="L23106" s="36"/>
      <c r="M23106" s="36"/>
      <c r="N23106" s="36"/>
      <c r="O23106" s="40"/>
      <c r="P23106" s="36"/>
      <c r="S23106" s="36"/>
      <c r="T23106" s="36"/>
      <c r="U23106" s="36"/>
      <c r="V23106" s="36"/>
    </row>
    <row r="23107" spans="11:22" x14ac:dyDescent="0.25">
      <c r="K23107" s="36"/>
      <c r="L23107" s="36"/>
      <c r="M23107" s="36"/>
      <c r="N23107" s="36"/>
      <c r="O23107" s="40"/>
      <c r="P23107" s="36"/>
      <c r="S23107" s="36"/>
      <c r="T23107" s="36"/>
      <c r="U23107" s="36"/>
      <c r="V23107" s="36"/>
    </row>
    <row r="23108" spans="11:22" x14ac:dyDescent="0.25">
      <c r="K23108" s="36"/>
      <c r="L23108" s="36"/>
      <c r="M23108" s="36"/>
      <c r="N23108" s="36"/>
      <c r="O23108" s="40"/>
      <c r="P23108" s="36"/>
      <c r="S23108" s="36"/>
      <c r="T23108" s="36"/>
      <c r="U23108" s="36"/>
      <c r="V23108" s="36"/>
    </row>
    <row r="23109" spans="11:22" x14ac:dyDescent="0.25">
      <c r="K23109" s="36"/>
      <c r="L23109" s="36"/>
      <c r="M23109" s="36"/>
      <c r="N23109" s="36"/>
      <c r="O23109" s="40"/>
      <c r="P23109" s="36"/>
      <c r="S23109" s="36"/>
      <c r="T23109" s="36"/>
      <c r="U23109" s="36"/>
      <c r="V23109" s="36"/>
    </row>
    <row r="23110" spans="11:22" x14ac:dyDescent="0.25">
      <c r="K23110" s="36"/>
      <c r="L23110" s="36"/>
      <c r="M23110" s="36"/>
      <c r="N23110" s="36"/>
      <c r="O23110" s="40"/>
      <c r="P23110" s="36"/>
      <c r="S23110" s="36"/>
      <c r="T23110" s="36"/>
      <c r="U23110" s="36"/>
      <c r="V23110" s="36"/>
    </row>
    <row r="23111" spans="11:22" x14ac:dyDescent="0.25">
      <c r="K23111" s="36"/>
      <c r="L23111" s="36"/>
      <c r="M23111" s="36"/>
      <c r="N23111" s="36"/>
      <c r="O23111" s="40"/>
      <c r="P23111" s="36"/>
      <c r="S23111" s="36"/>
      <c r="T23111" s="36"/>
      <c r="U23111" s="36"/>
      <c r="V23111" s="36"/>
    </row>
    <row r="23112" spans="11:22" x14ac:dyDescent="0.25">
      <c r="K23112" s="36"/>
      <c r="L23112" s="36"/>
      <c r="M23112" s="36"/>
      <c r="N23112" s="36"/>
      <c r="O23112" s="40"/>
      <c r="P23112" s="36"/>
      <c r="S23112" s="36"/>
      <c r="T23112" s="36"/>
      <c r="U23112" s="36"/>
      <c r="V23112" s="36"/>
    </row>
    <row r="23113" spans="11:22" x14ac:dyDescent="0.25">
      <c r="K23113" s="36"/>
      <c r="L23113" s="36"/>
      <c r="M23113" s="36"/>
      <c r="N23113" s="36"/>
      <c r="O23113" s="40"/>
      <c r="P23113" s="36"/>
      <c r="S23113" s="36"/>
      <c r="T23113" s="36"/>
      <c r="U23113" s="36"/>
      <c r="V23113" s="36"/>
    </row>
    <row r="23114" spans="11:22" x14ac:dyDescent="0.25">
      <c r="K23114" s="36"/>
      <c r="L23114" s="36"/>
      <c r="M23114" s="36"/>
      <c r="N23114" s="36"/>
      <c r="O23114" s="40"/>
      <c r="P23114" s="36"/>
      <c r="S23114" s="36"/>
      <c r="T23114" s="36"/>
      <c r="U23114" s="36"/>
      <c r="V23114" s="36"/>
    </row>
    <row r="23115" spans="11:22" x14ac:dyDescent="0.25">
      <c r="K23115" s="36"/>
      <c r="L23115" s="36"/>
      <c r="M23115" s="36"/>
      <c r="N23115" s="36"/>
      <c r="O23115" s="40"/>
      <c r="P23115" s="36"/>
      <c r="S23115" s="36"/>
      <c r="T23115" s="36"/>
      <c r="U23115" s="36"/>
      <c r="V23115" s="36"/>
    </row>
    <row r="23116" spans="11:22" x14ac:dyDescent="0.25">
      <c r="K23116" s="36"/>
      <c r="L23116" s="36"/>
      <c r="M23116" s="36"/>
      <c r="N23116" s="36"/>
      <c r="O23116" s="40"/>
      <c r="P23116" s="36"/>
      <c r="S23116" s="36"/>
      <c r="T23116" s="36"/>
      <c r="U23116" s="36"/>
      <c r="V23116" s="36"/>
    </row>
    <row r="23117" spans="11:22" x14ac:dyDescent="0.25">
      <c r="K23117" s="36"/>
      <c r="L23117" s="36"/>
      <c r="M23117" s="36"/>
      <c r="N23117" s="36"/>
      <c r="O23117" s="40"/>
      <c r="P23117" s="36"/>
      <c r="S23117" s="36"/>
      <c r="T23117" s="36"/>
      <c r="U23117" s="36"/>
      <c r="V23117" s="36"/>
    </row>
    <row r="23118" spans="11:22" x14ac:dyDescent="0.25">
      <c r="K23118" s="36"/>
      <c r="L23118" s="36"/>
      <c r="M23118" s="36"/>
      <c r="N23118" s="36"/>
      <c r="O23118" s="40"/>
      <c r="P23118" s="36"/>
      <c r="S23118" s="36"/>
      <c r="T23118" s="36"/>
      <c r="U23118" s="36"/>
      <c r="V23118" s="36"/>
    </row>
    <row r="23119" spans="11:22" x14ac:dyDescent="0.25">
      <c r="K23119" s="36"/>
      <c r="L23119" s="36"/>
      <c r="M23119" s="36"/>
      <c r="N23119" s="36"/>
      <c r="O23119" s="40"/>
      <c r="P23119" s="36"/>
      <c r="S23119" s="36"/>
      <c r="T23119" s="36"/>
      <c r="U23119" s="36"/>
      <c r="V23119" s="36"/>
    </row>
    <row r="23120" spans="11:22" x14ac:dyDescent="0.25">
      <c r="K23120" s="36"/>
      <c r="L23120" s="36"/>
      <c r="M23120" s="36"/>
      <c r="N23120" s="36"/>
      <c r="O23120" s="40"/>
      <c r="P23120" s="36"/>
      <c r="S23120" s="36"/>
      <c r="T23120" s="36"/>
      <c r="U23120" s="36"/>
      <c r="V23120" s="36"/>
    </row>
    <row r="23121" spans="11:22" x14ac:dyDescent="0.25">
      <c r="K23121" s="36"/>
      <c r="L23121" s="36"/>
      <c r="M23121" s="36"/>
      <c r="N23121" s="36"/>
      <c r="O23121" s="40"/>
      <c r="P23121" s="36"/>
      <c r="S23121" s="36"/>
      <c r="T23121" s="36"/>
      <c r="U23121" s="36"/>
      <c r="V23121" s="36"/>
    </row>
    <row r="23122" spans="11:22" x14ac:dyDescent="0.25">
      <c r="K23122" s="36"/>
      <c r="L23122" s="36"/>
      <c r="M23122" s="36"/>
      <c r="N23122" s="36"/>
      <c r="O23122" s="40"/>
      <c r="P23122" s="36"/>
      <c r="S23122" s="36"/>
      <c r="T23122" s="36"/>
      <c r="U23122" s="36"/>
      <c r="V23122" s="36"/>
    </row>
    <row r="23123" spans="11:22" x14ac:dyDescent="0.25">
      <c r="K23123" s="36"/>
      <c r="L23123" s="36"/>
      <c r="M23123" s="36"/>
      <c r="N23123" s="36"/>
      <c r="O23123" s="40"/>
      <c r="P23123" s="36"/>
      <c r="S23123" s="36"/>
      <c r="T23123" s="36"/>
      <c r="U23123" s="36"/>
      <c r="V23123" s="36"/>
    </row>
    <row r="23124" spans="11:22" x14ac:dyDescent="0.25">
      <c r="K23124" s="36"/>
      <c r="L23124" s="36"/>
      <c r="M23124" s="36"/>
      <c r="N23124" s="36"/>
      <c r="O23124" s="40"/>
      <c r="P23124" s="36"/>
      <c r="S23124" s="36"/>
      <c r="T23124" s="36"/>
      <c r="U23124" s="36"/>
      <c r="V23124" s="36"/>
    </row>
    <row r="23125" spans="11:22" x14ac:dyDescent="0.25">
      <c r="K23125" s="36"/>
      <c r="L23125" s="36"/>
      <c r="M23125" s="36"/>
      <c r="N23125" s="36"/>
      <c r="O23125" s="40"/>
      <c r="P23125" s="36"/>
      <c r="S23125" s="36"/>
      <c r="T23125" s="36"/>
      <c r="U23125" s="36"/>
      <c r="V23125" s="36"/>
    </row>
    <row r="23126" spans="11:22" x14ac:dyDescent="0.25">
      <c r="K23126" s="36"/>
      <c r="L23126" s="36"/>
      <c r="M23126" s="36"/>
      <c r="N23126" s="36"/>
      <c r="O23126" s="40"/>
      <c r="P23126" s="36"/>
      <c r="S23126" s="36"/>
      <c r="T23126" s="36"/>
      <c r="U23126" s="36"/>
      <c r="V23126" s="36"/>
    </row>
    <row r="23127" spans="11:22" x14ac:dyDescent="0.25">
      <c r="K23127" s="36"/>
      <c r="L23127" s="36"/>
      <c r="M23127" s="36"/>
      <c r="N23127" s="36"/>
      <c r="O23127" s="40"/>
      <c r="P23127" s="36"/>
      <c r="S23127" s="36"/>
      <c r="T23127" s="36"/>
      <c r="U23127" s="36"/>
      <c r="V23127" s="36"/>
    </row>
    <row r="23128" spans="11:22" x14ac:dyDescent="0.25">
      <c r="K23128" s="36"/>
      <c r="L23128" s="36"/>
      <c r="M23128" s="36"/>
      <c r="N23128" s="36"/>
      <c r="O23128" s="40"/>
      <c r="P23128" s="36"/>
      <c r="S23128" s="36"/>
      <c r="T23128" s="36"/>
      <c r="U23128" s="36"/>
      <c r="V23128" s="36"/>
    </row>
    <row r="23129" spans="11:22" x14ac:dyDescent="0.25">
      <c r="K23129" s="36"/>
      <c r="L23129" s="36"/>
      <c r="M23129" s="36"/>
      <c r="N23129" s="36"/>
      <c r="O23129" s="40"/>
      <c r="P23129" s="36"/>
      <c r="S23129" s="36"/>
      <c r="T23129" s="36"/>
      <c r="U23129" s="36"/>
      <c r="V23129" s="36"/>
    </row>
    <row r="23130" spans="11:22" x14ac:dyDescent="0.25">
      <c r="K23130" s="36"/>
      <c r="L23130" s="36"/>
      <c r="M23130" s="36"/>
      <c r="N23130" s="36"/>
      <c r="O23130" s="40"/>
      <c r="P23130" s="36"/>
      <c r="S23130" s="36"/>
      <c r="T23130" s="36"/>
      <c r="U23130" s="36"/>
      <c r="V23130" s="36"/>
    </row>
    <row r="23131" spans="11:22" x14ac:dyDescent="0.25">
      <c r="K23131" s="36"/>
      <c r="L23131" s="36"/>
      <c r="M23131" s="36"/>
      <c r="N23131" s="36"/>
      <c r="O23131" s="40"/>
      <c r="P23131" s="36"/>
      <c r="S23131" s="36"/>
      <c r="T23131" s="36"/>
      <c r="U23131" s="36"/>
      <c r="V23131" s="36"/>
    </row>
    <row r="23132" spans="11:22" x14ac:dyDescent="0.25">
      <c r="K23132" s="36"/>
      <c r="L23132" s="36"/>
      <c r="M23132" s="36"/>
      <c r="N23132" s="36"/>
      <c r="O23132" s="40"/>
      <c r="P23132" s="36"/>
      <c r="S23132" s="36"/>
      <c r="T23132" s="36"/>
      <c r="U23132" s="36"/>
      <c r="V23132" s="36"/>
    </row>
    <row r="23133" spans="11:22" x14ac:dyDescent="0.25">
      <c r="K23133" s="36"/>
      <c r="L23133" s="36"/>
      <c r="M23133" s="36"/>
      <c r="N23133" s="36"/>
      <c r="O23133" s="40"/>
      <c r="P23133" s="36"/>
      <c r="S23133" s="36"/>
      <c r="T23133" s="36"/>
      <c r="U23133" s="36"/>
      <c r="V23133" s="36"/>
    </row>
    <row r="23134" spans="11:22" x14ac:dyDescent="0.25">
      <c r="K23134" s="36"/>
      <c r="L23134" s="36"/>
      <c r="M23134" s="36"/>
      <c r="N23134" s="36"/>
      <c r="O23134" s="40"/>
      <c r="P23134" s="36"/>
      <c r="S23134" s="36"/>
      <c r="T23134" s="36"/>
      <c r="U23134" s="36"/>
      <c r="V23134" s="36"/>
    </row>
    <row r="23135" spans="11:22" x14ac:dyDescent="0.25">
      <c r="K23135" s="36"/>
      <c r="L23135" s="36"/>
      <c r="M23135" s="36"/>
      <c r="N23135" s="36"/>
      <c r="O23135" s="40"/>
      <c r="P23135" s="36"/>
      <c r="S23135" s="36"/>
      <c r="T23135" s="36"/>
      <c r="U23135" s="36"/>
      <c r="V23135" s="36"/>
    </row>
    <row r="23136" spans="11:22" x14ac:dyDescent="0.25">
      <c r="K23136" s="36"/>
      <c r="L23136" s="36"/>
      <c r="M23136" s="36"/>
      <c r="N23136" s="36"/>
      <c r="O23136" s="40"/>
      <c r="P23136" s="36"/>
      <c r="S23136" s="36"/>
      <c r="T23136" s="36"/>
      <c r="U23136" s="36"/>
      <c r="V23136" s="36"/>
    </row>
    <row r="23137" spans="11:22" x14ac:dyDescent="0.25">
      <c r="K23137" s="36"/>
      <c r="L23137" s="36"/>
      <c r="M23137" s="36"/>
      <c r="N23137" s="36"/>
      <c r="O23137" s="40"/>
      <c r="P23137" s="36"/>
      <c r="S23137" s="36"/>
      <c r="T23137" s="36"/>
      <c r="U23137" s="36"/>
      <c r="V23137" s="36"/>
    </row>
    <row r="23138" spans="11:22" x14ac:dyDescent="0.25">
      <c r="K23138" s="36"/>
      <c r="L23138" s="36"/>
      <c r="M23138" s="36"/>
      <c r="N23138" s="36"/>
      <c r="O23138" s="40"/>
      <c r="P23138" s="36"/>
      <c r="S23138" s="36"/>
      <c r="T23138" s="36"/>
      <c r="U23138" s="36"/>
      <c r="V23138" s="36"/>
    </row>
    <row r="23139" spans="11:22" x14ac:dyDescent="0.25">
      <c r="K23139" s="36"/>
      <c r="L23139" s="36"/>
      <c r="M23139" s="36"/>
      <c r="N23139" s="36"/>
      <c r="O23139" s="40"/>
      <c r="P23139" s="36"/>
      <c r="S23139" s="36"/>
      <c r="T23139" s="36"/>
      <c r="U23139" s="36"/>
      <c r="V23139" s="36"/>
    </row>
    <row r="23140" spans="11:22" x14ac:dyDescent="0.25">
      <c r="K23140" s="36"/>
      <c r="L23140" s="36"/>
      <c r="M23140" s="36"/>
      <c r="N23140" s="36"/>
      <c r="O23140" s="40"/>
      <c r="P23140" s="36"/>
      <c r="S23140" s="36"/>
      <c r="T23140" s="36"/>
      <c r="U23140" s="36"/>
      <c r="V23140" s="36"/>
    </row>
    <row r="23141" spans="11:22" x14ac:dyDescent="0.25">
      <c r="K23141" s="36"/>
      <c r="L23141" s="36"/>
      <c r="M23141" s="36"/>
      <c r="N23141" s="36"/>
      <c r="O23141" s="40"/>
      <c r="P23141" s="36"/>
      <c r="S23141" s="36"/>
      <c r="T23141" s="36"/>
      <c r="U23141" s="36"/>
      <c r="V23141" s="36"/>
    </row>
    <row r="23142" spans="11:22" x14ac:dyDescent="0.25">
      <c r="K23142" s="36"/>
      <c r="L23142" s="36"/>
      <c r="M23142" s="36"/>
      <c r="N23142" s="36"/>
      <c r="O23142" s="40"/>
      <c r="P23142" s="36"/>
      <c r="S23142" s="36"/>
      <c r="T23142" s="36"/>
      <c r="U23142" s="36"/>
      <c r="V23142" s="36"/>
    </row>
    <row r="23143" spans="11:22" x14ac:dyDescent="0.25">
      <c r="K23143" s="36"/>
      <c r="L23143" s="36"/>
      <c r="M23143" s="36"/>
      <c r="N23143" s="36"/>
      <c r="O23143" s="40"/>
      <c r="P23143" s="36"/>
      <c r="S23143" s="36"/>
      <c r="T23143" s="36"/>
      <c r="U23143" s="36"/>
      <c r="V23143" s="36"/>
    </row>
    <row r="23144" spans="11:22" x14ac:dyDescent="0.25">
      <c r="K23144" s="36"/>
      <c r="L23144" s="36"/>
      <c r="M23144" s="36"/>
      <c r="N23144" s="36"/>
      <c r="O23144" s="40"/>
      <c r="P23144" s="36"/>
      <c r="S23144" s="36"/>
      <c r="T23144" s="36"/>
      <c r="U23144" s="36"/>
      <c r="V23144" s="36"/>
    </row>
    <row r="23145" spans="11:22" x14ac:dyDescent="0.25">
      <c r="K23145" s="36"/>
      <c r="L23145" s="36"/>
      <c r="M23145" s="36"/>
      <c r="N23145" s="36"/>
      <c r="O23145" s="40"/>
      <c r="P23145" s="36"/>
      <c r="S23145" s="36"/>
      <c r="T23145" s="36"/>
      <c r="U23145" s="36"/>
      <c r="V23145" s="36"/>
    </row>
    <row r="23146" spans="11:22" x14ac:dyDescent="0.25">
      <c r="K23146" s="36"/>
      <c r="L23146" s="36"/>
      <c r="M23146" s="36"/>
      <c r="N23146" s="36"/>
      <c r="O23146" s="40"/>
      <c r="P23146" s="36"/>
      <c r="S23146" s="36"/>
      <c r="T23146" s="36"/>
      <c r="U23146" s="36"/>
      <c r="V23146" s="36"/>
    </row>
    <row r="23147" spans="11:22" x14ac:dyDescent="0.25">
      <c r="K23147" s="36"/>
      <c r="L23147" s="36"/>
      <c r="M23147" s="36"/>
      <c r="N23147" s="36"/>
      <c r="O23147" s="40"/>
      <c r="P23147" s="36"/>
      <c r="S23147" s="36"/>
      <c r="T23147" s="36"/>
      <c r="U23147" s="36"/>
      <c r="V23147" s="36"/>
    </row>
    <row r="23148" spans="11:22" x14ac:dyDescent="0.25">
      <c r="K23148" s="36"/>
      <c r="L23148" s="36"/>
      <c r="M23148" s="36"/>
      <c r="N23148" s="36"/>
      <c r="O23148" s="40"/>
      <c r="P23148" s="36"/>
      <c r="S23148" s="36"/>
      <c r="T23148" s="36"/>
      <c r="U23148" s="36"/>
      <c r="V23148" s="36"/>
    </row>
    <row r="23149" spans="11:22" x14ac:dyDescent="0.25">
      <c r="K23149" s="36"/>
      <c r="L23149" s="36"/>
      <c r="M23149" s="36"/>
      <c r="N23149" s="36"/>
      <c r="O23149" s="40"/>
      <c r="P23149" s="36"/>
      <c r="S23149" s="36"/>
      <c r="T23149" s="36"/>
      <c r="U23149" s="36"/>
      <c r="V23149" s="36"/>
    </row>
    <row r="23150" spans="11:22" x14ac:dyDescent="0.25">
      <c r="K23150" s="36"/>
      <c r="L23150" s="36"/>
      <c r="M23150" s="36"/>
      <c r="N23150" s="36"/>
      <c r="O23150" s="40"/>
      <c r="P23150" s="36"/>
      <c r="S23150" s="36"/>
      <c r="T23150" s="36"/>
      <c r="U23150" s="36"/>
      <c r="V23150" s="36"/>
    </row>
    <row r="23151" spans="11:22" x14ac:dyDescent="0.25">
      <c r="K23151" s="36"/>
      <c r="L23151" s="36"/>
      <c r="M23151" s="36"/>
      <c r="N23151" s="36"/>
      <c r="O23151" s="40"/>
      <c r="P23151" s="36"/>
      <c r="S23151" s="36"/>
      <c r="T23151" s="36"/>
      <c r="U23151" s="36"/>
      <c r="V23151" s="36"/>
    </row>
    <row r="23152" spans="11:22" x14ac:dyDescent="0.25">
      <c r="K23152" s="36"/>
      <c r="L23152" s="36"/>
      <c r="M23152" s="36"/>
      <c r="N23152" s="36"/>
      <c r="O23152" s="40"/>
      <c r="P23152" s="36"/>
      <c r="S23152" s="36"/>
      <c r="T23152" s="36"/>
      <c r="U23152" s="36"/>
      <c r="V23152" s="36"/>
    </row>
    <row r="23153" spans="11:22" x14ac:dyDescent="0.25">
      <c r="K23153" s="36"/>
      <c r="L23153" s="36"/>
      <c r="M23153" s="36"/>
      <c r="N23153" s="36"/>
      <c r="O23153" s="40"/>
      <c r="P23153" s="36"/>
      <c r="S23153" s="36"/>
      <c r="T23153" s="36"/>
      <c r="U23153" s="36"/>
      <c r="V23153" s="36"/>
    </row>
    <row r="23154" spans="11:22" x14ac:dyDescent="0.25">
      <c r="K23154" s="36"/>
      <c r="L23154" s="36"/>
      <c r="M23154" s="36"/>
      <c r="N23154" s="36"/>
      <c r="O23154" s="40"/>
      <c r="P23154" s="36"/>
      <c r="S23154" s="36"/>
      <c r="T23154" s="36"/>
      <c r="U23154" s="36"/>
      <c r="V23154" s="36"/>
    </row>
    <row r="23155" spans="11:22" x14ac:dyDescent="0.25">
      <c r="K23155" s="36"/>
      <c r="L23155" s="36"/>
      <c r="M23155" s="36"/>
      <c r="N23155" s="36"/>
      <c r="O23155" s="40"/>
      <c r="P23155" s="36"/>
      <c r="S23155" s="36"/>
      <c r="T23155" s="36"/>
      <c r="U23155" s="36"/>
      <c r="V23155" s="36"/>
    </row>
    <row r="23156" spans="11:22" x14ac:dyDescent="0.25">
      <c r="K23156" s="36"/>
      <c r="L23156" s="36"/>
      <c r="M23156" s="36"/>
      <c r="N23156" s="36"/>
      <c r="O23156" s="40"/>
      <c r="P23156" s="36"/>
      <c r="S23156" s="36"/>
      <c r="T23156" s="36"/>
      <c r="U23156" s="36"/>
      <c r="V23156" s="36"/>
    </row>
    <row r="23157" spans="11:22" x14ac:dyDescent="0.25">
      <c r="K23157" s="36"/>
      <c r="L23157" s="36"/>
      <c r="M23157" s="36"/>
      <c r="N23157" s="36"/>
      <c r="O23157" s="40"/>
      <c r="P23157" s="36"/>
      <c r="S23157" s="36"/>
      <c r="T23157" s="36"/>
      <c r="U23157" s="36"/>
      <c r="V23157" s="36"/>
    </row>
    <row r="23158" spans="11:22" x14ac:dyDescent="0.25">
      <c r="K23158" s="36"/>
      <c r="L23158" s="36"/>
      <c r="M23158" s="36"/>
      <c r="N23158" s="36"/>
      <c r="O23158" s="40"/>
      <c r="P23158" s="36"/>
      <c r="S23158" s="36"/>
      <c r="T23158" s="36"/>
      <c r="U23158" s="36"/>
      <c r="V23158" s="36"/>
    </row>
    <row r="23159" spans="11:22" x14ac:dyDescent="0.25">
      <c r="K23159" s="36"/>
      <c r="L23159" s="36"/>
      <c r="M23159" s="36"/>
      <c r="N23159" s="36"/>
      <c r="O23159" s="40"/>
      <c r="P23159" s="36"/>
      <c r="S23159" s="36"/>
      <c r="T23159" s="36"/>
      <c r="U23159" s="36"/>
      <c r="V23159" s="36"/>
    </row>
    <row r="23160" spans="11:22" x14ac:dyDescent="0.25">
      <c r="K23160" s="36"/>
      <c r="L23160" s="36"/>
      <c r="M23160" s="36"/>
      <c r="N23160" s="36"/>
      <c r="O23160" s="40"/>
      <c r="P23160" s="36"/>
      <c r="S23160" s="36"/>
      <c r="T23160" s="36"/>
      <c r="U23160" s="36"/>
      <c r="V23160" s="36"/>
    </row>
    <row r="23161" spans="11:22" x14ac:dyDescent="0.25">
      <c r="K23161" s="36"/>
      <c r="L23161" s="36"/>
      <c r="M23161" s="36"/>
      <c r="N23161" s="36"/>
      <c r="O23161" s="40"/>
      <c r="P23161" s="36"/>
      <c r="S23161" s="36"/>
      <c r="T23161" s="36"/>
      <c r="U23161" s="36"/>
      <c r="V23161" s="36"/>
    </row>
    <row r="23162" spans="11:22" x14ac:dyDescent="0.25">
      <c r="K23162" s="36"/>
      <c r="L23162" s="36"/>
      <c r="M23162" s="36"/>
      <c r="N23162" s="36"/>
      <c r="O23162" s="40"/>
      <c r="P23162" s="36"/>
      <c r="S23162" s="36"/>
      <c r="T23162" s="36"/>
      <c r="U23162" s="36"/>
      <c r="V23162" s="36"/>
    </row>
    <row r="23163" spans="11:22" x14ac:dyDescent="0.25">
      <c r="K23163" s="36"/>
      <c r="L23163" s="36"/>
      <c r="M23163" s="36"/>
      <c r="N23163" s="36"/>
      <c r="O23163" s="40"/>
      <c r="P23163" s="36"/>
      <c r="S23163" s="36"/>
      <c r="T23163" s="36"/>
      <c r="U23163" s="36"/>
      <c r="V23163" s="36"/>
    </row>
    <row r="23164" spans="11:22" x14ac:dyDescent="0.25">
      <c r="K23164" s="36"/>
      <c r="L23164" s="36"/>
      <c r="M23164" s="36"/>
      <c r="N23164" s="36"/>
      <c r="O23164" s="40"/>
      <c r="P23164" s="36"/>
      <c r="S23164" s="36"/>
      <c r="T23164" s="36"/>
      <c r="U23164" s="36"/>
      <c r="V23164" s="36"/>
    </row>
    <row r="23165" spans="11:22" x14ac:dyDescent="0.25">
      <c r="K23165" s="36"/>
      <c r="L23165" s="36"/>
      <c r="M23165" s="36"/>
      <c r="N23165" s="36"/>
      <c r="O23165" s="40"/>
      <c r="P23165" s="36"/>
      <c r="S23165" s="36"/>
      <c r="T23165" s="36"/>
      <c r="U23165" s="36"/>
      <c r="V23165" s="36"/>
    </row>
    <row r="23166" spans="11:22" x14ac:dyDescent="0.25">
      <c r="K23166" s="36"/>
      <c r="L23166" s="36"/>
      <c r="M23166" s="36"/>
      <c r="N23166" s="36"/>
      <c r="O23166" s="40"/>
      <c r="P23166" s="36"/>
      <c r="S23166" s="36"/>
      <c r="T23166" s="36"/>
      <c r="U23166" s="36"/>
      <c r="V23166" s="36"/>
    </row>
    <row r="23167" spans="11:22" x14ac:dyDescent="0.25">
      <c r="K23167" s="36"/>
      <c r="L23167" s="36"/>
      <c r="M23167" s="36"/>
      <c r="N23167" s="36"/>
      <c r="O23167" s="40"/>
      <c r="P23167" s="36"/>
      <c r="S23167" s="36"/>
      <c r="T23167" s="36"/>
      <c r="U23167" s="36"/>
      <c r="V23167" s="36"/>
    </row>
    <row r="23168" spans="11:22" x14ac:dyDescent="0.25">
      <c r="K23168" s="36"/>
      <c r="L23168" s="36"/>
      <c r="M23168" s="36"/>
      <c r="N23168" s="36"/>
      <c r="O23168" s="40"/>
      <c r="P23168" s="36"/>
      <c r="S23168" s="36"/>
      <c r="T23168" s="36"/>
      <c r="U23168" s="36"/>
      <c r="V23168" s="36"/>
    </row>
    <row r="23169" spans="11:22" x14ac:dyDescent="0.25">
      <c r="K23169" s="36"/>
      <c r="L23169" s="36"/>
      <c r="M23169" s="36"/>
      <c r="N23169" s="36"/>
      <c r="O23169" s="40"/>
      <c r="P23169" s="36"/>
      <c r="S23169" s="36"/>
      <c r="T23169" s="36"/>
      <c r="U23169" s="36"/>
      <c r="V23169" s="36"/>
    </row>
    <row r="23170" spans="11:22" x14ac:dyDescent="0.25">
      <c r="K23170" s="36"/>
      <c r="L23170" s="36"/>
      <c r="M23170" s="36"/>
      <c r="N23170" s="36"/>
      <c r="O23170" s="40"/>
      <c r="P23170" s="36"/>
      <c r="S23170" s="36"/>
      <c r="T23170" s="36"/>
      <c r="U23170" s="36"/>
      <c r="V23170" s="36"/>
    </row>
    <row r="23171" spans="11:22" x14ac:dyDescent="0.25">
      <c r="K23171" s="36"/>
      <c r="L23171" s="36"/>
      <c r="M23171" s="36"/>
      <c r="N23171" s="36"/>
      <c r="O23171" s="40"/>
      <c r="P23171" s="36"/>
      <c r="S23171" s="36"/>
      <c r="T23171" s="36"/>
      <c r="U23171" s="36"/>
      <c r="V23171" s="36"/>
    </row>
    <row r="23172" spans="11:22" x14ac:dyDescent="0.25">
      <c r="K23172" s="36"/>
      <c r="L23172" s="36"/>
      <c r="M23172" s="36"/>
      <c r="N23172" s="36"/>
      <c r="O23172" s="40"/>
      <c r="P23172" s="36"/>
      <c r="S23172" s="36"/>
      <c r="T23172" s="36"/>
      <c r="U23172" s="36"/>
      <c r="V23172" s="36"/>
    </row>
    <row r="23173" spans="11:22" x14ac:dyDescent="0.25">
      <c r="K23173" s="36"/>
      <c r="L23173" s="36"/>
      <c r="M23173" s="36"/>
      <c r="N23173" s="36"/>
      <c r="O23173" s="40"/>
      <c r="P23173" s="36"/>
      <c r="S23173" s="36"/>
      <c r="T23173" s="36"/>
      <c r="U23173" s="36"/>
      <c r="V23173" s="36"/>
    </row>
    <row r="23174" spans="11:22" x14ac:dyDescent="0.25">
      <c r="K23174" s="36"/>
      <c r="L23174" s="36"/>
      <c r="M23174" s="36"/>
      <c r="N23174" s="36"/>
      <c r="O23174" s="40"/>
      <c r="P23174" s="36"/>
      <c r="S23174" s="36"/>
      <c r="T23174" s="36"/>
      <c r="U23174" s="36"/>
      <c r="V23174" s="36"/>
    </row>
    <row r="23175" spans="11:22" x14ac:dyDescent="0.25">
      <c r="K23175" s="36"/>
      <c r="L23175" s="36"/>
      <c r="M23175" s="36"/>
      <c r="N23175" s="36"/>
      <c r="O23175" s="40"/>
      <c r="P23175" s="36"/>
      <c r="S23175" s="36"/>
      <c r="T23175" s="36"/>
      <c r="U23175" s="36"/>
      <c r="V23175" s="36"/>
    </row>
    <row r="23176" spans="11:22" x14ac:dyDescent="0.25">
      <c r="K23176" s="36"/>
      <c r="L23176" s="36"/>
      <c r="M23176" s="36"/>
      <c r="N23176" s="36"/>
      <c r="O23176" s="40"/>
      <c r="P23176" s="36"/>
      <c r="S23176" s="36"/>
      <c r="T23176" s="36"/>
      <c r="U23176" s="36"/>
      <c r="V23176" s="36"/>
    </row>
    <row r="23177" spans="11:22" x14ac:dyDescent="0.25">
      <c r="K23177" s="36"/>
      <c r="L23177" s="36"/>
      <c r="M23177" s="36"/>
      <c r="N23177" s="36"/>
      <c r="O23177" s="40"/>
      <c r="P23177" s="36"/>
      <c r="S23177" s="36"/>
      <c r="T23177" s="36"/>
      <c r="U23177" s="36"/>
      <c r="V23177" s="36"/>
    </row>
    <row r="23178" spans="11:22" x14ac:dyDescent="0.25">
      <c r="K23178" s="36"/>
      <c r="L23178" s="36"/>
      <c r="M23178" s="36"/>
      <c r="N23178" s="36"/>
      <c r="O23178" s="40"/>
      <c r="P23178" s="36"/>
      <c r="S23178" s="36"/>
      <c r="T23178" s="36"/>
      <c r="U23178" s="36"/>
      <c r="V23178" s="36"/>
    </row>
    <row r="23179" spans="11:22" x14ac:dyDescent="0.25">
      <c r="K23179" s="36"/>
      <c r="L23179" s="36"/>
      <c r="M23179" s="36"/>
      <c r="N23179" s="36"/>
      <c r="O23179" s="40"/>
      <c r="P23179" s="36"/>
      <c r="S23179" s="36"/>
      <c r="T23179" s="36"/>
      <c r="U23179" s="36"/>
      <c r="V23179" s="36"/>
    </row>
    <row r="23180" spans="11:22" x14ac:dyDescent="0.25">
      <c r="K23180" s="36"/>
      <c r="L23180" s="36"/>
      <c r="M23180" s="36"/>
      <c r="N23180" s="36"/>
      <c r="O23180" s="40"/>
      <c r="P23180" s="36"/>
      <c r="S23180" s="36"/>
      <c r="T23180" s="36"/>
      <c r="U23180" s="36"/>
      <c r="V23180" s="36"/>
    </row>
    <row r="23181" spans="11:22" x14ac:dyDescent="0.25">
      <c r="K23181" s="36"/>
      <c r="L23181" s="36"/>
      <c r="M23181" s="36"/>
      <c r="N23181" s="36"/>
      <c r="O23181" s="40"/>
      <c r="P23181" s="36"/>
      <c r="S23181" s="36"/>
      <c r="T23181" s="36"/>
      <c r="U23181" s="36"/>
      <c r="V23181" s="36"/>
    </row>
    <row r="23182" spans="11:22" x14ac:dyDescent="0.25">
      <c r="K23182" s="36"/>
      <c r="L23182" s="36"/>
      <c r="M23182" s="36"/>
      <c r="N23182" s="36"/>
      <c r="O23182" s="40"/>
      <c r="P23182" s="36"/>
      <c r="S23182" s="36"/>
      <c r="T23182" s="36"/>
      <c r="U23182" s="36"/>
      <c r="V23182" s="36"/>
    </row>
    <row r="23183" spans="11:22" x14ac:dyDescent="0.25">
      <c r="K23183" s="36"/>
      <c r="L23183" s="36"/>
      <c r="M23183" s="36"/>
      <c r="N23183" s="36"/>
      <c r="O23183" s="40"/>
      <c r="P23183" s="36"/>
      <c r="S23183" s="36"/>
      <c r="T23183" s="36"/>
      <c r="U23183" s="36"/>
      <c r="V23183" s="36"/>
    </row>
    <row r="23184" spans="11:22" x14ac:dyDescent="0.25">
      <c r="K23184" s="36"/>
      <c r="L23184" s="36"/>
      <c r="M23184" s="36"/>
      <c r="N23184" s="36"/>
      <c r="O23184" s="40"/>
      <c r="P23184" s="36"/>
      <c r="S23184" s="36"/>
      <c r="T23184" s="36"/>
      <c r="U23184" s="36"/>
      <c r="V23184" s="36"/>
    </row>
    <row r="23185" spans="11:22" x14ac:dyDescent="0.25">
      <c r="K23185" s="36"/>
      <c r="L23185" s="36"/>
      <c r="M23185" s="36"/>
      <c r="N23185" s="36"/>
      <c r="O23185" s="40"/>
      <c r="P23185" s="36"/>
      <c r="S23185" s="36"/>
      <c r="T23185" s="36"/>
      <c r="U23185" s="36"/>
      <c r="V23185" s="36"/>
    </row>
    <row r="23186" spans="11:22" x14ac:dyDescent="0.25">
      <c r="K23186" s="36"/>
      <c r="L23186" s="36"/>
      <c r="M23186" s="36"/>
      <c r="N23186" s="36"/>
      <c r="O23186" s="40"/>
      <c r="P23186" s="36"/>
      <c r="S23186" s="36"/>
      <c r="T23186" s="36"/>
      <c r="U23186" s="36"/>
      <c r="V23186" s="36"/>
    </row>
    <row r="23187" spans="11:22" x14ac:dyDescent="0.25">
      <c r="K23187" s="36"/>
      <c r="L23187" s="36"/>
      <c r="M23187" s="36"/>
      <c r="N23187" s="36"/>
      <c r="O23187" s="40"/>
      <c r="P23187" s="36"/>
      <c r="S23187" s="36"/>
      <c r="T23187" s="36"/>
      <c r="U23187" s="36"/>
      <c r="V23187" s="36"/>
    </row>
    <row r="23188" spans="11:22" x14ac:dyDescent="0.25">
      <c r="K23188" s="36"/>
      <c r="L23188" s="36"/>
      <c r="M23188" s="36"/>
      <c r="N23188" s="36"/>
      <c r="O23188" s="40"/>
      <c r="P23188" s="36"/>
      <c r="S23188" s="36"/>
      <c r="T23188" s="36"/>
      <c r="U23188" s="36"/>
      <c r="V23188" s="36"/>
    </row>
    <row r="23189" spans="11:22" x14ac:dyDescent="0.25">
      <c r="K23189" s="36"/>
      <c r="L23189" s="36"/>
      <c r="M23189" s="36"/>
      <c r="N23189" s="36"/>
      <c r="O23189" s="40"/>
      <c r="P23189" s="36"/>
      <c r="S23189" s="36"/>
      <c r="T23189" s="36"/>
      <c r="U23189" s="36"/>
      <c r="V23189" s="36"/>
    </row>
    <row r="23190" spans="11:22" x14ac:dyDescent="0.25">
      <c r="K23190" s="36"/>
      <c r="L23190" s="36"/>
      <c r="M23190" s="36"/>
      <c r="N23190" s="36"/>
      <c r="O23190" s="40"/>
      <c r="P23190" s="36"/>
      <c r="S23190" s="36"/>
      <c r="T23190" s="36"/>
      <c r="U23190" s="36"/>
      <c r="V23190" s="36"/>
    </row>
    <row r="23191" spans="11:22" x14ac:dyDescent="0.25">
      <c r="K23191" s="36"/>
      <c r="L23191" s="36"/>
      <c r="M23191" s="36"/>
      <c r="N23191" s="36"/>
      <c r="O23191" s="40"/>
      <c r="P23191" s="36"/>
      <c r="S23191" s="36"/>
      <c r="T23191" s="36"/>
      <c r="U23191" s="36"/>
      <c r="V23191" s="36"/>
    </row>
    <row r="23192" spans="11:22" x14ac:dyDescent="0.25">
      <c r="K23192" s="36"/>
      <c r="L23192" s="36"/>
      <c r="M23192" s="36"/>
      <c r="N23192" s="36"/>
      <c r="O23192" s="40"/>
      <c r="P23192" s="36"/>
      <c r="S23192" s="36"/>
      <c r="T23192" s="36"/>
      <c r="U23192" s="36"/>
      <c r="V23192" s="36"/>
    </row>
    <row r="23193" spans="11:22" x14ac:dyDescent="0.25">
      <c r="K23193" s="36"/>
      <c r="L23193" s="36"/>
      <c r="M23193" s="36"/>
      <c r="N23193" s="36"/>
      <c r="O23193" s="40"/>
      <c r="P23193" s="36"/>
      <c r="S23193" s="36"/>
      <c r="T23193" s="36"/>
      <c r="U23193" s="36"/>
      <c r="V23193" s="36"/>
    </row>
    <row r="23194" spans="11:22" x14ac:dyDescent="0.25">
      <c r="K23194" s="36"/>
      <c r="L23194" s="36"/>
      <c r="M23194" s="36"/>
      <c r="N23194" s="36"/>
      <c r="O23194" s="40"/>
      <c r="P23194" s="36"/>
      <c r="S23194" s="36"/>
      <c r="T23194" s="36"/>
      <c r="U23194" s="36"/>
      <c r="V23194" s="36"/>
    </row>
    <row r="23195" spans="11:22" x14ac:dyDescent="0.25">
      <c r="K23195" s="36"/>
      <c r="L23195" s="36"/>
      <c r="M23195" s="36"/>
      <c r="N23195" s="36"/>
      <c r="O23195" s="40"/>
      <c r="P23195" s="36"/>
      <c r="S23195" s="36"/>
      <c r="T23195" s="36"/>
      <c r="U23195" s="36"/>
      <c r="V23195" s="36"/>
    </row>
    <row r="23196" spans="11:22" x14ac:dyDescent="0.25">
      <c r="K23196" s="36"/>
      <c r="L23196" s="36"/>
      <c r="M23196" s="36"/>
      <c r="N23196" s="36"/>
      <c r="O23196" s="40"/>
      <c r="P23196" s="36"/>
      <c r="S23196" s="36"/>
      <c r="T23196" s="36"/>
      <c r="U23196" s="36"/>
      <c r="V23196" s="36"/>
    </row>
    <row r="23197" spans="11:22" x14ac:dyDescent="0.25">
      <c r="K23197" s="36"/>
      <c r="L23197" s="36"/>
      <c r="M23197" s="36"/>
      <c r="N23197" s="36"/>
      <c r="O23197" s="40"/>
      <c r="P23197" s="36"/>
      <c r="S23197" s="36"/>
      <c r="T23197" s="36"/>
      <c r="U23197" s="36"/>
      <c r="V23197" s="36"/>
    </row>
    <row r="23198" spans="11:22" x14ac:dyDescent="0.25">
      <c r="K23198" s="36"/>
      <c r="L23198" s="36"/>
      <c r="M23198" s="36"/>
      <c r="N23198" s="36"/>
      <c r="O23198" s="40"/>
      <c r="P23198" s="36"/>
      <c r="S23198" s="36"/>
      <c r="T23198" s="36"/>
      <c r="U23198" s="36"/>
      <c r="V23198" s="36"/>
    </row>
    <row r="23199" spans="11:22" x14ac:dyDescent="0.25">
      <c r="K23199" s="36"/>
      <c r="L23199" s="36"/>
      <c r="M23199" s="36"/>
      <c r="N23199" s="36"/>
      <c r="O23199" s="40"/>
      <c r="P23199" s="36"/>
      <c r="S23199" s="36"/>
      <c r="T23199" s="36"/>
      <c r="U23199" s="36"/>
      <c r="V23199" s="36"/>
    </row>
    <row r="23200" spans="11:22" x14ac:dyDescent="0.25">
      <c r="K23200" s="36"/>
      <c r="L23200" s="36"/>
      <c r="M23200" s="36"/>
      <c r="N23200" s="36"/>
      <c r="O23200" s="40"/>
      <c r="P23200" s="36"/>
      <c r="S23200" s="36"/>
      <c r="T23200" s="36"/>
      <c r="U23200" s="36"/>
      <c r="V23200" s="36"/>
    </row>
    <row r="23201" spans="11:22" x14ac:dyDescent="0.25">
      <c r="K23201" s="36"/>
      <c r="L23201" s="36"/>
      <c r="M23201" s="36"/>
      <c r="N23201" s="36"/>
      <c r="O23201" s="40"/>
      <c r="P23201" s="36"/>
      <c r="S23201" s="36"/>
      <c r="T23201" s="36"/>
      <c r="U23201" s="36"/>
      <c r="V23201" s="36"/>
    </row>
    <row r="23202" spans="11:22" x14ac:dyDescent="0.25">
      <c r="K23202" s="36"/>
      <c r="L23202" s="36"/>
      <c r="M23202" s="36"/>
      <c r="N23202" s="36"/>
      <c r="O23202" s="40"/>
      <c r="P23202" s="36"/>
      <c r="S23202" s="36"/>
      <c r="T23202" s="36"/>
      <c r="U23202" s="36"/>
      <c r="V23202" s="36"/>
    </row>
    <row r="23203" spans="11:22" x14ac:dyDescent="0.25">
      <c r="K23203" s="36"/>
      <c r="L23203" s="36"/>
      <c r="M23203" s="36"/>
      <c r="N23203" s="36"/>
      <c r="O23203" s="40"/>
      <c r="P23203" s="36"/>
      <c r="S23203" s="36"/>
      <c r="T23203" s="36"/>
      <c r="U23203" s="36"/>
      <c r="V23203" s="36"/>
    </row>
    <row r="23204" spans="11:22" x14ac:dyDescent="0.25">
      <c r="K23204" s="36"/>
      <c r="L23204" s="36"/>
      <c r="M23204" s="36"/>
      <c r="N23204" s="36"/>
      <c r="O23204" s="40"/>
      <c r="P23204" s="36"/>
      <c r="S23204" s="36"/>
      <c r="T23204" s="36"/>
      <c r="U23204" s="36"/>
      <c r="V23204" s="36"/>
    </row>
    <row r="23205" spans="11:22" x14ac:dyDescent="0.25">
      <c r="K23205" s="36"/>
      <c r="L23205" s="36"/>
      <c r="M23205" s="36"/>
      <c r="N23205" s="36"/>
      <c r="O23205" s="40"/>
      <c r="P23205" s="36"/>
      <c r="S23205" s="36"/>
      <c r="T23205" s="36"/>
      <c r="U23205" s="36"/>
      <c r="V23205" s="36"/>
    </row>
    <row r="23206" spans="11:22" x14ac:dyDescent="0.25">
      <c r="K23206" s="36"/>
      <c r="L23206" s="36"/>
      <c r="M23206" s="36"/>
      <c r="N23206" s="36"/>
      <c r="O23206" s="40"/>
      <c r="P23206" s="36"/>
      <c r="S23206" s="36"/>
      <c r="T23206" s="36"/>
      <c r="U23206" s="36"/>
      <c r="V23206" s="36"/>
    </row>
    <row r="23207" spans="11:22" x14ac:dyDescent="0.25">
      <c r="K23207" s="36"/>
      <c r="L23207" s="36"/>
      <c r="M23207" s="36"/>
      <c r="N23207" s="36"/>
      <c r="O23207" s="40"/>
      <c r="P23207" s="36"/>
      <c r="S23207" s="36"/>
      <c r="T23207" s="36"/>
      <c r="U23207" s="36"/>
      <c r="V23207" s="36"/>
    </row>
    <row r="23208" spans="11:22" x14ac:dyDescent="0.25">
      <c r="K23208" s="36"/>
      <c r="L23208" s="36"/>
      <c r="M23208" s="36"/>
      <c r="N23208" s="36"/>
      <c r="O23208" s="40"/>
      <c r="P23208" s="36"/>
      <c r="S23208" s="36"/>
      <c r="T23208" s="36"/>
      <c r="U23208" s="36"/>
      <c r="V23208" s="36"/>
    </row>
    <row r="23209" spans="11:22" x14ac:dyDescent="0.25">
      <c r="K23209" s="36"/>
      <c r="L23209" s="36"/>
      <c r="M23209" s="36"/>
      <c r="N23209" s="36"/>
      <c r="O23209" s="40"/>
      <c r="P23209" s="36"/>
      <c r="S23209" s="36"/>
      <c r="T23209" s="36"/>
      <c r="U23209" s="36"/>
      <c r="V23209" s="36"/>
    </row>
    <row r="23210" spans="11:22" x14ac:dyDescent="0.25">
      <c r="K23210" s="36"/>
      <c r="L23210" s="36"/>
      <c r="M23210" s="36"/>
      <c r="N23210" s="36"/>
      <c r="O23210" s="40"/>
      <c r="P23210" s="36"/>
      <c r="S23210" s="36"/>
      <c r="T23210" s="36"/>
      <c r="U23210" s="36"/>
      <c r="V23210" s="36"/>
    </row>
    <row r="23211" spans="11:22" x14ac:dyDescent="0.25">
      <c r="K23211" s="36"/>
      <c r="L23211" s="36"/>
      <c r="M23211" s="36"/>
      <c r="N23211" s="36"/>
      <c r="O23211" s="40"/>
      <c r="P23211" s="36"/>
      <c r="S23211" s="36"/>
      <c r="T23211" s="36"/>
      <c r="U23211" s="36"/>
      <c r="V23211" s="36"/>
    </row>
    <row r="23212" spans="11:22" x14ac:dyDescent="0.25">
      <c r="K23212" s="36"/>
      <c r="L23212" s="36"/>
      <c r="M23212" s="36"/>
      <c r="N23212" s="36"/>
      <c r="O23212" s="40"/>
      <c r="P23212" s="36"/>
      <c r="S23212" s="36"/>
      <c r="T23212" s="36"/>
      <c r="U23212" s="36"/>
      <c r="V23212" s="36"/>
    </row>
    <row r="23213" spans="11:22" x14ac:dyDescent="0.25">
      <c r="K23213" s="36"/>
      <c r="L23213" s="36"/>
      <c r="M23213" s="36"/>
      <c r="N23213" s="36"/>
      <c r="O23213" s="40"/>
      <c r="P23213" s="36"/>
      <c r="S23213" s="36"/>
      <c r="T23213" s="36"/>
      <c r="U23213" s="36"/>
      <c r="V23213" s="36"/>
    </row>
    <row r="23214" spans="11:22" x14ac:dyDescent="0.25">
      <c r="K23214" s="36"/>
      <c r="L23214" s="36"/>
      <c r="M23214" s="36"/>
      <c r="N23214" s="36"/>
      <c r="O23214" s="40"/>
      <c r="P23214" s="36"/>
      <c r="S23214" s="36"/>
      <c r="T23214" s="36"/>
      <c r="U23214" s="36"/>
      <c r="V23214" s="36"/>
    </row>
    <row r="23215" spans="11:22" x14ac:dyDescent="0.25">
      <c r="K23215" s="36"/>
      <c r="L23215" s="36"/>
      <c r="M23215" s="36"/>
      <c r="N23215" s="36"/>
      <c r="O23215" s="40"/>
      <c r="P23215" s="36"/>
      <c r="S23215" s="36"/>
      <c r="T23215" s="36"/>
      <c r="U23215" s="36"/>
      <c r="V23215" s="36"/>
    </row>
    <row r="23216" spans="11:22" x14ac:dyDescent="0.25">
      <c r="K23216" s="36"/>
      <c r="L23216" s="36"/>
      <c r="M23216" s="36"/>
      <c r="N23216" s="36"/>
      <c r="O23216" s="40"/>
      <c r="P23216" s="36"/>
      <c r="S23216" s="36"/>
      <c r="T23216" s="36"/>
      <c r="U23216" s="36"/>
      <c r="V23216" s="36"/>
    </row>
    <row r="23217" spans="11:22" x14ac:dyDescent="0.25">
      <c r="K23217" s="36"/>
      <c r="L23217" s="36"/>
      <c r="M23217" s="36"/>
      <c r="N23217" s="36"/>
      <c r="O23217" s="40"/>
      <c r="P23217" s="36"/>
      <c r="S23217" s="36"/>
      <c r="T23217" s="36"/>
      <c r="U23217" s="36"/>
      <c r="V23217" s="36"/>
    </row>
    <row r="23218" spans="11:22" x14ac:dyDescent="0.25">
      <c r="K23218" s="36"/>
      <c r="L23218" s="36"/>
      <c r="M23218" s="36"/>
      <c r="N23218" s="36"/>
      <c r="O23218" s="40"/>
      <c r="P23218" s="36"/>
      <c r="S23218" s="36"/>
      <c r="T23218" s="36"/>
      <c r="U23218" s="36"/>
      <c r="V23218" s="36"/>
    </row>
    <row r="23219" spans="11:22" x14ac:dyDescent="0.25">
      <c r="K23219" s="36"/>
      <c r="L23219" s="36"/>
      <c r="M23219" s="36"/>
      <c r="N23219" s="36"/>
      <c r="O23219" s="40"/>
      <c r="P23219" s="36"/>
      <c r="S23219" s="36"/>
      <c r="T23219" s="36"/>
      <c r="U23219" s="36"/>
      <c r="V23219" s="36"/>
    </row>
    <row r="23220" spans="11:22" x14ac:dyDescent="0.25">
      <c r="K23220" s="36"/>
      <c r="L23220" s="36"/>
      <c r="M23220" s="36"/>
      <c r="N23220" s="36"/>
      <c r="O23220" s="40"/>
      <c r="P23220" s="36"/>
      <c r="S23220" s="36"/>
      <c r="T23220" s="36"/>
      <c r="U23220" s="36"/>
      <c r="V23220" s="36"/>
    </row>
    <row r="23221" spans="11:22" x14ac:dyDescent="0.25">
      <c r="K23221" s="36"/>
      <c r="L23221" s="36"/>
      <c r="M23221" s="36"/>
      <c r="N23221" s="36"/>
      <c r="O23221" s="40"/>
      <c r="P23221" s="36"/>
      <c r="S23221" s="36"/>
      <c r="T23221" s="36"/>
      <c r="U23221" s="36"/>
      <c r="V23221" s="36"/>
    </row>
    <row r="23222" spans="11:22" x14ac:dyDescent="0.25">
      <c r="K23222" s="36"/>
      <c r="L23222" s="36"/>
      <c r="M23222" s="36"/>
      <c r="N23222" s="36"/>
      <c r="O23222" s="40"/>
      <c r="P23222" s="36"/>
      <c r="S23222" s="36"/>
      <c r="T23222" s="36"/>
      <c r="U23222" s="36"/>
      <c r="V23222" s="36"/>
    </row>
    <row r="23223" spans="11:22" x14ac:dyDescent="0.25">
      <c r="K23223" s="36"/>
      <c r="L23223" s="36"/>
      <c r="M23223" s="36"/>
      <c r="N23223" s="36"/>
      <c r="O23223" s="40"/>
      <c r="P23223" s="36"/>
      <c r="S23223" s="36"/>
      <c r="T23223" s="36"/>
      <c r="U23223" s="36"/>
      <c r="V23223" s="36"/>
    </row>
    <row r="23224" spans="11:22" x14ac:dyDescent="0.25">
      <c r="K23224" s="36"/>
      <c r="L23224" s="36"/>
      <c r="M23224" s="36"/>
      <c r="N23224" s="36"/>
      <c r="O23224" s="40"/>
      <c r="P23224" s="36"/>
      <c r="S23224" s="36"/>
      <c r="T23224" s="36"/>
      <c r="U23224" s="36"/>
      <c r="V23224" s="36"/>
    </row>
    <row r="23225" spans="11:22" x14ac:dyDescent="0.25">
      <c r="K23225" s="36"/>
      <c r="L23225" s="36"/>
      <c r="M23225" s="36"/>
      <c r="N23225" s="36"/>
      <c r="O23225" s="40"/>
      <c r="P23225" s="36"/>
      <c r="S23225" s="36"/>
      <c r="T23225" s="36"/>
      <c r="U23225" s="36"/>
      <c r="V23225" s="36"/>
    </row>
    <row r="23226" spans="11:22" x14ac:dyDescent="0.25">
      <c r="K23226" s="36"/>
      <c r="L23226" s="36"/>
      <c r="M23226" s="36"/>
      <c r="N23226" s="36"/>
      <c r="O23226" s="40"/>
      <c r="P23226" s="36"/>
      <c r="S23226" s="36"/>
      <c r="T23226" s="36"/>
      <c r="U23226" s="36"/>
      <c r="V23226" s="36"/>
    </row>
    <row r="23227" spans="11:22" x14ac:dyDescent="0.25">
      <c r="K23227" s="36"/>
      <c r="L23227" s="36"/>
      <c r="M23227" s="36"/>
      <c r="N23227" s="36"/>
      <c r="O23227" s="40"/>
      <c r="P23227" s="36"/>
      <c r="S23227" s="36"/>
      <c r="T23227" s="36"/>
      <c r="U23227" s="36"/>
      <c r="V23227" s="36"/>
    </row>
    <row r="23228" spans="11:22" x14ac:dyDescent="0.25">
      <c r="K23228" s="36"/>
      <c r="L23228" s="36"/>
      <c r="M23228" s="36"/>
      <c r="N23228" s="36"/>
      <c r="O23228" s="40"/>
      <c r="P23228" s="36"/>
      <c r="S23228" s="36"/>
      <c r="T23228" s="36"/>
      <c r="U23228" s="36"/>
      <c r="V23228" s="36"/>
    </row>
    <row r="23229" spans="11:22" x14ac:dyDescent="0.25">
      <c r="K23229" s="36"/>
      <c r="L23229" s="36"/>
      <c r="M23229" s="36"/>
      <c r="N23229" s="36"/>
      <c r="O23229" s="40"/>
      <c r="P23229" s="36"/>
      <c r="S23229" s="36"/>
      <c r="T23229" s="36"/>
      <c r="U23229" s="36"/>
      <c r="V23229" s="36"/>
    </row>
    <row r="23230" spans="11:22" x14ac:dyDescent="0.25">
      <c r="K23230" s="36"/>
      <c r="L23230" s="36"/>
      <c r="M23230" s="36"/>
      <c r="N23230" s="36"/>
      <c r="O23230" s="40"/>
      <c r="P23230" s="36"/>
      <c r="S23230" s="36"/>
      <c r="T23230" s="36"/>
      <c r="U23230" s="36"/>
      <c r="V23230" s="36"/>
    </row>
    <row r="23231" spans="11:22" x14ac:dyDescent="0.25">
      <c r="K23231" s="36"/>
      <c r="L23231" s="36"/>
      <c r="M23231" s="36"/>
      <c r="N23231" s="36"/>
      <c r="O23231" s="40"/>
      <c r="P23231" s="36"/>
      <c r="S23231" s="36"/>
      <c r="T23231" s="36"/>
      <c r="U23231" s="36"/>
      <c r="V23231" s="36"/>
    </row>
    <row r="23232" spans="11:22" x14ac:dyDescent="0.25">
      <c r="K23232" s="36"/>
      <c r="L23232" s="36"/>
      <c r="M23232" s="36"/>
      <c r="N23232" s="36"/>
      <c r="O23232" s="40"/>
      <c r="P23232" s="36"/>
      <c r="S23232" s="36"/>
      <c r="T23232" s="36"/>
      <c r="U23232" s="36"/>
      <c r="V23232" s="36"/>
    </row>
    <row r="23233" spans="11:22" x14ac:dyDescent="0.25">
      <c r="K23233" s="36"/>
      <c r="L23233" s="36"/>
      <c r="M23233" s="36"/>
      <c r="N23233" s="36"/>
      <c r="O23233" s="40"/>
      <c r="P23233" s="36"/>
      <c r="S23233" s="36"/>
      <c r="T23233" s="36"/>
      <c r="U23233" s="36"/>
      <c r="V23233" s="36"/>
    </row>
    <row r="23234" spans="11:22" x14ac:dyDescent="0.25">
      <c r="K23234" s="36"/>
      <c r="L23234" s="36"/>
      <c r="M23234" s="36"/>
      <c r="N23234" s="36"/>
      <c r="O23234" s="40"/>
      <c r="P23234" s="36"/>
      <c r="S23234" s="36"/>
      <c r="T23234" s="36"/>
      <c r="U23234" s="36"/>
      <c r="V23234" s="36"/>
    </row>
    <row r="23235" spans="11:22" x14ac:dyDescent="0.25">
      <c r="K23235" s="36"/>
      <c r="L23235" s="36"/>
      <c r="M23235" s="36"/>
      <c r="N23235" s="36"/>
      <c r="O23235" s="40"/>
      <c r="P23235" s="36"/>
      <c r="S23235" s="36"/>
      <c r="T23235" s="36"/>
      <c r="U23235" s="36"/>
      <c r="V23235" s="36"/>
    </row>
    <row r="23236" spans="11:22" x14ac:dyDescent="0.25">
      <c r="K23236" s="36"/>
      <c r="L23236" s="36"/>
      <c r="M23236" s="36"/>
      <c r="N23236" s="36"/>
      <c r="O23236" s="40"/>
      <c r="P23236" s="36"/>
      <c r="S23236" s="36"/>
      <c r="T23236" s="36"/>
      <c r="U23236" s="36"/>
      <c r="V23236" s="36"/>
    </row>
    <row r="23237" spans="11:22" x14ac:dyDescent="0.25">
      <c r="K23237" s="36"/>
      <c r="L23237" s="36"/>
      <c r="M23237" s="36"/>
      <c r="N23237" s="36"/>
      <c r="O23237" s="40"/>
      <c r="P23237" s="36"/>
      <c r="S23237" s="36"/>
      <c r="T23237" s="36"/>
      <c r="U23237" s="36"/>
      <c r="V23237" s="36"/>
    </row>
    <row r="23238" spans="11:22" x14ac:dyDescent="0.25">
      <c r="K23238" s="36"/>
      <c r="L23238" s="36"/>
      <c r="M23238" s="36"/>
      <c r="N23238" s="36"/>
      <c r="O23238" s="40"/>
      <c r="P23238" s="36"/>
      <c r="S23238" s="36"/>
      <c r="T23238" s="36"/>
      <c r="U23238" s="36"/>
      <c r="V23238" s="36"/>
    </row>
    <row r="23239" spans="11:22" x14ac:dyDescent="0.25">
      <c r="K23239" s="36"/>
      <c r="L23239" s="36"/>
      <c r="M23239" s="36"/>
      <c r="N23239" s="36"/>
      <c r="O23239" s="40"/>
      <c r="P23239" s="36"/>
      <c r="S23239" s="36"/>
      <c r="T23239" s="36"/>
      <c r="U23239" s="36"/>
      <c r="V23239" s="36"/>
    </row>
    <row r="23240" spans="11:22" x14ac:dyDescent="0.25">
      <c r="K23240" s="36"/>
      <c r="L23240" s="36"/>
      <c r="M23240" s="36"/>
      <c r="N23240" s="36"/>
      <c r="O23240" s="40"/>
      <c r="P23240" s="36"/>
      <c r="S23240" s="36"/>
      <c r="T23240" s="36"/>
      <c r="U23240" s="36"/>
      <c r="V23240" s="36"/>
    </row>
    <row r="23241" spans="11:22" x14ac:dyDescent="0.25">
      <c r="K23241" s="36"/>
      <c r="L23241" s="36"/>
      <c r="M23241" s="36"/>
      <c r="N23241" s="36"/>
      <c r="O23241" s="40"/>
      <c r="P23241" s="36"/>
      <c r="S23241" s="36"/>
      <c r="T23241" s="36"/>
      <c r="U23241" s="36"/>
      <c r="V23241" s="36"/>
    </row>
    <row r="23242" spans="11:22" x14ac:dyDescent="0.25">
      <c r="K23242" s="36"/>
      <c r="L23242" s="36"/>
      <c r="M23242" s="36"/>
      <c r="N23242" s="36"/>
      <c r="O23242" s="40"/>
      <c r="P23242" s="36"/>
      <c r="S23242" s="36"/>
      <c r="T23242" s="36"/>
      <c r="U23242" s="36"/>
      <c r="V23242" s="36"/>
    </row>
    <row r="23243" spans="11:22" x14ac:dyDescent="0.25">
      <c r="K23243" s="36"/>
      <c r="L23243" s="36"/>
      <c r="M23243" s="36"/>
      <c r="N23243" s="36"/>
      <c r="O23243" s="40"/>
      <c r="P23243" s="36"/>
      <c r="S23243" s="36"/>
      <c r="T23243" s="36"/>
      <c r="U23243" s="36"/>
      <c r="V23243" s="36"/>
    </row>
    <row r="23244" spans="11:22" x14ac:dyDescent="0.25">
      <c r="K23244" s="36"/>
      <c r="L23244" s="36"/>
      <c r="M23244" s="36"/>
      <c r="N23244" s="36"/>
      <c r="O23244" s="40"/>
      <c r="P23244" s="36"/>
      <c r="S23244" s="36"/>
      <c r="T23244" s="36"/>
      <c r="U23244" s="36"/>
      <c r="V23244" s="36"/>
    </row>
    <row r="23245" spans="11:22" x14ac:dyDescent="0.25">
      <c r="K23245" s="36"/>
      <c r="L23245" s="36"/>
      <c r="M23245" s="36"/>
      <c r="N23245" s="36"/>
      <c r="O23245" s="40"/>
      <c r="P23245" s="36"/>
      <c r="S23245" s="36"/>
      <c r="T23245" s="36"/>
      <c r="U23245" s="36"/>
      <c r="V23245" s="36"/>
    </row>
    <row r="23246" spans="11:22" x14ac:dyDescent="0.25">
      <c r="K23246" s="36"/>
      <c r="L23246" s="36"/>
      <c r="M23246" s="36"/>
      <c r="N23246" s="36"/>
      <c r="O23246" s="40"/>
      <c r="P23246" s="36"/>
      <c r="S23246" s="36"/>
      <c r="T23246" s="36"/>
      <c r="U23246" s="36"/>
      <c r="V23246" s="36"/>
    </row>
    <row r="23247" spans="11:22" x14ac:dyDescent="0.25">
      <c r="K23247" s="36"/>
      <c r="L23247" s="36"/>
      <c r="M23247" s="36"/>
      <c r="N23247" s="36"/>
      <c r="O23247" s="40"/>
      <c r="P23247" s="36"/>
      <c r="S23247" s="36"/>
      <c r="T23247" s="36"/>
      <c r="U23247" s="36"/>
      <c r="V23247" s="36"/>
    </row>
    <row r="23248" spans="11:22" x14ac:dyDescent="0.25">
      <c r="K23248" s="36"/>
      <c r="L23248" s="36"/>
      <c r="M23248" s="36"/>
      <c r="N23248" s="36"/>
      <c r="O23248" s="40"/>
      <c r="P23248" s="36"/>
      <c r="S23248" s="36"/>
      <c r="T23248" s="36"/>
      <c r="U23248" s="36"/>
      <c r="V23248" s="36"/>
    </row>
    <row r="23249" spans="11:22" x14ac:dyDescent="0.25">
      <c r="K23249" s="36"/>
      <c r="L23249" s="36"/>
      <c r="M23249" s="36"/>
      <c r="N23249" s="36"/>
      <c r="O23249" s="40"/>
      <c r="P23249" s="36"/>
      <c r="S23249" s="36"/>
      <c r="T23249" s="36"/>
      <c r="U23249" s="36"/>
      <c r="V23249" s="36"/>
    </row>
    <row r="23250" spans="11:22" x14ac:dyDescent="0.25">
      <c r="K23250" s="36"/>
      <c r="L23250" s="36"/>
      <c r="M23250" s="36"/>
      <c r="N23250" s="36"/>
      <c r="O23250" s="40"/>
      <c r="P23250" s="36"/>
      <c r="S23250" s="36"/>
      <c r="T23250" s="36"/>
      <c r="U23250" s="36"/>
      <c r="V23250" s="36"/>
    </row>
    <row r="23251" spans="11:22" x14ac:dyDescent="0.25">
      <c r="K23251" s="36"/>
      <c r="L23251" s="36"/>
      <c r="M23251" s="36"/>
      <c r="N23251" s="36"/>
      <c r="O23251" s="40"/>
      <c r="P23251" s="36"/>
      <c r="S23251" s="36"/>
      <c r="T23251" s="36"/>
      <c r="U23251" s="36"/>
      <c r="V23251" s="36"/>
    </row>
    <row r="23252" spans="11:22" x14ac:dyDescent="0.25">
      <c r="K23252" s="36"/>
      <c r="L23252" s="36"/>
      <c r="M23252" s="36"/>
      <c r="N23252" s="36"/>
      <c r="O23252" s="40"/>
      <c r="P23252" s="36"/>
      <c r="S23252" s="36"/>
      <c r="T23252" s="36"/>
      <c r="U23252" s="36"/>
      <c r="V23252" s="36"/>
    </row>
    <row r="23253" spans="11:22" x14ac:dyDescent="0.25">
      <c r="K23253" s="36"/>
      <c r="L23253" s="36"/>
      <c r="M23253" s="36"/>
      <c r="N23253" s="36"/>
      <c r="O23253" s="40"/>
      <c r="P23253" s="36"/>
      <c r="S23253" s="36"/>
      <c r="T23253" s="36"/>
      <c r="U23253" s="36"/>
      <c r="V23253" s="36"/>
    </row>
    <row r="23254" spans="11:22" x14ac:dyDescent="0.25">
      <c r="K23254" s="36"/>
      <c r="L23254" s="36"/>
      <c r="M23254" s="36"/>
      <c r="N23254" s="36"/>
      <c r="O23254" s="40"/>
      <c r="P23254" s="36"/>
      <c r="S23254" s="36"/>
      <c r="T23254" s="36"/>
      <c r="U23254" s="36"/>
      <c r="V23254" s="36"/>
    </row>
    <row r="23255" spans="11:22" x14ac:dyDescent="0.25">
      <c r="K23255" s="36"/>
      <c r="L23255" s="36"/>
      <c r="M23255" s="36"/>
      <c r="N23255" s="36"/>
      <c r="O23255" s="40"/>
      <c r="P23255" s="36"/>
      <c r="S23255" s="36"/>
      <c r="T23255" s="36"/>
      <c r="U23255" s="36"/>
      <c r="V23255" s="36"/>
    </row>
    <row r="23256" spans="11:22" x14ac:dyDescent="0.25">
      <c r="K23256" s="36"/>
      <c r="L23256" s="36"/>
      <c r="M23256" s="36"/>
      <c r="N23256" s="36"/>
      <c r="O23256" s="40"/>
      <c r="P23256" s="36"/>
      <c r="S23256" s="36"/>
      <c r="T23256" s="36"/>
      <c r="U23256" s="36"/>
      <c r="V23256" s="36"/>
    </row>
    <row r="23257" spans="11:22" x14ac:dyDescent="0.25">
      <c r="K23257" s="36"/>
      <c r="L23257" s="36"/>
      <c r="M23257" s="36"/>
      <c r="N23257" s="36"/>
      <c r="O23257" s="40"/>
      <c r="P23257" s="36"/>
      <c r="S23257" s="36"/>
      <c r="T23257" s="36"/>
      <c r="U23257" s="36"/>
      <c r="V23257" s="36"/>
    </row>
    <row r="23258" spans="11:22" x14ac:dyDescent="0.25">
      <c r="K23258" s="36"/>
      <c r="L23258" s="36"/>
      <c r="M23258" s="36"/>
      <c r="N23258" s="36"/>
      <c r="O23258" s="40"/>
      <c r="P23258" s="36"/>
      <c r="S23258" s="36"/>
      <c r="T23258" s="36"/>
      <c r="U23258" s="36"/>
      <c r="V23258" s="36"/>
    </row>
    <row r="23259" spans="11:22" x14ac:dyDescent="0.25">
      <c r="K23259" s="36"/>
      <c r="L23259" s="36"/>
      <c r="M23259" s="36"/>
      <c r="N23259" s="36"/>
      <c r="O23259" s="40"/>
      <c r="P23259" s="36"/>
      <c r="S23259" s="36"/>
      <c r="T23259" s="36"/>
      <c r="U23259" s="36"/>
      <c r="V23259" s="36"/>
    </row>
    <row r="23260" spans="11:22" x14ac:dyDescent="0.25">
      <c r="K23260" s="36"/>
      <c r="L23260" s="36"/>
      <c r="M23260" s="36"/>
      <c r="N23260" s="36"/>
      <c r="O23260" s="40"/>
      <c r="P23260" s="36"/>
      <c r="S23260" s="36"/>
      <c r="T23260" s="36"/>
      <c r="U23260" s="36"/>
      <c r="V23260" s="36"/>
    </row>
    <row r="23261" spans="11:22" x14ac:dyDescent="0.25">
      <c r="K23261" s="36"/>
      <c r="L23261" s="36"/>
      <c r="M23261" s="36"/>
      <c r="N23261" s="36"/>
      <c r="O23261" s="40"/>
      <c r="P23261" s="36"/>
      <c r="S23261" s="36"/>
      <c r="T23261" s="36"/>
      <c r="U23261" s="36"/>
      <c r="V23261" s="36"/>
    </row>
    <row r="23262" spans="11:22" x14ac:dyDescent="0.25">
      <c r="K23262" s="36"/>
      <c r="L23262" s="36"/>
      <c r="M23262" s="36"/>
      <c r="N23262" s="36"/>
      <c r="O23262" s="40"/>
      <c r="P23262" s="36"/>
      <c r="S23262" s="36"/>
      <c r="T23262" s="36"/>
      <c r="U23262" s="36"/>
      <c r="V23262" s="36"/>
    </row>
    <row r="23263" spans="11:22" x14ac:dyDescent="0.25">
      <c r="K23263" s="36"/>
      <c r="L23263" s="36"/>
      <c r="M23263" s="36"/>
      <c r="N23263" s="36"/>
      <c r="O23263" s="40"/>
      <c r="P23263" s="36"/>
      <c r="S23263" s="36"/>
      <c r="T23263" s="36"/>
      <c r="U23263" s="36"/>
      <c r="V23263" s="36"/>
    </row>
    <row r="23264" spans="11:22" x14ac:dyDescent="0.25">
      <c r="K23264" s="36"/>
      <c r="L23264" s="36"/>
      <c r="M23264" s="36"/>
      <c r="N23264" s="36"/>
      <c r="O23264" s="40"/>
      <c r="P23264" s="36"/>
      <c r="S23264" s="36"/>
      <c r="T23264" s="36"/>
      <c r="U23264" s="36"/>
      <c r="V23264" s="36"/>
    </row>
    <row r="23265" spans="11:22" x14ac:dyDescent="0.25">
      <c r="K23265" s="36"/>
      <c r="L23265" s="36"/>
      <c r="M23265" s="36"/>
      <c r="N23265" s="36"/>
      <c r="O23265" s="40"/>
      <c r="P23265" s="36"/>
      <c r="S23265" s="36"/>
      <c r="T23265" s="36"/>
      <c r="U23265" s="36"/>
      <c r="V23265" s="36"/>
    </row>
    <row r="23266" spans="11:22" x14ac:dyDescent="0.25">
      <c r="K23266" s="36"/>
      <c r="L23266" s="36"/>
      <c r="M23266" s="36"/>
      <c r="N23266" s="36"/>
      <c r="O23266" s="40"/>
      <c r="P23266" s="36"/>
      <c r="S23266" s="36"/>
      <c r="T23266" s="36"/>
      <c r="U23266" s="36"/>
      <c r="V23266" s="36"/>
    </row>
    <row r="23267" spans="11:22" x14ac:dyDescent="0.25">
      <c r="K23267" s="36"/>
      <c r="L23267" s="36"/>
      <c r="M23267" s="36"/>
      <c r="N23267" s="36"/>
      <c r="O23267" s="40"/>
      <c r="P23267" s="36"/>
      <c r="S23267" s="36"/>
      <c r="T23267" s="36"/>
      <c r="U23267" s="36"/>
      <c r="V23267" s="36"/>
    </row>
    <row r="23268" spans="11:22" x14ac:dyDescent="0.25">
      <c r="K23268" s="36"/>
      <c r="L23268" s="36"/>
      <c r="M23268" s="36"/>
      <c r="N23268" s="36"/>
      <c r="O23268" s="40"/>
      <c r="P23268" s="36"/>
      <c r="S23268" s="36"/>
      <c r="T23268" s="36"/>
      <c r="U23268" s="36"/>
      <c r="V23268" s="36"/>
    </row>
    <row r="23269" spans="11:22" x14ac:dyDescent="0.25">
      <c r="K23269" s="36"/>
      <c r="L23269" s="36"/>
      <c r="M23269" s="36"/>
      <c r="N23269" s="36"/>
      <c r="O23269" s="40"/>
      <c r="P23269" s="36"/>
      <c r="S23269" s="36"/>
      <c r="T23269" s="36"/>
      <c r="U23269" s="36"/>
      <c r="V23269" s="36"/>
    </row>
    <row r="23270" spans="11:22" x14ac:dyDescent="0.25">
      <c r="K23270" s="36"/>
      <c r="L23270" s="36"/>
      <c r="M23270" s="36"/>
      <c r="N23270" s="36"/>
      <c r="O23270" s="40"/>
      <c r="P23270" s="36"/>
      <c r="S23270" s="36"/>
      <c r="T23270" s="36"/>
      <c r="U23270" s="36"/>
      <c r="V23270" s="36"/>
    </row>
    <row r="23271" spans="11:22" x14ac:dyDescent="0.25">
      <c r="K23271" s="36"/>
      <c r="L23271" s="36"/>
      <c r="M23271" s="36"/>
      <c r="N23271" s="36"/>
      <c r="O23271" s="40"/>
      <c r="P23271" s="36"/>
      <c r="S23271" s="36"/>
      <c r="T23271" s="36"/>
      <c r="U23271" s="36"/>
      <c r="V23271" s="36"/>
    </row>
    <row r="23272" spans="11:22" x14ac:dyDescent="0.25">
      <c r="K23272" s="36"/>
      <c r="L23272" s="36"/>
      <c r="M23272" s="36"/>
      <c r="N23272" s="36"/>
      <c r="O23272" s="40"/>
      <c r="P23272" s="36"/>
      <c r="S23272" s="36"/>
      <c r="T23272" s="36"/>
      <c r="U23272" s="36"/>
      <c r="V23272" s="36"/>
    </row>
    <row r="23273" spans="11:22" x14ac:dyDescent="0.25">
      <c r="K23273" s="36"/>
      <c r="L23273" s="36"/>
      <c r="M23273" s="36"/>
      <c r="N23273" s="36"/>
      <c r="O23273" s="40"/>
      <c r="P23273" s="36"/>
      <c r="S23273" s="36"/>
      <c r="T23273" s="36"/>
      <c r="U23273" s="36"/>
      <c r="V23273" s="36"/>
    </row>
    <row r="23274" spans="11:22" x14ac:dyDescent="0.25">
      <c r="K23274" s="36"/>
      <c r="L23274" s="36"/>
      <c r="M23274" s="36"/>
      <c r="N23274" s="36"/>
      <c r="O23274" s="40"/>
      <c r="P23274" s="36"/>
      <c r="S23274" s="36"/>
      <c r="T23274" s="36"/>
      <c r="U23274" s="36"/>
      <c r="V23274" s="36"/>
    </row>
    <row r="23275" spans="11:22" x14ac:dyDescent="0.25">
      <c r="K23275" s="36"/>
      <c r="L23275" s="36"/>
      <c r="M23275" s="36"/>
      <c r="N23275" s="36"/>
      <c r="O23275" s="40"/>
      <c r="P23275" s="36"/>
      <c r="S23275" s="36"/>
      <c r="T23275" s="36"/>
      <c r="U23275" s="36"/>
      <c r="V23275" s="36"/>
    </row>
    <row r="23276" spans="11:22" x14ac:dyDescent="0.25">
      <c r="K23276" s="36"/>
      <c r="L23276" s="36"/>
      <c r="M23276" s="36"/>
      <c r="N23276" s="36"/>
      <c r="O23276" s="40"/>
      <c r="P23276" s="36"/>
      <c r="S23276" s="36"/>
      <c r="T23276" s="36"/>
      <c r="U23276" s="36"/>
      <c r="V23276" s="36"/>
    </row>
    <row r="23277" spans="11:22" x14ac:dyDescent="0.25">
      <c r="K23277" s="36"/>
      <c r="L23277" s="36"/>
      <c r="M23277" s="36"/>
      <c r="N23277" s="36"/>
      <c r="O23277" s="40"/>
      <c r="P23277" s="36"/>
      <c r="S23277" s="36"/>
      <c r="T23277" s="36"/>
      <c r="U23277" s="36"/>
      <c r="V23277" s="36"/>
    </row>
    <row r="23278" spans="11:22" x14ac:dyDescent="0.25">
      <c r="K23278" s="36"/>
      <c r="L23278" s="36"/>
      <c r="M23278" s="36"/>
      <c r="N23278" s="36"/>
      <c r="O23278" s="40"/>
      <c r="P23278" s="36"/>
      <c r="S23278" s="36"/>
      <c r="T23278" s="36"/>
      <c r="U23278" s="36"/>
      <c r="V23278" s="36"/>
    </row>
    <row r="23279" spans="11:22" x14ac:dyDescent="0.25">
      <c r="K23279" s="36"/>
      <c r="L23279" s="36"/>
      <c r="M23279" s="36"/>
      <c r="N23279" s="36"/>
      <c r="O23279" s="40"/>
      <c r="P23279" s="36"/>
      <c r="S23279" s="36"/>
      <c r="T23279" s="36"/>
      <c r="U23279" s="36"/>
      <c r="V23279" s="36"/>
    </row>
    <row r="23280" spans="11:22" x14ac:dyDescent="0.25">
      <c r="K23280" s="36"/>
      <c r="L23280" s="36"/>
      <c r="M23280" s="36"/>
      <c r="N23280" s="36"/>
      <c r="O23280" s="40"/>
      <c r="P23280" s="36"/>
      <c r="S23280" s="36"/>
      <c r="T23280" s="36"/>
      <c r="U23280" s="36"/>
      <c r="V23280" s="36"/>
    </row>
    <row r="23281" spans="11:22" x14ac:dyDescent="0.25">
      <c r="K23281" s="36"/>
      <c r="L23281" s="36"/>
      <c r="M23281" s="36"/>
      <c r="N23281" s="36"/>
      <c r="O23281" s="40"/>
      <c r="P23281" s="36"/>
      <c r="S23281" s="36"/>
      <c r="T23281" s="36"/>
      <c r="U23281" s="36"/>
      <c r="V23281" s="36"/>
    </row>
    <row r="23282" spans="11:22" x14ac:dyDescent="0.25">
      <c r="K23282" s="36"/>
      <c r="L23282" s="36"/>
      <c r="M23282" s="36"/>
      <c r="N23282" s="36"/>
      <c r="O23282" s="40"/>
      <c r="P23282" s="36"/>
      <c r="S23282" s="36"/>
      <c r="T23282" s="36"/>
      <c r="U23282" s="36"/>
      <c r="V23282" s="36"/>
    </row>
    <row r="23283" spans="11:22" x14ac:dyDescent="0.25">
      <c r="K23283" s="36"/>
      <c r="L23283" s="36"/>
      <c r="M23283" s="36"/>
      <c r="N23283" s="36"/>
      <c r="O23283" s="40"/>
      <c r="P23283" s="36"/>
      <c r="S23283" s="36"/>
      <c r="T23283" s="36"/>
      <c r="U23283" s="36"/>
      <c r="V23283" s="36"/>
    </row>
    <row r="23284" spans="11:22" x14ac:dyDescent="0.25">
      <c r="K23284" s="36"/>
      <c r="L23284" s="36"/>
      <c r="M23284" s="36"/>
      <c r="N23284" s="36"/>
      <c r="O23284" s="40"/>
      <c r="P23284" s="36"/>
      <c r="S23284" s="36"/>
      <c r="T23284" s="36"/>
      <c r="U23284" s="36"/>
      <c r="V23284" s="36"/>
    </row>
    <row r="23285" spans="11:22" x14ac:dyDescent="0.25">
      <c r="K23285" s="36"/>
      <c r="L23285" s="36"/>
      <c r="M23285" s="36"/>
      <c r="N23285" s="36"/>
      <c r="O23285" s="40"/>
      <c r="P23285" s="36"/>
      <c r="S23285" s="36"/>
      <c r="T23285" s="36"/>
      <c r="U23285" s="36"/>
      <c r="V23285" s="36"/>
    </row>
    <row r="23286" spans="11:22" x14ac:dyDescent="0.25">
      <c r="K23286" s="36"/>
      <c r="L23286" s="36"/>
      <c r="M23286" s="36"/>
      <c r="N23286" s="36"/>
      <c r="O23286" s="40"/>
      <c r="P23286" s="36"/>
      <c r="S23286" s="36"/>
      <c r="T23286" s="36"/>
      <c r="U23286" s="36"/>
      <c r="V23286" s="36"/>
    </row>
    <row r="23287" spans="11:22" x14ac:dyDescent="0.25">
      <c r="K23287" s="36"/>
      <c r="L23287" s="36"/>
      <c r="M23287" s="36"/>
      <c r="N23287" s="36"/>
      <c r="O23287" s="40"/>
      <c r="P23287" s="36"/>
      <c r="S23287" s="36"/>
      <c r="T23287" s="36"/>
      <c r="U23287" s="36"/>
      <c r="V23287" s="36"/>
    </row>
    <row r="23288" spans="11:22" x14ac:dyDescent="0.25">
      <c r="K23288" s="36"/>
      <c r="L23288" s="36"/>
      <c r="M23288" s="36"/>
      <c r="N23288" s="36"/>
      <c r="O23288" s="40"/>
      <c r="P23288" s="36"/>
      <c r="S23288" s="36"/>
      <c r="T23288" s="36"/>
      <c r="U23288" s="36"/>
      <c r="V23288" s="36"/>
    </row>
    <row r="23289" spans="11:22" x14ac:dyDescent="0.25">
      <c r="K23289" s="36"/>
      <c r="L23289" s="36"/>
      <c r="M23289" s="36"/>
      <c r="N23289" s="36"/>
      <c r="O23289" s="40"/>
      <c r="P23289" s="36"/>
      <c r="S23289" s="36"/>
      <c r="T23289" s="36"/>
      <c r="U23289" s="36"/>
      <c r="V23289" s="36"/>
    </row>
    <row r="23290" spans="11:22" x14ac:dyDescent="0.25">
      <c r="K23290" s="36"/>
      <c r="L23290" s="36"/>
      <c r="M23290" s="36"/>
      <c r="N23290" s="36"/>
      <c r="O23290" s="40"/>
      <c r="P23290" s="36"/>
      <c r="S23290" s="36"/>
      <c r="T23290" s="36"/>
      <c r="U23290" s="36"/>
      <c r="V23290" s="36"/>
    </row>
    <row r="23291" spans="11:22" x14ac:dyDescent="0.25">
      <c r="K23291" s="36"/>
      <c r="L23291" s="36"/>
      <c r="M23291" s="36"/>
      <c r="N23291" s="36"/>
      <c r="O23291" s="40"/>
      <c r="P23291" s="36"/>
      <c r="S23291" s="36"/>
      <c r="T23291" s="36"/>
      <c r="U23291" s="36"/>
      <c r="V23291" s="36"/>
    </row>
    <row r="23292" spans="11:22" x14ac:dyDescent="0.25">
      <c r="K23292" s="36"/>
      <c r="L23292" s="36"/>
      <c r="M23292" s="36"/>
      <c r="N23292" s="36"/>
      <c r="O23292" s="40"/>
      <c r="P23292" s="36"/>
      <c r="S23292" s="36"/>
      <c r="T23292" s="36"/>
      <c r="U23292" s="36"/>
      <c r="V23292" s="36"/>
    </row>
    <row r="23293" spans="11:22" x14ac:dyDescent="0.25">
      <c r="K23293" s="36"/>
      <c r="L23293" s="36"/>
      <c r="M23293" s="36"/>
      <c r="N23293" s="36"/>
      <c r="O23293" s="40"/>
      <c r="P23293" s="36"/>
      <c r="S23293" s="36"/>
      <c r="T23293" s="36"/>
      <c r="U23293" s="36"/>
      <c r="V23293" s="36"/>
    </row>
    <row r="23294" spans="11:22" x14ac:dyDescent="0.25">
      <c r="K23294" s="36"/>
      <c r="L23294" s="36"/>
      <c r="M23294" s="36"/>
      <c r="N23294" s="36"/>
      <c r="O23294" s="40"/>
      <c r="P23294" s="36"/>
      <c r="S23294" s="36"/>
      <c r="T23294" s="36"/>
      <c r="U23294" s="36"/>
      <c r="V23294" s="36"/>
    </row>
    <row r="23295" spans="11:22" x14ac:dyDescent="0.25">
      <c r="K23295" s="36"/>
      <c r="L23295" s="36"/>
      <c r="M23295" s="36"/>
      <c r="N23295" s="36"/>
      <c r="O23295" s="40"/>
      <c r="P23295" s="36"/>
      <c r="S23295" s="36"/>
      <c r="T23295" s="36"/>
      <c r="U23295" s="36"/>
      <c r="V23295" s="36"/>
    </row>
    <row r="23296" spans="11:22" x14ac:dyDescent="0.25">
      <c r="K23296" s="36"/>
      <c r="L23296" s="36"/>
      <c r="M23296" s="36"/>
      <c r="N23296" s="36"/>
      <c r="O23296" s="40"/>
      <c r="P23296" s="36"/>
      <c r="S23296" s="36"/>
      <c r="T23296" s="36"/>
      <c r="U23296" s="36"/>
      <c r="V23296" s="36"/>
    </row>
    <row r="23297" spans="11:22" x14ac:dyDescent="0.25">
      <c r="K23297" s="36"/>
      <c r="L23297" s="36"/>
      <c r="M23297" s="36"/>
      <c r="N23297" s="36"/>
      <c r="O23297" s="40"/>
      <c r="P23297" s="36"/>
      <c r="S23297" s="36"/>
      <c r="T23297" s="36"/>
      <c r="U23297" s="36"/>
      <c r="V23297" s="36"/>
    </row>
    <row r="23298" spans="11:22" x14ac:dyDescent="0.25">
      <c r="K23298" s="36"/>
      <c r="L23298" s="36"/>
      <c r="M23298" s="36"/>
      <c r="N23298" s="36"/>
      <c r="O23298" s="40"/>
      <c r="P23298" s="36"/>
      <c r="S23298" s="36"/>
      <c r="T23298" s="36"/>
      <c r="U23298" s="36"/>
      <c r="V23298" s="36"/>
    </row>
    <row r="23299" spans="11:22" x14ac:dyDescent="0.25">
      <c r="K23299" s="36"/>
      <c r="L23299" s="36"/>
      <c r="M23299" s="36"/>
      <c r="N23299" s="36"/>
      <c r="O23299" s="40"/>
      <c r="P23299" s="36"/>
      <c r="S23299" s="36"/>
      <c r="T23299" s="36"/>
      <c r="U23299" s="36"/>
      <c r="V23299" s="36"/>
    </row>
    <row r="23300" spans="11:22" x14ac:dyDescent="0.25">
      <c r="K23300" s="36"/>
      <c r="L23300" s="36"/>
      <c r="M23300" s="36"/>
      <c r="N23300" s="36"/>
      <c r="O23300" s="40"/>
      <c r="P23300" s="36"/>
      <c r="S23300" s="36"/>
      <c r="T23300" s="36"/>
      <c r="U23300" s="36"/>
      <c r="V23300" s="36"/>
    </row>
    <row r="23301" spans="11:22" x14ac:dyDescent="0.25">
      <c r="K23301" s="36"/>
      <c r="L23301" s="36"/>
      <c r="M23301" s="36"/>
      <c r="N23301" s="36"/>
      <c r="O23301" s="40"/>
      <c r="P23301" s="36"/>
      <c r="S23301" s="36"/>
      <c r="T23301" s="36"/>
      <c r="U23301" s="36"/>
      <c r="V23301" s="36"/>
    </row>
    <row r="23302" spans="11:22" x14ac:dyDescent="0.25">
      <c r="K23302" s="36"/>
      <c r="L23302" s="36"/>
      <c r="M23302" s="36"/>
      <c r="N23302" s="36"/>
      <c r="O23302" s="40"/>
      <c r="P23302" s="36"/>
      <c r="S23302" s="36"/>
      <c r="T23302" s="36"/>
      <c r="U23302" s="36"/>
      <c r="V23302" s="36"/>
    </row>
    <row r="23303" spans="11:22" x14ac:dyDescent="0.25">
      <c r="K23303" s="36"/>
      <c r="L23303" s="36"/>
      <c r="M23303" s="36"/>
      <c r="N23303" s="36"/>
      <c r="O23303" s="40"/>
      <c r="P23303" s="36"/>
      <c r="S23303" s="36"/>
      <c r="T23303" s="36"/>
      <c r="U23303" s="36"/>
      <c r="V23303" s="36"/>
    </row>
    <row r="23304" spans="11:22" x14ac:dyDescent="0.25">
      <c r="K23304" s="36"/>
      <c r="L23304" s="36"/>
      <c r="M23304" s="36"/>
      <c r="N23304" s="36"/>
      <c r="O23304" s="40"/>
      <c r="P23304" s="36"/>
      <c r="S23304" s="36"/>
      <c r="T23304" s="36"/>
      <c r="U23304" s="36"/>
      <c r="V23304" s="36"/>
    </row>
    <row r="23305" spans="11:22" x14ac:dyDescent="0.25">
      <c r="K23305" s="36"/>
      <c r="L23305" s="36"/>
      <c r="M23305" s="36"/>
      <c r="N23305" s="36"/>
      <c r="O23305" s="40"/>
      <c r="P23305" s="36"/>
      <c r="S23305" s="36"/>
      <c r="T23305" s="36"/>
      <c r="U23305" s="36"/>
      <c r="V23305" s="36"/>
    </row>
    <row r="23306" spans="11:22" x14ac:dyDescent="0.25">
      <c r="K23306" s="36"/>
      <c r="L23306" s="36"/>
      <c r="M23306" s="36"/>
      <c r="N23306" s="36"/>
      <c r="O23306" s="40"/>
      <c r="P23306" s="36"/>
      <c r="S23306" s="36"/>
      <c r="T23306" s="36"/>
      <c r="U23306" s="36"/>
      <c r="V23306" s="36"/>
    </row>
    <row r="23307" spans="11:22" x14ac:dyDescent="0.25">
      <c r="K23307" s="36"/>
      <c r="L23307" s="36"/>
      <c r="M23307" s="36"/>
      <c r="N23307" s="36"/>
      <c r="O23307" s="40"/>
      <c r="P23307" s="36"/>
      <c r="S23307" s="36"/>
      <c r="T23307" s="36"/>
      <c r="U23307" s="36"/>
      <c r="V23307" s="36"/>
    </row>
    <row r="23308" spans="11:22" x14ac:dyDescent="0.25">
      <c r="K23308" s="36"/>
      <c r="L23308" s="36"/>
      <c r="M23308" s="36"/>
      <c r="N23308" s="36"/>
      <c r="O23308" s="40"/>
      <c r="P23308" s="36"/>
      <c r="S23308" s="36"/>
      <c r="T23308" s="36"/>
      <c r="U23308" s="36"/>
      <c r="V23308" s="36"/>
    </row>
    <row r="23309" spans="11:22" x14ac:dyDescent="0.25">
      <c r="K23309" s="36"/>
      <c r="L23309" s="36"/>
      <c r="M23309" s="36"/>
      <c r="N23309" s="36"/>
      <c r="O23309" s="40"/>
      <c r="P23309" s="36"/>
      <c r="S23309" s="36"/>
      <c r="T23309" s="36"/>
      <c r="U23309" s="36"/>
      <c r="V23309" s="36"/>
    </row>
    <row r="23310" spans="11:22" x14ac:dyDescent="0.25">
      <c r="K23310" s="36"/>
      <c r="L23310" s="36"/>
      <c r="M23310" s="36"/>
      <c r="N23310" s="36"/>
      <c r="O23310" s="40"/>
      <c r="P23310" s="36"/>
      <c r="S23310" s="36"/>
      <c r="T23310" s="36"/>
      <c r="U23310" s="36"/>
      <c r="V23310" s="36"/>
    </row>
    <row r="23311" spans="11:22" x14ac:dyDescent="0.25">
      <c r="K23311" s="36"/>
      <c r="L23311" s="36"/>
      <c r="M23311" s="36"/>
      <c r="N23311" s="36"/>
      <c r="O23311" s="40"/>
      <c r="P23311" s="36"/>
      <c r="S23311" s="36"/>
      <c r="T23311" s="36"/>
      <c r="U23311" s="36"/>
      <c r="V23311" s="36"/>
    </row>
    <row r="23312" spans="11:22" x14ac:dyDescent="0.25">
      <c r="K23312" s="36"/>
      <c r="L23312" s="36"/>
      <c r="M23312" s="36"/>
      <c r="N23312" s="36"/>
      <c r="O23312" s="40"/>
      <c r="P23312" s="36"/>
      <c r="S23312" s="36"/>
      <c r="T23312" s="36"/>
      <c r="U23312" s="36"/>
      <c r="V23312" s="36"/>
    </row>
    <row r="23313" spans="11:22" x14ac:dyDescent="0.25">
      <c r="K23313" s="36"/>
      <c r="L23313" s="36"/>
      <c r="M23313" s="36"/>
      <c r="N23313" s="36"/>
      <c r="O23313" s="40"/>
      <c r="P23313" s="36"/>
      <c r="S23313" s="36"/>
      <c r="T23313" s="36"/>
      <c r="U23313" s="36"/>
      <c r="V23313" s="36"/>
    </row>
    <row r="23314" spans="11:22" x14ac:dyDescent="0.25">
      <c r="K23314" s="36"/>
      <c r="L23314" s="36"/>
      <c r="M23314" s="36"/>
      <c r="N23314" s="36"/>
      <c r="O23314" s="40"/>
      <c r="P23314" s="36"/>
      <c r="S23314" s="36"/>
      <c r="T23314" s="36"/>
      <c r="U23314" s="36"/>
      <c r="V23314" s="36"/>
    </row>
    <row r="23315" spans="11:22" x14ac:dyDescent="0.25">
      <c r="K23315" s="36"/>
      <c r="L23315" s="36"/>
      <c r="M23315" s="36"/>
      <c r="N23315" s="36"/>
      <c r="O23315" s="40"/>
      <c r="P23315" s="36"/>
      <c r="S23315" s="36"/>
      <c r="T23315" s="36"/>
      <c r="U23315" s="36"/>
      <c r="V23315" s="36"/>
    </row>
    <row r="23316" spans="11:22" x14ac:dyDescent="0.25">
      <c r="K23316" s="36"/>
      <c r="L23316" s="36"/>
      <c r="M23316" s="36"/>
      <c r="N23316" s="36"/>
      <c r="O23316" s="40"/>
      <c r="P23316" s="36"/>
      <c r="S23316" s="36"/>
      <c r="T23316" s="36"/>
      <c r="U23316" s="36"/>
      <c r="V23316" s="36"/>
    </row>
    <row r="23317" spans="11:22" x14ac:dyDescent="0.25">
      <c r="K23317" s="36"/>
      <c r="L23317" s="36"/>
      <c r="M23317" s="36"/>
      <c r="N23317" s="36"/>
      <c r="O23317" s="40"/>
      <c r="P23317" s="36"/>
      <c r="S23317" s="36"/>
      <c r="T23317" s="36"/>
      <c r="U23317" s="36"/>
      <c r="V23317" s="36"/>
    </row>
    <row r="23318" spans="11:22" x14ac:dyDescent="0.25">
      <c r="K23318" s="36"/>
      <c r="L23318" s="36"/>
      <c r="M23318" s="36"/>
      <c r="N23318" s="36"/>
      <c r="O23318" s="40"/>
      <c r="P23318" s="36"/>
      <c r="S23318" s="36"/>
      <c r="T23318" s="36"/>
      <c r="U23318" s="36"/>
      <c r="V23318" s="36"/>
    </row>
    <row r="23319" spans="11:22" x14ac:dyDescent="0.25">
      <c r="K23319" s="36"/>
      <c r="L23319" s="36"/>
      <c r="M23319" s="36"/>
      <c r="N23319" s="36"/>
      <c r="O23319" s="40"/>
      <c r="P23319" s="36"/>
      <c r="S23319" s="36"/>
      <c r="T23319" s="36"/>
      <c r="U23319" s="36"/>
      <c r="V23319" s="36"/>
    </row>
    <row r="23320" spans="11:22" x14ac:dyDescent="0.25">
      <c r="K23320" s="36"/>
      <c r="L23320" s="36"/>
      <c r="M23320" s="36"/>
      <c r="N23320" s="36"/>
      <c r="O23320" s="40"/>
      <c r="P23320" s="36"/>
      <c r="S23320" s="36"/>
      <c r="T23320" s="36"/>
      <c r="U23320" s="36"/>
      <c r="V23320" s="36"/>
    </row>
    <row r="23321" spans="11:22" x14ac:dyDescent="0.25">
      <c r="K23321" s="36"/>
      <c r="L23321" s="36"/>
      <c r="M23321" s="36"/>
      <c r="N23321" s="36"/>
      <c r="O23321" s="40"/>
      <c r="P23321" s="36"/>
      <c r="S23321" s="36"/>
      <c r="T23321" s="36"/>
      <c r="U23321" s="36"/>
      <c r="V23321" s="36"/>
    </row>
    <row r="23322" spans="11:22" x14ac:dyDescent="0.25">
      <c r="K23322" s="36"/>
      <c r="L23322" s="36"/>
      <c r="M23322" s="36"/>
      <c r="N23322" s="36"/>
      <c r="O23322" s="40"/>
      <c r="P23322" s="36"/>
      <c r="S23322" s="36"/>
      <c r="T23322" s="36"/>
      <c r="U23322" s="36"/>
      <c r="V23322" s="36"/>
    </row>
    <row r="23323" spans="11:22" x14ac:dyDescent="0.25">
      <c r="K23323" s="36"/>
      <c r="L23323" s="36"/>
      <c r="M23323" s="36"/>
      <c r="N23323" s="36"/>
      <c r="O23323" s="40"/>
      <c r="P23323" s="36"/>
      <c r="S23323" s="36"/>
      <c r="T23323" s="36"/>
      <c r="U23323" s="36"/>
      <c r="V23323" s="36"/>
    </row>
    <row r="23324" spans="11:22" x14ac:dyDescent="0.25">
      <c r="K23324" s="36"/>
      <c r="L23324" s="36"/>
      <c r="M23324" s="36"/>
      <c r="N23324" s="36"/>
      <c r="O23324" s="40"/>
      <c r="P23324" s="36"/>
      <c r="S23324" s="36"/>
      <c r="T23324" s="36"/>
      <c r="U23324" s="36"/>
      <c r="V23324" s="36"/>
    </row>
    <row r="23325" spans="11:22" x14ac:dyDescent="0.25">
      <c r="K23325" s="36"/>
      <c r="L23325" s="36"/>
      <c r="M23325" s="36"/>
      <c r="N23325" s="36"/>
      <c r="O23325" s="40"/>
      <c r="P23325" s="36"/>
      <c r="S23325" s="36"/>
      <c r="T23325" s="36"/>
      <c r="U23325" s="36"/>
      <c r="V23325" s="36"/>
    </row>
    <row r="23326" spans="11:22" x14ac:dyDescent="0.25">
      <c r="K23326" s="36"/>
      <c r="L23326" s="36"/>
      <c r="M23326" s="36"/>
      <c r="N23326" s="36"/>
      <c r="O23326" s="40"/>
      <c r="P23326" s="36"/>
      <c r="S23326" s="36"/>
      <c r="T23326" s="36"/>
      <c r="U23326" s="36"/>
      <c r="V23326" s="36"/>
    </row>
    <row r="23327" spans="11:22" x14ac:dyDescent="0.25">
      <c r="K23327" s="36"/>
      <c r="L23327" s="36"/>
      <c r="M23327" s="36"/>
      <c r="N23327" s="36"/>
      <c r="O23327" s="40"/>
      <c r="P23327" s="36"/>
      <c r="S23327" s="36"/>
      <c r="T23327" s="36"/>
      <c r="U23327" s="36"/>
      <c r="V23327" s="36"/>
    </row>
    <row r="23328" spans="11:22" x14ac:dyDescent="0.25">
      <c r="K23328" s="36"/>
      <c r="L23328" s="36"/>
      <c r="M23328" s="36"/>
      <c r="N23328" s="36"/>
      <c r="O23328" s="40"/>
      <c r="P23328" s="36"/>
      <c r="S23328" s="36"/>
      <c r="T23328" s="36"/>
      <c r="U23328" s="36"/>
      <c r="V23328" s="36"/>
    </row>
    <row r="23329" spans="11:22" x14ac:dyDescent="0.25">
      <c r="K23329" s="36"/>
      <c r="L23329" s="36"/>
      <c r="M23329" s="36"/>
      <c r="N23329" s="36"/>
      <c r="O23329" s="40"/>
      <c r="P23329" s="36"/>
      <c r="S23329" s="36"/>
      <c r="T23329" s="36"/>
      <c r="U23329" s="36"/>
      <c r="V23329" s="36"/>
    </row>
    <row r="23330" spans="11:22" x14ac:dyDescent="0.25">
      <c r="K23330" s="36"/>
      <c r="L23330" s="36"/>
      <c r="M23330" s="36"/>
      <c r="N23330" s="36"/>
      <c r="O23330" s="40"/>
      <c r="P23330" s="36"/>
      <c r="S23330" s="36"/>
      <c r="T23330" s="36"/>
      <c r="U23330" s="36"/>
      <c r="V23330" s="36"/>
    </row>
    <row r="23331" spans="11:22" x14ac:dyDescent="0.25">
      <c r="K23331" s="36"/>
      <c r="L23331" s="36"/>
      <c r="M23331" s="36"/>
      <c r="N23331" s="36"/>
      <c r="O23331" s="40"/>
      <c r="P23331" s="36"/>
      <c r="S23331" s="36"/>
      <c r="T23331" s="36"/>
      <c r="U23331" s="36"/>
      <c r="V23331" s="36"/>
    </row>
    <row r="23332" spans="11:22" x14ac:dyDescent="0.25">
      <c r="K23332" s="36"/>
      <c r="L23332" s="36"/>
      <c r="M23332" s="36"/>
      <c r="N23332" s="36"/>
      <c r="O23332" s="40"/>
      <c r="P23332" s="36"/>
      <c r="S23332" s="36"/>
      <c r="T23332" s="36"/>
      <c r="U23332" s="36"/>
      <c r="V23332" s="36"/>
    </row>
    <row r="23333" spans="11:22" x14ac:dyDescent="0.25">
      <c r="K23333" s="36"/>
      <c r="L23333" s="36"/>
      <c r="M23333" s="36"/>
      <c r="N23333" s="36"/>
      <c r="O23333" s="40"/>
      <c r="P23333" s="36"/>
      <c r="S23333" s="36"/>
      <c r="T23333" s="36"/>
      <c r="U23333" s="36"/>
      <c r="V23333" s="36"/>
    </row>
    <row r="23334" spans="11:22" x14ac:dyDescent="0.25">
      <c r="K23334" s="36"/>
      <c r="L23334" s="36"/>
      <c r="M23334" s="36"/>
      <c r="N23334" s="36"/>
      <c r="O23334" s="40"/>
      <c r="P23334" s="36"/>
      <c r="S23334" s="36"/>
      <c r="T23334" s="36"/>
      <c r="U23334" s="36"/>
      <c r="V23334" s="36"/>
    </row>
    <row r="23335" spans="11:22" x14ac:dyDescent="0.25">
      <c r="K23335" s="36"/>
      <c r="L23335" s="36"/>
      <c r="M23335" s="36"/>
      <c r="N23335" s="36"/>
      <c r="O23335" s="40"/>
      <c r="P23335" s="36"/>
      <c r="S23335" s="36"/>
      <c r="T23335" s="36"/>
      <c r="U23335" s="36"/>
      <c r="V23335" s="36"/>
    </row>
    <row r="23336" spans="11:22" x14ac:dyDescent="0.25">
      <c r="K23336" s="36"/>
      <c r="L23336" s="36"/>
      <c r="M23336" s="36"/>
      <c r="N23336" s="36"/>
      <c r="O23336" s="40"/>
      <c r="P23336" s="36"/>
      <c r="S23336" s="36"/>
      <c r="T23336" s="36"/>
      <c r="U23336" s="36"/>
      <c r="V23336" s="36"/>
    </row>
    <row r="23337" spans="11:22" x14ac:dyDescent="0.25">
      <c r="K23337" s="36"/>
      <c r="L23337" s="36"/>
      <c r="M23337" s="36"/>
      <c r="N23337" s="36"/>
      <c r="O23337" s="40"/>
      <c r="P23337" s="36"/>
      <c r="S23337" s="36"/>
      <c r="T23337" s="36"/>
      <c r="U23337" s="36"/>
      <c r="V23337" s="36"/>
    </row>
    <row r="23338" spans="11:22" x14ac:dyDescent="0.25">
      <c r="K23338" s="36"/>
      <c r="L23338" s="36"/>
      <c r="M23338" s="36"/>
      <c r="N23338" s="36"/>
      <c r="O23338" s="40"/>
      <c r="P23338" s="36"/>
      <c r="S23338" s="36"/>
      <c r="T23338" s="36"/>
      <c r="U23338" s="36"/>
      <c r="V23338" s="36"/>
    </row>
    <row r="23339" spans="11:22" x14ac:dyDescent="0.25">
      <c r="K23339" s="36"/>
      <c r="L23339" s="36"/>
      <c r="M23339" s="36"/>
      <c r="N23339" s="36"/>
      <c r="O23339" s="40"/>
      <c r="P23339" s="36"/>
      <c r="S23339" s="36"/>
      <c r="T23339" s="36"/>
      <c r="U23339" s="36"/>
      <c r="V23339" s="36"/>
    </row>
    <row r="23340" spans="11:22" x14ac:dyDescent="0.25">
      <c r="K23340" s="36"/>
      <c r="L23340" s="36"/>
      <c r="M23340" s="36"/>
      <c r="N23340" s="36"/>
      <c r="O23340" s="40"/>
      <c r="P23340" s="36"/>
      <c r="S23340" s="36"/>
      <c r="T23340" s="36"/>
      <c r="U23340" s="36"/>
      <c r="V23340" s="36"/>
    </row>
    <row r="23341" spans="11:22" x14ac:dyDescent="0.25">
      <c r="K23341" s="36"/>
      <c r="L23341" s="36"/>
      <c r="M23341" s="36"/>
      <c r="N23341" s="36"/>
      <c r="O23341" s="40"/>
      <c r="P23341" s="36"/>
      <c r="S23341" s="36"/>
      <c r="T23341" s="36"/>
      <c r="U23341" s="36"/>
      <c r="V23341" s="36"/>
    </row>
    <row r="23342" spans="11:22" x14ac:dyDescent="0.25">
      <c r="K23342" s="36"/>
      <c r="L23342" s="36"/>
      <c r="M23342" s="36"/>
      <c r="N23342" s="36"/>
      <c r="O23342" s="40"/>
      <c r="P23342" s="36"/>
      <c r="S23342" s="36"/>
      <c r="T23342" s="36"/>
      <c r="U23342" s="36"/>
      <c r="V23342" s="36"/>
    </row>
    <row r="23343" spans="11:22" x14ac:dyDescent="0.25">
      <c r="K23343" s="36"/>
      <c r="L23343" s="36"/>
      <c r="M23343" s="36"/>
      <c r="N23343" s="36"/>
      <c r="O23343" s="40"/>
      <c r="P23343" s="36"/>
      <c r="S23343" s="36"/>
      <c r="T23343" s="36"/>
      <c r="U23343" s="36"/>
      <c r="V23343" s="36"/>
    </row>
    <row r="23344" spans="11:22" x14ac:dyDescent="0.25">
      <c r="K23344" s="36"/>
      <c r="L23344" s="36"/>
      <c r="M23344" s="36"/>
      <c r="N23344" s="36"/>
      <c r="O23344" s="40"/>
      <c r="P23344" s="36"/>
      <c r="S23344" s="36"/>
      <c r="T23344" s="36"/>
      <c r="U23344" s="36"/>
      <c r="V23344" s="36"/>
    </row>
    <row r="23345" spans="11:22" x14ac:dyDescent="0.25">
      <c r="K23345" s="36"/>
      <c r="L23345" s="36"/>
      <c r="M23345" s="36"/>
      <c r="N23345" s="36"/>
      <c r="O23345" s="40"/>
      <c r="P23345" s="36"/>
      <c r="S23345" s="36"/>
      <c r="T23345" s="36"/>
      <c r="U23345" s="36"/>
      <c r="V23345" s="36"/>
    </row>
    <row r="23346" spans="11:22" x14ac:dyDescent="0.25">
      <c r="K23346" s="36"/>
      <c r="L23346" s="36"/>
      <c r="M23346" s="36"/>
      <c r="N23346" s="36"/>
      <c r="O23346" s="40"/>
      <c r="P23346" s="36"/>
      <c r="S23346" s="36"/>
      <c r="T23346" s="36"/>
      <c r="U23346" s="36"/>
      <c r="V23346" s="36"/>
    </row>
    <row r="23347" spans="11:22" x14ac:dyDescent="0.25">
      <c r="K23347" s="36"/>
      <c r="L23347" s="36"/>
      <c r="M23347" s="36"/>
      <c r="N23347" s="36"/>
      <c r="O23347" s="40"/>
      <c r="P23347" s="36"/>
      <c r="S23347" s="36"/>
      <c r="T23347" s="36"/>
      <c r="U23347" s="36"/>
      <c r="V23347" s="36"/>
    </row>
    <row r="23348" spans="11:22" x14ac:dyDescent="0.25">
      <c r="K23348" s="36"/>
      <c r="L23348" s="36"/>
      <c r="M23348" s="36"/>
      <c r="N23348" s="36"/>
      <c r="O23348" s="40"/>
      <c r="P23348" s="36"/>
      <c r="S23348" s="36"/>
      <c r="T23348" s="36"/>
      <c r="U23348" s="36"/>
      <c r="V23348" s="36"/>
    </row>
    <row r="23349" spans="11:22" x14ac:dyDescent="0.25">
      <c r="K23349" s="36"/>
      <c r="L23349" s="36"/>
      <c r="M23349" s="36"/>
      <c r="N23349" s="36"/>
      <c r="O23349" s="40"/>
      <c r="P23349" s="36"/>
      <c r="S23349" s="36"/>
      <c r="T23349" s="36"/>
      <c r="U23349" s="36"/>
      <c r="V23349" s="36"/>
    </row>
    <row r="23350" spans="11:22" x14ac:dyDescent="0.25">
      <c r="K23350" s="36"/>
      <c r="L23350" s="36"/>
      <c r="M23350" s="36"/>
      <c r="N23350" s="36"/>
      <c r="O23350" s="40"/>
      <c r="P23350" s="36"/>
      <c r="S23350" s="36"/>
      <c r="T23350" s="36"/>
      <c r="U23350" s="36"/>
      <c r="V23350" s="36"/>
    </row>
    <row r="23351" spans="11:22" x14ac:dyDescent="0.25">
      <c r="K23351" s="36"/>
      <c r="L23351" s="36"/>
      <c r="M23351" s="36"/>
      <c r="N23351" s="36"/>
      <c r="O23351" s="40"/>
      <c r="P23351" s="36"/>
      <c r="S23351" s="36"/>
      <c r="T23351" s="36"/>
      <c r="U23351" s="36"/>
      <c r="V23351" s="36"/>
    </row>
    <row r="23352" spans="11:22" x14ac:dyDescent="0.25">
      <c r="K23352" s="36"/>
      <c r="L23352" s="36"/>
      <c r="M23352" s="36"/>
      <c r="N23352" s="36"/>
      <c r="O23352" s="40"/>
      <c r="P23352" s="36"/>
      <c r="S23352" s="36"/>
      <c r="T23352" s="36"/>
      <c r="U23352" s="36"/>
      <c r="V23352" s="36"/>
    </row>
    <row r="23353" spans="11:22" x14ac:dyDescent="0.25">
      <c r="K23353" s="36"/>
      <c r="L23353" s="36"/>
      <c r="M23353" s="36"/>
      <c r="N23353" s="36"/>
      <c r="O23353" s="40"/>
      <c r="P23353" s="36"/>
      <c r="S23353" s="36"/>
      <c r="T23353" s="36"/>
      <c r="U23353" s="36"/>
      <c r="V23353" s="36"/>
    </row>
    <row r="23354" spans="11:22" x14ac:dyDescent="0.25">
      <c r="K23354" s="36"/>
      <c r="L23354" s="36"/>
      <c r="M23354" s="36"/>
      <c r="N23354" s="36"/>
      <c r="O23354" s="40"/>
      <c r="P23354" s="36"/>
      <c r="S23354" s="36"/>
      <c r="T23354" s="36"/>
      <c r="U23354" s="36"/>
      <c r="V23354" s="36"/>
    </row>
    <row r="23355" spans="11:22" x14ac:dyDescent="0.25">
      <c r="K23355" s="36"/>
      <c r="L23355" s="36"/>
      <c r="M23355" s="36"/>
      <c r="N23355" s="36"/>
      <c r="O23355" s="40"/>
      <c r="P23355" s="36"/>
      <c r="S23355" s="36"/>
      <c r="T23355" s="36"/>
      <c r="U23355" s="36"/>
      <c r="V23355" s="36"/>
    </row>
    <row r="23356" spans="11:22" x14ac:dyDescent="0.25">
      <c r="K23356" s="36"/>
      <c r="L23356" s="36"/>
      <c r="M23356" s="36"/>
      <c r="N23356" s="36"/>
      <c r="O23356" s="40"/>
      <c r="P23356" s="36"/>
      <c r="S23356" s="36"/>
      <c r="T23356" s="36"/>
      <c r="U23356" s="36"/>
      <c r="V23356" s="36"/>
    </row>
    <row r="23357" spans="11:22" x14ac:dyDescent="0.25">
      <c r="K23357" s="36"/>
      <c r="L23357" s="36"/>
      <c r="M23357" s="36"/>
      <c r="N23357" s="36"/>
      <c r="O23357" s="40"/>
      <c r="P23357" s="36"/>
      <c r="S23357" s="36"/>
      <c r="T23357" s="36"/>
      <c r="U23357" s="36"/>
      <c r="V23357" s="36"/>
    </row>
    <row r="23358" spans="11:22" x14ac:dyDescent="0.25">
      <c r="K23358" s="36"/>
      <c r="L23358" s="36"/>
      <c r="M23358" s="36"/>
      <c r="N23358" s="36"/>
      <c r="O23358" s="40"/>
      <c r="P23358" s="36"/>
      <c r="S23358" s="36"/>
      <c r="T23358" s="36"/>
      <c r="U23358" s="36"/>
      <c r="V23358" s="36"/>
    </row>
    <row r="23359" spans="11:22" x14ac:dyDescent="0.25">
      <c r="K23359" s="36"/>
      <c r="L23359" s="36"/>
      <c r="M23359" s="36"/>
      <c r="N23359" s="36"/>
      <c r="O23359" s="40"/>
      <c r="P23359" s="36"/>
      <c r="S23359" s="36"/>
      <c r="T23359" s="36"/>
      <c r="U23359" s="36"/>
      <c r="V23359" s="36"/>
    </row>
    <row r="23360" spans="11:22" x14ac:dyDescent="0.25">
      <c r="K23360" s="36"/>
      <c r="L23360" s="36"/>
      <c r="M23360" s="36"/>
      <c r="N23360" s="36"/>
      <c r="O23360" s="40"/>
      <c r="P23360" s="36"/>
      <c r="S23360" s="36"/>
      <c r="T23360" s="36"/>
      <c r="U23360" s="36"/>
      <c r="V23360" s="36"/>
    </row>
    <row r="23361" spans="11:22" x14ac:dyDescent="0.25">
      <c r="K23361" s="36"/>
      <c r="L23361" s="36"/>
      <c r="M23361" s="36"/>
      <c r="N23361" s="36"/>
      <c r="O23361" s="40"/>
      <c r="P23361" s="36"/>
      <c r="S23361" s="36"/>
      <c r="T23361" s="36"/>
      <c r="U23361" s="36"/>
      <c r="V23361" s="36"/>
    </row>
    <row r="23362" spans="11:22" x14ac:dyDescent="0.25">
      <c r="K23362" s="36"/>
      <c r="L23362" s="36"/>
      <c r="M23362" s="36"/>
      <c r="N23362" s="36"/>
      <c r="O23362" s="40"/>
      <c r="P23362" s="36"/>
      <c r="S23362" s="36"/>
      <c r="T23362" s="36"/>
      <c r="U23362" s="36"/>
      <c r="V23362" s="36"/>
    </row>
    <row r="23363" spans="11:22" x14ac:dyDescent="0.25">
      <c r="K23363" s="36"/>
      <c r="L23363" s="36"/>
      <c r="M23363" s="36"/>
      <c r="N23363" s="36"/>
      <c r="O23363" s="40"/>
      <c r="P23363" s="36"/>
      <c r="S23363" s="36"/>
      <c r="T23363" s="36"/>
      <c r="U23363" s="36"/>
      <c r="V23363" s="36"/>
    </row>
    <row r="23364" spans="11:22" x14ac:dyDescent="0.25">
      <c r="K23364" s="36"/>
      <c r="L23364" s="36"/>
      <c r="M23364" s="36"/>
      <c r="N23364" s="36"/>
      <c r="O23364" s="40"/>
      <c r="P23364" s="36"/>
      <c r="S23364" s="36"/>
      <c r="T23364" s="36"/>
      <c r="U23364" s="36"/>
      <c r="V23364" s="36"/>
    </row>
    <row r="23365" spans="11:22" x14ac:dyDescent="0.25">
      <c r="K23365" s="36"/>
      <c r="L23365" s="36"/>
      <c r="M23365" s="36"/>
      <c r="N23365" s="36"/>
      <c r="O23365" s="40"/>
      <c r="P23365" s="36"/>
      <c r="S23365" s="36"/>
      <c r="T23365" s="36"/>
      <c r="U23365" s="36"/>
      <c r="V23365" s="36"/>
    </row>
    <row r="23366" spans="11:22" x14ac:dyDescent="0.25">
      <c r="K23366" s="36"/>
      <c r="L23366" s="36"/>
      <c r="M23366" s="36"/>
      <c r="N23366" s="36"/>
      <c r="O23366" s="40"/>
      <c r="P23366" s="36"/>
      <c r="S23366" s="36"/>
      <c r="T23366" s="36"/>
      <c r="U23366" s="36"/>
      <c r="V23366" s="36"/>
    </row>
    <row r="23367" spans="11:22" x14ac:dyDescent="0.25">
      <c r="K23367" s="36"/>
      <c r="L23367" s="36"/>
      <c r="M23367" s="36"/>
      <c r="N23367" s="36"/>
      <c r="O23367" s="40"/>
      <c r="P23367" s="36"/>
      <c r="S23367" s="36"/>
      <c r="T23367" s="36"/>
      <c r="U23367" s="36"/>
      <c r="V23367" s="36"/>
    </row>
    <row r="23368" spans="11:22" x14ac:dyDescent="0.25">
      <c r="K23368" s="36"/>
      <c r="L23368" s="36"/>
      <c r="M23368" s="36"/>
      <c r="N23368" s="36"/>
      <c r="O23368" s="40"/>
      <c r="P23368" s="36"/>
      <c r="S23368" s="36"/>
      <c r="T23368" s="36"/>
      <c r="U23368" s="36"/>
      <c r="V23368" s="36"/>
    </row>
    <row r="23369" spans="11:22" x14ac:dyDescent="0.25">
      <c r="K23369" s="36"/>
      <c r="L23369" s="36"/>
      <c r="M23369" s="36"/>
      <c r="N23369" s="36"/>
      <c r="O23369" s="40"/>
      <c r="P23369" s="36"/>
      <c r="S23369" s="36"/>
      <c r="T23369" s="36"/>
      <c r="U23369" s="36"/>
      <c r="V23369" s="36"/>
    </row>
    <row r="23370" spans="11:22" x14ac:dyDescent="0.25">
      <c r="K23370" s="36"/>
      <c r="L23370" s="36"/>
      <c r="M23370" s="36"/>
      <c r="N23370" s="36"/>
      <c r="O23370" s="40"/>
      <c r="P23370" s="36"/>
      <c r="S23370" s="36"/>
      <c r="T23370" s="36"/>
      <c r="U23370" s="36"/>
      <c r="V23370" s="36"/>
    </row>
    <row r="23371" spans="11:22" x14ac:dyDescent="0.25">
      <c r="K23371" s="36"/>
      <c r="L23371" s="36"/>
      <c r="M23371" s="36"/>
      <c r="N23371" s="36"/>
      <c r="O23371" s="40"/>
      <c r="P23371" s="36"/>
      <c r="S23371" s="36"/>
      <c r="T23371" s="36"/>
      <c r="U23371" s="36"/>
      <c r="V23371" s="36"/>
    </row>
    <row r="23372" spans="11:22" x14ac:dyDescent="0.25">
      <c r="K23372" s="36"/>
      <c r="L23372" s="36"/>
      <c r="M23372" s="36"/>
      <c r="N23372" s="36"/>
      <c r="O23372" s="40"/>
      <c r="P23372" s="36"/>
      <c r="S23372" s="36"/>
      <c r="T23372" s="36"/>
      <c r="U23372" s="36"/>
      <c r="V23372" s="36"/>
    </row>
    <row r="23373" spans="11:22" x14ac:dyDescent="0.25">
      <c r="K23373" s="36"/>
      <c r="L23373" s="36"/>
      <c r="M23373" s="36"/>
      <c r="N23373" s="36"/>
      <c r="O23373" s="40"/>
      <c r="P23373" s="36"/>
      <c r="S23373" s="36"/>
      <c r="T23373" s="36"/>
      <c r="U23373" s="36"/>
      <c r="V23373" s="36"/>
    </row>
    <row r="23374" spans="11:22" x14ac:dyDescent="0.25">
      <c r="K23374" s="36"/>
      <c r="L23374" s="36"/>
      <c r="M23374" s="36"/>
      <c r="N23374" s="36"/>
      <c r="O23374" s="40"/>
      <c r="P23374" s="36"/>
      <c r="S23374" s="36"/>
      <c r="T23374" s="36"/>
      <c r="U23374" s="36"/>
      <c r="V23374" s="36"/>
    </row>
    <row r="23375" spans="11:22" x14ac:dyDescent="0.25">
      <c r="K23375" s="36"/>
      <c r="L23375" s="36"/>
      <c r="M23375" s="36"/>
      <c r="N23375" s="36"/>
      <c r="O23375" s="40"/>
      <c r="P23375" s="36"/>
      <c r="S23375" s="36"/>
      <c r="T23375" s="36"/>
      <c r="U23375" s="36"/>
      <c r="V23375" s="36"/>
    </row>
    <row r="23376" spans="11:22" x14ac:dyDescent="0.25">
      <c r="K23376" s="36"/>
      <c r="L23376" s="36"/>
      <c r="M23376" s="36"/>
      <c r="N23376" s="36"/>
      <c r="O23376" s="40"/>
      <c r="P23376" s="36"/>
      <c r="S23376" s="36"/>
      <c r="T23376" s="36"/>
      <c r="U23376" s="36"/>
      <c r="V23376" s="36"/>
    </row>
    <row r="23377" spans="11:22" x14ac:dyDescent="0.25">
      <c r="K23377" s="36"/>
      <c r="L23377" s="36"/>
      <c r="M23377" s="36"/>
      <c r="N23377" s="36"/>
      <c r="O23377" s="40"/>
      <c r="P23377" s="36"/>
      <c r="S23377" s="36"/>
      <c r="T23377" s="36"/>
      <c r="U23377" s="36"/>
      <c r="V23377" s="36"/>
    </row>
    <row r="23378" spans="11:22" x14ac:dyDescent="0.25">
      <c r="K23378" s="36"/>
      <c r="L23378" s="36"/>
      <c r="M23378" s="36"/>
      <c r="N23378" s="36"/>
      <c r="O23378" s="40"/>
      <c r="P23378" s="36"/>
      <c r="S23378" s="36"/>
      <c r="T23378" s="36"/>
      <c r="U23378" s="36"/>
      <c r="V23378" s="36"/>
    </row>
    <row r="23379" spans="11:22" x14ac:dyDescent="0.25">
      <c r="K23379" s="36"/>
      <c r="L23379" s="36"/>
      <c r="M23379" s="36"/>
      <c r="N23379" s="36"/>
      <c r="O23379" s="40"/>
      <c r="P23379" s="36"/>
      <c r="S23379" s="36"/>
      <c r="T23379" s="36"/>
      <c r="U23379" s="36"/>
      <c r="V23379" s="36"/>
    </row>
    <row r="23380" spans="11:22" x14ac:dyDescent="0.25">
      <c r="K23380" s="36"/>
      <c r="L23380" s="36"/>
      <c r="M23380" s="36"/>
      <c r="N23380" s="36"/>
      <c r="O23380" s="40"/>
      <c r="P23380" s="36"/>
      <c r="S23380" s="36"/>
      <c r="T23380" s="36"/>
      <c r="U23380" s="36"/>
      <c r="V23380" s="36"/>
    </row>
    <row r="23381" spans="11:22" x14ac:dyDescent="0.25">
      <c r="K23381" s="36"/>
      <c r="L23381" s="36"/>
      <c r="M23381" s="36"/>
      <c r="N23381" s="36"/>
      <c r="O23381" s="40"/>
      <c r="P23381" s="36"/>
      <c r="S23381" s="36"/>
      <c r="T23381" s="36"/>
      <c r="U23381" s="36"/>
      <c r="V23381" s="36"/>
    </row>
    <row r="23382" spans="11:22" x14ac:dyDescent="0.25">
      <c r="K23382" s="36"/>
      <c r="L23382" s="36"/>
      <c r="M23382" s="36"/>
      <c r="N23382" s="36"/>
      <c r="O23382" s="40"/>
      <c r="P23382" s="36"/>
      <c r="S23382" s="36"/>
      <c r="T23382" s="36"/>
      <c r="U23382" s="36"/>
      <c r="V23382" s="36"/>
    </row>
    <row r="23383" spans="11:22" x14ac:dyDescent="0.25">
      <c r="K23383" s="36"/>
      <c r="L23383" s="36"/>
      <c r="M23383" s="36"/>
      <c r="N23383" s="36"/>
      <c r="O23383" s="40"/>
      <c r="P23383" s="36"/>
      <c r="S23383" s="36"/>
      <c r="T23383" s="36"/>
      <c r="U23383" s="36"/>
      <c r="V23383" s="36"/>
    </row>
    <row r="23384" spans="11:22" x14ac:dyDescent="0.25">
      <c r="K23384" s="36"/>
      <c r="L23384" s="36"/>
      <c r="M23384" s="36"/>
      <c r="N23384" s="36"/>
      <c r="O23384" s="40"/>
      <c r="P23384" s="36"/>
      <c r="S23384" s="36"/>
      <c r="T23384" s="36"/>
      <c r="U23384" s="36"/>
      <c r="V23384" s="36"/>
    </row>
    <row r="23385" spans="11:22" x14ac:dyDescent="0.25">
      <c r="K23385" s="36"/>
      <c r="L23385" s="36"/>
      <c r="M23385" s="36"/>
      <c r="N23385" s="36"/>
      <c r="O23385" s="40"/>
      <c r="P23385" s="36"/>
      <c r="S23385" s="36"/>
      <c r="T23385" s="36"/>
      <c r="U23385" s="36"/>
      <c r="V23385" s="36"/>
    </row>
    <row r="23386" spans="11:22" x14ac:dyDescent="0.25">
      <c r="K23386" s="36"/>
      <c r="L23386" s="36"/>
      <c r="M23386" s="36"/>
      <c r="N23386" s="36"/>
      <c r="O23386" s="40"/>
      <c r="P23386" s="36"/>
      <c r="S23386" s="36"/>
      <c r="T23386" s="36"/>
      <c r="U23386" s="36"/>
      <c r="V23386" s="36"/>
    </row>
    <row r="23387" spans="11:22" x14ac:dyDescent="0.25">
      <c r="K23387" s="36"/>
      <c r="L23387" s="36"/>
      <c r="M23387" s="36"/>
      <c r="N23387" s="36"/>
      <c r="O23387" s="40"/>
      <c r="P23387" s="36"/>
      <c r="S23387" s="36"/>
      <c r="T23387" s="36"/>
      <c r="U23387" s="36"/>
      <c r="V23387" s="36"/>
    </row>
    <row r="23388" spans="11:22" x14ac:dyDescent="0.25">
      <c r="K23388" s="36"/>
      <c r="L23388" s="36"/>
      <c r="M23388" s="36"/>
      <c r="N23388" s="36"/>
      <c r="O23388" s="40"/>
      <c r="P23388" s="36"/>
      <c r="S23388" s="36"/>
      <c r="T23388" s="36"/>
      <c r="U23388" s="36"/>
      <c r="V23388" s="36"/>
    </row>
    <row r="23389" spans="11:22" x14ac:dyDescent="0.25">
      <c r="K23389" s="36"/>
      <c r="L23389" s="36"/>
      <c r="M23389" s="36"/>
      <c r="N23389" s="36"/>
      <c r="O23389" s="40"/>
      <c r="P23389" s="36"/>
      <c r="S23389" s="36"/>
      <c r="T23389" s="36"/>
      <c r="U23389" s="36"/>
      <c r="V23389" s="36"/>
    </row>
    <row r="23390" spans="11:22" x14ac:dyDescent="0.25">
      <c r="K23390" s="36"/>
      <c r="L23390" s="36"/>
      <c r="M23390" s="36"/>
      <c r="N23390" s="36"/>
      <c r="O23390" s="40"/>
      <c r="P23390" s="36"/>
      <c r="S23390" s="36"/>
      <c r="T23390" s="36"/>
      <c r="U23390" s="36"/>
      <c r="V23390" s="36"/>
    </row>
    <row r="23391" spans="11:22" x14ac:dyDescent="0.25">
      <c r="K23391" s="36"/>
      <c r="L23391" s="36"/>
      <c r="M23391" s="36"/>
      <c r="N23391" s="36"/>
      <c r="O23391" s="40"/>
      <c r="P23391" s="36"/>
      <c r="S23391" s="36"/>
      <c r="T23391" s="36"/>
      <c r="U23391" s="36"/>
      <c r="V23391" s="36"/>
    </row>
    <row r="23392" spans="11:22" x14ac:dyDescent="0.25">
      <c r="K23392" s="36"/>
      <c r="L23392" s="36"/>
      <c r="M23392" s="36"/>
      <c r="N23392" s="36"/>
      <c r="O23392" s="40"/>
      <c r="P23392" s="36"/>
      <c r="S23392" s="36"/>
      <c r="T23392" s="36"/>
      <c r="U23392" s="36"/>
      <c r="V23392" s="36"/>
    </row>
    <row r="23393" spans="11:22" x14ac:dyDescent="0.25">
      <c r="K23393" s="36"/>
      <c r="L23393" s="36"/>
      <c r="M23393" s="36"/>
      <c r="N23393" s="36"/>
      <c r="O23393" s="40"/>
      <c r="P23393" s="36"/>
      <c r="S23393" s="36"/>
      <c r="T23393" s="36"/>
      <c r="U23393" s="36"/>
      <c r="V23393" s="36"/>
    </row>
    <row r="23394" spans="11:22" x14ac:dyDescent="0.25">
      <c r="K23394" s="36"/>
      <c r="L23394" s="36"/>
      <c r="M23394" s="36"/>
      <c r="N23394" s="36"/>
      <c r="O23394" s="40"/>
      <c r="P23394" s="36"/>
      <c r="S23394" s="36"/>
      <c r="T23394" s="36"/>
      <c r="U23394" s="36"/>
      <c r="V23394" s="36"/>
    </row>
    <row r="23395" spans="11:22" x14ac:dyDescent="0.25">
      <c r="K23395" s="36"/>
      <c r="L23395" s="36"/>
      <c r="M23395" s="36"/>
      <c r="N23395" s="36"/>
      <c r="O23395" s="40"/>
      <c r="P23395" s="36"/>
      <c r="S23395" s="36"/>
      <c r="T23395" s="36"/>
      <c r="U23395" s="36"/>
      <c r="V23395" s="36"/>
    </row>
    <row r="23396" spans="11:22" x14ac:dyDescent="0.25">
      <c r="K23396" s="36"/>
      <c r="L23396" s="36"/>
      <c r="M23396" s="36"/>
      <c r="N23396" s="36"/>
      <c r="O23396" s="40"/>
      <c r="P23396" s="36"/>
      <c r="S23396" s="36"/>
      <c r="T23396" s="36"/>
      <c r="U23396" s="36"/>
      <c r="V23396" s="36"/>
    </row>
    <row r="23397" spans="11:22" x14ac:dyDescent="0.25">
      <c r="K23397" s="36"/>
      <c r="L23397" s="36"/>
      <c r="M23397" s="36"/>
      <c r="N23397" s="36"/>
      <c r="O23397" s="40"/>
      <c r="P23397" s="36"/>
      <c r="S23397" s="36"/>
      <c r="T23397" s="36"/>
      <c r="U23397" s="36"/>
      <c r="V23397" s="36"/>
    </row>
    <row r="23398" spans="11:22" x14ac:dyDescent="0.25">
      <c r="K23398" s="36"/>
      <c r="L23398" s="36"/>
      <c r="M23398" s="36"/>
      <c r="N23398" s="36"/>
      <c r="O23398" s="40"/>
      <c r="P23398" s="36"/>
      <c r="S23398" s="36"/>
      <c r="T23398" s="36"/>
      <c r="U23398" s="36"/>
      <c r="V23398" s="36"/>
    </row>
    <row r="23399" spans="11:22" x14ac:dyDescent="0.25">
      <c r="K23399" s="36"/>
      <c r="L23399" s="36"/>
      <c r="M23399" s="36"/>
      <c r="N23399" s="36"/>
      <c r="O23399" s="40"/>
      <c r="P23399" s="36"/>
      <c r="S23399" s="36"/>
      <c r="T23399" s="36"/>
      <c r="U23399" s="36"/>
      <c r="V23399" s="36"/>
    </row>
    <row r="23400" spans="11:22" x14ac:dyDescent="0.25">
      <c r="K23400" s="36"/>
      <c r="L23400" s="36"/>
      <c r="M23400" s="36"/>
      <c r="N23400" s="36"/>
      <c r="O23400" s="40"/>
      <c r="P23400" s="36"/>
      <c r="S23400" s="36"/>
      <c r="T23400" s="36"/>
      <c r="U23400" s="36"/>
      <c r="V23400" s="36"/>
    </row>
    <row r="23401" spans="11:22" x14ac:dyDescent="0.25">
      <c r="K23401" s="36"/>
      <c r="L23401" s="36"/>
      <c r="M23401" s="36"/>
      <c r="N23401" s="36"/>
      <c r="O23401" s="40"/>
      <c r="P23401" s="36"/>
      <c r="S23401" s="36"/>
      <c r="T23401" s="36"/>
      <c r="U23401" s="36"/>
      <c r="V23401" s="36"/>
    </row>
    <row r="23402" spans="11:22" x14ac:dyDescent="0.25">
      <c r="K23402" s="36"/>
      <c r="L23402" s="36"/>
      <c r="M23402" s="36"/>
      <c r="N23402" s="36"/>
      <c r="O23402" s="40"/>
      <c r="P23402" s="36"/>
      <c r="S23402" s="36"/>
      <c r="T23402" s="36"/>
      <c r="U23402" s="36"/>
      <c r="V23402" s="36"/>
    </row>
    <row r="23403" spans="11:22" x14ac:dyDescent="0.25">
      <c r="K23403" s="36"/>
      <c r="L23403" s="36"/>
      <c r="M23403" s="36"/>
      <c r="N23403" s="36"/>
      <c r="O23403" s="40"/>
      <c r="P23403" s="36"/>
      <c r="S23403" s="36"/>
      <c r="T23403" s="36"/>
      <c r="U23403" s="36"/>
      <c r="V23403" s="36"/>
    </row>
    <row r="23404" spans="11:22" x14ac:dyDescent="0.25">
      <c r="K23404" s="36"/>
      <c r="L23404" s="36"/>
      <c r="M23404" s="36"/>
      <c r="N23404" s="36"/>
      <c r="O23404" s="40"/>
      <c r="P23404" s="36"/>
      <c r="S23404" s="36"/>
      <c r="T23404" s="36"/>
      <c r="U23404" s="36"/>
      <c r="V23404" s="36"/>
    </row>
    <row r="23405" spans="11:22" x14ac:dyDescent="0.25">
      <c r="K23405" s="36"/>
      <c r="L23405" s="36"/>
      <c r="M23405" s="36"/>
      <c r="N23405" s="36"/>
      <c r="O23405" s="40"/>
      <c r="P23405" s="36"/>
      <c r="S23405" s="36"/>
      <c r="T23405" s="36"/>
      <c r="U23405" s="36"/>
      <c r="V23405" s="36"/>
    </row>
    <row r="23406" spans="11:22" x14ac:dyDescent="0.25">
      <c r="K23406" s="36"/>
      <c r="L23406" s="36"/>
      <c r="M23406" s="36"/>
      <c r="N23406" s="36"/>
      <c r="O23406" s="40"/>
      <c r="P23406" s="36"/>
      <c r="S23406" s="36"/>
      <c r="T23406" s="36"/>
      <c r="U23406" s="36"/>
      <c r="V23406" s="36"/>
    </row>
    <row r="23407" spans="11:22" x14ac:dyDescent="0.25">
      <c r="K23407" s="36"/>
      <c r="L23407" s="36"/>
      <c r="M23407" s="36"/>
      <c r="N23407" s="36"/>
      <c r="O23407" s="40"/>
      <c r="P23407" s="36"/>
      <c r="S23407" s="36"/>
      <c r="T23407" s="36"/>
      <c r="U23407" s="36"/>
      <c r="V23407" s="36"/>
    </row>
    <row r="23408" spans="11:22" x14ac:dyDescent="0.25">
      <c r="K23408" s="36"/>
      <c r="L23408" s="36"/>
      <c r="M23408" s="36"/>
      <c r="N23408" s="36"/>
      <c r="O23408" s="40"/>
      <c r="P23408" s="36"/>
      <c r="S23408" s="36"/>
      <c r="T23408" s="36"/>
      <c r="U23408" s="36"/>
      <c r="V23408" s="36"/>
    </row>
    <row r="23409" spans="11:22" x14ac:dyDescent="0.25">
      <c r="K23409" s="36"/>
      <c r="L23409" s="36"/>
      <c r="M23409" s="36"/>
      <c r="N23409" s="36"/>
      <c r="O23409" s="40"/>
      <c r="P23409" s="36"/>
      <c r="S23409" s="36"/>
      <c r="T23409" s="36"/>
      <c r="U23409" s="36"/>
      <c r="V23409" s="36"/>
    </row>
    <row r="23410" spans="11:22" x14ac:dyDescent="0.25">
      <c r="K23410" s="36"/>
      <c r="L23410" s="36"/>
      <c r="M23410" s="36"/>
      <c r="N23410" s="36"/>
      <c r="O23410" s="40"/>
      <c r="P23410" s="36"/>
      <c r="S23410" s="36"/>
      <c r="T23410" s="36"/>
      <c r="U23410" s="36"/>
      <c r="V23410" s="36"/>
    </row>
    <row r="23411" spans="11:22" x14ac:dyDescent="0.25">
      <c r="K23411" s="36"/>
      <c r="L23411" s="36"/>
      <c r="M23411" s="36"/>
      <c r="N23411" s="36"/>
      <c r="O23411" s="40"/>
      <c r="P23411" s="36"/>
      <c r="S23411" s="36"/>
      <c r="T23411" s="36"/>
      <c r="U23411" s="36"/>
      <c r="V23411" s="36"/>
    </row>
    <row r="23412" spans="11:22" x14ac:dyDescent="0.25">
      <c r="K23412" s="36"/>
      <c r="L23412" s="36"/>
      <c r="M23412" s="36"/>
      <c r="N23412" s="36"/>
      <c r="O23412" s="40"/>
      <c r="P23412" s="36"/>
      <c r="S23412" s="36"/>
      <c r="T23412" s="36"/>
      <c r="U23412" s="36"/>
      <c r="V23412" s="36"/>
    </row>
    <row r="23413" spans="11:22" x14ac:dyDescent="0.25">
      <c r="K23413" s="36"/>
      <c r="L23413" s="36"/>
      <c r="M23413" s="36"/>
      <c r="N23413" s="36"/>
      <c r="O23413" s="40"/>
      <c r="P23413" s="36"/>
      <c r="S23413" s="36"/>
      <c r="T23413" s="36"/>
      <c r="U23413" s="36"/>
      <c r="V23413" s="36"/>
    </row>
    <row r="23414" spans="11:22" x14ac:dyDescent="0.25">
      <c r="K23414" s="36"/>
      <c r="L23414" s="36"/>
      <c r="M23414" s="36"/>
      <c r="N23414" s="36"/>
      <c r="O23414" s="40"/>
      <c r="P23414" s="36"/>
      <c r="S23414" s="36"/>
      <c r="T23414" s="36"/>
      <c r="U23414" s="36"/>
      <c r="V23414" s="36"/>
    </row>
    <row r="23415" spans="11:22" x14ac:dyDescent="0.25">
      <c r="K23415" s="36"/>
      <c r="L23415" s="36"/>
      <c r="M23415" s="36"/>
      <c r="N23415" s="36"/>
      <c r="O23415" s="40"/>
      <c r="P23415" s="36"/>
      <c r="S23415" s="36"/>
      <c r="T23415" s="36"/>
      <c r="U23415" s="36"/>
      <c r="V23415" s="36"/>
    </row>
    <row r="23416" spans="11:22" x14ac:dyDescent="0.25">
      <c r="K23416" s="36"/>
      <c r="L23416" s="36"/>
      <c r="M23416" s="36"/>
      <c r="N23416" s="36"/>
      <c r="O23416" s="40"/>
      <c r="P23416" s="36"/>
      <c r="S23416" s="36"/>
      <c r="T23416" s="36"/>
      <c r="U23416" s="36"/>
      <c r="V23416" s="36"/>
    </row>
    <row r="23417" spans="11:22" x14ac:dyDescent="0.25">
      <c r="K23417" s="36"/>
      <c r="L23417" s="36"/>
      <c r="M23417" s="36"/>
      <c r="N23417" s="36"/>
      <c r="O23417" s="40"/>
      <c r="P23417" s="36"/>
      <c r="S23417" s="36"/>
      <c r="T23417" s="36"/>
      <c r="U23417" s="36"/>
      <c r="V23417" s="36"/>
    </row>
    <row r="23418" spans="11:22" x14ac:dyDescent="0.25">
      <c r="K23418" s="36"/>
      <c r="L23418" s="36"/>
      <c r="M23418" s="36"/>
      <c r="N23418" s="36"/>
      <c r="O23418" s="40"/>
      <c r="P23418" s="36"/>
      <c r="S23418" s="36"/>
      <c r="T23418" s="36"/>
      <c r="U23418" s="36"/>
      <c r="V23418" s="36"/>
    </row>
    <row r="23419" spans="11:22" x14ac:dyDescent="0.25">
      <c r="K23419" s="36"/>
      <c r="L23419" s="36"/>
      <c r="M23419" s="36"/>
      <c r="N23419" s="36"/>
      <c r="O23419" s="40"/>
      <c r="P23419" s="36"/>
      <c r="S23419" s="36"/>
      <c r="T23419" s="36"/>
      <c r="U23419" s="36"/>
      <c r="V23419" s="36"/>
    </row>
    <row r="23420" spans="11:22" x14ac:dyDescent="0.25">
      <c r="K23420" s="36"/>
      <c r="L23420" s="36"/>
      <c r="M23420" s="36"/>
      <c r="N23420" s="36"/>
      <c r="O23420" s="40"/>
      <c r="P23420" s="36"/>
      <c r="S23420" s="36"/>
      <c r="T23420" s="36"/>
      <c r="U23420" s="36"/>
      <c r="V23420" s="36"/>
    </row>
    <row r="23421" spans="11:22" x14ac:dyDescent="0.25">
      <c r="K23421" s="36"/>
      <c r="L23421" s="36"/>
      <c r="M23421" s="36"/>
      <c r="N23421" s="36"/>
      <c r="O23421" s="40"/>
      <c r="P23421" s="36"/>
      <c r="S23421" s="36"/>
      <c r="T23421" s="36"/>
      <c r="U23421" s="36"/>
      <c r="V23421" s="36"/>
    </row>
    <row r="23422" spans="11:22" x14ac:dyDescent="0.25">
      <c r="K23422" s="36"/>
      <c r="L23422" s="36"/>
      <c r="M23422" s="36"/>
      <c r="N23422" s="36"/>
      <c r="O23422" s="40"/>
      <c r="P23422" s="36"/>
      <c r="S23422" s="36"/>
      <c r="T23422" s="36"/>
      <c r="U23422" s="36"/>
      <c r="V23422" s="36"/>
    </row>
    <row r="23423" spans="11:22" x14ac:dyDescent="0.25">
      <c r="K23423" s="36"/>
      <c r="L23423" s="36"/>
      <c r="M23423" s="36"/>
      <c r="N23423" s="36"/>
      <c r="O23423" s="40"/>
      <c r="P23423" s="36"/>
      <c r="S23423" s="36"/>
      <c r="T23423" s="36"/>
      <c r="U23423" s="36"/>
      <c r="V23423" s="36"/>
    </row>
    <row r="23424" spans="11:22" x14ac:dyDescent="0.25">
      <c r="K23424" s="36"/>
      <c r="L23424" s="36"/>
      <c r="M23424" s="36"/>
      <c r="N23424" s="36"/>
      <c r="O23424" s="40"/>
      <c r="P23424" s="36"/>
      <c r="S23424" s="36"/>
      <c r="T23424" s="36"/>
      <c r="U23424" s="36"/>
      <c r="V23424" s="36"/>
    </row>
    <row r="23425" spans="11:22" x14ac:dyDescent="0.25">
      <c r="K23425" s="36"/>
      <c r="L23425" s="36"/>
      <c r="M23425" s="36"/>
      <c r="N23425" s="36"/>
      <c r="O23425" s="40"/>
      <c r="P23425" s="36"/>
      <c r="S23425" s="36"/>
      <c r="T23425" s="36"/>
      <c r="U23425" s="36"/>
      <c r="V23425" s="36"/>
    </row>
    <row r="23426" spans="11:22" x14ac:dyDescent="0.25">
      <c r="K23426" s="36"/>
      <c r="L23426" s="36"/>
      <c r="M23426" s="36"/>
      <c r="N23426" s="36"/>
      <c r="O23426" s="40"/>
      <c r="P23426" s="36"/>
      <c r="S23426" s="36"/>
      <c r="T23426" s="36"/>
      <c r="U23426" s="36"/>
      <c r="V23426" s="36"/>
    </row>
    <row r="23427" spans="11:22" x14ac:dyDescent="0.25">
      <c r="K23427" s="36"/>
      <c r="L23427" s="36"/>
      <c r="M23427" s="36"/>
      <c r="N23427" s="36"/>
      <c r="O23427" s="40"/>
      <c r="P23427" s="36"/>
      <c r="S23427" s="36"/>
      <c r="T23427" s="36"/>
      <c r="U23427" s="36"/>
      <c r="V23427" s="36"/>
    </row>
    <row r="23428" spans="11:22" x14ac:dyDescent="0.25">
      <c r="K23428" s="36"/>
      <c r="L23428" s="36"/>
      <c r="M23428" s="36"/>
      <c r="N23428" s="36"/>
      <c r="O23428" s="40"/>
      <c r="P23428" s="36"/>
      <c r="S23428" s="36"/>
      <c r="T23428" s="36"/>
      <c r="U23428" s="36"/>
      <c r="V23428" s="36"/>
    </row>
    <row r="23429" spans="11:22" x14ac:dyDescent="0.25">
      <c r="K23429" s="36"/>
      <c r="L23429" s="36"/>
      <c r="M23429" s="36"/>
      <c r="N23429" s="36"/>
      <c r="O23429" s="40"/>
      <c r="P23429" s="36"/>
      <c r="S23429" s="36"/>
      <c r="T23429" s="36"/>
      <c r="U23429" s="36"/>
      <c r="V23429" s="36"/>
    </row>
    <row r="23430" spans="11:22" x14ac:dyDescent="0.25">
      <c r="K23430" s="36"/>
      <c r="L23430" s="36"/>
      <c r="M23430" s="36"/>
      <c r="N23430" s="36"/>
      <c r="O23430" s="40"/>
      <c r="P23430" s="36"/>
      <c r="S23430" s="36"/>
      <c r="T23430" s="36"/>
      <c r="U23430" s="36"/>
      <c r="V23430" s="36"/>
    </row>
    <row r="23431" spans="11:22" x14ac:dyDescent="0.25">
      <c r="K23431" s="36"/>
      <c r="L23431" s="36"/>
      <c r="M23431" s="36"/>
      <c r="N23431" s="36"/>
      <c r="O23431" s="40"/>
      <c r="P23431" s="36"/>
      <c r="S23431" s="36"/>
      <c r="T23431" s="36"/>
      <c r="U23431" s="36"/>
      <c r="V23431" s="36"/>
    </row>
    <row r="23432" spans="11:22" x14ac:dyDescent="0.25">
      <c r="K23432" s="36"/>
      <c r="L23432" s="36"/>
      <c r="M23432" s="36"/>
      <c r="N23432" s="36"/>
      <c r="O23432" s="40"/>
      <c r="P23432" s="36"/>
      <c r="S23432" s="36"/>
      <c r="T23432" s="36"/>
      <c r="U23432" s="36"/>
      <c r="V23432" s="36"/>
    </row>
    <row r="23433" spans="11:22" x14ac:dyDescent="0.25">
      <c r="K23433" s="36"/>
      <c r="L23433" s="36"/>
      <c r="M23433" s="36"/>
      <c r="N23433" s="36"/>
      <c r="O23433" s="40"/>
      <c r="P23433" s="36"/>
      <c r="S23433" s="36"/>
      <c r="T23433" s="36"/>
      <c r="U23433" s="36"/>
      <c r="V23433" s="36"/>
    </row>
    <row r="23434" spans="11:22" x14ac:dyDescent="0.25">
      <c r="K23434" s="36"/>
      <c r="L23434" s="36"/>
      <c r="M23434" s="36"/>
      <c r="N23434" s="36"/>
      <c r="O23434" s="40"/>
      <c r="P23434" s="36"/>
      <c r="S23434" s="36"/>
      <c r="T23434" s="36"/>
      <c r="U23434" s="36"/>
      <c r="V23434" s="36"/>
    </row>
    <row r="23435" spans="11:22" x14ac:dyDescent="0.25">
      <c r="K23435" s="36"/>
      <c r="L23435" s="36"/>
      <c r="M23435" s="36"/>
      <c r="N23435" s="36"/>
      <c r="O23435" s="40"/>
      <c r="P23435" s="36"/>
      <c r="S23435" s="36"/>
      <c r="T23435" s="36"/>
      <c r="U23435" s="36"/>
      <c r="V23435" s="36"/>
    </row>
    <row r="23436" spans="11:22" x14ac:dyDescent="0.25">
      <c r="K23436" s="36"/>
      <c r="L23436" s="36"/>
      <c r="M23436" s="36"/>
      <c r="N23436" s="36"/>
      <c r="O23436" s="40"/>
      <c r="P23436" s="36"/>
      <c r="S23436" s="36"/>
      <c r="T23436" s="36"/>
      <c r="U23436" s="36"/>
      <c r="V23436" s="36"/>
    </row>
    <row r="23437" spans="11:22" x14ac:dyDescent="0.25">
      <c r="K23437" s="36"/>
      <c r="L23437" s="36"/>
      <c r="M23437" s="36"/>
      <c r="N23437" s="36"/>
      <c r="O23437" s="40"/>
      <c r="P23437" s="36"/>
      <c r="S23437" s="36"/>
      <c r="T23437" s="36"/>
      <c r="U23437" s="36"/>
      <c r="V23437" s="36"/>
    </row>
    <row r="23438" spans="11:22" x14ac:dyDescent="0.25">
      <c r="K23438" s="36"/>
      <c r="L23438" s="36"/>
      <c r="M23438" s="36"/>
      <c r="N23438" s="36"/>
      <c r="O23438" s="40"/>
      <c r="P23438" s="36"/>
      <c r="S23438" s="36"/>
      <c r="T23438" s="36"/>
      <c r="U23438" s="36"/>
      <c r="V23438" s="36"/>
    </row>
    <row r="23439" spans="11:22" x14ac:dyDescent="0.25">
      <c r="K23439" s="36"/>
      <c r="L23439" s="36"/>
      <c r="M23439" s="36"/>
      <c r="N23439" s="36"/>
      <c r="O23439" s="40"/>
      <c r="P23439" s="36"/>
      <c r="S23439" s="36"/>
      <c r="T23439" s="36"/>
      <c r="U23439" s="36"/>
      <c r="V23439" s="36"/>
    </row>
    <row r="23440" spans="11:22" x14ac:dyDescent="0.25">
      <c r="K23440" s="36"/>
      <c r="L23440" s="36"/>
      <c r="M23440" s="36"/>
      <c r="N23440" s="36"/>
      <c r="O23440" s="40"/>
      <c r="P23440" s="36"/>
      <c r="S23440" s="36"/>
      <c r="T23440" s="36"/>
      <c r="U23440" s="36"/>
      <c r="V23440" s="36"/>
    </row>
    <row r="23441" spans="11:22" x14ac:dyDescent="0.25">
      <c r="K23441" s="36"/>
      <c r="L23441" s="36"/>
      <c r="M23441" s="36"/>
      <c r="N23441" s="36"/>
      <c r="O23441" s="40"/>
      <c r="P23441" s="36"/>
      <c r="S23441" s="36"/>
      <c r="T23441" s="36"/>
      <c r="U23441" s="36"/>
      <c r="V23441" s="36"/>
    </row>
    <row r="23442" spans="11:22" x14ac:dyDescent="0.25">
      <c r="K23442" s="36"/>
      <c r="L23442" s="36"/>
      <c r="M23442" s="36"/>
      <c r="N23442" s="36"/>
      <c r="O23442" s="40"/>
      <c r="P23442" s="36"/>
      <c r="S23442" s="36"/>
      <c r="T23442" s="36"/>
      <c r="U23442" s="36"/>
      <c r="V23442" s="36"/>
    </row>
    <row r="23443" spans="11:22" x14ac:dyDescent="0.25">
      <c r="K23443" s="36"/>
      <c r="L23443" s="36"/>
      <c r="M23443" s="36"/>
      <c r="N23443" s="36"/>
      <c r="O23443" s="40"/>
      <c r="P23443" s="36"/>
      <c r="S23443" s="36"/>
      <c r="T23443" s="36"/>
      <c r="U23443" s="36"/>
      <c r="V23443" s="36"/>
    </row>
    <row r="23444" spans="11:22" x14ac:dyDescent="0.25">
      <c r="K23444" s="36"/>
      <c r="L23444" s="36"/>
      <c r="M23444" s="36"/>
      <c r="N23444" s="36"/>
      <c r="O23444" s="40"/>
      <c r="P23444" s="36"/>
      <c r="S23444" s="36"/>
      <c r="T23444" s="36"/>
      <c r="U23444" s="36"/>
      <c r="V23444" s="36"/>
    </row>
    <row r="23445" spans="11:22" x14ac:dyDescent="0.25">
      <c r="K23445" s="36"/>
      <c r="L23445" s="36"/>
      <c r="M23445" s="36"/>
      <c r="N23445" s="36"/>
      <c r="O23445" s="40"/>
      <c r="P23445" s="36"/>
      <c r="S23445" s="36"/>
      <c r="T23445" s="36"/>
      <c r="U23445" s="36"/>
      <c r="V23445" s="36"/>
    </row>
    <row r="23446" spans="11:22" x14ac:dyDescent="0.25">
      <c r="K23446" s="36"/>
      <c r="L23446" s="36"/>
      <c r="M23446" s="36"/>
      <c r="N23446" s="36"/>
      <c r="O23446" s="40"/>
      <c r="P23446" s="36"/>
      <c r="S23446" s="36"/>
      <c r="T23446" s="36"/>
      <c r="U23446" s="36"/>
      <c r="V23446" s="36"/>
    </row>
    <row r="23447" spans="11:22" x14ac:dyDescent="0.25">
      <c r="K23447" s="36"/>
      <c r="L23447" s="36"/>
      <c r="M23447" s="36"/>
      <c r="N23447" s="36"/>
      <c r="O23447" s="40"/>
      <c r="P23447" s="36"/>
      <c r="S23447" s="36"/>
      <c r="T23447" s="36"/>
      <c r="U23447" s="36"/>
      <c r="V23447" s="36"/>
    </row>
    <row r="23448" spans="11:22" x14ac:dyDescent="0.25">
      <c r="K23448" s="36"/>
      <c r="L23448" s="36"/>
      <c r="M23448" s="36"/>
      <c r="N23448" s="36"/>
      <c r="O23448" s="40"/>
      <c r="P23448" s="36"/>
      <c r="S23448" s="36"/>
      <c r="T23448" s="36"/>
      <c r="U23448" s="36"/>
      <c r="V23448" s="36"/>
    </row>
    <row r="23449" spans="11:22" x14ac:dyDescent="0.25">
      <c r="K23449" s="36"/>
      <c r="L23449" s="36"/>
      <c r="M23449" s="36"/>
      <c r="N23449" s="36"/>
      <c r="O23449" s="40"/>
      <c r="P23449" s="36"/>
      <c r="S23449" s="36"/>
      <c r="T23449" s="36"/>
      <c r="U23449" s="36"/>
      <c r="V23449" s="36"/>
    </row>
    <row r="23450" spans="11:22" x14ac:dyDescent="0.25">
      <c r="K23450" s="36"/>
      <c r="L23450" s="36"/>
      <c r="M23450" s="36"/>
      <c r="N23450" s="36"/>
      <c r="O23450" s="40"/>
      <c r="P23450" s="36"/>
      <c r="S23450" s="36"/>
      <c r="T23450" s="36"/>
      <c r="U23450" s="36"/>
      <c r="V23450" s="36"/>
    </row>
    <row r="23451" spans="11:22" x14ac:dyDescent="0.25">
      <c r="K23451" s="36"/>
      <c r="L23451" s="36"/>
      <c r="M23451" s="36"/>
      <c r="N23451" s="36"/>
      <c r="O23451" s="40"/>
      <c r="P23451" s="36"/>
      <c r="S23451" s="36"/>
      <c r="T23451" s="36"/>
      <c r="U23451" s="36"/>
      <c r="V23451" s="36"/>
    </row>
    <row r="23452" spans="11:22" x14ac:dyDescent="0.25">
      <c r="K23452" s="36"/>
      <c r="L23452" s="36"/>
      <c r="M23452" s="36"/>
      <c r="N23452" s="36"/>
      <c r="O23452" s="40"/>
      <c r="P23452" s="36"/>
      <c r="S23452" s="36"/>
      <c r="T23452" s="36"/>
      <c r="U23452" s="36"/>
      <c r="V23452" s="36"/>
    </row>
    <row r="23453" spans="11:22" x14ac:dyDescent="0.25">
      <c r="K23453" s="36"/>
      <c r="L23453" s="36"/>
      <c r="M23453" s="36"/>
      <c r="N23453" s="36"/>
      <c r="O23453" s="40"/>
      <c r="P23453" s="36"/>
      <c r="S23453" s="36"/>
      <c r="T23453" s="36"/>
      <c r="U23453" s="36"/>
      <c r="V23453" s="36"/>
    </row>
    <row r="23454" spans="11:22" x14ac:dyDescent="0.25">
      <c r="K23454" s="36"/>
      <c r="L23454" s="36"/>
      <c r="M23454" s="36"/>
      <c r="N23454" s="36"/>
      <c r="O23454" s="40"/>
      <c r="P23454" s="36"/>
      <c r="S23454" s="36"/>
      <c r="T23454" s="36"/>
      <c r="U23454" s="36"/>
      <c r="V23454" s="36"/>
    </row>
    <row r="23455" spans="11:22" x14ac:dyDescent="0.25">
      <c r="K23455" s="36"/>
      <c r="L23455" s="36"/>
      <c r="M23455" s="36"/>
      <c r="N23455" s="36"/>
      <c r="O23455" s="40"/>
      <c r="P23455" s="36"/>
      <c r="S23455" s="36"/>
      <c r="T23455" s="36"/>
      <c r="U23455" s="36"/>
      <c r="V23455" s="36"/>
    </row>
    <row r="23456" spans="11:22" x14ac:dyDescent="0.25">
      <c r="K23456" s="36"/>
      <c r="L23456" s="36"/>
      <c r="M23456" s="36"/>
      <c r="N23456" s="36"/>
      <c r="O23456" s="40"/>
      <c r="P23456" s="36"/>
      <c r="S23456" s="36"/>
      <c r="T23456" s="36"/>
      <c r="U23456" s="36"/>
      <c r="V23456" s="36"/>
    </row>
    <row r="23457" spans="11:22" x14ac:dyDescent="0.25">
      <c r="K23457" s="36"/>
      <c r="L23457" s="36"/>
      <c r="M23457" s="36"/>
      <c r="N23457" s="36"/>
      <c r="O23457" s="40"/>
      <c r="P23457" s="36"/>
      <c r="S23457" s="36"/>
      <c r="T23457" s="36"/>
      <c r="U23457" s="36"/>
      <c r="V23457" s="36"/>
    </row>
    <row r="23458" spans="11:22" x14ac:dyDescent="0.25">
      <c r="K23458" s="36"/>
      <c r="L23458" s="36"/>
      <c r="M23458" s="36"/>
      <c r="N23458" s="36"/>
      <c r="O23458" s="40"/>
      <c r="P23458" s="36"/>
      <c r="S23458" s="36"/>
      <c r="T23458" s="36"/>
      <c r="U23458" s="36"/>
      <c r="V23458" s="36"/>
    </row>
    <row r="23459" spans="11:22" x14ac:dyDescent="0.25">
      <c r="K23459" s="36"/>
      <c r="L23459" s="36"/>
      <c r="M23459" s="36"/>
      <c r="N23459" s="36"/>
      <c r="O23459" s="40"/>
      <c r="P23459" s="36"/>
      <c r="S23459" s="36"/>
      <c r="T23459" s="36"/>
      <c r="U23459" s="36"/>
      <c r="V23459" s="36"/>
    </row>
    <row r="23460" spans="11:22" x14ac:dyDescent="0.25">
      <c r="K23460" s="36"/>
      <c r="L23460" s="36"/>
      <c r="M23460" s="36"/>
      <c r="N23460" s="36"/>
      <c r="O23460" s="40"/>
      <c r="P23460" s="36"/>
      <c r="S23460" s="36"/>
      <c r="T23460" s="36"/>
      <c r="U23460" s="36"/>
      <c r="V23460" s="36"/>
    </row>
    <row r="23461" spans="11:22" x14ac:dyDescent="0.25">
      <c r="K23461" s="36"/>
      <c r="L23461" s="36"/>
      <c r="M23461" s="36"/>
      <c r="N23461" s="36"/>
      <c r="O23461" s="40"/>
      <c r="P23461" s="36"/>
      <c r="S23461" s="36"/>
      <c r="T23461" s="36"/>
      <c r="U23461" s="36"/>
      <c r="V23461" s="36"/>
    </row>
    <row r="23462" spans="11:22" x14ac:dyDescent="0.25">
      <c r="K23462" s="36"/>
      <c r="L23462" s="36"/>
      <c r="M23462" s="36"/>
      <c r="N23462" s="36"/>
      <c r="O23462" s="40"/>
      <c r="P23462" s="36"/>
      <c r="S23462" s="36"/>
      <c r="T23462" s="36"/>
      <c r="U23462" s="36"/>
      <c r="V23462" s="36"/>
    </row>
    <row r="23463" spans="11:22" x14ac:dyDescent="0.25">
      <c r="K23463" s="36"/>
      <c r="L23463" s="36"/>
      <c r="M23463" s="36"/>
      <c r="N23463" s="36"/>
      <c r="O23463" s="40"/>
      <c r="P23463" s="36"/>
      <c r="S23463" s="36"/>
      <c r="T23463" s="36"/>
      <c r="U23463" s="36"/>
      <c r="V23463" s="36"/>
    </row>
    <row r="23464" spans="11:22" x14ac:dyDescent="0.25">
      <c r="K23464" s="36"/>
      <c r="L23464" s="36"/>
      <c r="M23464" s="36"/>
      <c r="N23464" s="36"/>
      <c r="O23464" s="40"/>
      <c r="P23464" s="36"/>
      <c r="S23464" s="36"/>
      <c r="T23464" s="36"/>
      <c r="U23464" s="36"/>
      <c r="V23464" s="36"/>
    </row>
    <row r="23465" spans="11:22" x14ac:dyDescent="0.25">
      <c r="K23465" s="36"/>
      <c r="L23465" s="36"/>
      <c r="M23465" s="36"/>
      <c r="N23465" s="36"/>
      <c r="O23465" s="40"/>
      <c r="P23465" s="36"/>
      <c r="S23465" s="36"/>
      <c r="T23465" s="36"/>
      <c r="U23465" s="36"/>
      <c r="V23465" s="36"/>
    </row>
    <row r="23466" spans="11:22" x14ac:dyDescent="0.25">
      <c r="K23466" s="36"/>
      <c r="L23466" s="36"/>
      <c r="M23466" s="36"/>
      <c r="N23466" s="36"/>
      <c r="O23466" s="40"/>
      <c r="P23466" s="36"/>
      <c r="S23466" s="36"/>
      <c r="T23466" s="36"/>
      <c r="U23466" s="36"/>
      <c r="V23466" s="36"/>
    </row>
    <row r="23467" spans="11:22" x14ac:dyDescent="0.25">
      <c r="K23467" s="36"/>
      <c r="L23467" s="36"/>
      <c r="M23467" s="36"/>
      <c r="N23467" s="36"/>
      <c r="O23467" s="40"/>
      <c r="P23467" s="36"/>
      <c r="S23467" s="36"/>
      <c r="T23467" s="36"/>
      <c r="U23467" s="36"/>
      <c r="V23467" s="36"/>
    </row>
    <row r="23468" spans="11:22" x14ac:dyDescent="0.25">
      <c r="K23468" s="36"/>
      <c r="L23468" s="36"/>
      <c r="M23468" s="36"/>
      <c r="N23468" s="36"/>
      <c r="O23468" s="40"/>
      <c r="P23468" s="36"/>
      <c r="S23468" s="36"/>
      <c r="T23468" s="36"/>
      <c r="U23468" s="36"/>
      <c r="V23468" s="36"/>
    </row>
    <row r="23469" spans="11:22" x14ac:dyDescent="0.25">
      <c r="K23469" s="36"/>
      <c r="L23469" s="36"/>
      <c r="M23469" s="36"/>
      <c r="N23469" s="36"/>
      <c r="O23469" s="40"/>
      <c r="P23469" s="36"/>
      <c r="S23469" s="36"/>
      <c r="T23469" s="36"/>
      <c r="U23469" s="36"/>
      <c r="V23469" s="36"/>
    </row>
    <row r="23470" spans="11:22" x14ac:dyDescent="0.25">
      <c r="K23470" s="36"/>
      <c r="L23470" s="36"/>
      <c r="M23470" s="36"/>
      <c r="N23470" s="36"/>
      <c r="O23470" s="40"/>
      <c r="P23470" s="36"/>
      <c r="S23470" s="36"/>
      <c r="T23470" s="36"/>
      <c r="U23470" s="36"/>
      <c r="V23470" s="36"/>
    </row>
    <row r="23471" spans="11:22" x14ac:dyDescent="0.25">
      <c r="K23471" s="36"/>
      <c r="L23471" s="36"/>
      <c r="M23471" s="36"/>
      <c r="N23471" s="36"/>
      <c r="O23471" s="40"/>
      <c r="P23471" s="36"/>
      <c r="S23471" s="36"/>
      <c r="T23471" s="36"/>
      <c r="U23471" s="36"/>
      <c r="V23471" s="36"/>
    </row>
    <row r="23472" spans="11:22" x14ac:dyDescent="0.25">
      <c r="K23472" s="36"/>
      <c r="L23472" s="36"/>
      <c r="M23472" s="36"/>
      <c r="N23472" s="36"/>
      <c r="O23472" s="40"/>
      <c r="P23472" s="36"/>
      <c r="S23472" s="36"/>
      <c r="T23472" s="36"/>
      <c r="U23472" s="36"/>
      <c r="V23472" s="36"/>
    </row>
    <row r="23473" spans="11:22" x14ac:dyDescent="0.25">
      <c r="K23473" s="36"/>
      <c r="L23473" s="36"/>
      <c r="M23473" s="36"/>
      <c r="N23473" s="36"/>
      <c r="O23473" s="40"/>
      <c r="P23473" s="36"/>
      <c r="S23473" s="36"/>
      <c r="T23473" s="36"/>
      <c r="U23473" s="36"/>
      <c r="V23473" s="36"/>
    </row>
    <row r="23474" spans="11:22" x14ac:dyDescent="0.25">
      <c r="K23474" s="36"/>
      <c r="L23474" s="36"/>
      <c r="M23474" s="36"/>
      <c r="N23474" s="36"/>
      <c r="O23474" s="40"/>
      <c r="P23474" s="36"/>
      <c r="S23474" s="36"/>
      <c r="T23474" s="36"/>
      <c r="U23474" s="36"/>
      <c r="V23474" s="36"/>
    </row>
    <row r="23475" spans="11:22" x14ac:dyDescent="0.25">
      <c r="K23475" s="36"/>
      <c r="L23475" s="36"/>
      <c r="M23475" s="36"/>
      <c r="N23475" s="36"/>
      <c r="O23475" s="40"/>
      <c r="P23475" s="36"/>
      <c r="S23475" s="36"/>
      <c r="T23475" s="36"/>
      <c r="U23475" s="36"/>
      <c r="V23475" s="36"/>
    </row>
    <row r="23476" spans="11:22" x14ac:dyDescent="0.25">
      <c r="K23476" s="36"/>
      <c r="L23476" s="36"/>
      <c r="M23476" s="36"/>
      <c r="N23476" s="36"/>
      <c r="O23476" s="40"/>
      <c r="P23476" s="36"/>
      <c r="S23476" s="36"/>
      <c r="T23476" s="36"/>
      <c r="U23476" s="36"/>
      <c r="V23476" s="36"/>
    </row>
    <row r="23477" spans="11:22" x14ac:dyDescent="0.25">
      <c r="K23477" s="36"/>
      <c r="L23477" s="36"/>
      <c r="M23477" s="36"/>
      <c r="N23477" s="36"/>
      <c r="O23477" s="40"/>
      <c r="P23477" s="36"/>
      <c r="S23477" s="36"/>
      <c r="T23477" s="36"/>
      <c r="U23477" s="36"/>
      <c r="V23477" s="36"/>
    </row>
    <row r="23478" spans="11:22" x14ac:dyDescent="0.25">
      <c r="K23478" s="36"/>
      <c r="L23478" s="36"/>
      <c r="M23478" s="36"/>
      <c r="N23478" s="36"/>
      <c r="O23478" s="40"/>
      <c r="P23478" s="36"/>
      <c r="S23478" s="36"/>
      <c r="T23478" s="36"/>
      <c r="U23478" s="36"/>
      <c r="V23478" s="36"/>
    </row>
    <row r="23479" spans="11:22" x14ac:dyDescent="0.25">
      <c r="K23479" s="36"/>
      <c r="L23479" s="36"/>
      <c r="M23479" s="36"/>
      <c r="N23479" s="36"/>
      <c r="O23479" s="40"/>
      <c r="P23479" s="36"/>
      <c r="S23479" s="36"/>
      <c r="T23479" s="36"/>
      <c r="U23479" s="36"/>
      <c r="V23479" s="36"/>
    </row>
    <row r="23480" spans="11:22" x14ac:dyDescent="0.25">
      <c r="K23480" s="36"/>
      <c r="L23480" s="36"/>
      <c r="M23480" s="36"/>
      <c r="N23480" s="36"/>
      <c r="O23480" s="40"/>
      <c r="P23480" s="36"/>
      <c r="S23480" s="36"/>
      <c r="T23480" s="36"/>
      <c r="U23480" s="36"/>
      <c r="V23480" s="36"/>
    </row>
    <row r="23481" spans="11:22" x14ac:dyDescent="0.25">
      <c r="K23481" s="36"/>
      <c r="L23481" s="36"/>
      <c r="M23481" s="36"/>
      <c r="N23481" s="36"/>
      <c r="O23481" s="40"/>
      <c r="P23481" s="36"/>
      <c r="S23481" s="36"/>
      <c r="T23481" s="36"/>
      <c r="U23481" s="36"/>
      <c r="V23481" s="36"/>
    </row>
    <row r="23482" spans="11:22" x14ac:dyDescent="0.25">
      <c r="K23482" s="36"/>
      <c r="L23482" s="36"/>
      <c r="M23482" s="36"/>
      <c r="N23482" s="36"/>
      <c r="O23482" s="40"/>
      <c r="P23482" s="36"/>
      <c r="S23482" s="36"/>
      <c r="T23482" s="36"/>
      <c r="U23482" s="36"/>
      <c r="V23482" s="36"/>
    </row>
    <row r="23483" spans="11:22" x14ac:dyDescent="0.25">
      <c r="K23483" s="36"/>
      <c r="L23483" s="36"/>
      <c r="M23483" s="36"/>
      <c r="N23483" s="36"/>
      <c r="O23483" s="40"/>
      <c r="P23483" s="36"/>
      <c r="S23483" s="36"/>
      <c r="T23483" s="36"/>
      <c r="U23483" s="36"/>
      <c r="V23483" s="36"/>
    </row>
    <row r="23484" spans="11:22" x14ac:dyDescent="0.25">
      <c r="K23484" s="36"/>
      <c r="L23484" s="36"/>
      <c r="M23484" s="36"/>
      <c r="N23484" s="36"/>
      <c r="O23484" s="40"/>
      <c r="P23484" s="36"/>
      <c r="S23484" s="36"/>
      <c r="T23484" s="36"/>
      <c r="U23484" s="36"/>
      <c r="V23484" s="36"/>
    </row>
    <row r="23485" spans="11:22" x14ac:dyDescent="0.25">
      <c r="K23485" s="36"/>
      <c r="L23485" s="36"/>
      <c r="M23485" s="36"/>
      <c r="N23485" s="36"/>
      <c r="O23485" s="40"/>
      <c r="P23485" s="36"/>
      <c r="S23485" s="36"/>
      <c r="T23485" s="36"/>
      <c r="U23485" s="36"/>
      <c r="V23485" s="36"/>
    </row>
    <row r="23486" spans="11:22" x14ac:dyDescent="0.25">
      <c r="K23486" s="36"/>
      <c r="L23486" s="36"/>
      <c r="M23486" s="36"/>
      <c r="N23486" s="36"/>
      <c r="O23486" s="40"/>
      <c r="P23486" s="36"/>
      <c r="S23486" s="36"/>
      <c r="T23486" s="36"/>
      <c r="U23486" s="36"/>
      <c r="V23486" s="36"/>
    </row>
    <row r="23487" spans="11:22" x14ac:dyDescent="0.25">
      <c r="K23487" s="36"/>
      <c r="L23487" s="36"/>
      <c r="M23487" s="36"/>
      <c r="N23487" s="36"/>
      <c r="O23487" s="40"/>
      <c r="P23487" s="36"/>
      <c r="S23487" s="36"/>
      <c r="T23487" s="36"/>
      <c r="U23487" s="36"/>
      <c r="V23487" s="36"/>
    </row>
    <row r="23488" spans="11:22" x14ac:dyDescent="0.25">
      <c r="K23488" s="36"/>
      <c r="L23488" s="36"/>
      <c r="M23488" s="36"/>
      <c r="N23488" s="36"/>
      <c r="O23488" s="40"/>
      <c r="P23488" s="36"/>
      <c r="S23488" s="36"/>
      <c r="T23488" s="36"/>
      <c r="U23488" s="36"/>
      <c r="V23488" s="36"/>
    </row>
    <row r="23489" spans="11:22" x14ac:dyDescent="0.25">
      <c r="K23489" s="36"/>
      <c r="L23489" s="36"/>
      <c r="M23489" s="36"/>
      <c r="N23489" s="36"/>
      <c r="O23489" s="40"/>
      <c r="P23489" s="36"/>
      <c r="S23489" s="36"/>
      <c r="T23489" s="36"/>
      <c r="U23489" s="36"/>
      <c r="V23489" s="36"/>
    </row>
    <row r="23490" spans="11:22" x14ac:dyDescent="0.25">
      <c r="K23490" s="36"/>
      <c r="L23490" s="36"/>
      <c r="M23490" s="36"/>
      <c r="N23490" s="36"/>
      <c r="O23490" s="40"/>
      <c r="P23490" s="36"/>
      <c r="S23490" s="36"/>
      <c r="T23490" s="36"/>
      <c r="U23490" s="36"/>
      <c r="V23490" s="36"/>
    </row>
    <row r="23491" spans="11:22" x14ac:dyDescent="0.25">
      <c r="K23491" s="36"/>
      <c r="L23491" s="36"/>
      <c r="M23491" s="36"/>
      <c r="N23491" s="36"/>
      <c r="O23491" s="40"/>
      <c r="P23491" s="36"/>
      <c r="S23491" s="36"/>
      <c r="T23491" s="36"/>
      <c r="U23491" s="36"/>
      <c r="V23491" s="36"/>
    </row>
    <row r="23492" spans="11:22" x14ac:dyDescent="0.25">
      <c r="K23492" s="36"/>
      <c r="L23492" s="36"/>
      <c r="M23492" s="36"/>
      <c r="N23492" s="36"/>
      <c r="O23492" s="40"/>
      <c r="P23492" s="36"/>
      <c r="S23492" s="36"/>
      <c r="T23492" s="36"/>
      <c r="U23492" s="36"/>
      <c r="V23492" s="36"/>
    </row>
    <row r="23493" spans="11:22" x14ac:dyDescent="0.25">
      <c r="K23493" s="36"/>
      <c r="L23493" s="36"/>
      <c r="M23493" s="36"/>
      <c r="N23493" s="36"/>
      <c r="O23493" s="40"/>
      <c r="P23493" s="36"/>
      <c r="S23493" s="36"/>
      <c r="T23493" s="36"/>
      <c r="U23493" s="36"/>
      <c r="V23493" s="36"/>
    </row>
    <row r="23494" spans="11:22" x14ac:dyDescent="0.25">
      <c r="K23494" s="36"/>
      <c r="L23494" s="36"/>
      <c r="M23494" s="36"/>
      <c r="N23494" s="36"/>
      <c r="O23494" s="40"/>
      <c r="P23494" s="36"/>
      <c r="S23494" s="36"/>
      <c r="T23494" s="36"/>
      <c r="U23494" s="36"/>
      <c r="V23494" s="36"/>
    </row>
    <row r="23495" spans="11:22" x14ac:dyDescent="0.25">
      <c r="K23495" s="36"/>
      <c r="L23495" s="36"/>
      <c r="M23495" s="36"/>
      <c r="N23495" s="36"/>
      <c r="O23495" s="40"/>
      <c r="P23495" s="36"/>
      <c r="S23495" s="36"/>
      <c r="T23495" s="36"/>
      <c r="U23495" s="36"/>
      <c r="V23495" s="36"/>
    </row>
    <row r="23496" spans="11:22" x14ac:dyDescent="0.25">
      <c r="K23496" s="36"/>
      <c r="L23496" s="36"/>
      <c r="M23496" s="36"/>
      <c r="N23496" s="36"/>
      <c r="O23496" s="40"/>
      <c r="P23496" s="36"/>
      <c r="S23496" s="36"/>
      <c r="T23496" s="36"/>
      <c r="U23496" s="36"/>
      <c r="V23496" s="36"/>
    </row>
    <row r="23497" spans="11:22" x14ac:dyDescent="0.25">
      <c r="K23497" s="36"/>
      <c r="L23497" s="36"/>
      <c r="M23497" s="36"/>
      <c r="N23497" s="36"/>
      <c r="O23497" s="40"/>
      <c r="P23497" s="36"/>
      <c r="S23497" s="36"/>
      <c r="T23497" s="36"/>
      <c r="U23497" s="36"/>
      <c r="V23497" s="36"/>
    </row>
    <row r="23498" spans="11:22" x14ac:dyDescent="0.25">
      <c r="K23498" s="36"/>
      <c r="L23498" s="36"/>
      <c r="M23498" s="36"/>
      <c r="N23498" s="36"/>
      <c r="O23498" s="40"/>
      <c r="P23498" s="36"/>
      <c r="S23498" s="36"/>
      <c r="T23498" s="36"/>
      <c r="U23498" s="36"/>
      <c r="V23498" s="36"/>
    </row>
    <row r="23499" spans="11:22" x14ac:dyDescent="0.25">
      <c r="K23499" s="36"/>
      <c r="L23499" s="36"/>
      <c r="M23499" s="36"/>
      <c r="N23499" s="36"/>
      <c r="O23499" s="40"/>
      <c r="P23499" s="36"/>
      <c r="S23499" s="36"/>
      <c r="T23499" s="36"/>
      <c r="U23499" s="36"/>
      <c r="V23499" s="36"/>
    </row>
    <row r="23500" spans="11:22" x14ac:dyDescent="0.25">
      <c r="K23500" s="36"/>
      <c r="L23500" s="36"/>
      <c r="M23500" s="36"/>
      <c r="N23500" s="36"/>
      <c r="O23500" s="40"/>
      <c r="P23500" s="36"/>
      <c r="S23500" s="36"/>
      <c r="T23500" s="36"/>
      <c r="U23500" s="36"/>
      <c r="V23500" s="36"/>
    </row>
    <row r="23501" spans="11:22" x14ac:dyDescent="0.25">
      <c r="K23501" s="36"/>
      <c r="L23501" s="36"/>
      <c r="M23501" s="36"/>
      <c r="N23501" s="36"/>
      <c r="O23501" s="40"/>
      <c r="P23501" s="36"/>
      <c r="S23501" s="36"/>
      <c r="T23501" s="36"/>
      <c r="U23501" s="36"/>
      <c r="V23501" s="36"/>
    </row>
    <row r="23502" spans="11:22" x14ac:dyDescent="0.25">
      <c r="K23502" s="36"/>
      <c r="L23502" s="36"/>
      <c r="M23502" s="36"/>
      <c r="N23502" s="36"/>
      <c r="O23502" s="40"/>
      <c r="P23502" s="36"/>
      <c r="S23502" s="36"/>
      <c r="T23502" s="36"/>
      <c r="U23502" s="36"/>
      <c r="V23502" s="36"/>
    </row>
    <row r="23503" spans="11:22" x14ac:dyDescent="0.25">
      <c r="K23503" s="36"/>
      <c r="L23503" s="36"/>
      <c r="M23503" s="36"/>
      <c r="N23503" s="36"/>
      <c r="O23503" s="40"/>
      <c r="P23503" s="36"/>
      <c r="S23503" s="36"/>
      <c r="T23503" s="36"/>
      <c r="U23503" s="36"/>
      <c r="V23503" s="36"/>
    </row>
    <row r="23504" spans="11:22" x14ac:dyDescent="0.25">
      <c r="K23504" s="36"/>
      <c r="L23504" s="36"/>
      <c r="M23504" s="36"/>
      <c r="N23504" s="36"/>
      <c r="O23504" s="40"/>
      <c r="P23504" s="36"/>
      <c r="S23504" s="36"/>
      <c r="T23504" s="36"/>
      <c r="U23504" s="36"/>
      <c r="V23504" s="36"/>
    </row>
    <row r="23505" spans="11:22" x14ac:dyDescent="0.25">
      <c r="K23505" s="36"/>
      <c r="L23505" s="36"/>
      <c r="M23505" s="36"/>
      <c r="N23505" s="36"/>
      <c r="O23505" s="40"/>
      <c r="P23505" s="36"/>
      <c r="S23505" s="36"/>
      <c r="T23505" s="36"/>
      <c r="U23505" s="36"/>
      <c r="V23505" s="36"/>
    </row>
    <row r="23506" spans="11:22" x14ac:dyDescent="0.25">
      <c r="K23506" s="36"/>
      <c r="L23506" s="36"/>
      <c r="M23506" s="36"/>
      <c r="N23506" s="36"/>
      <c r="O23506" s="40"/>
      <c r="P23506" s="36"/>
      <c r="S23506" s="36"/>
      <c r="T23506" s="36"/>
      <c r="U23506" s="36"/>
      <c r="V23506" s="36"/>
    </row>
    <row r="23507" spans="11:22" x14ac:dyDescent="0.25">
      <c r="K23507" s="36"/>
      <c r="L23507" s="36"/>
      <c r="M23507" s="36"/>
      <c r="N23507" s="36"/>
      <c r="O23507" s="40"/>
      <c r="P23507" s="36"/>
      <c r="S23507" s="36"/>
      <c r="T23507" s="36"/>
      <c r="U23507" s="36"/>
      <c r="V23507" s="36"/>
    </row>
    <row r="23508" spans="11:22" x14ac:dyDescent="0.25">
      <c r="K23508" s="36"/>
      <c r="L23508" s="36"/>
      <c r="M23508" s="36"/>
      <c r="N23508" s="36"/>
      <c r="O23508" s="40"/>
      <c r="P23508" s="36"/>
      <c r="S23508" s="36"/>
      <c r="T23508" s="36"/>
      <c r="U23508" s="36"/>
      <c r="V23508" s="36"/>
    </row>
    <row r="23509" spans="11:22" x14ac:dyDescent="0.25">
      <c r="K23509" s="36"/>
      <c r="L23509" s="36"/>
      <c r="M23509" s="36"/>
      <c r="N23509" s="36"/>
      <c r="O23509" s="40"/>
      <c r="P23509" s="36"/>
      <c r="S23509" s="36"/>
      <c r="T23509" s="36"/>
      <c r="U23509" s="36"/>
      <c r="V23509" s="36"/>
    </row>
    <row r="23510" spans="11:22" x14ac:dyDescent="0.25">
      <c r="K23510" s="36"/>
      <c r="L23510" s="36"/>
      <c r="M23510" s="36"/>
      <c r="N23510" s="36"/>
      <c r="O23510" s="40"/>
      <c r="P23510" s="36"/>
      <c r="S23510" s="36"/>
      <c r="T23510" s="36"/>
      <c r="U23510" s="36"/>
      <c r="V23510" s="36"/>
    </row>
    <row r="23511" spans="11:22" x14ac:dyDescent="0.25">
      <c r="K23511" s="36"/>
      <c r="L23511" s="36"/>
      <c r="M23511" s="36"/>
      <c r="N23511" s="36"/>
      <c r="O23511" s="40"/>
      <c r="P23511" s="36"/>
      <c r="S23511" s="36"/>
      <c r="T23511" s="36"/>
      <c r="U23511" s="36"/>
      <c r="V23511" s="36"/>
    </row>
    <row r="23512" spans="11:22" x14ac:dyDescent="0.25">
      <c r="K23512" s="36"/>
      <c r="L23512" s="36"/>
      <c r="M23512" s="36"/>
      <c r="N23512" s="36"/>
      <c r="O23512" s="40"/>
      <c r="P23512" s="36"/>
      <c r="S23512" s="36"/>
      <c r="T23512" s="36"/>
      <c r="U23512" s="36"/>
      <c r="V23512" s="36"/>
    </row>
    <row r="23513" spans="11:22" x14ac:dyDescent="0.25">
      <c r="K23513" s="36"/>
      <c r="L23513" s="36"/>
      <c r="M23513" s="36"/>
      <c r="N23513" s="36"/>
      <c r="O23513" s="40"/>
      <c r="P23513" s="36"/>
      <c r="S23513" s="36"/>
      <c r="T23513" s="36"/>
      <c r="U23513" s="36"/>
      <c r="V23513" s="36"/>
    </row>
    <row r="23514" spans="11:22" x14ac:dyDescent="0.25">
      <c r="K23514" s="36"/>
      <c r="L23514" s="36"/>
      <c r="M23514" s="36"/>
      <c r="N23514" s="36"/>
      <c r="O23514" s="40"/>
      <c r="P23514" s="36"/>
      <c r="S23514" s="36"/>
      <c r="T23514" s="36"/>
      <c r="U23514" s="36"/>
      <c r="V23514" s="36"/>
    </row>
    <row r="23515" spans="11:22" x14ac:dyDescent="0.25">
      <c r="K23515" s="36"/>
      <c r="L23515" s="36"/>
      <c r="M23515" s="36"/>
      <c r="N23515" s="36"/>
      <c r="O23515" s="40"/>
      <c r="P23515" s="36"/>
      <c r="S23515" s="36"/>
      <c r="T23515" s="36"/>
      <c r="U23515" s="36"/>
      <c r="V23515" s="36"/>
    </row>
    <row r="23516" spans="11:22" x14ac:dyDescent="0.25">
      <c r="K23516" s="36"/>
      <c r="L23516" s="36"/>
      <c r="M23516" s="36"/>
      <c r="N23516" s="36"/>
      <c r="O23516" s="40"/>
      <c r="P23516" s="36"/>
      <c r="S23516" s="36"/>
      <c r="T23516" s="36"/>
      <c r="U23516" s="36"/>
      <c r="V23516" s="36"/>
    </row>
    <row r="23517" spans="11:22" x14ac:dyDescent="0.25">
      <c r="K23517" s="36"/>
      <c r="L23517" s="36"/>
      <c r="M23517" s="36"/>
      <c r="N23517" s="36"/>
      <c r="O23517" s="40"/>
      <c r="P23517" s="36"/>
      <c r="S23517" s="36"/>
      <c r="T23517" s="36"/>
      <c r="U23517" s="36"/>
      <c r="V23517" s="36"/>
    </row>
    <row r="23518" spans="11:22" x14ac:dyDescent="0.25">
      <c r="K23518" s="36"/>
      <c r="L23518" s="36"/>
      <c r="M23518" s="36"/>
      <c r="N23518" s="36"/>
      <c r="O23518" s="40"/>
      <c r="P23518" s="36"/>
      <c r="S23518" s="36"/>
      <c r="T23518" s="36"/>
      <c r="U23518" s="36"/>
      <c r="V23518" s="36"/>
    </row>
    <row r="23519" spans="11:22" x14ac:dyDescent="0.25">
      <c r="K23519" s="36"/>
      <c r="L23519" s="36"/>
      <c r="M23519" s="36"/>
      <c r="N23519" s="36"/>
      <c r="O23519" s="40"/>
      <c r="P23519" s="36"/>
      <c r="S23519" s="36"/>
      <c r="T23519" s="36"/>
      <c r="U23519" s="36"/>
      <c r="V23519" s="36"/>
    </row>
    <row r="23520" spans="11:22" x14ac:dyDescent="0.25">
      <c r="K23520" s="36"/>
      <c r="L23520" s="36"/>
      <c r="M23520" s="36"/>
      <c r="N23520" s="36"/>
      <c r="O23520" s="40"/>
      <c r="P23520" s="36"/>
      <c r="S23520" s="36"/>
      <c r="T23520" s="36"/>
      <c r="U23520" s="36"/>
      <c r="V23520" s="36"/>
    </row>
    <row r="23521" spans="11:22" x14ac:dyDescent="0.25">
      <c r="K23521" s="36"/>
      <c r="L23521" s="36"/>
      <c r="M23521" s="36"/>
      <c r="N23521" s="36"/>
      <c r="O23521" s="40"/>
      <c r="P23521" s="36"/>
      <c r="S23521" s="36"/>
      <c r="T23521" s="36"/>
      <c r="U23521" s="36"/>
      <c r="V23521" s="36"/>
    </row>
    <row r="23522" spans="11:22" x14ac:dyDescent="0.25">
      <c r="K23522" s="36"/>
      <c r="L23522" s="36"/>
      <c r="M23522" s="36"/>
      <c r="N23522" s="36"/>
      <c r="O23522" s="40"/>
      <c r="P23522" s="36"/>
      <c r="S23522" s="36"/>
      <c r="T23522" s="36"/>
      <c r="U23522" s="36"/>
      <c r="V23522" s="36"/>
    </row>
    <row r="23523" spans="11:22" x14ac:dyDescent="0.25">
      <c r="K23523" s="36"/>
      <c r="L23523" s="36"/>
      <c r="M23523" s="36"/>
      <c r="N23523" s="36"/>
      <c r="O23523" s="40"/>
      <c r="P23523" s="36"/>
      <c r="S23523" s="36"/>
      <c r="T23523" s="36"/>
      <c r="U23523" s="36"/>
      <c r="V23523" s="36"/>
    </row>
    <row r="23524" spans="11:22" x14ac:dyDescent="0.25">
      <c r="K23524" s="36"/>
      <c r="L23524" s="36"/>
      <c r="M23524" s="36"/>
      <c r="N23524" s="36"/>
      <c r="O23524" s="40"/>
      <c r="P23524" s="36"/>
      <c r="S23524" s="36"/>
      <c r="T23524" s="36"/>
      <c r="U23524" s="36"/>
      <c r="V23524" s="36"/>
    </row>
    <row r="23525" spans="11:22" x14ac:dyDescent="0.25">
      <c r="K23525" s="36"/>
      <c r="L23525" s="36"/>
      <c r="M23525" s="36"/>
      <c r="N23525" s="36"/>
      <c r="O23525" s="40"/>
      <c r="P23525" s="36"/>
      <c r="S23525" s="36"/>
      <c r="T23525" s="36"/>
      <c r="U23525" s="36"/>
      <c r="V23525" s="36"/>
    </row>
    <row r="23526" spans="11:22" x14ac:dyDescent="0.25">
      <c r="K23526" s="36"/>
      <c r="L23526" s="36"/>
      <c r="M23526" s="36"/>
      <c r="N23526" s="36"/>
      <c r="O23526" s="40"/>
      <c r="P23526" s="36"/>
      <c r="S23526" s="36"/>
      <c r="T23526" s="36"/>
      <c r="U23526" s="36"/>
      <c r="V23526" s="36"/>
    </row>
    <row r="23527" spans="11:22" x14ac:dyDescent="0.25">
      <c r="K23527" s="36"/>
      <c r="L23527" s="36"/>
      <c r="M23527" s="36"/>
      <c r="N23527" s="36"/>
      <c r="O23527" s="40"/>
      <c r="P23527" s="36"/>
      <c r="S23527" s="36"/>
      <c r="T23527" s="36"/>
      <c r="U23527" s="36"/>
      <c r="V23527" s="36"/>
    </row>
    <row r="23528" spans="11:22" x14ac:dyDescent="0.25">
      <c r="K23528" s="36"/>
      <c r="L23528" s="36"/>
      <c r="M23528" s="36"/>
      <c r="N23528" s="36"/>
      <c r="O23528" s="40"/>
      <c r="P23528" s="36"/>
      <c r="S23528" s="36"/>
      <c r="T23528" s="36"/>
      <c r="U23528" s="36"/>
      <c r="V23528" s="36"/>
    </row>
    <row r="23529" spans="11:22" x14ac:dyDescent="0.25">
      <c r="K23529" s="36"/>
      <c r="L23529" s="36"/>
      <c r="M23529" s="36"/>
      <c r="N23529" s="36"/>
      <c r="O23529" s="40"/>
      <c r="P23529" s="36"/>
      <c r="S23529" s="36"/>
      <c r="T23529" s="36"/>
      <c r="U23529" s="36"/>
      <c r="V23529" s="36"/>
    </row>
    <row r="23530" spans="11:22" x14ac:dyDescent="0.25">
      <c r="K23530" s="36"/>
      <c r="L23530" s="36"/>
      <c r="M23530" s="36"/>
      <c r="N23530" s="36"/>
      <c r="O23530" s="40"/>
      <c r="P23530" s="36"/>
      <c r="S23530" s="36"/>
      <c r="T23530" s="36"/>
      <c r="U23530" s="36"/>
      <c r="V23530" s="36"/>
    </row>
    <row r="23531" spans="11:22" x14ac:dyDescent="0.25">
      <c r="K23531" s="36"/>
      <c r="L23531" s="36"/>
      <c r="M23531" s="36"/>
      <c r="N23531" s="36"/>
      <c r="O23531" s="40"/>
      <c r="P23531" s="36"/>
      <c r="S23531" s="36"/>
      <c r="T23531" s="36"/>
      <c r="U23531" s="36"/>
      <c r="V23531" s="36"/>
    </row>
    <row r="23532" spans="11:22" x14ac:dyDescent="0.25">
      <c r="K23532" s="36"/>
      <c r="L23532" s="36"/>
      <c r="M23532" s="36"/>
      <c r="N23532" s="36"/>
      <c r="O23532" s="40"/>
      <c r="P23532" s="36"/>
      <c r="S23532" s="36"/>
      <c r="T23532" s="36"/>
      <c r="U23532" s="36"/>
      <c r="V23532" s="36"/>
    </row>
    <row r="23533" spans="11:22" x14ac:dyDescent="0.25">
      <c r="K23533" s="36"/>
      <c r="L23533" s="36"/>
      <c r="M23533" s="36"/>
      <c r="N23533" s="36"/>
      <c r="O23533" s="40"/>
      <c r="P23533" s="36"/>
      <c r="S23533" s="36"/>
      <c r="T23533" s="36"/>
      <c r="U23533" s="36"/>
      <c r="V23533" s="36"/>
    </row>
    <row r="23534" spans="11:22" x14ac:dyDescent="0.25">
      <c r="K23534" s="36"/>
      <c r="L23534" s="36"/>
      <c r="M23534" s="36"/>
      <c r="N23534" s="36"/>
      <c r="O23534" s="40"/>
      <c r="P23534" s="36"/>
      <c r="S23534" s="36"/>
      <c r="T23534" s="36"/>
      <c r="U23534" s="36"/>
      <c r="V23534" s="36"/>
    </row>
    <row r="23535" spans="11:22" x14ac:dyDescent="0.25">
      <c r="K23535" s="36"/>
      <c r="L23535" s="36"/>
      <c r="M23535" s="36"/>
      <c r="N23535" s="36"/>
      <c r="O23535" s="40"/>
      <c r="P23535" s="36"/>
      <c r="S23535" s="36"/>
      <c r="T23535" s="36"/>
      <c r="U23535" s="36"/>
      <c r="V23535" s="36"/>
    </row>
    <row r="23536" spans="11:22" x14ac:dyDescent="0.25">
      <c r="K23536" s="36"/>
      <c r="L23536" s="36"/>
      <c r="M23536" s="36"/>
      <c r="N23536" s="36"/>
      <c r="O23536" s="40"/>
      <c r="P23536" s="36"/>
      <c r="S23536" s="36"/>
      <c r="T23536" s="36"/>
      <c r="U23536" s="36"/>
      <c r="V23536" s="36"/>
    </row>
    <row r="23537" spans="11:22" x14ac:dyDescent="0.25">
      <c r="K23537" s="36"/>
      <c r="L23537" s="36"/>
      <c r="M23537" s="36"/>
      <c r="N23537" s="36"/>
      <c r="O23537" s="40"/>
      <c r="P23537" s="36"/>
      <c r="S23537" s="36"/>
      <c r="T23537" s="36"/>
      <c r="U23537" s="36"/>
      <c r="V23537" s="36"/>
    </row>
    <row r="23538" spans="11:22" x14ac:dyDescent="0.25">
      <c r="K23538" s="36"/>
      <c r="L23538" s="36"/>
      <c r="M23538" s="36"/>
      <c r="N23538" s="36"/>
      <c r="O23538" s="40"/>
      <c r="P23538" s="36"/>
      <c r="S23538" s="36"/>
      <c r="T23538" s="36"/>
      <c r="U23538" s="36"/>
      <c r="V23538" s="36"/>
    </row>
    <row r="23539" spans="11:22" x14ac:dyDescent="0.25">
      <c r="K23539" s="36"/>
      <c r="L23539" s="36"/>
      <c r="M23539" s="36"/>
      <c r="N23539" s="36"/>
      <c r="O23539" s="40"/>
      <c r="P23539" s="36"/>
      <c r="S23539" s="36"/>
      <c r="T23539" s="36"/>
      <c r="U23539" s="36"/>
      <c r="V23539" s="36"/>
    </row>
    <row r="23540" spans="11:22" x14ac:dyDescent="0.25">
      <c r="K23540" s="36"/>
      <c r="L23540" s="36"/>
      <c r="M23540" s="36"/>
      <c r="N23540" s="36"/>
      <c r="O23540" s="40"/>
      <c r="P23540" s="36"/>
      <c r="S23540" s="36"/>
      <c r="T23540" s="36"/>
      <c r="U23540" s="36"/>
      <c r="V23540" s="36"/>
    </row>
    <row r="23541" spans="11:22" x14ac:dyDescent="0.25">
      <c r="K23541" s="36"/>
      <c r="L23541" s="36"/>
      <c r="M23541" s="36"/>
      <c r="N23541" s="36"/>
      <c r="O23541" s="40"/>
      <c r="P23541" s="36"/>
      <c r="S23541" s="36"/>
      <c r="T23541" s="36"/>
      <c r="U23541" s="36"/>
      <c r="V23541" s="36"/>
    </row>
    <row r="23542" spans="11:22" x14ac:dyDescent="0.25">
      <c r="K23542" s="36"/>
      <c r="L23542" s="36"/>
      <c r="M23542" s="36"/>
      <c r="N23542" s="36"/>
      <c r="O23542" s="40"/>
      <c r="P23542" s="36"/>
      <c r="S23542" s="36"/>
      <c r="T23542" s="36"/>
      <c r="U23542" s="36"/>
      <c r="V23542" s="36"/>
    </row>
    <row r="23543" spans="11:22" x14ac:dyDescent="0.25">
      <c r="K23543" s="36"/>
      <c r="L23543" s="36"/>
      <c r="M23543" s="36"/>
      <c r="N23543" s="36"/>
      <c r="O23543" s="40"/>
      <c r="P23543" s="36"/>
      <c r="S23543" s="36"/>
      <c r="T23543" s="36"/>
      <c r="U23543" s="36"/>
      <c r="V23543" s="36"/>
    </row>
    <row r="23544" spans="11:22" x14ac:dyDescent="0.25">
      <c r="K23544" s="36"/>
      <c r="L23544" s="36"/>
      <c r="M23544" s="36"/>
      <c r="N23544" s="36"/>
      <c r="O23544" s="40"/>
      <c r="P23544" s="36"/>
      <c r="S23544" s="36"/>
      <c r="T23544" s="36"/>
      <c r="U23544" s="36"/>
      <c r="V23544" s="36"/>
    </row>
    <row r="23545" spans="11:22" x14ac:dyDescent="0.25">
      <c r="K23545" s="36"/>
      <c r="L23545" s="36"/>
      <c r="M23545" s="36"/>
      <c r="N23545" s="36"/>
      <c r="O23545" s="40"/>
      <c r="P23545" s="36"/>
      <c r="S23545" s="36"/>
      <c r="T23545" s="36"/>
      <c r="U23545" s="36"/>
      <c r="V23545" s="36"/>
    </row>
    <row r="23546" spans="11:22" x14ac:dyDescent="0.25">
      <c r="K23546" s="36"/>
      <c r="L23546" s="36"/>
      <c r="M23546" s="36"/>
      <c r="N23546" s="36"/>
      <c r="O23546" s="40"/>
      <c r="P23546" s="36"/>
      <c r="S23546" s="36"/>
      <c r="T23546" s="36"/>
      <c r="U23546" s="36"/>
      <c r="V23546" s="36"/>
    </row>
    <row r="23547" spans="11:22" x14ac:dyDescent="0.25">
      <c r="K23547" s="36"/>
      <c r="L23547" s="36"/>
      <c r="M23547" s="36"/>
      <c r="N23547" s="36"/>
      <c r="O23547" s="40"/>
      <c r="P23547" s="36"/>
      <c r="S23547" s="36"/>
      <c r="T23547" s="36"/>
      <c r="U23547" s="36"/>
      <c r="V23547" s="36"/>
    </row>
    <row r="23548" spans="11:22" x14ac:dyDescent="0.25">
      <c r="K23548" s="36"/>
      <c r="L23548" s="36"/>
      <c r="M23548" s="36"/>
      <c r="N23548" s="36"/>
      <c r="O23548" s="40"/>
      <c r="P23548" s="36"/>
      <c r="S23548" s="36"/>
      <c r="T23548" s="36"/>
      <c r="U23548" s="36"/>
      <c r="V23548" s="36"/>
    </row>
    <row r="23549" spans="11:22" x14ac:dyDescent="0.25">
      <c r="K23549" s="36"/>
      <c r="L23549" s="36"/>
      <c r="M23549" s="36"/>
      <c r="N23549" s="36"/>
      <c r="O23549" s="40"/>
      <c r="P23549" s="36"/>
      <c r="S23549" s="36"/>
      <c r="T23549" s="36"/>
      <c r="U23549" s="36"/>
      <c r="V23549" s="36"/>
    </row>
    <row r="23550" spans="11:22" x14ac:dyDescent="0.25">
      <c r="K23550" s="36"/>
      <c r="L23550" s="36"/>
      <c r="M23550" s="36"/>
      <c r="N23550" s="36"/>
      <c r="O23550" s="40"/>
      <c r="P23550" s="36"/>
      <c r="S23550" s="36"/>
      <c r="T23550" s="36"/>
      <c r="U23550" s="36"/>
      <c r="V23550" s="36"/>
    </row>
    <row r="23551" spans="11:22" x14ac:dyDescent="0.25">
      <c r="K23551" s="36"/>
      <c r="L23551" s="36"/>
      <c r="M23551" s="36"/>
      <c r="N23551" s="36"/>
      <c r="O23551" s="40"/>
      <c r="P23551" s="36"/>
      <c r="S23551" s="36"/>
      <c r="T23551" s="36"/>
      <c r="U23551" s="36"/>
      <c r="V23551" s="36"/>
    </row>
    <row r="23552" spans="11:22" x14ac:dyDescent="0.25">
      <c r="K23552" s="36"/>
      <c r="L23552" s="36"/>
      <c r="M23552" s="36"/>
      <c r="N23552" s="36"/>
      <c r="O23552" s="40"/>
      <c r="P23552" s="36"/>
      <c r="S23552" s="36"/>
      <c r="T23552" s="36"/>
      <c r="U23552" s="36"/>
      <c r="V23552" s="36"/>
    </row>
    <row r="23553" spans="11:22" x14ac:dyDescent="0.25">
      <c r="K23553" s="36"/>
      <c r="L23553" s="36"/>
      <c r="M23553" s="36"/>
      <c r="N23553" s="36"/>
      <c r="O23553" s="40"/>
      <c r="P23553" s="36"/>
      <c r="S23553" s="36"/>
      <c r="T23553" s="36"/>
      <c r="U23553" s="36"/>
      <c r="V23553" s="36"/>
    </row>
    <row r="23554" spans="11:22" x14ac:dyDescent="0.25">
      <c r="K23554" s="36"/>
      <c r="L23554" s="36"/>
      <c r="M23554" s="36"/>
      <c r="N23554" s="36"/>
      <c r="O23554" s="40"/>
      <c r="P23554" s="36"/>
      <c r="S23554" s="36"/>
      <c r="T23554" s="36"/>
      <c r="U23554" s="36"/>
      <c r="V23554" s="36"/>
    </row>
    <row r="23555" spans="11:22" x14ac:dyDescent="0.25">
      <c r="K23555" s="36"/>
      <c r="L23555" s="36"/>
      <c r="M23555" s="36"/>
      <c r="N23555" s="36"/>
      <c r="O23555" s="40"/>
      <c r="P23555" s="36"/>
      <c r="S23555" s="36"/>
      <c r="T23555" s="36"/>
      <c r="U23555" s="36"/>
      <c r="V23555" s="36"/>
    </row>
    <row r="23556" spans="11:22" x14ac:dyDescent="0.25">
      <c r="K23556" s="36"/>
      <c r="L23556" s="36"/>
      <c r="M23556" s="36"/>
      <c r="N23556" s="36"/>
      <c r="O23556" s="40"/>
      <c r="P23556" s="36"/>
      <c r="S23556" s="36"/>
      <c r="T23556" s="36"/>
      <c r="U23556" s="36"/>
      <c r="V23556" s="36"/>
    </row>
    <row r="23557" spans="11:22" x14ac:dyDescent="0.25">
      <c r="K23557" s="36"/>
      <c r="L23557" s="36"/>
      <c r="M23557" s="36"/>
      <c r="N23557" s="36"/>
      <c r="O23557" s="40"/>
      <c r="P23557" s="36"/>
      <c r="S23557" s="36"/>
      <c r="T23557" s="36"/>
      <c r="U23557" s="36"/>
      <c r="V23557" s="36"/>
    </row>
    <row r="23558" spans="11:22" x14ac:dyDescent="0.25">
      <c r="K23558" s="36"/>
      <c r="L23558" s="36"/>
      <c r="M23558" s="36"/>
      <c r="N23558" s="36"/>
      <c r="O23558" s="40"/>
      <c r="P23558" s="36"/>
      <c r="S23558" s="36"/>
      <c r="T23558" s="36"/>
      <c r="U23558" s="36"/>
      <c r="V23558" s="36"/>
    </row>
    <row r="23559" spans="11:22" x14ac:dyDescent="0.25">
      <c r="K23559" s="36"/>
      <c r="L23559" s="36"/>
      <c r="M23559" s="36"/>
      <c r="N23559" s="36"/>
      <c r="O23559" s="40"/>
      <c r="P23559" s="36"/>
      <c r="S23559" s="36"/>
      <c r="T23559" s="36"/>
      <c r="U23559" s="36"/>
      <c r="V23559" s="36"/>
    </row>
    <row r="23560" spans="11:22" x14ac:dyDescent="0.25">
      <c r="K23560" s="36"/>
      <c r="L23560" s="36"/>
      <c r="M23560" s="36"/>
      <c r="N23560" s="36"/>
      <c r="O23560" s="40"/>
      <c r="P23560" s="36"/>
      <c r="S23560" s="36"/>
      <c r="T23560" s="36"/>
      <c r="U23560" s="36"/>
      <c r="V23560" s="36"/>
    </row>
    <row r="23561" spans="11:22" x14ac:dyDescent="0.25">
      <c r="K23561" s="36"/>
      <c r="L23561" s="36"/>
      <c r="M23561" s="36"/>
      <c r="N23561" s="36"/>
      <c r="O23561" s="40"/>
      <c r="P23561" s="36"/>
      <c r="S23561" s="36"/>
      <c r="T23561" s="36"/>
      <c r="U23561" s="36"/>
      <c r="V23561" s="36"/>
    </row>
    <row r="23562" spans="11:22" x14ac:dyDescent="0.25">
      <c r="K23562" s="36"/>
      <c r="L23562" s="36"/>
      <c r="M23562" s="36"/>
      <c r="N23562" s="36"/>
      <c r="O23562" s="40"/>
      <c r="P23562" s="36"/>
      <c r="S23562" s="36"/>
      <c r="T23562" s="36"/>
      <c r="U23562" s="36"/>
      <c r="V23562" s="36"/>
    </row>
    <row r="23563" spans="11:22" x14ac:dyDescent="0.25">
      <c r="K23563" s="36"/>
      <c r="L23563" s="36"/>
      <c r="M23563" s="36"/>
      <c r="N23563" s="36"/>
      <c r="O23563" s="40"/>
      <c r="P23563" s="36"/>
      <c r="S23563" s="36"/>
      <c r="T23563" s="36"/>
      <c r="U23563" s="36"/>
      <c r="V23563" s="36"/>
    </row>
    <row r="23564" spans="11:22" x14ac:dyDescent="0.25">
      <c r="K23564" s="36"/>
      <c r="L23564" s="36"/>
      <c r="M23564" s="36"/>
      <c r="N23564" s="36"/>
      <c r="O23564" s="40"/>
      <c r="P23564" s="36"/>
      <c r="S23564" s="36"/>
      <c r="T23564" s="36"/>
      <c r="U23564" s="36"/>
      <c r="V23564" s="36"/>
    </row>
    <row r="23565" spans="11:22" x14ac:dyDescent="0.25">
      <c r="K23565" s="36"/>
      <c r="L23565" s="36"/>
      <c r="M23565" s="36"/>
      <c r="N23565" s="36"/>
      <c r="O23565" s="40"/>
      <c r="P23565" s="36"/>
      <c r="S23565" s="36"/>
      <c r="T23565" s="36"/>
      <c r="U23565" s="36"/>
      <c r="V23565" s="36"/>
    </row>
    <row r="23566" spans="11:22" x14ac:dyDescent="0.25">
      <c r="K23566" s="36"/>
      <c r="L23566" s="36"/>
      <c r="M23566" s="36"/>
      <c r="N23566" s="36"/>
      <c r="O23566" s="40"/>
      <c r="P23566" s="36"/>
      <c r="S23566" s="36"/>
      <c r="T23566" s="36"/>
      <c r="U23566" s="36"/>
      <c r="V23566" s="36"/>
    </row>
    <row r="23567" spans="11:22" x14ac:dyDescent="0.25">
      <c r="K23567" s="36"/>
      <c r="L23567" s="36"/>
      <c r="M23567" s="36"/>
      <c r="N23567" s="36"/>
      <c r="O23567" s="40"/>
      <c r="P23567" s="36"/>
      <c r="S23567" s="36"/>
      <c r="T23567" s="36"/>
      <c r="U23567" s="36"/>
      <c r="V23567" s="36"/>
    </row>
    <row r="23568" spans="11:22" x14ac:dyDescent="0.25">
      <c r="K23568" s="36"/>
      <c r="L23568" s="36"/>
      <c r="M23568" s="36"/>
      <c r="N23568" s="36"/>
      <c r="O23568" s="40"/>
      <c r="P23568" s="36"/>
      <c r="S23568" s="36"/>
      <c r="T23568" s="36"/>
      <c r="U23568" s="36"/>
      <c r="V23568" s="36"/>
    </row>
    <row r="23569" spans="11:22" x14ac:dyDescent="0.25">
      <c r="K23569" s="36"/>
      <c r="L23569" s="36"/>
      <c r="M23569" s="36"/>
      <c r="N23569" s="36"/>
      <c r="O23569" s="40"/>
      <c r="P23569" s="36"/>
      <c r="S23569" s="36"/>
      <c r="T23569" s="36"/>
      <c r="U23569" s="36"/>
      <c r="V23569" s="36"/>
    </row>
    <row r="23570" spans="11:22" x14ac:dyDescent="0.25">
      <c r="K23570" s="36"/>
      <c r="L23570" s="36"/>
      <c r="M23570" s="36"/>
      <c r="N23570" s="36"/>
      <c r="O23570" s="40"/>
      <c r="P23570" s="36"/>
      <c r="S23570" s="36"/>
      <c r="T23570" s="36"/>
      <c r="U23570" s="36"/>
      <c r="V23570" s="36"/>
    </row>
    <row r="23571" spans="11:22" x14ac:dyDescent="0.25">
      <c r="K23571" s="36"/>
      <c r="L23571" s="36"/>
      <c r="M23571" s="36"/>
      <c r="N23571" s="36"/>
      <c r="O23571" s="40"/>
      <c r="P23571" s="36"/>
      <c r="S23571" s="36"/>
      <c r="T23571" s="36"/>
      <c r="U23571" s="36"/>
      <c r="V23571" s="36"/>
    </row>
    <row r="23572" spans="11:22" x14ac:dyDescent="0.25">
      <c r="K23572" s="36"/>
      <c r="L23572" s="36"/>
      <c r="M23572" s="36"/>
      <c r="N23572" s="36"/>
      <c r="O23572" s="40"/>
      <c r="P23572" s="36"/>
      <c r="S23572" s="36"/>
      <c r="T23572" s="36"/>
      <c r="U23572" s="36"/>
      <c r="V23572" s="36"/>
    </row>
    <row r="23573" spans="11:22" x14ac:dyDescent="0.25">
      <c r="K23573" s="36"/>
      <c r="L23573" s="36"/>
      <c r="M23573" s="36"/>
      <c r="N23573" s="36"/>
      <c r="O23573" s="40"/>
      <c r="P23573" s="36"/>
      <c r="S23573" s="36"/>
      <c r="T23573" s="36"/>
      <c r="U23573" s="36"/>
      <c r="V23573" s="36"/>
    </row>
    <row r="23574" spans="11:22" x14ac:dyDescent="0.25">
      <c r="K23574" s="36"/>
      <c r="L23574" s="36"/>
      <c r="M23574" s="36"/>
      <c r="N23574" s="36"/>
      <c r="O23574" s="40"/>
      <c r="P23574" s="36"/>
      <c r="S23574" s="36"/>
      <c r="T23574" s="36"/>
      <c r="U23574" s="36"/>
      <c r="V23574" s="36"/>
    </row>
    <row r="23575" spans="11:22" x14ac:dyDescent="0.25">
      <c r="K23575" s="36"/>
      <c r="L23575" s="36"/>
      <c r="M23575" s="36"/>
      <c r="N23575" s="36"/>
      <c r="O23575" s="40"/>
      <c r="P23575" s="36"/>
      <c r="S23575" s="36"/>
      <c r="T23575" s="36"/>
      <c r="U23575" s="36"/>
      <c r="V23575" s="36"/>
    </row>
    <row r="23576" spans="11:22" x14ac:dyDescent="0.25">
      <c r="K23576" s="36"/>
      <c r="L23576" s="36"/>
      <c r="M23576" s="36"/>
      <c r="N23576" s="36"/>
      <c r="O23576" s="40"/>
      <c r="P23576" s="36"/>
      <c r="S23576" s="36"/>
      <c r="T23576" s="36"/>
      <c r="U23576" s="36"/>
      <c r="V23576" s="36"/>
    </row>
    <row r="23577" spans="11:22" x14ac:dyDescent="0.25">
      <c r="K23577" s="36"/>
      <c r="L23577" s="36"/>
      <c r="M23577" s="36"/>
      <c r="N23577" s="36"/>
      <c r="O23577" s="40"/>
      <c r="P23577" s="36"/>
      <c r="S23577" s="36"/>
      <c r="T23577" s="36"/>
      <c r="U23577" s="36"/>
      <c r="V23577" s="36"/>
    </row>
    <row r="23578" spans="11:22" x14ac:dyDescent="0.25">
      <c r="K23578" s="36"/>
      <c r="L23578" s="36"/>
      <c r="M23578" s="36"/>
      <c r="N23578" s="36"/>
      <c r="O23578" s="40"/>
      <c r="P23578" s="36"/>
      <c r="S23578" s="36"/>
      <c r="T23578" s="36"/>
      <c r="U23578" s="36"/>
      <c r="V23578" s="36"/>
    </row>
    <row r="23579" spans="11:22" x14ac:dyDescent="0.25">
      <c r="K23579" s="36"/>
      <c r="L23579" s="36"/>
      <c r="M23579" s="36"/>
      <c r="N23579" s="36"/>
      <c r="O23579" s="40"/>
      <c r="P23579" s="36"/>
      <c r="S23579" s="36"/>
      <c r="T23579" s="36"/>
      <c r="U23579" s="36"/>
      <c r="V23579" s="36"/>
    </row>
    <row r="23580" spans="11:22" x14ac:dyDescent="0.25">
      <c r="K23580" s="36"/>
      <c r="L23580" s="36"/>
      <c r="M23580" s="36"/>
      <c r="N23580" s="36"/>
      <c r="O23580" s="40"/>
      <c r="P23580" s="36"/>
      <c r="S23580" s="36"/>
      <c r="T23580" s="36"/>
      <c r="U23580" s="36"/>
      <c r="V23580" s="36"/>
    </row>
    <row r="23581" spans="11:22" x14ac:dyDescent="0.25">
      <c r="K23581" s="36"/>
      <c r="L23581" s="36"/>
      <c r="M23581" s="36"/>
      <c r="N23581" s="36"/>
      <c r="O23581" s="40"/>
      <c r="P23581" s="36"/>
      <c r="S23581" s="36"/>
      <c r="T23581" s="36"/>
      <c r="U23581" s="36"/>
      <c r="V23581" s="36"/>
    </row>
    <row r="23582" spans="11:22" x14ac:dyDescent="0.25">
      <c r="K23582" s="36"/>
      <c r="L23582" s="36"/>
      <c r="M23582" s="36"/>
      <c r="N23582" s="36"/>
      <c r="O23582" s="40"/>
      <c r="P23582" s="36"/>
      <c r="S23582" s="36"/>
      <c r="T23582" s="36"/>
      <c r="U23582" s="36"/>
      <c r="V23582" s="36"/>
    </row>
    <row r="23583" spans="11:22" x14ac:dyDescent="0.25">
      <c r="K23583" s="36"/>
      <c r="L23583" s="36"/>
      <c r="M23583" s="36"/>
      <c r="N23583" s="36"/>
      <c r="O23583" s="40"/>
      <c r="P23583" s="36"/>
      <c r="S23583" s="36"/>
      <c r="T23583" s="36"/>
      <c r="U23583" s="36"/>
      <c r="V23583" s="36"/>
    </row>
    <row r="23584" spans="11:22" x14ac:dyDescent="0.25">
      <c r="K23584" s="36"/>
      <c r="L23584" s="36"/>
      <c r="M23584" s="36"/>
      <c r="N23584" s="36"/>
      <c r="O23584" s="40"/>
      <c r="P23584" s="36"/>
      <c r="S23584" s="36"/>
      <c r="T23584" s="36"/>
      <c r="U23584" s="36"/>
      <c r="V23584" s="36"/>
    </row>
    <row r="23585" spans="11:22" x14ac:dyDescent="0.25">
      <c r="K23585" s="36"/>
      <c r="L23585" s="36"/>
      <c r="M23585" s="36"/>
      <c r="N23585" s="36"/>
      <c r="O23585" s="40"/>
      <c r="P23585" s="36"/>
      <c r="S23585" s="36"/>
      <c r="T23585" s="36"/>
      <c r="U23585" s="36"/>
      <c r="V23585" s="36"/>
    </row>
    <row r="23586" spans="11:22" x14ac:dyDescent="0.25">
      <c r="K23586" s="36"/>
      <c r="L23586" s="36"/>
      <c r="M23586" s="36"/>
      <c r="N23586" s="36"/>
      <c r="O23586" s="40"/>
      <c r="P23586" s="36"/>
      <c r="S23586" s="36"/>
      <c r="T23586" s="36"/>
      <c r="U23586" s="36"/>
      <c r="V23586" s="36"/>
    </row>
    <row r="23587" spans="11:22" x14ac:dyDescent="0.25">
      <c r="K23587" s="36"/>
      <c r="L23587" s="36"/>
      <c r="M23587" s="36"/>
      <c r="N23587" s="36"/>
      <c r="O23587" s="40"/>
      <c r="P23587" s="36"/>
      <c r="S23587" s="36"/>
      <c r="T23587" s="36"/>
      <c r="U23587" s="36"/>
      <c r="V23587" s="36"/>
    </row>
    <row r="23588" spans="11:22" x14ac:dyDescent="0.25">
      <c r="K23588" s="36"/>
      <c r="L23588" s="36"/>
      <c r="M23588" s="36"/>
      <c r="N23588" s="36"/>
      <c r="O23588" s="40"/>
      <c r="P23588" s="36"/>
      <c r="S23588" s="36"/>
      <c r="T23588" s="36"/>
      <c r="U23588" s="36"/>
      <c r="V23588" s="36"/>
    </row>
    <row r="23589" spans="11:22" x14ac:dyDescent="0.25">
      <c r="K23589" s="36"/>
      <c r="L23589" s="36"/>
      <c r="M23589" s="36"/>
      <c r="N23589" s="36"/>
      <c r="O23589" s="40"/>
      <c r="P23589" s="36"/>
      <c r="S23589" s="36"/>
      <c r="T23589" s="36"/>
      <c r="U23589" s="36"/>
      <c r="V23589" s="36"/>
    </row>
    <row r="23590" spans="11:22" x14ac:dyDescent="0.25">
      <c r="K23590" s="36"/>
      <c r="L23590" s="36"/>
      <c r="M23590" s="36"/>
      <c r="N23590" s="36"/>
      <c r="O23590" s="40"/>
      <c r="P23590" s="36"/>
      <c r="S23590" s="36"/>
      <c r="T23590" s="36"/>
      <c r="U23590" s="36"/>
      <c r="V23590" s="36"/>
    </row>
    <row r="23591" spans="11:22" x14ac:dyDescent="0.25">
      <c r="K23591" s="36"/>
      <c r="L23591" s="36"/>
      <c r="M23591" s="36"/>
      <c r="N23591" s="36"/>
      <c r="O23591" s="40"/>
      <c r="P23591" s="36"/>
      <c r="S23591" s="36"/>
      <c r="T23591" s="36"/>
      <c r="U23591" s="36"/>
      <c r="V23591" s="36"/>
    </row>
    <row r="23592" spans="11:22" x14ac:dyDescent="0.25">
      <c r="K23592" s="36"/>
      <c r="L23592" s="36"/>
      <c r="M23592" s="36"/>
      <c r="N23592" s="36"/>
      <c r="O23592" s="40"/>
      <c r="P23592" s="36"/>
      <c r="S23592" s="36"/>
      <c r="T23592" s="36"/>
      <c r="U23592" s="36"/>
      <c r="V23592" s="36"/>
    </row>
    <row r="23593" spans="11:22" x14ac:dyDescent="0.25">
      <c r="K23593" s="36"/>
      <c r="L23593" s="36"/>
      <c r="M23593" s="36"/>
      <c r="N23593" s="36"/>
      <c r="O23593" s="40"/>
      <c r="P23593" s="36"/>
      <c r="S23593" s="36"/>
      <c r="T23593" s="36"/>
      <c r="U23593" s="36"/>
      <c r="V23593" s="36"/>
    </row>
    <row r="23594" spans="11:22" x14ac:dyDescent="0.25">
      <c r="K23594" s="36"/>
      <c r="L23594" s="36"/>
      <c r="M23594" s="36"/>
      <c r="N23594" s="36"/>
      <c r="O23594" s="40"/>
      <c r="P23594" s="36"/>
      <c r="S23594" s="36"/>
      <c r="T23594" s="36"/>
      <c r="U23594" s="36"/>
      <c r="V23594" s="36"/>
    </row>
    <row r="23595" spans="11:22" x14ac:dyDescent="0.25">
      <c r="K23595" s="36"/>
      <c r="L23595" s="36"/>
      <c r="M23595" s="36"/>
      <c r="N23595" s="36"/>
      <c r="O23595" s="40"/>
      <c r="P23595" s="36"/>
      <c r="S23595" s="36"/>
      <c r="T23595" s="36"/>
      <c r="U23595" s="36"/>
      <c r="V23595" s="36"/>
    </row>
    <row r="23596" spans="11:22" x14ac:dyDescent="0.25">
      <c r="K23596" s="36"/>
      <c r="L23596" s="36"/>
      <c r="M23596" s="36"/>
      <c r="N23596" s="36"/>
      <c r="O23596" s="40"/>
      <c r="P23596" s="36"/>
      <c r="S23596" s="36"/>
      <c r="T23596" s="36"/>
      <c r="U23596" s="36"/>
      <c r="V23596" s="36"/>
    </row>
    <row r="23597" spans="11:22" x14ac:dyDescent="0.25">
      <c r="K23597" s="36"/>
      <c r="L23597" s="36"/>
      <c r="M23597" s="36"/>
      <c r="N23597" s="36"/>
      <c r="O23597" s="40"/>
      <c r="P23597" s="36"/>
      <c r="S23597" s="36"/>
      <c r="T23597" s="36"/>
      <c r="U23597" s="36"/>
      <c r="V23597" s="36"/>
    </row>
    <row r="23598" spans="11:22" x14ac:dyDescent="0.25">
      <c r="K23598" s="36"/>
      <c r="L23598" s="36"/>
      <c r="M23598" s="36"/>
      <c r="N23598" s="36"/>
      <c r="O23598" s="40"/>
      <c r="P23598" s="36"/>
      <c r="S23598" s="36"/>
      <c r="T23598" s="36"/>
      <c r="U23598" s="36"/>
      <c r="V23598" s="36"/>
    </row>
    <row r="23599" spans="11:22" x14ac:dyDescent="0.25">
      <c r="K23599" s="36"/>
      <c r="L23599" s="36"/>
      <c r="M23599" s="36"/>
      <c r="N23599" s="36"/>
      <c r="O23599" s="40"/>
      <c r="P23599" s="36"/>
      <c r="S23599" s="36"/>
      <c r="T23599" s="36"/>
      <c r="U23599" s="36"/>
      <c r="V23599" s="36"/>
    </row>
    <row r="23600" spans="11:22" x14ac:dyDescent="0.25">
      <c r="K23600" s="36"/>
      <c r="L23600" s="36"/>
      <c r="M23600" s="36"/>
      <c r="N23600" s="36"/>
      <c r="O23600" s="40"/>
      <c r="P23600" s="36"/>
      <c r="S23600" s="36"/>
      <c r="T23600" s="36"/>
      <c r="U23600" s="36"/>
      <c r="V23600" s="36"/>
    </row>
    <row r="23601" spans="11:22" x14ac:dyDescent="0.25">
      <c r="K23601" s="36"/>
      <c r="L23601" s="36"/>
      <c r="M23601" s="36"/>
      <c r="N23601" s="36"/>
      <c r="O23601" s="40"/>
      <c r="P23601" s="36"/>
      <c r="S23601" s="36"/>
      <c r="T23601" s="36"/>
      <c r="U23601" s="36"/>
      <c r="V23601" s="36"/>
    </row>
    <row r="23602" spans="11:22" x14ac:dyDescent="0.25">
      <c r="K23602" s="36"/>
      <c r="L23602" s="36"/>
      <c r="M23602" s="36"/>
      <c r="N23602" s="36"/>
      <c r="O23602" s="40"/>
      <c r="P23602" s="36"/>
      <c r="S23602" s="36"/>
      <c r="T23602" s="36"/>
      <c r="U23602" s="36"/>
      <c r="V23602" s="36"/>
    </row>
    <row r="23603" spans="11:22" x14ac:dyDescent="0.25">
      <c r="K23603" s="36"/>
      <c r="L23603" s="36"/>
      <c r="M23603" s="36"/>
      <c r="N23603" s="36"/>
      <c r="O23603" s="40"/>
      <c r="P23603" s="36"/>
      <c r="S23603" s="36"/>
      <c r="T23603" s="36"/>
      <c r="U23603" s="36"/>
      <c r="V23603" s="36"/>
    </row>
    <row r="23604" spans="11:22" x14ac:dyDescent="0.25">
      <c r="K23604" s="36"/>
      <c r="L23604" s="36"/>
      <c r="M23604" s="36"/>
      <c r="N23604" s="36"/>
      <c r="O23604" s="40"/>
      <c r="P23604" s="36"/>
      <c r="S23604" s="36"/>
      <c r="T23604" s="36"/>
      <c r="U23604" s="36"/>
      <c r="V23604" s="36"/>
    </row>
    <row r="23605" spans="11:22" x14ac:dyDescent="0.25">
      <c r="K23605" s="36"/>
      <c r="L23605" s="36"/>
      <c r="M23605" s="36"/>
      <c r="N23605" s="36"/>
      <c r="O23605" s="40"/>
      <c r="P23605" s="36"/>
      <c r="S23605" s="36"/>
      <c r="T23605" s="36"/>
      <c r="U23605" s="36"/>
      <c r="V23605" s="36"/>
    </row>
    <row r="23606" spans="11:22" x14ac:dyDescent="0.25">
      <c r="K23606" s="36"/>
      <c r="L23606" s="36"/>
      <c r="M23606" s="36"/>
      <c r="N23606" s="36"/>
      <c r="O23606" s="40"/>
      <c r="P23606" s="36"/>
      <c r="S23606" s="36"/>
      <c r="T23606" s="36"/>
      <c r="U23606" s="36"/>
      <c r="V23606" s="36"/>
    </row>
    <row r="23607" spans="11:22" x14ac:dyDescent="0.25">
      <c r="K23607" s="36"/>
      <c r="L23607" s="36"/>
      <c r="M23607" s="36"/>
      <c r="N23607" s="36"/>
      <c r="O23607" s="40"/>
      <c r="P23607" s="36"/>
      <c r="S23607" s="36"/>
      <c r="T23607" s="36"/>
      <c r="U23607" s="36"/>
      <c r="V23607" s="36"/>
    </row>
    <row r="23608" spans="11:22" x14ac:dyDescent="0.25">
      <c r="K23608" s="36"/>
      <c r="L23608" s="36"/>
      <c r="M23608" s="36"/>
      <c r="N23608" s="36"/>
      <c r="O23608" s="40"/>
      <c r="P23608" s="36"/>
      <c r="S23608" s="36"/>
      <c r="T23608" s="36"/>
      <c r="U23608" s="36"/>
      <c r="V23608" s="36"/>
    </row>
    <row r="23609" spans="11:22" x14ac:dyDescent="0.25">
      <c r="K23609" s="36"/>
      <c r="L23609" s="36"/>
      <c r="M23609" s="36"/>
      <c r="N23609" s="36"/>
      <c r="O23609" s="40"/>
      <c r="P23609" s="36"/>
      <c r="S23609" s="36"/>
      <c r="T23609" s="36"/>
      <c r="U23609" s="36"/>
      <c r="V23609" s="36"/>
    </row>
    <row r="23610" spans="11:22" x14ac:dyDescent="0.25">
      <c r="K23610" s="36"/>
      <c r="L23610" s="36"/>
      <c r="M23610" s="36"/>
      <c r="N23610" s="36"/>
      <c r="O23610" s="40"/>
      <c r="P23610" s="36"/>
      <c r="S23610" s="36"/>
      <c r="T23610" s="36"/>
      <c r="U23610" s="36"/>
      <c r="V23610" s="36"/>
    </row>
    <row r="23611" spans="11:22" x14ac:dyDescent="0.25">
      <c r="K23611" s="36"/>
      <c r="L23611" s="36"/>
      <c r="M23611" s="36"/>
      <c r="N23611" s="36"/>
      <c r="O23611" s="40"/>
      <c r="P23611" s="36"/>
      <c r="S23611" s="36"/>
      <c r="T23611" s="36"/>
      <c r="U23611" s="36"/>
      <c r="V23611" s="36"/>
    </row>
    <row r="23612" spans="11:22" x14ac:dyDescent="0.25">
      <c r="K23612" s="36"/>
      <c r="L23612" s="36"/>
      <c r="M23612" s="36"/>
      <c r="N23612" s="36"/>
      <c r="O23612" s="40"/>
      <c r="P23612" s="36"/>
      <c r="S23612" s="36"/>
      <c r="T23612" s="36"/>
      <c r="U23612" s="36"/>
      <c r="V23612" s="36"/>
    </row>
    <row r="23613" spans="11:22" x14ac:dyDescent="0.25">
      <c r="K23613" s="36"/>
      <c r="L23613" s="36"/>
      <c r="M23613" s="36"/>
      <c r="N23613" s="36"/>
      <c r="O23613" s="40"/>
      <c r="P23613" s="36"/>
      <c r="S23613" s="36"/>
      <c r="T23613" s="36"/>
      <c r="U23613" s="36"/>
      <c r="V23613" s="36"/>
    </row>
    <row r="23614" spans="11:22" x14ac:dyDescent="0.25">
      <c r="K23614" s="36"/>
      <c r="L23614" s="36"/>
      <c r="M23614" s="36"/>
      <c r="N23614" s="36"/>
      <c r="O23614" s="40"/>
      <c r="P23614" s="36"/>
      <c r="S23614" s="36"/>
      <c r="T23614" s="36"/>
      <c r="U23614" s="36"/>
      <c r="V23614" s="36"/>
    </row>
    <row r="23615" spans="11:22" x14ac:dyDescent="0.25">
      <c r="K23615" s="36"/>
      <c r="L23615" s="36"/>
      <c r="M23615" s="36"/>
      <c r="N23615" s="36"/>
      <c r="O23615" s="40"/>
      <c r="P23615" s="36"/>
      <c r="S23615" s="36"/>
      <c r="T23615" s="36"/>
      <c r="U23615" s="36"/>
      <c r="V23615" s="36"/>
    </row>
    <row r="23616" spans="11:22" x14ac:dyDescent="0.25">
      <c r="K23616" s="36"/>
      <c r="L23616" s="36"/>
      <c r="M23616" s="36"/>
      <c r="N23616" s="36"/>
      <c r="O23616" s="40"/>
      <c r="P23616" s="36"/>
      <c r="S23616" s="36"/>
      <c r="T23616" s="36"/>
      <c r="U23616" s="36"/>
      <c r="V23616" s="36"/>
    </row>
    <row r="23617" spans="11:22" x14ac:dyDescent="0.25">
      <c r="K23617" s="36"/>
      <c r="L23617" s="36"/>
      <c r="M23617" s="36"/>
      <c r="N23617" s="36"/>
      <c r="O23617" s="40"/>
      <c r="P23617" s="36"/>
      <c r="S23617" s="36"/>
      <c r="T23617" s="36"/>
      <c r="U23617" s="36"/>
      <c r="V23617" s="36"/>
    </row>
    <row r="23618" spans="11:22" x14ac:dyDescent="0.25">
      <c r="K23618" s="36"/>
      <c r="L23618" s="36"/>
      <c r="M23618" s="36"/>
      <c r="N23618" s="36"/>
      <c r="O23618" s="40"/>
      <c r="P23618" s="36"/>
      <c r="S23618" s="36"/>
      <c r="T23618" s="36"/>
      <c r="U23618" s="36"/>
      <c r="V23618" s="36"/>
    </row>
    <row r="23619" spans="11:22" x14ac:dyDescent="0.25">
      <c r="K23619" s="36"/>
      <c r="L23619" s="36"/>
      <c r="M23619" s="36"/>
      <c r="N23619" s="36"/>
      <c r="O23619" s="40"/>
      <c r="P23619" s="36"/>
      <c r="S23619" s="36"/>
      <c r="T23619" s="36"/>
      <c r="U23619" s="36"/>
      <c r="V23619" s="36"/>
    </row>
    <row r="23620" spans="11:22" x14ac:dyDescent="0.25">
      <c r="K23620" s="36"/>
      <c r="L23620" s="36"/>
      <c r="M23620" s="36"/>
      <c r="N23620" s="36"/>
      <c r="O23620" s="40"/>
      <c r="P23620" s="36"/>
      <c r="S23620" s="36"/>
      <c r="T23620" s="36"/>
      <c r="U23620" s="36"/>
      <c r="V23620" s="36"/>
    </row>
    <row r="23621" spans="11:22" x14ac:dyDescent="0.25">
      <c r="K23621" s="36"/>
      <c r="L23621" s="36"/>
      <c r="M23621" s="36"/>
      <c r="N23621" s="36"/>
      <c r="O23621" s="40"/>
      <c r="P23621" s="36"/>
      <c r="S23621" s="36"/>
      <c r="T23621" s="36"/>
      <c r="U23621" s="36"/>
      <c r="V23621" s="36"/>
    </row>
    <row r="23622" spans="11:22" x14ac:dyDescent="0.25">
      <c r="K23622" s="36"/>
      <c r="L23622" s="36"/>
      <c r="M23622" s="36"/>
      <c r="N23622" s="36"/>
      <c r="O23622" s="40"/>
      <c r="P23622" s="36"/>
      <c r="S23622" s="36"/>
      <c r="T23622" s="36"/>
      <c r="U23622" s="36"/>
      <c r="V23622" s="36"/>
    </row>
    <row r="23623" spans="11:22" x14ac:dyDescent="0.25">
      <c r="K23623" s="36"/>
      <c r="L23623" s="36"/>
      <c r="M23623" s="36"/>
      <c r="N23623" s="36"/>
      <c r="O23623" s="40"/>
      <c r="P23623" s="36"/>
      <c r="S23623" s="36"/>
      <c r="T23623" s="36"/>
      <c r="U23623" s="36"/>
      <c r="V23623" s="36"/>
    </row>
    <row r="23624" spans="11:22" x14ac:dyDescent="0.25">
      <c r="K23624" s="36"/>
      <c r="L23624" s="36"/>
      <c r="M23624" s="36"/>
      <c r="N23624" s="36"/>
      <c r="O23624" s="40"/>
      <c r="P23624" s="36"/>
      <c r="S23624" s="36"/>
      <c r="T23624" s="36"/>
      <c r="U23624" s="36"/>
      <c r="V23624" s="36"/>
    </row>
    <row r="23625" spans="11:22" x14ac:dyDescent="0.25">
      <c r="K23625" s="36"/>
      <c r="L23625" s="36"/>
      <c r="M23625" s="36"/>
      <c r="N23625" s="36"/>
      <c r="O23625" s="40"/>
      <c r="P23625" s="36"/>
      <c r="S23625" s="36"/>
      <c r="T23625" s="36"/>
      <c r="U23625" s="36"/>
      <c r="V23625" s="36"/>
    </row>
    <row r="23626" spans="11:22" x14ac:dyDescent="0.25">
      <c r="K23626" s="36"/>
      <c r="L23626" s="36"/>
      <c r="M23626" s="36"/>
      <c r="N23626" s="36"/>
      <c r="O23626" s="40"/>
      <c r="P23626" s="36"/>
      <c r="S23626" s="36"/>
      <c r="T23626" s="36"/>
      <c r="U23626" s="36"/>
      <c r="V23626" s="36"/>
    </row>
    <row r="23627" spans="11:22" x14ac:dyDescent="0.25">
      <c r="K23627" s="36"/>
      <c r="L23627" s="36"/>
      <c r="M23627" s="36"/>
      <c r="N23627" s="36"/>
      <c r="O23627" s="40"/>
      <c r="P23627" s="36"/>
      <c r="S23627" s="36"/>
      <c r="T23627" s="36"/>
      <c r="U23627" s="36"/>
      <c r="V23627" s="36"/>
    </row>
    <row r="23628" spans="11:22" x14ac:dyDescent="0.25">
      <c r="K23628" s="36"/>
      <c r="L23628" s="36"/>
      <c r="M23628" s="36"/>
      <c r="N23628" s="36"/>
      <c r="O23628" s="40"/>
      <c r="P23628" s="36"/>
      <c r="S23628" s="36"/>
      <c r="T23628" s="36"/>
      <c r="U23628" s="36"/>
      <c r="V23628" s="36"/>
    </row>
    <row r="23629" spans="11:22" x14ac:dyDescent="0.25">
      <c r="K23629" s="36"/>
      <c r="L23629" s="36"/>
      <c r="M23629" s="36"/>
      <c r="N23629" s="36"/>
      <c r="O23629" s="40"/>
      <c r="P23629" s="36"/>
      <c r="S23629" s="36"/>
      <c r="T23629" s="36"/>
      <c r="U23629" s="36"/>
      <c r="V23629" s="36"/>
    </row>
    <row r="23630" spans="11:22" x14ac:dyDescent="0.25">
      <c r="K23630" s="36"/>
      <c r="L23630" s="36"/>
      <c r="M23630" s="36"/>
      <c r="N23630" s="36"/>
      <c r="O23630" s="40"/>
      <c r="P23630" s="36"/>
      <c r="S23630" s="36"/>
      <c r="T23630" s="36"/>
      <c r="U23630" s="36"/>
      <c r="V23630" s="36"/>
    </row>
    <row r="23631" spans="11:22" x14ac:dyDescent="0.25">
      <c r="K23631" s="36"/>
      <c r="L23631" s="36"/>
      <c r="M23631" s="36"/>
      <c r="N23631" s="36"/>
      <c r="O23631" s="40"/>
      <c r="P23631" s="36"/>
      <c r="S23631" s="36"/>
      <c r="T23631" s="36"/>
      <c r="U23631" s="36"/>
      <c r="V23631" s="36"/>
    </row>
    <row r="23632" spans="11:22" x14ac:dyDescent="0.25">
      <c r="K23632" s="36"/>
      <c r="L23632" s="36"/>
      <c r="M23632" s="36"/>
      <c r="N23632" s="36"/>
      <c r="O23632" s="40"/>
      <c r="P23632" s="36"/>
      <c r="S23632" s="36"/>
      <c r="T23632" s="36"/>
      <c r="U23632" s="36"/>
      <c r="V23632" s="36"/>
    </row>
    <row r="23633" spans="11:22" x14ac:dyDescent="0.25">
      <c r="K23633" s="36"/>
      <c r="L23633" s="36"/>
      <c r="M23633" s="36"/>
      <c r="N23633" s="36"/>
      <c r="O23633" s="40"/>
      <c r="P23633" s="36"/>
      <c r="S23633" s="36"/>
      <c r="T23633" s="36"/>
      <c r="U23633" s="36"/>
      <c r="V23633" s="36"/>
    </row>
    <row r="23634" spans="11:22" x14ac:dyDescent="0.25">
      <c r="K23634" s="36"/>
      <c r="L23634" s="36"/>
      <c r="M23634" s="36"/>
      <c r="N23634" s="36"/>
      <c r="O23634" s="40"/>
      <c r="P23634" s="36"/>
      <c r="S23634" s="36"/>
      <c r="T23634" s="36"/>
      <c r="U23634" s="36"/>
      <c r="V23634" s="36"/>
    </row>
    <row r="23635" spans="11:22" x14ac:dyDescent="0.25">
      <c r="K23635" s="36"/>
      <c r="L23635" s="36"/>
      <c r="M23635" s="36"/>
      <c r="N23635" s="36"/>
      <c r="O23635" s="40"/>
      <c r="P23635" s="36"/>
      <c r="S23635" s="36"/>
      <c r="T23635" s="36"/>
      <c r="U23635" s="36"/>
      <c r="V23635" s="36"/>
    </row>
    <row r="23636" spans="11:22" x14ac:dyDescent="0.25">
      <c r="K23636" s="36"/>
      <c r="L23636" s="36"/>
      <c r="M23636" s="36"/>
      <c r="N23636" s="36"/>
      <c r="O23636" s="40"/>
      <c r="P23636" s="36"/>
      <c r="S23636" s="36"/>
      <c r="T23636" s="36"/>
      <c r="U23636" s="36"/>
      <c r="V23636" s="36"/>
    </row>
    <row r="23637" spans="11:22" x14ac:dyDescent="0.25">
      <c r="K23637" s="36"/>
      <c r="L23637" s="36"/>
      <c r="M23637" s="36"/>
      <c r="N23637" s="36"/>
      <c r="O23637" s="40"/>
      <c r="P23637" s="36"/>
      <c r="S23637" s="36"/>
      <c r="T23637" s="36"/>
      <c r="U23637" s="36"/>
      <c r="V23637" s="36"/>
    </row>
    <row r="23638" spans="11:22" x14ac:dyDescent="0.25">
      <c r="K23638" s="36"/>
      <c r="L23638" s="36"/>
      <c r="M23638" s="36"/>
      <c r="N23638" s="36"/>
      <c r="O23638" s="40"/>
      <c r="P23638" s="36"/>
      <c r="S23638" s="36"/>
      <c r="T23638" s="36"/>
      <c r="U23638" s="36"/>
      <c r="V23638" s="36"/>
    </row>
    <row r="23639" spans="11:22" x14ac:dyDescent="0.25">
      <c r="K23639" s="36"/>
      <c r="L23639" s="36"/>
      <c r="M23639" s="36"/>
      <c r="N23639" s="36"/>
      <c r="O23639" s="40"/>
      <c r="P23639" s="36"/>
      <c r="S23639" s="36"/>
      <c r="T23639" s="36"/>
      <c r="U23639" s="36"/>
      <c r="V23639" s="36"/>
    </row>
    <row r="23640" spans="11:22" x14ac:dyDescent="0.25">
      <c r="K23640" s="36"/>
      <c r="L23640" s="36"/>
      <c r="M23640" s="36"/>
      <c r="N23640" s="36"/>
      <c r="O23640" s="40"/>
      <c r="P23640" s="36"/>
      <c r="S23640" s="36"/>
      <c r="T23640" s="36"/>
      <c r="U23640" s="36"/>
      <c r="V23640" s="36"/>
    </row>
    <row r="23641" spans="11:22" x14ac:dyDescent="0.25">
      <c r="K23641" s="36"/>
      <c r="L23641" s="36"/>
      <c r="M23641" s="36"/>
      <c r="N23641" s="36"/>
      <c r="O23641" s="40"/>
      <c r="P23641" s="36"/>
      <c r="S23641" s="36"/>
      <c r="T23641" s="36"/>
      <c r="U23641" s="36"/>
      <c r="V23641" s="36"/>
    </row>
    <row r="23642" spans="11:22" x14ac:dyDescent="0.25">
      <c r="K23642" s="36"/>
      <c r="L23642" s="36"/>
      <c r="M23642" s="36"/>
      <c r="N23642" s="36"/>
      <c r="O23642" s="40"/>
      <c r="P23642" s="36"/>
      <c r="S23642" s="36"/>
      <c r="T23642" s="36"/>
      <c r="U23642" s="36"/>
      <c r="V23642" s="36"/>
    </row>
    <row r="23643" spans="11:22" x14ac:dyDescent="0.25">
      <c r="K23643" s="36"/>
      <c r="L23643" s="36"/>
      <c r="M23643" s="36"/>
      <c r="N23643" s="36"/>
      <c r="O23643" s="40"/>
      <c r="P23643" s="36"/>
      <c r="S23643" s="36"/>
      <c r="T23643" s="36"/>
      <c r="U23643" s="36"/>
      <c r="V23643" s="36"/>
    </row>
    <row r="23644" spans="11:22" x14ac:dyDescent="0.25">
      <c r="K23644" s="36"/>
      <c r="L23644" s="36"/>
      <c r="M23644" s="36"/>
      <c r="N23644" s="36"/>
      <c r="O23644" s="40"/>
      <c r="P23644" s="36"/>
      <c r="S23644" s="36"/>
      <c r="T23644" s="36"/>
      <c r="U23644" s="36"/>
      <c r="V23644" s="36"/>
    </row>
    <row r="23645" spans="11:22" x14ac:dyDescent="0.25">
      <c r="K23645" s="36"/>
      <c r="L23645" s="36"/>
      <c r="M23645" s="36"/>
      <c r="N23645" s="36"/>
      <c r="O23645" s="40"/>
      <c r="P23645" s="36"/>
      <c r="S23645" s="36"/>
      <c r="T23645" s="36"/>
      <c r="U23645" s="36"/>
      <c r="V23645" s="36"/>
    </row>
    <row r="23646" spans="11:22" x14ac:dyDescent="0.25">
      <c r="K23646" s="36"/>
      <c r="L23646" s="36"/>
      <c r="M23646" s="36"/>
      <c r="N23646" s="36"/>
      <c r="O23646" s="40"/>
      <c r="P23646" s="36"/>
      <c r="S23646" s="36"/>
      <c r="T23646" s="36"/>
      <c r="U23646" s="36"/>
      <c r="V23646" s="36"/>
    </row>
    <row r="23647" spans="11:22" x14ac:dyDescent="0.25">
      <c r="K23647" s="36"/>
      <c r="L23647" s="36"/>
      <c r="M23647" s="36"/>
      <c r="N23647" s="36"/>
      <c r="O23647" s="40"/>
      <c r="P23647" s="36"/>
      <c r="S23647" s="36"/>
      <c r="T23647" s="36"/>
      <c r="U23647" s="36"/>
      <c r="V23647" s="36"/>
    </row>
    <row r="23648" spans="11:22" x14ac:dyDescent="0.25">
      <c r="K23648" s="36"/>
      <c r="L23648" s="36"/>
      <c r="M23648" s="36"/>
      <c r="N23648" s="36"/>
      <c r="O23648" s="40"/>
      <c r="P23648" s="36"/>
      <c r="S23648" s="36"/>
      <c r="T23648" s="36"/>
      <c r="U23648" s="36"/>
      <c r="V23648" s="36"/>
    </row>
    <row r="23649" spans="11:22" x14ac:dyDescent="0.25">
      <c r="K23649" s="36"/>
      <c r="L23649" s="36"/>
      <c r="M23649" s="36"/>
      <c r="N23649" s="36"/>
      <c r="O23649" s="40"/>
      <c r="P23649" s="36"/>
      <c r="S23649" s="36"/>
      <c r="T23649" s="36"/>
      <c r="U23649" s="36"/>
      <c r="V23649" s="36"/>
    </row>
    <row r="23650" spans="11:22" x14ac:dyDescent="0.25">
      <c r="K23650" s="36"/>
      <c r="L23650" s="36"/>
      <c r="M23650" s="36"/>
      <c r="N23650" s="36"/>
      <c r="O23650" s="40"/>
      <c r="P23650" s="36"/>
      <c r="S23650" s="36"/>
      <c r="T23650" s="36"/>
      <c r="U23650" s="36"/>
      <c r="V23650" s="36"/>
    </row>
    <row r="23651" spans="11:22" x14ac:dyDescent="0.25">
      <c r="K23651" s="36"/>
      <c r="L23651" s="36"/>
      <c r="M23651" s="36"/>
      <c r="N23651" s="36"/>
      <c r="O23651" s="40"/>
      <c r="P23651" s="36"/>
      <c r="S23651" s="36"/>
      <c r="T23651" s="36"/>
      <c r="U23651" s="36"/>
      <c r="V23651" s="36"/>
    </row>
    <row r="23652" spans="11:22" x14ac:dyDescent="0.25">
      <c r="K23652" s="36"/>
      <c r="L23652" s="36"/>
      <c r="M23652" s="36"/>
      <c r="N23652" s="36"/>
      <c r="O23652" s="40"/>
      <c r="P23652" s="36"/>
      <c r="S23652" s="36"/>
      <c r="T23652" s="36"/>
      <c r="U23652" s="36"/>
      <c r="V23652" s="36"/>
    </row>
    <row r="23653" spans="11:22" x14ac:dyDescent="0.25">
      <c r="K23653" s="36"/>
      <c r="L23653" s="36"/>
      <c r="M23653" s="36"/>
      <c r="N23653" s="36"/>
      <c r="O23653" s="40"/>
      <c r="P23653" s="36"/>
      <c r="S23653" s="36"/>
      <c r="T23653" s="36"/>
      <c r="U23653" s="36"/>
      <c r="V23653" s="36"/>
    </row>
    <row r="23654" spans="11:22" x14ac:dyDescent="0.25">
      <c r="K23654" s="36"/>
      <c r="L23654" s="36"/>
      <c r="M23654" s="36"/>
      <c r="N23654" s="36"/>
      <c r="O23654" s="40"/>
      <c r="P23654" s="36"/>
      <c r="S23654" s="36"/>
      <c r="T23654" s="36"/>
      <c r="U23654" s="36"/>
      <c r="V23654" s="36"/>
    </row>
    <row r="23655" spans="11:22" x14ac:dyDescent="0.25">
      <c r="K23655" s="36"/>
      <c r="L23655" s="36"/>
      <c r="M23655" s="36"/>
      <c r="N23655" s="36"/>
      <c r="O23655" s="40"/>
      <c r="P23655" s="36"/>
      <c r="S23655" s="36"/>
      <c r="T23655" s="36"/>
      <c r="U23655" s="36"/>
      <c r="V23655" s="36"/>
    </row>
    <row r="23656" spans="11:22" x14ac:dyDescent="0.25">
      <c r="K23656" s="36"/>
      <c r="L23656" s="36"/>
      <c r="M23656" s="36"/>
      <c r="N23656" s="36"/>
      <c r="O23656" s="40"/>
      <c r="P23656" s="36"/>
      <c r="S23656" s="36"/>
      <c r="T23656" s="36"/>
      <c r="U23656" s="36"/>
      <c r="V23656" s="36"/>
    </row>
    <row r="23657" spans="11:22" x14ac:dyDescent="0.25">
      <c r="K23657" s="36"/>
      <c r="L23657" s="36"/>
      <c r="M23657" s="36"/>
      <c r="N23657" s="36"/>
      <c r="O23657" s="40"/>
      <c r="P23657" s="36"/>
      <c r="S23657" s="36"/>
      <c r="T23657" s="36"/>
      <c r="U23657" s="36"/>
      <c r="V23657" s="36"/>
    </row>
    <row r="23658" spans="11:22" x14ac:dyDescent="0.25">
      <c r="K23658" s="36"/>
      <c r="L23658" s="36"/>
      <c r="M23658" s="36"/>
      <c r="N23658" s="36"/>
      <c r="O23658" s="40"/>
      <c r="P23658" s="36"/>
      <c r="S23658" s="36"/>
      <c r="T23658" s="36"/>
      <c r="U23658" s="36"/>
      <c r="V23658" s="36"/>
    </row>
    <row r="23659" spans="11:22" x14ac:dyDescent="0.25">
      <c r="K23659" s="36"/>
      <c r="L23659" s="36"/>
      <c r="M23659" s="36"/>
      <c r="N23659" s="36"/>
      <c r="O23659" s="40"/>
      <c r="P23659" s="36"/>
      <c r="S23659" s="36"/>
      <c r="T23659" s="36"/>
      <c r="U23659" s="36"/>
      <c r="V23659" s="36"/>
    </row>
    <row r="23660" spans="11:22" x14ac:dyDescent="0.25">
      <c r="K23660" s="36"/>
      <c r="L23660" s="36"/>
      <c r="M23660" s="36"/>
      <c r="N23660" s="36"/>
      <c r="O23660" s="40"/>
      <c r="P23660" s="36"/>
      <c r="S23660" s="36"/>
      <c r="T23660" s="36"/>
      <c r="U23660" s="36"/>
      <c r="V23660" s="36"/>
    </row>
    <row r="23661" spans="11:22" x14ac:dyDescent="0.25">
      <c r="K23661" s="36"/>
      <c r="L23661" s="36"/>
      <c r="M23661" s="36"/>
      <c r="N23661" s="36"/>
      <c r="O23661" s="40"/>
      <c r="P23661" s="36"/>
      <c r="S23661" s="36"/>
      <c r="T23661" s="36"/>
      <c r="U23661" s="36"/>
      <c r="V23661" s="36"/>
    </row>
    <row r="23662" spans="11:22" x14ac:dyDescent="0.25">
      <c r="K23662" s="36"/>
      <c r="L23662" s="36"/>
      <c r="M23662" s="36"/>
      <c r="N23662" s="36"/>
      <c r="O23662" s="40"/>
      <c r="P23662" s="36"/>
      <c r="S23662" s="36"/>
      <c r="T23662" s="36"/>
      <c r="U23662" s="36"/>
      <c r="V23662" s="36"/>
    </row>
    <row r="23663" spans="11:22" x14ac:dyDescent="0.25">
      <c r="K23663" s="36"/>
      <c r="L23663" s="36"/>
      <c r="M23663" s="36"/>
      <c r="N23663" s="36"/>
      <c r="O23663" s="40"/>
      <c r="P23663" s="36"/>
      <c r="S23663" s="36"/>
      <c r="T23663" s="36"/>
      <c r="U23663" s="36"/>
      <c r="V23663" s="36"/>
    </row>
    <row r="23664" spans="11:22" x14ac:dyDescent="0.25">
      <c r="K23664" s="36"/>
      <c r="L23664" s="36"/>
      <c r="M23664" s="36"/>
      <c r="N23664" s="36"/>
      <c r="O23664" s="40"/>
      <c r="P23664" s="36"/>
      <c r="S23664" s="36"/>
      <c r="T23664" s="36"/>
      <c r="U23664" s="36"/>
      <c r="V23664" s="36"/>
    </row>
    <row r="23665" spans="11:22" x14ac:dyDescent="0.25">
      <c r="K23665" s="36"/>
      <c r="L23665" s="36"/>
      <c r="M23665" s="36"/>
      <c r="N23665" s="36"/>
      <c r="O23665" s="40"/>
      <c r="P23665" s="36"/>
      <c r="S23665" s="36"/>
      <c r="T23665" s="36"/>
      <c r="U23665" s="36"/>
      <c r="V23665" s="36"/>
    </row>
    <row r="23666" spans="11:22" x14ac:dyDescent="0.25">
      <c r="K23666" s="36"/>
      <c r="L23666" s="36"/>
      <c r="M23666" s="36"/>
      <c r="N23666" s="36"/>
      <c r="O23666" s="40"/>
      <c r="P23666" s="36"/>
      <c r="S23666" s="36"/>
      <c r="T23666" s="36"/>
      <c r="U23666" s="36"/>
      <c r="V23666" s="36"/>
    </row>
    <row r="23667" spans="11:22" x14ac:dyDescent="0.25">
      <c r="K23667" s="36"/>
      <c r="L23667" s="36"/>
      <c r="M23667" s="36"/>
      <c r="N23667" s="36"/>
      <c r="O23667" s="40"/>
      <c r="P23667" s="36"/>
      <c r="S23667" s="36"/>
      <c r="T23667" s="36"/>
      <c r="U23667" s="36"/>
      <c r="V23667" s="36"/>
    </row>
    <row r="23668" spans="11:22" x14ac:dyDescent="0.25">
      <c r="K23668" s="36"/>
      <c r="L23668" s="36"/>
      <c r="M23668" s="36"/>
      <c r="N23668" s="36"/>
      <c r="O23668" s="40"/>
      <c r="P23668" s="36"/>
      <c r="S23668" s="36"/>
      <c r="T23668" s="36"/>
      <c r="U23668" s="36"/>
      <c r="V23668" s="36"/>
    </row>
    <row r="23669" spans="11:22" x14ac:dyDescent="0.25">
      <c r="K23669" s="36"/>
      <c r="L23669" s="36"/>
      <c r="M23669" s="36"/>
      <c r="N23669" s="36"/>
      <c r="O23669" s="40"/>
      <c r="P23669" s="36"/>
      <c r="S23669" s="36"/>
      <c r="T23669" s="36"/>
      <c r="U23669" s="36"/>
      <c r="V23669" s="36"/>
    </row>
    <row r="23670" spans="11:22" x14ac:dyDescent="0.25">
      <c r="K23670" s="36"/>
      <c r="L23670" s="36"/>
      <c r="M23670" s="36"/>
      <c r="N23670" s="36"/>
      <c r="O23670" s="40"/>
      <c r="P23670" s="36"/>
      <c r="S23670" s="36"/>
      <c r="T23670" s="36"/>
      <c r="U23670" s="36"/>
      <c r="V23670" s="36"/>
    </row>
    <row r="23671" spans="11:22" x14ac:dyDescent="0.25">
      <c r="K23671" s="36"/>
      <c r="L23671" s="36"/>
      <c r="M23671" s="36"/>
      <c r="N23671" s="36"/>
      <c r="O23671" s="40"/>
      <c r="P23671" s="36"/>
      <c r="S23671" s="36"/>
      <c r="T23671" s="36"/>
      <c r="U23671" s="36"/>
      <c r="V23671" s="36"/>
    </row>
    <row r="23672" spans="11:22" x14ac:dyDescent="0.25">
      <c r="K23672" s="36"/>
      <c r="L23672" s="36"/>
      <c r="M23672" s="36"/>
      <c r="N23672" s="36"/>
      <c r="O23672" s="40"/>
      <c r="P23672" s="36"/>
      <c r="S23672" s="36"/>
      <c r="T23672" s="36"/>
      <c r="U23672" s="36"/>
      <c r="V23672" s="36"/>
    </row>
    <row r="23673" spans="11:22" x14ac:dyDescent="0.25">
      <c r="K23673" s="36"/>
      <c r="L23673" s="36"/>
      <c r="M23673" s="36"/>
      <c r="N23673" s="36"/>
      <c r="O23673" s="40"/>
      <c r="P23673" s="36"/>
      <c r="S23673" s="36"/>
      <c r="T23673" s="36"/>
      <c r="U23673" s="36"/>
      <c r="V23673" s="36"/>
    </row>
    <row r="23674" spans="11:22" x14ac:dyDescent="0.25">
      <c r="K23674" s="36"/>
      <c r="L23674" s="36"/>
      <c r="M23674" s="36"/>
      <c r="N23674" s="36"/>
      <c r="O23674" s="40"/>
      <c r="P23674" s="36"/>
      <c r="S23674" s="36"/>
      <c r="T23674" s="36"/>
      <c r="U23674" s="36"/>
      <c r="V23674" s="36"/>
    </row>
    <row r="23675" spans="11:22" x14ac:dyDescent="0.25">
      <c r="K23675" s="36"/>
      <c r="L23675" s="36"/>
      <c r="M23675" s="36"/>
      <c r="N23675" s="36"/>
      <c r="O23675" s="40"/>
      <c r="P23675" s="36"/>
      <c r="S23675" s="36"/>
      <c r="T23675" s="36"/>
      <c r="U23675" s="36"/>
      <c r="V23675" s="36"/>
    </row>
    <row r="23676" spans="11:22" x14ac:dyDescent="0.25">
      <c r="K23676" s="36"/>
      <c r="L23676" s="36"/>
      <c r="M23676" s="36"/>
      <c r="N23676" s="36"/>
      <c r="O23676" s="40"/>
      <c r="P23676" s="36"/>
      <c r="S23676" s="36"/>
      <c r="T23676" s="36"/>
      <c r="U23676" s="36"/>
      <c r="V23676" s="36"/>
    </row>
    <row r="23677" spans="11:22" x14ac:dyDescent="0.25">
      <c r="K23677" s="36"/>
      <c r="L23677" s="36"/>
      <c r="M23677" s="36"/>
      <c r="N23677" s="36"/>
      <c r="O23677" s="40"/>
      <c r="P23677" s="36"/>
      <c r="S23677" s="36"/>
      <c r="T23677" s="36"/>
      <c r="U23677" s="36"/>
      <c r="V23677" s="36"/>
    </row>
    <row r="23678" spans="11:22" x14ac:dyDescent="0.25">
      <c r="K23678" s="36"/>
      <c r="L23678" s="36"/>
      <c r="M23678" s="36"/>
      <c r="N23678" s="36"/>
      <c r="O23678" s="40"/>
      <c r="P23678" s="36"/>
      <c r="S23678" s="36"/>
      <c r="T23678" s="36"/>
      <c r="U23678" s="36"/>
      <c r="V23678" s="36"/>
    </row>
    <row r="23679" spans="11:22" x14ac:dyDescent="0.25">
      <c r="K23679" s="36"/>
      <c r="L23679" s="36"/>
      <c r="M23679" s="36"/>
      <c r="N23679" s="36"/>
      <c r="O23679" s="40"/>
      <c r="P23679" s="36"/>
      <c r="S23679" s="36"/>
      <c r="T23679" s="36"/>
      <c r="U23679" s="36"/>
      <c r="V23679" s="36"/>
    </row>
    <row r="23680" spans="11:22" x14ac:dyDescent="0.25">
      <c r="K23680" s="36"/>
      <c r="L23680" s="36"/>
      <c r="M23680" s="36"/>
      <c r="N23680" s="36"/>
      <c r="O23680" s="40"/>
      <c r="P23680" s="36"/>
      <c r="S23680" s="36"/>
      <c r="T23680" s="36"/>
      <c r="U23680" s="36"/>
      <c r="V23680" s="36"/>
    </row>
    <row r="23681" spans="11:22" x14ac:dyDescent="0.25">
      <c r="K23681" s="36"/>
      <c r="L23681" s="36"/>
      <c r="M23681" s="36"/>
      <c r="N23681" s="36"/>
      <c r="O23681" s="40"/>
      <c r="P23681" s="36"/>
      <c r="S23681" s="36"/>
      <c r="T23681" s="36"/>
      <c r="U23681" s="36"/>
      <c r="V23681" s="36"/>
    </row>
    <row r="23682" spans="11:22" x14ac:dyDescent="0.25">
      <c r="K23682" s="36"/>
      <c r="L23682" s="36"/>
      <c r="M23682" s="36"/>
      <c r="N23682" s="36"/>
      <c r="O23682" s="40"/>
      <c r="P23682" s="36"/>
      <c r="S23682" s="36"/>
      <c r="T23682" s="36"/>
      <c r="U23682" s="36"/>
      <c r="V23682" s="36"/>
    </row>
    <row r="23683" spans="11:22" x14ac:dyDescent="0.25">
      <c r="K23683" s="36"/>
      <c r="L23683" s="36"/>
      <c r="M23683" s="36"/>
      <c r="N23683" s="36"/>
      <c r="O23683" s="40"/>
      <c r="P23683" s="36"/>
      <c r="S23683" s="36"/>
      <c r="T23683" s="36"/>
      <c r="U23683" s="36"/>
      <c r="V23683" s="36"/>
    </row>
    <row r="23684" spans="11:22" x14ac:dyDescent="0.25">
      <c r="K23684" s="36"/>
      <c r="L23684" s="36"/>
      <c r="M23684" s="36"/>
      <c r="N23684" s="36"/>
      <c r="O23684" s="40"/>
      <c r="P23684" s="36"/>
      <c r="S23684" s="36"/>
      <c r="T23684" s="36"/>
      <c r="U23684" s="36"/>
      <c r="V23684" s="36"/>
    </row>
    <row r="23685" spans="11:22" x14ac:dyDescent="0.25">
      <c r="K23685" s="36"/>
      <c r="L23685" s="36"/>
      <c r="M23685" s="36"/>
      <c r="N23685" s="36"/>
      <c r="O23685" s="40"/>
      <c r="P23685" s="36"/>
      <c r="S23685" s="36"/>
      <c r="T23685" s="36"/>
      <c r="U23685" s="36"/>
      <c r="V23685" s="36"/>
    </row>
    <row r="23686" spans="11:22" x14ac:dyDescent="0.25">
      <c r="K23686" s="36"/>
      <c r="L23686" s="36"/>
      <c r="M23686" s="36"/>
      <c r="N23686" s="36"/>
      <c r="O23686" s="40"/>
      <c r="P23686" s="36"/>
      <c r="S23686" s="36"/>
      <c r="T23686" s="36"/>
      <c r="U23686" s="36"/>
      <c r="V23686" s="36"/>
    </row>
    <row r="23687" spans="11:22" x14ac:dyDescent="0.25">
      <c r="K23687" s="36"/>
      <c r="L23687" s="36"/>
      <c r="M23687" s="36"/>
      <c r="N23687" s="36"/>
      <c r="O23687" s="40"/>
      <c r="P23687" s="36"/>
      <c r="S23687" s="36"/>
      <c r="T23687" s="36"/>
      <c r="U23687" s="36"/>
      <c r="V23687" s="36"/>
    </row>
    <row r="23688" spans="11:22" x14ac:dyDescent="0.25">
      <c r="K23688" s="36"/>
      <c r="L23688" s="36"/>
      <c r="M23688" s="36"/>
      <c r="N23688" s="36"/>
      <c r="O23688" s="40"/>
      <c r="P23688" s="36"/>
      <c r="S23688" s="36"/>
      <c r="T23688" s="36"/>
      <c r="U23688" s="36"/>
      <c r="V23688" s="36"/>
    </row>
    <row r="23689" spans="11:22" x14ac:dyDescent="0.25">
      <c r="K23689" s="36"/>
      <c r="L23689" s="36"/>
      <c r="M23689" s="36"/>
      <c r="N23689" s="36"/>
      <c r="O23689" s="40"/>
      <c r="P23689" s="36"/>
      <c r="S23689" s="36"/>
      <c r="T23689" s="36"/>
      <c r="U23689" s="36"/>
      <c r="V23689" s="36"/>
    </row>
    <row r="23690" spans="11:22" x14ac:dyDescent="0.25">
      <c r="K23690" s="36"/>
      <c r="L23690" s="36"/>
      <c r="M23690" s="36"/>
      <c r="N23690" s="36"/>
      <c r="O23690" s="40"/>
      <c r="P23690" s="36"/>
      <c r="S23690" s="36"/>
      <c r="T23690" s="36"/>
      <c r="U23690" s="36"/>
      <c r="V23690" s="36"/>
    </row>
    <row r="23691" spans="11:22" x14ac:dyDescent="0.25">
      <c r="K23691" s="36"/>
      <c r="L23691" s="36"/>
      <c r="M23691" s="36"/>
      <c r="N23691" s="36"/>
      <c r="O23691" s="40"/>
      <c r="P23691" s="36"/>
      <c r="S23691" s="36"/>
      <c r="T23691" s="36"/>
      <c r="U23691" s="36"/>
      <c r="V23691" s="36"/>
    </row>
    <row r="23692" spans="11:22" x14ac:dyDescent="0.25">
      <c r="K23692" s="36"/>
      <c r="L23692" s="36"/>
      <c r="M23692" s="36"/>
      <c r="N23692" s="36"/>
      <c r="O23692" s="40"/>
      <c r="P23692" s="36"/>
      <c r="S23692" s="36"/>
      <c r="T23692" s="36"/>
      <c r="U23692" s="36"/>
      <c r="V23692" s="36"/>
    </row>
    <row r="23693" spans="11:22" x14ac:dyDescent="0.25">
      <c r="K23693" s="36"/>
      <c r="L23693" s="36"/>
      <c r="M23693" s="36"/>
      <c r="N23693" s="36"/>
      <c r="O23693" s="40"/>
      <c r="P23693" s="36"/>
      <c r="S23693" s="36"/>
      <c r="T23693" s="36"/>
      <c r="U23693" s="36"/>
      <c r="V23693" s="36"/>
    </row>
    <row r="23694" spans="11:22" x14ac:dyDescent="0.25">
      <c r="K23694" s="36"/>
      <c r="L23694" s="36"/>
      <c r="M23694" s="36"/>
      <c r="N23694" s="36"/>
      <c r="O23694" s="40"/>
      <c r="P23694" s="36"/>
      <c r="S23694" s="36"/>
      <c r="T23694" s="36"/>
      <c r="U23694" s="36"/>
      <c r="V23694" s="36"/>
    </row>
    <row r="23695" spans="11:22" x14ac:dyDescent="0.25">
      <c r="K23695" s="36"/>
      <c r="L23695" s="36"/>
      <c r="M23695" s="36"/>
      <c r="N23695" s="36"/>
      <c r="O23695" s="40"/>
      <c r="P23695" s="36"/>
      <c r="S23695" s="36"/>
      <c r="T23695" s="36"/>
      <c r="U23695" s="36"/>
      <c r="V23695" s="36"/>
    </row>
    <row r="23696" spans="11:22" x14ac:dyDescent="0.25">
      <c r="K23696" s="36"/>
      <c r="L23696" s="36"/>
      <c r="M23696" s="36"/>
      <c r="N23696" s="36"/>
      <c r="O23696" s="40"/>
      <c r="P23696" s="36"/>
      <c r="S23696" s="36"/>
      <c r="T23696" s="36"/>
      <c r="U23696" s="36"/>
      <c r="V23696" s="36"/>
    </row>
    <row r="23697" spans="11:22" x14ac:dyDescent="0.25">
      <c r="K23697" s="36"/>
      <c r="L23697" s="36"/>
      <c r="M23697" s="36"/>
      <c r="N23697" s="36"/>
      <c r="O23697" s="40"/>
      <c r="P23697" s="36"/>
      <c r="S23697" s="36"/>
      <c r="T23697" s="36"/>
      <c r="U23697" s="36"/>
      <c r="V23697" s="36"/>
    </row>
    <row r="23698" spans="11:22" x14ac:dyDescent="0.25">
      <c r="K23698" s="36"/>
      <c r="L23698" s="36"/>
      <c r="M23698" s="36"/>
      <c r="N23698" s="36"/>
      <c r="O23698" s="40"/>
      <c r="P23698" s="36"/>
      <c r="S23698" s="36"/>
      <c r="T23698" s="36"/>
      <c r="U23698" s="36"/>
      <c r="V23698" s="36"/>
    </row>
    <row r="23699" spans="11:22" x14ac:dyDescent="0.25">
      <c r="K23699" s="36"/>
      <c r="L23699" s="36"/>
      <c r="M23699" s="36"/>
      <c r="N23699" s="36"/>
      <c r="O23699" s="40"/>
      <c r="P23699" s="36"/>
      <c r="S23699" s="36"/>
      <c r="T23699" s="36"/>
      <c r="U23699" s="36"/>
      <c r="V23699" s="36"/>
    </row>
    <row r="23700" spans="11:22" x14ac:dyDescent="0.25">
      <c r="K23700" s="36"/>
      <c r="L23700" s="36"/>
      <c r="M23700" s="36"/>
      <c r="N23700" s="36"/>
      <c r="O23700" s="40"/>
      <c r="P23700" s="36"/>
      <c r="S23700" s="36"/>
      <c r="T23700" s="36"/>
      <c r="U23700" s="36"/>
      <c r="V23700" s="36"/>
    </row>
    <row r="23701" spans="11:22" x14ac:dyDescent="0.25">
      <c r="K23701" s="36"/>
      <c r="L23701" s="36"/>
      <c r="M23701" s="36"/>
      <c r="N23701" s="36"/>
      <c r="O23701" s="40"/>
      <c r="P23701" s="36"/>
      <c r="S23701" s="36"/>
      <c r="T23701" s="36"/>
      <c r="U23701" s="36"/>
      <c r="V23701" s="36"/>
    </row>
    <row r="23702" spans="11:22" x14ac:dyDescent="0.25">
      <c r="K23702" s="36"/>
      <c r="L23702" s="36"/>
      <c r="M23702" s="36"/>
      <c r="N23702" s="36"/>
      <c r="O23702" s="40"/>
      <c r="P23702" s="36"/>
      <c r="S23702" s="36"/>
      <c r="T23702" s="36"/>
      <c r="U23702" s="36"/>
      <c r="V23702" s="36"/>
    </row>
    <row r="23703" spans="11:22" x14ac:dyDescent="0.25">
      <c r="K23703" s="36"/>
      <c r="L23703" s="36"/>
      <c r="M23703" s="36"/>
      <c r="N23703" s="36"/>
      <c r="O23703" s="40"/>
      <c r="P23703" s="36"/>
      <c r="S23703" s="36"/>
      <c r="T23703" s="36"/>
      <c r="U23703" s="36"/>
      <c r="V23703" s="36"/>
    </row>
    <row r="23704" spans="11:22" x14ac:dyDescent="0.25">
      <c r="K23704" s="36"/>
      <c r="L23704" s="36"/>
      <c r="M23704" s="36"/>
      <c r="N23704" s="36"/>
      <c r="O23704" s="40"/>
      <c r="P23704" s="36"/>
      <c r="S23704" s="36"/>
      <c r="T23704" s="36"/>
      <c r="U23704" s="36"/>
      <c r="V23704" s="36"/>
    </row>
    <row r="23705" spans="11:22" x14ac:dyDescent="0.25">
      <c r="K23705" s="36"/>
      <c r="L23705" s="36"/>
      <c r="M23705" s="36"/>
      <c r="N23705" s="36"/>
      <c r="O23705" s="40"/>
      <c r="P23705" s="36"/>
      <c r="S23705" s="36"/>
      <c r="T23705" s="36"/>
      <c r="U23705" s="36"/>
      <c r="V23705" s="36"/>
    </row>
    <row r="23706" spans="11:22" x14ac:dyDescent="0.25">
      <c r="K23706" s="36"/>
      <c r="L23706" s="36"/>
      <c r="M23706" s="36"/>
      <c r="N23706" s="36"/>
      <c r="O23706" s="40"/>
      <c r="P23706" s="36"/>
      <c r="S23706" s="36"/>
      <c r="T23706" s="36"/>
      <c r="U23706" s="36"/>
      <c r="V23706" s="36"/>
    </row>
    <row r="23707" spans="11:22" x14ac:dyDescent="0.25">
      <c r="K23707" s="36"/>
      <c r="L23707" s="36"/>
      <c r="M23707" s="36"/>
      <c r="N23707" s="36"/>
      <c r="O23707" s="40"/>
      <c r="P23707" s="36"/>
      <c r="S23707" s="36"/>
      <c r="T23707" s="36"/>
      <c r="U23707" s="36"/>
      <c r="V23707" s="36"/>
    </row>
    <row r="23708" spans="11:22" x14ac:dyDescent="0.25">
      <c r="K23708" s="36"/>
      <c r="L23708" s="36"/>
      <c r="M23708" s="36"/>
      <c r="N23708" s="36"/>
      <c r="O23708" s="40"/>
      <c r="P23708" s="36"/>
      <c r="S23708" s="36"/>
      <c r="T23708" s="36"/>
      <c r="U23708" s="36"/>
      <c r="V23708" s="36"/>
    </row>
    <row r="23709" spans="11:22" x14ac:dyDescent="0.25">
      <c r="K23709" s="36"/>
      <c r="L23709" s="36"/>
      <c r="M23709" s="36"/>
      <c r="N23709" s="36"/>
      <c r="O23709" s="40"/>
      <c r="P23709" s="36"/>
      <c r="S23709" s="36"/>
      <c r="T23709" s="36"/>
      <c r="U23709" s="36"/>
      <c r="V23709" s="36"/>
    </row>
    <row r="23710" spans="11:22" x14ac:dyDescent="0.25">
      <c r="K23710" s="36"/>
      <c r="L23710" s="36"/>
      <c r="M23710" s="36"/>
      <c r="N23710" s="36"/>
      <c r="O23710" s="40"/>
      <c r="P23710" s="36"/>
      <c r="S23710" s="36"/>
      <c r="T23710" s="36"/>
      <c r="U23710" s="36"/>
      <c r="V23710" s="36"/>
    </row>
    <row r="23711" spans="11:22" x14ac:dyDescent="0.25">
      <c r="K23711" s="36"/>
      <c r="L23711" s="36"/>
      <c r="M23711" s="36"/>
      <c r="N23711" s="36"/>
      <c r="O23711" s="40"/>
      <c r="P23711" s="36"/>
      <c r="S23711" s="36"/>
      <c r="T23711" s="36"/>
      <c r="U23711" s="36"/>
      <c r="V23711" s="36"/>
    </row>
    <row r="23712" spans="11:22" x14ac:dyDescent="0.25">
      <c r="K23712" s="36"/>
      <c r="L23712" s="36"/>
      <c r="M23712" s="36"/>
      <c r="N23712" s="36"/>
      <c r="O23712" s="40"/>
      <c r="P23712" s="36"/>
      <c r="S23712" s="36"/>
      <c r="T23712" s="36"/>
      <c r="U23712" s="36"/>
      <c r="V23712" s="36"/>
    </row>
    <row r="23713" spans="11:22" x14ac:dyDescent="0.25">
      <c r="K23713" s="36"/>
      <c r="L23713" s="36"/>
      <c r="M23713" s="36"/>
      <c r="N23713" s="36"/>
      <c r="O23713" s="40"/>
      <c r="P23713" s="36"/>
      <c r="S23713" s="36"/>
      <c r="T23713" s="36"/>
      <c r="U23713" s="36"/>
      <c r="V23713" s="36"/>
    </row>
    <row r="23714" spans="11:22" x14ac:dyDescent="0.25">
      <c r="K23714" s="36"/>
      <c r="L23714" s="36"/>
      <c r="M23714" s="36"/>
      <c r="N23714" s="36"/>
      <c r="O23714" s="40"/>
      <c r="P23714" s="36"/>
      <c r="S23714" s="36"/>
      <c r="T23714" s="36"/>
      <c r="U23714" s="36"/>
      <c r="V23714" s="36"/>
    </row>
    <row r="23715" spans="11:22" x14ac:dyDescent="0.25">
      <c r="K23715" s="36"/>
      <c r="L23715" s="36"/>
      <c r="M23715" s="36"/>
      <c r="N23715" s="36"/>
      <c r="O23715" s="40"/>
      <c r="P23715" s="36"/>
      <c r="S23715" s="36"/>
      <c r="T23715" s="36"/>
      <c r="U23715" s="36"/>
      <c r="V23715" s="36"/>
    </row>
    <row r="23716" spans="11:22" x14ac:dyDescent="0.25">
      <c r="K23716" s="36"/>
      <c r="L23716" s="36"/>
      <c r="M23716" s="36"/>
      <c r="N23716" s="36"/>
      <c r="O23716" s="40"/>
      <c r="P23716" s="36"/>
      <c r="S23716" s="36"/>
      <c r="T23716" s="36"/>
      <c r="U23716" s="36"/>
      <c r="V23716" s="36"/>
    </row>
    <row r="23717" spans="11:22" x14ac:dyDescent="0.25">
      <c r="K23717" s="36"/>
      <c r="L23717" s="36"/>
      <c r="M23717" s="36"/>
      <c r="N23717" s="36"/>
      <c r="O23717" s="40"/>
      <c r="P23717" s="36"/>
      <c r="S23717" s="36"/>
      <c r="T23717" s="36"/>
      <c r="U23717" s="36"/>
      <c r="V23717" s="36"/>
    </row>
    <row r="23718" spans="11:22" x14ac:dyDescent="0.25">
      <c r="K23718" s="36"/>
      <c r="L23718" s="36"/>
      <c r="M23718" s="36"/>
      <c r="N23718" s="36"/>
      <c r="O23718" s="40"/>
      <c r="P23718" s="36"/>
      <c r="S23718" s="36"/>
      <c r="T23718" s="36"/>
      <c r="U23718" s="36"/>
      <c r="V23718" s="36"/>
    </row>
    <row r="23719" spans="11:22" x14ac:dyDescent="0.25">
      <c r="K23719" s="36"/>
      <c r="L23719" s="36"/>
      <c r="M23719" s="36"/>
      <c r="N23719" s="36"/>
      <c r="O23719" s="40"/>
      <c r="P23719" s="36"/>
      <c r="S23719" s="36"/>
      <c r="T23719" s="36"/>
      <c r="U23719" s="36"/>
      <c r="V23719" s="36"/>
    </row>
    <row r="23720" spans="11:22" x14ac:dyDescent="0.25">
      <c r="K23720" s="36"/>
      <c r="L23720" s="36"/>
      <c r="M23720" s="36"/>
      <c r="N23720" s="36"/>
      <c r="O23720" s="40"/>
      <c r="P23720" s="36"/>
      <c r="S23720" s="36"/>
      <c r="T23720" s="36"/>
      <c r="U23720" s="36"/>
      <c r="V23720" s="36"/>
    </row>
    <row r="23721" spans="11:22" x14ac:dyDescent="0.25">
      <c r="K23721" s="36"/>
      <c r="L23721" s="36"/>
      <c r="M23721" s="36"/>
      <c r="N23721" s="36"/>
      <c r="O23721" s="40"/>
      <c r="P23721" s="36"/>
      <c r="S23721" s="36"/>
      <c r="T23721" s="36"/>
      <c r="U23721" s="36"/>
      <c r="V23721" s="36"/>
    </row>
    <row r="23722" spans="11:22" x14ac:dyDescent="0.25">
      <c r="K23722" s="36"/>
      <c r="L23722" s="36"/>
      <c r="M23722" s="36"/>
      <c r="N23722" s="36"/>
      <c r="O23722" s="40"/>
      <c r="P23722" s="36"/>
      <c r="S23722" s="36"/>
      <c r="T23722" s="36"/>
      <c r="U23722" s="36"/>
      <c r="V23722" s="36"/>
    </row>
    <row r="23723" spans="11:22" x14ac:dyDescent="0.25">
      <c r="K23723" s="36"/>
      <c r="L23723" s="36"/>
      <c r="M23723" s="36"/>
      <c r="N23723" s="36"/>
      <c r="O23723" s="40"/>
      <c r="P23723" s="36"/>
      <c r="S23723" s="36"/>
      <c r="T23723" s="36"/>
      <c r="U23723" s="36"/>
      <c r="V23723" s="36"/>
    </row>
    <row r="23724" spans="11:22" x14ac:dyDescent="0.25">
      <c r="K23724" s="36"/>
      <c r="L23724" s="36"/>
      <c r="M23724" s="36"/>
      <c r="N23724" s="36"/>
      <c r="O23724" s="40"/>
      <c r="P23724" s="36"/>
      <c r="S23724" s="36"/>
      <c r="T23724" s="36"/>
      <c r="U23724" s="36"/>
      <c r="V23724" s="36"/>
    </row>
    <row r="23725" spans="11:22" x14ac:dyDescent="0.25">
      <c r="K23725" s="36"/>
      <c r="L23725" s="36"/>
      <c r="M23725" s="36"/>
      <c r="N23725" s="36"/>
      <c r="O23725" s="40"/>
      <c r="P23725" s="36"/>
      <c r="S23725" s="36"/>
      <c r="T23725" s="36"/>
      <c r="U23725" s="36"/>
      <c r="V23725" s="36"/>
    </row>
    <row r="23726" spans="11:22" x14ac:dyDescent="0.25">
      <c r="K23726" s="36"/>
      <c r="L23726" s="36"/>
      <c r="M23726" s="36"/>
      <c r="N23726" s="36"/>
      <c r="O23726" s="40"/>
      <c r="P23726" s="36"/>
      <c r="S23726" s="36"/>
      <c r="T23726" s="36"/>
      <c r="U23726" s="36"/>
      <c r="V23726" s="36"/>
    </row>
    <row r="23727" spans="11:22" x14ac:dyDescent="0.25">
      <c r="K23727" s="36"/>
      <c r="L23727" s="36"/>
      <c r="M23727" s="36"/>
      <c r="N23727" s="36"/>
      <c r="O23727" s="40"/>
      <c r="P23727" s="36"/>
      <c r="S23727" s="36"/>
      <c r="T23727" s="36"/>
      <c r="U23727" s="36"/>
      <c r="V23727" s="36"/>
    </row>
    <row r="23728" spans="11:22" x14ac:dyDescent="0.25">
      <c r="K23728" s="36"/>
      <c r="L23728" s="36"/>
      <c r="M23728" s="36"/>
      <c r="N23728" s="36"/>
      <c r="O23728" s="40"/>
      <c r="P23728" s="36"/>
      <c r="S23728" s="36"/>
      <c r="T23728" s="36"/>
      <c r="U23728" s="36"/>
      <c r="V23728" s="36"/>
    </row>
    <row r="23729" spans="11:22" x14ac:dyDescent="0.25">
      <c r="K23729" s="36"/>
      <c r="L23729" s="36"/>
      <c r="M23729" s="36"/>
      <c r="N23729" s="36"/>
      <c r="O23729" s="40"/>
      <c r="P23729" s="36"/>
      <c r="S23729" s="36"/>
      <c r="T23729" s="36"/>
      <c r="U23729" s="36"/>
      <c r="V23729" s="36"/>
    </row>
    <row r="23730" spans="11:22" x14ac:dyDescent="0.25">
      <c r="K23730" s="36"/>
      <c r="L23730" s="36"/>
      <c r="M23730" s="36"/>
      <c r="N23730" s="36"/>
      <c r="O23730" s="40"/>
      <c r="P23730" s="36"/>
      <c r="S23730" s="36"/>
      <c r="T23730" s="36"/>
      <c r="U23730" s="36"/>
      <c r="V23730" s="36"/>
    </row>
    <row r="23731" spans="11:22" x14ac:dyDescent="0.25">
      <c r="K23731" s="36"/>
      <c r="L23731" s="36"/>
      <c r="M23731" s="36"/>
      <c r="N23731" s="36"/>
      <c r="O23731" s="40"/>
      <c r="P23731" s="36"/>
      <c r="S23731" s="36"/>
      <c r="T23731" s="36"/>
      <c r="U23731" s="36"/>
      <c r="V23731" s="36"/>
    </row>
    <row r="23732" spans="11:22" x14ac:dyDescent="0.25">
      <c r="K23732" s="36"/>
      <c r="L23732" s="36"/>
      <c r="M23732" s="36"/>
      <c r="N23732" s="36"/>
      <c r="O23732" s="40"/>
      <c r="P23732" s="36"/>
      <c r="S23732" s="36"/>
      <c r="T23732" s="36"/>
      <c r="U23732" s="36"/>
      <c r="V23732" s="36"/>
    </row>
    <row r="23733" spans="11:22" x14ac:dyDescent="0.25">
      <c r="K23733" s="36"/>
      <c r="L23733" s="36"/>
      <c r="M23733" s="36"/>
      <c r="N23733" s="36"/>
      <c r="O23733" s="40"/>
      <c r="P23733" s="36"/>
      <c r="S23733" s="36"/>
      <c r="T23733" s="36"/>
      <c r="U23733" s="36"/>
      <c r="V23733" s="36"/>
    </row>
    <row r="23734" spans="11:22" x14ac:dyDescent="0.25">
      <c r="K23734" s="36"/>
      <c r="L23734" s="36"/>
      <c r="M23734" s="36"/>
      <c r="N23734" s="36"/>
      <c r="O23734" s="40"/>
      <c r="P23734" s="36"/>
      <c r="S23734" s="36"/>
      <c r="T23734" s="36"/>
      <c r="U23734" s="36"/>
      <c r="V23734" s="36"/>
    </row>
    <row r="23735" spans="11:22" x14ac:dyDescent="0.25">
      <c r="K23735" s="36"/>
      <c r="L23735" s="36"/>
      <c r="M23735" s="36"/>
      <c r="N23735" s="36"/>
      <c r="O23735" s="40"/>
      <c r="P23735" s="36"/>
      <c r="S23735" s="36"/>
      <c r="T23735" s="36"/>
      <c r="U23735" s="36"/>
      <c r="V23735" s="36"/>
    </row>
    <row r="23736" spans="11:22" x14ac:dyDescent="0.25">
      <c r="K23736" s="36"/>
      <c r="L23736" s="36"/>
      <c r="M23736" s="36"/>
      <c r="N23736" s="36"/>
      <c r="O23736" s="40"/>
      <c r="P23736" s="36"/>
      <c r="S23736" s="36"/>
      <c r="T23736" s="36"/>
      <c r="U23736" s="36"/>
      <c r="V23736" s="36"/>
    </row>
    <row r="23737" spans="11:22" x14ac:dyDescent="0.25">
      <c r="K23737" s="36"/>
      <c r="L23737" s="36"/>
      <c r="M23737" s="36"/>
      <c r="N23737" s="36"/>
      <c r="O23737" s="40"/>
      <c r="P23737" s="36"/>
      <c r="S23737" s="36"/>
      <c r="T23737" s="36"/>
      <c r="U23737" s="36"/>
      <c r="V23737" s="36"/>
    </row>
    <row r="23738" spans="11:22" x14ac:dyDescent="0.25">
      <c r="K23738" s="36"/>
      <c r="L23738" s="36"/>
      <c r="M23738" s="36"/>
      <c r="N23738" s="36"/>
      <c r="O23738" s="40"/>
      <c r="P23738" s="36"/>
      <c r="S23738" s="36"/>
      <c r="T23738" s="36"/>
      <c r="U23738" s="36"/>
      <c r="V23738" s="36"/>
    </row>
    <row r="23739" spans="11:22" x14ac:dyDescent="0.25">
      <c r="K23739" s="36"/>
      <c r="L23739" s="36"/>
      <c r="M23739" s="36"/>
      <c r="N23739" s="36"/>
      <c r="O23739" s="40"/>
      <c r="P23739" s="36"/>
      <c r="S23739" s="36"/>
      <c r="T23739" s="36"/>
      <c r="U23739" s="36"/>
      <c r="V23739" s="36"/>
    </row>
    <row r="23740" spans="11:22" x14ac:dyDescent="0.25">
      <c r="K23740" s="36"/>
      <c r="L23740" s="36"/>
      <c r="M23740" s="36"/>
      <c r="N23740" s="36"/>
      <c r="O23740" s="40"/>
      <c r="P23740" s="36"/>
      <c r="S23740" s="36"/>
      <c r="T23740" s="36"/>
      <c r="U23740" s="36"/>
      <c r="V23740" s="36"/>
    </row>
    <row r="23741" spans="11:22" x14ac:dyDescent="0.25">
      <c r="K23741" s="36"/>
      <c r="L23741" s="36"/>
      <c r="M23741" s="36"/>
      <c r="N23741" s="36"/>
      <c r="O23741" s="40"/>
      <c r="P23741" s="36"/>
      <c r="S23741" s="36"/>
      <c r="T23741" s="36"/>
      <c r="U23741" s="36"/>
      <c r="V23741" s="36"/>
    </row>
    <row r="23742" spans="11:22" x14ac:dyDescent="0.25">
      <c r="K23742" s="36"/>
      <c r="L23742" s="36"/>
      <c r="M23742" s="36"/>
      <c r="N23742" s="36"/>
      <c r="O23742" s="40"/>
      <c r="P23742" s="36"/>
      <c r="S23742" s="36"/>
      <c r="T23742" s="36"/>
      <c r="U23742" s="36"/>
      <c r="V23742" s="36"/>
    </row>
    <row r="23743" spans="11:22" x14ac:dyDescent="0.25">
      <c r="K23743" s="36"/>
      <c r="L23743" s="36"/>
      <c r="M23743" s="36"/>
      <c r="N23743" s="36"/>
      <c r="O23743" s="40"/>
      <c r="P23743" s="36"/>
      <c r="S23743" s="36"/>
      <c r="T23743" s="36"/>
      <c r="U23743" s="36"/>
      <c r="V23743" s="36"/>
    </row>
    <row r="23744" spans="11:22" x14ac:dyDescent="0.25">
      <c r="K23744" s="36"/>
      <c r="L23744" s="36"/>
      <c r="M23744" s="36"/>
      <c r="N23744" s="36"/>
      <c r="O23744" s="40"/>
      <c r="P23744" s="36"/>
      <c r="S23744" s="36"/>
      <c r="T23744" s="36"/>
      <c r="U23744" s="36"/>
      <c r="V23744" s="36"/>
    </row>
    <row r="23745" spans="11:22" x14ac:dyDescent="0.25">
      <c r="K23745" s="36"/>
      <c r="L23745" s="36"/>
      <c r="M23745" s="36"/>
      <c r="N23745" s="36"/>
      <c r="O23745" s="40"/>
      <c r="P23745" s="36"/>
      <c r="S23745" s="36"/>
      <c r="T23745" s="36"/>
      <c r="U23745" s="36"/>
      <c r="V23745" s="36"/>
    </row>
    <row r="23746" spans="11:22" x14ac:dyDescent="0.25">
      <c r="K23746" s="36"/>
      <c r="L23746" s="36"/>
      <c r="M23746" s="36"/>
      <c r="N23746" s="36"/>
      <c r="O23746" s="40"/>
      <c r="P23746" s="36"/>
      <c r="S23746" s="36"/>
      <c r="T23746" s="36"/>
      <c r="U23746" s="36"/>
      <c r="V23746" s="36"/>
    </row>
    <row r="23747" spans="11:22" x14ac:dyDescent="0.25">
      <c r="K23747" s="36"/>
      <c r="L23747" s="36"/>
      <c r="M23747" s="36"/>
      <c r="N23747" s="36"/>
      <c r="O23747" s="40"/>
      <c r="P23747" s="36"/>
      <c r="S23747" s="36"/>
      <c r="T23747" s="36"/>
      <c r="U23747" s="36"/>
      <c r="V23747" s="36"/>
    </row>
    <row r="23748" spans="11:22" x14ac:dyDescent="0.25">
      <c r="K23748" s="36"/>
      <c r="L23748" s="36"/>
      <c r="M23748" s="36"/>
      <c r="N23748" s="36"/>
      <c r="O23748" s="40"/>
      <c r="P23748" s="36"/>
      <c r="S23748" s="36"/>
      <c r="T23748" s="36"/>
      <c r="U23748" s="36"/>
      <c r="V23748" s="36"/>
    </row>
    <row r="23749" spans="11:22" x14ac:dyDescent="0.25">
      <c r="K23749" s="36"/>
      <c r="L23749" s="36"/>
      <c r="M23749" s="36"/>
      <c r="N23749" s="36"/>
      <c r="O23749" s="40"/>
      <c r="P23749" s="36"/>
      <c r="S23749" s="36"/>
      <c r="T23749" s="36"/>
      <c r="U23749" s="36"/>
      <c r="V23749" s="36"/>
    </row>
    <row r="23750" spans="11:22" x14ac:dyDescent="0.25">
      <c r="K23750" s="36"/>
      <c r="L23750" s="36"/>
      <c r="M23750" s="36"/>
      <c r="N23750" s="36"/>
      <c r="O23750" s="40"/>
      <c r="P23750" s="36"/>
      <c r="S23750" s="36"/>
      <c r="T23750" s="36"/>
      <c r="U23750" s="36"/>
      <c r="V23750" s="36"/>
    </row>
    <row r="23751" spans="11:22" x14ac:dyDescent="0.25">
      <c r="K23751" s="36"/>
      <c r="L23751" s="36"/>
      <c r="M23751" s="36"/>
      <c r="N23751" s="36"/>
      <c r="O23751" s="40"/>
      <c r="P23751" s="36"/>
      <c r="S23751" s="36"/>
      <c r="T23751" s="36"/>
      <c r="U23751" s="36"/>
      <c r="V23751" s="36"/>
    </row>
    <row r="23752" spans="11:22" x14ac:dyDescent="0.25">
      <c r="K23752" s="36"/>
      <c r="L23752" s="36"/>
      <c r="M23752" s="36"/>
      <c r="N23752" s="36"/>
      <c r="O23752" s="40"/>
      <c r="P23752" s="36"/>
      <c r="S23752" s="36"/>
      <c r="T23752" s="36"/>
      <c r="U23752" s="36"/>
      <c r="V23752" s="36"/>
    </row>
    <row r="23753" spans="11:22" x14ac:dyDescent="0.25">
      <c r="K23753" s="36"/>
      <c r="L23753" s="36"/>
      <c r="M23753" s="36"/>
      <c r="N23753" s="36"/>
      <c r="O23753" s="40"/>
      <c r="P23753" s="36"/>
      <c r="S23753" s="36"/>
      <c r="T23753" s="36"/>
      <c r="U23753" s="36"/>
      <c r="V23753" s="36"/>
    </row>
    <row r="23754" spans="11:22" x14ac:dyDescent="0.25">
      <c r="K23754" s="36"/>
      <c r="L23754" s="36"/>
      <c r="M23754" s="36"/>
      <c r="N23754" s="36"/>
      <c r="O23754" s="40"/>
      <c r="P23754" s="36"/>
      <c r="S23754" s="36"/>
      <c r="T23754" s="36"/>
      <c r="U23754" s="36"/>
      <c r="V23754" s="36"/>
    </row>
    <row r="23755" spans="11:22" x14ac:dyDescent="0.25">
      <c r="K23755" s="36"/>
      <c r="L23755" s="36"/>
      <c r="M23755" s="36"/>
      <c r="N23755" s="36"/>
      <c r="O23755" s="40"/>
      <c r="P23755" s="36"/>
      <c r="S23755" s="36"/>
      <c r="T23755" s="36"/>
      <c r="U23755" s="36"/>
      <c r="V23755" s="36"/>
    </row>
    <row r="23756" spans="11:22" x14ac:dyDescent="0.25">
      <c r="K23756" s="36"/>
      <c r="L23756" s="36"/>
      <c r="M23756" s="36"/>
      <c r="N23756" s="36"/>
      <c r="O23756" s="40"/>
      <c r="P23756" s="36"/>
      <c r="S23756" s="36"/>
      <c r="T23756" s="36"/>
      <c r="U23756" s="36"/>
      <c r="V23756" s="36"/>
    </row>
    <row r="23757" spans="11:22" x14ac:dyDescent="0.25">
      <c r="K23757" s="36"/>
      <c r="L23757" s="36"/>
      <c r="M23757" s="36"/>
      <c r="N23757" s="36"/>
      <c r="O23757" s="40"/>
      <c r="P23757" s="36"/>
      <c r="S23757" s="36"/>
      <c r="T23757" s="36"/>
      <c r="U23757" s="36"/>
      <c r="V23757" s="36"/>
    </row>
    <row r="23758" spans="11:22" x14ac:dyDescent="0.25">
      <c r="K23758" s="36"/>
      <c r="L23758" s="36"/>
      <c r="M23758" s="36"/>
      <c r="N23758" s="36"/>
      <c r="O23758" s="40"/>
      <c r="P23758" s="36"/>
      <c r="S23758" s="36"/>
      <c r="T23758" s="36"/>
      <c r="U23758" s="36"/>
      <c r="V23758" s="36"/>
    </row>
    <row r="23759" spans="11:22" x14ac:dyDescent="0.25">
      <c r="K23759" s="36"/>
      <c r="L23759" s="36"/>
      <c r="M23759" s="36"/>
      <c r="N23759" s="36"/>
      <c r="O23759" s="40"/>
      <c r="P23759" s="36"/>
      <c r="S23759" s="36"/>
      <c r="T23759" s="36"/>
      <c r="U23759" s="36"/>
      <c r="V23759" s="36"/>
    </row>
    <row r="23760" spans="11:22" x14ac:dyDescent="0.25">
      <c r="K23760" s="36"/>
      <c r="L23760" s="36"/>
      <c r="M23760" s="36"/>
      <c r="N23760" s="36"/>
      <c r="O23760" s="40"/>
      <c r="P23760" s="36"/>
      <c r="S23760" s="36"/>
      <c r="T23760" s="36"/>
      <c r="U23760" s="36"/>
      <c r="V23760" s="36"/>
    </row>
    <row r="23761" spans="11:22" x14ac:dyDescent="0.25">
      <c r="K23761" s="36"/>
      <c r="L23761" s="36"/>
      <c r="M23761" s="36"/>
      <c r="N23761" s="36"/>
      <c r="O23761" s="40"/>
      <c r="P23761" s="36"/>
      <c r="S23761" s="36"/>
      <c r="T23761" s="36"/>
      <c r="U23761" s="36"/>
      <c r="V23761" s="36"/>
    </row>
    <row r="23762" spans="11:22" x14ac:dyDescent="0.25">
      <c r="K23762" s="36"/>
      <c r="L23762" s="36"/>
      <c r="M23762" s="36"/>
      <c r="N23762" s="36"/>
      <c r="O23762" s="40"/>
      <c r="P23762" s="36"/>
      <c r="S23762" s="36"/>
      <c r="T23762" s="36"/>
      <c r="U23762" s="36"/>
      <c r="V23762" s="36"/>
    </row>
    <row r="23763" spans="11:22" x14ac:dyDescent="0.25">
      <c r="K23763" s="36"/>
      <c r="L23763" s="36"/>
      <c r="M23763" s="36"/>
      <c r="N23763" s="36"/>
      <c r="O23763" s="40"/>
      <c r="P23763" s="36"/>
      <c r="S23763" s="36"/>
      <c r="T23763" s="36"/>
      <c r="U23763" s="36"/>
      <c r="V23763" s="36"/>
    </row>
    <row r="23764" spans="11:22" x14ac:dyDescent="0.25">
      <c r="K23764" s="36"/>
      <c r="L23764" s="36"/>
      <c r="M23764" s="36"/>
      <c r="N23764" s="36"/>
      <c r="O23764" s="40"/>
      <c r="P23764" s="36"/>
      <c r="S23764" s="36"/>
      <c r="T23764" s="36"/>
      <c r="U23764" s="36"/>
      <c r="V23764" s="36"/>
    </row>
    <row r="23765" spans="11:22" x14ac:dyDescent="0.25">
      <c r="K23765" s="36"/>
      <c r="L23765" s="36"/>
      <c r="M23765" s="36"/>
      <c r="N23765" s="36"/>
      <c r="O23765" s="40"/>
      <c r="P23765" s="36"/>
      <c r="S23765" s="36"/>
      <c r="T23765" s="36"/>
      <c r="U23765" s="36"/>
      <c r="V23765" s="36"/>
    </row>
    <row r="23766" spans="11:22" x14ac:dyDescent="0.25">
      <c r="K23766" s="36"/>
      <c r="L23766" s="36"/>
      <c r="M23766" s="36"/>
      <c r="N23766" s="36"/>
      <c r="O23766" s="40"/>
      <c r="P23766" s="36"/>
      <c r="S23766" s="36"/>
      <c r="T23766" s="36"/>
      <c r="U23766" s="36"/>
      <c r="V23766" s="36"/>
    </row>
    <row r="23767" spans="11:22" x14ac:dyDescent="0.25">
      <c r="K23767" s="36"/>
      <c r="L23767" s="36"/>
      <c r="M23767" s="36"/>
      <c r="N23767" s="36"/>
      <c r="O23767" s="40"/>
      <c r="P23767" s="36"/>
      <c r="S23767" s="36"/>
      <c r="T23767" s="36"/>
      <c r="U23767" s="36"/>
      <c r="V23767" s="36"/>
    </row>
    <row r="23768" spans="11:22" x14ac:dyDescent="0.25">
      <c r="K23768" s="36"/>
      <c r="L23768" s="36"/>
      <c r="M23768" s="36"/>
      <c r="N23768" s="36"/>
      <c r="O23768" s="40"/>
      <c r="P23768" s="36"/>
      <c r="S23768" s="36"/>
      <c r="T23768" s="36"/>
      <c r="U23768" s="36"/>
      <c r="V23768" s="36"/>
    </row>
    <row r="23769" spans="11:22" x14ac:dyDescent="0.25">
      <c r="K23769" s="36"/>
      <c r="L23769" s="36"/>
      <c r="M23769" s="36"/>
      <c r="N23769" s="36"/>
      <c r="O23769" s="40"/>
      <c r="P23769" s="36"/>
      <c r="S23769" s="36"/>
      <c r="T23769" s="36"/>
      <c r="U23769" s="36"/>
      <c r="V23769" s="36"/>
    </row>
    <row r="23770" spans="11:22" x14ac:dyDescent="0.25">
      <c r="K23770" s="36"/>
      <c r="L23770" s="36"/>
      <c r="M23770" s="36"/>
      <c r="N23770" s="36"/>
      <c r="O23770" s="40"/>
      <c r="P23770" s="36"/>
      <c r="S23770" s="36"/>
      <c r="T23770" s="36"/>
      <c r="U23770" s="36"/>
      <c r="V23770" s="36"/>
    </row>
    <row r="23771" spans="11:22" x14ac:dyDescent="0.25">
      <c r="K23771" s="36"/>
      <c r="L23771" s="36"/>
      <c r="M23771" s="36"/>
      <c r="N23771" s="36"/>
      <c r="O23771" s="40"/>
      <c r="P23771" s="36"/>
      <c r="S23771" s="36"/>
      <c r="T23771" s="36"/>
      <c r="U23771" s="36"/>
      <c r="V23771" s="36"/>
    </row>
    <row r="23772" spans="11:22" x14ac:dyDescent="0.25">
      <c r="K23772" s="36"/>
      <c r="L23772" s="36"/>
      <c r="M23772" s="36"/>
      <c r="N23772" s="36"/>
      <c r="O23772" s="40"/>
      <c r="P23772" s="36"/>
      <c r="S23772" s="36"/>
      <c r="T23772" s="36"/>
      <c r="U23772" s="36"/>
      <c r="V23772" s="36"/>
    </row>
    <row r="23773" spans="11:22" x14ac:dyDescent="0.25">
      <c r="K23773" s="36"/>
      <c r="L23773" s="36"/>
      <c r="M23773" s="36"/>
      <c r="N23773" s="36"/>
      <c r="O23773" s="40"/>
      <c r="P23773" s="36"/>
      <c r="S23773" s="36"/>
      <c r="T23773" s="36"/>
      <c r="U23773" s="36"/>
      <c r="V23773" s="36"/>
    </row>
    <row r="23774" spans="11:22" x14ac:dyDescent="0.25">
      <c r="K23774" s="36"/>
      <c r="L23774" s="36"/>
      <c r="M23774" s="36"/>
      <c r="N23774" s="36"/>
      <c r="O23774" s="40"/>
      <c r="P23774" s="36"/>
      <c r="S23774" s="36"/>
      <c r="T23774" s="36"/>
      <c r="U23774" s="36"/>
      <c r="V23774" s="36"/>
    </row>
    <row r="23775" spans="11:22" x14ac:dyDescent="0.25">
      <c r="K23775" s="36"/>
      <c r="L23775" s="36"/>
      <c r="M23775" s="36"/>
      <c r="N23775" s="36"/>
      <c r="O23775" s="40"/>
      <c r="P23775" s="36"/>
      <c r="S23775" s="36"/>
      <c r="T23775" s="36"/>
      <c r="U23775" s="36"/>
      <c r="V23775" s="36"/>
    </row>
    <row r="23776" spans="11:22" x14ac:dyDescent="0.25">
      <c r="K23776" s="36"/>
      <c r="L23776" s="36"/>
      <c r="M23776" s="36"/>
      <c r="N23776" s="36"/>
      <c r="O23776" s="40"/>
      <c r="P23776" s="36"/>
      <c r="S23776" s="36"/>
      <c r="T23776" s="36"/>
      <c r="U23776" s="36"/>
      <c r="V23776" s="36"/>
    </row>
    <row r="23777" spans="11:22" x14ac:dyDescent="0.25">
      <c r="K23777" s="36"/>
      <c r="L23777" s="36"/>
      <c r="M23777" s="36"/>
      <c r="N23777" s="36"/>
      <c r="O23777" s="40"/>
      <c r="P23777" s="36"/>
      <c r="S23777" s="36"/>
      <c r="T23777" s="36"/>
      <c r="U23777" s="36"/>
      <c r="V23777" s="36"/>
    </row>
    <row r="23778" spans="11:22" x14ac:dyDescent="0.25">
      <c r="K23778" s="36"/>
      <c r="L23778" s="36"/>
      <c r="M23778" s="36"/>
      <c r="N23778" s="36"/>
      <c r="O23778" s="40"/>
      <c r="P23778" s="36"/>
      <c r="S23778" s="36"/>
      <c r="T23778" s="36"/>
      <c r="U23778" s="36"/>
      <c r="V23778" s="36"/>
    </row>
    <row r="23779" spans="11:22" x14ac:dyDescent="0.25">
      <c r="K23779" s="36"/>
      <c r="L23779" s="36"/>
      <c r="M23779" s="36"/>
      <c r="N23779" s="36"/>
      <c r="O23779" s="40"/>
      <c r="P23779" s="36"/>
      <c r="S23779" s="36"/>
      <c r="T23779" s="36"/>
      <c r="U23779" s="36"/>
      <c r="V23779" s="36"/>
    </row>
    <row r="23780" spans="11:22" x14ac:dyDescent="0.25">
      <c r="K23780" s="36"/>
      <c r="L23780" s="36"/>
      <c r="M23780" s="36"/>
      <c r="N23780" s="36"/>
      <c r="O23780" s="40"/>
      <c r="P23780" s="36"/>
      <c r="S23780" s="36"/>
      <c r="T23780" s="36"/>
      <c r="U23780" s="36"/>
      <c r="V23780" s="36"/>
    </row>
    <row r="23781" spans="11:22" x14ac:dyDescent="0.25">
      <c r="K23781" s="36"/>
      <c r="L23781" s="36"/>
      <c r="M23781" s="36"/>
      <c r="N23781" s="36"/>
      <c r="O23781" s="40"/>
      <c r="P23781" s="36"/>
      <c r="S23781" s="36"/>
      <c r="T23781" s="36"/>
      <c r="U23781" s="36"/>
      <c r="V23781" s="36"/>
    </row>
    <row r="23782" spans="11:22" x14ac:dyDescent="0.25">
      <c r="K23782" s="36"/>
      <c r="L23782" s="36"/>
      <c r="M23782" s="36"/>
      <c r="N23782" s="36"/>
      <c r="O23782" s="40"/>
      <c r="P23782" s="36"/>
      <c r="S23782" s="36"/>
      <c r="T23782" s="36"/>
      <c r="U23782" s="36"/>
      <c r="V23782" s="36"/>
    </row>
    <row r="23783" spans="11:22" x14ac:dyDescent="0.25">
      <c r="K23783" s="36"/>
      <c r="L23783" s="36"/>
      <c r="M23783" s="36"/>
      <c r="N23783" s="36"/>
      <c r="O23783" s="40"/>
      <c r="P23783" s="36"/>
      <c r="S23783" s="36"/>
      <c r="T23783" s="36"/>
      <c r="U23783" s="36"/>
      <c r="V23783" s="36"/>
    </row>
    <row r="23784" spans="11:22" x14ac:dyDescent="0.25">
      <c r="K23784" s="36"/>
      <c r="L23784" s="36"/>
      <c r="M23784" s="36"/>
      <c r="N23784" s="36"/>
      <c r="O23784" s="40"/>
      <c r="P23784" s="36"/>
      <c r="S23784" s="36"/>
      <c r="T23784" s="36"/>
      <c r="U23784" s="36"/>
      <c r="V23784" s="36"/>
    </row>
    <row r="23785" spans="11:22" x14ac:dyDescent="0.25">
      <c r="K23785" s="36"/>
      <c r="L23785" s="36"/>
      <c r="M23785" s="36"/>
      <c r="N23785" s="36"/>
      <c r="O23785" s="40"/>
      <c r="P23785" s="36"/>
      <c r="S23785" s="36"/>
      <c r="T23785" s="36"/>
      <c r="U23785" s="36"/>
      <c r="V23785" s="36"/>
    </row>
    <row r="23786" spans="11:22" x14ac:dyDescent="0.25">
      <c r="K23786" s="36"/>
      <c r="L23786" s="36"/>
      <c r="M23786" s="36"/>
      <c r="N23786" s="36"/>
      <c r="O23786" s="40"/>
      <c r="P23786" s="36"/>
      <c r="S23786" s="36"/>
      <c r="T23786" s="36"/>
      <c r="U23786" s="36"/>
      <c r="V23786" s="36"/>
    </row>
    <row r="23787" spans="11:22" x14ac:dyDescent="0.25">
      <c r="K23787" s="36"/>
      <c r="L23787" s="36"/>
      <c r="M23787" s="36"/>
      <c r="N23787" s="36"/>
      <c r="O23787" s="40"/>
      <c r="P23787" s="36"/>
      <c r="S23787" s="36"/>
      <c r="T23787" s="36"/>
      <c r="U23787" s="36"/>
      <c r="V23787" s="36"/>
    </row>
    <row r="23788" spans="11:22" x14ac:dyDescent="0.25">
      <c r="K23788" s="36"/>
      <c r="L23788" s="36"/>
      <c r="M23788" s="36"/>
      <c r="N23788" s="36"/>
      <c r="O23788" s="40"/>
      <c r="P23788" s="36"/>
      <c r="S23788" s="36"/>
      <c r="T23788" s="36"/>
      <c r="U23788" s="36"/>
      <c r="V23788" s="36"/>
    </row>
    <row r="23789" spans="11:22" x14ac:dyDescent="0.25">
      <c r="K23789" s="36"/>
      <c r="L23789" s="36"/>
      <c r="M23789" s="36"/>
      <c r="N23789" s="36"/>
      <c r="O23789" s="40"/>
      <c r="P23789" s="36"/>
      <c r="S23789" s="36"/>
      <c r="T23789" s="36"/>
      <c r="U23789" s="36"/>
      <c r="V23789" s="36"/>
    </row>
    <row r="23790" spans="11:22" x14ac:dyDescent="0.25">
      <c r="K23790" s="36"/>
      <c r="L23790" s="36"/>
      <c r="M23790" s="36"/>
      <c r="N23790" s="36"/>
      <c r="O23790" s="40"/>
      <c r="P23790" s="36"/>
      <c r="S23790" s="36"/>
      <c r="T23790" s="36"/>
      <c r="U23790" s="36"/>
      <c r="V23790" s="36"/>
    </row>
    <row r="23791" spans="11:22" x14ac:dyDescent="0.25">
      <c r="K23791" s="36"/>
      <c r="L23791" s="36"/>
      <c r="M23791" s="36"/>
      <c r="N23791" s="36"/>
      <c r="O23791" s="40"/>
      <c r="P23791" s="36"/>
      <c r="S23791" s="36"/>
      <c r="T23791" s="36"/>
      <c r="U23791" s="36"/>
      <c r="V23791" s="36"/>
    </row>
    <row r="23792" spans="11:22" x14ac:dyDescent="0.25">
      <c r="K23792" s="36"/>
      <c r="L23792" s="36"/>
      <c r="M23792" s="36"/>
      <c r="N23792" s="36"/>
      <c r="O23792" s="40"/>
      <c r="P23792" s="36"/>
      <c r="S23792" s="36"/>
      <c r="T23792" s="36"/>
      <c r="U23792" s="36"/>
      <c r="V23792" s="36"/>
    </row>
    <row r="23793" spans="11:22" x14ac:dyDescent="0.25">
      <c r="K23793" s="36"/>
      <c r="L23793" s="36"/>
      <c r="M23793" s="36"/>
      <c r="N23793" s="36"/>
      <c r="O23793" s="40"/>
      <c r="P23793" s="36"/>
      <c r="S23793" s="36"/>
      <c r="T23793" s="36"/>
      <c r="U23793" s="36"/>
      <c r="V23793" s="36"/>
    </row>
    <row r="23794" spans="11:22" x14ac:dyDescent="0.25">
      <c r="K23794" s="36"/>
      <c r="L23794" s="36"/>
      <c r="M23794" s="36"/>
      <c r="N23794" s="36"/>
      <c r="O23794" s="40"/>
      <c r="P23794" s="36"/>
      <c r="S23794" s="36"/>
      <c r="T23794" s="36"/>
      <c r="U23794" s="36"/>
      <c r="V23794" s="36"/>
    </row>
    <row r="23795" spans="11:22" x14ac:dyDescent="0.25">
      <c r="K23795" s="36"/>
      <c r="L23795" s="36"/>
      <c r="M23795" s="36"/>
      <c r="N23795" s="36"/>
      <c r="O23795" s="40"/>
      <c r="P23795" s="36"/>
      <c r="S23795" s="36"/>
      <c r="T23795" s="36"/>
      <c r="U23795" s="36"/>
      <c r="V23795" s="36"/>
    </row>
    <row r="23796" spans="11:22" x14ac:dyDescent="0.25">
      <c r="K23796" s="36"/>
      <c r="L23796" s="36"/>
      <c r="M23796" s="36"/>
      <c r="N23796" s="36"/>
      <c r="O23796" s="40"/>
      <c r="P23796" s="36"/>
      <c r="S23796" s="36"/>
      <c r="T23796" s="36"/>
      <c r="U23796" s="36"/>
      <c r="V23796" s="36"/>
    </row>
    <row r="23797" spans="11:22" x14ac:dyDescent="0.25">
      <c r="K23797" s="36"/>
      <c r="L23797" s="36"/>
      <c r="M23797" s="36"/>
      <c r="N23797" s="36"/>
      <c r="O23797" s="40"/>
      <c r="P23797" s="36"/>
      <c r="S23797" s="36"/>
      <c r="T23797" s="36"/>
      <c r="U23797" s="36"/>
      <c r="V23797" s="36"/>
    </row>
    <row r="23798" spans="11:22" x14ac:dyDescent="0.25">
      <c r="K23798" s="36"/>
      <c r="L23798" s="36"/>
      <c r="M23798" s="36"/>
      <c r="N23798" s="36"/>
      <c r="O23798" s="40"/>
      <c r="P23798" s="36"/>
      <c r="S23798" s="36"/>
      <c r="T23798" s="36"/>
      <c r="U23798" s="36"/>
      <c r="V23798" s="36"/>
    </row>
    <row r="23799" spans="11:22" x14ac:dyDescent="0.25">
      <c r="K23799" s="36"/>
      <c r="L23799" s="36"/>
      <c r="M23799" s="36"/>
      <c r="N23799" s="36"/>
      <c r="O23799" s="40"/>
      <c r="P23799" s="36"/>
      <c r="S23799" s="36"/>
      <c r="T23799" s="36"/>
      <c r="U23799" s="36"/>
      <c r="V23799" s="36"/>
    </row>
    <row r="23800" spans="11:22" x14ac:dyDescent="0.25">
      <c r="K23800" s="36"/>
      <c r="L23800" s="36"/>
      <c r="M23800" s="36"/>
      <c r="N23800" s="36"/>
      <c r="O23800" s="40"/>
      <c r="P23800" s="36"/>
      <c r="S23800" s="36"/>
      <c r="T23800" s="36"/>
      <c r="U23800" s="36"/>
      <c r="V23800" s="36"/>
    </row>
    <row r="23801" spans="11:22" x14ac:dyDescent="0.25">
      <c r="K23801" s="36"/>
      <c r="L23801" s="36"/>
      <c r="M23801" s="36"/>
      <c r="N23801" s="36"/>
      <c r="O23801" s="40"/>
      <c r="P23801" s="36"/>
      <c r="S23801" s="36"/>
      <c r="T23801" s="36"/>
      <c r="U23801" s="36"/>
      <c r="V23801" s="36"/>
    </row>
    <row r="23802" spans="11:22" x14ac:dyDescent="0.25">
      <c r="K23802" s="36"/>
      <c r="L23802" s="36"/>
      <c r="M23802" s="36"/>
      <c r="N23802" s="36"/>
      <c r="O23802" s="40"/>
      <c r="P23802" s="36"/>
      <c r="S23802" s="36"/>
      <c r="T23802" s="36"/>
      <c r="U23802" s="36"/>
      <c r="V23802" s="36"/>
    </row>
    <row r="23803" spans="11:22" x14ac:dyDescent="0.25">
      <c r="K23803" s="36"/>
      <c r="L23803" s="36"/>
      <c r="M23803" s="36"/>
      <c r="N23803" s="36"/>
      <c r="O23803" s="40"/>
      <c r="P23803" s="36"/>
      <c r="S23803" s="36"/>
      <c r="T23803" s="36"/>
      <c r="U23803" s="36"/>
      <c r="V23803" s="36"/>
    </row>
    <row r="23804" spans="11:22" x14ac:dyDescent="0.25">
      <c r="K23804" s="36"/>
      <c r="L23804" s="36"/>
      <c r="M23804" s="36"/>
      <c r="N23804" s="36"/>
      <c r="O23804" s="40"/>
      <c r="P23804" s="36"/>
      <c r="S23804" s="36"/>
      <c r="T23804" s="36"/>
      <c r="U23804" s="36"/>
      <c r="V23804" s="36"/>
    </row>
    <row r="23805" spans="11:22" x14ac:dyDescent="0.25">
      <c r="K23805" s="36"/>
      <c r="L23805" s="36"/>
      <c r="M23805" s="36"/>
      <c r="N23805" s="36"/>
      <c r="O23805" s="40"/>
      <c r="P23805" s="36"/>
      <c r="S23805" s="36"/>
      <c r="T23805" s="36"/>
      <c r="U23805" s="36"/>
      <c r="V23805" s="36"/>
    </row>
    <row r="23806" spans="11:22" x14ac:dyDescent="0.25">
      <c r="K23806" s="36"/>
      <c r="L23806" s="36"/>
      <c r="M23806" s="36"/>
      <c r="N23806" s="36"/>
      <c r="O23806" s="40"/>
      <c r="P23806" s="36"/>
      <c r="S23806" s="36"/>
      <c r="T23806" s="36"/>
      <c r="U23806" s="36"/>
      <c r="V23806" s="36"/>
    </row>
    <row r="23807" spans="11:22" x14ac:dyDescent="0.25">
      <c r="K23807" s="36"/>
      <c r="L23807" s="36"/>
      <c r="M23807" s="36"/>
      <c r="N23807" s="36"/>
      <c r="O23807" s="40"/>
      <c r="P23807" s="36"/>
      <c r="S23807" s="36"/>
      <c r="T23807" s="36"/>
      <c r="U23807" s="36"/>
      <c r="V23807" s="36"/>
    </row>
    <row r="23808" spans="11:22" x14ac:dyDescent="0.25">
      <c r="K23808" s="36"/>
      <c r="L23808" s="36"/>
      <c r="M23808" s="36"/>
      <c r="N23808" s="36"/>
      <c r="O23808" s="40"/>
      <c r="P23808" s="36"/>
      <c r="S23808" s="36"/>
      <c r="T23808" s="36"/>
      <c r="U23808" s="36"/>
      <c r="V23808" s="36"/>
    </row>
    <row r="23809" spans="11:22" x14ac:dyDescent="0.25">
      <c r="K23809" s="36"/>
      <c r="L23809" s="36"/>
      <c r="M23809" s="36"/>
      <c r="N23809" s="36"/>
      <c r="O23809" s="40"/>
      <c r="P23809" s="36"/>
      <c r="S23809" s="36"/>
      <c r="T23809" s="36"/>
      <c r="U23809" s="36"/>
      <c r="V23809" s="36"/>
    </row>
    <row r="23810" spans="11:22" x14ac:dyDescent="0.25">
      <c r="K23810" s="36"/>
      <c r="L23810" s="36"/>
      <c r="M23810" s="36"/>
      <c r="N23810" s="36"/>
      <c r="O23810" s="40"/>
      <c r="P23810" s="36"/>
      <c r="S23810" s="36"/>
      <c r="T23810" s="36"/>
      <c r="U23810" s="36"/>
      <c r="V23810" s="36"/>
    </row>
    <row r="23811" spans="11:22" x14ac:dyDescent="0.25">
      <c r="K23811" s="36"/>
      <c r="L23811" s="36"/>
      <c r="M23811" s="36"/>
      <c r="N23811" s="36"/>
      <c r="O23811" s="40"/>
      <c r="P23811" s="36"/>
      <c r="S23811" s="36"/>
      <c r="T23811" s="36"/>
      <c r="U23811" s="36"/>
      <c r="V23811" s="36"/>
    </row>
    <row r="23812" spans="11:22" x14ac:dyDescent="0.25">
      <c r="K23812" s="36"/>
      <c r="L23812" s="36"/>
      <c r="M23812" s="36"/>
      <c r="N23812" s="36"/>
      <c r="O23812" s="40"/>
      <c r="P23812" s="36"/>
      <c r="S23812" s="36"/>
      <c r="T23812" s="36"/>
      <c r="U23812" s="36"/>
      <c r="V23812" s="36"/>
    </row>
    <row r="23813" spans="11:22" x14ac:dyDescent="0.25">
      <c r="K23813" s="36"/>
      <c r="L23813" s="36"/>
      <c r="M23813" s="36"/>
      <c r="N23813" s="36"/>
      <c r="O23813" s="40"/>
      <c r="P23813" s="36"/>
      <c r="S23813" s="36"/>
      <c r="T23813" s="36"/>
      <c r="U23813" s="36"/>
      <c r="V23813" s="36"/>
    </row>
    <row r="23814" spans="11:22" x14ac:dyDescent="0.25">
      <c r="K23814" s="36"/>
      <c r="L23814" s="36"/>
      <c r="M23814" s="36"/>
      <c r="N23814" s="36"/>
      <c r="O23814" s="40"/>
      <c r="P23814" s="36"/>
      <c r="S23814" s="36"/>
      <c r="T23814" s="36"/>
      <c r="U23814" s="36"/>
      <c r="V23814" s="36"/>
    </row>
    <row r="23815" spans="11:22" x14ac:dyDescent="0.25">
      <c r="K23815" s="36"/>
      <c r="L23815" s="36"/>
      <c r="M23815" s="36"/>
      <c r="N23815" s="36"/>
      <c r="O23815" s="40"/>
      <c r="P23815" s="36"/>
      <c r="S23815" s="36"/>
      <c r="T23815" s="36"/>
      <c r="U23815" s="36"/>
      <c r="V23815" s="36"/>
    </row>
    <row r="23816" spans="11:22" x14ac:dyDescent="0.25">
      <c r="K23816" s="36"/>
      <c r="L23816" s="36"/>
      <c r="M23816" s="36"/>
      <c r="N23816" s="36"/>
      <c r="O23816" s="40"/>
      <c r="P23816" s="36"/>
      <c r="S23816" s="36"/>
      <c r="T23816" s="36"/>
      <c r="U23816" s="36"/>
      <c r="V23816" s="36"/>
    </row>
    <row r="23817" spans="11:22" x14ac:dyDescent="0.25">
      <c r="K23817" s="36"/>
      <c r="L23817" s="36"/>
      <c r="M23817" s="36"/>
      <c r="N23817" s="36"/>
      <c r="O23817" s="40"/>
      <c r="P23817" s="36"/>
      <c r="S23817" s="36"/>
      <c r="T23817" s="36"/>
      <c r="U23817" s="36"/>
      <c r="V23817" s="36"/>
    </row>
    <row r="23818" spans="11:22" x14ac:dyDescent="0.25">
      <c r="K23818" s="36"/>
      <c r="L23818" s="36"/>
      <c r="M23818" s="36"/>
      <c r="N23818" s="36"/>
      <c r="O23818" s="40"/>
      <c r="P23818" s="36"/>
      <c r="S23818" s="36"/>
      <c r="T23818" s="36"/>
      <c r="U23818" s="36"/>
      <c r="V23818" s="36"/>
    </row>
    <row r="23819" spans="11:22" x14ac:dyDescent="0.25">
      <c r="K23819" s="36"/>
      <c r="L23819" s="36"/>
      <c r="M23819" s="36"/>
      <c r="N23819" s="36"/>
      <c r="O23819" s="40"/>
      <c r="P23819" s="36"/>
      <c r="S23819" s="36"/>
      <c r="T23819" s="36"/>
      <c r="U23819" s="36"/>
      <c r="V23819" s="36"/>
    </row>
    <row r="23820" spans="11:22" x14ac:dyDescent="0.25">
      <c r="K23820" s="36"/>
      <c r="L23820" s="36"/>
      <c r="M23820" s="36"/>
      <c r="N23820" s="36"/>
      <c r="O23820" s="40"/>
      <c r="P23820" s="36"/>
      <c r="S23820" s="36"/>
      <c r="T23820" s="36"/>
      <c r="U23820" s="36"/>
      <c r="V23820" s="36"/>
    </row>
    <row r="23821" spans="11:22" x14ac:dyDescent="0.25">
      <c r="K23821" s="36"/>
      <c r="L23821" s="36"/>
      <c r="M23821" s="36"/>
      <c r="N23821" s="36"/>
      <c r="O23821" s="40"/>
      <c r="P23821" s="36"/>
      <c r="S23821" s="36"/>
      <c r="T23821" s="36"/>
      <c r="U23821" s="36"/>
      <c r="V23821" s="36"/>
    </row>
    <row r="23822" spans="11:22" x14ac:dyDescent="0.25">
      <c r="K23822" s="36"/>
      <c r="L23822" s="36"/>
      <c r="M23822" s="36"/>
      <c r="N23822" s="36"/>
      <c r="O23822" s="40"/>
      <c r="P23822" s="36"/>
      <c r="S23822" s="36"/>
      <c r="T23822" s="36"/>
      <c r="U23822" s="36"/>
      <c r="V23822" s="36"/>
    </row>
    <row r="23823" spans="11:22" x14ac:dyDescent="0.25">
      <c r="K23823" s="36"/>
      <c r="L23823" s="36"/>
      <c r="M23823" s="36"/>
      <c r="N23823" s="36"/>
      <c r="O23823" s="40"/>
      <c r="P23823" s="36"/>
      <c r="S23823" s="36"/>
      <c r="T23823" s="36"/>
      <c r="U23823" s="36"/>
      <c r="V23823" s="36"/>
    </row>
    <row r="23824" spans="11:22" x14ac:dyDescent="0.25">
      <c r="K23824" s="36"/>
      <c r="L23824" s="36"/>
      <c r="M23824" s="36"/>
      <c r="N23824" s="36"/>
      <c r="O23824" s="40"/>
      <c r="P23824" s="36"/>
      <c r="S23824" s="36"/>
      <c r="T23824" s="36"/>
      <c r="U23824" s="36"/>
      <c r="V23824" s="36"/>
    </row>
    <row r="23825" spans="11:22" x14ac:dyDescent="0.25">
      <c r="K23825" s="36"/>
      <c r="L23825" s="36"/>
      <c r="M23825" s="36"/>
      <c r="N23825" s="36"/>
      <c r="O23825" s="40"/>
      <c r="P23825" s="36"/>
      <c r="S23825" s="36"/>
      <c r="T23825" s="36"/>
      <c r="U23825" s="36"/>
      <c r="V23825" s="36"/>
    </row>
    <row r="23826" spans="11:22" x14ac:dyDescent="0.25">
      <c r="K23826" s="36"/>
      <c r="L23826" s="36"/>
      <c r="M23826" s="36"/>
      <c r="N23826" s="36"/>
      <c r="O23826" s="40"/>
      <c r="P23826" s="36"/>
      <c r="S23826" s="36"/>
      <c r="T23826" s="36"/>
      <c r="U23826" s="36"/>
      <c r="V23826" s="36"/>
    </row>
    <row r="23827" spans="11:22" x14ac:dyDescent="0.25">
      <c r="K23827" s="36"/>
      <c r="L23827" s="36"/>
      <c r="M23827" s="36"/>
      <c r="N23827" s="36"/>
      <c r="O23827" s="40"/>
      <c r="P23827" s="36"/>
      <c r="S23827" s="36"/>
      <c r="T23827" s="36"/>
      <c r="U23827" s="36"/>
      <c r="V23827" s="36"/>
    </row>
    <row r="23828" spans="11:22" x14ac:dyDescent="0.25">
      <c r="K23828" s="36"/>
      <c r="L23828" s="36"/>
      <c r="M23828" s="36"/>
      <c r="N23828" s="36"/>
      <c r="O23828" s="40"/>
      <c r="P23828" s="36"/>
      <c r="S23828" s="36"/>
      <c r="T23828" s="36"/>
      <c r="U23828" s="36"/>
      <c r="V23828" s="36"/>
    </row>
    <row r="23829" spans="11:22" x14ac:dyDescent="0.25">
      <c r="K23829" s="36"/>
      <c r="L23829" s="36"/>
      <c r="M23829" s="36"/>
      <c r="N23829" s="36"/>
      <c r="O23829" s="40"/>
      <c r="P23829" s="36"/>
      <c r="S23829" s="36"/>
      <c r="T23829" s="36"/>
      <c r="U23829" s="36"/>
      <c r="V23829" s="36"/>
    </row>
    <row r="23830" spans="11:22" x14ac:dyDescent="0.25">
      <c r="K23830" s="36"/>
      <c r="L23830" s="36"/>
      <c r="M23830" s="36"/>
      <c r="N23830" s="36"/>
      <c r="O23830" s="40"/>
      <c r="P23830" s="36"/>
      <c r="S23830" s="36"/>
      <c r="T23830" s="36"/>
      <c r="U23830" s="36"/>
      <c r="V23830" s="36"/>
    </row>
    <row r="23831" spans="11:22" x14ac:dyDescent="0.25">
      <c r="K23831" s="36"/>
      <c r="L23831" s="36"/>
      <c r="M23831" s="36"/>
      <c r="N23831" s="36"/>
      <c r="O23831" s="40"/>
      <c r="P23831" s="36"/>
      <c r="S23831" s="36"/>
      <c r="T23831" s="36"/>
      <c r="U23831" s="36"/>
      <c r="V23831" s="36"/>
    </row>
    <row r="23832" spans="11:22" x14ac:dyDescent="0.25">
      <c r="K23832" s="36"/>
      <c r="L23832" s="36"/>
      <c r="M23832" s="36"/>
      <c r="N23832" s="36"/>
      <c r="O23832" s="40"/>
      <c r="P23832" s="36"/>
      <c r="S23832" s="36"/>
      <c r="T23832" s="36"/>
      <c r="U23832" s="36"/>
      <c r="V23832" s="36"/>
    </row>
    <row r="23833" spans="11:22" x14ac:dyDescent="0.25">
      <c r="K23833" s="36"/>
      <c r="L23833" s="36"/>
      <c r="M23833" s="36"/>
      <c r="N23833" s="36"/>
      <c r="O23833" s="40"/>
      <c r="P23833" s="36"/>
      <c r="S23833" s="36"/>
      <c r="T23833" s="36"/>
      <c r="U23833" s="36"/>
      <c r="V23833" s="36"/>
    </row>
    <row r="23834" spans="11:22" x14ac:dyDescent="0.25">
      <c r="K23834" s="36"/>
      <c r="L23834" s="36"/>
      <c r="M23834" s="36"/>
      <c r="N23834" s="36"/>
      <c r="O23834" s="40"/>
      <c r="P23834" s="36"/>
      <c r="S23834" s="36"/>
      <c r="T23834" s="36"/>
      <c r="U23834" s="36"/>
      <c r="V23834" s="36"/>
    </row>
    <row r="23835" spans="11:22" x14ac:dyDescent="0.25">
      <c r="K23835" s="36"/>
      <c r="L23835" s="36"/>
      <c r="M23835" s="36"/>
      <c r="N23835" s="36"/>
      <c r="O23835" s="40"/>
      <c r="P23835" s="36"/>
      <c r="S23835" s="36"/>
      <c r="T23835" s="36"/>
      <c r="U23835" s="36"/>
      <c r="V23835" s="36"/>
    </row>
    <row r="23836" spans="11:22" x14ac:dyDescent="0.25">
      <c r="K23836" s="36"/>
      <c r="L23836" s="36"/>
      <c r="M23836" s="36"/>
      <c r="N23836" s="36"/>
      <c r="O23836" s="40"/>
      <c r="P23836" s="36"/>
      <c r="S23836" s="36"/>
      <c r="T23836" s="36"/>
      <c r="U23836" s="36"/>
      <c r="V23836" s="36"/>
    </row>
    <row r="23837" spans="11:22" x14ac:dyDescent="0.25">
      <c r="K23837" s="36"/>
      <c r="L23837" s="36"/>
      <c r="M23837" s="36"/>
      <c r="N23837" s="36"/>
      <c r="O23837" s="40"/>
      <c r="P23837" s="36"/>
      <c r="S23837" s="36"/>
      <c r="T23837" s="36"/>
      <c r="U23837" s="36"/>
      <c r="V23837" s="36"/>
    </row>
    <row r="23838" spans="11:22" x14ac:dyDescent="0.25">
      <c r="K23838" s="36"/>
      <c r="L23838" s="36"/>
      <c r="M23838" s="36"/>
      <c r="N23838" s="36"/>
      <c r="O23838" s="40"/>
      <c r="P23838" s="36"/>
      <c r="S23838" s="36"/>
      <c r="T23838" s="36"/>
      <c r="U23838" s="36"/>
      <c r="V23838" s="36"/>
    </row>
    <row r="23839" spans="11:22" x14ac:dyDescent="0.25">
      <c r="K23839" s="36"/>
      <c r="L23839" s="36"/>
      <c r="M23839" s="36"/>
      <c r="N23839" s="36"/>
      <c r="O23839" s="40"/>
      <c r="P23839" s="36"/>
      <c r="S23839" s="36"/>
      <c r="T23839" s="36"/>
      <c r="U23839" s="36"/>
      <c r="V23839" s="36"/>
    </row>
    <row r="23840" spans="11:22" x14ac:dyDescent="0.25">
      <c r="K23840" s="36"/>
      <c r="L23840" s="36"/>
      <c r="M23840" s="36"/>
      <c r="N23840" s="36"/>
      <c r="O23840" s="40"/>
      <c r="P23840" s="36"/>
      <c r="S23840" s="36"/>
      <c r="T23840" s="36"/>
      <c r="U23840" s="36"/>
      <c r="V23840" s="36"/>
    </row>
    <row r="23841" spans="11:22" x14ac:dyDescent="0.25">
      <c r="K23841" s="36"/>
      <c r="L23841" s="36"/>
      <c r="M23841" s="36"/>
      <c r="N23841" s="36"/>
      <c r="O23841" s="40"/>
      <c r="P23841" s="36"/>
      <c r="S23841" s="36"/>
      <c r="T23841" s="36"/>
      <c r="U23841" s="36"/>
      <c r="V23841" s="36"/>
    </row>
    <row r="23842" spans="11:22" x14ac:dyDescent="0.25">
      <c r="K23842" s="36"/>
      <c r="L23842" s="36"/>
      <c r="M23842" s="36"/>
      <c r="N23842" s="36"/>
      <c r="O23842" s="40"/>
      <c r="P23842" s="36"/>
      <c r="S23842" s="36"/>
      <c r="T23842" s="36"/>
      <c r="U23842" s="36"/>
      <c r="V23842" s="36"/>
    </row>
    <row r="23843" spans="11:22" x14ac:dyDescent="0.25">
      <c r="K23843" s="36"/>
      <c r="L23843" s="36"/>
      <c r="M23843" s="36"/>
      <c r="N23843" s="36"/>
      <c r="O23843" s="40"/>
      <c r="P23843" s="36"/>
      <c r="S23843" s="36"/>
      <c r="T23843" s="36"/>
      <c r="U23843" s="36"/>
      <c r="V23843" s="36"/>
    </row>
    <row r="23844" spans="11:22" x14ac:dyDescent="0.25">
      <c r="K23844" s="36"/>
      <c r="L23844" s="36"/>
      <c r="M23844" s="36"/>
      <c r="N23844" s="36"/>
      <c r="O23844" s="40"/>
      <c r="P23844" s="36"/>
      <c r="S23844" s="36"/>
      <c r="T23844" s="36"/>
      <c r="U23844" s="36"/>
      <c r="V23844" s="36"/>
    </row>
    <row r="23845" spans="11:22" x14ac:dyDescent="0.25">
      <c r="K23845" s="36"/>
      <c r="L23845" s="36"/>
      <c r="M23845" s="36"/>
      <c r="N23845" s="36"/>
      <c r="O23845" s="40"/>
      <c r="P23845" s="36"/>
      <c r="S23845" s="36"/>
      <c r="T23845" s="36"/>
      <c r="U23845" s="36"/>
      <c r="V23845" s="36"/>
    </row>
    <row r="23846" spans="11:22" x14ac:dyDescent="0.25">
      <c r="K23846" s="36"/>
      <c r="L23846" s="36"/>
      <c r="M23846" s="36"/>
      <c r="N23846" s="36"/>
      <c r="O23846" s="40"/>
      <c r="P23846" s="36"/>
      <c r="S23846" s="36"/>
      <c r="T23846" s="36"/>
      <c r="U23846" s="36"/>
      <c r="V23846" s="36"/>
    </row>
    <row r="23847" spans="11:22" x14ac:dyDescent="0.25">
      <c r="K23847" s="36"/>
      <c r="L23847" s="36"/>
      <c r="M23847" s="36"/>
      <c r="N23847" s="36"/>
      <c r="O23847" s="40"/>
      <c r="P23847" s="36"/>
      <c r="S23847" s="36"/>
      <c r="T23847" s="36"/>
      <c r="U23847" s="36"/>
      <c r="V23847" s="36"/>
    </row>
    <row r="23848" spans="11:22" x14ac:dyDescent="0.25">
      <c r="K23848" s="36"/>
      <c r="L23848" s="36"/>
      <c r="M23848" s="36"/>
      <c r="N23848" s="36"/>
      <c r="O23848" s="40"/>
      <c r="P23848" s="36"/>
      <c r="S23848" s="36"/>
      <c r="T23848" s="36"/>
      <c r="U23848" s="36"/>
      <c r="V23848" s="36"/>
    </row>
    <row r="23849" spans="11:22" x14ac:dyDescent="0.25">
      <c r="K23849" s="36"/>
      <c r="L23849" s="36"/>
      <c r="M23849" s="36"/>
      <c r="N23849" s="36"/>
      <c r="O23849" s="40"/>
      <c r="P23849" s="36"/>
      <c r="S23849" s="36"/>
      <c r="T23849" s="36"/>
      <c r="U23849" s="36"/>
      <c r="V23849" s="36"/>
    </row>
    <row r="23850" spans="11:22" x14ac:dyDescent="0.25">
      <c r="K23850" s="36"/>
      <c r="L23850" s="36"/>
      <c r="M23850" s="36"/>
      <c r="N23850" s="36"/>
      <c r="O23850" s="40"/>
      <c r="P23850" s="36"/>
      <c r="S23850" s="36"/>
      <c r="T23850" s="36"/>
      <c r="U23850" s="36"/>
      <c r="V23850" s="36"/>
    </row>
    <row r="23851" spans="11:22" x14ac:dyDescent="0.25">
      <c r="K23851" s="36"/>
      <c r="L23851" s="36"/>
      <c r="M23851" s="36"/>
      <c r="N23851" s="36"/>
      <c r="O23851" s="40"/>
      <c r="P23851" s="36"/>
      <c r="S23851" s="36"/>
      <c r="T23851" s="36"/>
      <c r="U23851" s="36"/>
      <c r="V23851" s="36"/>
    </row>
    <row r="23852" spans="11:22" x14ac:dyDescent="0.25">
      <c r="K23852" s="36"/>
      <c r="L23852" s="36"/>
      <c r="M23852" s="36"/>
      <c r="N23852" s="36"/>
      <c r="O23852" s="40"/>
      <c r="P23852" s="36"/>
      <c r="S23852" s="36"/>
      <c r="T23852" s="36"/>
      <c r="U23852" s="36"/>
      <c r="V23852" s="36"/>
    </row>
    <row r="23853" spans="11:22" x14ac:dyDescent="0.25">
      <c r="K23853" s="36"/>
      <c r="L23853" s="36"/>
      <c r="M23853" s="36"/>
      <c r="N23853" s="36"/>
      <c r="O23853" s="40"/>
      <c r="P23853" s="36"/>
      <c r="S23853" s="36"/>
      <c r="T23853" s="36"/>
      <c r="U23853" s="36"/>
      <c r="V23853" s="36"/>
    </row>
    <row r="23854" spans="11:22" x14ac:dyDescent="0.25">
      <c r="K23854" s="36"/>
      <c r="L23854" s="36"/>
      <c r="M23854" s="36"/>
      <c r="N23854" s="36"/>
      <c r="O23854" s="40"/>
      <c r="P23854" s="36"/>
      <c r="S23854" s="36"/>
      <c r="T23854" s="36"/>
      <c r="U23854" s="36"/>
      <c r="V23854" s="36"/>
    </row>
    <row r="23855" spans="11:22" x14ac:dyDescent="0.25">
      <c r="K23855" s="36"/>
      <c r="L23855" s="36"/>
      <c r="M23855" s="36"/>
      <c r="N23855" s="36"/>
      <c r="O23855" s="40"/>
      <c r="P23855" s="36"/>
      <c r="S23855" s="36"/>
      <c r="T23855" s="36"/>
      <c r="U23855" s="36"/>
      <c r="V23855" s="36"/>
    </row>
    <row r="23856" spans="11:22" x14ac:dyDescent="0.25">
      <c r="K23856" s="36"/>
      <c r="L23856" s="36"/>
      <c r="M23856" s="36"/>
      <c r="N23856" s="36"/>
      <c r="O23856" s="40"/>
      <c r="P23856" s="36"/>
      <c r="S23856" s="36"/>
      <c r="T23856" s="36"/>
      <c r="U23856" s="36"/>
      <c r="V23856" s="36"/>
    </row>
    <row r="23857" spans="11:22" x14ac:dyDescent="0.25">
      <c r="K23857" s="36"/>
      <c r="L23857" s="36"/>
      <c r="M23857" s="36"/>
      <c r="N23857" s="36"/>
      <c r="O23857" s="40"/>
      <c r="P23857" s="36"/>
      <c r="S23857" s="36"/>
      <c r="T23857" s="36"/>
      <c r="U23857" s="36"/>
      <c r="V23857" s="36"/>
    </row>
    <row r="23858" spans="11:22" x14ac:dyDescent="0.25">
      <c r="K23858" s="36"/>
      <c r="L23858" s="36"/>
      <c r="M23858" s="36"/>
      <c r="N23858" s="36"/>
      <c r="O23858" s="40"/>
      <c r="P23858" s="36"/>
      <c r="S23858" s="36"/>
      <c r="T23858" s="36"/>
      <c r="U23858" s="36"/>
      <c r="V23858" s="36"/>
    </row>
    <row r="23859" spans="11:22" x14ac:dyDescent="0.25">
      <c r="K23859" s="36"/>
      <c r="L23859" s="36"/>
      <c r="M23859" s="36"/>
      <c r="N23859" s="36"/>
      <c r="O23859" s="40"/>
      <c r="P23859" s="36"/>
      <c r="S23859" s="36"/>
      <c r="T23859" s="36"/>
      <c r="U23859" s="36"/>
      <c r="V23859" s="36"/>
    </row>
    <row r="23860" spans="11:22" x14ac:dyDescent="0.25">
      <c r="K23860" s="36"/>
      <c r="L23860" s="36"/>
      <c r="M23860" s="36"/>
      <c r="N23860" s="36"/>
      <c r="O23860" s="40"/>
      <c r="P23860" s="36"/>
      <c r="S23860" s="36"/>
      <c r="T23860" s="36"/>
      <c r="U23860" s="36"/>
      <c r="V23860" s="36"/>
    </row>
    <row r="23861" spans="11:22" x14ac:dyDescent="0.25">
      <c r="K23861" s="36"/>
      <c r="L23861" s="36"/>
      <c r="M23861" s="36"/>
      <c r="N23861" s="36"/>
      <c r="O23861" s="40"/>
      <c r="P23861" s="36"/>
      <c r="S23861" s="36"/>
      <c r="T23861" s="36"/>
      <c r="U23861" s="36"/>
      <c r="V23861" s="36"/>
    </row>
    <row r="23862" spans="11:22" x14ac:dyDescent="0.25">
      <c r="K23862" s="36"/>
      <c r="L23862" s="36"/>
      <c r="M23862" s="36"/>
      <c r="N23862" s="36"/>
      <c r="O23862" s="40"/>
      <c r="P23862" s="36"/>
      <c r="S23862" s="36"/>
      <c r="T23862" s="36"/>
      <c r="U23862" s="36"/>
      <c r="V23862" s="36"/>
    </row>
    <row r="23863" spans="11:22" x14ac:dyDescent="0.25">
      <c r="K23863" s="36"/>
      <c r="L23863" s="36"/>
      <c r="M23863" s="36"/>
      <c r="N23863" s="36"/>
      <c r="O23863" s="40"/>
      <c r="P23863" s="36"/>
      <c r="S23863" s="36"/>
      <c r="T23863" s="36"/>
      <c r="U23863" s="36"/>
      <c r="V23863" s="36"/>
    </row>
    <row r="23864" spans="11:22" x14ac:dyDescent="0.25">
      <c r="K23864" s="36"/>
      <c r="L23864" s="36"/>
      <c r="M23864" s="36"/>
      <c r="N23864" s="36"/>
      <c r="O23864" s="40"/>
      <c r="P23864" s="36"/>
      <c r="S23864" s="36"/>
      <c r="T23864" s="36"/>
      <c r="U23864" s="36"/>
      <c r="V23864" s="36"/>
    </row>
    <row r="23865" spans="11:22" x14ac:dyDescent="0.25">
      <c r="K23865" s="36"/>
      <c r="L23865" s="36"/>
      <c r="M23865" s="36"/>
      <c r="N23865" s="36"/>
      <c r="O23865" s="40"/>
      <c r="P23865" s="36"/>
      <c r="S23865" s="36"/>
      <c r="T23865" s="36"/>
      <c r="U23865" s="36"/>
      <c r="V23865" s="36"/>
    </row>
    <row r="23866" spans="11:22" x14ac:dyDescent="0.25">
      <c r="K23866" s="36"/>
      <c r="L23866" s="36"/>
      <c r="M23866" s="36"/>
      <c r="N23866" s="36"/>
      <c r="O23866" s="40"/>
      <c r="P23866" s="36"/>
      <c r="S23866" s="36"/>
      <c r="T23866" s="36"/>
      <c r="U23866" s="36"/>
      <c r="V23866" s="36"/>
    </row>
    <row r="23867" spans="11:22" x14ac:dyDescent="0.25">
      <c r="K23867" s="36"/>
      <c r="L23867" s="36"/>
      <c r="M23867" s="36"/>
      <c r="N23867" s="36"/>
      <c r="O23867" s="40"/>
      <c r="P23867" s="36"/>
      <c r="S23867" s="36"/>
      <c r="T23867" s="36"/>
      <c r="U23867" s="36"/>
      <c r="V23867" s="36"/>
    </row>
    <row r="23868" spans="11:22" x14ac:dyDescent="0.25">
      <c r="K23868" s="36"/>
      <c r="L23868" s="36"/>
      <c r="M23868" s="36"/>
      <c r="N23868" s="36"/>
      <c r="O23868" s="40"/>
      <c r="P23868" s="36"/>
      <c r="S23868" s="36"/>
      <c r="T23868" s="36"/>
      <c r="U23868" s="36"/>
      <c r="V23868" s="36"/>
    </row>
    <row r="23869" spans="11:22" x14ac:dyDescent="0.25">
      <c r="K23869" s="36"/>
      <c r="L23869" s="36"/>
      <c r="M23869" s="36"/>
      <c r="N23869" s="36"/>
      <c r="O23869" s="40"/>
      <c r="P23869" s="36"/>
      <c r="S23869" s="36"/>
      <c r="T23869" s="36"/>
      <c r="U23869" s="36"/>
      <c r="V23869" s="36"/>
    </row>
    <row r="23870" spans="11:22" x14ac:dyDescent="0.25">
      <c r="K23870" s="36"/>
      <c r="L23870" s="36"/>
      <c r="M23870" s="36"/>
      <c r="N23870" s="36"/>
      <c r="O23870" s="40"/>
      <c r="P23870" s="36"/>
      <c r="S23870" s="36"/>
      <c r="T23870" s="36"/>
      <c r="U23870" s="36"/>
      <c r="V23870" s="36"/>
    </row>
    <row r="23871" spans="11:22" x14ac:dyDescent="0.25">
      <c r="K23871" s="36"/>
      <c r="L23871" s="36"/>
      <c r="M23871" s="36"/>
      <c r="N23871" s="36"/>
      <c r="O23871" s="40"/>
      <c r="P23871" s="36"/>
      <c r="S23871" s="36"/>
      <c r="T23871" s="36"/>
      <c r="U23871" s="36"/>
      <c r="V23871" s="36"/>
    </row>
    <row r="23872" spans="11:22" x14ac:dyDescent="0.25">
      <c r="K23872" s="36"/>
      <c r="L23872" s="36"/>
      <c r="M23872" s="36"/>
      <c r="N23872" s="36"/>
      <c r="O23872" s="40"/>
      <c r="P23872" s="36"/>
      <c r="S23872" s="36"/>
      <c r="T23872" s="36"/>
      <c r="U23872" s="36"/>
      <c r="V23872" s="36"/>
    </row>
    <row r="23873" spans="11:22" x14ac:dyDescent="0.25">
      <c r="K23873" s="36"/>
      <c r="L23873" s="36"/>
      <c r="M23873" s="36"/>
      <c r="N23873" s="36"/>
      <c r="O23873" s="40"/>
      <c r="P23873" s="36"/>
      <c r="S23873" s="36"/>
      <c r="T23873" s="36"/>
      <c r="U23873" s="36"/>
      <c r="V23873" s="36"/>
    </row>
    <row r="23874" spans="11:22" x14ac:dyDescent="0.25">
      <c r="K23874" s="36"/>
      <c r="L23874" s="36"/>
      <c r="M23874" s="36"/>
      <c r="N23874" s="36"/>
      <c r="O23874" s="40"/>
      <c r="P23874" s="36"/>
      <c r="S23874" s="36"/>
      <c r="T23874" s="36"/>
      <c r="U23874" s="36"/>
      <c r="V23874" s="36"/>
    </row>
    <row r="23875" spans="11:22" x14ac:dyDescent="0.25">
      <c r="K23875" s="36"/>
      <c r="L23875" s="36"/>
      <c r="M23875" s="36"/>
      <c r="N23875" s="36"/>
      <c r="O23875" s="40"/>
      <c r="P23875" s="36"/>
      <c r="S23875" s="36"/>
      <c r="T23875" s="36"/>
      <c r="U23875" s="36"/>
      <c r="V23875" s="36"/>
    </row>
    <row r="23876" spans="11:22" x14ac:dyDescent="0.25">
      <c r="K23876" s="36"/>
      <c r="L23876" s="36"/>
      <c r="M23876" s="36"/>
      <c r="N23876" s="36"/>
      <c r="O23876" s="40"/>
      <c r="P23876" s="36"/>
      <c r="S23876" s="36"/>
      <c r="T23876" s="36"/>
      <c r="U23876" s="36"/>
      <c r="V23876" s="36"/>
    </row>
    <row r="23877" spans="11:22" x14ac:dyDescent="0.25">
      <c r="K23877" s="36"/>
      <c r="L23877" s="36"/>
      <c r="M23877" s="36"/>
      <c r="N23877" s="36"/>
      <c r="O23877" s="40"/>
      <c r="P23877" s="36"/>
      <c r="S23877" s="36"/>
      <c r="T23877" s="36"/>
      <c r="U23877" s="36"/>
      <c r="V23877" s="36"/>
    </row>
    <row r="23878" spans="11:22" x14ac:dyDescent="0.25">
      <c r="K23878" s="36"/>
      <c r="L23878" s="36"/>
      <c r="M23878" s="36"/>
      <c r="N23878" s="36"/>
      <c r="O23878" s="40"/>
      <c r="P23878" s="36"/>
      <c r="S23878" s="36"/>
      <c r="T23878" s="36"/>
      <c r="U23878" s="36"/>
      <c r="V23878" s="36"/>
    </row>
    <row r="23879" spans="11:22" x14ac:dyDescent="0.25">
      <c r="K23879" s="36"/>
      <c r="L23879" s="36"/>
      <c r="M23879" s="36"/>
      <c r="N23879" s="36"/>
      <c r="O23879" s="40"/>
      <c r="P23879" s="36"/>
      <c r="S23879" s="36"/>
      <c r="T23879" s="36"/>
      <c r="U23879" s="36"/>
      <c r="V23879" s="36"/>
    </row>
    <row r="23880" spans="11:22" x14ac:dyDescent="0.25">
      <c r="K23880" s="36"/>
      <c r="L23880" s="36"/>
      <c r="M23880" s="36"/>
      <c r="N23880" s="36"/>
      <c r="O23880" s="40"/>
      <c r="P23880" s="36"/>
      <c r="S23880" s="36"/>
      <c r="T23880" s="36"/>
      <c r="U23880" s="36"/>
      <c r="V23880" s="36"/>
    </row>
    <row r="23881" spans="11:22" x14ac:dyDescent="0.25">
      <c r="K23881" s="36"/>
      <c r="L23881" s="36"/>
      <c r="M23881" s="36"/>
      <c r="N23881" s="36"/>
      <c r="O23881" s="40"/>
      <c r="P23881" s="36"/>
      <c r="S23881" s="36"/>
      <c r="T23881" s="36"/>
      <c r="U23881" s="36"/>
      <c r="V23881" s="36"/>
    </row>
    <row r="23882" spans="11:22" x14ac:dyDescent="0.25">
      <c r="K23882" s="36"/>
      <c r="L23882" s="36"/>
      <c r="M23882" s="36"/>
      <c r="N23882" s="36"/>
      <c r="O23882" s="40"/>
      <c r="P23882" s="36"/>
      <c r="S23882" s="36"/>
      <c r="T23882" s="36"/>
      <c r="U23882" s="36"/>
      <c r="V23882" s="36"/>
    </row>
    <row r="23883" spans="11:22" x14ac:dyDescent="0.25">
      <c r="K23883" s="36"/>
      <c r="L23883" s="36"/>
      <c r="M23883" s="36"/>
      <c r="N23883" s="36"/>
      <c r="O23883" s="40"/>
      <c r="P23883" s="36"/>
      <c r="S23883" s="36"/>
      <c r="T23883" s="36"/>
      <c r="U23883" s="36"/>
      <c r="V23883" s="36"/>
    </row>
    <row r="23884" spans="11:22" x14ac:dyDescent="0.25">
      <c r="K23884" s="36"/>
      <c r="L23884" s="36"/>
      <c r="M23884" s="36"/>
      <c r="N23884" s="36"/>
      <c r="O23884" s="40"/>
      <c r="P23884" s="36"/>
      <c r="S23884" s="36"/>
      <c r="T23884" s="36"/>
      <c r="U23884" s="36"/>
      <c r="V23884" s="36"/>
    </row>
    <row r="23885" spans="11:22" x14ac:dyDescent="0.25">
      <c r="K23885" s="36"/>
      <c r="L23885" s="36"/>
      <c r="M23885" s="36"/>
      <c r="N23885" s="36"/>
      <c r="O23885" s="40"/>
      <c r="P23885" s="36"/>
      <c r="S23885" s="36"/>
      <c r="T23885" s="36"/>
      <c r="U23885" s="36"/>
      <c r="V23885" s="36"/>
    </row>
    <row r="23886" spans="11:22" x14ac:dyDescent="0.25">
      <c r="K23886" s="36"/>
      <c r="L23886" s="36"/>
      <c r="M23886" s="36"/>
      <c r="N23886" s="36"/>
      <c r="O23886" s="40"/>
      <c r="P23886" s="36"/>
      <c r="S23886" s="36"/>
      <c r="T23886" s="36"/>
      <c r="U23886" s="36"/>
      <c r="V23886" s="36"/>
    </row>
    <row r="23887" spans="11:22" x14ac:dyDescent="0.25">
      <c r="K23887" s="36"/>
      <c r="L23887" s="36"/>
      <c r="M23887" s="36"/>
      <c r="N23887" s="36"/>
      <c r="O23887" s="40"/>
      <c r="P23887" s="36"/>
      <c r="S23887" s="36"/>
      <c r="T23887" s="36"/>
      <c r="U23887" s="36"/>
      <c r="V23887" s="36"/>
    </row>
    <row r="23888" spans="11:22" x14ac:dyDescent="0.25">
      <c r="K23888" s="36"/>
      <c r="L23888" s="36"/>
      <c r="M23888" s="36"/>
      <c r="N23888" s="36"/>
      <c r="O23888" s="40"/>
      <c r="P23888" s="36"/>
      <c r="S23888" s="36"/>
      <c r="T23888" s="36"/>
      <c r="U23888" s="36"/>
      <c r="V23888" s="36"/>
    </row>
    <row r="23889" spans="11:22" x14ac:dyDescent="0.25">
      <c r="K23889" s="36"/>
      <c r="L23889" s="36"/>
      <c r="M23889" s="36"/>
      <c r="N23889" s="36"/>
      <c r="O23889" s="40"/>
      <c r="P23889" s="36"/>
      <c r="S23889" s="36"/>
      <c r="T23889" s="36"/>
      <c r="U23889" s="36"/>
      <c r="V23889" s="36"/>
    </row>
    <row r="23890" spans="11:22" x14ac:dyDescent="0.25">
      <c r="K23890" s="36"/>
      <c r="L23890" s="36"/>
      <c r="M23890" s="36"/>
      <c r="N23890" s="36"/>
      <c r="O23890" s="40"/>
      <c r="P23890" s="36"/>
      <c r="S23890" s="36"/>
      <c r="T23890" s="36"/>
      <c r="U23890" s="36"/>
      <c r="V23890" s="36"/>
    </row>
    <row r="23891" spans="11:22" x14ac:dyDescent="0.25">
      <c r="K23891" s="36"/>
      <c r="L23891" s="36"/>
      <c r="M23891" s="36"/>
      <c r="N23891" s="36"/>
      <c r="O23891" s="40"/>
      <c r="P23891" s="36"/>
      <c r="S23891" s="36"/>
      <c r="T23891" s="36"/>
      <c r="U23891" s="36"/>
      <c r="V23891" s="36"/>
    </row>
    <row r="23892" spans="11:22" x14ac:dyDescent="0.25">
      <c r="K23892" s="36"/>
      <c r="L23892" s="36"/>
      <c r="M23892" s="36"/>
      <c r="N23892" s="36"/>
      <c r="O23892" s="40"/>
      <c r="P23892" s="36"/>
      <c r="S23892" s="36"/>
      <c r="T23892" s="36"/>
      <c r="U23892" s="36"/>
      <c r="V23892" s="36"/>
    </row>
    <row r="23893" spans="11:22" x14ac:dyDescent="0.25">
      <c r="K23893" s="36"/>
      <c r="L23893" s="36"/>
      <c r="M23893" s="36"/>
      <c r="N23893" s="36"/>
      <c r="O23893" s="40"/>
      <c r="P23893" s="36"/>
      <c r="S23893" s="36"/>
      <c r="T23893" s="36"/>
      <c r="U23893" s="36"/>
      <c r="V23893" s="36"/>
    </row>
    <row r="23894" spans="11:22" x14ac:dyDescent="0.25">
      <c r="K23894" s="36"/>
      <c r="L23894" s="36"/>
      <c r="M23894" s="36"/>
      <c r="N23894" s="36"/>
      <c r="O23894" s="40"/>
      <c r="P23894" s="36"/>
      <c r="S23894" s="36"/>
      <c r="T23894" s="36"/>
      <c r="U23894" s="36"/>
      <c r="V23894" s="36"/>
    </row>
    <row r="23895" spans="11:22" x14ac:dyDescent="0.25">
      <c r="K23895" s="36"/>
      <c r="L23895" s="36"/>
      <c r="M23895" s="36"/>
      <c r="N23895" s="36"/>
      <c r="O23895" s="40"/>
      <c r="P23895" s="36"/>
      <c r="S23895" s="36"/>
      <c r="T23895" s="36"/>
      <c r="U23895" s="36"/>
      <c r="V23895" s="36"/>
    </row>
    <row r="23896" spans="11:22" x14ac:dyDescent="0.25">
      <c r="K23896" s="36"/>
      <c r="L23896" s="36"/>
      <c r="M23896" s="36"/>
      <c r="N23896" s="36"/>
      <c r="O23896" s="40"/>
      <c r="P23896" s="36"/>
      <c r="S23896" s="36"/>
      <c r="T23896" s="36"/>
      <c r="U23896" s="36"/>
      <c r="V23896" s="36"/>
    </row>
    <row r="23897" spans="11:22" x14ac:dyDescent="0.25">
      <c r="K23897" s="36"/>
      <c r="L23897" s="36"/>
      <c r="M23897" s="36"/>
      <c r="N23897" s="36"/>
      <c r="O23897" s="40"/>
      <c r="P23897" s="36"/>
      <c r="S23897" s="36"/>
      <c r="T23897" s="36"/>
      <c r="U23897" s="36"/>
      <c r="V23897" s="36"/>
    </row>
    <row r="23898" spans="11:22" x14ac:dyDescent="0.25">
      <c r="K23898" s="36"/>
      <c r="L23898" s="36"/>
      <c r="M23898" s="36"/>
      <c r="N23898" s="36"/>
      <c r="O23898" s="40"/>
      <c r="P23898" s="36"/>
      <c r="S23898" s="36"/>
      <c r="T23898" s="36"/>
      <c r="U23898" s="36"/>
      <c r="V23898" s="36"/>
    </row>
    <row r="23899" spans="11:22" x14ac:dyDescent="0.25">
      <c r="K23899" s="36"/>
      <c r="L23899" s="36"/>
      <c r="M23899" s="36"/>
      <c r="N23899" s="36"/>
      <c r="O23899" s="40"/>
      <c r="P23899" s="36"/>
      <c r="S23899" s="36"/>
      <c r="T23899" s="36"/>
      <c r="U23899" s="36"/>
      <c r="V23899" s="36"/>
    </row>
    <row r="23900" spans="11:22" x14ac:dyDescent="0.25">
      <c r="K23900" s="36"/>
      <c r="L23900" s="36"/>
      <c r="M23900" s="36"/>
      <c r="N23900" s="36"/>
      <c r="O23900" s="40"/>
      <c r="P23900" s="36"/>
      <c r="S23900" s="36"/>
      <c r="T23900" s="36"/>
      <c r="U23900" s="36"/>
      <c r="V23900" s="36"/>
    </row>
    <row r="23901" spans="11:22" x14ac:dyDescent="0.25">
      <c r="K23901" s="36"/>
      <c r="L23901" s="36"/>
      <c r="M23901" s="36"/>
      <c r="N23901" s="36"/>
      <c r="O23901" s="40"/>
      <c r="P23901" s="36"/>
      <c r="S23901" s="36"/>
      <c r="T23901" s="36"/>
      <c r="U23901" s="36"/>
      <c r="V23901" s="36"/>
    </row>
    <row r="23902" spans="11:22" x14ac:dyDescent="0.25">
      <c r="K23902" s="36"/>
      <c r="L23902" s="36"/>
      <c r="M23902" s="36"/>
      <c r="N23902" s="36"/>
      <c r="O23902" s="40"/>
      <c r="P23902" s="36"/>
      <c r="S23902" s="36"/>
      <c r="T23902" s="36"/>
      <c r="U23902" s="36"/>
      <c r="V23902" s="36"/>
    </row>
    <row r="23903" spans="11:22" x14ac:dyDescent="0.25">
      <c r="K23903" s="36"/>
      <c r="L23903" s="36"/>
      <c r="M23903" s="36"/>
      <c r="N23903" s="36"/>
      <c r="O23903" s="40"/>
      <c r="P23903" s="36"/>
      <c r="S23903" s="36"/>
      <c r="T23903" s="36"/>
      <c r="U23903" s="36"/>
      <c r="V23903" s="36"/>
    </row>
    <row r="23904" spans="11:22" x14ac:dyDescent="0.25">
      <c r="K23904" s="36"/>
      <c r="L23904" s="36"/>
      <c r="M23904" s="36"/>
      <c r="N23904" s="36"/>
      <c r="O23904" s="40"/>
      <c r="P23904" s="36"/>
      <c r="S23904" s="36"/>
      <c r="T23904" s="36"/>
      <c r="U23904" s="36"/>
      <c r="V23904" s="36"/>
    </row>
    <row r="23905" spans="11:22" x14ac:dyDescent="0.25">
      <c r="K23905" s="36"/>
      <c r="L23905" s="36"/>
      <c r="M23905" s="36"/>
      <c r="N23905" s="36"/>
      <c r="O23905" s="40"/>
      <c r="P23905" s="36"/>
      <c r="S23905" s="36"/>
      <c r="T23905" s="36"/>
      <c r="U23905" s="36"/>
      <c r="V23905" s="36"/>
    </row>
    <row r="23906" spans="11:22" x14ac:dyDescent="0.25">
      <c r="K23906" s="36"/>
      <c r="L23906" s="36"/>
      <c r="M23906" s="36"/>
      <c r="N23906" s="36"/>
      <c r="O23906" s="40"/>
      <c r="P23906" s="36"/>
      <c r="S23906" s="36"/>
      <c r="T23906" s="36"/>
      <c r="U23906" s="36"/>
      <c r="V23906" s="36"/>
    </row>
    <row r="23907" spans="11:22" x14ac:dyDescent="0.25">
      <c r="K23907" s="36"/>
      <c r="L23907" s="36"/>
      <c r="M23907" s="36"/>
      <c r="N23907" s="36"/>
      <c r="O23907" s="40"/>
      <c r="P23907" s="36"/>
      <c r="S23907" s="36"/>
      <c r="T23907" s="36"/>
      <c r="U23907" s="36"/>
      <c r="V23907" s="36"/>
    </row>
    <row r="23908" spans="11:22" x14ac:dyDescent="0.25">
      <c r="K23908" s="36"/>
      <c r="L23908" s="36"/>
      <c r="M23908" s="36"/>
      <c r="N23908" s="36"/>
      <c r="O23908" s="40"/>
      <c r="P23908" s="36"/>
      <c r="S23908" s="36"/>
      <c r="T23908" s="36"/>
      <c r="U23908" s="36"/>
      <c r="V23908" s="36"/>
    </row>
    <row r="23909" spans="11:22" x14ac:dyDescent="0.25">
      <c r="K23909" s="36"/>
      <c r="L23909" s="36"/>
      <c r="M23909" s="36"/>
      <c r="N23909" s="36"/>
      <c r="O23909" s="40"/>
      <c r="P23909" s="36"/>
      <c r="S23909" s="36"/>
      <c r="T23909" s="36"/>
      <c r="U23909" s="36"/>
      <c r="V23909" s="36"/>
    </row>
    <row r="23910" spans="11:22" x14ac:dyDescent="0.25">
      <c r="K23910" s="36"/>
      <c r="L23910" s="36"/>
      <c r="M23910" s="36"/>
      <c r="N23910" s="36"/>
      <c r="O23910" s="40"/>
      <c r="P23910" s="36"/>
      <c r="S23910" s="36"/>
      <c r="T23910" s="36"/>
      <c r="U23910" s="36"/>
      <c r="V23910" s="36"/>
    </row>
    <row r="23911" spans="11:22" x14ac:dyDescent="0.25">
      <c r="K23911" s="36"/>
      <c r="L23911" s="36"/>
      <c r="M23911" s="36"/>
      <c r="N23911" s="36"/>
      <c r="O23911" s="40"/>
      <c r="P23911" s="36"/>
      <c r="S23911" s="36"/>
      <c r="T23911" s="36"/>
      <c r="U23911" s="36"/>
      <c r="V23911" s="36"/>
    </row>
    <row r="23912" spans="11:22" x14ac:dyDescent="0.25">
      <c r="K23912" s="36"/>
      <c r="L23912" s="36"/>
      <c r="M23912" s="36"/>
      <c r="N23912" s="36"/>
      <c r="O23912" s="40"/>
      <c r="P23912" s="36"/>
      <c r="S23912" s="36"/>
      <c r="T23912" s="36"/>
      <c r="U23912" s="36"/>
      <c r="V23912" s="36"/>
    </row>
    <row r="23913" spans="11:22" x14ac:dyDescent="0.25">
      <c r="K23913" s="36"/>
      <c r="L23913" s="36"/>
      <c r="M23913" s="36"/>
      <c r="N23913" s="36"/>
      <c r="O23913" s="40"/>
      <c r="P23913" s="36"/>
      <c r="S23913" s="36"/>
      <c r="T23913" s="36"/>
      <c r="U23913" s="36"/>
      <c r="V23913" s="36"/>
    </row>
    <row r="23914" spans="11:22" x14ac:dyDescent="0.25">
      <c r="K23914" s="36"/>
      <c r="L23914" s="36"/>
      <c r="M23914" s="36"/>
      <c r="N23914" s="36"/>
      <c r="O23914" s="40"/>
      <c r="P23914" s="36"/>
      <c r="S23914" s="36"/>
      <c r="T23914" s="36"/>
      <c r="U23914" s="36"/>
      <c r="V23914" s="36"/>
    </row>
    <row r="23915" spans="11:22" x14ac:dyDescent="0.25">
      <c r="K23915" s="36"/>
      <c r="L23915" s="36"/>
      <c r="M23915" s="36"/>
      <c r="N23915" s="36"/>
      <c r="O23915" s="40"/>
      <c r="P23915" s="36"/>
      <c r="S23915" s="36"/>
      <c r="T23915" s="36"/>
      <c r="U23915" s="36"/>
      <c r="V23915" s="36"/>
    </row>
    <row r="23916" spans="11:22" x14ac:dyDescent="0.25">
      <c r="K23916" s="36"/>
      <c r="L23916" s="36"/>
      <c r="M23916" s="36"/>
      <c r="N23916" s="36"/>
      <c r="O23916" s="40"/>
      <c r="P23916" s="36"/>
      <c r="S23916" s="36"/>
      <c r="T23916" s="36"/>
      <c r="U23916" s="36"/>
      <c r="V23916" s="36"/>
    </row>
    <row r="23917" spans="11:22" x14ac:dyDescent="0.25">
      <c r="K23917" s="36"/>
      <c r="L23917" s="36"/>
      <c r="M23917" s="36"/>
      <c r="N23917" s="36"/>
      <c r="O23917" s="40"/>
      <c r="P23917" s="36"/>
      <c r="S23917" s="36"/>
      <c r="T23917" s="36"/>
      <c r="U23917" s="36"/>
      <c r="V23917" s="36"/>
    </row>
    <row r="23918" spans="11:22" x14ac:dyDescent="0.25">
      <c r="K23918" s="36"/>
      <c r="L23918" s="36"/>
      <c r="M23918" s="36"/>
      <c r="N23918" s="36"/>
      <c r="O23918" s="40"/>
      <c r="P23918" s="36"/>
      <c r="S23918" s="36"/>
      <c r="T23918" s="36"/>
      <c r="U23918" s="36"/>
      <c r="V23918" s="36"/>
    </row>
    <row r="23919" spans="11:22" x14ac:dyDescent="0.25">
      <c r="K23919" s="36"/>
      <c r="L23919" s="36"/>
      <c r="M23919" s="36"/>
      <c r="N23919" s="36"/>
      <c r="O23919" s="40"/>
      <c r="P23919" s="36"/>
      <c r="S23919" s="36"/>
      <c r="T23919" s="36"/>
      <c r="U23919" s="36"/>
      <c r="V23919" s="36"/>
    </row>
    <row r="23920" spans="11:22" x14ac:dyDescent="0.25">
      <c r="K23920" s="36"/>
      <c r="L23920" s="36"/>
      <c r="M23920" s="36"/>
      <c r="N23920" s="36"/>
      <c r="O23920" s="40"/>
      <c r="P23920" s="36"/>
      <c r="S23920" s="36"/>
      <c r="T23920" s="36"/>
      <c r="U23920" s="36"/>
      <c r="V23920" s="36"/>
    </row>
    <row r="23921" spans="11:22" x14ac:dyDescent="0.25">
      <c r="K23921" s="36"/>
      <c r="L23921" s="36"/>
      <c r="M23921" s="36"/>
      <c r="N23921" s="36"/>
      <c r="O23921" s="40"/>
      <c r="P23921" s="36"/>
      <c r="S23921" s="36"/>
      <c r="T23921" s="36"/>
      <c r="U23921" s="36"/>
      <c r="V23921" s="36"/>
    </row>
    <row r="23922" spans="11:22" x14ac:dyDescent="0.25">
      <c r="K23922" s="36"/>
      <c r="L23922" s="36"/>
      <c r="M23922" s="36"/>
      <c r="N23922" s="36"/>
      <c r="O23922" s="40"/>
      <c r="P23922" s="36"/>
      <c r="S23922" s="36"/>
      <c r="T23922" s="36"/>
      <c r="U23922" s="36"/>
      <c r="V23922" s="36"/>
    </row>
    <row r="23923" spans="11:22" x14ac:dyDescent="0.25">
      <c r="K23923" s="36"/>
      <c r="L23923" s="36"/>
      <c r="M23923" s="36"/>
      <c r="N23923" s="36"/>
      <c r="O23923" s="40"/>
      <c r="P23923" s="36"/>
      <c r="S23923" s="36"/>
      <c r="T23923" s="36"/>
      <c r="U23923" s="36"/>
      <c r="V23923" s="36"/>
    </row>
    <row r="23924" spans="11:22" x14ac:dyDescent="0.25">
      <c r="K23924" s="36"/>
      <c r="L23924" s="36"/>
      <c r="M23924" s="36"/>
      <c r="N23924" s="36"/>
      <c r="O23924" s="40"/>
      <c r="P23924" s="36"/>
      <c r="S23924" s="36"/>
      <c r="T23924" s="36"/>
      <c r="U23924" s="36"/>
      <c r="V23924" s="36"/>
    </row>
    <row r="23925" spans="11:22" x14ac:dyDescent="0.25">
      <c r="K23925" s="36"/>
      <c r="L23925" s="36"/>
      <c r="M23925" s="36"/>
      <c r="N23925" s="36"/>
      <c r="O23925" s="40"/>
      <c r="P23925" s="36"/>
      <c r="S23925" s="36"/>
      <c r="T23925" s="36"/>
      <c r="U23925" s="36"/>
      <c r="V23925" s="36"/>
    </row>
    <row r="23926" spans="11:22" x14ac:dyDescent="0.25">
      <c r="K23926" s="36"/>
      <c r="L23926" s="36"/>
      <c r="M23926" s="36"/>
      <c r="N23926" s="36"/>
      <c r="O23926" s="40"/>
      <c r="P23926" s="36"/>
      <c r="S23926" s="36"/>
      <c r="T23926" s="36"/>
      <c r="U23926" s="36"/>
      <c r="V23926" s="36"/>
    </row>
    <row r="23927" spans="11:22" x14ac:dyDescent="0.25">
      <c r="K23927" s="36"/>
      <c r="L23927" s="36"/>
      <c r="M23927" s="36"/>
      <c r="N23927" s="36"/>
      <c r="O23927" s="40"/>
      <c r="P23927" s="36"/>
      <c r="S23927" s="36"/>
      <c r="T23927" s="36"/>
      <c r="U23927" s="36"/>
      <c r="V23927" s="36"/>
    </row>
    <row r="23928" spans="11:22" x14ac:dyDescent="0.25">
      <c r="K23928" s="36"/>
      <c r="L23928" s="36"/>
      <c r="M23928" s="36"/>
      <c r="N23928" s="36"/>
      <c r="O23928" s="40"/>
      <c r="P23928" s="36"/>
      <c r="S23928" s="36"/>
      <c r="T23928" s="36"/>
      <c r="U23928" s="36"/>
      <c r="V23928" s="36"/>
    </row>
    <row r="23929" spans="11:22" x14ac:dyDescent="0.25">
      <c r="K23929" s="36"/>
      <c r="L23929" s="36"/>
      <c r="M23929" s="36"/>
      <c r="N23929" s="36"/>
      <c r="O23929" s="40"/>
      <c r="P23929" s="36"/>
      <c r="S23929" s="36"/>
      <c r="T23929" s="36"/>
      <c r="U23929" s="36"/>
      <c r="V23929" s="36"/>
    </row>
    <row r="23930" spans="11:22" x14ac:dyDescent="0.25">
      <c r="K23930" s="36"/>
      <c r="L23930" s="36"/>
      <c r="M23930" s="36"/>
      <c r="N23930" s="36"/>
      <c r="O23930" s="40"/>
      <c r="P23930" s="36"/>
      <c r="S23930" s="36"/>
      <c r="T23930" s="36"/>
      <c r="U23930" s="36"/>
      <c r="V23930" s="36"/>
    </row>
    <row r="23931" spans="11:22" x14ac:dyDescent="0.25">
      <c r="K23931" s="36"/>
      <c r="L23931" s="36"/>
      <c r="M23931" s="36"/>
      <c r="N23931" s="36"/>
      <c r="O23931" s="40"/>
      <c r="P23931" s="36"/>
      <c r="S23931" s="36"/>
      <c r="T23931" s="36"/>
      <c r="U23931" s="36"/>
      <c r="V23931" s="36"/>
    </row>
    <row r="23932" spans="11:22" x14ac:dyDescent="0.25">
      <c r="K23932" s="36"/>
      <c r="L23932" s="36"/>
      <c r="M23932" s="36"/>
      <c r="N23932" s="36"/>
      <c r="O23932" s="40"/>
      <c r="P23932" s="36"/>
      <c r="S23932" s="36"/>
      <c r="T23932" s="36"/>
      <c r="U23932" s="36"/>
      <c r="V23932" s="36"/>
    </row>
    <row r="23933" spans="11:22" x14ac:dyDescent="0.25">
      <c r="K23933" s="36"/>
      <c r="L23933" s="36"/>
      <c r="M23933" s="36"/>
      <c r="N23933" s="36"/>
      <c r="O23933" s="40"/>
      <c r="P23933" s="36"/>
      <c r="S23933" s="36"/>
      <c r="T23933" s="36"/>
      <c r="U23933" s="36"/>
      <c r="V23933" s="36"/>
    </row>
    <row r="23934" spans="11:22" x14ac:dyDescent="0.25">
      <c r="K23934" s="36"/>
      <c r="L23934" s="36"/>
      <c r="M23934" s="36"/>
      <c r="N23934" s="36"/>
      <c r="O23934" s="40"/>
      <c r="P23934" s="36"/>
      <c r="S23934" s="36"/>
      <c r="T23934" s="36"/>
      <c r="U23934" s="36"/>
      <c r="V23934" s="36"/>
    </row>
    <row r="23935" spans="11:22" x14ac:dyDescent="0.25">
      <c r="K23935" s="36"/>
      <c r="L23935" s="36"/>
      <c r="M23935" s="36"/>
      <c r="N23935" s="36"/>
      <c r="O23935" s="40"/>
      <c r="P23935" s="36"/>
      <c r="S23935" s="36"/>
      <c r="T23935" s="36"/>
      <c r="U23935" s="36"/>
      <c r="V23935" s="36"/>
    </row>
    <row r="23936" spans="11:22" x14ac:dyDescent="0.25">
      <c r="K23936" s="36"/>
      <c r="L23936" s="36"/>
      <c r="M23936" s="36"/>
      <c r="N23936" s="36"/>
      <c r="O23936" s="40"/>
      <c r="P23936" s="36"/>
      <c r="S23936" s="36"/>
      <c r="T23936" s="36"/>
      <c r="U23936" s="36"/>
      <c r="V23936" s="36"/>
    </row>
    <row r="23937" spans="11:22" x14ac:dyDescent="0.25">
      <c r="K23937" s="36"/>
      <c r="L23937" s="36"/>
      <c r="M23937" s="36"/>
      <c r="N23937" s="36"/>
      <c r="O23937" s="40"/>
      <c r="P23937" s="36"/>
      <c r="S23937" s="36"/>
      <c r="T23937" s="36"/>
      <c r="U23937" s="36"/>
      <c r="V23937" s="36"/>
    </row>
    <row r="23938" spans="11:22" x14ac:dyDescent="0.25">
      <c r="K23938" s="36"/>
      <c r="L23938" s="36"/>
      <c r="M23938" s="36"/>
      <c r="N23938" s="36"/>
      <c r="O23938" s="40"/>
      <c r="P23938" s="36"/>
      <c r="S23938" s="36"/>
      <c r="T23938" s="36"/>
      <c r="U23938" s="36"/>
      <c r="V23938" s="36"/>
    </row>
    <row r="23939" spans="11:22" x14ac:dyDescent="0.25">
      <c r="K23939" s="36"/>
      <c r="L23939" s="36"/>
      <c r="M23939" s="36"/>
      <c r="N23939" s="36"/>
      <c r="O23939" s="40"/>
      <c r="P23939" s="36"/>
      <c r="S23939" s="36"/>
      <c r="T23939" s="36"/>
      <c r="U23939" s="36"/>
      <c r="V23939" s="36"/>
    </row>
    <row r="23940" spans="11:22" x14ac:dyDescent="0.25">
      <c r="K23940" s="36"/>
      <c r="L23940" s="36"/>
      <c r="M23940" s="36"/>
      <c r="N23940" s="36"/>
      <c r="O23940" s="40"/>
      <c r="P23940" s="36"/>
      <c r="S23940" s="36"/>
      <c r="T23940" s="36"/>
      <c r="U23940" s="36"/>
      <c r="V23940" s="36"/>
    </row>
    <row r="23941" spans="11:22" x14ac:dyDescent="0.25">
      <c r="K23941" s="36"/>
      <c r="L23941" s="36"/>
      <c r="M23941" s="36"/>
      <c r="N23941" s="36"/>
      <c r="O23941" s="40"/>
      <c r="P23941" s="36"/>
      <c r="S23941" s="36"/>
      <c r="T23941" s="36"/>
      <c r="U23941" s="36"/>
      <c r="V23941" s="36"/>
    </row>
    <row r="23942" spans="11:22" x14ac:dyDescent="0.25">
      <c r="K23942" s="36"/>
      <c r="L23942" s="36"/>
      <c r="M23942" s="36"/>
      <c r="N23942" s="36"/>
      <c r="O23942" s="40"/>
      <c r="P23942" s="36"/>
      <c r="S23942" s="36"/>
      <c r="T23942" s="36"/>
      <c r="U23942" s="36"/>
      <c r="V23942" s="36"/>
    </row>
    <row r="23943" spans="11:22" x14ac:dyDescent="0.25">
      <c r="K23943" s="36"/>
      <c r="L23943" s="36"/>
      <c r="M23943" s="36"/>
      <c r="N23943" s="36"/>
      <c r="O23943" s="40"/>
      <c r="P23943" s="36"/>
      <c r="S23943" s="36"/>
      <c r="T23943" s="36"/>
      <c r="U23943" s="36"/>
      <c r="V23943" s="36"/>
    </row>
    <row r="23944" spans="11:22" x14ac:dyDescent="0.25">
      <c r="K23944" s="36"/>
      <c r="L23944" s="36"/>
      <c r="M23944" s="36"/>
      <c r="N23944" s="36"/>
      <c r="O23944" s="40"/>
      <c r="P23944" s="36"/>
      <c r="S23944" s="36"/>
      <c r="T23944" s="36"/>
      <c r="U23944" s="36"/>
      <c r="V23944" s="36"/>
    </row>
    <row r="23945" spans="11:22" x14ac:dyDescent="0.25">
      <c r="K23945" s="36"/>
      <c r="L23945" s="36"/>
      <c r="M23945" s="36"/>
      <c r="N23945" s="36"/>
      <c r="O23945" s="40"/>
      <c r="P23945" s="36"/>
      <c r="S23945" s="36"/>
      <c r="T23945" s="36"/>
      <c r="U23945" s="36"/>
      <c r="V23945" s="36"/>
    </row>
    <row r="23946" spans="11:22" x14ac:dyDescent="0.25">
      <c r="K23946" s="36"/>
      <c r="L23946" s="36"/>
      <c r="M23946" s="36"/>
      <c r="N23946" s="36"/>
      <c r="O23946" s="40"/>
      <c r="P23946" s="36"/>
      <c r="S23946" s="36"/>
      <c r="T23946" s="36"/>
      <c r="U23946" s="36"/>
      <c r="V23946" s="36"/>
    </row>
    <row r="23947" spans="11:22" x14ac:dyDescent="0.25">
      <c r="K23947" s="36"/>
      <c r="L23947" s="36"/>
      <c r="M23947" s="36"/>
      <c r="N23947" s="36"/>
      <c r="O23947" s="40"/>
      <c r="P23947" s="36"/>
      <c r="S23947" s="36"/>
      <c r="T23947" s="36"/>
      <c r="U23947" s="36"/>
      <c r="V23947" s="36"/>
    </row>
    <row r="23948" spans="11:22" x14ac:dyDescent="0.25">
      <c r="K23948" s="36"/>
      <c r="L23948" s="36"/>
      <c r="M23948" s="36"/>
      <c r="N23948" s="36"/>
      <c r="O23948" s="40"/>
      <c r="P23948" s="36"/>
      <c r="S23948" s="36"/>
      <c r="T23948" s="36"/>
      <c r="U23948" s="36"/>
      <c r="V23948" s="36"/>
    </row>
    <row r="23949" spans="11:22" x14ac:dyDescent="0.25">
      <c r="K23949" s="36"/>
      <c r="L23949" s="36"/>
      <c r="M23949" s="36"/>
      <c r="N23949" s="36"/>
      <c r="O23949" s="40"/>
      <c r="P23949" s="36"/>
      <c r="S23949" s="36"/>
      <c r="T23949" s="36"/>
      <c r="U23949" s="36"/>
      <c r="V23949" s="36"/>
    </row>
    <row r="23950" spans="11:22" x14ac:dyDescent="0.25">
      <c r="K23950" s="36"/>
      <c r="L23950" s="36"/>
      <c r="M23950" s="36"/>
      <c r="N23950" s="36"/>
      <c r="O23950" s="40"/>
      <c r="P23950" s="36"/>
      <c r="S23950" s="36"/>
      <c r="T23950" s="36"/>
      <c r="U23950" s="36"/>
      <c r="V23950" s="36"/>
    </row>
    <row r="23951" spans="11:22" x14ac:dyDescent="0.25">
      <c r="K23951" s="36"/>
      <c r="L23951" s="36"/>
      <c r="M23951" s="36"/>
      <c r="N23951" s="36"/>
      <c r="O23951" s="40"/>
      <c r="P23951" s="36"/>
      <c r="S23951" s="36"/>
      <c r="T23951" s="36"/>
      <c r="U23951" s="36"/>
      <c r="V23951" s="36"/>
    </row>
    <row r="23952" spans="11:22" x14ac:dyDescent="0.25">
      <c r="K23952" s="36"/>
      <c r="L23952" s="36"/>
      <c r="M23952" s="36"/>
      <c r="N23952" s="36"/>
      <c r="O23952" s="40"/>
      <c r="P23952" s="36"/>
      <c r="S23952" s="36"/>
      <c r="T23952" s="36"/>
      <c r="U23952" s="36"/>
      <c r="V23952" s="36"/>
    </row>
    <row r="23953" spans="11:22" x14ac:dyDescent="0.25">
      <c r="K23953" s="36"/>
      <c r="L23953" s="36"/>
      <c r="M23953" s="36"/>
      <c r="N23953" s="36"/>
      <c r="O23953" s="40"/>
      <c r="P23953" s="36"/>
      <c r="S23953" s="36"/>
      <c r="T23953" s="36"/>
      <c r="U23953" s="36"/>
      <c r="V23953" s="36"/>
    </row>
    <row r="23954" spans="11:22" x14ac:dyDescent="0.25">
      <c r="K23954" s="36"/>
      <c r="L23954" s="36"/>
      <c r="M23954" s="36"/>
      <c r="N23954" s="36"/>
      <c r="O23954" s="40"/>
      <c r="P23954" s="36"/>
      <c r="S23954" s="36"/>
      <c r="T23954" s="36"/>
      <c r="U23954" s="36"/>
      <c r="V23954" s="36"/>
    </row>
    <row r="23955" spans="11:22" x14ac:dyDescent="0.25">
      <c r="K23955" s="36"/>
      <c r="L23955" s="36"/>
      <c r="M23955" s="36"/>
      <c r="N23955" s="36"/>
      <c r="O23955" s="40"/>
      <c r="P23955" s="36"/>
      <c r="S23955" s="36"/>
      <c r="T23955" s="36"/>
      <c r="U23955" s="36"/>
      <c r="V23955" s="36"/>
    </row>
    <row r="23956" spans="11:22" x14ac:dyDescent="0.25">
      <c r="K23956" s="36"/>
      <c r="L23956" s="36"/>
      <c r="M23956" s="36"/>
      <c r="N23956" s="36"/>
      <c r="O23956" s="40"/>
      <c r="P23956" s="36"/>
      <c r="S23956" s="36"/>
      <c r="T23956" s="36"/>
      <c r="U23956" s="36"/>
      <c r="V23956" s="36"/>
    </row>
    <row r="23957" spans="11:22" x14ac:dyDescent="0.25">
      <c r="K23957" s="36"/>
      <c r="L23957" s="36"/>
      <c r="M23957" s="36"/>
      <c r="N23957" s="36"/>
      <c r="O23957" s="40"/>
      <c r="P23957" s="36"/>
      <c r="S23957" s="36"/>
      <c r="T23957" s="36"/>
      <c r="U23957" s="36"/>
      <c r="V23957" s="36"/>
    </row>
    <row r="23958" spans="11:22" x14ac:dyDescent="0.25">
      <c r="K23958" s="36"/>
      <c r="L23958" s="36"/>
      <c r="M23958" s="36"/>
      <c r="N23958" s="36"/>
      <c r="O23958" s="40"/>
      <c r="P23958" s="36"/>
      <c r="S23958" s="36"/>
      <c r="T23958" s="36"/>
      <c r="U23958" s="36"/>
      <c r="V23958" s="36"/>
    </row>
    <row r="23959" spans="11:22" x14ac:dyDescent="0.25">
      <c r="K23959" s="36"/>
      <c r="L23959" s="36"/>
      <c r="M23959" s="36"/>
      <c r="N23959" s="36"/>
      <c r="O23959" s="40"/>
      <c r="P23959" s="36"/>
      <c r="S23959" s="36"/>
      <c r="T23959" s="36"/>
      <c r="U23959" s="36"/>
      <c r="V23959" s="36"/>
    </row>
    <row r="23960" spans="11:22" x14ac:dyDescent="0.25">
      <c r="K23960" s="36"/>
      <c r="L23960" s="36"/>
      <c r="M23960" s="36"/>
      <c r="N23960" s="36"/>
      <c r="O23960" s="40"/>
      <c r="P23960" s="36"/>
      <c r="S23960" s="36"/>
      <c r="T23960" s="36"/>
      <c r="U23960" s="36"/>
      <c r="V23960" s="36"/>
    </row>
    <row r="23961" spans="11:22" x14ac:dyDescent="0.25">
      <c r="K23961" s="36"/>
      <c r="L23961" s="36"/>
      <c r="M23961" s="36"/>
      <c r="N23961" s="36"/>
      <c r="O23961" s="40"/>
      <c r="P23961" s="36"/>
      <c r="S23961" s="36"/>
      <c r="T23961" s="36"/>
      <c r="U23961" s="36"/>
      <c r="V23961" s="36"/>
    </row>
    <row r="23962" spans="11:22" x14ac:dyDescent="0.25">
      <c r="K23962" s="36"/>
      <c r="L23962" s="36"/>
      <c r="M23962" s="36"/>
      <c r="N23962" s="36"/>
      <c r="O23962" s="40"/>
      <c r="P23962" s="36"/>
      <c r="S23962" s="36"/>
      <c r="T23962" s="36"/>
      <c r="U23962" s="36"/>
      <c r="V23962" s="36"/>
    </row>
    <row r="23963" spans="11:22" x14ac:dyDescent="0.25">
      <c r="K23963" s="36"/>
      <c r="L23963" s="36"/>
      <c r="M23963" s="36"/>
      <c r="N23963" s="36"/>
      <c r="O23963" s="40"/>
      <c r="P23963" s="36"/>
      <c r="S23963" s="36"/>
      <c r="T23963" s="36"/>
      <c r="U23963" s="36"/>
      <c r="V23963" s="36"/>
    </row>
    <row r="23964" spans="11:22" x14ac:dyDescent="0.25">
      <c r="K23964" s="36"/>
      <c r="L23964" s="36"/>
      <c r="M23964" s="36"/>
      <c r="N23964" s="36"/>
      <c r="O23964" s="40"/>
      <c r="P23964" s="36"/>
      <c r="S23964" s="36"/>
      <c r="T23964" s="36"/>
      <c r="U23964" s="36"/>
      <c r="V23964" s="36"/>
    </row>
    <row r="23965" spans="11:22" x14ac:dyDescent="0.25">
      <c r="K23965" s="36"/>
      <c r="L23965" s="36"/>
      <c r="M23965" s="36"/>
      <c r="N23965" s="36"/>
      <c r="O23965" s="40"/>
      <c r="P23965" s="36"/>
      <c r="S23965" s="36"/>
      <c r="T23965" s="36"/>
      <c r="U23965" s="36"/>
      <c r="V23965" s="36"/>
    </row>
    <row r="23966" spans="11:22" x14ac:dyDescent="0.25">
      <c r="K23966" s="36"/>
      <c r="L23966" s="36"/>
      <c r="M23966" s="36"/>
      <c r="N23966" s="36"/>
      <c r="O23966" s="40"/>
      <c r="P23966" s="36"/>
      <c r="S23966" s="36"/>
      <c r="T23966" s="36"/>
      <c r="U23966" s="36"/>
      <c r="V23966" s="36"/>
    </row>
    <row r="23967" spans="11:22" x14ac:dyDescent="0.25">
      <c r="K23967" s="36"/>
      <c r="L23967" s="36"/>
      <c r="M23967" s="36"/>
      <c r="N23967" s="36"/>
      <c r="O23967" s="40"/>
      <c r="P23967" s="36"/>
      <c r="S23967" s="36"/>
      <c r="T23967" s="36"/>
      <c r="U23967" s="36"/>
      <c r="V23967" s="36"/>
    </row>
    <row r="23968" spans="11:22" x14ac:dyDescent="0.25">
      <c r="K23968" s="36"/>
      <c r="L23968" s="36"/>
      <c r="M23968" s="36"/>
      <c r="N23968" s="36"/>
      <c r="O23968" s="40"/>
      <c r="P23968" s="36"/>
      <c r="S23968" s="36"/>
      <c r="T23968" s="36"/>
      <c r="U23968" s="36"/>
      <c r="V23968" s="36"/>
    </row>
    <row r="23969" spans="11:22" x14ac:dyDescent="0.25">
      <c r="K23969" s="36"/>
      <c r="L23969" s="36"/>
      <c r="M23969" s="36"/>
      <c r="N23969" s="36"/>
      <c r="O23969" s="40"/>
      <c r="P23969" s="36"/>
      <c r="S23969" s="36"/>
      <c r="T23969" s="36"/>
      <c r="U23969" s="36"/>
      <c r="V23969" s="36"/>
    </row>
    <row r="23970" spans="11:22" x14ac:dyDescent="0.25">
      <c r="K23970" s="36"/>
      <c r="L23970" s="36"/>
      <c r="M23970" s="36"/>
      <c r="N23970" s="36"/>
      <c r="O23970" s="40"/>
      <c r="P23970" s="36"/>
      <c r="S23970" s="36"/>
      <c r="T23970" s="36"/>
      <c r="U23970" s="36"/>
      <c r="V23970" s="36"/>
    </row>
    <row r="23971" spans="11:22" x14ac:dyDescent="0.25">
      <c r="K23971" s="36"/>
      <c r="L23971" s="36"/>
      <c r="M23971" s="36"/>
      <c r="N23971" s="36"/>
      <c r="O23971" s="40"/>
      <c r="P23971" s="36"/>
      <c r="S23971" s="36"/>
      <c r="T23971" s="36"/>
      <c r="U23971" s="36"/>
      <c r="V23971" s="36"/>
    </row>
    <row r="23972" spans="11:22" x14ac:dyDescent="0.25">
      <c r="K23972" s="36"/>
      <c r="L23972" s="36"/>
      <c r="M23972" s="36"/>
      <c r="N23972" s="36"/>
      <c r="O23972" s="40"/>
      <c r="P23972" s="36"/>
      <c r="S23972" s="36"/>
      <c r="T23972" s="36"/>
      <c r="U23972" s="36"/>
      <c r="V23972" s="36"/>
    </row>
    <row r="23973" spans="11:22" x14ac:dyDescent="0.25">
      <c r="K23973" s="36"/>
      <c r="L23973" s="36"/>
      <c r="M23973" s="36"/>
      <c r="N23973" s="36"/>
      <c r="O23973" s="40"/>
      <c r="P23973" s="36"/>
      <c r="S23973" s="36"/>
      <c r="T23973" s="36"/>
      <c r="U23973" s="36"/>
      <c r="V23973" s="36"/>
    </row>
    <row r="23974" spans="11:22" x14ac:dyDescent="0.25">
      <c r="K23974" s="36"/>
      <c r="L23974" s="36"/>
      <c r="M23974" s="36"/>
      <c r="N23974" s="36"/>
      <c r="O23974" s="40"/>
      <c r="P23974" s="36"/>
      <c r="S23974" s="36"/>
      <c r="T23974" s="36"/>
      <c r="U23974" s="36"/>
      <c r="V23974" s="36"/>
    </row>
    <row r="23975" spans="11:22" x14ac:dyDescent="0.25">
      <c r="K23975" s="36"/>
      <c r="L23975" s="36"/>
      <c r="M23975" s="36"/>
      <c r="N23975" s="36"/>
      <c r="O23975" s="40"/>
      <c r="P23975" s="36"/>
      <c r="S23975" s="36"/>
      <c r="T23975" s="36"/>
      <c r="U23975" s="36"/>
      <c r="V23975" s="36"/>
    </row>
    <row r="23976" spans="11:22" x14ac:dyDescent="0.25">
      <c r="K23976" s="36"/>
      <c r="L23976" s="36"/>
      <c r="M23976" s="36"/>
      <c r="N23976" s="36"/>
      <c r="O23976" s="40"/>
      <c r="P23976" s="36"/>
      <c r="S23976" s="36"/>
      <c r="T23976" s="36"/>
      <c r="U23976" s="36"/>
      <c r="V23976" s="36"/>
    </row>
    <row r="23977" spans="11:22" x14ac:dyDescent="0.25">
      <c r="K23977" s="36"/>
      <c r="L23977" s="36"/>
      <c r="M23977" s="36"/>
      <c r="N23977" s="36"/>
      <c r="O23977" s="40"/>
      <c r="P23977" s="36"/>
      <c r="S23977" s="36"/>
      <c r="T23977" s="36"/>
      <c r="U23977" s="36"/>
      <c r="V23977" s="36"/>
    </row>
    <row r="23978" spans="11:22" x14ac:dyDescent="0.25">
      <c r="K23978" s="36"/>
      <c r="L23978" s="36"/>
      <c r="M23978" s="36"/>
      <c r="N23978" s="36"/>
      <c r="O23978" s="40"/>
      <c r="P23978" s="36"/>
      <c r="S23978" s="36"/>
      <c r="T23978" s="36"/>
      <c r="U23978" s="36"/>
      <c r="V23978" s="36"/>
    </row>
    <row r="23979" spans="11:22" x14ac:dyDescent="0.25">
      <c r="K23979" s="36"/>
      <c r="L23979" s="36"/>
      <c r="M23979" s="36"/>
      <c r="N23979" s="36"/>
      <c r="O23979" s="40"/>
      <c r="P23979" s="36"/>
      <c r="S23979" s="36"/>
      <c r="T23979" s="36"/>
      <c r="U23979" s="36"/>
      <c r="V23979" s="36"/>
    </row>
    <row r="23980" spans="11:22" x14ac:dyDescent="0.25">
      <c r="K23980" s="36"/>
      <c r="L23980" s="36"/>
      <c r="M23980" s="36"/>
      <c r="N23980" s="36"/>
      <c r="O23980" s="40"/>
      <c r="P23980" s="36"/>
      <c r="S23980" s="36"/>
      <c r="T23980" s="36"/>
      <c r="U23980" s="36"/>
      <c r="V23980" s="36"/>
    </row>
    <row r="23981" spans="11:22" x14ac:dyDescent="0.25">
      <c r="K23981" s="36"/>
      <c r="L23981" s="36"/>
      <c r="M23981" s="36"/>
      <c r="N23981" s="36"/>
      <c r="O23981" s="40"/>
      <c r="P23981" s="36"/>
      <c r="S23981" s="36"/>
      <c r="T23981" s="36"/>
      <c r="U23981" s="36"/>
      <c r="V23981" s="36"/>
    </row>
    <row r="23982" spans="11:22" x14ac:dyDescent="0.25">
      <c r="K23982" s="36"/>
      <c r="L23982" s="36"/>
      <c r="M23982" s="36"/>
      <c r="N23982" s="36"/>
      <c r="O23982" s="40"/>
      <c r="P23982" s="36"/>
      <c r="S23982" s="36"/>
      <c r="T23982" s="36"/>
      <c r="U23982" s="36"/>
      <c r="V23982" s="36"/>
    </row>
    <row r="23983" spans="11:22" x14ac:dyDescent="0.25">
      <c r="K23983" s="36"/>
      <c r="L23983" s="36"/>
      <c r="M23983" s="36"/>
      <c r="N23983" s="36"/>
      <c r="O23983" s="40"/>
      <c r="P23983" s="36"/>
      <c r="S23983" s="36"/>
      <c r="T23983" s="36"/>
      <c r="U23983" s="36"/>
      <c r="V23983" s="36"/>
    </row>
    <row r="23984" spans="11:22" x14ac:dyDescent="0.25">
      <c r="K23984" s="36"/>
      <c r="L23984" s="36"/>
      <c r="M23984" s="36"/>
      <c r="N23984" s="36"/>
      <c r="O23984" s="40"/>
      <c r="P23984" s="36"/>
      <c r="S23984" s="36"/>
      <c r="T23984" s="36"/>
      <c r="U23984" s="36"/>
      <c r="V23984" s="36"/>
    </row>
    <row r="23985" spans="11:22" x14ac:dyDescent="0.25">
      <c r="K23985" s="36"/>
      <c r="L23985" s="36"/>
      <c r="M23985" s="36"/>
      <c r="N23985" s="36"/>
      <c r="O23985" s="40"/>
      <c r="P23985" s="36"/>
      <c r="S23985" s="36"/>
      <c r="T23985" s="36"/>
      <c r="U23985" s="36"/>
      <c r="V23985" s="36"/>
    </row>
    <row r="23986" spans="11:22" x14ac:dyDescent="0.25">
      <c r="K23986" s="36"/>
      <c r="L23986" s="36"/>
      <c r="M23986" s="36"/>
      <c r="N23986" s="36"/>
      <c r="O23986" s="40"/>
      <c r="P23986" s="36"/>
      <c r="S23986" s="36"/>
      <c r="T23986" s="36"/>
      <c r="U23986" s="36"/>
      <c r="V23986" s="36"/>
    </row>
    <row r="23987" spans="11:22" x14ac:dyDescent="0.25">
      <c r="K23987" s="36"/>
      <c r="L23987" s="36"/>
      <c r="M23987" s="36"/>
      <c r="N23987" s="36"/>
      <c r="O23987" s="40"/>
      <c r="P23987" s="36"/>
      <c r="S23987" s="36"/>
      <c r="T23987" s="36"/>
      <c r="U23987" s="36"/>
      <c r="V23987" s="36"/>
    </row>
    <row r="23988" spans="11:22" x14ac:dyDescent="0.25">
      <c r="K23988" s="36"/>
      <c r="L23988" s="36"/>
      <c r="M23988" s="36"/>
      <c r="N23988" s="36"/>
      <c r="O23988" s="40"/>
      <c r="P23988" s="36"/>
      <c r="S23988" s="36"/>
      <c r="T23988" s="36"/>
      <c r="U23988" s="36"/>
      <c r="V23988" s="36"/>
    </row>
    <row r="23989" spans="11:22" x14ac:dyDescent="0.25">
      <c r="K23989" s="36"/>
      <c r="L23989" s="36"/>
      <c r="M23989" s="36"/>
      <c r="N23989" s="36"/>
      <c r="O23989" s="40"/>
      <c r="P23989" s="36"/>
      <c r="S23989" s="36"/>
      <c r="T23989" s="36"/>
      <c r="U23989" s="36"/>
      <c r="V23989" s="36"/>
    </row>
    <row r="23990" spans="11:22" x14ac:dyDescent="0.25">
      <c r="K23990" s="36"/>
      <c r="L23990" s="36"/>
      <c r="M23990" s="36"/>
      <c r="N23990" s="36"/>
      <c r="O23990" s="40"/>
      <c r="P23990" s="36"/>
      <c r="S23990" s="36"/>
      <c r="T23990" s="36"/>
      <c r="U23990" s="36"/>
      <c r="V23990" s="36"/>
    </row>
    <row r="23991" spans="11:22" x14ac:dyDescent="0.25">
      <c r="K23991" s="36"/>
      <c r="L23991" s="36"/>
      <c r="M23991" s="36"/>
      <c r="N23991" s="36"/>
      <c r="O23991" s="40"/>
      <c r="P23991" s="36"/>
      <c r="S23991" s="36"/>
      <c r="T23991" s="36"/>
      <c r="U23991" s="36"/>
      <c r="V23991" s="36"/>
    </row>
    <row r="23992" spans="11:22" x14ac:dyDescent="0.25">
      <c r="K23992" s="36"/>
      <c r="L23992" s="36"/>
      <c r="M23992" s="36"/>
      <c r="N23992" s="36"/>
      <c r="O23992" s="40"/>
      <c r="P23992" s="36"/>
      <c r="S23992" s="36"/>
      <c r="T23992" s="36"/>
      <c r="U23992" s="36"/>
      <c r="V23992" s="36"/>
    </row>
    <row r="23993" spans="11:22" x14ac:dyDescent="0.25">
      <c r="K23993" s="36"/>
      <c r="L23993" s="36"/>
      <c r="M23993" s="36"/>
      <c r="N23993" s="36"/>
      <c r="O23993" s="40"/>
      <c r="P23993" s="36"/>
      <c r="S23993" s="36"/>
      <c r="T23993" s="36"/>
      <c r="U23993" s="36"/>
      <c r="V23993" s="36"/>
    </row>
    <row r="23994" spans="11:22" x14ac:dyDescent="0.25">
      <c r="K23994" s="36"/>
      <c r="L23994" s="36"/>
      <c r="M23994" s="36"/>
      <c r="N23994" s="36"/>
      <c r="O23994" s="40"/>
      <c r="P23994" s="36"/>
      <c r="S23994" s="36"/>
      <c r="T23994" s="36"/>
      <c r="U23994" s="36"/>
      <c r="V23994" s="36"/>
    </row>
    <row r="23995" spans="11:22" x14ac:dyDescent="0.25">
      <c r="K23995" s="36"/>
      <c r="L23995" s="36"/>
      <c r="M23995" s="36"/>
      <c r="N23995" s="36"/>
      <c r="O23995" s="40"/>
      <c r="P23995" s="36"/>
      <c r="S23995" s="36"/>
      <c r="T23995" s="36"/>
      <c r="U23995" s="36"/>
      <c r="V23995" s="36"/>
    </row>
    <row r="23996" spans="11:22" x14ac:dyDescent="0.25">
      <c r="K23996" s="36"/>
      <c r="L23996" s="36"/>
      <c r="M23996" s="36"/>
      <c r="N23996" s="36"/>
      <c r="O23996" s="40"/>
      <c r="P23996" s="36"/>
      <c r="S23996" s="36"/>
      <c r="T23996" s="36"/>
      <c r="U23996" s="36"/>
      <c r="V23996" s="36"/>
    </row>
    <row r="23997" spans="11:22" x14ac:dyDescent="0.25">
      <c r="K23997" s="36"/>
      <c r="L23997" s="36"/>
      <c r="M23997" s="36"/>
      <c r="N23997" s="36"/>
      <c r="O23997" s="40"/>
      <c r="P23997" s="36"/>
      <c r="S23997" s="36"/>
      <c r="T23997" s="36"/>
      <c r="U23997" s="36"/>
      <c r="V23997" s="36"/>
    </row>
    <row r="23998" spans="11:22" x14ac:dyDescent="0.25">
      <c r="K23998" s="36"/>
      <c r="L23998" s="36"/>
      <c r="M23998" s="36"/>
      <c r="N23998" s="36"/>
      <c r="O23998" s="40"/>
      <c r="P23998" s="36"/>
      <c r="S23998" s="36"/>
      <c r="T23998" s="36"/>
      <c r="U23998" s="36"/>
      <c r="V23998" s="36"/>
    </row>
    <row r="23999" spans="11:22" x14ac:dyDescent="0.25">
      <c r="K23999" s="36"/>
      <c r="L23999" s="36"/>
      <c r="M23999" s="36"/>
      <c r="N23999" s="36"/>
      <c r="O23999" s="40"/>
      <c r="P23999" s="36"/>
      <c r="S23999" s="36"/>
      <c r="T23999" s="36"/>
      <c r="U23999" s="36"/>
      <c r="V23999" s="36"/>
    </row>
    <row r="24000" spans="11:22" x14ac:dyDescent="0.25">
      <c r="K24000" s="36"/>
      <c r="L24000" s="36"/>
      <c r="M24000" s="36"/>
      <c r="N24000" s="36"/>
      <c r="O24000" s="40"/>
      <c r="P24000" s="36"/>
      <c r="S24000" s="36"/>
      <c r="T24000" s="36"/>
      <c r="U24000" s="36"/>
      <c r="V24000" s="36"/>
    </row>
    <row r="24001" spans="11:22" x14ac:dyDescent="0.25">
      <c r="K24001" s="36"/>
      <c r="L24001" s="36"/>
      <c r="M24001" s="36"/>
      <c r="N24001" s="36"/>
      <c r="O24001" s="40"/>
      <c r="P24001" s="36"/>
      <c r="S24001" s="36"/>
      <c r="T24001" s="36"/>
      <c r="U24001" s="36"/>
      <c r="V24001" s="36"/>
    </row>
    <row r="24002" spans="11:22" x14ac:dyDescent="0.25">
      <c r="K24002" s="36"/>
      <c r="L24002" s="36"/>
      <c r="M24002" s="36"/>
      <c r="N24002" s="36"/>
      <c r="O24002" s="40"/>
      <c r="P24002" s="36"/>
      <c r="S24002" s="36"/>
      <c r="T24002" s="36"/>
      <c r="U24002" s="36"/>
      <c r="V24002" s="36"/>
    </row>
    <row r="24003" spans="11:22" x14ac:dyDescent="0.25">
      <c r="K24003" s="36"/>
      <c r="L24003" s="36"/>
      <c r="M24003" s="36"/>
      <c r="N24003" s="36"/>
      <c r="O24003" s="40"/>
      <c r="P24003" s="36"/>
      <c r="S24003" s="36"/>
      <c r="T24003" s="36"/>
      <c r="U24003" s="36"/>
      <c r="V24003" s="36"/>
    </row>
    <row r="24004" spans="11:22" x14ac:dyDescent="0.25">
      <c r="K24004" s="36"/>
      <c r="L24004" s="36"/>
      <c r="M24004" s="36"/>
      <c r="N24004" s="36"/>
      <c r="O24004" s="40"/>
      <c r="P24004" s="36"/>
      <c r="S24004" s="36"/>
      <c r="T24004" s="36"/>
      <c r="U24004" s="36"/>
      <c r="V24004" s="36"/>
    </row>
    <row r="24005" spans="11:22" x14ac:dyDescent="0.25">
      <c r="K24005" s="36"/>
      <c r="L24005" s="36"/>
      <c r="M24005" s="36"/>
      <c r="N24005" s="36"/>
      <c r="O24005" s="40"/>
      <c r="P24005" s="36"/>
      <c r="S24005" s="36"/>
      <c r="T24005" s="36"/>
      <c r="U24005" s="36"/>
      <c r="V24005" s="36"/>
    </row>
    <row r="24006" spans="11:22" x14ac:dyDescent="0.25">
      <c r="K24006" s="36"/>
      <c r="L24006" s="36"/>
      <c r="M24006" s="36"/>
      <c r="N24006" s="36"/>
      <c r="O24006" s="40"/>
      <c r="P24006" s="36"/>
      <c r="S24006" s="36"/>
      <c r="T24006" s="36"/>
      <c r="U24006" s="36"/>
      <c r="V24006" s="36"/>
    </row>
    <row r="24007" spans="11:22" x14ac:dyDescent="0.25">
      <c r="K24007" s="36"/>
      <c r="L24007" s="36"/>
      <c r="M24007" s="36"/>
      <c r="N24007" s="36"/>
      <c r="O24007" s="40"/>
      <c r="P24007" s="36"/>
      <c r="S24007" s="36"/>
      <c r="T24007" s="36"/>
      <c r="U24007" s="36"/>
      <c r="V24007" s="36"/>
    </row>
    <row r="24008" spans="11:22" x14ac:dyDescent="0.25">
      <c r="K24008" s="36"/>
      <c r="L24008" s="36"/>
      <c r="M24008" s="36"/>
      <c r="N24008" s="36"/>
      <c r="O24008" s="40"/>
      <c r="P24008" s="36"/>
      <c r="S24008" s="36"/>
      <c r="T24008" s="36"/>
      <c r="U24008" s="36"/>
      <c r="V24008" s="36"/>
    </row>
    <row r="24009" spans="11:22" x14ac:dyDescent="0.25">
      <c r="K24009" s="36"/>
      <c r="L24009" s="36"/>
      <c r="M24009" s="36"/>
      <c r="N24009" s="36"/>
      <c r="O24009" s="40"/>
      <c r="P24009" s="36"/>
      <c r="S24009" s="36"/>
      <c r="T24009" s="36"/>
      <c r="U24009" s="36"/>
      <c r="V24009" s="36"/>
    </row>
    <row r="24010" spans="11:22" x14ac:dyDescent="0.25">
      <c r="K24010" s="36"/>
      <c r="L24010" s="36"/>
      <c r="M24010" s="36"/>
      <c r="N24010" s="36"/>
      <c r="O24010" s="40"/>
      <c r="P24010" s="36"/>
      <c r="S24010" s="36"/>
      <c r="T24010" s="36"/>
      <c r="U24010" s="36"/>
      <c r="V24010" s="36"/>
    </row>
    <row r="24011" spans="11:22" x14ac:dyDescent="0.25">
      <c r="K24011" s="36"/>
      <c r="L24011" s="36"/>
      <c r="M24011" s="36"/>
      <c r="N24011" s="36"/>
      <c r="O24011" s="40"/>
      <c r="P24011" s="36"/>
      <c r="S24011" s="36"/>
      <c r="T24011" s="36"/>
      <c r="U24011" s="36"/>
      <c r="V24011" s="36"/>
    </row>
    <row r="24012" spans="11:22" x14ac:dyDescent="0.25">
      <c r="K24012" s="36"/>
      <c r="L24012" s="36"/>
      <c r="M24012" s="36"/>
      <c r="N24012" s="36"/>
      <c r="O24012" s="40"/>
      <c r="P24012" s="36"/>
      <c r="S24012" s="36"/>
      <c r="T24012" s="36"/>
      <c r="U24012" s="36"/>
      <c r="V24012" s="36"/>
    </row>
    <row r="24013" spans="11:22" x14ac:dyDescent="0.25">
      <c r="K24013" s="36"/>
      <c r="L24013" s="36"/>
      <c r="M24013" s="36"/>
      <c r="N24013" s="36"/>
      <c r="O24013" s="40"/>
      <c r="P24013" s="36"/>
      <c r="S24013" s="36"/>
      <c r="T24013" s="36"/>
      <c r="U24013" s="36"/>
      <c r="V24013" s="36"/>
    </row>
    <row r="24014" spans="11:22" x14ac:dyDescent="0.25">
      <c r="K24014" s="36"/>
      <c r="L24014" s="36"/>
      <c r="M24014" s="36"/>
      <c r="N24014" s="36"/>
      <c r="O24014" s="40"/>
      <c r="P24014" s="36"/>
      <c r="S24014" s="36"/>
      <c r="T24014" s="36"/>
      <c r="U24014" s="36"/>
      <c r="V24014" s="36"/>
    </row>
    <row r="24015" spans="11:22" x14ac:dyDescent="0.25">
      <c r="K24015" s="36"/>
      <c r="L24015" s="36"/>
      <c r="M24015" s="36"/>
      <c r="N24015" s="36"/>
      <c r="O24015" s="40"/>
      <c r="P24015" s="36"/>
      <c r="S24015" s="36"/>
      <c r="T24015" s="36"/>
      <c r="U24015" s="36"/>
      <c r="V24015" s="36"/>
    </row>
    <row r="24016" spans="11:22" x14ac:dyDescent="0.25">
      <c r="K24016" s="36"/>
      <c r="L24016" s="36"/>
      <c r="M24016" s="36"/>
      <c r="N24016" s="36"/>
      <c r="O24016" s="40"/>
      <c r="P24016" s="36"/>
      <c r="S24016" s="36"/>
      <c r="T24016" s="36"/>
      <c r="U24016" s="36"/>
      <c r="V24016" s="36"/>
    </row>
    <row r="24017" spans="11:22" x14ac:dyDescent="0.25">
      <c r="K24017" s="36"/>
      <c r="L24017" s="36"/>
      <c r="M24017" s="36"/>
      <c r="N24017" s="36"/>
      <c r="O24017" s="40"/>
      <c r="P24017" s="36"/>
      <c r="S24017" s="36"/>
      <c r="T24017" s="36"/>
      <c r="U24017" s="36"/>
      <c r="V24017" s="36"/>
    </row>
    <row r="24018" spans="11:22" x14ac:dyDescent="0.25">
      <c r="K24018" s="36"/>
      <c r="L24018" s="36"/>
      <c r="M24018" s="36"/>
      <c r="N24018" s="36"/>
      <c r="O24018" s="40"/>
      <c r="P24018" s="36"/>
      <c r="S24018" s="36"/>
      <c r="T24018" s="36"/>
      <c r="U24018" s="36"/>
      <c r="V24018" s="36"/>
    </row>
    <row r="24019" spans="11:22" x14ac:dyDescent="0.25">
      <c r="K24019" s="36"/>
      <c r="L24019" s="36"/>
      <c r="M24019" s="36"/>
      <c r="N24019" s="36"/>
      <c r="O24019" s="40"/>
      <c r="P24019" s="36"/>
      <c r="S24019" s="36"/>
      <c r="T24019" s="36"/>
      <c r="U24019" s="36"/>
      <c r="V24019" s="36"/>
    </row>
    <row r="24020" spans="11:22" x14ac:dyDescent="0.25">
      <c r="K24020" s="36"/>
      <c r="L24020" s="36"/>
      <c r="M24020" s="36"/>
      <c r="N24020" s="36"/>
      <c r="O24020" s="40"/>
      <c r="P24020" s="36"/>
      <c r="S24020" s="36"/>
      <c r="T24020" s="36"/>
      <c r="U24020" s="36"/>
      <c r="V24020" s="36"/>
    </row>
    <row r="24021" spans="11:22" x14ac:dyDescent="0.25">
      <c r="K24021" s="36"/>
      <c r="L24021" s="36"/>
      <c r="M24021" s="36"/>
      <c r="N24021" s="36"/>
      <c r="O24021" s="40"/>
      <c r="P24021" s="36"/>
      <c r="S24021" s="36"/>
      <c r="T24021" s="36"/>
      <c r="U24021" s="36"/>
      <c r="V24021" s="36"/>
    </row>
    <row r="24022" spans="11:22" x14ac:dyDescent="0.25">
      <c r="K24022" s="36"/>
      <c r="L24022" s="36"/>
      <c r="M24022" s="36"/>
      <c r="N24022" s="36"/>
      <c r="O24022" s="40"/>
      <c r="P24022" s="36"/>
      <c r="S24022" s="36"/>
      <c r="T24022" s="36"/>
      <c r="U24022" s="36"/>
      <c r="V24022" s="36"/>
    </row>
    <row r="24023" spans="11:22" x14ac:dyDescent="0.25">
      <c r="K24023" s="36"/>
      <c r="L24023" s="36"/>
      <c r="M24023" s="36"/>
      <c r="N24023" s="36"/>
      <c r="O24023" s="40"/>
      <c r="P24023" s="36"/>
      <c r="S24023" s="36"/>
      <c r="T24023" s="36"/>
      <c r="U24023" s="36"/>
      <c r="V24023" s="36"/>
    </row>
    <row r="24024" spans="11:22" x14ac:dyDescent="0.25">
      <c r="K24024" s="36"/>
      <c r="L24024" s="36"/>
      <c r="M24024" s="36"/>
      <c r="N24024" s="36"/>
      <c r="O24024" s="40"/>
      <c r="P24024" s="36"/>
      <c r="S24024" s="36"/>
      <c r="T24024" s="36"/>
      <c r="U24024" s="36"/>
      <c r="V24024" s="36"/>
    </row>
    <row r="24025" spans="11:22" x14ac:dyDescent="0.25">
      <c r="K24025" s="36"/>
      <c r="L24025" s="36"/>
      <c r="M24025" s="36"/>
      <c r="N24025" s="36"/>
      <c r="O24025" s="40"/>
      <c r="P24025" s="36"/>
      <c r="S24025" s="36"/>
      <c r="T24025" s="36"/>
      <c r="U24025" s="36"/>
      <c r="V24025" s="36"/>
    </row>
    <row r="24026" spans="11:22" x14ac:dyDescent="0.25">
      <c r="K24026" s="36"/>
      <c r="L24026" s="36"/>
      <c r="M24026" s="36"/>
      <c r="N24026" s="36"/>
      <c r="O24026" s="40"/>
      <c r="P24026" s="36"/>
      <c r="S24026" s="36"/>
      <c r="T24026" s="36"/>
      <c r="U24026" s="36"/>
      <c r="V24026" s="36"/>
    </row>
    <row r="24027" spans="11:22" x14ac:dyDescent="0.25">
      <c r="K24027" s="36"/>
      <c r="L24027" s="36"/>
      <c r="M24027" s="36"/>
      <c r="N24027" s="36"/>
      <c r="O24027" s="40"/>
      <c r="P24027" s="36"/>
      <c r="S24027" s="36"/>
      <c r="T24027" s="36"/>
      <c r="U24027" s="36"/>
      <c r="V24027" s="36"/>
    </row>
    <row r="24028" spans="11:22" x14ac:dyDescent="0.25">
      <c r="K24028" s="36"/>
      <c r="L24028" s="36"/>
      <c r="M24028" s="36"/>
      <c r="N24028" s="36"/>
      <c r="O24028" s="40"/>
      <c r="P24028" s="36"/>
      <c r="S24028" s="36"/>
      <c r="T24028" s="36"/>
      <c r="U24028" s="36"/>
      <c r="V24028" s="36"/>
    </row>
    <row r="24029" spans="11:22" x14ac:dyDescent="0.25">
      <c r="K24029" s="36"/>
      <c r="L24029" s="36"/>
      <c r="M24029" s="36"/>
      <c r="N24029" s="36"/>
      <c r="O24029" s="40"/>
      <c r="P24029" s="36"/>
      <c r="S24029" s="36"/>
      <c r="T24029" s="36"/>
      <c r="U24029" s="36"/>
      <c r="V24029" s="36"/>
    </row>
    <row r="24030" spans="11:22" x14ac:dyDescent="0.25">
      <c r="K24030" s="36"/>
      <c r="L24030" s="36"/>
      <c r="M24030" s="36"/>
      <c r="N24030" s="36"/>
      <c r="O24030" s="40"/>
      <c r="P24030" s="36"/>
      <c r="S24030" s="36"/>
      <c r="T24030" s="36"/>
      <c r="U24030" s="36"/>
      <c r="V24030" s="36"/>
    </row>
    <row r="24031" spans="11:22" x14ac:dyDescent="0.25">
      <c r="K24031" s="36"/>
      <c r="L24031" s="36"/>
      <c r="M24031" s="36"/>
      <c r="N24031" s="36"/>
      <c r="O24031" s="40"/>
      <c r="P24031" s="36"/>
      <c r="S24031" s="36"/>
      <c r="T24031" s="36"/>
      <c r="U24031" s="36"/>
      <c r="V24031" s="36"/>
    </row>
    <row r="24032" spans="11:22" x14ac:dyDescent="0.25">
      <c r="K24032" s="36"/>
      <c r="L24032" s="36"/>
      <c r="M24032" s="36"/>
      <c r="N24032" s="36"/>
      <c r="O24032" s="40"/>
      <c r="P24032" s="36"/>
      <c r="S24032" s="36"/>
      <c r="T24032" s="36"/>
      <c r="U24032" s="36"/>
      <c r="V24032" s="36"/>
    </row>
    <row r="24033" spans="11:22" x14ac:dyDescent="0.25">
      <c r="K24033" s="36"/>
      <c r="L24033" s="36"/>
      <c r="M24033" s="36"/>
      <c r="N24033" s="36"/>
      <c r="O24033" s="40"/>
      <c r="P24033" s="36"/>
      <c r="S24033" s="36"/>
      <c r="T24033" s="36"/>
      <c r="U24033" s="36"/>
      <c r="V24033" s="36"/>
    </row>
    <row r="24034" spans="11:22" x14ac:dyDescent="0.25">
      <c r="K24034" s="36"/>
      <c r="L24034" s="36"/>
      <c r="M24034" s="36"/>
      <c r="N24034" s="36"/>
      <c r="O24034" s="40"/>
      <c r="P24034" s="36"/>
      <c r="S24034" s="36"/>
      <c r="T24034" s="36"/>
      <c r="U24034" s="36"/>
      <c r="V24034" s="36"/>
    </row>
    <row r="24035" spans="11:22" x14ac:dyDescent="0.25">
      <c r="K24035" s="36"/>
      <c r="L24035" s="36"/>
      <c r="M24035" s="36"/>
      <c r="N24035" s="36"/>
      <c r="O24035" s="40"/>
      <c r="P24035" s="36"/>
      <c r="S24035" s="36"/>
      <c r="T24035" s="36"/>
      <c r="U24035" s="36"/>
      <c r="V24035" s="36"/>
    </row>
    <row r="24036" spans="11:22" x14ac:dyDescent="0.25">
      <c r="K24036" s="36"/>
      <c r="L24036" s="36"/>
      <c r="M24036" s="36"/>
      <c r="N24036" s="36"/>
      <c r="O24036" s="40"/>
      <c r="P24036" s="36"/>
      <c r="S24036" s="36"/>
      <c r="T24036" s="36"/>
      <c r="U24036" s="36"/>
      <c r="V24036" s="36"/>
    </row>
    <row r="24037" spans="11:22" x14ac:dyDescent="0.25">
      <c r="K24037" s="36"/>
      <c r="L24037" s="36"/>
      <c r="M24037" s="36"/>
      <c r="N24037" s="36"/>
      <c r="O24037" s="40"/>
      <c r="P24037" s="36"/>
      <c r="S24037" s="36"/>
      <c r="T24037" s="36"/>
      <c r="U24037" s="36"/>
      <c r="V24037" s="36"/>
    </row>
    <row r="24038" spans="11:22" x14ac:dyDescent="0.25">
      <c r="K24038" s="36"/>
      <c r="L24038" s="36"/>
      <c r="M24038" s="36"/>
      <c r="N24038" s="36"/>
      <c r="O24038" s="40"/>
      <c r="P24038" s="36"/>
      <c r="S24038" s="36"/>
      <c r="T24038" s="36"/>
      <c r="U24038" s="36"/>
      <c r="V24038" s="36"/>
    </row>
    <row r="24039" spans="11:22" x14ac:dyDescent="0.25">
      <c r="K24039" s="36"/>
      <c r="L24039" s="36"/>
      <c r="M24039" s="36"/>
      <c r="N24039" s="36"/>
      <c r="O24039" s="40"/>
      <c r="P24039" s="36"/>
      <c r="S24039" s="36"/>
      <c r="T24039" s="36"/>
      <c r="U24039" s="36"/>
      <c r="V24039" s="36"/>
    </row>
    <row r="24040" spans="11:22" x14ac:dyDescent="0.25">
      <c r="K24040" s="36"/>
      <c r="L24040" s="36"/>
      <c r="M24040" s="36"/>
      <c r="N24040" s="36"/>
      <c r="O24040" s="40"/>
      <c r="P24040" s="36"/>
      <c r="S24040" s="36"/>
      <c r="T24040" s="36"/>
      <c r="U24040" s="36"/>
      <c r="V24040" s="36"/>
    </row>
    <row r="24041" spans="11:22" x14ac:dyDescent="0.25">
      <c r="K24041" s="36"/>
      <c r="L24041" s="36"/>
      <c r="M24041" s="36"/>
      <c r="N24041" s="36"/>
      <c r="O24041" s="40"/>
      <c r="P24041" s="36"/>
      <c r="S24041" s="36"/>
      <c r="T24041" s="36"/>
      <c r="U24041" s="36"/>
      <c r="V24041" s="36"/>
    </row>
    <row r="24042" spans="11:22" x14ac:dyDescent="0.25">
      <c r="K24042" s="36"/>
      <c r="L24042" s="36"/>
      <c r="M24042" s="36"/>
      <c r="N24042" s="36"/>
      <c r="O24042" s="40"/>
      <c r="P24042" s="36"/>
      <c r="S24042" s="36"/>
      <c r="T24042" s="36"/>
      <c r="U24042" s="36"/>
      <c r="V24042" s="36"/>
    </row>
    <row r="24043" spans="11:22" x14ac:dyDescent="0.25">
      <c r="K24043" s="36"/>
      <c r="L24043" s="36"/>
      <c r="M24043" s="36"/>
      <c r="N24043" s="36"/>
      <c r="O24043" s="40"/>
      <c r="P24043" s="36"/>
      <c r="S24043" s="36"/>
      <c r="T24043" s="36"/>
      <c r="U24043" s="36"/>
      <c r="V24043" s="36"/>
    </row>
    <row r="24044" spans="11:22" x14ac:dyDescent="0.25">
      <c r="K24044" s="36"/>
      <c r="L24044" s="36"/>
      <c r="M24044" s="36"/>
      <c r="N24044" s="36"/>
      <c r="O24044" s="40"/>
      <c r="P24044" s="36"/>
      <c r="S24044" s="36"/>
      <c r="T24044" s="36"/>
      <c r="U24044" s="36"/>
      <c r="V24044" s="36"/>
    </row>
    <row r="24045" spans="11:22" x14ac:dyDescent="0.25">
      <c r="K24045" s="36"/>
      <c r="L24045" s="36"/>
      <c r="M24045" s="36"/>
      <c r="N24045" s="36"/>
      <c r="O24045" s="40"/>
      <c r="P24045" s="36"/>
      <c r="S24045" s="36"/>
      <c r="T24045" s="36"/>
      <c r="U24045" s="36"/>
      <c r="V24045" s="36"/>
    </row>
    <row r="24046" spans="11:22" x14ac:dyDescent="0.25">
      <c r="K24046" s="36"/>
      <c r="L24046" s="36"/>
      <c r="M24046" s="36"/>
      <c r="N24046" s="36"/>
      <c r="O24046" s="40"/>
      <c r="P24046" s="36"/>
      <c r="S24046" s="36"/>
      <c r="T24046" s="36"/>
      <c r="U24046" s="36"/>
      <c r="V24046" s="36"/>
    </row>
    <row r="24047" spans="11:22" x14ac:dyDescent="0.25">
      <c r="K24047" s="36"/>
      <c r="L24047" s="36"/>
      <c r="M24047" s="36"/>
      <c r="N24047" s="36"/>
      <c r="O24047" s="40"/>
      <c r="P24047" s="36"/>
      <c r="S24047" s="36"/>
      <c r="T24047" s="36"/>
      <c r="U24047" s="36"/>
      <c r="V24047" s="36"/>
    </row>
    <row r="24048" spans="11:22" x14ac:dyDescent="0.25">
      <c r="K24048" s="36"/>
      <c r="L24048" s="36"/>
      <c r="M24048" s="36"/>
      <c r="N24048" s="36"/>
      <c r="O24048" s="40"/>
      <c r="P24048" s="36"/>
      <c r="S24048" s="36"/>
      <c r="T24048" s="36"/>
      <c r="U24048" s="36"/>
      <c r="V24048" s="36"/>
    </row>
    <row r="24049" spans="11:22" x14ac:dyDescent="0.25">
      <c r="K24049" s="36"/>
      <c r="L24049" s="36"/>
      <c r="M24049" s="36"/>
      <c r="N24049" s="36"/>
      <c r="O24049" s="40"/>
      <c r="P24049" s="36"/>
      <c r="S24049" s="36"/>
      <c r="T24049" s="36"/>
      <c r="U24049" s="36"/>
      <c r="V24049" s="36"/>
    </row>
    <row r="24050" spans="11:22" x14ac:dyDescent="0.25">
      <c r="K24050" s="36"/>
      <c r="L24050" s="36"/>
      <c r="M24050" s="36"/>
      <c r="N24050" s="36"/>
      <c r="O24050" s="40"/>
      <c r="P24050" s="36"/>
      <c r="S24050" s="36"/>
      <c r="T24050" s="36"/>
      <c r="U24050" s="36"/>
      <c r="V24050" s="36"/>
    </row>
    <row r="24051" spans="11:22" x14ac:dyDescent="0.25">
      <c r="K24051" s="36"/>
      <c r="L24051" s="36"/>
      <c r="M24051" s="36"/>
      <c r="N24051" s="36"/>
      <c r="O24051" s="40"/>
      <c r="P24051" s="36"/>
      <c r="S24051" s="36"/>
      <c r="T24051" s="36"/>
      <c r="U24051" s="36"/>
      <c r="V24051" s="36"/>
    </row>
    <row r="24052" spans="11:22" x14ac:dyDescent="0.25">
      <c r="K24052" s="36"/>
      <c r="L24052" s="36"/>
      <c r="M24052" s="36"/>
      <c r="N24052" s="36"/>
      <c r="O24052" s="40"/>
      <c r="P24052" s="36"/>
      <c r="S24052" s="36"/>
      <c r="T24052" s="36"/>
      <c r="U24052" s="36"/>
      <c r="V24052" s="36"/>
    </row>
    <row r="24053" spans="11:22" x14ac:dyDescent="0.25">
      <c r="K24053" s="36"/>
      <c r="L24053" s="36"/>
      <c r="M24053" s="36"/>
      <c r="N24053" s="36"/>
      <c r="O24053" s="40"/>
      <c r="P24053" s="36"/>
      <c r="S24053" s="36"/>
      <c r="T24053" s="36"/>
      <c r="U24053" s="36"/>
      <c r="V24053" s="36"/>
    </row>
    <row r="24054" spans="11:22" x14ac:dyDescent="0.25">
      <c r="K24054" s="36"/>
      <c r="L24054" s="36"/>
      <c r="M24054" s="36"/>
      <c r="N24054" s="36"/>
      <c r="O24054" s="40"/>
      <c r="P24054" s="36"/>
      <c r="S24054" s="36"/>
      <c r="T24054" s="36"/>
      <c r="U24054" s="36"/>
      <c r="V24054" s="36"/>
    </row>
    <row r="24055" spans="11:22" x14ac:dyDescent="0.25">
      <c r="K24055" s="36"/>
      <c r="L24055" s="36"/>
      <c r="M24055" s="36"/>
      <c r="N24055" s="36"/>
      <c r="O24055" s="40"/>
      <c r="P24055" s="36"/>
      <c r="S24055" s="36"/>
      <c r="T24055" s="36"/>
      <c r="U24055" s="36"/>
      <c r="V24055" s="36"/>
    </row>
    <row r="24056" spans="11:22" x14ac:dyDescent="0.25">
      <c r="K24056" s="36"/>
      <c r="L24056" s="36"/>
      <c r="M24056" s="36"/>
      <c r="N24056" s="36"/>
      <c r="O24056" s="40"/>
      <c r="P24056" s="36"/>
      <c r="S24056" s="36"/>
      <c r="T24056" s="36"/>
      <c r="U24056" s="36"/>
      <c r="V24056" s="36"/>
    </row>
    <row r="24057" spans="11:22" x14ac:dyDescent="0.25">
      <c r="K24057" s="36"/>
      <c r="L24057" s="36"/>
      <c r="M24057" s="36"/>
      <c r="N24057" s="36"/>
      <c r="O24057" s="40"/>
      <c r="P24057" s="36"/>
      <c r="S24057" s="36"/>
      <c r="T24057" s="36"/>
      <c r="U24057" s="36"/>
      <c r="V24057" s="36"/>
    </row>
    <row r="24058" spans="11:22" x14ac:dyDescent="0.25">
      <c r="K24058" s="36"/>
      <c r="L24058" s="36"/>
      <c r="M24058" s="36"/>
      <c r="N24058" s="36"/>
      <c r="O24058" s="40"/>
      <c r="P24058" s="36"/>
      <c r="S24058" s="36"/>
      <c r="T24058" s="36"/>
      <c r="U24058" s="36"/>
      <c r="V24058" s="36"/>
    </row>
    <row r="24059" spans="11:22" x14ac:dyDescent="0.25">
      <c r="K24059" s="36"/>
      <c r="L24059" s="36"/>
      <c r="M24059" s="36"/>
      <c r="N24059" s="36"/>
      <c r="O24059" s="40"/>
      <c r="P24059" s="36"/>
      <c r="S24059" s="36"/>
      <c r="T24059" s="36"/>
      <c r="U24059" s="36"/>
      <c r="V24059" s="36"/>
    </row>
    <row r="24060" spans="11:22" x14ac:dyDescent="0.25">
      <c r="K24060" s="36"/>
      <c r="L24060" s="36"/>
      <c r="M24060" s="36"/>
      <c r="N24060" s="36"/>
      <c r="O24060" s="40"/>
      <c r="P24060" s="36"/>
      <c r="S24060" s="36"/>
      <c r="T24060" s="36"/>
      <c r="U24060" s="36"/>
      <c r="V24060" s="36"/>
    </row>
    <row r="24061" spans="11:22" x14ac:dyDescent="0.25">
      <c r="K24061" s="36"/>
      <c r="L24061" s="36"/>
      <c r="M24061" s="36"/>
      <c r="N24061" s="36"/>
      <c r="O24061" s="40"/>
      <c r="P24061" s="36"/>
      <c r="S24061" s="36"/>
      <c r="T24061" s="36"/>
      <c r="U24061" s="36"/>
      <c r="V24061" s="36"/>
    </row>
    <row r="24062" spans="11:22" x14ac:dyDescent="0.25">
      <c r="K24062" s="36"/>
      <c r="L24062" s="36"/>
      <c r="M24062" s="36"/>
      <c r="N24062" s="36"/>
      <c r="O24062" s="40"/>
      <c r="P24062" s="36"/>
      <c r="S24062" s="36"/>
      <c r="T24062" s="36"/>
      <c r="U24062" s="36"/>
      <c r="V24062" s="36"/>
    </row>
    <row r="24063" spans="11:22" x14ac:dyDescent="0.25">
      <c r="K24063" s="36"/>
      <c r="L24063" s="36"/>
      <c r="M24063" s="36"/>
      <c r="N24063" s="36"/>
      <c r="O24063" s="40"/>
      <c r="P24063" s="36"/>
      <c r="S24063" s="36"/>
      <c r="T24063" s="36"/>
      <c r="U24063" s="36"/>
      <c r="V24063" s="36"/>
    </row>
    <row r="24064" spans="11:22" x14ac:dyDescent="0.25">
      <c r="K24064" s="36"/>
      <c r="L24064" s="36"/>
      <c r="M24064" s="36"/>
      <c r="N24064" s="36"/>
      <c r="O24064" s="40"/>
      <c r="P24064" s="36"/>
      <c r="S24064" s="36"/>
      <c r="T24064" s="36"/>
      <c r="U24064" s="36"/>
      <c r="V24064" s="36"/>
    </row>
    <row r="24065" spans="11:22" x14ac:dyDescent="0.25">
      <c r="K24065" s="36"/>
      <c r="L24065" s="36"/>
      <c r="M24065" s="36"/>
      <c r="N24065" s="36"/>
      <c r="O24065" s="40"/>
      <c r="P24065" s="36"/>
      <c r="S24065" s="36"/>
      <c r="T24065" s="36"/>
      <c r="U24065" s="36"/>
      <c r="V24065" s="36"/>
    </row>
    <row r="24066" spans="11:22" x14ac:dyDescent="0.25">
      <c r="K24066" s="36"/>
      <c r="L24066" s="36"/>
      <c r="M24066" s="36"/>
      <c r="N24066" s="36"/>
      <c r="O24066" s="40"/>
      <c r="P24066" s="36"/>
      <c r="S24066" s="36"/>
      <c r="T24066" s="36"/>
      <c r="U24066" s="36"/>
      <c r="V24066" s="36"/>
    </row>
    <row r="24067" spans="11:22" x14ac:dyDescent="0.25">
      <c r="K24067" s="36"/>
      <c r="L24067" s="36"/>
      <c r="M24067" s="36"/>
      <c r="N24067" s="36"/>
      <c r="O24067" s="40"/>
      <c r="P24067" s="36"/>
      <c r="S24067" s="36"/>
      <c r="T24067" s="36"/>
      <c r="U24067" s="36"/>
      <c r="V24067" s="36"/>
    </row>
    <row r="24068" spans="11:22" x14ac:dyDescent="0.25">
      <c r="K24068" s="36"/>
      <c r="L24068" s="36"/>
      <c r="M24068" s="36"/>
      <c r="N24068" s="36"/>
      <c r="O24068" s="40"/>
      <c r="P24068" s="36"/>
      <c r="S24068" s="36"/>
      <c r="T24068" s="36"/>
      <c r="U24068" s="36"/>
      <c r="V24068" s="36"/>
    </row>
    <row r="24069" spans="11:22" x14ac:dyDescent="0.25">
      <c r="K24069" s="36"/>
      <c r="L24069" s="36"/>
      <c r="M24069" s="36"/>
      <c r="N24069" s="36"/>
      <c r="O24069" s="40"/>
      <c r="P24069" s="36"/>
      <c r="S24069" s="36"/>
      <c r="T24069" s="36"/>
      <c r="U24069" s="36"/>
      <c r="V24069" s="36"/>
    </row>
    <row r="24070" spans="11:22" x14ac:dyDescent="0.25">
      <c r="K24070" s="36"/>
      <c r="L24070" s="36"/>
      <c r="M24070" s="36"/>
      <c r="N24070" s="36"/>
      <c r="O24070" s="40"/>
      <c r="P24070" s="36"/>
      <c r="S24070" s="36"/>
      <c r="T24070" s="36"/>
      <c r="U24070" s="36"/>
      <c r="V24070" s="36"/>
    </row>
    <row r="24071" spans="11:22" x14ac:dyDescent="0.25">
      <c r="K24071" s="36"/>
      <c r="L24071" s="36"/>
      <c r="M24071" s="36"/>
      <c r="N24071" s="36"/>
      <c r="O24071" s="40"/>
      <c r="P24071" s="36"/>
      <c r="S24071" s="36"/>
      <c r="T24071" s="36"/>
      <c r="U24071" s="36"/>
      <c r="V24071" s="36"/>
    </row>
    <row r="24072" spans="11:22" x14ac:dyDescent="0.25">
      <c r="K24072" s="36"/>
      <c r="L24072" s="36"/>
      <c r="M24072" s="36"/>
      <c r="N24072" s="36"/>
      <c r="O24072" s="40"/>
      <c r="P24072" s="36"/>
      <c r="S24072" s="36"/>
      <c r="T24072" s="36"/>
      <c r="U24072" s="36"/>
      <c r="V24072" s="36"/>
    </row>
    <row r="24073" spans="11:22" x14ac:dyDescent="0.25">
      <c r="K24073" s="36"/>
      <c r="L24073" s="36"/>
      <c r="M24073" s="36"/>
      <c r="N24073" s="36"/>
      <c r="O24073" s="40"/>
      <c r="P24073" s="36"/>
      <c r="S24073" s="36"/>
      <c r="T24073" s="36"/>
      <c r="U24073" s="36"/>
      <c r="V24073" s="36"/>
    </row>
    <row r="24074" spans="11:22" x14ac:dyDescent="0.25">
      <c r="K24074" s="36"/>
      <c r="L24074" s="36"/>
      <c r="M24074" s="36"/>
      <c r="N24074" s="36"/>
      <c r="O24074" s="40"/>
      <c r="P24074" s="36"/>
      <c r="S24074" s="36"/>
      <c r="T24074" s="36"/>
      <c r="U24074" s="36"/>
      <c r="V24074" s="36"/>
    </row>
    <row r="24075" spans="11:22" x14ac:dyDescent="0.25">
      <c r="K24075" s="36"/>
      <c r="L24075" s="36"/>
      <c r="M24075" s="36"/>
      <c r="N24075" s="36"/>
      <c r="O24075" s="40"/>
      <c r="P24075" s="36"/>
      <c r="S24075" s="36"/>
      <c r="T24075" s="36"/>
      <c r="U24075" s="36"/>
      <c r="V24075" s="36"/>
    </row>
    <row r="24076" spans="11:22" x14ac:dyDescent="0.25">
      <c r="K24076" s="36"/>
      <c r="L24076" s="36"/>
      <c r="M24076" s="36"/>
      <c r="N24076" s="36"/>
      <c r="O24076" s="40"/>
      <c r="P24076" s="36"/>
      <c r="S24076" s="36"/>
      <c r="T24076" s="36"/>
      <c r="U24076" s="36"/>
      <c r="V24076" s="36"/>
    </row>
    <row r="24077" spans="11:22" x14ac:dyDescent="0.25">
      <c r="K24077" s="36"/>
      <c r="L24077" s="36"/>
      <c r="M24077" s="36"/>
      <c r="N24077" s="36"/>
      <c r="O24077" s="40"/>
      <c r="P24077" s="36"/>
      <c r="S24077" s="36"/>
      <c r="T24077" s="36"/>
      <c r="U24077" s="36"/>
      <c r="V24077" s="36"/>
    </row>
    <row r="24078" spans="11:22" x14ac:dyDescent="0.25">
      <c r="K24078" s="36"/>
      <c r="L24078" s="36"/>
      <c r="M24078" s="36"/>
      <c r="N24078" s="36"/>
      <c r="O24078" s="40"/>
      <c r="P24078" s="36"/>
      <c r="S24078" s="36"/>
      <c r="T24078" s="36"/>
      <c r="U24078" s="36"/>
      <c r="V24078" s="36"/>
    </row>
    <row r="24079" spans="11:22" x14ac:dyDescent="0.25">
      <c r="K24079" s="36"/>
      <c r="L24079" s="36"/>
      <c r="M24079" s="36"/>
      <c r="N24079" s="36"/>
      <c r="O24079" s="40"/>
      <c r="P24079" s="36"/>
      <c r="S24079" s="36"/>
      <c r="T24079" s="36"/>
      <c r="U24079" s="36"/>
      <c r="V24079" s="36"/>
    </row>
    <row r="24080" spans="11:22" x14ac:dyDescent="0.25">
      <c r="K24080" s="36"/>
      <c r="L24080" s="36"/>
      <c r="M24080" s="36"/>
      <c r="N24080" s="36"/>
      <c r="O24080" s="40"/>
      <c r="P24080" s="36"/>
      <c r="S24080" s="36"/>
      <c r="T24080" s="36"/>
      <c r="U24080" s="36"/>
      <c r="V24080" s="36"/>
    </row>
    <row r="24081" spans="11:22" x14ac:dyDescent="0.25">
      <c r="K24081" s="36"/>
      <c r="L24081" s="36"/>
      <c r="M24081" s="36"/>
      <c r="N24081" s="36"/>
      <c r="O24081" s="40"/>
      <c r="P24081" s="36"/>
      <c r="S24081" s="36"/>
      <c r="T24081" s="36"/>
      <c r="U24081" s="36"/>
      <c r="V24081" s="36"/>
    </row>
    <row r="24082" spans="11:22" x14ac:dyDescent="0.25">
      <c r="K24082" s="36"/>
      <c r="L24082" s="36"/>
      <c r="M24082" s="36"/>
      <c r="N24082" s="36"/>
      <c r="O24082" s="40"/>
      <c r="P24082" s="36"/>
      <c r="S24082" s="36"/>
      <c r="T24082" s="36"/>
      <c r="U24082" s="36"/>
      <c r="V24082" s="36"/>
    </row>
    <row r="24083" spans="11:22" x14ac:dyDescent="0.25">
      <c r="K24083" s="36"/>
      <c r="L24083" s="36"/>
      <c r="M24083" s="36"/>
      <c r="N24083" s="36"/>
      <c r="O24083" s="40"/>
      <c r="P24083" s="36"/>
      <c r="S24083" s="36"/>
      <c r="T24083" s="36"/>
      <c r="U24083" s="36"/>
      <c r="V24083" s="36"/>
    </row>
    <row r="24084" spans="11:22" x14ac:dyDescent="0.25">
      <c r="K24084" s="36"/>
      <c r="L24084" s="36"/>
      <c r="M24084" s="36"/>
      <c r="N24084" s="36"/>
      <c r="O24084" s="40"/>
      <c r="P24084" s="36"/>
      <c r="S24084" s="36"/>
      <c r="T24084" s="36"/>
      <c r="U24084" s="36"/>
      <c r="V24084" s="36"/>
    </row>
    <row r="24085" spans="11:22" x14ac:dyDescent="0.25">
      <c r="K24085" s="36"/>
      <c r="L24085" s="36"/>
      <c r="M24085" s="36"/>
      <c r="N24085" s="36"/>
      <c r="O24085" s="40"/>
      <c r="P24085" s="36"/>
      <c r="S24085" s="36"/>
      <c r="T24085" s="36"/>
      <c r="U24085" s="36"/>
      <c r="V24085" s="36"/>
    </row>
    <row r="24086" spans="11:22" x14ac:dyDescent="0.25">
      <c r="K24086" s="36"/>
      <c r="L24086" s="36"/>
      <c r="M24086" s="36"/>
      <c r="N24086" s="36"/>
      <c r="O24086" s="40"/>
      <c r="P24086" s="36"/>
      <c r="S24086" s="36"/>
      <c r="T24086" s="36"/>
      <c r="U24086" s="36"/>
      <c r="V24086" s="36"/>
    </row>
    <row r="24087" spans="11:22" x14ac:dyDescent="0.25">
      <c r="K24087" s="36"/>
      <c r="L24087" s="36"/>
      <c r="M24087" s="36"/>
      <c r="N24087" s="36"/>
      <c r="O24087" s="40"/>
      <c r="P24087" s="36"/>
      <c r="S24087" s="36"/>
      <c r="T24087" s="36"/>
      <c r="U24087" s="36"/>
      <c r="V24087" s="36"/>
    </row>
    <row r="24088" spans="11:22" x14ac:dyDescent="0.25">
      <c r="K24088" s="36"/>
      <c r="L24088" s="36"/>
      <c r="M24088" s="36"/>
      <c r="N24088" s="36"/>
      <c r="O24088" s="40"/>
      <c r="P24088" s="36"/>
      <c r="S24088" s="36"/>
      <c r="T24088" s="36"/>
      <c r="U24088" s="36"/>
      <c r="V24088" s="36"/>
    </row>
    <row r="24089" spans="11:22" x14ac:dyDescent="0.25">
      <c r="K24089" s="36"/>
      <c r="L24089" s="36"/>
      <c r="M24089" s="36"/>
      <c r="N24089" s="36"/>
      <c r="O24089" s="40"/>
      <c r="P24089" s="36"/>
      <c r="S24089" s="36"/>
      <c r="T24089" s="36"/>
      <c r="U24089" s="36"/>
      <c r="V24089" s="36"/>
    </row>
    <row r="24090" spans="11:22" x14ac:dyDescent="0.25">
      <c r="K24090" s="36"/>
      <c r="L24090" s="36"/>
      <c r="M24090" s="36"/>
      <c r="N24090" s="36"/>
      <c r="O24090" s="40"/>
      <c r="P24090" s="36"/>
      <c r="S24090" s="36"/>
      <c r="T24090" s="36"/>
      <c r="U24090" s="36"/>
      <c r="V24090" s="36"/>
    </row>
    <row r="24091" spans="11:22" x14ac:dyDescent="0.25">
      <c r="K24091" s="36"/>
      <c r="L24091" s="36"/>
      <c r="M24091" s="36"/>
      <c r="N24091" s="36"/>
      <c r="O24091" s="40"/>
      <c r="P24091" s="36"/>
      <c r="S24091" s="36"/>
      <c r="T24091" s="36"/>
      <c r="U24091" s="36"/>
      <c r="V24091" s="36"/>
    </row>
    <row r="24092" spans="11:22" x14ac:dyDescent="0.25">
      <c r="K24092" s="36"/>
      <c r="L24092" s="36"/>
      <c r="M24092" s="36"/>
      <c r="N24092" s="36"/>
      <c r="O24092" s="40"/>
      <c r="P24092" s="36"/>
      <c r="S24092" s="36"/>
      <c r="T24092" s="36"/>
      <c r="U24092" s="36"/>
      <c r="V24092" s="36"/>
    </row>
    <row r="24093" spans="11:22" x14ac:dyDescent="0.25">
      <c r="K24093" s="36"/>
      <c r="L24093" s="36"/>
      <c r="M24093" s="36"/>
      <c r="N24093" s="36"/>
      <c r="O24093" s="40"/>
      <c r="P24093" s="36"/>
      <c r="S24093" s="36"/>
      <c r="T24093" s="36"/>
      <c r="U24093" s="36"/>
      <c r="V24093" s="36"/>
    </row>
    <row r="24094" spans="11:22" x14ac:dyDescent="0.25">
      <c r="K24094" s="36"/>
      <c r="L24094" s="36"/>
      <c r="M24094" s="36"/>
      <c r="N24094" s="36"/>
      <c r="O24094" s="40"/>
      <c r="P24094" s="36"/>
      <c r="S24094" s="36"/>
      <c r="T24094" s="36"/>
      <c r="U24094" s="36"/>
      <c r="V24094" s="36"/>
    </row>
    <row r="24095" spans="11:22" x14ac:dyDescent="0.25">
      <c r="K24095" s="36"/>
      <c r="L24095" s="36"/>
      <c r="M24095" s="36"/>
      <c r="N24095" s="36"/>
      <c r="O24095" s="40"/>
      <c r="P24095" s="36"/>
      <c r="S24095" s="36"/>
      <c r="T24095" s="36"/>
      <c r="U24095" s="36"/>
      <c r="V24095" s="36"/>
    </row>
    <row r="24096" spans="11:22" x14ac:dyDescent="0.25">
      <c r="K24096" s="36"/>
      <c r="L24096" s="36"/>
      <c r="M24096" s="36"/>
      <c r="N24096" s="36"/>
      <c r="O24096" s="40"/>
      <c r="P24096" s="36"/>
      <c r="S24096" s="36"/>
      <c r="T24096" s="36"/>
      <c r="U24096" s="36"/>
      <c r="V24096" s="36"/>
    </row>
    <row r="24097" spans="11:22" x14ac:dyDescent="0.25">
      <c r="K24097" s="36"/>
      <c r="L24097" s="36"/>
      <c r="M24097" s="36"/>
      <c r="N24097" s="36"/>
      <c r="O24097" s="40"/>
      <c r="P24097" s="36"/>
      <c r="S24097" s="36"/>
      <c r="T24097" s="36"/>
      <c r="U24097" s="36"/>
      <c r="V24097" s="36"/>
    </row>
    <row r="24098" spans="11:22" x14ac:dyDescent="0.25">
      <c r="K24098" s="36"/>
      <c r="L24098" s="36"/>
      <c r="M24098" s="36"/>
      <c r="N24098" s="36"/>
      <c r="O24098" s="40"/>
      <c r="P24098" s="36"/>
      <c r="S24098" s="36"/>
      <c r="T24098" s="36"/>
      <c r="U24098" s="36"/>
      <c r="V24098" s="36"/>
    </row>
    <row r="24099" spans="11:22" x14ac:dyDescent="0.25">
      <c r="K24099" s="36"/>
      <c r="L24099" s="36"/>
      <c r="M24099" s="36"/>
      <c r="N24099" s="36"/>
      <c r="O24099" s="40"/>
      <c r="P24099" s="36"/>
      <c r="S24099" s="36"/>
      <c r="T24099" s="36"/>
      <c r="U24099" s="36"/>
      <c r="V24099" s="36"/>
    </row>
    <row r="24100" spans="11:22" x14ac:dyDescent="0.25">
      <c r="K24100" s="36"/>
      <c r="L24100" s="36"/>
      <c r="M24100" s="36"/>
      <c r="N24100" s="36"/>
      <c r="O24100" s="40"/>
      <c r="P24100" s="36"/>
      <c r="S24100" s="36"/>
      <c r="T24100" s="36"/>
      <c r="U24100" s="36"/>
      <c r="V24100" s="36"/>
    </row>
    <row r="24101" spans="11:22" x14ac:dyDescent="0.25">
      <c r="K24101" s="36"/>
      <c r="L24101" s="36"/>
      <c r="M24101" s="36"/>
      <c r="N24101" s="36"/>
      <c r="O24101" s="40"/>
      <c r="P24101" s="36"/>
      <c r="S24101" s="36"/>
      <c r="T24101" s="36"/>
      <c r="U24101" s="36"/>
      <c r="V24101" s="36"/>
    </row>
    <row r="24102" spans="11:22" x14ac:dyDescent="0.25">
      <c r="K24102" s="36"/>
      <c r="L24102" s="36"/>
      <c r="M24102" s="36"/>
      <c r="N24102" s="36"/>
      <c r="O24102" s="40"/>
      <c r="P24102" s="36"/>
      <c r="S24102" s="36"/>
      <c r="T24102" s="36"/>
      <c r="U24102" s="36"/>
      <c r="V24102" s="36"/>
    </row>
    <row r="24103" spans="11:22" x14ac:dyDescent="0.25">
      <c r="K24103" s="36"/>
      <c r="L24103" s="36"/>
      <c r="M24103" s="36"/>
      <c r="N24103" s="36"/>
      <c r="O24103" s="40"/>
      <c r="P24103" s="36"/>
      <c r="S24103" s="36"/>
      <c r="T24103" s="36"/>
      <c r="U24103" s="36"/>
      <c r="V24103" s="36"/>
    </row>
    <row r="24104" spans="11:22" x14ac:dyDescent="0.25">
      <c r="K24104" s="36"/>
      <c r="L24104" s="36"/>
      <c r="M24104" s="36"/>
      <c r="N24104" s="36"/>
      <c r="O24104" s="40"/>
      <c r="P24104" s="36"/>
      <c r="S24104" s="36"/>
      <c r="T24104" s="36"/>
      <c r="U24104" s="36"/>
      <c r="V24104" s="36"/>
    </row>
    <row r="24105" spans="11:22" x14ac:dyDescent="0.25">
      <c r="K24105" s="36"/>
      <c r="L24105" s="36"/>
      <c r="M24105" s="36"/>
      <c r="N24105" s="36"/>
      <c r="O24105" s="40"/>
      <c r="P24105" s="36"/>
      <c r="S24105" s="36"/>
      <c r="T24105" s="36"/>
      <c r="U24105" s="36"/>
      <c r="V24105" s="36"/>
    </row>
    <row r="24106" spans="11:22" x14ac:dyDescent="0.25">
      <c r="K24106" s="36"/>
      <c r="L24106" s="36"/>
      <c r="M24106" s="36"/>
      <c r="N24106" s="36"/>
      <c r="O24106" s="40"/>
      <c r="P24106" s="36"/>
      <c r="S24106" s="36"/>
      <c r="T24106" s="36"/>
      <c r="U24106" s="36"/>
      <c r="V24106" s="36"/>
    </row>
    <row r="24107" spans="11:22" x14ac:dyDescent="0.25">
      <c r="K24107" s="36"/>
      <c r="L24107" s="36"/>
      <c r="M24107" s="36"/>
      <c r="N24107" s="36"/>
      <c r="O24107" s="40"/>
      <c r="P24107" s="36"/>
      <c r="S24107" s="36"/>
      <c r="T24107" s="36"/>
      <c r="U24107" s="36"/>
      <c r="V24107" s="36"/>
    </row>
    <row r="24108" spans="11:22" x14ac:dyDescent="0.25">
      <c r="K24108" s="36"/>
      <c r="L24108" s="36"/>
      <c r="M24108" s="36"/>
      <c r="N24108" s="36"/>
      <c r="O24108" s="40"/>
      <c r="P24108" s="36"/>
      <c r="S24108" s="36"/>
      <c r="T24108" s="36"/>
      <c r="U24108" s="36"/>
      <c r="V24108" s="36"/>
    </row>
    <row r="24109" spans="11:22" x14ac:dyDescent="0.25">
      <c r="K24109" s="36"/>
      <c r="L24109" s="36"/>
      <c r="M24109" s="36"/>
      <c r="N24109" s="36"/>
      <c r="O24109" s="40"/>
      <c r="P24109" s="36"/>
      <c r="S24109" s="36"/>
      <c r="T24109" s="36"/>
      <c r="U24109" s="36"/>
      <c r="V24109" s="36"/>
    </row>
    <row r="24110" spans="11:22" x14ac:dyDescent="0.25">
      <c r="K24110" s="36"/>
      <c r="L24110" s="36"/>
      <c r="M24110" s="36"/>
      <c r="N24110" s="36"/>
      <c r="O24110" s="40"/>
      <c r="P24110" s="36"/>
      <c r="S24110" s="36"/>
      <c r="T24110" s="36"/>
      <c r="U24110" s="36"/>
      <c r="V24110" s="36"/>
    </row>
    <row r="24111" spans="11:22" x14ac:dyDescent="0.25">
      <c r="K24111" s="36"/>
      <c r="L24111" s="36"/>
      <c r="M24111" s="36"/>
      <c r="N24111" s="36"/>
      <c r="O24111" s="40"/>
      <c r="P24111" s="36"/>
      <c r="S24111" s="36"/>
      <c r="T24111" s="36"/>
      <c r="U24111" s="36"/>
      <c r="V24111" s="36"/>
    </row>
    <row r="24112" spans="11:22" x14ac:dyDescent="0.25">
      <c r="K24112" s="36"/>
      <c r="L24112" s="36"/>
      <c r="M24112" s="36"/>
      <c r="N24112" s="36"/>
      <c r="O24112" s="40"/>
      <c r="P24112" s="36"/>
      <c r="S24112" s="36"/>
      <c r="T24112" s="36"/>
      <c r="U24112" s="36"/>
      <c r="V24112" s="36"/>
    </row>
    <row r="24113" spans="11:22" x14ac:dyDescent="0.25">
      <c r="K24113" s="36"/>
      <c r="L24113" s="36"/>
      <c r="M24113" s="36"/>
      <c r="N24113" s="36"/>
      <c r="O24113" s="40"/>
      <c r="P24113" s="36"/>
      <c r="S24113" s="36"/>
      <c r="T24113" s="36"/>
      <c r="U24113" s="36"/>
      <c r="V24113" s="36"/>
    </row>
    <row r="24114" spans="11:22" x14ac:dyDescent="0.25">
      <c r="K24114" s="36"/>
      <c r="L24114" s="36"/>
      <c r="M24114" s="36"/>
      <c r="N24114" s="36"/>
      <c r="O24114" s="40"/>
      <c r="P24114" s="36"/>
      <c r="S24114" s="36"/>
      <c r="T24114" s="36"/>
      <c r="U24114" s="36"/>
      <c r="V24114" s="36"/>
    </row>
    <row r="24115" spans="11:22" x14ac:dyDescent="0.25">
      <c r="K24115" s="36"/>
      <c r="L24115" s="36"/>
      <c r="M24115" s="36"/>
      <c r="N24115" s="36"/>
      <c r="O24115" s="40"/>
      <c r="P24115" s="36"/>
      <c r="S24115" s="36"/>
      <c r="T24115" s="36"/>
      <c r="U24115" s="36"/>
      <c r="V24115" s="36"/>
    </row>
    <row r="24116" spans="11:22" x14ac:dyDescent="0.25">
      <c r="K24116" s="36"/>
      <c r="L24116" s="36"/>
      <c r="M24116" s="36"/>
      <c r="N24116" s="36"/>
      <c r="O24116" s="40"/>
      <c r="P24116" s="36"/>
      <c r="S24116" s="36"/>
      <c r="T24116" s="36"/>
      <c r="U24116" s="36"/>
      <c r="V24116" s="36"/>
    </row>
    <row r="24117" spans="11:22" x14ac:dyDescent="0.25">
      <c r="K24117" s="36"/>
      <c r="L24117" s="36"/>
      <c r="M24117" s="36"/>
      <c r="N24117" s="36"/>
      <c r="O24117" s="40"/>
      <c r="P24117" s="36"/>
      <c r="S24117" s="36"/>
      <c r="T24117" s="36"/>
      <c r="U24117" s="36"/>
      <c r="V24117" s="36"/>
    </row>
    <row r="24118" spans="11:22" x14ac:dyDescent="0.25">
      <c r="K24118" s="36"/>
      <c r="L24118" s="36"/>
      <c r="M24118" s="36"/>
      <c r="N24118" s="36"/>
      <c r="O24118" s="40"/>
      <c r="P24118" s="36"/>
      <c r="S24118" s="36"/>
      <c r="T24118" s="36"/>
      <c r="U24118" s="36"/>
      <c r="V24118" s="36"/>
    </row>
    <row r="24119" spans="11:22" x14ac:dyDescent="0.25">
      <c r="K24119" s="36"/>
      <c r="L24119" s="36"/>
      <c r="M24119" s="36"/>
      <c r="N24119" s="36"/>
      <c r="O24119" s="40"/>
      <c r="P24119" s="36"/>
      <c r="S24119" s="36"/>
      <c r="T24119" s="36"/>
      <c r="U24119" s="36"/>
      <c r="V24119" s="36"/>
    </row>
    <row r="24120" spans="11:22" x14ac:dyDescent="0.25">
      <c r="K24120" s="36"/>
      <c r="L24120" s="36"/>
      <c r="M24120" s="36"/>
      <c r="N24120" s="36"/>
      <c r="O24120" s="40"/>
      <c r="P24120" s="36"/>
      <c r="S24120" s="36"/>
      <c r="T24120" s="36"/>
      <c r="U24120" s="36"/>
      <c r="V24120" s="36"/>
    </row>
    <row r="24121" spans="11:22" x14ac:dyDescent="0.25">
      <c r="K24121" s="36"/>
      <c r="L24121" s="36"/>
      <c r="M24121" s="36"/>
      <c r="N24121" s="36"/>
      <c r="O24121" s="40"/>
      <c r="P24121" s="36"/>
      <c r="S24121" s="36"/>
      <c r="T24121" s="36"/>
      <c r="U24121" s="36"/>
      <c r="V24121" s="36"/>
    </row>
    <row r="24122" spans="11:22" x14ac:dyDescent="0.25">
      <c r="K24122" s="36"/>
      <c r="L24122" s="36"/>
      <c r="M24122" s="36"/>
      <c r="N24122" s="36"/>
      <c r="O24122" s="40"/>
      <c r="P24122" s="36"/>
      <c r="S24122" s="36"/>
      <c r="T24122" s="36"/>
      <c r="U24122" s="36"/>
      <c r="V24122" s="36"/>
    </row>
    <row r="24123" spans="11:22" x14ac:dyDescent="0.25">
      <c r="K24123" s="36"/>
      <c r="L24123" s="36"/>
      <c r="M24123" s="36"/>
      <c r="N24123" s="36"/>
      <c r="O24123" s="40"/>
      <c r="P24123" s="36"/>
      <c r="S24123" s="36"/>
      <c r="T24123" s="36"/>
      <c r="U24123" s="36"/>
      <c r="V24123" s="36"/>
    </row>
    <row r="24124" spans="11:22" x14ac:dyDescent="0.25">
      <c r="K24124" s="36"/>
      <c r="L24124" s="36"/>
      <c r="M24124" s="36"/>
      <c r="N24124" s="36"/>
      <c r="O24124" s="40"/>
      <c r="P24124" s="36"/>
      <c r="S24124" s="36"/>
      <c r="T24124" s="36"/>
      <c r="U24124" s="36"/>
      <c r="V24124" s="36"/>
    </row>
    <row r="24125" spans="11:22" x14ac:dyDescent="0.25">
      <c r="K24125" s="36"/>
      <c r="L24125" s="36"/>
      <c r="M24125" s="36"/>
      <c r="N24125" s="36"/>
      <c r="O24125" s="40"/>
      <c r="P24125" s="36"/>
      <c r="S24125" s="36"/>
      <c r="T24125" s="36"/>
      <c r="U24125" s="36"/>
      <c r="V24125" s="36"/>
    </row>
    <row r="24126" spans="11:22" x14ac:dyDescent="0.25">
      <c r="K24126" s="36"/>
      <c r="L24126" s="36"/>
      <c r="M24126" s="36"/>
      <c r="N24126" s="36"/>
      <c r="O24126" s="40"/>
      <c r="P24126" s="36"/>
      <c r="S24126" s="36"/>
      <c r="T24126" s="36"/>
      <c r="U24126" s="36"/>
      <c r="V24126" s="36"/>
    </row>
    <row r="24127" spans="11:22" x14ac:dyDescent="0.25">
      <c r="K24127" s="36"/>
      <c r="L24127" s="36"/>
      <c r="M24127" s="36"/>
      <c r="N24127" s="36"/>
      <c r="O24127" s="40"/>
      <c r="P24127" s="36"/>
      <c r="S24127" s="36"/>
      <c r="T24127" s="36"/>
      <c r="U24127" s="36"/>
      <c r="V24127" s="36"/>
    </row>
    <row r="24128" spans="11:22" x14ac:dyDescent="0.25">
      <c r="K24128" s="36"/>
      <c r="L24128" s="36"/>
      <c r="M24128" s="36"/>
      <c r="N24128" s="36"/>
      <c r="O24128" s="40"/>
      <c r="P24128" s="36"/>
      <c r="S24128" s="36"/>
      <c r="T24128" s="36"/>
      <c r="U24128" s="36"/>
      <c r="V24128" s="36"/>
    </row>
    <row r="24129" spans="11:22" x14ac:dyDescent="0.25">
      <c r="K24129" s="36"/>
      <c r="L24129" s="36"/>
      <c r="M24129" s="36"/>
      <c r="N24129" s="36"/>
      <c r="O24129" s="40"/>
      <c r="P24129" s="36"/>
      <c r="S24129" s="36"/>
      <c r="T24129" s="36"/>
      <c r="U24129" s="36"/>
      <c r="V24129" s="36"/>
    </row>
    <row r="24130" spans="11:22" x14ac:dyDescent="0.25">
      <c r="K24130" s="36"/>
      <c r="L24130" s="36"/>
      <c r="M24130" s="36"/>
      <c r="N24130" s="36"/>
      <c r="O24130" s="40"/>
      <c r="P24130" s="36"/>
      <c r="S24130" s="36"/>
      <c r="T24130" s="36"/>
      <c r="U24130" s="36"/>
      <c r="V24130" s="36"/>
    </row>
    <row r="24131" spans="11:22" x14ac:dyDescent="0.25">
      <c r="K24131" s="36"/>
      <c r="L24131" s="36"/>
      <c r="M24131" s="36"/>
      <c r="N24131" s="36"/>
      <c r="O24131" s="40"/>
      <c r="P24131" s="36"/>
      <c r="S24131" s="36"/>
      <c r="T24131" s="36"/>
      <c r="U24131" s="36"/>
      <c r="V24131" s="36"/>
    </row>
    <row r="24132" spans="11:22" x14ac:dyDescent="0.25">
      <c r="K24132" s="36"/>
      <c r="L24132" s="36"/>
      <c r="M24132" s="36"/>
      <c r="N24132" s="36"/>
      <c r="O24132" s="40"/>
      <c r="P24132" s="36"/>
      <c r="S24132" s="36"/>
      <c r="T24132" s="36"/>
      <c r="U24132" s="36"/>
      <c r="V24132" s="36"/>
    </row>
    <row r="24133" spans="11:22" x14ac:dyDescent="0.25">
      <c r="K24133" s="36"/>
      <c r="L24133" s="36"/>
      <c r="M24133" s="36"/>
      <c r="N24133" s="36"/>
      <c r="O24133" s="40"/>
      <c r="P24133" s="36"/>
      <c r="S24133" s="36"/>
      <c r="T24133" s="36"/>
      <c r="U24133" s="36"/>
      <c r="V24133" s="36"/>
    </row>
    <row r="24134" spans="11:22" x14ac:dyDescent="0.25">
      <c r="K24134" s="36"/>
      <c r="L24134" s="36"/>
      <c r="M24134" s="36"/>
      <c r="N24134" s="36"/>
      <c r="O24134" s="40"/>
      <c r="P24134" s="36"/>
      <c r="S24134" s="36"/>
      <c r="T24134" s="36"/>
      <c r="U24134" s="36"/>
      <c r="V24134" s="36"/>
    </row>
    <row r="24135" spans="11:22" x14ac:dyDescent="0.25">
      <c r="K24135" s="36"/>
      <c r="L24135" s="36"/>
      <c r="M24135" s="36"/>
      <c r="N24135" s="36"/>
      <c r="O24135" s="40"/>
      <c r="P24135" s="36"/>
      <c r="S24135" s="36"/>
      <c r="T24135" s="36"/>
      <c r="U24135" s="36"/>
      <c r="V24135" s="36"/>
    </row>
    <row r="24136" spans="11:22" x14ac:dyDescent="0.25">
      <c r="K24136" s="36"/>
      <c r="L24136" s="36"/>
      <c r="M24136" s="36"/>
      <c r="N24136" s="36"/>
      <c r="O24136" s="40"/>
      <c r="P24136" s="36"/>
      <c r="S24136" s="36"/>
      <c r="T24136" s="36"/>
      <c r="U24136" s="36"/>
      <c r="V24136" s="36"/>
    </row>
    <row r="24137" spans="11:22" x14ac:dyDescent="0.25">
      <c r="K24137" s="36"/>
      <c r="L24137" s="36"/>
      <c r="M24137" s="36"/>
      <c r="N24137" s="36"/>
      <c r="O24137" s="40"/>
      <c r="P24137" s="36"/>
      <c r="S24137" s="36"/>
      <c r="T24137" s="36"/>
      <c r="U24137" s="36"/>
      <c r="V24137" s="36"/>
    </row>
    <row r="24138" spans="11:22" x14ac:dyDescent="0.25">
      <c r="K24138" s="36"/>
      <c r="L24138" s="36"/>
      <c r="M24138" s="36"/>
      <c r="N24138" s="36"/>
      <c r="O24138" s="40"/>
      <c r="P24138" s="36"/>
      <c r="S24138" s="36"/>
      <c r="T24138" s="36"/>
      <c r="U24138" s="36"/>
      <c r="V24138" s="36"/>
    </row>
    <row r="24139" spans="11:22" x14ac:dyDescent="0.25">
      <c r="K24139" s="36"/>
      <c r="L24139" s="36"/>
      <c r="M24139" s="36"/>
      <c r="N24139" s="36"/>
      <c r="O24139" s="40"/>
      <c r="P24139" s="36"/>
      <c r="S24139" s="36"/>
      <c r="T24139" s="36"/>
      <c r="U24139" s="36"/>
      <c r="V24139" s="36"/>
    </row>
    <row r="24140" spans="11:22" x14ac:dyDescent="0.25">
      <c r="K24140" s="36"/>
      <c r="L24140" s="36"/>
      <c r="M24140" s="36"/>
      <c r="N24140" s="36"/>
      <c r="O24140" s="40"/>
      <c r="P24140" s="36"/>
      <c r="S24140" s="36"/>
      <c r="T24140" s="36"/>
      <c r="U24140" s="36"/>
      <c r="V24140" s="36"/>
    </row>
    <row r="24141" spans="11:22" x14ac:dyDescent="0.25">
      <c r="K24141" s="36"/>
      <c r="L24141" s="36"/>
      <c r="M24141" s="36"/>
      <c r="N24141" s="36"/>
      <c r="O24141" s="40"/>
      <c r="P24141" s="36"/>
      <c r="S24141" s="36"/>
      <c r="T24141" s="36"/>
      <c r="U24141" s="36"/>
      <c r="V24141" s="36"/>
    </row>
    <row r="24142" spans="11:22" x14ac:dyDescent="0.25">
      <c r="K24142" s="36"/>
      <c r="L24142" s="36"/>
      <c r="M24142" s="36"/>
      <c r="N24142" s="36"/>
      <c r="O24142" s="40"/>
      <c r="P24142" s="36"/>
      <c r="S24142" s="36"/>
      <c r="T24142" s="36"/>
      <c r="U24142" s="36"/>
      <c r="V24142" s="36"/>
    </row>
    <row r="24143" spans="11:22" x14ac:dyDescent="0.25">
      <c r="K24143" s="36"/>
      <c r="L24143" s="36"/>
      <c r="M24143" s="36"/>
      <c r="N24143" s="36"/>
      <c r="O24143" s="40"/>
      <c r="P24143" s="36"/>
      <c r="S24143" s="36"/>
      <c r="T24143" s="36"/>
      <c r="U24143" s="36"/>
      <c r="V24143" s="36"/>
    </row>
    <row r="24144" spans="11:22" x14ac:dyDescent="0.25">
      <c r="K24144" s="36"/>
      <c r="L24144" s="36"/>
      <c r="M24144" s="36"/>
      <c r="N24144" s="36"/>
      <c r="O24144" s="40"/>
      <c r="P24144" s="36"/>
      <c r="S24144" s="36"/>
      <c r="T24144" s="36"/>
      <c r="U24144" s="36"/>
      <c r="V24144" s="36"/>
    </row>
    <row r="24145" spans="11:22" x14ac:dyDescent="0.25">
      <c r="K24145" s="36"/>
      <c r="L24145" s="36"/>
      <c r="M24145" s="36"/>
      <c r="N24145" s="36"/>
      <c r="O24145" s="40"/>
      <c r="P24145" s="36"/>
      <c r="S24145" s="36"/>
      <c r="T24145" s="36"/>
      <c r="U24145" s="36"/>
      <c r="V24145" s="36"/>
    </row>
    <row r="24146" spans="11:22" x14ac:dyDescent="0.25">
      <c r="K24146" s="36"/>
      <c r="L24146" s="36"/>
      <c r="M24146" s="36"/>
      <c r="N24146" s="36"/>
      <c r="O24146" s="40"/>
      <c r="P24146" s="36"/>
      <c r="S24146" s="36"/>
      <c r="T24146" s="36"/>
      <c r="U24146" s="36"/>
      <c r="V24146" s="36"/>
    </row>
    <row r="24147" spans="11:22" x14ac:dyDescent="0.25">
      <c r="K24147" s="36"/>
      <c r="L24147" s="36"/>
      <c r="M24147" s="36"/>
      <c r="N24147" s="36"/>
      <c r="O24147" s="40"/>
      <c r="P24147" s="36"/>
      <c r="S24147" s="36"/>
      <c r="T24147" s="36"/>
      <c r="U24147" s="36"/>
      <c r="V24147" s="36"/>
    </row>
    <row r="24148" spans="11:22" x14ac:dyDescent="0.25">
      <c r="K24148" s="36"/>
      <c r="L24148" s="36"/>
      <c r="M24148" s="36"/>
      <c r="N24148" s="36"/>
      <c r="O24148" s="40"/>
      <c r="P24148" s="36"/>
      <c r="S24148" s="36"/>
      <c r="T24148" s="36"/>
      <c r="U24148" s="36"/>
      <c r="V24148" s="36"/>
    </row>
    <row r="24149" spans="11:22" x14ac:dyDescent="0.25">
      <c r="K24149" s="36"/>
      <c r="L24149" s="36"/>
      <c r="M24149" s="36"/>
      <c r="N24149" s="36"/>
      <c r="O24149" s="40"/>
      <c r="P24149" s="36"/>
      <c r="S24149" s="36"/>
      <c r="T24149" s="36"/>
      <c r="U24149" s="36"/>
      <c r="V24149" s="36"/>
    </row>
    <row r="24150" spans="11:22" x14ac:dyDescent="0.25">
      <c r="K24150" s="36"/>
      <c r="L24150" s="36"/>
      <c r="M24150" s="36"/>
      <c r="N24150" s="36"/>
      <c r="O24150" s="40"/>
      <c r="P24150" s="36"/>
      <c r="S24150" s="36"/>
      <c r="T24150" s="36"/>
      <c r="U24150" s="36"/>
      <c r="V24150" s="36"/>
    </row>
    <row r="24151" spans="11:22" x14ac:dyDescent="0.25">
      <c r="K24151" s="36"/>
      <c r="L24151" s="36"/>
      <c r="M24151" s="36"/>
      <c r="N24151" s="36"/>
      <c r="O24151" s="40"/>
      <c r="P24151" s="36"/>
      <c r="S24151" s="36"/>
      <c r="T24151" s="36"/>
      <c r="U24151" s="36"/>
      <c r="V24151" s="36"/>
    </row>
    <row r="24152" spans="11:22" x14ac:dyDescent="0.25">
      <c r="K24152" s="36"/>
      <c r="L24152" s="36"/>
      <c r="M24152" s="36"/>
      <c r="N24152" s="36"/>
      <c r="O24152" s="40"/>
      <c r="P24152" s="36"/>
      <c r="S24152" s="36"/>
      <c r="T24152" s="36"/>
      <c r="U24152" s="36"/>
      <c r="V24152" s="36"/>
    </row>
    <row r="24153" spans="11:22" x14ac:dyDescent="0.25">
      <c r="K24153" s="36"/>
      <c r="L24153" s="36"/>
      <c r="M24153" s="36"/>
      <c r="N24153" s="36"/>
      <c r="O24153" s="40"/>
      <c r="P24153" s="36"/>
      <c r="S24153" s="36"/>
      <c r="T24153" s="36"/>
      <c r="U24153" s="36"/>
      <c r="V24153" s="36"/>
    </row>
    <row r="24154" spans="11:22" x14ac:dyDescent="0.25">
      <c r="K24154" s="36"/>
      <c r="L24154" s="36"/>
      <c r="M24154" s="36"/>
      <c r="N24154" s="36"/>
      <c r="O24154" s="40"/>
      <c r="P24154" s="36"/>
      <c r="S24154" s="36"/>
      <c r="T24154" s="36"/>
      <c r="U24154" s="36"/>
      <c r="V24154" s="36"/>
    </row>
    <row r="24155" spans="11:22" x14ac:dyDescent="0.25">
      <c r="K24155" s="36"/>
      <c r="L24155" s="36"/>
      <c r="M24155" s="36"/>
      <c r="N24155" s="36"/>
      <c r="O24155" s="40"/>
      <c r="P24155" s="36"/>
      <c r="S24155" s="36"/>
      <c r="T24155" s="36"/>
      <c r="U24155" s="36"/>
      <c r="V24155" s="36"/>
    </row>
    <row r="24156" spans="11:22" x14ac:dyDescent="0.25">
      <c r="K24156" s="36"/>
      <c r="L24156" s="36"/>
      <c r="M24156" s="36"/>
      <c r="N24156" s="36"/>
      <c r="O24156" s="40"/>
      <c r="P24156" s="36"/>
      <c r="S24156" s="36"/>
      <c r="T24156" s="36"/>
      <c r="U24156" s="36"/>
      <c r="V24156" s="36"/>
    </row>
    <row r="24157" spans="11:22" x14ac:dyDescent="0.25">
      <c r="K24157" s="36"/>
      <c r="L24157" s="36"/>
      <c r="M24157" s="36"/>
      <c r="N24157" s="36"/>
      <c r="O24157" s="40"/>
      <c r="P24157" s="36"/>
      <c r="S24157" s="36"/>
      <c r="T24157" s="36"/>
      <c r="U24157" s="36"/>
      <c r="V24157" s="36"/>
    </row>
    <row r="24158" spans="11:22" x14ac:dyDescent="0.25">
      <c r="K24158" s="36"/>
      <c r="L24158" s="36"/>
      <c r="M24158" s="36"/>
      <c r="N24158" s="36"/>
      <c r="O24158" s="40"/>
      <c r="P24158" s="36"/>
      <c r="S24158" s="36"/>
      <c r="T24158" s="36"/>
      <c r="U24158" s="36"/>
      <c r="V24158" s="36"/>
    </row>
    <row r="24159" spans="11:22" x14ac:dyDescent="0.25">
      <c r="K24159" s="36"/>
      <c r="L24159" s="36"/>
      <c r="M24159" s="36"/>
      <c r="N24159" s="36"/>
      <c r="O24159" s="40"/>
      <c r="P24159" s="36"/>
      <c r="S24159" s="36"/>
      <c r="T24159" s="36"/>
      <c r="U24159" s="36"/>
      <c r="V24159" s="36"/>
    </row>
    <row r="24160" spans="11:22" x14ac:dyDescent="0.25">
      <c r="K24160" s="36"/>
      <c r="L24160" s="36"/>
      <c r="M24160" s="36"/>
      <c r="N24160" s="36"/>
      <c r="O24160" s="40"/>
      <c r="P24160" s="36"/>
      <c r="S24160" s="36"/>
      <c r="T24160" s="36"/>
      <c r="U24160" s="36"/>
      <c r="V24160" s="36"/>
    </row>
    <row r="24161" spans="11:22" x14ac:dyDescent="0.25">
      <c r="K24161" s="36"/>
      <c r="L24161" s="36"/>
      <c r="M24161" s="36"/>
      <c r="N24161" s="36"/>
      <c r="O24161" s="40"/>
      <c r="P24161" s="36"/>
      <c r="S24161" s="36"/>
      <c r="T24161" s="36"/>
      <c r="U24161" s="36"/>
      <c r="V24161" s="36"/>
    </row>
    <row r="24162" spans="11:22" x14ac:dyDescent="0.25">
      <c r="K24162" s="36"/>
      <c r="L24162" s="36"/>
      <c r="M24162" s="36"/>
      <c r="N24162" s="36"/>
      <c r="O24162" s="40"/>
      <c r="P24162" s="36"/>
      <c r="S24162" s="36"/>
      <c r="T24162" s="36"/>
      <c r="U24162" s="36"/>
      <c r="V24162" s="36"/>
    </row>
    <row r="24163" spans="11:22" x14ac:dyDescent="0.25">
      <c r="K24163" s="36"/>
      <c r="L24163" s="36"/>
      <c r="M24163" s="36"/>
      <c r="N24163" s="36"/>
      <c r="O24163" s="40"/>
      <c r="P24163" s="36"/>
      <c r="S24163" s="36"/>
      <c r="T24163" s="36"/>
      <c r="U24163" s="36"/>
      <c r="V24163" s="36"/>
    </row>
    <row r="24164" spans="11:22" x14ac:dyDescent="0.25">
      <c r="K24164" s="36"/>
      <c r="L24164" s="36"/>
      <c r="M24164" s="36"/>
      <c r="N24164" s="36"/>
      <c r="O24164" s="40"/>
      <c r="P24164" s="36"/>
      <c r="S24164" s="36"/>
      <c r="T24164" s="36"/>
      <c r="U24164" s="36"/>
      <c r="V24164" s="36"/>
    </row>
    <row r="24165" spans="11:22" x14ac:dyDescent="0.25">
      <c r="K24165" s="36"/>
      <c r="L24165" s="36"/>
      <c r="M24165" s="36"/>
      <c r="N24165" s="36"/>
      <c r="O24165" s="40"/>
      <c r="P24165" s="36"/>
      <c r="S24165" s="36"/>
      <c r="T24165" s="36"/>
      <c r="U24165" s="36"/>
      <c r="V24165" s="36"/>
    </row>
    <row r="24166" spans="11:22" x14ac:dyDescent="0.25">
      <c r="K24166" s="36"/>
      <c r="L24166" s="36"/>
      <c r="M24166" s="36"/>
      <c r="N24166" s="36"/>
      <c r="O24166" s="40"/>
      <c r="P24166" s="36"/>
      <c r="S24166" s="36"/>
      <c r="T24166" s="36"/>
      <c r="U24166" s="36"/>
      <c r="V24166" s="36"/>
    </row>
    <row r="24167" spans="11:22" x14ac:dyDescent="0.25">
      <c r="K24167" s="36"/>
      <c r="L24167" s="36"/>
      <c r="M24167" s="36"/>
      <c r="N24167" s="36"/>
      <c r="O24167" s="40"/>
      <c r="P24167" s="36"/>
      <c r="S24167" s="36"/>
      <c r="T24167" s="36"/>
      <c r="U24167" s="36"/>
      <c r="V24167" s="36"/>
    </row>
    <row r="24168" spans="11:22" x14ac:dyDescent="0.25">
      <c r="K24168" s="36"/>
      <c r="L24168" s="36"/>
      <c r="M24168" s="36"/>
      <c r="N24168" s="36"/>
      <c r="O24168" s="40"/>
      <c r="P24168" s="36"/>
      <c r="S24168" s="36"/>
      <c r="T24168" s="36"/>
      <c r="U24168" s="36"/>
      <c r="V24168" s="36"/>
    </row>
    <row r="24169" spans="11:22" x14ac:dyDescent="0.25">
      <c r="K24169" s="36"/>
      <c r="L24169" s="36"/>
      <c r="M24169" s="36"/>
      <c r="N24169" s="36"/>
      <c r="O24169" s="40"/>
      <c r="P24169" s="36"/>
      <c r="S24169" s="36"/>
      <c r="T24169" s="36"/>
      <c r="U24169" s="36"/>
      <c r="V24169" s="36"/>
    </row>
    <row r="24170" spans="11:22" x14ac:dyDescent="0.25">
      <c r="K24170" s="36"/>
      <c r="L24170" s="36"/>
      <c r="M24170" s="36"/>
      <c r="N24170" s="36"/>
      <c r="O24170" s="40"/>
      <c r="P24170" s="36"/>
      <c r="S24170" s="36"/>
      <c r="T24170" s="36"/>
      <c r="U24170" s="36"/>
      <c r="V24170" s="36"/>
    </row>
    <row r="24171" spans="11:22" x14ac:dyDescent="0.25">
      <c r="K24171" s="36"/>
      <c r="L24171" s="36"/>
      <c r="M24171" s="36"/>
      <c r="N24171" s="36"/>
      <c r="O24171" s="40"/>
      <c r="P24171" s="36"/>
      <c r="S24171" s="36"/>
      <c r="T24171" s="36"/>
      <c r="U24171" s="36"/>
      <c r="V24171" s="36"/>
    </row>
    <row r="24172" spans="11:22" x14ac:dyDescent="0.25">
      <c r="K24172" s="36"/>
      <c r="L24172" s="36"/>
      <c r="M24172" s="36"/>
      <c r="N24172" s="36"/>
      <c r="O24172" s="40"/>
      <c r="P24172" s="36"/>
      <c r="S24172" s="36"/>
      <c r="T24172" s="36"/>
      <c r="U24172" s="36"/>
      <c r="V24172" s="36"/>
    </row>
    <row r="24173" spans="11:22" x14ac:dyDescent="0.25">
      <c r="K24173" s="36"/>
      <c r="L24173" s="36"/>
      <c r="M24173" s="36"/>
      <c r="N24173" s="36"/>
      <c r="O24173" s="40"/>
      <c r="P24173" s="36"/>
      <c r="S24173" s="36"/>
      <c r="T24173" s="36"/>
      <c r="U24173" s="36"/>
      <c r="V24173" s="36"/>
    </row>
    <row r="24174" spans="11:22" x14ac:dyDescent="0.25">
      <c r="K24174" s="36"/>
      <c r="L24174" s="36"/>
      <c r="M24174" s="36"/>
      <c r="N24174" s="36"/>
      <c r="O24174" s="40"/>
      <c r="P24174" s="36"/>
      <c r="S24174" s="36"/>
      <c r="T24174" s="36"/>
      <c r="U24174" s="36"/>
      <c r="V24174" s="36"/>
    </row>
    <row r="24175" spans="11:22" x14ac:dyDescent="0.25">
      <c r="K24175" s="36"/>
      <c r="L24175" s="36"/>
      <c r="M24175" s="36"/>
      <c r="N24175" s="36"/>
      <c r="O24175" s="40"/>
      <c r="P24175" s="36"/>
      <c r="S24175" s="36"/>
      <c r="T24175" s="36"/>
      <c r="U24175" s="36"/>
      <c r="V24175" s="36"/>
    </row>
    <row r="24176" spans="11:22" x14ac:dyDescent="0.25">
      <c r="K24176" s="36"/>
      <c r="L24176" s="36"/>
      <c r="M24176" s="36"/>
      <c r="N24176" s="36"/>
      <c r="O24176" s="40"/>
      <c r="P24176" s="36"/>
      <c r="S24176" s="36"/>
      <c r="T24176" s="36"/>
      <c r="U24176" s="36"/>
      <c r="V24176" s="36"/>
    </row>
    <row r="24177" spans="11:22" x14ac:dyDescent="0.25">
      <c r="K24177" s="36"/>
      <c r="L24177" s="36"/>
      <c r="M24177" s="36"/>
      <c r="N24177" s="36"/>
      <c r="O24177" s="40"/>
      <c r="P24177" s="36"/>
      <c r="S24177" s="36"/>
      <c r="T24177" s="36"/>
      <c r="U24177" s="36"/>
      <c r="V24177" s="36"/>
    </row>
    <row r="24178" spans="11:22" x14ac:dyDescent="0.25">
      <c r="K24178" s="36"/>
      <c r="L24178" s="36"/>
      <c r="M24178" s="36"/>
      <c r="N24178" s="36"/>
      <c r="O24178" s="40"/>
      <c r="P24178" s="36"/>
      <c r="S24178" s="36"/>
      <c r="T24178" s="36"/>
      <c r="U24178" s="36"/>
      <c r="V24178" s="36"/>
    </row>
    <row r="24179" spans="11:22" x14ac:dyDescent="0.25">
      <c r="K24179" s="36"/>
      <c r="L24179" s="36"/>
      <c r="M24179" s="36"/>
      <c r="N24179" s="36"/>
      <c r="O24179" s="40"/>
      <c r="P24179" s="36"/>
      <c r="S24179" s="36"/>
      <c r="T24179" s="36"/>
      <c r="U24179" s="36"/>
      <c r="V24179" s="36"/>
    </row>
    <row r="24180" spans="11:22" x14ac:dyDescent="0.25">
      <c r="K24180" s="36"/>
      <c r="L24180" s="36"/>
      <c r="M24180" s="36"/>
      <c r="N24180" s="36"/>
      <c r="O24180" s="40"/>
      <c r="P24180" s="36"/>
      <c r="S24180" s="36"/>
      <c r="T24180" s="36"/>
      <c r="U24180" s="36"/>
      <c r="V24180" s="36"/>
    </row>
    <row r="24181" spans="11:22" x14ac:dyDescent="0.25">
      <c r="K24181" s="36"/>
      <c r="L24181" s="36"/>
      <c r="M24181" s="36"/>
      <c r="N24181" s="36"/>
      <c r="O24181" s="40"/>
      <c r="P24181" s="36"/>
      <c r="S24181" s="36"/>
      <c r="T24181" s="36"/>
      <c r="U24181" s="36"/>
      <c r="V24181" s="36"/>
    </row>
    <row r="24182" spans="11:22" x14ac:dyDescent="0.25">
      <c r="K24182" s="36"/>
      <c r="L24182" s="36"/>
      <c r="M24182" s="36"/>
      <c r="N24182" s="36"/>
      <c r="O24182" s="40"/>
      <c r="P24182" s="36"/>
      <c r="S24182" s="36"/>
      <c r="T24182" s="36"/>
      <c r="U24182" s="36"/>
      <c r="V24182" s="36"/>
    </row>
    <row r="24183" spans="11:22" x14ac:dyDescent="0.25">
      <c r="K24183" s="36"/>
      <c r="L24183" s="36"/>
      <c r="M24183" s="36"/>
      <c r="N24183" s="36"/>
      <c r="O24183" s="40"/>
      <c r="P24183" s="36"/>
      <c r="S24183" s="36"/>
      <c r="T24183" s="36"/>
      <c r="U24183" s="36"/>
      <c r="V24183" s="36"/>
    </row>
    <row r="24184" spans="11:22" x14ac:dyDescent="0.25">
      <c r="K24184" s="36"/>
      <c r="L24184" s="36"/>
      <c r="M24184" s="36"/>
      <c r="N24184" s="36"/>
      <c r="O24184" s="40"/>
      <c r="P24184" s="36"/>
      <c r="S24184" s="36"/>
      <c r="T24184" s="36"/>
      <c r="U24184" s="36"/>
      <c r="V24184" s="36"/>
    </row>
    <row r="24185" spans="11:22" x14ac:dyDescent="0.25">
      <c r="K24185" s="36"/>
      <c r="L24185" s="36"/>
      <c r="M24185" s="36"/>
      <c r="N24185" s="36"/>
      <c r="O24185" s="40"/>
      <c r="P24185" s="36"/>
      <c r="S24185" s="36"/>
      <c r="T24185" s="36"/>
      <c r="U24185" s="36"/>
      <c r="V24185" s="36"/>
    </row>
    <row r="24186" spans="11:22" x14ac:dyDescent="0.25">
      <c r="K24186" s="36"/>
      <c r="L24186" s="36"/>
      <c r="M24186" s="36"/>
      <c r="N24186" s="36"/>
      <c r="O24186" s="40"/>
      <c r="P24186" s="36"/>
      <c r="S24186" s="36"/>
      <c r="T24186" s="36"/>
      <c r="U24186" s="36"/>
      <c r="V24186" s="36"/>
    </row>
    <row r="24187" spans="11:22" x14ac:dyDescent="0.25">
      <c r="K24187" s="36"/>
      <c r="L24187" s="36"/>
      <c r="M24187" s="36"/>
      <c r="N24187" s="36"/>
      <c r="O24187" s="40"/>
      <c r="P24187" s="36"/>
      <c r="S24187" s="36"/>
      <c r="T24187" s="36"/>
      <c r="U24187" s="36"/>
      <c r="V24187" s="36"/>
    </row>
    <row r="24188" spans="11:22" x14ac:dyDescent="0.25">
      <c r="K24188" s="36"/>
      <c r="L24188" s="36"/>
      <c r="M24188" s="36"/>
      <c r="N24188" s="36"/>
      <c r="O24188" s="40"/>
      <c r="P24188" s="36"/>
      <c r="S24188" s="36"/>
      <c r="T24188" s="36"/>
      <c r="U24188" s="36"/>
      <c r="V24188" s="36"/>
    </row>
    <row r="24189" spans="11:22" x14ac:dyDescent="0.25">
      <c r="K24189" s="36"/>
      <c r="L24189" s="36"/>
      <c r="M24189" s="36"/>
      <c r="N24189" s="36"/>
      <c r="O24189" s="40"/>
      <c r="P24189" s="36"/>
      <c r="S24189" s="36"/>
      <c r="T24189" s="36"/>
      <c r="U24189" s="36"/>
      <c r="V24189" s="36"/>
    </row>
    <row r="24190" spans="11:22" x14ac:dyDescent="0.25">
      <c r="K24190" s="36"/>
      <c r="L24190" s="36"/>
      <c r="M24190" s="36"/>
      <c r="N24190" s="36"/>
      <c r="O24190" s="40"/>
      <c r="P24190" s="36"/>
      <c r="S24190" s="36"/>
      <c r="T24190" s="36"/>
      <c r="U24190" s="36"/>
      <c r="V24190" s="36"/>
    </row>
    <row r="24191" spans="11:22" x14ac:dyDescent="0.25">
      <c r="K24191" s="36"/>
      <c r="L24191" s="36"/>
      <c r="M24191" s="36"/>
      <c r="N24191" s="36"/>
      <c r="O24191" s="40"/>
      <c r="P24191" s="36"/>
      <c r="S24191" s="36"/>
      <c r="T24191" s="36"/>
      <c r="U24191" s="36"/>
      <c r="V24191" s="36"/>
    </row>
    <row r="24192" spans="11:22" x14ac:dyDescent="0.25">
      <c r="K24192" s="36"/>
      <c r="L24192" s="36"/>
      <c r="M24192" s="36"/>
      <c r="N24192" s="36"/>
      <c r="O24192" s="40"/>
      <c r="P24192" s="36"/>
      <c r="S24192" s="36"/>
      <c r="T24192" s="36"/>
      <c r="U24192" s="36"/>
      <c r="V24192" s="36"/>
    </row>
    <row r="24193" spans="11:22" x14ac:dyDescent="0.25">
      <c r="K24193" s="36"/>
      <c r="L24193" s="36"/>
      <c r="M24193" s="36"/>
      <c r="N24193" s="36"/>
      <c r="O24193" s="40"/>
      <c r="P24193" s="36"/>
      <c r="S24193" s="36"/>
      <c r="T24193" s="36"/>
      <c r="U24193" s="36"/>
      <c r="V24193" s="36"/>
    </row>
    <row r="24194" spans="11:22" x14ac:dyDescent="0.25">
      <c r="K24194" s="36"/>
      <c r="L24194" s="36"/>
      <c r="M24194" s="36"/>
      <c r="N24194" s="36"/>
      <c r="O24194" s="40"/>
      <c r="P24194" s="36"/>
      <c r="S24194" s="36"/>
      <c r="T24194" s="36"/>
      <c r="U24194" s="36"/>
      <c r="V24194" s="36"/>
    </row>
    <row r="24195" spans="11:22" x14ac:dyDescent="0.25">
      <c r="K24195" s="36"/>
      <c r="L24195" s="36"/>
      <c r="M24195" s="36"/>
      <c r="N24195" s="36"/>
      <c r="O24195" s="40"/>
      <c r="P24195" s="36"/>
      <c r="S24195" s="36"/>
      <c r="T24195" s="36"/>
      <c r="U24195" s="36"/>
      <c r="V24195" s="36"/>
    </row>
    <row r="24196" spans="11:22" x14ac:dyDescent="0.25">
      <c r="K24196" s="36"/>
      <c r="L24196" s="36"/>
      <c r="M24196" s="36"/>
      <c r="N24196" s="36"/>
      <c r="O24196" s="40"/>
      <c r="P24196" s="36"/>
      <c r="S24196" s="36"/>
      <c r="T24196" s="36"/>
      <c r="U24196" s="36"/>
      <c r="V24196" s="36"/>
    </row>
    <row r="24197" spans="11:22" x14ac:dyDescent="0.25">
      <c r="K24197" s="36"/>
      <c r="L24197" s="36"/>
      <c r="M24197" s="36"/>
      <c r="N24197" s="36"/>
      <c r="O24197" s="40"/>
      <c r="P24197" s="36"/>
      <c r="S24197" s="36"/>
      <c r="T24197" s="36"/>
      <c r="U24197" s="36"/>
      <c r="V24197" s="36"/>
    </row>
    <row r="24198" spans="11:22" x14ac:dyDescent="0.25">
      <c r="K24198" s="36"/>
      <c r="L24198" s="36"/>
      <c r="M24198" s="36"/>
      <c r="N24198" s="36"/>
      <c r="O24198" s="40"/>
      <c r="P24198" s="36"/>
      <c r="S24198" s="36"/>
      <c r="T24198" s="36"/>
      <c r="U24198" s="36"/>
      <c r="V24198" s="36"/>
    </row>
    <row r="24199" spans="11:22" x14ac:dyDescent="0.25">
      <c r="K24199" s="36"/>
      <c r="L24199" s="36"/>
      <c r="M24199" s="36"/>
      <c r="N24199" s="36"/>
      <c r="O24199" s="40"/>
      <c r="P24199" s="36"/>
      <c r="S24199" s="36"/>
      <c r="T24199" s="36"/>
      <c r="U24199" s="36"/>
      <c r="V24199" s="36"/>
    </row>
    <row r="24200" spans="11:22" x14ac:dyDescent="0.25">
      <c r="K24200" s="36"/>
      <c r="L24200" s="36"/>
      <c r="M24200" s="36"/>
      <c r="N24200" s="36"/>
      <c r="O24200" s="40"/>
      <c r="P24200" s="36"/>
      <c r="S24200" s="36"/>
      <c r="T24200" s="36"/>
      <c r="U24200" s="36"/>
      <c r="V24200" s="36"/>
    </row>
    <row r="24201" spans="11:22" x14ac:dyDescent="0.25">
      <c r="K24201" s="36"/>
      <c r="L24201" s="36"/>
      <c r="M24201" s="36"/>
      <c r="N24201" s="36"/>
      <c r="O24201" s="40"/>
      <c r="P24201" s="36"/>
      <c r="S24201" s="36"/>
      <c r="T24201" s="36"/>
      <c r="U24201" s="36"/>
      <c r="V24201" s="36"/>
    </row>
    <row r="24202" spans="11:22" x14ac:dyDescent="0.25">
      <c r="K24202" s="36"/>
      <c r="L24202" s="36"/>
      <c r="M24202" s="36"/>
      <c r="N24202" s="36"/>
      <c r="O24202" s="40"/>
      <c r="P24202" s="36"/>
      <c r="S24202" s="36"/>
      <c r="T24202" s="36"/>
      <c r="U24202" s="36"/>
      <c r="V24202" s="36"/>
    </row>
    <row r="24203" spans="11:22" x14ac:dyDescent="0.25">
      <c r="K24203" s="36"/>
      <c r="L24203" s="36"/>
      <c r="M24203" s="36"/>
      <c r="N24203" s="36"/>
      <c r="O24203" s="40"/>
      <c r="P24203" s="36"/>
      <c r="S24203" s="36"/>
      <c r="T24203" s="36"/>
      <c r="U24203" s="36"/>
      <c r="V24203" s="36"/>
    </row>
    <row r="24204" spans="11:22" x14ac:dyDescent="0.25">
      <c r="K24204" s="36"/>
      <c r="L24204" s="36"/>
      <c r="M24204" s="36"/>
      <c r="N24204" s="36"/>
      <c r="O24204" s="40"/>
      <c r="P24204" s="36"/>
      <c r="S24204" s="36"/>
      <c r="T24204" s="36"/>
      <c r="U24204" s="36"/>
      <c r="V24204" s="36"/>
    </row>
    <row r="24205" spans="11:22" x14ac:dyDescent="0.25">
      <c r="K24205" s="36"/>
      <c r="L24205" s="36"/>
      <c r="M24205" s="36"/>
      <c r="N24205" s="36"/>
      <c r="O24205" s="40"/>
      <c r="P24205" s="36"/>
      <c r="S24205" s="36"/>
      <c r="T24205" s="36"/>
      <c r="U24205" s="36"/>
      <c r="V24205" s="36"/>
    </row>
    <row r="24206" spans="11:22" x14ac:dyDescent="0.25">
      <c r="K24206" s="36"/>
      <c r="L24206" s="36"/>
      <c r="M24206" s="36"/>
      <c r="N24206" s="36"/>
      <c r="O24206" s="40"/>
      <c r="P24206" s="36"/>
      <c r="S24206" s="36"/>
      <c r="T24206" s="36"/>
      <c r="U24206" s="36"/>
      <c r="V24206" s="36"/>
    </row>
    <row r="24207" spans="11:22" x14ac:dyDescent="0.25">
      <c r="K24207" s="36"/>
      <c r="L24207" s="36"/>
      <c r="M24207" s="36"/>
      <c r="N24207" s="36"/>
      <c r="O24207" s="40"/>
      <c r="P24207" s="36"/>
      <c r="S24207" s="36"/>
      <c r="T24207" s="36"/>
      <c r="U24207" s="36"/>
      <c r="V24207" s="36"/>
    </row>
    <row r="24208" spans="11:22" x14ac:dyDescent="0.25">
      <c r="K24208" s="36"/>
      <c r="L24208" s="36"/>
      <c r="M24208" s="36"/>
      <c r="N24208" s="36"/>
      <c r="O24208" s="40"/>
      <c r="P24208" s="36"/>
      <c r="S24208" s="36"/>
      <c r="T24208" s="36"/>
      <c r="U24208" s="36"/>
      <c r="V24208" s="36"/>
    </row>
    <row r="24209" spans="11:22" x14ac:dyDescent="0.25">
      <c r="K24209" s="36"/>
      <c r="L24209" s="36"/>
      <c r="M24209" s="36"/>
      <c r="N24209" s="36"/>
      <c r="O24209" s="40"/>
      <c r="P24209" s="36"/>
      <c r="S24209" s="36"/>
      <c r="T24209" s="36"/>
      <c r="U24209" s="36"/>
      <c r="V24209" s="36"/>
    </row>
    <row r="24210" spans="11:22" x14ac:dyDescent="0.25">
      <c r="K24210" s="36"/>
      <c r="L24210" s="36"/>
      <c r="M24210" s="36"/>
      <c r="N24210" s="36"/>
      <c r="O24210" s="40"/>
      <c r="P24210" s="36"/>
      <c r="S24210" s="36"/>
      <c r="T24210" s="36"/>
      <c r="U24210" s="36"/>
      <c r="V24210" s="36"/>
    </row>
    <row r="24211" spans="11:22" x14ac:dyDescent="0.25">
      <c r="K24211" s="36"/>
      <c r="L24211" s="36"/>
      <c r="M24211" s="36"/>
      <c r="N24211" s="36"/>
      <c r="O24211" s="40"/>
      <c r="P24211" s="36"/>
      <c r="S24211" s="36"/>
      <c r="T24211" s="36"/>
      <c r="U24211" s="36"/>
      <c r="V24211" s="36"/>
    </row>
    <row r="24212" spans="11:22" x14ac:dyDescent="0.25">
      <c r="K24212" s="36"/>
      <c r="L24212" s="36"/>
      <c r="M24212" s="36"/>
      <c r="N24212" s="36"/>
      <c r="O24212" s="40"/>
      <c r="P24212" s="36"/>
      <c r="S24212" s="36"/>
      <c r="T24212" s="36"/>
      <c r="U24212" s="36"/>
      <c r="V24212" s="36"/>
    </row>
    <row r="24213" spans="11:22" x14ac:dyDescent="0.25">
      <c r="K24213" s="36"/>
      <c r="L24213" s="36"/>
      <c r="M24213" s="36"/>
      <c r="N24213" s="36"/>
      <c r="O24213" s="40"/>
      <c r="P24213" s="36"/>
      <c r="S24213" s="36"/>
      <c r="T24213" s="36"/>
      <c r="U24213" s="36"/>
      <c r="V24213" s="36"/>
    </row>
    <row r="24214" spans="11:22" x14ac:dyDescent="0.25">
      <c r="K24214" s="36"/>
      <c r="L24214" s="36"/>
      <c r="M24214" s="36"/>
      <c r="N24214" s="36"/>
      <c r="O24214" s="40"/>
      <c r="P24214" s="36"/>
      <c r="S24214" s="36"/>
      <c r="T24214" s="36"/>
      <c r="U24214" s="36"/>
      <c r="V24214" s="36"/>
    </row>
    <row r="24215" spans="11:22" x14ac:dyDescent="0.25">
      <c r="K24215" s="36"/>
      <c r="L24215" s="36"/>
      <c r="M24215" s="36"/>
      <c r="N24215" s="36"/>
      <c r="O24215" s="40"/>
      <c r="P24215" s="36"/>
      <c r="S24215" s="36"/>
      <c r="T24215" s="36"/>
      <c r="U24215" s="36"/>
      <c r="V24215" s="36"/>
    </row>
    <row r="24216" spans="11:22" x14ac:dyDescent="0.25">
      <c r="K24216" s="36"/>
      <c r="L24216" s="36"/>
      <c r="M24216" s="36"/>
      <c r="N24216" s="36"/>
      <c r="O24216" s="40"/>
      <c r="P24216" s="36"/>
      <c r="S24216" s="36"/>
      <c r="T24216" s="36"/>
      <c r="U24216" s="36"/>
      <c r="V24216" s="36"/>
    </row>
    <row r="24217" spans="11:22" x14ac:dyDescent="0.25">
      <c r="K24217" s="36"/>
      <c r="L24217" s="36"/>
      <c r="M24217" s="36"/>
      <c r="N24217" s="36"/>
      <c r="O24217" s="40"/>
      <c r="P24217" s="36"/>
      <c r="S24217" s="36"/>
      <c r="T24217" s="36"/>
      <c r="U24217" s="36"/>
      <c r="V24217" s="36"/>
    </row>
    <row r="24218" spans="11:22" x14ac:dyDescent="0.25">
      <c r="K24218" s="36"/>
      <c r="L24218" s="36"/>
      <c r="M24218" s="36"/>
      <c r="N24218" s="36"/>
      <c r="O24218" s="40"/>
      <c r="P24218" s="36"/>
      <c r="S24218" s="36"/>
      <c r="T24218" s="36"/>
      <c r="U24218" s="36"/>
      <c r="V24218" s="36"/>
    </row>
    <row r="24219" spans="11:22" x14ac:dyDescent="0.25">
      <c r="K24219" s="36"/>
      <c r="L24219" s="36"/>
      <c r="M24219" s="36"/>
      <c r="N24219" s="36"/>
      <c r="O24219" s="40"/>
      <c r="P24219" s="36"/>
      <c r="S24219" s="36"/>
      <c r="T24219" s="36"/>
      <c r="U24219" s="36"/>
      <c r="V24219" s="36"/>
    </row>
    <row r="24220" spans="11:22" x14ac:dyDescent="0.25">
      <c r="K24220" s="36"/>
      <c r="L24220" s="36"/>
      <c r="M24220" s="36"/>
      <c r="N24220" s="36"/>
      <c r="O24220" s="40"/>
      <c r="P24220" s="36"/>
      <c r="S24220" s="36"/>
      <c r="T24220" s="36"/>
      <c r="U24220" s="36"/>
      <c r="V24220" s="36"/>
    </row>
    <row r="24221" spans="11:22" x14ac:dyDescent="0.25">
      <c r="K24221" s="36"/>
      <c r="L24221" s="36"/>
      <c r="M24221" s="36"/>
      <c r="N24221" s="36"/>
      <c r="O24221" s="40"/>
      <c r="P24221" s="36"/>
      <c r="S24221" s="36"/>
      <c r="T24221" s="36"/>
      <c r="U24221" s="36"/>
      <c r="V24221" s="36"/>
    </row>
    <row r="24222" spans="11:22" x14ac:dyDescent="0.25">
      <c r="K24222" s="36"/>
      <c r="L24222" s="36"/>
      <c r="M24222" s="36"/>
      <c r="N24222" s="36"/>
      <c r="O24222" s="40"/>
      <c r="P24222" s="36"/>
      <c r="S24222" s="36"/>
      <c r="T24222" s="36"/>
      <c r="U24222" s="36"/>
      <c r="V24222" s="36"/>
    </row>
    <row r="24223" spans="11:22" x14ac:dyDescent="0.25">
      <c r="K24223" s="36"/>
      <c r="L24223" s="36"/>
      <c r="M24223" s="36"/>
      <c r="N24223" s="36"/>
      <c r="O24223" s="40"/>
      <c r="P24223" s="36"/>
      <c r="S24223" s="36"/>
      <c r="T24223" s="36"/>
      <c r="U24223" s="36"/>
      <c r="V24223" s="36"/>
    </row>
    <row r="24224" spans="11:22" x14ac:dyDescent="0.25">
      <c r="K24224" s="36"/>
      <c r="L24224" s="36"/>
      <c r="M24224" s="36"/>
      <c r="N24224" s="36"/>
      <c r="O24224" s="40"/>
      <c r="P24224" s="36"/>
      <c r="S24224" s="36"/>
      <c r="T24224" s="36"/>
      <c r="U24224" s="36"/>
      <c r="V24224" s="36"/>
    </row>
    <row r="24225" spans="11:22" x14ac:dyDescent="0.25">
      <c r="K24225" s="36"/>
      <c r="L24225" s="36"/>
      <c r="M24225" s="36"/>
      <c r="N24225" s="36"/>
      <c r="O24225" s="40"/>
      <c r="P24225" s="36"/>
      <c r="S24225" s="36"/>
      <c r="T24225" s="36"/>
      <c r="U24225" s="36"/>
      <c r="V24225" s="36"/>
    </row>
    <row r="24226" spans="11:22" x14ac:dyDescent="0.25">
      <c r="K24226" s="36"/>
      <c r="L24226" s="36"/>
      <c r="M24226" s="36"/>
      <c r="N24226" s="36"/>
      <c r="O24226" s="40"/>
      <c r="P24226" s="36"/>
      <c r="S24226" s="36"/>
      <c r="T24226" s="36"/>
      <c r="U24226" s="36"/>
      <c r="V24226" s="36"/>
    </row>
    <row r="24227" spans="11:22" x14ac:dyDescent="0.25">
      <c r="K24227" s="36"/>
      <c r="L24227" s="36"/>
      <c r="M24227" s="36"/>
      <c r="N24227" s="36"/>
      <c r="O24227" s="40"/>
      <c r="P24227" s="36"/>
      <c r="S24227" s="36"/>
      <c r="T24227" s="36"/>
      <c r="U24227" s="36"/>
      <c r="V24227" s="36"/>
    </row>
    <row r="24228" spans="11:22" x14ac:dyDescent="0.25">
      <c r="K24228" s="36"/>
      <c r="L24228" s="36"/>
      <c r="M24228" s="36"/>
      <c r="N24228" s="36"/>
      <c r="O24228" s="40"/>
      <c r="P24228" s="36"/>
      <c r="S24228" s="36"/>
      <c r="T24228" s="36"/>
      <c r="U24228" s="36"/>
      <c r="V24228" s="36"/>
    </row>
    <row r="24229" spans="11:22" x14ac:dyDescent="0.25">
      <c r="K24229" s="36"/>
      <c r="L24229" s="36"/>
      <c r="M24229" s="36"/>
      <c r="N24229" s="36"/>
      <c r="O24229" s="40"/>
      <c r="P24229" s="36"/>
      <c r="S24229" s="36"/>
      <c r="T24229" s="36"/>
      <c r="U24229" s="36"/>
      <c r="V24229" s="36"/>
    </row>
    <row r="24230" spans="11:22" x14ac:dyDescent="0.25">
      <c r="K24230" s="36"/>
      <c r="L24230" s="36"/>
      <c r="M24230" s="36"/>
      <c r="N24230" s="36"/>
      <c r="O24230" s="40"/>
      <c r="P24230" s="36"/>
      <c r="S24230" s="36"/>
      <c r="T24230" s="36"/>
      <c r="U24230" s="36"/>
      <c r="V24230" s="36"/>
    </row>
    <row r="24231" spans="11:22" x14ac:dyDescent="0.25">
      <c r="K24231" s="36"/>
      <c r="L24231" s="36"/>
      <c r="M24231" s="36"/>
      <c r="N24231" s="36"/>
      <c r="O24231" s="40"/>
      <c r="P24231" s="36"/>
      <c r="S24231" s="36"/>
      <c r="T24231" s="36"/>
      <c r="U24231" s="36"/>
      <c r="V24231" s="36"/>
    </row>
    <row r="24232" spans="11:22" x14ac:dyDescent="0.25">
      <c r="K24232" s="36"/>
      <c r="L24232" s="36"/>
      <c r="M24232" s="36"/>
      <c r="N24232" s="36"/>
      <c r="O24232" s="40"/>
      <c r="P24232" s="36"/>
      <c r="S24232" s="36"/>
      <c r="T24232" s="36"/>
      <c r="U24232" s="36"/>
      <c r="V24232" s="36"/>
    </row>
    <row r="24233" spans="11:22" x14ac:dyDescent="0.25">
      <c r="K24233" s="36"/>
      <c r="L24233" s="36"/>
      <c r="M24233" s="36"/>
      <c r="N24233" s="36"/>
      <c r="O24233" s="40"/>
      <c r="P24233" s="36"/>
      <c r="S24233" s="36"/>
      <c r="T24233" s="36"/>
      <c r="U24233" s="36"/>
      <c r="V24233" s="36"/>
    </row>
    <row r="24234" spans="11:22" x14ac:dyDescent="0.25">
      <c r="K24234" s="36"/>
      <c r="L24234" s="36"/>
      <c r="M24234" s="36"/>
      <c r="N24234" s="36"/>
      <c r="O24234" s="40"/>
      <c r="P24234" s="36"/>
      <c r="S24234" s="36"/>
      <c r="T24234" s="36"/>
      <c r="U24234" s="36"/>
      <c r="V24234" s="36"/>
    </row>
    <row r="24235" spans="11:22" x14ac:dyDescent="0.25">
      <c r="K24235" s="36"/>
      <c r="L24235" s="36"/>
      <c r="M24235" s="36"/>
      <c r="N24235" s="36"/>
      <c r="O24235" s="40"/>
      <c r="P24235" s="36"/>
      <c r="S24235" s="36"/>
      <c r="T24235" s="36"/>
      <c r="U24235" s="36"/>
      <c r="V24235" s="36"/>
    </row>
    <row r="24236" spans="11:22" x14ac:dyDescent="0.25">
      <c r="K24236" s="36"/>
      <c r="L24236" s="36"/>
      <c r="M24236" s="36"/>
      <c r="N24236" s="36"/>
      <c r="O24236" s="40"/>
      <c r="P24236" s="36"/>
      <c r="S24236" s="36"/>
      <c r="T24236" s="36"/>
      <c r="U24236" s="36"/>
      <c r="V24236" s="36"/>
    </row>
    <row r="24237" spans="11:22" x14ac:dyDescent="0.25">
      <c r="K24237" s="36"/>
      <c r="L24237" s="36"/>
      <c r="M24237" s="36"/>
      <c r="N24237" s="36"/>
      <c r="O24237" s="40"/>
      <c r="P24237" s="36"/>
      <c r="S24237" s="36"/>
      <c r="T24237" s="36"/>
      <c r="U24237" s="36"/>
      <c r="V24237" s="36"/>
    </row>
    <row r="24238" spans="11:22" x14ac:dyDescent="0.25">
      <c r="K24238" s="36"/>
      <c r="L24238" s="36"/>
      <c r="M24238" s="36"/>
      <c r="N24238" s="36"/>
      <c r="O24238" s="40"/>
      <c r="P24238" s="36"/>
      <c r="S24238" s="36"/>
      <c r="T24238" s="36"/>
      <c r="U24238" s="36"/>
      <c r="V24238" s="36"/>
    </row>
    <row r="24239" spans="11:22" x14ac:dyDescent="0.25">
      <c r="K24239" s="36"/>
      <c r="L24239" s="36"/>
      <c r="M24239" s="36"/>
      <c r="N24239" s="36"/>
      <c r="O24239" s="40"/>
      <c r="P24239" s="36"/>
      <c r="S24239" s="36"/>
      <c r="T24239" s="36"/>
      <c r="U24239" s="36"/>
      <c r="V24239" s="36"/>
    </row>
    <row r="24240" spans="11:22" x14ac:dyDescent="0.25">
      <c r="K24240" s="36"/>
      <c r="L24240" s="36"/>
      <c r="M24240" s="36"/>
      <c r="N24240" s="36"/>
      <c r="O24240" s="40"/>
      <c r="P24240" s="36"/>
      <c r="S24240" s="36"/>
      <c r="T24240" s="36"/>
      <c r="U24240" s="36"/>
      <c r="V24240" s="36"/>
    </row>
    <row r="24241" spans="11:22" x14ac:dyDescent="0.25">
      <c r="K24241" s="36"/>
      <c r="L24241" s="36"/>
      <c r="M24241" s="36"/>
      <c r="N24241" s="36"/>
      <c r="O24241" s="40"/>
      <c r="P24241" s="36"/>
      <c r="S24241" s="36"/>
      <c r="T24241" s="36"/>
      <c r="U24241" s="36"/>
      <c r="V24241" s="36"/>
    </row>
    <row r="24242" spans="11:22" x14ac:dyDescent="0.25">
      <c r="K24242" s="36"/>
      <c r="L24242" s="36"/>
      <c r="M24242" s="36"/>
      <c r="N24242" s="36"/>
      <c r="O24242" s="40"/>
      <c r="P24242" s="36"/>
      <c r="S24242" s="36"/>
      <c r="T24242" s="36"/>
      <c r="U24242" s="36"/>
      <c r="V24242" s="36"/>
    </row>
    <row r="24243" spans="11:22" x14ac:dyDescent="0.25">
      <c r="K24243" s="36"/>
      <c r="L24243" s="36"/>
      <c r="M24243" s="36"/>
      <c r="N24243" s="36"/>
      <c r="O24243" s="40"/>
      <c r="P24243" s="36"/>
      <c r="S24243" s="36"/>
      <c r="T24243" s="36"/>
      <c r="U24243" s="36"/>
      <c r="V24243" s="36"/>
    </row>
    <row r="24244" spans="11:22" x14ac:dyDescent="0.25">
      <c r="K24244" s="36"/>
      <c r="L24244" s="36"/>
      <c r="M24244" s="36"/>
      <c r="N24244" s="36"/>
      <c r="O24244" s="40"/>
      <c r="P24244" s="36"/>
      <c r="S24244" s="36"/>
      <c r="T24244" s="36"/>
      <c r="U24244" s="36"/>
      <c r="V24244" s="36"/>
    </row>
    <row r="24245" spans="11:22" x14ac:dyDescent="0.25">
      <c r="K24245" s="36"/>
      <c r="L24245" s="36"/>
      <c r="M24245" s="36"/>
      <c r="N24245" s="36"/>
      <c r="O24245" s="40"/>
      <c r="P24245" s="36"/>
      <c r="S24245" s="36"/>
      <c r="T24245" s="36"/>
      <c r="U24245" s="36"/>
      <c r="V24245" s="36"/>
    </row>
    <row r="24246" spans="11:22" x14ac:dyDescent="0.25">
      <c r="K24246" s="36"/>
      <c r="L24246" s="36"/>
      <c r="M24246" s="36"/>
      <c r="N24246" s="36"/>
      <c r="O24246" s="40"/>
      <c r="P24246" s="36"/>
      <c r="S24246" s="36"/>
      <c r="T24246" s="36"/>
      <c r="U24246" s="36"/>
      <c r="V24246" s="36"/>
    </row>
    <row r="24247" spans="11:22" x14ac:dyDescent="0.25">
      <c r="K24247" s="36"/>
      <c r="L24247" s="36"/>
      <c r="M24247" s="36"/>
      <c r="N24247" s="36"/>
      <c r="O24247" s="40"/>
      <c r="P24247" s="36"/>
      <c r="S24247" s="36"/>
      <c r="T24247" s="36"/>
      <c r="U24247" s="36"/>
      <c r="V24247" s="36"/>
    </row>
    <row r="24248" spans="11:22" x14ac:dyDescent="0.25">
      <c r="K24248" s="36"/>
      <c r="L24248" s="36"/>
      <c r="M24248" s="36"/>
      <c r="N24248" s="36"/>
      <c r="O24248" s="40"/>
      <c r="P24248" s="36"/>
      <c r="S24248" s="36"/>
      <c r="T24248" s="36"/>
      <c r="U24248" s="36"/>
      <c r="V24248" s="36"/>
    </row>
    <row r="24249" spans="11:22" x14ac:dyDescent="0.25">
      <c r="K24249" s="36"/>
      <c r="L24249" s="36"/>
      <c r="M24249" s="36"/>
      <c r="N24249" s="36"/>
      <c r="O24249" s="40"/>
      <c r="P24249" s="36"/>
      <c r="S24249" s="36"/>
      <c r="T24249" s="36"/>
      <c r="U24249" s="36"/>
      <c r="V24249" s="36"/>
    </row>
    <row r="24250" spans="11:22" x14ac:dyDescent="0.25">
      <c r="K24250" s="36"/>
      <c r="L24250" s="36"/>
      <c r="M24250" s="36"/>
      <c r="N24250" s="36"/>
      <c r="O24250" s="40"/>
      <c r="P24250" s="36"/>
      <c r="S24250" s="36"/>
      <c r="T24250" s="36"/>
      <c r="U24250" s="36"/>
      <c r="V24250" s="36"/>
    </row>
    <row r="24251" spans="11:22" x14ac:dyDescent="0.25">
      <c r="K24251" s="36"/>
      <c r="L24251" s="36"/>
      <c r="M24251" s="36"/>
      <c r="N24251" s="36"/>
      <c r="O24251" s="40"/>
      <c r="P24251" s="36"/>
      <c r="S24251" s="36"/>
      <c r="T24251" s="36"/>
      <c r="U24251" s="36"/>
      <c r="V24251" s="36"/>
    </row>
    <row r="24252" spans="11:22" x14ac:dyDescent="0.25">
      <c r="K24252" s="36"/>
      <c r="L24252" s="36"/>
      <c r="M24252" s="36"/>
      <c r="N24252" s="36"/>
      <c r="O24252" s="40"/>
      <c r="P24252" s="36"/>
      <c r="S24252" s="36"/>
      <c r="T24252" s="36"/>
      <c r="U24252" s="36"/>
      <c r="V24252" s="36"/>
    </row>
    <row r="24253" spans="11:22" x14ac:dyDescent="0.25">
      <c r="K24253" s="36"/>
      <c r="L24253" s="36"/>
      <c r="M24253" s="36"/>
      <c r="N24253" s="36"/>
      <c r="O24253" s="40"/>
      <c r="P24253" s="36"/>
      <c r="S24253" s="36"/>
      <c r="T24253" s="36"/>
      <c r="U24253" s="36"/>
      <c r="V24253" s="36"/>
    </row>
    <row r="24254" spans="11:22" x14ac:dyDescent="0.25">
      <c r="K24254" s="36"/>
      <c r="L24254" s="36"/>
      <c r="M24254" s="36"/>
      <c r="N24254" s="36"/>
      <c r="O24254" s="40"/>
      <c r="P24254" s="36"/>
      <c r="S24254" s="36"/>
      <c r="T24254" s="36"/>
      <c r="U24254" s="36"/>
      <c r="V24254" s="36"/>
    </row>
    <row r="24255" spans="11:22" x14ac:dyDescent="0.25">
      <c r="K24255" s="36"/>
      <c r="L24255" s="36"/>
      <c r="M24255" s="36"/>
      <c r="N24255" s="36"/>
      <c r="O24255" s="40"/>
      <c r="P24255" s="36"/>
      <c r="S24255" s="36"/>
      <c r="T24255" s="36"/>
      <c r="U24255" s="36"/>
      <c r="V24255" s="36"/>
    </row>
    <row r="24256" spans="11:22" x14ac:dyDescent="0.25">
      <c r="K24256" s="36"/>
      <c r="L24256" s="36"/>
      <c r="M24256" s="36"/>
      <c r="N24256" s="36"/>
      <c r="O24256" s="40"/>
      <c r="P24256" s="36"/>
      <c r="S24256" s="36"/>
      <c r="T24256" s="36"/>
      <c r="U24256" s="36"/>
      <c r="V24256" s="36"/>
    </row>
    <row r="24257" spans="11:22" x14ac:dyDescent="0.25">
      <c r="K24257" s="36"/>
      <c r="L24257" s="36"/>
      <c r="M24257" s="36"/>
      <c r="N24257" s="36"/>
      <c r="O24257" s="40"/>
      <c r="P24257" s="36"/>
      <c r="S24257" s="36"/>
      <c r="T24257" s="36"/>
      <c r="U24257" s="36"/>
      <c r="V24257" s="36"/>
    </row>
    <row r="24258" spans="11:22" x14ac:dyDescent="0.25">
      <c r="K24258" s="36"/>
      <c r="L24258" s="36"/>
      <c r="M24258" s="36"/>
      <c r="N24258" s="36"/>
      <c r="O24258" s="40"/>
      <c r="P24258" s="36"/>
      <c r="S24258" s="36"/>
      <c r="T24258" s="36"/>
      <c r="U24258" s="36"/>
      <c r="V24258" s="36"/>
    </row>
    <row r="24259" spans="11:22" x14ac:dyDescent="0.25">
      <c r="K24259" s="36"/>
      <c r="L24259" s="36"/>
      <c r="M24259" s="36"/>
      <c r="N24259" s="36"/>
      <c r="O24259" s="40"/>
      <c r="P24259" s="36"/>
      <c r="S24259" s="36"/>
      <c r="T24259" s="36"/>
      <c r="U24259" s="36"/>
      <c r="V24259" s="36"/>
    </row>
    <row r="24260" spans="11:22" x14ac:dyDescent="0.25">
      <c r="K24260" s="36"/>
      <c r="L24260" s="36"/>
      <c r="M24260" s="36"/>
      <c r="N24260" s="36"/>
      <c r="O24260" s="40"/>
      <c r="P24260" s="36"/>
      <c r="S24260" s="36"/>
      <c r="T24260" s="36"/>
      <c r="U24260" s="36"/>
      <c r="V24260" s="36"/>
    </row>
    <row r="24261" spans="11:22" x14ac:dyDescent="0.25">
      <c r="K24261" s="36"/>
      <c r="L24261" s="36"/>
      <c r="M24261" s="36"/>
      <c r="N24261" s="36"/>
      <c r="O24261" s="40"/>
      <c r="P24261" s="36"/>
      <c r="S24261" s="36"/>
      <c r="T24261" s="36"/>
      <c r="U24261" s="36"/>
      <c r="V24261" s="36"/>
    </row>
    <row r="24262" spans="11:22" x14ac:dyDescent="0.25">
      <c r="K24262" s="36"/>
      <c r="L24262" s="36"/>
      <c r="M24262" s="36"/>
      <c r="N24262" s="36"/>
      <c r="O24262" s="40"/>
      <c r="P24262" s="36"/>
      <c r="S24262" s="36"/>
      <c r="T24262" s="36"/>
      <c r="U24262" s="36"/>
      <c r="V24262" s="36"/>
    </row>
    <row r="24263" spans="11:22" x14ac:dyDescent="0.25">
      <c r="K24263" s="36"/>
      <c r="L24263" s="36"/>
      <c r="M24263" s="36"/>
      <c r="N24263" s="36"/>
      <c r="O24263" s="40"/>
      <c r="P24263" s="36"/>
      <c r="S24263" s="36"/>
      <c r="T24263" s="36"/>
      <c r="U24263" s="36"/>
      <c r="V24263" s="36"/>
    </row>
    <row r="24264" spans="11:22" x14ac:dyDescent="0.25">
      <c r="K24264" s="36"/>
      <c r="L24264" s="36"/>
      <c r="M24264" s="36"/>
      <c r="N24264" s="36"/>
      <c r="O24264" s="40"/>
      <c r="P24264" s="36"/>
      <c r="S24264" s="36"/>
      <c r="T24264" s="36"/>
      <c r="U24264" s="36"/>
      <c r="V24264" s="36"/>
    </row>
    <row r="24265" spans="11:22" x14ac:dyDescent="0.25">
      <c r="K24265" s="36"/>
      <c r="L24265" s="36"/>
      <c r="M24265" s="36"/>
      <c r="N24265" s="36"/>
      <c r="O24265" s="40"/>
      <c r="P24265" s="36"/>
      <c r="S24265" s="36"/>
      <c r="T24265" s="36"/>
      <c r="U24265" s="36"/>
      <c r="V24265" s="36"/>
    </row>
    <row r="24266" spans="11:22" x14ac:dyDescent="0.25">
      <c r="K24266" s="36"/>
      <c r="L24266" s="36"/>
      <c r="M24266" s="36"/>
      <c r="N24266" s="36"/>
      <c r="O24266" s="40"/>
      <c r="P24266" s="36"/>
      <c r="S24266" s="36"/>
      <c r="T24266" s="36"/>
      <c r="U24266" s="36"/>
      <c r="V24266" s="36"/>
    </row>
    <row r="24267" spans="11:22" x14ac:dyDescent="0.25">
      <c r="K24267" s="36"/>
      <c r="L24267" s="36"/>
      <c r="M24267" s="36"/>
      <c r="N24267" s="36"/>
      <c r="O24267" s="40"/>
      <c r="P24267" s="36"/>
      <c r="S24267" s="36"/>
      <c r="T24267" s="36"/>
      <c r="U24267" s="36"/>
      <c r="V24267" s="36"/>
    </row>
    <row r="24268" spans="11:22" x14ac:dyDescent="0.25">
      <c r="K24268" s="36"/>
      <c r="L24268" s="36"/>
      <c r="M24268" s="36"/>
      <c r="N24268" s="36"/>
      <c r="O24268" s="40"/>
      <c r="P24268" s="36"/>
      <c r="S24268" s="36"/>
      <c r="T24268" s="36"/>
      <c r="U24268" s="36"/>
      <c r="V24268" s="36"/>
    </row>
    <row r="24269" spans="11:22" x14ac:dyDescent="0.25">
      <c r="K24269" s="36"/>
      <c r="L24269" s="36"/>
      <c r="M24269" s="36"/>
      <c r="N24269" s="36"/>
      <c r="O24269" s="40"/>
      <c r="P24269" s="36"/>
      <c r="S24269" s="36"/>
      <c r="T24269" s="36"/>
      <c r="U24269" s="36"/>
      <c r="V24269" s="36"/>
    </row>
    <row r="24270" spans="11:22" x14ac:dyDescent="0.25">
      <c r="K24270" s="36"/>
      <c r="L24270" s="36"/>
      <c r="M24270" s="36"/>
      <c r="N24270" s="36"/>
      <c r="O24270" s="40"/>
      <c r="P24270" s="36"/>
      <c r="S24270" s="36"/>
      <c r="T24270" s="36"/>
      <c r="U24270" s="36"/>
      <c r="V24270" s="36"/>
    </row>
    <row r="24271" spans="11:22" x14ac:dyDescent="0.25">
      <c r="K24271" s="36"/>
      <c r="L24271" s="36"/>
      <c r="M24271" s="36"/>
      <c r="N24271" s="36"/>
      <c r="O24271" s="40"/>
      <c r="P24271" s="36"/>
      <c r="S24271" s="36"/>
      <c r="T24271" s="36"/>
      <c r="U24271" s="36"/>
      <c r="V24271" s="36"/>
    </row>
    <row r="24272" spans="11:22" x14ac:dyDescent="0.25">
      <c r="K24272" s="36"/>
      <c r="L24272" s="36"/>
      <c r="M24272" s="36"/>
      <c r="N24272" s="36"/>
      <c r="O24272" s="40"/>
      <c r="P24272" s="36"/>
      <c r="S24272" s="36"/>
      <c r="T24272" s="36"/>
      <c r="U24272" s="36"/>
      <c r="V24272" s="36"/>
    </row>
    <row r="24273" spans="11:22" x14ac:dyDescent="0.25">
      <c r="K24273" s="36"/>
      <c r="L24273" s="36"/>
      <c r="M24273" s="36"/>
      <c r="N24273" s="36"/>
      <c r="O24273" s="40"/>
      <c r="P24273" s="36"/>
      <c r="S24273" s="36"/>
      <c r="T24273" s="36"/>
      <c r="U24273" s="36"/>
      <c r="V24273" s="36"/>
    </row>
    <row r="24274" spans="11:22" x14ac:dyDescent="0.25">
      <c r="K24274" s="36"/>
      <c r="L24274" s="36"/>
      <c r="M24274" s="36"/>
      <c r="N24274" s="36"/>
      <c r="O24274" s="40"/>
      <c r="P24274" s="36"/>
      <c r="S24274" s="36"/>
      <c r="T24274" s="36"/>
      <c r="U24274" s="36"/>
      <c r="V24274" s="36"/>
    </row>
    <row r="24275" spans="11:22" x14ac:dyDescent="0.25">
      <c r="K24275" s="36"/>
      <c r="L24275" s="36"/>
      <c r="M24275" s="36"/>
      <c r="N24275" s="36"/>
      <c r="O24275" s="40"/>
      <c r="P24275" s="36"/>
      <c r="S24275" s="36"/>
      <c r="T24275" s="36"/>
      <c r="U24275" s="36"/>
      <c r="V24275" s="36"/>
    </row>
    <row r="24276" spans="11:22" x14ac:dyDescent="0.25">
      <c r="K24276" s="36"/>
      <c r="L24276" s="36"/>
      <c r="M24276" s="36"/>
      <c r="N24276" s="36"/>
      <c r="O24276" s="40"/>
      <c r="P24276" s="36"/>
      <c r="S24276" s="36"/>
      <c r="T24276" s="36"/>
      <c r="U24276" s="36"/>
      <c r="V24276" s="36"/>
    </row>
    <row r="24277" spans="11:22" x14ac:dyDescent="0.25">
      <c r="K24277" s="36"/>
      <c r="L24277" s="36"/>
      <c r="M24277" s="36"/>
      <c r="N24277" s="36"/>
      <c r="O24277" s="40"/>
      <c r="P24277" s="36"/>
      <c r="S24277" s="36"/>
      <c r="T24277" s="36"/>
      <c r="U24277" s="36"/>
      <c r="V24277" s="36"/>
    </row>
    <row r="24278" spans="11:22" x14ac:dyDescent="0.25">
      <c r="K24278" s="36"/>
      <c r="L24278" s="36"/>
      <c r="M24278" s="36"/>
      <c r="N24278" s="36"/>
      <c r="O24278" s="40"/>
      <c r="P24278" s="36"/>
      <c r="S24278" s="36"/>
      <c r="T24278" s="36"/>
      <c r="U24278" s="36"/>
      <c r="V24278" s="36"/>
    </row>
    <row r="24279" spans="11:22" x14ac:dyDescent="0.25">
      <c r="K24279" s="36"/>
      <c r="L24279" s="36"/>
      <c r="M24279" s="36"/>
      <c r="N24279" s="36"/>
      <c r="O24279" s="40"/>
      <c r="P24279" s="36"/>
      <c r="S24279" s="36"/>
      <c r="T24279" s="36"/>
      <c r="U24279" s="36"/>
      <c r="V24279" s="36"/>
    </row>
    <row r="24280" spans="11:22" x14ac:dyDescent="0.25">
      <c r="K24280" s="36"/>
      <c r="L24280" s="36"/>
      <c r="M24280" s="36"/>
      <c r="N24280" s="36"/>
      <c r="O24280" s="40"/>
      <c r="P24280" s="36"/>
      <c r="S24280" s="36"/>
      <c r="T24280" s="36"/>
      <c r="U24280" s="36"/>
      <c r="V24280" s="36"/>
    </row>
    <row r="24281" spans="11:22" x14ac:dyDescent="0.25">
      <c r="K24281" s="36"/>
      <c r="L24281" s="36"/>
      <c r="M24281" s="36"/>
      <c r="N24281" s="36"/>
      <c r="O24281" s="40"/>
      <c r="P24281" s="36"/>
      <c r="S24281" s="36"/>
      <c r="T24281" s="36"/>
      <c r="U24281" s="36"/>
      <c r="V24281" s="36"/>
    </row>
    <row r="24282" spans="11:22" x14ac:dyDescent="0.25">
      <c r="K24282" s="36"/>
      <c r="L24282" s="36"/>
      <c r="M24282" s="36"/>
      <c r="N24282" s="36"/>
      <c r="O24282" s="40"/>
      <c r="P24282" s="36"/>
      <c r="S24282" s="36"/>
      <c r="T24282" s="36"/>
      <c r="U24282" s="36"/>
      <c r="V24282" s="36"/>
    </row>
    <row r="24283" spans="11:22" x14ac:dyDescent="0.25">
      <c r="K24283" s="36"/>
      <c r="L24283" s="36"/>
      <c r="M24283" s="36"/>
      <c r="N24283" s="36"/>
      <c r="O24283" s="40"/>
      <c r="P24283" s="36"/>
      <c r="S24283" s="36"/>
      <c r="T24283" s="36"/>
      <c r="U24283" s="36"/>
      <c r="V24283" s="36"/>
    </row>
    <row r="24284" spans="11:22" x14ac:dyDescent="0.25">
      <c r="K24284" s="36"/>
      <c r="L24284" s="36"/>
      <c r="M24284" s="36"/>
      <c r="N24284" s="36"/>
      <c r="O24284" s="40"/>
      <c r="P24284" s="36"/>
      <c r="S24284" s="36"/>
      <c r="T24284" s="36"/>
      <c r="U24284" s="36"/>
      <c r="V24284" s="36"/>
    </row>
    <row r="24285" spans="11:22" x14ac:dyDescent="0.25">
      <c r="K24285" s="36"/>
      <c r="L24285" s="36"/>
      <c r="M24285" s="36"/>
      <c r="N24285" s="36"/>
      <c r="O24285" s="40"/>
      <c r="P24285" s="36"/>
      <c r="S24285" s="36"/>
      <c r="T24285" s="36"/>
      <c r="U24285" s="36"/>
      <c r="V24285" s="36"/>
    </row>
    <row r="24286" spans="11:22" x14ac:dyDescent="0.25">
      <c r="K24286" s="36"/>
      <c r="L24286" s="36"/>
      <c r="M24286" s="36"/>
      <c r="N24286" s="36"/>
      <c r="O24286" s="40"/>
      <c r="P24286" s="36"/>
      <c r="S24286" s="36"/>
      <c r="T24286" s="36"/>
      <c r="U24286" s="36"/>
      <c r="V24286" s="36"/>
    </row>
    <row r="24287" spans="11:22" x14ac:dyDescent="0.25">
      <c r="K24287" s="36"/>
      <c r="L24287" s="36"/>
      <c r="M24287" s="36"/>
      <c r="N24287" s="36"/>
      <c r="O24287" s="40"/>
      <c r="P24287" s="36"/>
      <c r="S24287" s="36"/>
      <c r="T24287" s="36"/>
      <c r="U24287" s="36"/>
      <c r="V24287" s="36"/>
    </row>
    <row r="24288" spans="11:22" x14ac:dyDescent="0.25">
      <c r="K24288" s="36"/>
      <c r="L24288" s="36"/>
      <c r="M24288" s="36"/>
      <c r="N24288" s="36"/>
      <c r="O24288" s="40"/>
      <c r="P24288" s="36"/>
      <c r="S24288" s="36"/>
      <c r="T24288" s="36"/>
      <c r="U24288" s="36"/>
      <c r="V24288" s="36"/>
    </row>
    <row r="24289" spans="11:22" x14ac:dyDescent="0.25">
      <c r="K24289" s="36"/>
      <c r="L24289" s="36"/>
      <c r="M24289" s="36"/>
      <c r="N24289" s="36"/>
      <c r="O24289" s="40"/>
      <c r="P24289" s="36"/>
      <c r="S24289" s="36"/>
      <c r="T24289" s="36"/>
      <c r="U24289" s="36"/>
      <c r="V24289" s="36"/>
    </row>
    <row r="24290" spans="11:22" x14ac:dyDescent="0.25">
      <c r="K24290" s="36"/>
      <c r="L24290" s="36"/>
      <c r="M24290" s="36"/>
      <c r="N24290" s="36"/>
      <c r="O24290" s="40"/>
      <c r="P24290" s="36"/>
      <c r="S24290" s="36"/>
      <c r="T24290" s="36"/>
      <c r="U24290" s="36"/>
      <c r="V24290" s="36"/>
    </row>
    <row r="24291" spans="11:22" x14ac:dyDescent="0.25">
      <c r="K24291" s="36"/>
      <c r="L24291" s="36"/>
      <c r="M24291" s="36"/>
      <c r="N24291" s="36"/>
      <c r="O24291" s="40"/>
      <c r="P24291" s="36"/>
      <c r="S24291" s="36"/>
      <c r="T24291" s="36"/>
      <c r="U24291" s="36"/>
      <c r="V24291" s="36"/>
    </row>
    <row r="24292" spans="11:22" x14ac:dyDescent="0.25">
      <c r="K24292" s="36"/>
      <c r="L24292" s="36"/>
      <c r="M24292" s="36"/>
      <c r="N24292" s="36"/>
      <c r="O24292" s="40"/>
      <c r="P24292" s="36"/>
      <c r="S24292" s="36"/>
      <c r="T24292" s="36"/>
      <c r="U24292" s="36"/>
      <c r="V24292" s="36"/>
    </row>
    <row r="24293" spans="11:22" x14ac:dyDescent="0.25">
      <c r="K24293" s="36"/>
      <c r="L24293" s="36"/>
      <c r="M24293" s="36"/>
      <c r="N24293" s="36"/>
      <c r="O24293" s="40"/>
      <c r="P24293" s="36"/>
      <c r="S24293" s="36"/>
      <c r="T24293" s="36"/>
      <c r="U24293" s="36"/>
      <c r="V24293" s="36"/>
    </row>
    <row r="24294" spans="11:22" x14ac:dyDescent="0.25">
      <c r="K24294" s="36"/>
      <c r="L24294" s="36"/>
      <c r="M24294" s="36"/>
      <c r="N24294" s="36"/>
      <c r="O24294" s="40"/>
      <c r="P24294" s="36"/>
      <c r="S24294" s="36"/>
      <c r="T24294" s="36"/>
      <c r="U24294" s="36"/>
      <c r="V24294" s="36"/>
    </row>
    <row r="24295" spans="11:22" x14ac:dyDescent="0.25">
      <c r="K24295" s="36"/>
      <c r="L24295" s="36"/>
      <c r="M24295" s="36"/>
      <c r="N24295" s="36"/>
      <c r="O24295" s="40"/>
      <c r="P24295" s="36"/>
      <c r="S24295" s="36"/>
      <c r="T24295" s="36"/>
      <c r="U24295" s="36"/>
      <c r="V24295" s="36"/>
    </row>
    <row r="24296" spans="11:22" x14ac:dyDescent="0.25">
      <c r="K24296" s="36"/>
      <c r="L24296" s="36"/>
      <c r="M24296" s="36"/>
      <c r="N24296" s="36"/>
      <c r="O24296" s="40"/>
      <c r="P24296" s="36"/>
      <c r="S24296" s="36"/>
      <c r="T24296" s="36"/>
      <c r="U24296" s="36"/>
      <c r="V24296" s="36"/>
    </row>
    <row r="24297" spans="11:22" x14ac:dyDescent="0.25">
      <c r="K24297" s="36"/>
      <c r="L24297" s="36"/>
      <c r="M24297" s="36"/>
      <c r="N24297" s="36"/>
      <c r="O24297" s="40"/>
      <c r="P24297" s="36"/>
      <c r="S24297" s="36"/>
      <c r="T24297" s="36"/>
      <c r="U24297" s="36"/>
      <c r="V24297" s="36"/>
    </row>
    <row r="24298" spans="11:22" x14ac:dyDescent="0.25">
      <c r="K24298" s="36"/>
      <c r="L24298" s="36"/>
      <c r="M24298" s="36"/>
      <c r="N24298" s="36"/>
      <c r="O24298" s="40"/>
      <c r="P24298" s="36"/>
      <c r="S24298" s="36"/>
      <c r="T24298" s="36"/>
      <c r="U24298" s="36"/>
      <c r="V24298" s="36"/>
    </row>
    <row r="24299" spans="11:22" x14ac:dyDescent="0.25">
      <c r="K24299" s="36"/>
      <c r="L24299" s="36"/>
      <c r="M24299" s="36"/>
      <c r="N24299" s="36"/>
      <c r="O24299" s="40"/>
      <c r="P24299" s="36"/>
      <c r="S24299" s="36"/>
      <c r="T24299" s="36"/>
      <c r="U24299" s="36"/>
      <c r="V24299" s="36"/>
    </row>
    <row r="24300" spans="11:22" x14ac:dyDescent="0.25">
      <c r="K24300" s="36"/>
      <c r="L24300" s="36"/>
      <c r="M24300" s="36"/>
      <c r="N24300" s="36"/>
      <c r="O24300" s="40"/>
      <c r="P24300" s="36"/>
      <c r="S24300" s="36"/>
      <c r="T24300" s="36"/>
      <c r="U24300" s="36"/>
      <c r="V24300" s="36"/>
    </row>
    <row r="24301" spans="11:22" x14ac:dyDescent="0.25">
      <c r="K24301" s="36"/>
      <c r="L24301" s="36"/>
      <c r="M24301" s="36"/>
      <c r="N24301" s="36"/>
      <c r="O24301" s="40"/>
      <c r="P24301" s="36"/>
      <c r="S24301" s="36"/>
      <c r="T24301" s="36"/>
      <c r="U24301" s="36"/>
      <c r="V24301" s="36"/>
    </row>
    <row r="24302" spans="11:22" x14ac:dyDescent="0.25">
      <c r="K24302" s="36"/>
      <c r="L24302" s="36"/>
      <c r="M24302" s="36"/>
      <c r="N24302" s="36"/>
      <c r="O24302" s="40"/>
      <c r="P24302" s="36"/>
      <c r="S24302" s="36"/>
      <c r="T24302" s="36"/>
      <c r="U24302" s="36"/>
      <c r="V24302" s="36"/>
    </row>
    <row r="24303" spans="11:22" x14ac:dyDescent="0.25">
      <c r="K24303" s="36"/>
      <c r="L24303" s="36"/>
      <c r="M24303" s="36"/>
      <c r="N24303" s="36"/>
      <c r="O24303" s="40"/>
      <c r="P24303" s="36"/>
      <c r="S24303" s="36"/>
      <c r="T24303" s="36"/>
      <c r="U24303" s="36"/>
      <c r="V24303" s="36"/>
    </row>
    <row r="24304" spans="11:22" x14ac:dyDescent="0.25">
      <c r="K24304" s="36"/>
      <c r="L24304" s="36"/>
      <c r="M24304" s="36"/>
      <c r="N24304" s="36"/>
      <c r="O24304" s="40"/>
      <c r="P24304" s="36"/>
      <c r="S24304" s="36"/>
      <c r="T24304" s="36"/>
      <c r="U24304" s="36"/>
      <c r="V24304" s="36"/>
    </row>
    <row r="24305" spans="11:22" x14ac:dyDescent="0.25">
      <c r="K24305" s="36"/>
      <c r="L24305" s="36"/>
      <c r="M24305" s="36"/>
      <c r="N24305" s="36"/>
      <c r="O24305" s="40"/>
      <c r="P24305" s="36"/>
      <c r="S24305" s="36"/>
      <c r="T24305" s="36"/>
      <c r="U24305" s="36"/>
      <c r="V24305" s="36"/>
    </row>
    <row r="24306" spans="11:22" x14ac:dyDescent="0.25">
      <c r="K24306" s="36"/>
      <c r="L24306" s="36"/>
      <c r="M24306" s="36"/>
      <c r="N24306" s="36"/>
      <c r="O24306" s="40"/>
      <c r="P24306" s="36"/>
      <c r="S24306" s="36"/>
      <c r="T24306" s="36"/>
      <c r="U24306" s="36"/>
      <c r="V24306" s="36"/>
    </row>
    <row r="24307" spans="11:22" x14ac:dyDescent="0.25">
      <c r="K24307" s="36"/>
      <c r="L24307" s="36"/>
      <c r="M24307" s="36"/>
      <c r="N24307" s="36"/>
      <c r="O24307" s="40"/>
      <c r="P24307" s="36"/>
      <c r="S24307" s="36"/>
      <c r="T24307" s="36"/>
      <c r="U24307" s="36"/>
      <c r="V24307" s="36"/>
    </row>
    <row r="24308" spans="11:22" x14ac:dyDescent="0.25">
      <c r="K24308" s="36"/>
      <c r="L24308" s="36"/>
      <c r="M24308" s="36"/>
      <c r="N24308" s="36"/>
      <c r="O24308" s="40"/>
      <c r="P24308" s="36"/>
      <c r="S24308" s="36"/>
      <c r="T24308" s="36"/>
      <c r="U24308" s="36"/>
      <c r="V24308" s="36"/>
    </row>
    <row r="24309" spans="11:22" x14ac:dyDescent="0.25">
      <c r="K24309" s="36"/>
      <c r="L24309" s="36"/>
      <c r="M24309" s="36"/>
      <c r="N24309" s="36"/>
      <c r="O24309" s="40"/>
      <c r="P24309" s="36"/>
      <c r="S24309" s="36"/>
      <c r="T24309" s="36"/>
      <c r="U24309" s="36"/>
      <c r="V24309" s="36"/>
    </row>
    <row r="24310" spans="11:22" x14ac:dyDescent="0.25">
      <c r="K24310" s="36"/>
      <c r="L24310" s="36"/>
      <c r="M24310" s="36"/>
      <c r="N24310" s="36"/>
      <c r="O24310" s="40"/>
      <c r="P24310" s="36"/>
      <c r="S24310" s="36"/>
      <c r="T24310" s="36"/>
      <c r="U24310" s="36"/>
      <c r="V24310" s="36"/>
    </row>
    <row r="24311" spans="11:22" x14ac:dyDescent="0.25">
      <c r="K24311" s="36"/>
      <c r="L24311" s="36"/>
      <c r="M24311" s="36"/>
      <c r="N24311" s="36"/>
      <c r="O24311" s="40"/>
      <c r="P24311" s="36"/>
      <c r="S24311" s="36"/>
      <c r="T24311" s="36"/>
      <c r="U24311" s="36"/>
      <c r="V24311" s="36"/>
    </row>
    <row r="24312" spans="11:22" x14ac:dyDescent="0.25">
      <c r="K24312" s="36"/>
      <c r="L24312" s="36"/>
      <c r="M24312" s="36"/>
      <c r="N24312" s="36"/>
      <c r="O24312" s="40"/>
      <c r="P24312" s="36"/>
      <c r="S24312" s="36"/>
      <c r="T24312" s="36"/>
      <c r="U24312" s="36"/>
      <c r="V24312" s="36"/>
    </row>
    <row r="24313" spans="11:22" x14ac:dyDescent="0.25">
      <c r="K24313" s="36"/>
      <c r="L24313" s="36"/>
      <c r="M24313" s="36"/>
      <c r="N24313" s="36"/>
      <c r="O24313" s="40"/>
      <c r="P24313" s="36"/>
      <c r="S24313" s="36"/>
      <c r="T24313" s="36"/>
      <c r="U24313" s="36"/>
      <c r="V24313" s="36"/>
    </row>
    <row r="24314" spans="11:22" x14ac:dyDescent="0.25">
      <c r="K24314" s="36"/>
      <c r="L24314" s="36"/>
      <c r="M24314" s="36"/>
      <c r="N24314" s="36"/>
      <c r="O24314" s="40"/>
      <c r="P24314" s="36"/>
      <c r="S24314" s="36"/>
      <c r="T24314" s="36"/>
      <c r="U24314" s="36"/>
      <c r="V24314" s="36"/>
    </row>
    <row r="24315" spans="11:22" x14ac:dyDescent="0.25">
      <c r="K24315" s="36"/>
      <c r="L24315" s="36"/>
      <c r="M24315" s="36"/>
      <c r="N24315" s="36"/>
      <c r="O24315" s="40"/>
      <c r="P24315" s="36"/>
      <c r="S24315" s="36"/>
      <c r="T24315" s="36"/>
      <c r="U24315" s="36"/>
      <c r="V24315" s="36"/>
    </row>
    <row r="24316" spans="11:22" x14ac:dyDescent="0.25">
      <c r="K24316" s="36"/>
      <c r="L24316" s="36"/>
      <c r="M24316" s="36"/>
      <c r="N24316" s="36"/>
      <c r="O24316" s="40"/>
      <c r="P24316" s="36"/>
      <c r="S24316" s="36"/>
      <c r="T24316" s="36"/>
      <c r="U24316" s="36"/>
      <c r="V24316" s="36"/>
    </row>
    <row r="24317" spans="11:22" x14ac:dyDescent="0.25">
      <c r="K24317" s="36"/>
      <c r="L24317" s="36"/>
      <c r="M24317" s="36"/>
      <c r="N24317" s="36"/>
      <c r="O24317" s="40"/>
      <c r="P24317" s="36"/>
      <c r="S24317" s="36"/>
      <c r="T24317" s="36"/>
      <c r="U24317" s="36"/>
      <c r="V24317" s="36"/>
    </row>
    <row r="24318" spans="11:22" x14ac:dyDescent="0.25">
      <c r="K24318" s="36"/>
      <c r="L24318" s="36"/>
      <c r="M24318" s="36"/>
      <c r="N24318" s="36"/>
      <c r="O24318" s="40"/>
      <c r="P24318" s="36"/>
      <c r="S24318" s="36"/>
      <c r="T24318" s="36"/>
      <c r="U24318" s="36"/>
      <c r="V24318" s="36"/>
    </row>
    <row r="24319" spans="11:22" x14ac:dyDescent="0.25">
      <c r="K24319" s="36"/>
      <c r="L24319" s="36"/>
      <c r="M24319" s="36"/>
      <c r="N24319" s="36"/>
      <c r="O24319" s="40"/>
      <c r="P24319" s="36"/>
      <c r="S24319" s="36"/>
      <c r="T24319" s="36"/>
      <c r="U24319" s="36"/>
      <c r="V24319" s="36"/>
    </row>
    <row r="24320" spans="11:22" x14ac:dyDescent="0.25">
      <c r="K24320" s="36"/>
      <c r="L24320" s="36"/>
      <c r="M24320" s="36"/>
      <c r="N24320" s="36"/>
      <c r="O24320" s="40"/>
      <c r="P24320" s="36"/>
      <c r="S24320" s="36"/>
      <c r="T24320" s="36"/>
      <c r="U24320" s="36"/>
      <c r="V24320" s="36"/>
    </row>
    <row r="24321" spans="11:22" x14ac:dyDescent="0.25">
      <c r="K24321" s="36"/>
      <c r="L24321" s="36"/>
      <c r="M24321" s="36"/>
      <c r="N24321" s="36"/>
      <c r="O24321" s="40"/>
      <c r="P24321" s="36"/>
      <c r="S24321" s="36"/>
      <c r="T24321" s="36"/>
      <c r="U24321" s="36"/>
      <c r="V24321" s="36"/>
    </row>
    <row r="24322" spans="11:22" x14ac:dyDescent="0.25">
      <c r="K24322" s="36"/>
      <c r="L24322" s="36"/>
      <c r="M24322" s="36"/>
      <c r="N24322" s="36"/>
      <c r="O24322" s="40"/>
      <c r="P24322" s="36"/>
      <c r="S24322" s="36"/>
      <c r="T24322" s="36"/>
      <c r="U24322" s="36"/>
      <c r="V24322" s="36"/>
    </row>
    <row r="24323" spans="11:22" x14ac:dyDescent="0.25">
      <c r="K24323" s="36"/>
      <c r="L24323" s="36"/>
      <c r="M24323" s="36"/>
      <c r="N24323" s="36"/>
      <c r="O24323" s="40"/>
      <c r="P24323" s="36"/>
      <c r="S24323" s="36"/>
      <c r="T24323" s="36"/>
      <c r="U24323" s="36"/>
      <c r="V24323" s="36"/>
    </row>
    <row r="24324" spans="11:22" x14ac:dyDescent="0.25">
      <c r="K24324" s="36"/>
      <c r="L24324" s="36"/>
      <c r="M24324" s="36"/>
      <c r="N24324" s="36"/>
      <c r="O24324" s="40"/>
      <c r="P24324" s="36"/>
      <c r="S24324" s="36"/>
      <c r="T24324" s="36"/>
      <c r="U24324" s="36"/>
      <c r="V24324" s="36"/>
    </row>
    <row r="24325" spans="11:22" x14ac:dyDescent="0.25">
      <c r="K24325" s="36"/>
      <c r="L24325" s="36"/>
      <c r="M24325" s="36"/>
      <c r="N24325" s="36"/>
      <c r="O24325" s="40"/>
      <c r="P24325" s="36"/>
      <c r="S24325" s="36"/>
      <c r="T24325" s="36"/>
      <c r="U24325" s="36"/>
      <c r="V24325" s="36"/>
    </row>
    <row r="24326" spans="11:22" x14ac:dyDescent="0.25">
      <c r="K24326" s="36"/>
      <c r="L24326" s="36"/>
      <c r="M24326" s="36"/>
      <c r="N24326" s="36"/>
      <c r="O24326" s="40"/>
      <c r="P24326" s="36"/>
      <c r="S24326" s="36"/>
      <c r="T24326" s="36"/>
      <c r="U24326" s="36"/>
      <c r="V24326" s="36"/>
    </row>
    <row r="24327" spans="11:22" x14ac:dyDescent="0.25">
      <c r="K24327" s="36"/>
      <c r="L24327" s="36"/>
      <c r="M24327" s="36"/>
      <c r="N24327" s="36"/>
      <c r="O24327" s="40"/>
      <c r="P24327" s="36"/>
      <c r="S24327" s="36"/>
      <c r="T24327" s="36"/>
      <c r="U24327" s="36"/>
      <c r="V24327" s="36"/>
    </row>
    <row r="24328" spans="11:22" x14ac:dyDescent="0.25">
      <c r="K24328" s="36"/>
      <c r="L24328" s="36"/>
      <c r="M24328" s="36"/>
      <c r="N24328" s="36"/>
      <c r="O24328" s="40"/>
      <c r="P24328" s="36"/>
      <c r="S24328" s="36"/>
      <c r="T24328" s="36"/>
      <c r="U24328" s="36"/>
      <c r="V24328" s="36"/>
    </row>
    <row r="24329" spans="11:22" x14ac:dyDescent="0.25">
      <c r="K24329" s="36"/>
      <c r="L24329" s="36"/>
      <c r="M24329" s="36"/>
      <c r="N24329" s="36"/>
      <c r="O24329" s="40"/>
      <c r="P24329" s="36"/>
      <c r="S24329" s="36"/>
      <c r="T24329" s="36"/>
      <c r="U24329" s="36"/>
      <c r="V24329" s="36"/>
    </row>
    <row r="24330" spans="11:22" x14ac:dyDescent="0.25">
      <c r="K24330" s="36"/>
      <c r="L24330" s="36"/>
      <c r="M24330" s="36"/>
      <c r="N24330" s="36"/>
      <c r="O24330" s="40"/>
      <c r="P24330" s="36"/>
      <c r="S24330" s="36"/>
      <c r="T24330" s="36"/>
      <c r="U24330" s="36"/>
      <c r="V24330" s="36"/>
    </row>
    <row r="24331" spans="11:22" x14ac:dyDescent="0.25">
      <c r="K24331" s="36"/>
      <c r="L24331" s="36"/>
      <c r="M24331" s="36"/>
      <c r="N24331" s="36"/>
      <c r="O24331" s="40"/>
      <c r="P24331" s="36"/>
      <c r="S24331" s="36"/>
      <c r="T24331" s="36"/>
      <c r="U24331" s="36"/>
      <c r="V24331" s="36"/>
    </row>
    <row r="24332" spans="11:22" x14ac:dyDescent="0.25">
      <c r="K24332" s="36"/>
      <c r="L24332" s="36"/>
      <c r="M24332" s="36"/>
      <c r="N24332" s="36"/>
      <c r="O24332" s="40"/>
      <c r="P24332" s="36"/>
      <c r="S24332" s="36"/>
      <c r="T24332" s="36"/>
      <c r="U24332" s="36"/>
      <c r="V24332" s="36"/>
    </row>
    <row r="24333" spans="11:22" x14ac:dyDescent="0.25">
      <c r="K24333" s="36"/>
      <c r="L24333" s="36"/>
      <c r="M24333" s="36"/>
      <c r="N24333" s="36"/>
      <c r="O24333" s="40"/>
      <c r="P24333" s="36"/>
      <c r="S24333" s="36"/>
      <c r="T24333" s="36"/>
      <c r="U24333" s="36"/>
      <c r="V24333" s="36"/>
    </row>
    <row r="24334" spans="11:22" x14ac:dyDescent="0.25">
      <c r="K24334" s="36"/>
      <c r="L24334" s="36"/>
      <c r="M24334" s="36"/>
      <c r="N24334" s="36"/>
      <c r="O24334" s="40"/>
      <c r="P24334" s="36"/>
      <c r="S24334" s="36"/>
      <c r="T24334" s="36"/>
      <c r="U24334" s="36"/>
      <c r="V24334" s="36"/>
    </row>
    <row r="24335" spans="11:22" x14ac:dyDescent="0.25">
      <c r="K24335" s="36"/>
      <c r="L24335" s="36"/>
      <c r="M24335" s="36"/>
      <c r="N24335" s="36"/>
      <c r="O24335" s="40"/>
      <c r="P24335" s="36"/>
      <c r="S24335" s="36"/>
      <c r="T24335" s="36"/>
      <c r="U24335" s="36"/>
      <c r="V24335" s="36"/>
    </row>
    <row r="24336" spans="11:22" x14ac:dyDescent="0.25">
      <c r="K24336" s="36"/>
      <c r="L24336" s="36"/>
      <c r="M24336" s="36"/>
      <c r="N24336" s="36"/>
      <c r="O24336" s="40"/>
      <c r="P24336" s="36"/>
      <c r="S24336" s="36"/>
      <c r="T24336" s="36"/>
      <c r="U24336" s="36"/>
      <c r="V24336" s="36"/>
    </row>
    <row r="24337" spans="11:22" x14ac:dyDescent="0.25">
      <c r="K24337" s="36"/>
      <c r="L24337" s="36"/>
      <c r="M24337" s="36"/>
      <c r="N24337" s="36"/>
      <c r="O24337" s="40"/>
      <c r="P24337" s="36"/>
      <c r="S24337" s="36"/>
      <c r="T24337" s="36"/>
      <c r="U24337" s="36"/>
      <c r="V24337" s="36"/>
    </row>
    <row r="24338" spans="11:22" x14ac:dyDescent="0.25">
      <c r="K24338" s="36"/>
      <c r="L24338" s="36"/>
      <c r="M24338" s="36"/>
      <c r="N24338" s="36"/>
      <c r="O24338" s="40"/>
      <c r="P24338" s="36"/>
      <c r="S24338" s="36"/>
      <c r="T24338" s="36"/>
      <c r="U24338" s="36"/>
      <c r="V24338" s="36"/>
    </row>
    <row r="24339" spans="11:22" x14ac:dyDescent="0.25">
      <c r="K24339" s="36"/>
      <c r="L24339" s="36"/>
      <c r="M24339" s="36"/>
      <c r="N24339" s="36"/>
      <c r="O24339" s="40"/>
      <c r="P24339" s="36"/>
      <c r="S24339" s="36"/>
      <c r="T24339" s="36"/>
      <c r="U24339" s="36"/>
      <c r="V24339" s="36"/>
    </row>
    <row r="24340" spans="11:22" x14ac:dyDescent="0.25">
      <c r="K24340" s="36"/>
      <c r="L24340" s="36"/>
      <c r="M24340" s="36"/>
      <c r="N24340" s="36"/>
      <c r="O24340" s="40"/>
      <c r="P24340" s="36"/>
      <c r="S24340" s="36"/>
      <c r="T24340" s="36"/>
      <c r="U24340" s="36"/>
      <c r="V24340" s="36"/>
    </row>
    <row r="24341" spans="11:22" x14ac:dyDescent="0.25">
      <c r="K24341" s="36"/>
      <c r="L24341" s="36"/>
      <c r="M24341" s="36"/>
      <c r="N24341" s="36"/>
      <c r="O24341" s="40"/>
      <c r="P24341" s="36"/>
      <c r="S24341" s="36"/>
      <c r="T24341" s="36"/>
      <c r="U24341" s="36"/>
      <c r="V24341" s="36"/>
    </row>
    <row r="24342" spans="11:22" x14ac:dyDescent="0.25">
      <c r="K24342" s="36"/>
      <c r="L24342" s="36"/>
      <c r="M24342" s="36"/>
      <c r="N24342" s="36"/>
      <c r="O24342" s="40"/>
      <c r="P24342" s="36"/>
      <c r="S24342" s="36"/>
      <c r="T24342" s="36"/>
      <c r="U24342" s="36"/>
      <c r="V24342" s="36"/>
    </row>
    <row r="24343" spans="11:22" x14ac:dyDescent="0.25">
      <c r="K24343" s="36"/>
      <c r="L24343" s="36"/>
      <c r="M24343" s="36"/>
      <c r="N24343" s="36"/>
      <c r="O24343" s="40"/>
      <c r="P24343" s="36"/>
      <c r="S24343" s="36"/>
      <c r="T24343" s="36"/>
      <c r="U24343" s="36"/>
      <c r="V24343" s="36"/>
    </row>
    <row r="24344" spans="11:22" x14ac:dyDescent="0.25">
      <c r="K24344" s="36"/>
      <c r="L24344" s="36"/>
      <c r="M24344" s="36"/>
      <c r="N24344" s="36"/>
      <c r="O24344" s="40"/>
      <c r="P24344" s="36"/>
      <c r="S24344" s="36"/>
      <c r="T24344" s="36"/>
      <c r="U24344" s="36"/>
      <c r="V24344" s="36"/>
    </row>
    <row r="24345" spans="11:22" x14ac:dyDescent="0.25">
      <c r="K24345" s="36"/>
      <c r="L24345" s="36"/>
      <c r="M24345" s="36"/>
      <c r="N24345" s="36"/>
      <c r="O24345" s="40"/>
      <c r="P24345" s="36"/>
      <c r="S24345" s="36"/>
      <c r="T24345" s="36"/>
      <c r="U24345" s="36"/>
      <c r="V24345" s="36"/>
    </row>
    <row r="24346" spans="11:22" x14ac:dyDescent="0.25">
      <c r="K24346" s="36"/>
      <c r="L24346" s="36"/>
      <c r="M24346" s="36"/>
      <c r="N24346" s="36"/>
      <c r="O24346" s="40"/>
      <c r="P24346" s="36"/>
      <c r="S24346" s="36"/>
      <c r="T24346" s="36"/>
      <c r="U24346" s="36"/>
      <c r="V24346" s="36"/>
    </row>
    <row r="24347" spans="11:22" x14ac:dyDescent="0.25">
      <c r="K24347" s="36"/>
      <c r="L24347" s="36"/>
      <c r="M24347" s="36"/>
      <c r="N24347" s="36"/>
      <c r="O24347" s="40"/>
      <c r="P24347" s="36"/>
      <c r="S24347" s="36"/>
      <c r="T24347" s="36"/>
      <c r="U24347" s="36"/>
      <c r="V24347" s="36"/>
    </row>
    <row r="24348" spans="11:22" x14ac:dyDescent="0.25">
      <c r="K24348" s="36"/>
      <c r="L24348" s="36"/>
      <c r="M24348" s="36"/>
      <c r="N24348" s="36"/>
      <c r="O24348" s="40"/>
      <c r="P24348" s="36"/>
      <c r="S24348" s="36"/>
      <c r="T24348" s="36"/>
      <c r="U24348" s="36"/>
      <c r="V24348" s="36"/>
    </row>
    <row r="24349" spans="11:22" x14ac:dyDescent="0.25">
      <c r="K24349" s="36"/>
      <c r="L24349" s="36"/>
      <c r="M24349" s="36"/>
      <c r="N24349" s="36"/>
      <c r="O24349" s="40"/>
      <c r="P24349" s="36"/>
      <c r="S24349" s="36"/>
      <c r="T24349" s="36"/>
      <c r="U24349" s="36"/>
      <c r="V24349" s="36"/>
    </row>
    <row r="24350" spans="11:22" x14ac:dyDescent="0.25">
      <c r="K24350" s="36"/>
      <c r="L24350" s="36"/>
      <c r="M24350" s="36"/>
      <c r="N24350" s="36"/>
      <c r="O24350" s="40"/>
      <c r="P24350" s="36"/>
      <c r="S24350" s="36"/>
      <c r="T24350" s="36"/>
      <c r="U24350" s="36"/>
      <c r="V24350" s="36"/>
    </row>
    <row r="24351" spans="11:22" x14ac:dyDescent="0.25">
      <c r="K24351" s="36"/>
      <c r="L24351" s="36"/>
      <c r="M24351" s="36"/>
      <c r="N24351" s="36"/>
      <c r="O24351" s="40"/>
      <c r="P24351" s="36"/>
      <c r="S24351" s="36"/>
      <c r="T24351" s="36"/>
      <c r="U24351" s="36"/>
      <c r="V24351" s="36"/>
    </row>
    <row r="24352" spans="11:22" x14ac:dyDescent="0.25">
      <c r="K24352" s="36"/>
      <c r="L24352" s="36"/>
      <c r="M24352" s="36"/>
      <c r="N24352" s="36"/>
      <c r="O24352" s="40"/>
      <c r="P24352" s="36"/>
      <c r="S24352" s="36"/>
      <c r="T24352" s="36"/>
      <c r="U24352" s="36"/>
      <c r="V24352" s="36"/>
    </row>
    <row r="24353" spans="11:22" x14ac:dyDescent="0.25">
      <c r="K24353" s="36"/>
      <c r="L24353" s="36"/>
      <c r="M24353" s="36"/>
      <c r="N24353" s="36"/>
      <c r="O24353" s="40"/>
      <c r="P24353" s="36"/>
      <c r="S24353" s="36"/>
      <c r="T24353" s="36"/>
      <c r="U24353" s="36"/>
      <c r="V24353" s="36"/>
    </row>
    <row r="24354" spans="11:22" x14ac:dyDescent="0.25">
      <c r="K24354" s="36"/>
      <c r="L24354" s="36"/>
      <c r="M24354" s="36"/>
      <c r="N24354" s="36"/>
      <c r="O24354" s="40"/>
      <c r="P24354" s="36"/>
      <c r="S24354" s="36"/>
      <c r="T24354" s="36"/>
      <c r="U24354" s="36"/>
      <c r="V24354" s="36"/>
    </row>
    <row r="24355" spans="11:22" x14ac:dyDescent="0.25">
      <c r="K24355" s="36"/>
      <c r="L24355" s="36"/>
      <c r="M24355" s="36"/>
      <c r="N24355" s="36"/>
      <c r="O24355" s="40"/>
      <c r="P24355" s="36"/>
      <c r="S24355" s="36"/>
      <c r="T24355" s="36"/>
      <c r="U24355" s="36"/>
      <c r="V24355" s="36"/>
    </row>
    <row r="24356" spans="11:22" x14ac:dyDescent="0.25">
      <c r="K24356" s="36"/>
      <c r="L24356" s="36"/>
      <c r="M24356" s="36"/>
      <c r="N24356" s="36"/>
      <c r="O24356" s="40"/>
      <c r="P24356" s="36"/>
      <c r="S24356" s="36"/>
      <c r="T24356" s="36"/>
      <c r="U24356" s="36"/>
      <c r="V24356" s="36"/>
    </row>
    <row r="24357" spans="11:22" x14ac:dyDescent="0.25">
      <c r="K24357" s="36"/>
      <c r="L24357" s="36"/>
      <c r="M24357" s="36"/>
      <c r="N24357" s="36"/>
      <c r="O24357" s="40"/>
      <c r="P24357" s="36"/>
      <c r="S24357" s="36"/>
      <c r="T24357" s="36"/>
      <c r="U24357" s="36"/>
      <c r="V24357" s="36"/>
    </row>
    <row r="24358" spans="11:22" x14ac:dyDescent="0.25">
      <c r="K24358" s="36"/>
      <c r="L24358" s="36"/>
      <c r="M24358" s="36"/>
      <c r="N24358" s="36"/>
      <c r="O24358" s="40"/>
      <c r="P24358" s="36"/>
      <c r="S24358" s="36"/>
      <c r="T24358" s="36"/>
      <c r="U24358" s="36"/>
      <c r="V24358" s="36"/>
    </row>
    <row r="24359" spans="11:22" x14ac:dyDescent="0.25">
      <c r="K24359" s="36"/>
      <c r="L24359" s="36"/>
      <c r="M24359" s="36"/>
      <c r="N24359" s="36"/>
      <c r="O24359" s="40"/>
      <c r="P24359" s="36"/>
      <c r="S24359" s="36"/>
      <c r="T24359" s="36"/>
      <c r="U24359" s="36"/>
      <c r="V24359" s="36"/>
    </row>
    <row r="24360" spans="11:22" x14ac:dyDescent="0.25">
      <c r="K24360" s="36"/>
      <c r="L24360" s="36"/>
      <c r="M24360" s="36"/>
      <c r="N24360" s="36"/>
      <c r="O24360" s="40"/>
      <c r="P24360" s="36"/>
      <c r="S24360" s="36"/>
      <c r="T24360" s="36"/>
      <c r="U24360" s="36"/>
      <c r="V24360" s="36"/>
    </row>
    <row r="24361" spans="11:22" x14ac:dyDescent="0.25">
      <c r="K24361" s="36"/>
      <c r="L24361" s="36"/>
      <c r="M24361" s="36"/>
      <c r="N24361" s="36"/>
      <c r="O24361" s="40"/>
      <c r="P24361" s="36"/>
      <c r="S24361" s="36"/>
      <c r="T24361" s="36"/>
      <c r="U24361" s="36"/>
      <c r="V24361" s="36"/>
    </row>
    <row r="24362" spans="11:22" x14ac:dyDescent="0.25">
      <c r="K24362" s="36"/>
      <c r="L24362" s="36"/>
      <c r="M24362" s="36"/>
      <c r="N24362" s="36"/>
      <c r="O24362" s="40"/>
      <c r="P24362" s="36"/>
      <c r="S24362" s="36"/>
      <c r="T24362" s="36"/>
      <c r="U24362" s="36"/>
      <c r="V24362" s="36"/>
    </row>
    <row r="24363" spans="11:22" x14ac:dyDescent="0.25">
      <c r="K24363" s="36"/>
      <c r="L24363" s="36"/>
      <c r="M24363" s="36"/>
      <c r="N24363" s="36"/>
      <c r="O24363" s="40"/>
      <c r="P24363" s="36"/>
      <c r="S24363" s="36"/>
      <c r="T24363" s="36"/>
      <c r="U24363" s="36"/>
      <c r="V24363" s="36"/>
    </row>
    <row r="24364" spans="11:22" x14ac:dyDescent="0.25">
      <c r="K24364" s="36"/>
      <c r="L24364" s="36"/>
      <c r="M24364" s="36"/>
      <c r="N24364" s="36"/>
      <c r="O24364" s="40"/>
      <c r="P24364" s="36"/>
      <c r="S24364" s="36"/>
      <c r="T24364" s="36"/>
      <c r="U24364" s="36"/>
      <c r="V24364" s="36"/>
    </row>
    <row r="24365" spans="11:22" x14ac:dyDescent="0.25">
      <c r="K24365" s="36"/>
      <c r="L24365" s="36"/>
      <c r="M24365" s="36"/>
      <c r="N24365" s="36"/>
      <c r="O24365" s="40"/>
      <c r="P24365" s="36"/>
      <c r="S24365" s="36"/>
      <c r="T24365" s="36"/>
      <c r="U24365" s="36"/>
      <c r="V24365" s="36"/>
    </row>
    <row r="24366" spans="11:22" x14ac:dyDescent="0.25">
      <c r="K24366" s="36"/>
      <c r="L24366" s="36"/>
      <c r="M24366" s="36"/>
      <c r="N24366" s="36"/>
      <c r="O24366" s="40"/>
      <c r="P24366" s="36"/>
      <c r="S24366" s="36"/>
      <c r="T24366" s="36"/>
      <c r="U24366" s="36"/>
      <c r="V24366" s="36"/>
    </row>
    <row r="24367" spans="11:22" x14ac:dyDescent="0.25">
      <c r="K24367" s="36"/>
      <c r="L24367" s="36"/>
      <c r="M24367" s="36"/>
      <c r="N24367" s="36"/>
      <c r="O24367" s="40"/>
      <c r="P24367" s="36"/>
      <c r="S24367" s="36"/>
      <c r="T24367" s="36"/>
      <c r="U24367" s="36"/>
      <c r="V24367" s="36"/>
    </row>
    <row r="24368" spans="11:22" x14ac:dyDescent="0.25">
      <c r="K24368" s="36"/>
      <c r="L24368" s="36"/>
      <c r="M24368" s="36"/>
      <c r="N24368" s="36"/>
      <c r="O24368" s="40"/>
      <c r="P24368" s="36"/>
      <c r="S24368" s="36"/>
      <c r="T24368" s="36"/>
      <c r="U24368" s="36"/>
      <c r="V24368" s="36"/>
    </row>
    <row r="24369" spans="11:22" x14ac:dyDescent="0.25">
      <c r="K24369" s="36"/>
      <c r="L24369" s="36"/>
      <c r="M24369" s="36"/>
      <c r="N24369" s="36"/>
      <c r="O24369" s="40"/>
      <c r="P24369" s="36"/>
      <c r="S24369" s="36"/>
      <c r="T24369" s="36"/>
      <c r="U24369" s="36"/>
      <c r="V24369" s="36"/>
    </row>
    <row r="24370" spans="11:22" x14ac:dyDescent="0.25">
      <c r="K24370" s="36"/>
      <c r="L24370" s="36"/>
      <c r="M24370" s="36"/>
      <c r="N24370" s="36"/>
      <c r="O24370" s="40"/>
      <c r="P24370" s="36"/>
      <c r="S24370" s="36"/>
      <c r="T24370" s="36"/>
      <c r="U24370" s="36"/>
      <c r="V24370" s="36"/>
    </row>
    <row r="24371" spans="11:22" x14ac:dyDescent="0.25">
      <c r="K24371" s="36"/>
      <c r="L24371" s="36"/>
      <c r="M24371" s="36"/>
      <c r="N24371" s="36"/>
      <c r="O24371" s="40"/>
      <c r="P24371" s="36"/>
      <c r="S24371" s="36"/>
      <c r="T24371" s="36"/>
      <c r="U24371" s="36"/>
      <c r="V24371" s="36"/>
    </row>
    <row r="24372" spans="11:22" x14ac:dyDescent="0.25">
      <c r="K24372" s="36"/>
      <c r="L24372" s="36"/>
      <c r="M24372" s="36"/>
      <c r="N24372" s="36"/>
      <c r="O24372" s="40"/>
      <c r="P24372" s="36"/>
      <c r="S24372" s="36"/>
      <c r="T24372" s="36"/>
      <c r="U24372" s="36"/>
      <c r="V24372" s="36"/>
    </row>
    <row r="24373" spans="11:22" x14ac:dyDescent="0.25">
      <c r="K24373" s="36"/>
      <c r="L24373" s="36"/>
      <c r="M24373" s="36"/>
      <c r="N24373" s="36"/>
      <c r="O24373" s="40"/>
      <c r="P24373" s="36"/>
      <c r="S24373" s="36"/>
      <c r="T24373" s="36"/>
      <c r="U24373" s="36"/>
      <c r="V24373" s="36"/>
    </row>
    <row r="24374" spans="11:22" x14ac:dyDescent="0.25">
      <c r="K24374" s="36"/>
      <c r="L24374" s="36"/>
      <c r="M24374" s="36"/>
      <c r="N24374" s="36"/>
      <c r="O24374" s="40"/>
      <c r="P24374" s="36"/>
      <c r="S24374" s="36"/>
      <c r="T24374" s="36"/>
      <c r="U24374" s="36"/>
      <c r="V24374" s="36"/>
    </row>
    <row r="24375" spans="11:22" x14ac:dyDescent="0.25">
      <c r="K24375" s="36"/>
      <c r="L24375" s="36"/>
      <c r="M24375" s="36"/>
      <c r="N24375" s="36"/>
      <c r="O24375" s="40"/>
      <c r="P24375" s="36"/>
      <c r="S24375" s="36"/>
      <c r="T24375" s="36"/>
      <c r="U24375" s="36"/>
      <c r="V24375" s="36"/>
    </row>
    <row r="24376" spans="11:22" x14ac:dyDescent="0.25">
      <c r="K24376" s="36"/>
      <c r="L24376" s="36"/>
      <c r="M24376" s="36"/>
      <c r="N24376" s="36"/>
      <c r="O24376" s="40"/>
      <c r="P24376" s="36"/>
      <c r="S24376" s="36"/>
      <c r="T24376" s="36"/>
      <c r="U24376" s="36"/>
      <c r="V24376" s="36"/>
    </row>
    <row r="24377" spans="11:22" x14ac:dyDescent="0.25">
      <c r="K24377" s="36"/>
      <c r="L24377" s="36"/>
      <c r="M24377" s="36"/>
      <c r="N24377" s="36"/>
      <c r="O24377" s="40"/>
      <c r="P24377" s="36"/>
      <c r="S24377" s="36"/>
      <c r="T24377" s="36"/>
      <c r="U24377" s="36"/>
      <c r="V24377" s="36"/>
    </row>
    <row r="24378" spans="11:22" x14ac:dyDescent="0.25">
      <c r="K24378" s="36"/>
      <c r="L24378" s="36"/>
      <c r="M24378" s="36"/>
      <c r="N24378" s="36"/>
      <c r="O24378" s="40"/>
      <c r="P24378" s="36"/>
      <c r="S24378" s="36"/>
      <c r="T24378" s="36"/>
      <c r="U24378" s="36"/>
      <c r="V24378" s="36"/>
    </row>
    <row r="24379" spans="11:22" x14ac:dyDescent="0.25">
      <c r="K24379" s="36"/>
      <c r="L24379" s="36"/>
      <c r="M24379" s="36"/>
      <c r="N24379" s="36"/>
      <c r="O24379" s="40"/>
      <c r="P24379" s="36"/>
      <c r="S24379" s="36"/>
      <c r="T24379" s="36"/>
      <c r="U24379" s="36"/>
      <c r="V24379" s="36"/>
    </row>
    <row r="24380" spans="11:22" x14ac:dyDescent="0.25">
      <c r="K24380" s="36"/>
      <c r="L24380" s="36"/>
      <c r="M24380" s="36"/>
      <c r="N24380" s="36"/>
      <c r="O24380" s="40"/>
      <c r="P24380" s="36"/>
      <c r="S24380" s="36"/>
      <c r="T24380" s="36"/>
      <c r="U24380" s="36"/>
      <c r="V24380" s="36"/>
    </row>
    <row r="24381" spans="11:22" x14ac:dyDescent="0.25">
      <c r="K24381" s="36"/>
      <c r="L24381" s="36"/>
      <c r="M24381" s="36"/>
      <c r="N24381" s="36"/>
      <c r="O24381" s="40"/>
      <c r="P24381" s="36"/>
      <c r="S24381" s="36"/>
      <c r="T24381" s="36"/>
      <c r="U24381" s="36"/>
      <c r="V24381" s="36"/>
    </row>
    <row r="24382" spans="11:22" x14ac:dyDescent="0.25">
      <c r="K24382" s="36"/>
      <c r="L24382" s="36"/>
      <c r="M24382" s="36"/>
      <c r="N24382" s="36"/>
      <c r="O24382" s="40"/>
      <c r="P24382" s="36"/>
      <c r="S24382" s="36"/>
      <c r="T24382" s="36"/>
      <c r="U24382" s="36"/>
      <c r="V24382" s="36"/>
    </row>
    <row r="24383" spans="11:22" x14ac:dyDescent="0.25">
      <c r="K24383" s="36"/>
      <c r="L24383" s="36"/>
      <c r="M24383" s="36"/>
      <c r="N24383" s="36"/>
      <c r="O24383" s="40"/>
      <c r="P24383" s="36"/>
      <c r="S24383" s="36"/>
      <c r="T24383" s="36"/>
      <c r="U24383" s="36"/>
      <c r="V24383" s="36"/>
    </row>
    <row r="24384" spans="11:22" x14ac:dyDescent="0.25">
      <c r="K24384" s="36"/>
      <c r="L24384" s="36"/>
      <c r="M24384" s="36"/>
      <c r="N24384" s="36"/>
      <c r="O24384" s="40"/>
      <c r="P24384" s="36"/>
      <c r="S24384" s="36"/>
      <c r="T24384" s="36"/>
      <c r="U24384" s="36"/>
      <c r="V24384" s="36"/>
    </row>
    <row r="24385" spans="11:22" x14ac:dyDescent="0.25">
      <c r="K24385" s="36"/>
      <c r="L24385" s="36"/>
      <c r="M24385" s="36"/>
      <c r="N24385" s="36"/>
      <c r="O24385" s="40"/>
      <c r="P24385" s="36"/>
      <c r="S24385" s="36"/>
      <c r="T24385" s="36"/>
      <c r="U24385" s="36"/>
      <c r="V24385" s="36"/>
    </row>
    <row r="24386" spans="11:22" x14ac:dyDescent="0.25">
      <c r="K24386" s="36"/>
      <c r="L24386" s="36"/>
      <c r="M24386" s="36"/>
      <c r="N24386" s="36"/>
      <c r="O24386" s="40"/>
      <c r="P24386" s="36"/>
      <c r="S24386" s="36"/>
      <c r="T24386" s="36"/>
      <c r="U24386" s="36"/>
      <c r="V24386" s="36"/>
    </row>
    <row r="24387" spans="11:22" x14ac:dyDescent="0.25">
      <c r="K24387" s="36"/>
      <c r="L24387" s="36"/>
      <c r="M24387" s="36"/>
      <c r="N24387" s="36"/>
      <c r="O24387" s="40"/>
      <c r="P24387" s="36"/>
      <c r="S24387" s="36"/>
      <c r="T24387" s="36"/>
      <c r="U24387" s="36"/>
      <c r="V24387" s="36"/>
    </row>
    <row r="24388" spans="11:22" x14ac:dyDescent="0.25">
      <c r="K24388" s="36"/>
      <c r="L24388" s="36"/>
      <c r="M24388" s="36"/>
      <c r="N24388" s="36"/>
      <c r="O24388" s="40"/>
      <c r="P24388" s="36"/>
      <c r="S24388" s="36"/>
      <c r="T24388" s="36"/>
      <c r="U24388" s="36"/>
      <c r="V24388" s="36"/>
    </row>
    <row r="24389" spans="11:22" x14ac:dyDescent="0.25">
      <c r="K24389" s="36"/>
      <c r="L24389" s="36"/>
      <c r="M24389" s="36"/>
      <c r="N24389" s="36"/>
      <c r="O24389" s="40"/>
      <c r="P24389" s="36"/>
      <c r="S24389" s="36"/>
      <c r="T24389" s="36"/>
      <c r="U24389" s="36"/>
      <c r="V24389" s="36"/>
    </row>
    <row r="24390" spans="11:22" x14ac:dyDescent="0.25">
      <c r="K24390" s="36"/>
      <c r="L24390" s="36"/>
      <c r="M24390" s="36"/>
      <c r="N24390" s="36"/>
      <c r="O24390" s="40"/>
      <c r="P24390" s="36"/>
      <c r="S24390" s="36"/>
      <c r="T24390" s="36"/>
      <c r="U24390" s="36"/>
      <c r="V24390" s="36"/>
    </row>
    <row r="24391" spans="11:22" x14ac:dyDescent="0.25">
      <c r="K24391" s="36"/>
      <c r="L24391" s="36"/>
      <c r="M24391" s="36"/>
      <c r="N24391" s="36"/>
      <c r="O24391" s="40"/>
      <c r="P24391" s="36"/>
      <c r="S24391" s="36"/>
      <c r="T24391" s="36"/>
      <c r="U24391" s="36"/>
      <c r="V24391" s="36"/>
    </row>
    <row r="24392" spans="11:22" x14ac:dyDescent="0.25">
      <c r="K24392" s="36"/>
      <c r="L24392" s="36"/>
      <c r="M24392" s="36"/>
      <c r="N24392" s="36"/>
      <c r="O24392" s="40"/>
      <c r="P24392" s="36"/>
      <c r="S24392" s="36"/>
      <c r="T24392" s="36"/>
      <c r="U24392" s="36"/>
      <c r="V24392" s="36"/>
    </row>
    <row r="24393" spans="11:22" x14ac:dyDescent="0.25">
      <c r="K24393" s="36"/>
      <c r="L24393" s="36"/>
      <c r="M24393" s="36"/>
      <c r="N24393" s="36"/>
      <c r="O24393" s="40"/>
      <c r="P24393" s="36"/>
      <c r="S24393" s="36"/>
      <c r="T24393" s="36"/>
      <c r="U24393" s="36"/>
      <c r="V24393" s="36"/>
    </row>
    <row r="24394" spans="11:22" x14ac:dyDescent="0.25">
      <c r="K24394" s="36"/>
      <c r="L24394" s="36"/>
      <c r="M24394" s="36"/>
      <c r="N24394" s="36"/>
      <c r="O24394" s="40"/>
      <c r="P24394" s="36"/>
      <c r="S24394" s="36"/>
      <c r="T24394" s="36"/>
      <c r="U24394" s="36"/>
      <c r="V24394" s="36"/>
    </row>
    <row r="24395" spans="11:22" x14ac:dyDescent="0.25">
      <c r="K24395" s="36"/>
      <c r="L24395" s="36"/>
      <c r="M24395" s="36"/>
      <c r="N24395" s="36"/>
      <c r="O24395" s="40"/>
      <c r="P24395" s="36"/>
      <c r="S24395" s="36"/>
      <c r="T24395" s="36"/>
      <c r="U24395" s="36"/>
      <c r="V24395" s="36"/>
    </row>
    <row r="24396" spans="11:22" x14ac:dyDescent="0.25">
      <c r="K24396" s="36"/>
      <c r="L24396" s="36"/>
      <c r="M24396" s="36"/>
      <c r="N24396" s="36"/>
      <c r="O24396" s="40"/>
      <c r="P24396" s="36"/>
      <c r="S24396" s="36"/>
      <c r="T24396" s="36"/>
      <c r="U24396" s="36"/>
      <c r="V24396" s="36"/>
    </row>
    <row r="24397" spans="11:22" x14ac:dyDescent="0.25">
      <c r="K24397" s="36"/>
      <c r="L24397" s="36"/>
      <c r="M24397" s="36"/>
      <c r="N24397" s="36"/>
      <c r="O24397" s="40"/>
      <c r="P24397" s="36"/>
      <c r="S24397" s="36"/>
      <c r="T24397" s="36"/>
      <c r="U24397" s="36"/>
      <c r="V24397" s="36"/>
    </row>
    <row r="24398" spans="11:22" x14ac:dyDescent="0.25">
      <c r="K24398" s="36"/>
      <c r="L24398" s="36"/>
      <c r="M24398" s="36"/>
      <c r="N24398" s="36"/>
      <c r="O24398" s="40"/>
      <c r="P24398" s="36"/>
      <c r="S24398" s="36"/>
      <c r="T24398" s="36"/>
      <c r="U24398" s="36"/>
      <c r="V24398" s="36"/>
    </row>
    <row r="24399" spans="11:22" x14ac:dyDescent="0.25">
      <c r="K24399" s="36"/>
      <c r="L24399" s="36"/>
      <c r="M24399" s="36"/>
      <c r="N24399" s="36"/>
      <c r="O24399" s="40"/>
      <c r="P24399" s="36"/>
      <c r="S24399" s="36"/>
      <c r="T24399" s="36"/>
      <c r="U24399" s="36"/>
      <c r="V24399" s="36"/>
    </row>
    <row r="24400" spans="11:22" x14ac:dyDescent="0.25">
      <c r="K24400" s="36"/>
      <c r="L24400" s="36"/>
      <c r="M24400" s="36"/>
      <c r="N24400" s="36"/>
      <c r="O24400" s="40"/>
      <c r="P24400" s="36"/>
      <c r="S24400" s="36"/>
      <c r="T24400" s="36"/>
      <c r="U24400" s="36"/>
      <c r="V24400" s="36"/>
    </row>
    <row r="24401" spans="11:22" x14ac:dyDescent="0.25">
      <c r="K24401" s="36"/>
      <c r="L24401" s="36"/>
      <c r="M24401" s="36"/>
      <c r="N24401" s="36"/>
      <c r="O24401" s="40"/>
      <c r="P24401" s="36"/>
      <c r="S24401" s="36"/>
      <c r="T24401" s="36"/>
      <c r="U24401" s="36"/>
      <c r="V24401" s="36"/>
    </row>
    <row r="24402" spans="11:22" x14ac:dyDescent="0.25">
      <c r="K24402" s="36"/>
      <c r="L24402" s="36"/>
      <c r="M24402" s="36"/>
      <c r="N24402" s="36"/>
      <c r="O24402" s="40"/>
      <c r="P24402" s="36"/>
      <c r="S24402" s="36"/>
      <c r="T24402" s="36"/>
      <c r="U24402" s="36"/>
      <c r="V24402" s="36"/>
    </row>
    <row r="24403" spans="11:22" x14ac:dyDescent="0.25">
      <c r="K24403" s="36"/>
      <c r="L24403" s="36"/>
      <c r="M24403" s="36"/>
      <c r="N24403" s="36"/>
      <c r="O24403" s="40"/>
      <c r="P24403" s="36"/>
      <c r="S24403" s="36"/>
      <c r="T24403" s="36"/>
      <c r="U24403" s="36"/>
      <c r="V24403" s="36"/>
    </row>
    <row r="24404" spans="11:22" x14ac:dyDescent="0.25">
      <c r="K24404" s="36"/>
      <c r="L24404" s="36"/>
      <c r="M24404" s="36"/>
      <c r="N24404" s="36"/>
      <c r="O24404" s="40"/>
      <c r="P24404" s="36"/>
      <c r="S24404" s="36"/>
      <c r="T24404" s="36"/>
      <c r="U24404" s="36"/>
      <c r="V24404" s="36"/>
    </row>
    <row r="24405" spans="11:22" x14ac:dyDescent="0.25">
      <c r="K24405" s="36"/>
      <c r="L24405" s="36"/>
      <c r="M24405" s="36"/>
      <c r="N24405" s="36"/>
      <c r="O24405" s="40"/>
      <c r="P24405" s="36"/>
      <c r="S24405" s="36"/>
      <c r="T24405" s="36"/>
      <c r="U24405" s="36"/>
      <c r="V24405" s="36"/>
    </row>
    <row r="24406" spans="11:22" x14ac:dyDescent="0.25">
      <c r="K24406" s="36"/>
      <c r="L24406" s="36"/>
      <c r="M24406" s="36"/>
      <c r="N24406" s="36"/>
      <c r="O24406" s="40"/>
      <c r="P24406" s="36"/>
      <c r="S24406" s="36"/>
      <c r="T24406" s="36"/>
      <c r="U24406" s="36"/>
      <c r="V24406" s="36"/>
    </row>
    <row r="24407" spans="11:22" x14ac:dyDescent="0.25">
      <c r="K24407" s="36"/>
      <c r="L24407" s="36"/>
      <c r="M24407" s="36"/>
      <c r="N24407" s="36"/>
      <c r="O24407" s="40"/>
      <c r="P24407" s="36"/>
      <c r="S24407" s="36"/>
      <c r="T24407" s="36"/>
      <c r="U24407" s="36"/>
      <c r="V24407" s="36"/>
    </row>
    <row r="24408" spans="11:22" x14ac:dyDescent="0.25">
      <c r="K24408" s="36"/>
      <c r="L24408" s="36"/>
      <c r="M24408" s="36"/>
      <c r="N24408" s="36"/>
      <c r="O24408" s="40"/>
      <c r="P24408" s="36"/>
      <c r="S24408" s="36"/>
      <c r="T24408" s="36"/>
      <c r="U24408" s="36"/>
      <c r="V24408" s="36"/>
    </row>
    <row r="24409" spans="11:22" x14ac:dyDescent="0.25">
      <c r="K24409" s="36"/>
      <c r="L24409" s="36"/>
      <c r="M24409" s="36"/>
      <c r="N24409" s="36"/>
      <c r="O24409" s="40"/>
      <c r="P24409" s="36"/>
      <c r="S24409" s="36"/>
      <c r="T24409" s="36"/>
      <c r="U24409" s="36"/>
      <c r="V24409" s="36"/>
    </row>
    <row r="24410" spans="11:22" x14ac:dyDescent="0.25">
      <c r="K24410" s="36"/>
      <c r="L24410" s="36"/>
      <c r="M24410" s="36"/>
      <c r="N24410" s="36"/>
      <c r="O24410" s="40"/>
      <c r="P24410" s="36"/>
      <c r="S24410" s="36"/>
      <c r="T24410" s="36"/>
      <c r="U24410" s="36"/>
      <c r="V24410" s="36"/>
    </row>
    <row r="24411" spans="11:22" x14ac:dyDescent="0.25">
      <c r="K24411" s="36"/>
      <c r="L24411" s="36"/>
      <c r="M24411" s="36"/>
      <c r="N24411" s="36"/>
      <c r="O24411" s="40"/>
      <c r="P24411" s="36"/>
      <c r="S24411" s="36"/>
      <c r="T24411" s="36"/>
      <c r="U24411" s="36"/>
      <c r="V24411" s="36"/>
    </row>
    <row r="24412" spans="11:22" x14ac:dyDescent="0.25">
      <c r="K24412" s="36"/>
      <c r="L24412" s="36"/>
      <c r="M24412" s="36"/>
      <c r="N24412" s="36"/>
      <c r="O24412" s="40"/>
      <c r="P24412" s="36"/>
      <c r="S24412" s="36"/>
      <c r="T24412" s="36"/>
      <c r="U24412" s="36"/>
      <c r="V24412" s="36"/>
    </row>
    <row r="24413" spans="11:22" x14ac:dyDescent="0.25">
      <c r="K24413" s="36"/>
      <c r="L24413" s="36"/>
      <c r="M24413" s="36"/>
      <c r="N24413" s="36"/>
      <c r="O24413" s="40"/>
      <c r="P24413" s="36"/>
      <c r="S24413" s="36"/>
      <c r="T24413" s="36"/>
      <c r="U24413" s="36"/>
      <c r="V24413" s="36"/>
    </row>
    <row r="24414" spans="11:22" x14ac:dyDescent="0.25">
      <c r="K24414" s="36"/>
      <c r="L24414" s="36"/>
      <c r="M24414" s="36"/>
      <c r="N24414" s="36"/>
      <c r="O24414" s="40"/>
      <c r="P24414" s="36"/>
      <c r="S24414" s="36"/>
      <c r="T24414" s="36"/>
      <c r="U24414" s="36"/>
      <c r="V24414" s="36"/>
    </row>
    <row r="24415" spans="11:22" x14ac:dyDescent="0.25">
      <c r="K24415" s="36"/>
      <c r="L24415" s="36"/>
      <c r="M24415" s="36"/>
      <c r="N24415" s="36"/>
      <c r="O24415" s="40"/>
      <c r="P24415" s="36"/>
      <c r="S24415" s="36"/>
      <c r="T24415" s="36"/>
      <c r="U24415" s="36"/>
      <c r="V24415" s="36"/>
    </row>
    <row r="24416" spans="11:22" x14ac:dyDescent="0.25">
      <c r="K24416" s="36"/>
      <c r="L24416" s="36"/>
      <c r="M24416" s="36"/>
      <c r="N24416" s="36"/>
      <c r="O24416" s="40"/>
      <c r="P24416" s="36"/>
      <c r="S24416" s="36"/>
      <c r="T24416" s="36"/>
      <c r="U24416" s="36"/>
      <c r="V24416" s="36"/>
    </row>
    <row r="24417" spans="11:22" x14ac:dyDescent="0.25">
      <c r="K24417" s="36"/>
      <c r="L24417" s="36"/>
      <c r="M24417" s="36"/>
      <c r="N24417" s="36"/>
      <c r="O24417" s="40"/>
      <c r="P24417" s="36"/>
      <c r="S24417" s="36"/>
      <c r="T24417" s="36"/>
      <c r="U24417" s="36"/>
      <c r="V24417" s="36"/>
    </row>
    <row r="24418" spans="11:22" x14ac:dyDescent="0.25">
      <c r="K24418" s="36"/>
      <c r="L24418" s="36"/>
      <c r="M24418" s="36"/>
      <c r="N24418" s="36"/>
      <c r="O24418" s="40"/>
      <c r="P24418" s="36"/>
      <c r="S24418" s="36"/>
      <c r="T24418" s="36"/>
      <c r="U24418" s="36"/>
      <c r="V24418" s="36"/>
    </row>
    <row r="24419" spans="11:22" x14ac:dyDescent="0.25">
      <c r="K24419" s="36"/>
      <c r="L24419" s="36"/>
      <c r="M24419" s="36"/>
      <c r="N24419" s="36"/>
      <c r="O24419" s="40"/>
      <c r="P24419" s="36"/>
      <c r="S24419" s="36"/>
      <c r="T24419" s="36"/>
      <c r="U24419" s="36"/>
      <c r="V24419" s="36"/>
    </row>
    <row r="24420" spans="11:22" x14ac:dyDescent="0.25">
      <c r="K24420" s="36"/>
      <c r="L24420" s="36"/>
      <c r="M24420" s="36"/>
      <c r="N24420" s="36"/>
      <c r="O24420" s="40"/>
      <c r="P24420" s="36"/>
      <c r="S24420" s="36"/>
      <c r="T24420" s="36"/>
      <c r="U24420" s="36"/>
      <c r="V24420" s="36"/>
    </row>
    <row r="24421" spans="11:22" x14ac:dyDescent="0.25">
      <c r="K24421" s="36"/>
      <c r="L24421" s="36"/>
      <c r="M24421" s="36"/>
      <c r="N24421" s="36"/>
      <c r="O24421" s="40"/>
      <c r="P24421" s="36"/>
      <c r="S24421" s="36"/>
      <c r="T24421" s="36"/>
      <c r="U24421" s="36"/>
      <c r="V24421" s="36"/>
    </row>
    <row r="24422" spans="11:22" x14ac:dyDescent="0.25">
      <c r="K24422" s="36"/>
      <c r="L24422" s="36"/>
      <c r="M24422" s="36"/>
      <c r="N24422" s="36"/>
      <c r="O24422" s="40"/>
      <c r="P24422" s="36"/>
      <c r="S24422" s="36"/>
      <c r="T24422" s="36"/>
      <c r="U24422" s="36"/>
      <c r="V24422" s="36"/>
    </row>
    <row r="24423" spans="11:22" x14ac:dyDescent="0.25">
      <c r="K24423" s="36"/>
      <c r="L24423" s="36"/>
      <c r="M24423" s="36"/>
      <c r="N24423" s="36"/>
      <c r="O24423" s="40"/>
      <c r="P24423" s="36"/>
      <c r="S24423" s="36"/>
      <c r="T24423" s="36"/>
      <c r="U24423" s="36"/>
      <c r="V24423" s="36"/>
    </row>
    <row r="24424" spans="11:22" x14ac:dyDescent="0.25">
      <c r="K24424" s="36"/>
      <c r="L24424" s="36"/>
      <c r="M24424" s="36"/>
      <c r="N24424" s="36"/>
      <c r="O24424" s="40"/>
      <c r="P24424" s="36"/>
      <c r="S24424" s="36"/>
      <c r="T24424" s="36"/>
      <c r="U24424" s="36"/>
      <c r="V24424" s="36"/>
    </row>
    <row r="24425" spans="11:22" x14ac:dyDescent="0.25">
      <c r="K24425" s="36"/>
      <c r="L24425" s="36"/>
      <c r="M24425" s="36"/>
      <c r="N24425" s="36"/>
      <c r="O24425" s="40"/>
      <c r="P24425" s="36"/>
      <c r="S24425" s="36"/>
      <c r="T24425" s="36"/>
      <c r="U24425" s="36"/>
      <c r="V24425" s="36"/>
    </row>
    <row r="24426" spans="11:22" x14ac:dyDescent="0.25">
      <c r="K24426" s="36"/>
      <c r="L24426" s="36"/>
      <c r="M24426" s="36"/>
      <c r="N24426" s="36"/>
      <c r="O24426" s="40"/>
      <c r="P24426" s="36"/>
      <c r="S24426" s="36"/>
      <c r="T24426" s="36"/>
      <c r="U24426" s="36"/>
      <c r="V24426" s="36"/>
    </row>
    <row r="24427" spans="11:22" x14ac:dyDescent="0.25">
      <c r="K24427" s="36"/>
      <c r="L24427" s="36"/>
      <c r="M24427" s="36"/>
      <c r="N24427" s="36"/>
      <c r="O24427" s="40"/>
      <c r="P24427" s="36"/>
      <c r="S24427" s="36"/>
      <c r="T24427" s="36"/>
      <c r="U24427" s="36"/>
      <c r="V24427" s="36"/>
    </row>
    <row r="24428" spans="11:22" x14ac:dyDescent="0.25">
      <c r="K24428" s="36"/>
      <c r="L24428" s="36"/>
      <c r="M24428" s="36"/>
      <c r="N24428" s="36"/>
      <c r="O24428" s="40"/>
      <c r="P24428" s="36"/>
      <c r="S24428" s="36"/>
      <c r="T24428" s="36"/>
      <c r="U24428" s="36"/>
      <c r="V24428" s="36"/>
    </row>
    <row r="24429" spans="11:22" x14ac:dyDescent="0.25">
      <c r="K24429" s="36"/>
      <c r="L24429" s="36"/>
      <c r="M24429" s="36"/>
      <c r="N24429" s="36"/>
      <c r="O24429" s="40"/>
      <c r="P24429" s="36"/>
      <c r="S24429" s="36"/>
      <c r="T24429" s="36"/>
      <c r="U24429" s="36"/>
      <c r="V24429" s="36"/>
    </row>
    <row r="24430" spans="11:22" x14ac:dyDescent="0.25">
      <c r="K24430" s="36"/>
      <c r="L24430" s="36"/>
      <c r="M24430" s="36"/>
      <c r="N24430" s="36"/>
      <c r="O24430" s="40"/>
      <c r="P24430" s="36"/>
      <c r="S24430" s="36"/>
      <c r="T24430" s="36"/>
      <c r="U24430" s="36"/>
      <c r="V24430" s="36"/>
    </row>
    <row r="24431" spans="11:22" x14ac:dyDescent="0.25">
      <c r="K24431" s="36"/>
      <c r="L24431" s="36"/>
      <c r="M24431" s="36"/>
      <c r="N24431" s="36"/>
      <c r="O24431" s="40"/>
      <c r="P24431" s="36"/>
      <c r="S24431" s="36"/>
      <c r="T24431" s="36"/>
      <c r="U24431" s="36"/>
      <c r="V24431" s="36"/>
    </row>
    <row r="24432" spans="11:22" x14ac:dyDescent="0.25">
      <c r="K24432" s="36"/>
      <c r="L24432" s="36"/>
      <c r="M24432" s="36"/>
      <c r="N24432" s="36"/>
      <c r="O24432" s="40"/>
      <c r="P24432" s="36"/>
      <c r="S24432" s="36"/>
      <c r="T24432" s="36"/>
      <c r="U24432" s="36"/>
      <c r="V24432" s="36"/>
    </row>
    <row r="24433" spans="11:22" x14ac:dyDescent="0.25">
      <c r="K24433" s="36"/>
      <c r="L24433" s="36"/>
      <c r="M24433" s="36"/>
      <c r="N24433" s="36"/>
      <c r="O24433" s="40"/>
      <c r="P24433" s="36"/>
      <c r="S24433" s="36"/>
      <c r="T24433" s="36"/>
      <c r="U24433" s="36"/>
      <c r="V24433" s="36"/>
    </row>
    <row r="24434" spans="11:22" x14ac:dyDescent="0.25">
      <c r="K24434" s="36"/>
      <c r="L24434" s="36"/>
      <c r="M24434" s="36"/>
      <c r="N24434" s="36"/>
      <c r="O24434" s="40"/>
      <c r="P24434" s="36"/>
      <c r="S24434" s="36"/>
      <c r="T24434" s="36"/>
      <c r="U24434" s="36"/>
      <c r="V24434" s="36"/>
    </row>
    <row r="24435" spans="11:22" x14ac:dyDescent="0.25">
      <c r="K24435" s="36"/>
      <c r="L24435" s="36"/>
      <c r="M24435" s="36"/>
      <c r="N24435" s="36"/>
      <c r="O24435" s="40"/>
      <c r="P24435" s="36"/>
      <c r="S24435" s="36"/>
      <c r="T24435" s="36"/>
      <c r="U24435" s="36"/>
      <c r="V24435" s="36"/>
    </row>
    <row r="24436" spans="11:22" x14ac:dyDescent="0.25">
      <c r="K24436" s="36"/>
      <c r="L24436" s="36"/>
      <c r="M24436" s="36"/>
      <c r="N24436" s="36"/>
      <c r="O24436" s="40"/>
      <c r="P24436" s="36"/>
      <c r="S24436" s="36"/>
      <c r="T24436" s="36"/>
      <c r="U24436" s="36"/>
      <c r="V24436" s="36"/>
    </row>
    <row r="24437" spans="11:22" x14ac:dyDescent="0.25">
      <c r="K24437" s="36"/>
      <c r="L24437" s="36"/>
      <c r="M24437" s="36"/>
      <c r="N24437" s="36"/>
      <c r="O24437" s="40"/>
      <c r="P24437" s="36"/>
      <c r="S24437" s="36"/>
      <c r="T24437" s="36"/>
      <c r="U24437" s="36"/>
      <c r="V24437" s="36"/>
    </row>
    <row r="24438" spans="11:22" x14ac:dyDescent="0.25">
      <c r="K24438" s="36"/>
      <c r="L24438" s="36"/>
      <c r="M24438" s="36"/>
      <c r="N24438" s="36"/>
      <c r="O24438" s="40"/>
      <c r="P24438" s="36"/>
      <c r="S24438" s="36"/>
      <c r="T24438" s="36"/>
      <c r="U24438" s="36"/>
      <c r="V24438" s="36"/>
    </row>
    <row r="24439" spans="11:22" x14ac:dyDescent="0.25">
      <c r="K24439" s="36"/>
      <c r="L24439" s="36"/>
      <c r="M24439" s="36"/>
      <c r="N24439" s="36"/>
      <c r="O24439" s="40"/>
      <c r="P24439" s="36"/>
      <c r="S24439" s="36"/>
      <c r="T24439" s="36"/>
      <c r="U24439" s="36"/>
      <c r="V24439" s="36"/>
    </row>
    <row r="24440" spans="11:22" x14ac:dyDescent="0.25">
      <c r="K24440" s="36"/>
      <c r="L24440" s="36"/>
      <c r="M24440" s="36"/>
      <c r="N24440" s="36"/>
      <c r="O24440" s="40"/>
      <c r="P24440" s="36"/>
      <c r="S24440" s="36"/>
      <c r="T24440" s="36"/>
      <c r="U24440" s="36"/>
      <c r="V24440" s="36"/>
    </row>
    <row r="24441" spans="11:22" x14ac:dyDescent="0.25">
      <c r="K24441" s="36"/>
      <c r="L24441" s="36"/>
      <c r="M24441" s="36"/>
      <c r="N24441" s="36"/>
      <c r="O24441" s="40"/>
      <c r="P24441" s="36"/>
      <c r="S24441" s="36"/>
      <c r="T24441" s="36"/>
      <c r="U24441" s="36"/>
      <c r="V24441" s="36"/>
    </row>
    <row r="24442" spans="11:22" x14ac:dyDescent="0.25">
      <c r="K24442" s="36"/>
      <c r="L24442" s="36"/>
      <c r="M24442" s="36"/>
      <c r="N24442" s="36"/>
      <c r="O24442" s="40"/>
      <c r="P24442" s="36"/>
      <c r="S24442" s="36"/>
      <c r="T24442" s="36"/>
      <c r="U24442" s="36"/>
      <c r="V24442" s="36"/>
    </row>
    <row r="24443" spans="11:22" x14ac:dyDescent="0.25">
      <c r="K24443" s="36"/>
      <c r="L24443" s="36"/>
      <c r="M24443" s="36"/>
      <c r="N24443" s="36"/>
      <c r="O24443" s="40"/>
      <c r="P24443" s="36"/>
      <c r="S24443" s="36"/>
      <c r="T24443" s="36"/>
      <c r="U24443" s="36"/>
      <c r="V24443" s="36"/>
    </row>
    <row r="24444" spans="11:22" x14ac:dyDescent="0.25">
      <c r="K24444" s="36"/>
      <c r="L24444" s="36"/>
      <c r="M24444" s="36"/>
      <c r="N24444" s="36"/>
      <c r="O24444" s="40"/>
      <c r="P24444" s="36"/>
      <c r="S24444" s="36"/>
      <c r="T24444" s="36"/>
      <c r="U24444" s="36"/>
      <c r="V24444" s="36"/>
    </row>
    <row r="24445" spans="11:22" x14ac:dyDescent="0.25">
      <c r="K24445" s="36"/>
      <c r="L24445" s="36"/>
      <c r="M24445" s="36"/>
      <c r="N24445" s="36"/>
      <c r="O24445" s="40"/>
      <c r="P24445" s="36"/>
      <c r="S24445" s="36"/>
      <c r="T24445" s="36"/>
      <c r="U24445" s="36"/>
      <c r="V24445" s="36"/>
    </row>
    <row r="24446" spans="11:22" x14ac:dyDescent="0.25">
      <c r="K24446" s="36"/>
      <c r="L24446" s="36"/>
      <c r="M24446" s="36"/>
      <c r="N24446" s="36"/>
      <c r="O24446" s="40"/>
      <c r="P24446" s="36"/>
      <c r="S24446" s="36"/>
      <c r="T24446" s="36"/>
      <c r="U24446" s="36"/>
      <c r="V24446" s="36"/>
    </row>
    <row r="24447" spans="11:22" x14ac:dyDescent="0.25">
      <c r="K24447" s="36"/>
      <c r="L24447" s="36"/>
      <c r="M24447" s="36"/>
      <c r="N24447" s="36"/>
      <c r="O24447" s="40"/>
      <c r="P24447" s="36"/>
      <c r="S24447" s="36"/>
      <c r="T24447" s="36"/>
      <c r="U24447" s="36"/>
      <c r="V24447" s="36"/>
    </row>
    <row r="24448" spans="11:22" x14ac:dyDescent="0.25">
      <c r="K24448" s="36"/>
      <c r="L24448" s="36"/>
      <c r="M24448" s="36"/>
      <c r="N24448" s="36"/>
      <c r="O24448" s="40"/>
      <c r="P24448" s="36"/>
      <c r="S24448" s="36"/>
      <c r="T24448" s="36"/>
      <c r="U24448" s="36"/>
      <c r="V24448" s="36"/>
    </row>
    <row r="24449" spans="11:22" x14ac:dyDescent="0.25">
      <c r="K24449" s="36"/>
      <c r="L24449" s="36"/>
      <c r="M24449" s="36"/>
      <c r="N24449" s="36"/>
      <c r="O24449" s="40"/>
      <c r="P24449" s="36"/>
      <c r="S24449" s="36"/>
      <c r="T24449" s="36"/>
      <c r="U24449" s="36"/>
      <c r="V24449" s="36"/>
    </row>
    <row r="24450" spans="11:22" x14ac:dyDescent="0.25">
      <c r="K24450" s="36"/>
      <c r="L24450" s="36"/>
      <c r="M24450" s="36"/>
      <c r="N24450" s="36"/>
      <c r="O24450" s="40"/>
      <c r="P24450" s="36"/>
      <c r="S24450" s="36"/>
      <c r="T24450" s="36"/>
      <c r="U24450" s="36"/>
      <c r="V24450" s="36"/>
    </row>
    <row r="24451" spans="11:22" x14ac:dyDescent="0.25">
      <c r="K24451" s="36"/>
      <c r="L24451" s="36"/>
      <c r="M24451" s="36"/>
      <c r="N24451" s="36"/>
      <c r="O24451" s="40"/>
      <c r="P24451" s="36"/>
      <c r="S24451" s="36"/>
      <c r="T24451" s="36"/>
      <c r="U24451" s="36"/>
      <c r="V24451" s="36"/>
    </row>
    <row r="24452" spans="11:22" x14ac:dyDescent="0.25">
      <c r="K24452" s="36"/>
      <c r="L24452" s="36"/>
      <c r="M24452" s="36"/>
      <c r="N24452" s="36"/>
      <c r="O24452" s="40"/>
      <c r="P24452" s="36"/>
      <c r="S24452" s="36"/>
      <c r="T24452" s="36"/>
      <c r="U24452" s="36"/>
      <c r="V24452" s="36"/>
    </row>
    <row r="24453" spans="11:22" x14ac:dyDescent="0.25">
      <c r="K24453" s="36"/>
      <c r="L24453" s="36"/>
      <c r="M24453" s="36"/>
      <c r="N24453" s="36"/>
      <c r="O24453" s="40"/>
      <c r="P24453" s="36"/>
      <c r="S24453" s="36"/>
      <c r="T24453" s="36"/>
      <c r="U24453" s="36"/>
      <c r="V24453" s="36"/>
    </row>
    <row r="24454" spans="11:22" x14ac:dyDescent="0.25">
      <c r="K24454" s="36"/>
      <c r="L24454" s="36"/>
      <c r="M24454" s="36"/>
      <c r="N24454" s="36"/>
      <c r="O24454" s="40"/>
      <c r="P24454" s="36"/>
      <c r="S24454" s="36"/>
      <c r="T24454" s="36"/>
      <c r="U24454" s="36"/>
      <c r="V24454" s="36"/>
    </row>
    <row r="24455" spans="11:22" x14ac:dyDescent="0.25">
      <c r="K24455" s="36"/>
      <c r="L24455" s="36"/>
      <c r="M24455" s="36"/>
      <c r="N24455" s="36"/>
      <c r="O24455" s="40"/>
      <c r="P24455" s="36"/>
      <c r="S24455" s="36"/>
      <c r="T24455" s="36"/>
      <c r="U24455" s="36"/>
      <c r="V24455" s="36"/>
    </row>
    <row r="24456" spans="11:22" x14ac:dyDescent="0.25">
      <c r="K24456" s="36"/>
      <c r="L24456" s="36"/>
      <c r="M24456" s="36"/>
      <c r="N24456" s="36"/>
      <c r="O24456" s="40"/>
      <c r="P24456" s="36"/>
      <c r="S24456" s="36"/>
      <c r="T24456" s="36"/>
      <c r="U24456" s="36"/>
      <c r="V24456" s="36"/>
    </row>
    <row r="24457" spans="11:22" x14ac:dyDescent="0.25">
      <c r="K24457" s="36"/>
      <c r="L24457" s="36"/>
      <c r="M24457" s="36"/>
      <c r="N24457" s="36"/>
      <c r="O24457" s="40"/>
      <c r="P24457" s="36"/>
      <c r="S24457" s="36"/>
      <c r="T24457" s="36"/>
      <c r="U24457" s="36"/>
      <c r="V24457" s="36"/>
    </row>
    <row r="24458" spans="11:22" x14ac:dyDescent="0.25">
      <c r="K24458" s="36"/>
      <c r="L24458" s="36"/>
      <c r="M24458" s="36"/>
      <c r="N24458" s="36"/>
      <c r="O24458" s="40"/>
      <c r="P24458" s="36"/>
      <c r="S24458" s="36"/>
      <c r="T24458" s="36"/>
      <c r="U24458" s="36"/>
      <c r="V24458" s="36"/>
    </row>
    <row r="24459" spans="11:22" x14ac:dyDescent="0.25">
      <c r="K24459" s="36"/>
      <c r="L24459" s="36"/>
      <c r="M24459" s="36"/>
      <c r="N24459" s="36"/>
      <c r="O24459" s="40"/>
      <c r="P24459" s="36"/>
      <c r="S24459" s="36"/>
      <c r="T24459" s="36"/>
      <c r="U24459" s="36"/>
      <c r="V24459" s="36"/>
    </row>
    <row r="24460" spans="11:22" x14ac:dyDescent="0.25">
      <c r="K24460" s="36"/>
      <c r="L24460" s="36"/>
      <c r="M24460" s="36"/>
      <c r="N24460" s="36"/>
      <c r="O24460" s="40"/>
      <c r="P24460" s="36"/>
      <c r="S24460" s="36"/>
      <c r="T24460" s="36"/>
      <c r="U24460" s="36"/>
      <c r="V24460" s="36"/>
    </row>
    <row r="24461" spans="11:22" x14ac:dyDescent="0.25">
      <c r="K24461" s="36"/>
      <c r="L24461" s="36"/>
      <c r="M24461" s="36"/>
      <c r="N24461" s="36"/>
      <c r="O24461" s="40"/>
      <c r="P24461" s="36"/>
      <c r="S24461" s="36"/>
      <c r="T24461" s="36"/>
      <c r="U24461" s="36"/>
      <c r="V24461" s="36"/>
    </row>
    <row r="24462" spans="11:22" x14ac:dyDescent="0.25">
      <c r="K24462" s="36"/>
      <c r="L24462" s="36"/>
      <c r="M24462" s="36"/>
      <c r="N24462" s="36"/>
      <c r="O24462" s="40"/>
      <c r="P24462" s="36"/>
      <c r="S24462" s="36"/>
      <c r="T24462" s="36"/>
      <c r="U24462" s="36"/>
      <c r="V24462" s="36"/>
    </row>
    <row r="24463" spans="11:22" x14ac:dyDescent="0.25">
      <c r="K24463" s="36"/>
      <c r="L24463" s="36"/>
      <c r="M24463" s="36"/>
      <c r="N24463" s="36"/>
      <c r="O24463" s="40"/>
      <c r="P24463" s="36"/>
      <c r="S24463" s="36"/>
      <c r="T24463" s="36"/>
      <c r="U24463" s="36"/>
      <c r="V24463" s="36"/>
    </row>
    <row r="24464" spans="11:22" x14ac:dyDescent="0.25">
      <c r="K24464" s="36"/>
      <c r="L24464" s="36"/>
      <c r="M24464" s="36"/>
      <c r="N24464" s="36"/>
      <c r="O24464" s="40"/>
      <c r="P24464" s="36"/>
      <c r="S24464" s="36"/>
      <c r="T24464" s="36"/>
      <c r="U24464" s="36"/>
      <c r="V24464" s="36"/>
    </row>
    <row r="24465" spans="11:22" x14ac:dyDescent="0.25">
      <c r="K24465" s="36"/>
      <c r="L24465" s="36"/>
      <c r="M24465" s="36"/>
      <c r="N24465" s="36"/>
      <c r="O24465" s="40"/>
      <c r="P24465" s="36"/>
      <c r="S24465" s="36"/>
      <c r="T24465" s="36"/>
      <c r="U24465" s="36"/>
      <c r="V24465" s="36"/>
    </row>
    <row r="24466" spans="11:22" x14ac:dyDescent="0.25">
      <c r="K24466" s="36"/>
      <c r="L24466" s="36"/>
      <c r="M24466" s="36"/>
      <c r="N24466" s="36"/>
      <c r="O24466" s="40"/>
      <c r="P24466" s="36"/>
      <c r="S24466" s="36"/>
      <c r="T24466" s="36"/>
      <c r="U24466" s="36"/>
      <c r="V24466" s="36"/>
    </row>
    <row r="24467" spans="11:22" x14ac:dyDescent="0.25">
      <c r="K24467" s="36"/>
      <c r="L24467" s="36"/>
      <c r="M24467" s="36"/>
      <c r="N24467" s="36"/>
      <c r="O24467" s="40"/>
      <c r="P24467" s="36"/>
      <c r="S24467" s="36"/>
      <c r="T24467" s="36"/>
      <c r="U24467" s="36"/>
      <c r="V24467" s="36"/>
    </row>
    <row r="24468" spans="11:22" x14ac:dyDescent="0.25">
      <c r="K24468" s="36"/>
      <c r="L24468" s="36"/>
      <c r="M24468" s="36"/>
      <c r="N24468" s="36"/>
      <c r="O24468" s="40"/>
      <c r="P24468" s="36"/>
      <c r="S24468" s="36"/>
      <c r="T24468" s="36"/>
      <c r="U24468" s="36"/>
      <c r="V24468" s="36"/>
    </row>
    <row r="24469" spans="11:22" x14ac:dyDescent="0.25">
      <c r="K24469" s="36"/>
      <c r="L24469" s="36"/>
      <c r="M24469" s="36"/>
      <c r="N24469" s="36"/>
      <c r="O24469" s="40"/>
      <c r="P24469" s="36"/>
      <c r="S24469" s="36"/>
      <c r="T24469" s="36"/>
      <c r="U24469" s="36"/>
      <c r="V24469" s="36"/>
    </row>
    <row r="24470" spans="11:22" x14ac:dyDescent="0.25">
      <c r="K24470" s="36"/>
      <c r="L24470" s="36"/>
      <c r="M24470" s="36"/>
      <c r="N24470" s="36"/>
      <c r="O24470" s="40"/>
      <c r="P24470" s="36"/>
      <c r="S24470" s="36"/>
      <c r="T24470" s="36"/>
      <c r="U24470" s="36"/>
      <c r="V24470" s="36"/>
    </row>
    <row r="24471" spans="11:22" x14ac:dyDescent="0.25">
      <c r="K24471" s="36"/>
      <c r="L24471" s="36"/>
      <c r="M24471" s="36"/>
      <c r="N24471" s="36"/>
      <c r="O24471" s="40"/>
      <c r="P24471" s="36"/>
      <c r="S24471" s="36"/>
      <c r="T24471" s="36"/>
      <c r="U24471" s="36"/>
      <c r="V24471" s="36"/>
    </row>
    <row r="24472" spans="11:22" x14ac:dyDescent="0.25">
      <c r="K24472" s="36"/>
      <c r="L24472" s="36"/>
      <c r="M24472" s="36"/>
      <c r="N24472" s="36"/>
      <c r="O24472" s="40"/>
      <c r="P24472" s="36"/>
      <c r="S24472" s="36"/>
      <c r="T24472" s="36"/>
      <c r="U24472" s="36"/>
      <c r="V24472" s="36"/>
    </row>
    <row r="24473" spans="11:22" x14ac:dyDescent="0.25">
      <c r="K24473" s="36"/>
      <c r="L24473" s="36"/>
      <c r="M24473" s="36"/>
      <c r="N24473" s="36"/>
      <c r="O24473" s="40"/>
      <c r="P24473" s="36"/>
      <c r="S24473" s="36"/>
      <c r="T24473" s="36"/>
      <c r="U24473" s="36"/>
      <c r="V24473" s="36"/>
    </row>
    <row r="24474" spans="11:22" x14ac:dyDescent="0.25">
      <c r="K24474" s="36"/>
      <c r="L24474" s="36"/>
      <c r="M24474" s="36"/>
      <c r="N24474" s="36"/>
      <c r="O24474" s="40"/>
      <c r="P24474" s="36"/>
      <c r="S24474" s="36"/>
      <c r="T24474" s="36"/>
      <c r="U24474" s="36"/>
      <c r="V24474" s="36"/>
    </row>
    <row r="24475" spans="11:22" x14ac:dyDescent="0.25">
      <c r="K24475" s="36"/>
      <c r="L24475" s="36"/>
      <c r="M24475" s="36"/>
      <c r="N24475" s="36"/>
      <c r="O24475" s="40"/>
      <c r="P24475" s="36"/>
      <c r="S24475" s="36"/>
      <c r="T24475" s="36"/>
      <c r="U24475" s="36"/>
      <c r="V24475" s="36"/>
    </row>
    <row r="24476" spans="11:22" x14ac:dyDescent="0.25">
      <c r="K24476" s="36"/>
      <c r="L24476" s="36"/>
      <c r="M24476" s="36"/>
      <c r="N24476" s="36"/>
      <c r="O24476" s="40"/>
      <c r="P24476" s="36"/>
      <c r="S24476" s="36"/>
      <c r="T24476" s="36"/>
      <c r="U24476" s="36"/>
      <c r="V24476" s="36"/>
    </row>
    <row r="24477" spans="11:22" x14ac:dyDescent="0.25">
      <c r="K24477" s="36"/>
      <c r="L24477" s="36"/>
      <c r="M24477" s="36"/>
      <c r="N24477" s="36"/>
      <c r="O24477" s="40"/>
      <c r="P24477" s="36"/>
      <c r="S24477" s="36"/>
      <c r="T24477" s="36"/>
      <c r="U24477" s="36"/>
      <c r="V24477" s="36"/>
    </row>
    <row r="24478" spans="11:22" x14ac:dyDescent="0.25">
      <c r="K24478" s="36"/>
      <c r="L24478" s="36"/>
      <c r="M24478" s="36"/>
      <c r="N24478" s="36"/>
      <c r="O24478" s="40"/>
      <c r="P24478" s="36"/>
      <c r="S24478" s="36"/>
      <c r="T24478" s="36"/>
      <c r="U24478" s="36"/>
      <c r="V24478" s="36"/>
    </row>
    <row r="24479" spans="11:22" x14ac:dyDescent="0.25">
      <c r="K24479" s="36"/>
      <c r="L24479" s="36"/>
      <c r="M24479" s="36"/>
      <c r="N24479" s="36"/>
      <c r="O24479" s="40"/>
      <c r="P24479" s="36"/>
      <c r="S24479" s="36"/>
      <c r="T24479" s="36"/>
      <c r="U24479" s="36"/>
      <c r="V24479" s="36"/>
    </row>
    <row r="24480" spans="11:22" x14ac:dyDescent="0.25">
      <c r="K24480" s="36"/>
      <c r="L24480" s="36"/>
      <c r="M24480" s="36"/>
      <c r="N24480" s="36"/>
      <c r="O24480" s="40"/>
      <c r="P24480" s="36"/>
      <c r="S24480" s="36"/>
      <c r="T24480" s="36"/>
      <c r="U24480" s="36"/>
      <c r="V24480" s="36"/>
    </row>
    <row r="24481" spans="11:22" x14ac:dyDescent="0.25">
      <c r="K24481" s="36"/>
      <c r="L24481" s="36"/>
      <c r="M24481" s="36"/>
      <c r="N24481" s="36"/>
      <c r="O24481" s="40"/>
      <c r="P24481" s="36"/>
      <c r="S24481" s="36"/>
      <c r="T24481" s="36"/>
      <c r="U24481" s="36"/>
      <c r="V24481" s="36"/>
    </row>
    <row r="24482" spans="11:22" x14ac:dyDescent="0.25">
      <c r="K24482" s="36"/>
      <c r="L24482" s="36"/>
      <c r="M24482" s="36"/>
      <c r="N24482" s="36"/>
      <c r="O24482" s="40"/>
      <c r="P24482" s="36"/>
      <c r="S24482" s="36"/>
      <c r="T24482" s="36"/>
      <c r="U24482" s="36"/>
      <c r="V24482" s="36"/>
    </row>
    <row r="24483" spans="11:22" x14ac:dyDescent="0.25">
      <c r="K24483" s="36"/>
      <c r="L24483" s="36"/>
      <c r="M24483" s="36"/>
      <c r="N24483" s="36"/>
      <c r="O24483" s="40"/>
      <c r="P24483" s="36"/>
      <c r="S24483" s="36"/>
      <c r="T24483" s="36"/>
      <c r="U24483" s="36"/>
      <c r="V24483" s="36"/>
    </row>
    <row r="24484" spans="11:22" x14ac:dyDescent="0.25">
      <c r="K24484" s="36"/>
      <c r="L24484" s="36"/>
      <c r="M24484" s="36"/>
      <c r="N24484" s="36"/>
      <c r="O24484" s="40"/>
      <c r="P24484" s="36"/>
      <c r="S24484" s="36"/>
      <c r="T24484" s="36"/>
      <c r="U24484" s="36"/>
      <c r="V24484" s="36"/>
    </row>
    <row r="24485" spans="11:22" x14ac:dyDescent="0.25">
      <c r="K24485" s="36"/>
      <c r="L24485" s="36"/>
      <c r="M24485" s="36"/>
      <c r="N24485" s="36"/>
      <c r="O24485" s="40"/>
      <c r="P24485" s="36"/>
      <c r="S24485" s="36"/>
      <c r="T24485" s="36"/>
      <c r="U24485" s="36"/>
      <c r="V24485" s="36"/>
    </row>
    <row r="24486" spans="11:22" x14ac:dyDescent="0.25">
      <c r="K24486" s="36"/>
      <c r="L24486" s="36"/>
      <c r="M24486" s="36"/>
      <c r="N24486" s="36"/>
      <c r="O24486" s="40"/>
      <c r="P24486" s="36"/>
      <c r="S24486" s="36"/>
      <c r="T24486" s="36"/>
      <c r="U24486" s="36"/>
      <c r="V24486" s="36"/>
    </row>
    <row r="24487" spans="11:22" x14ac:dyDescent="0.25">
      <c r="K24487" s="36"/>
      <c r="L24487" s="36"/>
      <c r="M24487" s="36"/>
      <c r="N24487" s="36"/>
      <c r="O24487" s="40"/>
      <c r="P24487" s="36"/>
      <c r="S24487" s="36"/>
      <c r="T24487" s="36"/>
      <c r="U24487" s="36"/>
      <c r="V24487" s="36"/>
    </row>
    <row r="24488" spans="11:22" x14ac:dyDescent="0.25">
      <c r="K24488" s="36"/>
      <c r="L24488" s="36"/>
      <c r="M24488" s="36"/>
      <c r="N24488" s="36"/>
      <c r="O24488" s="40"/>
      <c r="P24488" s="36"/>
      <c r="S24488" s="36"/>
      <c r="T24488" s="36"/>
      <c r="U24488" s="36"/>
      <c r="V24488" s="36"/>
    </row>
    <row r="24489" spans="11:22" x14ac:dyDescent="0.25">
      <c r="K24489" s="36"/>
      <c r="L24489" s="36"/>
      <c r="M24489" s="36"/>
      <c r="N24489" s="36"/>
      <c r="O24489" s="40"/>
      <c r="P24489" s="36"/>
      <c r="S24489" s="36"/>
      <c r="T24489" s="36"/>
      <c r="U24489" s="36"/>
      <c r="V24489" s="36"/>
    </row>
    <row r="24490" spans="11:22" x14ac:dyDescent="0.25">
      <c r="K24490" s="36"/>
      <c r="L24490" s="36"/>
      <c r="M24490" s="36"/>
      <c r="N24490" s="36"/>
      <c r="O24490" s="40"/>
      <c r="P24490" s="36"/>
      <c r="S24490" s="36"/>
      <c r="T24490" s="36"/>
      <c r="U24490" s="36"/>
      <c r="V24490" s="36"/>
    </row>
    <row r="24491" spans="11:22" x14ac:dyDescent="0.25">
      <c r="K24491" s="36"/>
      <c r="L24491" s="36"/>
      <c r="M24491" s="36"/>
      <c r="N24491" s="36"/>
      <c r="O24491" s="40"/>
      <c r="P24491" s="36"/>
      <c r="S24491" s="36"/>
      <c r="T24491" s="36"/>
      <c r="U24491" s="36"/>
      <c r="V24491" s="36"/>
    </row>
    <row r="24492" spans="11:22" x14ac:dyDescent="0.25">
      <c r="K24492" s="36"/>
      <c r="L24492" s="36"/>
      <c r="M24492" s="36"/>
      <c r="N24492" s="36"/>
      <c r="O24492" s="40"/>
      <c r="P24492" s="36"/>
      <c r="S24492" s="36"/>
      <c r="T24492" s="36"/>
      <c r="U24492" s="36"/>
      <c r="V24492" s="36"/>
    </row>
    <row r="24493" spans="11:22" x14ac:dyDescent="0.25">
      <c r="K24493" s="36"/>
      <c r="L24493" s="36"/>
      <c r="M24493" s="36"/>
      <c r="N24493" s="36"/>
      <c r="O24493" s="40"/>
      <c r="P24493" s="36"/>
      <c r="S24493" s="36"/>
      <c r="T24493" s="36"/>
      <c r="U24493" s="36"/>
      <c r="V24493" s="36"/>
    </row>
    <row r="24494" spans="11:22" x14ac:dyDescent="0.25">
      <c r="K24494" s="36"/>
      <c r="L24494" s="36"/>
      <c r="M24494" s="36"/>
      <c r="N24494" s="36"/>
      <c r="O24494" s="40"/>
      <c r="P24494" s="36"/>
      <c r="S24494" s="36"/>
      <c r="T24494" s="36"/>
      <c r="U24494" s="36"/>
      <c r="V24494" s="36"/>
    </row>
    <row r="24495" spans="11:22" x14ac:dyDescent="0.25">
      <c r="K24495" s="36"/>
      <c r="L24495" s="36"/>
      <c r="M24495" s="36"/>
      <c r="N24495" s="36"/>
      <c r="O24495" s="40"/>
      <c r="P24495" s="36"/>
      <c r="S24495" s="36"/>
      <c r="T24495" s="36"/>
      <c r="U24495" s="36"/>
      <c r="V24495" s="36"/>
    </row>
    <row r="24496" spans="11:22" x14ac:dyDescent="0.25">
      <c r="K24496" s="36"/>
      <c r="L24496" s="36"/>
      <c r="M24496" s="36"/>
      <c r="N24496" s="36"/>
      <c r="O24496" s="40"/>
      <c r="P24496" s="36"/>
      <c r="S24496" s="36"/>
      <c r="T24496" s="36"/>
      <c r="U24496" s="36"/>
      <c r="V24496" s="36"/>
    </row>
    <row r="24497" spans="11:22" x14ac:dyDescent="0.25">
      <c r="K24497" s="36"/>
      <c r="L24497" s="36"/>
      <c r="M24497" s="36"/>
      <c r="N24497" s="36"/>
      <c r="O24497" s="40"/>
      <c r="P24497" s="36"/>
      <c r="S24497" s="36"/>
      <c r="T24497" s="36"/>
      <c r="U24497" s="36"/>
      <c r="V24497" s="36"/>
    </row>
    <row r="24498" spans="11:22" x14ac:dyDescent="0.25">
      <c r="K24498" s="36"/>
      <c r="L24498" s="36"/>
      <c r="M24498" s="36"/>
      <c r="N24498" s="36"/>
      <c r="O24498" s="40"/>
      <c r="P24498" s="36"/>
      <c r="S24498" s="36"/>
      <c r="T24498" s="36"/>
      <c r="U24498" s="36"/>
      <c r="V24498" s="36"/>
    </row>
    <row r="24499" spans="11:22" x14ac:dyDescent="0.25">
      <c r="K24499" s="36"/>
      <c r="L24499" s="36"/>
      <c r="M24499" s="36"/>
      <c r="N24499" s="36"/>
      <c r="O24499" s="40"/>
      <c r="P24499" s="36"/>
      <c r="S24499" s="36"/>
      <c r="T24499" s="36"/>
      <c r="U24499" s="36"/>
      <c r="V24499" s="36"/>
    </row>
    <row r="24500" spans="11:22" x14ac:dyDescent="0.25">
      <c r="K24500" s="36"/>
      <c r="L24500" s="36"/>
      <c r="M24500" s="36"/>
      <c r="N24500" s="36"/>
      <c r="O24500" s="40"/>
      <c r="P24500" s="36"/>
      <c r="S24500" s="36"/>
      <c r="T24500" s="36"/>
      <c r="U24500" s="36"/>
      <c r="V24500" s="36"/>
    </row>
    <row r="24501" spans="11:22" x14ac:dyDescent="0.25">
      <c r="K24501" s="36"/>
      <c r="L24501" s="36"/>
      <c r="M24501" s="36"/>
      <c r="N24501" s="36"/>
      <c r="O24501" s="40"/>
      <c r="P24501" s="36"/>
      <c r="S24501" s="36"/>
      <c r="T24501" s="36"/>
      <c r="U24501" s="36"/>
      <c r="V24501" s="36"/>
    </row>
    <row r="24502" spans="11:22" x14ac:dyDescent="0.25">
      <c r="K24502" s="36"/>
      <c r="L24502" s="36"/>
      <c r="M24502" s="36"/>
      <c r="N24502" s="36"/>
      <c r="O24502" s="40"/>
      <c r="P24502" s="36"/>
      <c r="S24502" s="36"/>
      <c r="T24502" s="36"/>
      <c r="U24502" s="36"/>
      <c r="V24502" s="36"/>
    </row>
    <row r="24503" spans="11:22" x14ac:dyDescent="0.25">
      <c r="K24503" s="36"/>
      <c r="L24503" s="36"/>
      <c r="M24503" s="36"/>
      <c r="N24503" s="36"/>
      <c r="O24503" s="40"/>
      <c r="P24503" s="36"/>
      <c r="S24503" s="36"/>
      <c r="T24503" s="36"/>
      <c r="U24503" s="36"/>
      <c r="V24503" s="36"/>
    </row>
    <row r="24504" spans="11:22" x14ac:dyDescent="0.25">
      <c r="K24504" s="36"/>
      <c r="L24504" s="36"/>
      <c r="M24504" s="36"/>
      <c r="N24504" s="36"/>
      <c r="O24504" s="40"/>
      <c r="P24504" s="36"/>
      <c r="S24504" s="36"/>
      <c r="T24504" s="36"/>
      <c r="U24504" s="36"/>
      <c r="V24504" s="36"/>
    </row>
    <row r="24505" spans="11:22" x14ac:dyDescent="0.25">
      <c r="K24505" s="36"/>
      <c r="L24505" s="36"/>
      <c r="M24505" s="36"/>
      <c r="N24505" s="36"/>
      <c r="O24505" s="40"/>
      <c r="P24505" s="36"/>
      <c r="S24505" s="36"/>
      <c r="T24505" s="36"/>
      <c r="U24505" s="36"/>
      <c r="V24505" s="36"/>
    </row>
    <row r="24506" spans="11:22" x14ac:dyDescent="0.25">
      <c r="K24506" s="36"/>
      <c r="L24506" s="36"/>
      <c r="M24506" s="36"/>
      <c r="N24506" s="36"/>
      <c r="O24506" s="40"/>
      <c r="P24506" s="36"/>
      <c r="S24506" s="36"/>
      <c r="T24506" s="36"/>
      <c r="U24506" s="36"/>
      <c r="V24506" s="36"/>
    </row>
    <row r="24507" spans="11:22" x14ac:dyDescent="0.25">
      <c r="K24507" s="36"/>
      <c r="L24507" s="36"/>
      <c r="M24507" s="36"/>
      <c r="N24507" s="36"/>
      <c r="O24507" s="40"/>
      <c r="P24507" s="36"/>
      <c r="S24507" s="36"/>
      <c r="T24507" s="36"/>
      <c r="U24507" s="36"/>
      <c r="V24507" s="36"/>
    </row>
    <row r="24508" spans="11:22" x14ac:dyDescent="0.25">
      <c r="K24508" s="36"/>
      <c r="L24508" s="36"/>
      <c r="M24508" s="36"/>
      <c r="N24508" s="36"/>
      <c r="O24508" s="40"/>
      <c r="P24508" s="36"/>
      <c r="S24508" s="36"/>
      <c r="T24508" s="36"/>
      <c r="U24508" s="36"/>
      <c r="V24508" s="36"/>
    </row>
    <row r="24509" spans="11:22" x14ac:dyDescent="0.25">
      <c r="K24509" s="36"/>
      <c r="L24509" s="36"/>
      <c r="M24509" s="36"/>
      <c r="N24509" s="36"/>
      <c r="O24509" s="40"/>
      <c r="P24509" s="36"/>
      <c r="S24509" s="36"/>
      <c r="T24509" s="36"/>
      <c r="U24509" s="36"/>
      <c r="V24509" s="36"/>
    </row>
    <row r="24510" spans="11:22" x14ac:dyDescent="0.25">
      <c r="K24510" s="36"/>
      <c r="L24510" s="36"/>
      <c r="M24510" s="36"/>
      <c r="N24510" s="36"/>
      <c r="O24510" s="40"/>
      <c r="P24510" s="36"/>
      <c r="S24510" s="36"/>
      <c r="T24510" s="36"/>
      <c r="U24510" s="36"/>
      <c r="V24510" s="36"/>
    </row>
    <row r="24511" spans="11:22" x14ac:dyDescent="0.25">
      <c r="K24511" s="36"/>
      <c r="L24511" s="36"/>
      <c r="M24511" s="36"/>
      <c r="N24511" s="36"/>
      <c r="O24511" s="40"/>
      <c r="P24511" s="36"/>
      <c r="S24511" s="36"/>
      <c r="T24511" s="36"/>
      <c r="U24511" s="36"/>
      <c r="V24511" s="36"/>
    </row>
    <row r="24512" spans="11:22" x14ac:dyDescent="0.25">
      <c r="K24512" s="36"/>
      <c r="L24512" s="36"/>
      <c r="M24512" s="36"/>
      <c r="N24512" s="36"/>
      <c r="O24512" s="40"/>
      <c r="P24512" s="36"/>
      <c r="S24512" s="36"/>
      <c r="T24512" s="36"/>
      <c r="U24512" s="36"/>
      <c r="V24512" s="36"/>
    </row>
    <row r="24513" spans="11:22" x14ac:dyDescent="0.25">
      <c r="K24513" s="36"/>
      <c r="L24513" s="36"/>
      <c r="M24513" s="36"/>
      <c r="N24513" s="36"/>
      <c r="O24513" s="40"/>
      <c r="P24513" s="36"/>
      <c r="S24513" s="36"/>
      <c r="T24513" s="36"/>
      <c r="U24513" s="36"/>
      <c r="V24513" s="36"/>
    </row>
    <row r="24514" spans="11:22" x14ac:dyDescent="0.25">
      <c r="K24514" s="36"/>
      <c r="L24514" s="36"/>
      <c r="M24514" s="36"/>
      <c r="N24514" s="36"/>
      <c r="O24514" s="40"/>
      <c r="P24514" s="36"/>
      <c r="S24514" s="36"/>
      <c r="T24514" s="36"/>
      <c r="U24514" s="36"/>
      <c r="V24514" s="36"/>
    </row>
    <row r="24515" spans="11:22" x14ac:dyDescent="0.25">
      <c r="K24515" s="36"/>
      <c r="L24515" s="36"/>
      <c r="M24515" s="36"/>
      <c r="N24515" s="36"/>
      <c r="O24515" s="40"/>
      <c r="P24515" s="36"/>
      <c r="S24515" s="36"/>
      <c r="T24515" s="36"/>
      <c r="U24515" s="36"/>
      <c r="V24515" s="36"/>
    </row>
    <row r="24516" spans="11:22" x14ac:dyDescent="0.25">
      <c r="K24516" s="36"/>
      <c r="L24516" s="36"/>
      <c r="M24516" s="36"/>
      <c r="N24516" s="36"/>
      <c r="O24516" s="40"/>
      <c r="P24516" s="36"/>
      <c r="S24516" s="36"/>
      <c r="T24516" s="36"/>
      <c r="U24516" s="36"/>
      <c r="V24516" s="36"/>
    </row>
    <row r="24517" spans="11:22" x14ac:dyDescent="0.25">
      <c r="K24517" s="36"/>
      <c r="L24517" s="36"/>
      <c r="M24517" s="36"/>
      <c r="N24517" s="36"/>
      <c r="O24517" s="40"/>
      <c r="P24517" s="36"/>
      <c r="S24517" s="36"/>
      <c r="T24517" s="36"/>
      <c r="U24517" s="36"/>
      <c r="V24517" s="36"/>
    </row>
    <row r="24518" spans="11:22" x14ac:dyDescent="0.25">
      <c r="K24518" s="36"/>
      <c r="L24518" s="36"/>
      <c r="M24518" s="36"/>
      <c r="N24518" s="36"/>
      <c r="O24518" s="40"/>
      <c r="P24518" s="36"/>
      <c r="S24518" s="36"/>
      <c r="T24518" s="36"/>
      <c r="U24518" s="36"/>
      <c r="V24518" s="36"/>
    </row>
    <row r="24519" spans="11:22" x14ac:dyDescent="0.25">
      <c r="K24519" s="36"/>
      <c r="L24519" s="36"/>
      <c r="M24519" s="36"/>
      <c r="N24519" s="36"/>
      <c r="O24519" s="40"/>
      <c r="P24519" s="36"/>
      <c r="S24519" s="36"/>
      <c r="T24519" s="36"/>
      <c r="U24519" s="36"/>
      <c r="V24519" s="36"/>
    </row>
    <row r="24520" spans="11:22" x14ac:dyDescent="0.25">
      <c r="K24520" s="36"/>
      <c r="L24520" s="36"/>
      <c r="M24520" s="36"/>
      <c r="N24520" s="36"/>
      <c r="O24520" s="40"/>
      <c r="P24520" s="36"/>
      <c r="S24520" s="36"/>
      <c r="T24520" s="36"/>
      <c r="U24520" s="36"/>
      <c r="V24520" s="36"/>
    </row>
    <row r="24521" spans="11:22" x14ac:dyDescent="0.25">
      <c r="K24521" s="36"/>
      <c r="L24521" s="36"/>
      <c r="M24521" s="36"/>
      <c r="N24521" s="36"/>
      <c r="O24521" s="40"/>
      <c r="P24521" s="36"/>
      <c r="S24521" s="36"/>
      <c r="T24521" s="36"/>
      <c r="U24521" s="36"/>
      <c r="V24521" s="36"/>
    </row>
    <row r="24522" spans="11:22" x14ac:dyDescent="0.25">
      <c r="K24522" s="36"/>
      <c r="L24522" s="36"/>
      <c r="M24522" s="36"/>
      <c r="N24522" s="36"/>
      <c r="O24522" s="40"/>
      <c r="P24522" s="36"/>
      <c r="S24522" s="36"/>
      <c r="T24522" s="36"/>
      <c r="U24522" s="36"/>
      <c r="V24522" s="36"/>
    </row>
    <row r="24523" spans="11:22" x14ac:dyDescent="0.25">
      <c r="K24523" s="36"/>
      <c r="L24523" s="36"/>
      <c r="M24523" s="36"/>
      <c r="N24523" s="36"/>
      <c r="O24523" s="40"/>
      <c r="P24523" s="36"/>
      <c r="S24523" s="36"/>
      <c r="T24523" s="36"/>
      <c r="U24523" s="36"/>
      <c r="V24523" s="36"/>
    </row>
    <row r="24524" spans="11:22" x14ac:dyDescent="0.25">
      <c r="K24524" s="36"/>
      <c r="L24524" s="36"/>
      <c r="M24524" s="36"/>
      <c r="N24524" s="36"/>
      <c r="O24524" s="40"/>
      <c r="P24524" s="36"/>
      <c r="S24524" s="36"/>
      <c r="T24524" s="36"/>
      <c r="U24524" s="36"/>
      <c r="V24524" s="36"/>
    </row>
    <row r="24525" spans="11:22" x14ac:dyDescent="0.25">
      <c r="K24525" s="36"/>
      <c r="L24525" s="36"/>
      <c r="M24525" s="36"/>
      <c r="N24525" s="36"/>
      <c r="O24525" s="40"/>
      <c r="P24525" s="36"/>
      <c r="S24525" s="36"/>
      <c r="T24525" s="36"/>
      <c r="U24525" s="36"/>
      <c r="V24525" s="36"/>
    </row>
    <row r="24526" spans="11:22" x14ac:dyDescent="0.25">
      <c r="K24526" s="36"/>
      <c r="L24526" s="36"/>
      <c r="M24526" s="36"/>
      <c r="N24526" s="36"/>
      <c r="O24526" s="40"/>
      <c r="P24526" s="36"/>
      <c r="S24526" s="36"/>
      <c r="T24526" s="36"/>
      <c r="U24526" s="36"/>
      <c r="V24526" s="36"/>
    </row>
    <row r="24527" spans="11:22" x14ac:dyDescent="0.25">
      <c r="K24527" s="36"/>
      <c r="L24527" s="36"/>
      <c r="M24527" s="36"/>
      <c r="N24527" s="36"/>
      <c r="O24527" s="40"/>
      <c r="P24527" s="36"/>
      <c r="S24527" s="36"/>
      <c r="T24527" s="36"/>
      <c r="U24527" s="36"/>
      <c r="V24527" s="36"/>
    </row>
    <row r="24528" spans="11:22" x14ac:dyDescent="0.25">
      <c r="K24528" s="36"/>
      <c r="L24528" s="36"/>
      <c r="M24528" s="36"/>
      <c r="N24528" s="36"/>
      <c r="O24528" s="40"/>
      <c r="P24528" s="36"/>
      <c r="S24528" s="36"/>
      <c r="T24528" s="36"/>
      <c r="U24528" s="36"/>
      <c r="V24528" s="36"/>
    </row>
    <row r="24529" spans="11:22" x14ac:dyDescent="0.25">
      <c r="K24529" s="36"/>
      <c r="L24529" s="36"/>
      <c r="M24529" s="36"/>
      <c r="N24529" s="36"/>
      <c r="O24529" s="40"/>
      <c r="P24529" s="36"/>
      <c r="S24529" s="36"/>
      <c r="T24529" s="36"/>
      <c r="U24529" s="36"/>
      <c r="V24529" s="36"/>
    </row>
    <row r="24530" spans="11:22" x14ac:dyDescent="0.25">
      <c r="K24530" s="36"/>
      <c r="L24530" s="36"/>
      <c r="M24530" s="36"/>
      <c r="N24530" s="36"/>
      <c r="O24530" s="40"/>
      <c r="P24530" s="36"/>
      <c r="S24530" s="36"/>
      <c r="T24530" s="36"/>
      <c r="U24530" s="36"/>
      <c r="V24530" s="36"/>
    </row>
    <row r="24531" spans="11:22" x14ac:dyDescent="0.25">
      <c r="K24531" s="36"/>
      <c r="L24531" s="36"/>
      <c r="M24531" s="36"/>
      <c r="N24531" s="36"/>
      <c r="O24531" s="40"/>
      <c r="P24531" s="36"/>
      <c r="S24531" s="36"/>
      <c r="T24531" s="36"/>
      <c r="U24531" s="36"/>
      <c r="V24531" s="36"/>
    </row>
    <row r="24532" spans="11:22" x14ac:dyDescent="0.25">
      <c r="K24532" s="36"/>
      <c r="L24532" s="36"/>
      <c r="M24532" s="36"/>
      <c r="N24532" s="36"/>
      <c r="O24532" s="40"/>
      <c r="P24532" s="36"/>
      <c r="S24532" s="36"/>
      <c r="T24532" s="36"/>
      <c r="U24532" s="36"/>
      <c r="V24532" s="36"/>
    </row>
    <row r="24533" spans="11:22" x14ac:dyDescent="0.25">
      <c r="K24533" s="36"/>
      <c r="L24533" s="36"/>
      <c r="M24533" s="36"/>
      <c r="N24533" s="36"/>
      <c r="O24533" s="40"/>
      <c r="P24533" s="36"/>
      <c r="S24533" s="36"/>
      <c r="T24533" s="36"/>
      <c r="U24533" s="36"/>
      <c r="V24533" s="36"/>
    </row>
    <row r="24534" spans="11:22" x14ac:dyDescent="0.25">
      <c r="K24534" s="36"/>
      <c r="L24534" s="36"/>
      <c r="M24534" s="36"/>
      <c r="N24534" s="36"/>
      <c r="O24534" s="40"/>
      <c r="P24534" s="36"/>
      <c r="S24534" s="36"/>
      <c r="T24534" s="36"/>
      <c r="U24534" s="36"/>
      <c r="V24534" s="36"/>
    </row>
    <row r="24535" spans="11:22" x14ac:dyDescent="0.25">
      <c r="K24535" s="36"/>
      <c r="L24535" s="36"/>
      <c r="M24535" s="36"/>
      <c r="N24535" s="36"/>
      <c r="O24535" s="40"/>
      <c r="P24535" s="36"/>
      <c r="S24535" s="36"/>
      <c r="T24535" s="36"/>
      <c r="U24535" s="36"/>
      <c r="V24535" s="36"/>
    </row>
    <row r="24536" spans="11:22" x14ac:dyDescent="0.25">
      <c r="K24536" s="36"/>
      <c r="L24536" s="36"/>
      <c r="M24536" s="36"/>
      <c r="N24536" s="36"/>
      <c r="O24536" s="40"/>
      <c r="P24536" s="36"/>
      <c r="S24536" s="36"/>
      <c r="T24536" s="36"/>
      <c r="U24536" s="36"/>
      <c r="V24536" s="36"/>
    </row>
    <row r="24537" spans="11:22" x14ac:dyDescent="0.25">
      <c r="K24537" s="36"/>
      <c r="L24537" s="36"/>
      <c r="M24537" s="36"/>
      <c r="N24537" s="36"/>
      <c r="O24537" s="40"/>
      <c r="P24537" s="36"/>
      <c r="S24537" s="36"/>
      <c r="T24537" s="36"/>
      <c r="U24537" s="36"/>
      <c r="V24537" s="36"/>
    </row>
    <row r="24538" spans="11:22" x14ac:dyDescent="0.25">
      <c r="K24538" s="36"/>
      <c r="L24538" s="36"/>
      <c r="M24538" s="36"/>
      <c r="N24538" s="36"/>
      <c r="O24538" s="40"/>
      <c r="P24538" s="36"/>
      <c r="S24538" s="36"/>
      <c r="T24538" s="36"/>
      <c r="U24538" s="36"/>
      <c r="V24538" s="36"/>
    </row>
    <row r="24539" spans="11:22" x14ac:dyDescent="0.25">
      <c r="K24539" s="36"/>
      <c r="L24539" s="36"/>
      <c r="M24539" s="36"/>
      <c r="N24539" s="36"/>
      <c r="O24539" s="40"/>
      <c r="P24539" s="36"/>
      <c r="S24539" s="36"/>
      <c r="T24539" s="36"/>
      <c r="U24539" s="36"/>
      <c r="V24539" s="36"/>
    </row>
    <row r="24540" spans="11:22" x14ac:dyDescent="0.25">
      <c r="K24540" s="36"/>
      <c r="L24540" s="36"/>
      <c r="M24540" s="36"/>
      <c r="N24540" s="36"/>
      <c r="O24540" s="40"/>
      <c r="P24540" s="36"/>
      <c r="S24540" s="36"/>
      <c r="T24540" s="36"/>
      <c r="U24540" s="36"/>
      <c r="V24540" s="36"/>
    </row>
    <row r="24541" spans="11:22" x14ac:dyDescent="0.25">
      <c r="K24541" s="36"/>
      <c r="L24541" s="36"/>
      <c r="M24541" s="36"/>
      <c r="N24541" s="36"/>
      <c r="O24541" s="40"/>
      <c r="P24541" s="36"/>
      <c r="S24541" s="36"/>
      <c r="T24541" s="36"/>
      <c r="U24541" s="36"/>
      <c r="V24541" s="36"/>
    </row>
    <row r="24542" spans="11:22" x14ac:dyDescent="0.25">
      <c r="K24542" s="36"/>
      <c r="L24542" s="36"/>
      <c r="M24542" s="36"/>
      <c r="N24542" s="36"/>
      <c r="O24542" s="40"/>
      <c r="P24542" s="36"/>
      <c r="S24542" s="36"/>
      <c r="T24542" s="36"/>
      <c r="U24542" s="36"/>
      <c r="V24542" s="36"/>
    </row>
    <row r="24543" spans="11:22" x14ac:dyDescent="0.25">
      <c r="K24543" s="36"/>
      <c r="L24543" s="36"/>
      <c r="M24543" s="36"/>
      <c r="N24543" s="36"/>
      <c r="O24543" s="40"/>
      <c r="P24543" s="36"/>
      <c r="S24543" s="36"/>
      <c r="T24543" s="36"/>
      <c r="U24543" s="36"/>
      <c r="V24543" s="36"/>
    </row>
    <row r="24544" spans="11:22" x14ac:dyDescent="0.25">
      <c r="K24544" s="36"/>
      <c r="L24544" s="36"/>
      <c r="M24544" s="36"/>
      <c r="N24544" s="36"/>
      <c r="O24544" s="40"/>
      <c r="P24544" s="36"/>
      <c r="S24544" s="36"/>
      <c r="T24544" s="36"/>
      <c r="U24544" s="36"/>
      <c r="V24544" s="36"/>
    </row>
    <row r="24545" spans="11:22" x14ac:dyDescent="0.25">
      <c r="K24545" s="36"/>
      <c r="L24545" s="36"/>
      <c r="M24545" s="36"/>
      <c r="N24545" s="36"/>
      <c r="O24545" s="40"/>
      <c r="P24545" s="36"/>
      <c r="S24545" s="36"/>
      <c r="T24545" s="36"/>
      <c r="U24545" s="36"/>
      <c r="V24545" s="36"/>
    </row>
    <row r="24546" spans="11:22" x14ac:dyDescent="0.25">
      <c r="K24546" s="36"/>
      <c r="L24546" s="36"/>
      <c r="M24546" s="36"/>
      <c r="N24546" s="36"/>
      <c r="O24546" s="40"/>
      <c r="P24546" s="36"/>
      <c r="S24546" s="36"/>
      <c r="T24546" s="36"/>
      <c r="U24546" s="36"/>
      <c r="V24546" s="36"/>
    </row>
    <row r="24547" spans="11:22" x14ac:dyDescent="0.25">
      <c r="K24547" s="36"/>
      <c r="L24547" s="36"/>
      <c r="M24547" s="36"/>
      <c r="N24547" s="36"/>
      <c r="O24547" s="40"/>
      <c r="P24547" s="36"/>
      <c r="S24547" s="36"/>
      <c r="T24547" s="36"/>
      <c r="U24547" s="36"/>
      <c r="V24547" s="36"/>
    </row>
    <row r="24548" spans="11:22" x14ac:dyDescent="0.25">
      <c r="K24548" s="36"/>
      <c r="L24548" s="36"/>
      <c r="M24548" s="36"/>
      <c r="N24548" s="36"/>
      <c r="O24548" s="40"/>
      <c r="P24548" s="36"/>
      <c r="S24548" s="36"/>
      <c r="T24548" s="36"/>
      <c r="U24548" s="36"/>
      <c r="V24548" s="36"/>
    </row>
    <row r="24549" spans="11:22" x14ac:dyDescent="0.25">
      <c r="K24549" s="36"/>
      <c r="L24549" s="36"/>
      <c r="M24549" s="36"/>
      <c r="N24549" s="36"/>
      <c r="O24549" s="40"/>
      <c r="P24549" s="36"/>
      <c r="S24549" s="36"/>
      <c r="T24549" s="36"/>
      <c r="U24549" s="36"/>
      <c r="V24549" s="36"/>
    </row>
    <row r="24550" spans="11:22" x14ac:dyDescent="0.25">
      <c r="K24550" s="36"/>
      <c r="L24550" s="36"/>
      <c r="M24550" s="36"/>
      <c r="N24550" s="36"/>
      <c r="O24550" s="40"/>
      <c r="P24550" s="36"/>
      <c r="S24550" s="36"/>
      <c r="T24550" s="36"/>
      <c r="U24550" s="36"/>
      <c r="V24550" s="36"/>
    </row>
    <row r="24551" spans="11:22" x14ac:dyDescent="0.25">
      <c r="K24551" s="36"/>
      <c r="L24551" s="36"/>
      <c r="M24551" s="36"/>
      <c r="N24551" s="36"/>
      <c r="O24551" s="40"/>
      <c r="P24551" s="36"/>
      <c r="S24551" s="36"/>
      <c r="T24551" s="36"/>
      <c r="U24551" s="36"/>
      <c r="V24551" s="36"/>
    </row>
    <row r="24552" spans="11:22" x14ac:dyDescent="0.25">
      <c r="K24552" s="36"/>
      <c r="L24552" s="36"/>
      <c r="M24552" s="36"/>
      <c r="N24552" s="36"/>
      <c r="O24552" s="40"/>
      <c r="P24552" s="36"/>
      <c r="S24552" s="36"/>
      <c r="T24552" s="36"/>
      <c r="U24552" s="36"/>
      <c r="V24552" s="36"/>
    </row>
    <row r="24553" spans="11:22" x14ac:dyDescent="0.25">
      <c r="K24553" s="36"/>
      <c r="L24553" s="36"/>
      <c r="M24553" s="36"/>
      <c r="N24553" s="36"/>
      <c r="O24553" s="40"/>
      <c r="P24553" s="36"/>
      <c r="S24553" s="36"/>
      <c r="T24553" s="36"/>
      <c r="U24553" s="36"/>
      <c r="V24553" s="36"/>
    </row>
    <row r="24554" spans="11:22" x14ac:dyDescent="0.25">
      <c r="K24554" s="36"/>
      <c r="L24554" s="36"/>
      <c r="M24554" s="36"/>
      <c r="N24554" s="36"/>
      <c r="O24554" s="40"/>
      <c r="P24554" s="36"/>
      <c r="S24554" s="36"/>
      <c r="T24554" s="36"/>
      <c r="U24554" s="36"/>
      <c r="V24554" s="36"/>
    </row>
    <row r="24555" spans="11:22" x14ac:dyDescent="0.25">
      <c r="K24555" s="36"/>
      <c r="L24555" s="36"/>
      <c r="M24555" s="36"/>
      <c r="N24555" s="36"/>
      <c r="O24555" s="40"/>
      <c r="P24555" s="36"/>
      <c r="S24555" s="36"/>
      <c r="T24555" s="36"/>
      <c r="U24555" s="36"/>
      <c r="V24555" s="36"/>
    </row>
    <row r="24556" spans="11:22" x14ac:dyDescent="0.25">
      <c r="K24556" s="36"/>
      <c r="L24556" s="36"/>
      <c r="M24556" s="36"/>
      <c r="N24556" s="36"/>
      <c r="O24556" s="40"/>
      <c r="P24556" s="36"/>
      <c r="S24556" s="36"/>
      <c r="T24556" s="36"/>
      <c r="U24556" s="36"/>
      <c r="V24556" s="36"/>
    </row>
    <row r="24557" spans="11:22" x14ac:dyDescent="0.25">
      <c r="K24557" s="36"/>
      <c r="L24557" s="36"/>
      <c r="M24557" s="36"/>
      <c r="N24557" s="36"/>
      <c r="O24557" s="40"/>
      <c r="P24557" s="36"/>
      <c r="S24557" s="36"/>
      <c r="T24557" s="36"/>
      <c r="U24557" s="36"/>
      <c r="V24557" s="36"/>
    </row>
    <row r="24558" spans="11:22" x14ac:dyDescent="0.25">
      <c r="K24558" s="36"/>
      <c r="L24558" s="36"/>
      <c r="M24558" s="36"/>
      <c r="N24558" s="36"/>
      <c r="O24558" s="40"/>
      <c r="P24558" s="36"/>
      <c r="S24558" s="36"/>
      <c r="T24558" s="36"/>
      <c r="U24558" s="36"/>
      <c r="V24558" s="36"/>
    </row>
    <row r="24559" spans="11:22" x14ac:dyDescent="0.25">
      <c r="K24559" s="36"/>
      <c r="L24559" s="36"/>
      <c r="M24559" s="36"/>
      <c r="N24559" s="36"/>
      <c r="O24559" s="40"/>
      <c r="P24559" s="36"/>
      <c r="S24559" s="36"/>
      <c r="T24559" s="36"/>
      <c r="U24559" s="36"/>
      <c r="V24559" s="36"/>
    </row>
    <row r="24560" spans="11:22" x14ac:dyDescent="0.25">
      <c r="K24560" s="36"/>
      <c r="L24560" s="36"/>
      <c r="M24560" s="36"/>
      <c r="N24560" s="36"/>
      <c r="O24560" s="40"/>
      <c r="P24560" s="36"/>
      <c r="S24560" s="36"/>
      <c r="T24560" s="36"/>
      <c r="U24560" s="36"/>
      <c r="V24560" s="36"/>
    </row>
    <row r="24561" spans="11:22" x14ac:dyDescent="0.25">
      <c r="K24561" s="36"/>
      <c r="L24561" s="36"/>
      <c r="M24561" s="36"/>
      <c r="N24561" s="36"/>
      <c r="O24561" s="40"/>
      <c r="P24561" s="36"/>
      <c r="S24561" s="36"/>
      <c r="T24561" s="36"/>
      <c r="U24561" s="36"/>
      <c r="V24561" s="36"/>
    </row>
    <row r="24562" spans="11:22" x14ac:dyDescent="0.25">
      <c r="K24562" s="36"/>
      <c r="L24562" s="36"/>
      <c r="M24562" s="36"/>
      <c r="N24562" s="36"/>
      <c r="O24562" s="40"/>
      <c r="P24562" s="36"/>
      <c r="S24562" s="36"/>
      <c r="T24562" s="36"/>
      <c r="U24562" s="36"/>
      <c r="V24562" s="36"/>
    </row>
    <row r="24563" spans="11:22" x14ac:dyDescent="0.25">
      <c r="K24563" s="36"/>
      <c r="L24563" s="36"/>
      <c r="M24563" s="36"/>
      <c r="N24563" s="36"/>
      <c r="O24563" s="40"/>
      <c r="P24563" s="36"/>
      <c r="S24563" s="36"/>
      <c r="T24563" s="36"/>
      <c r="U24563" s="36"/>
      <c r="V24563" s="36"/>
    </row>
    <row r="24564" spans="11:22" x14ac:dyDescent="0.25">
      <c r="K24564" s="36"/>
      <c r="L24564" s="36"/>
      <c r="M24564" s="36"/>
      <c r="N24564" s="36"/>
      <c r="O24564" s="40"/>
      <c r="P24564" s="36"/>
      <c r="S24564" s="36"/>
      <c r="T24564" s="36"/>
      <c r="U24564" s="36"/>
      <c r="V24564" s="36"/>
    </row>
    <row r="24565" spans="11:22" x14ac:dyDescent="0.25">
      <c r="K24565" s="36"/>
      <c r="L24565" s="36"/>
      <c r="M24565" s="36"/>
      <c r="N24565" s="36"/>
      <c r="O24565" s="40"/>
      <c r="P24565" s="36"/>
      <c r="S24565" s="36"/>
      <c r="T24565" s="36"/>
      <c r="U24565" s="36"/>
      <c r="V24565" s="36"/>
    </row>
    <row r="24566" spans="11:22" x14ac:dyDescent="0.25">
      <c r="K24566" s="36"/>
      <c r="L24566" s="36"/>
      <c r="M24566" s="36"/>
      <c r="N24566" s="36"/>
      <c r="O24566" s="40"/>
      <c r="P24566" s="36"/>
      <c r="S24566" s="36"/>
      <c r="T24566" s="36"/>
      <c r="U24566" s="36"/>
      <c r="V24566" s="36"/>
    </row>
    <row r="24567" spans="11:22" x14ac:dyDescent="0.25">
      <c r="K24567" s="36"/>
      <c r="L24567" s="36"/>
      <c r="M24567" s="36"/>
      <c r="N24567" s="36"/>
      <c r="O24567" s="40"/>
      <c r="P24567" s="36"/>
      <c r="S24567" s="36"/>
      <c r="T24567" s="36"/>
      <c r="U24567" s="36"/>
      <c r="V24567" s="36"/>
    </row>
    <row r="24568" spans="11:22" x14ac:dyDescent="0.25">
      <c r="K24568" s="36"/>
      <c r="L24568" s="36"/>
      <c r="M24568" s="36"/>
      <c r="N24568" s="36"/>
      <c r="O24568" s="40"/>
      <c r="P24568" s="36"/>
      <c r="S24568" s="36"/>
      <c r="T24568" s="36"/>
      <c r="U24568" s="36"/>
      <c r="V24568" s="36"/>
    </row>
    <row r="24569" spans="11:22" x14ac:dyDescent="0.25">
      <c r="K24569" s="36"/>
      <c r="L24569" s="36"/>
      <c r="M24569" s="36"/>
      <c r="N24569" s="36"/>
      <c r="O24569" s="40"/>
      <c r="P24569" s="36"/>
      <c r="S24569" s="36"/>
      <c r="T24569" s="36"/>
      <c r="U24569" s="36"/>
      <c r="V24569" s="36"/>
    </row>
    <row r="24570" spans="11:22" x14ac:dyDescent="0.25">
      <c r="K24570" s="36"/>
      <c r="L24570" s="36"/>
      <c r="M24570" s="36"/>
      <c r="N24570" s="36"/>
      <c r="O24570" s="40"/>
      <c r="P24570" s="36"/>
      <c r="S24570" s="36"/>
      <c r="T24570" s="36"/>
      <c r="U24570" s="36"/>
      <c r="V24570" s="36"/>
    </row>
    <row r="24571" spans="11:22" x14ac:dyDescent="0.25">
      <c r="K24571" s="36"/>
      <c r="L24571" s="36"/>
      <c r="M24571" s="36"/>
      <c r="N24571" s="36"/>
      <c r="O24571" s="40"/>
      <c r="P24571" s="36"/>
      <c r="S24571" s="36"/>
      <c r="T24571" s="36"/>
      <c r="U24571" s="36"/>
      <c r="V24571" s="36"/>
    </row>
    <row r="24572" spans="11:22" x14ac:dyDescent="0.25">
      <c r="K24572" s="36"/>
      <c r="L24572" s="36"/>
      <c r="M24572" s="36"/>
      <c r="N24572" s="36"/>
      <c r="O24572" s="40"/>
      <c r="P24572" s="36"/>
      <c r="S24572" s="36"/>
      <c r="T24572" s="36"/>
      <c r="U24572" s="36"/>
      <c r="V24572" s="36"/>
    </row>
    <row r="24573" spans="11:22" x14ac:dyDescent="0.25">
      <c r="K24573" s="36"/>
      <c r="L24573" s="36"/>
      <c r="M24573" s="36"/>
      <c r="N24573" s="36"/>
      <c r="O24573" s="40"/>
      <c r="P24573" s="36"/>
      <c r="S24573" s="36"/>
      <c r="T24573" s="36"/>
      <c r="U24573" s="36"/>
      <c r="V24573" s="36"/>
    </row>
    <row r="24574" spans="11:22" x14ac:dyDescent="0.25">
      <c r="K24574" s="36"/>
      <c r="L24574" s="36"/>
      <c r="M24574" s="36"/>
      <c r="N24574" s="36"/>
      <c r="O24574" s="40"/>
      <c r="P24574" s="36"/>
      <c r="S24574" s="36"/>
      <c r="T24574" s="36"/>
      <c r="U24574" s="36"/>
      <c r="V24574" s="36"/>
    </row>
    <row r="24575" spans="11:22" x14ac:dyDescent="0.25">
      <c r="K24575" s="36"/>
      <c r="L24575" s="36"/>
      <c r="M24575" s="36"/>
      <c r="N24575" s="36"/>
      <c r="O24575" s="40"/>
      <c r="P24575" s="36"/>
      <c r="S24575" s="36"/>
      <c r="T24575" s="36"/>
      <c r="U24575" s="36"/>
      <c r="V24575" s="36"/>
    </row>
    <row r="24576" spans="11:22" x14ac:dyDescent="0.25">
      <c r="K24576" s="36"/>
      <c r="L24576" s="36"/>
      <c r="M24576" s="36"/>
      <c r="N24576" s="36"/>
      <c r="O24576" s="40"/>
      <c r="P24576" s="36"/>
      <c r="S24576" s="36"/>
      <c r="T24576" s="36"/>
      <c r="U24576" s="36"/>
      <c r="V24576" s="36"/>
    </row>
    <row r="24577" spans="11:22" x14ac:dyDescent="0.25">
      <c r="K24577" s="36"/>
      <c r="L24577" s="36"/>
      <c r="M24577" s="36"/>
      <c r="N24577" s="36"/>
      <c r="O24577" s="40"/>
      <c r="P24577" s="36"/>
      <c r="S24577" s="36"/>
      <c r="T24577" s="36"/>
      <c r="U24577" s="36"/>
      <c r="V24577" s="36"/>
    </row>
    <row r="24578" spans="11:22" x14ac:dyDescent="0.25">
      <c r="K24578" s="36"/>
      <c r="L24578" s="36"/>
      <c r="M24578" s="36"/>
      <c r="N24578" s="36"/>
      <c r="O24578" s="40"/>
      <c r="P24578" s="36"/>
      <c r="S24578" s="36"/>
      <c r="T24578" s="36"/>
      <c r="U24578" s="36"/>
      <c r="V24578" s="36"/>
    </row>
    <row r="24579" spans="11:22" x14ac:dyDescent="0.25">
      <c r="K24579" s="36"/>
      <c r="L24579" s="36"/>
      <c r="M24579" s="36"/>
      <c r="N24579" s="36"/>
      <c r="O24579" s="40"/>
      <c r="P24579" s="36"/>
      <c r="S24579" s="36"/>
      <c r="T24579" s="36"/>
      <c r="U24579" s="36"/>
      <c r="V24579" s="36"/>
    </row>
    <row r="24580" spans="11:22" x14ac:dyDescent="0.25">
      <c r="K24580" s="36"/>
      <c r="L24580" s="36"/>
      <c r="M24580" s="36"/>
      <c r="N24580" s="36"/>
      <c r="O24580" s="40"/>
      <c r="P24580" s="36"/>
      <c r="S24580" s="36"/>
      <c r="T24580" s="36"/>
      <c r="U24580" s="36"/>
      <c r="V24580" s="36"/>
    </row>
    <row r="24581" spans="11:22" x14ac:dyDescent="0.25">
      <c r="K24581" s="36"/>
      <c r="L24581" s="36"/>
      <c r="M24581" s="36"/>
      <c r="N24581" s="36"/>
      <c r="O24581" s="40"/>
      <c r="P24581" s="36"/>
      <c r="S24581" s="36"/>
      <c r="T24581" s="36"/>
      <c r="U24581" s="36"/>
      <c r="V24581" s="36"/>
    </row>
    <row r="24582" spans="11:22" x14ac:dyDescent="0.25">
      <c r="K24582" s="36"/>
      <c r="L24582" s="36"/>
      <c r="M24582" s="36"/>
      <c r="N24582" s="36"/>
      <c r="O24582" s="40"/>
      <c r="P24582" s="36"/>
      <c r="S24582" s="36"/>
      <c r="T24582" s="36"/>
      <c r="U24582" s="36"/>
      <c r="V24582" s="36"/>
    </row>
    <row r="24583" spans="11:22" x14ac:dyDescent="0.25">
      <c r="K24583" s="36"/>
      <c r="L24583" s="36"/>
      <c r="M24583" s="36"/>
      <c r="N24583" s="36"/>
      <c r="O24583" s="40"/>
      <c r="P24583" s="36"/>
      <c r="S24583" s="36"/>
      <c r="T24583" s="36"/>
      <c r="U24583" s="36"/>
      <c r="V24583" s="36"/>
    </row>
    <row r="24584" spans="11:22" x14ac:dyDescent="0.25">
      <c r="K24584" s="36"/>
      <c r="L24584" s="36"/>
      <c r="M24584" s="36"/>
      <c r="N24584" s="36"/>
      <c r="O24584" s="40"/>
      <c r="P24584" s="36"/>
      <c r="S24584" s="36"/>
      <c r="T24584" s="36"/>
      <c r="U24584" s="36"/>
      <c r="V24584" s="36"/>
    </row>
    <row r="24585" spans="11:22" x14ac:dyDescent="0.25">
      <c r="K24585" s="36"/>
      <c r="L24585" s="36"/>
      <c r="M24585" s="36"/>
      <c r="N24585" s="36"/>
      <c r="O24585" s="40"/>
      <c r="P24585" s="36"/>
      <c r="S24585" s="36"/>
      <c r="T24585" s="36"/>
      <c r="U24585" s="36"/>
      <c r="V24585" s="36"/>
    </row>
    <row r="24586" spans="11:22" x14ac:dyDescent="0.25">
      <c r="K24586" s="36"/>
      <c r="L24586" s="36"/>
      <c r="M24586" s="36"/>
      <c r="N24586" s="36"/>
      <c r="O24586" s="40"/>
      <c r="P24586" s="36"/>
      <c r="S24586" s="36"/>
      <c r="T24586" s="36"/>
      <c r="U24586" s="36"/>
      <c r="V24586" s="36"/>
    </row>
    <row r="24587" spans="11:22" x14ac:dyDescent="0.25">
      <c r="K24587" s="36"/>
      <c r="L24587" s="36"/>
      <c r="M24587" s="36"/>
      <c r="N24587" s="36"/>
      <c r="O24587" s="40"/>
      <c r="P24587" s="36"/>
      <c r="S24587" s="36"/>
      <c r="T24587" s="36"/>
      <c r="U24587" s="36"/>
      <c r="V24587" s="36"/>
    </row>
    <row r="24588" spans="11:22" x14ac:dyDescent="0.25">
      <c r="K24588" s="36"/>
      <c r="L24588" s="36"/>
      <c r="M24588" s="36"/>
      <c r="N24588" s="36"/>
      <c r="O24588" s="40"/>
      <c r="P24588" s="36"/>
      <c r="S24588" s="36"/>
      <c r="T24588" s="36"/>
      <c r="U24588" s="36"/>
      <c r="V24588" s="36"/>
    </row>
    <row r="24589" spans="11:22" x14ac:dyDescent="0.25">
      <c r="K24589" s="36"/>
      <c r="L24589" s="36"/>
      <c r="M24589" s="36"/>
      <c r="N24589" s="36"/>
      <c r="O24589" s="40"/>
      <c r="P24589" s="36"/>
      <c r="S24589" s="36"/>
      <c r="T24589" s="36"/>
      <c r="U24589" s="36"/>
      <c r="V24589" s="36"/>
    </row>
    <row r="24590" spans="11:22" x14ac:dyDescent="0.25">
      <c r="K24590" s="36"/>
      <c r="L24590" s="36"/>
      <c r="M24590" s="36"/>
      <c r="N24590" s="36"/>
      <c r="O24590" s="40"/>
      <c r="P24590" s="36"/>
      <c r="S24590" s="36"/>
      <c r="T24590" s="36"/>
      <c r="U24590" s="36"/>
      <c r="V24590" s="36"/>
    </row>
    <row r="24591" spans="11:22" x14ac:dyDescent="0.25">
      <c r="K24591" s="36"/>
      <c r="L24591" s="36"/>
      <c r="M24591" s="36"/>
      <c r="N24591" s="36"/>
      <c r="O24591" s="40"/>
      <c r="P24591" s="36"/>
      <c r="S24591" s="36"/>
      <c r="T24591" s="36"/>
      <c r="U24591" s="36"/>
      <c r="V24591" s="36"/>
    </row>
    <row r="24592" spans="11:22" x14ac:dyDescent="0.25">
      <c r="K24592" s="36"/>
      <c r="L24592" s="36"/>
      <c r="M24592" s="36"/>
      <c r="N24592" s="36"/>
      <c r="O24592" s="40"/>
      <c r="P24592" s="36"/>
      <c r="S24592" s="36"/>
      <c r="T24592" s="36"/>
      <c r="U24592" s="36"/>
      <c r="V24592" s="36"/>
    </row>
    <row r="24593" spans="11:22" x14ac:dyDescent="0.25">
      <c r="K24593" s="36"/>
      <c r="L24593" s="36"/>
      <c r="M24593" s="36"/>
      <c r="N24593" s="36"/>
      <c r="O24593" s="40"/>
      <c r="P24593" s="36"/>
      <c r="S24593" s="36"/>
      <c r="T24593" s="36"/>
      <c r="U24593" s="36"/>
      <c r="V24593" s="36"/>
    </row>
    <row r="24594" spans="11:22" x14ac:dyDescent="0.25">
      <c r="K24594" s="36"/>
      <c r="L24594" s="36"/>
      <c r="M24594" s="36"/>
      <c r="N24594" s="36"/>
      <c r="O24594" s="40"/>
      <c r="P24594" s="36"/>
      <c r="S24594" s="36"/>
      <c r="T24594" s="36"/>
      <c r="U24594" s="36"/>
      <c r="V24594" s="36"/>
    </row>
    <row r="24595" spans="11:22" x14ac:dyDescent="0.25">
      <c r="K24595" s="36"/>
      <c r="L24595" s="36"/>
      <c r="M24595" s="36"/>
      <c r="N24595" s="36"/>
      <c r="O24595" s="40"/>
      <c r="P24595" s="36"/>
      <c r="S24595" s="36"/>
      <c r="T24595" s="36"/>
      <c r="U24595" s="36"/>
      <c r="V24595" s="36"/>
    </row>
    <row r="24596" spans="11:22" x14ac:dyDescent="0.25">
      <c r="K24596" s="36"/>
      <c r="L24596" s="36"/>
      <c r="M24596" s="36"/>
      <c r="N24596" s="36"/>
      <c r="O24596" s="40"/>
      <c r="P24596" s="36"/>
      <c r="S24596" s="36"/>
      <c r="T24596" s="36"/>
      <c r="U24596" s="36"/>
      <c r="V24596" s="36"/>
    </row>
    <row r="24597" spans="11:22" x14ac:dyDescent="0.25">
      <c r="K24597" s="36"/>
      <c r="L24597" s="36"/>
      <c r="M24597" s="36"/>
      <c r="N24597" s="36"/>
      <c r="O24597" s="40"/>
      <c r="P24597" s="36"/>
      <c r="S24597" s="36"/>
      <c r="T24597" s="36"/>
      <c r="U24597" s="36"/>
      <c r="V24597" s="36"/>
    </row>
    <row r="24598" spans="11:22" x14ac:dyDescent="0.25">
      <c r="K24598" s="36"/>
      <c r="L24598" s="36"/>
      <c r="M24598" s="36"/>
      <c r="N24598" s="36"/>
      <c r="O24598" s="40"/>
      <c r="P24598" s="36"/>
      <c r="S24598" s="36"/>
      <c r="T24598" s="36"/>
      <c r="U24598" s="36"/>
      <c r="V24598" s="36"/>
    </row>
    <row r="24599" spans="11:22" x14ac:dyDescent="0.25">
      <c r="K24599" s="36"/>
      <c r="L24599" s="36"/>
      <c r="M24599" s="36"/>
      <c r="N24599" s="36"/>
      <c r="O24599" s="40"/>
      <c r="P24599" s="36"/>
      <c r="S24599" s="36"/>
      <c r="T24599" s="36"/>
      <c r="U24599" s="36"/>
      <c r="V24599" s="36"/>
    </row>
    <row r="24600" spans="11:22" x14ac:dyDescent="0.25">
      <c r="K24600" s="36"/>
      <c r="L24600" s="36"/>
      <c r="M24600" s="36"/>
      <c r="N24600" s="36"/>
      <c r="O24600" s="40"/>
      <c r="P24600" s="36"/>
      <c r="S24600" s="36"/>
      <c r="T24600" s="36"/>
      <c r="U24600" s="36"/>
      <c r="V24600" s="36"/>
    </row>
    <row r="24601" spans="11:22" x14ac:dyDescent="0.25">
      <c r="K24601" s="36"/>
      <c r="L24601" s="36"/>
      <c r="M24601" s="36"/>
      <c r="N24601" s="36"/>
      <c r="O24601" s="40"/>
      <c r="P24601" s="36"/>
      <c r="S24601" s="36"/>
      <c r="T24601" s="36"/>
      <c r="U24601" s="36"/>
      <c r="V24601" s="36"/>
    </row>
    <row r="24602" spans="11:22" x14ac:dyDescent="0.25">
      <c r="K24602" s="36"/>
      <c r="L24602" s="36"/>
      <c r="M24602" s="36"/>
      <c r="N24602" s="36"/>
      <c r="O24602" s="40"/>
      <c r="P24602" s="36"/>
      <c r="S24602" s="36"/>
      <c r="T24602" s="36"/>
      <c r="U24602" s="36"/>
      <c r="V24602" s="36"/>
    </row>
    <row r="24603" spans="11:22" x14ac:dyDescent="0.25">
      <c r="K24603" s="36"/>
      <c r="L24603" s="36"/>
      <c r="M24603" s="36"/>
      <c r="N24603" s="36"/>
      <c r="O24603" s="40"/>
      <c r="P24603" s="36"/>
      <c r="S24603" s="36"/>
      <c r="T24603" s="36"/>
      <c r="U24603" s="36"/>
      <c r="V24603" s="36"/>
    </row>
    <row r="24604" spans="11:22" x14ac:dyDescent="0.25">
      <c r="K24604" s="36"/>
      <c r="L24604" s="36"/>
      <c r="M24604" s="36"/>
      <c r="N24604" s="36"/>
      <c r="O24604" s="40"/>
      <c r="P24604" s="36"/>
      <c r="S24604" s="36"/>
      <c r="T24604" s="36"/>
      <c r="U24604" s="36"/>
      <c r="V24604" s="36"/>
    </row>
    <row r="24605" spans="11:22" x14ac:dyDescent="0.25">
      <c r="K24605" s="36"/>
      <c r="L24605" s="36"/>
      <c r="M24605" s="36"/>
      <c r="N24605" s="36"/>
      <c r="O24605" s="40"/>
      <c r="P24605" s="36"/>
      <c r="S24605" s="36"/>
      <c r="T24605" s="36"/>
      <c r="U24605" s="36"/>
      <c r="V24605" s="36"/>
    </row>
    <row r="24606" spans="11:22" x14ac:dyDescent="0.25">
      <c r="K24606" s="36"/>
      <c r="L24606" s="36"/>
      <c r="M24606" s="36"/>
      <c r="N24606" s="36"/>
      <c r="O24606" s="40"/>
      <c r="P24606" s="36"/>
      <c r="S24606" s="36"/>
      <c r="T24606" s="36"/>
      <c r="U24606" s="36"/>
      <c r="V24606" s="36"/>
    </row>
    <row r="24607" spans="11:22" x14ac:dyDescent="0.25">
      <c r="K24607" s="36"/>
      <c r="L24607" s="36"/>
      <c r="M24607" s="36"/>
      <c r="N24607" s="36"/>
      <c r="O24607" s="40"/>
      <c r="P24607" s="36"/>
      <c r="S24607" s="36"/>
      <c r="T24607" s="36"/>
      <c r="U24607" s="36"/>
      <c r="V24607" s="36"/>
    </row>
    <row r="24608" spans="11:22" x14ac:dyDescent="0.25">
      <c r="K24608" s="36"/>
      <c r="L24608" s="36"/>
      <c r="M24608" s="36"/>
      <c r="N24608" s="36"/>
      <c r="O24608" s="40"/>
      <c r="P24608" s="36"/>
      <c r="S24608" s="36"/>
      <c r="T24608" s="36"/>
      <c r="U24608" s="36"/>
      <c r="V24608" s="36"/>
    </row>
    <row r="24609" spans="11:22" x14ac:dyDescent="0.25">
      <c r="K24609" s="36"/>
      <c r="L24609" s="36"/>
      <c r="M24609" s="36"/>
      <c r="N24609" s="36"/>
      <c r="O24609" s="40"/>
      <c r="P24609" s="36"/>
      <c r="S24609" s="36"/>
      <c r="T24609" s="36"/>
      <c r="U24609" s="36"/>
      <c r="V24609" s="36"/>
    </row>
    <row r="24610" spans="11:22" x14ac:dyDescent="0.25">
      <c r="K24610" s="36"/>
      <c r="L24610" s="36"/>
      <c r="M24610" s="36"/>
      <c r="N24610" s="36"/>
      <c r="O24610" s="40"/>
      <c r="P24610" s="36"/>
      <c r="S24610" s="36"/>
      <c r="T24610" s="36"/>
      <c r="U24610" s="36"/>
      <c r="V24610" s="36"/>
    </row>
    <row r="24611" spans="11:22" x14ac:dyDescent="0.25">
      <c r="K24611" s="36"/>
      <c r="L24611" s="36"/>
      <c r="M24611" s="36"/>
      <c r="N24611" s="36"/>
      <c r="O24611" s="40"/>
      <c r="P24611" s="36"/>
      <c r="S24611" s="36"/>
      <c r="T24611" s="36"/>
      <c r="U24611" s="36"/>
      <c r="V24611" s="36"/>
    </row>
    <row r="24612" spans="11:22" x14ac:dyDescent="0.25">
      <c r="K24612" s="36"/>
      <c r="L24612" s="36"/>
      <c r="M24612" s="36"/>
      <c r="N24612" s="36"/>
      <c r="O24612" s="40"/>
      <c r="P24612" s="36"/>
      <c r="S24612" s="36"/>
      <c r="T24612" s="36"/>
      <c r="U24612" s="36"/>
      <c r="V24612" s="36"/>
    </row>
    <row r="24613" spans="11:22" x14ac:dyDescent="0.25">
      <c r="K24613" s="36"/>
      <c r="L24613" s="36"/>
      <c r="M24613" s="36"/>
      <c r="N24613" s="36"/>
      <c r="O24613" s="40"/>
      <c r="P24613" s="36"/>
      <c r="S24613" s="36"/>
      <c r="T24613" s="36"/>
      <c r="U24613" s="36"/>
      <c r="V24613" s="36"/>
    </row>
    <row r="24614" spans="11:22" x14ac:dyDescent="0.25">
      <c r="K24614" s="36"/>
      <c r="L24614" s="36"/>
      <c r="M24614" s="36"/>
      <c r="N24614" s="36"/>
      <c r="O24614" s="40"/>
      <c r="P24614" s="36"/>
      <c r="S24614" s="36"/>
      <c r="T24614" s="36"/>
      <c r="U24614" s="36"/>
      <c r="V24614" s="36"/>
    </row>
    <row r="24615" spans="11:22" x14ac:dyDescent="0.25">
      <c r="K24615" s="36"/>
      <c r="L24615" s="36"/>
      <c r="M24615" s="36"/>
      <c r="N24615" s="36"/>
      <c r="O24615" s="40"/>
      <c r="P24615" s="36"/>
      <c r="S24615" s="36"/>
      <c r="T24615" s="36"/>
      <c r="U24615" s="36"/>
      <c r="V24615" s="36"/>
    </row>
    <row r="24616" spans="11:22" x14ac:dyDescent="0.25">
      <c r="K24616" s="36"/>
      <c r="L24616" s="36"/>
      <c r="M24616" s="36"/>
      <c r="N24616" s="36"/>
      <c r="O24616" s="40"/>
      <c r="P24616" s="36"/>
      <c r="S24616" s="36"/>
      <c r="T24616" s="36"/>
      <c r="U24616" s="36"/>
      <c r="V24616" s="36"/>
    </row>
    <row r="24617" spans="11:22" x14ac:dyDescent="0.25">
      <c r="K24617" s="36"/>
      <c r="L24617" s="36"/>
      <c r="M24617" s="36"/>
      <c r="N24617" s="36"/>
      <c r="O24617" s="40"/>
      <c r="P24617" s="36"/>
      <c r="S24617" s="36"/>
      <c r="T24617" s="36"/>
      <c r="U24617" s="36"/>
      <c r="V24617" s="36"/>
    </row>
    <row r="24618" spans="11:22" x14ac:dyDescent="0.25">
      <c r="K24618" s="36"/>
      <c r="L24618" s="36"/>
      <c r="M24618" s="36"/>
      <c r="N24618" s="36"/>
      <c r="O24618" s="40"/>
      <c r="P24618" s="36"/>
      <c r="S24618" s="36"/>
      <c r="T24618" s="36"/>
      <c r="U24618" s="36"/>
      <c r="V24618" s="36"/>
    </row>
    <row r="24619" spans="11:22" x14ac:dyDescent="0.25">
      <c r="K24619" s="36"/>
      <c r="L24619" s="36"/>
      <c r="M24619" s="36"/>
      <c r="N24619" s="36"/>
      <c r="O24619" s="40"/>
      <c r="P24619" s="36"/>
      <c r="S24619" s="36"/>
      <c r="T24619" s="36"/>
      <c r="U24619" s="36"/>
      <c r="V24619" s="36"/>
    </row>
    <row r="24620" spans="11:22" x14ac:dyDescent="0.25">
      <c r="K24620" s="36"/>
      <c r="L24620" s="36"/>
      <c r="M24620" s="36"/>
      <c r="N24620" s="36"/>
      <c r="O24620" s="40"/>
      <c r="P24620" s="36"/>
      <c r="S24620" s="36"/>
      <c r="T24620" s="36"/>
      <c r="U24620" s="36"/>
      <c r="V24620" s="36"/>
    </row>
    <row r="24621" spans="11:22" x14ac:dyDescent="0.25">
      <c r="K24621" s="36"/>
      <c r="L24621" s="36"/>
      <c r="M24621" s="36"/>
      <c r="N24621" s="36"/>
      <c r="O24621" s="40"/>
      <c r="P24621" s="36"/>
      <c r="S24621" s="36"/>
      <c r="T24621" s="36"/>
      <c r="U24621" s="36"/>
      <c r="V24621" s="36"/>
    </row>
    <row r="24622" spans="11:22" x14ac:dyDescent="0.25">
      <c r="K24622" s="36"/>
      <c r="L24622" s="36"/>
      <c r="M24622" s="36"/>
      <c r="N24622" s="36"/>
      <c r="O24622" s="40"/>
      <c r="P24622" s="36"/>
      <c r="S24622" s="36"/>
      <c r="T24622" s="36"/>
      <c r="U24622" s="36"/>
      <c r="V24622" s="36"/>
    </row>
    <row r="24623" spans="11:22" x14ac:dyDescent="0.25">
      <c r="K24623" s="36"/>
      <c r="L24623" s="36"/>
      <c r="M24623" s="36"/>
      <c r="N24623" s="36"/>
      <c r="O24623" s="40"/>
      <c r="P24623" s="36"/>
      <c r="S24623" s="36"/>
      <c r="T24623" s="36"/>
      <c r="U24623" s="36"/>
      <c r="V24623" s="36"/>
    </row>
    <row r="24624" spans="11:22" x14ac:dyDescent="0.25">
      <c r="K24624" s="36"/>
      <c r="L24624" s="36"/>
      <c r="M24624" s="36"/>
      <c r="N24624" s="36"/>
      <c r="O24624" s="40"/>
      <c r="P24624" s="36"/>
      <c r="S24624" s="36"/>
      <c r="T24624" s="36"/>
      <c r="U24624" s="36"/>
      <c r="V24624" s="36"/>
    </row>
    <row r="24625" spans="11:22" x14ac:dyDescent="0.25">
      <c r="K24625" s="36"/>
      <c r="L24625" s="36"/>
      <c r="M24625" s="36"/>
      <c r="N24625" s="36"/>
      <c r="O24625" s="40"/>
      <c r="P24625" s="36"/>
      <c r="S24625" s="36"/>
      <c r="T24625" s="36"/>
      <c r="U24625" s="36"/>
      <c r="V24625" s="36"/>
    </row>
    <row r="24626" spans="11:22" x14ac:dyDescent="0.25">
      <c r="K24626" s="36"/>
      <c r="L24626" s="36"/>
      <c r="M24626" s="36"/>
      <c r="N24626" s="36"/>
      <c r="O24626" s="40"/>
      <c r="P24626" s="36"/>
      <c r="S24626" s="36"/>
      <c r="T24626" s="36"/>
      <c r="U24626" s="36"/>
      <c r="V24626" s="36"/>
    </row>
    <row r="24627" spans="11:22" x14ac:dyDescent="0.25">
      <c r="K24627" s="36"/>
      <c r="L24627" s="36"/>
      <c r="M24627" s="36"/>
      <c r="N24627" s="36"/>
      <c r="O24627" s="40"/>
      <c r="P24627" s="36"/>
      <c r="S24627" s="36"/>
      <c r="T24627" s="36"/>
      <c r="U24627" s="36"/>
      <c r="V24627" s="36"/>
    </row>
    <row r="24628" spans="11:22" x14ac:dyDescent="0.25">
      <c r="K24628" s="36"/>
      <c r="L24628" s="36"/>
      <c r="M24628" s="36"/>
      <c r="N24628" s="36"/>
      <c r="O24628" s="40"/>
      <c r="P24628" s="36"/>
      <c r="S24628" s="36"/>
      <c r="T24628" s="36"/>
      <c r="U24628" s="36"/>
      <c r="V24628" s="36"/>
    </row>
    <row r="24629" spans="11:22" x14ac:dyDescent="0.25">
      <c r="K24629" s="36"/>
      <c r="L24629" s="36"/>
      <c r="M24629" s="36"/>
      <c r="N24629" s="36"/>
      <c r="O24629" s="40"/>
      <c r="P24629" s="36"/>
      <c r="S24629" s="36"/>
      <c r="T24629" s="36"/>
      <c r="U24629" s="36"/>
      <c r="V24629" s="36"/>
    </row>
    <row r="24630" spans="11:22" x14ac:dyDescent="0.25">
      <c r="K24630" s="36"/>
      <c r="L24630" s="36"/>
      <c r="M24630" s="36"/>
      <c r="N24630" s="36"/>
      <c r="O24630" s="40"/>
      <c r="P24630" s="36"/>
      <c r="S24630" s="36"/>
      <c r="T24630" s="36"/>
      <c r="U24630" s="36"/>
      <c r="V24630" s="36"/>
    </row>
    <row r="24631" spans="11:22" x14ac:dyDescent="0.25">
      <c r="K24631" s="36"/>
      <c r="L24631" s="36"/>
      <c r="M24631" s="36"/>
      <c r="N24631" s="36"/>
      <c r="O24631" s="40"/>
      <c r="P24631" s="36"/>
      <c r="S24631" s="36"/>
      <c r="T24631" s="36"/>
      <c r="U24631" s="36"/>
      <c r="V24631" s="36"/>
    </row>
    <row r="24632" spans="11:22" x14ac:dyDescent="0.25">
      <c r="K24632" s="36"/>
      <c r="L24632" s="36"/>
      <c r="M24632" s="36"/>
      <c r="N24632" s="36"/>
      <c r="O24632" s="40"/>
      <c r="P24632" s="36"/>
      <c r="S24632" s="36"/>
      <c r="T24632" s="36"/>
      <c r="U24632" s="36"/>
      <c r="V24632" s="36"/>
    </row>
    <row r="24633" spans="11:22" x14ac:dyDescent="0.25">
      <c r="K24633" s="36"/>
      <c r="L24633" s="36"/>
      <c r="M24633" s="36"/>
      <c r="N24633" s="36"/>
      <c r="O24633" s="40"/>
      <c r="P24633" s="36"/>
      <c r="S24633" s="36"/>
      <c r="T24633" s="36"/>
      <c r="U24633" s="36"/>
      <c r="V24633" s="36"/>
    </row>
    <row r="24634" spans="11:22" x14ac:dyDescent="0.25">
      <c r="K24634" s="36"/>
      <c r="L24634" s="36"/>
      <c r="M24634" s="36"/>
      <c r="N24634" s="36"/>
      <c r="O24634" s="40"/>
      <c r="P24634" s="36"/>
      <c r="S24634" s="36"/>
      <c r="T24634" s="36"/>
      <c r="U24634" s="36"/>
      <c r="V24634" s="36"/>
    </row>
    <row r="24635" spans="11:22" x14ac:dyDescent="0.25">
      <c r="K24635" s="36"/>
      <c r="L24635" s="36"/>
      <c r="M24635" s="36"/>
      <c r="N24635" s="36"/>
      <c r="O24635" s="40"/>
      <c r="P24635" s="36"/>
      <c r="S24635" s="36"/>
      <c r="T24635" s="36"/>
      <c r="U24635" s="36"/>
      <c r="V24635" s="36"/>
    </row>
    <row r="24636" spans="11:22" x14ac:dyDescent="0.25">
      <c r="K24636" s="36"/>
      <c r="L24636" s="36"/>
      <c r="M24636" s="36"/>
      <c r="N24636" s="36"/>
      <c r="O24636" s="40"/>
      <c r="P24636" s="36"/>
      <c r="S24636" s="36"/>
      <c r="T24636" s="36"/>
      <c r="U24636" s="36"/>
      <c r="V24636" s="36"/>
    </row>
    <row r="24637" spans="11:22" x14ac:dyDescent="0.25">
      <c r="K24637" s="36"/>
      <c r="L24637" s="36"/>
      <c r="M24637" s="36"/>
      <c r="N24637" s="36"/>
      <c r="O24637" s="40"/>
      <c r="P24637" s="36"/>
      <c r="S24637" s="36"/>
      <c r="T24637" s="36"/>
      <c r="U24637" s="36"/>
      <c r="V24637" s="36"/>
    </row>
    <row r="24638" spans="11:22" x14ac:dyDescent="0.25">
      <c r="K24638" s="36"/>
      <c r="L24638" s="36"/>
      <c r="M24638" s="36"/>
      <c r="N24638" s="36"/>
      <c r="O24638" s="40"/>
      <c r="P24638" s="36"/>
      <c r="S24638" s="36"/>
      <c r="T24638" s="36"/>
      <c r="U24638" s="36"/>
      <c r="V24638" s="36"/>
    </row>
    <row r="24639" spans="11:22" x14ac:dyDescent="0.25">
      <c r="K24639" s="36"/>
      <c r="L24639" s="36"/>
      <c r="M24639" s="36"/>
      <c r="N24639" s="36"/>
      <c r="O24639" s="40"/>
      <c r="P24639" s="36"/>
      <c r="S24639" s="36"/>
      <c r="T24639" s="36"/>
      <c r="U24639" s="36"/>
      <c r="V24639" s="36"/>
    </row>
    <row r="24640" spans="11:22" x14ac:dyDescent="0.25">
      <c r="K24640" s="36"/>
      <c r="L24640" s="36"/>
      <c r="M24640" s="36"/>
      <c r="N24640" s="36"/>
      <c r="O24640" s="40"/>
      <c r="P24640" s="36"/>
      <c r="S24640" s="36"/>
      <c r="T24640" s="36"/>
      <c r="U24640" s="36"/>
      <c r="V24640" s="36"/>
    </row>
    <row r="24641" spans="11:22" x14ac:dyDescent="0.25">
      <c r="K24641" s="36"/>
      <c r="L24641" s="36"/>
      <c r="M24641" s="36"/>
      <c r="N24641" s="36"/>
      <c r="O24641" s="40"/>
      <c r="P24641" s="36"/>
      <c r="S24641" s="36"/>
      <c r="T24641" s="36"/>
      <c r="U24641" s="36"/>
      <c r="V24641" s="36"/>
    </row>
    <row r="24642" spans="11:22" x14ac:dyDescent="0.25">
      <c r="K24642" s="36"/>
      <c r="L24642" s="36"/>
      <c r="M24642" s="36"/>
      <c r="N24642" s="36"/>
      <c r="O24642" s="40"/>
      <c r="P24642" s="36"/>
      <c r="S24642" s="36"/>
      <c r="T24642" s="36"/>
      <c r="U24642" s="36"/>
      <c r="V24642" s="36"/>
    </row>
    <row r="24643" spans="11:22" x14ac:dyDescent="0.25">
      <c r="K24643" s="36"/>
      <c r="L24643" s="36"/>
      <c r="M24643" s="36"/>
      <c r="N24643" s="36"/>
      <c r="O24643" s="40"/>
      <c r="P24643" s="36"/>
      <c r="S24643" s="36"/>
      <c r="T24643" s="36"/>
      <c r="U24643" s="36"/>
      <c r="V24643" s="36"/>
    </row>
    <row r="24644" spans="11:22" x14ac:dyDescent="0.25">
      <c r="K24644" s="36"/>
      <c r="L24644" s="36"/>
      <c r="M24644" s="36"/>
      <c r="N24644" s="36"/>
      <c r="O24644" s="40"/>
      <c r="P24644" s="36"/>
      <c r="S24644" s="36"/>
      <c r="T24644" s="36"/>
      <c r="U24644" s="36"/>
      <c r="V24644" s="36"/>
    </row>
    <row r="24645" spans="11:22" x14ac:dyDescent="0.25">
      <c r="K24645" s="36"/>
      <c r="L24645" s="36"/>
      <c r="M24645" s="36"/>
      <c r="N24645" s="36"/>
      <c r="O24645" s="40"/>
      <c r="P24645" s="36"/>
      <c r="S24645" s="36"/>
      <c r="T24645" s="36"/>
      <c r="U24645" s="36"/>
      <c r="V24645" s="36"/>
    </row>
    <row r="24646" spans="11:22" x14ac:dyDescent="0.25">
      <c r="K24646" s="36"/>
      <c r="L24646" s="36"/>
      <c r="M24646" s="36"/>
      <c r="N24646" s="36"/>
      <c r="O24646" s="40"/>
      <c r="P24646" s="36"/>
      <c r="S24646" s="36"/>
      <c r="T24646" s="36"/>
      <c r="U24646" s="36"/>
      <c r="V24646" s="36"/>
    </row>
    <row r="24647" spans="11:22" x14ac:dyDescent="0.25">
      <c r="K24647" s="36"/>
      <c r="L24647" s="36"/>
      <c r="M24647" s="36"/>
      <c r="N24647" s="36"/>
      <c r="O24647" s="40"/>
      <c r="P24647" s="36"/>
      <c r="S24647" s="36"/>
      <c r="T24647" s="36"/>
      <c r="U24647" s="36"/>
      <c r="V24647" s="36"/>
    </row>
    <row r="24648" spans="11:22" x14ac:dyDescent="0.25">
      <c r="K24648" s="36"/>
      <c r="L24648" s="36"/>
      <c r="M24648" s="36"/>
      <c r="N24648" s="36"/>
      <c r="O24648" s="40"/>
      <c r="P24648" s="36"/>
      <c r="S24648" s="36"/>
      <c r="T24648" s="36"/>
      <c r="U24648" s="36"/>
      <c r="V24648" s="36"/>
    </row>
    <row r="24649" spans="11:22" x14ac:dyDescent="0.25">
      <c r="K24649" s="36"/>
      <c r="L24649" s="36"/>
      <c r="M24649" s="36"/>
      <c r="N24649" s="36"/>
      <c r="O24649" s="40"/>
      <c r="P24649" s="36"/>
      <c r="S24649" s="36"/>
      <c r="T24649" s="36"/>
      <c r="U24649" s="36"/>
      <c r="V24649" s="36"/>
    </row>
    <row r="24650" spans="11:22" x14ac:dyDescent="0.25">
      <c r="K24650" s="36"/>
      <c r="L24650" s="36"/>
      <c r="M24650" s="36"/>
      <c r="N24650" s="36"/>
      <c r="O24650" s="40"/>
      <c r="P24650" s="36"/>
      <c r="S24650" s="36"/>
      <c r="T24650" s="36"/>
      <c r="U24650" s="36"/>
      <c r="V24650" s="36"/>
    </row>
    <row r="24651" spans="11:22" x14ac:dyDescent="0.25">
      <c r="K24651" s="36"/>
      <c r="L24651" s="36"/>
      <c r="M24651" s="36"/>
      <c r="N24651" s="36"/>
      <c r="O24651" s="40"/>
      <c r="P24651" s="36"/>
      <c r="S24651" s="36"/>
      <c r="T24651" s="36"/>
      <c r="U24651" s="36"/>
      <c r="V24651" s="36"/>
    </row>
    <row r="24652" spans="11:22" x14ac:dyDescent="0.25">
      <c r="K24652" s="36"/>
      <c r="L24652" s="36"/>
      <c r="M24652" s="36"/>
      <c r="N24652" s="36"/>
      <c r="O24652" s="40"/>
      <c r="P24652" s="36"/>
      <c r="S24652" s="36"/>
      <c r="T24652" s="36"/>
      <c r="U24652" s="36"/>
      <c r="V24652" s="36"/>
    </row>
    <row r="24653" spans="11:22" x14ac:dyDescent="0.25">
      <c r="K24653" s="36"/>
      <c r="L24653" s="36"/>
      <c r="M24653" s="36"/>
      <c r="N24653" s="36"/>
      <c r="O24653" s="40"/>
      <c r="P24653" s="36"/>
      <c r="S24653" s="36"/>
      <c r="T24653" s="36"/>
      <c r="U24653" s="36"/>
      <c r="V24653" s="36"/>
    </row>
    <row r="24654" spans="11:22" x14ac:dyDescent="0.25">
      <c r="K24654" s="36"/>
      <c r="L24654" s="36"/>
      <c r="M24654" s="36"/>
      <c r="N24654" s="36"/>
      <c r="O24654" s="40"/>
      <c r="P24654" s="36"/>
      <c r="S24654" s="36"/>
      <c r="T24654" s="36"/>
      <c r="U24654" s="36"/>
      <c r="V24654" s="36"/>
    </row>
    <row r="24655" spans="11:22" x14ac:dyDescent="0.25">
      <c r="K24655" s="36"/>
      <c r="L24655" s="36"/>
      <c r="M24655" s="36"/>
      <c r="N24655" s="36"/>
      <c r="O24655" s="40"/>
      <c r="P24655" s="36"/>
      <c r="S24655" s="36"/>
      <c r="T24655" s="36"/>
      <c r="U24655" s="36"/>
      <c r="V24655" s="36"/>
    </row>
    <row r="24656" spans="11:22" x14ac:dyDescent="0.25">
      <c r="K24656" s="36"/>
      <c r="L24656" s="36"/>
      <c r="M24656" s="36"/>
      <c r="N24656" s="36"/>
      <c r="O24656" s="40"/>
      <c r="P24656" s="36"/>
      <c r="S24656" s="36"/>
      <c r="T24656" s="36"/>
      <c r="U24656" s="36"/>
      <c r="V24656" s="36"/>
    </row>
    <row r="24657" spans="11:22" x14ac:dyDescent="0.25">
      <c r="K24657" s="36"/>
      <c r="L24657" s="36"/>
      <c r="M24657" s="36"/>
      <c r="N24657" s="36"/>
      <c r="O24657" s="40"/>
      <c r="P24657" s="36"/>
      <c r="S24657" s="36"/>
      <c r="T24657" s="36"/>
      <c r="U24657" s="36"/>
      <c r="V24657" s="36"/>
    </row>
    <row r="24658" spans="11:22" x14ac:dyDescent="0.25">
      <c r="K24658" s="36"/>
      <c r="L24658" s="36"/>
      <c r="M24658" s="36"/>
      <c r="N24658" s="36"/>
      <c r="O24658" s="40"/>
      <c r="P24658" s="36"/>
      <c r="S24658" s="36"/>
      <c r="T24658" s="36"/>
      <c r="U24658" s="36"/>
      <c r="V24658" s="36"/>
    </row>
    <row r="24659" spans="11:22" x14ac:dyDescent="0.25">
      <c r="K24659" s="36"/>
      <c r="L24659" s="36"/>
      <c r="M24659" s="36"/>
      <c r="N24659" s="36"/>
      <c r="O24659" s="40"/>
      <c r="P24659" s="36"/>
      <c r="S24659" s="36"/>
      <c r="T24659" s="36"/>
      <c r="U24659" s="36"/>
      <c r="V24659" s="36"/>
    </row>
    <row r="24660" spans="11:22" x14ac:dyDescent="0.25">
      <c r="K24660" s="36"/>
      <c r="L24660" s="36"/>
      <c r="M24660" s="36"/>
      <c r="N24660" s="36"/>
      <c r="O24660" s="40"/>
      <c r="P24660" s="36"/>
      <c r="S24660" s="36"/>
      <c r="T24660" s="36"/>
      <c r="U24660" s="36"/>
      <c r="V24660" s="36"/>
    </row>
    <row r="24661" spans="11:22" x14ac:dyDescent="0.25">
      <c r="K24661" s="36"/>
      <c r="L24661" s="36"/>
      <c r="M24661" s="36"/>
      <c r="N24661" s="36"/>
      <c r="O24661" s="40"/>
      <c r="P24661" s="36"/>
      <c r="S24661" s="36"/>
      <c r="T24661" s="36"/>
      <c r="U24661" s="36"/>
      <c r="V24661" s="36"/>
    </row>
    <row r="24662" spans="11:22" x14ac:dyDescent="0.25">
      <c r="K24662" s="36"/>
      <c r="L24662" s="36"/>
      <c r="M24662" s="36"/>
      <c r="N24662" s="36"/>
      <c r="O24662" s="40"/>
      <c r="P24662" s="36"/>
      <c r="S24662" s="36"/>
      <c r="T24662" s="36"/>
      <c r="U24662" s="36"/>
      <c r="V24662" s="36"/>
    </row>
    <row r="24663" spans="11:22" x14ac:dyDescent="0.25">
      <c r="K24663" s="36"/>
      <c r="L24663" s="36"/>
      <c r="M24663" s="36"/>
      <c r="N24663" s="36"/>
      <c r="O24663" s="40"/>
      <c r="P24663" s="36"/>
      <c r="S24663" s="36"/>
      <c r="T24663" s="36"/>
      <c r="U24663" s="36"/>
      <c r="V24663" s="36"/>
    </row>
    <row r="24664" spans="11:22" x14ac:dyDescent="0.25">
      <c r="K24664" s="36"/>
      <c r="L24664" s="36"/>
      <c r="M24664" s="36"/>
      <c r="N24664" s="36"/>
      <c r="O24664" s="40"/>
      <c r="P24664" s="36"/>
      <c r="S24664" s="36"/>
      <c r="T24664" s="36"/>
      <c r="U24664" s="36"/>
      <c r="V24664" s="36"/>
    </row>
    <row r="24665" spans="11:22" x14ac:dyDescent="0.25">
      <c r="K24665" s="36"/>
      <c r="L24665" s="36"/>
      <c r="M24665" s="36"/>
      <c r="N24665" s="36"/>
      <c r="O24665" s="40"/>
      <c r="P24665" s="36"/>
      <c r="S24665" s="36"/>
      <c r="T24665" s="36"/>
      <c r="U24665" s="36"/>
      <c r="V24665" s="36"/>
    </row>
    <row r="24666" spans="11:22" x14ac:dyDescent="0.25">
      <c r="K24666" s="36"/>
      <c r="L24666" s="36"/>
      <c r="M24666" s="36"/>
      <c r="N24666" s="36"/>
      <c r="O24666" s="40"/>
      <c r="P24666" s="36"/>
      <c r="S24666" s="36"/>
      <c r="T24666" s="36"/>
      <c r="U24666" s="36"/>
      <c r="V24666" s="36"/>
    </row>
    <row r="24667" spans="11:22" x14ac:dyDescent="0.25">
      <c r="K24667" s="36"/>
      <c r="L24667" s="36"/>
      <c r="M24667" s="36"/>
      <c r="N24667" s="36"/>
      <c r="O24667" s="40"/>
      <c r="P24667" s="36"/>
      <c r="S24667" s="36"/>
      <c r="T24667" s="36"/>
      <c r="U24667" s="36"/>
      <c r="V24667" s="36"/>
    </row>
    <row r="24668" spans="11:22" x14ac:dyDescent="0.25">
      <c r="K24668" s="36"/>
      <c r="L24668" s="36"/>
      <c r="M24668" s="36"/>
      <c r="N24668" s="36"/>
      <c r="O24668" s="40"/>
      <c r="P24668" s="36"/>
      <c r="S24668" s="36"/>
      <c r="T24668" s="36"/>
      <c r="U24668" s="36"/>
      <c r="V24668" s="36"/>
    </row>
    <row r="24669" spans="11:22" x14ac:dyDescent="0.25">
      <c r="K24669" s="36"/>
      <c r="L24669" s="36"/>
      <c r="M24669" s="36"/>
      <c r="N24669" s="36"/>
      <c r="O24669" s="40"/>
      <c r="P24669" s="36"/>
      <c r="S24669" s="36"/>
      <c r="T24669" s="36"/>
      <c r="U24669" s="36"/>
      <c r="V24669" s="36"/>
    </row>
    <row r="24670" spans="11:22" x14ac:dyDescent="0.25">
      <c r="K24670" s="36"/>
      <c r="L24670" s="36"/>
      <c r="M24670" s="36"/>
      <c r="N24670" s="36"/>
      <c r="O24670" s="40"/>
      <c r="P24670" s="36"/>
      <c r="S24670" s="36"/>
      <c r="T24670" s="36"/>
      <c r="U24670" s="36"/>
      <c r="V24670" s="36"/>
    </row>
    <row r="24671" spans="11:22" x14ac:dyDescent="0.25">
      <c r="K24671" s="36"/>
      <c r="L24671" s="36"/>
      <c r="M24671" s="36"/>
      <c r="N24671" s="36"/>
      <c r="O24671" s="40"/>
      <c r="P24671" s="36"/>
      <c r="S24671" s="36"/>
      <c r="T24671" s="36"/>
      <c r="U24671" s="36"/>
      <c r="V24671" s="36"/>
    </row>
    <row r="24672" spans="11:22" x14ac:dyDescent="0.25">
      <c r="K24672" s="36"/>
      <c r="L24672" s="36"/>
      <c r="M24672" s="36"/>
      <c r="N24672" s="36"/>
      <c r="O24672" s="40"/>
      <c r="P24672" s="36"/>
      <c r="S24672" s="36"/>
      <c r="T24672" s="36"/>
      <c r="U24672" s="36"/>
      <c r="V24672" s="36"/>
    </row>
    <row r="24673" spans="11:22" x14ac:dyDescent="0.25">
      <c r="K24673" s="36"/>
      <c r="L24673" s="36"/>
      <c r="M24673" s="36"/>
      <c r="N24673" s="36"/>
      <c r="O24673" s="40"/>
      <c r="P24673" s="36"/>
      <c r="S24673" s="36"/>
      <c r="T24673" s="36"/>
      <c r="U24673" s="36"/>
      <c r="V24673" s="36"/>
    </row>
    <row r="24674" spans="11:22" x14ac:dyDescent="0.25">
      <c r="K24674" s="36"/>
      <c r="L24674" s="36"/>
      <c r="M24674" s="36"/>
      <c r="N24674" s="36"/>
      <c r="O24674" s="40"/>
      <c r="P24674" s="36"/>
      <c r="S24674" s="36"/>
      <c r="T24674" s="36"/>
      <c r="U24674" s="36"/>
      <c r="V24674" s="36"/>
    </row>
    <row r="24675" spans="11:22" x14ac:dyDescent="0.25">
      <c r="K24675" s="36"/>
      <c r="L24675" s="36"/>
      <c r="M24675" s="36"/>
      <c r="N24675" s="36"/>
      <c r="O24675" s="40"/>
      <c r="P24675" s="36"/>
      <c r="S24675" s="36"/>
      <c r="T24675" s="36"/>
      <c r="U24675" s="36"/>
      <c r="V24675" s="36"/>
    </row>
    <row r="24676" spans="11:22" x14ac:dyDescent="0.25">
      <c r="K24676" s="36"/>
      <c r="L24676" s="36"/>
      <c r="M24676" s="36"/>
      <c r="N24676" s="36"/>
      <c r="O24676" s="40"/>
      <c r="P24676" s="36"/>
      <c r="S24676" s="36"/>
      <c r="T24676" s="36"/>
      <c r="U24676" s="36"/>
      <c r="V24676" s="36"/>
    </row>
    <row r="24677" spans="11:22" x14ac:dyDescent="0.25">
      <c r="K24677" s="36"/>
      <c r="L24677" s="36"/>
      <c r="M24677" s="36"/>
      <c r="N24677" s="36"/>
      <c r="O24677" s="40"/>
      <c r="P24677" s="36"/>
      <c r="S24677" s="36"/>
      <c r="T24677" s="36"/>
      <c r="U24677" s="36"/>
      <c r="V24677" s="36"/>
    </row>
    <row r="24678" spans="11:22" x14ac:dyDescent="0.25">
      <c r="K24678" s="36"/>
      <c r="L24678" s="36"/>
      <c r="M24678" s="36"/>
      <c r="N24678" s="36"/>
      <c r="O24678" s="40"/>
      <c r="P24678" s="36"/>
      <c r="S24678" s="36"/>
      <c r="T24678" s="36"/>
      <c r="U24678" s="36"/>
      <c r="V24678" s="36"/>
    </row>
    <row r="24679" spans="11:22" x14ac:dyDescent="0.25">
      <c r="K24679" s="36"/>
      <c r="L24679" s="36"/>
      <c r="M24679" s="36"/>
      <c r="N24679" s="36"/>
      <c r="O24679" s="40"/>
      <c r="P24679" s="36"/>
      <c r="S24679" s="36"/>
      <c r="T24679" s="36"/>
      <c r="U24679" s="36"/>
      <c r="V24679" s="36"/>
    </row>
    <row r="24680" spans="11:22" x14ac:dyDescent="0.25">
      <c r="K24680" s="36"/>
      <c r="L24680" s="36"/>
      <c r="M24680" s="36"/>
      <c r="N24680" s="36"/>
      <c r="O24680" s="40"/>
      <c r="P24680" s="36"/>
      <c r="S24680" s="36"/>
      <c r="T24680" s="36"/>
      <c r="U24680" s="36"/>
      <c r="V24680" s="36"/>
    </row>
    <row r="24681" spans="11:22" x14ac:dyDescent="0.25">
      <c r="K24681" s="36"/>
      <c r="L24681" s="36"/>
      <c r="M24681" s="36"/>
      <c r="N24681" s="36"/>
      <c r="O24681" s="40"/>
      <c r="P24681" s="36"/>
      <c r="S24681" s="36"/>
      <c r="T24681" s="36"/>
      <c r="U24681" s="36"/>
      <c r="V24681" s="36"/>
    </row>
    <row r="24682" spans="11:22" x14ac:dyDescent="0.25">
      <c r="K24682" s="36"/>
      <c r="L24682" s="36"/>
      <c r="M24682" s="36"/>
      <c r="N24682" s="36"/>
      <c r="O24682" s="40"/>
      <c r="P24682" s="36"/>
      <c r="S24682" s="36"/>
      <c r="T24682" s="36"/>
      <c r="U24682" s="36"/>
      <c r="V24682" s="36"/>
    </row>
    <row r="24683" spans="11:22" x14ac:dyDescent="0.25">
      <c r="K24683" s="36"/>
      <c r="L24683" s="36"/>
      <c r="M24683" s="36"/>
      <c r="N24683" s="36"/>
      <c r="O24683" s="40"/>
      <c r="P24683" s="36"/>
      <c r="S24683" s="36"/>
      <c r="T24683" s="36"/>
      <c r="U24683" s="36"/>
      <c r="V24683" s="36"/>
    </row>
    <row r="24684" spans="11:22" x14ac:dyDescent="0.25">
      <c r="K24684" s="36"/>
      <c r="L24684" s="36"/>
      <c r="M24684" s="36"/>
      <c r="N24684" s="36"/>
      <c r="O24684" s="40"/>
      <c r="P24684" s="36"/>
      <c r="S24684" s="36"/>
      <c r="T24684" s="36"/>
      <c r="U24684" s="36"/>
      <c r="V24684" s="36"/>
    </row>
    <row r="24685" spans="11:22" x14ac:dyDescent="0.25">
      <c r="K24685" s="36"/>
      <c r="L24685" s="36"/>
      <c r="M24685" s="36"/>
      <c r="N24685" s="36"/>
      <c r="O24685" s="40"/>
      <c r="P24685" s="36"/>
      <c r="S24685" s="36"/>
      <c r="T24685" s="36"/>
      <c r="U24685" s="36"/>
      <c r="V24685" s="36"/>
    </row>
    <row r="24686" spans="11:22" x14ac:dyDescent="0.25">
      <c r="K24686" s="36"/>
      <c r="L24686" s="36"/>
      <c r="M24686" s="36"/>
      <c r="N24686" s="36"/>
      <c r="O24686" s="40"/>
      <c r="P24686" s="36"/>
      <c r="S24686" s="36"/>
      <c r="T24686" s="36"/>
      <c r="U24686" s="36"/>
      <c r="V24686" s="36"/>
    </row>
    <row r="24687" spans="11:22" x14ac:dyDescent="0.25">
      <c r="K24687" s="36"/>
      <c r="L24687" s="36"/>
      <c r="M24687" s="36"/>
      <c r="N24687" s="36"/>
      <c r="O24687" s="40"/>
      <c r="P24687" s="36"/>
      <c r="S24687" s="36"/>
      <c r="T24687" s="36"/>
      <c r="U24687" s="36"/>
      <c r="V24687" s="36"/>
    </row>
    <row r="24688" spans="11:22" x14ac:dyDescent="0.25">
      <c r="K24688" s="36"/>
      <c r="L24688" s="36"/>
      <c r="M24688" s="36"/>
      <c r="N24688" s="36"/>
      <c r="O24688" s="40"/>
      <c r="P24688" s="36"/>
      <c r="S24688" s="36"/>
      <c r="T24688" s="36"/>
      <c r="U24688" s="36"/>
      <c r="V24688" s="36"/>
    </row>
    <row r="24689" spans="11:22" x14ac:dyDescent="0.25">
      <c r="K24689" s="36"/>
      <c r="L24689" s="36"/>
      <c r="M24689" s="36"/>
      <c r="N24689" s="36"/>
      <c r="O24689" s="40"/>
      <c r="P24689" s="36"/>
      <c r="S24689" s="36"/>
      <c r="T24689" s="36"/>
      <c r="U24689" s="36"/>
      <c r="V24689" s="36"/>
    </row>
    <row r="24690" spans="11:22" x14ac:dyDescent="0.25">
      <c r="K24690" s="36"/>
      <c r="L24690" s="36"/>
      <c r="M24690" s="36"/>
      <c r="N24690" s="36"/>
      <c r="O24690" s="40"/>
      <c r="P24690" s="36"/>
      <c r="S24690" s="36"/>
      <c r="T24690" s="36"/>
      <c r="U24690" s="36"/>
      <c r="V24690" s="36"/>
    </row>
    <row r="24691" spans="11:22" x14ac:dyDescent="0.25">
      <c r="K24691" s="36"/>
      <c r="L24691" s="36"/>
      <c r="M24691" s="36"/>
      <c r="N24691" s="36"/>
      <c r="O24691" s="40"/>
      <c r="P24691" s="36"/>
      <c r="S24691" s="36"/>
      <c r="T24691" s="36"/>
      <c r="U24691" s="36"/>
      <c r="V24691" s="36"/>
    </row>
    <row r="24692" spans="11:22" x14ac:dyDescent="0.25">
      <c r="K24692" s="36"/>
      <c r="L24692" s="36"/>
      <c r="M24692" s="36"/>
      <c r="N24692" s="36"/>
      <c r="O24692" s="40"/>
      <c r="P24692" s="36"/>
      <c r="S24692" s="36"/>
      <c r="T24692" s="36"/>
      <c r="U24692" s="36"/>
      <c r="V24692" s="36"/>
    </row>
    <row r="24693" spans="11:22" x14ac:dyDescent="0.25">
      <c r="K24693" s="36"/>
      <c r="L24693" s="36"/>
      <c r="M24693" s="36"/>
      <c r="N24693" s="36"/>
      <c r="O24693" s="40"/>
      <c r="P24693" s="36"/>
      <c r="S24693" s="36"/>
      <c r="T24693" s="36"/>
      <c r="U24693" s="36"/>
      <c r="V24693" s="36"/>
    </row>
    <row r="24694" spans="11:22" x14ac:dyDescent="0.25">
      <c r="K24694" s="36"/>
      <c r="L24694" s="36"/>
      <c r="M24694" s="36"/>
      <c r="N24694" s="36"/>
      <c r="O24694" s="40"/>
      <c r="P24694" s="36"/>
      <c r="S24694" s="36"/>
      <c r="T24694" s="36"/>
      <c r="U24694" s="36"/>
      <c r="V24694" s="36"/>
    </row>
    <row r="24695" spans="11:22" x14ac:dyDescent="0.25">
      <c r="K24695" s="36"/>
      <c r="L24695" s="36"/>
      <c r="M24695" s="36"/>
      <c r="N24695" s="36"/>
      <c r="O24695" s="40"/>
      <c r="P24695" s="36"/>
      <c r="S24695" s="36"/>
      <c r="T24695" s="36"/>
      <c r="U24695" s="36"/>
      <c r="V24695" s="36"/>
    </row>
    <row r="24696" spans="11:22" x14ac:dyDescent="0.25">
      <c r="K24696" s="36"/>
      <c r="L24696" s="36"/>
      <c r="M24696" s="36"/>
      <c r="N24696" s="36"/>
      <c r="O24696" s="40"/>
      <c r="P24696" s="36"/>
      <c r="S24696" s="36"/>
      <c r="T24696" s="36"/>
      <c r="U24696" s="36"/>
      <c r="V24696" s="36"/>
    </row>
    <row r="24697" spans="11:22" x14ac:dyDescent="0.25">
      <c r="K24697" s="36"/>
      <c r="L24697" s="36"/>
      <c r="M24697" s="36"/>
      <c r="N24697" s="36"/>
      <c r="O24697" s="40"/>
      <c r="P24697" s="36"/>
      <c r="S24697" s="36"/>
      <c r="T24697" s="36"/>
      <c r="U24697" s="36"/>
      <c r="V24697" s="36"/>
    </row>
    <row r="24698" spans="11:22" x14ac:dyDescent="0.25">
      <c r="K24698" s="36"/>
      <c r="L24698" s="36"/>
      <c r="M24698" s="36"/>
      <c r="N24698" s="36"/>
      <c r="O24698" s="40"/>
      <c r="P24698" s="36"/>
      <c r="S24698" s="36"/>
      <c r="T24698" s="36"/>
      <c r="U24698" s="36"/>
      <c r="V24698" s="36"/>
    </row>
    <row r="24699" spans="11:22" x14ac:dyDescent="0.25">
      <c r="K24699" s="36"/>
      <c r="L24699" s="36"/>
      <c r="M24699" s="36"/>
      <c r="N24699" s="36"/>
      <c r="O24699" s="40"/>
      <c r="P24699" s="36"/>
      <c r="S24699" s="36"/>
      <c r="T24699" s="36"/>
      <c r="U24699" s="36"/>
      <c r="V24699" s="36"/>
    </row>
    <row r="24700" spans="11:22" x14ac:dyDescent="0.25">
      <c r="K24700" s="36"/>
      <c r="L24700" s="36"/>
      <c r="M24700" s="36"/>
      <c r="N24700" s="36"/>
      <c r="O24700" s="40"/>
      <c r="P24700" s="36"/>
      <c r="S24700" s="36"/>
      <c r="T24700" s="36"/>
      <c r="U24700" s="36"/>
      <c r="V24700" s="36"/>
    </row>
    <row r="24701" spans="11:22" x14ac:dyDescent="0.25">
      <c r="K24701" s="36"/>
      <c r="L24701" s="36"/>
      <c r="M24701" s="36"/>
      <c r="N24701" s="36"/>
      <c r="O24701" s="40"/>
      <c r="P24701" s="36"/>
      <c r="S24701" s="36"/>
      <c r="T24701" s="36"/>
      <c r="U24701" s="36"/>
      <c r="V24701" s="36"/>
    </row>
    <row r="24702" spans="11:22" x14ac:dyDescent="0.25">
      <c r="K24702" s="36"/>
      <c r="L24702" s="36"/>
      <c r="M24702" s="36"/>
      <c r="N24702" s="36"/>
      <c r="O24702" s="40"/>
      <c r="P24702" s="36"/>
      <c r="S24702" s="36"/>
      <c r="T24702" s="36"/>
      <c r="U24702" s="36"/>
      <c r="V24702" s="36"/>
    </row>
    <row r="24703" spans="11:22" x14ac:dyDescent="0.25">
      <c r="K24703" s="36"/>
      <c r="L24703" s="36"/>
      <c r="M24703" s="36"/>
      <c r="N24703" s="36"/>
      <c r="O24703" s="40"/>
      <c r="P24703" s="36"/>
      <c r="S24703" s="36"/>
      <c r="T24703" s="36"/>
      <c r="U24703" s="36"/>
      <c r="V24703" s="36"/>
    </row>
    <row r="24704" spans="11:22" x14ac:dyDescent="0.25">
      <c r="K24704" s="36"/>
      <c r="L24704" s="36"/>
      <c r="M24704" s="36"/>
      <c r="N24704" s="36"/>
      <c r="O24704" s="40"/>
      <c r="P24704" s="36"/>
      <c r="S24704" s="36"/>
      <c r="T24704" s="36"/>
      <c r="U24704" s="36"/>
      <c r="V24704" s="36"/>
    </row>
    <row r="24705" spans="11:22" x14ac:dyDescent="0.25">
      <c r="K24705" s="36"/>
      <c r="L24705" s="36"/>
      <c r="M24705" s="36"/>
      <c r="N24705" s="36"/>
      <c r="O24705" s="40"/>
      <c r="P24705" s="36"/>
      <c r="S24705" s="36"/>
      <c r="T24705" s="36"/>
      <c r="U24705" s="36"/>
      <c r="V24705" s="36"/>
    </row>
    <row r="24706" spans="11:22" x14ac:dyDescent="0.25">
      <c r="K24706" s="36"/>
      <c r="L24706" s="36"/>
      <c r="M24706" s="36"/>
      <c r="N24706" s="36"/>
      <c r="O24706" s="40"/>
      <c r="P24706" s="36"/>
      <c r="S24706" s="36"/>
      <c r="T24706" s="36"/>
      <c r="U24706" s="36"/>
      <c r="V24706" s="36"/>
    </row>
    <row r="24707" spans="11:22" x14ac:dyDescent="0.25">
      <c r="K24707" s="36"/>
      <c r="L24707" s="36"/>
      <c r="M24707" s="36"/>
      <c r="N24707" s="36"/>
      <c r="O24707" s="40"/>
      <c r="P24707" s="36"/>
      <c r="S24707" s="36"/>
      <c r="T24707" s="36"/>
      <c r="U24707" s="36"/>
      <c r="V24707" s="36"/>
    </row>
    <row r="24708" spans="11:22" x14ac:dyDescent="0.25">
      <c r="K24708" s="36"/>
      <c r="L24708" s="36"/>
      <c r="M24708" s="36"/>
      <c r="N24708" s="36"/>
      <c r="O24708" s="40"/>
      <c r="P24708" s="36"/>
      <c r="S24708" s="36"/>
      <c r="T24708" s="36"/>
      <c r="U24708" s="36"/>
      <c r="V24708" s="36"/>
    </row>
    <row r="24709" spans="11:22" x14ac:dyDescent="0.25">
      <c r="K24709" s="36"/>
      <c r="L24709" s="36"/>
      <c r="M24709" s="36"/>
      <c r="N24709" s="36"/>
      <c r="O24709" s="40"/>
      <c r="P24709" s="36"/>
      <c r="S24709" s="36"/>
      <c r="T24709" s="36"/>
      <c r="U24709" s="36"/>
      <c r="V24709" s="36"/>
    </row>
    <row r="24710" spans="11:22" x14ac:dyDescent="0.25">
      <c r="K24710" s="36"/>
      <c r="L24710" s="36"/>
      <c r="M24710" s="36"/>
      <c r="N24710" s="36"/>
      <c r="O24710" s="40"/>
      <c r="P24710" s="36"/>
      <c r="S24710" s="36"/>
      <c r="T24710" s="36"/>
      <c r="U24710" s="36"/>
      <c r="V24710" s="36"/>
    </row>
    <row r="24711" spans="11:22" x14ac:dyDescent="0.25">
      <c r="K24711" s="36"/>
      <c r="L24711" s="36"/>
      <c r="M24711" s="36"/>
      <c r="N24711" s="36"/>
      <c r="O24711" s="40"/>
      <c r="P24711" s="36"/>
      <c r="S24711" s="36"/>
      <c r="T24711" s="36"/>
      <c r="U24711" s="36"/>
      <c r="V24711" s="36"/>
    </row>
    <row r="24712" spans="11:22" x14ac:dyDescent="0.25">
      <c r="K24712" s="36"/>
      <c r="L24712" s="36"/>
      <c r="M24712" s="36"/>
      <c r="N24712" s="36"/>
      <c r="O24712" s="40"/>
      <c r="P24712" s="36"/>
      <c r="S24712" s="36"/>
      <c r="T24712" s="36"/>
      <c r="U24712" s="36"/>
      <c r="V24712" s="36"/>
    </row>
    <row r="24713" spans="11:22" x14ac:dyDescent="0.25">
      <c r="K24713" s="36"/>
      <c r="L24713" s="36"/>
      <c r="M24713" s="36"/>
      <c r="N24713" s="36"/>
      <c r="O24713" s="40"/>
      <c r="P24713" s="36"/>
      <c r="S24713" s="36"/>
      <c r="T24713" s="36"/>
      <c r="U24713" s="36"/>
      <c r="V24713" s="36"/>
    </row>
    <row r="24714" spans="11:22" x14ac:dyDescent="0.25">
      <c r="K24714" s="36"/>
      <c r="L24714" s="36"/>
      <c r="M24714" s="36"/>
      <c r="N24714" s="36"/>
      <c r="O24714" s="40"/>
      <c r="P24714" s="36"/>
      <c r="S24714" s="36"/>
      <c r="T24714" s="36"/>
      <c r="U24714" s="36"/>
      <c r="V24714" s="36"/>
    </row>
    <row r="24715" spans="11:22" x14ac:dyDescent="0.25">
      <c r="K24715" s="36"/>
      <c r="L24715" s="36"/>
      <c r="M24715" s="36"/>
      <c r="N24715" s="36"/>
      <c r="O24715" s="40"/>
      <c r="P24715" s="36"/>
      <c r="S24715" s="36"/>
      <c r="T24715" s="36"/>
      <c r="U24715" s="36"/>
      <c r="V24715" s="36"/>
    </row>
    <row r="24716" spans="11:22" x14ac:dyDescent="0.25">
      <c r="K24716" s="36"/>
      <c r="L24716" s="36"/>
      <c r="M24716" s="36"/>
      <c r="N24716" s="36"/>
      <c r="O24716" s="40"/>
      <c r="P24716" s="36"/>
      <c r="S24716" s="36"/>
      <c r="T24716" s="36"/>
      <c r="U24716" s="36"/>
      <c r="V24716" s="36"/>
    </row>
    <row r="24717" spans="11:22" x14ac:dyDescent="0.25">
      <c r="K24717" s="36"/>
      <c r="L24717" s="36"/>
      <c r="M24717" s="36"/>
      <c r="N24717" s="36"/>
      <c r="O24717" s="40"/>
      <c r="P24717" s="36"/>
      <c r="S24717" s="36"/>
      <c r="T24717" s="36"/>
      <c r="U24717" s="36"/>
      <c r="V24717" s="36"/>
    </row>
    <row r="24718" spans="11:22" x14ac:dyDescent="0.25">
      <c r="K24718" s="36"/>
      <c r="L24718" s="36"/>
      <c r="M24718" s="36"/>
      <c r="N24718" s="36"/>
      <c r="O24718" s="40"/>
      <c r="P24718" s="36"/>
      <c r="S24718" s="36"/>
      <c r="T24718" s="36"/>
      <c r="U24718" s="36"/>
      <c r="V24718" s="36"/>
    </row>
    <row r="24719" spans="11:22" x14ac:dyDescent="0.25">
      <c r="K24719" s="36"/>
      <c r="L24719" s="36"/>
      <c r="M24719" s="36"/>
      <c r="N24719" s="36"/>
      <c r="O24719" s="40"/>
      <c r="P24719" s="36"/>
      <c r="S24719" s="36"/>
      <c r="T24719" s="36"/>
      <c r="U24719" s="36"/>
      <c r="V24719" s="36"/>
    </row>
    <row r="24720" spans="11:22" x14ac:dyDescent="0.25">
      <c r="K24720" s="36"/>
      <c r="L24720" s="36"/>
      <c r="M24720" s="36"/>
      <c r="N24720" s="36"/>
      <c r="O24720" s="40"/>
      <c r="P24720" s="36"/>
      <c r="S24720" s="36"/>
      <c r="T24720" s="36"/>
      <c r="U24720" s="36"/>
      <c r="V24720" s="36"/>
    </row>
    <row r="24721" spans="11:22" x14ac:dyDescent="0.25">
      <c r="K24721" s="36"/>
      <c r="L24721" s="36"/>
      <c r="M24721" s="36"/>
      <c r="N24721" s="36"/>
      <c r="O24721" s="40"/>
      <c r="P24721" s="36"/>
      <c r="S24721" s="36"/>
      <c r="T24721" s="36"/>
      <c r="U24721" s="36"/>
      <c r="V24721" s="36"/>
    </row>
    <row r="24722" spans="11:22" x14ac:dyDescent="0.25">
      <c r="K24722" s="36"/>
      <c r="L24722" s="36"/>
      <c r="M24722" s="36"/>
      <c r="N24722" s="36"/>
      <c r="O24722" s="40"/>
      <c r="P24722" s="36"/>
      <c r="S24722" s="36"/>
      <c r="T24722" s="36"/>
      <c r="U24722" s="36"/>
      <c r="V24722" s="36"/>
    </row>
    <row r="24723" spans="11:22" x14ac:dyDescent="0.25">
      <c r="K24723" s="36"/>
      <c r="L24723" s="36"/>
      <c r="M24723" s="36"/>
      <c r="N24723" s="36"/>
      <c r="O24723" s="40"/>
      <c r="P24723" s="36"/>
      <c r="S24723" s="36"/>
      <c r="T24723" s="36"/>
      <c r="U24723" s="36"/>
      <c r="V24723" s="36"/>
    </row>
    <row r="24724" spans="11:22" x14ac:dyDescent="0.25">
      <c r="K24724" s="36"/>
      <c r="L24724" s="36"/>
      <c r="M24724" s="36"/>
      <c r="N24724" s="36"/>
      <c r="O24724" s="40"/>
      <c r="P24724" s="36"/>
      <c r="S24724" s="36"/>
      <c r="T24724" s="36"/>
      <c r="U24724" s="36"/>
      <c r="V24724" s="36"/>
    </row>
    <row r="24725" spans="11:22" x14ac:dyDescent="0.25">
      <c r="K24725" s="36"/>
      <c r="L24725" s="36"/>
      <c r="M24725" s="36"/>
      <c r="N24725" s="36"/>
      <c r="O24725" s="40"/>
      <c r="P24725" s="36"/>
      <c r="S24725" s="36"/>
      <c r="T24725" s="36"/>
      <c r="U24725" s="36"/>
      <c r="V24725" s="36"/>
    </row>
    <row r="24726" spans="11:22" x14ac:dyDescent="0.25">
      <c r="K24726" s="36"/>
      <c r="L24726" s="36"/>
      <c r="M24726" s="36"/>
      <c r="N24726" s="36"/>
      <c r="O24726" s="40"/>
      <c r="P24726" s="36"/>
      <c r="S24726" s="36"/>
      <c r="T24726" s="36"/>
      <c r="U24726" s="36"/>
      <c r="V24726" s="36"/>
    </row>
    <row r="24727" spans="11:22" x14ac:dyDescent="0.25">
      <c r="K24727" s="36"/>
      <c r="L24727" s="36"/>
      <c r="M24727" s="36"/>
      <c r="N24727" s="36"/>
      <c r="O24727" s="40"/>
      <c r="P24727" s="36"/>
      <c r="S24727" s="36"/>
      <c r="T24727" s="36"/>
      <c r="U24727" s="36"/>
      <c r="V24727" s="36"/>
    </row>
    <row r="24728" spans="11:22" x14ac:dyDescent="0.25">
      <c r="K24728" s="36"/>
      <c r="L24728" s="36"/>
      <c r="M24728" s="36"/>
      <c r="N24728" s="36"/>
      <c r="O24728" s="40"/>
      <c r="P24728" s="36"/>
      <c r="S24728" s="36"/>
      <c r="T24728" s="36"/>
      <c r="U24728" s="36"/>
      <c r="V24728" s="36"/>
    </row>
    <row r="24729" spans="11:22" x14ac:dyDescent="0.25">
      <c r="K24729" s="36"/>
      <c r="L24729" s="36"/>
      <c r="M24729" s="36"/>
      <c r="N24729" s="36"/>
      <c r="O24729" s="40"/>
      <c r="P24729" s="36"/>
      <c r="S24729" s="36"/>
      <c r="T24729" s="36"/>
      <c r="U24729" s="36"/>
      <c r="V24729" s="36"/>
    </row>
    <row r="24730" spans="11:22" x14ac:dyDescent="0.25">
      <c r="K24730" s="36"/>
      <c r="L24730" s="36"/>
      <c r="M24730" s="36"/>
      <c r="N24730" s="36"/>
      <c r="O24730" s="40"/>
      <c r="P24730" s="36"/>
      <c r="S24730" s="36"/>
      <c r="T24730" s="36"/>
      <c r="U24730" s="36"/>
      <c r="V24730" s="36"/>
    </row>
    <row r="24731" spans="11:22" x14ac:dyDescent="0.25">
      <c r="K24731" s="36"/>
      <c r="L24731" s="36"/>
      <c r="M24731" s="36"/>
      <c r="N24731" s="36"/>
      <c r="O24731" s="40"/>
      <c r="P24731" s="36"/>
      <c r="S24731" s="36"/>
      <c r="T24731" s="36"/>
      <c r="U24731" s="36"/>
      <c r="V24731" s="36"/>
    </row>
    <row r="24732" spans="11:22" x14ac:dyDescent="0.25">
      <c r="K24732" s="36"/>
      <c r="L24732" s="36"/>
      <c r="M24732" s="36"/>
      <c r="N24732" s="36"/>
      <c r="O24732" s="40"/>
      <c r="P24732" s="36"/>
      <c r="S24732" s="36"/>
      <c r="T24732" s="36"/>
      <c r="U24732" s="36"/>
      <c r="V24732" s="36"/>
    </row>
    <row r="24733" spans="11:22" x14ac:dyDescent="0.25">
      <c r="K24733" s="36"/>
      <c r="L24733" s="36"/>
      <c r="M24733" s="36"/>
      <c r="N24733" s="36"/>
      <c r="O24733" s="40"/>
      <c r="P24733" s="36"/>
      <c r="S24733" s="36"/>
      <c r="T24733" s="36"/>
      <c r="U24733" s="36"/>
      <c r="V24733" s="36"/>
    </row>
    <row r="24734" spans="11:22" x14ac:dyDescent="0.25">
      <c r="K24734" s="36"/>
      <c r="L24734" s="36"/>
      <c r="M24734" s="36"/>
      <c r="N24734" s="36"/>
      <c r="O24734" s="40"/>
      <c r="P24734" s="36"/>
      <c r="S24734" s="36"/>
      <c r="T24734" s="36"/>
      <c r="U24734" s="36"/>
      <c r="V24734" s="36"/>
    </row>
    <row r="24735" spans="11:22" x14ac:dyDescent="0.25">
      <c r="K24735" s="36"/>
      <c r="L24735" s="36"/>
      <c r="M24735" s="36"/>
      <c r="N24735" s="36"/>
      <c r="O24735" s="40"/>
      <c r="P24735" s="36"/>
      <c r="S24735" s="36"/>
      <c r="T24735" s="36"/>
      <c r="U24735" s="36"/>
      <c r="V24735" s="36"/>
    </row>
    <row r="24736" spans="11:22" x14ac:dyDescent="0.25">
      <c r="K24736" s="36"/>
      <c r="L24736" s="36"/>
      <c r="M24736" s="36"/>
      <c r="N24736" s="36"/>
      <c r="O24736" s="40"/>
      <c r="P24736" s="36"/>
      <c r="S24736" s="36"/>
      <c r="T24736" s="36"/>
      <c r="U24736" s="36"/>
      <c r="V24736" s="36"/>
    </row>
    <row r="24737" spans="11:22" x14ac:dyDescent="0.25">
      <c r="K24737" s="36"/>
      <c r="L24737" s="36"/>
      <c r="M24737" s="36"/>
      <c r="N24737" s="36"/>
      <c r="O24737" s="40"/>
      <c r="P24737" s="36"/>
      <c r="S24737" s="36"/>
      <c r="T24737" s="36"/>
      <c r="U24737" s="36"/>
      <c r="V24737" s="36"/>
    </row>
    <row r="24738" spans="11:22" x14ac:dyDescent="0.25">
      <c r="K24738" s="36"/>
      <c r="L24738" s="36"/>
      <c r="M24738" s="36"/>
      <c r="N24738" s="36"/>
      <c r="O24738" s="40"/>
      <c r="P24738" s="36"/>
      <c r="S24738" s="36"/>
      <c r="T24738" s="36"/>
      <c r="U24738" s="36"/>
      <c r="V24738" s="36"/>
    </row>
    <row r="24739" spans="11:22" x14ac:dyDescent="0.25">
      <c r="K24739" s="36"/>
      <c r="L24739" s="36"/>
      <c r="M24739" s="36"/>
      <c r="N24739" s="36"/>
      <c r="O24739" s="40"/>
      <c r="P24739" s="36"/>
      <c r="S24739" s="36"/>
      <c r="T24739" s="36"/>
      <c r="U24739" s="36"/>
      <c r="V24739" s="36"/>
    </row>
    <row r="24740" spans="11:22" x14ac:dyDescent="0.25">
      <c r="K24740" s="36"/>
      <c r="L24740" s="36"/>
      <c r="M24740" s="36"/>
      <c r="N24740" s="36"/>
      <c r="O24740" s="40"/>
      <c r="P24740" s="36"/>
      <c r="S24740" s="36"/>
      <c r="T24740" s="36"/>
      <c r="U24740" s="36"/>
      <c r="V24740" s="36"/>
    </row>
    <row r="24741" spans="11:22" x14ac:dyDescent="0.25">
      <c r="K24741" s="36"/>
      <c r="L24741" s="36"/>
      <c r="M24741" s="36"/>
      <c r="N24741" s="36"/>
      <c r="O24741" s="40"/>
      <c r="P24741" s="36"/>
      <c r="S24741" s="36"/>
      <c r="T24741" s="36"/>
      <c r="U24741" s="36"/>
      <c r="V24741" s="36"/>
    </row>
    <row r="24742" spans="11:22" x14ac:dyDescent="0.25">
      <c r="K24742" s="36"/>
      <c r="L24742" s="36"/>
      <c r="M24742" s="36"/>
      <c r="N24742" s="36"/>
      <c r="O24742" s="40"/>
      <c r="P24742" s="36"/>
      <c r="S24742" s="36"/>
      <c r="T24742" s="36"/>
      <c r="U24742" s="36"/>
      <c r="V24742" s="36"/>
    </row>
    <row r="24743" spans="11:22" x14ac:dyDescent="0.25">
      <c r="K24743" s="36"/>
      <c r="L24743" s="36"/>
      <c r="M24743" s="36"/>
      <c r="N24743" s="36"/>
      <c r="O24743" s="40"/>
      <c r="P24743" s="36"/>
      <c r="S24743" s="36"/>
      <c r="T24743" s="36"/>
      <c r="U24743" s="36"/>
      <c r="V24743" s="36"/>
    </row>
    <row r="24744" spans="11:22" x14ac:dyDescent="0.25">
      <c r="K24744" s="36"/>
      <c r="L24744" s="36"/>
      <c r="M24744" s="36"/>
      <c r="N24744" s="36"/>
      <c r="O24744" s="40"/>
      <c r="P24744" s="36"/>
      <c r="S24744" s="36"/>
      <c r="T24744" s="36"/>
      <c r="U24744" s="36"/>
      <c r="V24744" s="36"/>
    </row>
    <row r="24745" spans="11:22" x14ac:dyDescent="0.25">
      <c r="K24745" s="36"/>
      <c r="L24745" s="36"/>
      <c r="M24745" s="36"/>
      <c r="N24745" s="36"/>
      <c r="O24745" s="40"/>
      <c r="P24745" s="36"/>
      <c r="S24745" s="36"/>
      <c r="T24745" s="36"/>
      <c r="U24745" s="36"/>
      <c r="V24745" s="36"/>
    </row>
    <row r="24746" spans="11:22" x14ac:dyDescent="0.25">
      <c r="K24746" s="36"/>
      <c r="L24746" s="36"/>
      <c r="M24746" s="36"/>
      <c r="N24746" s="36"/>
      <c r="O24746" s="40"/>
      <c r="P24746" s="36"/>
      <c r="S24746" s="36"/>
      <c r="T24746" s="36"/>
      <c r="U24746" s="36"/>
      <c r="V24746" s="36"/>
    </row>
    <row r="24747" spans="11:22" x14ac:dyDescent="0.25">
      <c r="K24747" s="36"/>
      <c r="L24747" s="36"/>
      <c r="M24747" s="36"/>
      <c r="N24747" s="36"/>
      <c r="O24747" s="40"/>
      <c r="P24747" s="36"/>
      <c r="S24747" s="36"/>
      <c r="T24747" s="36"/>
      <c r="U24747" s="36"/>
      <c r="V24747" s="36"/>
    </row>
    <row r="24748" spans="11:22" x14ac:dyDescent="0.25">
      <c r="K24748" s="36"/>
      <c r="L24748" s="36"/>
      <c r="M24748" s="36"/>
      <c r="N24748" s="36"/>
      <c r="O24748" s="40"/>
      <c r="P24748" s="36"/>
      <c r="S24748" s="36"/>
      <c r="T24748" s="36"/>
      <c r="U24748" s="36"/>
      <c r="V24748" s="36"/>
    </row>
    <row r="24749" spans="11:22" x14ac:dyDescent="0.25">
      <c r="K24749" s="36"/>
      <c r="L24749" s="36"/>
      <c r="M24749" s="36"/>
      <c r="N24749" s="36"/>
      <c r="O24749" s="40"/>
      <c r="P24749" s="36"/>
      <c r="S24749" s="36"/>
      <c r="T24749" s="36"/>
      <c r="U24749" s="36"/>
      <c r="V24749" s="36"/>
    </row>
    <row r="24750" spans="11:22" x14ac:dyDescent="0.25">
      <c r="K24750" s="36"/>
      <c r="L24750" s="36"/>
      <c r="M24750" s="36"/>
      <c r="N24750" s="36"/>
      <c r="O24750" s="40"/>
      <c r="P24750" s="36"/>
      <c r="S24750" s="36"/>
      <c r="T24750" s="36"/>
      <c r="U24750" s="36"/>
      <c r="V24750" s="36"/>
    </row>
    <row r="24751" spans="11:22" x14ac:dyDescent="0.25">
      <c r="K24751" s="36"/>
      <c r="L24751" s="36"/>
      <c r="M24751" s="36"/>
      <c r="N24751" s="36"/>
      <c r="O24751" s="40"/>
      <c r="P24751" s="36"/>
      <c r="S24751" s="36"/>
      <c r="T24751" s="36"/>
      <c r="U24751" s="36"/>
      <c r="V24751" s="36"/>
    </row>
    <row r="24752" spans="11:22" x14ac:dyDescent="0.25">
      <c r="K24752" s="36"/>
      <c r="L24752" s="36"/>
      <c r="M24752" s="36"/>
      <c r="N24752" s="36"/>
      <c r="O24752" s="40"/>
      <c r="P24752" s="36"/>
      <c r="S24752" s="36"/>
      <c r="T24752" s="36"/>
      <c r="U24752" s="36"/>
      <c r="V24752" s="36"/>
    </row>
    <row r="24753" spans="11:22" x14ac:dyDescent="0.25">
      <c r="K24753" s="36"/>
      <c r="L24753" s="36"/>
      <c r="M24753" s="36"/>
      <c r="N24753" s="36"/>
      <c r="O24753" s="40"/>
      <c r="P24753" s="36"/>
      <c r="S24753" s="36"/>
      <c r="T24753" s="36"/>
      <c r="U24753" s="36"/>
      <c r="V24753" s="36"/>
    </row>
    <row r="24754" spans="11:22" x14ac:dyDescent="0.25">
      <c r="K24754" s="36"/>
      <c r="L24754" s="36"/>
      <c r="M24754" s="36"/>
      <c r="N24754" s="36"/>
      <c r="O24754" s="40"/>
      <c r="P24754" s="36"/>
      <c r="S24754" s="36"/>
      <c r="T24754" s="36"/>
      <c r="U24754" s="36"/>
      <c r="V24754" s="36"/>
    </row>
    <row r="24755" spans="11:22" x14ac:dyDescent="0.25">
      <c r="K24755" s="36"/>
      <c r="L24755" s="36"/>
      <c r="M24755" s="36"/>
      <c r="N24755" s="36"/>
      <c r="O24755" s="40"/>
      <c r="P24755" s="36"/>
      <c r="S24755" s="36"/>
      <c r="T24755" s="36"/>
      <c r="U24755" s="36"/>
      <c r="V24755" s="36"/>
    </row>
    <row r="24756" spans="11:22" x14ac:dyDescent="0.25">
      <c r="K24756" s="36"/>
      <c r="L24756" s="36"/>
      <c r="M24756" s="36"/>
      <c r="N24756" s="36"/>
      <c r="O24756" s="40"/>
      <c r="P24756" s="36"/>
      <c r="S24756" s="36"/>
      <c r="T24756" s="36"/>
      <c r="U24756" s="36"/>
      <c r="V24756" s="36"/>
    </row>
    <row r="24757" spans="11:22" x14ac:dyDescent="0.25">
      <c r="K24757" s="36"/>
      <c r="L24757" s="36"/>
      <c r="M24757" s="36"/>
      <c r="N24757" s="36"/>
      <c r="O24757" s="40"/>
      <c r="P24757" s="36"/>
      <c r="S24757" s="36"/>
      <c r="T24757" s="36"/>
      <c r="U24757" s="36"/>
      <c r="V24757" s="36"/>
    </row>
    <row r="24758" spans="11:22" x14ac:dyDescent="0.25">
      <c r="K24758" s="36"/>
      <c r="L24758" s="36"/>
      <c r="M24758" s="36"/>
      <c r="N24758" s="36"/>
      <c r="O24758" s="40"/>
      <c r="P24758" s="36"/>
      <c r="S24758" s="36"/>
      <c r="T24758" s="36"/>
      <c r="U24758" s="36"/>
      <c r="V24758" s="36"/>
    </row>
    <row r="24759" spans="11:22" x14ac:dyDescent="0.25">
      <c r="K24759" s="36"/>
      <c r="L24759" s="36"/>
      <c r="M24759" s="36"/>
      <c r="N24759" s="36"/>
      <c r="O24759" s="40"/>
      <c r="P24759" s="36"/>
      <c r="S24759" s="36"/>
      <c r="T24759" s="36"/>
      <c r="U24759" s="36"/>
      <c r="V24759" s="36"/>
    </row>
    <row r="24760" spans="11:22" x14ac:dyDescent="0.25">
      <c r="K24760" s="36"/>
      <c r="L24760" s="36"/>
      <c r="M24760" s="36"/>
      <c r="N24760" s="36"/>
      <c r="O24760" s="40"/>
      <c r="P24760" s="36"/>
      <c r="S24760" s="36"/>
      <c r="T24760" s="36"/>
      <c r="U24760" s="36"/>
      <c r="V24760" s="36"/>
    </row>
    <row r="24761" spans="11:22" x14ac:dyDescent="0.25">
      <c r="K24761" s="36"/>
      <c r="L24761" s="36"/>
      <c r="M24761" s="36"/>
      <c r="N24761" s="36"/>
      <c r="O24761" s="40"/>
      <c r="P24761" s="36"/>
      <c r="S24761" s="36"/>
      <c r="T24761" s="36"/>
      <c r="U24761" s="36"/>
      <c r="V24761" s="36"/>
    </row>
    <row r="24762" spans="11:22" x14ac:dyDescent="0.25">
      <c r="K24762" s="36"/>
      <c r="L24762" s="36"/>
      <c r="M24762" s="36"/>
      <c r="N24762" s="36"/>
      <c r="O24762" s="40"/>
      <c r="P24762" s="36"/>
      <c r="S24762" s="36"/>
      <c r="T24762" s="36"/>
      <c r="U24762" s="36"/>
      <c r="V24762" s="36"/>
    </row>
    <row r="24763" spans="11:22" x14ac:dyDescent="0.25">
      <c r="K24763" s="36"/>
      <c r="L24763" s="36"/>
      <c r="M24763" s="36"/>
      <c r="N24763" s="36"/>
      <c r="O24763" s="40"/>
      <c r="P24763" s="36"/>
      <c r="S24763" s="36"/>
      <c r="T24763" s="36"/>
      <c r="U24763" s="36"/>
      <c r="V24763" s="36"/>
    </row>
    <row r="24764" spans="11:22" x14ac:dyDescent="0.25">
      <c r="K24764" s="36"/>
      <c r="L24764" s="36"/>
      <c r="M24764" s="36"/>
      <c r="N24764" s="36"/>
      <c r="O24764" s="40"/>
      <c r="P24764" s="36"/>
      <c r="S24764" s="36"/>
      <c r="T24764" s="36"/>
      <c r="U24764" s="36"/>
      <c r="V24764" s="36"/>
    </row>
    <row r="24765" spans="11:22" x14ac:dyDescent="0.25">
      <c r="K24765" s="36"/>
      <c r="L24765" s="36"/>
      <c r="M24765" s="36"/>
      <c r="N24765" s="36"/>
      <c r="O24765" s="40"/>
      <c r="P24765" s="36"/>
      <c r="S24765" s="36"/>
      <c r="T24765" s="36"/>
      <c r="U24765" s="36"/>
      <c r="V24765" s="36"/>
    </row>
    <row r="24766" spans="11:22" x14ac:dyDescent="0.25">
      <c r="K24766" s="36"/>
      <c r="L24766" s="36"/>
      <c r="M24766" s="36"/>
      <c r="N24766" s="36"/>
      <c r="O24766" s="40"/>
      <c r="P24766" s="36"/>
      <c r="S24766" s="36"/>
      <c r="T24766" s="36"/>
      <c r="U24766" s="36"/>
      <c r="V24766" s="36"/>
    </row>
    <row r="24767" spans="11:22" x14ac:dyDescent="0.25">
      <c r="K24767" s="36"/>
      <c r="L24767" s="36"/>
      <c r="M24767" s="36"/>
      <c r="N24767" s="36"/>
      <c r="O24767" s="40"/>
      <c r="P24767" s="36"/>
      <c r="S24767" s="36"/>
      <c r="T24767" s="36"/>
      <c r="U24767" s="36"/>
      <c r="V24767" s="36"/>
    </row>
    <row r="24768" spans="11:22" x14ac:dyDescent="0.25">
      <c r="K24768" s="36"/>
      <c r="L24768" s="36"/>
      <c r="M24768" s="36"/>
      <c r="N24768" s="36"/>
      <c r="O24768" s="40"/>
      <c r="P24768" s="36"/>
      <c r="S24768" s="36"/>
      <c r="T24768" s="36"/>
      <c r="U24768" s="36"/>
      <c r="V24768" s="36"/>
    </row>
    <row r="24769" spans="11:22" x14ac:dyDescent="0.25">
      <c r="K24769" s="36"/>
      <c r="L24769" s="36"/>
      <c r="M24769" s="36"/>
      <c r="N24769" s="36"/>
      <c r="O24769" s="40"/>
      <c r="P24769" s="36"/>
      <c r="S24769" s="36"/>
      <c r="T24769" s="36"/>
      <c r="U24769" s="36"/>
      <c r="V24769" s="36"/>
    </row>
    <row r="24770" spans="11:22" x14ac:dyDescent="0.25">
      <c r="K24770" s="36"/>
      <c r="L24770" s="36"/>
      <c r="M24770" s="36"/>
      <c r="N24770" s="36"/>
      <c r="O24770" s="40"/>
      <c r="P24770" s="36"/>
      <c r="S24770" s="36"/>
      <c r="T24770" s="36"/>
      <c r="U24770" s="36"/>
      <c r="V24770" s="36"/>
    </row>
    <row r="24771" spans="11:22" x14ac:dyDescent="0.25">
      <c r="K24771" s="36"/>
      <c r="L24771" s="36"/>
      <c r="M24771" s="36"/>
      <c r="N24771" s="36"/>
      <c r="O24771" s="40"/>
      <c r="P24771" s="36"/>
      <c r="S24771" s="36"/>
      <c r="T24771" s="36"/>
      <c r="U24771" s="36"/>
      <c r="V24771" s="36"/>
    </row>
    <row r="24772" spans="11:22" x14ac:dyDescent="0.25">
      <c r="K24772" s="36"/>
      <c r="L24772" s="36"/>
      <c r="M24772" s="36"/>
      <c r="N24772" s="36"/>
      <c r="O24772" s="40"/>
      <c r="P24772" s="36"/>
      <c r="S24772" s="36"/>
      <c r="T24772" s="36"/>
      <c r="U24772" s="36"/>
      <c r="V24772" s="36"/>
    </row>
    <row r="24773" spans="11:22" x14ac:dyDescent="0.25">
      <c r="K24773" s="36"/>
      <c r="L24773" s="36"/>
      <c r="M24773" s="36"/>
      <c r="N24773" s="36"/>
      <c r="O24773" s="40"/>
      <c r="P24773" s="36"/>
      <c r="S24773" s="36"/>
      <c r="T24773" s="36"/>
      <c r="U24773" s="36"/>
      <c r="V24773" s="36"/>
    </row>
    <row r="24774" spans="11:22" x14ac:dyDescent="0.25">
      <c r="K24774" s="36"/>
      <c r="L24774" s="36"/>
      <c r="M24774" s="36"/>
      <c r="N24774" s="36"/>
      <c r="O24774" s="40"/>
      <c r="P24774" s="36"/>
      <c r="S24774" s="36"/>
      <c r="T24774" s="36"/>
      <c r="U24774" s="36"/>
      <c r="V24774" s="36"/>
    </row>
    <row r="24775" spans="11:22" x14ac:dyDescent="0.25">
      <c r="K24775" s="36"/>
      <c r="L24775" s="36"/>
      <c r="M24775" s="36"/>
      <c r="N24775" s="36"/>
      <c r="O24775" s="40"/>
      <c r="P24775" s="36"/>
      <c r="S24775" s="36"/>
      <c r="T24775" s="36"/>
      <c r="U24775" s="36"/>
      <c r="V24775" s="36"/>
    </row>
    <row r="24776" spans="11:22" x14ac:dyDescent="0.25">
      <c r="K24776" s="36"/>
      <c r="L24776" s="36"/>
      <c r="M24776" s="36"/>
      <c r="N24776" s="36"/>
      <c r="O24776" s="40"/>
      <c r="P24776" s="36"/>
      <c r="S24776" s="36"/>
      <c r="T24776" s="36"/>
      <c r="U24776" s="36"/>
      <c r="V24776" s="36"/>
    </row>
    <row r="24777" spans="11:22" x14ac:dyDescent="0.25">
      <c r="K24777" s="36"/>
      <c r="L24777" s="36"/>
      <c r="M24777" s="36"/>
      <c r="N24777" s="36"/>
      <c r="O24777" s="40"/>
      <c r="P24777" s="36"/>
      <c r="S24777" s="36"/>
      <c r="T24777" s="36"/>
      <c r="U24777" s="36"/>
      <c r="V24777" s="36"/>
    </row>
    <row r="24778" spans="11:22" x14ac:dyDescent="0.25">
      <c r="K24778" s="36"/>
      <c r="L24778" s="36"/>
      <c r="M24778" s="36"/>
      <c r="N24778" s="36"/>
      <c r="O24778" s="40"/>
      <c r="P24778" s="36"/>
      <c r="S24778" s="36"/>
      <c r="T24778" s="36"/>
      <c r="U24778" s="36"/>
      <c r="V24778" s="36"/>
    </row>
    <row r="24779" spans="11:22" x14ac:dyDescent="0.25">
      <c r="K24779" s="36"/>
      <c r="L24779" s="36"/>
      <c r="M24779" s="36"/>
      <c r="N24779" s="36"/>
      <c r="O24779" s="40"/>
      <c r="P24779" s="36"/>
      <c r="S24779" s="36"/>
      <c r="T24779" s="36"/>
      <c r="U24779" s="36"/>
      <c r="V24779" s="36"/>
    </row>
    <row r="24780" spans="11:22" x14ac:dyDescent="0.25">
      <c r="K24780" s="36"/>
      <c r="L24780" s="36"/>
      <c r="M24780" s="36"/>
      <c r="N24780" s="36"/>
      <c r="O24780" s="40"/>
      <c r="P24780" s="36"/>
      <c r="S24780" s="36"/>
      <c r="T24780" s="36"/>
      <c r="U24780" s="36"/>
      <c r="V24780" s="36"/>
    </row>
    <row r="24781" spans="11:22" x14ac:dyDescent="0.25">
      <c r="K24781" s="36"/>
      <c r="L24781" s="36"/>
      <c r="M24781" s="36"/>
      <c r="N24781" s="36"/>
      <c r="O24781" s="40"/>
      <c r="P24781" s="36"/>
      <c r="S24781" s="36"/>
      <c r="T24781" s="36"/>
      <c r="U24781" s="36"/>
      <c r="V24781" s="36"/>
    </row>
    <row r="24782" spans="11:22" x14ac:dyDescent="0.25">
      <c r="K24782" s="36"/>
      <c r="L24782" s="36"/>
      <c r="M24782" s="36"/>
      <c r="N24782" s="36"/>
      <c r="O24782" s="40"/>
      <c r="P24782" s="36"/>
      <c r="S24782" s="36"/>
      <c r="T24782" s="36"/>
      <c r="U24782" s="36"/>
      <c r="V24782" s="36"/>
    </row>
    <row r="24783" spans="11:22" x14ac:dyDescent="0.25">
      <c r="K24783" s="36"/>
      <c r="L24783" s="36"/>
      <c r="M24783" s="36"/>
      <c r="N24783" s="36"/>
      <c r="O24783" s="40"/>
      <c r="P24783" s="36"/>
      <c r="S24783" s="36"/>
      <c r="T24783" s="36"/>
      <c r="U24783" s="36"/>
      <c r="V24783" s="36"/>
    </row>
    <row r="24784" spans="11:22" x14ac:dyDescent="0.25">
      <c r="K24784" s="36"/>
      <c r="L24784" s="36"/>
      <c r="M24784" s="36"/>
      <c r="N24784" s="36"/>
      <c r="O24784" s="40"/>
      <c r="P24784" s="36"/>
      <c r="S24784" s="36"/>
      <c r="T24784" s="36"/>
      <c r="U24784" s="36"/>
      <c r="V24784" s="36"/>
    </row>
    <row r="24785" spans="11:22" x14ac:dyDescent="0.25">
      <c r="K24785" s="36"/>
      <c r="L24785" s="36"/>
      <c r="M24785" s="36"/>
      <c r="N24785" s="36"/>
      <c r="O24785" s="40"/>
      <c r="P24785" s="36"/>
      <c r="S24785" s="36"/>
      <c r="T24785" s="36"/>
      <c r="U24785" s="36"/>
      <c r="V24785" s="36"/>
    </row>
    <row r="24786" spans="11:22" x14ac:dyDescent="0.25">
      <c r="K24786" s="36"/>
      <c r="L24786" s="36"/>
      <c r="M24786" s="36"/>
      <c r="N24786" s="36"/>
      <c r="O24786" s="40"/>
      <c r="P24786" s="36"/>
      <c r="S24786" s="36"/>
      <c r="T24786" s="36"/>
      <c r="U24786" s="36"/>
      <c r="V24786" s="36"/>
    </row>
    <row r="24787" spans="11:22" x14ac:dyDescent="0.25">
      <c r="K24787" s="36"/>
      <c r="L24787" s="36"/>
      <c r="M24787" s="36"/>
      <c r="N24787" s="36"/>
      <c r="O24787" s="40"/>
      <c r="P24787" s="36"/>
      <c r="S24787" s="36"/>
      <c r="T24787" s="36"/>
      <c r="U24787" s="36"/>
      <c r="V24787" s="36"/>
    </row>
    <row r="24788" spans="11:22" x14ac:dyDescent="0.25">
      <c r="K24788" s="36"/>
      <c r="L24788" s="36"/>
      <c r="M24788" s="36"/>
      <c r="N24788" s="36"/>
      <c r="O24788" s="40"/>
      <c r="P24788" s="36"/>
      <c r="S24788" s="36"/>
      <c r="T24788" s="36"/>
      <c r="U24788" s="36"/>
      <c r="V24788" s="36"/>
    </row>
    <row r="24789" spans="11:22" x14ac:dyDescent="0.25">
      <c r="K24789" s="36"/>
      <c r="L24789" s="36"/>
      <c r="M24789" s="36"/>
      <c r="N24789" s="36"/>
      <c r="O24789" s="40"/>
      <c r="P24789" s="36"/>
      <c r="S24789" s="36"/>
      <c r="T24789" s="36"/>
      <c r="U24789" s="36"/>
      <c r="V24789" s="36"/>
    </row>
    <row r="24790" spans="11:22" x14ac:dyDescent="0.25">
      <c r="K24790" s="36"/>
      <c r="L24790" s="36"/>
      <c r="M24790" s="36"/>
      <c r="N24790" s="36"/>
      <c r="O24790" s="40"/>
      <c r="P24790" s="36"/>
      <c r="S24790" s="36"/>
      <c r="T24790" s="36"/>
      <c r="U24790" s="36"/>
      <c r="V24790" s="36"/>
    </row>
    <row r="24791" spans="11:22" x14ac:dyDescent="0.25">
      <c r="K24791" s="36"/>
      <c r="L24791" s="36"/>
      <c r="M24791" s="36"/>
      <c r="N24791" s="36"/>
      <c r="O24791" s="40"/>
      <c r="P24791" s="36"/>
      <c r="S24791" s="36"/>
      <c r="T24791" s="36"/>
      <c r="U24791" s="36"/>
      <c r="V24791" s="36"/>
    </row>
    <row r="24792" spans="11:22" x14ac:dyDescent="0.25">
      <c r="K24792" s="36"/>
      <c r="L24792" s="36"/>
      <c r="M24792" s="36"/>
      <c r="N24792" s="36"/>
      <c r="O24792" s="40"/>
      <c r="P24792" s="36"/>
      <c r="S24792" s="36"/>
      <c r="T24792" s="36"/>
      <c r="U24792" s="36"/>
      <c r="V24792" s="36"/>
    </row>
    <row r="24793" spans="11:22" x14ac:dyDescent="0.25">
      <c r="K24793" s="36"/>
      <c r="L24793" s="36"/>
      <c r="M24793" s="36"/>
      <c r="N24793" s="36"/>
      <c r="O24793" s="40"/>
      <c r="P24793" s="36"/>
      <c r="S24793" s="36"/>
      <c r="T24793" s="36"/>
      <c r="U24793" s="36"/>
      <c r="V24793" s="36"/>
    </row>
    <row r="24794" spans="11:22" x14ac:dyDescent="0.25">
      <c r="K24794" s="36"/>
      <c r="L24794" s="36"/>
      <c r="M24794" s="36"/>
      <c r="N24794" s="36"/>
      <c r="O24794" s="40"/>
      <c r="P24794" s="36"/>
      <c r="S24794" s="36"/>
      <c r="T24794" s="36"/>
      <c r="U24794" s="36"/>
      <c r="V24794" s="36"/>
    </row>
    <row r="24795" spans="11:22" x14ac:dyDescent="0.25">
      <c r="K24795" s="36"/>
      <c r="L24795" s="36"/>
      <c r="M24795" s="36"/>
      <c r="N24795" s="36"/>
      <c r="O24795" s="40"/>
      <c r="P24795" s="36"/>
      <c r="S24795" s="36"/>
      <c r="T24795" s="36"/>
      <c r="U24795" s="36"/>
      <c r="V24795" s="36"/>
    </row>
    <row r="24796" spans="11:22" x14ac:dyDescent="0.25">
      <c r="K24796" s="36"/>
      <c r="L24796" s="36"/>
      <c r="M24796" s="36"/>
      <c r="N24796" s="36"/>
      <c r="O24796" s="40"/>
      <c r="P24796" s="36"/>
      <c r="S24796" s="36"/>
      <c r="T24796" s="36"/>
      <c r="U24796" s="36"/>
      <c r="V24796" s="36"/>
    </row>
    <row r="24797" spans="11:22" x14ac:dyDescent="0.25">
      <c r="K24797" s="36"/>
      <c r="L24797" s="36"/>
      <c r="M24797" s="36"/>
      <c r="N24797" s="36"/>
      <c r="O24797" s="40"/>
      <c r="P24797" s="36"/>
      <c r="S24797" s="36"/>
      <c r="T24797" s="36"/>
      <c r="U24797" s="36"/>
      <c r="V24797" s="36"/>
    </row>
    <row r="24798" spans="11:22" x14ac:dyDescent="0.25">
      <c r="K24798" s="36"/>
      <c r="L24798" s="36"/>
      <c r="M24798" s="36"/>
      <c r="N24798" s="36"/>
      <c r="O24798" s="40"/>
      <c r="P24798" s="36"/>
      <c r="S24798" s="36"/>
      <c r="T24798" s="36"/>
      <c r="U24798" s="36"/>
      <c r="V24798" s="36"/>
    </row>
    <row r="24799" spans="11:22" x14ac:dyDescent="0.25">
      <c r="K24799" s="36"/>
      <c r="L24799" s="36"/>
      <c r="M24799" s="36"/>
      <c r="N24799" s="36"/>
      <c r="O24799" s="40"/>
      <c r="P24799" s="36"/>
      <c r="S24799" s="36"/>
      <c r="T24799" s="36"/>
      <c r="U24799" s="36"/>
      <c r="V24799" s="36"/>
    </row>
    <row r="24800" spans="11:22" x14ac:dyDescent="0.25">
      <c r="K24800" s="36"/>
      <c r="L24800" s="36"/>
      <c r="M24800" s="36"/>
      <c r="N24800" s="36"/>
      <c r="O24800" s="40"/>
      <c r="P24800" s="36"/>
      <c r="S24800" s="36"/>
      <c r="T24800" s="36"/>
      <c r="U24800" s="36"/>
      <c r="V24800" s="36"/>
    </row>
    <row r="24801" spans="11:22" x14ac:dyDescent="0.25">
      <c r="K24801" s="36"/>
      <c r="L24801" s="36"/>
      <c r="M24801" s="36"/>
      <c r="N24801" s="36"/>
      <c r="O24801" s="40"/>
      <c r="P24801" s="36"/>
      <c r="S24801" s="36"/>
      <c r="T24801" s="36"/>
      <c r="U24801" s="36"/>
      <c r="V24801" s="36"/>
    </row>
    <row r="24802" spans="11:22" x14ac:dyDescent="0.25">
      <c r="K24802" s="36"/>
      <c r="L24802" s="36"/>
      <c r="M24802" s="36"/>
      <c r="N24802" s="36"/>
      <c r="O24802" s="40"/>
      <c r="P24802" s="36"/>
      <c r="S24802" s="36"/>
      <c r="T24802" s="36"/>
      <c r="U24802" s="36"/>
      <c r="V24802" s="36"/>
    </row>
    <row r="24803" spans="11:22" x14ac:dyDescent="0.25">
      <c r="K24803" s="36"/>
      <c r="L24803" s="36"/>
      <c r="M24803" s="36"/>
      <c r="N24803" s="36"/>
      <c r="O24803" s="40"/>
      <c r="P24803" s="36"/>
      <c r="S24803" s="36"/>
      <c r="T24803" s="36"/>
      <c r="U24803" s="36"/>
      <c r="V24803" s="36"/>
    </row>
    <row r="24804" spans="11:22" x14ac:dyDescent="0.25">
      <c r="K24804" s="36"/>
      <c r="L24804" s="36"/>
      <c r="M24804" s="36"/>
      <c r="N24804" s="36"/>
      <c r="O24804" s="40"/>
      <c r="P24804" s="36"/>
      <c r="S24804" s="36"/>
      <c r="T24804" s="36"/>
      <c r="U24804" s="36"/>
      <c r="V24804" s="36"/>
    </row>
    <row r="24805" spans="11:22" x14ac:dyDescent="0.25">
      <c r="K24805" s="36"/>
      <c r="L24805" s="36"/>
      <c r="M24805" s="36"/>
      <c r="N24805" s="36"/>
      <c r="O24805" s="40"/>
      <c r="P24805" s="36"/>
      <c r="S24805" s="36"/>
      <c r="T24805" s="36"/>
      <c r="U24805" s="36"/>
      <c r="V24805" s="36"/>
    </row>
    <row r="24806" spans="11:22" x14ac:dyDescent="0.25">
      <c r="K24806" s="36"/>
      <c r="L24806" s="36"/>
      <c r="M24806" s="36"/>
      <c r="N24806" s="36"/>
      <c r="O24806" s="40"/>
      <c r="P24806" s="36"/>
      <c r="S24806" s="36"/>
      <c r="T24806" s="36"/>
      <c r="U24806" s="36"/>
      <c r="V24806" s="36"/>
    </row>
    <row r="24807" spans="11:22" x14ac:dyDescent="0.25">
      <c r="K24807" s="36"/>
      <c r="L24807" s="36"/>
      <c r="M24807" s="36"/>
      <c r="N24807" s="36"/>
      <c r="O24807" s="40"/>
      <c r="P24807" s="36"/>
      <c r="S24807" s="36"/>
      <c r="T24807" s="36"/>
      <c r="U24807" s="36"/>
      <c r="V24807" s="36"/>
    </row>
    <row r="24808" spans="11:22" x14ac:dyDescent="0.25">
      <c r="K24808" s="36"/>
      <c r="L24808" s="36"/>
      <c r="M24808" s="36"/>
      <c r="N24808" s="36"/>
      <c r="O24808" s="40"/>
      <c r="P24808" s="36"/>
      <c r="S24808" s="36"/>
      <c r="T24808" s="36"/>
      <c r="U24808" s="36"/>
      <c r="V24808" s="36"/>
    </row>
    <row r="24809" spans="11:22" x14ac:dyDescent="0.25">
      <c r="K24809" s="36"/>
      <c r="L24809" s="36"/>
      <c r="M24809" s="36"/>
      <c r="N24809" s="36"/>
      <c r="O24809" s="40"/>
      <c r="P24809" s="36"/>
      <c r="S24809" s="36"/>
      <c r="T24809" s="36"/>
      <c r="U24809" s="36"/>
      <c r="V24809" s="36"/>
    </row>
    <row r="24810" spans="11:22" x14ac:dyDescent="0.25">
      <c r="K24810" s="36"/>
      <c r="L24810" s="36"/>
      <c r="M24810" s="36"/>
      <c r="N24810" s="36"/>
      <c r="O24810" s="40"/>
      <c r="P24810" s="36"/>
      <c r="S24810" s="36"/>
      <c r="T24810" s="36"/>
      <c r="U24810" s="36"/>
      <c r="V24810" s="36"/>
    </row>
    <row r="24811" spans="11:22" x14ac:dyDescent="0.25">
      <c r="K24811" s="36"/>
      <c r="L24811" s="36"/>
      <c r="M24811" s="36"/>
      <c r="N24811" s="36"/>
      <c r="O24811" s="40"/>
      <c r="P24811" s="36"/>
      <c r="S24811" s="36"/>
      <c r="T24811" s="36"/>
      <c r="U24811" s="36"/>
      <c r="V24811" s="36"/>
    </row>
    <row r="24812" spans="11:22" x14ac:dyDescent="0.25">
      <c r="K24812" s="36"/>
      <c r="L24812" s="36"/>
      <c r="M24812" s="36"/>
      <c r="N24812" s="36"/>
      <c r="O24812" s="40"/>
      <c r="P24812" s="36"/>
      <c r="S24812" s="36"/>
      <c r="T24812" s="36"/>
      <c r="U24812" s="36"/>
      <c r="V24812" s="36"/>
    </row>
    <row r="24813" spans="11:22" x14ac:dyDescent="0.25">
      <c r="K24813" s="36"/>
      <c r="L24813" s="36"/>
      <c r="M24813" s="36"/>
      <c r="N24813" s="36"/>
      <c r="O24813" s="40"/>
      <c r="P24813" s="36"/>
      <c r="S24813" s="36"/>
      <c r="T24813" s="36"/>
      <c r="U24813" s="36"/>
      <c r="V24813" s="36"/>
    </row>
    <row r="24814" spans="11:22" x14ac:dyDescent="0.25">
      <c r="K24814" s="36"/>
      <c r="L24814" s="36"/>
      <c r="M24814" s="36"/>
      <c r="N24814" s="36"/>
      <c r="O24814" s="40"/>
      <c r="P24814" s="36"/>
      <c r="S24814" s="36"/>
      <c r="T24814" s="36"/>
      <c r="U24814" s="36"/>
      <c r="V24814" s="36"/>
    </row>
    <row r="24815" spans="11:22" x14ac:dyDescent="0.25">
      <c r="K24815" s="36"/>
      <c r="L24815" s="36"/>
      <c r="M24815" s="36"/>
      <c r="N24815" s="36"/>
      <c r="O24815" s="40"/>
      <c r="P24815" s="36"/>
      <c r="S24815" s="36"/>
      <c r="T24815" s="36"/>
      <c r="U24815" s="36"/>
      <c r="V24815" s="36"/>
    </row>
    <row r="24816" spans="11:22" x14ac:dyDescent="0.25">
      <c r="K24816" s="36"/>
      <c r="L24816" s="36"/>
      <c r="M24816" s="36"/>
      <c r="N24816" s="36"/>
      <c r="O24816" s="40"/>
      <c r="P24816" s="36"/>
      <c r="S24816" s="36"/>
      <c r="T24816" s="36"/>
      <c r="U24816" s="36"/>
      <c r="V24816" s="36"/>
    </row>
    <row r="24817" spans="11:22" x14ac:dyDescent="0.25">
      <c r="K24817" s="36"/>
      <c r="L24817" s="36"/>
      <c r="M24817" s="36"/>
      <c r="N24817" s="36"/>
      <c r="O24817" s="40"/>
      <c r="P24817" s="36"/>
      <c r="S24817" s="36"/>
      <c r="T24817" s="36"/>
      <c r="U24817" s="36"/>
      <c r="V24817" s="36"/>
    </row>
    <row r="24818" spans="11:22" x14ac:dyDescent="0.25">
      <c r="K24818" s="36"/>
      <c r="L24818" s="36"/>
      <c r="M24818" s="36"/>
      <c r="N24818" s="36"/>
      <c r="O24818" s="40"/>
      <c r="P24818" s="36"/>
      <c r="S24818" s="36"/>
      <c r="T24818" s="36"/>
      <c r="U24818" s="36"/>
      <c r="V24818" s="36"/>
    </row>
    <row r="24819" spans="11:22" x14ac:dyDescent="0.25">
      <c r="K24819" s="36"/>
      <c r="L24819" s="36"/>
      <c r="M24819" s="36"/>
      <c r="N24819" s="36"/>
      <c r="O24819" s="40"/>
      <c r="P24819" s="36"/>
      <c r="S24819" s="36"/>
      <c r="T24819" s="36"/>
      <c r="U24819" s="36"/>
      <c r="V24819" s="36"/>
    </row>
    <row r="24820" spans="11:22" x14ac:dyDescent="0.25">
      <c r="K24820" s="36"/>
      <c r="L24820" s="36"/>
      <c r="M24820" s="36"/>
      <c r="N24820" s="36"/>
      <c r="O24820" s="40"/>
      <c r="P24820" s="36"/>
      <c r="S24820" s="36"/>
      <c r="T24820" s="36"/>
      <c r="U24820" s="36"/>
      <c r="V24820" s="36"/>
    </row>
    <row r="24821" spans="11:22" x14ac:dyDescent="0.25">
      <c r="K24821" s="36"/>
      <c r="L24821" s="36"/>
      <c r="M24821" s="36"/>
      <c r="N24821" s="36"/>
      <c r="O24821" s="40"/>
      <c r="P24821" s="36"/>
      <c r="S24821" s="36"/>
      <c r="T24821" s="36"/>
      <c r="U24821" s="36"/>
      <c r="V24821" s="36"/>
    </row>
    <row r="24822" spans="11:22" x14ac:dyDescent="0.25">
      <c r="K24822" s="36"/>
      <c r="L24822" s="36"/>
      <c r="M24822" s="36"/>
      <c r="N24822" s="36"/>
      <c r="O24822" s="40"/>
      <c r="P24822" s="36"/>
      <c r="S24822" s="36"/>
      <c r="T24822" s="36"/>
      <c r="U24822" s="36"/>
      <c r="V24822" s="36"/>
    </row>
    <row r="24823" spans="11:22" x14ac:dyDescent="0.25">
      <c r="K24823" s="36"/>
      <c r="L24823" s="36"/>
      <c r="M24823" s="36"/>
      <c r="N24823" s="36"/>
      <c r="O24823" s="40"/>
      <c r="P24823" s="36"/>
      <c r="S24823" s="36"/>
      <c r="T24823" s="36"/>
      <c r="U24823" s="36"/>
      <c r="V24823" s="36"/>
    </row>
    <row r="24824" spans="11:22" x14ac:dyDescent="0.25">
      <c r="K24824" s="36"/>
      <c r="L24824" s="36"/>
      <c r="M24824" s="36"/>
      <c r="N24824" s="36"/>
      <c r="O24824" s="40"/>
      <c r="P24824" s="36"/>
      <c r="S24824" s="36"/>
      <c r="T24824" s="36"/>
      <c r="U24824" s="36"/>
      <c r="V24824" s="36"/>
    </row>
    <row r="24825" spans="11:22" x14ac:dyDescent="0.25">
      <c r="K24825" s="36"/>
      <c r="L24825" s="36"/>
      <c r="M24825" s="36"/>
      <c r="N24825" s="36"/>
      <c r="O24825" s="40"/>
      <c r="P24825" s="36"/>
      <c r="S24825" s="36"/>
      <c r="T24825" s="36"/>
      <c r="U24825" s="36"/>
      <c r="V24825" s="36"/>
    </row>
    <row r="24826" spans="11:22" x14ac:dyDescent="0.25">
      <c r="K24826" s="36"/>
      <c r="L24826" s="36"/>
      <c r="M24826" s="36"/>
      <c r="N24826" s="36"/>
      <c r="O24826" s="40"/>
      <c r="P24826" s="36"/>
      <c r="S24826" s="36"/>
      <c r="T24826" s="36"/>
      <c r="U24826" s="36"/>
      <c r="V24826" s="36"/>
    </row>
    <row r="24827" spans="11:22" x14ac:dyDescent="0.25">
      <c r="K24827" s="36"/>
      <c r="L24827" s="36"/>
      <c r="M24827" s="36"/>
      <c r="N24827" s="36"/>
      <c r="O24827" s="40"/>
      <c r="P24827" s="36"/>
      <c r="S24827" s="36"/>
      <c r="T24827" s="36"/>
      <c r="U24827" s="36"/>
      <c r="V24827" s="36"/>
    </row>
    <row r="24828" spans="11:22" x14ac:dyDescent="0.25">
      <c r="K24828" s="36"/>
      <c r="L24828" s="36"/>
      <c r="M24828" s="36"/>
      <c r="N24828" s="36"/>
      <c r="O24828" s="40"/>
      <c r="P24828" s="36"/>
      <c r="S24828" s="36"/>
      <c r="T24828" s="36"/>
      <c r="U24828" s="36"/>
      <c r="V24828" s="36"/>
    </row>
    <row r="24829" spans="11:22" x14ac:dyDescent="0.25">
      <c r="K24829" s="36"/>
      <c r="L24829" s="36"/>
      <c r="M24829" s="36"/>
      <c r="N24829" s="36"/>
      <c r="O24829" s="40"/>
      <c r="P24829" s="36"/>
      <c r="S24829" s="36"/>
      <c r="T24829" s="36"/>
      <c r="U24829" s="36"/>
      <c r="V24829" s="36"/>
    </row>
    <row r="24830" spans="11:22" x14ac:dyDescent="0.25">
      <c r="K24830" s="36"/>
      <c r="L24830" s="36"/>
      <c r="M24830" s="36"/>
      <c r="N24830" s="36"/>
      <c r="O24830" s="40"/>
      <c r="P24830" s="36"/>
      <c r="S24830" s="36"/>
      <c r="T24830" s="36"/>
      <c r="U24830" s="36"/>
      <c r="V24830" s="36"/>
    </row>
    <row r="24831" spans="11:22" x14ac:dyDescent="0.25">
      <c r="K24831" s="36"/>
      <c r="L24831" s="36"/>
      <c r="M24831" s="36"/>
      <c r="N24831" s="36"/>
      <c r="O24831" s="40"/>
      <c r="P24831" s="36"/>
      <c r="S24831" s="36"/>
      <c r="T24831" s="36"/>
      <c r="U24831" s="36"/>
      <c r="V24831" s="36"/>
    </row>
    <row r="24832" spans="11:22" x14ac:dyDescent="0.25">
      <c r="K24832" s="36"/>
      <c r="L24832" s="36"/>
      <c r="M24832" s="36"/>
      <c r="N24832" s="36"/>
      <c r="O24832" s="40"/>
      <c r="P24832" s="36"/>
      <c r="S24832" s="36"/>
      <c r="T24832" s="36"/>
      <c r="U24832" s="36"/>
      <c r="V24832" s="36"/>
    </row>
    <row r="24833" spans="11:22" x14ac:dyDescent="0.25">
      <c r="K24833" s="36"/>
      <c r="L24833" s="36"/>
      <c r="M24833" s="36"/>
      <c r="N24833" s="36"/>
      <c r="O24833" s="40"/>
      <c r="P24833" s="36"/>
      <c r="S24833" s="36"/>
      <c r="T24833" s="36"/>
      <c r="U24833" s="36"/>
      <c r="V24833" s="36"/>
    </row>
    <row r="24834" spans="11:22" x14ac:dyDescent="0.25">
      <c r="K24834" s="36"/>
      <c r="L24834" s="36"/>
      <c r="M24834" s="36"/>
      <c r="N24834" s="36"/>
      <c r="O24834" s="40"/>
      <c r="P24834" s="36"/>
      <c r="S24834" s="36"/>
      <c r="T24834" s="36"/>
      <c r="U24834" s="36"/>
      <c r="V24834" s="36"/>
    </row>
    <row r="24835" spans="11:22" x14ac:dyDescent="0.25">
      <c r="K24835" s="36"/>
      <c r="L24835" s="36"/>
      <c r="M24835" s="36"/>
      <c r="N24835" s="36"/>
      <c r="O24835" s="40"/>
      <c r="P24835" s="36"/>
      <c r="S24835" s="36"/>
      <c r="T24835" s="36"/>
      <c r="U24835" s="36"/>
      <c r="V24835" s="36"/>
    </row>
    <row r="24836" spans="11:22" x14ac:dyDescent="0.25">
      <c r="K24836" s="36"/>
      <c r="L24836" s="36"/>
      <c r="M24836" s="36"/>
      <c r="N24836" s="36"/>
      <c r="O24836" s="40"/>
      <c r="P24836" s="36"/>
      <c r="S24836" s="36"/>
      <c r="T24836" s="36"/>
      <c r="U24836" s="36"/>
      <c r="V24836" s="36"/>
    </row>
    <row r="24837" spans="11:22" x14ac:dyDescent="0.25">
      <c r="K24837" s="36"/>
      <c r="L24837" s="36"/>
      <c r="M24837" s="36"/>
      <c r="N24837" s="36"/>
      <c r="O24837" s="40"/>
      <c r="P24837" s="36"/>
      <c r="S24837" s="36"/>
      <c r="T24837" s="36"/>
      <c r="U24837" s="36"/>
      <c r="V24837" s="36"/>
    </row>
    <row r="24838" spans="11:22" x14ac:dyDescent="0.25">
      <c r="K24838" s="36"/>
      <c r="L24838" s="36"/>
      <c r="M24838" s="36"/>
      <c r="N24838" s="36"/>
      <c r="O24838" s="40"/>
      <c r="P24838" s="36"/>
      <c r="S24838" s="36"/>
      <c r="T24838" s="36"/>
      <c r="U24838" s="36"/>
      <c r="V24838" s="36"/>
    </row>
    <row r="24839" spans="11:22" x14ac:dyDescent="0.25">
      <c r="K24839" s="36"/>
      <c r="L24839" s="36"/>
      <c r="M24839" s="36"/>
      <c r="N24839" s="36"/>
      <c r="O24839" s="40"/>
      <c r="P24839" s="36"/>
      <c r="S24839" s="36"/>
      <c r="T24839" s="36"/>
      <c r="U24839" s="36"/>
      <c r="V24839" s="36"/>
    </row>
    <row r="24840" spans="11:22" x14ac:dyDescent="0.25">
      <c r="K24840" s="36"/>
      <c r="L24840" s="36"/>
      <c r="M24840" s="36"/>
      <c r="N24840" s="36"/>
      <c r="O24840" s="40"/>
      <c r="P24840" s="36"/>
      <c r="S24840" s="36"/>
      <c r="T24840" s="36"/>
      <c r="U24840" s="36"/>
      <c r="V24840" s="36"/>
    </row>
    <row r="24841" spans="11:22" x14ac:dyDescent="0.25">
      <c r="K24841" s="36"/>
      <c r="L24841" s="36"/>
      <c r="M24841" s="36"/>
      <c r="N24841" s="36"/>
      <c r="O24841" s="40"/>
      <c r="P24841" s="36"/>
      <c r="S24841" s="36"/>
      <c r="T24841" s="36"/>
      <c r="U24841" s="36"/>
      <c r="V24841" s="36"/>
    </row>
    <row r="24842" spans="11:22" x14ac:dyDescent="0.25">
      <c r="K24842" s="36"/>
      <c r="L24842" s="36"/>
      <c r="M24842" s="36"/>
      <c r="N24842" s="36"/>
      <c r="O24842" s="40"/>
      <c r="P24842" s="36"/>
      <c r="S24842" s="36"/>
      <c r="T24842" s="36"/>
      <c r="U24842" s="36"/>
      <c r="V24842" s="36"/>
    </row>
    <row r="24843" spans="11:22" x14ac:dyDescent="0.25">
      <c r="K24843" s="36"/>
      <c r="L24843" s="36"/>
      <c r="M24843" s="36"/>
      <c r="N24843" s="36"/>
      <c r="O24843" s="40"/>
      <c r="P24843" s="36"/>
      <c r="S24843" s="36"/>
      <c r="T24843" s="36"/>
      <c r="U24843" s="36"/>
      <c r="V24843" s="36"/>
    </row>
    <row r="24844" spans="11:22" x14ac:dyDescent="0.25">
      <c r="K24844" s="36"/>
      <c r="L24844" s="36"/>
      <c r="M24844" s="36"/>
      <c r="N24844" s="36"/>
      <c r="O24844" s="40"/>
      <c r="P24844" s="36"/>
      <c r="S24844" s="36"/>
      <c r="T24844" s="36"/>
      <c r="U24844" s="36"/>
      <c r="V24844" s="36"/>
    </row>
    <row r="24845" spans="11:22" x14ac:dyDescent="0.25">
      <c r="K24845" s="36"/>
      <c r="L24845" s="36"/>
      <c r="M24845" s="36"/>
      <c r="N24845" s="36"/>
      <c r="O24845" s="40"/>
      <c r="P24845" s="36"/>
      <c r="S24845" s="36"/>
      <c r="T24845" s="36"/>
      <c r="U24845" s="36"/>
      <c r="V24845" s="36"/>
    </row>
    <row r="24846" spans="11:22" x14ac:dyDescent="0.25">
      <c r="K24846" s="36"/>
      <c r="L24846" s="36"/>
      <c r="M24846" s="36"/>
      <c r="N24846" s="36"/>
      <c r="O24846" s="40"/>
      <c r="P24846" s="36"/>
      <c r="S24846" s="36"/>
      <c r="T24846" s="36"/>
      <c r="U24846" s="36"/>
      <c r="V24846" s="36"/>
    </row>
    <row r="24847" spans="11:22" x14ac:dyDescent="0.25">
      <c r="K24847" s="36"/>
      <c r="L24847" s="36"/>
      <c r="M24847" s="36"/>
      <c r="N24847" s="36"/>
      <c r="O24847" s="40"/>
      <c r="P24847" s="36"/>
      <c r="S24847" s="36"/>
      <c r="T24847" s="36"/>
      <c r="U24847" s="36"/>
      <c r="V24847" s="36"/>
    </row>
    <row r="24848" spans="11:22" x14ac:dyDescent="0.25">
      <c r="K24848" s="36"/>
      <c r="L24848" s="36"/>
      <c r="M24848" s="36"/>
      <c r="N24848" s="36"/>
      <c r="O24848" s="40"/>
      <c r="P24848" s="36"/>
      <c r="S24848" s="36"/>
      <c r="T24848" s="36"/>
      <c r="U24848" s="36"/>
      <c r="V24848" s="36"/>
    </row>
    <row r="24849" spans="11:22" x14ac:dyDescent="0.25">
      <c r="K24849" s="36"/>
      <c r="L24849" s="36"/>
      <c r="M24849" s="36"/>
      <c r="N24849" s="36"/>
      <c r="O24849" s="40"/>
      <c r="P24849" s="36"/>
      <c r="S24849" s="36"/>
      <c r="T24849" s="36"/>
      <c r="U24849" s="36"/>
      <c r="V24849" s="36"/>
    </row>
    <row r="24850" spans="11:22" x14ac:dyDescent="0.25">
      <c r="K24850" s="36"/>
      <c r="L24850" s="36"/>
      <c r="M24850" s="36"/>
      <c r="N24850" s="36"/>
      <c r="O24850" s="40"/>
      <c r="P24850" s="36"/>
      <c r="S24850" s="36"/>
      <c r="T24850" s="36"/>
      <c r="U24850" s="36"/>
      <c r="V24850" s="36"/>
    </row>
    <row r="24851" spans="11:22" x14ac:dyDescent="0.25">
      <c r="K24851" s="36"/>
      <c r="L24851" s="36"/>
      <c r="M24851" s="36"/>
      <c r="N24851" s="36"/>
      <c r="O24851" s="40"/>
      <c r="P24851" s="36"/>
      <c r="S24851" s="36"/>
      <c r="T24851" s="36"/>
      <c r="U24851" s="36"/>
      <c r="V24851" s="36"/>
    </row>
    <row r="24852" spans="11:22" x14ac:dyDescent="0.25">
      <c r="K24852" s="36"/>
      <c r="L24852" s="36"/>
      <c r="M24852" s="36"/>
      <c r="N24852" s="36"/>
      <c r="O24852" s="40"/>
      <c r="P24852" s="36"/>
      <c r="S24852" s="36"/>
      <c r="T24852" s="36"/>
      <c r="U24852" s="36"/>
      <c r="V24852" s="36"/>
    </row>
    <row r="24853" spans="11:22" x14ac:dyDescent="0.25">
      <c r="K24853" s="36"/>
      <c r="L24853" s="36"/>
      <c r="M24853" s="36"/>
      <c r="N24853" s="36"/>
      <c r="O24853" s="40"/>
      <c r="P24853" s="36"/>
      <c r="S24853" s="36"/>
      <c r="T24853" s="36"/>
      <c r="U24853" s="36"/>
      <c r="V24853" s="36"/>
    </row>
    <row r="24854" spans="11:22" x14ac:dyDescent="0.25">
      <c r="K24854" s="36"/>
      <c r="L24854" s="36"/>
      <c r="M24854" s="36"/>
      <c r="N24854" s="36"/>
      <c r="O24854" s="40"/>
      <c r="P24854" s="36"/>
      <c r="S24854" s="36"/>
      <c r="T24854" s="36"/>
      <c r="U24854" s="36"/>
      <c r="V24854" s="36"/>
    </row>
    <row r="24855" spans="11:22" x14ac:dyDescent="0.25">
      <c r="K24855" s="36"/>
      <c r="L24855" s="36"/>
      <c r="M24855" s="36"/>
      <c r="N24855" s="36"/>
      <c r="O24855" s="40"/>
      <c r="P24855" s="36"/>
      <c r="S24855" s="36"/>
      <c r="T24855" s="36"/>
      <c r="U24855" s="36"/>
      <c r="V24855" s="36"/>
    </row>
    <row r="24856" spans="11:22" x14ac:dyDescent="0.25">
      <c r="K24856" s="36"/>
      <c r="L24856" s="36"/>
      <c r="M24856" s="36"/>
      <c r="N24856" s="36"/>
      <c r="O24856" s="40"/>
      <c r="P24856" s="36"/>
      <c r="S24856" s="36"/>
      <c r="T24856" s="36"/>
      <c r="U24856" s="36"/>
      <c r="V24856" s="36"/>
    </row>
    <row r="24857" spans="11:22" x14ac:dyDescent="0.25">
      <c r="K24857" s="36"/>
      <c r="L24857" s="36"/>
      <c r="M24857" s="36"/>
      <c r="N24857" s="36"/>
      <c r="O24857" s="40"/>
      <c r="P24857" s="36"/>
      <c r="S24857" s="36"/>
      <c r="T24857" s="36"/>
      <c r="U24857" s="36"/>
      <c r="V24857" s="36"/>
    </row>
    <row r="24858" spans="11:22" x14ac:dyDescent="0.25">
      <c r="K24858" s="36"/>
      <c r="L24858" s="36"/>
      <c r="M24858" s="36"/>
      <c r="N24858" s="36"/>
      <c r="O24858" s="40"/>
      <c r="P24858" s="36"/>
      <c r="S24858" s="36"/>
      <c r="T24858" s="36"/>
      <c r="U24858" s="36"/>
      <c r="V24858" s="36"/>
    </row>
    <row r="24859" spans="11:22" x14ac:dyDescent="0.25">
      <c r="K24859" s="36"/>
      <c r="L24859" s="36"/>
      <c r="M24859" s="36"/>
      <c r="N24859" s="36"/>
      <c r="O24859" s="40"/>
      <c r="P24859" s="36"/>
      <c r="S24859" s="36"/>
      <c r="T24859" s="36"/>
      <c r="U24859" s="36"/>
      <c r="V24859" s="36"/>
    </row>
    <row r="24860" spans="11:22" x14ac:dyDescent="0.25">
      <c r="K24860" s="36"/>
      <c r="L24860" s="36"/>
      <c r="M24860" s="36"/>
      <c r="N24860" s="36"/>
      <c r="O24860" s="40"/>
      <c r="P24860" s="36"/>
      <c r="S24860" s="36"/>
      <c r="T24860" s="36"/>
      <c r="U24860" s="36"/>
      <c r="V24860" s="36"/>
    </row>
    <row r="24861" spans="11:22" x14ac:dyDescent="0.25">
      <c r="K24861" s="36"/>
      <c r="L24861" s="36"/>
      <c r="M24861" s="36"/>
      <c r="N24861" s="36"/>
      <c r="O24861" s="40"/>
      <c r="P24861" s="36"/>
      <c r="S24861" s="36"/>
      <c r="T24861" s="36"/>
      <c r="U24861" s="36"/>
      <c r="V24861" s="36"/>
    </row>
    <row r="24862" spans="11:22" x14ac:dyDescent="0.25">
      <c r="K24862" s="36"/>
      <c r="L24862" s="36"/>
      <c r="M24862" s="36"/>
      <c r="N24862" s="36"/>
      <c r="O24862" s="40"/>
      <c r="P24862" s="36"/>
      <c r="S24862" s="36"/>
      <c r="T24862" s="36"/>
      <c r="U24862" s="36"/>
      <c r="V24862" s="36"/>
    </row>
    <row r="24863" spans="11:22" x14ac:dyDescent="0.25">
      <c r="K24863" s="36"/>
      <c r="L24863" s="36"/>
      <c r="M24863" s="36"/>
      <c r="N24863" s="36"/>
      <c r="O24863" s="40"/>
      <c r="P24863" s="36"/>
      <c r="S24863" s="36"/>
      <c r="T24863" s="36"/>
      <c r="U24863" s="36"/>
      <c r="V24863" s="36"/>
    </row>
    <row r="24864" spans="11:22" x14ac:dyDescent="0.25">
      <c r="K24864" s="36"/>
      <c r="L24864" s="36"/>
      <c r="M24864" s="36"/>
      <c r="N24864" s="36"/>
      <c r="O24864" s="40"/>
      <c r="P24864" s="36"/>
      <c r="S24864" s="36"/>
      <c r="T24864" s="36"/>
      <c r="U24864" s="36"/>
      <c r="V24864" s="36"/>
    </row>
    <row r="24865" spans="11:22" x14ac:dyDescent="0.25">
      <c r="K24865" s="36"/>
      <c r="L24865" s="36"/>
      <c r="M24865" s="36"/>
      <c r="N24865" s="36"/>
      <c r="O24865" s="40"/>
      <c r="P24865" s="36"/>
      <c r="S24865" s="36"/>
      <c r="T24865" s="36"/>
      <c r="U24865" s="36"/>
      <c r="V24865" s="36"/>
    </row>
    <row r="24866" spans="11:22" x14ac:dyDescent="0.25">
      <c r="K24866" s="36"/>
      <c r="L24866" s="36"/>
      <c r="M24866" s="36"/>
      <c r="N24866" s="36"/>
      <c r="O24866" s="40"/>
      <c r="P24866" s="36"/>
      <c r="S24866" s="36"/>
      <c r="T24866" s="36"/>
      <c r="U24866" s="36"/>
      <c r="V24866" s="36"/>
    </row>
    <row r="24867" spans="11:22" x14ac:dyDescent="0.25">
      <c r="K24867" s="36"/>
      <c r="L24867" s="36"/>
      <c r="M24867" s="36"/>
      <c r="N24867" s="36"/>
      <c r="O24867" s="40"/>
      <c r="P24867" s="36"/>
      <c r="S24867" s="36"/>
      <c r="T24867" s="36"/>
      <c r="U24867" s="36"/>
      <c r="V24867" s="36"/>
    </row>
    <row r="24868" spans="11:22" x14ac:dyDescent="0.25">
      <c r="K24868" s="36"/>
      <c r="L24868" s="36"/>
      <c r="M24868" s="36"/>
      <c r="N24868" s="36"/>
      <c r="O24868" s="40"/>
      <c r="P24868" s="36"/>
      <c r="S24868" s="36"/>
      <c r="T24868" s="36"/>
      <c r="U24868" s="36"/>
      <c r="V24868" s="36"/>
    </row>
    <row r="24869" spans="11:22" x14ac:dyDescent="0.25">
      <c r="K24869" s="36"/>
      <c r="L24869" s="36"/>
      <c r="M24869" s="36"/>
      <c r="N24869" s="36"/>
      <c r="O24869" s="40"/>
      <c r="P24869" s="36"/>
      <c r="S24869" s="36"/>
      <c r="T24869" s="36"/>
      <c r="U24869" s="36"/>
      <c r="V24869" s="36"/>
    </row>
    <row r="24870" spans="11:22" x14ac:dyDescent="0.25">
      <c r="K24870" s="36"/>
      <c r="L24870" s="36"/>
      <c r="M24870" s="36"/>
      <c r="N24870" s="36"/>
      <c r="O24870" s="40"/>
      <c r="P24870" s="36"/>
      <c r="S24870" s="36"/>
      <c r="T24870" s="36"/>
      <c r="U24870" s="36"/>
      <c r="V24870" s="36"/>
    </row>
    <row r="24871" spans="11:22" x14ac:dyDescent="0.25">
      <c r="K24871" s="36"/>
      <c r="L24871" s="36"/>
      <c r="M24871" s="36"/>
      <c r="N24871" s="36"/>
      <c r="O24871" s="40"/>
      <c r="P24871" s="36"/>
      <c r="S24871" s="36"/>
      <c r="T24871" s="36"/>
      <c r="U24871" s="36"/>
      <c r="V24871" s="36"/>
    </row>
    <row r="24872" spans="11:22" x14ac:dyDescent="0.25">
      <c r="K24872" s="36"/>
      <c r="L24872" s="36"/>
      <c r="M24872" s="36"/>
      <c r="N24872" s="36"/>
      <c r="O24872" s="40"/>
      <c r="P24872" s="36"/>
      <c r="S24872" s="36"/>
      <c r="T24872" s="36"/>
      <c r="U24872" s="36"/>
      <c r="V24872" s="36"/>
    </row>
    <row r="24873" spans="11:22" x14ac:dyDescent="0.25">
      <c r="K24873" s="36"/>
      <c r="L24873" s="36"/>
      <c r="M24873" s="36"/>
      <c r="N24873" s="36"/>
      <c r="O24873" s="40"/>
      <c r="P24873" s="36"/>
      <c r="S24873" s="36"/>
      <c r="T24873" s="36"/>
      <c r="U24873" s="36"/>
      <c r="V24873" s="36"/>
    </row>
    <row r="24874" spans="11:22" x14ac:dyDescent="0.25">
      <c r="K24874" s="36"/>
      <c r="L24874" s="36"/>
      <c r="M24874" s="36"/>
      <c r="N24874" s="36"/>
      <c r="O24874" s="40"/>
      <c r="P24874" s="36"/>
      <c r="S24874" s="36"/>
      <c r="T24874" s="36"/>
      <c r="U24874" s="36"/>
      <c r="V24874" s="36"/>
    </row>
    <row r="24875" spans="11:22" x14ac:dyDescent="0.25">
      <c r="K24875" s="36"/>
      <c r="L24875" s="36"/>
      <c r="M24875" s="36"/>
      <c r="N24875" s="36"/>
      <c r="O24875" s="40"/>
      <c r="P24875" s="36"/>
      <c r="S24875" s="36"/>
      <c r="T24875" s="36"/>
      <c r="U24875" s="36"/>
      <c r="V24875" s="36"/>
    </row>
    <row r="24876" spans="11:22" x14ac:dyDescent="0.25">
      <c r="K24876" s="36"/>
      <c r="L24876" s="36"/>
      <c r="M24876" s="36"/>
      <c r="N24876" s="36"/>
      <c r="O24876" s="40"/>
      <c r="P24876" s="36"/>
      <c r="S24876" s="36"/>
      <c r="T24876" s="36"/>
      <c r="U24876" s="36"/>
      <c r="V24876" s="36"/>
    </row>
    <row r="24877" spans="11:22" x14ac:dyDescent="0.25">
      <c r="K24877" s="36"/>
      <c r="L24877" s="36"/>
      <c r="M24877" s="36"/>
      <c r="N24877" s="36"/>
      <c r="O24877" s="40"/>
      <c r="P24877" s="36"/>
      <c r="S24877" s="36"/>
      <c r="T24877" s="36"/>
      <c r="U24877" s="36"/>
      <c r="V24877" s="36"/>
    </row>
    <row r="24878" spans="11:22" x14ac:dyDescent="0.25">
      <c r="K24878" s="36"/>
      <c r="L24878" s="36"/>
      <c r="M24878" s="36"/>
      <c r="N24878" s="36"/>
      <c r="O24878" s="40"/>
      <c r="P24878" s="36"/>
      <c r="S24878" s="36"/>
      <c r="T24878" s="36"/>
      <c r="U24878" s="36"/>
      <c r="V24878" s="36"/>
    </row>
    <row r="24879" spans="11:22" x14ac:dyDescent="0.25">
      <c r="K24879" s="36"/>
      <c r="L24879" s="36"/>
      <c r="M24879" s="36"/>
      <c r="N24879" s="36"/>
      <c r="O24879" s="40"/>
      <c r="P24879" s="36"/>
      <c r="S24879" s="36"/>
      <c r="T24879" s="36"/>
      <c r="U24879" s="36"/>
      <c r="V24879" s="36"/>
    </row>
    <row r="24880" spans="11:22" x14ac:dyDescent="0.25">
      <c r="K24880" s="36"/>
      <c r="L24880" s="36"/>
      <c r="M24880" s="36"/>
      <c r="N24880" s="36"/>
      <c r="O24880" s="40"/>
      <c r="P24880" s="36"/>
      <c r="S24880" s="36"/>
      <c r="T24880" s="36"/>
      <c r="U24880" s="36"/>
      <c r="V24880" s="36"/>
    </row>
    <row r="24881" spans="11:22" x14ac:dyDescent="0.25">
      <c r="K24881" s="36"/>
      <c r="L24881" s="36"/>
      <c r="M24881" s="36"/>
      <c r="N24881" s="36"/>
      <c r="O24881" s="40"/>
      <c r="P24881" s="36"/>
      <c r="S24881" s="36"/>
      <c r="T24881" s="36"/>
      <c r="U24881" s="36"/>
      <c r="V24881" s="36"/>
    </row>
    <row r="24882" spans="11:22" x14ac:dyDescent="0.25">
      <c r="K24882" s="36"/>
      <c r="L24882" s="36"/>
      <c r="M24882" s="36"/>
      <c r="N24882" s="36"/>
      <c r="O24882" s="40"/>
      <c r="P24882" s="36"/>
      <c r="S24882" s="36"/>
      <c r="T24882" s="36"/>
      <c r="U24882" s="36"/>
      <c r="V24882" s="36"/>
    </row>
    <row r="24883" spans="11:22" x14ac:dyDescent="0.25">
      <c r="K24883" s="36"/>
      <c r="L24883" s="36"/>
      <c r="M24883" s="36"/>
      <c r="N24883" s="36"/>
      <c r="O24883" s="40"/>
      <c r="P24883" s="36"/>
      <c r="S24883" s="36"/>
      <c r="T24883" s="36"/>
      <c r="U24883" s="36"/>
      <c r="V24883" s="36"/>
    </row>
    <row r="24884" spans="11:22" x14ac:dyDescent="0.25">
      <c r="K24884" s="36"/>
      <c r="L24884" s="36"/>
      <c r="M24884" s="36"/>
      <c r="N24884" s="36"/>
      <c r="O24884" s="40"/>
      <c r="P24884" s="36"/>
      <c r="S24884" s="36"/>
      <c r="T24884" s="36"/>
      <c r="U24884" s="36"/>
      <c r="V24884" s="36"/>
    </row>
    <row r="24885" spans="11:22" x14ac:dyDescent="0.25">
      <c r="K24885" s="36"/>
      <c r="L24885" s="36"/>
      <c r="M24885" s="36"/>
      <c r="N24885" s="36"/>
      <c r="O24885" s="40"/>
      <c r="P24885" s="36"/>
      <c r="S24885" s="36"/>
      <c r="T24885" s="36"/>
      <c r="U24885" s="36"/>
      <c r="V24885" s="36"/>
    </row>
    <row r="24886" spans="11:22" x14ac:dyDescent="0.25">
      <c r="K24886" s="36"/>
      <c r="L24886" s="36"/>
      <c r="M24886" s="36"/>
      <c r="N24886" s="36"/>
      <c r="O24886" s="40"/>
      <c r="P24886" s="36"/>
      <c r="S24886" s="36"/>
      <c r="T24886" s="36"/>
      <c r="U24886" s="36"/>
      <c r="V24886" s="36"/>
    </row>
    <row r="24887" spans="11:22" x14ac:dyDescent="0.25">
      <c r="K24887" s="36"/>
      <c r="L24887" s="36"/>
      <c r="M24887" s="36"/>
      <c r="N24887" s="36"/>
      <c r="O24887" s="40"/>
      <c r="P24887" s="36"/>
      <c r="S24887" s="36"/>
      <c r="T24887" s="36"/>
      <c r="U24887" s="36"/>
      <c r="V24887" s="36"/>
    </row>
    <row r="24888" spans="11:22" x14ac:dyDescent="0.25">
      <c r="K24888" s="36"/>
      <c r="L24888" s="36"/>
      <c r="M24888" s="36"/>
      <c r="N24888" s="36"/>
      <c r="O24888" s="40"/>
      <c r="P24888" s="36"/>
      <c r="S24888" s="36"/>
      <c r="T24888" s="36"/>
      <c r="U24888" s="36"/>
      <c r="V24888" s="36"/>
    </row>
    <row r="24889" spans="11:22" x14ac:dyDescent="0.25">
      <c r="K24889" s="36"/>
      <c r="L24889" s="36"/>
      <c r="M24889" s="36"/>
      <c r="N24889" s="36"/>
      <c r="O24889" s="40"/>
      <c r="P24889" s="36"/>
      <c r="S24889" s="36"/>
      <c r="T24889" s="36"/>
      <c r="U24889" s="36"/>
      <c r="V24889" s="36"/>
    </row>
    <row r="24890" spans="11:22" x14ac:dyDescent="0.25">
      <c r="K24890" s="36"/>
      <c r="L24890" s="36"/>
      <c r="M24890" s="36"/>
      <c r="N24890" s="36"/>
      <c r="O24890" s="40"/>
      <c r="P24890" s="36"/>
      <c r="S24890" s="36"/>
      <c r="T24890" s="36"/>
      <c r="U24890" s="36"/>
      <c r="V24890" s="36"/>
    </row>
    <row r="24891" spans="11:22" x14ac:dyDescent="0.25">
      <c r="K24891" s="36"/>
      <c r="L24891" s="36"/>
      <c r="M24891" s="36"/>
      <c r="N24891" s="36"/>
      <c r="O24891" s="40"/>
      <c r="P24891" s="36"/>
      <c r="S24891" s="36"/>
      <c r="T24891" s="36"/>
      <c r="U24891" s="36"/>
      <c r="V24891" s="36"/>
    </row>
    <row r="24892" spans="11:22" x14ac:dyDescent="0.25">
      <c r="K24892" s="36"/>
      <c r="L24892" s="36"/>
      <c r="M24892" s="36"/>
      <c r="N24892" s="36"/>
      <c r="O24892" s="40"/>
      <c r="P24892" s="36"/>
      <c r="S24892" s="36"/>
      <c r="T24892" s="36"/>
      <c r="U24892" s="36"/>
      <c r="V24892" s="36"/>
    </row>
    <row r="24893" spans="11:22" x14ac:dyDescent="0.25">
      <c r="K24893" s="36"/>
      <c r="L24893" s="36"/>
      <c r="M24893" s="36"/>
      <c r="N24893" s="36"/>
      <c r="O24893" s="40"/>
      <c r="P24893" s="36"/>
      <c r="S24893" s="36"/>
      <c r="T24893" s="36"/>
      <c r="U24893" s="36"/>
      <c r="V24893" s="36"/>
    </row>
    <row r="24894" spans="11:22" x14ac:dyDescent="0.25">
      <c r="K24894" s="36"/>
      <c r="L24894" s="36"/>
      <c r="M24894" s="36"/>
      <c r="N24894" s="36"/>
      <c r="O24894" s="40"/>
      <c r="P24894" s="36"/>
      <c r="S24894" s="36"/>
      <c r="T24894" s="36"/>
      <c r="U24894" s="36"/>
      <c r="V24894" s="36"/>
    </row>
    <row r="24895" spans="11:22" x14ac:dyDescent="0.25">
      <c r="K24895" s="36"/>
      <c r="L24895" s="36"/>
      <c r="M24895" s="36"/>
      <c r="N24895" s="36"/>
      <c r="O24895" s="40"/>
      <c r="P24895" s="36"/>
      <c r="S24895" s="36"/>
      <c r="T24895" s="36"/>
      <c r="U24895" s="36"/>
      <c r="V24895" s="36"/>
    </row>
    <row r="24896" spans="11:22" x14ac:dyDescent="0.25">
      <c r="K24896" s="36"/>
      <c r="L24896" s="36"/>
      <c r="M24896" s="36"/>
      <c r="N24896" s="36"/>
      <c r="O24896" s="40"/>
      <c r="P24896" s="36"/>
      <c r="S24896" s="36"/>
      <c r="T24896" s="36"/>
      <c r="U24896" s="36"/>
      <c r="V24896" s="36"/>
    </row>
    <row r="24897" spans="11:22" x14ac:dyDescent="0.25">
      <c r="K24897" s="36"/>
      <c r="L24897" s="36"/>
      <c r="M24897" s="36"/>
      <c r="N24897" s="36"/>
      <c r="O24897" s="40"/>
      <c r="P24897" s="36"/>
      <c r="S24897" s="36"/>
      <c r="T24897" s="36"/>
      <c r="U24897" s="36"/>
      <c r="V24897" s="36"/>
    </row>
    <row r="24898" spans="11:22" x14ac:dyDescent="0.25">
      <c r="K24898" s="36"/>
      <c r="L24898" s="36"/>
      <c r="M24898" s="36"/>
      <c r="N24898" s="36"/>
      <c r="O24898" s="40"/>
      <c r="P24898" s="36"/>
      <c r="S24898" s="36"/>
      <c r="T24898" s="36"/>
      <c r="U24898" s="36"/>
      <c r="V24898" s="36"/>
    </row>
    <row r="24899" spans="11:22" x14ac:dyDescent="0.25">
      <c r="K24899" s="36"/>
      <c r="L24899" s="36"/>
      <c r="M24899" s="36"/>
      <c r="N24899" s="36"/>
      <c r="O24899" s="40"/>
      <c r="P24899" s="36"/>
      <c r="S24899" s="36"/>
      <c r="T24899" s="36"/>
      <c r="U24899" s="36"/>
      <c r="V24899" s="36"/>
    </row>
    <row r="24900" spans="11:22" x14ac:dyDescent="0.25">
      <c r="K24900" s="36"/>
      <c r="L24900" s="36"/>
      <c r="M24900" s="36"/>
      <c r="N24900" s="36"/>
      <c r="O24900" s="40"/>
      <c r="P24900" s="36"/>
      <c r="S24900" s="36"/>
      <c r="T24900" s="36"/>
      <c r="U24900" s="36"/>
      <c r="V24900" s="36"/>
    </row>
    <row r="24901" spans="11:22" x14ac:dyDescent="0.25">
      <c r="K24901" s="36"/>
      <c r="L24901" s="36"/>
      <c r="M24901" s="36"/>
      <c r="N24901" s="36"/>
      <c r="O24901" s="40"/>
      <c r="P24901" s="36"/>
      <c r="S24901" s="36"/>
      <c r="T24901" s="36"/>
      <c r="U24901" s="36"/>
      <c r="V24901" s="36"/>
    </row>
    <row r="24902" spans="11:22" x14ac:dyDescent="0.25">
      <c r="K24902" s="36"/>
      <c r="L24902" s="36"/>
      <c r="M24902" s="36"/>
      <c r="N24902" s="36"/>
      <c r="O24902" s="40"/>
      <c r="P24902" s="36"/>
      <c r="S24902" s="36"/>
      <c r="T24902" s="36"/>
      <c r="U24902" s="36"/>
      <c r="V24902" s="36"/>
    </row>
    <row r="24903" spans="11:22" x14ac:dyDescent="0.25">
      <c r="K24903" s="36"/>
      <c r="L24903" s="36"/>
      <c r="M24903" s="36"/>
      <c r="N24903" s="36"/>
      <c r="O24903" s="40"/>
      <c r="P24903" s="36"/>
      <c r="S24903" s="36"/>
      <c r="T24903" s="36"/>
      <c r="U24903" s="36"/>
      <c r="V24903" s="36"/>
    </row>
    <row r="24904" spans="11:22" x14ac:dyDescent="0.25">
      <c r="K24904" s="36"/>
      <c r="L24904" s="36"/>
      <c r="M24904" s="36"/>
      <c r="N24904" s="36"/>
      <c r="O24904" s="40"/>
      <c r="P24904" s="36"/>
      <c r="S24904" s="36"/>
      <c r="T24904" s="36"/>
      <c r="U24904" s="36"/>
      <c r="V24904" s="36"/>
    </row>
    <row r="24905" spans="11:22" x14ac:dyDescent="0.25">
      <c r="K24905" s="36"/>
      <c r="L24905" s="36"/>
      <c r="M24905" s="36"/>
      <c r="N24905" s="36"/>
      <c r="O24905" s="40"/>
      <c r="P24905" s="36"/>
      <c r="S24905" s="36"/>
      <c r="T24905" s="36"/>
      <c r="U24905" s="36"/>
      <c r="V24905" s="36"/>
    </row>
    <row r="24906" spans="11:22" x14ac:dyDescent="0.25">
      <c r="K24906" s="36"/>
      <c r="L24906" s="36"/>
      <c r="M24906" s="36"/>
      <c r="N24906" s="36"/>
      <c r="O24906" s="40"/>
      <c r="P24906" s="36"/>
      <c r="S24906" s="36"/>
      <c r="T24906" s="36"/>
      <c r="U24906" s="36"/>
      <c r="V24906" s="36"/>
    </row>
    <row r="24907" spans="11:22" x14ac:dyDescent="0.25">
      <c r="K24907" s="36"/>
      <c r="L24907" s="36"/>
      <c r="M24907" s="36"/>
      <c r="N24907" s="36"/>
      <c r="O24907" s="40"/>
      <c r="P24907" s="36"/>
      <c r="S24907" s="36"/>
      <c r="T24907" s="36"/>
      <c r="U24907" s="36"/>
      <c r="V24907" s="36"/>
    </row>
    <row r="24908" spans="11:22" x14ac:dyDescent="0.25">
      <c r="K24908" s="36"/>
      <c r="L24908" s="36"/>
      <c r="M24908" s="36"/>
      <c r="N24908" s="36"/>
      <c r="O24908" s="40"/>
      <c r="P24908" s="36"/>
      <c r="S24908" s="36"/>
      <c r="T24908" s="36"/>
      <c r="U24908" s="36"/>
      <c r="V24908" s="36"/>
    </row>
    <row r="24909" spans="11:22" x14ac:dyDescent="0.25">
      <c r="K24909" s="36"/>
      <c r="L24909" s="36"/>
      <c r="M24909" s="36"/>
      <c r="N24909" s="36"/>
      <c r="O24909" s="40"/>
      <c r="P24909" s="36"/>
      <c r="S24909" s="36"/>
      <c r="T24909" s="36"/>
      <c r="U24909" s="36"/>
      <c r="V24909" s="36"/>
    </row>
    <row r="24910" spans="11:22" x14ac:dyDescent="0.25">
      <c r="K24910" s="36"/>
      <c r="L24910" s="36"/>
      <c r="M24910" s="36"/>
      <c r="N24910" s="36"/>
      <c r="O24910" s="40"/>
      <c r="P24910" s="36"/>
      <c r="S24910" s="36"/>
      <c r="T24910" s="36"/>
      <c r="U24910" s="36"/>
      <c r="V24910" s="36"/>
    </row>
    <row r="24911" spans="11:22" x14ac:dyDescent="0.25">
      <c r="K24911" s="36"/>
      <c r="L24911" s="36"/>
      <c r="M24911" s="36"/>
      <c r="N24911" s="36"/>
      <c r="O24911" s="40"/>
      <c r="P24911" s="36"/>
      <c r="S24911" s="36"/>
      <c r="T24911" s="36"/>
      <c r="U24911" s="36"/>
      <c r="V24911" s="36"/>
    </row>
    <row r="24912" spans="11:22" x14ac:dyDescent="0.25">
      <c r="K24912" s="36"/>
      <c r="L24912" s="36"/>
      <c r="M24912" s="36"/>
      <c r="N24912" s="36"/>
      <c r="O24912" s="40"/>
      <c r="P24912" s="36"/>
      <c r="S24912" s="36"/>
      <c r="T24912" s="36"/>
      <c r="U24912" s="36"/>
      <c r="V24912" s="36"/>
    </row>
    <row r="24913" spans="11:22" x14ac:dyDescent="0.25">
      <c r="K24913" s="36"/>
      <c r="L24913" s="36"/>
      <c r="M24913" s="36"/>
      <c r="N24913" s="36"/>
      <c r="O24913" s="40"/>
      <c r="P24913" s="36"/>
      <c r="S24913" s="36"/>
      <c r="T24913" s="36"/>
      <c r="U24913" s="36"/>
      <c r="V24913" s="36"/>
    </row>
    <row r="24914" spans="11:22" x14ac:dyDescent="0.25">
      <c r="K24914" s="36"/>
      <c r="L24914" s="36"/>
      <c r="M24914" s="36"/>
      <c r="N24914" s="36"/>
      <c r="O24914" s="40"/>
      <c r="P24914" s="36"/>
      <c r="S24914" s="36"/>
      <c r="T24914" s="36"/>
      <c r="U24914" s="36"/>
      <c r="V24914" s="36"/>
    </row>
    <row r="24915" spans="11:22" x14ac:dyDescent="0.25">
      <c r="K24915" s="36"/>
      <c r="L24915" s="36"/>
      <c r="M24915" s="36"/>
      <c r="N24915" s="36"/>
      <c r="O24915" s="40"/>
      <c r="P24915" s="36"/>
      <c r="S24915" s="36"/>
      <c r="T24915" s="36"/>
      <c r="U24915" s="36"/>
      <c r="V24915" s="36"/>
    </row>
    <row r="24916" spans="11:22" x14ac:dyDescent="0.25">
      <c r="K24916" s="36"/>
      <c r="L24916" s="36"/>
      <c r="M24916" s="36"/>
      <c r="N24916" s="36"/>
      <c r="O24916" s="40"/>
      <c r="P24916" s="36"/>
      <c r="S24916" s="36"/>
      <c r="T24916" s="36"/>
      <c r="U24916" s="36"/>
      <c r="V24916" s="36"/>
    </row>
    <row r="24917" spans="11:22" x14ac:dyDescent="0.25">
      <c r="K24917" s="36"/>
      <c r="L24917" s="36"/>
      <c r="M24917" s="36"/>
      <c r="N24917" s="36"/>
      <c r="O24917" s="40"/>
      <c r="P24917" s="36"/>
      <c r="S24917" s="36"/>
      <c r="T24917" s="36"/>
      <c r="U24917" s="36"/>
      <c r="V24917" s="36"/>
    </row>
    <row r="24918" spans="11:22" x14ac:dyDescent="0.25">
      <c r="K24918" s="36"/>
      <c r="L24918" s="36"/>
      <c r="M24918" s="36"/>
      <c r="N24918" s="36"/>
      <c r="O24918" s="40"/>
      <c r="P24918" s="36"/>
      <c r="S24918" s="36"/>
      <c r="T24918" s="36"/>
      <c r="U24918" s="36"/>
      <c r="V24918" s="36"/>
    </row>
    <row r="24919" spans="11:22" x14ac:dyDescent="0.25">
      <c r="K24919" s="36"/>
      <c r="L24919" s="36"/>
      <c r="M24919" s="36"/>
      <c r="N24919" s="36"/>
      <c r="O24919" s="40"/>
      <c r="P24919" s="36"/>
      <c r="S24919" s="36"/>
      <c r="T24919" s="36"/>
      <c r="U24919" s="36"/>
      <c r="V24919" s="36"/>
    </row>
    <row r="24920" spans="11:22" x14ac:dyDescent="0.25">
      <c r="K24920" s="36"/>
      <c r="L24920" s="36"/>
      <c r="M24920" s="36"/>
      <c r="N24920" s="36"/>
      <c r="O24920" s="40"/>
      <c r="P24920" s="36"/>
      <c r="S24920" s="36"/>
      <c r="T24920" s="36"/>
      <c r="U24920" s="36"/>
      <c r="V24920" s="36"/>
    </row>
    <row r="24921" spans="11:22" x14ac:dyDescent="0.25">
      <c r="K24921" s="36"/>
      <c r="L24921" s="36"/>
      <c r="M24921" s="36"/>
      <c r="N24921" s="36"/>
      <c r="O24921" s="40"/>
      <c r="P24921" s="36"/>
      <c r="S24921" s="36"/>
      <c r="T24921" s="36"/>
      <c r="U24921" s="36"/>
      <c r="V24921" s="36"/>
    </row>
    <row r="24922" spans="11:22" x14ac:dyDescent="0.25">
      <c r="K24922" s="36"/>
      <c r="L24922" s="36"/>
      <c r="M24922" s="36"/>
      <c r="N24922" s="36"/>
      <c r="O24922" s="40"/>
      <c r="P24922" s="36"/>
      <c r="S24922" s="36"/>
      <c r="T24922" s="36"/>
      <c r="U24922" s="36"/>
      <c r="V24922" s="36"/>
    </row>
    <row r="24923" spans="11:22" x14ac:dyDescent="0.25">
      <c r="K24923" s="36"/>
      <c r="L24923" s="36"/>
      <c r="M24923" s="36"/>
      <c r="N24923" s="36"/>
      <c r="O24923" s="40"/>
      <c r="P24923" s="36"/>
      <c r="S24923" s="36"/>
      <c r="T24923" s="36"/>
      <c r="U24923" s="36"/>
      <c r="V24923" s="36"/>
    </row>
    <row r="24924" spans="11:22" x14ac:dyDescent="0.25">
      <c r="K24924" s="36"/>
      <c r="L24924" s="36"/>
      <c r="M24924" s="36"/>
      <c r="N24924" s="36"/>
      <c r="O24924" s="40"/>
      <c r="P24924" s="36"/>
      <c r="S24924" s="36"/>
      <c r="T24924" s="36"/>
      <c r="U24924" s="36"/>
      <c r="V24924" s="36"/>
    </row>
    <row r="24925" spans="11:22" x14ac:dyDescent="0.25">
      <c r="K24925" s="36"/>
      <c r="L24925" s="36"/>
      <c r="M24925" s="36"/>
      <c r="N24925" s="36"/>
      <c r="O24925" s="40"/>
      <c r="P24925" s="36"/>
      <c r="S24925" s="36"/>
      <c r="T24925" s="36"/>
      <c r="U24925" s="36"/>
      <c r="V24925" s="36"/>
    </row>
    <row r="24926" spans="11:22" x14ac:dyDescent="0.25">
      <c r="K24926" s="36"/>
      <c r="L24926" s="36"/>
      <c r="M24926" s="36"/>
      <c r="N24926" s="36"/>
      <c r="O24926" s="40"/>
      <c r="P24926" s="36"/>
      <c r="S24926" s="36"/>
      <c r="T24926" s="36"/>
      <c r="U24926" s="36"/>
      <c r="V24926" s="36"/>
    </row>
    <row r="24927" spans="11:22" x14ac:dyDescent="0.25">
      <c r="K24927" s="36"/>
      <c r="L24927" s="36"/>
      <c r="M24927" s="36"/>
      <c r="N24927" s="36"/>
      <c r="O24927" s="40"/>
      <c r="P24927" s="36"/>
      <c r="S24927" s="36"/>
      <c r="T24927" s="36"/>
      <c r="U24927" s="36"/>
      <c r="V24927" s="36"/>
    </row>
    <row r="24928" spans="11:22" x14ac:dyDescent="0.25">
      <c r="K24928" s="36"/>
      <c r="L24928" s="36"/>
      <c r="M24928" s="36"/>
      <c r="N24928" s="36"/>
      <c r="O24928" s="40"/>
      <c r="P24928" s="36"/>
      <c r="S24928" s="36"/>
      <c r="T24928" s="36"/>
      <c r="U24928" s="36"/>
      <c r="V24928" s="36"/>
    </row>
    <row r="24929" spans="11:22" x14ac:dyDescent="0.25">
      <c r="K24929" s="36"/>
      <c r="L24929" s="36"/>
      <c r="M24929" s="36"/>
      <c r="N24929" s="36"/>
      <c r="O24929" s="40"/>
      <c r="P24929" s="36"/>
      <c r="S24929" s="36"/>
      <c r="T24929" s="36"/>
      <c r="U24929" s="36"/>
      <c r="V24929" s="36"/>
    </row>
    <row r="24930" spans="11:22" x14ac:dyDescent="0.25">
      <c r="K24930" s="36"/>
      <c r="L24930" s="36"/>
      <c r="M24930" s="36"/>
      <c r="N24930" s="36"/>
      <c r="O24930" s="40"/>
      <c r="P24930" s="36"/>
      <c r="S24930" s="36"/>
      <c r="T24930" s="36"/>
      <c r="U24930" s="36"/>
      <c r="V24930" s="36"/>
    </row>
    <row r="24931" spans="11:22" x14ac:dyDescent="0.25">
      <c r="K24931" s="36"/>
      <c r="L24931" s="36"/>
      <c r="M24931" s="36"/>
      <c r="N24931" s="36"/>
      <c r="O24931" s="40"/>
      <c r="P24931" s="36"/>
      <c r="S24931" s="36"/>
      <c r="T24931" s="36"/>
      <c r="U24931" s="36"/>
      <c r="V24931" s="36"/>
    </row>
    <row r="24932" spans="11:22" x14ac:dyDescent="0.25">
      <c r="K24932" s="36"/>
      <c r="L24932" s="36"/>
      <c r="M24932" s="36"/>
      <c r="N24932" s="36"/>
      <c r="O24932" s="40"/>
      <c r="P24932" s="36"/>
      <c r="S24932" s="36"/>
      <c r="T24932" s="36"/>
      <c r="U24932" s="36"/>
      <c r="V24932" s="36"/>
    </row>
    <row r="24933" spans="11:22" x14ac:dyDescent="0.25">
      <c r="K24933" s="36"/>
      <c r="L24933" s="36"/>
      <c r="M24933" s="36"/>
      <c r="N24933" s="36"/>
      <c r="O24933" s="40"/>
      <c r="P24933" s="36"/>
      <c r="S24933" s="36"/>
      <c r="T24933" s="36"/>
      <c r="U24933" s="36"/>
      <c r="V24933" s="36"/>
    </row>
    <row r="24934" spans="11:22" x14ac:dyDescent="0.25">
      <c r="K24934" s="36"/>
      <c r="L24934" s="36"/>
      <c r="M24934" s="36"/>
      <c r="N24934" s="36"/>
      <c r="O24934" s="40"/>
      <c r="P24934" s="36"/>
      <c r="S24934" s="36"/>
      <c r="T24934" s="36"/>
      <c r="U24934" s="36"/>
      <c r="V24934" s="36"/>
    </row>
    <row r="24935" spans="11:22" x14ac:dyDescent="0.25">
      <c r="K24935" s="36"/>
      <c r="L24935" s="36"/>
      <c r="M24935" s="36"/>
      <c r="N24935" s="36"/>
      <c r="O24935" s="40"/>
      <c r="P24935" s="36"/>
      <c r="S24935" s="36"/>
      <c r="T24935" s="36"/>
      <c r="U24935" s="36"/>
      <c r="V24935" s="36"/>
    </row>
    <row r="24936" spans="11:22" x14ac:dyDescent="0.25">
      <c r="K24936" s="36"/>
      <c r="L24936" s="36"/>
      <c r="M24936" s="36"/>
      <c r="N24936" s="36"/>
      <c r="O24936" s="40"/>
      <c r="P24936" s="36"/>
      <c r="S24936" s="36"/>
      <c r="T24936" s="36"/>
      <c r="U24936" s="36"/>
      <c r="V24936" s="36"/>
    </row>
    <row r="24937" spans="11:22" x14ac:dyDescent="0.25">
      <c r="K24937" s="36"/>
      <c r="L24937" s="36"/>
      <c r="M24937" s="36"/>
      <c r="N24937" s="36"/>
      <c r="O24937" s="40"/>
      <c r="P24937" s="36"/>
      <c r="S24937" s="36"/>
      <c r="T24937" s="36"/>
      <c r="U24937" s="36"/>
      <c r="V24937" s="36"/>
    </row>
    <row r="24938" spans="11:22" x14ac:dyDescent="0.25">
      <c r="K24938" s="36"/>
      <c r="L24938" s="36"/>
      <c r="M24938" s="36"/>
      <c r="N24938" s="36"/>
      <c r="O24938" s="40"/>
      <c r="P24938" s="36"/>
      <c r="S24938" s="36"/>
      <c r="T24938" s="36"/>
      <c r="U24938" s="36"/>
      <c r="V24938" s="36"/>
    </row>
    <row r="24939" spans="11:22" x14ac:dyDescent="0.25">
      <c r="K24939" s="36"/>
      <c r="L24939" s="36"/>
      <c r="M24939" s="36"/>
      <c r="N24939" s="36"/>
      <c r="O24939" s="40"/>
      <c r="P24939" s="36"/>
      <c r="S24939" s="36"/>
      <c r="T24939" s="36"/>
      <c r="U24939" s="36"/>
      <c r="V24939" s="36"/>
    </row>
    <row r="24940" spans="11:22" x14ac:dyDescent="0.25">
      <c r="K24940" s="36"/>
      <c r="L24940" s="36"/>
      <c r="M24940" s="36"/>
      <c r="N24940" s="36"/>
      <c r="O24940" s="40"/>
      <c r="P24940" s="36"/>
      <c r="S24940" s="36"/>
      <c r="T24940" s="36"/>
      <c r="U24940" s="36"/>
      <c r="V24940" s="36"/>
    </row>
    <row r="24941" spans="11:22" x14ac:dyDescent="0.25">
      <c r="K24941" s="36"/>
      <c r="L24941" s="36"/>
      <c r="M24941" s="36"/>
      <c r="N24941" s="36"/>
      <c r="O24941" s="40"/>
      <c r="P24941" s="36"/>
      <c r="S24941" s="36"/>
      <c r="T24941" s="36"/>
      <c r="U24941" s="36"/>
      <c r="V24941" s="36"/>
    </row>
    <row r="24942" spans="11:22" x14ac:dyDescent="0.25">
      <c r="K24942" s="36"/>
      <c r="L24942" s="36"/>
      <c r="M24942" s="36"/>
      <c r="N24942" s="36"/>
      <c r="O24942" s="40"/>
      <c r="P24942" s="36"/>
      <c r="S24942" s="36"/>
      <c r="T24942" s="36"/>
      <c r="U24942" s="36"/>
      <c r="V24942" s="36"/>
    </row>
    <row r="24943" spans="11:22" x14ac:dyDescent="0.25">
      <c r="K24943" s="36"/>
      <c r="L24943" s="36"/>
      <c r="M24943" s="36"/>
      <c r="N24943" s="36"/>
      <c r="O24943" s="40"/>
      <c r="P24943" s="36"/>
      <c r="S24943" s="36"/>
      <c r="T24943" s="36"/>
      <c r="U24943" s="36"/>
      <c r="V24943" s="36"/>
    </row>
    <row r="24944" spans="11:22" x14ac:dyDescent="0.25">
      <c r="K24944" s="36"/>
      <c r="L24944" s="36"/>
      <c r="M24944" s="36"/>
      <c r="N24944" s="36"/>
      <c r="O24944" s="40"/>
      <c r="P24944" s="36"/>
      <c r="S24944" s="36"/>
      <c r="T24944" s="36"/>
      <c r="U24944" s="36"/>
      <c r="V24944" s="36"/>
    </row>
    <row r="24945" spans="11:22" x14ac:dyDescent="0.25">
      <c r="K24945" s="36"/>
      <c r="L24945" s="36"/>
      <c r="M24945" s="36"/>
      <c r="N24945" s="36"/>
      <c r="O24945" s="40"/>
      <c r="P24945" s="36"/>
      <c r="S24945" s="36"/>
      <c r="T24945" s="36"/>
      <c r="U24945" s="36"/>
      <c r="V24945" s="36"/>
    </row>
    <row r="24946" spans="11:22" x14ac:dyDescent="0.25">
      <c r="K24946" s="36"/>
      <c r="L24946" s="36"/>
      <c r="M24946" s="36"/>
      <c r="N24946" s="36"/>
      <c r="O24946" s="40"/>
      <c r="P24946" s="36"/>
      <c r="S24946" s="36"/>
      <c r="T24946" s="36"/>
      <c r="U24946" s="36"/>
      <c r="V24946" s="36"/>
    </row>
    <row r="24947" spans="11:22" x14ac:dyDescent="0.25">
      <c r="K24947" s="36"/>
      <c r="L24947" s="36"/>
      <c r="M24947" s="36"/>
      <c r="N24947" s="36"/>
      <c r="O24947" s="40"/>
      <c r="P24947" s="36"/>
      <c r="S24947" s="36"/>
      <c r="T24947" s="36"/>
      <c r="U24947" s="36"/>
      <c r="V24947" s="36"/>
    </row>
    <row r="24948" spans="11:22" x14ac:dyDescent="0.25">
      <c r="K24948" s="36"/>
      <c r="L24948" s="36"/>
      <c r="M24948" s="36"/>
      <c r="N24948" s="36"/>
      <c r="O24948" s="40"/>
      <c r="P24948" s="36"/>
      <c r="S24948" s="36"/>
      <c r="T24948" s="36"/>
      <c r="U24948" s="36"/>
      <c r="V24948" s="36"/>
    </row>
    <row r="24949" spans="11:22" x14ac:dyDescent="0.25">
      <c r="K24949" s="36"/>
      <c r="L24949" s="36"/>
      <c r="M24949" s="36"/>
      <c r="N24949" s="36"/>
      <c r="O24949" s="40"/>
      <c r="P24949" s="36"/>
      <c r="S24949" s="36"/>
      <c r="T24949" s="36"/>
      <c r="U24949" s="36"/>
      <c r="V24949" s="36"/>
    </row>
    <row r="24950" spans="11:22" x14ac:dyDescent="0.25">
      <c r="K24950" s="36"/>
      <c r="L24950" s="36"/>
      <c r="M24950" s="36"/>
      <c r="N24950" s="36"/>
      <c r="O24950" s="40"/>
      <c r="P24950" s="36"/>
      <c r="S24950" s="36"/>
      <c r="T24950" s="36"/>
      <c r="U24950" s="36"/>
      <c r="V24950" s="36"/>
    </row>
    <row r="24951" spans="11:22" x14ac:dyDescent="0.25">
      <c r="K24951" s="36"/>
      <c r="L24951" s="36"/>
      <c r="M24951" s="36"/>
      <c r="N24951" s="36"/>
      <c r="O24951" s="40"/>
      <c r="P24951" s="36"/>
      <c r="S24951" s="36"/>
      <c r="T24951" s="36"/>
      <c r="U24951" s="36"/>
      <c r="V24951" s="36"/>
    </row>
    <row r="24952" spans="11:22" x14ac:dyDescent="0.25">
      <c r="K24952" s="36"/>
      <c r="L24952" s="36"/>
      <c r="M24952" s="36"/>
      <c r="N24952" s="36"/>
      <c r="O24952" s="40"/>
      <c r="P24952" s="36"/>
      <c r="S24952" s="36"/>
      <c r="T24952" s="36"/>
      <c r="U24952" s="36"/>
      <c r="V24952" s="36"/>
    </row>
    <row r="24953" spans="11:22" x14ac:dyDescent="0.25">
      <c r="K24953" s="36"/>
      <c r="L24953" s="36"/>
      <c r="M24953" s="36"/>
      <c r="N24953" s="36"/>
      <c r="O24953" s="40"/>
      <c r="P24953" s="36"/>
      <c r="S24953" s="36"/>
      <c r="T24953" s="36"/>
      <c r="U24953" s="36"/>
      <c r="V24953" s="36"/>
    </row>
    <row r="24954" spans="11:22" x14ac:dyDescent="0.25">
      <c r="K24954" s="36"/>
      <c r="L24954" s="36"/>
      <c r="M24954" s="36"/>
      <c r="N24954" s="36"/>
      <c r="O24954" s="40"/>
      <c r="P24954" s="36"/>
      <c r="S24954" s="36"/>
      <c r="T24954" s="36"/>
      <c r="U24954" s="36"/>
      <c r="V24954" s="36"/>
    </row>
    <row r="24955" spans="11:22" x14ac:dyDescent="0.25">
      <c r="K24955" s="36"/>
      <c r="L24955" s="36"/>
      <c r="M24955" s="36"/>
      <c r="N24955" s="36"/>
      <c r="O24955" s="40"/>
      <c r="P24955" s="36"/>
      <c r="S24955" s="36"/>
      <c r="T24955" s="36"/>
      <c r="U24955" s="36"/>
      <c r="V24955" s="36"/>
    </row>
    <row r="24956" spans="11:22" x14ac:dyDescent="0.25">
      <c r="K24956" s="36"/>
      <c r="L24956" s="36"/>
      <c r="M24956" s="36"/>
      <c r="N24956" s="36"/>
      <c r="O24956" s="40"/>
      <c r="P24956" s="36"/>
      <c r="S24956" s="36"/>
      <c r="T24956" s="36"/>
      <c r="U24956" s="36"/>
      <c r="V24956" s="36"/>
    </row>
    <row r="24957" spans="11:22" x14ac:dyDescent="0.25">
      <c r="K24957" s="36"/>
      <c r="L24957" s="36"/>
      <c r="M24957" s="36"/>
      <c r="N24957" s="36"/>
      <c r="O24957" s="40"/>
      <c r="P24957" s="36"/>
      <c r="S24957" s="36"/>
      <c r="T24957" s="36"/>
      <c r="U24957" s="36"/>
      <c r="V24957" s="36"/>
    </row>
    <row r="24958" spans="11:22" x14ac:dyDescent="0.25">
      <c r="K24958" s="36"/>
      <c r="L24958" s="36"/>
      <c r="M24958" s="36"/>
      <c r="N24958" s="36"/>
      <c r="O24958" s="40"/>
      <c r="P24958" s="36"/>
      <c r="S24958" s="36"/>
      <c r="T24958" s="36"/>
      <c r="U24958" s="36"/>
      <c r="V24958" s="36"/>
    </row>
    <row r="24959" spans="11:22" x14ac:dyDescent="0.25">
      <c r="K24959" s="36"/>
      <c r="L24959" s="36"/>
      <c r="M24959" s="36"/>
      <c r="N24959" s="36"/>
      <c r="O24959" s="40"/>
      <c r="P24959" s="36"/>
      <c r="S24959" s="36"/>
      <c r="T24959" s="36"/>
      <c r="U24959" s="36"/>
      <c r="V24959" s="36"/>
    </row>
    <row r="24960" spans="11:22" x14ac:dyDescent="0.25">
      <c r="K24960" s="36"/>
      <c r="L24960" s="36"/>
      <c r="M24960" s="36"/>
      <c r="N24960" s="36"/>
      <c r="O24960" s="40"/>
      <c r="P24960" s="36"/>
      <c r="S24960" s="36"/>
      <c r="T24960" s="36"/>
      <c r="U24960" s="36"/>
      <c r="V24960" s="36"/>
    </row>
    <row r="24961" spans="11:22" x14ac:dyDescent="0.25">
      <c r="K24961" s="36"/>
      <c r="L24961" s="36"/>
      <c r="M24961" s="36"/>
      <c r="N24961" s="36"/>
      <c r="O24961" s="40"/>
      <c r="P24961" s="36"/>
      <c r="S24961" s="36"/>
      <c r="T24961" s="36"/>
      <c r="U24961" s="36"/>
      <c r="V24961" s="36"/>
    </row>
    <row r="24962" spans="11:22" x14ac:dyDescent="0.25">
      <c r="K24962" s="36"/>
      <c r="L24962" s="36"/>
      <c r="M24962" s="36"/>
      <c r="N24962" s="36"/>
      <c r="O24962" s="40"/>
      <c r="P24962" s="36"/>
      <c r="S24962" s="36"/>
      <c r="T24962" s="36"/>
      <c r="U24962" s="36"/>
      <c r="V24962" s="36"/>
    </row>
    <row r="24963" spans="11:22" x14ac:dyDescent="0.25">
      <c r="K24963" s="36"/>
      <c r="L24963" s="36"/>
      <c r="M24963" s="36"/>
      <c r="N24963" s="36"/>
      <c r="O24963" s="40"/>
      <c r="P24963" s="36"/>
      <c r="S24963" s="36"/>
      <c r="T24963" s="36"/>
      <c r="U24963" s="36"/>
      <c r="V24963" s="36"/>
    </row>
    <row r="24964" spans="11:22" x14ac:dyDescent="0.25">
      <c r="K24964" s="36"/>
      <c r="L24964" s="36"/>
      <c r="M24964" s="36"/>
      <c r="N24964" s="36"/>
      <c r="O24964" s="40"/>
      <c r="P24964" s="36"/>
      <c r="S24964" s="36"/>
      <c r="T24964" s="36"/>
      <c r="U24964" s="36"/>
      <c r="V24964" s="36"/>
    </row>
    <row r="24965" spans="11:22" x14ac:dyDescent="0.25">
      <c r="K24965" s="36"/>
      <c r="L24965" s="36"/>
      <c r="M24965" s="36"/>
      <c r="N24965" s="36"/>
      <c r="O24965" s="40"/>
      <c r="P24965" s="36"/>
      <c r="S24965" s="36"/>
      <c r="T24965" s="36"/>
      <c r="U24965" s="36"/>
      <c r="V24965" s="36"/>
    </row>
    <row r="24966" spans="11:22" x14ac:dyDescent="0.25">
      <c r="K24966" s="36"/>
      <c r="L24966" s="36"/>
      <c r="M24966" s="36"/>
      <c r="N24966" s="36"/>
      <c r="O24966" s="40"/>
      <c r="P24966" s="36"/>
      <c r="S24966" s="36"/>
      <c r="T24966" s="36"/>
      <c r="U24966" s="36"/>
      <c r="V24966" s="36"/>
    </row>
    <row r="24967" spans="11:22" x14ac:dyDescent="0.25">
      <c r="K24967" s="36"/>
      <c r="L24967" s="36"/>
      <c r="M24967" s="36"/>
      <c r="N24967" s="36"/>
      <c r="O24967" s="40"/>
      <c r="P24967" s="36"/>
      <c r="S24967" s="36"/>
      <c r="T24967" s="36"/>
      <c r="U24967" s="36"/>
      <c r="V24967" s="36"/>
    </row>
    <row r="24968" spans="11:22" x14ac:dyDescent="0.25">
      <c r="K24968" s="36"/>
      <c r="L24968" s="36"/>
      <c r="M24968" s="36"/>
      <c r="N24968" s="36"/>
      <c r="O24968" s="40"/>
      <c r="P24968" s="36"/>
      <c r="S24968" s="36"/>
      <c r="T24968" s="36"/>
      <c r="U24968" s="36"/>
      <c r="V24968" s="36"/>
    </row>
    <row r="24969" spans="11:22" x14ac:dyDescent="0.25">
      <c r="K24969" s="36"/>
      <c r="L24969" s="36"/>
      <c r="M24969" s="36"/>
      <c r="N24969" s="36"/>
      <c r="O24969" s="40"/>
      <c r="P24969" s="36"/>
      <c r="S24969" s="36"/>
      <c r="T24969" s="36"/>
      <c r="U24969" s="36"/>
      <c r="V24969" s="36"/>
    </row>
    <row r="24970" spans="11:22" x14ac:dyDescent="0.25">
      <c r="K24970" s="36"/>
      <c r="L24970" s="36"/>
      <c r="M24970" s="36"/>
      <c r="N24970" s="36"/>
      <c r="O24970" s="40"/>
      <c r="P24970" s="36"/>
      <c r="S24970" s="36"/>
      <c r="T24970" s="36"/>
      <c r="U24970" s="36"/>
      <c r="V24970" s="36"/>
    </row>
    <row r="24971" spans="11:22" x14ac:dyDescent="0.25">
      <c r="K24971" s="36"/>
      <c r="L24971" s="36"/>
      <c r="M24971" s="36"/>
      <c r="N24971" s="36"/>
      <c r="O24971" s="40"/>
      <c r="P24971" s="36"/>
      <c r="S24971" s="36"/>
      <c r="T24971" s="36"/>
      <c r="U24971" s="36"/>
      <c r="V24971" s="36"/>
    </row>
    <row r="24972" spans="11:22" x14ac:dyDescent="0.25">
      <c r="K24972" s="36"/>
      <c r="L24972" s="36"/>
      <c r="M24972" s="36"/>
      <c r="N24972" s="36"/>
      <c r="O24972" s="40"/>
      <c r="P24972" s="36"/>
      <c r="S24972" s="36"/>
      <c r="T24972" s="36"/>
      <c r="U24972" s="36"/>
      <c r="V24972" s="36"/>
    </row>
    <row r="24973" spans="11:22" x14ac:dyDescent="0.25">
      <c r="K24973" s="36"/>
      <c r="L24973" s="36"/>
      <c r="M24973" s="36"/>
      <c r="N24973" s="36"/>
      <c r="O24973" s="40"/>
      <c r="P24973" s="36"/>
      <c r="S24973" s="36"/>
      <c r="T24973" s="36"/>
      <c r="U24973" s="36"/>
      <c r="V24973" s="36"/>
    </row>
    <row r="24974" spans="11:22" x14ac:dyDescent="0.25">
      <c r="K24974" s="36"/>
      <c r="L24974" s="36"/>
      <c r="M24974" s="36"/>
      <c r="N24974" s="36"/>
      <c r="O24974" s="40"/>
      <c r="P24974" s="36"/>
      <c r="S24974" s="36"/>
      <c r="T24974" s="36"/>
      <c r="U24974" s="36"/>
      <c r="V24974" s="36"/>
    </row>
    <row r="24975" spans="11:22" x14ac:dyDescent="0.25">
      <c r="K24975" s="36"/>
      <c r="L24975" s="36"/>
      <c r="M24975" s="36"/>
      <c r="N24975" s="36"/>
      <c r="O24975" s="40"/>
      <c r="P24975" s="36"/>
      <c r="S24975" s="36"/>
      <c r="T24975" s="36"/>
      <c r="U24975" s="36"/>
      <c r="V24975" s="36"/>
    </row>
    <row r="24976" spans="11:22" x14ac:dyDescent="0.25">
      <c r="K24976" s="36"/>
      <c r="L24976" s="36"/>
      <c r="M24976" s="36"/>
      <c r="N24976" s="36"/>
      <c r="O24976" s="40"/>
      <c r="P24976" s="36"/>
      <c r="S24976" s="36"/>
      <c r="T24976" s="36"/>
      <c r="U24976" s="36"/>
      <c r="V24976" s="36"/>
    </row>
    <row r="24977" spans="11:22" x14ac:dyDescent="0.25">
      <c r="K24977" s="36"/>
      <c r="L24977" s="36"/>
      <c r="M24977" s="36"/>
      <c r="N24977" s="36"/>
      <c r="O24977" s="40"/>
      <c r="P24977" s="36"/>
      <c r="S24977" s="36"/>
      <c r="T24977" s="36"/>
      <c r="U24977" s="36"/>
      <c r="V24977" s="36"/>
    </row>
    <row r="24978" spans="11:22" x14ac:dyDescent="0.25">
      <c r="K24978" s="36"/>
      <c r="L24978" s="36"/>
      <c r="M24978" s="36"/>
      <c r="N24978" s="36"/>
      <c r="O24978" s="40"/>
      <c r="P24978" s="36"/>
      <c r="S24978" s="36"/>
      <c r="T24978" s="36"/>
      <c r="U24978" s="36"/>
      <c r="V24978" s="36"/>
    </row>
    <row r="24979" spans="11:22" x14ac:dyDescent="0.25">
      <c r="K24979" s="36"/>
      <c r="L24979" s="36"/>
      <c r="M24979" s="36"/>
      <c r="N24979" s="36"/>
      <c r="O24979" s="40"/>
      <c r="P24979" s="36"/>
      <c r="S24979" s="36"/>
      <c r="T24979" s="36"/>
      <c r="U24979" s="36"/>
      <c r="V24979" s="36"/>
    </row>
    <row r="24980" spans="11:22" x14ac:dyDescent="0.25">
      <c r="K24980" s="36"/>
      <c r="L24980" s="36"/>
      <c r="M24980" s="36"/>
      <c r="N24980" s="36"/>
      <c r="O24980" s="40"/>
      <c r="P24980" s="36"/>
      <c r="S24980" s="36"/>
      <c r="T24980" s="36"/>
      <c r="U24980" s="36"/>
      <c r="V24980" s="36"/>
    </row>
    <row r="24981" spans="11:22" x14ac:dyDescent="0.25">
      <c r="K24981" s="36"/>
      <c r="L24981" s="36"/>
      <c r="M24981" s="36"/>
      <c r="N24981" s="36"/>
      <c r="O24981" s="40"/>
      <c r="P24981" s="36"/>
      <c r="S24981" s="36"/>
      <c r="T24981" s="36"/>
      <c r="U24981" s="36"/>
      <c r="V24981" s="36"/>
    </row>
    <row r="24982" spans="11:22" x14ac:dyDescent="0.25">
      <c r="K24982" s="36"/>
      <c r="L24982" s="36"/>
      <c r="M24982" s="36"/>
      <c r="N24982" s="36"/>
      <c r="O24982" s="40"/>
      <c r="P24982" s="36"/>
      <c r="S24982" s="36"/>
      <c r="T24982" s="36"/>
      <c r="U24982" s="36"/>
      <c r="V24982" s="36"/>
    </row>
    <row r="24983" spans="11:22" x14ac:dyDescent="0.25">
      <c r="K24983" s="36"/>
      <c r="L24983" s="36"/>
      <c r="M24983" s="36"/>
      <c r="N24983" s="36"/>
      <c r="O24983" s="40"/>
      <c r="P24983" s="36"/>
      <c r="S24983" s="36"/>
      <c r="T24983" s="36"/>
      <c r="U24983" s="36"/>
      <c r="V24983" s="36"/>
    </row>
    <row r="24984" spans="11:22" x14ac:dyDescent="0.25">
      <c r="K24984" s="36"/>
      <c r="L24984" s="36"/>
      <c r="M24984" s="36"/>
      <c r="N24984" s="36"/>
      <c r="O24984" s="40"/>
      <c r="P24984" s="36"/>
      <c r="S24984" s="36"/>
      <c r="T24984" s="36"/>
      <c r="U24984" s="36"/>
      <c r="V24984" s="36"/>
    </row>
    <row r="24985" spans="11:22" x14ac:dyDescent="0.25">
      <c r="K24985" s="36"/>
      <c r="L24985" s="36"/>
      <c r="M24985" s="36"/>
      <c r="N24985" s="36"/>
      <c r="O24985" s="40"/>
      <c r="P24985" s="36"/>
      <c r="S24985" s="36"/>
      <c r="T24985" s="36"/>
      <c r="U24985" s="36"/>
      <c r="V24985" s="36"/>
    </row>
    <row r="24986" spans="11:22" x14ac:dyDescent="0.25">
      <c r="K24986" s="36"/>
      <c r="L24986" s="36"/>
      <c r="M24986" s="36"/>
      <c r="N24986" s="36"/>
      <c r="O24986" s="40"/>
      <c r="P24986" s="36"/>
      <c r="S24986" s="36"/>
      <c r="T24986" s="36"/>
      <c r="U24986" s="36"/>
      <c r="V24986" s="36"/>
    </row>
    <row r="24987" spans="11:22" x14ac:dyDescent="0.25">
      <c r="K24987" s="36"/>
      <c r="L24987" s="36"/>
      <c r="M24987" s="36"/>
      <c r="N24987" s="36"/>
      <c r="O24987" s="40"/>
      <c r="P24987" s="36"/>
      <c r="S24987" s="36"/>
      <c r="T24987" s="36"/>
      <c r="U24987" s="36"/>
      <c r="V24987" s="36"/>
    </row>
    <row r="24988" spans="11:22" x14ac:dyDescent="0.25">
      <c r="K24988" s="36"/>
      <c r="L24988" s="36"/>
      <c r="M24988" s="36"/>
      <c r="N24988" s="36"/>
      <c r="O24988" s="40"/>
      <c r="P24988" s="36"/>
      <c r="S24988" s="36"/>
      <c r="T24988" s="36"/>
      <c r="U24988" s="36"/>
      <c r="V24988" s="36"/>
    </row>
    <row r="24989" spans="11:22" x14ac:dyDescent="0.25">
      <c r="K24989" s="36"/>
      <c r="L24989" s="36"/>
      <c r="M24989" s="36"/>
      <c r="N24989" s="36"/>
      <c r="O24989" s="40"/>
      <c r="P24989" s="36"/>
      <c r="S24989" s="36"/>
      <c r="T24989" s="36"/>
      <c r="U24989" s="36"/>
      <c r="V24989" s="36"/>
    </row>
    <row r="24990" spans="11:22" x14ac:dyDescent="0.25">
      <c r="K24990" s="36"/>
      <c r="L24990" s="36"/>
      <c r="M24990" s="36"/>
      <c r="N24990" s="36"/>
      <c r="O24990" s="40"/>
      <c r="P24990" s="36"/>
      <c r="S24990" s="36"/>
      <c r="T24990" s="36"/>
      <c r="U24990" s="36"/>
      <c r="V24990" s="36"/>
    </row>
    <row r="24991" spans="11:22" x14ac:dyDescent="0.25">
      <c r="K24991" s="36"/>
      <c r="L24991" s="36"/>
      <c r="M24991" s="36"/>
      <c r="N24991" s="36"/>
      <c r="O24991" s="40"/>
      <c r="P24991" s="36"/>
      <c r="S24991" s="36"/>
      <c r="T24991" s="36"/>
      <c r="U24991" s="36"/>
      <c r="V24991" s="36"/>
    </row>
    <row r="24992" spans="11:22" x14ac:dyDescent="0.25">
      <c r="K24992" s="36"/>
      <c r="L24992" s="36"/>
      <c r="M24992" s="36"/>
      <c r="N24992" s="36"/>
      <c r="O24992" s="40"/>
      <c r="P24992" s="36"/>
      <c r="S24992" s="36"/>
      <c r="T24992" s="36"/>
      <c r="U24992" s="36"/>
      <c r="V24992" s="36"/>
    </row>
    <row r="24993" spans="11:22" x14ac:dyDescent="0.25">
      <c r="K24993" s="36"/>
      <c r="L24993" s="36"/>
      <c r="M24993" s="36"/>
      <c r="N24993" s="36"/>
      <c r="O24993" s="40"/>
      <c r="P24993" s="36"/>
      <c r="S24993" s="36"/>
      <c r="T24993" s="36"/>
      <c r="U24993" s="36"/>
      <c r="V24993" s="36"/>
    </row>
    <row r="24994" spans="11:22" x14ac:dyDescent="0.25">
      <c r="K24994" s="36"/>
      <c r="L24994" s="36"/>
      <c r="M24994" s="36"/>
      <c r="N24994" s="36"/>
      <c r="O24994" s="40"/>
      <c r="P24994" s="36"/>
      <c r="S24994" s="36"/>
      <c r="T24994" s="36"/>
      <c r="U24994" s="36"/>
      <c r="V24994" s="36"/>
    </row>
    <row r="24995" spans="11:22" x14ac:dyDescent="0.25">
      <c r="K24995" s="36"/>
      <c r="L24995" s="36"/>
      <c r="M24995" s="36"/>
      <c r="N24995" s="36"/>
      <c r="O24995" s="40"/>
      <c r="P24995" s="36"/>
      <c r="S24995" s="36"/>
      <c r="T24995" s="36"/>
      <c r="U24995" s="36"/>
      <c r="V24995" s="36"/>
    </row>
    <row r="24996" spans="11:22" x14ac:dyDescent="0.25">
      <c r="K24996" s="36"/>
      <c r="L24996" s="36"/>
      <c r="M24996" s="36"/>
      <c r="N24996" s="36"/>
      <c r="O24996" s="40"/>
      <c r="P24996" s="36"/>
      <c r="S24996" s="36"/>
      <c r="T24996" s="36"/>
      <c r="U24996" s="36"/>
      <c r="V24996" s="36"/>
    </row>
    <row r="24997" spans="11:22" x14ac:dyDescent="0.25">
      <c r="K24997" s="36"/>
      <c r="L24997" s="36"/>
      <c r="M24997" s="36"/>
      <c r="N24997" s="36"/>
      <c r="O24997" s="40"/>
      <c r="P24997" s="36"/>
      <c r="S24997" s="36"/>
      <c r="T24997" s="36"/>
      <c r="U24997" s="36"/>
      <c r="V24997" s="36"/>
    </row>
    <row r="24998" spans="11:22" x14ac:dyDescent="0.25">
      <c r="K24998" s="36"/>
      <c r="L24998" s="36"/>
      <c r="M24998" s="36"/>
      <c r="N24998" s="36"/>
      <c r="O24998" s="40"/>
      <c r="P24998" s="36"/>
      <c r="S24998" s="36"/>
      <c r="T24998" s="36"/>
      <c r="U24998" s="36"/>
      <c r="V24998" s="36"/>
    </row>
    <row r="24999" spans="11:22" x14ac:dyDescent="0.25">
      <c r="K24999" s="36"/>
      <c r="L24999" s="36"/>
      <c r="M24999" s="36"/>
      <c r="N24999" s="36"/>
      <c r="O24999" s="40"/>
      <c r="P24999" s="36"/>
      <c r="S24999" s="36"/>
      <c r="T24999" s="36"/>
      <c r="U24999" s="36"/>
      <c r="V24999" s="36"/>
    </row>
    <row r="25000" spans="11:22" x14ac:dyDescent="0.25">
      <c r="K25000" s="36"/>
      <c r="L25000" s="36"/>
      <c r="M25000" s="36"/>
      <c r="N25000" s="36"/>
      <c r="O25000" s="40"/>
      <c r="P25000" s="36"/>
      <c r="S25000" s="36"/>
      <c r="T25000" s="36"/>
      <c r="U25000" s="36"/>
      <c r="V25000" s="36"/>
    </row>
    <row r="25001" spans="11:22" x14ac:dyDescent="0.25">
      <c r="K25001" s="36"/>
      <c r="L25001" s="36"/>
      <c r="M25001" s="36"/>
      <c r="N25001" s="36"/>
      <c r="O25001" s="40"/>
      <c r="P25001" s="36"/>
      <c r="S25001" s="36"/>
      <c r="T25001" s="36"/>
      <c r="U25001" s="36"/>
      <c r="V25001" s="36"/>
    </row>
    <row r="25002" spans="11:22" x14ac:dyDescent="0.25">
      <c r="K25002" s="36"/>
      <c r="L25002" s="36"/>
      <c r="M25002" s="36"/>
      <c r="N25002" s="36"/>
      <c r="O25002" s="40"/>
      <c r="P25002" s="36"/>
      <c r="S25002" s="36"/>
      <c r="T25002" s="36"/>
      <c r="U25002" s="36"/>
      <c r="V25002" s="36"/>
    </row>
    <row r="25003" spans="11:22" x14ac:dyDescent="0.25">
      <c r="K25003" s="36"/>
      <c r="L25003" s="36"/>
      <c r="M25003" s="36"/>
      <c r="N25003" s="36"/>
      <c r="O25003" s="40"/>
      <c r="P25003" s="36"/>
      <c r="S25003" s="36"/>
      <c r="T25003" s="36"/>
      <c r="U25003" s="36"/>
      <c r="V25003" s="36"/>
    </row>
    <row r="25004" spans="11:22" x14ac:dyDescent="0.25">
      <c r="K25004" s="36"/>
      <c r="L25004" s="36"/>
      <c r="M25004" s="36"/>
      <c r="N25004" s="36"/>
      <c r="O25004" s="40"/>
      <c r="P25004" s="36"/>
      <c r="S25004" s="36"/>
      <c r="T25004" s="36"/>
      <c r="U25004" s="36"/>
      <c r="V25004" s="36"/>
    </row>
    <row r="25005" spans="11:22" x14ac:dyDescent="0.25">
      <c r="K25005" s="36"/>
      <c r="L25005" s="36"/>
      <c r="M25005" s="36"/>
      <c r="N25005" s="36"/>
      <c r="O25005" s="40"/>
      <c r="P25005" s="36"/>
      <c r="S25005" s="36"/>
      <c r="T25005" s="36"/>
      <c r="U25005" s="36"/>
      <c r="V25005" s="36"/>
    </row>
    <row r="25006" spans="11:22" x14ac:dyDescent="0.25">
      <c r="K25006" s="36"/>
      <c r="L25006" s="36"/>
      <c r="M25006" s="36"/>
      <c r="N25006" s="36"/>
      <c r="O25006" s="40"/>
      <c r="P25006" s="36"/>
      <c r="S25006" s="36"/>
      <c r="T25006" s="36"/>
      <c r="U25006" s="36"/>
      <c r="V25006" s="36"/>
    </row>
    <row r="25007" spans="11:22" x14ac:dyDescent="0.25">
      <c r="K25007" s="36"/>
      <c r="L25007" s="36"/>
      <c r="M25007" s="36"/>
      <c r="N25007" s="36"/>
      <c r="O25007" s="40"/>
      <c r="P25007" s="36"/>
      <c r="S25007" s="36"/>
      <c r="T25007" s="36"/>
      <c r="U25007" s="36"/>
      <c r="V25007" s="36"/>
    </row>
    <row r="25008" spans="11:22" x14ac:dyDescent="0.25">
      <c r="K25008" s="36"/>
      <c r="L25008" s="36"/>
      <c r="M25008" s="36"/>
      <c r="N25008" s="36"/>
      <c r="O25008" s="40"/>
      <c r="P25008" s="36"/>
      <c r="S25008" s="36"/>
      <c r="T25008" s="36"/>
      <c r="U25008" s="36"/>
      <c r="V25008" s="36"/>
    </row>
    <row r="25009" spans="11:22" x14ac:dyDescent="0.25">
      <c r="K25009" s="36"/>
      <c r="L25009" s="36"/>
      <c r="M25009" s="36"/>
      <c r="N25009" s="36"/>
      <c r="O25009" s="40"/>
      <c r="P25009" s="36"/>
      <c r="S25009" s="36"/>
      <c r="T25009" s="36"/>
      <c r="U25009" s="36"/>
      <c r="V25009" s="36"/>
    </row>
    <row r="25010" spans="11:22" x14ac:dyDescent="0.25">
      <c r="K25010" s="36"/>
      <c r="L25010" s="36"/>
      <c r="M25010" s="36"/>
      <c r="N25010" s="36"/>
      <c r="O25010" s="40"/>
      <c r="P25010" s="36"/>
      <c r="S25010" s="36"/>
      <c r="T25010" s="36"/>
      <c r="U25010" s="36"/>
      <c r="V25010" s="36"/>
    </row>
    <row r="25011" spans="11:22" x14ac:dyDescent="0.25">
      <c r="K25011" s="36"/>
      <c r="L25011" s="36"/>
      <c r="M25011" s="36"/>
      <c r="N25011" s="36"/>
      <c r="O25011" s="40"/>
      <c r="P25011" s="36"/>
      <c r="S25011" s="36"/>
      <c r="T25011" s="36"/>
      <c r="U25011" s="36"/>
      <c r="V25011" s="36"/>
    </row>
    <row r="25012" spans="11:22" x14ac:dyDescent="0.25">
      <c r="K25012" s="36"/>
      <c r="L25012" s="36"/>
      <c r="M25012" s="36"/>
      <c r="N25012" s="36"/>
      <c r="O25012" s="40"/>
      <c r="P25012" s="36"/>
      <c r="S25012" s="36"/>
      <c r="T25012" s="36"/>
      <c r="U25012" s="36"/>
      <c r="V25012" s="36"/>
    </row>
    <row r="25013" spans="11:22" x14ac:dyDescent="0.25">
      <c r="K25013" s="36"/>
      <c r="L25013" s="36"/>
      <c r="M25013" s="36"/>
      <c r="N25013" s="36"/>
      <c r="O25013" s="40"/>
      <c r="P25013" s="36"/>
      <c r="S25013" s="36"/>
      <c r="T25013" s="36"/>
      <c r="U25013" s="36"/>
      <c r="V25013" s="36"/>
    </row>
    <row r="25014" spans="11:22" x14ac:dyDescent="0.25">
      <c r="K25014" s="36"/>
      <c r="L25014" s="36"/>
      <c r="M25014" s="36"/>
      <c r="N25014" s="36"/>
      <c r="O25014" s="40"/>
      <c r="P25014" s="36"/>
      <c r="S25014" s="36"/>
      <c r="T25014" s="36"/>
      <c r="U25014" s="36"/>
      <c r="V25014" s="36"/>
    </row>
    <row r="25015" spans="11:22" x14ac:dyDescent="0.25">
      <c r="K25015" s="36"/>
      <c r="L25015" s="36"/>
      <c r="M25015" s="36"/>
      <c r="N25015" s="36"/>
      <c r="O25015" s="40"/>
      <c r="P25015" s="36"/>
      <c r="S25015" s="36"/>
      <c r="T25015" s="36"/>
      <c r="U25015" s="36"/>
      <c r="V25015" s="36"/>
    </row>
    <row r="25016" spans="11:22" x14ac:dyDescent="0.25">
      <c r="K25016" s="36"/>
      <c r="L25016" s="36"/>
      <c r="M25016" s="36"/>
      <c r="N25016" s="36"/>
      <c r="O25016" s="40"/>
      <c r="P25016" s="36"/>
      <c r="S25016" s="36"/>
      <c r="T25016" s="36"/>
      <c r="U25016" s="36"/>
      <c r="V25016" s="36"/>
    </row>
    <row r="25017" spans="11:22" x14ac:dyDescent="0.25">
      <c r="K25017" s="36"/>
      <c r="L25017" s="36"/>
      <c r="M25017" s="36"/>
      <c r="N25017" s="36"/>
      <c r="O25017" s="40"/>
      <c r="P25017" s="36"/>
      <c r="S25017" s="36"/>
      <c r="T25017" s="36"/>
      <c r="U25017" s="36"/>
      <c r="V25017" s="36"/>
    </row>
    <row r="25018" spans="11:22" x14ac:dyDescent="0.25">
      <c r="K25018" s="36"/>
      <c r="L25018" s="36"/>
      <c r="M25018" s="36"/>
      <c r="N25018" s="36"/>
      <c r="O25018" s="40"/>
      <c r="P25018" s="36"/>
      <c r="S25018" s="36"/>
      <c r="T25018" s="36"/>
      <c r="U25018" s="36"/>
      <c r="V25018" s="36"/>
    </row>
    <row r="25019" spans="11:22" x14ac:dyDescent="0.25">
      <c r="K25019" s="36"/>
      <c r="L25019" s="36"/>
      <c r="M25019" s="36"/>
      <c r="N25019" s="36"/>
      <c r="O25019" s="40"/>
      <c r="P25019" s="36"/>
      <c r="S25019" s="36"/>
      <c r="T25019" s="36"/>
      <c r="U25019" s="36"/>
      <c r="V25019" s="36"/>
    </row>
    <row r="25020" spans="11:22" x14ac:dyDescent="0.25">
      <c r="K25020" s="36"/>
      <c r="L25020" s="36"/>
      <c r="M25020" s="36"/>
      <c r="N25020" s="36"/>
      <c r="O25020" s="40"/>
      <c r="P25020" s="36"/>
      <c r="S25020" s="36"/>
      <c r="T25020" s="36"/>
      <c r="U25020" s="36"/>
      <c r="V25020" s="36"/>
    </row>
    <row r="25021" spans="11:22" x14ac:dyDescent="0.25">
      <c r="K25021" s="36"/>
      <c r="L25021" s="36"/>
      <c r="M25021" s="36"/>
      <c r="N25021" s="36"/>
      <c r="O25021" s="40"/>
      <c r="P25021" s="36"/>
      <c r="S25021" s="36"/>
      <c r="T25021" s="36"/>
      <c r="U25021" s="36"/>
      <c r="V25021" s="36"/>
    </row>
    <row r="25022" spans="11:22" x14ac:dyDescent="0.25">
      <c r="K25022" s="36"/>
      <c r="L25022" s="36"/>
      <c r="M25022" s="36"/>
      <c r="N25022" s="36"/>
      <c r="O25022" s="40"/>
      <c r="P25022" s="36"/>
      <c r="S25022" s="36"/>
      <c r="T25022" s="36"/>
      <c r="U25022" s="36"/>
      <c r="V25022" s="36"/>
    </row>
    <row r="25023" spans="11:22" x14ac:dyDescent="0.25">
      <c r="K25023" s="36"/>
      <c r="L25023" s="36"/>
      <c r="M25023" s="36"/>
      <c r="N25023" s="36"/>
      <c r="O25023" s="40"/>
      <c r="P25023" s="36"/>
      <c r="S25023" s="36"/>
      <c r="T25023" s="36"/>
      <c r="U25023" s="36"/>
      <c r="V25023" s="36"/>
    </row>
    <row r="25024" spans="11:22" x14ac:dyDescent="0.25">
      <c r="K25024" s="36"/>
      <c r="L25024" s="36"/>
      <c r="M25024" s="36"/>
      <c r="N25024" s="36"/>
      <c r="O25024" s="40"/>
      <c r="P25024" s="36"/>
      <c r="S25024" s="36"/>
      <c r="T25024" s="36"/>
      <c r="U25024" s="36"/>
      <c r="V25024" s="36"/>
    </row>
    <row r="25025" spans="11:22" x14ac:dyDescent="0.25">
      <c r="K25025" s="36"/>
      <c r="L25025" s="36"/>
      <c r="M25025" s="36"/>
      <c r="N25025" s="36"/>
      <c r="O25025" s="40"/>
      <c r="P25025" s="36"/>
      <c r="S25025" s="36"/>
      <c r="T25025" s="36"/>
      <c r="U25025" s="36"/>
      <c r="V25025" s="36"/>
    </row>
    <row r="25026" spans="11:22" x14ac:dyDescent="0.25">
      <c r="K25026" s="36"/>
      <c r="L25026" s="36"/>
      <c r="M25026" s="36"/>
      <c r="N25026" s="36"/>
      <c r="O25026" s="40"/>
      <c r="P25026" s="36"/>
      <c r="S25026" s="36"/>
      <c r="T25026" s="36"/>
      <c r="U25026" s="36"/>
      <c r="V25026" s="36"/>
    </row>
    <row r="25027" spans="11:22" x14ac:dyDescent="0.25">
      <c r="K25027" s="36"/>
      <c r="L25027" s="36"/>
      <c r="M25027" s="36"/>
      <c r="N25027" s="36"/>
      <c r="O25027" s="40"/>
      <c r="P25027" s="36"/>
      <c r="S25027" s="36"/>
      <c r="T25027" s="36"/>
      <c r="U25027" s="36"/>
      <c r="V25027" s="36"/>
    </row>
    <row r="25028" spans="11:22" x14ac:dyDescent="0.25">
      <c r="K25028" s="36"/>
      <c r="L25028" s="36"/>
      <c r="M25028" s="36"/>
      <c r="N25028" s="36"/>
      <c r="O25028" s="40"/>
      <c r="P25028" s="36"/>
      <c r="S25028" s="36"/>
      <c r="T25028" s="36"/>
      <c r="U25028" s="36"/>
      <c r="V25028" s="36"/>
    </row>
    <row r="25029" spans="11:22" x14ac:dyDescent="0.25">
      <c r="K25029" s="36"/>
      <c r="L25029" s="36"/>
      <c r="M25029" s="36"/>
      <c r="N25029" s="36"/>
      <c r="O25029" s="40"/>
      <c r="P25029" s="36"/>
      <c r="S25029" s="36"/>
      <c r="T25029" s="36"/>
      <c r="U25029" s="36"/>
      <c r="V25029" s="36"/>
    </row>
    <row r="25030" spans="11:22" x14ac:dyDescent="0.25">
      <c r="K25030" s="36"/>
      <c r="L25030" s="36"/>
      <c r="M25030" s="36"/>
      <c r="N25030" s="36"/>
      <c r="O25030" s="40"/>
      <c r="P25030" s="36"/>
      <c r="S25030" s="36"/>
      <c r="T25030" s="36"/>
      <c r="U25030" s="36"/>
      <c r="V25030" s="36"/>
    </row>
    <row r="25031" spans="11:22" x14ac:dyDescent="0.25">
      <c r="K25031" s="36"/>
      <c r="L25031" s="36"/>
      <c r="M25031" s="36"/>
      <c r="N25031" s="36"/>
      <c r="O25031" s="40"/>
      <c r="P25031" s="36"/>
      <c r="S25031" s="36"/>
      <c r="T25031" s="36"/>
      <c r="U25031" s="36"/>
      <c r="V25031" s="36"/>
    </row>
    <row r="25032" spans="11:22" x14ac:dyDescent="0.25">
      <c r="K25032" s="36"/>
      <c r="L25032" s="36"/>
      <c r="M25032" s="36"/>
      <c r="N25032" s="36"/>
      <c r="O25032" s="40"/>
      <c r="P25032" s="36"/>
      <c r="S25032" s="36"/>
      <c r="T25032" s="36"/>
      <c r="U25032" s="36"/>
      <c r="V25032" s="36"/>
    </row>
    <row r="25033" spans="11:22" x14ac:dyDescent="0.25">
      <c r="K25033" s="36"/>
      <c r="L25033" s="36"/>
      <c r="M25033" s="36"/>
      <c r="N25033" s="36"/>
      <c r="O25033" s="40"/>
      <c r="P25033" s="36"/>
      <c r="S25033" s="36"/>
      <c r="T25033" s="36"/>
      <c r="U25033" s="36"/>
      <c r="V25033" s="36"/>
    </row>
    <row r="25034" spans="11:22" x14ac:dyDescent="0.25">
      <c r="K25034" s="36"/>
      <c r="L25034" s="36"/>
      <c r="M25034" s="36"/>
      <c r="N25034" s="36"/>
      <c r="O25034" s="40"/>
      <c r="P25034" s="36"/>
      <c r="S25034" s="36"/>
      <c r="T25034" s="36"/>
      <c r="U25034" s="36"/>
      <c r="V25034" s="36"/>
    </row>
    <row r="25035" spans="11:22" x14ac:dyDescent="0.25">
      <c r="K25035" s="36"/>
      <c r="L25035" s="36"/>
      <c r="M25035" s="36"/>
      <c r="N25035" s="36"/>
      <c r="O25035" s="40"/>
      <c r="P25035" s="36"/>
      <c r="S25035" s="36"/>
      <c r="T25035" s="36"/>
      <c r="U25035" s="36"/>
      <c r="V25035" s="36"/>
    </row>
    <row r="25036" spans="11:22" x14ac:dyDescent="0.25">
      <c r="K25036" s="36"/>
      <c r="L25036" s="36"/>
      <c r="M25036" s="36"/>
      <c r="N25036" s="36"/>
      <c r="O25036" s="40"/>
      <c r="P25036" s="36"/>
      <c r="S25036" s="36"/>
      <c r="T25036" s="36"/>
      <c r="U25036" s="36"/>
      <c r="V25036" s="36"/>
    </row>
    <row r="25037" spans="11:22" x14ac:dyDescent="0.25">
      <c r="K25037" s="36"/>
      <c r="L25037" s="36"/>
      <c r="M25037" s="36"/>
      <c r="N25037" s="36"/>
      <c r="O25037" s="40"/>
      <c r="P25037" s="36"/>
      <c r="S25037" s="36"/>
      <c r="T25037" s="36"/>
      <c r="U25037" s="36"/>
      <c r="V25037" s="36"/>
    </row>
    <row r="25038" spans="11:22" x14ac:dyDescent="0.25">
      <c r="K25038" s="36"/>
      <c r="L25038" s="36"/>
      <c r="M25038" s="36"/>
      <c r="N25038" s="36"/>
      <c r="O25038" s="40"/>
      <c r="P25038" s="36"/>
      <c r="S25038" s="36"/>
      <c r="T25038" s="36"/>
      <c r="U25038" s="36"/>
      <c r="V25038" s="36"/>
    </row>
    <row r="25039" spans="11:22" x14ac:dyDescent="0.25">
      <c r="K25039" s="36"/>
      <c r="L25039" s="36"/>
      <c r="M25039" s="36"/>
      <c r="N25039" s="36"/>
      <c r="O25039" s="40"/>
      <c r="P25039" s="36"/>
      <c r="S25039" s="36"/>
      <c r="T25039" s="36"/>
      <c r="U25039" s="36"/>
      <c r="V25039" s="36"/>
    </row>
    <row r="25040" spans="11:22" x14ac:dyDescent="0.25">
      <c r="K25040" s="36"/>
      <c r="L25040" s="36"/>
      <c r="M25040" s="36"/>
      <c r="N25040" s="36"/>
      <c r="O25040" s="40"/>
      <c r="P25040" s="36"/>
      <c r="S25040" s="36"/>
      <c r="T25040" s="36"/>
      <c r="U25040" s="36"/>
      <c r="V25040" s="36"/>
    </row>
    <row r="25041" spans="11:22" x14ac:dyDescent="0.25">
      <c r="K25041" s="36"/>
      <c r="L25041" s="36"/>
      <c r="M25041" s="36"/>
      <c r="N25041" s="36"/>
      <c r="O25041" s="40"/>
      <c r="P25041" s="36"/>
      <c r="S25041" s="36"/>
      <c r="T25041" s="36"/>
      <c r="U25041" s="36"/>
      <c r="V25041" s="36"/>
    </row>
    <row r="25042" spans="11:22" x14ac:dyDescent="0.25">
      <c r="K25042" s="36"/>
      <c r="L25042" s="36"/>
      <c r="M25042" s="36"/>
      <c r="N25042" s="36"/>
      <c r="O25042" s="40"/>
      <c r="P25042" s="36"/>
      <c r="S25042" s="36"/>
      <c r="T25042" s="36"/>
      <c r="U25042" s="36"/>
      <c r="V25042" s="36"/>
    </row>
    <row r="25043" spans="11:22" x14ac:dyDescent="0.25">
      <c r="K25043" s="36"/>
      <c r="L25043" s="36"/>
      <c r="M25043" s="36"/>
      <c r="N25043" s="36"/>
      <c r="O25043" s="40"/>
      <c r="P25043" s="36"/>
      <c r="S25043" s="36"/>
      <c r="T25043" s="36"/>
      <c r="U25043" s="36"/>
      <c r="V25043" s="36"/>
    </row>
    <row r="25044" spans="11:22" x14ac:dyDescent="0.25">
      <c r="K25044" s="36"/>
      <c r="L25044" s="36"/>
      <c r="M25044" s="36"/>
      <c r="N25044" s="36"/>
      <c r="O25044" s="40"/>
      <c r="P25044" s="36"/>
      <c r="S25044" s="36"/>
      <c r="T25044" s="36"/>
      <c r="U25044" s="36"/>
      <c r="V25044" s="36"/>
    </row>
    <row r="25045" spans="11:22" x14ac:dyDescent="0.25">
      <c r="K25045" s="36"/>
      <c r="L25045" s="36"/>
      <c r="M25045" s="36"/>
      <c r="N25045" s="36"/>
      <c r="O25045" s="40"/>
      <c r="P25045" s="36"/>
      <c r="S25045" s="36"/>
      <c r="T25045" s="36"/>
      <c r="U25045" s="36"/>
      <c r="V25045" s="36"/>
    </row>
    <row r="25046" spans="11:22" x14ac:dyDescent="0.25">
      <c r="K25046" s="36"/>
      <c r="L25046" s="36"/>
      <c r="M25046" s="36"/>
      <c r="N25046" s="36"/>
      <c r="O25046" s="40"/>
      <c r="P25046" s="36"/>
      <c r="S25046" s="36"/>
      <c r="T25046" s="36"/>
      <c r="U25046" s="36"/>
      <c r="V25046" s="36"/>
    </row>
    <row r="25047" spans="11:22" x14ac:dyDescent="0.25">
      <c r="K25047" s="36"/>
      <c r="L25047" s="36"/>
      <c r="M25047" s="36"/>
      <c r="N25047" s="36"/>
      <c r="O25047" s="40"/>
      <c r="P25047" s="36"/>
      <c r="S25047" s="36"/>
      <c r="T25047" s="36"/>
      <c r="U25047" s="36"/>
      <c r="V25047" s="36"/>
    </row>
    <row r="25048" spans="11:22" x14ac:dyDescent="0.25">
      <c r="K25048" s="36"/>
      <c r="L25048" s="36"/>
      <c r="M25048" s="36"/>
      <c r="N25048" s="36"/>
      <c r="O25048" s="40"/>
      <c r="P25048" s="36"/>
      <c r="S25048" s="36"/>
      <c r="T25048" s="36"/>
      <c r="U25048" s="36"/>
      <c r="V25048" s="36"/>
    </row>
    <row r="25049" spans="11:22" x14ac:dyDescent="0.25">
      <c r="K25049" s="36"/>
      <c r="L25049" s="36"/>
      <c r="M25049" s="36"/>
      <c r="N25049" s="36"/>
      <c r="O25049" s="40"/>
      <c r="P25049" s="36"/>
      <c r="S25049" s="36"/>
      <c r="T25049" s="36"/>
      <c r="U25049" s="36"/>
      <c r="V25049" s="36"/>
    </row>
    <row r="25050" spans="11:22" x14ac:dyDescent="0.25">
      <c r="K25050" s="36"/>
      <c r="L25050" s="36"/>
      <c r="M25050" s="36"/>
      <c r="N25050" s="36"/>
      <c r="O25050" s="40"/>
      <c r="P25050" s="36"/>
      <c r="S25050" s="36"/>
      <c r="T25050" s="36"/>
      <c r="U25050" s="36"/>
      <c r="V25050" s="36"/>
    </row>
    <row r="25051" spans="11:22" x14ac:dyDescent="0.25">
      <c r="K25051" s="36"/>
      <c r="L25051" s="36"/>
      <c r="M25051" s="36"/>
      <c r="N25051" s="36"/>
      <c r="O25051" s="40"/>
      <c r="P25051" s="36"/>
      <c r="S25051" s="36"/>
      <c r="T25051" s="36"/>
      <c r="U25051" s="36"/>
      <c r="V25051" s="36"/>
    </row>
    <row r="25052" spans="11:22" x14ac:dyDescent="0.25">
      <c r="K25052" s="36"/>
      <c r="L25052" s="36"/>
      <c r="M25052" s="36"/>
      <c r="N25052" s="36"/>
      <c r="O25052" s="40"/>
      <c r="P25052" s="36"/>
      <c r="S25052" s="36"/>
      <c r="T25052" s="36"/>
      <c r="U25052" s="36"/>
      <c r="V25052" s="36"/>
    </row>
    <row r="25053" spans="11:22" x14ac:dyDescent="0.25">
      <c r="K25053" s="36"/>
      <c r="L25053" s="36"/>
      <c r="M25053" s="36"/>
      <c r="N25053" s="36"/>
      <c r="O25053" s="40"/>
      <c r="P25053" s="36"/>
      <c r="S25053" s="36"/>
      <c r="T25053" s="36"/>
      <c r="U25053" s="36"/>
      <c r="V25053" s="36"/>
    </row>
    <row r="25054" spans="11:22" x14ac:dyDescent="0.25">
      <c r="K25054" s="36"/>
      <c r="L25054" s="36"/>
      <c r="M25054" s="36"/>
      <c r="N25054" s="36"/>
      <c r="O25054" s="40"/>
      <c r="P25054" s="36"/>
      <c r="S25054" s="36"/>
      <c r="T25054" s="36"/>
      <c r="U25054" s="36"/>
      <c r="V25054" s="36"/>
    </row>
    <row r="25055" spans="11:22" x14ac:dyDescent="0.25">
      <c r="K25055" s="36"/>
      <c r="L25055" s="36"/>
      <c r="M25055" s="36"/>
      <c r="N25055" s="36"/>
      <c r="O25055" s="40"/>
      <c r="P25055" s="36"/>
      <c r="S25055" s="36"/>
      <c r="T25055" s="36"/>
      <c r="U25055" s="36"/>
      <c r="V25055" s="36"/>
    </row>
    <row r="25056" spans="11:22" x14ac:dyDescent="0.25">
      <c r="K25056" s="36"/>
      <c r="L25056" s="36"/>
      <c r="M25056" s="36"/>
      <c r="N25056" s="36"/>
      <c r="O25056" s="40"/>
      <c r="P25056" s="36"/>
      <c r="S25056" s="36"/>
      <c r="T25056" s="36"/>
      <c r="U25056" s="36"/>
      <c r="V25056" s="36"/>
    </row>
    <row r="25057" spans="11:22" x14ac:dyDescent="0.25">
      <c r="K25057" s="36"/>
      <c r="L25057" s="36"/>
      <c r="M25057" s="36"/>
      <c r="N25057" s="36"/>
      <c r="O25057" s="40"/>
      <c r="P25057" s="36"/>
      <c r="S25057" s="36"/>
      <c r="T25057" s="36"/>
      <c r="U25057" s="36"/>
      <c r="V25057" s="36"/>
    </row>
    <row r="25058" spans="11:22" x14ac:dyDescent="0.25">
      <c r="K25058" s="36"/>
      <c r="L25058" s="36"/>
      <c r="M25058" s="36"/>
      <c r="N25058" s="36"/>
      <c r="O25058" s="40"/>
      <c r="P25058" s="36"/>
      <c r="S25058" s="36"/>
      <c r="T25058" s="36"/>
      <c r="U25058" s="36"/>
      <c r="V25058" s="36"/>
    </row>
    <row r="25059" spans="11:22" x14ac:dyDescent="0.25">
      <c r="K25059" s="36"/>
      <c r="L25059" s="36"/>
      <c r="M25059" s="36"/>
      <c r="N25059" s="36"/>
      <c r="O25059" s="40"/>
      <c r="P25059" s="36"/>
      <c r="S25059" s="36"/>
      <c r="T25059" s="36"/>
      <c r="U25059" s="36"/>
      <c r="V25059" s="36"/>
    </row>
    <row r="25060" spans="11:22" x14ac:dyDescent="0.25">
      <c r="K25060" s="36"/>
      <c r="L25060" s="36"/>
      <c r="M25060" s="36"/>
      <c r="N25060" s="36"/>
      <c r="O25060" s="40"/>
      <c r="P25060" s="36"/>
      <c r="S25060" s="36"/>
      <c r="T25060" s="36"/>
      <c r="U25060" s="36"/>
      <c r="V25060" s="36"/>
    </row>
    <row r="25061" spans="11:22" x14ac:dyDescent="0.25">
      <c r="K25061" s="36"/>
      <c r="L25061" s="36"/>
      <c r="M25061" s="36"/>
      <c r="N25061" s="36"/>
      <c r="O25061" s="40"/>
      <c r="P25061" s="36"/>
      <c r="S25061" s="36"/>
      <c r="T25061" s="36"/>
      <c r="U25061" s="36"/>
      <c r="V25061" s="36"/>
    </row>
    <row r="25062" spans="11:22" x14ac:dyDescent="0.25">
      <c r="K25062" s="36"/>
      <c r="L25062" s="36"/>
      <c r="M25062" s="36"/>
      <c r="N25062" s="36"/>
      <c r="O25062" s="40"/>
      <c r="P25062" s="36"/>
      <c r="S25062" s="36"/>
      <c r="T25062" s="36"/>
      <c r="U25062" s="36"/>
      <c r="V25062" s="36"/>
    </row>
    <row r="25063" spans="11:22" x14ac:dyDescent="0.25">
      <c r="K25063" s="36"/>
      <c r="L25063" s="36"/>
      <c r="M25063" s="36"/>
      <c r="N25063" s="36"/>
      <c r="O25063" s="40"/>
      <c r="P25063" s="36"/>
      <c r="S25063" s="36"/>
      <c r="T25063" s="36"/>
      <c r="U25063" s="36"/>
      <c r="V25063" s="36"/>
    </row>
    <row r="25064" spans="11:22" x14ac:dyDescent="0.25">
      <c r="K25064" s="36"/>
      <c r="L25064" s="36"/>
      <c r="M25064" s="36"/>
      <c r="N25064" s="36"/>
      <c r="O25064" s="40"/>
      <c r="P25064" s="36"/>
      <c r="S25064" s="36"/>
      <c r="T25064" s="36"/>
      <c r="U25064" s="36"/>
      <c r="V25064" s="36"/>
    </row>
    <row r="25065" spans="11:22" x14ac:dyDescent="0.25">
      <c r="K25065" s="36"/>
      <c r="L25065" s="36"/>
      <c r="M25065" s="36"/>
      <c r="N25065" s="36"/>
      <c r="O25065" s="40"/>
      <c r="P25065" s="36"/>
      <c r="S25065" s="36"/>
      <c r="T25065" s="36"/>
      <c r="U25065" s="36"/>
      <c r="V25065" s="36"/>
    </row>
    <row r="25066" spans="11:22" x14ac:dyDescent="0.25">
      <c r="K25066" s="36"/>
      <c r="L25066" s="36"/>
      <c r="M25066" s="36"/>
      <c r="N25066" s="36"/>
      <c r="O25066" s="40"/>
      <c r="P25066" s="36"/>
      <c r="S25066" s="36"/>
      <c r="T25066" s="36"/>
      <c r="U25066" s="36"/>
      <c r="V25066" s="36"/>
    </row>
    <row r="25067" spans="11:22" x14ac:dyDescent="0.25">
      <c r="K25067" s="36"/>
      <c r="L25067" s="36"/>
      <c r="M25067" s="36"/>
      <c r="N25067" s="36"/>
      <c r="O25067" s="40"/>
      <c r="P25067" s="36"/>
      <c r="S25067" s="36"/>
      <c r="T25067" s="36"/>
      <c r="U25067" s="36"/>
      <c r="V25067" s="36"/>
    </row>
    <row r="25068" spans="11:22" x14ac:dyDescent="0.25">
      <c r="K25068" s="36"/>
      <c r="L25068" s="36"/>
      <c r="M25068" s="36"/>
      <c r="N25068" s="36"/>
      <c r="O25068" s="40"/>
      <c r="P25068" s="36"/>
      <c r="S25068" s="36"/>
      <c r="T25068" s="36"/>
      <c r="U25068" s="36"/>
      <c r="V25068" s="36"/>
    </row>
    <row r="25069" spans="11:22" x14ac:dyDescent="0.25">
      <c r="K25069" s="36"/>
      <c r="L25069" s="36"/>
      <c r="M25069" s="36"/>
      <c r="N25069" s="36"/>
      <c r="O25069" s="40"/>
      <c r="P25069" s="36"/>
      <c r="S25069" s="36"/>
      <c r="T25069" s="36"/>
      <c r="U25069" s="36"/>
      <c r="V25069" s="36"/>
    </row>
    <row r="25070" spans="11:22" x14ac:dyDescent="0.25">
      <c r="K25070" s="36"/>
      <c r="L25070" s="36"/>
      <c r="M25070" s="36"/>
      <c r="N25070" s="36"/>
      <c r="O25070" s="40"/>
      <c r="P25070" s="36"/>
      <c r="S25070" s="36"/>
      <c r="T25070" s="36"/>
      <c r="U25070" s="36"/>
      <c r="V25070" s="36"/>
    </row>
    <row r="25071" spans="11:22" x14ac:dyDescent="0.25">
      <c r="K25071" s="36"/>
      <c r="L25071" s="36"/>
      <c r="M25071" s="36"/>
      <c r="N25071" s="36"/>
      <c r="O25071" s="40"/>
      <c r="P25071" s="36"/>
      <c r="S25071" s="36"/>
      <c r="T25071" s="36"/>
      <c r="U25071" s="36"/>
      <c r="V25071" s="36"/>
    </row>
    <row r="25072" spans="11:22" x14ac:dyDescent="0.25">
      <c r="K25072" s="36"/>
      <c r="L25072" s="36"/>
      <c r="M25072" s="36"/>
      <c r="N25072" s="36"/>
      <c r="O25072" s="40"/>
      <c r="P25072" s="36"/>
      <c r="S25072" s="36"/>
      <c r="T25072" s="36"/>
      <c r="U25072" s="36"/>
      <c r="V25072" s="36"/>
    </row>
    <row r="25073" spans="11:22" x14ac:dyDescent="0.25">
      <c r="K25073" s="36"/>
      <c r="L25073" s="36"/>
      <c r="M25073" s="36"/>
      <c r="N25073" s="36"/>
      <c r="O25073" s="40"/>
      <c r="P25073" s="36"/>
      <c r="S25073" s="36"/>
      <c r="T25073" s="36"/>
      <c r="U25073" s="36"/>
      <c r="V25073" s="36"/>
    </row>
    <row r="25074" spans="11:22" x14ac:dyDescent="0.25">
      <c r="K25074" s="36"/>
      <c r="L25074" s="36"/>
      <c r="M25074" s="36"/>
      <c r="N25074" s="36"/>
      <c r="O25074" s="40"/>
      <c r="P25074" s="36"/>
      <c r="S25074" s="36"/>
      <c r="T25074" s="36"/>
      <c r="U25074" s="36"/>
      <c r="V25074" s="36"/>
    </row>
    <row r="25075" spans="11:22" x14ac:dyDescent="0.25">
      <c r="K25075" s="36"/>
      <c r="L25075" s="36"/>
      <c r="M25075" s="36"/>
      <c r="N25075" s="36"/>
      <c r="O25075" s="40"/>
      <c r="P25075" s="36"/>
      <c r="S25075" s="36"/>
      <c r="T25075" s="36"/>
      <c r="U25075" s="36"/>
      <c r="V25075" s="36"/>
    </row>
    <row r="25076" spans="11:22" x14ac:dyDescent="0.25">
      <c r="K25076" s="36"/>
      <c r="L25076" s="36"/>
      <c r="M25076" s="36"/>
      <c r="N25076" s="36"/>
      <c r="O25076" s="40"/>
      <c r="P25076" s="36"/>
      <c r="S25076" s="36"/>
      <c r="T25076" s="36"/>
      <c r="U25076" s="36"/>
      <c r="V25076" s="36"/>
    </row>
    <row r="25077" spans="11:22" x14ac:dyDescent="0.25">
      <c r="K25077" s="36"/>
      <c r="L25077" s="36"/>
      <c r="M25077" s="36"/>
      <c r="N25077" s="36"/>
      <c r="O25077" s="40"/>
      <c r="P25077" s="36"/>
      <c r="S25077" s="36"/>
      <c r="T25077" s="36"/>
      <c r="U25077" s="36"/>
      <c r="V25077" s="36"/>
    </row>
    <row r="25078" spans="11:22" x14ac:dyDescent="0.25">
      <c r="K25078" s="36"/>
      <c r="L25078" s="36"/>
      <c r="M25078" s="36"/>
      <c r="N25078" s="36"/>
      <c r="O25078" s="40"/>
      <c r="P25078" s="36"/>
      <c r="S25078" s="36"/>
      <c r="T25078" s="36"/>
      <c r="U25078" s="36"/>
      <c r="V25078" s="36"/>
    </row>
    <row r="25079" spans="11:22" x14ac:dyDescent="0.25">
      <c r="K25079" s="36"/>
      <c r="L25079" s="36"/>
      <c r="M25079" s="36"/>
      <c r="N25079" s="36"/>
      <c r="O25079" s="40"/>
      <c r="P25079" s="36"/>
      <c r="S25079" s="36"/>
      <c r="T25079" s="36"/>
      <c r="U25079" s="36"/>
      <c r="V25079" s="36"/>
    </row>
    <row r="25080" spans="11:22" x14ac:dyDescent="0.25">
      <c r="K25080" s="36"/>
      <c r="L25080" s="36"/>
      <c r="M25080" s="36"/>
      <c r="N25080" s="36"/>
      <c r="O25080" s="40"/>
      <c r="P25080" s="36"/>
      <c r="S25080" s="36"/>
      <c r="T25080" s="36"/>
      <c r="U25080" s="36"/>
      <c r="V25080" s="36"/>
    </row>
    <row r="25081" spans="11:22" x14ac:dyDescent="0.25">
      <c r="K25081" s="36"/>
      <c r="L25081" s="36"/>
      <c r="M25081" s="36"/>
      <c r="N25081" s="36"/>
      <c r="O25081" s="40"/>
      <c r="P25081" s="36"/>
      <c r="S25081" s="36"/>
      <c r="T25081" s="36"/>
      <c r="U25081" s="36"/>
      <c r="V25081" s="36"/>
    </row>
    <row r="25082" spans="11:22" x14ac:dyDescent="0.25">
      <c r="K25082" s="36"/>
      <c r="L25082" s="36"/>
      <c r="M25082" s="36"/>
      <c r="N25082" s="36"/>
      <c r="O25082" s="40"/>
      <c r="P25082" s="36"/>
      <c r="S25082" s="36"/>
      <c r="T25082" s="36"/>
      <c r="U25082" s="36"/>
      <c r="V25082" s="36"/>
    </row>
    <row r="25083" spans="11:22" x14ac:dyDescent="0.25">
      <c r="K25083" s="36"/>
      <c r="L25083" s="36"/>
      <c r="M25083" s="36"/>
      <c r="N25083" s="36"/>
      <c r="O25083" s="40"/>
      <c r="P25083" s="36"/>
      <c r="S25083" s="36"/>
      <c r="T25083" s="36"/>
      <c r="U25083" s="36"/>
      <c r="V25083" s="36"/>
    </row>
    <row r="25084" spans="11:22" x14ac:dyDescent="0.25">
      <c r="K25084" s="36"/>
      <c r="L25084" s="36"/>
      <c r="M25084" s="36"/>
      <c r="N25084" s="36"/>
      <c r="O25084" s="40"/>
      <c r="P25084" s="36"/>
      <c r="S25084" s="36"/>
      <c r="T25084" s="36"/>
      <c r="U25084" s="36"/>
      <c r="V25084" s="36"/>
    </row>
    <row r="25085" spans="11:22" x14ac:dyDescent="0.25">
      <c r="K25085" s="36"/>
      <c r="L25085" s="36"/>
      <c r="M25085" s="36"/>
      <c r="N25085" s="36"/>
      <c r="O25085" s="40"/>
      <c r="P25085" s="36"/>
      <c r="S25085" s="36"/>
      <c r="T25085" s="36"/>
      <c r="U25085" s="36"/>
      <c r="V25085" s="36"/>
    </row>
    <row r="25086" spans="11:22" x14ac:dyDescent="0.25">
      <c r="K25086" s="36"/>
      <c r="L25086" s="36"/>
      <c r="M25086" s="36"/>
      <c r="N25086" s="36"/>
      <c r="O25086" s="40"/>
      <c r="P25086" s="36"/>
      <c r="S25086" s="36"/>
      <c r="T25086" s="36"/>
      <c r="U25086" s="36"/>
      <c r="V25086" s="36"/>
    </row>
    <row r="25087" spans="11:22" x14ac:dyDescent="0.25">
      <c r="K25087" s="36"/>
      <c r="L25087" s="36"/>
      <c r="M25087" s="36"/>
      <c r="N25087" s="36"/>
      <c r="O25087" s="40"/>
      <c r="P25087" s="36"/>
      <c r="S25087" s="36"/>
      <c r="T25087" s="36"/>
      <c r="U25087" s="36"/>
      <c r="V25087" s="36"/>
    </row>
    <row r="25088" spans="11:22" x14ac:dyDescent="0.25">
      <c r="K25088" s="36"/>
      <c r="L25088" s="36"/>
      <c r="M25088" s="36"/>
      <c r="N25088" s="36"/>
      <c r="O25088" s="40"/>
      <c r="P25088" s="36"/>
      <c r="S25088" s="36"/>
      <c r="T25088" s="36"/>
      <c r="U25088" s="36"/>
      <c r="V25088" s="36"/>
    </row>
    <row r="25089" spans="11:22" x14ac:dyDescent="0.25">
      <c r="K25089" s="36"/>
      <c r="L25089" s="36"/>
      <c r="M25089" s="36"/>
      <c r="N25089" s="36"/>
      <c r="O25089" s="40"/>
      <c r="P25089" s="36"/>
      <c r="S25089" s="36"/>
      <c r="T25089" s="36"/>
      <c r="U25089" s="36"/>
      <c r="V25089" s="36"/>
    </row>
    <row r="25090" spans="11:22" x14ac:dyDescent="0.25">
      <c r="K25090" s="36"/>
      <c r="L25090" s="36"/>
      <c r="M25090" s="36"/>
      <c r="N25090" s="36"/>
      <c r="O25090" s="40"/>
      <c r="P25090" s="36"/>
      <c r="S25090" s="36"/>
      <c r="T25090" s="36"/>
      <c r="U25090" s="36"/>
      <c r="V25090" s="36"/>
    </row>
    <row r="25091" spans="11:22" x14ac:dyDescent="0.25">
      <c r="K25091" s="36"/>
      <c r="L25091" s="36"/>
      <c r="M25091" s="36"/>
      <c r="N25091" s="36"/>
      <c r="O25091" s="40"/>
      <c r="P25091" s="36"/>
      <c r="S25091" s="36"/>
      <c r="T25091" s="36"/>
      <c r="U25091" s="36"/>
      <c r="V25091" s="36"/>
    </row>
    <row r="25092" spans="11:22" x14ac:dyDescent="0.25">
      <c r="K25092" s="36"/>
      <c r="L25092" s="36"/>
      <c r="M25092" s="36"/>
      <c r="N25092" s="36"/>
      <c r="O25092" s="40"/>
      <c r="P25092" s="36"/>
      <c r="S25092" s="36"/>
      <c r="T25092" s="36"/>
      <c r="U25092" s="36"/>
      <c r="V25092" s="36"/>
    </row>
    <row r="25093" spans="11:22" x14ac:dyDescent="0.25">
      <c r="K25093" s="36"/>
      <c r="L25093" s="36"/>
      <c r="M25093" s="36"/>
      <c r="N25093" s="36"/>
      <c r="O25093" s="40"/>
      <c r="P25093" s="36"/>
      <c r="S25093" s="36"/>
      <c r="T25093" s="36"/>
      <c r="U25093" s="36"/>
      <c r="V25093" s="36"/>
    </row>
    <row r="25094" spans="11:22" x14ac:dyDescent="0.25">
      <c r="K25094" s="36"/>
      <c r="L25094" s="36"/>
      <c r="M25094" s="36"/>
      <c r="N25094" s="36"/>
      <c r="O25094" s="40"/>
      <c r="P25094" s="36"/>
      <c r="S25094" s="36"/>
      <c r="T25094" s="36"/>
      <c r="U25094" s="36"/>
      <c r="V25094" s="36"/>
    </row>
    <row r="25095" spans="11:22" x14ac:dyDescent="0.25">
      <c r="K25095" s="36"/>
      <c r="L25095" s="36"/>
      <c r="M25095" s="36"/>
      <c r="N25095" s="36"/>
      <c r="O25095" s="40"/>
      <c r="P25095" s="36"/>
      <c r="S25095" s="36"/>
      <c r="T25095" s="36"/>
      <c r="U25095" s="36"/>
      <c r="V25095" s="36"/>
    </row>
    <row r="25096" spans="11:22" x14ac:dyDescent="0.25">
      <c r="K25096" s="36"/>
      <c r="L25096" s="36"/>
      <c r="M25096" s="36"/>
      <c r="N25096" s="36"/>
      <c r="O25096" s="40"/>
      <c r="P25096" s="36"/>
      <c r="S25096" s="36"/>
      <c r="T25096" s="36"/>
      <c r="U25096" s="36"/>
      <c r="V25096" s="36"/>
    </row>
    <row r="25097" spans="11:22" x14ac:dyDescent="0.25">
      <c r="K25097" s="36"/>
      <c r="L25097" s="36"/>
      <c r="M25097" s="36"/>
      <c r="N25097" s="36"/>
      <c r="O25097" s="40"/>
      <c r="P25097" s="36"/>
      <c r="S25097" s="36"/>
      <c r="T25097" s="36"/>
      <c r="U25097" s="36"/>
      <c r="V25097" s="36"/>
    </row>
    <row r="25098" spans="11:22" x14ac:dyDescent="0.25">
      <c r="K25098" s="36"/>
      <c r="L25098" s="36"/>
      <c r="M25098" s="36"/>
      <c r="N25098" s="36"/>
      <c r="O25098" s="40"/>
      <c r="P25098" s="36"/>
      <c r="S25098" s="36"/>
      <c r="T25098" s="36"/>
      <c r="U25098" s="36"/>
      <c r="V25098" s="36"/>
    </row>
    <row r="25099" spans="11:22" x14ac:dyDescent="0.25">
      <c r="K25099" s="36"/>
      <c r="L25099" s="36"/>
      <c r="M25099" s="36"/>
      <c r="N25099" s="36"/>
      <c r="O25099" s="40"/>
      <c r="P25099" s="36"/>
      <c r="S25099" s="36"/>
      <c r="T25099" s="36"/>
      <c r="U25099" s="36"/>
      <c r="V25099" s="36"/>
    </row>
    <row r="25100" spans="11:22" x14ac:dyDescent="0.25">
      <c r="K25100" s="36"/>
      <c r="L25100" s="36"/>
      <c r="M25100" s="36"/>
      <c r="N25100" s="36"/>
      <c r="O25100" s="40"/>
      <c r="P25100" s="36"/>
      <c r="S25100" s="36"/>
      <c r="T25100" s="36"/>
      <c r="U25100" s="36"/>
      <c r="V25100" s="36"/>
    </row>
    <row r="25101" spans="11:22" x14ac:dyDescent="0.25">
      <c r="K25101" s="36"/>
      <c r="L25101" s="36"/>
      <c r="M25101" s="36"/>
      <c r="N25101" s="36"/>
      <c r="O25101" s="40"/>
      <c r="P25101" s="36"/>
      <c r="S25101" s="36"/>
      <c r="T25101" s="36"/>
      <c r="U25101" s="36"/>
      <c r="V25101" s="36"/>
    </row>
    <row r="25102" spans="11:22" x14ac:dyDescent="0.25">
      <c r="K25102" s="36"/>
      <c r="L25102" s="36"/>
      <c r="M25102" s="36"/>
      <c r="N25102" s="36"/>
      <c r="O25102" s="40"/>
      <c r="P25102" s="36"/>
      <c r="S25102" s="36"/>
      <c r="T25102" s="36"/>
      <c r="U25102" s="36"/>
      <c r="V25102" s="36"/>
    </row>
    <row r="25103" spans="11:22" x14ac:dyDescent="0.25">
      <c r="K25103" s="36"/>
      <c r="L25103" s="36"/>
      <c r="M25103" s="36"/>
      <c r="N25103" s="36"/>
      <c r="O25103" s="40"/>
      <c r="P25103" s="36"/>
      <c r="S25103" s="36"/>
      <c r="T25103" s="36"/>
      <c r="U25103" s="36"/>
      <c r="V25103" s="36"/>
    </row>
    <row r="25104" spans="11:22" x14ac:dyDescent="0.25">
      <c r="K25104" s="36"/>
      <c r="L25104" s="36"/>
      <c r="M25104" s="36"/>
      <c r="N25104" s="36"/>
      <c r="O25104" s="40"/>
      <c r="P25104" s="36"/>
      <c r="S25104" s="36"/>
      <c r="T25104" s="36"/>
      <c r="U25104" s="36"/>
      <c r="V25104" s="36"/>
    </row>
    <row r="25105" spans="11:22" x14ac:dyDescent="0.25">
      <c r="K25105" s="36"/>
      <c r="L25105" s="36"/>
      <c r="M25105" s="36"/>
      <c r="N25105" s="36"/>
      <c r="O25105" s="40"/>
      <c r="P25105" s="36"/>
      <c r="S25105" s="36"/>
      <c r="T25105" s="36"/>
      <c r="U25105" s="36"/>
      <c r="V25105" s="36"/>
    </row>
    <row r="25106" spans="11:22" x14ac:dyDescent="0.25">
      <c r="K25106" s="36"/>
      <c r="L25106" s="36"/>
      <c r="M25106" s="36"/>
      <c r="N25106" s="36"/>
      <c r="O25106" s="40"/>
      <c r="P25106" s="36"/>
      <c r="S25106" s="36"/>
      <c r="T25106" s="36"/>
      <c r="U25106" s="36"/>
      <c r="V25106" s="36"/>
    </row>
    <row r="25107" spans="11:22" x14ac:dyDescent="0.25">
      <c r="K25107" s="36"/>
      <c r="L25107" s="36"/>
      <c r="M25107" s="36"/>
      <c r="N25107" s="36"/>
      <c r="O25107" s="40"/>
      <c r="P25107" s="36"/>
      <c r="S25107" s="36"/>
      <c r="T25107" s="36"/>
      <c r="U25107" s="36"/>
      <c r="V25107" s="36"/>
    </row>
    <row r="25108" spans="11:22" x14ac:dyDescent="0.25">
      <c r="K25108" s="36"/>
      <c r="L25108" s="36"/>
      <c r="M25108" s="36"/>
      <c r="N25108" s="36"/>
      <c r="O25108" s="40"/>
      <c r="P25108" s="36"/>
      <c r="S25108" s="36"/>
      <c r="T25108" s="36"/>
      <c r="U25108" s="36"/>
      <c r="V25108" s="36"/>
    </row>
    <row r="25109" spans="11:22" x14ac:dyDescent="0.25">
      <c r="K25109" s="36"/>
      <c r="L25109" s="36"/>
      <c r="M25109" s="36"/>
      <c r="N25109" s="36"/>
      <c r="O25109" s="40"/>
      <c r="P25109" s="36"/>
      <c r="S25109" s="36"/>
      <c r="T25109" s="36"/>
      <c r="U25109" s="36"/>
      <c r="V25109" s="36"/>
    </row>
    <row r="25110" spans="11:22" x14ac:dyDescent="0.25">
      <c r="K25110" s="36"/>
      <c r="L25110" s="36"/>
      <c r="M25110" s="36"/>
      <c r="N25110" s="36"/>
      <c r="O25110" s="40"/>
      <c r="P25110" s="36"/>
      <c r="S25110" s="36"/>
      <c r="T25110" s="36"/>
      <c r="U25110" s="36"/>
      <c r="V25110" s="36"/>
    </row>
    <row r="25111" spans="11:22" x14ac:dyDescent="0.25">
      <c r="K25111" s="36"/>
      <c r="L25111" s="36"/>
      <c r="M25111" s="36"/>
      <c r="N25111" s="36"/>
      <c r="O25111" s="40"/>
      <c r="P25111" s="36"/>
      <c r="S25111" s="36"/>
      <c r="T25111" s="36"/>
      <c r="U25111" s="36"/>
      <c r="V25111" s="36"/>
    </row>
    <row r="25112" spans="11:22" x14ac:dyDescent="0.25">
      <c r="K25112" s="36"/>
      <c r="L25112" s="36"/>
      <c r="M25112" s="36"/>
      <c r="N25112" s="36"/>
      <c r="O25112" s="40"/>
      <c r="P25112" s="36"/>
      <c r="S25112" s="36"/>
      <c r="T25112" s="36"/>
      <c r="U25112" s="36"/>
      <c r="V25112" s="36"/>
    </row>
    <row r="25113" spans="11:22" x14ac:dyDescent="0.25">
      <c r="K25113" s="36"/>
      <c r="L25113" s="36"/>
      <c r="M25113" s="36"/>
      <c r="N25113" s="36"/>
      <c r="O25113" s="40"/>
      <c r="P25113" s="36"/>
      <c r="S25113" s="36"/>
      <c r="T25113" s="36"/>
      <c r="U25113" s="36"/>
      <c r="V25113" s="36"/>
    </row>
    <row r="25114" spans="11:22" x14ac:dyDescent="0.25">
      <c r="K25114" s="36"/>
      <c r="L25114" s="36"/>
      <c r="M25114" s="36"/>
      <c r="N25114" s="36"/>
      <c r="O25114" s="40"/>
      <c r="P25114" s="36"/>
      <c r="S25114" s="36"/>
      <c r="T25114" s="36"/>
      <c r="U25114" s="36"/>
      <c r="V25114" s="36"/>
    </row>
    <row r="25115" spans="11:22" x14ac:dyDescent="0.25">
      <c r="K25115" s="36"/>
      <c r="L25115" s="36"/>
      <c r="M25115" s="36"/>
      <c r="N25115" s="36"/>
      <c r="O25115" s="40"/>
      <c r="P25115" s="36"/>
      <c r="S25115" s="36"/>
      <c r="T25115" s="36"/>
      <c r="U25115" s="36"/>
      <c r="V25115" s="36"/>
    </row>
    <row r="25116" spans="11:22" x14ac:dyDescent="0.25">
      <c r="K25116" s="36"/>
      <c r="L25116" s="36"/>
      <c r="M25116" s="36"/>
      <c r="N25116" s="36"/>
      <c r="O25116" s="40"/>
      <c r="P25116" s="36"/>
      <c r="S25116" s="36"/>
      <c r="T25116" s="36"/>
      <c r="U25116" s="36"/>
      <c r="V25116" s="36"/>
    </row>
    <row r="25117" spans="11:22" x14ac:dyDescent="0.25">
      <c r="K25117" s="36"/>
      <c r="L25117" s="36"/>
      <c r="M25117" s="36"/>
      <c r="N25117" s="36"/>
      <c r="O25117" s="40"/>
      <c r="P25117" s="36"/>
      <c r="S25117" s="36"/>
      <c r="T25117" s="36"/>
      <c r="U25117" s="36"/>
      <c r="V25117" s="36"/>
    </row>
    <row r="25118" spans="11:22" x14ac:dyDescent="0.25">
      <c r="K25118" s="36"/>
      <c r="L25118" s="36"/>
      <c r="M25118" s="36"/>
      <c r="N25118" s="36"/>
      <c r="O25118" s="40"/>
      <c r="P25118" s="36"/>
      <c r="S25118" s="36"/>
      <c r="T25118" s="36"/>
      <c r="U25118" s="36"/>
      <c r="V25118" s="36"/>
    </row>
    <row r="25119" spans="11:22" x14ac:dyDescent="0.25">
      <c r="K25119" s="36"/>
      <c r="L25119" s="36"/>
      <c r="M25119" s="36"/>
      <c r="N25119" s="36"/>
      <c r="O25119" s="40"/>
      <c r="P25119" s="36"/>
      <c r="S25119" s="36"/>
      <c r="T25119" s="36"/>
      <c r="U25119" s="36"/>
      <c r="V25119" s="36"/>
    </row>
    <row r="25120" spans="11:22" x14ac:dyDescent="0.25">
      <c r="K25120" s="36"/>
      <c r="L25120" s="36"/>
      <c r="M25120" s="36"/>
      <c r="N25120" s="36"/>
      <c r="O25120" s="40"/>
      <c r="P25120" s="36"/>
      <c r="S25120" s="36"/>
      <c r="T25120" s="36"/>
      <c r="U25120" s="36"/>
      <c r="V25120" s="36"/>
    </row>
    <row r="25121" spans="11:22" x14ac:dyDescent="0.25">
      <c r="K25121" s="36"/>
      <c r="L25121" s="36"/>
      <c r="M25121" s="36"/>
      <c r="N25121" s="36"/>
      <c r="O25121" s="40"/>
      <c r="P25121" s="36"/>
      <c r="S25121" s="36"/>
      <c r="T25121" s="36"/>
      <c r="U25121" s="36"/>
      <c r="V25121" s="36"/>
    </row>
    <row r="25122" spans="11:22" x14ac:dyDescent="0.25">
      <c r="K25122" s="36"/>
      <c r="L25122" s="36"/>
      <c r="M25122" s="36"/>
      <c r="N25122" s="36"/>
      <c r="O25122" s="40"/>
      <c r="P25122" s="36"/>
      <c r="S25122" s="36"/>
      <c r="T25122" s="36"/>
      <c r="U25122" s="36"/>
      <c r="V25122" s="36"/>
    </row>
    <row r="25123" spans="11:22" x14ac:dyDescent="0.25">
      <c r="K25123" s="36"/>
      <c r="L25123" s="36"/>
      <c r="M25123" s="36"/>
      <c r="N25123" s="36"/>
      <c r="O25123" s="40"/>
      <c r="P25123" s="36"/>
      <c r="S25123" s="36"/>
      <c r="T25123" s="36"/>
      <c r="U25123" s="36"/>
      <c r="V25123" s="36"/>
    </row>
    <row r="25124" spans="11:22" x14ac:dyDescent="0.25">
      <c r="K25124" s="36"/>
      <c r="L25124" s="36"/>
      <c r="M25124" s="36"/>
      <c r="N25124" s="36"/>
      <c r="O25124" s="40"/>
      <c r="P25124" s="36"/>
      <c r="S25124" s="36"/>
      <c r="T25124" s="36"/>
      <c r="U25124" s="36"/>
      <c r="V25124" s="36"/>
    </row>
    <row r="25125" spans="11:22" x14ac:dyDescent="0.25">
      <c r="K25125" s="36"/>
      <c r="L25125" s="36"/>
      <c r="M25125" s="36"/>
      <c r="N25125" s="36"/>
      <c r="O25125" s="40"/>
      <c r="P25125" s="36"/>
      <c r="S25125" s="36"/>
      <c r="T25125" s="36"/>
      <c r="U25125" s="36"/>
      <c r="V25125" s="36"/>
    </row>
    <row r="25126" spans="11:22" x14ac:dyDescent="0.25">
      <c r="K25126" s="36"/>
      <c r="L25126" s="36"/>
      <c r="M25126" s="36"/>
      <c r="N25126" s="36"/>
      <c r="O25126" s="40"/>
      <c r="P25126" s="36"/>
      <c r="S25126" s="36"/>
      <c r="T25126" s="36"/>
      <c r="U25126" s="36"/>
      <c r="V25126" s="36"/>
    </row>
    <row r="25127" spans="11:22" x14ac:dyDescent="0.25">
      <c r="K25127" s="36"/>
      <c r="L25127" s="36"/>
      <c r="M25127" s="36"/>
      <c r="N25127" s="36"/>
      <c r="O25127" s="40"/>
      <c r="P25127" s="36"/>
      <c r="S25127" s="36"/>
      <c r="T25127" s="36"/>
      <c r="U25127" s="36"/>
      <c r="V25127" s="36"/>
    </row>
    <row r="25128" spans="11:22" x14ac:dyDescent="0.25">
      <c r="K25128" s="36"/>
      <c r="L25128" s="36"/>
      <c r="M25128" s="36"/>
      <c r="N25128" s="36"/>
      <c r="O25128" s="40"/>
      <c r="P25128" s="36"/>
      <c r="S25128" s="36"/>
      <c r="T25128" s="36"/>
      <c r="U25128" s="36"/>
      <c r="V25128" s="36"/>
    </row>
    <row r="25129" spans="11:22" x14ac:dyDescent="0.25">
      <c r="K25129" s="36"/>
      <c r="L25129" s="36"/>
      <c r="M25129" s="36"/>
      <c r="N25129" s="36"/>
      <c r="O25129" s="40"/>
      <c r="P25129" s="36"/>
      <c r="S25129" s="36"/>
      <c r="T25129" s="36"/>
      <c r="U25129" s="36"/>
      <c r="V25129" s="36"/>
    </row>
    <row r="25130" spans="11:22" x14ac:dyDescent="0.25">
      <c r="K25130" s="36"/>
      <c r="L25130" s="36"/>
      <c r="M25130" s="36"/>
      <c r="N25130" s="36"/>
      <c r="O25130" s="40"/>
      <c r="P25130" s="36"/>
      <c r="S25130" s="36"/>
      <c r="T25130" s="36"/>
      <c r="U25130" s="36"/>
      <c r="V25130" s="36"/>
    </row>
    <row r="25131" spans="11:22" x14ac:dyDescent="0.25">
      <c r="K25131" s="36"/>
      <c r="L25131" s="36"/>
      <c r="M25131" s="36"/>
      <c r="N25131" s="36"/>
      <c r="O25131" s="40"/>
      <c r="P25131" s="36"/>
      <c r="S25131" s="36"/>
      <c r="T25131" s="36"/>
      <c r="U25131" s="36"/>
      <c r="V25131" s="36"/>
    </row>
    <row r="25132" spans="11:22" x14ac:dyDescent="0.25">
      <c r="K25132" s="36"/>
      <c r="L25132" s="36"/>
      <c r="M25132" s="36"/>
      <c r="N25132" s="36"/>
      <c r="O25132" s="40"/>
      <c r="P25132" s="36"/>
      <c r="S25132" s="36"/>
      <c r="T25132" s="36"/>
      <c r="U25132" s="36"/>
      <c r="V25132" s="36"/>
    </row>
    <row r="25133" spans="11:22" x14ac:dyDescent="0.25">
      <c r="K25133" s="36"/>
      <c r="L25133" s="36"/>
      <c r="M25133" s="36"/>
      <c r="N25133" s="36"/>
      <c r="O25133" s="40"/>
      <c r="P25133" s="36"/>
      <c r="S25133" s="36"/>
      <c r="T25133" s="36"/>
      <c r="U25133" s="36"/>
      <c r="V25133" s="36"/>
    </row>
    <row r="25134" spans="11:22" x14ac:dyDescent="0.25">
      <c r="K25134" s="36"/>
      <c r="L25134" s="36"/>
      <c r="M25134" s="36"/>
      <c r="N25134" s="36"/>
      <c r="O25134" s="40"/>
      <c r="P25134" s="36"/>
      <c r="S25134" s="36"/>
      <c r="T25134" s="36"/>
      <c r="U25134" s="36"/>
      <c r="V25134" s="36"/>
    </row>
    <row r="25135" spans="11:22" x14ac:dyDescent="0.25">
      <c r="K25135" s="36"/>
      <c r="L25135" s="36"/>
      <c r="M25135" s="36"/>
      <c r="N25135" s="36"/>
      <c r="O25135" s="40"/>
      <c r="P25135" s="36"/>
      <c r="S25135" s="36"/>
      <c r="T25135" s="36"/>
      <c r="U25135" s="36"/>
      <c r="V25135" s="36"/>
    </row>
    <row r="25136" spans="11:22" x14ac:dyDescent="0.25">
      <c r="K25136" s="36"/>
      <c r="L25136" s="36"/>
      <c r="M25136" s="36"/>
      <c r="N25136" s="36"/>
      <c r="O25136" s="40"/>
      <c r="P25136" s="36"/>
      <c r="S25136" s="36"/>
      <c r="T25136" s="36"/>
      <c r="U25136" s="36"/>
      <c r="V25136" s="36"/>
    </row>
    <row r="25137" spans="11:22" x14ac:dyDescent="0.25">
      <c r="K25137" s="36"/>
      <c r="L25137" s="36"/>
      <c r="M25137" s="36"/>
      <c r="N25137" s="36"/>
      <c r="O25137" s="40"/>
      <c r="P25137" s="36"/>
      <c r="S25137" s="36"/>
      <c r="T25137" s="36"/>
      <c r="U25137" s="36"/>
      <c r="V25137" s="36"/>
    </row>
    <row r="25138" spans="11:22" x14ac:dyDescent="0.25">
      <c r="K25138" s="36"/>
      <c r="L25138" s="36"/>
      <c r="M25138" s="36"/>
      <c r="N25138" s="36"/>
      <c r="O25138" s="40"/>
      <c r="P25138" s="36"/>
      <c r="S25138" s="36"/>
      <c r="T25138" s="36"/>
      <c r="U25138" s="36"/>
      <c r="V25138" s="36"/>
    </row>
    <row r="25139" spans="11:22" x14ac:dyDescent="0.25">
      <c r="K25139" s="36"/>
      <c r="L25139" s="36"/>
      <c r="M25139" s="36"/>
      <c r="N25139" s="36"/>
      <c r="O25139" s="40"/>
      <c r="P25139" s="36"/>
      <c r="S25139" s="36"/>
      <c r="T25139" s="36"/>
      <c r="U25139" s="36"/>
      <c r="V25139" s="36"/>
    </row>
    <row r="25140" spans="11:22" x14ac:dyDescent="0.25">
      <c r="K25140" s="36"/>
      <c r="L25140" s="36"/>
      <c r="M25140" s="36"/>
      <c r="N25140" s="36"/>
      <c r="O25140" s="40"/>
      <c r="P25140" s="36"/>
      <c r="S25140" s="36"/>
      <c r="T25140" s="36"/>
      <c r="U25140" s="36"/>
      <c r="V25140" s="36"/>
    </row>
    <row r="25141" spans="11:22" x14ac:dyDescent="0.25">
      <c r="K25141" s="36"/>
      <c r="L25141" s="36"/>
      <c r="M25141" s="36"/>
      <c r="N25141" s="36"/>
      <c r="O25141" s="40"/>
      <c r="P25141" s="36"/>
      <c r="S25141" s="36"/>
      <c r="T25141" s="36"/>
      <c r="U25141" s="36"/>
      <c r="V25141" s="36"/>
    </row>
    <row r="25142" spans="11:22" x14ac:dyDescent="0.25">
      <c r="K25142" s="36"/>
      <c r="L25142" s="36"/>
      <c r="M25142" s="36"/>
      <c r="N25142" s="36"/>
      <c r="O25142" s="40"/>
      <c r="P25142" s="36"/>
      <c r="S25142" s="36"/>
      <c r="T25142" s="36"/>
      <c r="U25142" s="36"/>
      <c r="V25142" s="36"/>
    </row>
    <row r="25143" spans="11:22" x14ac:dyDescent="0.25">
      <c r="K25143" s="36"/>
      <c r="L25143" s="36"/>
      <c r="M25143" s="36"/>
      <c r="N25143" s="36"/>
      <c r="O25143" s="40"/>
      <c r="P25143" s="36"/>
      <c r="S25143" s="36"/>
      <c r="T25143" s="36"/>
      <c r="U25143" s="36"/>
      <c r="V25143" s="36"/>
    </row>
    <row r="25144" spans="11:22" x14ac:dyDescent="0.25">
      <c r="K25144" s="36"/>
      <c r="L25144" s="36"/>
      <c r="M25144" s="36"/>
      <c r="N25144" s="36"/>
      <c r="O25144" s="40"/>
      <c r="P25144" s="36"/>
      <c r="S25144" s="36"/>
      <c r="T25144" s="36"/>
      <c r="U25144" s="36"/>
      <c r="V25144" s="36"/>
    </row>
    <row r="25145" spans="11:22" x14ac:dyDescent="0.25">
      <c r="K25145" s="36"/>
      <c r="L25145" s="36"/>
      <c r="M25145" s="36"/>
      <c r="N25145" s="36"/>
      <c r="O25145" s="40"/>
      <c r="P25145" s="36"/>
      <c r="S25145" s="36"/>
      <c r="T25145" s="36"/>
      <c r="U25145" s="36"/>
      <c r="V25145" s="36"/>
    </row>
    <row r="25146" spans="11:22" x14ac:dyDescent="0.25">
      <c r="K25146" s="36"/>
      <c r="L25146" s="36"/>
      <c r="M25146" s="36"/>
      <c r="N25146" s="36"/>
      <c r="O25146" s="40"/>
      <c r="P25146" s="36"/>
      <c r="S25146" s="36"/>
      <c r="T25146" s="36"/>
      <c r="U25146" s="36"/>
      <c r="V25146" s="36"/>
    </row>
    <row r="25147" spans="11:22" x14ac:dyDescent="0.25">
      <c r="K25147" s="36"/>
      <c r="L25147" s="36"/>
      <c r="M25147" s="36"/>
      <c r="N25147" s="36"/>
      <c r="O25147" s="40"/>
      <c r="P25147" s="36"/>
      <c r="S25147" s="36"/>
      <c r="T25147" s="36"/>
      <c r="U25147" s="36"/>
      <c r="V25147" s="36"/>
    </row>
    <row r="25148" spans="11:22" x14ac:dyDescent="0.25">
      <c r="K25148" s="36"/>
      <c r="L25148" s="36"/>
      <c r="M25148" s="36"/>
      <c r="N25148" s="36"/>
      <c r="O25148" s="40"/>
      <c r="P25148" s="36"/>
      <c r="S25148" s="36"/>
      <c r="T25148" s="36"/>
      <c r="U25148" s="36"/>
      <c r="V25148" s="36"/>
    </row>
    <row r="25149" spans="11:22" x14ac:dyDescent="0.25">
      <c r="K25149" s="36"/>
      <c r="L25149" s="36"/>
      <c r="M25149" s="36"/>
      <c r="N25149" s="36"/>
      <c r="O25149" s="40"/>
      <c r="P25149" s="36"/>
      <c r="S25149" s="36"/>
      <c r="T25149" s="36"/>
      <c r="U25149" s="36"/>
      <c r="V25149" s="36"/>
    </row>
    <row r="25150" spans="11:22" x14ac:dyDescent="0.25">
      <c r="K25150" s="36"/>
      <c r="L25150" s="36"/>
      <c r="M25150" s="36"/>
      <c r="N25150" s="36"/>
      <c r="O25150" s="40"/>
      <c r="P25150" s="36"/>
      <c r="S25150" s="36"/>
      <c r="T25150" s="36"/>
      <c r="U25150" s="36"/>
      <c r="V25150" s="36"/>
    </row>
    <row r="25151" spans="11:22" x14ac:dyDescent="0.25">
      <c r="K25151" s="36"/>
      <c r="L25151" s="36"/>
      <c r="M25151" s="36"/>
      <c r="N25151" s="36"/>
      <c r="O25151" s="40"/>
      <c r="P25151" s="36"/>
      <c r="S25151" s="36"/>
      <c r="T25151" s="36"/>
      <c r="U25151" s="36"/>
      <c r="V25151" s="36"/>
    </row>
    <row r="25152" spans="11:22" x14ac:dyDescent="0.25">
      <c r="K25152" s="36"/>
      <c r="L25152" s="36"/>
      <c r="M25152" s="36"/>
      <c r="N25152" s="36"/>
      <c r="O25152" s="40"/>
      <c r="P25152" s="36"/>
      <c r="S25152" s="36"/>
      <c r="T25152" s="36"/>
      <c r="U25152" s="36"/>
      <c r="V25152" s="36"/>
    </row>
    <row r="25153" spans="11:22" x14ac:dyDescent="0.25">
      <c r="K25153" s="36"/>
      <c r="L25153" s="36"/>
      <c r="M25153" s="36"/>
      <c r="N25153" s="36"/>
      <c r="O25153" s="40"/>
      <c r="P25153" s="36"/>
      <c r="S25153" s="36"/>
      <c r="T25153" s="36"/>
      <c r="U25153" s="36"/>
      <c r="V25153" s="36"/>
    </row>
    <row r="25154" spans="11:22" x14ac:dyDescent="0.25">
      <c r="K25154" s="36"/>
      <c r="L25154" s="36"/>
      <c r="M25154" s="36"/>
      <c r="N25154" s="36"/>
      <c r="O25154" s="40"/>
      <c r="P25154" s="36"/>
      <c r="S25154" s="36"/>
      <c r="T25154" s="36"/>
      <c r="U25154" s="36"/>
      <c r="V25154" s="36"/>
    </row>
    <row r="25155" spans="11:22" x14ac:dyDescent="0.25">
      <c r="K25155" s="36"/>
      <c r="L25155" s="36"/>
      <c r="M25155" s="36"/>
      <c r="N25155" s="36"/>
      <c r="O25155" s="40"/>
      <c r="P25155" s="36"/>
      <c r="S25155" s="36"/>
      <c r="T25155" s="36"/>
      <c r="U25155" s="36"/>
      <c r="V25155" s="36"/>
    </row>
    <row r="25156" spans="11:22" x14ac:dyDescent="0.25">
      <c r="K25156" s="36"/>
      <c r="L25156" s="36"/>
      <c r="M25156" s="36"/>
      <c r="N25156" s="36"/>
      <c r="O25156" s="40"/>
      <c r="P25156" s="36"/>
      <c r="S25156" s="36"/>
      <c r="T25156" s="36"/>
      <c r="U25156" s="36"/>
      <c r="V25156" s="36"/>
    </row>
    <row r="25157" spans="11:22" x14ac:dyDescent="0.25">
      <c r="K25157" s="36"/>
      <c r="L25157" s="36"/>
      <c r="M25157" s="36"/>
      <c r="N25157" s="36"/>
      <c r="O25157" s="40"/>
      <c r="P25157" s="36"/>
      <c r="S25157" s="36"/>
      <c r="T25157" s="36"/>
      <c r="U25157" s="36"/>
      <c r="V25157" s="36"/>
    </row>
    <row r="25158" spans="11:22" x14ac:dyDescent="0.25">
      <c r="K25158" s="36"/>
      <c r="L25158" s="36"/>
      <c r="M25158" s="36"/>
      <c r="N25158" s="36"/>
      <c r="O25158" s="40"/>
      <c r="P25158" s="36"/>
      <c r="S25158" s="36"/>
      <c r="T25158" s="36"/>
      <c r="U25158" s="36"/>
      <c r="V25158" s="36"/>
    </row>
    <row r="25159" spans="11:22" x14ac:dyDescent="0.25">
      <c r="K25159" s="36"/>
      <c r="L25159" s="36"/>
      <c r="M25159" s="36"/>
      <c r="N25159" s="36"/>
      <c r="O25159" s="40"/>
      <c r="P25159" s="36"/>
      <c r="S25159" s="36"/>
      <c r="T25159" s="36"/>
      <c r="U25159" s="36"/>
      <c r="V25159" s="36"/>
    </row>
    <row r="25160" spans="11:22" x14ac:dyDescent="0.25">
      <c r="K25160" s="36"/>
      <c r="L25160" s="36"/>
      <c r="M25160" s="36"/>
      <c r="N25160" s="36"/>
      <c r="O25160" s="40"/>
      <c r="P25160" s="36"/>
      <c r="S25160" s="36"/>
      <c r="T25160" s="36"/>
      <c r="U25160" s="36"/>
      <c r="V25160" s="36"/>
    </row>
    <row r="25161" spans="11:22" x14ac:dyDescent="0.25">
      <c r="K25161" s="36"/>
      <c r="L25161" s="36"/>
      <c r="M25161" s="36"/>
      <c r="N25161" s="36"/>
      <c r="O25161" s="40"/>
      <c r="P25161" s="36"/>
      <c r="S25161" s="36"/>
      <c r="T25161" s="36"/>
      <c r="U25161" s="36"/>
      <c r="V25161" s="36"/>
    </row>
    <row r="25162" spans="11:22" x14ac:dyDescent="0.25">
      <c r="K25162" s="36"/>
      <c r="L25162" s="36"/>
      <c r="M25162" s="36"/>
      <c r="N25162" s="36"/>
      <c r="O25162" s="40"/>
      <c r="P25162" s="36"/>
      <c r="S25162" s="36"/>
      <c r="T25162" s="36"/>
      <c r="U25162" s="36"/>
      <c r="V25162" s="36"/>
    </row>
    <row r="25163" spans="11:22" x14ac:dyDescent="0.25">
      <c r="K25163" s="36"/>
      <c r="L25163" s="36"/>
      <c r="M25163" s="36"/>
      <c r="N25163" s="36"/>
      <c r="O25163" s="40"/>
      <c r="P25163" s="36"/>
      <c r="S25163" s="36"/>
      <c r="T25163" s="36"/>
      <c r="U25163" s="36"/>
      <c r="V25163" s="36"/>
    </row>
    <row r="25164" spans="11:22" x14ac:dyDescent="0.25">
      <c r="K25164" s="36"/>
      <c r="L25164" s="36"/>
      <c r="M25164" s="36"/>
      <c r="N25164" s="36"/>
      <c r="O25164" s="40"/>
      <c r="P25164" s="36"/>
      <c r="S25164" s="36"/>
      <c r="T25164" s="36"/>
      <c r="U25164" s="36"/>
      <c r="V25164" s="36"/>
    </row>
    <row r="25165" spans="11:22" x14ac:dyDescent="0.25">
      <c r="K25165" s="36"/>
      <c r="L25165" s="36"/>
      <c r="M25165" s="36"/>
      <c r="N25165" s="36"/>
      <c r="O25165" s="40"/>
      <c r="P25165" s="36"/>
      <c r="S25165" s="36"/>
      <c r="T25165" s="36"/>
      <c r="U25165" s="36"/>
      <c r="V25165" s="36"/>
    </row>
    <row r="25166" spans="11:22" x14ac:dyDescent="0.25">
      <c r="K25166" s="36"/>
      <c r="L25166" s="36"/>
      <c r="M25166" s="36"/>
      <c r="N25166" s="36"/>
      <c r="O25166" s="40"/>
      <c r="P25166" s="36"/>
      <c r="S25166" s="36"/>
      <c r="T25166" s="36"/>
      <c r="U25166" s="36"/>
      <c r="V25166" s="36"/>
    </row>
    <row r="25167" spans="11:22" x14ac:dyDescent="0.25">
      <c r="K25167" s="36"/>
      <c r="L25167" s="36"/>
      <c r="M25167" s="36"/>
      <c r="N25167" s="36"/>
      <c r="O25167" s="40"/>
      <c r="P25167" s="36"/>
      <c r="S25167" s="36"/>
      <c r="T25167" s="36"/>
      <c r="U25167" s="36"/>
      <c r="V25167" s="36"/>
    </row>
    <row r="25168" spans="11:22" x14ac:dyDescent="0.25">
      <c r="K25168" s="36"/>
      <c r="L25168" s="36"/>
      <c r="M25168" s="36"/>
      <c r="N25168" s="36"/>
      <c r="O25168" s="40"/>
      <c r="P25168" s="36"/>
      <c r="S25168" s="36"/>
      <c r="T25168" s="36"/>
      <c r="U25168" s="36"/>
      <c r="V25168" s="36"/>
    </row>
    <row r="25169" spans="11:22" x14ac:dyDescent="0.25">
      <c r="K25169" s="36"/>
      <c r="L25169" s="36"/>
      <c r="M25169" s="36"/>
      <c r="N25169" s="36"/>
      <c r="O25169" s="40"/>
      <c r="P25169" s="36"/>
      <c r="S25169" s="36"/>
      <c r="T25169" s="36"/>
      <c r="U25169" s="36"/>
      <c r="V25169" s="36"/>
    </row>
    <row r="25170" spans="11:22" x14ac:dyDescent="0.25">
      <c r="K25170" s="36"/>
      <c r="L25170" s="36"/>
      <c r="M25170" s="36"/>
      <c r="N25170" s="36"/>
      <c r="O25170" s="40"/>
      <c r="P25170" s="36"/>
      <c r="S25170" s="36"/>
      <c r="T25170" s="36"/>
      <c r="U25170" s="36"/>
      <c r="V25170" s="36"/>
    </row>
    <row r="25171" spans="11:22" x14ac:dyDescent="0.25">
      <c r="K25171" s="36"/>
      <c r="L25171" s="36"/>
      <c r="M25171" s="36"/>
      <c r="N25171" s="36"/>
      <c r="O25171" s="40"/>
      <c r="P25171" s="36"/>
      <c r="S25171" s="36"/>
      <c r="T25171" s="36"/>
      <c r="U25171" s="36"/>
      <c r="V25171" s="36"/>
    </row>
    <row r="25172" spans="11:22" x14ac:dyDescent="0.25">
      <c r="K25172" s="36"/>
      <c r="L25172" s="36"/>
      <c r="M25172" s="36"/>
      <c r="N25172" s="36"/>
      <c r="O25172" s="40"/>
      <c r="P25172" s="36"/>
      <c r="S25172" s="36"/>
      <c r="T25172" s="36"/>
      <c r="U25172" s="36"/>
      <c r="V25172" s="36"/>
    </row>
    <row r="25173" spans="11:22" x14ac:dyDescent="0.25">
      <c r="K25173" s="36"/>
      <c r="L25173" s="36"/>
      <c r="M25173" s="36"/>
      <c r="N25173" s="36"/>
      <c r="O25173" s="40"/>
      <c r="P25173" s="36"/>
      <c r="S25173" s="36"/>
      <c r="T25173" s="36"/>
      <c r="U25173" s="36"/>
      <c r="V25173" s="36"/>
    </row>
    <row r="25174" spans="11:22" x14ac:dyDescent="0.25">
      <c r="K25174" s="36"/>
      <c r="L25174" s="36"/>
      <c r="M25174" s="36"/>
      <c r="N25174" s="36"/>
      <c r="O25174" s="40"/>
      <c r="P25174" s="36"/>
      <c r="S25174" s="36"/>
      <c r="T25174" s="36"/>
      <c r="U25174" s="36"/>
      <c r="V25174" s="36"/>
    </row>
    <row r="25175" spans="11:22" x14ac:dyDescent="0.25">
      <c r="K25175" s="36"/>
      <c r="L25175" s="36"/>
      <c r="M25175" s="36"/>
      <c r="N25175" s="36"/>
      <c r="O25175" s="40"/>
      <c r="P25175" s="36"/>
      <c r="S25175" s="36"/>
      <c r="T25175" s="36"/>
      <c r="U25175" s="36"/>
      <c r="V25175" s="36"/>
    </row>
    <row r="25176" spans="11:22" x14ac:dyDescent="0.25">
      <c r="K25176" s="36"/>
      <c r="L25176" s="36"/>
      <c r="M25176" s="36"/>
      <c r="N25176" s="36"/>
      <c r="O25176" s="40"/>
      <c r="P25176" s="36"/>
      <c r="S25176" s="36"/>
      <c r="T25176" s="36"/>
      <c r="U25176" s="36"/>
      <c r="V25176" s="36"/>
    </row>
    <row r="25177" spans="11:22" x14ac:dyDescent="0.25">
      <c r="K25177" s="36"/>
      <c r="L25177" s="36"/>
      <c r="M25177" s="36"/>
      <c r="N25177" s="36"/>
      <c r="O25177" s="40"/>
      <c r="P25177" s="36"/>
      <c r="S25177" s="36"/>
      <c r="T25177" s="36"/>
      <c r="U25177" s="36"/>
      <c r="V25177" s="36"/>
    </row>
    <row r="25178" spans="11:22" x14ac:dyDescent="0.25">
      <c r="K25178" s="36"/>
      <c r="L25178" s="36"/>
      <c r="M25178" s="36"/>
      <c r="N25178" s="36"/>
      <c r="O25178" s="40"/>
      <c r="P25178" s="36"/>
      <c r="S25178" s="36"/>
      <c r="T25178" s="36"/>
      <c r="U25178" s="36"/>
      <c r="V25178" s="36"/>
    </row>
    <row r="25179" spans="11:22" x14ac:dyDescent="0.25">
      <c r="K25179" s="36"/>
      <c r="L25179" s="36"/>
      <c r="M25179" s="36"/>
      <c r="N25179" s="36"/>
      <c r="O25179" s="40"/>
      <c r="P25179" s="36"/>
      <c r="S25179" s="36"/>
      <c r="T25179" s="36"/>
      <c r="U25179" s="36"/>
      <c r="V25179" s="36"/>
    </row>
    <row r="25180" spans="11:22" x14ac:dyDescent="0.25">
      <c r="K25180" s="36"/>
      <c r="L25180" s="36"/>
      <c r="M25180" s="36"/>
      <c r="N25180" s="36"/>
      <c r="O25180" s="40"/>
      <c r="P25180" s="36"/>
      <c r="S25180" s="36"/>
      <c r="T25180" s="36"/>
      <c r="U25180" s="36"/>
      <c r="V25180" s="36"/>
    </row>
    <row r="25181" spans="11:22" x14ac:dyDescent="0.25">
      <c r="K25181" s="36"/>
      <c r="L25181" s="36"/>
      <c r="M25181" s="36"/>
      <c r="N25181" s="36"/>
      <c r="O25181" s="40"/>
      <c r="P25181" s="36"/>
      <c r="S25181" s="36"/>
      <c r="T25181" s="36"/>
      <c r="U25181" s="36"/>
      <c r="V25181" s="36"/>
    </row>
    <row r="25182" spans="11:22" x14ac:dyDescent="0.25">
      <c r="K25182" s="36"/>
      <c r="L25182" s="36"/>
      <c r="M25182" s="36"/>
      <c r="N25182" s="36"/>
      <c r="O25182" s="40"/>
      <c r="P25182" s="36"/>
      <c r="S25182" s="36"/>
      <c r="T25182" s="36"/>
      <c r="U25182" s="36"/>
      <c r="V25182" s="36"/>
    </row>
    <row r="25183" spans="11:22" x14ac:dyDescent="0.25">
      <c r="K25183" s="36"/>
      <c r="L25183" s="36"/>
      <c r="M25183" s="36"/>
      <c r="N25183" s="36"/>
      <c r="O25183" s="40"/>
      <c r="P25183" s="36"/>
      <c r="S25183" s="36"/>
      <c r="T25183" s="36"/>
      <c r="U25183" s="36"/>
      <c r="V25183" s="36"/>
    </row>
    <row r="25184" spans="11:22" x14ac:dyDescent="0.25">
      <c r="K25184" s="36"/>
      <c r="L25184" s="36"/>
      <c r="M25184" s="36"/>
      <c r="N25184" s="36"/>
      <c r="O25184" s="40"/>
      <c r="P25184" s="36"/>
      <c r="S25184" s="36"/>
      <c r="T25184" s="36"/>
      <c r="U25184" s="36"/>
      <c r="V25184" s="36"/>
    </row>
    <row r="25185" spans="11:22" x14ac:dyDescent="0.25">
      <c r="K25185" s="36"/>
      <c r="L25185" s="36"/>
      <c r="M25185" s="36"/>
      <c r="N25185" s="36"/>
      <c r="O25185" s="40"/>
      <c r="P25185" s="36"/>
      <c r="S25185" s="36"/>
      <c r="T25185" s="36"/>
      <c r="U25185" s="36"/>
      <c r="V25185" s="36"/>
    </row>
    <row r="25186" spans="11:22" x14ac:dyDescent="0.25">
      <c r="K25186" s="36"/>
      <c r="L25186" s="36"/>
      <c r="M25186" s="36"/>
      <c r="N25186" s="36"/>
      <c r="O25186" s="40"/>
      <c r="P25186" s="36"/>
      <c r="S25186" s="36"/>
      <c r="T25186" s="36"/>
      <c r="U25186" s="36"/>
      <c r="V25186" s="36"/>
    </row>
    <row r="25187" spans="11:22" x14ac:dyDescent="0.25">
      <c r="K25187" s="36"/>
      <c r="L25187" s="36"/>
      <c r="M25187" s="36"/>
      <c r="N25187" s="36"/>
      <c r="O25187" s="40"/>
      <c r="P25187" s="36"/>
      <c r="S25187" s="36"/>
      <c r="T25187" s="36"/>
      <c r="U25187" s="36"/>
      <c r="V25187" s="36"/>
    </row>
    <row r="25188" spans="11:22" x14ac:dyDescent="0.25">
      <c r="K25188" s="36"/>
      <c r="L25188" s="36"/>
      <c r="M25188" s="36"/>
      <c r="N25188" s="36"/>
      <c r="O25188" s="40"/>
      <c r="P25188" s="36"/>
      <c r="S25188" s="36"/>
      <c r="T25188" s="36"/>
      <c r="U25188" s="36"/>
      <c r="V25188" s="36"/>
    </row>
    <row r="25189" spans="11:22" x14ac:dyDescent="0.25">
      <c r="K25189" s="36"/>
      <c r="L25189" s="36"/>
      <c r="M25189" s="36"/>
      <c r="N25189" s="36"/>
      <c r="O25189" s="40"/>
      <c r="P25189" s="36"/>
      <c r="S25189" s="36"/>
      <c r="T25189" s="36"/>
      <c r="U25189" s="36"/>
      <c r="V25189" s="36"/>
    </row>
    <row r="25190" spans="11:22" x14ac:dyDescent="0.25">
      <c r="K25190" s="36"/>
      <c r="L25190" s="36"/>
      <c r="M25190" s="36"/>
      <c r="N25190" s="36"/>
      <c r="O25190" s="40"/>
      <c r="P25190" s="36"/>
      <c r="S25190" s="36"/>
      <c r="T25190" s="36"/>
      <c r="U25190" s="36"/>
      <c r="V25190" s="36"/>
    </row>
    <row r="25191" spans="11:22" x14ac:dyDescent="0.25">
      <c r="K25191" s="36"/>
      <c r="L25191" s="36"/>
      <c r="M25191" s="36"/>
      <c r="N25191" s="36"/>
      <c r="O25191" s="40"/>
      <c r="P25191" s="36"/>
      <c r="S25191" s="36"/>
      <c r="T25191" s="36"/>
      <c r="U25191" s="36"/>
      <c r="V25191" s="36"/>
    </row>
    <row r="25192" spans="11:22" x14ac:dyDescent="0.25">
      <c r="K25192" s="36"/>
      <c r="L25192" s="36"/>
      <c r="M25192" s="36"/>
      <c r="N25192" s="36"/>
      <c r="O25192" s="40"/>
      <c r="P25192" s="36"/>
      <c r="S25192" s="36"/>
      <c r="T25192" s="36"/>
      <c r="U25192" s="36"/>
      <c r="V25192" s="36"/>
    </row>
    <row r="25193" spans="11:22" x14ac:dyDescent="0.25">
      <c r="K25193" s="36"/>
      <c r="L25193" s="36"/>
      <c r="M25193" s="36"/>
      <c r="N25193" s="36"/>
      <c r="O25193" s="40"/>
      <c r="P25193" s="36"/>
      <c r="S25193" s="36"/>
      <c r="T25193" s="36"/>
      <c r="U25193" s="36"/>
      <c r="V25193" s="36"/>
    </row>
    <row r="25194" spans="11:22" x14ac:dyDescent="0.25">
      <c r="K25194" s="36"/>
      <c r="L25194" s="36"/>
      <c r="M25194" s="36"/>
      <c r="N25194" s="36"/>
      <c r="O25194" s="40"/>
      <c r="P25194" s="36"/>
      <c r="S25194" s="36"/>
      <c r="T25194" s="36"/>
      <c r="U25194" s="36"/>
      <c r="V25194" s="36"/>
    </row>
    <row r="25195" spans="11:22" x14ac:dyDescent="0.25">
      <c r="K25195" s="36"/>
      <c r="L25195" s="36"/>
      <c r="M25195" s="36"/>
      <c r="N25195" s="36"/>
      <c r="O25195" s="40"/>
      <c r="P25195" s="36"/>
      <c r="S25195" s="36"/>
      <c r="T25195" s="36"/>
      <c r="U25195" s="36"/>
      <c r="V25195" s="36"/>
    </row>
    <row r="25196" spans="11:22" x14ac:dyDescent="0.25">
      <c r="K25196" s="36"/>
      <c r="L25196" s="36"/>
      <c r="M25196" s="36"/>
      <c r="N25196" s="36"/>
      <c r="O25196" s="40"/>
      <c r="P25196" s="36"/>
      <c r="S25196" s="36"/>
      <c r="T25196" s="36"/>
      <c r="U25196" s="36"/>
      <c r="V25196" s="36"/>
    </row>
    <row r="25197" spans="11:22" x14ac:dyDescent="0.25">
      <c r="K25197" s="36"/>
      <c r="L25197" s="36"/>
      <c r="M25197" s="36"/>
      <c r="N25197" s="36"/>
      <c r="O25197" s="40"/>
      <c r="P25197" s="36"/>
      <c r="S25197" s="36"/>
      <c r="T25197" s="36"/>
      <c r="U25197" s="36"/>
      <c r="V25197" s="36"/>
    </row>
    <row r="25198" spans="11:22" x14ac:dyDescent="0.25">
      <c r="K25198" s="36"/>
      <c r="L25198" s="36"/>
      <c r="M25198" s="36"/>
      <c r="N25198" s="36"/>
      <c r="O25198" s="40"/>
      <c r="P25198" s="36"/>
      <c r="S25198" s="36"/>
      <c r="T25198" s="36"/>
      <c r="U25198" s="36"/>
      <c r="V25198" s="36"/>
    </row>
    <row r="25199" spans="11:22" x14ac:dyDescent="0.25">
      <c r="K25199" s="36"/>
      <c r="L25199" s="36"/>
      <c r="M25199" s="36"/>
      <c r="N25199" s="36"/>
      <c r="O25199" s="40"/>
      <c r="P25199" s="36"/>
      <c r="S25199" s="36"/>
      <c r="T25199" s="36"/>
      <c r="U25199" s="36"/>
      <c r="V25199" s="36"/>
    </row>
    <row r="25200" spans="11:22" x14ac:dyDescent="0.25">
      <c r="K25200" s="36"/>
      <c r="L25200" s="36"/>
      <c r="M25200" s="36"/>
      <c r="N25200" s="36"/>
      <c r="O25200" s="40"/>
      <c r="P25200" s="36"/>
      <c r="S25200" s="36"/>
      <c r="T25200" s="36"/>
      <c r="U25200" s="36"/>
      <c r="V25200" s="36"/>
    </row>
    <row r="25201" spans="11:22" x14ac:dyDescent="0.25">
      <c r="K25201" s="36"/>
      <c r="L25201" s="36"/>
      <c r="M25201" s="36"/>
      <c r="N25201" s="36"/>
      <c r="O25201" s="40"/>
      <c r="P25201" s="36"/>
      <c r="S25201" s="36"/>
      <c r="T25201" s="36"/>
      <c r="U25201" s="36"/>
      <c r="V25201" s="36"/>
    </row>
    <row r="25202" spans="11:22" x14ac:dyDescent="0.25">
      <c r="K25202" s="36"/>
      <c r="L25202" s="36"/>
      <c r="M25202" s="36"/>
      <c r="N25202" s="36"/>
      <c r="O25202" s="40"/>
      <c r="P25202" s="36"/>
      <c r="S25202" s="36"/>
      <c r="T25202" s="36"/>
      <c r="U25202" s="36"/>
      <c r="V25202" s="36"/>
    </row>
    <row r="25203" spans="11:22" x14ac:dyDescent="0.25">
      <c r="K25203" s="36"/>
      <c r="L25203" s="36"/>
      <c r="M25203" s="36"/>
      <c r="N25203" s="36"/>
      <c r="O25203" s="40"/>
      <c r="P25203" s="36"/>
      <c r="S25203" s="36"/>
      <c r="T25203" s="36"/>
      <c r="U25203" s="36"/>
      <c r="V25203" s="36"/>
    </row>
    <row r="25204" spans="11:22" x14ac:dyDescent="0.25">
      <c r="K25204" s="36"/>
      <c r="L25204" s="36"/>
      <c r="M25204" s="36"/>
      <c r="N25204" s="36"/>
      <c r="O25204" s="40"/>
      <c r="P25204" s="36"/>
      <c r="S25204" s="36"/>
      <c r="T25204" s="36"/>
      <c r="U25204" s="36"/>
      <c r="V25204" s="36"/>
    </row>
    <row r="25205" spans="11:22" x14ac:dyDescent="0.25">
      <c r="K25205" s="36"/>
      <c r="L25205" s="36"/>
      <c r="M25205" s="36"/>
      <c r="N25205" s="36"/>
      <c r="O25205" s="40"/>
      <c r="P25205" s="36"/>
      <c r="S25205" s="36"/>
      <c r="T25205" s="36"/>
      <c r="U25205" s="36"/>
      <c r="V25205" s="36"/>
    </row>
    <row r="25206" spans="11:22" x14ac:dyDescent="0.25">
      <c r="K25206" s="36"/>
      <c r="L25206" s="36"/>
      <c r="M25206" s="36"/>
      <c r="N25206" s="36"/>
      <c r="O25206" s="40"/>
      <c r="P25206" s="36"/>
      <c r="S25206" s="36"/>
      <c r="T25206" s="36"/>
      <c r="U25206" s="36"/>
      <c r="V25206" s="36"/>
    </row>
    <row r="25207" spans="11:22" x14ac:dyDescent="0.25">
      <c r="K25207" s="36"/>
      <c r="L25207" s="36"/>
      <c r="M25207" s="36"/>
      <c r="N25207" s="36"/>
      <c r="O25207" s="40"/>
      <c r="P25207" s="36"/>
      <c r="S25207" s="36"/>
      <c r="T25207" s="36"/>
      <c r="U25207" s="36"/>
      <c r="V25207" s="36"/>
    </row>
    <row r="25208" spans="11:22" x14ac:dyDescent="0.25">
      <c r="K25208" s="36"/>
      <c r="L25208" s="36"/>
      <c r="M25208" s="36"/>
      <c r="N25208" s="36"/>
      <c r="O25208" s="40"/>
      <c r="P25208" s="36"/>
      <c r="S25208" s="36"/>
      <c r="T25208" s="36"/>
      <c r="U25208" s="36"/>
      <c r="V25208" s="36"/>
    </row>
    <row r="25209" spans="11:22" x14ac:dyDescent="0.25">
      <c r="K25209" s="36"/>
      <c r="L25209" s="36"/>
      <c r="M25209" s="36"/>
      <c r="N25209" s="36"/>
      <c r="O25209" s="40"/>
      <c r="P25209" s="36"/>
      <c r="S25209" s="36"/>
      <c r="T25209" s="36"/>
      <c r="U25209" s="36"/>
      <c r="V25209" s="36"/>
    </row>
    <row r="25210" spans="11:22" x14ac:dyDescent="0.25">
      <c r="K25210" s="36"/>
      <c r="L25210" s="36"/>
      <c r="M25210" s="36"/>
      <c r="N25210" s="36"/>
      <c r="O25210" s="40"/>
      <c r="P25210" s="36"/>
      <c r="S25210" s="36"/>
      <c r="T25210" s="36"/>
      <c r="U25210" s="36"/>
      <c r="V25210" s="36"/>
    </row>
    <row r="25211" spans="11:22" x14ac:dyDescent="0.25">
      <c r="K25211" s="36"/>
      <c r="L25211" s="36"/>
      <c r="M25211" s="36"/>
      <c r="N25211" s="36"/>
      <c r="O25211" s="40"/>
      <c r="P25211" s="36"/>
      <c r="S25211" s="36"/>
      <c r="T25211" s="36"/>
      <c r="U25211" s="36"/>
      <c r="V25211" s="36"/>
    </row>
    <row r="25212" spans="11:22" x14ac:dyDescent="0.25">
      <c r="K25212" s="36"/>
      <c r="L25212" s="36"/>
      <c r="M25212" s="36"/>
      <c r="N25212" s="36"/>
      <c r="O25212" s="40"/>
      <c r="P25212" s="36"/>
      <c r="S25212" s="36"/>
      <c r="T25212" s="36"/>
      <c r="U25212" s="36"/>
      <c r="V25212" s="36"/>
    </row>
    <row r="25213" spans="11:22" x14ac:dyDescent="0.25">
      <c r="K25213" s="36"/>
      <c r="L25213" s="36"/>
      <c r="M25213" s="36"/>
      <c r="N25213" s="36"/>
      <c r="O25213" s="40"/>
      <c r="P25213" s="36"/>
      <c r="S25213" s="36"/>
      <c r="T25213" s="36"/>
      <c r="U25213" s="36"/>
      <c r="V25213" s="36"/>
    </row>
    <row r="25214" spans="11:22" x14ac:dyDescent="0.25">
      <c r="K25214" s="36"/>
      <c r="L25214" s="36"/>
      <c r="M25214" s="36"/>
      <c r="N25214" s="36"/>
      <c r="O25214" s="40"/>
      <c r="P25214" s="36"/>
      <c r="S25214" s="36"/>
      <c r="T25214" s="36"/>
      <c r="U25214" s="36"/>
      <c r="V25214" s="36"/>
    </row>
    <row r="25215" spans="11:22" x14ac:dyDescent="0.25">
      <c r="K25215" s="36"/>
      <c r="L25215" s="36"/>
      <c r="M25215" s="36"/>
      <c r="N25215" s="36"/>
      <c r="O25215" s="40"/>
      <c r="P25215" s="36"/>
      <c r="S25215" s="36"/>
      <c r="T25215" s="36"/>
      <c r="U25215" s="36"/>
      <c r="V25215" s="36"/>
    </row>
    <row r="25216" spans="11:22" x14ac:dyDescent="0.25">
      <c r="K25216" s="36"/>
      <c r="L25216" s="36"/>
      <c r="M25216" s="36"/>
      <c r="N25216" s="36"/>
      <c r="O25216" s="40"/>
      <c r="P25216" s="36"/>
      <c r="S25216" s="36"/>
      <c r="T25216" s="36"/>
      <c r="U25216" s="36"/>
      <c r="V25216" s="36"/>
    </row>
    <row r="25217" spans="11:22" x14ac:dyDescent="0.25">
      <c r="K25217" s="36"/>
      <c r="L25217" s="36"/>
      <c r="M25217" s="36"/>
      <c r="N25217" s="36"/>
      <c r="O25217" s="40"/>
      <c r="P25217" s="36"/>
      <c r="S25217" s="36"/>
      <c r="T25217" s="36"/>
      <c r="U25217" s="36"/>
      <c r="V25217" s="36"/>
    </row>
    <row r="25218" spans="11:22" x14ac:dyDescent="0.25">
      <c r="K25218" s="36"/>
      <c r="L25218" s="36"/>
      <c r="M25218" s="36"/>
      <c r="N25218" s="36"/>
      <c r="O25218" s="40"/>
      <c r="P25218" s="36"/>
      <c r="S25218" s="36"/>
      <c r="T25218" s="36"/>
      <c r="U25218" s="36"/>
      <c r="V25218" s="36"/>
    </row>
    <row r="25219" spans="11:22" x14ac:dyDescent="0.25">
      <c r="K25219" s="36"/>
      <c r="L25219" s="36"/>
      <c r="M25219" s="36"/>
      <c r="N25219" s="36"/>
      <c r="O25219" s="40"/>
      <c r="P25219" s="36"/>
      <c r="S25219" s="36"/>
      <c r="T25219" s="36"/>
      <c r="U25219" s="36"/>
      <c r="V25219" s="36"/>
    </row>
    <row r="25220" spans="11:22" x14ac:dyDescent="0.25">
      <c r="K25220" s="36"/>
      <c r="L25220" s="36"/>
      <c r="M25220" s="36"/>
      <c r="N25220" s="36"/>
      <c r="O25220" s="40"/>
      <c r="P25220" s="36"/>
      <c r="S25220" s="36"/>
      <c r="T25220" s="36"/>
      <c r="U25220" s="36"/>
      <c r="V25220" s="36"/>
    </row>
    <row r="25221" spans="11:22" x14ac:dyDescent="0.25">
      <c r="K25221" s="36"/>
      <c r="L25221" s="36"/>
      <c r="M25221" s="36"/>
      <c r="N25221" s="36"/>
      <c r="O25221" s="40"/>
      <c r="P25221" s="36"/>
      <c r="S25221" s="36"/>
      <c r="T25221" s="36"/>
      <c r="U25221" s="36"/>
      <c r="V25221" s="36"/>
    </row>
    <row r="25222" spans="11:22" x14ac:dyDescent="0.25">
      <c r="K25222" s="36"/>
      <c r="L25222" s="36"/>
      <c r="M25222" s="36"/>
      <c r="N25222" s="36"/>
      <c r="O25222" s="40"/>
      <c r="P25222" s="36"/>
      <c r="S25222" s="36"/>
      <c r="T25222" s="36"/>
      <c r="U25222" s="36"/>
      <c r="V25222" s="36"/>
    </row>
    <row r="25223" spans="11:22" x14ac:dyDescent="0.25">
      <c r="K25223" s="36"/>
      <c r="L25223" s="36"/>
      <c r="M25223" s="36"/>
      <c r="N25223" s="36"/>
      <c r="O25223" s="40"/>
      <c r="P25223" s="36"/>
      <c r="S25223" s="36"/>
      <c r="T25223" s="36"/>
      <c r="U25223" s="36"/>
      <c r="V25223" s="36"/>
    </row>
    <row r="25224" spans="11:22" x14ac:dyDescent="0.25">
      <c r="K25224" s="36"/>
      <c r="L25224" s="36"/>
      <c r="M25224" s="36"/>
      <c r="N25224" s="36"/>
      <c r="O25224" s="40"/>
      <c r="P25224" s="36"/>
      <c r="S25224" s="36"/>
      <c r="T25224" s="36"/>
      <c r="U25224" s="36"/>
      <c r="V25224" s="36"/>
    </row>
    <row r="25225" spans="11:22" x14ac:dyDescent="0.25">
      <c r="K25225" s="36"/>
      <c r="L25225" s="36"/>
      <c r="M25225" s="36"/>
      <c r="N25225" s="36"/>
      <c r="O25225" s="40"/>
      <c r="P25225" s="36"/>
      <c r="S25225" s="36"/>
      <c r="T25225" s="36"/>
      <c r="U25225" s="36"/>
      <c r="V25225" s="36"/>
    </row>
    <row r="25226" spans="11:22" x14ac:dyDescent="0.25">
      <c r="K25226" s="36"/>
      <c r="L25226" s="36"/>
      <c r="M25226" s="36"/>
      <c r="N25226" s="36"/>
      <c r="O25226" s="40"/>
      <c r="P25226" s="36"/>
      <c r="S25226" s="36"/>
      <c r="T25226" s="36"/>
      <c r="U25226" s="36"/>
      <c r="V25226" s="36"/>
    </row>
    <row r="25227" spans="11:22" x14ac:dyDescent="0.25">
      <c r="K25227" s="36"/>
      <c r="L25227" s="36"/>
      <c r="M25227" s="36"/>
      <c r="N25227" s="36"/>
      <c r="O25227" s="40"/>
      <c r="P25227" s="36"/>
      <c r="S25227" s="36"/>
      <c r="T25227" s="36"/>
      <c r="U25227" s="36"/>
      <c r="V25227" s="36"/>
    </row>
    <row r="25228" spans="11:22" x14ac:dyDescent="0.25">
      <c r="K25228" s="36"/>
      <c r="L25228" s="36"/>
      <c r="M25228" s="36"/>
      <c r="N25228" s="36"/>
      <c r="O25228" s="40"/>
      <c r="P25228" s="36"/>
      <c r="S25228" s="36"/>
      <c r="T25228" s="36"/>
      <c r="U25228" s="36"/>
      <c r="V25228" s="36"/>
    </row>
    <row r="25229" spans="11:22" x14ac:dyDescent="0.25">
      <c r="K25229" s="36"/>
      <c r="L25229" s="36"/>
      <c r="M25229" s="36"/>
      <c r="N25229" s="36"/>
      <c r="O25229" s="40"/>
      <c r="P25229" s="36"/>
      <c r="S25229" s="36"/>
      <c r="T25229" s="36"/>
      <c r="U25229" s="36"/>
      <c r="V25229" s="36"/>
    </row>
    <row r="25230" spans="11:22" x14ac:dyDescent="0.25">
      <c r="K25230" s="36"/>
      <c r="L25230" s="36"/>
      <c r="M25230" s="36"/>
      <c r="N25230" s="36"/>
      <c r="O25230" s="40"/>
      <c r="P25230" s="36"/>
      <c r="S25230" s="36"/>
      <c r="T25230" s="36"/>
      <c r="U25230" s="36"/>
      <c r="V25230" s="36"/>
    </row>
    <row r="25231" spans="11:22" x14ac:dyDescent="0.25">
      <c r="K25231" s="36"/>
      <c r="L25231" s="36"/>
      <c r="M25231" s="36"/>
      <c r="N25231" s="36"/>
      <c r="O25231" s="40"/>
      <c r="P25231" s="36"/>
      <c r="S25231" s="36"/>
      <c r="T25231" s="36"/>
      <c r="U25231" s="36"/>
      <c r="V25231" s="36"/>
    </row>
    <row r="25232" spans="11:22" x14ac:dyDescent="0.25">
      <c r="K25232" s="36"/>
      <c r="L25232" s="36"/>
      <c r="M25232" s="36"/>
      <c r="N25232" s="36"/>
      <c r="O25232" s="40"/>
      <c r="P25232" s="36"/>
      <c r="S25232" s="36"/>
      <c r="T25232" s="36"/>
      <c r="U25232" s="36"/>
      <c r="V25232" s="36"/>
    </row>
    <row r="25233" spans="11:22" x14ac:dyDescent="0.25">
      <c r="K25233" s="36"/>
      <c r="L25233" s="36"/>
      <c r="M25233" s="36"/>
      <c r="N25233" s="36"/>
      <c r="O25233" s="40"/>
      <c r="P25233" s="36"/>
      <c r="S25233" s="36"/>
      <c r="T25233" s="36"/>
      <c r="U25233" s="36"/>
      <c r="V25233" s="36"/>
    </row>
    <row r="25234" spans="11:22" x14ac:dyDescent="0.25">
      <c r="K25234" s="36"/>
      <c r="L25234" s="36"/>
      <c r="M25234" s="36"/>
      <c r="N25234" s="36"/>
      <c r="O25234" s="40"/>
      <c r="P25234" s="36"/>
      <c r="S25234" s="36"/>
      <c r="T25234" s="36"/>
      <c r="U25234" s="36"/>
      <c r="V25234" s="36"/>
    </row>
    <row r="25235" spans="11:22" x14ac:dyDescent="0.25">
      <c r="K25235" s="36"/>
      <c r="L25235" s="36"/>
      <c r="M25235" s="36"/>
      <c r="N25235" s="36"/>
      <c r="O25235" s="40"/>
      <c r="P25235" s="36"/>
      <c r="S25235" s="36"/>
      <c r="T25235" s="36"/>
      <c r="U25235" s="36"/>
      <c r="V25235" s="36"/>
    </row>
    <row r="25236" spans="11:22" x14ac:dyDescent="0.25">
      <c r="K25236" s="36"/>
      <c r="L25236" s="36"/>
      <c r="M25236" s="36"/>
      <c r="N25236" s="36"/>
      <c r="O25236" s="40"/>
      <c r="P25236" s="36"/>
      <c r="S25236" s="36"/>
      <c r="T25236" s="36"/>
      <c r="U25236" s="36"/>
      <c r="V25236" s="36"/>
    </row>
    <row r="25237" spans="11:22" x14ac:dyDescent="0.25">
      <c r="K25237" s="36"/>
      <c r="L25237" s="36"/>
      <c r="M25237" s="36"/>
      <c r="N25237" s="36"/>
      <c r="O25237" s="40"/>
      <c r="P25237" s="36"/>
      <c r="S25237" s="36"/>
      <c r="T25237" s="36"/>
      <c r="U25237" s="36"/>
      <c r="V25237" s="36"/>
    </row>
    <row r="25238" spans="11:22" x14ac:dyDescent="0.25">
      <c r="K25238" s="36"/>
      <c r="L25238" s="36"/>
      <c r="M25238" s="36"/>
      <c r="N25238" s="36"/>
      <c r="O25238" s="40"/>
      <c r="P25238" s="36"/>
      <c r="S25238" s="36"/>
      <c r="T25238" s="36"/>
      <c r="U25238" s="36"/>
      <c r="V25238" s="36"/>
    </row>
    <row r="25239" spans="11:22" x14ac:dyDescent="0.25">
      <c r="K25239" s="36"/>
      <c r="L25239" s="36"/>
      <c r="M25239" s="36"/>
      <c r="N25239" s="36"/>
      <c r="O25239" s="40"/>
      <c r="P25239" s="36"/>
      <c r="S25239" s="36"/>
      <c r="T25239" s="36"/>
      <c r="U25239" s="36"/>
      <c r="V25239" s="36"/>
    </row>
    <row r="25240" spans="11:22" x14ac:dyDescent="0.25">
      <c r="K25240" s="36"/>
      <c r="L25240" s="36"/>
      <c r="M25240" s="36"/>
      <c r="N25240" s="36"/>
      <c r="O25240" s="40"/>
      <c r="P25240" s="36"/>
      <c r="S25240" s="36"/>
      <c r="T25240" s="36"/>
      <c r="U25240" s="36"/>
      <c r="V25240" s="36"/>
    </row>
    <row r="25241" spans="11:22" x14ac:dyDescent="0.25">
      <c r="K25241" s="36"/>
      <c r="L25241" s="36"/>
      <c r="M25241" s="36"/>
      <c r="N25241" s="36"/>
      <c r="O25241" s="40"/>
      <c r="P25241" s="36"/>
      <c r="S25241" s="36"/>
      <c r="T25241" s="36"/>
      <c r="U25241" s="36"/>
      <c r="V25241" s="36"/>
    </row>
    <row r="25242" spans="11:22" x14ac:dyDescent="0.25">
      <c r="K25242" s="36"/>
      <c r="L25242" s="36"/>
      <c r="M25242" s="36"/>
      <c r="N25242" s="36"/>
      <c r="O25242" s="40"/>
      <c r="P25242" s="36"/>
      <c r="S25242" s="36"/>
      <c r="T25242" s="36"/>
      <c r="U25242" s="36"/>
      <c r="V25242" s="36"/>
    </row>
    <row r="25243" spans="11:22" x14ac:dyDescent="0.25">
      <c r="K25243" s="36"/>
      <c r="L25243" s="36"/>
      <c r="M25243" s="36"/>
      <c r="N25243" s="36"/>
      <c r="O25243" s="40"/>
      <c r="P25243" s="36"/>
      <c r="S25243" s="36"/>
      <c r="T25243" s="36"/>
      <c r="U25243" s="36"/>
      <c r="V25243" s="36"/>
    </row>
    <row r="25244" spans="11:22" x14ac:dyDescent="0.25">
      <c r="K25244" s="36"/>
      <c r="L25244" s="36"/>
      <c r="M25244" s="36"/>
      <c r="N25244" s="36"/>
      <c r="O25244" s="40"/>
      <c r="P25244" s="36"/>
      <c r="S25244" s="36"/>
      <c r="T25244" s="36"/>
      <c r="U25244" s="36"/>
      <c r="V25244" s="36"/>
    </row>
    <row r="25245" spans="11:22" x14ac:dyDescent="0.25">
      <c r="K25245" s="36"/>
      <c r="L25245" s="36"/>
      <c r="M25245" s="36"/>
      <c r="N25245" s="36"/>
      <c r="O25245" s="40"/>
      <c r="P25245" s="36"/>
      <c r="S25245" s="36"/>
      <c r="T25245" s="36"/>
      <c r="U25245" s="36"/>
      <c r="V25245" s="36"/>
    </row>
    <row r="25246" spans="11:22" x14ac:dyDescent="0.25">
      <c r="K25246" s="36"/>
      <c r="L25246" s="36"/>
      <c r="M25246" s="36"/>
      <c r="N25246" s="36"/>
      <c r="O25246" s="40"/>
      <c r="P25246" s="36"/>
      <c r="S25246" s="36"/>
      <c r="T25246" s="36"/>
      <c r="U25246" s="36"/>
      <c r="V25246" s="36"/>
    </row>
    <row r="25247" spans="11:22" x14ac:dyDescent="0.25">
      <c r="K25247" s="36"/>
      <c r="L25247" s="36"/>
      <c r="M25247" s="36"/>
      <c r="N25247" s="36"/>
      <c r="O25247" s="40"/>
      <c r="P25247" s="36"/>
      <c r="S25247" s="36"/>
      <c r="T25247" s="36"/>
      <c r="U25247" s="36"/>
      <c r="V25247" s="36"/>
    </row>
    <row r="25248" spans="11:22" x14ac:dyDescent="0.25">
      <c r="K25248" s="36"/>
      <c r="L25248" s="36"/>
      <c r="M25248" s="36"/>
      <c r="N25248" s="36"/>
      <c r="O25248" s="40"/>
      <c r="P25248" s="36"/>
      <c r="S25248" s="36"/>
      <c r="T25248" s="36"/>
      <c r="U25248" s="36"/>
      <c r="V25248" s="36"/>
    </row>
    <row r="25249" spans="11:22" x14ac:dyDescent="0.25">
      <c r="K25249" s="36"/>
      <c r="L25249" s="36"/>
      <c r="M25249" s="36"/>
      <c r="N25249" s="36"/>
      <c r="O25249" s="40"/>
      <c r="P25249" s="36"/>
      <c r="S25249" s="36"/>
      <c r="T25249" s="36"/>
      <c r="U25249" s="36"/>
      <c r="V25249" s="36"/>
    </row>
    <row r="25250" spans="11:22" x14ac:dyDescent="0.25">
      <c r="K25250" s="36"/>
      <c r="L25250" s="36"/>
      <c r="M25250" s="36"/>
      <c r="N25250" s="36"/>
      <c r="O25250" s="40"/>
      <c r="P25250" s="36"/>
      <c r="S25250" s="36"/>
      <c r="T25250" s="36"/>
      <c r="U25250" s="36"/>
      <c r="V25250" s="36"/>
    </row>
    <row r="25251" spans="11:22" x14ac:dyDescent="0.25">
      <c r="K25251" s="36"/>
      <c r="L25251" s="36"/>
      <c r="M25251" s="36"/>
      <c r="N25251" s="36"/>
      <c r="O25251" s="40"/>
      <c r="P25251" s="36"/>
      <c r="S25251" s="36"/>
      <c r="T25251" s="36"/>
      <c r="U25251" s="36"/>
      <c r="V25251" s="36"/>
    </row>
    <row r="25252" spans="11:22" x14ac:dyDescent="0.25">
      <c r="K25252" s="36"/>
      <c r="L25252" s="36"/>
      <c r="M25252" s="36"/>
      <c r="N25252" s="36"/>
      <c r="O25252" s="40"/>
      <c r="P25252" s="36"/>
      <c r="S25252" s="36"/>
      <c r="T25252" s="36"/>
      <c r="U25252" s="36"/>
      <c r="V25252" s="36"/>
    </row>
    <row r="25253" spans="11:22" x14ac:dyDescent="0.25">
      <c r="K25253" s="36"/>
      <c r="L25253" s="36"/>
      <c r="M25253" s="36"/>
      <c r="N25253" s="36"/>
      <c r="O25253" s="40"/>
      <c r="P25253" s="36"/>
      <c r="S25253" s="36"/>
      <c r="T25253" s="36"/>
      <c r="U25253" s="36"/>
      <c r="V25253" s="36"/>
    </row>
    <row r="25254" spans="11:22" x14ac:dyDescent="0.25">
      <c r="K25254" s="36"/>
      <c r="L25254" s="36"/>
      <c r="M25254" s="36"/>
      <c r="N25254" s="36"/>
      <c r="O25254" s="40"/>
      <c r="P25254" s="36"/>
      <c r="S25254" s="36"/>
      <c r="T25254" s="36"/>
      <c r="U25254" s="36"/>
      <c r="V25254" s="36"/>
    </row>
    <row r="25255" spans="11:22" x14ac:dyDescent="0.25">
      <c r="K25255" s="36"/>
      <c r="L25255" s="36"/>
      <c r="M25255" s="36"/>
      <c r="N25255" s="36"/>
      <c r="O25255" s="40"/>
      <c r="P25255" s="36"/>
      <c r="S25255" s="36"/>
      <c r="T25255" s="36"/>
      <c r="U25255" s="36"/>
      <c r="V25255" s="36"/>
    </row>
    <row r="25256" spans="11:22" x14ac:dyDescent="0.25">
      <c r="K25256" s="36"/>
      <c r="L25256" s="36"/>
      <c r="M25256" s="36"/>
      <c r="N25256" s="36"/>
      <c r="O25256" s="40"/>
      <c r="P25256" s="36"/>
      <c r="S25256" s="36"/>
      <c r="T25256" s="36"/>
      <c r="U25256" s="36"/>
      <c r="V25256" s="36"/>
    </row>
    <row r="25257" spans="11:22" x14ac:dyDescent="0.25">
      <c r="K25257" s="36"/>
      <c r="L25257" s="36"/>
      <c r="M25257" s="36"/>
      <c r="N25257" s="36"/>
      <c r="O25257" s="40"/>
      <c r="P25257" s="36"/>
      <c r="S25257" s="36"/>
      <c r="T25257" s="36"/>
      <c r="U25257" s="36"/>
      <c r="V25257" s="36"/>
    </row>
    <row r="25258" spans="11:22" x14ac:dyDescent="0.25">
      <c r="K25258" s="36"/>
      <c r="L25258" s="36"/>
      <c r="M25258" s="36"/>
      <c r="N25258" s="36"/>
      <c r="O25258" s="40"/>
      <c r="P25258" s="36"/>
      <c r="S25258" s="36"/>
      <c r="T25258" s="36"/>
      <c r="U25258" s="36"/>
      <c r="V25258" s="36"/>
    </row>
    <row r="25259" spans="11:22" x14ac:dyDescent="0.25">
      <c r="K25259" s="36"/>
      <c r="L25259" s="36"/>
      <c r="M25259" s="36"/>
      <c r="N25259" s="36"/>
      <c r="O25259" s="40"/>
      <c r="P25259" s="36"/>
      <c r="S25259" s="36"/>
      <c r="T25259" s="36"/>
      <c r="U25259" s="36"/>
      <c r="V25259" s="36"/>
    </row>
    <row r="25260" spans="11:22" x14ac:dyDescent="0.25">
      <c r="K25260" s="36"/>
      <c r="L25260" s="36"/>
      <c r="M25260" s="36"/>
      <c r="N25260" s="36"/>
      <c r="O25260" s="40"/>
      <c r="P25260" s="36"/>
      <c r="S25260" s="36"/>
      <c r="T25260" s="36"/>
      <c r="U25260" s="36"/>
      <c r="V25260" s="36"/>
    </row>
    <row r="25261" spans="11:22" x14ac:dyDescent="0.25">
      <c r="K25261" s="36"/>
      <c r="L25261" s="36"/>
      <c r="M25261" s="36"/>
      <c r="N25261" s="36"/>
      <c r="O25261" s="40"/>
      <c r="P25261" s="36"/>
      <c r="S25261" s="36"/>
      <c r="T25261" s="36"/>
      <c r="U25261" s="36"/>
      <c r="V25261" s="36"/>
    </row>
    <row r="25262" spans="11:22" x14ac:dyDescent="0.25">
      <c r="K25262" s="36"/>
      <c r="L25262" s="36"/>
      <c r="M25262" s="36"/>
      <c r="N25262" s="36"/>
      <c r="O25262" s="40"/>
      <c r="P25262" s="36"/>
      <c r="S25262" s="36"/>
      <c r="T25262" s="36"/>
      <c r="U25262" s="36"/>
      <c r="V25262" s="36"/>
    </row>
    <row r="25263" spans="11:22" x14ac:dyDescent="0.25">
      <c r="K25263" s="36"/>
      <c r="L25263" s="36"/>
      <c r="M25263" s="36"/>
      <c r="N25263" s="36"/>
      <c r="O25263" s="40"/>
      <c r="P25263" s="36"/>
      <c r="S25263" s="36"/>
      <c r="T25263" s="36"/>
      <c r="U25263" s="36"/>
      <c r="V25263" s="36"/>
    </row>
    <row r="25264" spans="11:22" x14ac:dyDescent="0.25">
      <c r="K25264" s="36"/>
      <c r="L25264" s="36"/>
      <c r="M25264" s="36"/>
      <c r="N25264" s="36"/>
      <c r="O25264" s="40"/>
      <c r="P25264" s="36"/>
      <c r="S25264" s="36"/>
      <c r="T25264" s="36"/>
      <c r="U25264" s="36"/>
      <c r="V25264" s="36"/>
    </row>
    <row r="25265" spans="11:22" x14ac:dyDescent="0.25">
      <c r="K25265" s="36"/>
      <c r="L25265" s="36"/>
      <c r="M25265" s="36"/>
      <c r="N25265" s="36"/>
      <c r="O25265" s="40"/>
      <c r="P25265" s="36"/>
      <c r="S25265" s="36"/>
      <c r="T25265" s="36"/>
      <c r="U25265" s="36"/>
      <c r="V25265" s="36"/>
    </row>
    <row r="25266" spans="11:22" x14ac:dyDescent="0.25">
      <c r="K25266" s="36"/>
      <c r="L25266" s="36"/>
      <c r="M25266" s="36"/>
      <c r="N25266" s="36"/>
      <c r="O25266" s="40"/>
      <c r="P25266" s="36"/>
      <c r="S25266" s="36"/>
      <c r="T25266" s="36"/>
      <c r="U25266" s="36"/>
      <c r="V25266" s="36"/>
    </row>
    <row r="25267" spans="11:22" x14ac:dyDescent="0.25">
      <c r="K25267" s="36"/>
      <c r="L25267" s="36"/>
      <c r="M25267" s="36"/>
      <c r="N25267" s="36"/>
      <c r="O25267" s="40"/>
      <c r="P25267" s="36"/>
      <c r="S25267" s="36"/>
      <c r="T25267" s="36"/>
      <c r="U25267" s="36"/>
      <c r="V25267" s="36"/>
    </row>
    <row r="25268" spans="11:22" x14ac:dyDescent="0.25">
      <c r="K25268" s="36"/>
      <c r="L25268" s="36"/>
      <c r="M25268" s="36"/>
      <c r="N25268" s="36"/>
      <c r="O25268" s="40"/>
      <c r="P25268" s="36"/>
      <c r="S25268" s="36"/>
      <c r="T25268" s="36"/>
      <c r="U25268" s="36"/>
      <c r="V25268" s="36"/>
    </row>
    <row r="25269" spans="11:22" x14ac:dyDescent="0.25">
      <c r="K25269" s="36"/>
      <c r="L25269" s="36"/>
      <c r="M25269" s="36"/>
      <c r="N25269" s="36"/>
      <c r="O25269" s="40"/>
      <c r="P25269" s="36"/>
      <c r="S25269" s="36"/>
      <c r="T25269" s="36"/>
      <c r="U25269" s="36"/>
      <c r="V25269" s="36"/>
    </row>
    <row r="25270" spans="11:22" x14ac:dyDescent="0.25">
      <c r="K25270" s="36"/>
      <c r="L25270" s="36"/>
      <c r="M25270" s="36"/>
      <c r="N25270" s="36"/>
      <c r="O25270" s="40"/>
      <c r="P25270" s="36"/>
      <c r="S25270" s="36"/>
      <c r="T25270" s="36"/>
      <c r="U25270" s="36"/>
      <c r="V25270" s="36"/>
    </row>
    <row r="25271" spans="11:22" x14ac:dyDescent="0.25">
      <c r="K25271" s="36"/>
      <c r="L25271" s="36"/>
      <c r="M25271" s="36"/>
      <c r="N25271" s="36"/>
      <c r="O25271" s="40"/>
      <c r="P25271" s="36"/>
      <c r="S25271" s="36"/>
      <c r="T25271" s="36"/>
      <c r="U25271" s="36"/>
      <c r="V25271" s="36"/>
    </row>
    <row r="25272" spans="11:22" x14ac:dyDescent="0.25">
      <c r="K25272" s="36"/>
      <c r="L25272" s="36"/>
      <c r="M25272" s="36"/>
      <c r="N25272" s="36"/>
      <c r="O25272" s="40"/>
      <c r="P25272" s="36"/>
      <c r="S25272" s="36"/>
      <c r="T25272" s="36"/>
      <c r="U25272" s="36"/>
      <c r="V25272" s="36"/>
    </row>
    <row r="25273" spans="11:22" x14ac:dyDescent="0.25">
      <c r="K25273" s="36"/>
      <c r="L25273" s="36"/>
      <c r="M25273" s="36"/>
      <c r="N25273" s="36"/>
      <c r="O25273" s="40"/>
      <c r="P25273" s="36"/>
      <c r="S25273" s="36"/>
      <c r="T25273" s="36"/>
      <c r="U25273" s="36"/>
      <c r="V25273" s="36"/>
    </row>
    <row r="25274" spans="11:22" x14ac:dyDescent="0.25">
      <c r="K25274" s="36"/>
      <c r="L25274" s="36"/>
      <c r="M25274" s="36"/>
      <c r="N25274" s="36"/>
      <c r="O25274" s="40"/>
      <c r="P25274" s="36"/>
      <c r="S25274" s="36"/>
      <c r="T25274" s="36"/>
      <c r="U25274" s="36"/>
      <c r="V25274" s="36"/>
    </row>
    <row r="25275" spans="11:22" x14ac:dyDescent="0.25">
      <c r="K25275" s="36"/>
      <c r="L25275" s="36"/>
      <c r="M25275" s="36"/>
      <c r="N25275" s="36"/>
      <c r="O25275" s="40"/>
      <c r="P25275" s="36"/>
      <c r="S25275" s="36"/>
      <c r="T25275" s="36"/>
      <c r="U25275" s="36"/>
      <c r="V25275" s="36"/>
    </row>
    <row r="25276" spans="11:22" x14ac:dyDescent="0.25">
      <c r="K25276" s="36"/>
      <c r="L25276" s="36"/>
      <c r="M25276" s="36"/>
      <c r="N25276" s="36"/>
      <c r="O25276" s="40"/>
      <c r="P25276" s="36"/>
      <c r="S25276" s="36"/>
      <c r="T25276" s="36"/>
      <c r="U25276" s="36"/>
      <c r="V25276" s="36"/>
    </row>
    <row r="25277" spans="11:22" x14ac:dyDescent="0.25">
      <c r="K25277" s="36"/>
      <c r="L25277" s="36"/>
      <c r="M25277" s="36"/>
      <c r="N25277" s="36"/>
      <c r="O25277" s="40"/>
      <c r="P25277" s="36"/>
      <c r="S25277" s="36"/>
      <c r="T25277" s="36"/>
      <c r="U25277" s="36"/>
      <c r="V25277" s="36"/>
    </row>
    <row r="25278" spans="11:22" x14ac:dyDescent="0.25">
      <c r="K25278" s="36"/>
      <c r="L25278" s="36"/>
      <c r="M25278" s="36"/>
      <c r="N25278" s="36"/>
      <c r="O25278" s="40"/>
      <c r="P25278" s="36"/>
      <c r="S25278" s="36"/>
      <c r="T25278" s="36"/>
      <c r="U25278" s="36"/>
      <c r="V25278" s="36"/>
    </row>
    <row r="25279" spans="11:22" x14ac:dyDescent="0.25">
      <c r="K25279" s="36"/>
      <c r="L25279" s="36"/>
      <c r="M25279" s="36"/>
      <c r="N25279" s="36"/>
      <c r="O25279" s="40"/>
      <c r="P25279" s="36"/>
      <c r="S25279" s="36"/>
      <c r="T25279" s="36"/>
      <c r="U25279" s="36"/>
      <c r="V25279" s="36"/>
    </row>
    <row r="25280" spans="11:22" x14ac:dyDescent="0.25">
      <c r="K25280" s="36"/>
      <c r="L25280" s="36"/>
      <c r="M25280" s="36"/>
      <c r="N25280" s="36"/>
      <c r="O25280" s="40"/>
      <c r="P25280" s="36"/>
      <c r="S25280" s="36"/>
      <c r="T25280" s="36"/>
      <c r="U25280" s="36"/>
      <c r="V25280" s="36"/>
    </row>
    <row r="25281" spans="11:22" x14ac:dyDescent="0.25">
      <c r="K25281" s="36"/>
      <c r="L25281" s="36"/>
      <c r="M25281" s="36"/>
      <c r="N25281" s="36"/>
      <c r="O25281" s="40"/>
      <c r="P25281" s="36"/>
      <c r="S25281" s="36"/>
      <c r="T25281" s="36"/>
      <c r="U25281" s="36"/>
      <c r="V25281" s="36"/>
    </row>
    <row r="25282" spans="11:22" x14ac:dyDescent="0.25">
      <c r="K25282" s="36"/>
      <c r="L25282" s="36"/>
      <c r="M25282" s="36"/>
      <c r="N25282" s="36"/>
      <c r="O25282" s="40"/>
      <c r="P25282" s="36"/>
      <c r="S25282" s="36"/>
      <c r="T25282" s="36"/>
      <c r="U25282" s="36"/>
      <c r="V25282" s="36"/>
    </row>
    <row r="25283" spans="11:22" x14ac:dyDescent="0.25">
      <c r="K25283" s="36"/>
      <c r="L25283" s="36"/>
      <c r="M25283" s="36"/>
      <c r="N25283" s="36"/>
      <c r="O25283" s="40"/>
      <c r="P25283" s="36"/>
      <c r="S25283" s="36"/>
      <c r="T25283" s="36"/>
      <c r="U25283" s="36"/>
      <c r="V25283" s="36"/>
    </row>
    <row r="25284" spans="11:22" x14ac:dyDescent="0.25">
      <c r="K25284" s="36"/>
      <c r="L25284" s="36"/>
      <c r="M25284" s="36"/>
      <c r="N25284" s="36"/>
      <c r="O25284" s="40"/>
      <c r="P25284" s="36"/>
      <c r="S25284" s="36"/>
      <c r="T25284" s="36"/>
      <c r="U25284" s="36"/>
      <c r="V25284" s="36"/>
    </row>
    <row r="25285" spans="11:22" x14ac:dyDescent="0.25">
      <c r="K25285" s="36"/>
      <c r="L25285" s="36"/>
      <c r="M25285" s="36"/>
      <c r="N25285" s="36"/>
      <c r="O25285" s="40"/>
      <c r="P25285" s="36"/>
      <c r="S25285" s="36"/>
      <c r="T25285" s="36"/>
      <c r="U25285" s="36"/>
      <c r="V25285" s="36"/>
    </row>
    <row r="25286" spans="11:22" x14ac:dyDescent="0.25">
      <c r="K25286" s="36"/>
      <c r="L25286" s="36"/>
      <c r="M25286" s="36"/>
      <c r="N25286" s="36"/>
      <c r="O25286" s="40"/>
      <c r="P25286" s="36"/>
      <c r="S25286" s="36"/>
      <c r="T25286" s="36"/>
      <c r="U25286" s="36"/>
      <c r="V25286" s="36"/>
    </row>
    <row r="25287" spans="11:22" x14ac:dyDescent="0.25">
      <c r="K25287" s="36"/>
      <c r="L25287" s="36"/>
      <c r="M25287" s="36"/>
      <c r="N25287" s="36"/>
      <c r="O25287" s="40"/>
      <c r="P25287" s="36"/>
      <c r="S25287" s="36"/>
      <c r="T25287" s="36"/>
      <c r="U25287" s="36"/>
      <c r="V25287" s="36"/>
    </row>
    <row r="25288" spans="11:22" x14ac:dyDescent="0.25">
      <c r="K25288" s="36"/>
      <c r="L25288" s="36"/>
      <c r="M25288" s="36"/>
      <c r="N25288" s="36"/>
      <c r="O25288" s="40"/>
      <c r="P25288" s="36"/>
      <c r="S25288" s="36"/>
      <c r="T25288" s="36"/>
      <c r="U25288" s="36"/>
      <c r="V25288" s="36"/>
    </row>
    <row r="25289" spans="11:22" x14ac:dyDescent="0.25">
      <c r="K25289" s="36"/>
      <c r="L25289" s="36"/>
      <c r="M25289" s="36"/>
      <c r="N25289" s="36"/>
      <c r="O25289" s="40"/>
      <c r="P25289" s="36"/>
      <c r="S25289" s="36"/>
      <c r="T25289" s="36"/>
      <c r="U25289" s="36"/>
      <c r="V25289" s="36"/>
    </row>
    <row r="25290" spans="11:22" x14ac:dyDescent="0.25">
      <c r="K25290" s="36"/>
      <c r="L25290" s="36"/>
      <c r="M25290" s="36"/>
      <c r="N25290" s="36"/>
      <c r="O25290" s="40"/>
      <c r="P25290" s="36"/>
      <c r="S25290" s="36"/>
      <c r="T25290" s="36"/>
      <c r="U25290" s="36"/>
      <c r="V25290" s="36"/>
    </row>
    <row r="25291" spans="11:22" x14ac:dyDescent="0.25">
      <c r="K25291" s="36"/>
      <c r="L25291" s="36"/>
      <c r="M25291" s="36"/>
      <c r="N25291" s="36"/>
      <c r="O25291" s="40"/>
      <c r="P25291" s="36"/>
      <c r="S25291" s="36"/>
      <c r="T25291" s="36"/>
      <c r="U25291" s="36"/>
      <c r="V25291" s="36"/>
    </row>
    <row r="25292" spans="11:22" x14ac:dyDescent="0.25">
      <c r="K25292" s="36"/>
      <c r="L25292" s="36"/>
      <c r="M25292" s="36"/>
      <c r="N25292" s="36"/>
      <c r="O25292" s="40"/>
      <c r="P25292" s="36"/>
      <c r="S25292" s="36"/>
      <c r="T25292" s="36"/>
      <c r="U25292" s="36"/>
      <c r="V25292" s="36"/>
    </row>
    <row r="25293" spans="11:22" x14ac:dyDescent="0.25">
      <c r="K25293" s="36"/>
      <c r="L25293" s="36"/>
      <c r="M25293" s="36"/>
      <c r="N25293" s="36"/>
      <c r="O25293" s="40"/>
      <c r="P25293" s="36"/>
      <c r="S25293" s="36"/>
      <c r="T25293" s="36"/>
      <c r="U25293" s="36"/>
      <c r="V25293" s="36"/>
    </row>
    <row r="25294" spans="11:22" x14ac:dyDescent="0.25">
      <c r="K25294" s="36"/>
      <c r="L25294" s="36"/>
      <c r="M25294" s="36"/>
      <c r="N25294" s="36"/>
      <c r="O25294" s="40"/>
      <c r="P25294" s="36"/>
      <c r="S25294" s="36"/>
      <c r="T25294" s="36"/>
      <c r="U25294" s="36"/>
      <c r="V25294" s="36"/>
    </row>
    <row r="25295" spans="11:22" x14ac:dyDescent="0.25">
      <c r="K25295" s="36"/>
      <c r="L25295" s="36"/>
      <c r="M25295" s="36"/>
      <c r="N25295" s="36"/>
      <c r="O25295" s="40"/>
      <c r="P25295" s="36"/>
      <c r="S25295" s="36"/>
      <c r="T25295" s="36"/>
      <c r="U25295" s="36"/>
      <c r="V25295" s="36"/>
    </row>
    <row r="25296" spans="11:22" x14ac:dyDescent="0.25">
      <c r="K25296" s="36"/>
      <c r="L25296" s="36"/>
      <c r="M25296" s="36"/>
      <c r="N25296" s="36"/>
      <c r="O25296" s="40"/>
      <c r="P25296" s="36"/>
      <c r="S25296" s="36"/>
      <c r="T25296" s="36"/>
      <c r="U25296" s="36"/>
      <c r="V25296" s="36"/>
    </row>
    <row r="25297" spans="11:22" x14ac:dyDescent="0.25">
      <c r="K25297" s="36"/>
      <c r="L25297" s="36"/>
      <c r="M25297" s="36"/>
      <c r="N25297" s="36"/>
      <c r="O25297" s="40"/>
      <c r="P25297" s="36"/>
      <c r="S25297" s="36"/>
      <c r="T25297" s="36"/>
      <c r="U25297" s="36"/>
      <c r="V25297" s="36"/>
    </row>
    <row r="25298" spans="11:22" x14ac:dyDescent="0.25">
      <c r="K25298" s="36"/>
      <c r="L25298" s="36"/>
      <c r="M25298" s="36"/>
      <c r="N25298" s="36"/>
      <c r="O25298" s="40"/>
      <c r="P25298" s="36"/>
      <c r="S25298" s="36"/>
      <c r="T25298" s="36"/>
      <c r="U25298" s="36"/>
      <c r="V25298" s="36"/>
    </row>
    <row r="25299" spans="11:22" x14ac:dyDescent="0.25">
      <c r="K25299" s="36"/>
      <c r="L25299" s="36"/>
      <c r="M25299" s="36"/>
      <c r="N25299" s="36"/>
      <c r="O25299" s="40"/>
      <c r="P25299" s="36"/>
      <c r="S25299" s="36"/>
      <c r="T25299" s="36"/>
      <c r="U25299" s="36"/>
      <c r="V25299" s="36"/>
    </row>
    <row r="25300" spans="11:22" x14ac:dyDescent="0.25">
      <c r="K25300" s="36"/>
      <c r="L25300" s="36"/>
      <c r="M25300" s="36"/>
      <c r="N25300" s="36"/>
      <c r="O25300" s="40"/>
      <c r="P25300" s="36"/>
      <c r="S25300" s="36"/>
      <c r="T25300" s="36"/>
      <c r="U25300" s="36"/>
      <c r="V25300" s="36"/>
    </row>
    <row r="25301" spans="11:22" x14ac:dyDescent="0.25">
      <c r="K25301" s="36"/>
      <c r="L25301" s="36"/>
      <c r="M25301" s="36"/>
      <c r="N25301" s="36"/>
      <c r="O25301" s="40"/>
      <c r="P25301" s="36"/>
      <c r="S25301" s="36"/>
      <c r="T25301" s="36"/>
      <c r="U25301" s="36"/>
      <c r="V25301" s="36"/>
    </row>
    <row r="25302" spans="11:22" x14ac:dyDescent="0.25">
      <c r="K25302" s="36"/>
      <c r="L25302" s="36"/>
      <c r="M25302" s="36"/>
      <c r="N25302" s="36"/>
      <c r="O25302" s="40"/>
      <c r="P25302" s="36"/>
      <c r="S25302" s="36"/>
      <c r="T25302" s="36"/>
      <c r="U25302" s="36"/>
      <c r="V25302" s="36"/>
    </row>
    <row r="25303" spans="11:22" x14ac:dyDescent="0.25">
      <c r="K25303" s="36"/>
      <c r="L25303" s="36"/>
      <c r="M25303" s="36"/>
      <c r="N25303" s="36"/>
      <c r="O25303" s="40"/>
      <c r="P25303" s="36"/>
      <c r="S25303" s="36"/>
      <c r="T25303" s="36"/>
      <c r="U25303" s="36"/>
      <c r="V25303" s="36"/>
    </row>
    <row r="25304" spans="11:22" x14ac:dyDescent="0.25">
      <c r="K25304" s="36"/>
      <c r="L25304" s="36"/>
      <c r="M25304" s="36"/>
      <c r="N25304" s="36"/>
      <c r="O25304" s="40"/>
      <c r="P25304" s="36"/>
      <c r="S25304" s="36"/>
      <c r="T25304" s="36"/>
      <c r="U25304" s="36"/>
      <c r="V25304" s="36"/>
    </row>
    <row r="25305" spans="11:22" x14ac:dyDescent="0.25">
      <c r="K25305" s="36"/>
      <c r="L25305" s="36"/>
      <c r="M25305" s="36"/>
      <c r="N25305" s="36"/>
      <c r="O25305" s="40"/>
      <c r="P25305" s="36"/>
      <c r="S25305" s="36"/>
      <c r="T25305" s="36"/>
      <c r="U25305" s="36"/>
      <c r="V25305" s="36"/>
    </row>
    <row r="25306" spans="11:22" x14ac:dyDescent="0.25">
      <c r="K25306" s="36"/>
      <c r="L25306" s="36"/>
      <c r="M25306" s="36"/>
      <c r="N25306" s="36"/>
      <c r="O25306" s="40"/>
      <c r="P25306" s="36"/>
      <c r="S25306" s="36"/>
      <c r="T25306" s="36"/>
      <c r="U25306" s="36"/>
      <c r="V25306" s="36"/>
    </row>
    <row r="25307" spans="11:22" x14ac:dyDescent="0.25">
      <c r="K25307" s="36"/>
      <c r="L25307" s="36"/>
      <c r="M25307" s="36"/>
      <c r="N25307" s="36"/>
      <c r="O25307" s="40"/>
      <c r="P25307" s="36"/>
      <c r="S25307" s="36"/>
      <c r="T25307" s="36"/>
      <c r="U25307" s="36"/>
      <c r="V25307" s="36"/>
    </row>
    <row r="25308" spans="11:22" x14ac:dyDescent="0.25">
      <c r="K25308" s="36"/>
      <c r="L25308" s="36"/>
      <c r="M25308" s="36"/>
      <c r="N25308" s="36"/>
      <c r="O25308" s="40"/>
      <c r="P25308" s="36"/>
      <c r="S25308" s="36"/>
      <c r="T25308" s="36"/>
      <c r="U25308" s="36"/>
      <c r="V25308" s="36"/>
    </row>
    <row r="25309" spans="11:22" x14ac:dyDescent="0.25">
      <c r="K25309" s="36"/>
      <c r="L25309" s="36"/>
      <c r="M25309" s="36"/>
      <c r="N25309" s="36"/>
      <c r="O25309" s="40"/>
      <c r="P25309" s="36"/>
      <c r="S25309" s="36"/>
      <c r="T25309" s="36"/>
      <c r="U25309" s="36"/>
      <c r="V25309" s="36"/>
    </row>
    <row r="25310" spans="11:22" x14ac:dyDescent="0.25">
      <c r="K25310" s="36"/>
      <c r="L25310" s="36"/>
      <c r="M25310" s="36"/>
      <c r="N25310" s="36"/>
      <c r="O25310" s="40"/>
      <c r="P25310" s="36"/>
      <c r="S25310" s="36"/>
      <c r="T25310" s="36"/>
      <c r="U25310" s="36"/>
      <c r="V25310" s="36"/>
    </row>
    <row r="25311" spans="11:22" x14ac:dyDescent="0.25">
      <c r="K25311" s="36"/>
      <c r="L25311" s="36"/>
      <c r="M25311" s="36"/>
      <c r="N25311" s="36"/>
      <c r="O25311" s="40"/>
      <c r="P25311" s="36"/>
      <c r="S25311" s="36"/>
      <c r="T25311" s="36"/>
      <c r="U25311" s="36"/>
      <c r="V25311" s="36"/>
    </row>
    <row r="25312" spans="11:22" x14ac:dyDescent="0.25">
      <c r="K25312" s="36"/>
      <c r="L25312" s="36"/>
      <c r="M25312" s="36"/>
      <c r="N25312" s="36"/>
      <c r="O25312" s="40"/>
      <c r="P25312" s="36"/>
      <c r="S25312" s="36"/>
      <c r="T25312" s="36"/>
      <c r="U25312" s="36"/>
      <c r="V25312" s="36"/>
    </row>
    <row r="25313" spans="11:22" x14ac:dyDescent="0.25">
      <c r="K25313" s="36"/>
      <c r="L25313" s="36"/>
      <c r="M25313" s="36"/>
      <c r="N25313" s="36"/>
      <c r="O25313" s="40"/>
      <c r="P25313" s="36"/>
      <c r="S25313" s="36"/>
      <c r="T25313" s="36"/>
      <c r="U25313" s="36"/>
      <c r="V25313" s="36"/>
    </row>
    <row r="25314" spans="11:22" x14ac:dyDescent="0.25">
      <c r="K25314" s="36"/>
      <c r="L25314" s="36"/>
      <c r="M25314" s="36"/>
      <c r="N25314" s="36"/>
      <c r="O25314" s="40"/>
      <c r="P25314" s="36"/>
      <c r="S25314" s="36"/>
      <c r="T25314" s="36"/>
      <c r="U25314" s="36"/>
      <c r="V25314" s="36"/>
    </row>
    <row r="25315" spans="11:22" x14ac:dyDescent="0.25">
      <c r="K25315" s="36"/>
      <c r="L25315" s="36"/>
      <c r="M25315" s="36"/>
      <c r="N25315" s="36"/>
      <c r="O25315" s="40"/>
      <c r="P25315" s="36"/>
      <c r="S25315" s="36"/>
      <c r="T25315" s="36"/>
      <c r="U25315" s="36"/>
      <c r="V25315" s="36"/>
    </row>
    <row r="25316" spans="11:22" x14ac:dyDescent="0.25">
      <c r="K25316" s="36"/>
      <c r="L25316" s="36"/>
      <c r="M25316" s="36"/>
      <c r="N25316" s="36"/>
      <c r="O25316" s="40"/>
      <c r="P25316" s="36"/>
      <c r="S25316" s="36"/>
      <c r="T25316" s="36"/>
      <c r="U25316" s="36"/>
      <c r="V25316" s="36"/>
    </row>
    <row r="25317" spans="11:22" x14ac:dyDescent="0.25">
      <c r="K25317" s="36"/>
      <c r="L25317" s="36"/>
      <c r="M25317" s="36"/>
      <c r="N25317" s="36"/>
      <c r="O25317" s="40"/>
      <c r="P25317" s="36"/>
      <c r="S25317" s="36"/>
      <c r="T25317" s="36"/>
      <c r="U25317" s="36"/>
      <c r="V25317" s="36"/>
    </row>
    <row r="25318" spans="11:22" x14ac:dyDescent="0.25">
      <c r="K25318" s="36"/>
      <c r="L25318" s="36"/>
      <c r="M25318" s="36"/>
      <c r="N25318" s="36"/>
      <c r="O25318" s="40"/>
      <c r="P25318" s="36"/>
      <c r="S25318" s="36"/>
      <c r="T25318" s="36"/>
      <c r="U25318" s="36"/>
      <c r="V25318" s="36"/>
    </row>
    <row r="25319" spans="11:22" x14ac:dyDescent="0.25">
      <c r="K25319" s="36"/>
      <c r="L25319" s="36"/>
      <c r="M25319" s="36"/>
      <c r="N25319" s="36"/>
      <c r="O25319" s="40"/>
      <c r="P25319" s="36"/>
      <c r="S25319" s="36"/>
      <c r="T25319" s="36"/>
      <c r="U25319" s="36"/>
      <c r="V25319" s="36"/>
    </row>
    <row r="25320" spans="11:22" x14ac:dyDescent="0.25">
      <c r="K25320" s="36"/>
      <c r="L25320" s="36"/>
      <c r="M25320" s="36"/>
      <c r="N25320" s="36"/>
      <c r="O25320" s="40"/>
      <c r="P25320" s="36"/>
      <c r="S25320" s="36"/>
      <c r="T25320" s="36"/>
      <c r="U25320" s="36"/>
      <c r="V25320" s="36"/>
    </row>
    <row r="25321" spans="11:22" x14ac:dyDescent="0.25">
      <c r="K25321" s="36"/>
      <c r="L25321" s="36"/>
      <c r="M25321" s="36"/>
      <c r="N25321" s="36"/>
      <c r="O25321" s="40"/>
      <c r="P25321" s="36"/>
      <c r="S25321" s="36"/>
      <c r="T25321" s="36"/>
      <c r="U25321" s="36"/>
      <c r="V25321" s="36"/>
    </row>
    <row r="25322" spans="11:22" x14ac:dyDescent="0.25">
      <c r="K25322" s="36"/>
      <c r="L25322" s="36"/>
      <c r="M25322" s="36"/>
      <c r="N25322" s="36"/>
      <c r="O25322" s="40"/>
      <c r="P25322" s="36"/>
      <c r="S25322" s="36"/>
      <c r="T25322" s="36"/>
      <c r="U25322" s="36"/>
      <c r="V25322" s="36"/>
    </row>
    <row r="25323" spans="11:22" x14ac:dyDescent="0.25">
      <c r="K25323" s="36"/>
      <c r="L25323" s="36"/>
      <c r="M25323" s="36"/>
      <c r="N25323" s="36"/>
      <c r="O25323" s="40"/>
      <c r="P25323" s="36"/>
      <c r="S25323" s="36"/>
      <c r="T25323" s="36"/>
      <c r="U25323" s="36"/>
      <c r="V25323" s="36"/>
    </row>
    <row r="25324" spans="11:22" x14ac:dyDescent="0.25">
      <c r="K25324" s="36"/>
      <c r="L25324" s="36"/>
      <c r="M25324" s="36"/>
      <c r="N25324" s="36"/>
      <c r="O25324" s="40"/>
      <c r="P25324" s="36"/>
      <c r="S25324" s="36"/>
      <c r="T25324" s="36"/>
      <c r="U25324" s="36"/>
      <c r="V25324" s="36"/>
    </row>
    <row r="25325" spans="11:22" x14ac:dyDescent="0.25">
      <c r="K25325" s="36"/>
      <c r="L25325" s="36"/>
      <c r="M25325" s="36"/>
      <c r="N25325" s="36"/>
      <c r="O25325" s="40"/>
      <c r="P25325" s="36"/>
      <c r="S25325" s="36"/>
      <c r="T25325" s="36"/>
      <c r="U25325" s="36"/>
      <c r="V25325" s="36"/>
    </row>
    <row r="25326" spans="11:22" x14ac:dyDescent="0.25">
      <c r="K25326" s="36"/>
      <c r="L25326" s="36"/>
      <c r="M25326" s="36"/>
      <c r="N25326" s="36"/>
      <c r="O25326" s="40"/>
      <c r="P25326" s="36"/>
      <c r="S25326" s="36"/>
      <c r="T25326" s="36"/>
      <c r="U25326" s="36"/>
      <c r="V25326" s="36"/>
    </row>
    <row r="25327" spans="11:22" x14ac:dyDescent="0.25">
      <c r="K25327" s="36"/>
      <c r="L25327" s="36"/>
      <c r="M25327" s="36"/>
      <c r="N25327" s="36"/>
      <c r="O25327" s="40"/>
      <c r="P25327" s="36"/>
      <c r="S25327" s="36"/>
      <c r="T25327" s="36"/>
      <c r="U25327" s="36"/>
      <c r="V25327" s="36"/>
    </row>
    <row r="25328" spans="11:22" x14ac:dyDescent="0.25">
      <c r="K25328" s="36"/>
      <c r="L25328" s="36"/>
      <c r="M25328" s="36"/>
      <c r="N25328" s="36"/>
      <c r="O25328" s="40"/>
      <c r="P25328" s="36"/>
      <c r="S25328" s="36"/>
      <c r="T25328" s="36"/>
      <c r="U25328" s="36"/>
      <c r="V25328" s="36"/>
    </row>
    <row r="25329" spans="11:22" x14ac:dyDescent="0.25">
      <c r="K25329" s="36"/>
      <c r="L25329" s="36"/>
      <c r="M25329" s="36"/>
      <c r="N25329" s="36"/>
      <c r="O25329" s="40"/>
      <c r="P25329" s="36"/>
      <c r="S25329" s="36"/>
      <c r="T25329" s="36"/>
      <c r="U25329" s="36"/>
      <c r="V25329" s="36"/>
    </row>
    <row r="25330" spans="11:22" x14ac:dyDescent="0.25">
      <c r="K25330" s="36"/>
      <c r="L25330" s="36"/>
      <c r="M25330" s="36"/>
      <c r="N25330" s="36"/>
      <c r="O25330" s="40"/>
      <c r="P25330" s="36"/>
      <c r="S25330" s="36"/>
      <c r="T25330" s="36"/>
      <c r="U25330" s="36"/>
      <c r="V25330" s="36"/>
    </row>
    <row r="25331" spans="11:22" x14ac:dyDescent="0.25">
      <c r="K25331" s="36"/>
      <c r="L25331" s="36"/>
      <c r="M25331" s="36"/>
      <c r="N25331" s="36"/>
      <c r="O25331" s="40"/>
      <c r="P25331" s="36"/>
      <c r="S25331" s="36"/>
      <c r="T25331" s="36"/>
      <c r="U25331" s="36"/>
      <c r="V25331" s="36"/>
    </row>
    <row r="25332" spans="11:22" x14ac:dyDescent="0.25">
      <c r="K25332" s="36"/>
      <c r="L25332" s="36"/>
      <c r="M25332" s="36"/>
      <c r="N25332" s="36"/>
      <c r="O25332" s="40"/>
      <c r="P25332" s="36"/>
      <c r="S25332" s="36"/>
      <c r="T25332" s="36"/>
      <c r="U25332" s="36"/>
      <c r="V25332" s="36"/>
    </row>
    <row r="25333" spans="11:22" x14ac:dyDescent="0.25">
      <c r="K25333" s="36"/>
      <c r="L25333" s="36"/>
      <c r="M25333" s="36"/>
      <c r="N25333" s="36"/>
      <c r="O25333" s="40"/>
      <c r="P25333" s="36"/>
      <c r="S25333" s="36"/>
      <c r="T25333" s="36"/>
      <c r="U25333" s="36"/>
      <c r="V25333" s="36"/>
    </row>
    <row r="25334" spans="11:22" x14ac:dyDescent="0.25">
      <c r="K25334" s="36"/>
      <c r="L25334" s="36"/>
      <c r="M25334" s="36"/>
      <c r="N25334" s="36"/>
      <c r="O25334" s="40"/>
      <c r="P25334" s="36"/>
      <c r="S25334" s="36"/>
      <c r="T25334" s="36"/>
      <c r="U25334" s="36"/>
      <c r="V25334" s="36"/>
    </row>
    <row r="25335" spans="11:22" x14ac:dyDescent="0.25">
      <c r="K25335" s="36"/>
      <c r="L25335" s="36"/>
      <c r="M25335" s="36"/>
      <c r="N25335" s="36"/>
      <c r="O25335" s="40"/>
      <c r="P25335" s="36"/>
      <c r="S25335" s="36"/>
      <c r="T25335" s="36"/>
      <c r="U25335" s="36"/>
      <c r="V25335" s="36"/>
    </row>
    <row r="25336" spans="11:22" x14ac:dyDescent="0.25">
      <c r="K25336" s="36"/>
      <c r="L25336" s="36"/>
      <c r="M25336" s="36"/>
      <c r="N25336" s="36"/>
      <c r="O25336" s="40"/>
      <c r="P25336" s="36"/>
      <c r="S25336" s="36"/>
      <c r="T25336" s="36"/>
      <c r="U25336" s="36"/>
      <c r="V25336" s="36"/>
    </row>
    <row r="25337" spans="11:22" x14ac:dyDescent="0.25">
      <c r="K25337" s="36"/>
      <c r="L25337" s="36"/>
      <c r="M25337" s="36"/>
      <c r="N25337" s="36"/>
      <c r="O25337" s="40"/>
      <c r="P25337" s="36"/>
      <c r="S25337" s="36"/>
      <c r="T25337" s="36"/>
      <c r="U25337" s="36"/>
      <c r="V25337" s="36"/>
    </row>
    <row r="25338" spans="11:22" x14ac:dyDescent="0.25">
      <c r="K25338" s="36"/>
      <c r="L25338" s="36"/>
      <c r="M25338" s="36"/>
      <c r="N25338" s="36"/>
      <c r="O25338" s="40"/>
      <c r="P25338" s="36"/>
      <c r="S25338" s="36"/>
      <c r="T25338" s="36"/>
      <c r="U25338" s="36"/>
      <c r="V25338" s="36"/>
    </row>
    <row r="25339" spans="11:22" x14ac:dyDescent="0.25">
      <c r="K25339" s="36"/>
      <c r="L25339" s="36"/>
      <c r="M25339" s="36"/>
      <c r="N25339" s="36"/>
      <c r="O25339" s="40"/>
      <c r="P25339" s="36"/>
      <c r="S25339" s="36"/>
      <c r="T25339" s="36"/>
      <c r="U25339" s="36"/>
      <c r="V25339" s="36"/>
    </row>
    <row r="25340" spans="11:22" x14ac:dyDescent="0.25">
      <c r="K25340" s="36"/>
      <c r="L25340" s="36"/>
      <c r="M25340" s="36"/>
      <c r="N25340" s="36"/>
      <c r="O25340" s="40"/>
      <c r="P25340" s="36"/>
      <c r="S25340" s="36"/>
      <c r="T25340" s="36"/>
      <c r="U25340" s="36"/>
      <c r="V25340" s="36"/>
    </row>
    <row r="25341" spans="11:22" x14ac:dyDescent="0.25">
      <c r="K25341" s="36"/>
      <c r="L25341" s="36"/>
      <c r="M25341" s="36"/>
      <c r="N25341" s="36"/>
      <c r="O25341" s="40"/>
      <c r="P25341" s="36"/>
      <c r="S25341" s="36"/>
      <c r="T25341" s="36"/>
      <c r="U25341" s="36"/>
      <c r="V25341" s="36"/>
    </row>
    <row r="25342" spans="11:22" x14ac:dyDescent="0.25">
      <c r="K25342" s="36"/>
      <c r="L25342" s="36"/>
      <c r="M25342" s="36"/>
      <c r="N25342" s="36"/>
      <c r="O25342" s="40"/>
      <c r="P25342" s="36"/>
      <c r="S25342" s="36"/>
      <c r="T25342" s="36"/>
      <c r="U25342" s="36"/>
      <c r="V25342" s="36"/>
    </row>
    <row r="25343" spans="11:22" x14ac:dyDescent="0.25">
      <c r="K25343" s="36"/>
      <c r="L25343" s="36"/>
      <c r="M25343" s="36"/>
      <c r="N25343" s="36"/>
      <c r="O25343" s="40"/>
      <c r="P25343" s="36"/>
      <c r="S25343" s="36"/>
      <c r="T25343" s="36"/>
      <c r="U25343" s="36"/>
      <c r="V25343" s="36"/>
    </row>
    <row r="25344" spans="11:22" x14ac:dyDescent="0.25">
      <c r="K25344" s="36"/>
      <c r="L25344" s="36"/>
      <c r="M25344" s="36"/>
      <c r="N25344" s="36"/>
      <c r="O25344" s="40"/>
      <c r="P25344" s="36"/>
      <c r="S25344" s="36"/>
      <c r="T25344" s="36"/>
      <c r="U25344" s="36"/>
      <c r="V25344" s="36"/>
    </row>
    <row r="25345" spans="11:22" x14ac:dyDescent="0.25">
      <c r="K25345" s="36"/>
      <c r="L25345" s="36"/>
      <c r="M25345" s="36"/>
      <c r="N25345" s="36"/>
      <c r="O25345" s="40"/>
      <c r="P25345" s="36"/>
      <c r="S25345" s="36"/>
      <c r="T25345" s="36"/>
      <c r="U25345" s="36"/>
      <c r="V25345" s="36"/>
    </row>
    <row r="25346" spans="11:22" x14ac:dyDescent="0.25">
      <c r="K25346" s="36"/>
      <c r="L25346" s="36"/>
      <c r="M25346" s="36"/>
      <c r="N25346" s="36"/>
      <c r="O25346" s="40"/>
      <c r="P25346" s="36"/>
      <c r="S25346" s="36"/>
      <c r="T25346" s="36"/>
      <c r="U25346" s="36"/>
      <c r="V25346" s="36"/>
    </row>
    <row r="25347" spans="11:22" x14ac:dyDescent="0.25">
      <c r="K25347" s="36"/>
      <c r="L25347" s="36"/>
      <c r="M25347" s="36"/>
      <c r="N25347" s="36"/>
      <c r="O25347" s="40"/>
      <c r="P25347" s="36"/>
      <c r="S25347" s="36"/>
      <c r="T25347" s="36"/>
      <c r="U25347" s="36"/>
      <c r="V25347" s="36"/>
    </row>
    <row r="25348" spans="11:22" x14ac:dyDescent="0.25">
      <c r="K25348" s="36"/>
      <c r="L25348" s="36"/>
      <c r="M25348" s="36"/>
      <c r="N25348" s="36"/>
      <c r="O25348" s="40"/>
      <c r="P25348" s="36"/>
      <c r="S25348" s="36"/>
      <c r="T25348" s="36"/>
      <c r="U25348" s="36"/>
      <c r="V25348" s="36"/>
    </row>
    <row r="25349" spans="11:22" x14ac:dyDescent="0.25">
      <c r="K25349" s="36"/>
      <c r="L25349" s="36"/>
      <c r="M25349" s="36"/>
      <c r="N25349" s="36"/>
      <c r="O25349" s="40"/>
      <c r="P25349" s="36"/>
      <c r="S25349" s="36"/>
      <c r="T25349" s="36"/>
      <c r="U25349" s="36"/>
      <c r="V25349" s="36"/>
    </row>
    <row r="25350" spans="11:22" x14ac:dyDescent="0.25">
      <c r="K25350" s="36"/>
      <c r="L25350" s="36"/>
      <c r="M25350" s="36"/>
      <c r="N25350" s="36"/>
      <c r="O25350" s="40"/>
      <c r="P25350" s="36"/>
      <c r="S25350" s="36"/>
      <c r="T25350" s="36"/>
      <c r="U25350" s="36"/>
      <c r="V25350" s="36"/>
    </row>
    <row r="25351" spans="11:22" x14ac:dyDescent="0.25">
      <c r="K25351" s="36"/>
      <c r="L25351" s="36"/>
      <c r="M25351" s="36"/>
      <c r="N25351" s="36"/>
      <c r="O25351" s="40"/>
      <c r="P25351" s="36"/>
      <c r="S25351" s="36"/>
      <c r="T25351" s="36"/>
      <c r="U25351" s="36"/>
      <c r="V25351" s="36"/>
    </row>
    <row r="25352" spans="11:22" x14ac:dyDescent="0.25">
      <c r="K25352" s="36"/>
      <c r="L25352" s="36"/>
      <c r="M25352" s="36"/>
      <c r="N25352" s="36"/>
      <c r="O25352" s="40"/>
      <c r="P25352" s="36"/>
      <c r="S25352" s="36"/>
      <c r="T25352" s="36"/>
      <c r="U25352" s="36"/>
      <c r="V25352" s="36"/>
    </row>
    <row r="25353" spans="11:22" x14ac:dyDescent="0.25">
      <c r="K25353" s="36"/>
      <c r="L25353" s="36"/>
      <c r="M25353" s="36"/>
      <c r="N25353" s="36"/>
      <c r="O25353" s="40"/>
      <c r="P25353" s="36"/>
      <c r="S25353" s="36"/>
      <c r="T25353" s="36"/>
      <c r="U25353" s="36"/>
      <c r="V25353" s="36"/>
    </row>
    <row r="25354" spans="11:22" x14ac:dyDescent="0.25">
      <c r="K25354" s="36"/>
      <c r="L25354" s="36"/>
      <c r="M25354" s="36"/>
      <c r="N25354" s="36"/>
      <c r="O25354" s="40"/>
      <c r="P25354" s="36"/>
      <c r="S25354" s="36"/>
      <c r="T25354" s="36"/>
      <c r="U25354" s="36"/>
      <c r="V25354" s="36"/>
    </row>
    <row r="25355" spans="11:22" x14ac:dyDescent="0.25">
      <c r="K25355" s="36"/>
      <c r="L25355" s="36"/>
      <c r="M25355" s="36"/>
      <c r="N25355" s="36"/>
      <c r="O25355" s="40"/>
      <c r="P25355" s="36"/>
      <c r="S25355" s="36"/>
      <c r="T25355" s="36"/>
      <c r="U25355" s="36"/>
      <c r="V25355" s="36"/>
    </row>
    <row r="25356" spans="11:22" x14ac:dyDescent="0.25">
      <c r="K25356" s="36"/>
      <c r="L25356" s="36"/>
      <c r="M25356" s="36"/>
      <c r="N25356" s="36"/>
      <c r="O25356" s="40"/>
      <c r="P25356" s="36"/>
      <c r="S25356" s="36"/>
      <c r="T25356" s="36"/>
      <c r="U25356" s="36"/>
      <c r="V25356" s="36"/>
    </row>
    <row r="25357" spans="11:22" x14ac:dyDescent="0.25">
      <c r="K25357" s="36"/>
      <c r="L25357" s="36"/>
      <c r="M25357" s="36"/>
      <c r="N25357" s="36"/>
      <c r="O25357" s="40"/>
      <c r="P25357" s="36"/>
      <c r="S25357" s="36"/>
      <c r="T25357" s="36"/>
      <c r="U25357" s="36"/>
      <c r="V25357" s="36"/>
    </row>
    <row r="25358" spans="11:22" x14ac:dyDescent="0.25">
      <c r="K25358" s="36"/>
      <c r="L25358" s="36"/>
      <c r="M25358" s="36"/>
      <c r="N25358" s="36"/>
      <c r="O25358" s="40"/>
      <c r="P25358" s="36"/>
      <c r="S25358" s="36"/>
      <c r="T25358" s="36"/>
      <c r="U25358" s="36"/>
      <c r="V25358" s="36"/>
    </row>
    <row r="25359" spans="11:22" x14ac:dyDescent="0.25">
      <c r="K25359" s="36"/>
      <c r="L25359" s="36"/>
      <c r="M25359" s="36"/>
      <c r="N25359" s="36"/>
      <c r="O25359" s="40"/>
      <c r="P25359" s="36"/>
      <c r="S25359" s="36"/>
      <c r="T25359" s="36"/>
      <c r="U25359" s="36"/>
      <c r="V25359" s="36"/>
    </row>
    <row r="25360" spans="11:22" x14ac:dyDescent="0.25">
      <c r="K25360" s="36"/>
      <c r="L25360" s="36"/>
      <c r="M25360" s="36"/>
      <c r="N25360" s="36"/>
      <c r="O25360" s="40"/>
      <c r="P25360" s="36"/>
      <c r="S25360" s="36"/>
      <c r="T25360" s="36"/>
      <c r="U25360" s="36"/>
      <c r="V25360" s="36"/>
    </row>
    <row r="25361" spans="11:22" x14ac:dyDescent="0.25">
      <c r="K25361" s="36"/>
      <c r="L25361" s="36"/>
      <c r="M25361" s="36"/>
      <c r="N25361" s="36"/>
      <c r="O25361" s="40"/>
      <c r="P25361" s="36"/>
      <c r="S25361" s="36"/>
      <c r="T25361" s="36"/>
      <c r="U25361" s="36"/>
      <c r="V25361" s="36"/>
    </row>
    <row r="25362" spans="11:22" x14ac:dyDescent="0.25">
      <c r="K25362" s="36"/>
      <c r="L25362" s="36"/>
      <c r="M25362" s="36"/>
      <c r="N25362" s="36"/>
      <c r="O25362" s="40"/>
      <c r="P25362" s="36"/>
      <c r="S25362" s="36"/>
      <c r="T25362" s="36"/>
      <c r="U25362" s="36"/>
      <c r="V25362" s="36"/>
    </row>
    <row r="25363" spans="11:22" x14ac:dyDescent="0.25">
      <c r="K25363" s="36"/>
      <c r="L25363" s="36"/>
      <c r="M25363" s="36"/>
      <c r="N25363" s="36"/>
      <c r="O25363" s="40"/>
      <c r="P25363" s="36"/>
      <c r="S25363" s="36"/>
      <c r="T25363" s="36"/>
      <c r="U25363" s="36"/>
      <c r="V25363" s="36"/>
    </row>
    <row r="25364" spans="11:22" x14ac:dyDescent="0.25">
      <c r="K25364" s="36"/>
      <c r="L25364" s="36"/>
      <c r="M25364" s="36"/>
      <c r="N25364" s="36"/>
      <c r="O25364" s="40"/>
      <c r="P25364" s="36"/>
      <c r="S25364" s="36"/>
      <c r="T25364" s="36"/>
      <c r="U25364" s="36"/>
      <c r="V25364" s="36"/>
    </row>
    <row r="25365" spans="11:22" x14ac:dyDescent="0.25">
      <c r="K25365" s="36"/>
      <c r="L25365" s="36"/>
      <c r="M25365" s="36"/>
      <c r="N25365" s="36"/>
      <c r="O25365" s="40"/>
      <c r="P25365" s="36"/>
      <c r="S25365" s="36"/>
      <c r="T25365" s="36"/>
      <c r="U25365" s="36"/>
      <c r="V25365" s="36"/>
    </row>
    <row r="25366" spans="11:22" x14ac:dyDescent="0.25">
      <c r="K25366" s="36"/>
      <c r="L25366" s="36"/>
      <c r="M25366" s="36"/>
      <c r="N25366" s="36"/>
      <c r="O25366" s="40"/>
      <c r="P25366" s="36"/>
      <c r="S25366" s="36"/>
      <c r="T25366" s="36"/>
      <c r="U25366" s="36"/>
      <c r="V25366" s="36"/>
    </row>
    <row r="25367" spans="11:22" x14ac:dyDescent="0.25">
      <c r="K25367" s="36"/>
      <c r="L25367" s="36"/>
      <c r="M25367" s="36"/>
      <c r="N25367" s="36"/>
      <c r="O25367" s="40"/>
      <c r="P25367" s="36"/>
      <c r="S25367" s="36"/>
      <c r="T25367" s="36"/>
      <c r="U25367" s="36"/>
      <c r="V25367" s="36"/>
    </row>
    <row r="25368" spans="11:22" x14ac:dyDescent="0.25">
      <c r="K25368" s="36"/>
      <c r="L25368" s="36"/>
      <c r="M25368" s="36"/>
      <c r="N25368" s="36"/>
      <c r="O25368" s="40"/>
      <c r="P25368" s="36"/>
      <c r="S25368" s="36"/>
      <c r="T25368" s="36"/>
      <c r="U25368" s="36"/>
      <c r="V25368" s="36"/>
    </row>
    <row r="25369" spans="11:22" x14ac:dyDescent="0.25">
      <c r="K25369" s="36"/>
      <c r="L25369" s="36"/>
      <c r="M25369" s="36"/>
      <c r="N25369" s="36"/>
      <c r="O25369" s="40"/>
      <c r="P25369" s="36"/>
      <c r="S25369" s="36"/>
      <c r="T25369" s="36"/>
      <c r="U25369" s="36"/>
      <c r="V25369" s="36"/>
    </row>
    <row r="25370" spans="11:22" x14ac:dyDescent="0.25">
      <c r="K25370" s="36"/>
      <c r="L25370" s="36"/>
      <c r="M25370" s="36"/>
      <c r="N25370" s="36"/>
      <c r="O25370" s="40"/>
      <c r="P25370" s="36"/>
      <c r="S25370" s="36"/>
      <c r="T25370" s="36"/>
      <c r="U25370" s="36"/>
      <c r="V25370" s="36"/>
    </row>
    <row r="25371" spans="11:22" x14ac:dyDescent="0.25">
      <c r="K25371" s="36"/>
      <c r="L25371" s="36"/>
      <c r="M25371" s="36"/>
      <c r="N25371" s="36"/>
      <c r="O25371" s="40"/>
      <c r="P25371" s="36"/>
      <c r="S25371" s="36"/>
      <c r="T25371" s="36"/>
      <c r="U25371" s="36"/>
      <c r="V25371" s="36"/>
    </row>
    <row r="25372" spans="11:22" x14ac:dyDescent="0.25">
      <c r="K25372" s="36"/>
      <c r="L25372" s="36"/>
      <c r="M25372" s="36"/>
      <c r="N25372" s="36"/>
      <c r="O25372" s="40"/>
      <c r="P25372" s="36"/>
      <c r="S25372" s="36"/>
      <c r="T25372" s="36"/>
      <c r="U25372" s="36"/>
      <c r="V25372" s="36"/>
    </row>
    <row r="25373" spans="11:22" x14ac:dyDescent="0.25">
      <c r="K25373" s="36"/>
      <c r="L25373" s="36"/>
      <c r="M25373" s="36"/>
      <c r="N25373" s="36"/>
      <c r="O25373" s="40"/>
      <c r="P25373" s="36"/>
      <c r="S25373" s="36"/>
      <c r="T25373" s="36"/>
      <c r="U25373" s="36"/>
      <c r="V25373" s="36"/>
    </row>
    <row r="25374" spans="11:22" x14ac:dyDescent="0.25">
      <c r="K25374" s="36"/>
      <c r="L25374" s="36"/>
      <c r="M25374" s="36"/>
      <c r="N25374" s="36"/>
      <c r="O25374" s="40"/>
      <c r="P25374" s="36"/>
      <c r="S25374" s="36"/>
      <c r="T25374" s="36"/>
      <c r="U25374" s="36"/>
      <c r="V25374" s="36"/>
    </row>
    <row r="25375" spans="11:22" x14ac:dyDescent="0.25">
      <c r="K25375" s="36"/>
      <c r="L25375" s="36"/>
      <c r="M25375" s="36"/>
      <c r="N25375" s="36"/>
      <c r="O25375" s="40"/>
      <c r="P25375" s="36"/>
      <c r="S25375" s="36"/>
      <c r="T25375" s="36"/>
      <c r="U25375" s="36"/>
      <c r="V25375" s="36"/>
    </row>
    <row r="25376" spans="11:22" x14ac:dyDescent="0.25">
      <c r="K25376" s="36"/>
      <c r="L25376" s="36"/>
      <c r="M25376" s="36"/>
      <c r="N25376" s="36"/>
      <c r="O25376" s="40"/>
      <c r="P25376" s="36"/>
      <c r="S25376" s="36"/>
      <c r="T25376" s="36"/>
      <c r="U25376" s="36"/>
      <c r="V25376" s="36"/>
    </row>
    <row r="25377" spans="11:22" x14ac:dyDescent="0.25">
      <c r="K25377" s="36"/>
      <c r="L25377" s="36"/>
      <c r="M25377" s="36"/>
      <c r="N25377" s="36"/>
      <c r="O25377" s="40"/>
      <c r="P25377" s="36"/>
      <c r="S25377" s="36"/>
      <c r="T25377" s="36"/>
      <c r="U25377" s="36"/>
      <c r="V25377" s="36"/>
    </row>
    <row r="25378" spans="11:22" x14ac:dyDescent="0.25">
      <c r="K25378" s="36"/>
      <c r="L25378" s="36"/>
      <c r="M25378" s="36"/>
      <c r="N25378" s="36"/>
      <c r="O25378" s="40"/>
      <c r="P25378" s="36"/>
      <c r="S25378" s="36"/>
      <c r="T25378" s="36"/>
      <c r="U25378" s="36"/>
      <c r="V25378" s="36"/>
    </row>
    <row r="25379" spans="11:22" x14ac:dyDescent="0.25">
      <c r="K25379" s="36"/>
      <c r="L25379" s="36"/>
      <c r="M25379" s="36"/>
      <c r="N25379" s="36"/>
      <c r="O25379" s="40"/>
      <c r="P25379" s="36"/>
      <c r="S25379" s="36"/>
      <c r="T25379" s="36"/>
      <c r="U25379" s="36"/>
      <c r="V25379" s="36"/>
    </row>
    <row r="25380" spans="11:22" x14ac:dyDescent="0.25">
      <c r="K25380" s="36"/>
      <c r="L25380" s="36"/>
      <c r="M25380" s="36"/>
      <c r="N25380" s="36"/>
      <c r="O25380" s="40"/>
      <c r="P25380" s="36"/>
      <c r="S25380" s="36"/>
      <c r="T25380" s="36"/>
      <c r="U25380" s="36"/>
      <c r="V25380" s="36"/>
    </row>
    <row r="25381" spans="11:22" x14ac:dyDescent="0.25">
      <c r="K25381" s="36"/>
      <c r="L25381" s="36"/>
      <c r="M25381" s="36"/>
      <c r="N25381" s="36"/>
      <c r="O25381" s="40"/>
      <c r="P25381" s="36"/>
      <c r="S25381" s="36"/>
      <c r="T25381" s="36"/>
      <c r="U25381" s="36"/>
      <c r="V25381" s="36"/>
    </row>
    <row r="25382" spans="11:22" x14ac:dyDescent="0.25">
      <c r="K25382" s="36"/>
      <c r="L25382" s="36"/>
      <c r="M25382" s="36"/>
      <c r="N25382" s="36"/>
      <c r="O25382" s="40"/>
      <c r="P25382" s="36"/>
      <c r="S25382" s="36"/>
      <c r="T25382" s="36"/>
      <c r="U25382" s="36"/>
      <c r="V25382" s="36"/>
    </row>
    <row r="25383" spans="11:22" x14ac:dyDescent="0.25">
      <c r="K25383" s="36"/>
      <c r="L25383" s="36"/>
      <c r="M25383" s="36"/>
      <c r="N25383" s="36"/>
      <c r="O25383" s="40"/>
      <c r="P25383" s="36"/>
      <c r="S25383" s="36"/>
      <c r="T25383" s="36"/>
      <c r="U25383" s="36"/>
      <c r="V25383" s="36"/>
    </row>
    <row r="25384" spans="11:22" x14ac:dyDescent="0.25">
      <c r="K25384" s="36"/>
      <c r="L25384" s="36"/>
      <c r="M25384" s="36"/>
      <c r="N25384" s="36"/>
      <c r="O25384" s="40"/>
      <c r="P25384" s="36"/>
      <c r="S25384" s="36"/>
      <c r="T25384" s="36"/>
      <c r="U25384" s="36"/>
      <c r="V25384" s="36"/>
    </row>
    <row r="25385" spans="11:22" x14ac:dyDescent="0.25">
      <c r="K25385" s="36"/>
      <c r="L25385" s="36"/>
      <c r="M25385" s="36"/>
      <c r="N25385" s="36"/>
      <c r="O25385" s="40"/>
      <c r="P25385" s="36"/>
      <c r="S25385" s="36"/>
      <c r="T25385" s="36"/>
      <c r="U25385" s="36"/>
      <c r="V25385" s="36"/>
    </row>
    <row r="25386" spans="11:22" x14ac:dyDescent="0.25">
      <c r="K25386" s="36"/>
      <c r="L25386" s="36"/>
      <c r="M25386" s="36"/>
      <c r="N25386" s="36"/>
      <c r="O25386" s="40"/>
      <c r="P25386" s="36"/>
      <c r="S25386" s="36"/>
      <c r="T25386" s="36"/>
      <c r="U25386" s="36"/>
      <c r="V25386" s="36"/>
    </row>
    <row r="25387" spans="11:22" x14ac:dyDescent="0.25">
      <c r="K25387" s="36"/>
      <c r="L25387" s="36"/>
      <c r="M25387" s="36"/>
      <c r="N25387" s="36"/>
      <c r="O25387" s="40"/>
      <c r="P25387" s="36"/>
      <c r="S25387" s="36"/>
      <c r="T25387" s="36"/>
      <c r="U25387" s="36"/>
      <c r="V25387" s="36"/>
    </row>
    <row r="25388" spans="11:22" x14ac:dyDescent="0.25">
      <c r="K25388" s="36"/>
      <c r="L25388" s="36"/>
      <c r="M25388" s="36"/>
      <c r="N25388" s="36"/>
      <c r="O25388" s="40"/>
      <c r="P25388" s="36"/>
      <c r="S25388" s="36"/>
      <c r="T25388" s="36"/>
      <c r="U25388" s="36"/>
      <c r="V25388" s="36"/>
    </row>
    <row r="25389" spans="11:22" x14ac:dyDescent="0.25">
      <c r="K25389" s="36"/>
      <c r="L25389" s="36"/>
      <c r="M25389" s="36"/>
      <c r="N25389" s="36"/>
      <c r="O25389" s="40"/>
      <c r="P25389" s="36"/>
      <c r="S25389" s="36"/>
      <c r="T25389" s="36"/>
      <c r="U25389" s="36"/>
      <c r="V25389" s="36"/>
    </row>
    <row r="25390" spans="11:22" x14ac:dyDescent="0.25">
      <c r="K25390" s="36"/>
      <c r="L25390" s="36"/>
      <c r="M25390" s="36"/>
      <c r="N25390" s="36"/>
      <c r="O25390" s="40"/>
      <c r="P25390" s="36"/>
      <c r="S25390" s="36"/>
      <c r="T25390" s="36"/>
      <c r="U25390" s="36"/>
      <c r="V25390" s="36"/>
    </row>
    <row r="25391" spans="11:22" x14ac:dyDescent="0.25">
      <c r="K25391" s="36"/>
      <c r="L25391" s="36"/>
      <c r="M25391" s="36"/>
      <c r="N25391" s="36"/>
      <c r="O25391" s="40"/>
      <c r="P25391" s="36"/>
      <c r="S25391" s="36"/>
      <c r="T25391" s="36"/>
      <c r="U25391" s="36"/>
      <c r="V25391" s="36"/>
    </row>
    <row r="25392" spans="11:22" x14ac:dyDescent="0.25">
      <c r="K25392" s="36"/>
      <c r="L25392" s="36"/>
      <c r="M25392" s="36"/>
      <c r="N25392" s="36"/>
      <c r="O25392" s="40"/>
      <c r="P25392" s="36"/>
      <c r="S25392" s="36"/>
      <c r="T25392" s="36"/>
      <c r="U25392" s="36"/>
      <c r="V25392" s="36"/>
    </row>
    <row r="25393" spans="11:22" x14ac:dyDescent="0.25">
      <c r="K25393" s="36"/>
      <c r="L25393" s="36"/>
      <c r="M25393" s="36"/>
      <c r="N25393" s="36"/>
      <c r="O25393" s="40"/>
      <c r="P25393" s="36"/>
      <c r="S25393" s="36"/>
      <c r="T25393" s="36"/>
      <c r="U25393" s="36"/>
      <c r="V25393" s="36"/>
    </row>
    <row r="25394" spans="11:22" x14ac:dyDescent="0.25">
      <c r="K25394" s="36"/>
      <c r="L25394" s="36"/>
      <c r="M25394" s="36"/>
      <c r="N25394" s="36"/>
      <c r="O25394" s="40"/>
      <c r="P25394" s="36"/>
      <c r="S25394" s="36"/>
      <c r="T25394" s="36"/>
      <c r="U25394" s="36"/>
      <c r="V25394" s="36"/>
    </row>
    <row r="25395" spans="11:22" x14ac:dyDescent="0.25">
      <c r="K25395" s="36"/>
      <c r="L25395" s="36"/>
      <c r="M25395" s="36"/>
      <c r="N25395" s="36"/>
      <c r="O25395" s="40"/>
      <c r="P25395" s="36"/>
      <c r="S25395" s="36"/>
      <c r="T25395" s="36"/>
      <c r="U25395" s="36"/>
      <c r="V25395" s="36"/>
    </row>
    <row r="25396" spans="11:22" x14ac:dyDescent="0.25">
      <c r="K25396" s="36"/>
      <c r="L25396" s="36"/>
      <c r="M25396" s="36"/>
      <c r="N25396" s="36"/>
      <c r="O25396" s="40"/>
      <c r="P25396" s="36"/>
      <c r="S25396" s="36"/>
      <c r="T25396" s="36"/>
      <c r="U25396" s="36"/>
      <c r="V25396" s="36"/>
    </row>
    <row r="25397" spans="11:22" x14ac:dyDescent="0.25">
      <c r="K25397" s="36"/>
      <c r="L25397" s="36"/>
      <c r="M25397" s="36"/>
      <c r="N25397" s="36"/>
      <c r="O25397" s="40"/>
      <c r="P25397" s="36"/>
      <c r="S25397" s="36"/>
      <c r="T25397" s="36"/>
      <c r="U25397" s="36"/>
      <c r="V25397" s="36"/>
    </row>
    <row r="25398" spans="11:22" x14ac:dyDescent="0.25">
      <c r="K25398" s="36"/>
      <c r="L25398" s="36"/>
      <c r="M25398" s="36"/>
      <c r="N25398" s="36"/>
      <c r="O25398" s="40"/>
      <c r="P25398" s="36"/>
      <c r="S25398" s="36"/>
      <c r="T25398" s="36"/>
      <c r="U25398" s="36"/>
      <c r="V25398" s="36"/>
    </row>
    <row r="25399" spans="11:22" x14ac:dyDescent="0.25">
      <c r="K25399" s="36"/>
      <c r="L25399" s="36"/>
      <c r="M25399" s="36"/>
      <c r="N25399" s="36"/>
      <c r="O25399" s="40"/>
      <c r="P25399" s="36"/>
      <c r="S25399" s="36"/>
      <c r="T25399" s="36"/>
      <c r="U25399" s="36"/>
      <c r="V25399" s="36"/>
    </row>
    <row r="25400" spans="11:22" x14ac:dyDescent="0.25">
      <c r="K25400" s="36"/>
      <c r="L25400" s="36"/>
      <c r="M25400" s="36"/>
      <c r="N25400" s="36"/>
      <c r="O25400" s="40"/>
      <c r="P25400" s="36"/>
      <c r="S25400" s="36"/>
      <c r="T25400" s="36"/>
      <c r="U25400" s="36"/>
      <c r="V25400" s="36"/>
    </row>
    <row r="25401" spans="11:22" x14ac:dyDescent="0.25">
      <c r="K25401" s="36"/>
      <c r="L25401" s="36"/>
      <c r="M25401" s="36"/>
      <c r="N25401" s="36"/>
      <c r="O25401" s="40"/>
      <c r="P25401" s="36"/>
      <c r="S25401" s="36"/>
      <c r="T25401" s="36"/>
      <c r="U25401" s="36"/>
      <c r="V25401" s="36"/>
    </row>
    <row r="25402" spans="11:22" x14ac:dyDescent="0.25">
      <c r="K25402" s="36"/>
      <c r="L25402" s="36"/>
      <c r="M25402" s="36"/>
      <c r="N25402" s="36"/>
      <c r="O25402" s="40"/>
      <c r="P25402" s="36"/>
      <c r="S25402" s="36"/>
      <c r="T25402" s="36"/>
      <c r="U25402" s="36"/>
      <c r="V25402" s="36"/>
    </row>
    <row r="25403" spans="11:22" x14ac:dyDescent="0.25">
      <c r="K25403" s="36"/>
      <c r="L25403" s="36"/>
      <c r="M25403" s="36"/>
      <c r="N25403" s="36"/>
      <c r="O25403" s="40"/>
      <c r="P25403" s="36"/>
      <c r="S25403" s="36"/>
      <c r="T25403" s="36"/>
      <c r="U25403" s="36"/>
      <c r="V25403" s="36"/>
    </row>
    <row r="25404" spans="11:22" x14ac:dyDescent="0.25">
      <c r="K25404" s="36"/>
      <c r="L25404" s="36"/>
      <c r="M25404" s="36"/>
      <c r="N25404" s="36"/>
      <c r="O25404" s="40"/>
      <c r="P25404" s="36"/>
      <c r="S25404" s="36"/>
      <c r="T25404" s="36"/>
      <c r="U25404" s="36"/>
      <c r="V25404" s="36"/>
    </row>
    <row r="25405" spans="11:22" x14ac:dyDescent="0.25">
      <c r="K25405" s="36"/>
      <c r="L25405" s="36"/>
      <c r="M25405" s="36"/>
      <c r="N25405" s="36"/>
      <c r="O25405" s="40"/>
      <c r="P25405" s="36"/>
      <c r="S25405" s="36"/>
      <c r="T25405" s="36"/>
      <c r="U25405" s="36"/>
      <c r="V25405" s="36"/>
    </row>
    <row r="25406" spans="11:22" x14ac:dyDescent="0.25">
      <c r="K25406" s="36"/>
      <c r="L25406" s="36"/>
      <c r="M25406" s="36"/>
      <c r="N25406" s="36"/>
      <c r="O25406" s="40"/>
      <c r="P25406" s="36"/>
      <c r="S25406" s="36"/>
      <c r="T25406" s="36"/>
      <c r="U25406" s="36"/>
      <c r="V25406" s="36"/>
    </row>
    <row r="25407" spans="11:22" x14ac:dyDescent="0.25">
      <c r="K25407" s="36"/>
      <c r="L25407" s="36"/>
      <c r="M25407" s="36"/>
      <c r="N25407" s="36"/>
      <c r="O25407" s="40"/>
      <c r="P25407" s="36"/>
      <c r="S25407" s="36"/>
      <c r="T25407" s="36"/>
      <c r="U25407" s="36"/>
      <c r="V25407" s="36"/>
    </row>
    <row r="25408" spans="11:22" x14ac:dyDescent="0.25">
      <c r="K25408" s="36"/>
      <c r="L25408" s="36"/>
      <c r="M25408" s="36"/>
      <c r="N25408" s="36"/>
      <c r="O25408" s="40"/>
      <c r="P25408" s="36"/>
      <c r="S25408" s="36"/>
      <c r="T25408" s="36"/>
      <c r="U25408" s="36"/>
      <c r="V25408" s="36"/>
    </row>
    <row r="25409" spans="11:22" x14ac:dyDescent="0.25">
      <c r="K25409" s="36"/>
      <c r="L25409" s="36"/>
      <c r="M25409" s="36"/>
      <c r="N25409" s="36"/>
      <c r="O25409" s="40"/>
      <c r="P25409" s="36"/>
      <c r="S25409" s="36"/>
      <c r="T25409" s="36"/>
      <c r="U25409" s="36"/>
      <c r="V25409" s="36"/>
    </row>
    <row r="25410" spans="11:22" x14ac:dyDescent="0.25">
      <c r="K25410" s="36"/>
      <c r="L25410" s="36"/>
      <c r="M25410" s="36"/>
      <c r="N25410" s="36"/>
      <c r="O25410" s="40"/>
      <c r="P25410" s="36"/>
      <c r="S25410" s="36"/>
      <c r="T25410" s="36"/>
      <c r="U25410" s="36"/>
      <c r="V25410" s="36"/>
    </row>
    <row r="25411" spans="11:22" x14ac:dyDescent="0.25">
      <c r="K25411" s="36"/>
      <c r="L25411" s="36"/>
      <c r="M25411" s="36"/>
      <c r="N25411" s="36"/>
      <c r="O25411" s="40"/>
      <c r="P25411" s="36"/>
      <c r="S25411" s="36"/>
      <c r="T25411" s="36"/>
      <c r="U25411" s="36"/>
      <c r="V25411" s="36"/>
    </row>
    <row r="25412" spans="11:22" x14ac:dyDescent="0.25">
      <c r="K25412" s="36"/>
      <c r="L25412" s="36"/>
      <c r="M25412" s="36"/>
      <c r="N25412" s="36"/>
      <c r="O25412" s="40"/>
      <c r="P25412" s="36"/>
      <c r="S25412" s="36"/>
      <c r="T25412" s="36"/>
      <c r="U25412" s="36"/>
      <c r="V25412" s="36"/>
    </row>
    <row r="25413" spans="11:22" x14ac:dyDescent="0.25">
      <c r="K25413" s="36"/>
      <c r="L25413" s="36"/>
      <c r="M25413" s="36"/>
      <c r="N25413" s="36"/>
      <c r="O25413" s="40"/>
      <c r="P25413" s="36"/>
      <c r="S25413" s="36"/>
      <c r="T25413" s="36"/>
      <c r="U25413" s="36"/>
      <c r="V25413" s="36"/>
    </row>
    <row r="25414" spans="11:22" x14ac:dyDescent="0.25">
      <c r="K25414" s="36"/>
      <c r="L25414" s="36"/>
      <c r="M25414" s="36"/>
      <c r="N25414" s="36"/>
      <c r="O25414" s="40"/>
      <c r="P25414" s="36"/>
      <c r="S25414" s="36"/>
      <c r="T25414" s="36"/>
      <c r="U25414" s="36"/>
      <c r="V25414" s="36"/>
    </row>
    <row r="25415" spans="11:22" x14ac:dyDescent="0.25">
      <c r="K25415" s="36"/>
      <c r="L25415" s="36"/>
      <c r="M25415" s="36"/>
      <c r="N25415" s="36"/>
      <c r="O25415" s="40"/>
      <c r="P25415" s="36"/>
      <c r="S25415" s="36"/>
      <c r="T25415" s="36"/>
      <c r="U25415" s="36"/>
      <c r="V25415" s="36"/>
    </row>
    <row r="25416" spans="11:22" x14ac:dyDescent="0.25">
      <c r="K25416" s="36"/>
      <c r="L25416" s="36"/>
      <c r="M25416" s="36"/>
      <c r="N25416" s="36"/>
      <c r="O25416" s="40"/>
      <c r="P25416" s="36"/>
      <c r="S25416" s="36"/>
      <c r="T25416" s="36"/>
      <c r="U25416" s="36"/>
      <c r="V25416" s="36"/>
    </row>
    <row r="25417" spans="11:22" x14ac:dyDescent="0.25">
      <c r="K25417" s="36"/>
      <c r="L25417" s="36"/>
      <c r="M25417" s="36"/>
      <c r="N25417" s="36"/>
      <c r="O25417" s="40"/>
      <c r="P25417" s="36"/>
      <c r="S25417" s="36"/>
      <c r="T25417" s="36"/>
      <c r="U25417" s="36"/>
      <c r="V25417" s="36"/>
    </row>
    <row r="25418" spans="11:22" x14ac:dyDescent="0.25">
      <c r="K25418" s="36"/>
      <c r="L25418" s="36"/>
      <c r="M25418" s="36"/>
      <c r="N25418" s="36"/>
      <c r="O25418" s="40"/>
      <c r="P25418" s="36"/>
      <c r="S25418" s="36"/>
      <c r="T25418" s="36"/>
      <c r="U25418" s="36"/>
      <c r="V25418" s="36"/>
    </row>
    <row r="25419" spans="11:22" x14ac:dyDescent="0.25">
      <c r="K25419" s="36"/>
      <c r="L25419" s="36"/>
      <c r="M25419" s="36"/>
      <c r="N25419" s="36"/>
      <c r="O25419" s="40"/>
      <c r="P25419" s="36"/>
      <c r="S25419" s="36"/>
      <c r="T25419" s="36"/>
      <c r="U25419" s="36"/>
      <c r="V25419" s="36"/>
    </row>
    <row r="25420" spans="11:22" x14ac:dyDescent="0.25">
      <c r="K25420" s="36"/>
      <c r="L25420" s="36"/>
      <c r="M25420" s="36"/>
      <c r="N25420" s="36"/>
      <c r="O25420" s="40"/>
      <c r="P25420" s="36"/>
      <c r="S25420" s="36"/>
      <c r="T25420" s="36"/>
      <c r="U25420" s="36"/>
      <c r="V25420" s="36"/>
    </row>
    <row r="25421" spans="11:22" x14ac:dyDescent="0.25">
      <c r="K25421" s="36"/>
      <c r="L25421" s="36"/>
      <c r="M25421" s="36"/>
      <c r="N25421" s="36"/>
      <c r="O25421" s="40"/>
      <c r="P25421" s="36"/>
      <c r="S25421" s="36"/>
      <c r="T25421" s="36"/>
      <c r="U25421" s="36"/>
      <c r="V25421" s="36"/>
    </row>
    <row r="25422" spans="11:22" x14ac:dyDescent="0.25">
      <c r="K25422" s="36"/>
      <c r="L25422" s="36"/>
      <c r="M25422" s="36"/>
      <c r="N25422" s="36"/>
      <c r="O25422" s="40"/>
      <c r="P25422" s="36"/>
      <c r="S25422" s="36"/>
      <c r="T25422" s="36"/>
      <c r="U25422" s="36"/>
      <c r="V25422" s="36"/>
    </row>
    <row r="25423" spans="11:22" x14ac:dyDescent="0.25">
      <c r="K25423" s="36"/>
      <c r="L25423" s="36"/>
      <c r="M25423" s="36"/>
      <c r="N25423" s="36"/>
      <c r="O25423" s="40"/>
      <c r="P25423" s="36"/>
      <c r="S25423" s="36"/>
      <c r="T25423" s="36"/>
      <c r="U25423" s="36"/>
      <c r="V25423" s="36"/>
    </row>
    <row r="25424" spans="11:22" x14ac:dyDescent="0.25">
      <c r="K25424" s="36"/>
      <c r="L25424" s="36"/>
      <c r="M25424" s="36"/>
      <c r="N25424" s="36"/>
      <c r="O25424" s="40"/>
      <c r="P25424" s="36"/>
      <c r="S25424" s="36"/>
      <c r="T25424" s="36"/>
      <c r="U25424" s="36"/>
      <c r="V25424" s="36"/>
    </row>
    <row r="25425" spans="11:22" x14ac:dyDescent="0.25">
      <c r="K25425" s="36"/>
      <c r="L25425" s="36"/>
      <c r="M25425" s="36"/>
      <c r="N25425" s="36"/>
      <c r="O25425" s="40"/>
      <c r="P25425" s="36"/>
      <c r="S25425" s="36"/>
      <c r="T25425" s="36"/>
      <c r="U25425" s="36"/>
      <c r="V25425" s="36"/>
    </row>
    <row r="25426" spans="11:22" x14ac:dyDescent="0.25">
      <c r="K25426" s="36"/>
      <c r="L25426" s="36"/>
      <c r="M25426" s="36"/>
      <c r="N25426" s="36"/>
      <c r="O25426" s="40"/>
      <c r="P25426" s="36"/>
      <c r="S25426" s="36"/>
      <c r="T25426" s="36"/>
      <c r="U25426" s="36"/>
      <c r="V25426" s="36"/>
    </row>
    <row r="25427" spans="11:22" x14ac:dyDescent="0.25">
      <c r="K25427" s="36"/>
      <c r="L25427" s="36"/>
      <c r="M25427" s="36"/>
      <c r="N25427" s="36"/>
      <c r="O25427" s="40"/>
      <c r="P25427" s="36"/>
      <c r="S25427" s="36"/>
      <c r="T25427" s="36"/>
      <c r="U25427" s="36"/>
      <c r="V25427" s="36"/>
    </row>
    <row r="25428" spans="11:22" x14ac:dyDescent="0.25">
      <c r="K25428" s="36"/>
      <c r="L25428" s="36"/>
      <c r="M25428" s="36"/>
      <c r="N25428" s="36"/>
      <c r="O25428" s="40"/>
      <c r="P25428" s="36"/>
      <c r="S25428" s="36"/>
      <c r="T25428" s="36"/>
      <c r="U25428" s="36"/>
      <c r="V25428" s="36"/>
    </row>
    <row r="25429" spans="11:22" x14ac:dyDescent="0.25">
      <c r="K25429" s="36"/>
      <c r="L25429" s="36"/>
      <c r="M25429" s="36"/>
      <c r="N25429" s="36"/>
      <c r="O25429" s="40"/>
      <c r="P25429" s="36"/>
      <c r="S25429" s="36"/>
      <c r="T25429" s="36"/>
      <c r="U25429" s="36"/>
      <c r="V25429" s="36"/>
    </row>
    <row r="25430" spans="11:22" x14ac:dyDescent="0.25">
      <c r="K25430" s="36"/>
      <c r="L25430" s="36"/>
      <c r="M25430" s="36"/>
      <c r="N25430" s="36"/>
      <c r="O25430" s="40"/>
      <c r="P25430" s="36"/>
      <c r="S25430" s="36"/>
      <c r="T25430" s="36"/>
      <c r="U25430" s="36"/>
      <c r="V25430" s="36"/>
    </row>
    <row r="25431" spans="11:22" x14ac:dyDescent="0.25">
      <c r="K25431" s="36"/>
      <c r="L25431" s="36"/>
      <c r="M25431" s="36"/>
      <c r="N25431" s="36"/>
      <c r="O25431" s="40"/>
      <c r="P25431" s="36"/>
      <c r="S25431" s="36"/>
      <c r="T25431" s="36"/>
      <c r="U25431" s="36"/>
      <c r="V25431" s="36"/>
    </row>
    <row r="25432" spans="11:22" x14ac:dyDescent="0.25">
      <c r="K25432" s="36"/>
      <c r="L25432" s="36"/>
      <c r="M25432" s="36"/>
      <c r="N25432" s="36"/>
      <c r="O25432" s="40"/>
      <c r="P25432" s="36"/>
      <c r="S25432" s="36"/>
      <c r="T25432" s="36"/>
      <c r="U25432" s="36"/>
      <c r="V25432" s="36"/>
    </row>
    <row r="25433" spans="11:22" x14ac:dyDescent="0.25">
      <c r="K25433" s="36"/>
      <c r="L25433" s="36"/>
      <c r="M25433" s="36"/>
      <c r="N25433" s="36"/>
      <c r="O25433" s="40"/>
      <c r="P25433" s="36"/>
      <c r="S25433" s="36"/>
      <c r="T25433" s="36"/>
      <c r="U25433" s="36"/>
      <c r="V25433" s="36"/>
    </row>
    <row r="25434" spans="11:22" x14ac:dyDescent="0.25">
      <c r="K25434" s="36"/>
      <c r="L25434" s="36"/>
      <c r="M25434" s="36"/>
      <c r="N25434" s="36"/>
      <c r="O25434" s="40"/>
      <c r="P25434" s="36"/>
      <c r="S25434" s="36"/>
      <c r="T25434" s="36"/>
      <c r="U25434" s="36"/>
      <c r="V25434" s="36"/>
    </row>
    <row r="25435" spans="11:22" x14ac:dyDescent="0.25">
      <c r="K25435" s="36"/>
      <c r="L25435" s="36"/>
      <c r="M25435" s="36"/>
      <c r="N25435" s="36"/>
      <c r="O25435" s="40"/>
      <c r="P25435" s="36"/>
      <c r="S25435" s="36"/>
      <c r="T25435" s="36"/>
      <c r="U25435" s="36"/>
      <c r="V25435" s="36"/>
    </row>
    <row r="25436" spans="11:22" x14ac:dyDescent="0.25">
      <c r="K25436" s="36"/>
      <c r="L25436" s="36"/>
      <c r="M25436" s="36"/>
      <c r="N25436" s="36"/>
      <c r="O25436" s="40"/>
      <c r="P25436" s="36"/>
      <c r="S25436" s="36"/>
      <c r="T25436" s="36"/>
      <c r="U25436" s="36"/>
      <c r="V25436" s="36"/>
    </row>
    <row r="25437" spans="11:22" x14ac:dyDescent="0.25">
      <c r="K25437" s="36"/>
      <c r="L25437" s="36"/>
      <c r="M25437" s="36"/>
      <c r="N25437" s="36"/>
      <c r="O25437" s="40"/>
      <c r="P25437" s="36"/>
      <c r="S25437" s="36"/>
      <c r="T25437" s="36"/>
      <c r="U25437" s="36"/>
      <c r="V25437" s="36"/>
    </row>
    <row r="25438" spans="11:22" x14ac:dyDescent="0.25">
      <c r="K25438" s="36"/>
      <c r="L25438" s="36"/>
      <c r="M25438" s="36"/>
      <c r="N25438" s="36"/>
      <c r="O25438" s="40"/>
      <c r="P25438" s="36"/>
      <c r="S25438" s="36"/>
      <c r="T25438" s="36"/>
      <c r="U25438" s="36"/>
      <c r="V25438" s="36"/>
    </row>
    <row r="25439" spans="11:22" x14ac:dyDescent="0.25">
      <c r="K25439" s="36"/>
      <c r="L25439" s="36"/>
      <c r="M25439" s="36"/>
      <c r="N25439" s="36"/>
      <c r="O25439" s="40"/>
      <c r="P25439" s="36"/>
      <c r="S25439" s="36"/>
      <c r="T25439" s="36"/>
      <c r="U25439" s="36"/>
      <c r="V25439" s="36"/>
    </row>
    <row r="25440" spans="11:22" x14ac:dyDescent="0.25">
      <c r="K25440" s="36"/>
      <c r="L25440" s="36"/>
      <c r="M25440" s="36"/>
      <c r="N25440" s="36"/>
      <c r="O25440" s="40"/>
      <c r="P25440" s="36"/>
      <c r="S25440" s="36"/>
      <c r="T25440" s="36"/>
      <c r="U25440" s="36"/>
      <c r="V25440" s="36"/>
    </row>
    <row r="25441" spans="11:22" x14ac:dyDescent="0.25">
      <c r="K25441" s="36"/>
      <c r="L25441" s="36"/>
      <c r="M25441" s="36"/>
      <c r="N25441" s="36"/>
      <c r="O25441" s="40"/>
      <c r="P25441" s="36"/>
      <c r="S25441" s="36"/>
      <c r="T25441" s="36"/>
      <c r="U25441" s="36"/>
      <c r="V25441" s="36"/>
    </row>
    <row r="25442" spans="11:22" x14ac:dyDescent="0.25">
      <c r="K25442" s="36"/>
      <c r="L25442" s="36"/>
      <c r="M25442" s="36"/>
      <c r="N25442" s="36"/>
      <c r="O25442" s="40"/>
      <c r="P25442" s="36"/>
      <c r="S25442" s="36"/>
      <c r="T25442" s="36"/>
      <c r="U25442" s="36"/>
      <c r="V25442" s="36"/>
    </row>
    <row r="25443" spans="11:22" x14ac:dyDescent="0.25">
      <c r="K25443" s="36"/>
      <c r="L25443" s="36"/>
      <c r="M25443" s="36"/>
      <c r="N25443" s="36"/>
      <c r="O25443" s="40"/>
      <c r="P25443" s="36"/>
      <c r="S25443" s="36"/>
      <c r="T25443" s="36"/>
      <c r="U25443" s="36"/>
      <c r="V25443" s="36"/>
    </row>
    <row r="25444" spans="11:22" x14ac:dyDescent="0.25">
      <c r="K25444" s="36"/>
      <c r="L25444" s="36"/>
      <c r="M25444" s="36"/>
      <c r="N25444" s="36"/>
      <c r="O25444" s="40"/>
      <c r="P25444" s="36"/>
      <c r="S25444" s="36"/>
      <c r="T25444" s="36"/>
      <c r="U25444" s="36"/>
      <c r="V25444" s="36"/>
    </row>
    <row r="25445" spans="11:22" x14ac:dyDescent="0.25">
      <c r="K25445" s="36"/>
      <c r="L25445" s="36"/>
      <c r="M25445" s="36"/>
      <c r="N25445" s="36"/>
      <c r="O25445" s="40"/>
      <c r="P25445" s="36"/>
      <c r="S25445" s="36"/>
      <c r="T25445" s="36"/>
      <c r="U25445" s="36"/>
      <c r="V25445" s="36"/>
    </row>
    <row r="25446" spans="11:22" x14ac:dyDescent="0.25">
      <c r="K25446" s="36"/>
      <c r="L25446" s="36"/>
      <c r="M25446" s="36"/>
      <c r="N25446" s="36"/>
      <c r="O25446" s="40"/>
      <c r="P25446" s="36"/>
      <c r="S25446" s="36"/>
      <c r="T25446" s="36"/>
      <c r="U25446" s="36"/>
      <c r="V25446" s="36"/>
    </row>
    <row r="25447" spans="11:22" x14ac:dyDescent="0.25">
      <c r="K25447" s="36"/>
      <c r="L25447" s="36"/>
      <c r="M25447" s="36"/>
      <c r="N25447" s="36"/>
      <c r="O25447" s="40"/>
      <c r="P25447" s="36"/>
      <c r="S25447" s="36"/>
      <c r="T25447" s="36"/>
      <c r="U25447" s="36"/>
      <c r="V25447" s="36"/>
    </row>
    <row r="25448" spans="11:22" x14ac:dyDescent="0.25">
      <c r="K25448" s="36"/>
      <c r="L25448" s="36"/>
      <c r="M25448" s="36"/>
      <c r="N25448" s="36"/>
      <c r="O25448" s="40"/>
      <c r="P25448" s="36"/>
      <c r="S25448" s="36"/>
      <c r="T25448" s="36"/>
      <c r="U25448" s="36"/>
      <c r="V25448" s="36"/>
    </row>
    <row r="25449" spans="11:22" x14ac:dyDescent="0.25">
      <c r="K25449" s="36"/>
      <c r="L25449" s="36"/>
      <c r="M25449" s="36"/>
      <c r="N25449" s="36"/>
      <c r="O25449" s="40"/>
      <c r="P25449" s="36"/>
      <c r="S25449" s="36"/>
      <c r="T25449" s="36"/>
      <c r="U25449" s="36"/>
      <c r="V25449" s="36"/>
    </row>
    <row r="25450" spans="11:22" x14ac:dyDescent="0.25">
      <c r="K25450" s="36"/>
      <c r="L25450" s="36"/>
      <c r="M25450" s="36"/>
      <c r="N25450" s="36"/>
      <c r="O25450" s="40"/>
      <c r="P25450" s="36"/>
      <c r="S25450" s="36"/>
      <c r="T25450" s="36"/>
      <c r="U25450" s="36"/>
      <c r="V25450" s="36"/>
    </row>
    <row r="25451" spans="11:22" x14ac:dyDescent="0.25">
      <c r="K25451" s="36"/>
      <c r="L25451" s="36"/>
      <c r="M25451" s="36"/>
      <c r="N25451" s="36"/>
      <c r="O25451" s="40"/>
      <c r="P25451" s="36"/>
      <c r="S25451" s="36"/>
      <c r="T25451" s="36"/>
      <c r="U25451" s="36"/>
      <c r="V25451" s="36"/>
    </row>
    <row r="25452" spans="11:22" x14ac:dyDescent="0.25">
      <c r="K25452" s="36"/>
      <c r="L25452" s="36"/>
      <c r="M25452" s="36"/>
      <c r="N25452" s="36"/>
      <c r="O25452" s="40"/>
      <c r="P25452" s="36"/>
      <c r="S25452" s="36"/>
      <c r="T25452" s="36"/>
      <c r="U25452" s="36"/>
      <c r="V25452" s="36"/>
    </row>
    <row r="25453" spans="11:22" x14ac:dyDescent="0.25">
      <c r="K25453" s="36"/>
      <c r="L25453" s="36"/>
      <c r="M25453" s="36"/>
      <c r="N25453" s="36"/>
      <c r="O25453" s="40"/>
      <c r="P25453" s="36"/>
      <c r="S25453" s="36"/>
      <c r="T25453" s="36"/>
      <c r="U25453" s="36"/>
      <c r="V25453" s="36"/>
    </row>
    <row r="25454" spans="11:22" x14ac:dyDescent="0.25">
      <c r="K25454" s="36"/>
      <c r="L25454" s="36"/>
      <c r="M25454" s="36"/>
      <c r="N25454" s="36"/>
      <c r="O25454" s="40"/>
      <c r="P25454" s="36"/>
      <c r="S25454" s="36"/>
      <c r="T25454" s="36"/>
      <c r="U25454" s="36"/>
      <c r="V25454" s="36"/>
    </row>
    <row r="25455" spans="11:22" x14ac:dyDescent="0.25">
      <c r="K25455" s="36"/>
      <c r="L25455" s="36"/>
      <c r="M25455" s="36"/>
      <c r="N25455" s="36"/>
      <c r="O25455" s="40"/>
      <c r="P25455" s="36"/>
      <c r="S25455" s="36"/>
      <c r="T25455" s="36"/>
      <c r="U25455" s="36"/>
      <c r="V25455" s="36"/>
    </row>
    <row r="25456" spans="11:22" x14ac:dyDescent="0.25">
      <c r="K25456" s="36"/>
      <c r="L25456" s="36"/>
      <c r="M25456" s="36"/>
      <c r="N25456" s="36"/>
      <c r="O25456" s="40"/>
      <c r="P25456" s="36"/>
      <c r="S25456" s="36"/>
      <c r="T25456" s="36"/>
      <c r="U25456" s="36"/>
      <c r="V25456" s="36"/>
    </row>
    <row r="25457" spans="11:22" x14ac:dyDescent="0.25">
      <c r="K25457" s="36"/>
      <c r="L25457" s="36"/>
      <c r="M25457" s="36"/>
      <c r="N25457" s="36"/>
      <c r="O25457" s="40"/>
      <c r="P25457" s="36"/>
      <c r="S25457" s="36"/>
      <c r="T25457" s="36"/>
      <c r="U25457" s="36"/>
      <c r="V25457" s="36"/>
    </row>
    <row r="25458" spans="11:22" x14ac:dyDescent="0.25">
      <c r="K25458" s="36"/>
      <c r="L25458" s="36"/>
      <c r="M25458" s="36"/>
      <c r="N25458" s="36"/>
      <c r="O25458" s="40"/>
      <c r="P25458" s="36"/>
      <c r="S25458" s="36"/>
      <c r="T25458" s="36"/>
      <c r="U25458" s="36"/>
      <c r="V25458" s="36"/>
    </row>
    <row r="25459" spans="11:22" x14ac:dyDescent="0.25">
      <c r="K25459" s="36"/>
      <c r="L25459" s="36"/>
      <c r="M25459" s="36"/>
      <c r="N25459" s="36"/>
      <c r="O25459" s="40"/>
      <c r="P25459" s="36"/>
      <c r="S25459" s="36"/>
      <c r="T25459" s="36"/>
      <c r="U25459" s="36"/>
      <c r="V25459" s="36"/>
    </row>
    <row r="25460" spans="11:22" x14ac:dyDescent="0.25">
      <c r="K25460" s="36"/>
      <c r="L25460" s="36"/>
      <c r="M25460" s="36"/>
      <c r="N25460" s="36"/>
      <c r="O25460" s="40"/>
      <c r="P25460" s="36"/>
      <c r="S25460" s="36"/>
      <c r="T25460" s="36"/>
      <c r="U25460" s="36"/>
      <c r="V25460" s="36"/>
    </row>
    <row r="25461" spans="11:22" x14ac:dyDescent="0.25">
      <c r="K25461" s="36"/>
      <c r="L25461" s="36"/>
      <c r="M25461" s="36"/>
      <c r="N25461" s="36"/>
      <c r="O25461" s="40"/>
      <c r="P25461" s="36"/>
      <c r="S25461" s="36"/>
      <c r="T25461" s="36"/>
      <c r="U25461" s="36"/>
      <c r="V25461" s="36"/>
    </row>
    <row r="25462" spans="11:22" x14ac:dyDescent="0.25">
      <c r="K25462" s="36"/>
      <c r="L25462" s="36"/>
      <c r="M25462" s="36"/>
      <c r="N25462" s="36"/>
      <c r="O25462" s="40"/>
      <c r="P25462" s="36"/>
      <c r="S25462" s="36"/>
      <c r="T25462" s="36"/>
      <c r="U25462" s="36"/>
      <c r="V25462" s="36"/>
    </row>
    <row r="25463" spans="11:22" x14ac:dyDescent="0.25">
      <c r="K25463" s="36"/>
      <c r="L25463" s="36"/>
      <c r="M25463" s="36"/>
      <c r="N25463" s="36"/>
      <c r="O25463" s="40"/>
      <c r="P25463" s="36"/>
      <c r="S25463" s="36"/>
      <c r="T25463" s="36"/>
      <c r="U25463" s="36"/>
      <c r="V25463" s="36"/>
    </row>
    <row r="25464" spans="11:22" x14ac:dyDescent="0.25">
      <c r="K25464" s="36"/>
      <c r="L25464" s="36"/>
      <c r="M25464" s="36"/>
      <c r="N25464" s="36"/>
      <c r="O25464" s="40"/>
      <c r="P25464" s="36"/>
      <c r="S25464" s="36"/>
      <c r="T25464" s="36"/>
      <c r="U25464" s="36"/>
      <c r="V25464" s="36"/>
    </row>
    <row r="25465" spans="11:22" x14ac:dyDescent="0.25">
      <c r="K25465" s="36"/>
      <c r="L25465" s="36"/>
      <c r="M25465" s="36"/>
      <c r="N25465" s="36"/>
      <c r="O25465" s="40"/>
      <c r="P25465" s="36"/>
      <c r="S25465" s="36"/>
      <c r="T25465" s="36"/>
      <c r="U25465" s="36"/>
      <c r="V25465" s="36"/>
    </row>
    <row r="25466" spans="11:22" x14ac:dyDescent="0.25">
      <c r="K25466" s="36"/>
      <c r="L25466" s="36"/>
      <c r="M25466" s="36"/>
      <c r="N25466" s="36"/>
      <c r="O25466" s="40"/>
      <c r="P25466" s="36"/>
      <c r="S25466" s="36"/>
      <c r="T25466" s="36"/>
      <c r="U25466" s="36"/>
      <c r="V25466" s="36"/>
    </row>
    <row r="25467" spans="11:22" x14ac:dyDescent="0.25">
      <c r="K25467" s="36"/>
      <c r="L25467" s="36"/>
      <c r="M25467" s="36"/>
      <c r="N25467" s="36"/>
      <c r="O25467" s="40"/>
      <c r="P25467" s="36"/>
      <c r="S25467" s="36"/>
      <c r="T25467" s="36"/>
      <c r="U25467" s="36"/>
      <c r="V25467" s="36"/>
    </row>
    <row r="25468" spans="11:22" x14ac:dyDescent="0.25">
      <c r="K25468" s="36"/>
      <c r="L25468" s="36"/>
      <c r="M25468" s="36"/>
      <c r="N25468" s="36"/>
      <c r="O25468" s="40"/>
      <c r="P25468" s="36"/>
      <c r="S25468" s="36"/>
      <c r="T25468" s="36"/>
      <c r="U25468" s="36"/>
      <c r="V25468" s="36"/>
    </row>
    <row r="25469" spans="11:22" x14ac:dyDescent="0.25">
      <c r="K25469" s="36"/>
      <c r="L25469" s="36"/>
      <c r="M25469" s="36"/>
      <c r="N25469" s="36"/>
      <c r="O25469" s="40"/>
      <c r="P25469" s="36"/>
      <c r="S25469" s="36"/>
      <c r="T25469" s="36"/>
      <c r="U25469" s="36"/>
      <c r="V25469" s="36"/>
    </row>
    <row r="25470" spans="11:22" x14ac:dyDescent="0.25">
      <c r="K25470" s="36"/>
      <c r="L25470" s="36"/>
      <c r="M25470" s="36"/>
      <c r="N25470" s="36"/>
      <c r="O25470" s="40"/>
      <c r="P25470" s="36"/>
      <c r="S25470" s="36"/>
      <c r="T25470" s="36"/>
      <c r="U25470" s="36"/>
      <c r="V25470" s="36"/>
    </row>
    <row r="25471" spans="11:22" x14ac:dyDescent="0.25">
      <c r="K25471" s="36"/>
      <c r="L25471" s="36"/>
      <c r="M25471" s="36"/>
      <c r="N25471" s="36"/>
      <c r="O25471" s="40"/>
      <c r="P25471" s="36"/>
      <c r="S25471" s="36"/>
      <c r="T25471" s="36"/>
      <c r="U25471" s="36"/>
      <c r="V25471" s="36"/>
    </row>
    <row r="25472" spans="11:22" x14ac:dyDescent="0.25">
      <c r="K25472" s="36"/>
      <c r="L25472" s="36"/>
      <c r="M25472" s="36"/>
      <c r="N25472" s="36"/>
      <c r="O25472" s="40"/>
      <c r="P25472" s="36"/>
      <c r="S25472" s="36"/>
      <c r="T25472" s="36"/>
      <c r="U25472" s="36"/>
      <c r="V25472" s="36"/>
    </row>
    <row r="25473" spans="11:22" x14ac:dyDescent="0.25">
      <c r="K25473" s="36"/>
      <c r="L25473" s="36"/>
      <c r="M25473" s="36"/>
      <c r="N25473" s="36"/>
      <c r="O25473" s="40"/>
      <c r="P25473" s="36"/>
      <c r="S25473" s="36"/>
      <c r="T25473" s="36"/>
      <c r="U25473" s="36"/>
      <c r="V25473" s="36"/>
    </row>
    <row r="25474" spans="11:22" x14ac:dyDescent="0.25">
      <c r="K25474" s="36"/>
      <c r="L25474" s="36"/>
      <c r="M25474" s="36"/>
      <c r="N25474" s="36"/>
      <c r="O25474" s="40"/>
      <c r="P25474" s="36"/>
      <c r="S25474" s="36"/>
      <c r="T25474" s="36"/>
      <c r="U25474" s="36"/>
      <c r="V25474" s="36"/>
    </row>
    <row r="25475" spans="11:22" x14ac:dyDescent="0.25">
      <c r="K25475" s="36"/>
      <c r="L25475" s="36"/>
      <c r="M25475" s="36"/>
      <c r="N25475" s="36"/>
      <c r="O25475" s="40"/>
      <c r="P25475" s="36"/>
      <c r="S25475" s="36"/>
      <c r="T25475" s="36"/>
      <c r="U25475" s="36"/>
      <c r="V25475" s="36"/>
    </row>
    <row r="25476" spans="11:22" x14ac:dyDescent="0.25">
      <c r="K25476" s="36"/>
      <c r="L25476" s="36"/>
      <c r="M25476" s="36"/>
      <c r="N25476" s="36"/>
      <c r="O25476" s="40"/>
      <c r="P25476" s="36"/>
      <c r="S25476" s="36"/>
      <c r="T25476" s="36"/>
      <c r="U25476" s="36"/>
      <c r="V25476" s="36"/>
    </row>
    <row r="25477" spans="11:22" x14ac:dyDescent="0.25">
      <c r="K25477" s="36"/>
      <c r="L25477" s="36"/>
      <c r="M25477" s="36"/>
      <c r="N25477" s="36"/>
      <c r="O25477" s="40"/>
      <c r="P25477" s="36"/>
      <c r="S25477" s="36"/>
      <c r="T25477" s="36"/>
      <c r="U25477" s="36"/>
      <c r="V25477" s="36"/>
    </row>
    <row r="25478" spans="11:22" x14ac:dyDescent="0.25">
      <c r="K25478" s="36"/>
      <c r="L25478" s="36"/>
      <c r="M25478" s="36"/>
      <c r="N25478" s="36"/>
      <c r="O25478" s="40"/>
      <c r="P25478" s="36"/>
      <c r="S25478" s="36"/>
      <c r="T25478" s="36"/>
      <c r="U25478" s="36"/>
      <c r="V25478" s="36"/>
    </row>
    <row r="25479" spans="11:22" x14ac:dyDescent="0.25">
      <c r="K25479" s="36"/>
      <c r="L25479" s="36"/>
      <c r="M25479" s="36"/>
      <c r="N25479" s="36"/>
      <c r="O25479" s="40"/>
      <c r="P25479" s="36"/>
      <c r="S25479" s="36"/>
      <c r="T25479" s="36"/>
      <c r="U25479" s="36"/>
      <c r="V25479" s="36"/>
    </row>
    <row r="25480" spans="11:22" x14ac:dyDescent="0.25">
      <c r="K25480" s="36"/>
      <c r="L25480" s="36"/>
      <c r="M25480" s="36"/>
      <c r="N25480" s="36"/>
      <c r="O25480" s="40"/>
      <c r="P25480" s="36"/>
      <c r="S25480" s="36"/>
      <c r="T25480" s="36"/>
      <c r="U25480" s="36"/>
      <c r="V25480" s="36"/>
    </row>
    <row r="25481" spans="11:22" x14ac:dyDescent="0.25">
      <c r="K25481" s="36"/>
      <c r="L25481" s="36"/>
      <c r="M25481" s="36"/>
      <c r="N25481" s="36"/>
      <c r="O25481" s="40"/>
      <c r="P25481" s="36"/>
      <c r="S25481" s="36"/>
      <c r="T25481" s="36"/>
      <c r="U25481" s="36"/>
      <c r="V25481" s="36"/>
    </row>
    <row r="25482" spans="11:22" x14ac:dyDescent="0.25">
      <c r="K25482" s="36"/>
      <c r="L25482" s="36"/>
      <c r="M25482" s="36"/>
      <c r="N25482" s="36"/>
      <c r="O25482" s="40"/>
      <c r="P25482" s="36"/>
      <c r="S25482" s="36"/>
      <c r="T25482" s="36"/>
      <c r="U25482" s="36"/>
      <c r="V25482" s="36"/>
    </row>
    <row r="25483" spans="11:22" x14ac:dyDescent="0.25">
      <c r="K25483" s="36"/>
      <c r="L25483" s="36"/>
      <c r="M25483" s="36"/>
      <c r="N25483" s="36"/>
      <c r="O25483" s="40"/>
      <c r="P25483" s="36"/>
      <c r="S25483" s="36"/>
      <c r="T25483" s="36"/>
      <c r="U25483" s="36"/>
      <c r="V25483" s="36"/>
    </row>
    <row r="25484" spans="11:22" x14ac:dyDescent="0.25">
      <c r="K25484" s="36"/>
      <c r="L25484" s="36"/>
      <c r="M25484" s="36"/>
      <c r="N25484" s="36"/>
      <c r="O25484" s="40"/>
      <c r="P25484" s="36"/>
      <c r="S25484" s="36"/>
      <c r="T25484" s="36"/>
      <c r="U25484" s="36"/>
      <c r="V25484" s="36"/>
    </row>
    <row r="25485" spans="11:22" x14ac:dyDescent="0.25">
      <c r="K25485" s="36"/>
      <c r="L25485" s="36"/>
      <c r="M25485" s="36"/>
      <c r="N25485" s="36"/>
      <c r="O25485" s="40"/>
      <c r="P25485" s="36"/>
      <c r="S25485" s="36"/>
      <c r="T25485" s="36"/>
      <c r="U25485" s="36"/>
      <c r="V25485" s="36"/>
    </row>
    <row r="25486" spans="11:22" x14ac:dyDescent="0.25">
      <c r="K25486" s="36"/>
      <c r="L25486" s="36"/>
      <c r="M25486" s="36"/>
      <c r="N25486" s="36"/>
      <c r="O25486" s="40"/>
      <c r="P25486" s="36"/>
      <c r="S25486" s="36"/>
      <c r="T25486" s="36"/>
      <c r="U25486" s="36"/>
      <c r="V25486" s="36"/>
    </row>
    <row r="25487" spans="11:22" x14ac:dyDescent="0.25">
      <c r="K25487" s="36"/>
      <c r="L25487" s="36"/>
      <c r="M25487" s="36"/>
      <c r="N25487" s="36"/>
      <c r="O25487" s="40"/>
      <c r="P25487" s="36"/>
      <c r="S25487" s="36"/>
      <c r="T25487" s="36"/>
      <c r="U25487" s="36"/>
      <c r="V25487" s="36"/>
    </row>
    <row r="25488" spans="11:22" x14ac:dyDescent="0.25">
      <c r="K25488" s="36"/>
      <c r="L25488" s="36"/>
      <c r="M25488" s="36"/>
      <c r="N25488" s="36"/>
      <c r="O25488" s="40"/>
      <c r="P25488" s="36"/>
      <c r="S25488" s="36"/>
      <c r="T25488" s="36"/>
      <c r="U25488" s="36"/>
      <c r="V25488" s="36"/>
    </row>
    <row r="25489" spans="11:22" x14ac:dyDescent="0.25">
      <c r="K25489" s="36"/>
      <c r="L25489" s="36"/>
      <c r="M25489" s="36"/>
      <c r="N25489" s="36"/>
      <c r="O25489" s="40"/>
      <c r="P25489" s="36"/>
      <c r="S25489" s="36"/>
      <c r="T25489" s="36"/>
      <c r="U25489" s="36"/>
      <c r="V25489" s="36"/>
    </row>
    <row r="25490" spans="11:22" x14ac:dyDescent="0.25">
      <c r="K25490" s="36"/>
      <c r="L25490" s="36"/>
      <c r="M25490" s="36"/>
      <c r="N25490" s="36"/>
      <c r="O25490" s="40"/>
      <c r="P25490" s="36"/>
      <c r="S25490" s="36"/>
      <c r="T25490" s="36"/>
      <c r="U25490" s="36"/>
      <c r="V25490" s="36"/>
    </row>
    <row r="25491" spans="11:22" x14ac:dyDescent="0.25">
      <c r="K25491" s="36"/>
      <c r="L25491" s="36"/>
      <c r="M25491" s="36"/>
      <c r="N25491" s="36"/>
      <c r="O25491" s="40"/>
      <c r="P25491" s="36"/>
      <c r="S25491" s="36"/>
      <c r="T25491" s="36"/>
      <c r="U25491" s="36"/>
      <c r="V25491" s="36"/>
    </row>
    <row r="25492" spans="11:22" x14ac:dyDescent="0.25">
      <c r="K25492" s="36"/>
      <c r="L25492" s="36"/>
      <c r="M25492" s="36"/>
      <c r="N25492" s="36"/>
      <c r="O25492" s="40"/>
      <c r="P25492" s="36"/>
      <c r="S25492" s="36"/>
      <c r="T25492" s="36"/>
      <c r="U25492" s="36"/>
      <c r="V25492" s="36"/>
    </row>
    <row r="25493" spans="11:22" x14ac:dyDescent="0.25">
      <c r="K25493" s="36"/>
      <c r="L25493" s="36"/>
      <c r="M25493" s="36"/>
      <c r="N25493" s="36"/>
      <c r="O25493" s="40"/>
      <c r="P25493" s="36"/>
      <c r="S25493" s="36"/>
      <c r="T25493" s="36"/>
      <c r="U25493" s="36"/>
      <c r="V25493" s="36"/>
    </row>
    <row r="25494" spans="11:22" x14ac:dyDescent="0.25">
      <c r="K25494" s="36"/>
      <c r="L25494" s="36"/>
      <c r="M25494" s="36"/>
      <c r="N25494" s="36"/>
      <c r="O25494" s="40"/>
      <c r="P25494" s="36"/>
      <c r="S25494" s="36"/>
      <c r="T25494" s="36"/>
      <c r="U25494" s="36"/>
      <c r="V25494" s="36"/>
    </row>
    <row r="25495" spans="11:22" x14ac:dyDescent="0.25">
      <c r="K25495" s="36"/>
      <c r="L25495" s="36"/>
      <c r="M25495" s="36"/>
      <c r="N25495" s="36"/>
      <c r="O25495" s="40"/>
      <c r="P25495" s="36"/>
      <c r="S25495" s="36"/>
      <c r="T25495" s="36"/>
      <c r="U25495" s="36"/>
      <c r="V25495" s="36"/>
    </row>
    <row r="25496" spans="11:22" x14ac:dyDescent="0.25">
      <c r="K25496" s="36"/>
      <c r="L25496" s="36"/>
      <c r="M25496" s="36"/>
      <c r="N25496" s="36"/>
      <c r="O25496" s="40"/>
      <c r="P25496" s="36"/>
      <c r="S25496" s="36"/>
      <c r="T25496" s="36"/>
      <c r="U25496" s="36"/>
      <c r="V25496" s="36"/>
    </row>
    <row r="25497" spans="11:22" x14ac:dyDescent="0.25">
      <c r="K25497" s="36"/>
      <c r="L25497" s="36"/>
      <c r="M25497" s="36"/>
      <c r="N25497" s="36"/>
      <c r="O25497" s="40"/>
      <c r="P25497" s="36"/>
      <c r="S25497" s="36"/>
      <c r="T25497" s="36"/>
      <c r="U25497" s="36"/>
      <c r="V25497" s="36"/>
    </row>
    <row r="25498" spans="11:22" x14ac:dyDescent="0.25">
      <c r="K25498" s="36"/>
      <c r="L25498" s="36"/>
      <c r="M25498" s="36"/>
      <c r="N25498" s="36"/>
      <c r="O25498" s="40"/>
      <c r="P25498" s="36"/>
      <c r="S25498" s="36"/>
      <c r="T25498" s="36"/>
      <c r="U25498" s="36"/>
      <c r="V25498" s="36"/>
    </row>
    <row r="25499" spans="11:22" x14ac:dyDescent="0.25">
      <c r="K25499" s="36"/>
      <c r="L25499" s="36"/>
      <c r="M25499" s="36"/>
      <c r="N25499" s="36"/>
      <c r="O25499" s="40"/>
      <c r="P25499" s="36"/>
      <c r="S25499" s="36"/>
      <c r="T25499" s="36"/>
      <c r="U25499" s="36"/>
      <c r="V25499" s="36"/>
    </row>
    <row r="25500" spans="11:22" x14ac:dyDescent="0.25">
      <c r="K25500" s="36"/>
      <c r="L25500" s="36"/>
      <c r="M25500" s="36"/>
      <c r="N25500" s="36"/>
      <c r="O25500" s="40"/>
      <c r="P25500" s="36"/>
      <c r="S25500" s="36"/>
      <c r="T25500" s="36"/>
      <c r="U25500" s="36"/>
      <c r="V25500" s="36"/>
    </row>
    <row r="25501" spans="11:22" x14ac:dyDescent="0.25">
      <c r="K25501" s="36"/>
      <c r="L25501" s="36"/>
      <c r="M25501" s="36"/>
      <c r="N25501" s="36"/>
      <c r="O25501" s="40"/>
      <c r="P25501" s="36"/>
      <c r="S25501" s="36"/>
      <c r="T25501" s="36"/>
      <c r="U25501" s="36"/>
      <c r="V25501" s="36"/>
    </row>
    <row r="25502" spans="11:22" x14ac:dyDescent="0.25">
      <c r="K25502" s="36"/>
      <c r="L25502" s="36"/>
      <c r="M25502" s="36"/>
      <c r="N25502" s="36"/>
      <c r="O25502" s="40"/>
      <c r="P25502" s="36"/>
      <c r="S25502" s="36"/>
      <c r="T25502" s="36"/>
      <c r="U25502" s="36"/>
      <c r="V25502" s="36"/>
    </row>
    <row r="25503" spans="11:22" x14ac:dyDescent="0.25">
      <c r="K25503" s="36"/>
      <c r="L25503" s="36"/>
      <c r="M25503" s="36"/>
      <c r="N25503" s="36"/>
      <c r="O25503" s="40"/>
      <c r="P25503" s="36"/>
      <c r="S25503" s="36"/>
      <c r="T25503" s="36"/>
      <c r="U25503" s="36"/>
      <c r="V25503" s="36"/>
    </row>
    <row r="25504" spans="11:22" x14ac:dyDescent="0.25">
      <c r="K25504" s="36"/>
      <c r="L25504" s="36"/>
      <c r="M25504" s="36"/>
      <c r="N25504" s="36"/>
      <c r="O25504" s="40"/>
      <c r="P25504" s="36"/>
      <c r="S25504" s="36"/>
      <c r="T25504" s="36"/>
      <c r="U25504" s="36"/>
      <c r="V25504" s="36"/>
    </row>
    <row r="25505" spans="11:22" x14ac:dyDescent="0.25">
      <c r="K25505" s="36"/>
      <c r="L25505" s="36"/>
      <c r="M25505" s="36"/>
      <c r="N25505" s="36"/>
      <c r="O25505" s="40"/>
      <c r="P25505" s="36"/>
      <c r="S25505" s="36"/>
      <c r="T25505" s="36"/>
      <c r="U25505" s="36"/>
      <c r="V25505" s="36"/>
    </row>
    <row r="25506" spans="11:22" x14ac:dyDescent="0.25">
      <c r="K25506" s="36"/>
      <c r="L25506" s="36"/>
      <c r="M25506" s="36"/>
      <c r="N25506" s="36"/>
      <c r="O25506" s="40"/>
      <c r="P25506" s="36"/>
      <c r="S25506" s="36"/>
      <c r="T25506" s="36"/>
      <c r="U25506" s="36"/>
      <c r="V25506" s="36"/>
    </row>
    <row r="25507" spans="11:22" x14ac:dyDescent="0.25">
      <c r="K25507" s="36"/>
      <c r="L25507" s="36"/>
      <c r="M25507" s="36"/>
      <c r="N25507" s="36"/>
      <c r="O25507" s="40"/>
      <c r="P25507" s="36"/>
      <c r="S25507" s="36"/>
      <c r="T25507" s="36"/>
      <c r="U25507" s="36"/>
      <c r="V25507" s="36"/>
    </row>
    <row r="25508" spans="11:22" x14ac:dyDescent="0.25">
      <c r="K25508" s="36"/>
      <c r="L25508" s="36"/>
      <c r="M25508" s="36"/>
      <c r="N25508" s="36"/>
      <c r="O25508" s="40"/>
      <c r="P25508" s="36"/>
      <c r="S25508" s="36"/>
      <c r="T25508" s="36"/>
      <c r="U25508" s="36"/>
      <c r="V25508" s="36"/>
    </row>
    <row r="25509" spans="11:22" x14ac:dyDescent="0.25">
      <c r="K25509" s="36"/>
      <c r="L25509" s="36"/>
      <c r="M25509" s="36"/>
      <c r="N25509" s="36"/>
      <c r="O25509" s="40"/>
      <c r="P25509" s="36"/>
      <c r="S25509" s="36"/>
      <c r="T25509" s="36"/>
      <c r="U25509" s="36"/>
      <c r="V25509" s="36"/>
    </row>
    <row r="25510" spans="11:22" x14ac:dyDescent="0.25">
      <c r="K25510" s="36"/>
      <c r="L25510" s="36"/>
      <c r="M25510" s="36"/>
      <c r="N25510" s="36"/>
      <c r="O25510" s="40"/>
      <c r="P25510" s="36"/>
      <c r="S25510" s="36"/>
      <c r="T25510" s="36"/>
      <c r="U25510" s="36"/>
      <c r="V25510" s="36"/>
    </row>
    <row r="25511" spans="11:22" x14ac:dyDescent="0.25">
      <c r="K25511" s="36"/>
      <c r="L25511" s="36"/>
      <c r="M25511" s="36"/>
      <c r="N25511" s="36"/>
      <c r="O25511" s="40"/>
      <c r="P25511" s="36"/>
      <c r="S25511" s="36"/>
      <c r="T25511" s="36"/>
      <c r="U25511" s="36"/>
      <c r="V25511" s="36"/>
    </row>
    <row r="25512" spans="11:22" x14ac:dyDescent="0.25">
      <c r="K25512" s="36"/>
      <c r="L25512" s="36"/>
      <c r="M25512" s="36"/>
      <c r="N25512" s="36"/>
      <c r="O25512" s="40"/>
      <c r="P25512" s="36"/>
      <c r="S25512" s="36"/>
      <c r="T25512" s="36"/>
      <c r="U25512" s="36"/>
      <c r="V25512" s="36"/>
    </row>
    <row r="25513" spans="11:22" x14ac:dyDescent="0.25">
      <c r="K25513" s="36"/>
      <c r="L25513" s="36"/>
      <c r="M25513" s="36"/>
      <c r="N25513" s="36"/>
      <c r="O25513" s="40"/>
      <c r="P25513" s="36"/>
      <c r="S25513" s="36"/>
      <c r="T25513" s="36"/>
      <c r="U25513" s="36"/>
      <c r="V25513" s="36"/>
    </row>
    <row r="25514" spans="11:22" x14ac:dyDescent="0.25">
      <c r="K25514" s="36"/>
      <c r="L25514" s="36"/>
      <c r="M25514" s="36"/>
      <c r="N25514" s="36"/>
      <c r="O25514" s="40"/>
      <c r="P25514" s="36"/>
      <c r="S25514" s="36"/>
      <c r="T25514" s="36"/>
      <c r="U25514" s="36"/>
      <c r="V25514" s="36"/>
    </row>
    <row r="25515" spans="11:22" x14ac:dyDescent="0.25">
      <c r="K25515" s="36"/>
      <c r="L25515" s="36"/>
      <c r="M25515" s="36"/>
      <c r="N25515" s="36"/>
      <c r="O25515" s="40"/>
      <c r="P25515" s="36"/>
      <c r="S25515" s="36"/>
      <c r="T25515" s="36"/>
      <c r="U25515" s="36"/>
      <c r="V25515" s="36"/>
    </row>
    <row r="25516" spans="11:22" x14ac:dyDescent="0.25">
      <c r="K25516" s="36"/>
      <c r="L25516" s="36"/>
      <c r="M25516" s="36"/>
      <c r="N25516" s="36"/>
      <c r="O25516" s="40"/>
      <c r="P25516" s="36"/>
      <c r="S25516" s="36"/>
      <c r="T25516" s="36"/>
      <c r="U25516" s="36"/>
      <c r="V25516" s="36"/>
    </row>
    <row r="25517" spans="11:22" x14ac:dyDescent="0.25">
      <c r="K25517" s="36"/>
      <c r="L25517" s="36"/>
      <c r="M25517" s="36"/>
      <c r="N25517" s="36"/>
      <c r="O25517" s="40"/>
      <c r="P25517" s="36"/>
      <c r="S25517" s="36"/>
      <c r="T25517" s="36"/>
      <c r="U25517" s="36"/>
      <c r="V25517" s="36"/>
    </row>
    <row r="25518" spans="11:22" x14ac:dyDescent="0.25">
      <c r="K25518" s="36"/>
      <c r="L25518" s="36"/>
      <c r="M25518" s="36"/>
      <c r="N25518" s="36"/>
      <c r="O25518" s="40"/>
      <c r="P25518" s="36"/>
      <c r="S25518" s="36"/>
      <c r="T25518" s="36"/>
      <c r="U25518" s="36"/>
      <c r="V25518" s="36"/>
    </row>
    <row r="25519" spans="11:22" x14ac:dyDescent="0.25">
      <c r="K25519" s="36"/>
      <c r="L25519" s="36"/>
      <c r="M25519" s="36"/>
      <c r="N25519" s="36"/>
      <c r="O25519" s="40"/>
      <c r="P25519" s="36"/>
      <c r="S25519" s="36"/>
      <c r="T25519" s="36"/>
      <c r="U25519" s="36"/>
      <c r="V25519" s="36"/>
    </row>
    <row r="25520" spans="11:22" x14ac:dyDescent="0.25">
      <c r="K25520" s="36"/>
      <c r="L25520" s="36"/>
      <c r="M25520" s="36"/>
      <c r="N25520" s="36"/>
      <c r="O25520" s="40"/>
      <c r="P25520" s="36"/>
      <c r="S25520" s="36"/>
      <c r="T25520" s="36"/>
      <c r="U25520" s="36"/>
      <c r="V25520" s="36"/>
    </row>
    <row r="25521" spans="11:22" x14ac:dyDescent="0.25">
      <c r="K25521" s="36"/>
      <c r="L25521" s="36"/>
      <c r="M25521" s="36"/>
      <c r="N25521" s="36"/>
      <c r="O25521" s="40"/>
      <c r="P25521" s="36"/>
      <c r="S25521" s="36"/>
      <c r="T25521" s="36"/>
      <c r="U25521" s="36"/>
      <c r="V25521" s="36"/>
    </row>
    <row r="25522" spans="11:22" x14ac:dyDescent="0.25">
      <c r="K25522" s="36"/>
      <c r="L25522" s="36"/>
      <c r="M25522" s="36"/>
      <c r="N25522" s="36"/>
      <c r="O25522" s="40"/>
      <c r="P25522" s="36"/>
      <c r="S25522" s="36"/>
      <c r="T25522" s="36"/>
      <c r="U25522" s="36"/>
      <c r="V25522" s="36"/>
    </row>
    <row r="25523" spans="11:22" x14ac:dyDescent="0.25">
      <c r="K25523" s="36"/>
      <c r="L25523" s="36"/>
      <c r="M25523" s="36"/>
      <c r="N25523" s="36"/>
      <c r="O25523" s="40"/>
      <c r="P25523" s="36"/>
      <c r="S25523" s="36"/>
      <c r="T25523" s="36"/>
      <c r="U25523" s="36"/>
      <c r="V25523" s="36"/>
    </row>
    <row r="25524" spans="11:22" x14ac:dyDescent="0.25">
      <c r="K25524" s="36"/>
      <c r="L25524" s="36"/>
      <c r="M25524" s="36"/>
      <c r="N25524" s="36"/>
      <c r="O25524" s="40"/>
      <c r="P25524" s="36"/>
      <c r="S25524" s="36"/>
      <c r="T25524" s="36"/>
      <c r="U25524" s="36"/>
      <c r="V25524" s="36"/>
    </row>
    <row r="25525" spans="11:22" x14ac:dyDescent="0.25">
      <c r="K25525" s="36"/>
      <c r="L25525" s="36"/>
      <c r="M25525" s="36"/>
      <c r="N25525" s="36"/>
      <c r="O25525" s="40"/>
      <c r="P25525" s="36"/>
      <c r="S25525" s="36"/>
      <c r="T25525" s="36"/>
      <c r="U25525" s="36"/>
      <c r="V25525" s="36"/>
    </row>
    <row r="25526" spans="11:22" x14ac:dyDescent="0.25">
      <c r="K25526" s="36"/>
      <c r="L25526" s="36"/>
      <c r="M25526" s="36"/>
      <c r="N25526" s="36"/>
      <c r="O25526" s="40"/>
      <c r="P25526" s="36"/>
      <c r="S25526" s="36"/>
      <c r="T25526" s="36"/>
      <c r="U25526" s="36"/>
      <c r="V25526" s="36"/>
    </row>
    <row r="25527" spans="11:22" x14ac:dyDescent="0.25">
      <c r="K25527" s="36"/>
      <c r="L25527" s="36"/>
      <c r="M25527" s="36"/>
      <c r="N25527" s="36"/>
      <c r="O25527" s="40"/>
      <c r="P25527" s="36"/>
      <c r="S25527" s="36"/>
      <c r="T25527" s="36"/>
      <c r="U25527" s="36"/>
      <c r="V25527" s="36"/>
    </row>
    <row r="25528" spans="11:22" x14ac:dyDescent="0.25">
      <c r="K25528" s="36"/>
      <c r="L25528" s="36"/>
      <c r="M25528" s="36"/>
      <c r="N25528" s="36"/>
      <c r="O25528" s="40"/>
      <c r="P25528" s="36"/>
      <c r="S25528" s="36"/>
      <c r="T25528" s="36"/>
      <c r="U25528" s="36"/>
      <c r="V25528" s="36"/>
    </row>
    <row r="25529" spans="11:22" x14ac:dyDescent="0.25">
      <c r="K25529" s="36"/>
      <c r="L25529" s="36"/>
      <c r="M25529" s="36"/>
      <c r="N25529" s="36"/>
      <c r="O25529" s="40"/>
      <c r="P25529" s="36"/>
      <c r="S25529" s="36"/>
      <c r="T25529" s="36"/>
      <c r="U25529" s="36"/>
      <c r="V25529" s="36"/>
    </row>
    <row r="25530" spans="11:22" x14ac:dyDescent="0.25">
      <c r="K25530" s="36"/>
      <c r="L25530" s="36"/>
      <c r="M25530" s="36"/>
      <c r="N25530" s="36"/>
      <c r="O25530" s="40"/>
      <c r="P25530" s="36"/>
      <c r="S25530" s="36"/>
      <c r="T25530" s="36"/>
      <c r="U25530" s="36"/>
      <c r="V25530" s="36"/>
    </row>
    <row r="25531" spans="11:22" x14ac:dyDescent="0.25">
      <c r="K25531" s="36"/>
      <c r="L25531" s="36"/>
      <c r="M25531" s="36"/>
      <c r="N25531" s="36"/>
      <c r="O25531" s="40"/>
      <c r="P25531" s="36"/>
      <c r="S25531" s="36"/>
      <c r="T25531" s="36"/>
      <c r="U25531" s="36"/>
      <c r="V25531" s="36"/>
    </row>
    <row r="25532" spans="11:22" x14ac:dyDescent="0.25">
      <c r="K25532" s="36"/>
      <c r="L25532" s="36"/>
      <c r="M25532" s="36"/>
      <c r="N25532" s="36"/>
      <c r="O25532" s="40"/>
      <c r="P25532" s="36"/>
      <c r="S25532" s="36"/>
      <c r="T25532" s="36"/>
      <c r="U25532" s="36"/>
      <c r="V25532" s="36"/>
    </row>
    <row r="25533" spans="11:22" x14ac:dyDescent="0.25">
      <c r="K25533" s="36"/>
      <c r="L25533" s="36"/>
      <c r="M25533" s="36"/>
      <c r="N25533" s="36"/>
      <c r="O25533" s="40"/>
      <c r="P25533" s="36"/>
      <c r="S25533" s="36"/>
      <c r="T25533" s="36"/>
      <c r="U25533" s="36"/>
      <c r="V25533" s="36"/>
    </row>
    <row r="25534" spans="11:22" x14ac:dyDescent="0.25">
      <c r="K25534" s="36"/>
      <c r="L25534" s="36"/>
      <c r="M25534" s="36"/>
      <c r="N25534" s="36"/>
      <c r="O25534" s="40"/>
      <c r="P25534" s="36"/>
      <c r="S25534" s="36"/>
      <c r="T25534" s="36"/>
      <c r="U25534" s="36"/>
      <c r="V25534" s="36"/>
    </row>
    <row r="25535" spans="11:22" x14ac:dyDescent="0.25">
      <c r="K25535" s="36"/>
      <c r="L25535" s="36"/>
      <c r="M25535" s="36"/>
      <c r="N25535" s="36"/>
      <c r="O25535" s="40"/>
      <c r="P25535" s="36"/>
      <c r="S25535" s="36"/>
      <c r="T25535" s="36"/>
      <c r="U25535" s="36"/>
      <c r="V25535" s="36"/>
    </row>
    <row r="25536" spans="11:22" x14ac:dyDescent="0.25">
      <c r="K25536" s="36"/>
      <c r="L25536" s="36"/>
      <c r="M25536" s="36"/>
      <c r="N25536" s="36"/>
      <c r="O25536" s="40"/>
      <c r="P25536" s="36"/>
      <c r="S25536" s="36"/>
      <c r="T25536" s="36"/>
      <c r="U25536" s="36"/>
      <c r="V25536" s="36"/>
    </row>
    <row r="25537" spans="11:22" x14ac:dyDescent="0.25">
      <c r="K25537" s="36"/>
      <c r="L25537" s="36"/>
      <c r="M25537" s="36"/>
      <c r="N25537" s="36"/>
      <c r="O25537" s="40"/>
      <c r="P25537" s="36"/>
      <c r="S25537" s="36"/>
      <c r="T25537" s="36"/>
      <c r="U25537" s="36"/>
      <c r="V25537" s="36"/>
    </row>
    <row r="25538" spans="11:22" x14ac:dyDescent="0.25">
      <c r="K25538" s="36"/>
      <c r="L25538" s="36"/>
      <c r="M25538" s="36"/>
      <c r="N25538" s="36"/>
      <c r="O25538" s="40"/>
      <c r="P25538" s="36"/>
      <c r="S25538" s="36"/>
      <c r="T25538" s="36"/>
      <c r="U25538" s="36"/>
      <c r="V25538" s="36"/>
    </row>
    <row r="25539" spans="11:22" x14ac:dyDescent="0.25">
      <c r="K25539" s="36"/>
      <c r="L25539" s="36"/>
      <c r="M25539" s="36"/>
      <c r="N25539" s="36"/>
      <c r="O25539" s="40"/>
      <c r="P25539" s="36"/>
      <c r="S25539" s="36"/>
      <c r="T25539" s="36"/>
      <c r="U25539" s="36"/>
      <c r="V25539" s="36"/>
    </row>
    <row r="25540" spans="11:22" x14ac:dyDescent="0.25">
      <c r="K25540" s="36"/>
      <c r="L25540" s="36"/>
      <c r="M25540" s="36"/>
      <c r="N25540" s="36"/>
      <c r="O25540" s="40"/>
      <c r="P25540" s="36"/>
      <c r="S25540" s="36"/>
      <c r="T25540" s="36"/>
      <c r="U25540" s="36"/>
      <c r="V25540" s="36"/>
    </row>
    <row r="25541" spans="11:22" x14ac:dyDescent="0.25">
      <c r="K25541" s="36"/>
      <c r="L25541" s="36"/>
      <c r="M25541" s="36"/>
      <c r="N25541" s="36"/>
      <c r="O25541" s="40"/>
      <c r="P25541" s="36"/>
      <c r="S25541" s="36"/>
      <c r="T25541" s="36"/>
      <c r="U25541" s="36"/>
      <c r="V25541" s="36"/>
    </row>
    <row r="25542" spans="11:22" x14ac:dyDescent="0.25">
      <c r="K25542" s="36"/>
      <c r="L25542" s="36"/>
      <c r="M25542" s="36"/>
      <c r="N25542" s="36"/>
      <c r="O25542" s="40"/>
      <c r="P25542" s="36"/>
      <c r="S25542" s="36"/>
      <c r="T25542" s="36"/>
      <c r="U25542" s="36"/>
      <c r="V25542" s="36"/>
    </row>
    <row r="25543" spans="11:22" x14ac:dyDescent="0.25">
      <c r="K25543" s="36"/>
      <c r="L25543" s="36"/>
      <c r="M25543" s="36"/>
      <c r="N25543" s="36"/>
      <c r="O25543" s="40"/>
      <c r="P25543" s="36"/>
      <c r="S25543" s="36"/>
      <c r="T25543" s="36"/>
      <c r="U25543" s="36"/>
      <c r="V25543" s="36"/>
    </row>
    <row r="25544" spans="11:22" x14ac:dyDescent="0.25">
      <c r="K25544" s="36"/>
      <c r="L25544" s="36"/>
      <c r="M25544" s="36"/>
      <c r="N25544" s="36"/>
      <c r="O25544" s="40"/>
      <c r="P25544" s="36"/>
      <c r="S25544" s="36"/>
      <c r="T25544" s="36"/>
      <c r="U25544" s="36"/>
      <c r="V25544" s="36"/>
    </row>
    <row r="25545" spans="11:22" x14ac:dyDescent="0.25">
      <c r="K25545" s="36"/>
      <c r="L25545" s="36"/>
      <c r="M25545" s="36"/>
      <c r="N25545" s="36"/>
      <c r="O25545" s="40"/>
      <c r="P25545" s="36"/>
      <c r="S25545" s="36"/>
      <c r="T25545" s="36"/>
      <c r="U25545" s="36"/>
      <c r="V25545" s="36"/>
    </row>
    <row r="25546" spans="11:22" x14ac:dyDescent="0.25">
      <c r="K25546" s="36"/>
      <c r="L25546" s="36"/>
      <c r="M25546" s="36"/>
      <c r="N25546" s="36"/>
      <c r="O25546" s="40"/>
      <c r="P25546" s="36"/>
      <c r="S25546" s="36"/>
      <c r="T25546" s="36"/>
      <c r="U25546" s="36"/>
      <c r="V25546" s="36"/>
    </row>
    <row r="25547" spans="11:22" x14ac:dyDescent="0.25">
      <c r="K25547" s="36"/>
      <c r="L25547" s="36"/>
      <c r="M25547" s="36"/>
      <c r="N25547" s="36"/>
      <c r="O25547" s="40"/>
      <c r="P25547" s="36"/>
      <c r="S25547" s="36"/>
      <c r="T25547" s="36"/>
      <c r="U25547" s="36"/>
      <c r="V25547" s="36"/>
    </row>
    <row r="25548" spans="11:22" x14ac:dyDescent="0.25">
      <c r="K25548" s="36"/>
      <c r="L25548" s="36"/>
      <c r="M25548" s="36"/>
      <c r="N25548" s="36"/>
      <c r="O25548" s="40"/>
      <c r="P25548" s="36"/>
      <c r="S25548" s="36"/>
      <c r="T25548" s="36"/>
      <c r="U25548" s="36"/>
      <c r="V25548" s="36"/>
    </row>
    <row r="25549" spans="11:22" x14ac:dyDescent="0.25">
      <c r="K25549" s="36"/>
      <c r="L25549" s="36"/>
      <c r="M25549" s="36"/>
      <c r="N25549" s="36"/>
      <c r="O25549" s="40"/>
      <c r="P25549" s="36"/>
      <c r="S25549" s="36"/>
      <c r="T25549" s="36"/>
      <c r="U25549" s="36"/>
      <c r="V25549" s="36"/>
    </row>
    <row r="25550" spans="11:22" x14ac:dyDescent="0.25">
      <c r="K25550" s="36"/>
      <c r="L25550" s="36"/>
      <c r="M25550" s="36"/>
      <c r="N25550" s="36"/>
      <c r="O25550" s="40"/>
      <c r="P25550" s="36"/>
      <c r="S25550" s="36"/>
      <c r="T25550" s="36"/>
      <c r="U25550" s="36"/>
      <c r="V25550" s="36"/>
    </row>
    <row r="25551" spans="11:22" x14ac:dyDescent="0.25">
      <c r="K25551" s="36"/>
      <c r="L25551" s="36"/>
      <c r="M25551" s="36"/>
      <c r="N25551" s="36"/>
      <c r="O25551" s="40"/>
      <c r="P25551" s="36"/>
      <c r="S25551" s="36"/>
      <c r="T25551" s="36"/>
      <c r="U25551" s="36"/>
      <c r="V25551" s="36"/>
    </row>
    <row r="25552" spans="11:22" x14ac:dyDescent="0.25">
      <c r="K25552" s="36"/>
      <c r="L25552" s="36"/>
      <c r="M25552" s="36"/>
      <c r="N25552" s="36"/>
      <c r="O25552" s="40"/>
      <c r="P25552" s="36"/>
      <c r="S25552" s="36"/>
      <c r="T25552" s="36"/>
      <c r="U25552" s="36"/>
      <c r="V25552" s="36"/>
    </row>
    <row r="25553" spans="11:22" x14ac:dyDescent="0.25">
      <c r="K25553" s="36"/>
      <c r="L25553" s="36"/>
      <c r="M25553" s="36"/>
      <c r="N25553" s="36"/>
      <c r="O25553" s="40"/>
      <c r="P25553" s="36"/>
      <c r="S25553" s="36"/>
      <c r="T25553" s="36"/>
      <c r="U25553" s="36"/>
      <c r="V25553" s="36"/>
    </row>
    <row r="25554" spans="11:22" x14ac:dyDescent="0.25">
      <c r="K25554" s="36"/>
      <c r="L25554" s="36"/>
      <c r="M25554" s="36"/>
      <c r="N25554" s="36"/>
      <c r="O25554" s="40"/>
      <c r="P25554" s="36"/>
      <c r="S25554" s="36"/>
      <c r="T25554" s="36"/>
      <c r="U25554" s="36"/>
      <c r="V25554" s="36"/>
    </row>
    <row r="25555" spans="11:22" x14ac:dyDescent="0.25">
      <c r="K25555" s="36"/>
      <c r="L25555" s="36"/>
      <c r="M25555" s="36"/>
      <c r="N25555" s="36"/>
      <c r="O25555" s="40"/>
      <c r="P25555" s="36"/>
      <c r="S25555" s="36"/>
      <c r="T25555" s="36"/>
      <c r="U25555" s="36"/>
      <c r="V25555" s="36"/>
    </row>
    <row r="25556" spans="11:22" x14ac:dyDescent="0.25">
      <c r="K25556" s="36"/>
      <c r="L25556" s="36"/>
      <c r="M25556" s="36"/>
      <c r="N25556" s="36"/>
      <c r="O25556" s="40"/>
      <c r="P25556" s="36"/>
      <c r="S25556" s="36"/>
      <c r="T25556" s="36"/>
      <c r="U25556" s="36"/>
      <c r="V25556" s="36"/>
    </row>
    <row r="25557" spans="11:22" x14ac:dyDescent="0.25">
      <c r="K25557" s="36"/>
      <c r="L25557" s="36"/>
      <c r="M25557" s="36"/>
      <c r="N25557" s="36"/>
      <c r="O25557" s="40"/>
      <c r="P25557" s="36"/>
      <c r="S25557" s="36"/>
      <c r="T25557" s="36"/>
      <c r="U25557" s="36"/>
      <c r="V25557" s="36"/>
    </row>
    <row r="25558" spans="11:22" x14ac:dyDescent="0.25">
      <c r="K25558" s="36"/>
      <c r="L25558" s="36"/>
      <c r="M25558" s="36"/>
      <c r="N25558" s="36"/>
      <c r="O25558" s="40"/>
      <c r="P25558" s="36"/>
      <c r="S25558" s="36"/>
      <c r="T25558" s="36"/>
      <c r="U25558" s="36"/>
      <c r="V25558" s="36"/>
    </row>
    <row r="25559" spans="11:22" x14ac:dyDescent="0.25">
      <c r="K25559" s="36"/>
      <c r="L25559" s="36"/>
      <c r="M25559" s="36"/>
      <c r="N25559" s="36"/>
      <c r="O25559" s="40"/>
      <c r="P25559" s="36"/>
      <c r="S25559" s="36"/>
      <c r="T25559" s="36"/>
      <c r="U25559" s="36"/>
      <c r="V25559" s="36"/>
    </row>
    <row r="25560" spans="11:22" x14ac:dyDescent="0.25">
      <c r="K25560" s="36"/>
      <c r="L25560" s="36"/>
      <c r="M25560" s="36"/>
      <c r="N25560" s="36"/>
      <c r="O25560" s="40"/>
      <c r="P25560" s="36"/>
      <c r="S25560" s="36"/>
      <c r="T25560" s="36"/>
      <c r="U25560" s="36"/>
      <c r="V25560" s="36"/>
    </row>
    <row r="25561" spans="11:22" x14ac:dyDescent="0.25">
      <c r="K25561" s="36"/>
      <c r="L25561" s="36"/>
      <c r="M25561" s="36"/>
      <c r="N25561" s="36"/>
      <c r="O25561" s="40"/>
      <c r="P25561" s="36"/>
      <c r="S25561" s="36"/>
      <c r="T25561" s="36"/>
      <c r="U25561" s="36"/>
      <c r="V25561" s="36"/>
    </row>
    <row r="25562" spans="11:22" x14ac:dyDescent="0.25">
      <c r="K25562" s="36"/>
      <c r="L25562" s="36"/>
      <c r="M25562" s="36"/>
      <c r="N25562" s="36"/>
      <c r="O25562" s="40"/>
      <c r="P25562" s="36"/>
      <c r="S25562" s="36"/>
      <c r="T25562" s="36"/>
      <c r="U25562" s="36"/>
      <c r="V25562" s="36"/>
    </row>
    <row r="25563" spans="11:22" x14ac:dyDescent="0.25">
      <c r="K25563" s="36"/>
      <c r="L25563" s="36"/>
      <c r="M25563" s="36"/>
      <c r="N25563" s="36"/>
      <c r="O25563" s="40"/>
      <c r="P25563" s="36"/>
      <c r="S25563" s="36"/>
      <c r="T25563" s="36"/>
      <c r="U25563" s="36"/>
      <c r="V25563" s="36"/>
    </row>
    <row r="25564" spans="11:22" x14ac:dyDescent="0.25">
      <c r="K25564" s="36"/>
      <c r="L25564" s="36"/>
      <c r="M25564" s="36"/>
      <c r="N25564" s="36"/>
      <c r="O25564" s="40"/>
      <c r="P25564" s="36"/>
      <c r="S25564" s="36"/>
      <c r="T25564" s="36"/>
      <c r="U25564" s="36"/>
      <c r="V25564" s="36"/>
    </row>
    <row r="25565" spans="11:22" x14ac:dyDescent="0.25">
      <c r="K25565" s="36"/>
      <c r="L25565" s="36"/>
      <c r="M25565" s="36"/>
      <c r="N25565" s="36"/>
      <c r="O25565" s="40"/>
      <c r="P25565" s="36"/>
      <c r="S25565" s="36"/>
      <c r="T25565" s="36"/>
      <c r="U25565" s="36"/>
      <c r="V25565" s="36"/>
    </row>
    <row r="25566" spans="11:22" x14ac:dyDescent="0.25">
      <c r="K25566" s="36"/>
      <c r="L25566" s="36"/>
      <c r="M25566" s="36"/>
      <c r="N25566" s="36"/>
      <c r="O25566" s="40"/>
      <c r="P25566" s="36"/>
      <c r="S25566" s="36"/>
      <c r="T25566" s="36"/>
      <c r="U25566" s="36"/>
      <c r="V25566" s="36"/>
    </row>
    <row r="25567" spans="11:22" x14ac:dyDescent="0.25">
      <c r="K25567" s="36"/>
      <c r="L25567" s="36"/>
      <c r="M25567" s="36"/>
      <c r="N25567" s="36"/>
      <c r="O25567" s="40"/>
      <c r="P25567" s="36"/>
      <c r="S25567" s="36"/>
      <c r="T25567" s="36"/>
      <c r="U25567" s="36"/>
      <c r="V25567" s="36"/>
    </row>
    <row r="25568" spans="11:22" x14ac:dyDescent="0.25">
      <c r="K25568" s="36"/>
      <c r="L25568" s="36"/>
      <c r="M25568" s="36"/>
      <c r="N25568" s="36"/>
      <c r="O25568" s="40"/>
      <c r="P25568" s="36"/>
      <c r="S25568" s="36"/>
      <c r="T25568" s="36"/>
      <c r="U25568" s="36"/>
      <c r="V25568" s="36"/>
    </row>
    <row r="25569" spans="11:22" x14ac:dyDescent="0.25">
      <c r="K25569" s="36"/>
      <c r="L25569" s="36"/>
      <c r="M25569" s="36"/>
      <c r="N25569" s="36"/>
      <c r="O25569" s="40"/>
      <c r="P25569" s="36"/>
      <c r="S25569" s="36"/>
      <c r="T25569" s="36"/>
      <c r="U25569" s="36"/>
      <c r="V25569" s="36"/>
    </row>
    <row r="25570" spans="11:22" x14ac:dyDescent="0.25">
      <c r="K25570" s="36"/>
      <c r="L25570" s="36"/>
      <c r="M25570" s="36"/>
      <c r="N25570" s="36"/>
      <c r="O25570" s="40"/>
      <c r="P25570" s="36"/>
      <c r="S25570" s="36"/>
      <c r="T25570" s="36"/>
      <c r="U25570" s="36"/>
      <c r="V25570" s="36"/>
    </row>
    <row r="25571" spans="11:22" x14ac:dyDescent="0.25">
      <c r="K25571" s="36"/>
      <c r="L25571" s="36"/>
      <c r="M25571" s="36"/>
      <c r="N25571" s="36"/>
      <c r="O25571" s="40"/>
      <c r="P25571" s="36"/>
      <c r="S25571" s="36"/>
      <c r="T25571" s="36"/>
      <c r="U25571" s="36"/>
      <c r="V25571" s="36"/>
    </row>
    <row r="25572" spans="11:22" x14ac:dyDescent="0.25">
      <c r="K25572" s="36"/>
      <c r="L25572" s="36"/>
      <c r="M25572" s="36"/>
      <c r="N25572" s="36"/>
      <c r="O25572" s="40"/>
      <c r="P25572" s="36"/>
      <c r="S25572" s="36"/>
      <c r="T25572" s="36"/>
      <c r="U25572" s="36"/>
      <c r="V25572" s="36"/>
    </row>
    <row r="25573" spans="11:22" x14ac:dyDescent="0.25">
      <c r="K25573" s="36"/>
      <c r="L25573" s="36"/>
      <c r="M25573" s="36"/>
      <c r="N25573" s="36"/>
      <c r="O25573" s="40"/>
      <c r="P25573" s="36"/>
      <c r="S25573" s="36"/>
      <c r="T25573" s="36"/>
      <c r="U25573" s="36"/>
      <c r="V25573" s="36"/>
    </row>
    <row r="25574" spans="11:22" x14ac:dyDescent="0.25">
      <c r="K25574" s="36"/>
      <c r="L25574" s="36"/>
      <c r="M25574" s="36"/>
      <c r="N25574" s="36"/>
      <c r="O25574" s="40"/>
      <c r="P25574" s="36"/>
      <c r="S25574" s="36"/>
      <c r="T25574" s="36"/>
      <c r="U25574" s="36"/>
      <c r="V25574" s="36"/>
    </row>
    <row r="25575" spans="11:22" x14ac:dyDescent="0.25">
      <c r="K25575" s="36"/>
      <c r="L25575" s="36"/>
      <c r="M25575" s="36"/>
      <c r="N25575" s="36"/>
      <c r="O25575" s="40"/>
      <c r="P25575" s="36"/>
      <c r="S25575" s="36"/>
      <c r="T25575" s="36"/>
      <c r="U25575" s="36"/>
      <c r="V25575" s="36"/>
    </row>
    <row r="25576" spans="11:22" x14ac:dyDescent="0.25">
      <c r="K25576" s="36"/>
      <c r="L25576" s="36"/>
      <c r="M25576" s="36"/>
      <c r="N25576" s="36"/>
      <c r="O25576" s="40"/>
      <c r="P25576" s="36"/>
      <c r="S25576" s="36"/>
      <c r="T25576" s="36"/>
      <c r="U25576" s="36"/>
      <c r="V25576" s="36"/>
    </row>
    <row r="25577" spans="11:22" x14ac:dyDescent="0.25">
      <c r="K25577" s="36"/>
      <c r="L25577" s="36"/>
      <c r="M25577" s="36"/>
      <c r="N25577" s="36"/>
      <c r="O25577" s="40"/>
      <c r="P25577" s="36"/>
      <c r="S25577" s="36"/>
      <c r="T25577" s="36"/>
      <c r="U25577" s="36"/>
      <c r="V25577" s="36"/>
    </row>
    <row r="25578" spans="11:22" x14ac:dyDescent="0.25">
      <c r="K25578" s="36"/>
      <c r="L25578" s="36"/>
      <c r="M25578" s="36"/>
      <c r="N25578" s="36"/>
      <c r="O25578" s="40"/>
      <c r="P25578" s="36"/>
      <c r="S25578" s="36"/>
      <c r="T25578" s="36"/>
      <c r="U25578" s="36"/>
      <c r="V25578" s="36"/>
    </row>
    <row r="25579" spans="11:22" x14ac:dyDescent="0.25">
      <c r="K25579" s="36"/>
      <c r="L25579" s="36"/>
      <c r="M25579" s="36"/>
      <c r="N25579" s="36"/>
      <c r="O25579" s="40"/>
      <c r="P25579" s="36"/>
      <c r="S25579" s="36"/>
      <c r="T25579" s="36"/>
      <c r="U25579" s="36"/>
      <c r="V25579" s="36"/>
    </row>
    <row r="25580" spans="11:22" x14ac:dyDescent="0.25">
      <c r="K25580" s="36"/>
      <c r="L25580" s="36"/>
      <c r="M25580" s="36"/>
      <c r="N25580" s="36"/>
      <c r="O25580" s="40"/>
      <c r="P25580" s="36"/>
      <c r="S25580" s="36"/>
      <c r="T25580" s="36"/>
      <c r="U25580" s="36"/>
      <c r="V25580" s="36"/>
    </row>
    <row r="25581" spans="11:22" x14ac:dyDescent="0.25">
      <c r="K25581" s="36"/>
      <c r="L25581" s="36"/>
      <c r="M25581" s="36"/>
      <c r="N25581" s="36"/>
      <c r="O25581" s="40"/>
      <c r="P25581" s="36"/>
      <c r="S25581" s="36"/>
      <c r="T25581" s="36"/>
      <c r="U25581" s="36"/>
      <c r="V25581" s="36"/>
    </row>
    <row r="25582" spans="11:22" x14ac:dyDescent="0.25">
      <c r="K25582" s="36"/>
      <c r="L25582" s="36"/>
      <c r="M25582" s="36"/>
      <c r="N25582" s="36"/>
      <c r="O25582" s="40"/>
      <c r="P25582" s="36"/>
      <c r="S25582" s="36"/>
      <c r="T25582" s="36"/>
      <c r="U25582" s="36"/>
      <c r="V25582" s="36"/>
    </row>
    <row r="25583" spans="11:22" x14ac:dyDescent="0.25">
      <c r="K25583" s="36"/>
      <c r="L25583" s="36"/>
      <c r="M25583" s="36"/>
      <c r="N25583" s="36"/>
      <c r="O25583" s="40"/>
      <c r="P25583" s="36"/>
      <c r="S25583" s="36"/>
      <c r="T25583" s="36"/>
      <c r="U25583" s="36"/>
      <c r="V25583" s="36"/>
    </row>
    <row r="25584" spans="11:22" x14ac:dyDescent="0.25">
      <c r="K25584" s="36"/>
      <c r="L25584" s="36"/>
      <c r="M25584" s="36"/>
      <c r="N25584" s="36"/>
      <c r="O25584" s="40"/>
      <c r="P25584" s="36"/>
      <c r="S25584" s="36"/>
      <c r="T25584" s="36"/>
      <c r="U25584" s="36"/>
      <c r="V25584" s="36"/>
    </row>
    <row r="25585" spans="11:22" x14ac:dyDescent="0.25">
      <c r="K25585" s="36"/>
      <c r="L25585" s="36"/>
      <c r="M25585" s="36"/>
      <c r="N25585" s="36"/>
      <c r="O25585" s="40"/>
      <c r="P25585" s="36"/>
      <c r="S25585" s="36"/>
      <c r="T25585" s="36"/>
      <c r="U25585" s="36"/>
      <c r="V25585" s="36"/>
    </row>
    <row r="25586" spans="11:22" x14ac:dyDescent="0.25">
      <c r="K25586" s="36"/>
      <c r="L25586" s="36"/>
      <c r="M25586" s="36"/>
      <c r="N25586" s="36"/>
      <c r="O25586" s="40"/>
      <c r="P25586" s="36"/>
      <c r="S25586" s="36"/>
      <c r="T25586" s="36"/>
      <c r="U25586" s="36"/>
      <c r="V25586" s="36"/>
    </row>
    <row r="25587" spans="11:22" x14ac:dyDescent="0.25">
      <c r="K25587" s="36"/>
      <c r="L25587" s="36"/>
      <c r="M25587" s="36"/>
      <c r="N25587" s="36"/>
      <c r="O25587" s="40"/>
      <c r="P25587" s="36"/>
      <c r="S25587" s="36"/>
      <c r="T25587" s="36"/>
      <c r="U25587" s="36"/>
      <c r="V25587" s="36"/>
    </row>
    <row r="25588" spans="11:22" x14ac:dyDescent="0.25">
      <c r="K25588" s="36"/>
      <c r="L25588" s="36"/>
      <c r="M25588" s="36"/>
      <c r="N25588" s="36"/>
      <c r="O25588" s="40"/>
      <c r="P25588" s="36"/>
      <c r="S25588" s="36"/>
      <c r="T25588" s="36"/>
      <c r="U25588" s="36"/>
      <c r="V25588" s="36"/>
    </row>
    <row r="25589" spans="11:22" x14ac:dyDescent="0.25">
      <c r="K25589" s="36"/>
      <c r="L25589" s="36"/>
      <c r="M25589" s="36"/>
      <c r="N25589" s="36"/>
      <c r="O25589" s="40"/>
      <c r="P25589" s="36"/>
      <c r="S25589" s="36"/>
      <c r="T25589" s="36"/>
      <c r="U25589" s="36"/>
      <c r="V25589" s="36"/>
    </row>
    <row r="25590" spans="11:22" x14ac:dyDescent="0.25">
      <c r="K25590" s="36"/>
      <c r="L25590" s="36"/>
      <c r="M25590" s="36"/>
      <c r="N25590" s="36"/>
      <c r="O25590" s="40"/>
      <c r="P25590" s="36"/>
      <c r="S25590" s="36"/>
      <c r="T25590" s="36"/>
      <c r="U25590" s="36"/>
      <c r="V25590" s="36"/>
    </row>
    <row r="25591" spans="11:22" x14ac:dyDescent="0.25">
      <c r="K25591" s="36"/>
      <c r="L25591" s="36"/>
      <c r="M25591" s="36"/>
      <c r="N25591" s="36"/>
      <c r="O25591" s="40"/>
      <c r="P25591" s="36"/>
      <c r="S25591" s="36"/>
      <c r="T25591" s="36"/>
      <c r="U25591" s="36"/>
      <c r="V25591" s="36"/>
    </row>
    <row r="25592" spans="11:22" x14ac:dyDescent="0.25">
      <c r="K25592" s="36"/>
      <c r="L25592" s="36"/>
      <c r="M25592" s="36"/>
      <c r="N25592" s="36"/>
      <c r="O25592" s="40"/>
      <c r="P25592" s="36"/>
      <c r="S25592" s="36"/>
      <c r="T25592" s="36"/>
      <c r="U25592" s="36"/>
      <c r="V25592" s="36"/>
    </row>
    <row r="25593" spans="11:22" x14ac:dyDescent="0.25">
      <c r="K25593" s="36"/>
      <c r="L25593" s="36"/>
      <c r="M25593" s="36"/>
      <c r="N25593" s="36"/>
      <c r="O25593" s="40"/>
      <c r="P25593" s="36"/>
      <c r="S25593" s="36"/>
      <c r="T25593" s="36"/>
      <c r="U25593" s="36"/>
      <c r="V25593" s="36"/>
    </row>
    <row r="25594" spans="11:22" x14ac:dyDescent="0.25">
      <c r="K25594" s="36"/>
      <c r="L25594" s="36"/>
      <c r="M25594" s="36"/>
      <c r="N25594" s="36"/>
      <c r="O25594" s="40"/>
      <c r="P25594" s="36"/>
      <c r="S25594" s="36"/>
      <c r="T25594" s="36"/>
      <c r="U25594" s="36"/>
      <c r="V25594" s="36"/>
    </row>
    <row r="25595" spans="11:22" x14ac:dyDescent="0.25">
      <c r="K25595" s="36"/>
      <c r="L25595" s="36"/>
      <c r="M25595" s="36"/>
      <c r="N25595" s="36"/>
      <c r="O25595" s="40"/>
      <c r="P25595" s="36"/>
      <c r="S25595" s="36"/>
      <c r="T25595" s="36"/>
      <c r="U25595" s="36"/>
      <c r="V25595" s="36"/>
    </row>
    <row r="25596" spans="11:22" x14ac:dyDescent="0.25">
      <c r="K25596" s="36"/>
      <c r="L25596" s="36"/>
      <c r="M25596" s="36"/>
      <c r="N25596" s="36"/>
      <c r="O25596" s="40"/>
      <c r="P25596" s="36"/>
      <c r="S25596" s="36"/>
      <c r="T25596" s="36"/>
      <c r="U25596" s="36"/>
      <c r="V25596" s="36"/>
    </row>
    <row r="25597" spans="11:22" x14ac:dyDescent="0.25">
      <c r="K25597" s="36"/>
      <c r="L25597" s="36"/>
      <c r="M25597" s="36"/>
      <c r="N25597" s="36"/>
      <c r="O25597" s="40"/>
      <c r="P25597" s="36"/>
      <c r="S25597" s="36"/>
      <c r="T25597" s="36"/>
      <c r="U25597" s="36"/>
      <c r="V25597" s="36"/>
    </row>
    <row r="25598" spans="11:22" x14ac:dyDescent="0.25">
      <c r="K25598" s="36"/>
      <c r="L25598" s="36"/>
      <c r="M25598" s="36"/>
      <c r="N25598" s="36"/>
      <c r="O25598" s="40"/>
      <c r="P25598" s="36"/>
      <c r="S25598" s="36"/>
      <c r="T25598" s="36"/>
      <c r="U25598" s="36"/>
      <c r="V25598" s="36"/>
    </row>
    <row r="25599" spans="11:22" x14ac:dyDescent="0.25">
      <c r="K25599" s="36"/>
      <c r="L25599" s="36"/>
      <c r="M25599" s="36"/>
      <c r="N25599" s="36"/>
      <c r="O25599" s="40"/>
      <c r="P25599" s="36"/>
      <c r="S25599" s="36"/>
      <c r="T25599" s="36"/>
      <c r="U25599" s="36"/>
      <c r="V25599" s="36"/>
    </row>
    <row r="25600" spans="11:22" x14ac:dyDescent="0.25">
      <c r="K25600" s="36"/>
      <c r="L25600" s="36"/>
      <c r="M25600" s="36"/>
      <c r="N25600" s="36"/>
      <c r="O25600" s="40"/>
      <c r="P25600" s="36"/>
      <c r="S25600" s="36"/>
      <c r="T25600" s="36"/>
      <c r="U25600" s="36"/>
      <c r="V25600" s="36"/>
    </row>
    <row r="25601" spans="11:22" x14ac:dyDescent="0.25">
      <c r="K25601" s="36"/>
      <c r="L25601" s="36"/>
      <c r="M25601" s="36"/>
      <c r="N25601" s="36"/>
      <c r="O25601" s="40"/>
      <c r="P25601" s="36"/>
      <c r="S25601" s="36"/>
      <c r="T25601" s="36"/>
      <c r="U25601" s="36"/>
      <c r="V25601" s="36"/>
    </row>
    <row r="25602" spans="11:22" x14ac:dyDescent="0.25">
      <c r="K25602" s="36"/>
      <c r="L25602" s="36"/>
      <c r="M25602" s="36"/>
      <c r="N25602" s="36"/>
      <c r="O25602" s="40"/>
      <c r="P25602" s="36"/>
      <c r="S25602" s="36"/>
      <c r="T25602" s="36"/>
      <c r="U25602" s="36"/>
      <c r="V25602" s="36"/>
    </row>
    <row r="25603" spans="11:22" x14ac:dyDescent="0.25">
      <c r="K25603" s="36"/>
      <c r="L25603" s="36"/>
      <c r="M25603" s="36"/>
      <c r="N25603" s="36"/>
      <c r="O25603" s="40"/>
      <c r="P25603" s="36"/>
      <c r="S25603" s="36"/>
      <c r="T25603" s="36"/>
      <c r="U25603" s="36"/>
      <c r="V25603" s="36"/>
    </row>
    <row r="25604" spans="11:22" x14ac:dyDescent="0.25">
      <c r="K25604" s="36"/>
      <c r="L25604" s="36"/>
      <c r="M25604" s="36"/>
      <c r="N25604" s="36"/>
      <c r="O25604" s="40"/>
      <c r="P25604" s="36"/>
      <c r="S25604" s="36"/>
      <c r="T25604" s="36"/>
      <c r="U25604" s="36"/>
      <c r="V25604" s="36"/>
    </row>
    <row r="25605" spans="11:22" x14ac:dyDescent="0.25">
      <c r="K25605" s="36"/>
      <c r="L25605" s="36"/>
      <c r="M25605" s="36"/>
      <c r="N25605" s="36"/>
      <c r="O25605" s="40"/>
      <c r="P25605" s="36"/>
      <c r="S25605" s="36"/>
      <c r="T25605" s="36"/>
      <c r="U25605" s="36"/>
      <c r="V25605" s="36"/>
    </row>
    <row r="25606" spans="11:22" x14ac:dyDescent="0.25">
      <c r="K25606" s="36"/>
      <c r="L25606" s="36"/>
      <c r="M25606" s="36"/>
      <c r="N25606" s="36"/>
      <c r="O25606" s="40"/>
      <c r="P25606" s="36"/>
      <c r="S25606" s="36"/>
      <c r="T25606" s="36"/>
      <c r="U25606" s="36"/>
      <c r="V25606" s="36"/>
    </row>
    <row r="25607" spans="11:22" x14ac:dyDescent="0.25">
      <c r="K25607" s="36"/>
      <c r="L25607" s="36"/>
      <c r="M25607" s="36"/>
      <c r="N25607" s="36"/>
      <c r="O25607" s="40"/>
      <c r="P25607" s="36"/>
      <c r="S25607" s="36"/>
      <c r="T25607" s="36"/>
      <c r="U25607" s="36"/>
      <c r="V25607" s="36"/>
    </row>
    <row r="25608" spans="11:22" x14ac:dyDescent="0.25">
      <c r="K25608" s="36"/>
      <c r="L25608" s="36"/>
      <c r="M25608" s="36"/>
      <c r="N25608" s="36"/>
      <c r="O25608" s="40"/>
      <c r="P25608" s="36"/>
      <c r="S25608" s="36"/>
      <c r="T25608" s="36"/>
      <c r="U25608" s="36"/>
      <c r="V25608" s="36"/>
    </row>
    <row r="25609" spans="11:22" x14ac:dyDescent="0.25">
      <c r="K25609" s="36"/>
      <c r="L25609" s="36"/>
      <c r="M25609" s="36"/>
      <c r="N25609" s="36"/>
      <c r="O25609" s="40"/>
      <c r="P25609" s="36"/>
      <c r="S25609" s="36"/>
      <c r="T25609" s="36"/>
      <c r="U25609" s="36"/>
      <c r="V25609" s="36"/>
    </row>
    <row r="25610" spans="11:22" x14ac:dyDescent="0.25">
      <c r="K25610" s="36"/>
      <c r="L25610" s="36"/>
      <c r="M25610" s="36"/>
      <c r="N25610" s="36"/>
      <c r="O25610" s="40"/>
      <c r="P25610" s="36"/>
      <c r="S25610" s="36"/>
      <c r="T25610" s="36"/>
      <c r="U25610" s="36"/>
      <c r="V25610" s="36"/>
    </row>
    <row r="25611" spans="11:22" x14ac:dyDescent="0.25">
      <c r="K25611" s="36"/>
      <c r="L25611" s="36"/>
      <c r="M25611" s="36"/>
      <c r="N25611" s="36"/>
      <c r="O25611" s="40"/>
      <c r="P25611" s="36"/>
      <c r="S25611" s="36"/>
      <c r="T25611" s="36"/>
      <c r="U25611" s="36"/>
      <c r="V25611" s="36"/>
    </row>
    <row r="25612" spans="11:22" x14ac:dyDescent="0.25">
      <c r="K25612" s="36"/>
      <c r="L25612" s="36"/>
      <c r="M25612" s="36"/>
      <c r="N25612" s="36"/>
      <c r="O25612" s="40"/>
      <c r="P25612" s="36"/>
      <c r="S25612" s="36"/>
      <c r="T25612" s="36"/>
      <c r="U25612" s="36"/>
      <c r="V25612" s="36"/>
    </row>
    <row r="25613" spans="11:22" x14ac:dyDescent="0.25">
      <c r="K25613" s="36"/>
      <c r="L25613" s="36"/>
      <c r="M25613" s="36"/>
      <c r="N25613" s="36"/>
      <c r="O25613" s="40"/>
      <c r="P25613" s="36"/>
      <c r="S25613" s="36"/>
      <c r="T25613" s="36"/>
      <c r="U25613" s="36"/>
      <c r="V25613" s="36"/>
    </row>
    <row r="25614" spans="11:22" x14ac:dyDescent="0.25">
      <c r="K25614" s="36"/>
      <c r="L25614" s="36"/>
      <c r="M25614" s="36"/>
      <c r="N25614" s="36"/>
      <c r="O25614" s="40"/>
      <c r="P25614" s="36"/>
      <c r="S25614" s="36"/>
      <c r="T25614" s="36"/>
      <c r="U25614" s="36"/>
      <c r="V25614" s="36"/>
    </row>
    <row r="25615" spans="11:22" x14ac:dyDescent="0.25">
      <c r="K25615" s="36"/>
      <c r="L25615" s="36"/>
      <c r="M25615" s="36"/>
      <c r="N25615" s="36"/>
      <c r="O25615" s="40"/>
      <c r="P25615" s="36"/>
      <c r="S25615" s="36"/>
      <c r="T25615" s="36"/>
      <c r="U25615" s="36"/>
      <c r="V25615" s="36"/>
    </row>
    <row r="25616" spans="11:22" x14ac:dyDescent="0.25">
      <c r="K25616" s="36"/>
      <c r="L25616" s="36"/>
      <c r="M25616" s="36"/>
      <c r="N25616" s="36"/>
      <c r="O25616" s="40"/>
      <c r="P25616" s="36"/>
      <c r="S25616" s="36"/>
      <c r="T25616" s="36"/>
      <c r="U25616" s="36"/>
      <c r="V25616" s="36"/>
    </row>
    <row r="25617" spans="11:22" x14ac:dyDescent="0.25">
      <c r="K25617" s="36"/>
      <c r="L25617" s="36"/>
      <c r="M25617" s="36"/>
      <c r="N25617" s="36"/>
      <c r="O25617" s="40"/>
      <c r="P25617" s="36"/>
      <c r="S25617" s="36"/>
      <c r="T25617" s="36"/>
      <c r="U25617" s="36"/>
      <c r="V25617" s="36"/>
    </row>
    <row r="25618" spans="11:22" x14ac:dyDescent="0.25">
      <c r="K25618" s="36"/>
      <c r="L25618" s="36"/>
      <c r="M25618" s="36"/>
      <c r="N25618" s="36"/>
      <c r="O25618" s="40"/>
      <c r="P25618" s="36"/>
      <c r="S25618" s="36"/>
      <c r="T25618" s="36"/>
      <c r="U25618" s="36"/>
      <c r="V25618" s="36"/>
    </row>
    <row r="25619" spans="11:22" x14ac:dyDescent="0.25">
      <c r="K25619" s="36"/>
      <c r="L25619" s="36"/>
      <c r="M25619" s="36"/>
      <c r="N25619" s="36"/>
      <c r="O25619" s="40"/>
      <c r="P25619" s="36"/>
      <c r="S25619" s="36"/>
      <c r="T25619" s="36"/>
      <c r="U25619" s="36"/>
      <c r="V25619" s="36"/>
    </row>
    <row r="25620" spans="11:22" x14ac:dyDescent="0.25">
      <c r="K25620" s="36"/>
      <c r="L25620" s="36"/>
      <c r="M25620" s="36"/>
      <c r="N25620" s="36"/>
      <c r="O25620" s="40"/>
      <c r="P25620" s="36"/>
      <c r="S25620" s="36"/>
      <c r="T25620" s="36"/>
      <c r="U25620" s="36"/>
      <c r="V25620" s="36"/>
    </row>
    <row r="25621" spans="11:22" x14ac:dyDescent="0.25">
      <c r="K25621" s="36"/>
      <c r="L25621" s="36"/>
      <c r="M25621" s="36"/>
      <c r="N25621" s="36"/>
      <c r="O25621" s="40"/>
      <c r="P25621" s="36"/>
      <c r="S25621" s="36"/>
      <c r="T25621" s="36"/>
      <c r="U25621" s="36"/>
      <c r="V25621" s="36"/>
    </row>
    <row r="25622" spans="11:22" x14ac:dyDescent="0.25">
      <c r="K25622" s="36"/>
      <c r="L25622" s="36"/>
      <c r="M25622" s="36"/>
      <c r="N25622" s="36"/>
      <c r="O25622" s="40"/>
      <c r="P25622" s="36"/>
      <c r="S25622" s="36"/>
      <c r="T25622" s="36"/>
      <c r="U25622" s="36"/>
      <c r="V25622" s="36"/>
    </row>
    <row r="25623" spans="11:22" x14ac:dyDescent="0.25">
      <c r="K25623" s="36"/>
      <c r="L25623" s="36"/>
      <c r="M25623" s="36"/>
      <c r="N25623" s="36"/>
      <c r="O25623" s="40"/>
      <c r="P25623" s="36"/>
      <c r="S25623" s="36"/>
      <c r="T25623" s="36"/>
      <c r="U25623" s="36"/>
      <c r="V25623" s="36"/>
    </row>
    <row r="25624" spans="11:22" x14ac:dyDescent="0.25">
      <c r="K25624" s="36"/>
      <c r="L25624" s="36"/>
      <c r="M25624" s="36"/>
      <c r="N25624" s="36"/>
      <c r="O25624" s="40"/>
      <c r="P25624" s="36"/>
      <c r="S25624" s="36"/>
      <c r="T25624" s="36"/>
      <c r="U25624" s="36"/>
      <c r="V25624" s="36"/>
    </row>
    <row r="25625" spans="11:22" x14ac:dyDescent="0.25">
      <c r="K25625" s="36"/>
      <c r="L25625" s="36"/>
      <c r="M25625" s="36"/>
      <c r="N25625" s="36"/>
      <c r="O25625" s="40"/>
      <c r="P25625" s="36"/>
      <c r="S25625" s="36"/>
      <c r="T25625" s="36"/>
      <c r="U25625" s="36"/>
      <c r="V25625" s="36"/>
    </row>
    <row r="25626" spans="11:22" x14ac:dyDescent="0.25">
      <c r="K25626" s="36"/>
      <c r="L25626" s="36"/>
      <c r="M25626" s="36"/>
      <c r="N25626" s="36"/>
      <c r="O25626" s="40"/>
      <c r="P25626" s="36"/>
      <c r="S25626" s="36"/>
      <c r="T25626" s="36"/>
      <c r="U25626" s="36"/>
      <c r="V25626" s="36"/>
    </row>
    <row r="25627" spans="11:22" x14ac:dyDescent="0.25">
      <c r="K25627" s="36"/>
      <c r="L25627" s="36"/>
      <c r="M25627" s="36"/>
      <c r="N25627" s="36"/>
      <c r="O25627" s="40"/>
      <c r="P25627" s="36"/>
      <c r="S25627" s="36"/>
      <c r="T25627" s="36"/>
      <c r="U25627" s="36"/>
      <c r="V25627" s="36"/>
    </row>
    <row r="25628" spans="11:22" x14ac:dyDescent="0.25">
      <c r="K25628" s="36"/>
      <c r="L25628" s="36"/>
      <c r="M25628" s="36"/>
      <c r="N25628" s="36"/>
      <c r="O25628" s="40"/>
      <c r="P25628" s="36"/>
      <c r="S25628" s="36"/>
      <c r="T25628" s="36"/>
      <c r="U25628" s="36"/>
      <c r="V25628" s="36"/>
    </row>
    <row r="25629" spans="11:22" x14ac:dyDescent="0.25">
      <c r="K25629" s="36"/>
      <c r="L25629" s="36"/>
      <c r="M25629" s="36"/>
      <c r="N25629" s="36"/>
      <c r="O25629" s="40"/>
      <c r="P25629" s="36"/>
      <c r="S25629" s="36"/>
      <c r="T25629" s="36"/>
      <c r="U25629" s="36"/>
      <c r="V25629" s="36"/>
    </row>
    <row r="25630" spans="11:22" x14ac:dyDescent="0.25">
      <c r="K25630" s="36"/>
      <c r="L25630" s="36"/>
      <c r="M25630" s="36"/>
      <c r="N25630" s="36"/>
      <c r="O25630" s="40"/>
      <c r="P25630" s="36"/>
      <c r="S25630" s="36"/>
      <c r="T25630" s="36"/>
      <c r="U25630" s="36"/>
      <c r="V25630" s="36"/>
    </row>
    <row r="25631" spans="11:22" x14ac:dyDescent="0.25">
      <c r="K25631" s="36"/>
      <c r="L25631" s="36"/>
      <c r="M25631" s="36"/>
      <c r="N25631" s="36"/>
      <c r="O25631" s="40"/>
      <c r="P25631" s="36"/>
      <c r="S25631" s="36"/>
      <c r="T25631" s="36"/>
      <c r="U25631" s="36"/>
      <c r="V25631" s="36"/>
    </row>
    <row r="25632" spans="11:22" x14ac:dyDescent="0.25">
      <c r="K25632" s="36"/>
      <c r="L25632" s="36"/>
      <c r="M25632" s="36"/>
      <c r="N25632" s="36"/>
      <c r="O25632" s="40"/>
      <c r="P25632" s="36"/>
      <c r="S25632" s="36"/>
      <c r="T25632" s="36"/>
      <c r="U25632" s="36"/>
      <c r="V25632" s="36"/>
    </row>
    <row r="25633" spans="11:22" x14ac:dyDescent="0.25">
      <c r="K25633" s="36"/>
      <c r="L25633" s="36"/>
      <c r="M25633" s="36"/>
      <c r="N25633" s="36"/>
      <c r="O25633" s="40"/>
      <c r="P25633" s="36"/>
      <c r="S25633" s="36"/>
      <c r="T25633" s="36"/>
      <c r="U25633" s="36"/>
      <c r="V25633" s="36"/>
    </row>
    <row r="25634" spans="11:22" x14ac:dyDescent="0.25">
      <c r="K25634" s="36"/>
      <c r="L25634" s="36"/>
      <c r="M25634" s="36"/>
      <c r="N25634" s="36"/>
      <c r="O25634" s="40"/>
      <c r="P25634" s="36"/>
      <c r="S25634" s="36"/>
      <c r="T25634" s="36"/>
      <c r="U25634" s="36"/>
      <c r="V25634" s="36"/>
    </row>
    <row r="25635" spans="11:22" x14ac:dyDescent="0.25">
      <c r="K25635" s="36"/>
      <c r="L25635" s="36"/>
      <c r="M25635" s="36"/>
      <c r="N25635" s="36"/>
      <c r="O25635" s="40"/>
      <c r="P25635" s="36"/>
      <c r="S25635" s="36"/>
      <c r="T25635" s="36"/>
      <c r="U25635" s="36"/>
      <c r="V25635" s="36"/>
    </row>
    <row r="25636" spans="11:22" x14ac:dyDescent="0.25">
      <c r="K25636" s="36"/>
      <c r="L25636" s="36"/>
      <c r="M25636" s="36"/>
      <c r="N25636" s="36"/>
      <c r="O25636" s="40"/>
      <c r="P25636" s="36"/>
      <c r="S25636" s="36"/>
      <c r="T25636" s="36"/>
      <c r="U25636" s="36"/>
      <c r="V25636" s="36"/>
    </row>
    <row r="25637" spans="11:22" x14ac:dyDescent="0.25">
      <c r="K25637" s="36"/>
      <c r="L25637" s="36"/>
      <c r="M25637" s="36"/>
      <c r="N25637" s="36"/>
      <c r="O25637" s="40"/>
      <c r="P25637" s="36"/>
      <c r="S25637" s="36"/>
      <c r="T25637" s="36"/>
      <c r="U25637" s="36"/>
      <c r="V25637" s="36"/>
    </row>
    <row r="25638" spans="11:22" x14ac:dyDescent="0.25">
      <c r="K25638" s="36"/>
      <c r="L25638" s="36"/>
      <c r="M25638" s="36"/>
      <c r="N25638" s="36"/>
      <c r="O25638" s="40"/>
      <c r="P25638" s="36"/>
      <c r="S25638" s="36"/>
      <c r="T25638" s="36"/>
      <c r="U25638" s="36"/>
      <c r="V25638" s="36"/>
    </row>
    <row r="25639" spans="11:22" x14ac:dyDescent="0.25">
      <c r="K25639" s="36"/>
      <c r="L25639" s="36"/>
      <c r="M25639" s="36"/>
      <c r="N25639" s="36"/>
      <c r="O25639" s="40"/>
      <c r="P25639" s="36"/>
      <c r="S25639" s="36"/>
      <c r="T25639" s="36"/>
      <c r="U25639" s="36"/>
      <c r="V25639" s="36"/>
    </row>
    <row r="25640" spans="11:22" x14ac:dyDescent="0.25">
      <c r="K25640" s="36"/>
      <c r="L25640" s="36"/>
      <c r="M25640" s="36"/>
      <c r="N25640" s="36"/>
      <c r="O25640" s="40"/>
      <c r="P25640" s="36"/>
      <c r="S25640" s="36"/>
      <c r="T25640" s="36"/>
      <c r="U25640" s="36"/>
      <c r="V25640" s="36"/>
    </row>
    <row r="25641" spans="11:22" x14ac:dyDescent="0.25">
      <c r="K25641" s="36"/>
      <c r="L25641" s="36"/>
      <c r="M25641" s="36"/>
      <c r="N25641" s="36"/>
      <c r="O25641" s="40"/>
      <c r="P25641" s="36"/>
      <c r="S25641" s="36"/>
      <c r="T25641" s="36"/>
      <c r="U25641" s="36"/>
      <c r="V25641" s="36"/>
    </row>
    <row r="25642" spans="11:22" x14ac:dyDescent="0.25">
      <c r="K25642" s="36"/>
      <c r="L25642" s="36"/>
      <c r="M25642" s="36"/>
      <c r="N25642" s="36"/>
      <c r="O25642" s="40"/>
      <c r="P25642" s="36"/>
      <c r="S25642" s="36"/>
      <c r="T25642" s="36"/>
      <c r="U25642" s="36"/>
      <c r="V25642" s="36"/>
    </row>
    <row r="25643" spans="11:22" x14ac:dyDescent="0.25">
      <c r="K25643" s="36"/>
      <c r="L25643" s="36"/>
      <c r="M25643" s="36"/>
      <c r="N25643" s="36"/>
      <c r="O25643" s="40"/>
      <c r="P25643" s="36"/>
      <c r="S25643" s="36"/>
      <c r="T25643" s="36"/>
      <c r="U25643" s="36"/>
      <c r="V25643" s="36"/>
    </row>
    <row r="25644" spans="11:22" x14ac:dyDescent="0.25">
      <c r="K25644" s="36"/>
      <c r="L25644" s="36"/>
      <c r="M25644" s="36"/>
      <c r="N25644" s="36"/>
      <c r="O25644" s="40"/>
      <c r="P25644" s="36"/>
      <c r="S25644" s="36"/>
      <c r="T25644" s="36"/>
      <c r="U25644" s="36"/>
      <c r="V25644" s="36"/>
    </row>
    <row r="25645" spans="11:22" x14ac:dyDescent="0.25">
      <c r="K25645" s="36"/>
      <c r="L25645" s="36"/>
      <c r="M25645" s="36"/>
      <c r="N25645" s="36"/>
      <c r="O25645" s="40"/>
      <c r="P25645" s="36"/>
      <c r="S25645" s="36"/>
      <c r="T25645" s="36"/>
      <c r="U25645" s="36"/>
      <c r="V25645" s="36"/>
    </row>
    <row r="25646" spans="11:22" x14ac:dyDescent="0.25">
      <c r="K25646" s="36"/>
      <c r="L25646" s="36"/>
      <c r="M25646" s="36"/>
      <c r="N25646" s="36"/>
      <c r="O25646" s="40"/>
      <c r="P25646" s="36"/>
      <c r="S25646" s="36"/>
      <c r="T25646" s="36"/>
      <c r="U25646" s="36"/>
      <c r="V25646" s="36"/>
    </row>
    <row r="25647" spans="11:22" x14ac:dyDescent="0.25">
      <c r="K25647" s="36"/>
      <c r="L25647" s="36"/>
      <c r="M25647" s="36"/>
      <c r="N25647" s="36"/>
      <c r="O25647" s="40"/>
      <c r="P25647" s="36"/>
      <c r="S25647" s="36"/>
      <c r="T25647" s="36"/>
      <c r="U25647" s="36"/>
      <c r="V25647" s="36"/>
    </row>
    <row r="25648" spans="11:22" x14ac:dyDescent="0.25">
      <c r="K25648" s="36"/>
      <c r="L25648" s="36"/>
      <c r="M25648" s="36"/>
      <c r="N25648" s="36"/>
      <c r="O25648" s="40"/>
      <c r="P25648" s="36"/>
      <c r="S25648" s="36"/>
      <c r="T25648" s="36"/>
      <c r="U25648" s="36"/>
      <c r="V25648" s="36"/>
    </row>
    <row r="25649" spans="11:22" x14ac:dyDescent="0.25">
      <c r="K25649" s="36"/>
      <c r="L25649" s="36"/>
      <c r="M25649" s="36"/>
      <c r="N25649" s="36"/>
      <c r="O25649" s="40"/>
      <c r="P25649" s="36"/>
      <c r="S25649" s="36"/>
      <c r="T25649" s="36"/>
      <c r="U25649" s="36"/>
      <c r="V25649" s="36"/>
    </row>
    <row r="25650" spans="11:22" x14ac:dyDescent="0.25">
      <c r="K25650" s="36"/>
      <c r="L25650" s="36"/>
      <c r="M25650" s="36"/>
      <c r="N25650" s="36"/>
      <c r="O25650" s="40"/>
      <c r="P25650" s="36"/>
      <c r="S25650" s="36"/>
      <c r="T25650" s="36"/>
      <c r="U25650" s="36"/>
      <c r="V25650" s="36"/>
    </row>
    <row r="25651" spans="11:22" x14ac:dyDescent="0.25">
      <c r="K25651" s="36"/>
      <c r="L25651" s="36"/>
      <c r="M25651" s="36"/>
      <c r="N25651" s="36"/>
      <c r="O25651" s="40"/>
      <c r="P25651" s="36"/>
      <c r="S25651" s="36"/>
      <c r="T25651" s="36"/>
      <c r="U25651" s="36"/>
      <c r="V25651" s="36"/>
    </row>
    <row r="25652" spans="11:22" x14ac:dyDescent="0.25">
      <c r="K25652" s="36"/>
      <c r="L25652" s="36"/>
      <c r="M25652" s="36"/>
      <c r="N25652" s="36"/>
      <c r="O25652" s="40"/>
      <c r="P25652" s="36"/>
      <c r="S25652" s="36"/>
      <c r="T25652" s="36"/>
      <c r="U25652" s="36"/>
      <c r="V25652" s="36"/>
    </row>
    <row r="25653" spans="11:22" x14ac:dyDescent="0.25">
      <c r="K25653" s="36"/>
      <c r="L25653" s="36"/>
      <c r="M25653" s="36"/>
      <c r="N25653" s="36"/>
      <c r="O25653" s="40"/>
      <c r="P25653" s="36"/>
      <c r="S25653" s="36"/>
      <c r="T25653" s="36"/>
      <c r="U25653" s="36"/>
      <c r="V25653" s="36"/>
    </row>
    <row r="25654" spans="11:22" x14ac:dyDescent="0.25">
      <c r="K25654" s="36"/>
      <c r="L25654" s="36"/>
      <c r="M25654" s="36"/>
      <c r="N25654" s="36"/>
      <c r="O25654" s="40"/>
      <c r="P25654" s="36"/>
      <c r="S25654" s="36"/>
      <c r="T25654" s="36"/>
      <c r="U25654" s="36"/>
      <c r="V25654" s="36"/>
    </row>
    <row r="25655" spans="11:22" x14ac:dyDescent="0.25">
      <c r="K25655" s="36"/>
      <c r="L25655" s="36"/>
      <c r="M25655" s="36"/>
      <c r="N25655" s="36"/>
      <c r="O25655" s="40"/>
      <c r="P25655" s="36"/>
      <c r="S25655" s="36"/>
      <c r="T25655" s="36"/>
      <c r="U25655" s="36"/>
      <c r="V25655" s="36"/>
    </row>
    <row r="25656" spans="11:22" x14ac:dyDescent="0.25">
      <c r="K25656" s="36"/>
      <c r="L25656" s="36"/>
      <c r="M25656" s="36"/>
      <c r="N25656" s="36"/>
      <c r="O25656" s="40"/>
      <c r="P25656" s="36"/>
      <c r="S25656" s="36"/>
      <c r="T25656" s="36"/>
      <c r="U25656" s="36"/>
      <c r="V25656" s="36"/>
    </row>
    <row r="25657" spans="11:22" x14ac:dyDescent="0.25">
      <c r="K25657" s="36"/>
      <c r="L25657" s="36"/>
      <c r="M25657" s="36"/>
      <c r="N25657" s="36"/>
      <c r="O25657" s="40"/>
      <c r="P25657" s="36"/>
      <c r="S25657" s="36"/>
      <c r="T25657" s="36"/>
      <c r="U25657" s="36"/>
      <c r="V25657" s="36"/>
    </row>
    <row r="25658" spans="11:22" x14ac:dyDescent="0.25">
      <c r="K25658" s="36"/>
      <c r="L25658" s="36"/>
      <c r="M25658" s="36"/>
      <c r="N25658" s="36"/>
      <c r="O25658" s="40"/>
      <c r="P25658" s="36"/>
      <c r="S25658" s="36"/>
      <c r="T25658" s="36"/>
      <c r="U25658" s="36"/>
      <c r="V25658" s="36"/>
    </row>
    <row r="25659" spans="11:22" x14ac:dyDescent="0.25">
      <c r="K25659" s="36"/>
      <c r="L25659" s="36"/>
      <c r="M25659" s="36"/>
      <c r="N25659" s="36"/>
      <c r="O25659" s="40"/>
      <c r="P25659" s="36"/>
      <c r="S25659" s="36"/>
      <c r="T25659" s="36"/>
      <c r="U25659" s="36"/>
      <c r="V25659" s="36"/>
    </row>
    <row r="25660" spans="11:22" x14ac:dyDescent="0.25">
      <c r="K25660" s="36"/>
      <c r="L25660" s="36"/>
      <c r="M25660" s="36"/>
      <c r="N25660" s="36"/>
      <c r="O25660" s="40"/>
      <c r="P25660" s="36"/>
      <c r="S25660" s="36"/>
      <c r="T25660" s="36"/>
      <c r="U25660" s="36"/>
      <c r="V25660" s="36"/>
    </row>
    <row r="25661" spans="11:22" x14ac:dyDescent="0.25">
      <c r="K25661" s="36"/>
      <c r="L25661" s="36"/>
      <c r="M25661" s="36"/>
      <c r="N25661" s="36"/>
      <c r="O25661" s="40"/>
      <c r="P25661" s="36"/>
      <c r="S25661" s="36"/>
      <c r="T25661" s="36"/>
      <c r="U25661" s="36"/>
      <c r="V25661" s="36"/>
    </row>
    <row r="25662" spans="11:22" x14ac:dyDescent="0.25">
      <c r="K25662" s="36"/>
      <c r="L25662" s="36"/>
      <c r="M25662" s="36"/>
      <c r="N25662" s="36"/>
      <c r="O25662" s="40"/>
      <c r="P25662" s="36"/>
      <c r="S25662" s="36"/>
      <c r="T25662" s="36"/>
      <c r="U25662" s="36"/>
      <c r="V25662" s="36"/>
    </row>
    <row r="25663" spans="11:22" x14ac:dyDescent="0.25">
      <c r="K25663" s="36"/>
      <c r="L25663" s="36"/>
      <c r="M25663" s="36"/>
      <c r="N25663" s="36"/>
      <c r="O25663" s="40"/>
      <c r="P25663" s="36"/>
      <c r="S25663" s="36"/>
      <c r="T25663" s="36"/>
      <c r="U25663" s="36"/>
      <c r="V25663" s="36"/>
    </row>
    <row r="25664" spans="11:22" x14ac:dyDescent="0.25">
      <c r="K25664" s="36"/>
      <c r="L25664" s="36"/>
      <c r="M25664" s="36"/>
      <c r="N25664" s="36"/>
      <c r="O25664" s="40"/>
      <c r="P25664" s="36"/>
      <c r="S25664" s="36"/>
      <c r="T25664" s="36"/>
      <c r="U25664" s="36"/>
      <c r="V25664" s="36"/>
    </row>
    <row r="25665" spans="11:22" x14ac:dyDescent="0.25">
      <c r="K25665" s="36"/>
      <c r="L25665" s="36"/>
      <c r="M25665" s="36"/>
      <c r="N25665" s="36"/>
      <c r="O25665" s="40"/>
      <c r="P25665" s="36"/>
      <c r="S25665" s="36"/>
      <c r="T25665" s="36"/>
      <c r="U25665" s="36"/>
      <c r="V25665" s="36"/>
    </row>
    <row r="25666" spans="11:22" x14ac:dyDescent="0.25">
      <c r="K25666" s="36"/>
      <c r="L25666" s="36"/>
      <c r="M25666" s="36"/>
      <c r="N25666" s="36"/>
      <c r="O25666" s="40"/>
      <c r="P25666" s="36"/>
      <c r="S25666" s="36"/>
      <c r="T25666" s="36"/>
      <c r="U25666" s="36"/>
      <c r="V25666" s="36"/>
    </row>
    <row r="25667" spans="11:22" x14ac:dyDescent="0.25">
      <c r="K25667" s="36"/>
      <c r="L25667" s="36"/>
      <c r="M25667" s="36"/>
      <c r="N25667" s="36"/>
      <c r="O25667" s="40"/>
      <c r="P25667" s="36"/>
      <c r="S25667" s="36"/>
      <c r="T25667" s="36"/>
      <c r="U25667" s="36"/>
      <c r="V25667" s="36"/>
    </row>
    <row r="25668" spans="11:22" x14ac:dyDescent="0.25">
      <c r="K25668" s="36"/>
      <c r="L25668" s="36"/>
      <c r="M25668" s="36"/>
      <c r="N25668" s="36"/>
      <c r="O25668" s="40"/>
      <c r="P25668" s="36"/>
      <c r="S25668" s="36"/>
      <c r="T25668" s="36"/>
      <c r="U25668" s="36"/>
      <c r="V25668" s="36"/>
    </row>
    <row r="25669" spans="11:22" x14ac:dyDescent="0.25">
      <c r="K25669" s="36"/>
      <c r="L25669" s="36"/>
      <c r="M25669" s="36"/>
      <c r="N25669" s="36"/>
      <c r="O25669" s="40"/>
      <c r="P25669" s="36"/>
      <c r="S25669" s="36"/>
      <c r="T25669" s="36"/>
      <c r="U25669" s="36"/>
      <c r="V25669" s="36"/>
    </row>
    <row r="25670" spans="11:22" x14ac:dyDescent="0.25">
      <c r="K25670" s="36"/>
      <c r="L25670" s="36"/>
      <c r="M25670" s="36"/>
      <c r="N25670" s="36"/>
      <c r="O25670" s="40"/>
      <c r="P25670" s="36"/>
      <c r="S25670" s="36"/>
      <c r="T25670" s="36"/>
      <c r="U25670" s="36"/>
      <c r="V25670" s="36"/>
    </row>
    <row r="25671" spans="11:22" x14ac:dyDescent="0.25">
      <c r="K25671" s="36"/>
      <c r="L25671" s="36"/>
      <c r="M25671" s="36"/>
      <c r="N25671" s="36"/>
      <c r="O25671" s="40"/>
      <c r="P25671" s="36"/>
      <c r="S25671" s="36"/>
      <c r="T25671" s="36"/>
      <c r="U25671" s="36"/>
      <c r="V25671" s="36"/>
    </row>
    <row r="25672" spans="11:22" x14ac:dyDescent="0.25">
      <c r="K25672" s="36"/>
      <c r="L25672" s="36"/>
      <c r="M25672" s="36"/>
      <c r="N25672" s="36"/>
      <c r="O25672" s="40"/>
      <c r="P25672" s="36"/>
      <c r="S25672" s="36"/>
      <c r="T25672" s="36"/>
      <c r="U25672" s="36"/>
      <c r="V25672" s="36"/>
    </row>
    <row r="25673" spans="11:22" x14ac:dyDescent="0.25">
      <c r="K25673" s="36"/>
      <c r="L25673" s="36"/>
      <c r="M25673" s="36"/>
      <c r="N25673" s="36"/>
      <c r="O25673" s="40"/>
      <c r="P25673" s="36"/>
      <c r="S25673" s="36"/>
      <c r="T25673" s="36"/>
      <c r="U25673" s="36"/>
      <c r="V25673" s="36"/>
    </row>
    <row r="25674" spans="11:22" x14ac:dyDescent="0.25">
      <c r="K25674" s="36"/>
      <c r="L25674" s="36"/>
      <c r="M25674" s="36"/>
      <c r="N25674" s="36"/>
      <c r="O25674" s="40"/>
      <c r="P25674" s="36"/>
      <c r="S25674" s="36"/>
      <c r="T25674" s="36"/>
      <c r="U25674" s="36"/>
      <c r="V25674" s="36"/>
    </row>
    <row r="25675" spans="11:22" x14ac:dyDescent="0.25">
      <c r="K25675" s="36"/>
      <c r="L25675" s="36"/>
      <c r="M25675" s="36"/>
      <c r="N25675" s="36"/>
      <c r="O25675" s="40"/>
      <c r="P25675" s="36"/>
      <c r="S25675" s="36"/>
      <c r="T25675" s="36"/>
      <c r="U25675" s="36"/>
      <c r="V25675" s="36"/>
    </row>
    <row r="25676" spans="11:22" x14ac:dyDescent="0.25">
      <c r="K25676" s="36"/>
      <c r="L25676" s="36"/>
      <c r="M25676" s="36"/>
      <c r="N25676" s="36"/>
      <c r="O25676" s="40"/>
      <c r="P25676" s="36"/>
      <c r="S25676" s="36"/>
      <c r="T25676" s="36"/>
      <c r="U25676" s="36"/>
      <c r="V25676" s="36"/>
    </row>
    <row r="25677" spans="11:22" x14ac:dyDescent="0.25">
      <c r="K25677" s="36"/>
      <c r="L25677" s="36"/>
      <c r="M25677" s="36"/>
      <c r="N25677" s="36"/>
      <c r="O25677" s="40"/>
      <c r="P25677" s="36"/>
      <c r="S25677" s="36"/>
      <c r="T25677" s="36"/>
      <c r="U25677" s="36"/>
      <c r="V25677" s="36"/>
    </row>
    <row r="25678" spans="11:22" x14ac:dyDescent="0.25">
      <c r="K25678" s="36"/>
      <c r="L25678" s="36"/>
      <c r="M25678" s="36"/>
      <c r="N25678" s="36"/>
      <c r="O25678" s="40"/>
      <c r="P25678" s="36"/>
      <c r="S25678" s="36"/>
      <c r="T25678" s="36"/>
      <c r="U25678" s="36"/>
      <c r="V25678" s="36"/>
    </row>
    <row r="25679" spans="11:22" x14ac:dyDescent="0.25">
      <c r="K25679" s="36"/>
      <c r="L25679" s="36"/>
      <c r="M25679" s="36"/>
      <c r="N25679" s="36"/>
      <c r="O25679" s="40"/>
      <c r="P25679" s="36"/>
      <c r="S25679" s="36"/>
      <c r="T25679" s="36"/>
      <c r="U25679" s="36"/>
      <c r="V25679" s="36"/>
    </row>
    <row r="25680" spans="11:22" x14ac:dyDescent="0.25">
      <c r="K25680" s="36"/>
      <c r="L25680" s="36"/>
      <c r="M25680" s="36"/>
      <c r="N25680" s="36"/>
      <c r="O25680" s="40"/>
      <c r="P25680" s="36"/>
      <c r="S25680" s="36"/>
      <c r="T25680" s="36"/>
      <c r="U25680" s="36"/>
      <c r="V25680" s="36"/>
    </row>
    <row r="25681" spans="11:22" x14ac:dyDescent="0.25">
      <c r="K25681" s="36"/>
      <c r="L25681" s="36"/>
      <c r="M25681" s="36"/>
      <c r="N25681" s="36"/>
      <c r="O25681" s="40"/>
      <c r="P25681" s="36"/>
      <c r="S25681" s="36"/>
      <c r="T25681" s="36"/>
      <c r="U25681" s="36"/>
      <c r="V25681" s="36"/>
    </row>
    <row r="25682" spans="11:22" x14ac:dyDescent="0.25">
      <c r="K25682" s="36"/>
      <c r="L25682" s="36"/>
      <c r="M25682" s="36"/>
      <c r="N25682" s="36"/>
      <c r="O25682" s="40"/>
      <c r="P25682" s="36"/>
      <c r="S25682" s="36"/>
      <c r="T25682" s="36"/>
      <c r="U25682" s="36"/>
      <c r="V25682" s="36"/>
    </row>
    <row r="25683" spans="11:22" x14ac:dyDescent="0.25">
      <c r="K25683" s="36"/>
      <c r="L25683" s="36"/>
      <c r="M25683" s="36"/>
      <c r="N25683" s="36"/>
      <c r="O25683" s="40"/>
      <c r="P25683" s="36"/>
      <c r="S25683" s="36"/>
      <c r="T25683" s="36"/>
      <c r="U25683" s="36"/>
      <c r="V25683" s="36"/>
    </row>
    <row r="25684" spans="11:22" x14ac:dyDescent="0.25">
      <c r="K25684" s="36"/>
      <c r="L25684" s="36"/>
      <c r="M25684" s="36"/>
      <c r="N25684" s="36"/>
      <c r="O25684" s="40"/>
      <c r="P25684" s="36"/>
      <c r="S25684" s="36"/>
      <c r="T25684" s="36"/>
      <c r="U25684" s="36"/>
      <c r="V25684" s="36"/>
    </row>
    <row r="25685" spans="11:22" x14ac:dyDescent="0.25">
      <c r="K25685" s="36"/>
      <c r="L25685" s="36"/>
      <c r="M25685" s="36"/>
      <c r="N25685" s="36"/>
      <c r="O25685" s="40"/>
      <c r="P25685" s="36"/>
      <c r="S25685" s="36"/>
      <c r="T25685" s="36"/>
      <c r="U25685" s="36"/>
      <c r="V25685" s="36"/>
    </row>
    <row r="25686" spans="11:22" x14ac:dyDescent="0.25">
      <c r="K25686" s="36"/>
      <c r="L25686" s="36"/>
      <c r="M25686" s="36"/>
      <c r="N25686" s="36"/>
      <c r="O25686" s="40"/>
      <c r="P25686" s="36"/>
      <c r="S25686" s="36"/>
      <c r="T25686" s="36"/>
      <c r="U25686" s="36"/>
      <c r="V25686" s="36"/>
    </row>
    <row r="25687" spans="11:22" x14ac:dyDescent="0.25">
      <c r="K25687" s="36"/>
      <c r="L25687" s="36"/>
      <c r="M25687" s="36"/>
      <c r="N25687" s="36"/>
      <c r="O25687" s="40"/>
      <c r="P25687" s="36"/>
      <c r="S25687" s="36"/>
      <c r="T25687" s="36"/>
      <c r="U25687" s="36"/>
      <c r="V25687" s="36"/>
    </row>
    <row r="25688" spans="11:22" x14ac:dyDescent="0.25">
      <c r="K25688" s="36"/>
      <c r="L25688" s="36"/>
      <c r="M25688" s="36"/>
      <c r="N25688" s="36"/>
      <c r="O25688" s="40"/>
      <c r="P25688" s="36"/>
      <c r="S25688" s="36"/>
      <c r="T25688" s="36"/>
      <c r="U25688" s="36"/>
      <c r="V25688" s="36"/>
    </row>
    <row r="25689" spans="11:22" x14ac:dyDescent="0.25">
      <c r="K25689" s="36"/>
      <c r="L25689" s="36"/>
      <c r="M25689" s="36"/>
      <c r="N25689" s="36"/>
      <c r="O25689" s="40"/>
      <c r="P25689" s="36"/>
      <c r="S25689" s="36"/>
      <c r="T25689" s="36"/>
      <c r="U25689" s="36"/>
      <c r="V25689" s="36"/>
    </row>
    <row r="25690" spans="11:22" x14ac:dyDescent="0.25">
      <c r="K25690" s="36"/>
      <c r="L25690" s="36"/>
      <c r="M25690" s="36"/>
      <c r="N25690" s="36"/>
      <c r="O25690" s="40"/>
      <c r="P25690" s="36"/>
      <c r="S25690" s="36"/>
      <c r="T25690" s="36"/>
      <c r="U25690" s="36"/>
      <c r="V25690" s="36"/>
    </row>
    <row r="25691" spans="11:22" x14ac:dyDescent="0.25">
      <c r="K25691" s="36"/>
      <c r="L25691" s="36"/>
      <c r="M25691" s="36"/>
      <c r="N25691" s="36"/>
      <c r="O25691" s="40"/>
      <c r="P25691" s="36"/>
      <c r="S25691" s="36"/>
      <c r="T25691" s="36"/>
      <c r="U25691" s="36"/>
      <c r="V25691" s="36"/>
    </row>
    <row r="25692" spans="11:22" x14ac:dyDescent="0.25">
      <c r="K25692" s="36"/>
      <c r="L25692" s="36"/>
      <c r="M25692" s="36"/>
      <c r="N25692" s="36"/>
      <c r="O25692" s="40"/>
      <c r="P25692" s="36"/>
      <c r="S25692" s="36"/>
      <c r="T25692" s="36"/>
      <c r="U25692" s="36"/>
      <c r="V25692" s="36"/>
    </row>
    <row r="25693" spans="11:22" x14ac:dyDescent="0.25">
      <c r="K25693" s="36"/>
      <c r="L25693" s="36"/>
      <c r="M25693" s="36"/>
      <c r="N25693" s="36"/>
      <c r="O25693" s="40"/>
      <c r="P25693" s="36"/>
      <c r="S25693" s="36"/>
      <c r="T25693" s="36"/>
      <c r="U25693" s="36"/>
      <c r="V25693" s="36"/>
    </row>
    <row r="25694" spans="11:22" x14ac:dyDescent="0.25">
      <c r="K25694" s="36"/>
      <c r="L25694" s="36"/>
      <c r="M25694" s="36"/>
      <c r="N25694" s="36"/>
      <c r="O25694" s="40"/>
      <c r="P25694" s="36"/>
      <c r="S25694" s="36"/>
      <c r="T25694" s="36"/>
      <c r="U25694" s="36"/>
      <c r="V25694" s="36"/>
    </row>
    <row r="25695" spans="11:22" x14ac:dyDescent="0.25">
      <c r="K25695" s="36"/>
      <c r="L25695" s="36"/>
      <c r="M25695" s="36"/>
      <c r="N25695" s="36"/>
      <c r="O25695" s="40"/>
      <c r="P25695" s="36"/>
      <c r="S25695" s="36"/>
      <c r="T25695" s="36"/>
      <c r="U25695" s="36"/>
      <c r="V25695" s="36"/>
    </row>
    <row r="25696" spans="11:22" x14ac:dyDescent="0.25">
      <c r="K25696" s="36"/>
      <c r="L25696" s="36"/>
      <c r="M25696" s="36"/>
      <c r="N25696" s="36"/>
      <c r="O25696" s="40"/>
      <c r="P25696" s="36"/>
      <c r="S25696" s="36"/>
      <c r="T25696" s="36"/>
      <c r="U25696" s="36"/>
      <c r="V25696" s="36"/>
    </row>
    <row r="25697" spans="11:22" x14ac:dyDescent="0.25">
      <c r="K25697" s="36"/>
      <c r="L25697" s="36"/>
      <c r="M25697" s="36"/>
      <c r="N25697" s="36"/>
      <c r="O25697" s="40"/>
      <c r="P25697" s="36"/>
      <c r="S25697" s="36"/>
      <c r="T25697" s="36"/>
      <c r="U25697" s="36"/>
      <c r="V25697" s="36"/>
    </row>
    <row r="25698" spans="11:22" x14ac:dyDescent="0.25">
      <c r="K25698" s="36"/>
      <c r="L25698" s="36"/>
      <c r="M25698" s="36"/>
      <c r="N25698" s="36"/>
      <c r="O25698" s="40"/>
      <c r="P25698" s="36"/>
      <c r="S25698" s="36"/>
      <c r="T25698" s="36"/>
      <c r="U25698" s="36"/>
      <c r="V25698" s="36"/>
    </row>
    <row r="25699" spans="11:22" x14ac:dyDescent="0.25">
      <c r="K25699" s="36"/>
      <c r="L25699" s="36"/>
      <c r="M25699" s="36"/>
      <c r="N25699" s="36"/>
      <c r="O25699" s="40"/>
      <c r="P25699" s="36"/>
      <c r="S25699" s="36"/>
      <c r="T25699" s="36"/>
      <c r="U25699" s="36"/>
      <c r="V25699" s="36"/>
    </row>
    <row r="25700" spans="11:22" x14ac:dyDescent="0.25">
      <c r="K25700" s="36"/>
      <c r="L25700" s="36"/>
      <c r="M25700" s="36"/>
      <c r="N25700" s="36"/>
      <c r="O25700" s="40"/>
      <c r="P25700" s="36"/>
      <c r="S25700" s="36"/>
      <c r="T25700" s="36"/>
      <c r="U25700" s="36"/>
      <c r="V25700" s="36"/>
    </row>
    <row r="25701" spans="11:22" x14ac:dyDescent="0.25">
      <c r="K25701" s="36"/>
      <c r="L25701" s="36"/>
      <c r="M25701" s="36"/>
      <c r="N25701" s="36"/>
      <c r="O25701" s="40"/>
      <c r="P25701" s="36"/>
      <c r="S25701" s="36"/>
      <c r="T25701" s="36"/>
      <c r="U25701" s="36"/>
      <c r="V25701" s="36"/>
    </row>
    <row r="25702" spans="11:22" x14ac:dyDescent="0.25">
      <c r="K25702" s="36"/>
      <c r="L25702" s="36"/>
      <c r="M25702" s="36"/>
      <c r="N25702" s="36"/>
      <c r="O25702" s="40"/>
      <c r="P25702" s="36"/>
      <c r="S25702" s="36"/>
      <c r="T25702" s="36"/>
      <c r="U25702" s="36"/>
      <c r="V25702" s="36"/>
    </row>
    <row r="25703" spans="11:22" x14ac:dyDescent="0.25">
      <c r="K25703" s="36"/>
      <c r="L25703" s="36"/>
      <c r="M25703" s="36"/>
      <c r="N25703" s="36"/>
      <c r="O25703" s="40"/>
      <c r="P25703" s="36"/>
      <c r="S25703" s="36"/>
      <c r="T25703" s="36"/>
      <c r="U25703" s="36"/>
      <c r="V25703" s="36"/>
    </row>
    <row r="25704" spans="11:22" x14ac:dyDescent="0.25">
      <c r="K25704" s="36"/>
      <c r="L25704" s="36"/>
      <c r="M25704" s="36"/>
      <c r="N25704" s="36"/>
      <c r="O25704" s="40"/>
      <c r="P25704" s="36"/>
      <c r="S25704" s="36"/>
      <c r="T25704" s="36"/>
      <c r="U25704" s="36"/>
      <c r="V25704" s="36"/>
    </row>
    <row r="25705" spans="11:22" x14ac:dyDescent="0.25">
      <c r="K25705" s="36"/>
      <c r="L25705" s="36"/>
      <c r="M25705" s="36"/>
      <c r="N25705" s="36"/>
      <c r="O25705" s="40"/>
      <c r="P25705" s="36"/>
      <c r="S25705" s="36"/>
      <c r="T25705" s="36"/>
      <c r="U25705" s="36"/>
      <c r="V25705" s="36"/>
    </row>
    <row r="25706" spans="11:22" x14ac:dyDescent="0.25">
      <c r="K25706" s="36"/>
      <c r="L25706" s="36"/>
      <c r="M25706" s="36"/>
      <c r="N25706" s="36"/>
      <c r="O25706" s="40"/>
      <c r="P25706" s="36"/>
      <c r="S25706" s="36"/>
      <c r="T25706" s="36"/>
      <c r="U25706" s="36"/>
      <c r="V25706" s="36"/>
    </row>
    <row r="25707" spans="11:22" x14ac:dyDescent="0.25">
      <c r="K25707" s="36"/>
      <c r="L25707" s="36"/>
      <c r="M25707" s="36"/>
      <c r="N25707" s="36"/>
      <c r="O25707" s="40"/>
      <c r="P25707" s="36"/>
      <c r="S25707" s="36"/>
      <c r="T25707" s="36"/>
      <c r="U25707" s="36"/>
      <c r="V25707" s="36"/>
    </row>
    <row r="25708" spans="11:22" x14ac:dyDescent="0.25">
      <c r="K25708" s="36"/>
      <c r="L25708" s="36"/>
      <c r="M25708" s="36"/>
      <c r="N25708" s="36"/>
      <c r="O25708" s="40"/>
      <c r="P25708" s="36"/>
      <c r="S25708" s="36"/>
      <c r="T25708" s="36"/>
      <c r="U25708" s="36"/>
      <c r="V25708" s="36"/>
    </row>
    <row r="25709" spans="11:22" x14ac:dyDescent="0.25">
      <c r="K25709" s="36"/>
      <c r="L25709" s="36"/>
      <c r="M25709" s="36"/>
      <c r="N25709" s="36"/>
      <c r="O25709" s="40"/>
      <c r="P25709" s="36"/>
      <c r="S25709" s="36"/>
      <c r="T25709" s="36"/>
      <c r="U25709" s="36"/>
      <c r="V25709" s="36"/>
    </row>
    <row r="25710" spans="11:22" x14ac:dyDescent="0.25">
      <c r="K25710" s="36"/>
      <c r="L25710" s="36"/>
      <c r="M25710" s="36"/>
      <c r="N25710" s="36"/>
      <c r="O25710" s="40"/>
      <c r="P25710" s="36"/>
      <c r="S25710" s="36"/>
      <c r="T25710" s="36"/>
      <c r="U25710" s="36"/>
      <c r="V25710" s="36"/>
    </row>
    <row r="25711" spans="11:22" x14ac:dyDescent="0.25">
      <c r="K25711" s="36"/>
      <c r="L25711" s="36"/>
      <c r="M25711" s="36"/>
      <c r="N25711" s="36"/>
      <c r="O25711" s="40"/>
      <c r="P25711" s="36"/>
      <c r="S25711" s="36"/>
      <c r="T25711" s="36"/>
      <c r="U25711" s="36"/>
      <c r="V25711" s="36"/>
    </row>
    <row r="25712" spans="11:22" x14ac:dyDescent="0.25">
      <c r="K25712" s="36"/>
      <c r="L25712" s="36"/>
      <c r="M25712" s="36"/>
      <c r="N25712" s="36"/>
      <c r="O25712" s="40"/>
      <c r="P25712" s="36"/>
      <c r="S25712" s="36"/>
      <c r="T25712" s="36"/>
      <c r="U25712" s="36"/>
      <c r="V25712" s="36"/>
    </row>
    <row r="25713" spans="11:22" x14ac:dyDescent="0.25">
      <c r="K25713" s="36"/>
      <c r="L25713" s="36"/>
      <c r="M25713" s="36"/>
      <c r="N25713" s="36"/>
      <c r="O25713" s="40"/>
      <c r="P25713" s="36"/>
      <c r="S25713" s="36"/>
      <c r="T25713" s="36"/>
      <c r="U25713" s="36"/>
      <c r="V25713" s="36"/>
    </row>
    <row r="25714" spans="11:22" x14ac:dyDescent="0.25">
      <c r="K25714" s="36"/>
      <c r="L25714" s="36"/>
      <c r="M25714" s="36"/>
      <c r="N25714" s="36"/>
      <c r="O25714" s="40"/>
      <c r="P25714" s="36"/>
      <c r="S25714" s="36"/>
      <c r="T25714" s="36"/>
      <c r="U25714" s="36"/>
      <c r="V25714" s="36"/>
    </row>
    <row r="25715" spans="11:22" x14ac:dyDescent="0.25">
      <c r="K25715" s="36"/>
      <c r="L25715" s="36"/>
      <c r="M25715" s="36"/>
      <c r="N25715" s="36"/>
      <c r="O25715" s="40"/>
      <c r="P25715" s="36"/>
      <c r="S25715" s="36"/>
      <c r="T25715" s="36"/>
      <c r="U25715" s="36"/>
      <c r="V25715" s="36"/>
    </row>
    <row r="25716" spans="11:22" x14ac:dyDescent="0.25">
      <c r="K25716" s="36"/>
      <c r="L25716" s="36"/>
      <c r="M25716" s="36"/>
      <c r="N25716" s="36"/>
      <c r="O25716" s="40"/>
      <c r="P25716" s="36"/>
      <c r="S25716" s="36"/>
      <c r="T25716" s="36"/>
      <c r="U25716" s="36"/>
      <c r="V25716" s="36"/>
    </row>
    <row r="25717" spans="11:22" x14ac:dyDescent="0.25">
      <c r="K25717" s="36"/>
      <c r="L25717" s="36"/>
      <c r="M25717" s="36"/>
      <c r="N25717" s="36"/>
      <c r="O25717" s="40"/>
      <c r="P25717" s="36"/>
      <c r="S25717" s="36"/>
      <c r="T25717" s="36"/>
      <c r="U25717" s="36"/>
      <c r="V25717" s="36"/>
    </row>
    <row r="25718" spans="11:22" x14ac:dyDescent="0.25">
      <c r="K25718" s="36"/>
      <c r="L25718" s="36"/>
      <c r="M25718" s="36"/>
      <c r="N25718" s="36"/>
      <c r="O25718" s="40"/>
      <c r="P25718" s="36"/>
      <c r="S25718" s="36"/>
      <c r="T25718" s="36"/>
      <c r="U25718" s="36"/>
      <c r="V25718" s="36"/>
    </row>
    <row r="25719" spans="11:22" x14ac:dyDescent="0.25">
      <c r="K25719" s="36"/>
      <c r="L25719" s="36"/>
      <c r="M25719" s="36"/>
      <c r="N25719" s="36"/>
      <c r="O25719" s="40"/>
      <c r="P25719" s="36"/>
      <c r="S25719" s="36"/>
      <c r="T25719" s="36"/>
      <c r="U25719" s="36"/>
      <c r="V25719" s="36"/>
    </row>
    <row r="25720" spans="11:22" x14ac:dyDescent="0.25">
      <c r="K25720" s="36"/>
      <c r="L25720" s="36"/>
      <c r="M25720" s="36"/>
      <c r="N25720" s="36"/>
      <c r="O25720" s="40"/>
      <c r="P25720" s="36"/>
      <c r="S25720" s="36"/>
      <c r="T25720" s="36"/>
      <c r="U25720" s="36"/>
      <c r="V25720" s="36"/>
    </row>
    <row r="25721" spans="11:22" x14ac:dyDescent="0.25">
      <c r="K25721" s="36"/>
      <c r="L25721" s="36"/>
      <c r="M25721" s="36"/>
      <c r="N25721" s="36"/>
      <c r="O25721" s="40"/>
      <c r="P25721" s="36"/>
      <c r="S25721" s="36"/>
      <c r="T25721" s="36"/>
      <c r="U25721" s="36"/>
      <c r="V25721" s="36"/>
    </row>
    <row r="25722" spans="11:22" x14ac:dyDescent="0.25">
      <c r="K25722" s="36"/>
      <c r="L25722" s="36"/>
      <c r="M25722" s="36"/>
      <c r="N25722" s="36"/>
      <c r="O25722" s="40"/>
      <c r="P25722" s="36"/>
      <c r="S25722" s="36"/>
      <c r="T25722" s="36"/>
      <c r="U25722" s="36"/>
      <c r="V25722" s="36"/>
    </row>
    <row r="25723" spans="11:22" x14ac:dyDescent="0.25">
      <c r="K25723" s="36"/>
      <c r="L25723" s="36"/>
      <c r="M25723" s="36"/>
      <c r="N25723" s="36"/>
      <c r="O25723" s="40"/>
      <c r="P25723" s="36"/>
      <c r="S25723" s="36"/>
      <c r="T25723" s="36"/>
      <c r="U25723" s="36"/>
      <c r="V25723" s="36"/>
    </row>
    <row r="25724" spans="11:22" x14ac:dyDescent="0.25">
      <c r="K25724" s="36"/>
      <c r="L25724" s="36"/>
      <c r="M25724" s="36"/>
      <c r="N25724" s="36"/>
      <c r="O25724" s="40"/>
      <c r="P25724" s="36"/>
      <c r="S25724" s="36"/>
      <c r="T25724" s="36"/>
      <c r="U25724" s="36"/>
      <c r="V25724" s="36"/>
    </row>
    <row r="25725" spans="11:22" x14ac:dyDescent="0.25">
      <c r="K25725" s="36"/>
      <c r="L25725" s="36"/>
      <c r="M25725" s="36"/>
      <c r="N25725" s="36"/>
      <c r="O25725" s="40"/>
      <c r="P25725" s="36"/>
      <c r="S25725" s="36"/>
      <c r="T25725" s="36"/>
      <c r="U25725" s="36"/>
      <c r="V25725" s="36"/>
    </row>
    <row r="25726" spans="11:22" x14ac:dyDescent="0.25">
      <c r="K25726" s="36"/>
      <c r="L25726" s="36"/>
      <c r="M25726" s="36"/>
      <c r="N25726" s="36"/>
      <c r="O25726" s="40"/>
      <c r="P25726" s="36"/>
      <c r="S25726" s="36"/>
      <c r="T25726" s="36"/>
      <c r="U25726" s="36"/>
      <c r="V25726" s="36"/>
    </row>
    <row r="25727" spans="11:22" x14ac:dyDescent="0.25">
      <c r="K25727" s="36"/>
      <c r="L25727" s="36"/>
      <c r="M25727" s="36"/>
      <c r="N25727" s="36"/>
      <c r="O25727" s="40"/>
      <c r="P25727" s="36"/>
      <c r="S25727" s="36"/>
      <c r="T25727" s="36"/>
      <c r="U25727" s="36"/>
      <c r="V25727" s="36"/>
    </row>
    <row r="25728" spans="11:22" x14ac:dyDescent="0.25">
      <c r="K25728" s="36"/>
      <c r="L25728" s="36"/>
      <c r="M25728" s="36"/>
      <c r="N25728" s="36"/>
      <c r="O25728" s="40"/>
      <c r="P25728" s="36"/>
      <c r="S25728" s="36"/>
      <c r="T25728" s="36"/>
      <c r="U25728" s="36"/>
      <c r="V25728" s="36"/>
    </row>
    <row r="25729" spans="11:22" x14ac:dyDescent="0.25">
      <c r="K25729" s="36"/>
      <c r="L25729" s="36"/>
      <c r="M25729" s="36"/>
      <c r="N25729" s="36"/>
      <c r="O25729" s="40"/>
      <c r="P25729" s="36"/>
      <c r="S25729" s="36"/>
      <c r="T25729" s="36"/>
      <c r="U25729" s="36"/>
      <c r="V25729" s="36"/>
    </row>
    <row r="25730" spans="11:22" x14ac:dyDescent="0.25">
      <c r="K25730" s="36"/>
      <c r="L25730" s="36"/>
      <c r="M25730" s="36"/>
      <c r="N25730" s="36"/>
      <c r="O25730" s="40"/>
      <c r="P25730" s="36"/>
      <c r="S25730" s="36"/>
      <c r="T25730" s="36"/>
      <c r="U25730" s="36"/>
      <c r="V25730" s="36"/>
    </row>
    <row r="25731" spans="11:22" x14ac:dyDescent="0.25">
      <c r="K25731" s="36"/>
      <c r="L25731" s="36"/>
      <c r="M25731" s="36"/>
      <c r="N25731" s="36"/>
      <c r="O25731" s="40"/>
      <c r="P25731" s="36"/>
      <c r="S25731" s="36"/>
      <c r="T25731" s="36"/>
      <c r="U25731" s="36"/>
      <c r="V25731" s="36"/>
    </row>
    <row r="25732" spans="11:22" x14ac:dyDescent="0.25">
      <c r="K25732" s="36"/>
      <c r="L25732" s="36"/>
      <c r="M25732" s="36"/>
      <c r="N25732" s="36"/>
      <c r="O25732" s="40"/>
      <c r="P25732" s="36"/>
      <c r="S25732" s="36"/>
      <c r="T25732" s="36"/>
      <c r="U25732" s="36"/>
      <c r="V25732" s="36"/>
    </row>
    <row r="25733" spans="11:22" x14ac:dyDescent="0.25">
      <c r="K25733" s="36"/>
      <c r="L25733" s="36"/>
      <c r="M25733" s="36"/>
      <c r="N25733" s="36"/>
      <c r="O25733" s="40"/>
      <c r="P25733" s="36"/>
      <c r="S25733" s="36"/>
      <c r="T25733" s="36"/>
      <c r="U25733" s="36"/>
      <c r="V25733" s="36"/>
    </row>
    <row r="25734" spans="11:22" x14ac:dyDescent="0.25">
      <c r="K25734" s="36"/>
      <c r="L25734" s="36"/>
      <c r="M25734" s="36"/>
      <c r="N25734" s="36"/>
      <c r="O25734" s="40"/>
      <c r="P25734" s="36"/>
      <c r="S25734" s="36"/>
      <c r="T25734" s="36"/>
      <c r="U25734" s="36"/>
      <c r="V25734" s="36"/>
    </row>
    <row r="25735" spans="11:22" x14ac:dyDescent="0.25">
      <c r="K25735" s="36"/>
      <c r="L25735" s="36"/>
      <c r="M25735" s="36"/>
      <c r="N25735" s="36"/>
      <c r="O25735" s="40"/>
      <c r="P25735" s="36"/>
      <c r="S25735" s="36"/>
      <c r="T25735" s="36"/>
      <c r="U25735" s="36"/>
      <c r="V25735" s="36"/>
    </row>
    <row r="25736" spans="11:22" x14ac:dyDescent="0.25">
      <c r="K25736" s="36"/>
      <c r="L25736" s="36"/>
      <c r="M25736" s="36"/>
      <c r="N25736" s="36"/>
      <c r="O25736" s="40"/>
      <c r="P25736" s="36"/>
      <c r="S25736" s="36"/>
      <c r="T25736" s="36"/>
      <c r="U25736" s="36"/>
      <c r="V25736" s="36"/>
    </row>
    <row r="25737" spans="11:22" x14ac:dyDescent="0.25">
      <c r="K25737" s="36"/>
      <c r="L25737" s="36"/>
      <c r="M25737" s="36"/>
      <c r="N25737" s="36"/>
      <c r="O25737" s="40"/>
      <c r="P25737" s="36"/>
      <c r="S25737" s="36"/>
      <c r="T25737" s="36"/>
      <c r="U25737" s="36"/>
      <c r="V25737" s="36"/>
    </row>
    <row r="25738" spans="11:22" x14ac:dyDescent="0.25">
      <c r="K25738" s="36"/>
      <c r="L25738" s="36"/>
      <c r="M25738" s="36"/>
      <c r="N25738" s="36"/>
      <c r="O25738" s="40"/>
      <c r="P25738" s="36"/>
      <c r="S25738" s="36"/>
      <c r="T25738" s="36"/>
      <c r="U25738" s="36"/>
      <c r="V25738" s="36"/>
    </row>
    <row r="25739" spans="11:22" x14ac:dyDescent="0.25">
      <c r="K25739" s="36"/>
      <c r="L25739" s="36"/>
      <c r="M25739" s="36"/>
      <c r="N25739" s="36"/>
      <c r="O25739" s="40"/>
      <c r="P25739" s="36"/>
      <c r="S25739" s="36"/>
      <c r="T25739" s="36"/>
      <c r="U25739" s="36"/>
      <c r="V25739" s="36"/>
    </row>
    <row r="25740" spans="11:22" x14ac:dyDescent="0.25">
      <c r="K25740" s="36"/>
      <c r="L25740" s="36"/>
      <c r="M25740" s="36"/>
      <c r="N25740" s="36"/>
      <c r="O25740" s="40"/>
      <c r="P25740" s="36"/>
      <c r="S25740" s="36"/>
      <c r="T25740" s="36"/>
      <c r="U25740" s="36"/>
      <c r="V25740" s="36"/>
    </row>
    <row r="25741" spans="11:22" x14ac:dyDescent="0.25">
      <c r="K25741" s="36"/>
      <c r="L25741" s="36"/>
      <c r="M25741" s="36"/>
      <c r="N25741" s="36"/>
      <c r="O25741" s="40"/>
      <c r="P25741" s="36"/>
      <c r="S25741" s="36"/>
      <c r="T25741" s="36"/>
      <c r="U25741" s="36"/>
      <c r="V25741" s="36"/>
    </row>
    <row r="25742" spans="11:22" x14ac:dyDescent="0.25">
      <c r="K25742" s="36"/>
      <c r="L25742" s="36"/>
      <c r="M25742" s="36"/>
      <c r="N25742" s="36"/>
      <c r="O25742" s="40"/>
      <c r="P25742" s="36"/>
      <c r="S25742" s="36"/>
      <c r="T25742" s="36"/>
      <c r="U25742" s="36"/>
      <c r="V25742" s="36"/>
    </row>
    <row r="25743" spans="11:22" x14ac:dyDescent="0.25">
      <c r="K25743" s="36"/>
      <c r="L25743" s="36"/>
      <c r="M25743" s="36"/>
      <c r="N25743" s="36"/>
      <c r="O25743" s="40"/>
      <c r="P25743" s="36"/>
      <c r="S25743" s="36"/>
      <c r="T25743" s="36"/>
      <c r="U25743" s="36"/>
      <c r="V25743" s="36"/>
    </row>
    <row r="25744" spans="11:22" x14ac:dyDescent="0.25">
      <c r="K25744" s="36"/>
      <c r="L25744" s="36"/>
      <c r="M25744" s="36"/>
      <c r="N25744" s="36"/>
      <c r="O25744" s="40"/>
      <c r="P25744" s="36"/>
      <c r="S25744" s="36"/>
      <c r="T25744" s="36"/>
      <c r="U25744" s="36"/>
      <c r="V25744" s="36"/>
    </row>
    <row r="25745" spans="11:22" x14ac:dyDescent="0.25">
      <c r="K25745" s="36"/>
      <c r="L25745" s="36"/>
      <c r="M25745" s="36"/>
      <c r="N25745" s="36"/>
      <c r="O25745" s="40"/>
      <c r="P25745" s="36"/>
      <c r="S25745" s="36"/>
      <c r="T25745" s="36"/>
      <c r="U25745" s="36"/>
      <c r="V25745" s="36"/>
    </row>
    <row r="25746" spans="11:22" x14ac:dyDescent="0.25">
      <c r="K25746" s="36"/>
      <c r="L25746" s="36"/>
      <c r="M25746" s="36"/>
      <c r="N25746" s="36"/>
      <c r="O25746" s="40"/>
      <c r="P25746" s="36"/>
      <c r="S25746" s="36"/>
      <c r="T25746" s="36"/>
      <c r="U25746" s="36"/>
      <c r="V25746" s="36"/>
    </row>
    <row r="25747" spans="11:22" x14ac:dyDescent="0.25">
      <c r="K25747" s="36"/>
      <c r="L25747" s="36"/>
      <c r="M25747" s="36"/>
      <c r="N25747" s="36"/>
      <c r="O25747" s="40"/>
      <c r="P25747" s="36"/>
      <c r="S25747" s="36"/>
      <c r="T25747" s="36"/>
      <c r="U25747" s="36"/>
      <c r="V25747" s="36"/>
    </row>
    <row r="25748" spans="11:22" x14ac:dyDescent="0.25">
      <c r="K25748" s="36"/>
      <c r="L25748" s="36"/>
      <c r="M25748" s="36"/>
      <c r="N25748" s="36"/>
      <c r="O25748" s="40"/>
      <c r="P25748" s="36"/>
      <c r="S25748" s="36"/>
      <c r="T25748" s="36"/>
      <c r="U25748" s="36"/>
      <c r="V25748" s="36"/>
    </row>
    <row r="25749" spans="11:22" x14ac:dyDescent="0.25">
      <c r="K25749" s="36"/>
      <c r="L25749" s="36"/>
      <c r="M25749" s="36"/>
      <c r="N25749" s="36"/>
      <c r="O25749" s="40"/>
      <c r="P25749" s="36"/>
      <c r="S25749" s="36"/>
      <c r="T25749" s="36"/>
      <c r="U25749" s="36"/>
      <c r="V25749" s="36"/>
    </row>
    <row r="25750" spans="11:22" x14ac:dyDescent="0.25">
      <c r="K25750" s="36"/>
      <c r="L25750" s="36"/>
      <c r="M25750" s="36"/>
      <c r="N25750" s="36"/>
      <c r="O25750" s="40"/>
      <c r="P25750" s="36"/>
      <c r="S25750" s="36"/>
      <c r="T25750" s="36"/>
      <c r="U25750" s="36"/>
      <c r="V25750" s="36"/>
    </row>
    <row r="25751" spans="11:22" x14ac:dyDescent="0.25">
      <c r="K25751" s="36"/>
      <c r="L25751" s="36"/>
      <c r="M25751" s="36"/>
      <c r="N25751" s="36"/>
      <c r="O25751" s="40"/>
      <c r="P25751" s="36"/>
      <c r="S25751" s="36"/>
      <c r="T25751" s="36"/>
      <c r="U25751" s="36"/>
      <c r="V25751" s="36"/>
    </row>
    <row r="25752" spans="11:22" x14ac:dyDescent="0.25">
      <c r="K25752" s="36"/>
      <c r="L25752" s="36"/>
      <c r="M25752" s="36"/>
      <c r="N25752" s="36"/>
      <c r="O25752" s="40"/>
      <c r="P25752" s="36"/>
      <c r="S25752" s="36"/>
      <c r="T25752" s="36"/>
      <c r="U25752" s="36"/>
      <c r="V25752" s="36"/>
    </row>
    <row r="25753" spans="11:22" x14ac:dyDescent="0.25">
      <c r="K25753" s="36"/>
      <c r="L25753" s="36"/>
      <c r="M25753" s="36"/>
      <c r="N25753" s="36"/>
      <c r="O25753" s="40"/>
      <c r="P25753" s="36"/>
      <c r="S25753" s="36"/>
      <c r="T25753" s="36"/>
      <c r="U25753" s="36"/>
      <c r="V25753" s="36"/>
    </row>
    <row r="25754" spans="11:22" x14ac:dyDescent="0.25">
      <c r="K25754" s="36"/>
      <c r="L25754" s="36"/>
      <c r="M25754" s="36"/>
      <c r="N25754" s="36"/>
      <c r="O25754" s="40"/>
      <c r="P25754" s="36"/>
      <c r="S25754" s="36"/>
      <c r="T25754" s="36"/>
      <c r="U25754" s="36"/>
      <c r="V25754" s="36"/>
    </row>
    <row r="25755" spans="11:22" x14ac:dyDescent="0.25">
      <c r="K25755" s="36"/>
      <c r="L25755" s="36"/>
      <c r="M25755" s="36"/>
      <c r="N25755" s="36"/>
      <c r="O25755" s="40"/>
      <c r="P25755" s="36"/>
      <c r="S25755" s="36"/>
      <c r="T25755" s="36"/>
      <c r="U25755" s="36"/>
      <c r="V25755" s="36"/>
    </row>
    <row r="25756" spans="11:22" x14ac:dyDescent="0.25">
      <c r="K25756" s="36"/>
      <c r="L25756" s="36"/>
      <c r="M25756" s="36"/>
      <c r="N25756" s="36"/>
      <c r="O25756" s="40"/>
      <c r="P25756" s="36"/>
      <c r="S25756" s="36"/>
      <c r="T25756" s="36"/>
      <c r="U25756" s="36"/>
      <c r="V25756" s="36"/>
    </row>
    <row r="25757" spans="11:22" x14ac:dyDescent="0.25">
      <c r="K25757" s="36"/>
      <c r="L25757" s="36"/>
      <c r="M25757" s="36"/>
      <c r="N25757" s="36"/>
      <c r="O25757" s="40"/>
      <c r="P25757" s="36"/>
      <c r="S25757" s="36"/>
      <c r="T25757" s="36"/>
      <c r="U25757" s="36"/>
      <c r="V25757" s="36"/>
    </row>
    <row r="25758" spans="11:22" x14ac:dyDescent="0.25">
      <c r="K25758" s="36"/>
      <c r="L25758" s="36"/>
      <c r="M25758" s="36"/>
      <c r="N25758" s="36"/>
      <c r="O25758" s="40"/>
      <c r="P25758" s="36"/>
      <c r="S25758" s="36"/>
      <c r="T25758" s="36"/>
      <c r="U25758" s="36"/>
      <c r="V25758" s="36"/>
    </row>
    <row r="25759" spans="11:22" x14ac:dyDescent="0.25">
      <c r="K25759" s="36"/>
      <c r="L25759" s="36"/>
      <c r="M25759" s="36"/>
      <c r="N25759" s="36"/>
      <c r="O25759" s="40"/>
      <c r="P25759" s="36"/>
      <c r="S25759" s="36"/>
      <c r="T25759" s="36"/>
      <c r="U25759" s="36"/>
      <c r="V25759" s="36"/>
    </row>
    <row r="25760" spans="11:22" x14ac:dyDescent="0.25">
      <c r="K25760" s="36"/>
      <c r="L25760" s="36"/>
      <c r="M25760" s="36"/>
      <c r="N25760" s="36"/>
      <c r="O25760" s="40"/>
      <c r="P25760" s="36"/>
      <c r="S25760" s="36"/>
      <c r="T25760" s="36"/>
      <c r="U25760" s="36"/>
      <c r="V25760" s="36"/>
    </row>
    <row r="25761" spans="11:22" x14ac:dyDescent="0.25">
      <c r="K25761" s="36"/>
      <c r="L25761" s="36"/>
      <c r="M25761" s="36"/>
      <c r="N25761" s="36"/>
      <c r="O25761" s="40"/>
      <c r="P25761" s="36"/>
      <c r="S25761" s="36"/>
      <c r="T25761" s="36"/>
      <c r="U25761" s="36"/>
      <c r="V25761" s="36"/>
    </row>
    <row r="25762" spans="11:22" x14ac:dyDescent="0.25">
      <c r="K25762" s="36"/>
      <c r="L25762" s="36"/>
      <c r="M25762" s="36"/>
      <c r="N25762" s="36"/>
      <c r="O25762" s="40"/>
      <c r="P25762" s="36"/>
      <c r="S25762" s="36"/>
      <c r="T25762" s="36"/>
      <c r="U25762" s="36"/>
      <c r="V25762" s="36"/>
    </row>
    <row r="25763" spans="11:22" x14ac:dyDescent="0.25">
      <c r="K25763" s="36"/>
      <c r="L25763" s="36"/>
      <c r="M25763" s="36"/>
      <c r="N25763" s="36"/>
      <c r="O25763" s="40"/>
      <c r="P25763" s="36"/>
      <c r="S25763" s="36"/>
      <c r="T25763" s="36"/>
      <c r="U25763" s="36"/>
      <c r="V25763" s="36"/>
    </row>
    <row r="25764" spans="11:22" x14ac:dyDescent="0.25">
      <c r="K25764" s="36"/>
      <c r="L25764" s="36"/>
      <c r="M25764" s="36"/>
      <c r="N25764" s="36"/>
      <c r="O25764" s="40"/>
      <c r="P25764" s="36"/>
      <c r="S25764" s="36"/>
      <c r="T25764" s="36"/>
      <c r="U25764" s="36"/>
      <c r="V25764" s="36"/>
    </row>
    <row r="25765" spans="11:22" x14ac:dyDescent="0.25">
      <c r="K25765" s="36"/>
      <c r="L25765" s="36"/>
      <c r="M25765" s="36"/>
      <c r="N25765" s="36"/>
      <c r="O25765" s="40"/>
      <c r="P25765" s="36"/>
      <c r="S25765" s="36"/>
      <c r="T25765" s="36"/>
      <c r="U25765" s="36"/>
      <c r="V25765" s="36"/>
    </row>
    <row r="25766" spans="11:22" x14ac:dyDescent="0.25">
      <c r="K25766" s="36"/>
      <c r="L25766" s="36"/>
      <c r="M25766" s="36"/>
      <c r="N25766" s="36"/>
      <c r="O25766" s="40"/>
      <c r="P25766" s="36"/>
      <c r="S25766" s="36"/>
      <c r="T25766" s="36"/>
      <c r="U25766" s="36"/>
      <c r="V25766" s="36"/>
    </row>
    <row r="25767" spans="11:22" x14ac:dyDescent="0.25">
      <c r="K25767" s="36"/>
      <c r="L25767" s="36"/>
      <c r="M25767" s="36"/>
      <c r="N25767" s="36"/>
      <c r="O25767" s="40"/>
      <c r="P25767" s="36"/>
      <c r="S25767" s="36"/>
      <c r="T25767" s="36"/>
      <c r="U25767" s="36"/>
      <c r="V25767" s="36"/>
    </row>
    <row r="25768" spans="11:22" x14ac:dyDescent="0.25">
      <c r="K25768" s="36"/>
      <c r="L25768" s="36"/>
      <c r="M25768" s="36"/>
      <c r="N25768" s="36"/>
      <c r="O25768" s="40"/>
      <c r="P25768" s="36"/>
      <c r="S25768" s="36"/>
      <c r="T25768" s="36"/>
      <c r="U25768" s="36"/>
      <c r="V25768" s="36"/>
    </row>
    <row r="25769" spans="11:22" x14ac:dyDescent="0.25">
      <c r="K25769" s="36"/>
      <c r="L25769" s="36"/>
      <c r="M25769" s="36"/>
      <c r="N25769" s="36"/>
      <c r="O25769" s="40"/>
      <c r="P25769" s="36"/>
      <c r="S25769" s="36"/>
      <c r="T25769" s="36"/>
      <c r="U25769" s="36"/>
      <c r="V25769" s="36"/>
    </row>
    <row r="25770" spans="11:22" x14ac:dyDescent="0.25">
      <c r="K25770" s="36"/>
      <c r="L25770" s="36"/>
      <c r="M25770" s="36"/>
      <c r="N25770" s="36"/>
      <c r="O25770" s="40"/>
      <c r="P25770" s="36"/>
      <c r="S25770" s="36"/>
      <c r="T25770" s="36"/>
      <c r="U25770" s="36"/>
      <c r="V25770" s="36"/>
    </row>
    <row r="25771" spans="11:22" x14ac:dyDescent="0.25">
      <c r="K25771" s="36"/>
      <c r="L25771" s="36"/>
      <c r="M25771" s="36"/>
      <c r="N25771" s="36"/>
      <c r="O25771" s="40"/>
      <c r="P25771" s="36"/>
      <c r="S25771" s="36"/>
      <c r="T25771" s="36"/>
      <c r="U25771" s="36"/>
      <c r="V25771" s="36"/>
    </row>
    <row r="25772" spans="11:22" x14ac:dyDescent="0.25">
      <c r="K25772" s="36"/>
      <c r="L25772" s="36"/>
      <c r="M25772" s="36"/>
      <c r="N25772" s="36"/>
      <c r="O25772" s="40"/>
      <c r="P25772" s="36"/>
      <c r="S25772" s="36"/>
      <c r="T25772" s="36"/>
      <c r="U25772" s="36"/>
      <c r="V25772" s="36"/>
    </row>
    <row r="25773" spans="11:22" x14ac:dyDescent="0.25">
      <c r="K25773" s="36"/>
      <c r="L25773" s="36"/>
      <c r="M25773" s="36"/>
      <c r="N25773" s="36"/>
      <c r="O25773" s="40"/>
      <c r="P25773" s="36"/>
      <c r="S25773" s="36"/>
      <c r="T25773" s="36"/>
      <c r="U25773" s="36"/>
      <c r="V25773" s="36"/>
    </row>
    <row r="25774" spans="11:22" x14ac:dyDescent="0.25">
      <c r="K25774" s="36"/>
      <c r="L25774" s="36"/>
      <c r="M25774" s="36"/>
      <c r="N25774" s="36"/>
      <c r="O25774" s="40"/>
      <c r="P25774" s="36"/>
      <c r="S25774" s="36"/>
      <c r="T25774" s="36"/>
      <c r="U25774" s="36"/>
      <c r="V25774" s="36"/>
    </row>
    <row r="25775" spans="11:22" x14ac:dyDescent="0.25">
      <c r="K25775" s="36"/>
      <c r="L25775" s="36"/>
      <c r="M25775" s="36"/>
      <c r="N25775" s="36"/>
      <c r="O25775" s="40"/>
      <c r="P25775" s="36"/>
      <c r="S25775" s="36"/>
      <c r="T25775" s="36"/>
      <c r="U25775" s="36"/>
      <c r="V25775" s="36"/>
    </row>
    <row r="25776" spans="11:22" x14ac:dyDescent="0.25">
      <c r="K25776" s="36"/>
      <c r="L25776" s="36"/>
      <c r="M25776" s="36"/>
      <c r="N25776" s="36"/>
      <c r="O25776" s="40"/>
      <c r="P25776" s="36"/>
      <c r="S25776" s="36"/>
      <c r="T25776" s="36"/>
      <c r="U25776" s="36"/>
      <c r="V25776" s="36"/>
    </row>
    <row r="25777" spans="11:22" x14ac:dyDescent="0.25">
      <c r="K25777" s="36"/>
      <c r="L25777" s="36"/>
      <c r="M25777" s="36"/>
      <c r="N25777" s="36"/>
      <c r="O25777" s="40"/>
      <c r="P25777" s="36"/>
      <c r="S25777" s="36"/>
      <c r="T25777" s="36"/>
      <c r="U25777" s="36"/>
      <c r="V25777" s="36"/>
    </row>
    <row r="25778" spans="11:22" x14ac:dyDescent="0.25">
      <c r="K25778" s="36"/>
      <c r="L25778" s="36"/>
      <c r="M25778" s="36"/>
      <c r="N25778" s="36"/>
      <c r="O25778" s="40"/>
      <c r="P25778" s="36"/>
      <c r="S25778" s="36"/>
      <c r="T25778" s="36"/>
      <c r="U25778" s="36"/>
      <c r="V25778" s="36"/>
    </row>
    <row r="25779" spans="11:22" x14ac:dyDescent="0.25">
      <c r="K25779" s="36"/>
      <c r="L25779" s="36"/>
      <c r="M25779" s="36"/>
      <c r="N25779" s="36"/>
      <c r="O25779" s="40"/>
      <c r="P25779" s="36"/>
      <c r="S25779" s="36"/>
      <c r="T25779" s="36"/>
      <c r="U25779" s="36"/>
      <c r="V25779" s="36"/>
    </row>
    <row r="25780" spans="11:22" x14ac:dyDescent="0.25">
      <c r="K25780" s="36"/>
      <c r="L25780" s="36"/>
      <c r="M25780" s="36"/>
      <c r="N25780" s="36"/>
      <c r="O25780" s="40"/>
      <c r="P25780" s="36"/>
      <c r="S25780" s="36"/>
      <c r="T25780" s="36"/>
      <c r="U25780" s="36"/>
      <c r="V25780" s="36"/>
    </row>
    <row r="25781" spans="11:22" x14ac:dyDescent="0.25">
      <c r="K25781" s="36"/>
      <c r="L25781" s="36"/>
      <c r="M25781" s="36"/>
      <c r="N25781" s="36"/>
      <c r="O25781" s="40"/>
      <c r="P25781" s="36"/>
      <c r="S25781" s="36"/>
      <c r="T25781" s="36"/>
      <c r="U25781" s="36"/>
      <c r="V25781" s="36"/>
    </row>
    <row r="25782" spans="11:22" x14ac:dyDescent="0.25">
      <c r="K25782" s="36"/>
      <c r="L25782" s="36"/>
      <c r="M25782" s="36"/>
      <c r="N25782" s="36"/>
      <c r="O25782" s="40"/>
      <c r="P25782" s="36"/>
      <c r="S25782" s="36"/>
      <c r="T25782" s="36"/>
      <c r="U25782" s="36"/>
      <c r="V25782" s="36"/>
    </row>
    <row r="25783" spans="11:22" x14ac:dyDescent="0.25">
      <c r="K25783" s="36"/>
      <c r="L25783" s="36"/>
      <c r="M25783" s="36"/>
      <c r="N25783" s="36"/>
      <c r="O25783" s="40"/>
      <c r="P25783" s="36"/>
      <c r="S25783" s="36"/>
      <c r="T25783" s="36"/>
      <c r="U25783" s="36"/>
      <c r="V25783" s="36"/>
    </row>
    <row r="25784" spans="11:22" x14ac:dyDescent="0.25">
      <c r="K25784" s="36"/>
      <c r="L25784" s="36"/>
      <c r="M25784" s="36"/>
      <c r="N25784" s="36"/>
      <c r="O25784" s="40"/>
      <c r="P25784" s="36"/>
      <c r="S25784" s="36"/>
      <c r="T25784" s="36"/>
      <c r="U25784" s="36"/>
      <c r="V25784" s="36"/>
    </row>
    <row r="25785" spans="11:22" x14ac:dyDescent="0.25">
      <c r="K25785" s="36"/>
      <c r="L25785" s="36"/>
      <c r="M25785" s="36"/>
      <c r="N25785" s="36"/>
      <c r="O25785" s="40"/>
      <c r="P25785" s="36"/>
      <c r="S25785" s="36"/>
      <c r="T25785" s="36"/>
      <c r="U25785" s="36"/>
      <c r="V25785" s="36"/>
    </row>
    <row r="25786" spans="11:22" x14ac:dyDescent="0.25">
      <c r="K25786" s="36"/>
      <c r="L25786" s="36"/>
      <c r="M25786" s="36"/>
      <c r="N25786" s="36"/>
      <c r="O25786" s="40"/>
      <c r="P25786" s="36"/>
      <c r="S25786" s="36"/>
      <c r="T25786" s="36"/>
      <c r="U25786" s="36"/>
      <c r="V25786" s="36"/>
    </row>
    <row r="25787" spans="11:22" x14ac:dyDescent="0.25">
      <c r="K25787" s="36"/>
      <c r="L25787" s="36"/>
      <c r="M25787" s="36"/>
      <c r="N25787" s="36"/>
      <c r="O25787" s="40"/>
      <c r="P25787" s="36"/>
      <c r="S25787" s="36"/>
      <c r="T25787" s="36"/>
      <c r="U25787" s="36"/>
      <c r="V25787" s="36"/>
    </row>
    <row r="25788" spans="11:22" x14ac:dyDescent="0.25">
      <c r="K25788" s="36"/>
      <c r="L25788" s="36"/>
      <c r="M25788" s="36"/>
      <c r="N25788" s="36"/>
      <c r="O25788" s="40"/>
      <c r="P25788" s="36"/>
      <c r="S25788" s="36"/>
      <c r="T25788" s="36"/>
      <c r="U25788" s="36"/>
      <c r="V25788" s="36"/>
    </row>
    <row r="25789" spans="11:22" x14ac:dyDescent="0.25">
      <c r="K25789" s="36"/>
      <c r="L25789" s="36"/>
      <c r="M25789" s="36"/>
      <c r="N25789" s="36"/>
      <c r="O25789" s="40"/>
      <c r="P25789" s="36"/>
      <c r="S25789" s="36"/>
      <c r="T25789" s="36"/>
      <c r="U25789" s="36"/>
      <c r="V25789" s="36"/>
    </row>
    <row r="25790" spans="11:22" x14ac:dyDescent="0.25">
      <c r="K25790" s="36"/>
      <c r="L25790" s="36"/>
      <c r="M25790" s="36"/>
      <c r="N25790" s="36"/>
      <c r="O25790" s="40"/>
      <c r="P25790" s="36"/>
      <c r="S25790" s="36"/>
      <c r="T25790" s="36"/>
      <c r="U25790" s="36"/>
      <c r="V25790" s="36"/>
    </row>
    <row r="25791" spans="11:22" x14ac:dyDescent="0.25">
      <c r="K25791" s="36"/>
      <c r="L25791" s="36"/>
      <c r="M25791" s="36"/>
      <c r="N25791" s="36"/>
      <c r="O25791" s="40"/>
      <c r="P25791" s="36"/>
      <c r="S25791" s="36"/>
      <c r="T25791" s="36"/>
      <c r="U25791" s="36"/>
      <c r="V25791" s="36"/>
    </row>
    <row r="25792" spans="11:22" x14ac:dyDescent="0.25">
      <c r="K25792" s="36"/>
      <c r="L25792" s="36"/>
      <c r="M25792" s="36"/>
      <c r="N25792" s="36"/>
      <c r="O25792" s="40"/>
      <c r="P25792" s="36"/>
      <c r="S25792" s="36"/>
      <c r="T25792" s="36"/>
      <c r="U25792" s="36"/>
      <c r="V25792" s="36"/>
    </row>
    <row r="25793" spans="11:22" x14ac:dyDescent="0.25">
      <c r="K25793" s="36"/>
      <c r="L25793" s="36"/>
      <c r="M25793" s="36"/>
      <c r="N25793" s="36"/>
      <c r="O25793" s="40"/>
      <c r="P25793" s="36"/>
      <c r="S25793" s="36"/>
      <c r="T25793" s="36"/>
      <c r="U25793" s="36"/>
      <c r="V25793" s="36"/>
    </row>
    <row r="25794" spans="11:22" x14ac:dyDescent="0.25">
      <c r="K25794" s="36"/>
      <c r="L25794" s="36"/>
      <c r="M25794" s="36"/>
      <c r="N25794" s="36"/>
      <c r="O25794" s="40"/>
      <c r="P25794" s="36"/>
      <c r="S25794" s="36"/>
      <c r="T25794" s="36"/>
      <c r="U25794" s="36"/>
      <c r="V25794" s="36"/>
    </row>
    <row r="25795" spans="11:22" x14ac:dyDescent="0.25">
      <c r="K25795" s="36"/>
      <c r="L25795" s="36"/>
      <c r="M25795" s="36"/>
      <c r="N25795" s="36"/>
      <c r="O25795" s="40"/>
      <c r="P25795" s="36"/>
      <c r="S25795" s="36"/>
      <c r="T25795" s="36"/>
      <c r="U25795" s="36"/>
      <c r="V25795" s="36"/>
    </row>
    <row r="25796" spans="11:22" x14ac:dyDescent="0.25">
      <c r="K25796" s="36"/>
      <c r="L25796" s="36"/>
      <c r="M25796" s="36"/>
      <c r="N25796" s="36"/>
      <c r="O25796" s="40"/>
      <c r="P25796" s="36"/>
      <c r="S25796" s="36"/>
      <c r="T25796" s="36"/>
      <c r="U25796" s="36"/>
      <c r="V25796" s="36"/>
    </row>
    <row r="25797" spans="11:22" x14ac:dyDescent="0.25">
      <c r="K25797" s="36"/>
      <c r="L25797" s="36"/>
      <c r="M25797" s="36"/>
      <c r="N25797" s="36"/>
      <c r="O25797" s="40"/>
      <c r="P25797" s="36"/>
      <c r="S25797" s="36"/>
      <c r="T25797" s="36"/>
      <c r="U25797" s="36"/>
      <c r="V25797" s="36"/>
    </row>
    <row r="25798" spans="11:22" x14ac:dyDescent="0.25">
      <c r="K25798" s="36"/>
      <c r="L25798" s="36"/>
      <c r="M25798" s="36"/>
      <c r="N25798" s="36"/>
      <c r="O25798" s="40"/>
      <c r="P25798" s="36"/>
      <c r="S25798" s="36"/>
      <c r="T25798" s="36"/>
      <c r="U25798" s="36"/>
      <c r="V25798" s="36"/>
    </row>
    <row r="25799" spans="11:22" x14ac:dyDescent="0.25">
      <c r="K25799" s="36"/>
      <c r="L25799" s="36"/>
      <c r="M25799" s="36"/>
      <c r="N25799" s="36"/>
      <c r="O25799" s="40"/>
      <c r="P25799" s="36"/>
      <c r="S25799" s="36"/>
      <c r="T25799" s="36"/>
      <c r="U25799" s="36"/>
      <c r="V25799" s="36"/>
    </row>
    <row r="25800" spans="11:22" x14ac:dyDescent="0.25">
      <c r="K25800" s="36"/>
      <c r="L25800" s="36"/>
      <c r="M25800" s="36"/>
      <c r="N25800" s="36"/>
      <c r="O25800" s="40"/>
      <c r="P25800" s="36"/>
      <c r="S25800" s="36"/>
      <c r="T25800" s="36"/>
      <c r="U25800" s="36"/>
      <c r="V25800" s="36"/>
    </row>
    <row r="25801" spans="11:22" x14ac:dyDescent="0.25">
      <c r="K25801" s="36"/>
      <c r="L25801" s="36"/>
      <c r="M25801" s="36"/>
      <c r="N25801" s="36"/>
      <c r="O25801" s="40"/>
      <c r="P25801" s="36"/>
      <c r="S25801" s="36"/>
      <c r="T25801" s="36"/>
      <c r="U25801" s="36"/>
      <c r="V25801" s="36"/>
    </row>
    <row r="25802" spans="11:22" x14ac:dyDescent="0.25">
      <c r="K25802" s="36"/>
      <c r="L25802" s="36"/>
      <c r="M25802" s="36"/>
      <c r="N25802" s="36"/>
      <c r="O25802" s="40"/>
      <c r="P25802" s="36"/>
      <c r="S25802" s="36"/>
      <c r="T25802" s="36"/>
      <c r="U25802" s="36"/>
      <c r="V25802" s="36"/>
    </row>
    <row r="25803" spans="11:22" x14ac:dyDescent="0.25">
      <c r="K25803" s="36"/>
      <c r="L25803" s="36"/>
      <c r="M25803" s="36"/>
      <c r="N25803" s="36"/>
      <c r="O25803" s="40"/>
      <c r="P25803" s="36"/>
      <c r="S25803" s="36"/>
      <c r="T25803" s="36"/>
      <c r="U25803" s="36"/>
      <c r="V25803" s="36"/>
    </row>
    <row r="25804" spans="11:22" x14ac:dyDescent="0.25">
      <c r="K25804" s="36"/>
      <c r="L25804" s="36"/>
      <c r="M25804" s="36"/>
      <c r="N25804" s="36"/>
      <c r="O25804" s="40"/>
      <c r="P25804" s="36"/>
      <c r="S25804" s="36"/>
      <c r="T25804" s="36"/>
      <c r="U25804" s="36"/>
      <c r="V25804" s="36"/>
    </row>
    <row r="25805" spans="11:22" x14ac:dyDescent="0.25">
      <c r="K25805" s="36"/>
      <c r="L25805" s="36"/>
      <c r="M25805" s="36"/>
      <c r="N25805" s="36"/>
      <c r="O25805" s="40"/>
      <c r="P25805" s="36"/>
      <c r="S25805" s="36"/>
      <c r="T25805" s="36"/>
      <c r="U25805" s="36"/>
      <c r="V25805" s="36"/>
    </row>
    <row r="25806" spans="11:22" x14ac:dyDescent="0.25">
      <c r="K25806" s="36"/>
      <c r="L25806" s="36"/>
      <c r="M25806" s="36"/>
      <c r="N25806" s="36"/>
      <c r="O25806" s="40"/>
      <c r="P25806" s="36"/>
      <c r="S25806" s="36"/>
      <c r="T25806" s="36"/>
      <c r="U25806" s="36"/>
      <c r="V25806" s="36"/>
    </row>
    <row r="25807" spans="11:22" x14ac:dyDescent="0.25">
      <c r="K25807" s="36"/>
      <c r="L25807" s="36"/>
      <c r="M25807" s="36"/>
      <c r="N25807" s="36"/>
      <c r="O25807" s="40"/>
      <c r="P25807" s="36"/>
      <c r="S25807" s="36"/>
      <c r="T25807" s="36"/>
      <c r="U25807" s="36"/>
      <c r="V25807" s="36"/>
    </row>
    <row r="25808" spans="11:22" x14ac:dyDescent="0.25">
      <c r="K25808" s="36"/>
      <c r="L25808" s="36"/>
      <c r="M25808" s="36"/>
      <c r="N25808" s="36"/>
      <c r="O25808" s="40"/>
      <c r="P25808" s="36"/>
      <c r="S25808" s="36"/>
      <c r="T25808" s="36"/>
      <c r="U25808" s="36"/>
      <c r="V25808" s="36"/>
    </row>
    <row r="25809" spans="11:22" x14ac:dyDescent="0.25">
      <c r="K25809" s="36"/>
      <c r="L25809" s="36"/>
      <c r="M25809" s="36"/>
      <c r="N25809" s="36"/>
      <c r="O25809" s="40"/>
      <c r="P25809" s="36"/>
      <c r="S25809" s="36"/>
      <c r="T25809" s="36"/>
      <c r="U25809" s="36"/>
      <c r="V25809" s="36"/>
    </row>
    <row r="25810" spans="11:22" x14ac:dyDescent="0.25">
      <c r="K25810" s="36"/>
      <c r="L25810" s="36"/>
      <c r="M25810" s="36"/>
      <c r="N25810" s="36"/>
      <c r="O25810" s="40"/>
      <c r="P25810" s="36"/>
      <c r="S25810" s="36"/>
      <c r="T25810" s="36"/>
      <c r="U25810" s="36"/>
      <c r="V25810" s="36"/>
    </row>
    <row r="25811" spans="11:22" x14ac:dyDescent="0.25">
      <c r="K25811" s="36"/>
      <c r="L25811" s="36"/>
      <c r="M25811" s="36"/>
      <c r="N25811" s="36"/>
      <c r="O25811" s="40"/>
      <c r="P25811" s="36"/>
      <c r="S25811" s="36"/>
      <c r="T25811" s="36"/>
      <c r="U25811" s="36"/>
      <c r="V25811" s="36"/>
    </row>
    <row r="25812" spans="11:22" x14ac:dyDescent="0.25">
      <c r="K25812" s="36"/>
      <c r="L25812" s="36"/>
      <c r="M25812" s="36"/>
      <c r="N25812" s="36"/>
      <c r="O25812" s="40"/>
      <c r="P25812" s="36"/>
      <c r="S25812" s="36"/>
      <c r="T25812" s="36"/>
      <c r="U25812" s="36"/>
      <c r="V25812" s="36"/>
    </row>
    <row r="25813" spans="11:22" x14ac:dyDescent="0.25">
      <c r="K25813" s="36"/>
      <c r="L25813" s="36"/>
      <c r="M25813" s="36"/>
      <c r="N25813" s="36"/>
      <c r="O25813" s="40"/>
      <c r="P25813" s="36"/>
      <c r="S25813" s="36"/>
      <c r="T25813" s="36"/>
      <c r="U25813" s="36"/>
      <c r="V25813" s="36"/>
    </row>
    <row r="25814" spans="11:22" x14ac:dyDescent="0.25">
      <c r="K25814" s="36"/>
      <c r="L25814" s="36"/>
      <c r="M25814" s="36"/>
      <c r="N25814" s="36"/>
      <c r="O25814" s="40"/>
      <c r="P25814" s="36"/>
      <c r="S25814" s="36"/>
      <c r="T25814" s="36"/>
      <c r="U25814" s="36"/>
      <c r="V25814" s="36"/>
    </row>
    <row r="25815" spans="11:22" x14ac:dyDescent="0.25">
      <c r="K25815" s="36"/>
      <c r="L25815" s="36"/>
      <c r="M25815" s="36"/>
      <c r="N25815" s="36"/>
      <c r="O25815" s="40"/>
      <c r="P25815" s="36"/>
      <c r="S25815" s="36"/>
      <c r="T25815" s="36"/>
      <c r="U25815" s="36"/>
      <c r="V25815" s="36"/>
    </row>
    <row r="25816" spans="11:22" x14ac:dyDescent="0.25">
      <c r="K25816" s="36"/>
      <c r="L25816" s="36"/>
      <c r="M25816" s="36"/>
      <c r="N25816" s="36"/>
      <c r="O25816" s="40"/>
      <c r="P25816" s="36"/>
      <c r="S25816" s="36"/>
      <c r="T25816" s="36"/>
      <c r="U25816" s="36"/>
      <c r="V25816" s="36"/>
    </row>
    <row r="25817" spans="11:22" x14ac:dyDescent="0.25">
      <c r="K25817" s="36"/>
      <c r="L25817" s="36"/>
      <c r="M25817" s="36"/>
      <c r="N25817" s="36"/>
      <c r="O25817" s="40"/>
      <c r="P25817" s="36"/>
      <c r="S25817" s="36"/>
      <c r="T25817" s="36"/>
      <c r="U25817" s="36"/>
      <c r="V25817" s="36"/>
    </row>
    <row r="25818" spans="11:22" x14ac:dyDescent="0.25">
      <c r="K25818" s="36"/>
      <c r="L25818" s="36"/>
      <c r="M25818" s="36"/>
      <c r="N25818" s="36"/>
      <c r="O25818" s="40"/>
      <c r="P25818" s="36"/>
      <c r="S25818" s="36"/>
      <c r="T25818" s="36"/>
      <c r="U25818" s="36"/>
      <c r="V25818" s="36"/>
    </row>
    <row r="25819" spans="11:22" x14ac:dyDescent="0.25">
      <c r="K25819" s="36"/>
      <c r="L25819" s="36"/>
      <c r="M25819" s="36"/>
      <c r="N25819" s="36"/>
      <c r="O25819" s="40"/>
      <c r="P25819" s="36"/>
      <c r="S25819" s="36"/>
      <c r="T25819" s="36"/>
      <c r="U25819" s="36"/>
      <c r="V25819" s="36"/>
    </row>
    <row r="25820" spans="11:22" x14ac:dyDescent="0.25">
      <c r="K25820" s="36"/>
      <c r="L25820" s="36"/>
      <c r="M25820" s="36"/>
      <c r="N25820" s="36"/>
      <c r="O25820" s="40"/>
      <c r="P25820" s="36"/>
      <c r="S25820" s="36"/>
      <c r="T25820" s="36"/>
      <c r="U25820" s="36"/>
      <c r="V25820" s="36"/>
    </row>
    <row r="25821" spans="11:22" x14ac:dyDescent="0.25">
      <c r="K25821" s="36"/>
      <c r="L25821" s="36"/>
      <c r="M25821" s="36"/>
      <c r="N25821" s="36"/>
      <c r="O25821" s="40"/>
      <c r="P25821" s="36"/>
      <c r="S25821" s="36"/>
      <c r="T25821" s="36"/>
      <c r="U25821" s="36"/>
      <c r="V25821" s="36"/>
    </row>
    <row r="25822" spans="11:22" x14ac:dyDescent="0.25">
      <c r="K25822" s="36"/>
      <c r="L25822" s="36"/>
      <c r="M25822" s="36"/>
      <c r="N25822" s="36"/>
      <c r="O25822" s="40"/>
      <c r="P25822" s="36"/>
      <c r="S25822" s="36"/>
      <c r="T25822" s="36"/>
      <c r="U25822" s="36"/>
      <c r="V25822" s="36"/>
    </row>
    <row r="25823" spans="11:22" x14ac:dyDescent="0.25">
      <c r="K25823" s="36"/>
      <c r="L25823" s="36"/>
      <c r="M25823" s="36"/>
      <c r="N25823" s="36"/>
      <c r="O25823" s="40"/>
      <c r="P25823" s="36"/>
      <c r="S25823" s="36"/>
      <c r="T25823" s="36"/>
      <c r="U25823" s="36"/>
      <c r="V25823" s="36"/>
    </row>
    <row r="25824" spans="11:22" x14ac:dyDescent="0.25">
      <c r="K25824" s="36"/>
      <c r="L25824" s="36"/>
      <c r="M25824" s="36"/>
      <c r="N25824" s="36"/>
      <c r="O25824" s="40"/>
      <c r="P25824" s="36"/>
      <c r="S25824" s="36"/>
      <c r="T25824" s="36"/>
      <c r="U25824" s="36"/>
      <c r="V25824" s="36"/>
    </row>
    <row r="25825" spans="11:22" x14ac:dyDescent="0.25">
      <c r="K25825" s="36"/>
      <c r="L25825" s="36"/>
      <c r="M25825" s="36"/>
      <c r="N25825" s="36"/>
      <c r="O25825" s="40"/>
      <c r="P25825" s="36"/>
      <c r="S25825" s="36"/>
      <c r="T25825" s="36"/>
      <c r="U25825" s="36"/>
      <c r="V25825" s="36"/>
    </row>
    <row r="25826" spans="11:22" x14ac:dyDescent="0.25">
      <c r="K25826" s="36"/>
      <c r="L25826" s="36"/>
      <c r="M25826" s="36"/>
      <c r="N25826" s="36"/>
      <c r="O25826" s="40"/>
      <c r="P25826" s="36"/>
      <c r="S25826" s="36"/>
      <c r="T25826" s="36"/>
      <c r="U25826" s="36"/>
      <c r="V25826" s="36"/>
    </row>
    <row r="25827" spans="11:22" x14ac:dyDescent="0.25">
      <c r="K25827" s="36"/>
      <c r="L25827" s="36"/>
      <c r="M25827" s="36"/>
      <c r="N25827" s="36"/>
      <c r="O25827" s="40"/>
      <c r="P25827" s="36"/>
      <c r="S25827" s="36"/>
      <c r="T25827" s="36"/>
      <c r="U25827" s="36"/>
      <c r="V25827" s="36"/>
    </row>
    <row r="25828" spans="11:22" x14ac:dyDescent="0.25">
      <c r="K25828" s="36"/>
      <c r="L25828" s="36"/>
      <c r="M25828" s="36"/>
      <c r="N25828" s="36"/>
      <c r="O25828" s="40"/>
      <c r="P25828" s="36"/>
      <c r="S25828" s="36"/>
      <c r="T25828" s="36"/>
      <c r="U25828" s="36"/>
      <c r="V25828" s="36"/>
    </row>
    <row r="25829" spans="11:22" x14ac:dyDescent="0.25">
      <c r="K25829" s="36"/>
      <c r="L25829" s="36"/>
      <c r="M25829" s="36"/>
      <c r="N25829" s="36"/>
      <c r="O25829" s="40"/>
      <c r="P25829" s="36"/>
      <c r="S25829" s="36"/>
      <c r="T25829" s="36"/>
      <c r="U25829" s="36"/>
      <c r="V25829" s="36"/>
    </row>
    <row r="25830" spans="11:22" x14ac:dyDescent="0.25">
      <c r="K25830" s="36"/>
      <c r="L25830" s="36"/>
      <c r="M25830" s="36"/>
      <c r="N25830" s="36"/>
      <c r="O25830" s="40"/>
      <c r="P25830" s="36"/>
      <c r="S25830" s="36"/>
      <c r="T25830" s="36"/>
      <c r="U25830" s="36"/>
      <c r="V25830" s="36"/>
    </row>
    <row r="25831" spans="11:22" x14ac:dyDescent="0.25">
      <c r="K25831" s="36"/>
      <c r="L25831" s="36"/>
      <c r="M25831" s="36"/>
      <c r="N25831" s="36"/>
      <c r="O25831" s="40"/>
      <c r="P25831" s="36"/>
      <c r="S25831" s="36"/>
      <c r="T25831" s="36"/>
      <c r="U25831" s="36"/>
      <c r="V25831" s="36"/>
    </row>
    <row r="25832" spans="11:22" x14ac:dyDescent="0.25">
      <c r="K25832" s="36"/>
      <c r="L25832" s="36"/>
      <c r="M25832" s="36"/>
      <c r="N25832" s="36"/>
      <c r="O25832" s="40"/>
      <c r="P25832" s="36"/>
      <c r="S25832" s="36"/>
      <c r="T25832" s="36"/>
      <c r="U25832" s="36"/>
      <c r="V25832" s="36"/>
    </row>
    <row r="25833" spans="11:22" x14ac:dyDescent="0.25">
      <c r="K25833" s="36"/>
      <c r="L25833" s="36"/>
      <c r="M25833" s="36"/>
      <c r="N25833" s="36"/>
      <c r="O25833" s="40"/>
      <c r="P25833" s="36"/>
      <c r="S25833" s="36"/>
      <c r="T25833" s="36"/>
      <c r="U25833" s="36"/>
      <c r="V25833" s="36"/>
    </row>
    <row r="25834" spans="11:22" x14ac:dyDescent="0.25">
      <c r="K25834" s="36"/>
      <c r="L25834" s="36"/>
      <c r="M25834" s="36"/>
      <c r="N25834" s="36"/>
      <c r="O25834" s="40"/>
      <c r="P25834" s="36"/>
      <c r="S25834" s="36"/>
      <c r="T25834" s="36"/>
      <c r="U25834" s="36"/>
      <c r="V25834" s="36"/>
    </row>
    <row r="25835" spans="11:22" x14ac:dyDescent="0.25">
      <c r="K25835" s="36"/>
      <c r="L25835" s="36"/>
      <c r="M25835" s="36"/>
      <c r="N25835" s="36"/>
      <c r="O25835" s="40"/>
      <c r="P25835" s="36"/>
      <c r="S25835" s="36"/>
      <c r="T25835" s="36"/>
      <c r="U25835" s="36"/>
      <c r="V25835" s="36"/>
    </row>
    <row r="25836" spans="11:22" x14ac:dyDescent="0.25">
      <c r="K25836" s="36"/>
      <c r="L25836" s="36"/>
      <c r="M25836" s="36"/>
      <c r="N25836" s="36"/>
      <c r="O25836" s="40"/>
      <c r="P25836" s="36"/>
      <c r="S25836" s="36"/>
      <c r="T25836" s="36"/>
      <c r="U25836" s="36"/>
      <c r="V25836" s="36"/>
    </row>
    <row r="25837" spans="11:22" x14ac:dyDescent="0.25">
      <c r="K25837" s="36"/>
      <c r="L25837" s="36"/>
      <c r="M25837" s="36"/>
      <c r="N25837" s="36"/>
      <c r="O25837" s="40"/>
      <c r="P25837" s="36"/>
      <c r="S25837" s="36"/>
      <c r="T25837" s="36"/>
      <c r="U25837" s="36"/>
      <c r="V25837" s="36"/>
    </row>
    <row r="25838" spans="11:22" x14ac:dyDescent="0.25">
      <c r="K25838" s="36"/>
      <c r="L25838" s="36"/>
      <c r="M25838" s="36"/>
      <c r="N25838" s="36"/>
      <c r="O25838" s="40"/>
      <c r="P25838" s="36"/>
      <c r="S25838" s="36"/>
      <c r="T25838" s="36"/>
      <c r="U25838" s="36"/>
      <c r="V25838" s="36"/>
    </row>
    <row r="25839" spans="11:22" x14ac:dyDescent="0.25">
      <c r="K25839" s="36"/>
      <c r="L25839" s="36"/>
      <c r="M25839" s="36"/>
      <c r="N25839" s="36"/>
      <c r="O25839" s="40"/>
      <c r="P25839" s="36"/>
      <c r="S25839" s="36"/>
      <c r="T25839" s="36"/>
      <c r="U25839" s="36"/>
      <c r="V25839" s="36"/>
    </row>
    <row r="25840" spans="11:22" x14ac:dyDescent="0.25">
      <c r="K25840" s="36"/>
      <c r="L25840" s="36"/>
      <c r="M25840" s="36"/>
      <c r="N25840" s="36"/>
      <c r="O25840" s="40"/>
      <c r="P25840" s="36"/>
      <c r="S25840" s="36"/>
      <c r="T25840" s="36"/>
      <c r="U25840" s="36"/>
      <c r="V25840" s="36"/>
    </row>
    <row r="25841" spans="11:22" x14ac:dyDescent="0.25">
      <c r="K25841" s="36"/>
      <c r="L25841" s="36"/>
      <c r="M25841" s="36"/>
      <c r="N25841" s="36"/>
      <c r="O25841" s="40"/>
      <c r="P25841" s="36"/>
      <c r="S25841" s="36"/>
      <c r="T25841" s="36"/>
      <c r="U25841" s="36"/>
      <c r="V25841" s="36"/>
    </row>
    <row r="25842" spans="11:22" x14ac:dyDescent="0.25">
      <c r="K25842" s="36"/>
      <c r="L25842" s="36"/>
      <c r="M25842" s="36"/>
      <c r="N25842" s="36"/>
      <c r="O25842" s="40"/>
      <c r="P25842" s="36"/>
      <c r="S25842" s="36"/>
      <c r="T25842" s="36"/>
      <c r="U25842" s="36"/>
      <c r="V25842" s="36"/>
    </row>
    <row r="25843" spans="11:22" x14ac:dyDescent="0.25">
      <c r="K25843" s="36"/>
      <c r="L25843" s="36"/>
      <c r="M25843" s="36"/>
      <c r="N25843" s="36"/>
      <c r="O25843" s="40"/>
      <c r="P25843" s="36"/>
      <c r="S25843" s="36"/>
      <c r="T25843" s="36"/>
      <c r="U25843" s="36"/>
      <c r="V25843" s="36"/>
    </row>
    <row r="25844" spans="11:22" x14ac:dyDescent="0.25">
      <c r="K25844" s="36"/>
      <c r="L25844" s="36"/>
      <c r="M25844" s="36"/>
      <c r="N25844" s="36"/>
      <c r="O25844" s="40"/>
      <c r="P25844" s="36"/>
      <c r="S25844" s="36"/>
      <c r="T25844" s="36"/>
      <c r="U25844" s="36"/>
      <c r="V25844" s="36"/>
    </row>
    <row r="25845" spans="11:22" x14ac:dyDescent="0.25">
      <c r="K25845" s="36"/>
      <c r="L25845" s="36"/>
      <c r="M25845" s="36"/>
      <c r="N25845" s="36"/>
      <c r="O25845" s="40"/>
      <c r="P25845" s="36"/>
      <c r="S25845" s="36"/>
      <c r="T25845" s="36"/>
      <c r="U25845" s="36"/>
      <c r="V25845" s="36"/>
    </row>
    <row r="25846" spans="11:22" x14ac:dyDescent="0.25">
      <c r="K25846" s="36"/>
      <c r="L25846" s="36"/>
      <c r="M25846" s="36"/>
      <c r="N25846" s="36"/>
      <c r="O25846" s="40"/>
      <c r="P25846" s="36"/>
      <c r="S25846" s="36"/>
      <c r="T25846" s="36"/>
      <c r="U25846" s="36"/>
      <c r="V25846" s="36"/>
    </row>
    <row r="25847" spans="11:22" x14ac:dyDescent="0.25">
      <c r="K25847" s="36"/>
      <c r="L25847" s="36"/>
      <c r="M25847" s="36"/>
      <c r="N25847" s="36"/>
      <c r="O25847" s="40"/>
      <c r="P25847" s="36"/>
      <c r="S25847" s="36"/>
      <c r="T25847" s="36"/>
      <c r="U25847" s="36"/>
      <c r="V25847" s="36"/>
    </row>
    <row r="25848" spans="11:22" x14ac:dyDescent="0.25">
      <c r="K25848" s="36"/>
      <c r="L25848" s="36"/>
      <c r="M25848" s="36"/>
      <c r="N25848" s="36"/>
      <c r="O25848" s="40"/>
      <c r="P25848" s="36"/>
      <c r="S25848" s="36"/>
      <c r="T25848" s="36"/>
      <c r="U25848" s="36"/>
      <c r="V25848" s="36"/>
    </row>
    <row r="25849" spans="11:22" x14ac:dyDescent="0.25">
      <c r="K25849" s="36"/>
      <c r="L25849" s="36"/>
      <c r="M25849" s="36"/>
      <c r="N25849" s="36"/>
      <c r="O25849" s="40"/>
      <c r="P25849" s="36"/>
      <c r="S25849" s="36"/>
      <c r="T25849" s="36"/>
      <c r="U25849" s="36"/>
      <c r="V25849" s="36"/>
    </row>
    <row r="25850" spans="11:22" x14ac:dyDescent="0.25">
      <c r="K25850" s="36"/>
      <c r="L25850" s="36"/>
      <c r="M25850" s="36"/>
      <c r="N25850" s="36"/>
      <c r="O25850" s="40"/>
      <c r="P25850" s="36"/>
      <c r="S25850" s="36"/>
      <c r="T25850" s="36"/>
      <c r="U25850" s="36"/>
      <c r="V25850" s="36"/>
    </row>
    <row r="25851" spans="11:22" x14ac:dyDescent="0.25">
      <c r="K25851" s="36"/>
      <c r="L25851" s="36"/>
      <c r="M25851" s="36"/>
      <c r="N25851" s="36"/>
      <c r="O25851" s="40"/>
      <c r="P25851" s="36"/>
      <c r="S25851" s="36"/>
      <c r="T25851" s="36"/>
      <c r="U25851" s="36"/>
      <c r="V25851" s="36"/>
    </row>
    <row r="25852" spans="11:22" x14ac:dyDescent="0.25">
      <c r="K25852" s="36"/>
      <c r="L25852" s="36"/>
      <c r="M25852" s="36"/>
      <c r="N25852" s="36"/>
      <c r="O25852" s="40"/>
      <c r="P25852" s="36"/>
      <c r="S25852" s="36"/>
      <c r="T25852" s="36"/>
      <c r="U25852" s="36"/>
      <c r="V25852" s="36"/>
    </row>
    <row r="25853" spans="11:22" x14ac:dyDescent="0.25">
      <c r="K25853" s="36"/>
      <c r="L25853" s="36"/>
      <c r="M25853" s="36"/>
      <c r="N25853" s="36"/>
      <c r="O25853" s="40"/>
      <c r="P25853" s="36"/>
      <c r="S25853" s="36"/>
      <c r="T25853" s="36"/>
      <c r="U25853" s="36"/>
      <c r="V25853" s="36"/>
    </row>
    <row r="25854" spans="11:22" x14ac:dyDescent="0.25">
      <c r="K25854" s="36"/>
      <c r="L25854" s="36"/>
      <c r="M25854" s="36"/>
      <c r="N25854" s="36"/>
      <c r="O25854" s="40"/>
      <c r="P25854" s="36"/>
      <c r="S25854" s="36"/>
      <c r="T25854" s="36"/>
      <c r="U25854" s="36"/>
      <c r="V25854" s="36"/>
    </row>
    <row r="25855" spans="11:22" x14ac:dyDescent="0.25">
      <c r="K25855" s="36"/>
      <c r="L25855" s="36"/>
      <c r="M25855" s="36"/>
      <c r="N25855" s="36"/>
      <c r="O25855" s="40"/>
      <c r="P25855" s="36"/>
      <c r="S25855" s="36"/>
      <c r="T25855" s="36"/>
      <c r="U25855" s="36"/>
      <c r="V25855" s="36"/>
    </row>
    <row r="25856" spans="11:22" x14ac:dyDescent="0.25">
      <c r="K25856" s="36"/>
      <c r="L25856" s="36"/>
      <c r="M25856" s="36"/>
      <c r="N25856" s="36"/>
      <c r="O25856" s="40"/>
      <c r="P25856" s="36"/>
      <c r="S25856" s="36"/>
      <c r="T25856" s="36"/>
      <c r="U25856" s="36"/>
      <c r="V25856" s="36"/>
    </row>
    <row r="25857" spans="11:22" x14ac:dyDescent="0.25">
      <c r="K25857" s="36"/>
      <c r="L25857" s="36"/>
      <c r="M25857" s="36"/>
      <c r="N25857" s="36"/>
      <c r="O25857" s="40"/>
      <c r="P25857" s="36"/>
      <c r="S25857" s="36"/>
      <c r="T25857" s="36"/>
      <c r="U25857" s="36"/>
      <c r="V25857" s="36"/>
    </row>
    <row r="25858" spans="11:22" x14ac:dyDescent="0.25">
      <c r="K25858" s="36"/>
      <c r="L25858" s="36"/>
      <c r="M25858" s="36"/>
      <c r="N25858" s="36"/>
      <c r="O25858" s="40"/>
      <c r="P25858" s="36"/>
      <c r="S25858" s="36"/>
      <c r="T25858" s="36"/>
      <c r="U25858" s="36"/>
      <c r="V25858" s="36"/>
    </row>
    <row r="25859" spans="11:22" x14ac:dyDescent="0.25">
      <c r="K25859" s="36"/>
      <c r="L25859" s="36"/>
      <c r="M25859" s="36"/>
      <c r="N25859" s="36"/>
      <c r="O25859" s="40"/>
      <c r="P25859" s="36"/>
      <c r="S25859" s="36"/>
      <c r="T25859" s="36"/>
      <c r="U25859" s="36"/>
      <c r="V25859" s="36"/>
    </row>
    <row r="25860" spans="11:22" x14ac:dyDescent="0.25">
      <c r="K25860" s="36"/>
      <c r="L25860" s="36"/>
      <c r="M25860" s="36"/>
      <c r="N25860" s="36"/>
      <c r="O25860" s="40"/>
      <c r="P25860" s="36"/>
      <c r="S25860" s="36"/>
      <c r="T25860" s="36"/>
      <c r="U25860" s="36"/>
      <c r="V25860" s="36"/>
    </row>
    <row r="25861" spans="11:22" x14ac:dyDescent="0.25">
      <c r="K25861" s="36"/>
      <c r="L25861" s="36"/>
      <c r="M25861" s="36"/>
      <c r="N25861" s="36"/>
      <c r="O25861" s="40"/>
      <c r="P25861" s="36"/>
      <c r="S25861" s="36"/>
      <c r="T25861" s="36"/>
      <c r="U25861" s="36"/>
      <c r="V25861" s="36"/>
    </row>
    <row r="25862" spans="11:22" x14ac:dyDescent="0.25">
      <c r="K25862" s="36"/>
      <c r="L25862" s="36"/>
      <c r="M25862" s="36"/>
      <c r="N25862" s="36"/>
      <c r="O25862" s="40"/>
      <c r="P25862" s="36"/>
      <c r="S25862" s="36"/>
      <c r="T25862" s="36"/>
      <c r="U25862" s="36"/>
      <c r="V25862" s="36"/>
    </row>
    <row r="25863" spans="11:22" x14ac:dyDescent="0.25">
      <c r="K25863" s="36"/>
      <c r="L25863" s="36"/>
      <c r="M25863" s="36"/>
      <c r="N25863" s="36"/>
      <c r="O25863" s="40"/>
      <c r="P25863" s="36"/>
      <c r="S25863" s="36"/>
      <c r="T25863" s="36"/>
      <c r="U25863" s="36"/>
      <c r="V25863" s="36"/>
    </row>
    <row r="25864" spans="11:22" x14ac:dyDescent="0.25">
      <c r="K25864" s="36"/>
      <c r="L25864" s="36"/>
      <c r="M25864" s="36"/>
      <c r="N25864" s="36"/>
      <c r="O25864" s="40"/>
      <c r="P25864" s="36"/>
      <c r="S25864" s="36"/>
      <c r="T25864" s="36"/>
      <c r="U25864" s="36"/>
      <c r="V25864" s="36"/>
    </row>
    <row r="25865" spans="11:22" x14ac:dyDescent="0.25">
      <c r="K25865" s="36"/>
      <c r="L25865" s="36"/>
      <c r="M25865" s="36"/>
      <c r="N25865" s="36"/>
      <c r="O25865" s="40"/>
      <c r="P25865" s="36"/>
      <c r="S25865" s="36"/>
      <c r="T25865" s="36"/>
      <c r="U25865" s="36"/>
      <c r="V25865" s="36"/>
    </row>
    <row r="25866" spans="11:22" x14ac:dyDescent="0.25">
      <c r="K25866" s="36"/>
      <c r="L25866" s="36"/>
      <c r="M25866" s="36"/>
      <c r="N25866" s="36"/>
      <c r="O25866" s="40"/>
      <c r="P25866" s="36"/>
      <c r="S25866" s="36"/>
      <c r="T25866" s="36"/>
      <c r="U25866" s="36"/>
      <c r="V25866" s="36"/>
    </row>
    <row r="25867" spans="11:22" x14ac:dyDescent="0.25">
      <c r="K25867" s="36"/>
      <c r="L25867" s="36"/>
      <c r="M25867" s="36"/>
      <c r="N25867" s="36"/>
      <c r="O25867" s="40"/>
      <c r="P25867" s="36"/>
      <c r="S25867" s="36"/>
      <c r="T25867" s="36"/>
      <c r="U25867" s="36"/>
      <c r="V25867" s="36"/>
    </row>
    <row r="25868" spans="11:22" x14ac:dyDescent="0.25">
      <c r="K25868" s="36"/>
      <c r="L25868" s="36"/>
      <c r="M25868" s="36"/>
      <c r="N25868" s="36"/>
      <c r="O25868" s="40"/>
      <c r="P25868" s="36"/>
      <c r="S25868" s="36"/>
      <c r="T25868" s="36"/>
      <c r="U25868" s="36"/>
      <c r="V25868" s="36"/>
    </row>
    <row r="25869" spans="11:22" x14ac:dyDescent="0.25">
      <c r="K25869" s="36"/>
      <c r="L25869" s="36"/>
      <c r="M25869" s="36"/>
      <c r="N25869" s="36"/>
      <c r="O25869" s="40"/>
      <c r="P25869" s="36"/>
      <c r="S25869" s="36"/>
      <c r="T25869" s="36"/>
      <c r="U25869" s="36"/>
      <c r="V25869" s="36"/>
    </row>
    <row r="25870" spans="11:22" x14ac:dyDescent="0.25">
      <c r="K25870" s="36"/>
      <c r="L25870" s="36"/>
      <c r="M25870" s="36"/>
      <c r="N25870" s="36"/>
      <c r="O25870" s="40"/>
      <c r="P25870" s="36"/>
      <c r="S25870" s="36"/>
      <c r="T25870" s="36"/>
      <c r="U25870" s="36"/>
      <c r="V25870" s="36"/>
    </row>
    <row r="25871" spans="11:22" x14ac:dyDescent="0.25">
      <c r="K25871" s="36"/>
      <c r="L25871" s="36"/>
      <c r="M25871" s="36"/>
      <c r="N25871" s="36"/>
      <c r="O25871" s="40"/>
      <c r="P25871" s="36"/>
      <c r="S25871" s="36"/>
      <c r="T25871" s="36"/>
      <c r="U25871" s="36"/>
      <c r="V25871" s="36"/>
    </row>
    <row r="25872" spans="11:22" x14ac:dyDescent="0.25">
      <c r="K25872" s="36"/>
      <c r="L25872" s="36"/>
      <c r="M25872" s="36"/>
      <c r="N25872" s="36"/>
      <c r="O25872" s="40"/>
      <c r="P25872" s="36"/>
      <c r="S25872" s="36"/>
      <c r="T25872" s="36"/>
      <c r="U25872" s="36"/>
      <c r="V25872" s="36"/>
    </row>
    <row r="25873" spans="11:22" x14ac:dyDescent="0.25">
      <c r="K25873" s="36"/>
      <c r="L25873" s="36"/>
      <c r="M25873" s="36"/>
      <c r="N25873" s="36"/>
      <c r="O25873" s="40"/>
      <c r="P25873" s="36"/>
      <c r="S25873" s="36"/>
      <c r="T25873" s="36"/>
      <c r="U25873" s="36"/>
      <c r="V25873" s="36"/>
    </row>
    <row r="25874" spans="11:22" x14ac:dyDescent="0.25">
      <c r="K25874" s="36"/>
      <c r="L25874" s="36"/>
      <c r="M25874" s="36"/>
      <c r="N25874" s="36"/>
      <c r="O25874" s="40"/>
      <c r="P25874" s="36"/>
      <c r="S25874" s="36"/>
      <c r="T25874" s="36"/>
      <c r="U25874" s="36"/>
      <c r="V25874" s="36"/>
    </row>
    <row r="25875" spans="11:22" x14ac:dyDescent="0.25">
      <c r="K25875" s="36"/>
      <c r="L25875" s="36"/>
      <c r="M25875" s="36"/>
      <c r="N25875" s="36"/>
      <c r="O25875" s="40"/>
      <c r="P25875" s="36"/>
      <c r="S25875" s="36"/>
      <c r="T25875" s="36"/>
      <c r="U25875" s="36"/>
      <c r="V25875" s="36"/>
    </row>
    <row r="25876" spans="11:22" x14ac:dyDescent="0.25">
      <c r="K25876" s="36"/>
      <c r="L25876" s="36"/>
      <c r="M25876" s="36"/>
      <c r="N25876" s="36"/>
      <c r="O25876" s="40"/>
      <c r="P25876" s="36"/>
      <c r="S25876" s="36"/>
      <c r="T25876" s="36"/>
      <c r="U25876" s="36"/>
      <c r="V25876" s="36"/>
    </row>
    <row r="25877" spans="11:22" x14ac:dyDescent="0.25">
      <c r="K25877" s="36"/>
      <c r="L25877" s="36"/>
      <c r="M25877" s="36"/>
      <c r="N25877" s="36"/>
      <c r="O25877" s="40"/>
      <c r="P25877" s="36"/>
      <c r="S25877" s="36"/>
      <c r="T25877" s="36"/>
      <c r="U25877" s="36"/>
      <c r="V25877" s="36"/>
    </row>
    <row r="25878" spans="11:22" x14ac:dyDescent="0.25">
      <c r="K25878" s="36"/>
      <c r="L25878" s="36"/>
      <c r="M25878" s="36"/>
      <c r="N25878" s="36"/>
      <c r="O25878" s="40"/>
      <c r="P25878" s="36"/>
      <c r="S25878" s="36"/>
      <c r="T25878" s="36"/>
      <c r="U25878" s="36"/>
      <c r="V25878" s="36"/>
    </row>
    <row r="25879" spans="11:22" x14ac:dyDescent="0.25">
      <c r="K25879" s="36"/>
      <c r="L25879" s="36"/>
      <c r="M25879" s="36"/>
      <c r="N25879" s="36"/>
      <c r="O25879" s="40"/>
      <c r="P25879" s="36"/>
      <c r="S25879" s="36"/>
      <c r="T25879" s="36"/>
      <c r="U25879" s="36"/>
      <c r="V25879" s="36"/>
    </row>
    <row r="25880" spans="11:22" x14ac:dyDescent="0.25">
      <c r="K25880" s="36"/>
      <c r="L25880" s="36"/>
      <c r="M25880" s="36"/>
      <c r="N25880" s="36"/>
      <c r="O25880" s="40"/>
      <c r="P25880" s="36"/>
      <c r="S25880" s="36"/>
      <c r="T25880" s="36"/>
      <c r="U25880" s="36"/>
      <c r="V25880" s="36"/>
    </row>
    <row r="25881" spans="11:22" x14ac:dyDescent="0.25">
      <c r="K25881" s="36"/>
      <c r="L25881" s="36"/>
      <c r="M25881" s="36"/>
      <c r="N25881" s="36"/>
      <c r="O25881" s="40"/>
      <c r="P25881" s="36"/>
      <c r="S25881" s="36"/>
      <c r="T25881" s="36"/>
      <c r="U25881" s="36"/>
      <c r="V25881" s="36"/>
    </row>
    <row r="25882" spans="11:22" x14ac:dyDescent="0.25">
      <c r="K25882" s="36"/>
      <c r="L25882" s="36"/>
      <c r="M25882" s="36"/>
      <c r="N25882" s="36"/>
      <c r="O25882" s="40"/>
      <c r="P25882" s="36"/>
      <c r="S25882" s="36"/>
      <c r="T25882" s="36"/>
      <c r="U25882" s="36"/>
      <c r="V25882" s="36"/>
    </row>
    <row r="25883" spans="11:22" x14ac:dyDescent="0.25">
      <c r="K25883" s="36"/>
      <c r="L25883" s="36"/>
      <c r="M25883" s="36"/>
      <c r="N25883" s="36"/>
      <c r="O25883" s="40"/>
      <c r="P25883" s="36"/>
      <c r="S25883" s="36"/>
      <c r="T25883" s="36"/>
      <c r="U25883" s="36"/>
      <c r="V25883" s="36"/>
    </row>
    <row r="25884" spans="11:22" x14ac:dyDescent="0.25">
      <c r="K25884" s="36"/>
      <c r="L25884" s="36"/>
      <c r="M25884" s="36"/>
      <c r="N25884" s="36"/>
      <c r="O25884" s="40"/>
      <c r="P25884" s="36"/>
      <c r="S25884" s="36"/>
      <c r="T25884" s="36"/>
      <c r="U25884" s="36"/>
      <c r="V25884" s="36"/>
    </row>
    <row r="25885" spans="11:22" x14ac:dyDescent="0.25">
      <c r="K25885" s="36"/>
      <c r="L25885" s="36"/>
      <c r="M25885" s="36"/>
      <c r="N25885" s="36"/>
      <c r="O25885" s="40"/>
      <c r="P25885" s="36"/>
      <c r="S25885" s="36"/>
      <c r="T25885" s="36"/>
      <c r="U25885" s="36"/>
      <c r="V25885" s="36"/>
    </row>
    <row r="25886" spans="11:22" x14ac:dyDescent="0.25">
      <c r="K25886" s="36"/>
      <c r="L25886" s="36"/>
      <c r="M25886" s="36"/>
      <c r="N25886" s="36"/>
      <c r="O25886" s="40"/>
      <c r="P25886" s="36"/>
      <c r="S25886" s="36"/>
      <c r="T25886" s="36"/>
      <c r="U25886" s="36"/>
      <c r="V25886" s="36"/>
    </row>
    <row r="25887" spans="11:22" x14ac:dyDescent="0.25">
      <c r="K25887" s="36"/>
      <c r="L25887" s="36"/>
      <c r="M25887" s="36"/>
      <c r="N25887" s="36"/>
      <c r="O25887" s="40"/>
      <c r="P25887" s="36"/>
      <c r="S25887" s="36"/>
      <c r="T25887" s="36"/>
      <c r="U25887" s="36"/>
      <c r="V25887" s="36"/>
    </row>
    <row r="25888" spans="11:22" x14ac:dyDescent="0.25">
      <c r="K25888" s="36"/>
      <c r="L25888" s="36"/>
      <c r="M25888" s="36"/>
      <c r="N25888" s="36"/>
      <c r="O25888" s="40"/>
      <c r="P25888" s="36"/>
      <c r="S25888" s="36"/>
      <c r="T25888" s="36"/>
      <c r="U25888" s="36"/>
      <c r="V25888" s="36"/>
    </row>
    <row r="25889" spans="11:22" x14ac:dyDescent="0.25">
      <c r="K25889" s="36"/>
      <c r="L25889" s="36"/>
      <c r="M25889" s="36"/>
      <c r="N25889" s="36"/>
      <c r="O25889" s="40"/>
      <c r="P25889" s="36"/>
      <c r="S25889" s="36"/>
      <c r="T25889" s="36"/>
      <c r="U25889" s="36"/>
      <c r="V25889" s="36"/>
    </row>
    <row r="25890" spans="11:22" x14ac:dyDescent="0.25">
      <c r="K25890" s="36"/>
      <c r="L25890" s="36"/>
      <c r="M25890" s="36"/>
      <c r="N25890" s="36"/>
      <c r="O25890" s="40"/>
      <c r="P25890" s="36"/>
      <c r="S25890" s="36"/>
      <c r="T25890" s="36"/>
      <c r="U25890" s="36"/>
      <c r="V25890" s="36"/>
    </row>
    <row r="25891" spans="11:22" x14ac:dyDescent="0.25">
      <c r="K25891" s="36"/>
      <c r="L25891" s="36"/>
      <c r="M25891" s="36"/>
      <c r="N25891" s="36"/>
      <c r="O25891" s="40"/>
      <c r="P25891" s="36"/>
      <c r="S25891" s="36"/>
      <c r="T25891" s="36"/>
      <c r="U25891" s="36"/>
      <c r="V25891" s="36"/>
    </row>
    <row r="25892" spans="11:22" x14ac:dyDescent="0.25">
      <c r="K25892" s="36"/>
      <c r="L25892" s="36"/>
      <c r="M25892" s="36"/>
      <c r="N25892" s="36"/>
      <c r="O25892" s="40"/>
      <c r="P25892" s="36"/>
      <c r="S25892" s="36"/>
      <c r="T25892" s="36"/>
      <c r="U25892" s="36"/>
      <c r="V25892" s="36"/>
    </row>
    <row r="25893" spans="11:22" x14ac:dyDescent="0.25">
      <c r="K25893" s="36"/>
      <c r="L25893" s="36"/>
      <c r="M25893" s="36"/>
      <c r="N25893" s="36"/>
      <c r="O25893" s="40"/>
      <c r="P25893" s="36"/>
      <c r="S25893" s="36"/>
      <c r="T25893" s="36"/>
      <c r="U25893" s="36"/>
      <c r="V25893" s="36"/>
    </row>
    <row r="25894" spans="11:22" x14ac:dyDescent="0.25">
      <c r="K25894" s="36"/>
      <c r="L25894" s="36"/>
      <c r="M25894" s="36"/>
      <c r="N25894" s="36"/>
      <c r="O25894" s="40"/>
      <c r="P25894" s="36"/>
      <c r="S25894" s="36"/>
      <c r="T25894" s="36"/>
      <c r="U25894" s="36"/>
      <c r="V25894" s="36"/>
    </row>
    <row r="25895" spans="11:22" x14ac:dyDescent="0.25">
      <c r="K25895" s="36"/>
      <c r="L25895" s="36"/>
      <c r="M25895" s="36"/>
      <c r="N25895" s="36"/>
      <c r="O25895" s="40"/>
      <c r="P25895" s="36"/>
      <c r="S25895" s="36"/>
      <c r="T25895" s="36"/>
      <c r="U25895" s="36"/>
      <c r="V25895" s="36"/>
    </row>
    <row r="25896" spans="11:22" x14ac:dyDescent="0.25">
      <c r="K25896" s="36"/>
      <c r="L25896" s="36"/>
      <c r="M25896" s="36"/>
      <c r="N25896" s="36"/>
      <c r="O25896" s="40"/>
      <c r="P25896" s="36"/>
      <c r="S25896" s="36"/>
      <c r="T25896" s="36"/>
      <c r="U25896" s="36"/>
      <c r="V25896" s="36"/>
    </row>
    <row r="25897" spans="11:22" x14ac:dyDescent="0.25">
      <c r="K25897" s="36"/>
      <c r="L25897" s="36"/>
      <c r="M25897" s="36"/>
      <c r="N25897" s="36"/>
      <c r="O25897" s="40"/>
      <c r="P25897" s="36"/>
      <c r="S25897" s="36"/>
      <c r="T25897" s="36"/>
      <c r="U25897" s="36"/>
      <c r="V25897" s="36"/>
    </row>
    <row r="25898" spans="11:22" x14ac:dyDescent="0.25">
      <c r="K25898" s="36"/>
      <c r="L25898" s="36"/>
      <c r="M25898" s="36"/>
      <c r="N25898" s="36"/>
      <c r="O25898" s="40"/>
      <c r="P25898" s="36"/>
      <c r="S25898" s="36"/>
      <c r="T25898" s="36"/>
      <c r="U25898" s="36"/>
      <c r="V25898" s="36"/>
    </row>
    <row r="25899" spans="11:22" x14ac:dyDescent="0.25">
      <c r="K25899" s="36"/>
      <c r="L25899" s="36"/>
      <c r="M25899" s="36"/>
      <c r="N25899" s="36"/>
      <c r="O25899" s="40"/>
      <c r="P25899" s="36"/>
      <c r="S25899" s="36"/>
      <c r="T25899" s="36"/>
      <c r="U25899" s="36"/>
      <c r="V25899" s="36"/>
    </row>
    <row r="25900" spans="11:22" x14ac:dyDescent="0.25">
      <c r="K25900" s="36"/>
      <c r="L25900" s="36"/>
      <c r="M25900" s="36"/>
      <c r="N25900" s="36"/>
      <c r="O25900" s="40"/>
      <c r="P25900" s="36"/>
      <c r="S25900" s="36"/>
      <c r="T25900" s="36"/>
      <c r="U25900" s="36"/>
      <c r="V25900" s="36"/>
    </row>
    <row r="25901" spans="11:22" x14ac:dyDescent="0.25">
      <c r="K25901" s="36"/>
      <c r="L25901" s="36"/>
      <c r="M25901" s="36"/>
      <c r="N25901" s="36"/>
      <c r="O25901" s="40"/>
      <c r="P25901" s="36"/>
      <c r="S25901" s="36"/>
      <c r="T25901" s="36"/>
      <c r="U25901" s="36"/>
      <c r="V25901" s="36"/>
    </row>
    <row r="25902" spans="11:22" x14ac:dyDescent="0.25">
      <c r="K25902" s="36"/>
      <c r="L25902" s="36"/>
      <c r="M25902" s="36"/>
      <c r="N25902" s="36"/>
      <c r="O25902" s="40"/>
      <c r="P25902" s="36"/>
      <c r="S25902" s="36"/>
      <c r="T25902" s="36"/>
      <c r="U25902" s="36"/>
      <c r="V25902" s="36"/>
    </row>
    <row r="25903" spans="11:22" x14ac:dyDescent="0.25">
      <c r="K25903" s="36"/>
      <c r="L25903" s="36"/>
      <c r="M25903" s="36"/>
      <c r="N25903" s="36"/>
      <c r="O25903" s="40"/>
      <c r="P25903" s="36"/>
      <c r="S25903" s="36"/>
      <c r="T25903" s="36"/>
      <c r="U25903" s="36"/>
      <c r="V25903" s="36"/>
    </row>
    <row r="25904" spans="11:22" x14ac:dyDescent="0.25">
      <c r="K25904" s="36"/>
      <c r="L25904" s="36"/>
      <c r="M25904" s="36"/>
      <c r="N25904" s="36"/>
      <c r="O25904" s="40"/>
      <c r="P25904" s="36"/>
      <c r="S25904" s="36"/>
      <c r="T25904" s="36"/>
      <c r="U25904" s="36"/>
      <c r="V25904" s="36"/>
    </row>
    <row r="25905" spans="11:22" x14ac:dyDescent="0.25">
      <c r="K25905" s="36"/>
      <c r="L25905" s="36"/>
      <c r="M25905" s="36"/>
      <c r="N25905" s="36"/>
      <c r="O25905" s="40"/>
      <c r="P25905" s="36"/>
      <c r="S25905" s="36"/>
      <c r="T25905" s="36"/>
      <c r="U25905" s="36"/>
      <c r="V25905" s="36"/>
    </row>
    <row r="25906" spans="11:22" x14ac:dyDescent="0.25">
      <c r="K25906" s="36"/>
      <c r="L25906" s="36"/>
      <c r="M25906" s="36"/>
      <c r="N25906" s="36"/>
      <c r="O25906" s="40"/>
      <c r="P25906" s="36"/>
      <c r="S25906" s="36"/>
      <c r="T25906" s="36"/>
      <c r="U25906" s="36"/>
      <c r="V25906" s="36"/>
    </row>
    <row r="25907" spans="11:22" x14ac:dyDescent="0.25">
      <c r="K25907" s="36"/>
      <c r="L25907" s="36"/>
      <c r="M25907" s="36"/>
      <c r="N25907" s="36"/>
      <c r="O25907" s="40"/>
      <c r="P25907" s="36"/>
      <c r="S25907" s="36"/>
      <c r="T25907" s="36"/>
      <c r="U25907" s="36"/>
      <c r="V25907" s="36"/>
    </row>
    <row r="25908" spans="11:22" x14ac:dyDescent="0.25">
      <c r="K25908" s="36"/>
      <c r="L25908" s="36"/>
      <c r="M25908" s="36"/>
      <c r="N25908" s="36"/>
      <c r="O25908" s="40"/>
      <c r="P25908" s="36"/>
      <c r="S25908" s="36"/>
      <c r="T25908" s="36"/>
      <c r="U25908" s="36"/>
      <c r="V25908" s="36"/>
    </row>
    <row r="25909" spans="11:22" x14ac:dyDescent="0.25">
      <c r="K25909" s="36"/>
      <c r="L25909" s="36"/>
      <c r="M25909" s="36"/>
      <c r="N25909" s="36"/>
      <c r="O25909" s="40"/>
      <c r="P25909" s="36"/>
      <c r="S25909" s="36"/>
      <c r="T25909" s="36"/>
      <c r="U25909" s="36"/>
      <c r="V25909" s="36"/>
    </row>
    <row r="25910" spans="11:22" x14ac:dyDescent="0.25">
      <c r="K25910" s="36"/>
      <c r="L25910" s="36"/>
      <c r="M25910" s="36"/>
      <c r="N25910" s="36"/>
      <c r="O25910" s="40"/>
      <c r="P25910" s="36"/>
      <c r="S25910" s="36"/>
      <c r="T25910" s="36"/>
      <c r="U25910" s="36"/>
      <c r="V25910" s="36"/>
    </row>
    <row r="25911" spans="11:22" x14ac:dyDescent="0.25">
      <c r="K25911" s="36"/>
      <c r="L25911" s="36"/>
      <c r="M25911" s="36"/>
      <c r="N25911" s="36"/>
      <c r="O25911" s="40"/>
      <c r="P25911" s="36"/>
      <c r="S25911" s="36"/>
      <c r="T25911" s="36"/>
      <c r="U25911" s="36"/>
      <c r="V25911" s="36"/>
    </row>
    <row r="25912" spans="11:22" x14ac:dyDescent="0.25">
      <c r="K25912" s="36"/>
      <c r="L25912" s="36"/>
      <c r="M25912" s="36"/>
      <c r="N25912" s="36"/>
      <c r="O25912" s="40"/>
      <c r="P25912" s="36"/>
      <c r="S25912" s="36"/>
      <c r="T25912" s="36"/>
      <c r="U25912" s="36"/>
      <c r="V25912" s="36"/>
    </row>
    <row r="25913" spans="11:22" x14ac:dyDescent="0.25">
      <c r="K25913" s="36"/>
      <c r="L25913" s="36"/>
      <c r="M25913" s="36"/>
      <c r="N25913" s="36"/>
      <c r="O25913" s="40"/>
      <c r="P25913" s="36"/>
      <c r="S25913" s="36"/>
      <c r="T25913" s="36"/>
      <c r="U25913" s="36"/>
      <c r="V25913" s="36"/>
    </row>
    <row r="25914" spans="11:22" x14ac:dyDescent="0.25">
      <c r="K25914" s="36"/>
      <c r="L25914" s="36"/>
      <c r="M25914" s="36"/>
      <c r="N25914" s="36"/>
      <c r="O25914" s="40"/>
      <c r="P25914" s="36"/>
      <c r="S25914" s="36"/>
      <c r="T25914" s="36"/>
      <c r="U25914" s="36"/>
      <c r="V25914" s="36"/>
    </row>
    <row r="25915" spans="11:22" x14ac:dyDescent="0.25">
      <c r="K25915" s="36"/>
      <c r="L25915" s="36"/>
      <c r="M25915" s="36"/>
      <c r="N25915" s="36"/>
      <c r="O25915" s="40"/>
      <c r="P25915" s="36"/>
      <c r="S25915" s="36"/>
      <c r="T25915" s="36"/>
      <c r="U25915" s="36"/>
      <c r="V25915" s="36"/>
    </row>
    <row r="25916" spans="11:22" x14ac:dyDescent="0.25">
      <c r="K25916" s="36"/>
      <c r="L25916" s="36"/>
      <c r="M25916" s="36"/>
      <c r="N25916" s="36"/>
      <c r="O25916" s="40"/>
      <c r="P25916" s="36"/>
      <c r="S25916" s="36"/>
      <c r="T25916" s="36"/>
      <c r="U25916" s="36"/>
      <c r="V25916" s="36"/>
    </row>
    <row r="25917" spans="11:22" x14ac:dyDescent="0.25">
      <c r="K25917" s="36"/>
      <c r="L25917" s="36"/>
      <c r="M25917" s="36"/>
      <c r="N25917" s="36"/>
      <c r="O25917" s="40"/>
      <c r="P25917" s="36"/>
      <c r="S25917" s="36"/>
      <c r="T25917" s="36"/>
      <c r="U25917" s="36"/>
      <c r="V25917" s="36"/>
    </row>
    <row r="25918" spans="11:22" x14ac:dyDescent="0.25">
      <c r="K25918" s="36"/>
      <c r="L25918" s="36"/>
      <c r="M25918" s="36"/>
      <c r="N25918" s="36"/>
      <c r="O25918" s="40"/>
      <c r="P25918" s="36"/>
      <c r="S25918" s="36"/>
      <c r="T25918" s="36"/>
      <c r="U25918" s="36"/>
      <c r="V25918" s="36"/>
    </row>
    <row r="25919" spans="11:22" x14ac:dyDescent="0.25">
      <c r="K25919" s="36"/>
      <c r="L25919" s="36"/>
      <c r="M25919" s="36"/>
      <c r="N25919" s="36"/>
      <c r="O25919" s="40"/>
      <c r="P25919" s="36"/>
      <c r="S25919" s="36"/>
      <c r="T25919" s="36"/>
      <c r="U25919" s="36"/>
      <c r="V25919" s="36"/>
    </row>
    <row r="25920" spans="11:22" x14ac:dyDescent="0.25">
      <c r="K25920" s="36"/>
      <c r="L25920" s="36"/>
      <c r="M25920" s="36"/>
      <c r="N25920" s="36"/>
      <c r="O25920" s="40"/>
      <c r="P25920" s="36"/>
      <c r="S25920" s="36"/>
      <c r="T25920" s="36"/>
      <c r="U25920" s="36"/>
      <c r="V25920" s="36"/>
    </row>
    <row r="25921" spans="11:22" x14ac:dyDescent="0.25">
      <c r="K25921" s="36"/>
      <c r="L25921" s="36"/>
      <c r="M25921" s="36"/>
      <c r="N25921" s="36"/>
      <c r="O25921" s="40"/>
      <c r="P25921" s="36"/>
      <c r="S25921" s="36"/>
      <c r="T25921" s="36"/>
      <c r="U25921" s="36"/>
      <c r="V25921" s="36"/>
    </row>
    <row r="25922" spans="11:22" x14ac:dyDescent="0.25">
      <c r="K25922" s="36"/>
      <c r="L25922" s="36"/>
      <c r="M25922" s="36"/>
      <c r="N25922" s="36"/>
      <c r="O25922" s="40"/>
      <c r="P25922" s="36"/>
      <c r="S25922" s="36"/>
      <c r="T25922" s="36"/>
      <c r="U25922" s="36"/>
      <c r="V25922" s="36"/>
    </row>
    <row r="25923" spans="11:22" x14ac:dyDescent="0.25">
      <c r="K25923" s="36"/>
      <c r="L25923" s="36"/>
      <c r="M25923" s="36"/>
      <c r="N25923" s="36"/>
      <c r="O25923" s="40"/>
      <c r="P25923" s="36"/>
      <c r="S25923" s="36"/>
      <c r="T25923" s="36"/>
      <c r="U25923" s="36"/>
      <c r="V25923" s="36"/>
    </row>
    <row r="25924" spans="11:22" x14ac:dyDescent="0.25">
      <c r="K25924" s="36"/>
      <c r="L25924" s="36"/>
      <c r="M25924" s="36"/>
      <c r="N25924" s="36"/>
      <c r="O25924" s="40"/>
      <c r="P25924" s="36"/>
      <c r="S25924" s="36"/>
      <c r="T25924" s="36"/>
      <c r="U25924" s="36"/>
      <c r="V25924" s="36"/>
    </row>
    <row r="25925" spans="11:22" x14ac:dyDescent="0.25">
      <c r="K25925" s="36"/>
      <c r="L25925" s="36"/>
      <c r="M25925" s="36"/>
      <c r="N25925" s="36"/>
      <c r="O25925" s="40"/>
      <c r="P25925" s="36"/>
      <c r="S25925" s="36"/>
      <c r="T25925" s="36"/>
      <c r="U25925" s="36"/>
      <c r="V25925" s="36"/>
    </row>
    <row r="25926" spans="11:22" x14ac:dyDescent="0.25">
      <c r="K25926" s="36"/>
      <c r="L25926" s="36"/>
      <c r="M25926" s="36"/>
      <c r="N25926" s="36"/>
      <c r="O25926" s="40"/>
      <c r="P25926" s="36"/>
      <c r="S25926" s="36"/>
      <c r="T25926" s="36"/>
      <c r="U25926" s="36"/>
      <c r="V25926" s="36"/>
    </row>
    <row r="25927" spans="11:22" x14ac:dyDescent="0.25">
      <c r="K25927" s="36"/>
      <c r="L25927" s="36"/>
      <c r="M25927" s="36"/>
      <c r="N25927" s="36"/>
      <c r="O25927" s="40"/>
      <c r="P25927" s="36"/>
      <c r="S25927" s="36"/>
      <c r="T25927" s="36"/>
      <c r="U25927" s="36"/>
      <c r="V25927" s="36"/>
    </row>
    <row r="25928" spans="11:22" x14ac:dyDescent="0.25">
      <c r="K25928" s="36"/>
      <c r="L25928" s="36"/>
      <c r="M25928" s="36"/>
      <c r="N25928" s="36"/>
      <c r="O25928" s="40"/>
      <c r="P25928" s="36"/>
      <c r="S25928" s="36"/>
      <c r="T25928" s="36"/>
      <c r="U25928" s="36"/>
      <c r="V25928" s="36"/>
    </row>
    <row r="25929" spans="11:22" x14ac:dyDescent="0.25">
      <c r="K25929" s="36"/>
      <c r="L25929" s="36"/>
      <c r="M25929" s="36"/>
      <c r="N25929" s="36"/>
      <c r="O25929" s="40"/>
      <c r="P25929" s="36"/>
      <c r="S25929" s="36"/>
      <c r="T25929" s="36"/>
      <c r="U25929" s="36"/>
      <c r="V25929" s="36"/>
    </row>
    <row r="25930" spans="11:22" x14ac:dyDescent="0.25">
      <c r="K25930" s="36"/>
      <c r="L25930" s="36"/>
      <c r="M25930" s="36"/>
      <c r="N25930" s="36"/>
      <c r="O25930" s="40"/>
      <c r="P25930" s="36"/>
      <c r="S25930" s="36"/>
      <c r="T25930" s="36"/>
      <c r="U25930" s="36"/>
      <c r="V25930" s="36"/>
    </row>
    <row r="25931" spans="11:22" x14ac:dyDescent="0.25">
      <c r="K25931" s="36"/>
      <c r="L25931" s="36"/>
      <c r="M25931" s="36"/>
      <c r="N25931" s="36"/>
      <c r="O25931" s="40"/>
      <c r="P25931" s="36"/>
      <c r="S25931" s="36"/>
      <c r="T25931" s="36"/>
      <c r="U25931" s="36"/>
      <c r="V25931" s="36"/>
    </row>
    <row r="25932" spans="11:22" x14ac:dyDescent="0.25">
      <c r="K25932" s="36"/>
      <c r="L25932" s="36"/>
      <c r="M25932" s="36"/>
      <c r="N25932" s="36"/>
      <c r="O25932" s="40"/>
      <c r="P25932" s="36"/>
      <c r="S25932" s="36"/>
      <c r="T25932" s="36"/>
      <c r="U25932" s="36"/>
      <c r="V25932" s="36"/>
    </row>
    <row r="25933" spans="11:22" x14ac:dyDescent="0.25">
      <c r="K25933" s="36"/>
      <c r="L25933" s="36"/>
      <c r="M25933" s="36"/>
      <c r="N25933" s="36"/>
      <c r="O25933" s="40"/>
      <c r="P25933" s="36"/>
      <c r="S25933" s="36"/>
      <c r="T25933" s="36"/>
      <c r="U25933" s="36"/>
      <c r="V25933" s="36"/>
    </row>
    <row r="25934" spans="11:22" x14ac:dyDescent="0.25">
      <c r="K25934" s="36"/>
      <c r="L25934" s="36"/>
      <c r="M25934" s="36"/>
      <c r="N25934" s="36"/>
      <c r="O25934" s="40"/>
      <c r="P25934" s="36"/>
      <c r="S25934" s="36"/>
      <c r="T25934" s="36"/>
      <c r="U25934" s="36"/>
      <c r="V25934" s="36"/>
    </row>
    <row r="25935" spans="11:22" x14ac:dyDescent="0.25">
      <c r="K25935" s="36"/>
      <c r="L25935" s="36"/>
      <c r="M25935" s="36"/>
      <c r="N25935" s="36"/>
      <c r="O25935" s="40"/>
      <c r="P25935" s="36"/>
      <c r="S25935" s="36"/>
      <c r="T25935" s="36"/>
      <c r="U25935" s="36"/>
      <c r="V25935" s="36"/>
    </row>
    <row r="25936" spans="11:22" x14ac:dyDescent="0.25">
      <c r="K25936" s="36"/>
      <c r="L25936" s="36"/>
      <c r="M25936" s="36"/>
      <c r="N25936" s="36"/>
      <c r="O25936" s="40"/>
      <c r="P25936" s="36"/>
      <c r="S25936" s="36"/>
      <c r="T25936" s="36"/>
      <c r="U25936" s="36"/>
      <c r="V25936" s="36"/>
    </row>
    <row r="25937" spans="11:22" x14ac:dyDescent="0.25">
      <c r="K25937" s="36"/>
      <c r="L25937" s="36"/>
      <c r="M25937" s="36"/>
      <c r="N25937" s="36"/>
      <c r="O25937" s="40"/>
      <c r="P25937" s="36"/>
      <c r="S25937" s="36"/>
      <c r="T25937" s="36"/>
      <c r="U25937" s="36"/>
      <c r="V25937" s="36"/>
    </row>
    <row r="25938" spans="11:22" x14ac:dyDescent="0.25">
      <c r="K25938" s="36"/>
      <c r="L25938" s="36"/>
      <c r="M25938" s="36"/>
      <c r="N25938" s="36"/>
      <c r="O25938" s="40"/>
      <c r="P25938" s="36"/>
      <c r="S25938" s="36"/>
      <c r="T25938" s="36"/>
      <c r="U25938" s="36"/>
      <c r="V25938" s="36"/>
    </row>
    <row r="25939" spans="11:22" x14ac:dyDescent="0.25">
      <c r="K25939" s="36"/>
      <c r="L25939" s="36"/>
      <c r="M25939" s="36"/>
      <c r="N25939" s="36"/>
      <c r="O25939" s="40"/>
      <c r="P25939" s="36"/>
      <c r="S25939" s="36"/>
      <c r="T25939" s="36"/>
      <c r="U25939" s="36"/>
      <c r="V25939" s="36"/>
    </row>
    <row r="25940" spans="11:22" x14ac:dyDescent="0.25">
      <c r="K25940" s="36"/>
      <c r="L25940" s="36"/>
      <c r="M25940" s="36"/>
      <c r="N25940" s="36"/>
      <c r="O25940" s="40"/>
      <c r="P25940" s="36"/>
      <c r="S25940" s="36"/>
      <c r="T25940" s="36"/>
      <c r="U25940" s="36"/>
      <c r="V25940" s="36"/>
    </row>
    <row r="25941" spans="11:22" x14ac:dyDescent="0.25">
      <c r="K25941" s="36"/>
      <c r="L25941" s="36"/>
      <c r="M25941" s="36"/>
      <c r="N25941" s="36"/>
      <c r="O25941" s="40"/>
      <c r="P25941" s="36"/>
      <c r="S25941" s="36"/>
      <c r="T25941" s="36"/>
      <c r="U25941" s="36"/>
      <c r="V25941" s="36"/>
    </row>
    <row r="25942" spans="11:22" x14ac:dyDescent="0.25">
      <c r="K25942" s="36"/>
      <c r="L25942" s="36"/>
      <c r="M25942" s="36"/>
      <c r="N25942" s="36"/>
      <c r="O25942" s="40"/>
      <c r="P25942" s="36"/>
      <c r="S25942" s="36"/>
      <c r="T25942" s="36"/>
      <c r="U25942" s="36"/>
      <c r="V25942" s="36"/>
    </row>
    <row r="25943" spans="11:22" x14ac:dyDescent="0.25">
      <c r="K25943" s="36"/>
      <c r="L25943" s="36"/>
      <c r="M25943" s="36"/>
      <c r="N25943" s="36"/>
      <c r="O25943" s="40"/>
      <c r="P25943" s="36"/>
      <c r="S25943" s="36"/>
      <c r="T25943" s="36"/>
      <c r="U25943" s="36"/>
      <c r="V25943" s="36"/>
    </row>
    <row r="25944" spans="11:22" x14ac:dyDescent="0.25">
      <c r="K25944" s="36"/>
      <c r="L25944" s="36"/>
      <c r="M25944" s="36"/>
      <c r="N25944" s="36"/>
      <c r="O25944" s="40"/>
      <c r="P25944" s="36"/>
      <c r="S25944" s="36"/>
      <c r="T25944" s="36"/>
      <c r="U25944" s="36"/>
      <c r="V25944" s="36"/>
    </row>
    <row r="25945" spans="11:22" x14ac:dyDescent="0.25">
      <c r="K25945" s="36"/>
      <c r="L25945" s="36"/>
      <c r="M25945" s="36"/>
      <c r="N25945" s="36"/>
      <c r="O25945" s="40"/>
      <c r="P25945" s="36"/>
      <c r="S25945" s="36"/>
      <c r="T25945" s="36"/>
      <c r="U25945" s="36"/>
      <c r="V25945" s="36"/>
    </row>
    <row r="25946" spans="11:22" x14ac:dyDescent="0.25">
      <c r="K25946" s="36"/>
      <c r="L25946" s="36"/>
      <c r="M25946" s="36"/>
      <c r="N25946" s="36"/>
      <c r="O25946" s="40"/>
      <c r="P25946" s="36"/>
      <c r="S25946" s="36"/>
      <c r="T25946" s="36"/>
      <c r="U25946" s="36"/>
      <c r="V25946" s="36"/>
    </row>
    <row r="25947" spans="11:22" x14ac:dyDescent="0.25">
      <c r="K25947" s="36"/>
      <c r="L25947" s="36"/>
      <c r="M25947" s="36"/>
      <c r="N25947" s="36"/>
      <c r="O25947" s="40"/>
      <c r="P25947" s="36"/>
      <c r="S25947" s="36"/>
      <c r="T25947" s="36"/>
      <c r="U25947" s="36"/>
      <c r="V25947" s="36"/>
    </row>
    <row r="25948" spans="11:22" x14ac:dyDescent="0.25">
      <c r="K25948" s="36"/>
      <c r="L25948" s="36"/>
      <c r="M25948" s="36"/>
      <c r="N25948" s="36"/>
      <c r="O25948" s="40"/>
      <c r="P25948" s="36"/>
      <c r="S25948" s="36"/>
      <c r="T25948" s="36"/>
      <c r="U25948" s="36"/>
      <c r="V25948" s="36"/>
    </row>
    <row r="25949" spans="11:22" x14ac:dyDescent="0.25">
      <c r="K25949" s="36"/>
      <c r="L25949" s="36"/>
      <c r="M25949" s="36"/>
      <c r="N25949" s="36"/>
      <c r="O25949" s="40"/>
      <c r="P25949" s="36"/>
      <c r="S25949" s="36"/>
      <c r="T25949" s="36"/>
      <c r="U25949" s="36"/>
      <c r="V25949" s="36"/>
    </row>
    <row r="25950" spans="11:22" x14ac:dyDescent="0.25">
      <c r="K25950" s="36"/>
      <c r="L25950" s="36"/>
      <c r="M25950" s="36"/>
      <c r="N25950" s="36"/>
      <c r="O25950" s="40"/>
      <c r="P25950" s="36"/>
      <c r="S25950" s="36"/>
      <c r="T25950" s="36"/>
      <c r="U25950" s="36"/>
      <c r="V25950" s="36"/>
    </row>
    <row r="25951" spans="11:22" x14ac:dyDescent="0.25">
      <c r="K25951" s="36"/>
      <c r="L25951" s="36"/>
      <c r="M25951" s="36"/>
      <c r="N25951" s="36"/>
      <c r="O25951" s="40"/>
      <c r="P25951" s="36"/>
      <c r="S25951" s="36"/>
      <c r="T25951" s="36"/>
      <c r="U25951" s="36"/>
      <c r="V25951" s="36"/>
    </row>
    <row r="25952" spans="11:22" x14ac:dyDescent="0.25">
      <c r="K25952" s="36"/>
      <c r="L25952" s="36"/>
      <c r="M25952" s="36"/>
      <c r="N25952" s="36"/>
      <c r="O25952" s="40"/>
      <c r="P25952" s="36"/>
      <c r="S25952" s="36"/>
      <c r="T25952" s="36"/>
      <c r="U25952" s="36"/>
      <c r="V25952" s="36"/>
    </row>
    <row r="25953" spans="11:22" x14ac:dyDescent="0.25">
      <c r="K25953" s="36"/>
      <c r="L25953" s="36"/>
      <c r="M25953" s="36"/>
      <c r="N25953" s="36"/>
      <c r="O25953" s="40"/>
      <c r="P25953" s="36"/>
      <c r="S25953" s="36"/>
      <c r="T25953" s="36"/>
      <c r="U25953" s="36"/>
      <c r="V25953" s="36"/>
    </row>
    <row r="25954" spans="11:22" x14ac:dyDescent="0.25">
      <c r="K25954" s="36"/>
      <c r="L25954" s="36"/>
      <c r="M25954" s="36"/>
      <c r="N25954" s="36"/>
      <c r="O25954" s="40"/>
      <c r="P25954" s="36"/>
      <c r="S25954" s="36"/>
      <c r="T25954" s="36"/>
      <c r="U25954" s="36"/>
      <c r="V25954" s="36"/>
    </row>
    <row r="25955" spans="11:22" x14ac:dyDescent="0.25">
      <c r="K25955" s="36"/>
      <c r="L25955" s="36"/>
      <c r="M25955" s="36"/>
      <c r="N25955" s="36"/>
      <c r="O25955" s="40"/>
      <c r="P25955" s="36"/>
      <c r="S25955" s="36"/>
      <c r="T25955" s="36"/>
      <c r="U25955" s="36"/>
      <c r="V25955" s="36"/>
    </row>
    <row r="25956" spans="11:22" x14ac:dyDescent="0.25">
      <c r="K25956" s="36"/>
      <c r="L25956" s="36"/>
      <c r="M25956" s="36"/>
      <c r="N25956" s="36"/>
      <c r="O25956" s="40"/>
      <c r="P25956" s="36"/>
      <c r="S25956" s="36"/>
      <c r="T25956" s="36"/>
      <c r="U25956" s="36"/>
      <c r="V25956" s="36"/>
    </row>
    <row r="25957" spans="11:22" x14ac:dyDescent="0.25">
      <c r="K25957" s="36"/>
      <c r="L25957" s="36"/>
      <c r="M25957" s="36"/>
      <c r="N25957" s="36"/>
      <c r="O25957" s="40"/>
      <c r="P25957" s="36"/>
      <c r="S25957" s="36"/>
      <c r="T25957" s="36"/>
      <c r="U25957" s="36"/>
      <c r="V25957" s="36"/>
    </row>
    <row r="25958" spans="11:22" x14ac:dyDescent="0.25">
      <c r="K25958" s="36"/>
      <c r="L25958" s="36"/>
      <c r="M25958" s="36"/>
      <c r="N25958" s="36"/>
      <c r="O25958" s="40"/>
      <c r="P25958" s="36"/>
      <c r="S25958" s="36"/>
      <c r="T25958" s="36"/>
      <c r="U25958" s="36"/>
      <c r="V25958" s="36"/>
    </row>
    <row r="25959" spans="11:22" x14ac:dyDescent="0.25">
      <c r="K25959" s="36"/>
      <c r="L25959" s="36"/>
      <c r="M25959" s="36"/>
      <c r="N25959" s="36"/>
      <c r="O25959" s="40"/>
      <c r="P25959" s="36"/>
      <c r="S25959" s="36"/>
      <c r="T25959" s="36"/>
      <c r="U25959" s="36"/>
      <c r="V25959" s="36"/>
    </row>
    <row r="25960" spans="11:22" x14ac:dyDescent="0.25">
      <c r="K25960" s="36"/>
      <c r="L25960" s="36"/>
      <c r="M25960" s="36"/>
      <c r="N25960" s="36"/>
      <c r="O25960" s="40"/>
      <c r="P25960" s="36"/>
      <c r="S25960" s="36"/>
      <c r="T25960" s="36"/>
      <c r="U25960" s="36"/>
      <c r="V25960" s="36"/>
    </row>
    <row r="25961" spans="11:22" x14ac:dyDescent="0.25">
      <c r="K25961" s="36"/>
      <c r="L25961" s="36"/>
      <c r="M25961" s="36"/>
      <c r="N25961" s="36"/>
      <c r="O25961" s="40"/>
      <c r="P25961" s="36"/>
      <c r="S25961" s="36"/>
      <c r="T25961" s="36"/>
      <c r="U25961" s="36"/>
      <c r="V25961" s="36"/>
    </row>
    <row r="25962" spans="11:22" x14ac:dyDescent="0.25">
      <c r="K25962" s="36"/>
      <c r="L25962" s="36"/>
      <c r="M25962" s="36"/>
      <c r="N25962" s="36"/>
      <c r="O25962" s="40"/>
      <c r="P25962" s="36"/>
      <c r="S25962" s="36"/>
      <c r="T25962" s="36"/>
      <c r="U25962" s="36"/>
      <c r="V25962" s="36"/>
    </row>
    <row r="25963" spans="11:22" x14ac:dyDescent="0.25">
      <c r="K25963" s="36"/>
      <c r="L25963" s="36"/>
      <c r="M25963" s="36"/>
      <c r="N25963" s="36"/>
      <c r="O25963" s="40"/>
      <c r="P25963" s="36"/>
      <c r="S25963" s="36"/>
      <c r="T25963" s="36"/>
      <c r="U25963" s="36"/>
      <c r="V25963" s="36"/>
    </row>
    <row r="25964" spans="11:22" x14ac:dyDescent="0.25">
      <c r="K25964" s="36"/>
      <c r="L25964" s="36"/>
      <c r="M25964" s="36"/>
      <c r="N25964" s="36"/>
      <c r="O25964" s="40"/>
      <c r="P25964" s="36"/>
      <c r="S25964" s="36"/>
      <c r="T25964" s="36"/>
      <c r="U25964" s="36"/>
      <c r="V25964" s="36"/>
    </row>
    <row r="25965" spans="11:22" x14ac:dyDescent="0.25">
      <c r="K25965" s="36"/>
      <c r="L25965" s="36"/>
      <c r="M25965" s="36"/>
      <c r="N25965" s="36"/>
      <c r="O25965" s="40"/>
      <c r="P25965" s="36"/>
      <c r="S25965" s="36"/>
      <c r="T25965" s="36"/>
      <c r="U25965" s="36"/>
      <c r="V25965" s="36"/>
    </row>
    <row r="25966" spans="11:22" x14ac:dyDescent="0.25">
      <c r="K25966" s="36"/>
      <c r="L25966" s="36"/>
      <c r="M25966" s="36"/>
      <c r="N25966" s="36"/>
      <c r="O25966" s="40"/>
      <c r="P25966" s="36"/>
      <c r="S25966" s="36"/>
      <c r="T25966" s="36"/>
      <c r="U25966" s="36"/>
      <c r="V25966" s="36"/>
    </row>
    <row r="25967" spans="11:22" x14ac:dyDescent="0.25">
      <c r="K25967" s="36"/>
      <c r="L25967" s="36"/>
      <c r="M25967" s="36"/>
      <c r="N25967" s="36"/>
      <c r="O25967" s="40"/>
      <c r="P25967" s="36"/>
      <c r="S25967" s="36"/>
      <c r="T25967" s="36"/>
      <c r="U25967" s="36"/>
      <c r="V25967" s="36"/>
    </row>
    <row r="25968" spans="11:22" x14ac:dyDescent="0.25">
      <c r="K25968" s="36"/>
      <c r="L25968" s="36"/>
      <c r="M25968" s="36"/>
      <c r="N25968" s="36"/>
      <c r="O25968" s="40"/>
      <c r="P25968" s="36"/>
      <c r="S25968" s="36"/>
      <c r="T25968" s="36"/>
      <c r="U25968" s="36"/>
      <c r="V25968" s="36"/>
    </row>
    <row r="25969" spans="11:22" x14ac:dyDescent="0.25">
      <c r="K25969" s="36"/>
      <c r="L25969" s="36"/>
      <c r="M25969" s="36"/>
      <c r="N25969" s="36"/>
      <c r="O25969" s="40"/>
      <c r="P25969" s="36"/>
      <c r="S25969" s="36"/>
      <c r="T25969" s="36"/>
      <c r="U25969" s="36"/>
      <c r="V25969" s="36"/>
    </row>
    <row r="25970" spans="11:22" x14ac:dyDescent="0.25">
      <c r="K25970" s="36"/>
      <c r="L25970" s="36"/>
      <c r="M25970" s="36"/>
      <c r="N25970" s="36"/>
      <c r="O25970" s="40"/>
      <c r="P25970" s="36"/>
      <c r="S25970" s="36"/>
      <c r="T25970" s="36"/>
      <c r="U25970" s="36"/>
      <c r="V25970" s="36"/>
    </row>
    <row r="25971" spans="11:22" x14ac:dyDescent="0.25">
      <c r="K25971" s="36"/>
      <c r="L25971" s="36"/>
      <c r="M25971" s="36"/>
      <c r="N25971" s="36"/>
      <c r="O25971" s="40"/>
      <c r="P25971" s="36"/>
      <c r="S25971" s="36"/>
      <c r="T25971" s="36"/>
      <c r="U25971" s="36"/>
      <c r="V25971" s="36"/>
    </row>
    <row r="25972" spans="11:22" x14ac:dyDescent="0.25">
      <c r="K25972" s="36"/>
      <c r="L25972" s="36"/>
      <c r="M25972" s="36"/>
      <c r="N25972" s="36"/>
      <c r="O25972" s="40"/>
      <c r="P25972" s="36"/>
      <c r="S25972" s="36"/>
      <c r="T25972" s="36"/>
      <c r="U25972" s="36"/>
      <c r="V25972" s="36"/>
    </row>
    <row r="25973" spans="11:22" x14ac:dyDescent="0.25">
      <c r="K25973" s="36"/>
      <c r="L25973" s="36"/>
      <c r="M25973" s="36"/>
      <c r="N25973" s="36"/>
      <c r="O25973" s="40"/>
      <c r="P25973" s="36"/>
      <c r="S25973" s="36"/>
      <c r="T25973" s="36"/>
      <c r="U25973" s="36"/>
      <c r="V25973" s="36"/>
    </row>
    <row r="25974" spans="11:22" x14ac:dyDescent="0.25">
      <c r="K25974" s="36"/>
      <c r="L25974" s="36"/>
      <c r="M25974" s="36"/>
      <c r="N25974" s="36"/>
      <c r="O25974" s="40"/>
      <c r="P25974" s="36"/>
      <c r="S25974" s="36"/>
      <c r="T25974" s="36"/>
      <c r="U25974" s="36"/>
      <c r="V25974" s="36"/>
    </row>
    <row r="25975" spans="11:22" x14ac:dyDescent="0.25">
      <c r="K25975" s="36"/>
      <c r="L25975" s="36"/>
      <c r="M25975" s="36"/>
      <c r="N25975" s="36"/>
      <c r="O25975" s="40"/>
      <c r="P25975" s="36"/>
      <c r="S25975" s="36"/>
      <c r="T25975" s="36"/>
      <c r="U25975" s="36"/>
      <c r="V25975" s="36"/>
    </row>
    <row r="25976" spans="11:22" x14ac:dyDescent="0.25">
      <c r="K25976" s="36"/>
      <c r="L25976" s="36"/>
      <c r="M25976" s="36"/>
      <c r="N25976" s="36"/>
      <c r="O25976" s="40"/>
      <c r="P25976" s="36"/>
      <c r="S25976" s="36"/>
      <c r="T25976" s="36"/>
      <c r="U25976" s="36"/>
      <c r="V25976" s="36"/>
    </row>
    <row r="25977" spans="11:22" x14ac:dyDescent="0.25">
      <c r="K25977" s="36"/>
      <c r="L25977" s="36"/>
      <c r="M25977" s="36"/>
      <c r="N25977" s="36"/>
      <c r="O25977" s="40"/>
      <c r="P25977" s="36"/>
      <c r="S25977" s="36"/>
      <c r="T25977" s="36"/>
      <c r="U25977" s="36"/>
      <c r="V25977" s="36"/>
    </row>
    <row r="25978" spans="11:22" x14ac:dyDescent="0.25">
      <c r="K25978" s="36"/>
      <c r="L25978" s="36"/>
      <c r="M25978" s="36"/>
      <c r="N25978" s="36"/>
      <c r="O25978" s="40"/>
      <c r="P25978" s="36"/>
      <c r="S25978" s="36"/>
      <c r="T25978" s="36"/>
      <c r="U25978" s="36"/>
      <c r="V25978" s="36"/>
    </row>
    <row r="25979" spans="11:22" x14ac:dyDescent="0.25">
      <c r="K25979" s="36"/>
      <c r="L25979" s="36"/>
      <c r="M25979" s="36"/>
      <c r="N25979" s="36"/>
      <c r="O25979" s="40"/>
      <c r="P25979" s="36"/>
      <c r="S25979" s="36"/>
      <c r="T25979" s="36"/>
      <c r="U25979" s="36"/>
      <c r="V25979" s="36"/>
    </row>
    <row r="25980" spans="11:22" x14ac:dyDescent="0.25">
      <c r="K25980" s="36"/>
      <c r="L25980" s="36"/>
      <c r="M25980" s="36"/>
      <c r="N25980" s="36"/>
      <c r="O25980" s="40"/>
      <c r="P25980" s="36"/>
      <c r="S25980" s="36"/>
      <c r="T25980" s="36"/>
      <c r="U25980" s="36"/>
      <c r="V25980" s="36"/>
    </row>
    <row r="25981" spans="11:22" x14ac:dyDescent="0.25">
      <c r="K25981" s="36"/>
      <c r="L25981" s="36"/>
      <c r="M25981" s="36"/>
      <c r="N25981" s="36"/>
      <c r="O25981" s="40"/>
      <c r="P25981" s="36"/>
      <c r="S25981" s="36"/>
      <c r="T25981" s="36"/>
      <c r="U25981" s="36"/>
      <c r="V25981" s="36"/>
    </row>
    <row r="25982" spans="11:22" x14ac:dyDescent="0.25">
      <c r="K25982" s="36"/>
      <c r="L25982" s="36"/>
      <c r="M25982" s="36"/>
      <c r="N25982" s="36"/>
      <c r="O25982" s="40"/>
      <c r="P25982" s="36"/>
      <c r="S25982" s="36"/>
      <c r="T25982" s="36"/>
      <c r="U25982" s="36"/>
      <c r="V25982" s="36"/>
    </row>
    <row r="25983" spans="11:22" x14ac:dyDescent="0.25">
      <c r="K25983" s="36"/>
      <c r="L25983" s="36"/>
      <c r="M25983" s="36"/>
      <c r="N25983" s="36"/>
      <c r="O25983" s="40"/>
      <c r="P25983" s="36"/>
      <c r="S25983" s="36"/>
      <c r="T25983" s="36"/>
      <c r="U25983" s="36"/>
      <c r="V25983" s="36"/>
    </row>
    <row r="25984" spans="11:22" x14ac:dyDescent="0.25">
      <c r="K25984" s="36"/>
      <c r="L25984" s="36"/>
      <c r="M25984" s="36"/>
      <c r="N25984" s="36"/>
      <c r="O25984" s="40"/>
      <c r="P25984" s="36"/>
      <c r="S25984" s="36"/>
      <c r="T25984" s="36"/>
      <c r="U25984" s="36"/>
      <c r="V25984" s="36"/>
    </row>
    <row r="25985" spans="11:22" x14ac:dyDescent="0.25">
      <c r="K25985" s="36"/>
      <c r="L25985" s="36"/>
      <c r="M25985" s="36"/>
      <c r="N25985" s="36"/>
      <c r="O25985" s="40"/>
      <c r="P25985" s="36"/>
      <c r="S25985" s="36"/>
      <c r="T25985" s="36"/>
      <c r="U25985" s="36"/>
      <c r="V25985" s="36"/>
    </row>
    <row r="25986" spans="11:22" x14ac:dyDescent="0.25">
      <c r="K25986" s="36"/>
      <c r="L25986" s="36"/>
      <c r="M25986" s="36"/>
      <c r="N25986" s="36"/>
      <c r="O25986" s="40"/>
      <c r="P25986" s="36"/>
      <c r="S25986" s="36"/>
      <c r="T25986" s="36"/>
      <c r="U25986" s="36"/>
      <c r="V25986" s="36"/>
    </row>
    <row r="25987" spans="11:22" x14ac:dyDescent="0.25">
      <c r="K25987" s="36"/>
      <c r="L25987" s="36"/>
      <c r="M25987" s="36"/>
      <c r="N25987" s="36"/>
      <c r="O25987" s="40"/>
      <c r="P25987" s="36"/>
      <c r="S25987" s="36"/>
      <c r="T25987" s="36"/>
      <c r="U25987" s="36"/>
      <c r="V25987" s="36"/>
    </row>
    <row r="25988" spans="11:22" x14ac:dyDescent="0.25">
      <c r="K25988" s="36"/>
      <c r="L25988" s="36"/>
      <c r="M25988" s="36"/>
      <c r="N25988" s="36"/>
      <c r="O25988" s="40"/>
      <c r="P25988" s="36"/>
      <c r="S25988" s="36"/>
      <c r="T25988" s="36"/>
      <c r="U25988" s="36"/>
      <c r="V25988" s="36"/>
    </row>
    <row r="25989" spans="11:22" x14ac:dyDescent="0.25">
      <c r="K25989" s="36"/>
      <c r="L25989" s="36"/>
      <c r="M25989" s="36"/>
      <c r="N25989" s="36"/>
      <c r="O25989" s="40"/>
      <c r="P25989" s="36"/>
      <c r="S25989" s="36"/>
      <c r="T25989" s="36"/>
      <c r="U25989" s="36"/>
      <c r="V25989" s="36"/>
    </row>
    <row r="25990" spans="11:22" x14ac:dyDescent="0.25">
      <c r="K25990" s="36"/>
      <c r="L25990" s="36"/>
      <c r="M25990" s="36"/>
      <c r="N25990" s="36"/>
      <c r="O25990" s="40"/>
      <c r="P25990" s="36"/>
      <c r="S25990" s="36"/>
      <c r="T25990" s="36"/>
      <c r="U25990" s="36"/>
      <c r="V25990" s="36"/>
    </row>
    <row r="25991" spans="11:22" x14ac:dyDescent="0.25">
      <c r="K25991" s="36"/>
      <c r="L25991" s="36"/>
      <c r="M25991" s="36"/>
      <c r="N25991" s="36"/>
      <c r="O25991" s="40"/>
      <c r="P25991" s="36"/>
      <c r="S25991" s="36"/>
      <c r="T25991" s="36"/>
      <c r="U25991" s="36"/>
      <c r="V25991" s="36"/>
    </row>
    <row r="25992" spans="11:22" x14ac:dyDescent="0.25">
      <c r="K25992" s="36"/>
      <c r="L25992" s="36"/>
      <c r="M25992" s="36"/>
      <c r="N25992" s="36"/>
      <c r="O25992" s="40"/>
      <c r="P25992" s="36"/>
      <c r="S25992" s="36"/>
      <c r="T25992" s="36"/>
      <c r="U25992" s="36"/>
      <c r="V25992" s="36"/>
    </row>
    <row r="25993" spans="11:22" x14ac:dyDescent="0.25">
      <c r="K25993" s="36"/>
      <c r="L25993" s="36"/>
      <c r="M25993" s="36"/>
      <c r="N25993" s="36"/>
      <c r="O25993" s="40"/>
      <c r="P25993" s="36"/>
      <c r="S25993" s="36"/>
      <c r="T25993" s="36"/>
      <c r="U25993" s="36"/>
      <c r="V25993" s="36"/>
    </row>
    <row r="25994" spans="11:22" x14ac:dyDescent="0.25">
      <c r="K25994" s="36"/>
      <c r="L25994" s="36"/>
      <c r="M25994" s="36"/>
      <c r="N25994" s="36"/>
      <c r="O25994" s="40"/>
      <c r="P25994" s="36"/>
      <c r="S25994" s="36"/>
      <c r="T25994" s="36"/>
      <c r="U25994" s="36"/>
      <c r="V25994" s="36"/>
    </row>
    <row r="25995" spans="11:22" x14ac:dyDescent="0.25">
      <c r="K25995" s="36"/>
      <c r="L25995" s="36"/>
      <c r="M25995" s="36"/>
      <c r="N25995" s="36"/>
      <c r="O25995" s="40"/>
      <c r="P25995" s="36"/>
      <c r="S25995" s="36"/>
      <c r="T25995" s="36"/>
      <c r="U25995" s="36"/>
      <c r="V25995" s="36"/>
    </row>
    <row r="25996" spans="11:22" x14ac:dyDescent="0.25">
      <c r="K25996" s="36"/>
      <c r="L25996" s="36"/>
      <c r="M25996" s="36"/>
      <c r="N25996" s="36"/>
      <c r="O25996" s="40"/>
      <c r="P25996" s="36"/>
      <c r="S25996" s="36"/>
      <c r="T25996" s="36"/>
      <c r="U25996" s="36"/>
      <c r="V25996" s="36"/>
    </row>
    <row r="25997" spans="11:22" x14ac:dyDescent="0.25">
      <c r="K25997" s="36"/>
      <c r="L25997" s="36"/>
      <c r="M25997" s="36"/>
      <c r="N25997" s="36"/>
      <c r="O25997" s="40"/>
      <c r="P25997" s="36"/>
      <c r="S25997" s="36"/>
      <c r="T25997" s="36"/>
      <c r="U25997" s="36"/>
      <c r="V25997" s="36"/>
    </row>
    <row r="25998" spans="11:22" x14ac:dyDescent="0.25">
      <c r="K25998" s="36"/>
      <c r="L25998" s="36"/>
      <c r="M25998" s="36"/>
      <c r="N25998" s="36"/>
      <c r="O25998" s="40"/>
      <c r="P25998" s="36"/>
      <c r="S25998" s="36"/>
      <c r="T25998" s="36"/>
      <c r="U25998" s="36"/>
      <c r="V25998" s="36"/>
    </row>
    <row r="25999" spans="11:22" x14ac:dyDescent="0.25">
      <c r="K25999" s="36"/>
      <c r="L25999" s="36"/>
      <c r="M25999" s="36"/>
      <c r="N25999" s="36"/>
      <c r="O25999" s="40"/>
      <c r="P25999" s="36"/>
      <c r="S25999" s="36"/>
      <c r="T25999" s="36"/>
      <c r="U25999" s="36"/>
      <c r="V25999" s="36"/>
    </row>
    <row r="26000" spans="11:22" x14ac:dyDescent="0.25">
      <c r="K26000" s="36"/>
      <c r="L26000" s="36"/>
      <c r="M26000" s="36"/>
      <c r="N26000" s="36"/>
      <c r="O26000" s="40"/>
      <c r="P26000" s="36"/>
      <c r="S26000" s="36"/>
      <c r="T26000" s="36"/>
      <c r="U26000" s="36"/>
      <c r="V26000" s="36"/>
    </row>
    <row r="26001" spans="11:22" x14ac:dyDescent="0.25">
      <c r="K26001" s="36"/>
      <c r="L26001" s="36"/>
      <c r="M26001" s="36"/>
      <c r="N26001" s="36"/>
      <c r="O26001" s="40"/>
      <c r="P26001" s="36"/>
      <c r="S26001" s="36"/>
      <c r="T26001" s="36"/>
      <c r="U26001" s="36"/>
      <c r="V26001" s="36"/>
    </row>
    <row r="26002" spans="11:22" x14ac:dyDescent="0.25">
      <c r="K26002" s="36"/>
      <c r="L26002" s="36"/>
      <c r="M26002" s="36"/>
      <c r="N26002" s="36"/>
      <c r="O26002" s="40"/>
      <c r="P26002" s="36"/>
      <c r="S26002" s="36"/>
      <c r="T26002" s="36"/>
      <c r="U26002" s="36"/>
      <c r="V26002" s="36"/>
    </row>
    <row r="26003" spans="11:22" x14ac:dyDescent="0.25">
      <c r="K26003" s="36"/>
      <c r="L26003" s="36"/>
      <c r="M26003" s="36"/>
      <c r="N26003" s="36"/>
      <c r="O26003" s="40"/>
      <c r="P26003" s="36"/>
      <c r="S26003" s="36"/>
      <c r="T26003" s="36"/>
      <c r="U26003" s="36"/>
      <c r="V26003" s="36"/>
    </row>
    <row r="26004" spans="11:22" x14ac:dyDescent="0.25">
      <c r="K26004" s="36"/>
      <c r="L26004" s="36"/>
      <c r="M26004" s="36"/>
      <c r="N26004" s="36"/>
      <c r="O26004" s="40"/>
      <c r="P26004" s="36"/>
      <c r="S26004" s="36"/>
      <c r="T26004" s="36"/>
      <c r="U26004" s="36"/>
      <c r="V26004" s="36"/>
    </row>
    <row r="26005" spans="11:22" x14ac:dyDescent="0.25">
      <c r="K26005" s="36"/>
      <c r="L26005" s="36"/>
      <c r="M26005" s="36"/>
      <c r="N26005" s="36"/>
      <c r="O26005" s="40"/>
      <c r="P26005" s="36"/>
      <c r="S26005" s="36"/>
      <c r="T26005" s="36"/>
      <c r="U26005" s="36"/>
      <c r="V26005" s="36"/>
    </row>
    <row r="26006" spans="11:22" x14ac:dyDescent="0.25">
      <c r="K26006" s="36"/>
      <c r="L26006" s="36"/>
      <c r="M26006" s="36"/>
      <c r="N26006" s="36"/>
      <c r="O26006" s="40"/>
      <c r="P26006" s="36"/>
      <c r="S26006" s="36"/>
      <c r="T26006" s="36"/>
      <c r="U26006" s="36"/>
      <c r="V26006" s="36"/>
    </row>
    <row r="26007" spans="11:22" x14ac:dyDescent="0.25">
      <c r="K26007" s="36"/>
      <c r="L26007" s="36"/>
      <c r="M26007" s="36"/>
      <c r="N26007" s="36"/>
      <c r="O26007" s="40"/>
      <c r="P26007" s="36"/>
      <c r="S26007" s="36"/>
      <c r="T26007" s="36"/>
      <c r="U26007" s="36"/>
      <c r="V26007" s="36"/>
    </row>
    <row r="26008" spans="11:22" x14ac:dyDescent="0.25">
      <c r="K26008" s="36"/>
      <c r="L26008" s="36"/>
      <c r="M26008" s="36"/>
      <c r="N26008" s="36"/>
      <c r="O26008" s="40"/>
      <c r="P26008" s="36"/>
      <c r="S26008" s="36"/>
      <c r="T26008" s="36"/>
      <c r="U26008" s="36"/>
      <c r="V26008" s="36"/>
    </row>
    <row r="26009" spans="11:22" x14ac:dyDescent="0.25">
      <c r="K26009" s="36"/>
      <c r="L26009" s="36"/>
      <c r="M26009" s="36"/>
      <c r="N26009" s="36"/>
      <c r="O26009" s="40"/>
      <c r="P26009" s="36"/>
      <c r="S26009" s="36"/>
      <c r="T26009" s="36"/>
      <c r="U26009" s="36"/>
      <c r="V26009" s="36"/>
    </row>
    <row r="26010" spans="11:22" x14ac:dyDescent="0.25">
      <c r="K26010" s="36"/>
      <c r="L26010" s="36"/>
      <c r="M26010" s="36"/>
      <c r="N26010" s="36"/>
      <c r="O26010" s="40"/>
      <c r="P26010" s="36"/>
      <c r="S26010" s="36"/>
      <c r="T26010" s="36"/>
      <c r="U26010" s="36"/>
      <c r="V26010" s="36"/>
    </row>
    <row r="26011" spans="11:22" x14ac:dyDescent="0.25">
      <c r="K26011" s="36"/>
      <c r="L26011" s="36"/>
      <c r="M26011" s="36"/>
      <c r="N26011" s="36"/>
      <c r="O26011" s="40"/>
      <c r="P26011" s="36"/>
      <c r="S26011" s="36"/>
      <c r="T26011" s="36"/>
      <c r="U26011" s="36"/>
      <c r="V26011" s="36"/>
    </row>
    <row r="26012" spans="11:22" x14ac:dyDescent="0.25">
      <c r="K26012" s="36"/>
      <c r="L26012" s="36"/>
      <c r="M26012" s="36"/>
      <c r="N26012" s="36"/>
      <c r="O26012" s="40"/>
      <c r="P26012" s="36"/>
      <c r="S26012" s="36"/>
      <c r="T26012" s="36"/>
      <c r="U26012" s="36"/>
      <c r="V26012" s="36"/>
    </row>
    <row r="26013" spans="11:22" x14ac:dyDescent="0.25">
      <c r="K26013" s="36"/>
      <c r="L26013" s="36"/>
      <c r="M26013" s="36"/>
      <c r="N26013" s="36"/>
      <c r="O26013" s="40"/>
      <c r="P26013" s="36"/>
      <c r="S26013" s="36"/>
      <c r="T26013" s="36"/>
      <c r="U26013" s="36"/>
      <c r="V26013" s="36"/>
    </row>
    <row r="26014" spans="11:22" x14ac:dyDescent="0.25">
      <c r="K26014" s="36"/>
      <c r="L26014" s="36"/>
      <c r="M26014" s="36"/>
      <c r="N26014" s="36"/>
      <c r="O26014" s="40"/>
      <c r="P26014" s="36"/>
      <c r="S26014" s="36"/>
      <c r="T26014" s="36"/>
      <c r="U26014" s="36"/>
      <c r="V26014" s="36"/>
    </row>
    <row r="26015" spans="11:22" x14ac:dyDescent="0.25">
      <c r="K26015" s="36"/>
      <c r="L26015" s="36"/>
      <c r="M26015" s="36"/>
      <c r="N26015" s="36"/>
      <c r="O26015" s="40"/>
      <c r="P26015" s="36"/>
      <c r="S26015" s="36"/>
      <c r="T26015" s="36"/>
      <c r="U26015" s="36"/>
      <c r="V26015" s="36"/>
    </row>
    <row r="26016" spans="11:22" x14ac:dyDescent="0.25">
      <c r="K26016" s="36"/>
      <c r="L26016" s="36"/>
      <c r="M26016" s="36"/>
      <c r="N26016" s="36"/>
      <c r="O26016" s="40"/>
      <c r="P26016" s="36"/>
      <c r="S26016" s="36"/>
      <c r="T26016" s="36"/>
      <c r="U26016" s="36"/>
      <c r="V26016" s="36"/>
    </row>
    <row r="26017" spans="11:22" x14ac:dyDescent="0.25">
      <c r="K26017" s="36"/>
      <c r="L26017" s="36"/>
      <c r="M26017" s="36"/>
      <c r="N26017" s="36"/>
      <c r="O26017" s="40"/>
      <c r="P26017" s="36"/>
      <c r="S26017" s="36"/>
      <c r="T26017" s="36"/>
      <c r="U26017" s="36"/>
      <c r="V26017" s="36"/>
    </row>
    <row r="26018" spans="11:22" x14ac:dyDescent="0.25">
      <c r="K26018" s="36"/>
      <c r="L26018" s="36"/>
      <c r="M26018" s="36"/>
      <c r="N26018" s="36"/>
      <c r="O26018" s="40"/>
      <c r="P26018" s="36"/>
      <c r="S26018" s="36"/>
      <c r="T26018" s="36"/>
      <c r="U26018" s="36"/>
      <c r="V26018" s="36"/>
    </row>
    <row r="26019" spans="11:22" x14ac:dyDescent="0.25">
      <c r="K26019" s="36"/>
      <c r="L26019" s="36"/>
      <c r="M26019" s="36"/>
      <c r="N26019" s="36"/>
      <c r="O26019" s="40"/>
      <c r="P26019" s="36"/>
      <c r="S26019" s="36"/>
      <c r="T26019" s="36"/>
      <c r="U26019" s="36"/>
      <c r="V26019" s="36"/>
    </row>
    <row r="26020" spans="11:22" x14ac:dyDescent="0.25">
      <c r="K26020" s="36"/>
      <c r="L26020" s="36"/>
      <c r="M26020" s="36"/>
      <c r="N26020" s="36"/>
      <c r="O26020" s="40"/>
      <c r="P26020" s="36"/>
      <c r="S26020" s="36"/>
      <c r="T26020" s="36"/>
      <c r="U26020" s="36"/>
      <c r="V26020" s="36"/>
    </row>
    <row r="26021" spans="11:22" x14ac:dyDescent="0.25">
      <c r="K26021" s="36"/>
      <c r="L26021" s="36"/>
      <c r="M26021" s="36"/>
      <c r="N26021" s="36"/>
      <c r="O26021" s="40"/>
      <c r="P26021" s="36"/>
      <c r="S26021" s="36"/>
      <c r="T26021" s="36"/>
      <c r="U26021" s="36"/>
      <c r="V26021" s="36"/>
    </row>
    <row r="26022" spans="11:22" x14ac:dyDescent="0.25">
      <c r="K26022" s="36"/>
      <c r="L26022" s="36"/>
      <c r="M26022" s="36"/>
      <c r="N26022" s="36"/>
      <c r="O26022" s="40"/>
      <c r="P26022" s="36"/>
      <c r="S26022" s="36"/>
      <c r="T26022" s="36"/>
      <c r="U26022" s="36"/>
      <c r="V26022" s="36"/>
    </row>
    <row r="26023" spans="11:22" x14ac:dyDescent="0.25">
      <c r="K26023" s="36"/>
      <c r="L26023" s="36"/>
      <c r="M26023" s="36"/>
      <c r="N26023" s="36"/>
      <c r="O26023" s="40"/>
      <c r="P26023" s="36"/>
      <c r="S26023" s="36"/>
      <c r="T26023" s="36"/>
      <c r="U26023" s="36"/>
      <c r="V26023" s="36"/>
    </row>
    <row r="26024" spans="11:22" x14ac:dyDescent="0.25">
      <c r="K26024" s="36"/>
      <c r="L26024" s="36"/>
      <c r="M26024" s="36"/>
      <c r="N26024" s="36"/>
      <c r="O26024" s="40"/>
      <c r="P26024" s="36"/>
      <c r="S26024" s="36"/>
      <c r="T26024" s="36"/>
      <c r="U26024" s="36"/>
      <c r="V26024" s="36"/>
    </row>
    <row r="26025" spans="11:22" x14ac:dyDescent="0.25">
      <c r="K26025" s="36"/>
      <c r="L26025" s="36"/>
      <c r="M26025" s="36"/>
      <c r="N26025" s="36"/>
      <c r="O26025" s="40"/>
      <c r="P26025" s="36"/>
      <c r="S26025" s="36"/>
      <c r="T26025" s="36"/>
      <c r="U26025" s="36"/>
      <c r="V26025" s="36"/>
    </row>
    <row r="26026" spans="11:22" x14ac:dyDescent="0.25">
      <c r="K26026" s="36"/>
      <c r="L26026" s="36"/>
      <c r="M26026" s="36"/>
      <c r="N26026" s="36"/>
      <c r="O26026" s="40"/>
      <c r="P26026" s="36"/>
      <c r="S26026" s="36"/>
      <c r="T26026" s="36"/>
      <c r="U26026" s="36"/>
      <c r="V26026" s="36"/>
    </row>
    <row r="26027" spans="11:22" x14ac:dyDescent="0.25">
      <c r="K26027" s="36"/>
      <c r="L26027" s="36"/>
      <c r="M26027" s="36"/>
      <c r="N26027" s="36"/>
      <c r="O26027" s="40"/>
      <c r="P26027" s="36"/>
      <c r="S26027" s="36"/>
      <c r="T26027" s="36"/>
      <c r="U26027" s="36"/>
      <c r="V26027" s="36"/>
    </row>
    <row r="26028" spans="11:22" x14ac:dyDescent="0.25">
      <c r="K26028" s="36"/>
      <c r="L26028" s="36"/>
      <c r="M26028" s="36"/>
      <c r="N26028" s="36"/>
      <c r="O26028" s="40"/>
      <c r="P26028" s="36"/>
      <c r="S26028" s="36"/>
      <c r="T26028" s="36"/>
      <c r="U26028" s="36"/>
      <c r="V26028" s="36"/>
    </row>
    <row r="26029" spans="11:22" x14ac:dyDescent="0.25">
      <c r="K26029" s="36"/>
      <c r="L26029" s="36"/>
      <c r="M26029" s="36"/>
      <c r="N26029" s="36"/>
      <c r="O26029" s="40"/>
      <c r="P26029" s="36"/>
      <c r="S26029" s="36"/>
      <c r="T26029" s="36"/>
      <c r="U26029" s="36"/>
      <c r="V26029" s="36"/>
    </row>
    <row r="26030" spans="11:22" x14ac:dyDescent="0.25">
      <c r="K26030" s="36"/>
      <c r="L26030" s="36"/>
      <c r="M26030" s="36"/>
      <c r="N26030" s="36"/>
      <c r="O26030" s="40"/>
      <c r="P26030" s="36"/>
      <c r="S26030" s="36"/>
      <c r="T26030" s="36"/>
      <c r="U26030" s="36"/>
      <c r="V26030" s="36"/>
    </row>
    <row r="26031" spans="11:22" x14ac:dyDescent="0.25">
      <c r="K26031" s="36"/>
      <c r="L26031" s="36"/>
      <c r="M26031" s="36"/>
      <c r="N26031" s="36"/>
      <c r="O26031" s="40"/>
      <c r="P26031" s="36"/>
      <c r="S26031" s="36"/>
      <c r="T26031" s="36"/>
      <c r="U26031" s="36"/>
      <c r="V26031" s="36"/>
    </row>
    <row r="26032" spans="11:22" x14ac:dyDescent="0.25">
      <c r="K26032" s="36"/>
      <c r="L26032" s="36"/>
      <c r="M26032" s="36"/>
      <c r="N26032" s="36"/>
      <c r="O26032" s="40"/>
      <c r="P26032" s="36"/>
      <c r="S26032" s="36"/>
      <c r="T26032" s="36"/>
      <c r="U26032" s="36"/>
      <c r="V26032" s="36"/>
    </row>
    <row r="26033" spans="11:22" x14ac:dyDescent="0.25">
      <c r="K26033" s="36"/>
      <c r="L26033" s="36"/>
      <c r="M26033" s="36"/>
      <c r="N26033" s="36"/>
      <c r="O26033" s="40"/>
      <c r="P26033" s="36"/>
      <c r="S26033" s="36"/>
      <c r="T26033" s="36"/>
      <c r="U26033" s="36"/>
      <c r="V26033" s="36"/>
    </row>
    <row r="26034" spans="11:22" x14ac:dyDescent="0.25">
      <c r="K26034" s="36"/>
      <c r="L26034" s="36"/>
      <c r="M26034" s="36"/>
      <c r="N26034" s="36"/>
      <c r="O26034" s="40"/>
      <c r="P26034" s="36"/>
      <c r="S26034" s="36"/>
      <c r="T26034" s="36"/>
      <c r="U26034" s="36"/>
      <c r="V26034" s="36"/>
    </row>
    <row r="26035" spans="11:22" x14ac:dyDescent="0.25">
      <c r="K26035" s="36"/>
      <c r="L26035" s="36"/>
      <c r="M26035" s="36"/>
      <c r="N26035" s="36"/>
      <c r="O26035" s="40"/>
      <c r="P26035" s="36"/>
      <c r="S26035" s="36"/>
      <c r="T26035" s="36"/>
      <c r="U26035" s="36"/>
      <c r="V26035" s="36"/>
    </row>
    <row r="26036" spans="11:22" x14ac:dyDescent="0.25">
      <c r="K26036" s="36"/>
      <c r="L26036" s="36"/>
      <c r="M26036" s="36"/>
      <c r="N26036" s="36"/>
      <c r="O26036" s="40"/>
      <c r="P26036" s="36"/>
      <c r="S26036" s="36"/>
      <c r="T26036" s="36"/>
      <c r="U26036" s="36"/>
      <c r="V26036" s="36"/>
    </row>
    <row r="26037" spans="11:22" x14ac:dyDescent="0.25">
      <c r="K26037" s="36"/>
      <c r="L26037" s="36"/>
      <c r="M26037" s="36"/>
      <c r="N26037" s="36"/>
      <c r="O26037" s="40"/>
      <c r="P26037" s="36"/>
      <c r="S26037" s="36"/>
      <c r="T26037" s="36"/>
      <c r="U26037" s="36"/>
      <c r="V26037" s="36"/>
    </row>
    <row r="26038" spans="11:22" x14ac:dyDescent="0.25">
      <c r="K26038" s="36"/>
      <c r="L26038" s="36"/>
      <c r="M26038" s="36"/>
      <c r="N26038" s="36"/>
      <c r="O26038" s="40"/>
      <c r="P26038" s="36"/>
      <c r="S26038" s="36"/>
      <c r="T26038" s="36"/>
      <c r="U26038" s="36"/>
      <c r="V26038" s="36"/>
    </row>
    <row r="26039" spans="11:22" x14ac:dyDescent="0.25">
      <c r="K26039" s="36"/>
      <c r="L26039" s="36"/>
      <c r="M26039" s="36"/>
      <c r="N26039" s="36"/>
      <c r="O26039" s="40"/>
      <c r="P26039" s="36"/>
      <c r="S26039" s="36"/>
      <c r="T26039" s="36"/>
      <c r="U26039" s="36"/>
      <c r="V26039" s="36"/>
    </row>
    <row r="26040" spans="11:22" x14ac:dyDescent="0.25">
      <c r="K26040" s="36"/>
      <c r="L26040" s="36"/>
      <c r="M26040" s="36"/>
      <c r="N26040" s="36"/>
      <c r="O26040" s="40"/>
      <c r="P26040" s="36"/>
      <c r="S26040" s="36"/>
      <c r="T26040" s="36"/>
      <c r="U26040" s="36"/>
      <c r="V26040" s="36"/>
    </row>
    <row r="26041" spans="11:22" x14ac:dyDescent="0.25">
      <c r="K26041" s="36"/>
      <c r="L26041" s="36"/>
      <c r="M26041" s="36"/>
      <c r="N26041" s="36"/>
      <c r="O26041" s="40"/>
      <c r="P26041" s="36"/>
      <c r="S26041" s="36"/>
      <c r="T26041" s="36"/>
      <c r="U26041" s="36"/>
      <c r="V26041" s="36"/>
    </row>
    <row r="26042" spans="11:22" x14ac:dyDescent="0.25">
      <c r="K26042" s="36"/>
      <c r="L26042" s="36"/>
      <c r="M26042" s="36"/>
      <c r="N26042" s="36"/>
      <c r="O26042" s="40"/>
      <c r="P26042" s="36"/>
      <c r="S26042" s="36"/>
      <c r="T26042" s="36"/>
      <c r="U26042" s="36"/>
      <c r="V26042" s="36"/>
    </row>
    <row r="26043" spans="11:22" x14ac:dyDescent="0.25">
      <c r="K26043" s="36"/>
      <c r="L26043" s="36"/>
      <c r="M26043" s="36"/>
      <c r="N26043" s="36"/>
      <c r="O26043" s="40"/>
      <c r="P26043" s="36"/>
      <c r="S26043" s="36"/>
      <c r="T26043" s="36"/>
      <c r="U26043" s="36"/>
      <c r="V26043" s="36"/>
    </row>
    <row r="26044" spans="11:22" x14ac:dyDescent="0.25">
      <c r="K26044" s="36"/>
      <c r="L26044" s="36"/>
      <c r="M26044" s="36"/>
      <c r="N26044" s="36"/>
      <c r="O26044" s="40"/>
      <c r="P26044" s="36"/>
      <c r="S26044" s="36"/>
      <c r="T26044" s="36"/>
      <c r="U26044" s="36"/>
      <c r="V26044" s="36"/>
    </row>
    <row r="26045" spans="11:22" x14ac:dyDescent="0.25">
      <c r="K26045" s="36"/>
      <c r="L26045" s="36"/>
      <c r="M26045" s="36"/>
      <c r="N26045" s="36"/>
      <c r="O26045" s="40"/>
      <c r="P26045" s="36"/>
      <c r="S26045" s="36"/>
      <c r="T26045" s="36"/>
      <c r="U26045" s="36"/>
      <c r="V26045" s="36"/>
    </row>
    <row r="26046" spans="11:22" x14ac:dyDescent="0.25">
      <c r="K26046" s="36"/>
      <c r="L26046" s="36"/>
      <c r="M26046" s="36"/>
      <c r="N26046" s="36"/>
      <c r="O26046" s="40"/>
      <c r="P26046" s="36"/>
      <c r="S26046" s="36"/>
      <c r="T26046" s="36"/>
      <c r="U26046" s="36"/>
      <c r="V26046" s="36"/>
    </row>
    <row r="26047" spans="11:22" x14ac:dyDescent="0.25">
      <c r="K26047" s="36"/>
      <c r="L26047" s="36"/>
      <c r="M26047" s="36"/>
      <c r="N26047" s="36"/>
      <c r="O26047" s="40"/>
      <c r="P26047" s="36"/>
      <c r="S26047" s="36"/>
      <c r="T26047" s="36"/>
      <c r="U26047" s="36"/>
      <c r="V26047" s="36"/>
    </row>
    <row r="26048" spans="11:22" x14ac:dyDescent="0.25">
      <c r="K26048" s="36"/>
      <c r="L26048" s="36"/>
      <c r="M26048" s="36"/>
      <c r="N26048" s="36"/>
      <c r="O26048" s="40"/>
      <c r="P26048" s="36"/>
      <c r="S26048" s="36"/>
      <c r="T26048" s="36"/>
      <c r="U26048" s="36"/>
      <c r="V26048" s="36"/>
    </row>
    <row r="26049" spans="11:22" x14ac:dyDescent="0.25">
      <c r="K26049" s="36"/>
      <c r="L26049" s="36"/>
      <c r="M26049" s="36"/>
      <c r="N26049" s="36"/>
      <c r="O26049" s="40"/>
      <c r="P26049" s="36"/>
      <c r="S26049" s="36"/>
      <c r="T26049" s="36"/>
      <c r="U26049" s="36"/>
      <c r="V26049" s="36"/>
    </row>
    <row r="26050" spans="11:22" x14ac:dyDescent="0.25">
      <c r="K26050" s="36"/>
      <c r="L26050" s="36"/>
      <c r="M26050" s="36"/>
      <c r="N26050" s="36"/>
      <c r="O26050" s="40"/>
      <c r="P26050" s="36"/>
      <c r="S26050" s="36"/>
      <c r="T26050" s="36"/>
      <c r="U26050" s="36"/>
      <c r="V26050" s="36"/>
    </row>
    <row r="26051" spans="11:22" x14ac:dyDescent="0.25">
      <c r="K26051" s="36"/>
      <c r="L26051" s="36"/>
      <c r="M26051" s="36"/>
      <c r="N26051" s="36"/>
      <c r="O26051" s="40"/>
      <c r="P26051" s="36"/>
      <c r="S26051" s="36"/>
      <c r="T26051" s="36"/>
      <c r="U26051" s="36"/>
      <c r="V26051" s="36"/>
    </row>
    <row r="26052" spans="11:22" x14ac:dyDescent="0.25">
      <c r="K26052" s="36"/>
      <c r="L26052" s="36"/>
      <c r="M26052" s="36"/>
      <c r="N26052" s="36"/>
      <c r="O26052" s="40"/>
      <c r="P26052" s="36"/>
      <c r="S26052" s="36"/>
      <c r="T26052" s="36"/>
      <c r="U26052" s="36"/>
      <c r="V26052" s="36"/>
    </row>
    <row r="26053" spans="11:22" x14ac:dyDescent="0.25">
      <c r="K26053" s="36"/>
      <c r="L26053" s="36"/>
      <c r="M26053" s="36"/>
      <c r="N26053" s="36"/>
      <c r="O26053" s="40"/>
      <c r="P26053" s="36"/>
      <c r="S26053" s="36"/>
      <c r="T26053" s="36"/>
      <c r="U26053" s="36"/>
      <c r="V26053" s="36"/>
    </row>
    <row r="26054" spans="11:22" x14ac:dyDescent="0.25">
      <c r="K26054" s="36"/>
      <c r="L26054" s="36"/>
      <c r="M26054" s="36"/>
      <c r="N26054" s="36"/>
      <c r="O26054" s="40"/>
      <c r="P26054" s="36"/>
      <c r="S26054" s="36"/>
      <c r="T26054" s="36"/>
      <c r="U26054" s="36"/>
      <c r="V26054" s="36"/>
    </row>
    <row r="26055" spans="11:22" x14ac:dyDescent="0.25">
      <c r="K26055" s="36"/>
      <c r="L26055" s="36"/>
      <c r="M26055" s="36"/>
      <c r="N26055" s="36"/>
      <c r="O26055" s="40"/>
      <c r="P26055" s="36"/>
      <c r="S26055" s="36"/>
      <c r="T26055" s="36"/>
      <c r="U26055" s="36"/>
      <c r="V26055" s="36"/>
    </row>
    <row r="26056" spans="11:22" x14ac:dyDescent="0.25">
      <c r="K26056" s="36"/>
      <c r="L26056" s="36"/>
      <c r="M26056" s="36"/>
      <c r="N26056" s="36"/>
      <c r="O26056" s="40"/>
      <c r="P26056" s="36"/>
      <c r="S26056" s="36"/>
      <c r="T26056" s="36"/>
      <c r="U26056" s="36"/>
      <c r="V26056" s="36"/>
    </row>
    <row r="26057" spans="11:22" x14ac:dyDescent="0.25">
      <c r="K26057" s="36"/>
      <c r="L26057" s="36"/>
      <c r="M26057" s="36"/>
      <c r="N26057" s="36"/>
      <c r="O26057" s="40"/>
      <c r="P26057" s="36"/>
      <c r="S26057" s="36"/>
      <c r="T26057" s="36"/>
      <c r="U26057" s="36"/>
      <c r="V26057" s="36"/>
    </row>
    <row r="26058" spans="11:22" x14ac:dyDescent="0.25">
      <c r="K26058" s="36"/>
      <c r="L26058" s="36"/>
      <c r="M26058" s="36"/>
      <c r="N26058" s="36"/>
      <c r="O26058" s="40"/>
      <c r="P26058" s="36"/>
      <c r="S26058" s="36"/>
      <c r="T26058" s="36"/>
      <c r="U26058" s="36"/>
      <c r="V26058" s="36"/>
    </row>
    <row r="26059" spans="11:22" x14ac:dyDescent="0.25">
      <c r="K26059" s="36"/>
      <c r="L26059" s="36"/>
      <c r="M26059" s="36"/>
      <c r="N26059" s="36"/>
      <c r="O26059" s="40"/>
      <c r="P26059" s="36"/>
      <c r="S26059" s="36"/>
      <c r="T26059" s="36"/>
      <c r="U26059" s="36"/>
      <c r="V26059" s="36"/>
    </row>
    <row r="26060" spans="11:22" x14ac:dyDescent="0.25">
      <c r="K26060" s="36"/>
      <c r="L26060" s="36"/>
      <c r="M26060" s="36"/>
      <c r="N26060" s="36"/>
      <c r="O26060" s="40"/>
      <c r="P26060" s="36"/>
      <c r="S26060" s="36"/>
      <c r="T26060" s="36"/>
      <c r="U26060" s="36"/>
      <c r="V26060" s="36"/>
    </row>
    <row r="26061" spans="11:22" x14ac:dyDescent="0.25">
      <c r="K26061" s="36"/>
      <c r="L26061" s="36"/>
      <c r="M26061" s="36"/>
      <c r="N26061" s="36"/>
      <c r="O26061" s="40"/>
      <c r="P26061" s="36"/>
      <c r="S26061" s="36"/>
      <c r="T26061" s="36"/>
      <c r="U26061" s="36"/>
      <c r="V26061" s="36"/>
    </row>
    <row r="26062" spans="11:22" x14ac:dyDescent="0.25">
      <c r="K26062" s="36"/>
      <c r="L26062" s="36"/>
      <c r="M26062" s="36"/>
      <c r="N26062" s="36"/>
      <c r="O26062" s="40"/>
      <c r="P26062" s="36"/>
      <c r="S26062" s="36"/>
      <c r="T26062" s="36"/>
      <c r="U26062" s="36"/>
      <c r="V26062" s="36"/>
    </row>
    <row r="26063" spans="11:22" x14ac:dyDescent="0.25">
      <c r="K26063" s="36"/>
      <c r="L26063" s="36"/>
      <c r="M26063" s="36"/>
      <c r="N26063" s="36"/>
      <c r="O26063" s="40"/>
      <c r="P26063" s="36"/>
      <c r="S26063" s="36"/>
      <c r="T26063" s="36"/>
      <c r="U26063" s="36"/>
      <c r="V26063" s="36"/>
    </row>
    <row r="26064" spans="11:22" x14ac:dyDescent="0.25">
      <c r="K26064" s="36"/>
      <c r="L26064" s="36"/>
      <c r="M26064" s="36"/>
      <c r="N26064" s="36"/>
      <c r="O26064" s="40"/>
      <c r="P26064" s="36"/>
      <c r="S26064" s="36"/>
      <c r="T26064" s="36"/>
      <c r="U26064" s="36"/>
      <c r="V26064" s="36"/>
    </row>
    <row r="26065" spans="11:22" x14ac:dyDescent="0.25">
      <c r="K26065" s="36"/>
      <c r="L26065" s="36"/>
      <c r="M26065" s="36"/>
      <c r="N26065" s="36"/>
      <c r="O26065" s="40"/>
      <c r="P26065" s="36"/>
      <c r="S26065" s="36"/>
      <c r="T26065" s="36"/>
      <c r="U26065" s="36"/>
      <c r="V26065" s="36"/>
    </row>
    <row r="26066" spans="11:22" x14ac:dyDescent="0.25">
      <c r="K26066" s="36"/>
      <c r="L26066" s="36"/>
      <c r="M26066" s="36"/>
      <c r="N26066" s="36"/>
      <c r="O26066" s="40"/>
      <c r="P26066" s="36"/>
      <c r="S26066" s="36"/>
      <c r="T26066" s="36"/>
      <c r="U26066" s="36"/>
      <c r="V26066" s="36"/>
    </row>
    <row r="26067" spans="11:22" x14ac:dyDescent="0.25">
      <c r="K26067" s="36"/>
      <c r="L26067" s="36"/>
      <c r="M26067" s="36"/>
      <c r="N26067" s="36"/>
      <c r="O26067" s="40"/>
      <c r="P26067" s="36"/>
      <c r="S26067" s="36"/>
      <c r="T26067" s="36"/>
      <c r="U26067" s="36"/>
      <c r="V26067" s="36"/>
    </row>
    <row r="26068" spans="11:22" x14ac:dyDescent="0.25">
      <c r="K26068" s="36"/>
      <c r="L26068" s="36"/>
      <c r="M26068" s="36"/>
      <c r="N26068" s="36"/>
      <c r="O26068" s="40"/>
      <c r="P26068" s="36"/>
      <c r="S26068" s="36"/>
      <c r="T26068" s="36"/>
      <c r="U26068" s="36"/>
      <c r="V26068" s="36"/>
    </row>
    <row r="26069" spans="11:22" x14ac:dyDescent="0.25">
      <c r="K26069" s="36"/>
      <c r="L26069" s="36"/>
      <c r="M26069" s="36"/>
      <c r="N26069" s="36"/>
      <c r="O26069" s="40"/>
      <c r="P26069" s="36"/>
      <c r="S26069" s="36"/>
      <c r="T26069" s="36"/>
      <c r="U26069" s="36"/>
      <c r="V26069" s="36"/>
    </row>
    <row r="26070" spans="11:22" x14ac:dyDescent="0.25">
      <c r="K26070" s="36"/>
      <c r="L26070" s="36"/>
      <c r="M26070" s="36"/>
      <c r="N26070" s="36"/>
      <c r="O26070" s="40"/>
      <c r="P26070" s="36"/>
      <c r="S26070" s="36"/>
      <c r="T26070" s="36"/>
      <c r="U26070" s="36"/>
      <c r="V26070" s="36"/>
    </row>
    <row r="26071" spans="11:22" x14ac:dyDescent="0.25">
      <c r="K26071" s="36"/>
      <c r="L26071" s="36"/>
      <c r="M26071" s="36"/>
      <c r="N26071" s="36"/>
      <c r="O26071" s="40"/>
      <c r="P26071" s="36"/>
      <c r="S26071" s="36"/>
      <c r="T26071" s="36"/>
      <c r="U26071" s="36"/>
      <c r="V26071" s="36"/>
    </row>
    <row r="26072" spans="11:22" x14ac:dyDescent="0.25">
      <c r="K26072" s="36"/>
      <c r="L26072" s="36"/>
      <c r="M26072" s="36"/>
      <c r="N26072" s="36"/>
      <c r="O26072" s="40"/>
      <c r="P26072" s="36"/>
      <c r="S26072" s="36"/>
      <c r="T26072" s="36"/>
      <c r="U26072" s="36"/>
      <c r="V26072" s="36"/>
    </row>
    <row r="26073" spans="11:22" x14ac:dyDescent="0.25">
      <c r="K26073" s="36"/>
      <c r="L26073" s="36"/>
      <c r="M26073" s="36"/>
      <c r="N26073" s="36"/>
      <c r="O26073" s="40"/>
      <c r="P26073" s="36"/>
      <c r="S26073" s="36"/>
      <c r="T26073" s="36"/>
      <c r="U26073" s="36"/>
      <c r="V26073" s="36"/>
    </row>
    <row r="26074" spans="11:22" x14ac:dyDescent="0.25">
      <c r="K26074" s="36"/>
      <c r="L26074" s="36"/>
      <c r="M26074" s="36"/>
      <c r="N26074" s="36"/>
      <c r="O26074" s="40"/>
      <c r="P26074" s="36"/>
      <c r="S26074" s="36"/>
      <c r="T26074" s="36"/>
      <c r="U26074" s="36"/>
      <c r="V26074" s="36"/>
    </row>
    <row r="26075" spans="11:22" x14ac:dyDescent="0.25">
      <c r="K26075" s="36"/>
      <c r="L26075" s="36"/>
      <c r="M26075" s="36"/>
      <c r="N26075" s="36"/>
      <c r="O26075" s="40"/>
      <c r="P26075" s="36"/>
      <c r="S26075" s="36"/>
      <c r="T26075" s="36"/>
      <c r="U26075" s="36"/>
      <c r="V26075" s="36"/>
    </row>
    <row r="26076" spans="11:22" x14ac:dyDescent="0.25">
      <c r="K26076" s="36"/>
      <c r="L26076" s="36"/>
      <c r="M26076" s="36"/>
      <c r="N26076" s="36"/>
      <c r="O26076" s="40"/>
      <c r="P26076" s="36"/>
      <c r="S26076" s="36"/>
      <c r="T26076" s="36"/>
      <c r="U26076" s="36"/>
      <c r="V26076" s="36"/>
    </row>
    <row r="26077" spans="11:22" x14ac:dyDescent="0.25">
      <c r="K26077" s="36"/>
      <c r="L26077" s="36"/>
      <c r="M26077" s="36"/>
      <c r="N26077" s="36"/>
      <c r="O26077" s="40"/>
      <c r="P26077" s="36"/>
      <c r="S26077" s="36"/>
      <c r="T26077" s="36"/>
      <c r="U26077" s="36"/>
      <c r="V26077" s="36"/>
    </row>
    <row r="26078" spans="11:22" x14ac:dyDescent="0.25">
      <c r="K26078" s="36"/>
      <c r="L26078" s="36"/>
      <c r="M26078" s="36"/>
      <c r="N26078" s="36"/>
      <c r="O26078" s="40"/>
      <c r="P26078" s="36"/>
      <c r="S26078" s="36"/>
      <c r="T26078" s="36"/>
      <c r="U26078" s="36"/>
      <c r="V26078" s="36"/>
    </row>
    <row r="26079" spans="11:22" x14ac:dyDescent="0.25">
      <c r="K26079" s="36"/>
      <c r="L26079" s="36"/>
      <c r="M26079" s="36"/>
      <c r="N26079" s="36"/>
      <c r="O26079" s="40"/>
      <c r="P26079" s="36"/>
      <c r="S26079" s="36"/>
      <c r="T26079" s="36"/>
      <c r="U26079" s="36"/>
      <c r="V26079" s="36"/>
    </row>
    <row r="26080" spans="11:22" x14ac:dyDescent="0.25">
      <c r="K26080" s="36"/>
      <c r="L26080" s="36"/>
      <c r="M26080" s="36"/>
      <c r="N26080" s="36"/>
      <c r="O26080" s="40"/>
      <c r="P26080" s="36"/>
      <c r="S26080" s="36"/>
      <c r="T26080" s="36"/>
      <c r="U26080" s="36"/>
      <c r="V26080" s="36"/>
    </row>
    <row r="26081" spans="11:22" x14ac:dyDescent="0.25">
      <c r="K26081" s="36"/>
      <c r="L26081" s="36"/>
      <c r="M26081" s="36"/>
      <c r="N26081" s="36"/>
      <c r="O26081" s="40"/>
      <c r="P26081" s="36"/>
      <c r="S26081" s="36"/>
      <c r="T26081" s="36"/>
      <c r="U26081" s="36"/>
      <c r="V26081" s="36"/>
    </row>
    <row r="26082" spans="11:22" x14ac:dyDescent="0.25">
      <c r="K26082" s="36"/>
      <c r="L26082" s="36"/>
      <c r="M26082" s="36"/>
      <c r="N26082" s="36"/>
      <c r="O26082" s="40"/>
      <c r="P26082" s="36"/>
      <c r="S26082" s="36"/>
      <c r="T26082" s="36"/>
      <c r="U26082" s="36"/>
      <c r="V26082" s="36"/>
    </row>
    <row r="26083" spans="11:22" x14ac:dyDescent="0.25">
      <c r="K26083" s="36"/>
      <c r="L26083" s="36"/>
      <c r="M26083" s="36"/>
      <c r="N26083" s="36"/>
      <c r="O26083" s="40"/>
      <c r="P26083" s="36"/>
      <c r="S26083" s="36"/>
      <c r="T26083" s="36"/>
      <c r="U26083" s="36"/>
      <c r="V26083" s="36"/>
    </row>
    <row r="26084" spans="11:22" x14ac:dyDescent="0.25">
      <c r="K26084" s="36"/>
      <c r="L26084" s="36"/>
      <c r="M26084" s="36"/>
      <c r="N26084" s="36"/>
      <c r="O26084" s="40"/>
      <c r="P26084" s="36"/>
      <c r="S26084" s="36"/>
      <c r="T26084" s="36"/>
      <c r="U26084" s="36"/>
      <c r="V26084" s="36"/>
    </row>
    <row r="26085" spans="11:22" x14ac:dyDescent="0.25">
      <c r="K26085" s="36"/>
      <c r="L26085" s="36"/>
      <c r="M26085" s="36"/>
      <c r="N26085" s="36"/>
      <c r="O26085" s="40"/>
      <c r="P26085" s="36"/>
      <c r="S26085" s="36"/>
      <c r="T26085" s="36"/>
      <c r="U26085" s="36"/>
      <c r="V26085" s="36"/>
    </row>
    <row r="26086" spans="11:22" x14ac:dyDescent="0.25">
      <c r="K26086" s="36"/>
      <c r="L26086" s="36"/>
      <c r="M26086" s="36"/>
      <c r="N26086" s="36"/>
      <c r="O26086" s="40"/>
      <c r="P26086" s="36"/>
      <c r="S26086" s="36"/>
      <c r="T26086" s="36"/>
      <c r="U26086" s="36"/>
      <c r="V26086" s="36"/>
    </row>
    <row r="26087" spans="11:22" x14ac:dyDescent="0.25">
      <c r="K26087" s="36"/>
      <c r="L26087" s="36"/>
      <c r="M26087" s="36"/>
      <c r="N26087" s="36"/>
      <c r="O26087" s="40"/>
      <c r="P26087" s="36"/>
      <c r="S26087" s="36"/>
      <c r="T26087" s="36"/>
      <c r="U26087" s="36"/>
      <c r="V26087" s="36"/>
    </row>
    <row r="26088" spans="11:22" x14ac:dyDescent="0.25">
      <c r="K26088" s="36"/>
      <c r="L26088" s="36"/>
      <c r="M26088" s="36"/>
      <c r="N26088" s="36"/>
      <c r="O26088" s="40"/>
      <c r="P26088" s="36"/>
      <c r="S26088" s="36"/>
      <c r="T26088" s="36"/>
      <c r="U26088" s="36"/>
      <c r="V26088" s="36"/>
    </row>
    <row r="26089" spans="11:22" x14ac:dyDescent="0.25">
      <c r="K26089" s="36"/>
      <c r="L26089" s="36"/>
      <c r="M26089" s="36"/>
      <c r="N26089" s="36"/>
      <c r="O26089" s="40"/>
      <c r="P26089" s="36"/>
      <c r="S26089" s="36"/>
      <c r="T26089" s="36"/>
      <c r="U26089" s="36"/>
      <c r="V26089" s="36"/>
    </row>
    <row r="26090" spans="11:22" x14ac:dyDescent="0.25">
      <c r="K26090" s="36"/>
      <c r="L26090" s="36"/>
      <c r="M26090" s="36"/>
      <c r="N26090" s="36"/>
      <c r="O26090" s="40"/>
      <c r="P26090" s="36"/>
      <c r="S26090" s="36"/>
      <c r="T26090" s="36"/>
      <c r="U26090" s="36"/>
      <c r="V26090" s="36"/>
    </row>
    <row r="26091" spans="11:22" x14ac:dyDescent="0.25">
      <c r="K26091" s="36"/>
      <c r="L26091" s="36"/>
      <c r="M26091" s="36"/>
      <c r="N26091" s="36"/>
      <c r="O26091" s="40"/>
      <c r="P26091" s="36"/>
      <c r="S26091" s="36"/>
      <c r="T26091" s="36"/>
      <c r="U26091" s="36"/>
      <c r="V26091" s="36"/>
    </row>
    <row r="26092" spans="11:22" x14ac:dyDescent="0.25">
      <c r="K26092" s="36"/>
      <c r="L26092" s="36"/>
      <c r="M26092" s="36"/>
      <c r="N26092" s="36"/>
      <c r="O26092" s="40"/>
      <c r="P26092" s="36"/>
      <c r="S26092" s="36"/>
      <c r="T26092" s="36"/>
      <c r="U26092" s="36"/>
      <c r="V26092" s="36"/>
    </row>
    <row r="26093" spans="11:22" x14ac:dyDescent="0.25">
      <c r="K26093" s="36"/>
      <c r="L26093" s="36"/>
      <c r="M26093" s="36"/>
      <c r="N26093" s="36"/>
      <c r="O26093" s="40"/>
      <c r="P26093" s="36"/>
      <c r="S26093" s="36"/>
      <c r="T26093" s="36"/>
      <c r="U26093" s="36"/>
      <c r="V26093" s="36"/>
    </row>
    <row r="26094" spans="11:22" x14ac:dyDescent="0.25">
      <c r="K26094" s="36"/>
      <c r="L26094" s="36"/>
      <c r="M26094" s="36"/>
      <c r="N26094" s="36"/>
      <c r="O26094" s="40"/>
      <c r="P26094" s="36"/>
      <c r="S26094" s="36"/>
      <c r="T26094" s="36"/>
      <c r="U26094" s="36"/>
      <c r="V26094" s="36"/>
    </row>
    <row r="26095" spans="11:22" x14ac:dyDescent="0.25">
      <c r="K26095" s="36"/>
      <c r="L26095" s="36"/>
      <c r="M26095" s="36"/>
      <c r="N26095" s="36"/>
      <c r="O26095" s="40"/>
      <c r="P26095" s="36"/>
      <c r="S26095" s="36"/>
      <c r="T26095" s="36"/>
      <c r="U26095" s="36"/>
      <c r="V26095" s="36"/>
    </row>
    <row r="26096" spans="11:22" x14ac:dyDescent="0.25">
      <c r="K26096" s="36"/>
      <c r="L26096" s="36"/>
      <c r="M26096" s="36"/>
      <c r="N26096" s="36"/>
      <c r="O26096" s="40"/>
      <c r="P26096" s="36"/>
      <c r="S26096" s="36"/>
      <c r="T26096" s="36"/>
      <c r="U26096" s="36"/>
      <c r="V26096" s="36"/>
    </row>
    <row r="26097" spans="11:22" x14ac:dyDescent="0.25">
      <c r="K26097" s="36"/>
      <c r="L26097" s="36"/>
      <c r="M26097" s="36"/>
      <c r="N26097" s="36"/>
      <c r="O26097" s="40"/>
      <c r="P26097" s="36"/>
      <c r="S26097" s="36"/>
      <c r="T26097" s="36"/>
      <c r="U26097" s="36"/>
      <c r="V26097" s="36"/>
    </row>
    <row r="26098" spans="11:22" x14ac:dyDescent="0.25">
      <c r="K26098" s="36"/>
      <c r="L26098" s="36"/>
      <c r="M26098" s="36"/>
      <c r="N26098" s="36"/>
      <c r="O26098" s="40"/>
      <c r="P26098" s="36"/>
      <c r="S26098" s="36"/>
      <c r="T26098" s="36"/>
      <c r="U26098" s="36"/>
      <c r="V26098" s="36"/>
    </row>
    <row r="26099" spans="11:22" x14ac:dyDescent="0.25">
      <c r="K26099" s="36"/>
      <c r="L26099" s="36"/>
      <c r="M26099" s="36"/>
      <c r="N26099" s="36"/>
      <c r="O26099" s="40"/>
      <c r="P26099" s="36"/>
      <c r="S26099" s="36"/>
      <c r="T26099" s="36"/>
      <c r="U26099" s="36"/>
      <c r="V26099" s="36"/>
    </row>
    <row r="26100" spans="11:22" x14ac:dyDescent="0.25">
      <c r="K26100" s="36"/>
      <c r="L26100" s="36"/>
      <c r="M26100" s="36"/>
      <c r="N26100" s="36"/>
      <c r="O26100" s="40"/>
      <c r="P26100" s="36"/>
      <c r="S26100" s="36"/>
      <c r="T26100" s="36"/>
      <c r="U26100" s="36"/>
      <c r="V26100" s="36"/>
    </row>
    <row r="26101" spans="11:22" x14ac:dyDescent="0.25">
      <c r="K26101" s="36"/>
      <c r="L26101" s="36"/>
      <c r="M26101" s="36"/>
      <c r="N26101" s="36"/>
      <c r="O26101" s="40"/>
      <c r="P26101" s="36"/>
      <c r="S26101" s="36"/>
      <c r="T26101" s="36"/>
      <c r="U26101" s="36"/>
      <c r="V26101" s="36"/>
    </row>
    <row r="26102" spans="11:22" x14ac:dyDescent="0.25">
      <c r="K26102" s="36"/>
      <c r="L26102" s="36"/>
      <c r="M26102" s="36"/>
      <c r="N26102" s="36"/>
      <c r="O26102" s="40"/>
      <c r="P26102" s="36"/>
      <c r="S26102" s="36"/>
      <c r="T26102" s="36"/>
      <c r="U26102" s="36"/>
      <c r="V26102" s="36"/>
    </row>
    <row r="26103" spans="11:22" x14ac:dyDescent="0.25">
      <c r="K26103" s="36"/>
      <c r="L26103" s="36"/>
      <c r="M26103" s="36"/>
      <c r="N26103" s="36"/>
      <c r="O26103" s="40"/>
      <c r="P26103" s="36"/>
      <c r="S26103" s="36"/>
      <c r="T26103" s="36"/>
      <c r="U26103" s="36"/>
      <c r="V26103" s="36"/>
    </row>
    <row r="26104" spans="11:22" x14ac:dyDescent="0.25">
      <c r="K26104" s="36"/>
      <c r="L26104" s="36"/>
      <c r="M26104" s="36"/>
      <c r="N26104" s="36"/>
      <c r="O26104" s="40"/>
      <c r="P26104" s="36"/>
      <c r="S26104" s="36"/>
      <c r="T26104" s="36"/>
      <c r="U26104" s="36"/>
      <c r="V26104" s="36"/>
    </row>
    <row r="26105" spans="11:22" x14ac:dyDescent="0.25">
      <c r="K26105" s="36"/>
      <c r="L26105" s="36"/>
      <c r="M26105" s="36"/>
      <c r="N26105" s="36"/>
      <c r="O26105" s="40"/>
      <c r="P26105" s="36"/>
      <c r="S26105" s="36"/>
      <c r="T26105" s="36"/>
      <c r="U26105" s="36"/>
      <c r="V26105" s="36"/>
    </row>
    <row r="26106" spans="11:22" x14ac:dyDescent="0.25">
      <c r="K26106" s="36"/>
      <c r="L26106" s="36"/>
      <c r="M26106" s="36"/>
      <c r="N26106" s="36"/>
      <c r="O26106" s="40"/>
      <c r="P26106" s="36"/>
      <c r="S26106" s="36"/>
      <c r="T26106" s="36"/>
      <c r="U26106" s="36"/>
      <c r="V26106" s="36"/>
    </row>
    <row r="26107" spans="11:22" x14ac:dyDescent="0.25">
      <c r="K26107" s="36"/>
      <c r="L26107" s="36"/>
      <c r="M26107" s="36"/>
      <c r="N26107" s="36"/>
      <c r="O26107" s="40"/>
      <c r="P26107" s="36"/>
      <c r="S26107" s="36"/>
      <c r="T26107" s="36"/>
      <c r="U26107" s="36"/>
      <c r="V26107" s="36"/>
    </row>
    <row r="26108" spans="11:22" x14ac:dyDescent="0.25">
      <c r="K26108" s="36"/>
      <c r="L26108" s="36"/>
      <c r="M26108" s="36"/>
      <c r="N26108" s="36"/>
      <c r="O26108" s="40"/>
      <c r="P26108" s="36"/>
      <c r="S26108" s="36"/>
      <c r="T26108" s="36"/>
      <c r="U26108" s="36"/>
      <c r="V26108" s="36"/>
    </row>
    <row r="26109" spans="11:22" x14ac:dyDescent="0.25">
      <c r="K26109" s="36"/>
      <c r="L26109" s="36"/>
      <c r="M26109" s="36"/>
      <c r="N26109" s="36"/>
      <c r="O26109" s="40"/>
      <c r="P26109" s="36"/>
      <c r="S26109" s="36"/>
      <c r="T26109" s="36"/>
      <c r="U26109" s="36"/>
      <c r="V26109" s="36"/>
    </row>
    <row r="26110" spans="11:22" x14ac:dyDescent="0.25">
      <c r="K26110" s="36"/>
      <c r="L26110" s="36"/>
      <c r="M26110" s="36"/>
      <c r="N26110" s="36"/>
      <c r="O26110" s="40"/>
      <c r="P26110" s="36"/>
      <c r="S26110" s="36"/>
      <c r="T26110" s="36"/>
      <c r="U26110" s="36"/>
      <c r="V26110" s="36"/>
    </row>
    <row r="26111" spans="11:22" x14ac:dyDescent="0.25">
      <c r="K26111" s="36"/>
      <c r="L26111" s="36"/>
      <c r="M26111" s="36"/>
      <c r="N26111" s="36"/>
      <c r="O26111" s="40"/>
      <c r="P26111" s="36"/>
      <c r="S26111" s="36"/>
      <c r="T26111" s="36"/>
      <c r="U26111" s="36"/>
      <c r="V26111" s="36"/>
    </row>
    <row r="26112" spans="11:22" x14ac:dyDescent="0.25">
      <c r="K26112" s="36"/>
      <c r="L26112" s="36"/>
      <c r="M26112" s="36"/>
      <c r="N26112" s="36"/>
      <c r="O26112" s="40"/>
      <c r="P26112" s="36"/>
      <c r="S26112" s="36"/>
      <c r="T26112" s="36"/>
      <c r="U26112" s="36"/>
      <c r="V26112" s="36"/>
    </row>
    <row r="26113" spans="11:22" x14ac:dyDescent="0.25">
      <c r="K26113" s="36"/>
      <c r="L26113" s="36"/>
      <c r="M26113" s="36"/>
      <c r="N26113" s="36"/>
      <c r="O26113" s="40"/>
      <c r="P26113" s="36"/>
      <c r="S26113" s="36"/>
      <c r="T26113" s="36"/>
      <c r="U26113" s="36"/>
      <c r="V26113" s="36"/>
    </row>
    <row r="26114" spans="11:22" x14ac:dyDescent="0.25">
      <c r="K26114" s="36"/>
      <c r="L26114" s="36"/>
      <c r="M26114" s="36"/>
      <c r="N26114" s="36"/>
      <c r="O26114" s="40"/>
      <c r="P26114" s="36"/>
      <c r="S26114" s="36"/>
      <c r="T26114" s="36"/>
      <c r="U26114" s="36"/>
      <c r="V26114" s="36"/>
    </row>
    <row r="26115" spans="11:22" x14ac:dyDescent="0.25">
      <c r="K26115" s="36"/>
      <c r="L26115" s="36"/>
      <c r="M26115" s="36"/>
      <c r="N26115" s="36"/>
      <c r="O26115" s="40"/>
      <c r="P26115" s="36"/>
      <c r="S26115" s="36"/>
      <c r="T26115" s="36"/>
      <c r="U26115" s="36"/>
      <c r="V26115" s="36"/>
    </row>
    <row r="26116" spans="11:22" x14ac:dyDescent="0.25">
      <c r="K26116" s="36"/>
      <c r="L26116" s="36"/>
      <c r="M26116" s="36"/>
      <c r="N26116" s="36"/>
      <c r="O26116" s="40"/>
      <c r="P26116" s="36"/>
      <c r="S26116" s="36"/>
      <c r="T26116" s="36"/>
      <c r="U26116" s="36"/>
      <c r="V26116" s="36"/>
    </row>
    <row r="26117" spans="11:22" x14ac:dyDescent="0.25">
      <c r="K26117" s="36"/>
      <c r="L26117" s="36"/>
      <c r="M26117" s="36"/>
      <c r="N26117" s="36"/>
      <c r="O26117" s="40"/>
      <c r="P26117" s="36"/>
      <c r="S26117" s="36"/>
      <c r="T26117" s="36"/>
      <c r="U26117" s="36"/>
      <c r="V26117" s="36"/>
    </row>
    <row r="26118" spans="11:22" x14ac:dyDescent="0.25">
      <c r="K26118" s="36"/>
      <c r="L26118" s="36"/>
      <c r="M26118" s="36"/>
      <c r="N26118" s="36"/>
      <c r="O26118" s="40"/>
      <c r="P26118" s="36"/>
      <c r="S26118" s="36"/>
      <c r="T26118" s="36"/>
      <c r="U26118" s="36"/>
      <c r="V26118" s="36"/>
    </row>
    <row r="26119" spans="11:22" x14ac:dyDescent="0.25">
      <c r="K26119" s="36"/>
      <c r="L26119" s="36"/>
      <c r="M26119" s="36"/>
      <c r="N26119" s="36"/>
      <c r="O26119" s="40"/>
      <c r="P26119" s="36"/>
      <c r="S26119" s="36"/>
      <c r="T26119" s="36"/>
      <c r="U26119" s="36"/>
      <c r="V26119" s="36"/>
    </row>
    <row r="26120" spans="11:22" x14ac:dyDescent="0.25">
      <c r="K26120" s="36"/>
      <c r="L26120" s="36"/>
      <c r="M26120" s="36"/>
      <c r="N26120" s="36"/>
      <c r="O26120" s="40"/>
      <c r="P26120" s="36"/>
      <c r="S26120" s="36"/>
      <c r="T26120" s="36"/>
      <c r="U26120" s="36"/>
      <c r="V26120" s="36"/>
    </row>
    <row r="26121" spans="11:22" x14ac:dyDescent="0.25">
      <c r="K26121" s="36"/>
      <c r="L26121" s="36"/>
      <c r="M26121" s="36"/>
      <c r="N26121" s="36"/>
      <c r="O26121" s="40"/>
      <c r="P26121" s="36"/>
      <c r="S26121" s="36"/>
      <c r="T26121" s="36"/>
      <c r="U26121" s="36"/>
      <c r="V26121" s="36"/>
    </row>
    <row r="26122" spans="11:22" x14ac:dyDescent="0.25">
      <c r="K26122" s="36"/>
      <c r="L26122" s="36"/>
      <c r="M26122" s="36"/>
      <c r="N26122" s="36"/>
      <c r="O26122" s="40"/>
      <c r="P26122" s="36"/>
      <c r="S26122" s="36"/>
      <c r="T26122" s="36"/>
      <c r="U26122" s="36"/>
      <c r="V26122" s="36"/>
    </row>
    <row r="26123" spans="11:22" x14ac:dyDescent="0.25">
      <c r="K26123" s="36"/>
      <c r="L26123" s="36"/>
      <c r="M26123" s="36"/>
      <c r="N26123" s="36"/>
      <c r="O26123" s="40"/>
      <c r="P26123" s="36"/>
      <c r="S26123" s="36"/>
      <c r="T26123" s="36"/>
      <c r="U26123" s="36"/>
      <c r="V26123" s="36"/>
    </row>
    <row r="26124" spans="11:22" x14ac:dyDescent="0.25">
      <c r="K26124" s="36"/>
      <c r="L26124" s="36"/>
      <c r="M26124" s="36"/>
      <c r="N26124" s="36"/>
      <c r="O26124" s="40"/>
      <c r="P26124" s="36"/>
      <c r="S26124" s="36"/>
      <c r="T26124" s="36"/>
      <c r="U26124" s="36"/>
      <c r="V26124" s="36"/>
    </row>
    <row r="26125" spans="11:22" x14ac:dyDescent="0.25">
      <c r="K26125" s="36"/>
      <c r="L26125" s="36"/>
      <c r="M26125" s="36"/>
      <c r="N26125" s="36"/>
      <c r="O26125" s="40"/>
      <c r="P26125" s="36"/>
      <c r="S26125" s="36"/>
      <c r="T26125" s="36"/>
      <c r="U26125" s="36"/>
      <c r="V26125" s="36"/>
    </row>
    <row r="26126" spans="11:22" x14ac:dyDescent="0.25">
      <c r="K26126" s="36"/>
      <c r="L26126" s="36"/>
      <c r="M26126" s="36"/>
      <c r="N26126" s="36"/>
      <c r="O26126" s="40"/>
      <c r="P26126" s="36"/>
      <c r="S26126" s="36"/>
      <c r="T26126" s="36"/>
      <c r="U26126" s="36"/>
      <c r="V26126" s="36"/>
    </row>
    <row r="26127" spans="11:22" x14ac:dyDescent="0.25">
      <c r="K26127" s="36"/>
      <c r="L26127" s="36"/>
      <c r="M26127" s="36"/>
      <c r="N26127" s="36"/>
      <c r="O26127" s="40"/>
      <c r="P26127" s="36"/>
      <c r="S26127" s="36"/>
      <c r="T26127" s="36"/>
      <c r="U26127" s="36"/>
      <c r="V26127" s="36"/>
    </row>
    <row r="26128" spans="11:22" x14ac:dyDescent="0.25">
      <c r="K26128" s="36"/>
      <c r="L26128" s="36"/>
      <c r="M26128" s="36"/>
      <c r="N26128" s="36"/>
      <c r="O26128" s="40"/>
      <c r="P26128" s="36"/>
      <c r="S26128" s="36"/>
      <c r="T26128" s="36"/>
      <c r="U26128" s="36"/>
      <c r="V26128" s="36"/>
    </row>
    <row r="26129" spans="11:22" x14ac:dyDescent="0.25">
      <c r="K26129" s="36"/>
      <c r="L26129" s="36"/>
      <c r="M26129" s="36"/>
      <c r="N26129" s="36"/>
      <c r="O26129" s="40"/>
      <c r="P26129" s="36"/>
      <c r="S26129" s="36"/>
      <c r="T26129" s="36"/>
      <c r="U26129" s="36"/>
      <c r="V26129" s="36"/>
    </row>
    <row r="26130" spans="11:22" x14ac:dyDescent="0.25">
      <c r="K26130" s="36"/>
      <c r="L26130" s="36"/>
      <c r="M26130" s="36"/>
      <c r="N26130" s="36"/>
      <c r="O26130" s="40"/>
      <c r="P26130" s="36"/>
      <c r="S26130" s="36"/>
      <c r="T26130" s="36"/>
      <c r="U26130" s="36"/>
      <c r="V26130" s="36"/>
    </row>
    <row r="26131" spans="11:22" x14ac:dyDescent="0.25">
      <c r="K26131" s="36"/>
      <c r="L26131" s="36"/>
      <c r="M26131" s="36"/>
      <c r="N26131" s="36"/>
      <c r="O26131" s="40"/>
      <c r="P26131" s="36"/>
      <c r="S26131" s="36"/>
      <c r="T26131" s="36"/>
      <c r="U26131" s="36"/>
      <c r="V26131" s="36"/>
    </row>
    <row r="26132" spans="11:22" x14ac:dyDescent="0.25">
      <c r="K26132" s="36"/>
      <c r="L26132" s="36"/>
      <c r="M26132" s="36"/>
      <c r="N26132" s="36"/>
      <c r="O26132" s="40"/>
      <c r="P26132" s="36"/>
      <c r="S26132" s="36"/>
      <c r="T26132" s="36"/>
      <c r="U26132" s="36"/>
      <c r="V26132" s="36"/>
    </row>
    <row r="26133" spans="11:22" x14ac:dyDescent="0.25">
      <c r="K26133" s="36"/>
      <c r="L26133" s="36"/>
      <c r="M26133" s="36"/>
      <c r="N26133" s="36"/>
      <c r="O26133" s="40"/>
      <c r="P26133" s="36"/>
      <c r="S26133" s="36"/>
      <c r="T26133" s="36"/>
      <c r="U26133" s="36"/>
      <c r="V26133" s="36"/>
    </row>
    <row r="26134" spans="11:22" x14ac:dyDescent="0.25">
      <c r="K26134" s="36"/>
      <c r="L26134" s="36"/>
      <c r="M26134" s="36"/>
      <c r="N26134" s="36"/>
      <c r="O26134" s="40"/>
      <c r="P26134" s="36"/>
      <c r="S26134" s="36"/>
      <c r="T26134" s="36"/>
      <c r="U26134" s="36"/>
      <c r="V26134" s="36"/>
    </row>
    <row r="26135" spans="11:22" x14ac:dyDescent="0.25">
      <c r="K26135" s="36"/>
      <c r="L26135" s="36"/>
      <c r="M26135" s="36"/>
      <c r="N26135" s="36"/>
      <c r="O26135" s="40"/>
      <c r="P26135" s="36"/>
      <c r="S26135" s="36"/>
      <c r="T26135" s="36"/>
      <c r="U26135" s="36"/>
      <c r="V26135" s="36"/>
    </row>
    <row r="26136" spans="11:22" x14ac:dyDescent="0.25">
      <c r="K26136" s="36"/>
      <c r="L26136" s="36"/>
      <c r="M26136" s="36"/>
      <c r="N26136" s="36"/>
      <c r="O26136" s="40"/>
      <c r="P26136" s="36"/>
      <c r="S26136" s="36"/>
      <c r="T26136" s="36"/>
      <c r="U26136" s="36"/>
      <c r="V26136" s="36"/>
    </row>
    <row r="26137" spans="11:22" x14ac:dyDescent="0.25">
      <c r="K26137" s="36"/>
      <c r="L26137" s="36"/>
      <c r="M26137" s="36"/>
      <c r="N26137" s="36"/>
      <c r="O26137" s="40"/>
      <c r="P26137" s="36"/>
      <c r="S26137" s="36"/>
      <c r="T26137" s="36"/>
      <c r="U26137" s="36"/>
      <c r="V26137" s="36"/>
    </row>
    <row r="26138" spans="11:22" x14ac:dyDescent="0.25">
      <c r="K26138" s="36"/>
      <c r="L26138" s="36"/>
      <c r="M26138" s="36"/>
      <c r="N26138" s="36"/>
      <c r="O26138" s="40"/>
      <c r="P26138" s="36"/>
      <c r="S26138" s="36"/>
      <c r="T26138" s="36"/>
      <c r="U26138" s="36"/>
      <c r="V26138" s="36"/>
    </row>
    <row r="26139" spans="11:22" x14ac:dyDescent="0.25">
      <c r="K26139" s="36"/>
      <c r="L26139" s="36"/>
      <c r="M26139" s="36"/>
      <c r="N26139" s="36"/>
      <c r="O26139" s="40"/>
      <c r="P26139" s="36"/>
      <c r="S26139" s="36"/>
      <c r="T26139" s="36"/>
      <c r="U26139" s="36"/>
      <c r="V26139" s="36"/>
    </row>
    <row r="26140" spans="11:22" x14ac:dyDescent="0.25">
      <c r="K26140" s="36"/>
      <c r="L26140" s="36"/>
      <c r="M26140" s="36"/>
      <c r="N26140" s="36"/>
      <c r="O26140" s="40"/>
      <c r="P26140" s="36"/>
      <c r="S26140" s="36"/>
      <c r="T26140" s="36"/>
      <c r="U26140" s="36"/>
      <c r="V26140" s="36"/>
    </row>
    <row r="26141" spans="11:22" x14ac:dyDescent="0.25">
      <c r="K26141" s="36"/>
      <c r="L26141" s="36"/>
      <c r="M26141" s="36"/>
      <c r="N26141" s="36"/>
      <c r="O26141" s="40"/>
      <c r="P26141" s="36"/>
      <c r="S26141" s="36"/>
      <c r="T26141" s="36"/>
      <c r="U26141" s="36"/>
      <c r="V26141" s="36"/>
    </row>
    <row r="26142" spans="11:22" x14ac:dyDescent="0.25">
      <c r="K26142" s="36"/>
      <c r="L26142" s="36"/>
      <c r="M26142" s="36"/>
      <c r="N26142" s="36"/>
      <c r="O26142" s="40"/>
      <c r="P26142" s="36"/>
      <c r="S26142" s="36"/>
      <c r="T26142" s="36"/>
      <c r="U26142" s="36"/>
      <c r="V26142" s="36"/>
    </row>
    <row r="26143" spans="11:22" x14ac:dyDescent="0.25">
      <c r="K26143" s="36"/>
      <c r="L26143" s="36"/>
      <c r="M26143" s="36"/>
      <c r="N26143" s="36"/>
      <c r="O26143" s="40"/>
      <c r="P26143" s="36"/>
      <c r="S26143" s="36"/>
      <c r="T26143" s="36"/>
      <c r="U26143" s="36"/>
      <c r="V26143" s="36"/>
    </row>
    <row r="26144" spans="11:22" x14ac:dyDescent="0.25">
      <c r="K26144" s="36"/>
      <c r="L26144" s="36"/>
      <c r="M26144" s="36"/>
      <c r="N26144" s="36"/>
      <c r="O26144" s="40"/>
      <c r="P26144" s="36"/>
      <c r="S26144" s="36"/>
      <c r="T26144" s="36"/>
      <c r="U26144" s="36"/>
      <c r="V26144" s="36"/>
    </row>
    <row r="26145" spans="11:22" x14ac:dyDescent="0.25">
      <c r="K26145" s="36"/>
      <c r="L26145" s="36"/>
      <c r="M26145" s="36"/>
      <c r="N26145" s="36"/>
      <c r="O26145" s="40"/>
      <c r="P26145" s="36"/>
      <c r="S26145" s="36"/>
      <c r="T26145" s="36"/>
      <c r="U26145" s="36"/>
      <c r="V26145" s="36"/>
    </row>
    <row r="26146" spans="11:22" x14ac:dyDescent="0.25">
      <c r="K26146" s="36"/>
      <c r="L26146" s="36"/>
      <c r="M26146" s="36"/>
      <c r="N26146" s="36"/>
      <c r="O26146" s="40"/>
      <c r="P26146" s="36"/>
      <c r="S26146" s="36"/>
      <c r="T26146" s="36"/>
      <c r="U26146" s="36"/>
      <c r="V26146" s="36"/>
    </row>
    <row r="26147" spans="11:22" x14ac:dyDescent="0.25">
      <c r="K26147" s="36"/>
      <c r="L26147" s="36"/>
      <c r="M26147" s="36"/>
      <c r="N26147" s="36"/>
      <c r="O26147" s="40"/>
      <c r="P26147" s="36"/>
      <c r="S26147" s="36"/>
      <c r="T26147" s="36"/>
      <c r="U26147" s="36"/>
      <c r="V26147" s="36"/>
    </row>
    <row r="26148" spans="11:22" x14ac:dyDescent="0.25">
      <c r="K26148" s="36"/>
      <c r="L26148" s="36"/>
      <c r="M26148" s="36"/>
      <c r="N26148" s="36"/>
      <c r="O26148" s="40"/>
      <c r="P26148" s="36"/>
      <c r="S26148" s="36"/>
      <c r="T26148" s="36"/>
      <c r="U26148" s="36"/>
      <c r="V26148" s="36"/>
    </row>
    <row r="26149" spans="11:22" x14ac:dyDescent="0.25">
      <c r="K26149" s="36"/>
      <c r="L26149" s="36"/>
      <c r="M26149" s="36"/>
      <c r="N26149" s="36"/>
      <c r="O26149" s="40"/>
      <c r="P26149" s="36"/>
      <c r="S26149" s="36"/>
      <c r="T26149" s="36"/>
      <c r="U26149" s="36"/>
      <c r="V26149" s="36"/>
    </row>
    <row r="26150" spans="11:22" x14ac:dyDescent="0.25">
      <c r="K26150" s="36"/>
      <c r="L26150" s="36"/>
      <c r="M26150" s="36"/>
      <c r="N26150" s="36"/>
      <c r="O26150" s="40"/>
      <c r="P26150" s="36"/>
      <c r="S26150" s="36"/>
      <c r="T26150" s="36"/>
      <c r="U26150" s="36"/>
      <c r="V26150" s="36"/>
    </row>
    <row r="26151" spans="11:22" x14ac:dyDescent="0.25">
      <c r="K26151" s="36"/>
      <c r="L26151" s="36"/>
      <c r="M26151" s="36"/>
      <c r="N26151" s="36"/>
      <c r="O26151" s="40"/>
      <c r="P26151" s="36"/>
      <c r="S26151" s="36"/>
      <c r="T26151" s="36"/>
      <c r="U26151" s="36"/>
      <c r="V26151" s="36"/>
    </row>
    <row r="26152" spans="11:22" x14ac:dyDescent="0.25">
      <c r="K26152" s="36"/>
      <c r="L26152" s="36"/>
      <c r="M26152" s="36"/>
      <c r="N26152" s="36"/>
      <c r="O26152" s="40"/>
      <c r="P26152" s="36"/>
      <c r="S26152" s="36"/>
      <c r="T26152" s="36"/>
      <c r="U26152" s="36"/>
      <c r="V26152" s="36"/>
    </row>
    <row r="26153" spans="11:22" x14ac:dyDescent="0.25">
      <c r="K26153" s="36"/>
      <c r="L26153" s="36"/>
      <c r="M26153" s="36"/>
      <c r="N26153" s="36"/>
      <c r="O26153" s="40"/>
      <c r="P26153" s="36"/>
      <c r="S26153" s="36"/>
      <c r="T26153" s="36"/>
      <c r="U26153" s="36"/>
      <c r="V26153" s="36"/>
    </row>
    <row r="26154" spans="11:22" x14ac:dyDescent="0.25">
      <c r="K26154" s="36"/>
      <c r="L26154" s="36"/>
      <c r="M26154" s="36"/>
      <c r="N26154" s="36"/>
      <c r="O26154" s="40"/>
      <c r="P26154" s="36"/>
      <c r="S26154" s="36"/>
      <c r="T26154" s="36"/>
      <c r="U26154" s="36"/>
      <c r="V26154" s="36"/>
    </row>
    <row r="26155" spans="11:22" x14ac:dyDescent="0.25">
      <c r="K26155" s="36"/>
      <c r="L26155" s="36"/>
      <c r="M26155" s="36"/>
      <c r="N26155" s="36"/>
      <c r="O26155" s="40"/>
      <c r="P26155" s="36"/>
      <c r="S26155" s="36"/>
      <c r="T26155" s="36"/>
      <c r="U26155" s="36"/>
      <c r="V26155" s="36"/>
    </row>
    <row r="26156" spans="11:22" x14ac:dyDescent="0.25">
      <c r="K26156" s="36"/>
      <c r="L26156" s="36"/>
      <c r="M26156" s="36"/>
      <c r="N26156" s="36"/>
      <c r="O26156" s="40"/>
      <c r="P26156" s="36"/>
      <c r="S26156" s="36"/>
      <c r="T26156" s="36"/>
      <c r="U26156" s="36"/>
      <c r="V26156" s="36"/>
    </row>
    <row r="26157" spans="11:22" x14ac:dyDescent="0.25">
      <c r="K26157" s="36"/>
      <c r="L26157" s="36"/>
      <c r="M26157" s="36"/>
      <c r="N26157" s="36"/>
      <c r="O26157" s="40"/>
      <c r="P26157" s="36"/>
      <c r="S26157" s="36"/>
      <c r="T26157" s="36"/>
      <c r="U26157" s="36"/>
      <c r="V26157" s="36"/>
    </row>
    <row r="26158" spans="11:22" x14ac:dyDescent="0.25">
      <c r="K26158" s="36"/>
      <c r="L26158" s="36"/>
      <c r="M26158" s="36"/>
      <c r="N26158" s="36"/>
      <c r="O26158" s="40"/>
      <c r="P26158" s="36"/>
      <c r="S26158" s="36"/>
      <c r="T26158" s="36"/>
      <c r="U26158" s="36"/>
      <c r="V26158" s="36"/>
    </row>
    <row r="26159" spans="11:22" x14ac:dyDescent="0.25">
      <c r="K26159" s="36"/>
      <c r="L26159" s="36"/>
      <c r="M26159" s="36"/>
      <c r="N26159" s="36"/>
      <c r="O26159" s="40"/>
      <c r="P26159" s="36"/>
      <c r="S26159" s="36"/>
      <c r="T26159" s="36"/>
      <c r="U26159" s="36"/>
      <c r="V26159" s="36"/>
    </row>
    <row r="26160" spans="11:22" x14ac:dyDescent="0.25">
      <c r="K26160" s="36"/>
      <c r="L26160" s="36"/>
      <c r="M26160" s="36"/>
      <c r="N26160" s="36"/>
      <c r="O26160" s="40"/>
      <c r="P26160" s="36"/>
      <c r="S26160" s="36"/>
      <c r="T26160" s="36"/>
      <c r="U26160" s="36"/>
      <c r="V26160" s="36"/>
    </row>
    <row r="26161" spans="11:22" x14ac:dyDescent="0.25">
      <c r="K26161" s="36"/>
      <c r="L26161" s="36"/>
      <c r="M26161" s="36"/>
      <c r="N26161" s="36"/>
      <c r="O26161" s="40"/>
      <c r="P26161" s="36"/>
      <c r="S26161" s="36"/>
      <c r="T26161" s="36"/>
      <c r="U26161" s="36"/>
      <c r="V26161" s="36"/>
    </row>
    <row r="26162" spans="11:22" x14ac:dyDescent="0.25">
      <c r="K26162" s="36"/>
      <c r="L26162" s="36"/>
      <c r="M26162" s="36"/>
      <c r="N26162" s="36"/>
      <c r="O26162" s="40"/>
      <c r="P26162" s="36"/>
      <c r="S26162" s="36"/>
      <c r="T26162" s="36"/>
      <c r="U26162" s="36"/>
      <c r="V26162" s="36"/>
    </row>
    <row r="26163" spans="11:22" x14ac:dyDescent="0.25">
      <c r="K26163" s="36"/>
      <c r="L26163" s="36"/>
      <c r="M26163" s="36"/>
      <c r="N26163" s="36"/>
      <c r="O26163" s="40"/>
      <c r="P26163" s="36"/>
      <c r="S26163" s="36"/>
      <c r="T26163" s="36"/>
      <c r="U26163" s="36"/>
      <c r="V26163" s="36"/>
    </row>
    <row r="26164" spans="11:22" x14ac:dyDescent="0.25">
      <c r="K26164" s="36"/>
      <c r="L26164" s="36"/>
      <c r="M26164" s="36"/>
      <c r="N26164" s="36"/>
      <c r="O26164" s="40"/>
      <c r="P26164" s="36"/>
      <c r="S26164" s="36"/>
      <c r="T26164" s="36"/>
      <c r="U26164" s="36"/>
      <c r="V26164" s="36"/>
    </row>
    <row r="26165" spans="11:22" x14ac:dyDescent="0.25">
      <c r="K26165" s="36"/>
      <c r="L26165" s="36"/>
      <c r="M26165" s="36"/>
      <c r="N26165" s="36"/>
      <c r="O26165" s="40"/>
      <c r="P26165" s="36"/>
      <c r="S26165" s="36"/>
      <c r="T26165" s="36"/>
      <c r="U26165" s="36"/>
      <c r="V26165" s="36"/>
    </row>
    <row r="26166" spans="11:22" x14ac:dyDescent="0.25">
      <c r="K26166" s="36"/>
      <c r="L26166" s="36"/>
      <c r="M26166" s="36"/>
      <c r="N26166" s="36"/>
      <c r="O26166" s="40"/>
      <c r="P26166" s="36"/>
      <c r="S26166" s="36"/>
      <c r="T26166" s="36"/>
      <c r="U26166" s="36"/>
      <c r="V26166" s="36"/>
    </row>
    <row r="26167" spans="11:22" x14ac:dyDescent="0.25">
      <c r="K26167" s="36"/>
      <c r="L26167" s="36"/>
      <c r="M26167" s="36"/>
      <c r="N26167" s="36"/>
      <c r="O26167" s="40"/>
      <c r="P26167" s="36"/>
      <c r="S26167" s="36"/>
      <c r="T26167" s="36"/>
      <c r="U26167" s="36"/>
      <c r="V26167" s="36"/>
    </row>
    <row r="26168" spans="11:22" x14ac:dyDescent="0.25">
      <c r="K26168" s="36"/>
      <c r="L26168" s="36"/>
      <c r="M26168" s="36"/>
      <c r="N26168" s="36"/>
      <c r="O26168" s="40"/>
      <c r="P26168" s="36"/>
      <c r="S26168" s="36"/>
      <c r="T26168" s="36"/>
      <c r="U26168" s="36"/>
      <c r="V26168" s="36"/>
    </row>
    <row r="26169" spans="11:22" x14ac:dyDescent="0.25">
      <c r="K26169" s="36"/>
      <c r="L26169" s="36"/>
      <c r="M26169" s="36"/>
      <c r="N26169" s="36"/>
      <c r="O26169" s="40"/>
      <c r="P26169" s="36"/>
      <c r="S26169" s="36"/>
      <c r="T26169" s="36"/>
      <c r="U26169" s="36"/>
      <c r="V26169" s="36"/>
    </row>
    <row r="26170" spans="11:22" x14ac:dyDescent="0.25">
      <c r="K26170" s="36"/>
      <c r="L26170" s="36"/>
      <c r="M26170" s="36"/>
      <c r="N26170" s="36"/>
      <c r="O26170" s="40"/>
      <c r="P26170" s="36"/>
      <c r="S26170" s="36"/>
      <c r="T26170" s="36"/>
      <c r="U26170" s="36"/>
      <c r="V26170" s="36"/>
    </row>
    <row r="26171" spans="11:22" x14ac:dyDescent="0.25">
      <c r="K26171" s="36"/>
      <c r="L26171" s="36"/>
      <c r="M26171" s="36"/>
      <c r="N26171" s="36"/>
      <c r="O26171" s="40"/>
      <c r="P26171" s="36"/>
      <c r="S26171" s="36"/>
      <c r="T26171" s="36"/>
      <c r="U26171" s="36"/>
      <c r="V26171" s="36"/>
    </row>
    <row r="26172" spans="11:22" x14ac:dyDescent="0.25">
      <c r="K26172" s="36"/>
      <c r="L26172" s="36"/>
      <c r="M26172" s="36"/>
      <c r="N26172" s="36"/>
      <c r="O26172" s="40"/>
      <c r="P26172" s="36"/>
      <c r="S26172" s="36"/>
      <c r="T26172" s="36"/>
      <c r="U26172" s="36"/>
      <c r="V26172" s="36"/>
    </row>
    <row r="26173" spans="11:22" x14ac:dyDescent="0.25">
      <c r="K26173" s="36"/>
      <c r="L26173" s="36"/>
      <c r="M26173" s="36"/>
      <c r="N26173" s="36"/>
      <c r="O26173" s="40"/>
      <c r="P26173" s="36"/>
      <c r="S26173" s="36"/>
      <c r="T26173" s="36"/>
      <c r="U26173" s="36"/>
      <c r="V26173" s="36"/>
    </row>
    <row r="26174" spans="11:22" x14ac:dyDescent="0.25">
      <c r="K26174" s="36"/>
      <c r="L26174" s="36"/>
      <c r="M26174" s="36"/>
      <c r="N26174" s="36"/>
      <c r="O26174" s="40"/>
      <c r="P26174" s="36"/>
      <c r="S26174" s="36"/>
      <c r="T26174" s="36"/>
      <c r="U26174" s="36"/>
      <c r="V26174" s="36"/>
    </row>
    <row r="26175" spans="11:22" x14ac:dyDescent="0.25">
      <c r="K26175" s="36"/>
      <c r="L26175" s="36"/>
      <c r="M26175" s="36"/>
      <c r="N26175" s="36"/>
      <c r="O26175" s="40"/>
      <c r="P26175" s="36"/>
      <c r="S26175" s="36"/>
      <c r="T26175" s="36"/>
      <c r="U26175" s="36"/>
      <c r="V26175" s="36"/>
    </row>
    <row r="26176" spans="11:22" x14ac:dyDescent="0.25">
      <c r="K26176" s="36"/>
      <c r="L26176" s="36"/>
      <c r="M26176" s="36"/>
      <c r="N26176" s="36"/>
      <c r="O26176" s="40"/>
      <c r="P26176" s="36"/>
      <c r="S26176" s="36"/>
      <c r="T26176" s="36"/>
      <c r="U26176" s="36"/>
      <c r="V26176" s="36"/>
    </row>
    <row r="26177" spans="11:22" x14ac:dyDescent="0.25">
      <c r="K26177" s="36"/>
      <c r="L26177" s="36"/>
      <c r="M26177" s="36"/>
      <c r="N26177" s="36"/>
      <c r="O26177" s="40"/>
      <c r="P26177" s="36"/>
      <c r="S26177" s="36"/>
      <c r="T26177" s="36"/>
      <c r="U26177" s="36"/>
      <c r="V26177" s="36"/>
    </row>
    <row r="26178" spans="11:22" x14ac:dyDescent="0.25">
      <c r="K26178" s="36"/>
      <c r="L26178" s="36"/>
      <c r="M26178" s="36"/>
      <c r="N26178" s="36"/>
      <c r="O26178" s="40"/>
      <c r="P26178" s="36"/>
      <c r="S26178" s="36"/>
      <c r="T26178" s="36"/>
      <c r="U26178" s="36"/>
      <c r="V26178" s="36"/>
    </row>
    <row r="26179" spans="11:22" x14ac:dyDescent="0.25">
      <c r="K26179" s="36"/>
      <c r="L26179" s="36"/>
      <c r="M26179" s="36"/>
      <c r="N26179" s="36"/>
      <c r="O26179" s="40"/>
      <c r="P26179" s="36"/>
      <c r="S26179" s="36"/>
      <c r="T26179" s="36"/>
      <c r="U26179" s="36"/>
      <c r="V26179" s="36"/>
    </row>
    <row r="26180" spans="11:22" x14ac:dyDescent="0.25">
      <c r="K26180" s="36"/>
      <c r="L26180" s="36"/>
      <c r="M26180" s="36"/>
      <c r="N26180" s="36"/>
      <c r="O26180" s="40"/>
      <c r="P26180" s="36"/>
      <c r="S26180" s="36"/>
      <c r="T26180" s="36"/>
      <c r="U26180" s="36"/>
      <c r="V26180" s="36"/>
    </row>
    <row r="26181" spans="11:22" x14ac:dyDescent="0.25">
      <c r="K26181" s="36"/>
      <c r="L26181" s="36"/>
      <c r="M26181" s="36"/>
      <c r="N26181" s="36"/>
      <c r="O26181" s="40"/>
      <c r="P26181" s="36"/>
      <c r="S26181" s="36"/>
      <c r="T26181" s="36"/>
      <c r="U26181" s="36"/>
      <c r="V26181" s="36"/>
    </row>
    <row r="26182" spans="11:22" x14ac:dyDescent="0.25">
      <c r="K26182" s="36"/>
      <c r="L26182" s="36"/>
      <c r="M26182" s="36"/>
      <c r="N26182" s="36"/>
      <c r="O26182" s="40"/>
      <c r="P26182" s="36"/>
      <c r="S26182" s="36"/>
      <c r="T26182" s="36"/>
      <c r="U26182" s="36"/>
      <c r="V26182" s="36"/>
    </row>
    <row r="26183" spans="11:22" x14ac:dyDescent="0.25">
      <c r="K26183" s="36"/>
      <c r="L26183" s="36"/>
      <c r="M26183" s="36"/>
      <c r="N26183" s="36"/>
      <c r="O26183" s="40"/>
      <c r="P26183" s="36"/>
      <c r="S26183" s="36"/>
      <c r="T26183" s="36"/>
      <c r="U26183" s="36"/>
      <c r="V26183" s="36"/>
    </row>
    <row r="26184" spans="11:22" x14ac:dyDescent="0.25">
      <c r="K26184" s="36"/>
      <c r="L26184" s="36"/>
      <c r="M26184" s="36"/>
      <c r="N26184" s="36"/>
      <c r="O26184" s="40"/>
      <c r="P26184" s="36"/>
      <c r="S26184" s="36"/>
      <c r="T26184" s="36"/>
      <c r="U26184" s="36"/>
      <c r="V26184" s="36"/>
    </row>
    <row r="26185" spans="11:22" x14ac:dyDescent="0.25">
      <c r="K26185" s="36"/>
      <c r="L26185" s="36"/>
      <c r="M26185" s="36"/>
      <c r="N26185" s="36"/>
      <c r="O26185" s="40"/>
      <c r="P26185" s="36"/>
      <c r="S26185" s="36"/>
      <c r="T26185" s="36"/>
      <c r="U26185" s="36"/>
      <c r="V26185" s="36"/>
    </row>
    <row r="26186" spans="11:22" x14ac:dyDescent="0.25">
      <c r="K26186" s="36"/>
      <c r="L26186" s="36"/>
      <c r="M26186" s="36"/>
      <c r="N26186" s="36"/>
      <c r="O26186" s="40"/>
      <c r="P26186" s="36"/>
      <c r="S26186" s="36"/>
      <c r="T26186" s="36"/>
      <c r="U26186" s="36"/>
      <c r="V26186" s="36"/>
    </row>
    <row r="26187" spans="11:22" x14ac:dyDescent="0.25">
      <c r="K26187" s="36"/>
      <c r="L26187" s="36"/>
      <c r="M26187" s="36"/>
      <c r="N26187" s="36"/>
      <c r="O26187" s="40"/>
      <c r="P26187" s="36"/>
      <c r="S26187" s="36"/>
      <c r="T26187" s="36"/>
      <c r="U26187" s="36"/>
      <c r="V26187" s="36"/>
    </row>
    <row r="26188" spans="11:22" x14ac:dyDescent="0.25">
      <c r="K26188" s="36"/>
      <c r="L26188" s="36"/>
      <c r="M26188" s="36"/>
      <c r="N26188" s="36"/>
      <c r="O26188" s="40"/>
      <c r="P26188" s="36"/>
      <c r="S26188" s="36"/>
      <c r="T26188" s="36"/>
      <c r="U26188" s="36"/>
      <c r="V26188" s="36"/>
    </row>
    <row r="26189" spans="11:22" x14ac:dyDescent="0.25">
      <c r="K26189" s="36"/>
      <c r="L26189" s="36"/>
      <c r="M26189" s="36"/>
      <c r="N26189" s="36"/>
      <c r="O26189" s="40"/>
      <c r="P26189" s="36"/>
      <c r="S26189" s="36"/>
      <c r="T26189" s="36"/>
      <c r="U26189" s="36"/>
      <c r="V26189" s="36"/>
    </row>
    <row r="26190" spans="11:22" x14ac:dyDescent="0.25">
      <c r="K26190" s="36"/>
      <c r="L26190" s="36"/>
      <c r="M26190" s="36"/>
      <c r="N26190" s="36"/>
      <c r="O26190" s="40"/>
      <c r="P26190" s="36"/>
      <c r="S26190" s="36"/>
      <c r="T26190" s="36"/>
      <c r="U26190" s="36"/>
      <c r="V26190" s="36"/>
    </row>
    <row r="26191" spans="11:22" x14ac:dyDescent="0.25">
      <c r="K26191" s="36"/>
      <c r="L26191" s="36"/>
      <c r="M26191" s="36"/>
      <c r="N26191" s="36"/>
      <c r="O26191" s="40"/>
      <c r="P26191" s="36"/>
      <c r="S26191" s="36"/>
      <c r="T26191" s="36"/>
      <c r="U26191" s="36"/>
      <c r="V26191" s="36"/>
    </row>
    <row r="26192" spans="11:22" x14ac:dyDescent="0.25">
      <c r="K26192" s="36"/>
      <c r="L26192" s="36"/>
      <c r="M26192" s="36"/>
      <c r="N26192" s="36"/>
      <c r="O26192" s="40"/>
      <c r="P26192" s="36"/>
      <c r="S26192" s="36"/>
      <c r="T26192" s="36"/>
      <c r="U26192" s="36"/>
      <c r="V26192" s="36"/>
    </row>
    <row r="26193" spans="11:22" x14ac:dyDescent="0.25">
      <c r="K26193" s="36"/>
      <c r="L26193" s="36"/>
      <c r="M26193" s="36"/>
      <c r="N26193" s="36"/>
      <c r="O26193" s="40"/>
      <c r="P26193" s="36"/>
      <c r="S26193" s="36"/>
      <c r="T26193" s="36"/>
      <c r="U26193" s="36"/>
      <c r="V26193" s="36"/>
    </row>
    <row r="26194" spans="11:22" x14ac:dyDescent="0.25">
      <c r="K26194" s="36"/>
      <c r="L26194" s="36"/>
      <c r="M26194" s="36"/>
      <c r="N26194" s="36"/>
      <c r="O26194" s="40"/>
      <c r="P26194" s="36"/>
      <c r="S26194" s="36"/>
      <c r="T26194" s="36"/>
      <c r="U26194" s="36"/>
      <c r="V26194" s="36"/>
    </row>
    <row r="26195" spans="11:22" x14ac:dyDescent="0.25">
      <c r="K26195" s="36"/>
      <c r="L26195" s="36"/>
      <c r="M26195" s="36"/>
      <c r="N26195" s="36"/>
      <c r="O26195" s="40"/>
      <c r="P26195" s="36"/>
      <c r="S26195" s="36"/>
      <c r="T26195" s="36"/>
      <c r="U26195" s="36"/>
      <c r="V26195" s="36"/>
    </row>
    <row r="26196" spans="11:22" x14ac:dyDescent="0.25">
      <c r="K26196" s="36"/>
      <c r="L26196" s="36"/>
      <c r="M26196" s="36"/>
      <c r="N26196" s="36"/>
      <c r="O26196" s="40"/>
      <c r="P26196" s="36"/>
      <c r="S26196" s="36"/>
      <c r="T26196" s="36"/>
      <c r="U26196" s="36"/>
      <c r="V26196" s="36"/>
    </row>
    <row r="26197" spans="11:22" x14ac:dyDescent="0.25">
      <c r="K26197" s="36"/>
      <c r="L26197" s="36"/>
      <c r="M26197" s="36"/>
      <c r="N26197" s="36"/>
      <c r="O26197" s="40"/>
      <c r="P26197" s="36"/>
      <c r="S26197" s="36"/>
      <c r="T26197" s="36"/>
      <c r="U26197" s="36"/>
      <c r="V26197" s="36"/>
    </row>
    <row r="26198" spans="11:22" x14ac:dyDescent="0.25">
      <c r="K26198" s="36"/>
      <c r="L26198" s="36"/>
      <c r="M26198" s="36"/>
      <c r="N26198" s="36"/>
      <c r="O26198" s="40"/>
      <c r="P26198" s="36"/>
      <c r="S26198" s="36"/>
      <c r="T26198" s="36"/>
      <c r="U26198" s="36"/>
      <c r="V26198" s="36"/>
    </row>
    <row r="26199" spans="11:22" x14ac:dyDescent="0.25">
      <c r="K26199" s="36"/>
      <c r="L26199" s="36"/>
      <c r="M26199" s="36"/>
      <c r="N26199" s="36"/>
      <c r="O26199" s="40"/>
      <c r="P26199" s="36"/>
      <c r="S26199" s="36"/>
      <c r="T26199" s="36"/>
      <c r="U26199" s="36"/>
      <c r="V26199" s="36"/>
    </row>
    <row r="26200" spans="11:22" x14ac:dyDescent="0.25">
      <c r="K26200" s="36"/>
      <c r="L26200" s="36"/>
      <c r="M26200" s="36"/>
      <c r="N26200" s="36"/>
      <c r="O26200" s="40"/>
      <c r="P26200" s="36"/>
      <c r="S26200" s="36"/>
      <c r="T26200" s="36"/>
      <c r="U26200" s="36"/>
      <c r="V26200" s="36"/>
    </row>
    <row r="26201" spans="11:22" x14ac:dyDescent="0.25">
      <c r="K26201" s="36"/>
      <c r="L26201" s="36"/>
      <c r="M26201" s="36"/>
      <c r="N26201" s="36"/>
      <c r="O26201" s="40"/>
      <c r="P26201" s="36"/>
      <c r="S26201" s="36"/>
      <c r="T26201" s="36"/>
      <c r="U26201" s="36"/>
      <c r="V26201" s="36"/>
    </row>
    <row r="26202" spans="11:22" x14ac:dyDescent="0.25">
      <c r="K26202" s="36"/>
      <c r="L26202" s="36"/>
      <c r="M26202" s="36"/>
      <c r="N26202" s="36"/>
      <c r="O26202" s="40"/>
      <c r="P26202" s="36"/>
      <c r="S26202" s="36"/>
      <c r="T26202" s="36"/>
      <c r="U26202" s="36"/>
      <c r="V26202" s="36"/>
    </row>
    <row r="26203" spans="11:22" x14ac:dyDescent="0.25">
      <c r="K26203" s="36"/>
      <c r="L26203" s="36"/>
      <c r="M26203" s="36"/>
      <c r="N26203" s="36"/>
      <c r="O26203" s="40"/>
      <c r="P26203" s="36"/>
      <c r="S26203" s="36"/>
      <c r="T26203" s="36"/>
      <c r="U26203" s="36"/>
      <c r="V26203" s="36"/>
    </row>
    <row r="26204" spans="11:22" x14ac:dyDescent="0.25">
      <c r="K26204" s="36"/>
      <c r="L26204" s="36"/>
      <c r="M26204" s="36"/>
      <c r="N26204" s="36"/>
      <c r="O26204" s="40"/>
      <c r="P26204" s="36"/>
      <c r="S26204" s="36"/>
      <c r="T26204" s="36"/>
      <c r="U26204" s="36"/>
      <c r="V26204" s="36"/>
    </row>
    <row r="26205" spans="11:22" x14ac:dyDescent="0.25">
      <c r="K26205" s="36"/>
      <c r="L26205" s="36"/>
      <c r="M26205" s="36"/>
      <c r="N26205" s="36"/>
      <c r="O26205" s="40"/>
      <c r="P26205" s="36"/>
      <c r="S26205" s="36"/>
      <c r="T26205" s="36"/>
      <c r="U26205" s="36"/>
      <c r="V26205" s="36"/>
    </row>
    <row r="26206" spans="11:22" x14ac:dyDescent="0.25">
      <c r="K26206" s="36"/>
      <c r="L26206" s="36"/>
      <c r="M26206" s="36"/>
      <c r="N26206" s="36"/>
      <c r="O26206" s="40"/>
      <c r="P26206" s="36"/>
      <c r="S26206" s="36"/>
      <c r="T26206" s="36"/>
      <c r="U26206" s="36"/>
      <c r="V26206" s="36"/>
    </row>
    <row r="26207" spans="11:22" x14ac:dyDescent="0.25">
      <c r="K26207" s="36"/>
      <c r="L26207" s="36"/>
      <c r="M26207" s="36"/>
      <c r="N26207" s="36"/>
      <c r="O26207" s="40"/>
      <c r="P26207" s="36"/>
      <c r="S26207" s="36"/>
      <c r="T26207" s="36"/>
      <c r="U26207" s="36"/>
      <c r="V26207" s="36"/>
    </row>
    <row r="26208" spans="11:22" x14ac:dyDescent="0.25">
      <c r="K26208" s="36"/>
      <c r="L26208" s="36"/>
      <c r="M26208" s="36"/>
      <c r="N26208" s="36"/>
      <c r="O26208" s="40"/>
      <c r="P26208" s="36"/>
      <c r="S26208" s="36"/>
      <c r="T26208" s="36"/>
      <c r="U26208" s="36"/>
      <c r="V26208" s="36"/>
    </row>
    <row r="26209" spans="11:22" x14ac:dyDescent="0.25">
      <c r="K26209" s="36"/>
      <c r="L26209" s="36"/>
      <c r="M26209" s="36"/>
      <c r="N26209" s="36"/>
      <c r="O26209" s="40"/>
      <c r="P26209" s="36"/>
      <c r="S26209" s="36"/>
      <c r="T26209" s="36"/>
      <c r="U26209" s="36"/>
      <c r="V26209" s="36"/>
    </row>
    <row r="26210" spans="11:22" x14ac:dyDescent="0.25">
      <c r="K26210" s="36"/>
      <c r="L26210" s="36"/>
      <c r="M26210" s="36"/>
      <c r="N26210" s="36"/>
      <c r="O26210" s="40"/>
      <c r="P26210" s="36"/>
      <c r="S26210" s="36"/>
      <c r="T26210" s="36"/>
      <c r="U26210" s="36"/>
      <c r="V26210" s="36"/>
    </row>
    <row r="26211" spans="11:22" x14ac:dyDescent="0.25">
      <c r="K26211" s="36"/>
      <c r="L26211" s="36"/>
      <c r="M26211" s="36"/>
      <c r="N26211" s="36"/>
      <c r="O26211" s="40"/>
      <c r="P26211" s="36"/>
      <c r="S26211" s="36"/>
      <c r="T26211" s="36"/>
      <c r="U26211" s="36"/>
      <c r="V26211" s="36"/>
    </row>
    <row r="26212" spans="11:22" x14ac:dyDescent="0.25">
      <c r="K26212" s="36"/>
      <c r="L26212" s="36"/>
      <c r="M26212" s="36"/>
      <c r="N26212" s="36"/>
      <c r="O26212" s="40"/>
      <c r="P26212" s="36"/>
      <c r="S26212" s="36"/>
      <c r="T26212" s="36"/>
      <c r="U26212" s="36"/>
      <c r="V26212" s="36"/>
    </row>
    <row r="26213" spans="11:22" x14ac:dyDescent="0.25">
      <c r="K26213" s="36"/>
      <c r="L26213" s="36"/>
      <c r="M26213" s="36"/>
      <c r="N26213" s="36"/>
      <c r="O26213" s="40"/>
      <c r="P26213" s="36"/>
      <c r="S26213" s="36"/>
      <c r="T26213" s="36"/>
      <c r="U26213" s="36"/>
      <c r="V26213" s="36"/>
    </row>
    <row r="26214" spans="11:22" x14ac:dyDescent="0.25">
      <c r="K26214" s="36"/>
      <c r="L26214" s="36"/>
      <c r="M26214" s="36"/>
      <c r="N26214" s="36"/>
      <c r="O26214" s="40"/>
      <c r="P26214" s="36"/>
      <c r="S26214" s="36"/>
      <c r="T26214" s="36"/>
      <c r="U26214" s="36"/>
      <c r="V26214" s="36"/>
    </row>
    <row r="26215" spans="11:22" x14ac:dyDescent="0.25">
      <c r="K26215" s="36"/>
      <c r="L26215" s="36"/>
      <c r="M26215" s="36"/>
      <c r="N26215" s="36"/>
      <c r="O26215" s="40"/>
      <c r="P26215" s="36"/>
      <c r="S26215" s="36"/>
      <c r="T26215" s="36"/>
      <c r="U26215" s="36"/>
      <c r="V26215" s="36"/>
    </row>
    <row r="26216" spans="11:22" x14ac:dyDescent="0.25">
      <c r="K26216" s="36"/>
      <c r="L26216" s="36"/>
      <c r="M26216" s="36"/>
      <c r="N26216" s="36"/>
      <c r="O26216" s="40"/>
      <c r="P26216" s="36"/>
      <c r="S26216" s="36"/>
      <c r="T26216" s="36"/>
      <c r="U26216" s="36"/>
      <c r="V26216" s="36"/>
    </row>
    <row r="26217" spans="11:22" x14ac:dyDescent="0.25">
      <c r="K26217" s="36"/>
      <c r="L26217" s="36"/>
      <c r="M26217" s="36"/>
      <c r="N26217" s="36"/>
      <c r="O26217" s="40"/>
      <c r="P26217" s="36"/>
      <c r="S26217" s="36"/>
      <c r="T26217" s="36"/>
      <c r="U26217" s="36"/>
      <c r="V26217" s="36"/>
    </row>
    <row r="26218" spans="11:22" x14ac:dyDescent="0.25">
      <c r="K26218" s="36"/>
      <c r="L26218" s="36"/>
      <c r="M26218" s="36"/>
      <c r="N26218" s="36"/>
      <c r="O26218" s="40"/>
      <c r="P26218" s="36"/>
      <c r="S26218" s="36"/>
      <c r="T26218" s="36"/>
      <c r="U26218" s="36"/>
      <c r="V26218" s="36"/>
    </row>
    <row r="26219" spans="11:22" x14ac:dyDescent="0.25">
      <c r="K26219" s="36"/>
      <c r="L26219" s="36"/>
      <c r="M26219" s="36"/>
      <c r="N26219" s="36"/>
      <c r="O26219" s="40"/>
      <c r="P26219" s="36"/>
      <c r="S26219" s="36"/>
      <c r="T26219" s="36"/>
      <c r="U26219" s="36"/>
      <c r="V26219" s="36"/>
    </row>
    <row r="26220" spans="11:22" x14ac:dyDescent="0.25">
      <c r="K26220" s="36"/>
      <c r="L26220" s="36"/>
      <c r="M26220" s="36"/>
      <c r="N26220" s="36"/>
      <c r="O26220" s="40"/>
      <c r="P26220" s="36"/>
      <c r="S26220" s="36"/>
      <c r="T26220" s="36"/>
      <c r="U26220" s="36"/>
      <c r="V26220" s="36"/>
    </row>
    <row r="26221" spans="11:22" x14ac:dyDescent="0.25">
      <c r="K26221" s="36"/>
      <c r="L26221" s="36"/>
      <c r="M26221" s="36"/>
      <c r="N26221" s="36"/>
      <c r="O26221" s="40"/>
      <c r="P26221" s="36"/>
      <c r="S26221" s="36"/>
      <c r="T26221" s="36"/>
      <c r="U26221" s="36"/>
      <c r="V26221" s="36"/>
    </row>
    <row r="26222" spans="11:22" x14ac:dyDescent="0.25">
      <c r="K26222" s="36"/>
      <c r="L26222" s="36"/>
      <c r="M26222" s="36"/>
      <c r="N26222" s="36"/>
      <c r="O26222" s="40"/>
      <c r="P26222" s="36"/>
      <c r="S26222" s="36"/>
      <c r="T26222" s="36"/>
      <c r="U26222" s="36"/>
      <c r="V26222" s="36"/>
    </row>
    <row r="26223" spans="11:22" x14ac:dyDescent="0.25">
      <c r="K26223" s="36"/>
      <c r="L26223" s="36"/>
      <c r="M26223" s="36"/>
      <c r="N26223" s="36"/>
      <c r="O26223" s="40"/>
      <c r="P26223" s="36"/>
      <c r="S26223" s="36"/>
      <c r="T26223" s="36"/>
      <c r="U26223" s="36"/>
      <c r="V26223" s="36"/>
    </row>
    <row r="26224" spans="11:22" x14ac:dyDescent="0.25">
      <c r="K26224" s="36"/>
      <c r="L26224" s="36"/>
      <c r="M26224" s="36"/>
      <c r="N26224" s="36"/>
      <c r="O26224" s="40"/>
      <c r="P26224" s="36"/>
      <c r="S26224" s="36"/>
      <c r="T26224" s="36"/>
      <c r="U26224" s="36"/>
      <c r="V26224" s="36"/>
    </row>
    <row r="26225" spans="11:22" x14ac:dyDescent="0.25">
      <c r="K26225" s="36"/>
      <c r="L26225" s="36"/>
      <c r="M26225" s="36"/>
      <c r="N26225" s="36"/>
      <c r="O26225" s="40"/>
      <c r="P26225" s="36"/>
      <c r="S26225" s="36"/>
      <c r="T26225" s="36"/>
      <c r="U26225" s="36"/>
      <c r="V26225" s="36"/>
    </row>
    <row r="26226" spans="11:22" x14ac:dyDescent="0.25">
      <c r="K26226" s="36"/>
      <c r="L26226" s="36"/>
      <c r="M26226" s="36"/>
      <c r="N26226" s="36"/>
      <c r="O26226" s="40"/>
      <c r="P26226" s="36"/>
      <c r="S26226" s="36"/>
      <c r="T26226" s="36"/>
      <c r="U26226" s="36"/>
      <c r="V26226" s="36"/>
    </row>
    <row r="26227" spans="11:22" x14ac:dyDescent="0.25">
      <c r="K26227" s="36"/>
      <c r="L26227" s="36"/>
      <c r="M26227" s="36"/>
      <c r="N26227" s="36"/>
      <c r="O26227" s="40"/>
      <c r="P26227" s="36"/>
      <c r="S26227" s="36"/>
      <c r="T26227" s="36"/>
      <c r="U26227" s="36"/>
      <c r="V26227" s="36"/>
    </row>
    <row r="26228" spans="11:22" x14ac:dyDescent="0.25">
      <c r="K26228" s="36"/>
      <c r="L26228" s="36"/>
      <c r="M26228" s="36"/>
      <c r="N26228" s="36"/>
      <c r="O26228" s="40"/>
      <c r="P26228" s="36"/>
      <c r="S26228" s="36"/>
      <c r="T26228" s="36"/>
      <c r="U26228" s="36"/>
      <c r="V26228" s="36"/>
    </row>
    <row r="26229" spans="11:22" x14ac:dyDescent="0.25">
      <c r="K26229" s="36"/>
      <c r="L26229" s="36"/>
      <c r="M26229" s="36"/>
      <c r="N26229" s="36"/>
      <c r="O26229" s="40"/>
      <c r="P26229" s="36"/>
      <c r="S26229" s="36"/>
      <c r="T26229" s="36"/>
      <c r="U26229" s="36"/>
      <c r="V26229" s="36"/>
    </row>
    <row r="26230" spans="11:22" x14ac:dyDescent="0.25">
      <c r="K26230" s="36"/>
      <c r="L26230" s="36"/>
      <c r="M26230" s="36"/>
      <c r="N26230" s="36"/>
      <c r="O26230" s="40"/>
      <c r="P26230" s="36"/>
      <c r="S26230" s="36"/>
      <c r="T26230" s="36"/>
      <c r="U26230" s="36"/>
      <c r="V26230" s="36"/>
    </row>
    <row r="26231" spans="11:22" x14ac:dyDescent="0.25">
      <c r="K26231" s="36"/>
      <c r="L26231" s="36"/>
      <c r="M26231" s="36"/>
      <c r="N26231" s="36"/>
      <c r="O26231" s="40"/>
      <c r="P26231" s="36"/>
      <c r="S26231" s="36"/>
      <c r="T26231" s="36"/>
      <c r="U26231" s="36"/>
      <c r="V26231" s="36"/>
    </row>
    <row r="26232" spans="11:22" x14ac:dyDescent="0.25">
      <c r="K26232" s="36"/>
      <c r="L26232" s="36"/>
      <c r="M26232" s="36"/>
      <c r="N26232" s="36"/>
      <c r="O26232" s="40"/>
      <c r="P26232" s="36"/>
      <c r="S26232" s="36"/>
      <c r="T26232" s="36"/>
      <c r="U26232" s="36"/>
      <c r="V26232" s="36"/>
    </row>
    <row r="26233" spans="11:22" x14ac:dyDescent="0.25">
      <c r="K26233" s="36"/>
      <c r="L26233" s="36"/>
      <c r="M26233" s="36"/>
      <c r="N26233" s="36"/>
      <c r="O26233" s="40"/>
      <c r="P26233" s="36"/>
      <c r="S26233" s="36"/>
      <c r="T26233" s="36"/>
      <c r="U26233" s="36"/>
      <c r="V26233" s="36"/>
    </row>
    <row r="26234" spans="11:22" x14ac:dyDescent="0.25">
      <c r="K26234" s="36"/>
      <c r="L26234" s="36"/>
      <c r="M26234" s="36"/>
      <c r="N26234" s="36"/>
      <c r="O26234" s="40"/>
      <c r="P26234" s="36"/>
      <c r="S26234" s="36"/>
      <c r="T26234" s="36"/>
      <c r="U26234" s="36"/>
      <c r="V26234" s="36"/>
    </row>
    <row r="26235" spans="11:22" x14ac:dyDescent="0.25">
      <c r="K26235" s="36"/>
      <c r="L26235" s="36"/>
      <c r="M26235" s="36"/>
      <c r="N26235" s="36"/>
      <c r="O26235" s="40"/>
      <c r="P26235" s="36"/>
      <c r="S26235" s="36"/>
      <c r="T26235" s="36"/>
      <c r="U26235" s="36"/>
      <c r="V26235" s="36"/>
    </row>
    <row r="26236" spans="11:22" x14ac:dyDescent="0.25">
      <c r="K26236" s="36"/>
      <c r="L26236" s="36"/>
      <c r="M26236" s="36"/>
      <c r="N26236" s="36"/>
      <c r="O26236" s="40"/>
      <c r="P26236" s="36"/>
      <c r="S26236" s="36"/>
      <c r="T26236" s="36"/>
      <c r="U26236" s="36"/>
      <c r="V26236" s="36"/>
    </row>
    <row r="26237" spans="11:22" x14ac:dyDescent="0.25">
      <c r="K26237" s="36"/>
      <c r="L26237" s="36"/>
      <c r="M26237" s="36"/>
      <c r="N26237" s="36"/>
      <c r="O26237" s="40"/>
      <c r="P26237" s="36"/>
      <c r="S26237" s="36"/>
      <c r="T26237" s="36"/>
      <c r="U26237" s="36"/>
      <c r="V26237" s="36"/>
    </row>
    <row r="26238" spans="11:22" x14ac:dyDescent="0.25">
      <c r="K26238" s="36"/>
      <c r="L26238" s="36"/>
      <c r="M26238" s="36"/>
      <c r="N26238" s="36"/>
      <c r="O26238" s="40"/>
      <c r="P26238" s="36"/>
      <c r="S26238" s="36"/>
      <c r="T26238" s="36"/>
      <c r="U26238" s="36"/>
      <c r="V26238" s="36"/>
    </row>
    <row r="26239" spans="11:22" x14ac:dyDescent="0.25">
      <c r="K26239" s="36"/>
      <c r="L26239" s="36"/>
      <c r="M26239" s="36"/>
      <c r="N26239" s="36"/>
      <c r="O26239" s="40"/>
      <c r="P26239" s="36"/>
      <c r="S26239" s="36"/>
      <c r="T26239" s="36"/>
      <c r="U26239" s="36"/>
      <c r="V26239" s="36"/>
    </row>
    <row r="26240" spans="11:22" x14ac:dyDescent="0.25">
      <c r="K26240" s="36"/>
      <c r="L26240" s="36"/>
      <c r="M26240" s="36"/>
      <c r="N26240" s="36"/>
      <c r="O26240" s="40"/>
      <c r="P26240" s="36"/>
      <c r="S26240" s="36"/>
      <c r="T26240" s="36"/>
      <c r="U26240" s="36"/>
      <c r="V26240" s="36"/>
    </row>
    <row r="26241" spans="11:22" x14ac:dyDescent="0.25">
      <c r="K26241" s="36"/>
      <c r="L26241" s="36"/>
      <c r="M26241" s="36"/>
      <c r="N26241" s="36"/>
      <c r="O26241" s="40"/>
      <c r="P26241" s="36"/>
      <c r="S26241" s="36"/>
      <c r="T26241" s="36"/>
      <c r="U26241" s="36"/>
      <c r="V26241" s="36"/>
    </row>
    <row r="26242" spans="11:22" x14ac:dyDescent="0.25">
      <c r="K26242" s="36"/>
      <c r="L26242" s="36"/>
      <c r="M26242" s="36"/>
      <c r="N26242" s="36"/>
      <c r="O26242" s="40"/>
      <c r="P26242" s="36"/>
      <c r="S26242" s="36"/>
      <c r="T26242" s="36"/>
      <c r="U26242" s="36"/>
      <c r="V26242" s="36"/>
    </row>
    <row r="26243" spans="11:22" x14ac:dyDescent="0.25">
      <c r="K26243" s="36"/>
      <c r="L26243" s="36"/>
      <c r="M26243" s="36"/>
      <c r="N26243" s="36"/>
      <c r="O26243" s="40"/>
      <c r="P26243" s="36"/>
      <c r="S26243" s="36"/>
      <c r="T26243" s="36"/>
      <c r="U26243" s="36"/>
      <c r="V26243" s="36"/>
    </row>
    <row r="26244" spans="11:22" x14ac:dyDescent="0.25">
      <c r="K26244" s="36"/>
      <c r="L26244" s="36"/>
      <c r="M26244" s="36"/>
      <c r="N26244" s="36"/>
      <c r="O26244" s="40"/>
      <c r="P26244" s="36"/>
      <c r="S26244" s="36"/>
      <c r="T26244" s="36"/>
      <c r="U26244" s="36"/>
      <c r="V26244" s="36"/>
    </row>
    <row r="26245" spans="11:22" x14ac:dyDescent="0.25">
      <c r="K26245" s="36"/>
      <c r="L26245" s="36"/>
      <c r="M26245" s="36"/>
      <c r="N26245" s="36"/>
      <c r="O26245" s="40"/>
      <c r="P26245" s="36"/>
      <c r="S26245" s="36"/>
      <c r="T26245" s="36"/>
      <c r="U26245" s="36"/>
      <c r="V26245" s="36"/>
    </row>
    <row r="26246" spans="11:22" x14ac:dyDescent="0.25">
      <c r="K26246" s="36"/>
      <c r="L26246" s="36"/>
      <c r="M26246" s="36"/>
      <c r="N26246" s="36"/>
      <c r="O26246" s="40"/>
      <c r="P26246" s="36"/>
      <c r="S26246" s="36"/>
      <c r="T26246" s="36"/>
      <c r="U26246" s="36"/>
      <c r="V26246" s="36"/>
    </row>
    <row r="26247" spans="11:22" x14ac:dyDescent="0.25">
      <c r="K26247" s="36"/>
      <c r="L26247" s="36"/>
      <c r="M26247" s="36"/>
      <c r="N26247" s="36"/>
      <c r="O26247" s="40"/>
      <c r="P26247" s="36"/>
      <c r="S26247" s="36"/>
      <c r="T26247" s="36"/>
      <c r="U26247" s="36"/>
      <c r="V26247" s="36"/>
    </row>
    <row r="26248" spans="11:22" x14ac:dyDescent="0.25">
      <c r="K26248" s="36"/>
      <c r="L26248" s="36"/>
      <c r="M26248" s="36"/>
      <c r="N26248" s="36"/>
      <c r="O26248" s="40"/>
      <c r="P26248" s="36"/>
      <c r="S26248" s="36"/>
      <c r="T26248" s="36"/>
      <c r="U26248" s="36"/>
      <c r="V26248" s="36"/>
    </row>
    <row r="26249" spans="11:22" x14ac:dyDescent="0.25">
      <c r="K26249" s="36"/>
      <c r="L26249" s="36"/>
      <c r="M26249" s="36"/>
      <c r="N26249" s="36"/>
      <c r="O26249" s="40"/>
      <c r="P26249" s="36"/>
      <c r="S26249" s="36"/>
      <c r="T26249" s="36"/>
      <c r="U26249" s="36"/>
      <c r="V26249" s="36"/>
    </row>
    <row r="26250" spans="11:22" x14ac:dyDescent="0.25">
      <c r="K26250" s="36"/>
      <c r="L26250" s="36"/>
      <c r="M26250" s="36"/>
      <c r="N26250" s="36"/>
      <c r="O26250" s="40"/>
      <c r="P26250" s="36"/>
      <c r="S26250" s="36"/>
      <c r="T26250" s="36"/>
      <c r="U26250" s="36"/>
      <c r="V26250" s="36"/>
    </row>
    <row r="26251" spans="11:22" x14ac:dyDescent="0.25">
      <c r="K26251" s="36"/>
      <c r="L26251" s="36"/>
      <c r="M26251" s="36"/>
      <c r="N26251" s="36"/>
      <c r="O26251" s="40"/>
      <c r="P26251" s="36"/>
      <c r="S26251" s="36"/>
      <c r="T26251" s="36"/>
      <c r="U26251" s="36"/>
      <c r="V26251" s="36"/>
    </row>
    <row r="26252" spans="11:22" x14ac:dyDescent="0.25">
      <c r="K26252" s="36"/>
      <c r="L26252" s="36"/>
      <c r="M26252" s="36"/>
      <c r="N26252" s="36"/>
      <c r="O26252" s="40"/>
      <c r="P26252" s="36"/>
      <c r="S26252" s="36"/>
      <c r="T26252" s="36"/>
      <c r="U26252" s="36"/>
      <c r="V26252" s="36"/>
    </row>
    <row r="26253" spans="11:22" x14ac:dyDescent="0.25">
      <c r="K26253" s="36"/>
      <c r="L26253" s="36"/>
      <c r="M26253" s="36"/>
      <c r="N26253" s="36"/>
      <c r="O26253" s="40"/>
      <c r="P26253" s="36"/>
      <c r="S26253" s="36"/>
      <c r="T26253" s="36"/>
      <c r="U26253" s="36"/>
      <c r="V26253" s="36"/>
    </row>
    <row r="26254" spans="11:22" x14ac:dyDescent="0.25">
      <c r="K26254" s="36"/>
      <c r="L26254" s="36"/>
      <c r="M26254" s="36"/>
      <c r="N26254" s="36"/>
      <c r="O26254" s="40"/>
      <c r="P26254" s="36"/>
      <c r="S26254" s="36"/>
      <c r="T26254" s="36"/>
      <c r="U26254" s="36"/>
      <c r="V26254" s="36"/>
    </row>
    <row r="26255" spans="11:22" x14ac:dyDescent="0.25">
      <c r="K26255" s="36"/>
      <c r="L26255" s="36"/>
      <c r="M26255" s="36"/>
      <c r="N26255" s="36"/>
      <c r="O26255" s="40"/>
      <c r="P26255" s="36"/>
      <c r="S26255" s="36"/>
      <c r="T26255" s="36"/>
      <c r="U26255" s="36"/>
      <c r="V26255" s="36"/>
    </row>
    <row r="26256" spans="11:22" x14ac:dyDescent="0.25">
      <c r="K26256" s="36"/>
      <c r="L26256" s="36"/>
      <c r="M26256" s="36"/>
      <c r="N26256" s="36"/>
      <c r="O26256" s="40"/>
      <c r="P26256" s="36"/>
      <c r="S26256" s="36"/>
      <c r="T26256" s="36"/>
      <c r="U26256" s="36"/>
      <c r="V26256" s="36"/>
    </row>
    <row r="26257" spans="11:22" x14ac:dyDescent="0.25">
      <c r="K26257" s="36"/>
      <c r="L26257" s="36"/>
      <c r="M26257" s="36"/>
      <c r="N26257" s="36"/>
      <c r="O26257" s="40"/>
      <c r="P26257" s="36"/>
      <c r="S26257" s="36"/>
      <c r="T26257" s="36"/>
      <c r="U26257" s="36"/>
      <c r="V26257" s="36"/>
    </row>
    <row r="26258" spans="11:22" x14ac:dyDescent="0.25">
      <c r="K26258" s="36"/>
      <c r="L26258" s="36"/>
      <c r="M26258" s="36"/>
      <c r="N26258" s="36"/>
      <c r="O26258" s="40"/>
      <c r="P26258" s="36"/>
      <c r="S26258" s="36"/>
      <c r="T26258" s="36"/>
      <c r="U26258" s="36"/>
      <c r="V26258" s="36"/>
    </row>
    <row r="26259" spans="11:22" x14ac:dyDescent="0.25">
      <c r="K26259" s="36"/>
      <c r="L26259" s="36"/>
      <c r="M26259" s="36"/>
      <c r="N26259" s="36"/>
      <c r="O26259" s="40"/>
      <c r="P26259" s="36"/>
      <c r="S26259" s="36"/>
      <c r="T26259" s="36"/>
      <c r="U26259" s="36"/>
      <c r="V26259" s="36"/>
    </row>
    <row r="26260" spans="11:22" x14ac:dyDescent="0.25">
      <c r="K26260" s="36"/>
      <c r="L26260" s="36"/>
      <c r="M26260" s="36"/>
      <c r="N26260" s="36"/>
      <c r="O26260" s="40"/>
      <c r="P26260" s="36"/>
      <c r="S26260" s="36"/>
      <c r="T26260" s="36"/>
      <c r="U26260" s="36"/>
      <c r="V26260" s="36"/>
    </row>
    <row r="26261" spans="11:22" x14ac:dyDescent="0.25">
      <c r="K26261" s="36"/>
      <c r="L26261" s="36"/>
      <c r="M26261" s="36"/>
      <c r="N26261" s="36"/>
      <c r="O26261" s="40"/>
      <c r="P26261" s="36"/>
      <c r="S26261" s="36"/>
      <c r="T26261" s="36"/>
      <c r="U26261" s="36"/>
      <c r="V26261" s="36"/>
    </row>
    <row r="26262" spans="11:22" x14ac:dyDescent="0.25">
      <c r="K26262" s="36"/>
      <c r="L26262" s="36"/>
      <c r="M26262" s="36"/>
      <c r="N26262" s="36"/>
      <c r="O26262" s="40"/>
      <c r="P26262" s="36"/>
      <c r="S26262" s="36"/>
      <c r="T26262" s="36"/>
      <c r="U26262" s="36"/>
      <c r="V26262" s="36"/>
    </row>
    <row r="26263" spans="11:22" x14ac:dyDescent="0.25">
      <c r="K26263" s="36"/>
      <c r="L26263" s="36"/>
      <c r="M26263" s="36"/>
      <c r="N26263" s="36"/>
      <c r="O26263" s="40"/>
      <c r="P26263" s="36"/>
      <c r="S26263" s="36"/>
      <c r="T26263" s="36"/>
      <c r="U26263" s="36"/>
      <c r="V26263" s="36"/>
    </row>
    <row r="26264" spans="11:22" x14ac:dyDescent="0.25">
      <c r="K26264" s="36"/>
      <c r="L26264" s="36"/>
      <c r="M26264" s="36"/>
      <c r="N26264" s="36"/>
      <c r="O26264" s="40"/>
      <c r="P26264" s="36"/>
      <c r="S26264" s="36"/>
      <c r="T26264" s="36"/>
      <c r="U26264" s="36"/>
      <c r="V26264" s="36"/>
    </row>
    <row r="26265" spans="11:22" x14ac:dyDescent="0.25">
      <c r="K26265" s="36"/>
      <c r="L26265" s="36"/>
      <c r="M26265" s="36"/>
      <c r="N26265" s="36"/>
      <c r="O26265" s="40"/>
      <c r="P26265" s="36"/>
      <c r="S26265" s="36"/>
      <c r="T26265" s="36"/>
      <c r="U26265" s="36"/>
      <c r="V26265" s="36"/>
    </row>
    <row r="26266" spans="11:22" x14ac:dyDescent="0.25">
      <c r="K26266" s="36"/>
      <c r="L26266" s="36"/>
      <c r="M26266" s="36"/>
      <c r="N26266" s="36"/>
      <c r="O26266" s="40"/>
      <c r="P26266" s="36"/>
      <c r="S26266" s="36"/>
      <c r="T26266" s="36"/>
      <c r="U26266" s="36"/>
      <c r="V26266" s="36"/>
    </row>
    <row r="26267" spans="11:22" x14ac:dyDescent="0.25">
      <c r="K26267" s="36"/>
      <c r="L26267" s="36"/>
      <c r="M26267" s="36"/>
      <c r="N26267" s="36"/>
      <c r="O26267" s="40"/>
      <c r="P26267" s="36"/>
      <c r="S26267" s="36"/>
      <c r="T26267" s="36"/>
      <c r="U26267" s="36"/>
      <c r="V26267" s="36"/>
    </row>
    <row r="26268" spans="11:22" x14ac:dyDescent="0.25">
      <c r="K26268" s="36"/>
      <c r="L26268" s="36"/>
      <c r="M26268" s="36"/>
      <c r="N26268" s="36"/>
      <c r="O26268" s="40"/>
      <c r="P26268" s="36"/>
      <c r="S26268" s="36"/>
      <c r="T26268" s="36"/>
      <c r="U26268" s="36"/>
      <c r="V26268" s="36"/>
    </row>
    <row r="26269" spans="11:22" x14ac:dyDescent="0.25">
      <c r="K26269" s="36"/>
      <c r="L26269" s="36"/>
      <c r="M26269" s="36"/>
      <c r="N26269" s="36"/>
      <c r="O26269" s="40"/>
      <c r="P26269" s="36"/>
      <c r="S26269" s="36"/>
      <c r="T26269" s="36"/>
      <c r="U26269" s="36"/>
      <c r="V26269" s="36"/>
    </row>
    <row r="26270" spans="11:22" x14ac:dyDescent="0.25">
      <c r="K26270" s="36"/>
      <c r="L26270" s="36"/>
      <c r="M26270" s="36"/>
      <c r="N26270" s="36"/>
      <c r="O26270" s="40"/>
      <c r="P26270" s="36"/>
      <c r="S26270" s="36"/>
      <c r="T26270" s="36"/>
      <c r="U26270" s="36"/>
      <c r="V26270" s="36"/>
    </row>
    <row r="26271" spans="11:22" x14ac:dyDescent="0.25">
      <c r="K26271" s="36"/>
      <c r="L26271" s="36"/>
      <c r="M26271" s="36"/>
      <c r="N26271" s="36"/>
      <c r="O26271" s="40"/>
      <c r="P26271" s="36"/>
      <c r="S26271" s="36"/>
      <c r="T26271" s="36"/>
      <c r="U26271" s="36"/>
      <c r="V26271" s="36"/>
    </row>
    <row r="26272" spans="11:22" x14ac:dyDescent="0.25">
      <c r="K26272" s="36"/>
      <c r="L26272" s="36"/>
      <c r="M26272" s="36"/>
      <c r="N26272" s="36"/>
      <c r="O26272" s="40"/>
      <c r="P26272" s="36"/>
      <c r="S26272" s="36"/>
      <c r="T26272" s="36"/>
      <c r="U26272" s="36"/>
      <c r="V26272" s="36"/>
    </row>
    <row r="26273" spans="11:22" x14ac:dyDescent="0.25">
      <c r="K26273" s="36"/>
      <c r="L26273" s="36"/>
      <c r="M26273" s="36"/>
      <c r="N26273" s="36"/>
      <c r="O26273" s="40"/>
      <c r="P26273" s="36"/>
      <c r="S26273" s="36"/>
      <c r="T26273" s="36"/>
      <c r="U26273" s="36"/>
      <c r="V26273" s="36"/>
    </row>
    <row r="26274" spans="11:22" x14ac:dyDescent="0.25">
      <c r="K26274" s="36"/>
      <c r="L26274" s="36"/>
      <c r="M26274" s="36"/>
      <c r="N26274" s="36"/>
      <c r="O26274" s="40"/>
      <c r="P26274" s="36"/>
      <c r="S26274" s="36"/>
      <c r="T26274" s="36"/>
      <c r="U26274" s="36"/>
      <c r="V26274" s="36"/>
    </row>
    <row r="26275" spans="11:22" x14ac:dyDescent="0.25">
      <c r="K26275" s="36"/>
      <c r="L26275" s="36"/>
      <c r="M26275" s="36"/>
      <c r="N26275" s="36"/>
      <c r="O26275" s="40"/>
      <c r="P26275" s="36"/>
      <c r="S26275" s="36"/>
      <c r="T26275" s="36"/>
      <c r="U26275" s="36"/>
      <c r="V26275" s="36"/>
    </row>
    <row r="26276" spans="11:22" x14ac:dyDescent="0.25">
      <c r="K26276" s="36"/>
      <c r="L26276" s="36"/>
      <c r="M26276" s="36"/>
      <c r="N26276" s="36"/>
      <c r="O26276" s="40"/>
      <c r="P26276" s="36"/>
      <c r="S26276" s="36"/>
      <c r="T26276" s="36"/>
      <c r="U26276" s="36"/>
      <c r="V26276" s="36"/>
    </row>
    <row r="26277" spans="11:22" x14ac:dyDescent="0.25">
      <c r="K26277" s="36"/>
      <c r="L26277" s="36"/>
      <c r="M26277" s="36"/>
      <c r="N26277" s="36"/>
      <c r="O26277" s="40"/>
      <c r="P26277" s="36"/>
      <c r="S26277" s="36"/>
      <c r="T26277" s="36"/>
      <c r="U26277" s="36"/>
      <c r="V26277" s="36"/>
    </row>
    <row r="26278" spans="11:22" x14ac:dyDescent="0.25">
      <c r="K26278" s="36"/>
      <c r="L26278" s="36"/>
      <c r="M26278" s="36"/>
      <c r="N26278" s="36"/>
      <c r="O26278" s="40"/>
      <c r="P26278" s="36"/>
      <c r="S26278" s="36"/>
      <c r="T26278" s="36"/>
      <c r="U26278" s="36"/>
      <c r="V26278" s="36"/>
    </row>
    <row r="26279" spans="11:22" x14ac:dyDescent="0.25">
      <c r="K26279" s="36"/>
      <c r="L26279" s="36"/>
      <c r="M26279" s="36"/>
      <c r="N26279" s="36"/>
      <c r="O26279" s="40"/>
      <c r="P26279" s="36"/>
      <c r="S26279" s="36"/>
      <c r="T26279" s="36"/>
      <c r="U26279" s="36"/>
      <c r="V26279" s="36"/>
    </row>
    <row r="26280" spans="11:22" x14ac:dyDescent="0.25">
      <c r="K26280" s="36"/>
      <c r="L26280" s="36"/>
      <c r="M26280" s="36"/>
      <c r="N26280" s="36"/>
      <c r="O26280" s="40"/>
      <c r="P26280" s="36"/>
      <c r="S26280" s="36"/>
      <c r="T26280" s="36"/>
      <c r="U26280" s="36"/>
      <c r="V26280" s="36"/>
    </row>
    <row r="26281" spans="11:22" x14ac:dyDescent="0.25">
      <c r="K26281" s="36"/>
      <c r="L26281" s="36"/>
      <c r="M26281" s="36"/>
      <c r="N26281" s="36"/>
      <c r="O26281" s="40"/>
      <c r="P26281" s="36"/>
      <c r="S26281" s="36"/>
      <c r="T26281" s="36"/>
      <c r="U26281" s="36"/>
      <c r="V26281" s="36"/>
    </row>
    <row r="26282" spans="11:22" x14ac:dyDescent="0.25">
      <c r="K26282" s="36"/>
      <c r="L26282" s="36"/>
      <c r="M26282" s="36"/>
      <c r="N26282" s="36"/>
      <c r="O26282" s="40"/>
      <c r="P26282" s="36"/>
      <c r="S26282" s="36"/>
      <c r="T26282" s="36"/>
      <c r="U26282" s="36"/>
      <c r="V26282" s="36"/>
    </row>
    <row r="26283" spans="11:22" x14ac:dyDescent="0.25">
      <c r="K26283" s="36"/>
      <c r="L26283" s="36"/>
      <c r="M26283" s="36"/>
      <c r="N26283" s="36"/>
      <c r="O26283" s="40"/>
      <c r="P26283" s="36"/>
      <c r="S26283" s="36"/>
      <c r="T26283" s="36"/>
      <c r="U26283" s="36"/>
      <c r="V26283" s="36"/>
    </row>
    <row r="26284" spans="11:22" x14ac:dyDescent="0.25">
      <c r="K26284" s="36"/>
      <c r="L26284" s="36"/>
      <c r="M26284" s="36"/>
      <c r="N26284" s="36"/>
      <c r="O26284" s="40"/>
      <c r="P26284" s="36"/>
      <c r="S26284" s="36"/>
      <c r="T26284" s="36"/>
      <c r="U26284" s="36"/>
      <c r="V26284" s="36"/>
    </row>
    <row r="26285" spans="11:22" x14ac:dyDescent="0.25">
      <c r="K26285" s="36"/>
      <c r="L26285" s="36"/>
      <c r="M26285" s="36"/>
      <c r="N26285" s="36"/>
      <c r="O26285" s="40"/>
      <c r="P26285" s="36"/>
      <c r="S26285" s="36"/>
      <c r="T26285" s="36"/>
      <c r="U26285" s="36"/>
      <c r="V26285" s="36"/>
    </row>
    <row r="26286" spans="11:22" x14ac:dyDescent="0.25">
      <c r="K26286" s="36"/>
      <c r="L26286" s="36"/>
      <c r="M26286" s="36"/>
      <c r="N26286" s="36"/>
      <c r="O26286" s="40"/>
      <c r="P26286" s="36"/>
      <c r="S26286" s="36"/>
      <c r="T26286" s="36"/>
      <c r="U26286" s="36"/>
      <c r="V26286" s="36"/>
    </row>
    <row r="26287" spans="11:22" x14ac:dyDescent="0.25">
      <c r="K26287" s="36"/>
      <c r="L26287" s="36"/>
      <c r="M26287" s="36"/>
      <c r="N26287" s="36"/>
      <c r="O26287" s="40"/>
      <c r="P26287" s="36"/>
      <c r="S26287" s="36"/>
      <c r="T26287" s="36"/>
      <c r="U26287" s="36"/>
      <c r="V26287" s="36"/>
    </row>
    <row r="26288" spans="11:22" x14ac:dyDescent="0.25">
      <c r="K26288" s="36"/>
      <c r="L26288" s="36"/>
      <c r="M26288" s="36"/>
      <c r="N26288" s="36"/>
      <c r="O26288" s="40"/>
      <c r="P26288" s="36"/>
      <c r="S26288" s="36"/>
      <c r="T26288" s="36"/>
      <c r="U26288" s="36"/>
      <c r="V26288" s="36"/>
    </row>
    <row r="26289" spans="11:22" x14ac:dyDescent="0.25">
      <c r="K26289" s="36"/>
      <c r="L26289" s="36"/>
      <c r="M26289" s="36"/>
      <c r="N26289" s="36"/>
      <c r="O26289" s="40"/>
      <c r="P26289" s="36"/>
      <c r="S26289" s="36"/>
      <c r="T26289" s="36"/>
      <c r="U26289" s="36"/>
      <c r="V26289" s="36"/>
    </row>
    <row r="26290" spans="11:22" x14ac:dyDescent="0.25">
      <c r="K26290" s="36"/>
      <c r="L26290" s="36"/>
      <c r="M26290" s="36"/>
      <c r="N26290" s="36"/>
      <c r="O26290" s="40"/>
      <c r="P26290" s="36"/>
      <c r="S26290" s="36"/>
      <c r="T26290" s="36"/>
      <c r="U26290" s="36"/>
      <c r="V26290" s="36"/>
    </row>
    <row r="26291" spans="11:22" x14ac:dyDescent="0.25">
      <c r="K26291" s="36"/>
      <c r="L26291" s="36"/>
      <c r="M26291" s="36"/>
      <c r="N26291" s="36"/>
      <c r="O26291" s="40"/>
      <c r="P26291" s="36"/>
      <c r="S26291" s="36"/>
      <c r="T26291" s="36"/>
      <c r="U26291" s="36"/>
      <c r="V26291" s="36"/>
    </row>
    <row r="26292" spans="11:22" x14ac:dyDescent="0.25">
      <c r="K26292" s="36"/>
      <c r="L26292" s="36"/>
      <c r="M26292" s="36"/>
      <c r="N26292" s="36"/>
      <c r="O26292" s="40"/>
      <c r="P26292" s="36"/>
      <c r="S26292" s="36"/>
      <c r="T26292" s="36"/>
      <c r="U26292" s="36"/>
      <c r="V26292" s="36"/>
    </row>
    <row r="26293" spans="11:22" x14ac:dyDescent="0.25">
      <c r="K26293" s="36"/>
      <c r="L26293" s="36"/>
      <c r="M26293" s="36"/>
      <c r="N26293" s="36"/>
      <c r="O26293" s="40"/>
      <c r="P26293" s="36"/>
      <c r="S26293" s="36"/>
      <c r="T26293" s="36"/>
      <c r="U26293" s="36"/>
      <c r="V26293" s="36"/>
    </row>
    <row r="26294" spans="11:22" x14ac:dyDescent="0.25">
      <c r="K26294" s="36"/>
      <c r="L26294" s="36"/>
      <c r="M26294" s="36"/>
      <c r="N26294" s="36"/>
      <c r="O26294" s="40"/>
      <c r="P26294" s="36"/>
      <c r="S26294" s="36"/>
      <c r="T26294" s="36"/>
      <c r="U26294" s="36"/>
      <c r="V26294" s="36"/>
    </row>
    <row r="26295" spans="11:22" x14ac:dyDescent="0.25">
      <c r="K26295" s="36"/>
      <c r="L26295" s="36"/>
      <c r="M26295" s="36"/>
      <c r="N26295" s="36"/>
      <c r="O26295" s="40"/>
      <c r="P26295" s="36"/>
      <c r="S26295" s="36"/>
      <c r="T26295" s="36"/>
      <c r="U26295" s="36"/>
      <c r="V26295" s="36"/>
    </row>
    <row r="26296" spans="11:22" x14ac:dyDescent="0.25">
      <c r="K26296" s="36"/>
      <c r="L26296" s="36"/>
      <c r="M26296" s="36"/>
      <c r="N26296" s="36"/>
      <c r="O26296" s="40"/>
      <c r="P26296" s="36"/>
      <c r="S26296" s="36"/>
      <c r="T26296" s="36"/>
      <c r="U26296" s="36"/>
      <c r="V26296" s="36"/>
    </row>
    <row r="26297" spans="11:22" x14ac:dyDescent="0.25">
      <c r="K26297" s="36"/>
      <c r="L26297" s="36"/>
      <c r="M26297" s="36"/>
      <c r="N26297" s="36"/>
      <c r="O26297" s="40"/>
      <c r="P26297" s="36"/>
      <c r="S26297" s="36"/>
      <c r="T26297" s="36"/>
      <c r="U26297" s="36"/>
      <c r="V26297" s="36"/>
    </row>
    <row r="26298" spans="11:22" x14ac:dyDescent="0.25">
      <c r="K26298" s="36"/>
      <c r="L26298" s="36"/>
      <c r="M26298" s="36"/>
      <c r="N26298" s="36"/>
      <c r="O26298" s="40"/>
      <c r="P26298" s="36"/>
      <c r="S26298" s="36"/>
      <c r="T26298" s="36"/>
      <c r="U26298" s="36"/>
      <c r="V26298" s="36"/>
    </row>
    <row r="26299" spans="11:22" x14ac:dyDescent="0.25">
      <c r="K26299" s="36"/>
      <c r="L26299" s="36"/>
      <c r="M26299" s="36"/>
      <c r="N26299" s="36"/>
      <c r="O26299" s="40"/>
      <c r="P26299" s="36"/>
      <c r="S26299" s="36"/>
      <c r="T26299" s="36"/>
      <c r="U26299" s="36"/>
      <c r="V26299" s="36"/>
    </row>
    <row r="26300" spans="11:22" x14ac:dyDescent="0.25">
      <c r="K26300" s="36"/>
      <c r="L26300" s="36"/>
      <c r="M26300" s="36"/>
      <c r="N26300" s="36"/>
      <c r="O26300" s="40"/>
      <c r="P26300" s="36"/>
      <c r="S26300" s="36"/>
      <c r="T26300" s="36"/>
      <c r="U26300" s="36"/>
      <c r="V26300" s="36"/>
    </row>
    <row r="26301" spans="11:22" x14ac:dyDescent="0.25">
      <c r="K26301" s="36"/>
      <c r="L26301" s="36"/>
      <c r="M26301" s="36"/>
      <c r="N26301" s="36"/>
      <c r="O26301" s="40"/>
      <c r="P26301" s="36"/>
      <c r="S26301" s="36"/>
      <c r="T26301" s="36"/>
      <c r="U26301" s="36"/>
      <c r="V26301" s="36"/>
    </row>
    <row r="26302" spans="11:22" x14ac:dyDescent="0.25">
      <c r="K26302" s="36"/>
      <c r="L26302" s="36"/>
      <c r="M26302" s="36"/>
      <c r="N26302" s="36"/>
      <c r="O26302" s="40"/>
      <c r="P26302" s="36"/>
      <c r="S26302" s="36"/>
      <c r="T26302" s="36"/>
      <c r="U26302" s="36"/>
      <c r="V26302" s="36"/>
    </row>
    <row r="26303" spans="11:22" x14ac:dyDescent="0.25">
      <c r="K26303" s="36"/>
      <c r="L26303" s="36"/>
      <c r="M26303" s="36"/>
      <c r="N26303" s="36"/>
      <c r="O26303" s="40"/>
      <c r="P26303" s="36"/>
      <c r="S26303" s="36"/>
      <c r="T26303" s="36"/>
      <c r="U26303" s="36"/>
      <c r="V26303" s="36"/>
    </row>
    <row r="26304" spans="11:22" x14ac:dyDescent="0.25">
      <c r="K26304" s="36"/>
      <c r="L26304" s="36"/>
      <c r="M26304" s="36"/>
      <c r="N26304" s="36"/>
      <c r="O26304" s="40"/>
      <c r="P26304" s="36"/>
      <c r="S26304" s="36"/>
      <c r="T26304" s="36"/>
      <c r="U26304" s="36"/>
      <c r="V26304" s="36"/>
    </row>
    <row r="26305" spans="11:22" x14ac:dyDescent="0.25">
      <c r="K26305" s="36"/>
      <c r="L26305" s="36"/>
      <c r="M26305" s="36"/>
      <c r="N26305" s="36"/>
      <c r="O26305" s="40"/>
      <c r="P26305" s="36"/>
      <c r="S26305" s="36"/>
      <c r="T26305" s="36"/>
      <c r="U26305" s="36"/>
      <c r="V26305" s="36"/>
    </row>
    <row r="26306" spans="11:22" x14ac:dyDescent="0.25">
      <c r="K26306" s="36"/>
      <c r="L26306" s="36"/>
      <c r="M26306" s="36"/>
      <c r="N26306" s="36"/>
      <c r="O26306" s="40"/>
      <c r="P26306" s="36"/>
      <c r="S26306" s="36"/>
      <c r="T26306" s="36"/>
      <c r="U26306" s="36"/>
      <c r="V26306" s="36"/>
    </row>
    <row r="26307" spans="11:22" x14ac:dyDescent="0.25">
      <c r="K26307" s="36"/>
      <c r="L26307" s="36"/>
      <c r="M26307" s="36"/>
      <c r="N26307" s="36"/>
      <c r="O26307" s="40"/>
      <c r="P26307" s="36"/>
      <c r="S26307" s="36"/>
      <c r="T26307" s="36"/>
      <c r="U26307" s="36"/>
      <c r="V26307" s="36"/>
    </row>
    <row r="26308" spans="11:22" x14ac:dyDescent="0.25">
      <c r="K26308" s="36"/>
      <c r="L26308" s="36"/>
      <c r="M26308" s="36"/>
      <c r="N26308" s="36"/>
      <c r="O26308" s="40"/>
      <c r="P26308" s="36"/>
      <c r="S26308" s="36"/>
      <c r="T26308" s="36"/>
      <c r="U26308" s="36"/>
      <c r="V26308" s="36"/>
    </row>
    <row r="26309" spans="11:22" x14ac:dyDescent="0.25">
      <c r="K26309" s="36"/>
      <c r="L26309" s="36"/>
      <c r="M26309" s="36"/>
      <c r="N26309" s="36"/>
      <c r="O26309" s="40"/>
      <c r="P26309" s="36"/>
      <c r="S26309" s="36"/>
      <c r="T26309" s="36"/>
      <c r="U26309" s="36"/>
      <c r="V26309" s="36"/>
    </row>
    <row r="26310" spans="11:22" x14ac:dyDescent="0.25">
      <c r="K26310" s="36"/>
      <c r="L26310" s="36"/>
      <c r="M26310" s="36"/>
      <c r="N26310" s="36"/>
      <c r="O26310" s="40"/>
      <c r="P26310" s="36"/>
      <c r="S26310" s="36"/>
      <c r="T26310" s="36"/>
      <c r="U26310" s="36"/>
      <c r="V26310" s="36"/>
    </row>
    <row r="26311" spans="11:22" x14ac:dyDescent="0.25">
      <c r="K26311" s="36"/>
      <c r="L26311" s="36"/>
      <c r="M26311" s="36"/>
      <c r="N26311" s="36"/>
      <c r="O26311" s="40"/>
      <c r="P26311" s="36"/>
      <c r="S26311" s="36"/>
      <c r="T26311" s="36"/>
      <c r="U26311" s="36"/>
      <c r="V26311" s="36"/>
    </row>
    <row r="26312" spans="11:22" x14ac:dyDescent="0.25">
      <c r="K26312" s="36"/>
      <c r="L26312" s="36"/>
      <c r="M26312" s="36"/>
      <c r="N26312" s="36"/>
      <c r="O26312" s="40"/>
      <c r="P26312" s="36"/>
      <c r="S26312" s="36"/>
      <c r="T26312" s="36"/>
      <c r="U26312" s="36"/>
      <c r="V26312" s="36"/>
    </row>
    <row r="26313" spans="11:22" x14ac:dyDescent="0.25">
      <c r="K26313" s="36"/>
      <c r="L26313" s="36"/>
      <c r="M26313" s="36"/>
      <c r="N26313" s="36"/>
      <c r="O26313" s="40"/>
      <c r="P26313" s="36"/>
      <c r="S26313" s="36"/>
      <c r="T26313" s="36"/>
      <c r="U26313" s="36"/>
      <c r="V26313" s="36"/>
    </row>
    <row r="26314" spans="11:22" x14ac:dyDescent="0.25">
      <c r="K26314" s="36"/>
      <c r="L26314" s="36"/>
      <c r="M26314" s="36"/>
      <c r="N26314" s="36"/>
      <c r="O26314" s="40"/>
      <c r="P26314" s="36"/>
      <c r="S26314" s="36"/>
      <c r="T26314" s="36"/>
      <c r="U26314" s="36"/>
      <c r="V26314" s="36"/>
    </row>
    <row r="26315" spans="11:22" x14ac:dyDescent="0.25">
      <c r="K26315" s="36"/>
      <c r="L26315" s="36"/>
      <c r="M26315" s="36"/>
      <c r="N26315" s="36"/>
      <c r="O26315" s="40"/>
      <c r="P26315" s="36"/>
      <c r="S26315" s="36"/>
      <c r="T26315" s="36"/>
      <c r="U26315" s="36"/>
      <c r="V26315" s="36"/>
    </row>
    <row r="26316" spans="11:22" x14ac:dyDescent="0.25">
      <c r="K26316" s="36"/>
      <c r="L26316" s="36"/>
      <c r="M26316" s="36"/>
      <c r="N26316" s="36"/>
      <c r="O26316" s="40"/>
      <c r="P26316" s="36"/>
      <c r="S26316" s="36"/>
      <c r="T26316" s="36"/>
      <c r="U26316" s="36"/>
      <c r="V26316" s="36"/>
    </row>
    <row r="26317" spans="11:22" x14ac:dyDescent="0.25">
      <c r="K26317" s="36"/>
      <c r="L26317" s="36"/>
      <c r="M26317" s="36"/>
      <c r="N26317" s="36"/>
      <c r="O26317" s="40"/>
      <c r="P26317" s="36"/>
      <c r="S26317" s="36"/>
      <c r="T26317" s="36"/>
      <c r="U26317" s="36"/>
      <c r="V26317" s="36"/>
    </row>
    <row r="26318" spans="11:22" x14ac:dyDescent="0.25">
      <c r="K26318" s="36"/>
      <c r="L26318" s="36"/>
      <c r="M26318" s="36"/>
      <c r="N26318" s="36"/>
      <c r="O26318" s="40"/>
      <c r="P26318" s="36"/>
      <c r="S26318" s="36"/>
      <c r="T26318" s="36"/>
      <c r="U26318" s="36"/>
      <c r="V26318" s="36"/>
    </row>
    <row r="26319" spans="11:22" x14ac:dyDescent="0.25">
      <c r="K26319" s="36"/>
      <c r="L26319" s="36"/>
      <c r="M26319" s="36"/>
      <c r="N26319" s="36"/>
      <c r="O26319" s="40"/>
      <c r="P26319" s="36"/>
      <c r="S26319" s="36"/>
      <c r="T26319" s="36"/>
      <c r="U26319" s="36"/>
      <c r="V26319" s="36"/>
    </row>
    <row r="26320" spans="11:22" x14ac:dyDescent="0.25">
      <c r="K26320" s="36"/>
      <c r="L26320" s="36"/>
      <c r="M26320" s="36"/>
      <c r="N26320" s="36"/>
      <c r="O26320" s="40"/>
      <c r="P26320" s="36"/>
      <c r="S26320" s="36"/>
      <c r="T26320" s="36"/>
      <c r="U26320" s="36"/>
      <c r="V26320" s="36"/>
    </row>
    <row r="26321" spans="11:22" x14ac:dyDescent="0.25">
      <c r="K26321" s="36"/>
      <c r="L26321" s="36"/>
      <c r="M26321" s="36"/>
      <c r="N26321" s="36"/>
      <c r="O26321" s="40"/>
      <c r="P26321" s="36"/>
      <c r="S26321" s="36"/>
      <c r="T26321" s="36"/>
      <c r="U26321" s="36"/>
      <c r="V26321" s="36"/>
    </row>
    <row r="26322" spans="11:22" x14ac:dyDescent="0.25">
      <c r="K26322" s="36"/>
      <c r="L26322" s="36"/>
      <c r="M26322" s="36"/>
      <c r="N26322" s="36"/>
      <c r="O26322" s="40"/>
      <c r="P26322" s="36"/>
      <c r="S26322" s="36"/>
      <c r="T26322" s="36"/>
      <c r="U26322" s="36"/>
      <c r="V26322" s="36"/>
    </row>
    <row r="26323" spans="11:22" x14ac:dyDescent="0.25">
      <c r="K26323" s="36"/>
      <c r="L26323" s="36"/>
      <c r="M26323" s="36"/>
      <c r="N26323" s="36"/>
      <c r="O26323" s="40"/>
      <c r="P26323" s="36"/>
      <c r="S26323" s="36"/>
      <c r="T26323" s="36"/>
      <c r="U26323" s="36"/>
      <c r="V26323" s="36"/>
    </row>
    <row r="26324" spans="11:22" x14ac:dyDescent="0.25">
      <c r="K26324" s="36"/>
      <c r="L26324" s="36"/>
      <c r="M26324" s="36"/>
      <c r="N26324" s="36"/>
      <c r="O26324" s="40"/>
      <c r="P26324" s="36"/>
      <c r="S26324" s="36"/>
      <c r="T26324" s="36"/>
      <c r="U26324" s="36"/>
      <c r="V26324" s="36"/>
    </row>
    <row r="26325" spans="11:22" x14ac:dyDescent="0.25">
      <c r="K26325" s="36"/>
      <c r="L26325" s="36"/>
      <c r="M26325" s="36"/>
      <c r="N26325" s="36"/>
      <c r="O26325" s="40"/>
      <c r="P26325" s="36"/>
      <c r="S26325" s="36"/>
      <c r="T26325" s="36"/>
      <c r="U26325" s="36"/>
      <c r="V26325" s="36"/>
    </row>
    <row r="26326" spans="11:22" x14ac:dyDescent="0.25">
      <c r="K26326" s="36"/>
      <c r="L26326" s="36"/>
      <c r="M26326" s="36"/>
      <c r="N26326" s="36"/>
      <c r="O26326" s="40"/>
      <c r="P26326" s="36"/>
      <c r="S26326" s="36"/>
      <c r="T26326" s="36"/>
      <c r="U26326" s="36"/>
      <c r="V26326" s="36"/>
    </row>
    <row r="26327" spans="11:22" x14ac:dyDescent="0.25">
      <c r="K26327" s="36"/>
      <c r="L26327" s="36"/>
      <c r="M26327" s="36"/>
      <c r="N26327" s="36"/>
      <c r="O26327" s="40"/>
      <c r="P26327" s="36"/>
      <c r="S26327" s="36"/>
      <c r="T26327" s="36"/>
      <c r="U26327" s="36"/>
      <c r="V26327" s="36"/>
    </row>
    <row r="26328" spans="11:22" x14ac:dyDescent="0.25">
      <c r="K26328" s="36"/>
      <c r="L26328" s="36"/>
      <c r="M26328" s="36"/>
      <c r="N26328" s="36"/>
      <c r="O26328" s="40"/>
      <c r="P26328" s="36"/>
      <c r="S26328" s="36"/>
      <c r="T26328" s="36"/>
      <c r="U26328" s="36"/>
      <c r="V26328" s="36"/>
    </row>
    <row r="26329" spans="11:22" x14ac:dyDescent="0.25">
      <c r="K26329" s="36"/>
      <c r="L26329" s="36"/>
      <c r="M26329" s="36"/>
      <c r="N26329" s="36"/>
      <c r="O26329" s="40"/>
      <c r="P26329" s="36"/>
      <c r="S26329" s="36"/>
      <c r="T26329" s="36"/>
      <c r="U26329" s="36"/>
      <c r="V26329" s="36"/>
    </row>
    <row r="26330" spans="11:22" x14ac:dyDescent="0.25">
      <c r="K26330" s="36"/>
      <c r="L26330" s="36"/>
      <c r="M26330" s="36"/>
      <c r="N26330" s="36"/>
      <c r="O26330" s="40"/>
      <c r="P26330" s="36"/>
      <c r="S26330" s="36"/>
      <c r="T26330" s="36"/>
      <c r="U26330" s="36"/>
      <c r="V26330" s="36"/>
    </row>
    <row r="26331" spans="11:22" x14ac:dyDescent="0.25">
      <c r="K26331" s="36"/>
      <c r="L26331" s="36"/>
      <c r="M26331" s="36"/>
      <c r="N26331" s="36"/>
      <c r="O26331" s="40"/>
      <c r="P26331" s="36"/>
      <c r="S26331" s="36"/>
      <c r="T26331" s="36"/>
      <c r="U26331" s="36"/>
      <c r="V26331" s="36"/>
    </row>
    <row r="26332" spans="11:22" x14ac:dyDescent="0.25">
      <c r="K26332" s="36"/>
      <c r="L26332" s="36"/>
      <c r="M26332" s="36"/>
      <c r="N26332" s="36"/>
      <c r="O26332" s="40"/>
      <c r="P26332" s="36"/>
      <c r="S26332" s="36"/>
      <c r="T26332" s="36"/>
      <c r="U26332" s="36"/>
      <c r="V26332" s="36"/>
    </row>
    <row r="26333" spans="11:22" x14ac:dyDescent="0.25">
      <c r="K26333" s="36"/>
      <c r="L26333" s="36"/>
      <c r="M26333" s="36"/>
      <c r="N26333" s="36"/>
      <c r="O26333" s="40"/>
      <c r="P26333" s="36"/>
      <c r="S26333" s="36"/>
      <c r="T26333" s="36"/>
      <c r="U26333" s="36"/>
      <c r="V26333" s="36"/>
    </row>
    <row r="26334" spans="11:22" x14ac:dyDescent="0.25">
      <c r="K26334" s="36"/>
      <c r="L26334" s="36"/>
      <c r="M26334" s="36"/>
      <c r="N26334" s="36"/>
      <c r="O26334" s="40"/>
      <c r="P26334" s="36"/>
      <c r="S26334" s="36"/>
      <c r="T26334" s="36"/>
      <c r="U26334" s="36"/>
      <c r="V26334" s="36"/>
    </row>
    <row r="26335" spans="11:22" x14ac:dyDescent="0.25">
      <c r="K26335" s="36"/>
      <c r="L26335" s="36"/>
      <c r="M26335" s="36"/>
      <c r="N26335" s="36"/>
      <c r="O26335" s="40"/>
      <c r="P26335" s="36"/>
      <c r="S26335" s="36"/>
      <c r="T26335" s="36"/>
      <c r="U26335" s="36"/>
      <c r="V26335" s="36"/>
    </row>
    <row r="26336" spans="11:22" x14ac:dyDescent="0.25">
      <c r="K26336" s="36"/>
      <c r="L26336" s="36"/>
      <c r="M26336" s="36"/>
      <c r="N26336" s="36"/>
      <c r="O26336" s="40"/>
      <c r="P26336" s="36"/>
      <c r="S26336" s="36"/>
      <c r="T26336" s="36"/>
      <c r="U26336" s="36"/>
      <c r="V26336" s="36"/>
    </row>
    <row r="26337" spans="11:22" x14ac:dyDescent="0.25">
      <c r="K26337" s="36"/>
      <c r="L26337" s="36"/>
      <c r="M26337" s="36"/>
      <c r="N26337" s="36"/>
      <c r="O26337" s="40"/>
      <c r="P26337" s="36"/>
      <c r="S26337" s="36"/>
      <c r="T26337" s="36"/>
      <c r="U26337" s="36"/>
      <c r="V26337" s="36"/>
    </row>
    <row r="26338" spans="11:22" x14ac:dyDescent="0.25">
      <c r="K26338" s="36"/>
      <c r="L26338" s="36"/>
      <c r="M26338" s="36"/>
      <c r="N26338" s="36"/>
      <c r="O26338" s="40"/>
      <c r="P26338" s="36"/>
      <c r="S26338" s="36"/>
      <c r="T26338" s="36"/>
      <c r="U26338" s="36"/>
      <c r="V26338" s="36"/>
    </row>
    <row r="26339" spans="11:22" x14ac:dyDescent="0.25">
      <c r="K26339" s="36"/>
      <c r="L26339" s="36"/>
      <c r="M26339" s="36"/>
      <c r="N26339" s="36"/>
      <c r="O26339" s="40"/>
      <c r="P26339" s="36"/>
      <c r="S26339" s="36"/>
      <c r="T26339" s="36"/>
      <c r="U26339" s="36"/>
      <c r="V26339" s="36"/>
    </row>
    <row r="26340" spans="11:22" x14ac:dyDescent="0.25">
      <c r="K26340" s="36"/>
      <c r="L26340" s="36"/>
      <c r="M26340" s="36"/>
      <c r="N26340" s="36"/>
      <c r="O26340" s="40"/>
      <c r="P26340" s="36"/>
      <c r="S26340" s="36"/>
      <c r="T26340" s="36"/>
      <c r="U26340" s="36"/>
      <c r="V26340" s="36"/>
    </row>
    <row r="26341" spans="11:22" x14ac:dyDescent="0.25">
      <c r="K26341" s="36"/>
      <c r="L26341" s="36"/>
      <c r="M26341" s="36"/>
      <c r="N26341" s="36"/>
      <c r="O26341" s="40"/>
      <c r="P26341" s="36"/>
      <c r="S26341" s="36"/>
      <c r="T26341" s="36"/>
      <c r="U26341" s="36"/>
      <c r="V26341" s="36"/>
    </row>
    <row r="26342" spans="11:22" x14ac:dyDescent="0.25">
      <c r="K26342" s="36"/>
      <c r="L26342" s="36"/>
      <c r="M26342" s="36"/>
      <c r="N26342" s="36"/>
      <c r="O26342" s="40"/>
      <c r="P26342" s="36"/>
      <c r="S26342" s="36"/>
      <c r="T26342" s="36"/>
      <c r="U26342" s="36"/>
      <c r="V26342" s="36"/>
    </row>
    <row r="26343" spans="11:22" x14ac:dyDescent="0.25">
      <c r="K26343" s="36"/>
      <c r="L26343" s="36"/>
      <c r="M26343" s="36"/>
      <c r="N26343" s="36"/>
      <c r="O26343" s="40"/>
      <c r="P26343" s="36"/>
      <c r="S26343" s="36"/>
      <c r="T26343" s="36"/>
      <c r="U26343" s="36"/>
      <c r="V26343" s="36"/>
    </row>
    <row r="26344" spans="11:22" x14ac:dyDescent="0.25">
      <c r="K26344" s="36"/>
      <c r="L26344" s="36"/>
      <c r="M26344" s="36"/>
      <c r="N26344" s="36"/>
      <c r="O26344" s="40"/>
      <c r="P26344" s="36"/>
      <c r="S26344" s="36"/>
      <c r="T26344" s="36"/>
      <c r="U26344" s="36"/>
      <c r="V26344" s="36"/>
    </row>
    <row r="26345" spans="11:22" x14ac:dyDescent="0.25">
      <c r="K26345" s="36"/>
      <c r="L26345" s="36"/>
      <c r="M26345" s="36"/>
      <c r="N26345" s="36"/>
      <c r="O26345" s="40"/>
      <c r="P26345" s="36"/>
      <c r="S26345" s="36"/>
      <c r="T26345" s="36"/>
      <c r="U26345" s="36"/>
      <c r="V26345" s="36"/>
    </row>
    <row r="26346" spans="11:22" x14ac:dyDescent="0.25">
      <c r="K26346" s="36"/>
      <c r="L26346" s="36"/>
      <c r="M26346" s="36"/>
      <c r="N26346" s="36"/>
      <c r="O26346" s="40"/>
      <c r="P26346" s="36"/>
      <c r="S26346" s="36"/>
      <c r="T26346" s="36"/>
      <c r="U26346" s="36"/>
      <c r="V26346" s="36"/>
    </row>
    <row r="26347" spans="11:22" x14ac:dyDescent="0.25">
      <c r="K26347" s="36"/>
      <c r="L26347" s="36"/>
      <c r="M26347" s="36"/>
      <c r="N26347" s="36"/>
      <c r="O26347" s="40"/>
      <c r="P26347" s="36"/>
      <c r="S26347" s="36"/>
      <c r="T26347" s="36"/>
      <c r="U26347" s="36"/>
      <c r="V26347" s="36"/>
    </row>
    <row r="26348" spans="11:22" x14ac:dyDescent="0.25">
      <c r="K26348" s="36"/>
      <c r="L26348" s="36"/>
      <c r="M26348" s="36"/>
      <c r="N26348" s="36"/>
      <c r="O26348" s="40"/>
      <c r="P26348" s="36"/>
      <c r="S26348" s="36"/>
      <c r="T26348" s="36"/>
      <c r="U26348" s="36"/>
      <c r="V26348" s="36"/>
    </row>
    <row r="26349" spans="11:22" x14ac:dyDescent="0.25">
      <c r="K26349" s="36"/>
      <c r="L26349" s="36"/>
      <c r="M26349" s="36"/>
      <c r="N26349" s="36"/>
      <c r="O26349" s="40"/>
      <c r="P26349" s="36"/>
      <c r="S26349" s="36"/>
      <c r="T26349" s="36"/>
      <c r="U26349" s="36"/>
      <c r="V26349" s="36"/>
    </row>
    <row r="26350" spans="11:22" x14ac:dyDescent="0.25">
      <c r="K26350" s="36"/>
      <c r="L26350" s="36"/>
      <c r="M26350" s="36"/>
      <c r="N26350" s="36"/>
      <c r="O26350" s="40"/>
      <c r="P26350" s="36"/>
      <c r="S26350" s="36"/>
      <c r="T26350" s="36"/>
      <c r="U26350" s="36"/>
      <c r="V26350" s="36"/>
    </row>
    <row r="26351" spans="11:22" x14ac:dyDescent="0.25">
      <c r="K26351" s="36"/>
      <c r="L26351" s="36"/>
      <c r="M26351" s="36"/>
      <c r="N26351" s="36"/>
      <c r="O26351" s="40"/>
      <c r="P26351" s="36"/>
      <c r="S26351" s="36"/>
      <c r="T26351" s="36"/>
      <c r="U26351" s="36"/>
      <c r="V26351" s="36"/>
    </row>
    <row r="26352" spans="11:22" x14ac:dyDescent="0.25">
      <c r="K26352" s="36"/>
      <c r="L26352" s="36"/>
      <c r="M26352" s="36"/>
      <c r="N26352" s="36"/>
      <c r="O26352" s="40"/>
      <c r="P26352" s="36"/>
      <c r="S26352" s="36"/>
      <c r="T26352" s="36"/>
      <c r="U26352" s="36"/>
      <c r="V26352" s="36"/>
    </row>
    <row r="26353" spans="11:22" x14ac:dyDescent="0.25">
      <c r="K26353" s="36"/>
      <c r="L26353" s="36"/>
      <c r="M26353" s="36"/>
      <c r="N26353" s="36"/>
      <c r="O26353" s="40"/>
      <c r="P26353" s="36"/>
      <c r="S26353" s="36"/>
      <c r="T26353" s="36"/>
      <c r="U26353" s="36"/>
      <c r="V26353" s="36"/>
    </row>
    <row r="26354" spans="11:22" x14ac:dyDescent="0.25">
      <c r="K26354" s="36"/>
      <c r="L26354" s="36"/>
      <c r="M26354" s="36"/>
      <c r="N26354" s="36"/>
      <c r="O26354" s="40"/>
      <c r="P26354" s="36"/>
      <c r="S26354" s="36"/>
      <c r="T26354" s="36"/>
      <c r="U26354" s="36"/>
      <c r="V26354" s="36"/>
    </row>
    <row r="26355" spans="11:22" x14ac:dyDescent="0.25">
      <c r="K26355" s="36"/>
      <c r="L26355" s="36"/>
      <c r="M26355" s="36"/>
      <c r="N26355" s="36"/>
      <c r="O26355" s="40"/>
      <c r="P26355" s="36"/>
      <c r="S26355" s="36"/>
      <c r="T26355" s="36"/>
      <c r="U26355" s="36"/>
      <c r="V26355" s="36"/>
    </row>
    <row r="26356" spans="11:22" x14ac:dyDescent="0.25">
      <c r="K26356" s="36"/>
      <c r="L26356" s="36"/>
      <c r="M26356" s="36"/>
      <c r="N26356" s="36"/>
      <c r="O26356" s="40"/>
      <c r="P26356" s="36"/>
      <c r="S26356" s="36"/>
      <c r="T26356" s="36"/>
      <c r="U26356" s="36"/>
      <c r="V26356" s="36"/>
    </row>
    <row r="26357" spans="11:22" x14ac:dyDescent="0.25">
      <c r="K26357" s="36"/>
      <c r="L26357" s="36"/>
      <c r="M26357" s="36"/>
      <c r="N26357" s="36"/>
      <c r="O26357" s="40"/>
      <c r="P26357" s="36"/>
      <c r="S26357" s="36"/>
      <c r="T26357" s="36"/>
      <c r="U26357" s="36"/>
      <c r="V26357" s="36"/>
    </row>
    <row r="26358" spans="11:22" x14ac:dyDescent="0.25">
      <c r="K26358" s="36"/>
      <c r="L26358" s="36"/>
      <c r="M26358" s="36"/>
      <c r="N26358" s="36"/>
      <c r="O26358" s="40"/>
      <c r="P26358" s="36"/>
      <c r="S26358" s="36"/>
      <c r="T26358" s="36"/>
      <c r="U26358" s="36"/>
      <c r="V26358" s="36"/>
    </row>
    <row r="26359" spans="11:22" x14ac:dyDescent="0.25">
      <c r="K26359" s="36"/>
      <c r="L26359" s="36"/>
      <c r="M26359" s="36"/>
      <c r="N26359" s="36"/>
      <c r="O26359" s="40"/>
      <c r="P26359" s="36"/>
      <c r="S26359" s="36"/>
      <c r="T26359" s="36"/>
      <c r="U26359" s="36"/>
      <c r="V26359" s="36"/>
    </row>
    <row r="26360" spans="11:22" x14ac:dyDescent="0.25">
      <c r="K26360" s="36"/>
      <c r="L26360" s="36"/>
      <c r="M26360" s="36"/>
      <c r="N26360" s="36"/>
      <c r="O26360" s="40"/>
      <c r="P26360" s="36"/>
      <c r="S26360" s="36"/>
      <c r="T26360" s="36"/>
      <c r="U26360" s="36"/>
      <c r="V26360" s="36"/>
    </row>
    <row r="26361" spans="11:22" x14ac:dyDescent="0.25">
      <c r="K26361" s="36"/>
      <c r="L26361" s="36"/>
      <c r="M26361" s="36"/>
      <c r="N26361" s="36"/>
      <c r="O26361" s="40"/>
      <c r="P26361" s="36"/>
      <c r="S26361" s="36"/>
      <c r="T26361" s="36"/>
      <c r="U26361" s="36"/>
      <c r="V26361" s="36"/>
    </row>
    <row r="26362" spans="11:22" x14ac:dyDescent="0.25">
      <c r="K26362" s="36"/>
      <c r="L26362" s="36"/>
      <c r="M26362" s="36"/>
      <c r="N26362" s="36"/>
      <c r="O26362" s="40"/>
      <c r="P26362" s="36"/>
      <c r="S26362" s="36"/>
      <c r="T26362" s="36"/>
      <c r="U26362" s="36"/>
      <c r="V26362" s="36"/>
    </row>
    <row r="26363" spans="11:22" x14ac:dyDescent="0.25">
      <c r="K26363" s="36"/>
      <c r="L26363" s="36"/>
      <c r="M26363" s="36"/>
      <c r="N26363" s="36"/>
      <c r="O26363" s="40"/>
      <c r="P26363" s="36"/>
      <c r="S26363" s="36"/>
      <c r="T26363" s="36"/>
      <c r="U26363" s="36"/>
      <c r="V26363" s="36"/>
    </row>
    <row r="26364" spans="11:22" x14ac:dyDescent="0.25">
      <c r="K26364" s="36"/>
      <c r="L26364" s="36"/>
      <c r="M26364" s="36"/>
      <c r="N26364" s="36"/>
      <c r="O26364" s="40"/>
      <c r="P26364" s="36"/>
      <c r="S26364" s="36"/>
      <c r="T26364" s="36"/>
      <c r="U26364" s="36"/>
      <c r="V26364" s="36"/>
    </row>
    <row r="26365" spans="11:22" x14ac:dyDescent="0.25">
      <c r="K26365" s="36"/>
      <c r="L26365" s="36"/>
      <c r="M26365" s="36"/>
      <c r="N26365" s="36"/>
      <c r="O26365" s="40"/>
      <c r="P26365" s="36"/>
      <c r="S26365" s="36"/>
      <c r="T26365" s="36"/>
      <c r="U26365" s="36"/>
      <c r="V26365" s="36"/>
    </row>
    <row r="26366" spans="11:22" x14ac:dyDescent="0.25">
      <c r="K26366" s="36"/>
      <c r="L26366" s="36"/>
      <c r="M26366" s="36"/>
      <c r="N26366" s="36"/>
      <c r="O26366" s="40"/>
      <c r="P26366" s="36"/>
      <c r="S26366" s="36"/>
      <c r="T26366" s="36"/>
      <c r="U26366" s="36"/>
      <c r="V26366" s="36"/>
    </row>
    <row r="26367" spans="11:22" x14ac:dyDescent="0.25">
      <c r="K26367" s="36"/>
      <c r="L26367" s="36"/>
      <c r="M26367" s="36"/>
      <c r="N26367" s="36"/>
      <c r="O26367" s="40"/>
      <c r="P26367" s="36"/>
      <c r="S26367" s="36"/>
      <c r="T26367" s="36"/>
      <c r="U26367" s="36"/>
      <c r="V26367" s="36"/>
    </row>
    <row r="26368" spans="11:22" x14ac:dyDescent="0.25">
      <c r="K26368" s="36"/>
      <c r="L26368" s="36"/>
      <c r="M26368" s="36"/>
      <c r="N26368" s="36"/>
      <c r="O26368" s="40"/>
      <c r="P26368" s="36"/>
      <c r="S26368" s="36"/>
      <c r="T26368" s="36"/>
      <c r="U26368" s="36"/>
      <c r="V26368" s="36"/>
    </row>
    <row r="26369" spans="11:22" x14ac:dyDescent="0.25">
      <c r="K26369" s="36"/>
      <c r="L26369" s="36"/>
      <c r="M26369" s="36"/>
      <c r="N26369" s="36"/>
      <c r="O26369" s="40"/>
      <c r="P26369" s="36"/>
      <c r="S26369" s="36"/>
      <c r="T26369" s="36"/>
      <c r="U26369" s="36"/>
      <c r="V26369" s="36"/>
    </row>
    <row r="26370" spans="11:22" x14ac:dyDescent="0.25">
      <c r="K26370" s="36"/>
      <c r="L26370" s="36"/>
      <c r="M26370" s="36"/>
      <c r="N26370" s="36"/>
      <c r="O26370" s="40"/>
      <c r="P26370" s="36"/>
      <c r="S26370" s="36"/>
      <c r="T26370" s="36"/>
      <c r="U26370" s="36"/>
      <c r="V26370" s="36"/>
    </row>
    <row r="26371" spans="11:22" x14ac:dyDescent="0.25">
      <c r="K26371" s="36"/>
      <c r="L26371" s="36"/>
      <c r="M26371" s="36"/>
      <c r="N26371" s="36"/>
      <c r="O26371" s="40"/>
      <c r="P26371" s="36"/>
      <c r="S26371" s="36"/>
      <c r="T26371" s="36"/>
      <c r="U26371" s="36"/>
      <c r="V26371" s="36"/>
    </row>
    <row r="26372" spans="11:22" x14ac:dyDescent="0.25">
      <c r="K26372" s="36"/>
      <c r="L26372" s="36"/>
      <c r="M26372" s="36"/>
      <c r="N26372" s="36"/>
      <c r="O26372" s="40"/>
      <c r="P26372" s="36"/>
      <c r="S26372" s="36"/>
      <c r="T26372" s="36"/>
      <c r="U26372" s="36"/>
      <c r="V26372" s="36"/>
    </row>
    <row r="26373" spans="11:22" x14ac:dyDescent="0.25">
      <c r="K26373" s="36"/>
      <c r="L26373" s="36"/>
      <c r="M26373" s="36"/>
      <c r="N26373" s="36"/>
      <c r="O26373" s="40"/>
      <c r="P26373" s="36"/>
      <c r="S26373" s="36"/>
      <c r="T26373" s="36"/>
      <c r="U26373" s="36"/>
      <c r="V26373" s="36"/>
    </row>
    <row r="26374" spans="11:22" x14ac:dyDescent="0.25">
      <c r="K26374" s="36"/>
      <c r="L26374" s="36"/>
      <c r="M26374" s="36"/>
      <c r="N26374" s="36"/>
      <c r="O26374" s="40"/>
      <c r="P26374" s="36"/>
      <c r="S26374" s="36"/>
      <c r="T26374" s="36"/>
      <c r="U26374" s="36"/>
      <c r="V26374" s="36"/>
    </row>
    <row r="26375" spans="11:22" x14ac:dyDescent="0.25">
      <c r="K26375" s="36"/>
      <c r="L26375" s="36"/>
      <c r="M26375" s="36"/>
      <c r="N26375" s="36"/>
      <c r="O26375" s="40"/>
      <c r="P26375" s="36"/>
      <c r="S26375" s="36"/>
      <c r="T26375" s="36"/>
      <c r="U26375" s="36"/>
      <c r="V26375" s="36"/>
    </row>
    <row r="26376" spans="11:22" x14ac:dyDescent="0.25">
      <c r="K26376" s="36"/>
      <c r="L26376" s="36"/>
      <c r="M26376" s="36"/>
      <c r="N26376" s="36"/>
      <c r="O26376" s="40"/>
      <c r="P26376" s="36"/>
      <c r="S26376" s="36"/>
      <c r="T26376" s="36"/>
      <c r="U26376" s="36"/>
      <c r="V26376" s="36"/>
    </row>
    <row r="26377" spans="11:22" x14ac:dyDescent="0.25">
      <c r="K26377" s="36"/>
      <c r="L26377" s="36"/>
      <c r="M26377" s="36"/>
      <c r="N26377" s="36"/>
      <c r="O26377" s="40"/>
      <c r="P26377" s="36"/>
      <c r="S26377" s="36"/>
      <c r="T26377" s="36"/>
      <c r="U26377" s="36"/>
      <c r="V26377" s="36"/>
    </row>
    <row r="26378" spans="11:22" x14ac:dyDescent="0.25">
      <c r="K26378" s="36"/>
      <c r="L26378" s="36"/>
      <c r="M26378" s="36"/>
      <c r="N26378" s="36"/>
      <c r="O26378" s="40"/>
      <c r="P26378" s="36"/>
      <c r="S26378" s="36"/>
      <c r="T26378" s="36"/>
      <c r="U26378" s="36"/>
      <c r="V26378" s="36"/>
    </row>
    <row r="26379" spans="11:22" x14ac:dyDescent="0.25">
      <c r="K26379" s="36"/>
      <c r="L26379" s="36"/>
      <c r="M26379" s="36"/>
      <c r="N26379" s="36"/>
      <c r="O26379" s="40"/>
      <c r="P26379" s="36"/>
      <c r="S26379" s="36"/>
      <c r="T26379" s="36"/>
      <c r="U26379" s="36"/>
      <c r="V26379" s="36"/>
    </row>
    <row r="26380" spans="11:22" x14ac:dyDescent="0.25">
      <c r="K26380" s="36"/>
      <c r="L26380" s="36"/>
      <c r="M26380" s="36"/>
      <c r="N26380" s="36"/>
      <c r="O26380" s="40"/>
      <c r="P26380" s="36"/>
      <c r="S26380" s="36"/>
      <c r="T26380" s="36"/>
      <c r="U26380" s="36"/>
      <c r="V26380" s="36"/>
    </row>
    <row r="26381" spans="11:22" x14ac:dyDescent="0.25">
      <c r="K26381" s="36"/>
      <c r="L26381" s="36"/>
      <c r="M26381" s="36"/>
      <c r="N26381" s="36"/>
      <c r="O26381" s="40"/>
      <c r="P26381" s="36"/>
      <c r="S26381" s="36"/>
      <c r="T26381" s="36"/>
      <c r="U26381" s="36"/>
      <c r="V26381" s="36"/>
    </row>
    <row r="26382" spans="11:22" x14ac:dyDescent="0.25">
      <c r="K26382" s="36"/>
      <c r="L26382" s="36"/>
      <c r="M26382" s="36"/>
      <c r="N26382" s="36"/>
      <c r="O26382" s="40"/>
      <c r="P26382" s="36"/>
      <c r="S26382" s="36"/>
      <c r="T26382" s="36"/>
      <c r="U26382" s="36"/>
      <c r="V26382" s="36"/>
    </row>
    <row r="26383" spans="11:22" x14ac:dyDescent="0.25">
      <c r="K26383" s="36"/>
      <c r="L26383" s="36"/>
      <c r="M26383" s="36"/>
      <c r="N26383" s="36"/>
      <c r="O26383" s="40"/>
      <c r="P26383" s="36"/>
      <c r="S26383" s="36"/>
      <c r="T26383" s="36"/>
      <c r="U26383" s="36"/>
      <c r="V26383" s="36"/>
    </row>
    <row r="26384" spans="11:22" x14ac:dyDescent="0.25">
      <c r="K26384" s="36"/>
      <c r="L26384" s="36"/>
      <c r="M26384" s="36"/>
      <c r="N26384" s="36"/>
      <c r="O26384" s="40"/>
      <c r="P26384" s="36"/>
      <c r="S26384" s="36"/>
      <c r="T26384" s="36"/>
      <c r="U26384" s="36"/>
      <c r="V26384" s="36"/>
    </row>
    <row r="26385" spans="11:22" x14ac:dyDescent="0.25">
      <c r="K26385" s="36"/>
      <c r="L26385" s="36"/>
      <c r="M26385" s="36"/>
      <c r="N26385" s="36"/>
      <c r="O26385" s="40"/>
      <c r="P26385" s="36"/>
      <c r="S26385" s="36"/>
      <c r="T26385" s="36"/>
      <c r="U26385" s="36"/>
      <c r="V26385" s="36"/>
    </row>
    <row r="26386" spans="11:22" x14ac:dyDescent="0.25">
      <c r="K26386" s="36"/>
      <c r="L26386" s="36"/>
      <c r="M26386" s="36"/>
      <c r="N26386" s="36"/>
      <c r="O26386" s="40"/>
      <c r="P26386" s="36"/>
      <c r="S26386" s="36"/>
      <c r="T26386" s="36"/>
      <c r="U26386" s="36"/>
      <c r="V26386" s="36"/>
    </row>
    <row r="26387" spans="11:22" x14ac:dyDescent="0.25">
      <c r="K26387" s="36"/>
      <c r="L26387" s="36"/>
      <c r="M26387" s="36"/>
      <c r="N26387" s="36"/>
      <c r="O26387" s="40"/>
      <c r="P26387" s="36"/>
      <c r="S26387" s="36"/>
      <c r="T26387" s="36"/>
      <c r="U26387" s="36"/>
      <c r="V26387" s="36"/>
    </row>
    <row r="26388" spans="11:22" x14ac:dyDescent="0.25">
      <c r="K26388" s="36"/>
      <c r="L26388" s="36"/>
      <c r="M26388" s="36"/>
      <c r="N26388" s="36"/>
      <c r="O26388" s="40"/>
      <c r="P26388" s="36"/>
      <c r="S26388" s="36"/>
      <c r="T26388" s="36"/>
      <c r="U26388" s="36"/>
      <c r="V26388" s="36"/>
    </row>
    <row r="26389" spans="11:22" x14ac:dyDescent="0.25">
      <c r="K26389" s="36"/>
      <c r="L26389" s="36"/>
      <c r="M26389" s="36"/>
      <c r="N26389" s="36"/>
      <c r="O26389" s="40"/>
      <c r="P26389" s="36"/>
      <c r="S26389" s="36"/>
      <c r="T26389" s="36"/>
      <c r="U26389" s="36"/>
      <c r="V26389" s="36"/>
    </row>
    <row r="26390" spans="11:22" x14ac:dyDescent="0.25">
      <c r="K26390" s="36"/>
      <c r="L26390" s="36"/>
      <c r="M26390" s="36"/>
      <c r="N26390" s="36"/>
      <c r="O26390" s="40"/>
      <c r="P26390" s="36"/>
      <c r="S26390" s="36"/>
      <c r="T26390" s="36"/>
      <c r="U26390" s="36"/>
      <c r="V26390" s="36"/>
    </row>
    <row r="26391" spans="11:22" x14ac:dyDescent="0.25">
      <c r="K26391" s="36"/>
      <c r="L26391" s="36"/>
      <c r="M26391" s="36"/>
      <c r="N26391" s="36"/>
      <c r="O26391" s="40"/>
      <c r="P26391" s="36"/>
      <c r="S26391" s="36"/>
      <c r="T26391" s="36"/>
      <c r="U26391" s="36"/>
      <c r="V26391" s="36"/>
    </row>
    <row r="26392" spans="11:22" x14ac:dyDescent="0.25">
      <c r="K26392" s="36"/>
      <c r="L26392" s="36"/>
      <c r="M26392" s="36"/>
      <c r="N26392" s="36"/>
      <c r="O26392" s="40"/>
      <c r="P26392" s="36"/>
      <c r="S26392" s="36"/>
      <c r="T26392" s="36"/>
      <c r="U26392" s="36"/>
      <c r="V26392" s="36"/>
    </row>
    <row r="26393" spans="11:22" x14ac:dyDescent="0.25">
      <c r="K26393" s="36"/>
      <c r="L26393" s="36"/>
      <c r="M26393" s="36"/>
      <c r="N26393" s="36"/>
      <c r="O26393" s="40"/>
      <c r="P26393" s="36"/>
      <c r="S26393" s="36"/>
      <c r="T26393" s="36"/>
      <c r="U26393" s="36"/>
      <c r="V26393" s="36"/>
    </row>
    <row r="26394" spans="11:22" x14ac:dyDescent="0.25">
      <c r="K26394" s="36"/>
      <c r="L26394" s="36"/>
      <c r="M26394" s="36"/>
      <c r="N26394" s="36"/>
      <c r="O26394" s="40"/>
      <c r="P26394" s="36"/>
      <c r="S26394" s="36"/>
      <c r="T26394" s="36"/>
      <c r="U26394" s="36"/>
      <c r="V26394" s="36"/>
    </row>
    <row r="26395" spans="11:22" x14ac:dyDescent="0.25">
      <c r="K26395" s="36"/>
      <c r="L26395" s="36"/>
      <c r="M26395" s="36"/>
      <c r="N26395" s="36"/>
      <c r="O26395" s="40"/>
      <c r="P26395" s="36"/>
      <c r="S26395" s="36"/>
      <c r="T26395" s="36"/>
      <c r="U26395" s="36"/>
      <c r="V26395" s="36"/>
    </row>
    <row r="26396" spans="11:22" x14ac:dyDescent="0.25">
      <c r="K26396" s="36"/>
      <c r="L26396" s="36"/>
      <c r="M26396" s="36"/>
      <c r="N26396" s="36"/>
      <c r="O26396" s="40"/>
      <c r="P26396" s="36"/>
      <c r="S26396" s="36"/>
      <c r="T26396" s="36"/>
      <c r="U26396" s="36"/>
      <c r="V26396" s="36"/>
    </row>
    <row r="26397" spans="11:22" x14ac:dyDescent="0.25">
      <c r="K26397" s="36"/>
      <c r="L26397" s="36"/>
      <c r="M26397" s="36"/>
      <c r="N26397" s="36"/>
      <c r="O26397" s="40"/>
      <c r="P26397" s="36"/>
      <c r="S26397" s="36"/>
      <c r="T26397" s="36"/>
      <c r="U26397" s="36"/>
      <c r="V26397" s="36"/>
    </row>
    <row r="26398" spans="11:22" x14ac:dyDescent="0.25">
      <c r="K26398" s="36"/>
      <c r="L26398" s="36"/>
      <c r="M26398" s="36"/>
      <c r="N26398" s="36"/>
      <c r="O26398" s="40"/>
      <c r="P26398" s="36"/>
      <c r="S26398" s="36"/>
      <c r="T26398" s="36"/>
      <c r="U26398" s="36"/>
      <c r="V26398" s="36"/>
    </row>
    <row r="26399" spans="11:22" x14ac:dyDescent="0.25">
      <c r="K26399" s="36"/>
      <c r="L26399" s="36"/>
      <c r="M26399" s="36"/>
      <c r="N26399" s="36"/>
      <c r="O26399" s="40"/>
      <c r="P26399" s="36"/>
      <c r="S26399" s="36"/>
      <c r="T26399" s="36"/>
      <c r="U26399" s="36"/>
      <c r="V26399" s="36"/>
    </row>
    <row r="26400" spans="11:22" x14ac:dyDescent="0.25">
      <c r="K26400" s="36"/>
      <c r="L26400" s="36"/>
      <c r="M26400" s="36"/>
      <c r="N26400" s="36"/>
      <c r="O26400" s="40"/>
      <c r="P26400" s="36"/>
      <c r="S26400" s="36"/>
      <c r="T26400" s="36"/>
      <c r="U26400" s="36"/>
      <c r="V26400" s="36"/>
    </row>
    <row r="26401" spans="11:22" x14ac:dyDescent="0.25">
      <c r="K26401" s="36"/>
      <c r="L26401" s="36"/>
      <c r="M26401" s="36"/>
      <c r="N26401" s="36"/>
      <c r="O26401" s="40"/>
      <c r="P26401" s="36"/>
      <c r="S26401" s="36"/>
      <c r="T26401" s="36"/>
      <c r="U26401" s="36"/>
      <c r="V26401" s="36"/>
    </row>
    <row r="26402" spans="11:22" x14ac:dyDescent="0.25">
      <c r="K26402" s="36"/>
      <c r="L26402" s="36"/>
      <c r="M26402" s="36"/>
      <c r="N26402" s="36"/>
      <c r="O26402" s="40"/>
      <c r="P26402" s="36"/>
      <c r="S26402" s="36"/>
      <c r="T26402" s="36"/>
      <c r="U26402" s="36"/>
      <c r="V26402" s="36"/>
    </row>
    <row r="26403" spans="11:22" x14ac:dyDescent="0.25">
      <c r="K26403" s="36"/>
      <c r="L26403" s="36"/>
      <c r="M26403" s="36"/>
      <c r="N26403" s="36"/>
      <c r="O26403" s="40"/>
      <c r="P26403" s="36"/>
      <c r="S26403" s="36"/>
      <c r="T26403" s="36"/>
      <c r="U26403" s="36"/>
      <c r="V26403" s="36"/>
    </row>
    <row r="26404" spans="11:22" x14ac:dyDescent="0.25">
      <c r="K26404" s="36"/>
      <c r="L26404" s="36"/>
      <c r="M26404" s="36"/>
      <c r="N26404" s="36"/>
      <c r="O26404" s="40"/>
      <c r="P26404" s="36"/>
      <c r="S26404" s="36"/>
      <c r="T26404" s="36"/>
      <c r="U26404" s="36"/>
      <c r="V26404" s="36"/>
    </row>
    <row r="26405" spans="11:22" x14ac:dyDescent="0.25">
      <c r="K26405" s="36"/>
      <c r="L26405" s="36"/>
      <c r="M26405" s="36"/>
      <c r="N26405" s="36"/>
      <c r="O26405" s="40"/>
      <c r="P26405" s="36"/>
      <c r="S26405" s="36"/>
      <c r="T26405" s="36"/>
      <c r="U26405" s="36"/>
      <c r="V26405" s="36"/>
    </row>
    <row r="26406" spans="11:22" x14ac:dyDescent="0.25">
      <c r="K26406" s="36"/>
      <c r="L26406" s="36"/>
      <c r="M26406" s="36"/>
      <c r="N26406" s="36"/>
      <c r="O26406" s="40"/>
      <c r="P26406" s="36"/>
      <c r="S26406" s="36"/>
      <c r="T26406" s="36"/>
      <c r="U26406" s="36"/>
      <c r="V26406" s="36"/>
    </row>
    <row r="26407" spans="11:22" x14ac:dyDescent="0.25">
      <c r="K26407" s="36"/>
      <c r="L26407" s="36"/>
      <c r="M26407" s="36"/>
      <c r="N26407" s="36"/>
      <c r="O26407" s="40"/>
      <c r="P26407" s="36"/>
      <c r="S26407" s="36"/>
      <c r="T26407" s="36"/>
      <c r="U26407" s="36"/>
      <c r="V26407" s="36"/>
    </row>
    <row r="26408" spans="11:22" x14ac:dyDescent="0.25">
      <c r="K26408" s="36"/>
      <c r="L26408" s="36"/>
      <c r="M26408" s="36"/>
      <c r="N26408" s="36"/>
      <c r="O26408" s="40"/>
      <c r="P26408" s="36"/>
      <c r="S26408" s="36"/>
      <c r="T26408" s="36"/>
      <c r="U26408" s="36"/>
      <c r="V26408" s="36"/>
    </row>
    <row r="26409" spans="11:22" x14ac:dyDescent="0.25">
      <c r="K26409" s="36"/>
      <c r="L26409" s="36"/>
      <c r="M26409" s="36"/>
      <c r="N26409" s="36"/>
      <c r="O26409" s="40"/>
      <c r="P26409" s="36"/>
      <c r="S26409" s="36"/>
      <c r="T26409" s="36"/>
      <c r="U26409" s="36"/>
      <c r="V26409" s="36"/>
    </row>
    <row r="26410" spans="11:22" x14ac:dyDescent="0.25">
      <c r="K26410" s="36"/>
      <c r="L26410" s="36"/>
      <c r="M26410" s="36"/>
      <c r="N26410" s="36"/>
      <c r="O26410" s="40"/>
      <c r="P26410" s="36"/>
      <c r="S26410" s="36"/>
      <c r="T26410" s="36"/>
      <c r="U26410" s="36"/>
      <c r="V26410" s="36"/>
    </row>
    <row r="26411" spans="11:22" x14ac:dyDescent="0.25">
      <c r="K26411" s="36"/>
      <c r="L26411" s="36"/>
      <c r="M26411" s="36"/>
      <c r="N26411" s="36"/>
      <c r="O26411" s="40"/>
      <c r="P26411" s="36"/>
      <c r="S26411" s="36"/>
      <c r="T26411" s="36"/>
      <c r="U26411" s="36"/>
      <c r="V26411" s="36"/>
    </row>
    <row r="26412" spans="11:22" x14ac:dyDescent="0.25">
      <c r="K26412" s="36"/>
      <c r="L26412" s="36"/>
      <c r="M26412" s="36"/>
      <c r="N26412" s="36"/>
      <c r="O26412" s="40"/>
      <c r="P26412" s="36"/>
      <c r="S26412" s="36"/>
      <c r="T26412" s="36"/>
      <c r="U26412" s="36"/>
      <c r="V26412" s="36"/>
    </row>
    <row r="26413" spans="11:22" x14ac:dyDescent="0.25">
      <c r="K26413" s="36"/>
      <c r="L26413" s="36"/>
      <c r="M26413" s="36"/>
      <c r="N26413" s="36"/>
      <c r="O26413" s="40"/>
      <c r="P26413" s="36"/>
      <c r="S26413" s="36"/>
      <c r="T26413" s="36"/>
      <c r="U26413" s="36"/>
      <c r="V26413" s="36"/>
    </row>
    <row r="26414" spans="11:22" x14ac:dyDescent="0.25">
      <c r="K26414" s="36"/>
      <c r="L26414" s="36"/>
      <c r="M26414" s="36"/>
      <c r="N26414" s="36"/>
      <c r="O26414" s="40"/>
      <c r="P26414" s="36"/>
      <c r="S26414" s="36"/>
      <c r="T26414" s="36"/>
      <c r="U26414" s="36"/>
      <c r="V26414" s="36"/>
    </row>
    <row r="26415" spans="11:22" x14ac:dyDescent="0.25">
      <c r="K26415" s="36"/>
      <c r="L26415" s="36"/>
      <c r="M26415" s="36"/>
      <c r="N26415" s="36"/>
      <c r="O26415" s="40"/>
      <c r="P26415" s="36"/>
      <c r="S26415" s="36"/>
      <c r="T26415" s="36"/>
      <c r="U26415" s="36"/>
      <c r="V26415" s="36"/>
    </row>
    <row r="26416" spans="11:22" x14ac:dyDescent="0.25">
      <c r="K26416" s="36"/>
      <c r="L26416" s="36"/>
      <c r="M26416" s="36"/>
      <c r="N26416" s="36"/>
      <c r="O26416" s="40"/>
      <c r="P26416" s="36"/>
      <c r="S26416" s="36"/>
      <c r="T26416" s="36"/>
      <c r="U26416" s="36"/>
      <c r="V26416" s="36"/>
    </row>
    <row r="26417" spans="11:22" x14ac:dyDescent="0.25">
      <c r="K26417" s="36"/>
      <c r="L26417" s="36"/>
      <c r="M26417" s="36"/>
      <c r="N26417" s="36"/>
      <c r="O26417" s="40"/>
      <c r="P26417" s="36"/>
      <c r="S26417" s="36"/>
      <c r="T26417" s="36"/>
      <c r="U26417" s="36"/>
      <c r="V26417" s="36"/>
    </row>
    <row r="26418" spans="11:22" x14ac:dyDescent="0.25">
      <c r="K26418" s="36"/>
      <c r="L26418" s="36"/>
      <c r="M26418" s="36"/>
      <c r="N26418" s="36"/>
      <c r="O26418" s="40"/>
      <c r="P26418" s="36"/>
      <c r="S26418" s="36"/>
      <c r="T26418" s="36"/>
      <c r="U26418" s="36"/>
      <c r="V26418" s="36"/>
    </row>
    <row r="26419" spans="11:22" x14ac:dyDescent="0.25">
      <c r="K26419" s="36"/>
      <c r="L26419" s="36"/>
      <c r="M26419" s="36"/>
      <c r="N26419" s="36"/>
      <c r="O26419" s="40"/>
      <c r="P26419" s="36"/>
      <c r="S26419" s="36"/>
      <c r="T26419" s="36"/>
      <c r="U26419" s="36"/>
      <c r="V26419" s="36"/>
    </row>
    <row r="26420" spans="11:22" x14ac:dyDescent="0.25">
      <c r="K26420" s="36"/>
      <c r="L26420" s="36"/>
      <c r="M26420" s="36"/>
      <c r="N26420" s="36"/>
      <c r="O26420" s="40"/>
      <c r="P26420" s="36"/>
      <c r="S26420" s="36"/>
      <c r="T26420" s="36"/>
      <c r="U26420" s="36"/>
      <c r="V26420" s="36"/>
    </row>
    <row r="26421" spans="11:22" x14ac:dyDescent="0.25">
      <c r="K26421" s="36"/>
      <c r="L26421" s="36"/>
      <c r="M26421" s="36"/>
      <c r="N26421" s="36"/>
      <c r="O26421" s="40"/>
      <c r="P26421" s="36"/>
      <c r="S26421" s="36"/>
      <c r="T26421" s="36"/>
      <c r="U26421" s="36"/>
      <c r="V26421" s="36"/>
    </row>
    <row r="26422" spans="11:22" x14ac:dyDescent="0.25">
      <c r="K26422" s="36"/>
      <c r="L26422" s="36"/>
      <c r="M26422" s="36"/>
      <c r="N26422" s="36"/>
      <c r="O26422" s="40"/>
      <c r="P26422" s="36"/>
      <c r="S26422" s="36"/>
      <c r="T26422" s="36"/>
      <c r="U26422" s="36"/>
      <c r="V26422" s="36"/>
    </row>
    <row r="26423" spans="11:22" x14ac:dyDescent="0.25">
      <c r="K26423" s="36"/>
      <c r="L26423" s="36"/>
      <c r="M26423" s="36"/>
      <c r="N26423" s="36"/>
      <c r="O26423" s="40"/>
      <c r="P26423" s="36"/>
      <c r="S26423" s="36"/>
      <c r="T26423" s="36"/>
      <c r="U26423" s="36"/>
      <c r="V26423" s="36"/>
    </row>
    <row r="26424" spans="11:22" x14ac:dyDescent="0.25">
      <c r="K26424" s="36"/>
      <c r="L26424" s="36"/>
      <c r="M26424" s="36"/>
      <c r="N26424" s="36"/>
      <c r="O26424" s="40"/>
      <c r="P26424" s="36"/>
      <c r="S26424" s="36"/>
      <c r="T26424" s="36"/>
      <c r="U26424" s="36"/>
      <c r="V26424" s="36"/>
    </row>
    <row r="26425" spans="11:22" x14ac:dyDescent="0.25">
      <c r="K26425" s="36"/>
      <c r="L26425" s="36"/>
      <c r="M26425" s="36"/>
      <c r="N26425" s="36"/>
      <c r="O26425" s="40"/>
      <c r="P26425" s="36"/>
      <c r="S26425" s="36"/>
      <c r="T26425" s="36"/>
      <c r="U26425" s="36"/>
      <c r="V26425" s="36"/>
    </row>
    <row r="26426" spans="11:22" x14ac:dyDescent="0.25">
      <c r="K26426" s="36"/>
      <c r="L26426" s="36"/>
      <c r="M26426" s="36"/>
      <c r="N26426" s="36"/>
      <c r="O26426" s="40"/>
      <c r="P26426" s="36"/>
      <c r="S26426" s="36"/>
      <c r="T26426" s="36"/>
      <c r="U26426" s="36"/>
      <c r="V26426" s="36"/>
    </row>
    <row r="26427" spans="11:22" x14ac:dyDescent="0.25">
      <c r="K26427" s="36"/>
      <c r="L26427" s="36"/>
      <c r="M26427" s="36"/>
      <c r="N26427" s="36"/>
      <c r="O26427" s="40"/>
      <c r="P26427" s="36"/>
      <c r="S26427" s="36"/>
      <c r="T26427" s="36"/>
      <c r="U26427" s="36"/>
      <c r="V26427" s="36"/>
    </row>
    <row r="26428" spans="11:22" x14ac:dyDescent="0.25">
      <c r="K26428" s="36"/>
      <c r="L26428" s="36"/>
      <c r="M26428" s="36"/>
      <c r="N26428" s="36"/>
      <c r="O26428" s="40"/>
      <c r="P26428" s="36"/>
      <c r="S26428" s="36"/>
      <c r="T26428" s="36"/>
      <c r="U26428" s="36"/>
      <c r="V26428" s="36"/>
    </row>
    <row r="26429" spans="11:22" x14ac:dyDescent="0.25">
      <c r="K26429" s="36"/>
      <c r="L26429" s="36"/>
      <c r="M26429" s="36"/>
      <c r="N26429" s="36"/>
      <c r="O26429" s="40"/>
      <c r="P26429" s="36"/>
      <c r="S26429" s="36"/>
      <c r="T26429" s="36"/>
      <c r="U26429" s="36"/>
      <c r="V26429" s="36"/>
    </row>
    <row r="26430" spans="11:22" x14ac:dyDescent="0.25">
      <c r="K26430" s="36"/>
      <c r="L26430" s="36"/>
      <c r="M26430" s="36"/>
      <c r="N26430" s="36"/>
      <c r="O26430" s="40"/>
      <c r="P26430" s="36"/>
      <c r="S26430" s="36"/>
      <c r="T26430" s="36"/>
      <c r="U26430" s="36"/>
      <c r="V26430" s="36"/>
    </row>
    <row r="26431" spans="11:22" x14ac:dyDescent="0.25">
      <c r="K26431" s="36"/>
      <c r="L26431" s="36"/>
      <c r="M26431" s="36"/>
      <c r="N26431" s="36"/>
      <c r="O26431" s="40"/>
      <c r="P26431" s="36"/>
      <c r="S26431" s="36"/>
      <c r="T26431" s="36"/>
      <c r="U26431" s="36"/>
      <c r="V26431" s="36"/>
    </row>
    <row r="26432" spans="11:22" x14ac:dyDescent="0.25">
      <c r="K26432" s="36"/>
      <c r="L26432" s="36"/>
      <c r="M26432" s="36"/>
      <c r="N26432" s="36"/>
      <c r="O26432" s="40"/>
      <c r="P26432" s="36"/>
      <c r="S26432" s="36"/>
      <c r="T26432" s="36"/>
      <c r="U26432" s="36"/>
      <c r="V26432" s="36"/>
    </row>
    <row r="26433" spans="11:22" x14ac:dyDescent="0.25">
      <c r="K26433" s="36"/>
      <c r="L26433" s="36"/>
      <c r="M26433" s="36"/>
      <c r="N26433" s="36"/>
      <c r="O26433" s="40"/>
      <c r="P26433" s="36"/>
      <c r="S26433" s="36"/>
      <c r="T26433" s="36"/>
      <c r="U26433" s="36"/>
      <c r="V26433" s="36"/>
    </row>
    <row r="26434" spans="11:22" x14ac:dyDescent="0.25">
      <c r="K26434" s="36"/>
      <c r="L26434" s="36"/>
      <c r="M26434" s="36"/>
      <c r="N26434" s="36"/>
      <c r="O26434" s="40"/>
      <c r="P26434" s="36"/>
      <c r="S26434" s="36"/>
      <c r="T26434" s="36"/>
      <c r="U26434" s="36"/>
      <c r="V26434" s="36"/>
    </row>
    <row r="26435" spans="11:22" x14ac:dyDescent="0.25">
      <c r="K26435" s="36"/>
      <c r="L26435" s="36"/>
      <c r="M26435" s="36"/>
      <c r="N26435" s="36"/>
      <c r="O26435" s="40"/>
      <c r="P26435" s="36"/>
      <c r="S26435" s="36"/>
      <c r="T26435" s="36"/>
      <c r="U26435" s="36"/>
      <c r="V26435" s="36"/>
    </row>
    <row r="26436" spans="11:22" x14ac:dyDescent="0.25">
      <c r="K26436" s="36"/>
      <c r="L26436" s="36"/>
      <c r="M26436" s="36"/>
      <c r="N26436" s="36"/>
      <c r="O26436" s="40"/>
      <c r="P26436" s="36"/>
      <c r="S26436" s="36"/>
      <c r="T26436" s="36"/>
      <c r="U26436" s="36"/>
      <c r="V26436" s="36"/>
    </row>
    <row r="26437" spans="11:22" x14ac:dyDescent="0.25">
      <c r="K26437" s="36"/>
      <c r="L26437" s="36"/>
      <c r="M26437" s="36"/>
      <c r="N26437" s="36"/>
      <c r="O26437" s="40"/>
      <c r="P26437" s="36"/>
      <c r="S26437" s="36"/>
      <c r="T26437" s="36"/>
      <c r="U26437" s="36"/>
      <c r="V26437" s="36"/>
    </row>
    <row r="26438" spans="11:22" x14ac:dyDescent="0.25">
      <c r="K26438" s="36"/>
      <c r="L26438" s="36"/>
      <c r="M26438" s="36"/>
      <c r="N26438" s="36"/>
      <c r="O26438" s="40"/>
      <c r="P26438" s="36"/>
      <c r="S26438" s="36"/>
      <c r="T26438" s="36"/>
      <c r="U26438" s="36"/>
      <c r="V26438" s="36"/>
    </row>
    <row r="26439" spans="11:22" x14ac:dyDescent="0.25">
      <c r="K26439" s="36"/>
      <c r="L26439" s="36"/>
      <c r="M26439" s="36"/>
      <c r="N26439" s="36"/>
      <c r="O26439" s="40"/>
      <c r="P26439" s="36"/>
      <c r="S26439" s="36"/>
      <c r="T26439" s="36"/>
      <c r="U26439" s="36"/>
      <c r="V26439" s="36"/>
    </row>
    <row r="26440" spans="11:22" x14ac:dyDescent="0.25">
      <c r="K26440" s="36"/>
      <c r="L26440" s="36"/>
      <c r="M26440" s="36"/>
      <c r="N26440" s="36"/>
      <c r="O26440" s="40"/>
      <c r="P26440" s="36"/>
      <c r="S26440" s="36"/>
      <c r="T26440" s="36"/>
      <c r="U26440" s="36"/>
      <c r="V26440" s="36"/>
    </row>
    <row r="26441" spans="11:22" x14ac:dyDescent="0.25">
      <c r="K26441" s="36"/>
      <c r="L26441" s="36"/>
      <c r="M26441" s="36"/>
      <c r="N26441" s="36"/>
      <c r="O26441" s="40"/>
      <c r="P26441" s="36"/>
      <c r="S26441" s="36"/>
      <c r="T26441" s="36"/>
      <c r="U26441" s="36"/>
      <c r="V26441" s="36"/>
    </row>
    <row r="26442" spans="11:22" x14ac:dyDescent="0.25">
      <c r="K26442" s="36"/>
      <c r="L26442" s="36"/>
      <c r="M26442" s="36"/>
      <c r="N26442" s="36"/>
      <c r="O26442" s="40"/>
      <c r="P26442" s="36"/>
      <c r="S26442" s="36"/>
      <c r="T26442" s="36"/>
      <c r="U26442" s="36"/>
      <c r="V26442" s="36"/>
    </row>
    <row r="26443" spans="11:22" x14ac:dyDescent="0.25">
      <c r="K26443" s="36"/>
      <c r="L26443" s="36"/>
      <c r="M26443" s="36"/>
      <c r="N26443" s="36"/>
      <c r="O26443" s="40"/>
      <c r="P26443" s="36"/>
      <c r="S26443" s="36"/>
      <c r="T26443" s="36"/>
      <c r="U26443" s="36"/>
      <c r="V26443" s="36"/>
    </row>
    <row r="26444" spans="11:22" x14ac:dyDescent="0.25">
      <c r="K26444" s="36"/>
      <c r="L26444" s="36"/>
      <c r="M26444" s="36"/>
      <c r="N26444" s="36"/>
      <c r="O26444" s="40"/>
      <c r="P26444" s="36"/>
      <c r="S26444" s="36"/>
      <c r="T26444" s="36"/>
      <c r="U26444" s="36"/>
      <c r="V26444" s="36"/>
    </row>
    <row r="26445" spans="11:22" x14ac:dyDescent="0.25">
      <c r="K26445" s="36"/>
      <c r="L26445" s="36"/>
      <c r="M26445" s="36"/>
      <c r="N26445" s="36"/>
      <c r="O26445" s="40"/>
      <c r="P26445" s="36"/>
      <c r="S26445" s="36"/>
      <c r="T26445" s="36"/>
      <c r="U26445" s="36"/>
      <c r="V26445" s="36"/>
    </row>
    <row r="26446" spans="11:22" x14ac:dyDescent="0.25">
      <c r="K26446" s="36"/>
      <c r="L26446" s="36"/>
      <c r="M26446" s="36"/>
      <c r="N26446" s="36"/>
      <c r="O26446" s="40"/>
      <c r="P26446" s="36"/>
      <c r="S26446" s="36"/>
      <c r="T26446" s="36"/>
      <c r="U26446" s="36"/>
      <c r="V26446" s="36"/>
    </row>
    <row r="26447" spans="11:22" x14ac:dyDescent="0.25">
      <c r="K26447" s="36"/>
      <c r="L26447" s="36"/>
      <c r="M26447" s="36"/>
      <c r="N26447" s="36"/>
      <c r="O26447" s="40"/>
      <c r="P26447" s="36"/>
      <c r="S26447" s="36"/>
      <c r="T26447" s="36"/>
      <c r="U26447" s="36"/>
      <c r="V26447" s="36"/>
    </row>
    <row r="26448" spans="11:22" x14ac:dyDescent="0.25">
      <c r="K26448" s="36"/>
      <c r="L26448" s="36"/>
      <c r="M26448" s="36"/>
      <c r="N26448" s="36"/>
      <c r="O26448" s="40"/>
      <c r="P26448" s="36"/>
      <c r="S26448" s="36"/>
      <c r="T26448" s="36"/>
      <c r="U26448" s="36"/>
      <c r="V26448" s="36"/>
    </row>
    <row r="26449" spans="11:22" x14ac:dyDescent="0.25">
      <c r="K26449" s="36"/>
      <c r="L26449" s="36"/>
      <c r="M26449" s="36"/>
      <c r="N26449" s="36"/>
      <c r="O26449" s="40"/>
      <c r="P26449" s="36"/>
      <c r="S26449" s="36"/>
      <c r="T26449" s="36"/>
      <c r="U26449" s="36"/>
      <c r="V26449" s="36"/>
    </row>
    <row r="26450" spans="11:22" x14ac:dyDescent="0.25">
      <c r="K26450" s="36"/>
      <c r="L26450" s="36"/>
      <c r="M26450" s="36"/>
      <c r="N26450" s="36"/>
      <c r="O26450" s="40"/>
      <c r="P26450" s="36"/>
      <c r="S26450" s="36"/>
      <c r="T26450" s="36"/>
      <c r="U26450" s="36"/>
      <c r="V26450" s="36"/>
    </row>
    <row r="26451" spans="11:22" x14ac:dyDescent="0.25">
      <c r="K26451" s="36"/>
      <c r="L26451" s="36"/>
      <c r="M26451" s="36"/>
      <c r="N26451" s="36"/>
      <c r="O26451" s="40"/>
      <c r="P26451" s="36"/>
      <c r="S26451" s="36"/>
      <c r="T26451" s="36"/>
      <c r="U26451" s="36"/>
      <c r="V26451" s="36"/>
    </row>
    <row r="26452" spans="11:22" x14ac:dyDescent="0.25">
      <c r="K26452" s="36"/>
      <c r="L26452" s="36"/>
      <c r="M26452" s="36"/>
      <c r="N26452" s="36"/>
      <c r="O26452" s="40"/>
      <c r="P26452" s="36"/>
      <c r="S26452" s="36"/>
      <c r="T26452" s="36"/>
      <c r="U26452" s="36"/>
      <c r="V26452" s="36"/>
    </row>
    <row r="26453" spans="11:22" x14ac:dyDescent="0.25">
      <c r="K26453" s="36"/>
      <c r="L26453" s="36"/>
      <c r="M26453" s="36"/>
      <c r="N26453" s="36"/>
      <c r="O26453" s="40"/>
      <c r="P26453" s="36"/>
      <c r="S26453" s="36"/>
      <c r="T26453" s="36"/>
      <c r="U26453" s="36"/>
      <c r="V26453" s="36"/>
    </row>
    <row r="26454" spans="11:22" x14ac:dyDescent="0.25">
      <c r="K26454" s="36"/>
      <c r="L26454" s="36"/>
      <c r="M26454" s="36"/>
      <c r="N26454" s="36"/>
      <c r="O26454" s="40"/>
      <c r="P26454" s="36"/>
      <c r="S26454" s="36"/>
      <c r="T26454" s="36"/>
      <c r="U26454" s="36"/>
      <c r="V26454" s="36"/>
    </row>
    <row r="26455" spans="11:22" x14ac:dyDescent="0.25">
      <c r="K26455" s="36"/>
      <c r="L26455" s="36"/>
      <c r="M26455" s="36"/>
      <c r="N26455" s="36"/>
      <c r="O26455" s="40"/>
      <c r="P26455" s="36"/>
      <c r="S26455" s="36"/>
      <c r="T26455" s="36"/>
      <c r="U26455" s="36"/>
      <c r="V26455" s="36"/>
    </row>
    <row r="26456" spans="11:22" x14ac:dyDescent="0.25">
      <c r="K26456" s="36"/>
      <c r="L26456" s="36"/>
      <c r="M26456" s="36"/>
      <c r="N26456" s="36"/>
      <c r="O26456" s="40"/>
      <c r="P26456" s="36"/>
      <c r="S26456" s="36"/>
      <c r="T26456" s="36"/>
      <c r="U26456" s="36"/>
      <c r="V26456" s="36"/>
    </row>
    <row r="26457" spans="11:22" x14ac:dyDescent="0.25">
      <c r="K26457" s="36"/>
      <c r="L26457" s="36"/>
      <c r="M26457" s="36"/>
      <c r="N26457" s="36"/>
      <c r="O26457" s="40"/>
      <c r="P26457" s="36"/>
      <c r="S26457" s="36"/>
      <c r="T26457" s="36"/>
      <c r="U26457" s="36"/>
      <c r="V26457" s="36"/>
    </row>
    <row r="26458" spans="11:22" x14ac:dyDescent="0.25">
      <c r="K26458" s="36"/>
      <c r="L26458" s="36"/>
      <c r="M26458" s="36"/>
      <c r="N26458" s="36"/>
      <c r="O26458" s="40"/>
      <c r="P26458" s="36"/>
      <c r="S26458" s="36"/>
      <c r="T26458" s="36"/>
      <c r="U26458" s="36"/>
      <c r="V26458" s="36"/>
    </row>
    <row r="26459" spans="11:22" x14ac:dyDescent="0.25">
      <c r="K26459" s="36"/>
      <c r="L26459" s="36"/>
      <c r="M26459" s="36"/>
      <c r="N26459" s="36"/>
      <c r="O26459" s="40"/>
      <c r="P26459" s="36"/>
      <c r="S26459" s="36"/>
      <c r="T26459" s="36"/>
      <c r="U26459" s="36"/>
      <c r="V26459" s="36"/>
    </row>
    <row r="26460" spans="11:22" x14ac:dyDescent="0.25">
      <c r="K26460" s="36"/>
      <c r="L26460" s="36"/>
      <c r="M26460" s="36"/>
      <c r="N26460" s="36"/>
      <c r="O26460" s="40"/>
      <c r="P26460" s="36"/>
      <c r="S26460" s="36"/>
      <c r="T26460" s="36"/>
      <c r="U26460" s="36"/>
      <c r="V26460" s="36"/>
    </row>
    <row r="26461" spans="11:22" x14ac:dyDescent="0.25">
      <c r="K26461" s="36"/>
      <c r="L26461" s="36"/>
      <c r="M26461" s="36"/>
      <c r="N26461" s="36"/>
      <c r="O26461" s="40"/>
      <c r="P26461" s="36"/>
      <c r="S26461" s="36"/>
      <c r="T26461" s="36"/>
      <c r="U26461" s="36"/>
      <c r="V26461" s="36"/>
    </row>
    <row r="26462" spans="11:22" x14ac:dyDescent="0.25">
      <c r="K26462" s="36"/>
      <c r="L26462" s="36"/>
      <c r="M26462" s="36"/>
      <c r="N26462" s="36"/>
      <c r="O26462" s="40"/>
      <c r="P26462" s="36"/>
      <c r="S26462" s="36"/>
      <c r="T26462" s="36"/>
      <c r="U26462" s="36"/>
      <c r="V26462" s="36"/>
    </row>
    <row r="26463" spans="11:22" x14ac:dyDescent="0.25">
      <c r="K26463" s="36"/>
      <c r="L26463" s="36"/>
      <c r="M26463" s="36"/>
      <c r="N26463" s="36"/>
      <c r="O26463" s="40"/>
      <c r="P26463" s="36"/>
      <c r="S26463" s="36"/>
      <c r="T26463" s="36"/>
      <c r="U26463" s="36"/>
      <c r="V26463" s="36"/>
    </row>
    <row r="26464" spans="11:22" x14ac:dyDescent="0.25">
      <c r="K26464" s="36"/>
      <c r="L26464" s="36"/>
      <c r="M26464" s="36"/>
      <c r="N26464" s="36"/>
      <c r="O26464" s="40"/>
      <c r="P26464" s="36"/>
      <c r="S26464" s="36"/>
      <c r="T26464" s="36"/>
      <c r="U26464" s="36"/>
      <c r="V26464" s="36"/>
    </row>
    <row r="26465" spans="11:22" x14ac:dyDescent="0.25">
      <c r="K26465" s="36"/>
      <c r="L26465" s="36"/>
      <c r="M26465" s="36"/>
      <c r="N26465" s="36"/>
      <c r="O26465" s="40"/>
      <c r="P26465" s="36"/>
      <c r="S26465" s="36"/>
      <c r="T26465" s="36"/>
      <c r="U26465" s="36"/>
      <c r="V26465" s="36"/>
    </row>
    <row r="26466" spans="11:22" x14ac:dyDescent="0.25">
      <c r="K26466" s="36"/>
      <c r="L26466" s="36"/>
      <c r="M26466" s="36"/>
      <c r="N26466" s="36"/>
      <c r="O26466" s="40"/>
      <c r="P26466" s="36"/>
      <c r="S26466" s="36"/>
      <c r="T26466" s="36"/>
      <c r="U26466" s="36"/>
      <c r="V26466" s="36"/>
    </row>
    <row r="26467" spans="11:22" x14ac:dyDescent="0.25">
      <c r="K26467" s="36"/>
      <c r="L26467" s="36"/>
      <c r="M26467" s="36"/>
      <c r="N26467" s="36"/>
      <c r="O26467" s="40"/>
      <c r="P26467" s="36"/>
      <c r="S26467" s="36"/>
      <c r="T26467" s="36"/>
      <c r="U26467" s="36"/>
      <c r="V26467" s="36"/>
    </row>
    <row r="26468" spans="11:22" x14ac:dyDescent="0.25">
      <c r="K26468" s="36"/>
      <c r="L26468" s="36"/>
      <c r="M26468" s="36"/>
      <c r="N26468" s="36"/>
      <c r="O26468" s="40"/>
      <c r="P26468" s="36"/>
      <c r="S26468" s="36"/>
      <c r="T26468" s="36"/>
      <c r="U26468" s="36"/>
      <c r="V26468" s="36"/>
    </row>
    <row r="26469" spans="11:22" x14ac:dyDescent="0.25">
      <c r="K26469" s="36"/>
      <c r="L26469" s="36"/>
      <c r="M26469" s="36"/>
      <c r="N26469" s="36"/>
      <c r="O26469" s="40"/>
      <c r="P26469" s="36"/>
      <c r="S26469" s="36"/>
      <c r="T26469" s="36"/>
      <c r="U26469" s="36"/>
      <c r="V26469" s="36"/>
    </row>
    <row r="26470" spans="11:22" x14ac:dyDescent="0.25">
      <c r="K26470" s="36"/>
      <c r="L26470" s="36"/>
      <c r="M26470" s="36"/>
      <c r="N26470" s="36"/>
      <c r="O26470" s="40"/>
      <c r="P26470" s="36"/>
      <c r="S26470" s="36"/>
      <c r="T26470" s="36"/>
      <c r="U26470" s="36"/>
      <c r="V26470" s="36"/>
    </row>
    <row r="26471" spans="11:22" x14ac:dyDescent="0.25">
      <c r="K26471" s="36"/>
      <c r="L26471" s="36"/>
      <c r="M26471" s="36"/>
      <c r="N26471" s="36"/>
      <c r="O26471" s="40"/>
      <c r="P26471" s="36"/>
      <c r="S26471" s="36"/>
      <c r="T26471" s="36"/>
      <c r="U26471" s="36"/>
      <c r="V26471" s="36"/>
    </row>
    <row r="26472" spans="11:22" x14ac:dyDescent="0.25">
      <c r="K26472" s="36"/>
      <c r="L26472" s="36"/>
      <c r="M26472" s="36"/>
      <c r="N26472" s="36"/>
      <c r="O26472" s="40"/>
      <c r="P26472" s="36"/>
      <c r="S26472" s="36"/>
      <c r="T26472" s="36"/>
      <c r="U26472" s="36"/>
      <c r="V26472" s="36"/>
    </row>
    <row r="26473" spans="11:22" x14ac:dyDescent="0.25">
      <c r="K26473" s="36"/>
      <c r="L26473" s="36"/>
      <c r="M26473" s="36"/>
      <c r="N26473" s="36"/>
      <c r="O26473" s="40"/>
      <c r="P26473" s="36"/>
      <c r="S26473" s="36"/>
      <c r="T26473" s="36"/>
      <c r="U26473" s="36"/>
      <c r="V26473" s="36"/>
    </row>
    <row r="26474" spans="11:22" x14ac:dyDescent="0.25">
      <c r="K26474" s="36"/>
      <c r="L26474" s="36"/>
      <c r="M26474" s="36"/>
      <c r="N26474" s="36"/>
      <c r="O26474" s="40"/>
      <c r="P26474" s="36"/>
      <c r="S26474" s="36"/>
      <c r="T26474" s="36"/>
      <c r="U26474" s="36"/>
      <c r="V26474" s="36"/>
    </row>
    <row r="26475" spans="11:22" x14ac:dyDescent="0.25">
      <c r="K26475" s="36"/>
      <c r="L26475" s="36"/>
      <c r="M26475" s="36"/>
      <c r="N26475" s="36"/>
      <c r="O26475" s="40"/>
      <c r="P26475" s="36"/>
      <c r="S26475" s="36"/>
      <c r="T26475" s="36"/>
      <c r="U26475" s="36"/>
      <c r="V26475" s="36"/>
    </row>
    <row r="26476" spans="11:22" x14ac:dyDescent="0.25">
      <c r="K26476" s="36"/>
      <c r="L26476" s="36"/>
      <c r="M26476" s="36"/>
      <c r="N26476" s="36"/>
      <c r="O26476" s="40"/>
      <c r="P26476" s="36"/>
      <c r="S26476" s="36"/>
      <c r="T26476" s="36"/>
      <c r="U26476" s="36"/>
      <c r="V26476" s="36"/>
    </row>
    <row r="26477" spans="11:22" x14ac:dyDescent="0.25">
      <c r="K26477" s="36"/>
      <c r="L26477" s="36"/>
      <c r="M26477" s="36"/>
      <c r="N26477" s="36"/>
      <c r="O26477" s="40"/>
      <c r="P26477" s="36"/>
      <c r="S26477" s="36"/>
      <c r="T26477" s="36"/>
      <c r="U26477" s="36"/>
      <c r="V26477" s="36"/>
    </row>
    <row r="26478" spans="11:22" x14ac:dyDescent="0.25">
      <c r="K26478" s="36"/>
      <c r="L26478" s="36"/>
      <c r="M26478" s="36"/>
      <c r="N26478" s="36"/>
      <c r="O26478" s="40"/>
      <c r="P26478" s="36"/>
      <c r="S26478" s="36"/>
      <c r="T26478" s="36"/>
      <c r="U26478" s="36"/>
      <c r="V26478" s="36"/>
    </row>
    <row r="26479" spans="11:22" x14ac:dyDescent="0.25">
      <c r="K26479" s="36"/>
      <c r="L26479" s="36"/>
      <c r="M26479" s="36"/>
      <c r="N26479" s="36"/>
      <c r="O26479" s="40"/>
      <c r="P26479" s="36"/>
      <c r="S26479" s="36"/>
      <c r="T26479" s="36"/>
      <c r="U26479" s="36"/>
      <c r="V26479" s="36"/>
    </row>
    <row r="26480" spans="11:22" x14ac:dyDescent="0.25">
      <c r="K26480" s="36"/>
      <c r="L26480" s="36"/>
      <c r="M26480" s="36"/>
      <c r="N26480" s="36"/>
      <c r="O26480" s="40"/>
      <c r="P26480" s="36"/>
      <c r="S26480" s="36"/>
      <c r="T26480" s="36"/>
      <c r="U26480" s="36"/>
      <c r="V26480" s="36"/>
    </row>
    <row r="26481" spans="11:22" x14ac:dyDescent="0.25">
      <c r="K26481" s="36"/>
      <c r="L26481" s="36"/>
      <c r="M26481" s="36"/>
      <c r="N26481" s="36"/>
      <c r="O26481" s="40"/>
      <c r="P26481" s="36"/>
      <c r="S26481" s="36"/>
      <c r="T26481" s="36"/>
      <c r="U26481" s="36"/>
      <c r="V26481" s="36"/>
    </row>
    <row r="26482" spans="11:22" x14ac:dyDescent="0.25">
      <c r="K26482" s="36"/>
      <c r="L26482" s="36"/>
      <c r="M26482" s="36"/>
      <c r="N26482" s="36"/>
      <c r="O26482" s="40"/>
      <c r="P26482" s="36"/>
      <c r="S26482" s="36"/>
      <c r="T26482" s="36"/>
      <c r="U26482" s="36"/>
      <c r="V26482" s="36"/>
    </row>
    <row r="26483" spans="11:22" x14ac:dyDescent="0.25">
      <c r="K26483" s="36"/>
      <c r="L26483" s="36"/>
      <c r="M26483" s="36"/>
      <c r="N26483" s="36"/>
      <c r="O26483" s="40"/>
      <c r="P26483" s="36"/>
      <c r="S26483" s="36"/>
      <c r="T26483" s="36"/>
      <c r="U26483" s="36"/>
      <c r="V26483" s="36"/>
    </row>
    <row r="26484" spans="11:22" x14ac:dyDescent="0.25">
      <c r="K26484" s="36"/>
      <c r="L26484" s="36"/>
      <c r="M26484" s="36"/>
      <c r="N26484" s="36"/>
      <c r="O26484" s="40"/>
      <c r="P26484" s="36"/>
      <c r="S26484" s="36"/>
      <c r="T26484" s="36"/>
      <c r="U26484" s="36"/>
      <c r="V26484" s="36"/>
    </row>
    <row r="26485" spans="11:22" x14ac:dyDescent="0.25">
      <c r="K26485" s="36"/>
      <c r="L26485" s="36"/>
      <c r="M26485" s="36"/>
      <c r="N26485" s="36"/>
      <c r="O26485" s="40"/>
      <c r="P26485" s="36"/>
      <c r="S26485" s="36"/>
      <c r="T26485" s="36"/>
      <c r="U26485" s="36"/>
      <c r="V26485" s="36"/>
    </row>
    <row r="26486" spans="11:22" x14ac:dyDescent="0.25">
      <c r="K26486" s="36"/>
      <c r="L26486" s="36"/>
      <c r="M26486" s="36"/>
      <c r="N26486" s="36"/>
      <c r="O26486" s="40"/>
      <c r="P26486" s="36"/>
      <c r="S26486" s="36"/>
      <c r="T26486" s="36"/>
      <c r="U26486" s="36"/>
      <c r="V26486" s="36"/>
    </row>
    <row r="26487" spans="11:22" x14ac:dyDescent="0.25">
      <c r="K26487" s="36"/>
      <c r="L26487" s="36"/>
      <c r="M26487" s="36"/>
      <c r="N26487" s="36"/>
      <c r="O26487" s="40"/>
      <c r="P26487" s="36"/>
      <c r="S26487" s="36"/>
      <c r="T26487" s="36"/>
      <c r="U26487" s="36"/>
      <c r="V26487" s="36"/>
    </row>
    <row r="26488" spans="11:22" x14ac:dyDescent="0.25">
      <c r="K26488" s="36"/>
      <c r="L26488" s="36"/>
      <c r="M26488" s="36"/>
      <c r="N26488" s="36"/>
      <c r="O26488" s="40"/>
      <c r="P26488" s="36"/>
      <c r="S26488" s="36"/>
      <c r="T26488" s="36"/>
      <c r="U26488" s="36"/>
      <c r="V26488" s="36"/>
    </row>
    <row r="26489" spans="11:22" x14ac:dyDescent="0.25">
      <c r="K26489" s="36"/>
      <c r="L26489" s="36"/>
      <c r="M26489" s="36"/>
      <c r="N26489" s="36"/>
      <c r="O26489" s="40"/>
      <c r="P26489" s="36"/>
      <c r="S26489" s="36"/>
      <c r="T26489" s="36"/>
      <c r="U26489" s="36"/>
      <c r="V26489" s="36"/>
    </row>
    <row r="26490" spans="11:22" x14ac:dyDescent="0.25">
      <c r="K26490" s="36"/>
      <c r="L26490" s="36"/>
      <c r="M26490" s="36"/>
      <c r="N26490" s="36"/>
      <c r="O26490" s="40"/>
      <c r="P26490" s="36"/>
      <c r="S26490" s="36"/>
      <c r="T26490" s="36"/>
      <c r="U26490" s="36"/>
      <c r="V26490" s="36"/>
    </row>
    <row r="26491" spans="11:22" x14ac:dyDescent="0.25">
      <c r="K26491" s="36"/>
      <c r="L26491" s="36"/>
      <c r="M26491" s="36"/>
      <c r="N26491" s="36"/>
      <c r="O26491" s="40"/>
      <c r="P26491" s="36"/>
      <c r="S26491" s="36"/>
      <c r="T26491" s="36"/>
      <c r="U26491" s="36"/>
      <c r="V26491" s="36"/>
    </row>
    <row r="26492" spans="11:22" x14ac:dyDescent="0.25">
      <c r="K26492" s="36"/>
      <c r="L26492" s="36"/>
      <c r="M26492" s="36"/>
      <c r="N26492" s="36"/>
      <c r="O26492" s="40"/>
      <c r="P26492" s="36"/>
      <c r="S26492" s="36"/>
      <c r="T26492" s="36"/>
      <c r="U26492" s="36"/>
      <c r="V26492" s="36"/>
    </row>
    <row r="26493" spans="11:22" x14ac:dyDescent="0.25">
      <c r="K26493" s="36"/>
      <c r="L26493" s="36"/>
      <c r="M26493" s="36"/>
      <c r="N26493" s="36"/>
      <c r="O26493" s="40"/>
      <c r="P26493" s="36"/>
      <c r="S26493" s="36"/>
      <c r="T26493" s="36"/>
      <c r="U26493" s="36"/>
      <c r="V26493" s="36"/>
    </row>
    <row r="26494" spans="11:22" x14ac:dyDescent="0.25">
      <c r="K26494" s="36"/>
      <c r="L26494" s="36"/>
      <c r="M26494" s="36"/>
      <c r="N26494" s="36"/>
      <c r="O26494" s="40"/>
      <c r="P26494" s="36"/>
      <c r="S26494" s="36"/>
      <c r="T26494" s="36"/>
      <c r="U26494" s="36"/>
      <c r="V26494" s="36"/>
    </row>
    <row r="26495" spans="11:22" x14ac:dyDescent="0.25">
      <c r="K26495" s="36"/>
      <c r="L26495" s="36"/>
      <c r="M26495" s="36"/>
      <c r="N26495" s="36"/>
      <c r="O26495" s="40"/>
      <c r="P26495" s="36"/>
      <c r="S26495" s="36"/>
      <c r="T26495" s="36"/>
      <c r="U26495" s="36"/>
      <c r="V26495" s="36"/>
    </row>
    <row r="26496" spans="11:22" x14ac:dyDescent="0.25">
      <c r="K26496" s="36"/>
      <c r="L26496" s="36"/>
      <c r="M26496" s="36"/>
      <c r="N26496" s="36"/>
      <c r="O26496" s="40"/>
      <c r="P26496" s="36"/>
      <c r="S26496" s="36"/>
      <c r="T26496" s="36"/>
      <c r="U26496" s="36"/>
      <c r="V26496" s="36"/>
    </row>
    <row r="26497" spans="11:22" x14ac:dyDescent="0.25">
      <c r="K26497" s="36"/>
      <c r="L26497" s="36"/>
      <c r="M26497" s="36"/>
      <c r="N26497" s="36"/>
      <c r="O26497" s="40"/>
      <c r="P26497" s="36"/>
      <c r="S26497" s="36"/>
      <c r="T26497" s="36"/>
      <c r="U26497" s="36"/>
      <c r="V26497" s="36"/>
    </row>
    <row r="26498" spans="11:22" x14ac:dyDescent="0.25">
      <c r="K26498" s="36"/>
      <c r="L26498" s="36"/>
      <c r="M26498" s="36"/>
      <c r="N26498" s="36"/>
      <c r="O26498" s="40"/>
      <c r="P26498" s="36"/>
      <c r="S26498" s="36"/>
      <c r="T26498" s="36"/>
      <c r="U26498" s="36"/>
      <c r="V26498" s="36"/>
    </row>
    <row r="26499" spans="11:22" x14ac:dyDescent="0.25">
      <c r="K26499" s="36"/>
      <c r="L26499" s="36"/>
      <c r="M26499" s="36"/>
      <c r="N26499" s="36"/>
      <c r="O26499" s="40"/>
      <c r="P26499" s="36"/>
      <c r="S26499" s="36"/>
      <c r="T26499" s="36"/>
      <c r="U26499" s="36"/>
      <c r="V26499" s="36"/>
    </row>
    <row r="26500" spans="11:22" x14ac:dyDescent="0.25">
      <c r="K26500" s="36"/>
      <c r="L26500" s="36"/>
      <c r="M26500" s="36"/>
      <c r="N26500" s="36"/>
      <c r="O26500" s="40"/>
      <c r="P26500" s="36"/>
      <c r="S26500" s="36"/>
      <c r="T26500" s="36"/>
      <c r="U26500" s="36"/>
      <c r="V26500" s="36"/>
    </row>
    <row r="26501" spans="11:22" x14ac:dyDescent="0.25">
      <c r="K26501" s="36"/>
      <c r="L26501" s="36"/>
      <c r="M26501" s="36"/>
      <c r="N26501" s="36"/>
      <c r="O26501" s="40"/>
      <c r="P26501" s="36"/>
      <c r="S26501" s="36"/>
      <c r="T26501" s="36"/>
      <c r="U26501" s="36"/>
      <c r="V26501" s="36"/>
    </row>
    <row r="26502" spans="11:22" x14ac:dyDescent="0.25">
      <c r="K26502" s="36"/>
      <c r="L26502" s="36"/>
      <c r="M26502" s="36"/>
      <c r="N26502" s="36"/>
      <c r="O26502" s="40"/>
      <c r="P26502" s="36"/>
      <c r="S26502" s="36"/>
      <c r="T26502" s="36"/>
      <c r="U26502" s="36"/>
      <c r="V26502" s="36"/>
    </row>
    <row r="26503" spans="11:22" x14ac:dyDescent="0.25">
      <c r="K26503" s="36"/>
      <c r="L26503" s="36"/>
      <c r="M26503" s="36"/>
      <c r="N26503" s="36"/>
      <c r="O26503" s="40"/>
      <c r="P26503" s="36"/>
      <c r="S26503" s="36"/>
      <c r="T26503" s="36"/>
      <c r="U26503" s="36"/>
      <c r="V26503" s="36"/>
    </row>
    <row r="26504" spans="11:22" x14ac:dyDescent="0.25">
      <c r="K26504" s="36"/>
      <c r="L26504" s="36"/>
      <c r="M26504" s="36"/>
      <c r="N26504" s="36"/>
      <c r="O26504" s="40"/>
      <c r="P26504" s="36"/>
      <c r="S26504" s="36"/>
      <c r="T26504" s="36"/>
      <c r="U26504" s="36"/>
      <c r="V26504" s="36"/>
    </row>
    <row r="26505" spans="11:22" x14ac:dyDescent="0.25">
      <c r="K26505" s="36"/>
      <c r="L26505" s="36"/>
      <c r="M26505" s="36"/>
      <c r="N26505" s="36"/>
      <c r="O26505" s="40"/>
      <c r="P26505" s="36"/>
      <c r="S26505" s="36"/>
      <c r="T26505" s="36"/>
      <c r="U26505" s="36"/>
      <c r="V26505" s="36"/>
    </row>
    <row r="26506" spans="11:22" x14ac:dyDescent="0.25">
      <c r="K26506" s="36"/>
      <c r="L26506" s="36"/>
      <c r="M26506" s="36"/>
      <c r="N26506" s="36"/>
      <c r="O26506" s="40"/>
      <c r="P26506" s="36"/>
      <c r="S26506" s="36"/>
      <c r="T26506" s="36"/>
      <c r="U26506" s="36"/>
      <c r="V26506" s="36"/>
    </row>
    <row r="26507" spans="11:22" x14ac:dyDescent="0.25">
      <c r="K26507" s="36"/>
      <c r="L26507" s="36"/>
      <c r="M26507" s="36"/>
      <c r="N26507" s="36"/>
      <c r="O26507" s="40"/>
      <c r="P26507" s="36"/>
      <c r="S26507" s="36"/>
      <c r="T26507" s="36"/>
      <c r="U26507" s="36"/>
      <c r="V26507" s="36"/>
    </row>
    <row r="26508" spans="11:22" x14ac:dyDescent="0.25">
      <c r="K26508" s="36"/>
      <c r="L26508" s="36"/>
      <c r="M26508" s="36"/>
      <c r="N26508" s="36"/>
      <c r="O26508" s="40"/>
      <c r="P26508" s="36"/>
      <c r="S26508" s="36"/>
      <c r="T26508" s="36"/>
      <c r="U26508" s="36"/>
      <c r="V26508" s="36"/>
    </row>
    <row r="26509" spans="11:22" x14ac:dyDescent="0.25">
      <c r="K26509" s="36"/>
      <c r="L26509" s="36"/>
      <c r="M26509" s="36"/>
      <c r="N26509" s="36"/>
      <c r="O26509" s="40"/>
      <c r="P26509" s="36"/>
      <c r="S26509" s="36"/>
      <c r="T26509" s="36"/>
      <c r="U26509" s="36"/>
      <c r="V26509" s="36"/>
    </row>
    <row r="26510" spans="11:22" x14ac:dyDescent="0.25">
      <c r="K26510" s="36"/>
      <c r="L26510" s="36"/>
      <c r="M26510" s="36"/>
      <c r="N26510" s="36"/>
      <c r="O26510" s="40"/>
      <c r="P26510" s="36"/>
      <c r="S26510" s="36"/>
      <c r="T26510" s="36"/>
      <c r="U26510" s="36"/>
      <c r="V26510" s="36"/>
    </row>
    <row r="26511" spans="11:22" x14ac:dyDescent="0.25">
      <c r="K26511" s="36"/>
      <c r="L26511" s="36"/>
      <c r="M26511" s="36"/>
      <c r="N26511" s="36"/>
      <c r="O26511" s="40"/>
      <c r="P26511" s="36"/>
      <c r="S26511" s="36"/>
      <c r="T26511" s="36"/>
      <c r="U26511" s="36"/>
      <c r="V26511" s="36"/>
    </row>
    <row r="26512" spans="11:22" x14ac:dyDescent="0.25">
      <c r="K26512" s="36"/>
      <c r="L26512" s="36"/>
      <c r="M26512" s="36"/>
      <c r="N26512" s="36"/>
      <c r="O26512" s="40"/>
      <c r="P26512" s="36"/>
      <c r="S26512" s="36"/>
      <c r="T26512" s="36"/>
      <c r="U26512" s="36"/>
      <c r="V26512" s="36"/>
    </row>
    <row r="26513" spans="11:22" x14ac:dyDescent="0.25">
      <c r="K26513" s="36"/>
      <c r="L26513" s="36"/>
      <c r="M26513" s="36"/>
      <c r="N26513" s="36"/>
      <c r="O26513" s="40"/>
      <c r="P26513" s="36"/>
      <c r="S26513" s="36"/>
      <c r="T26513" s="36"/>
      <c r="U26513" s="36"/>
      <c r="V26513" s="36"/>
    </row>
    <row r="26514" spans="11:22" x14ac:dyDescent="0.25">
      <c r="K26514" s="36"/>
      <c r="L26514" s="36"/>
      <c r="M26514" s="36"/>
      <c r="N26514" s="36"/>
      <c r="O26514" s="40"/>
      <c r="P26514" s="36"/>
      <c r="S26514" s="36"/>
      <c r="T26514" s="36"/>
      <c r="U26514" s="36"/>
      <c r="V26514" s="36"/>
    </row>
    <row r="26515" spans="11:22" x14ac:dyDescent="0.25">
      <c r="K26515" s="36"/>
      <c r="L26515" s="36"/>
      <c r="M26515" s="36"/>
      <c r="N26515" s="36"/>
      <c r="O26515" s="40"/>
      <c r="P26515" s="36"/>
      <c r="S26515" s="36"/>
      <c r="T26515" s="36"/>
      <c r="U26515" s="36"/>
      <c r="V26515" s="36"/>
    </row>
    <row r="26516" spans="11:22" x14ac:dyDescent="0.25">
      <c r="K26516" s="36"/>
      <c r="L26516" s="36"/>
      <c r="M26516" s="36"/>
      <c r="N26516" s="36"/>
      <c r="O26516" s="40"/>
      <c r="P26516" s="36"/>
      <c r="S26516" s="36"/>
      <c r="T26516" s="36"/>
      <c r="U26516" s="36"/>
      <c r="V26516" s="36"/>
    </row>
    <row r="26517" spans="11:22" x14ac:dyDescent="0.25">
      <c r="K26517" s="36"/>
      <c r="L26517" s="36"/>
      <c r="M26517" s="36"/>
      <c r="N26517" s="36"/>
      <c r="O26517" s="40"/>
      <c r="P26517" s="36"/>
      <c r="S26517" s="36"/>
      <c r="T26517" s="36"/>
      <c r="U26517" s="36"/>
      <c r="V26517" s="36"/>
    </row>
    <row r="26518" spans="11:22" x14ac:dyDescent="0.25">
      <c r="K26518" s="36"/>
      <c r="L26518" s="36"/>
      <c r="M26518" s="36"/>
      <c r="N26518" s="36"/>
      <c r="O26518" s="40"/>
      <c r="P26518" s="36"/>
      <c r="S26518" s="36"/>
      <c r="T26518" s="36"/>
      <c r="U26518" s="36"/>
      <c r="V26518" s="36"/>
    </row>
    <row r="26519" spans="11:22" x14ac:dyDescent="0.25">
      <c r="K26519" s="36"/>
      <c r="L26519" s="36"/>
      <c r="M26519" s="36"/>
      <c r="N26519" s="36"/>
      <c r="O26519" s="40"/>
      <c r="P26519" s="36"/>
      <c r="S26519" s="36"/>
      <c r="T26519" s="36"/>
      <c r="U26519" s="36"/>
      <c r="V26519" s="36"/>
    </row>
    <row r="26520" spans="11:22" x14ac:dyDescent="0.25">
      <c r="K26520" s="36"/>
      <c r="L26520" s="36"/>
      <c r="M26520" s="36"/>
      <c r="N26520" s="36"/>
      <c r="O26520" s="40"/>
      <c r="P26520" s="36"/>
      <c r="S26520" s="36"/>
      <c r="T26520" s="36"/>
      <c r="U26520" s="36"/>
      <c r="V26520" s="36"/>
    </row>
    <row r="26521" spans="11:22" x14ac:dyDescent="0.25">
      <c r="K26521" s="36"/>
      <c r="L26521" s="36"/>
      <c r="M26521" s="36"/>
      <c r="N26521" s="36"/>
      <c r="O26521" s="40"/>
      <c r="P26521" s="36"/>
      <c r="S26521" s="36"/>
      <c r="T26521" s="36"/>
      <c r="U26521" s="36"/>
      <c r="V26521" s="36"/>
    </row>
    <row r="26522" spans="11:22" x14ac:dyDescent="0.25">
      <c r="K26522" s="36"/>
      <c r="L26522" s="36"/>
      <c r="M26522" s="36"/>
      <c r="N26522" s="36"/>
      <c r="O26522" s="40"/>
      <c r="P26522" s="36"/>
      <c r="S26522" s="36"/>
      <c r="T26522" s="36"/>
      <c r="U26522" s="36"/>
      <c r="V26522" s="36"/>
    </row>
    <row r="26523" spans="11:22" x14ac:dyDescent="0.25">
      <c r="K26523" s="36"/>
      <c r="L26523" s="36"/>
      <c r="M26523" s="36"/>
      <c r="N26523" s="36"/>
      <c r="O26523" s="40"/>
      <c r="P26523" s="36"/>
      <c r="S26523" s="36"/>
      <c r="T26523" s="36"/>
      <c r="U26523" s="36"/>
      <c r="V26523" s="36"/>
    </row>
    <row r="26524" spans="11:22" x14ac:dyDescent="0.25">
      <c r="K26524" s="36"/>
      <c r="L26524" s="36"/>
      <c r="M26524" s="36"/>
      <c r="N26524" s="36"/>
      <c r="O26524" s="40"/>
      <c r="P26524" s="36"/>
      <c r="S26524" s="36"/>
      <c r="T26524" s="36"/>
      <c r="U26524" s="36"/>
      <c r="V26524" s="36"/>
    </row>
    <row r="26525" spans="11:22" x14ac:dyDescent="0.25">
      <c r="K26525" s="36"/>
      <c r="L26525" s="36"/>
      <c r="M26525" s="36"/>
      <c r="N26525" s="36"/>
      <c r="O26525" s="40"/>
      <c r="P26525" s="36"/>
      <c r="S26525" s="36"/>
      <c r="T26525" s="36"/>
      <c r="U26525" s="36"/>
      <c r="V26525" s="36"/>
    </row>
    <row r="26526" spans="11:22" x14ac:dyDescent="0.25">
      <c r="K26526" s="36"/>
      <c r="L26526" s="36"/>
      <c r="M26526" s="36"/>
      <c r="N26526" s="36"/>
      <c r="O26526" s="40"/>
      <c r="P26526" s="36"/>
      <c r="S26526" s="36"/>
      <c r="T26526" s="36"/>
      <c r="U26526" s="36"/>
      <c r="V26526" s="36"/>
    </row>
    <row r="26527" spans="11:22" x14ac:dyDescent="0.25">
      <c r="K26527" s="36"/>
      <c r="L26527" s="36"/>
      <c r="M26527" s="36"/>
      <c r="N26527" s="36"/>
      <c r="O26527" s="40"/>
      <c r="P26527" s="36"/>
      <c r="S26527" s="36"/>
      <c r="T26527" s="36"/>
      <c r="U26527" s="36"/>
      <c r="V26527" s="36"/>
    </row>
    <row r="26528" spans="11:22" x14ac:dyDescent="0.25">
      <c r="K26528" s="36"/>
      <c r="L26528" s="36"/>
      <c r="M26528" s="36"/>
      <c r="N26528" s="36"/>
      <c r="O26528" s="40"/>
      <c r="P26528" s="36"/>
      <c r="S26528" s="36"/>
      <c r="T26528" s="36"/>
      <c r="U26528" s="36"/>
      <c r="V26528" s="36"/>
    </row>
    <row r="26529" spans="11:22" x14ac:dyDescent="0.25">
      <c r="K26529" s="36"/>
      <c r="L26529" s="36"/>
      <c r="M26529" s="36"/>
      <c r="N26529" s="36"/>
      <c r="O26529" s="40"/>
      <c r="P26529" s="36"/>
      <c r="S26529" s="36"/>
      <c r="T26529" s="36"/>
      <c r="U26529" s="36"/>
      <c r="V26529" s="36"/>
    </row>
    <row r="26530" spans="11:22" x14ac:dyDescent="0.25">
      <c r="K26530" s="36"/>
      <c r="L26530" s="36"/>
      <c r="M26530" s="36"/>
      <c r="N26530" s="36"/>
      <c r="O26530" s="40"/>
      <c r="P26530" s="36"/>
      <c r="S26530" s="36"/>
      <c r="T26530" s="36"/>
      <c r="U26530" s="36"/>
      <c r="V26530" s="36"/>
    </row>
    <row r="26531" spans="11:22" x14ac:dyDescent="0.25">
      <c r="K26531" s="36"/>
      <c r="L26531" s="36"/>
      <c r="M26531" s="36"/>
      <c r="N26531" s="36"/>
      <c r="O26531" s="40"/>
      <c r="P26531" s="36"/>
      <c r="S26531" s="36"/>
      <c r="T26531" s="36"/>
      <c r="U26531" s="36"/>
      <c r="V26531" s="36"/>
    </row>
    <row r="26532" spans="11:22" x14ac:dyDescent="0.25">
      <c r="K26532" s="36"/>
      <c r="L26532" s="36"/>
      <c r="M26532" s="36"/>
      <c r="N26532" s="36"/>
      <c r="O26532" s="40"/>
      <c r="P26532" s="36"/>
      <c r="S26532" s="36"/>
      <c r="T26532" s="36"/>
      <c r="U26532" s="36"/>
      <c r="V26532" s="36"/>
    </row>
    <row r="26533" spans="11:22" x14ac:dyDescent="0.25">
      <c r="K26533" s="36"/>
      <c r="L26533" s="36"/>
      <c r="M26533" s="36"/>
      <c r="N26533" s="36"/>
      <c r="O26533" s="40"/>
      <c r="P26533" s="36"/>
      <c r="S26533" s="36"/>
      <c r="T26533" s="36"/>
      <c r="U26533" s="36"/>
      <c r="V26533" s="36"/>
    </row>
    <row r="26534" spans="11:22" x14ac:dyDescent="0.25">
      <c r="K26534" s="36"/>
      <c r="L26534" s="36"/>
      <c r="M26534" s="36"/>
      <c r="N26534" s="36"/>
      <c r="O26534" s="40"/>
      <c r="P26534" s="36"/>
      <c r="S26534" s="36"/>
      <c r="T26534" s="36"/>
      <c r="U26534" s="36"/>
      <c r="V26534" s="36"/>
    </row>
    <row r="26535" spans="11:22" x14ac:dyDescent="0.25">
      <c r="K26535" s="36"/>
      <c r="L26535" s="36"/>
      <c r="M26535" s="36"/>
      <c r="N26535" s="36"/>
      <c r="O26535" s="40"/>
      <c r="P26535" s="36"/>
      <c r="S26535" s="36"/>
      <c r="T26535" s="36"/>
      <c r="U26535" s="36"/>
      <c r="V26535" s="36"/>
    </row>
    <row r="26536" spans="11:22" x14ac:dyDescent="0.25">
      <c r="K26536" s="36"/>
      <c r="L26536" s="36"/>
      <c r="M26536" s="36"/>
      <c r="N26536" s="36"/>
      <c r="O26536" s="40"/>
      <c r="P26536" s="36"/>
      <c r="S26536" s="36"/>
      <c r="T26536" s="36"/>
      <c r="U26536" s="36"/>
      <c r="V26536" s="36"/>
    </row>
    <row r="26537" spans="11:22" x14ac:dyDescent="0.25">
      <c r="K26537" s="36"/>
      <c r="L26537" s="36"/>
      <c r="M26537" s="36"/>
      <c r="N26537" s="36"/>
      <c r="O26537" s="40"/>
      <c r="P26537" s="36"/>
      <c r="S26537" s="36"/>
      <c r="T26537" s="36"/>
      <c r="U26537" s="36"/>
      <c r="V26537" s="36"/>
    </row>
    <row r="26538" spans="11:22" x14ac:dyDescent="0.25">
      <c r="K26538" s="36"/>
      <c r="L26538" s="36"/>
      <c r="M26538" s="36"/>
      <c r="N26538" s="36"/>
      <c r="O26538" s="40"/>
      <c r="P26538" s="36"/>
      <c r="S26538" s="36"/>
      <c r="T26538" s="36"/>
      <c r="U26538" s="36"/>
      <c r="V26538" s="36"/>
    </row>
    <row r="26539" spans="11:22" x14ac:dyDescent="0.25">
      <c r="K26539" s="36"/>
      <c r="L26539" s="36"/>
      <c r="M26539" s="36"/>
      <c r="N26539" s="36"/>
      <c r="O26539" s="40"/>
      <c r="P26539" s="36"/>
      <c r="S26539" s="36"/>
      <c r="T26539" s="36"/>
      <c r="U26539" s="36"/>
      <c r="V26539" s="36"/>
    </row>
    <row r="26540" spans="11:22" x14ac:dyDescent="0.25">
      <c r="K26540" s="36"/>
      <c r="L26540" s="36"/>
      <c r="M26540" s="36"/>
      <c r="N26540" s="36"/>
      <c r="O26540" s="40"/>
      <c r="P26540" s="36"/>
      <c r="S26540" s="36"/>
      <c r="T26540" s="36"/>
      <c r="U26540" s="36"/>
      <c r="V26540" s="36"/>
    </row>
    <row r="26541" spans="11:22" x14ac:dyDescent="0.25">
      <c r="K26541" s="36"/>
      <c r="L26541" s="36"/>
      <c r="M26541" s="36"/>
      <c r="N26541" s="36"/>
      <c r="O26541" s="40"/>
      <c r="P26541" s="36"/>
      <c r="S26541" s="36"/>
      <c r="T26541" s="36"/>
      <c r="U26541" s="36"/>
      <c r="V26541" s="36"/>
    </row>
    <row r="26542" spans="11:22" x14ac:dyDescent="0.25">
      <c r="K26542" s="36"/>
      <c r="L26542" s="36"/>
      <c r="M26542" s="36"/>
      <c r="N26542" s="36"/>
      <c r="O26542" s="40"/>
      <c r="P26542" s="36"/>
      <c r="S26542" s="36"/>
      <c r="T26542" s="36"/>
      <c r="U26542" s="36"/>
      <c r="V26542" s="36"/>
    </row>
    <row r="26543" spans="11:22" x14ac:dyDescent="0.25">
      <c r="K26543" s="36"/>
      <c r="L26543" s="36"/>
      <c r="M26543" s="36"/>
      <c r="N26543" s="36"/>
      <c r="O26543" s="40"/>
      <c r="P26543" s="36"/>
      <c r="S26543" s="36"/>
      <c r="T26543" s="36"/>
      <c r="U26543" s="36"/>
      <c r="V26543" s="36"/>
    </row>
    <row r="26544" spans="11:22" x14ac:dyDescent="0.25">
      <c r="K26544" s="36"/>
      <c r="L26544" s="36"/>
      <c r="M26544" s="36"/>
      <c r="N26544" s="36"/>
      <c r="O26544" s="40"/>
      <c r="P26544" s="36"/>
      <c r="S26544" s="36"/>
      <c r="T26544" s="36"/>
      <c r="U26544" s="36"/>
      <c r="V26544" s="36"/>
    </row>
    <row r="26545" spans="11:22" x14ac:dyDescent="0.25">
      <c r="K26545" s="36"/>
      <c r="L26545" s="36"/>
      <c r="M26545" s="36"/>
      <c r="N26545" s="36"/>
      <c r="O26545" s="40"/>
      <c r="P26545" s="36"/>
      <c r="S26545" s="36"/>
      <c r="T26545" s="36"/>
      <c r="U26545" s="36"/>
      <c r="V26545" s="36"/>
    </row>
    <row r="26546" spans="11:22" x14ac:dyDescent="0.25">
      <c r="K26546" s="36"/>
      <c r="L26546" s="36"/>
      <c r="M26546" s="36"/>
      <c r="N26546" s="36"/>
      <c r="O26546" s="40"/>
      <c r="P26546" s="36"/>
      <c r="S26546" s="36"/>
      <c r="T26546" s="36"/>
      <c r="U26546" s="36"/>
      <c r="V26546" s="36"/>
    </row>
    <row r="26547" spans="11:22" x14ac:dyDescent="0.25">
      <c r="K26547" s="36"/>
      <c r="L26547" s="36"/>
      <c r="M26547" s="36"/>
      <c r="N26547" s="36"/>
      <c r="O26547" s="40"/>
      <c r="P26547" s="36"/>
      <c r="S26547" s="36"/>
      <c r="T26547" s="36"/>
      <c r="U26547" s="36"/>
      <c r="V26547" s="36"/>
    </row>
    <row r="26548" spans="11:22" x14ac:dyDescent="0.25">
      <c r="K26548" s="36"/>
      <c r="L26548" s="36"/>
      <c r="M26548" s="36"/>
      <c r="N26548" s="36"/>
      <c r="O26548" s="40"/>
      <c r="P26548" s="36"/>
      <c r="S26548" s="36"/>
      <c r="T26548" s="36"/>
      <c r="U26548" s="36"/>
      <c r="V26548" s="36"/>
    </row>
    <row r="26549" spans="11:22" x14ac:dyDescent="0.25">
      <c r="K26549" s="36"/>
      <c r="L26549" s="36"/>
      <c r="M26549" s="36"/>
      <c r="N26549" s="36"/>
      <c r="O26549" s="40"/>
      <c r="P26549" s="36"/>
      <c r="S26549" s="36"/>
      <c r="T26549" s="36"/>
      <c r="U26549" s="36"/>
      <c r="V26549" s="36"/>
    </row>
    <row r="26550" spans="11:22" x14ac:dyDescent="0.25">
      <c r="K26550" s="36"/>
      <c r="L26550" s="36"/>
      <c r="M26550" s="36"/>
      <c r="N26550" s="36"/>
      <c r="O26550" s="40"/>
      <c r="P26550" s="36"/>
      <c r="S26550" s="36"/>
      <c r="T26550" s="36"/>
      <c r="U26550" s="36"/>
      <c r="V26550" s="36"/>
    </row>
    <row r="26551" spans="11:22" x14ac:dyDescent="0.25">
      <c r="K26551" s="36"/>
      <c r="L26551" s="36"/>
      <c r="M26551" s="36"/>
      <c r="N26551" s="36"/>
      <c r="O26551" s="40"/>
      <c r="P26551" s="36"/>
      <c r="S26551" s="36"/>
      <c r="T26551" s="36"/>
      <c r="U26551" s="36"/>
      <c r="V26551" s="36"/>
    </row>
    <row r="26552" spans="11:22" x14ac:dyDescent="0.25">
      <c r="K26552" s="36"/>
      <c r="L26552" s="36"/>
      <c r="M26552" s="36"/>
      <c r="N26552" s="36"/>
      <c r="O26552" s="40"/>
      <c r="P26552" s="36"/>
      <c r="S26552" s="36"/>
      <c r="T26552" s="36"/>
      <c r="U26552" s="36"/>
      <c r="V26552" s="36"/>
    </row>
    <row r="26553" spans="11:22" x14ac:dyDescent="0.25">
      <c r="K26553" s="36"/>
      <c r="L26553" s="36"/>
      <c r="M26553" s="36"/>
      <c r="N26553" s="36"/>
      <c r="O26553" s="40"/>
      <c r="P26553" s="36"/>
      <c r="S26553" s="36"/>
      <c r="T26553" s="36"/>
      <c r="U26553" s="36"/>
      <c r="V26553" s="36"/>
    </row>
    <row r="26554" spans="11:22" x14ac:dyDescent="0.25">
      <c r="K26554" s="36"/>
      <c r="L26554" s="36"/>
      <c r="M26554" s="36"/>
      <c r="N26554" s="36"/>
      <c r="O26554" s="40"/>
      <c r="P26554" s="36"/>
      <c r="S26554" s="36"/>
      <c r="T26554" s="36"/>
      <c r="U26554" s="36"/>
      <c r="V26554" s="36"/>
    </row>
    <row r="26555" spans="11:22" x14ac:dyDescent="0.25">
      <c r="K26555" s="36"/>
      <c r="L26555" s="36"/>
      <c r="M26555" s="36"/>
      <c r="N26555" s="36"/>
      <c r="O26555" s="40"/>
      <c r="P26555" s="36"/>
      <c r="S26555" s="36"/>
      <c r="T26555" s="36"/>
      <c r="U26555" s="36"/>
      <c r="V26555" s="36"/>
    </row>
    <row r="26556" spans="11:22" x14ac:dyDescent="0.25">
      <c r="K26556" s="36"/>
      <c r="L26556" s="36"/>
      <c r="M26556" s="36"/>
      <c r="N26556" s="36"/>
      <c r="O26556" s="40"/>
      <c r="P26556" s="36"/>
      <c r="S26556" s="36"/>
      <c r="T26556" s="36"/>
      <c r="U26556" s="36"/>
      <c r="V26556" s="36"/>
    </row>
    <row r="26557" spans="11:22" x14ac:dyDescent="0.25">
      <c r="K26557" s="36"/>
      <c r="L26557" s="36"/>
      <c r="M26557" s="36"/>
      <c r="N26557" s="36"/>
      <c r="O26557" s="40"/>
      <c r="P26557" s="36"/>
      <c r="S26557" s="36"/>
      <c r="T26557" s="36"/>
      <c r="U26557" s="36"/>
      <c r="V26557" s="36"/>
    </row>
    <row r="26558" spans="11:22" x14ac:dyDescent="0.25">
      <c r="K26558" s="36"/>
      <c r="L26558" s="36"/>
      <c r="M26558" s="36"/>
      <c r="N26558" s="36"/>
      <c r="O26558" s="40"/>
      <c r="P26558" s="36"/>
      <c r="S26558" s="36"/>
      <c r="T26558" s="36"/>
      <c r="U26558" s="36"/>
      <c r="V26558" s="36"/>
    </row>
    <row r="26559" spans="11:22" x14ac:dyDescent="0.25">
      <c r="K26559" s="36"/>
      <c r="L26559" s="36"/>
      <c r="M26559" s="36"/>
      <c r="N26559" s="36"/>
      <c r="O26559" s="40"/>
      <c r="P26559" s="36"/>
      <c r="S26559" s="36"/>
      <c r="T26559" s="36"/>
      <c r="U26559" s="36"/>
      <c r="V26559" s="36"/>
    </row>
    <row r="26560" spans="11:22" x14ac:dyDescent="0.25">
      <c r="K26560" s="36"/>
      <c r="L26560" s="36"/>
      <c r="M26560" s="36"/>
      <c r="N26560" s="36"/>
      <c r="O26560" s="40"/>
      <c r="P26560" s="36"/>
      <c r="S26560" s="36"/>
      <c r="T26560" s="36"/>
      <c r="U26560" s="36"/>
      <c r="V26560" s="36"/>
    </row>
    <row r="26561" spans="11:22" x14ac:dyDescent="0.25">
      <c r="K26561" s="36"/>
      <c r="L26561" s="36"/>
      <c r="M26561" s="36"/>
      <c r="N26561" s="36"/>
      <c r="O26561" s="40"/>
      <c r="P26561" s="36"/>
      <c r="S26561" s="36"/>
      <c r="T26561" s="36"/>
      <c r="U26561" s="36"/>
      <c r="V26561" s="36"/>
    </row>
    <row r="26562" spans="11:22" x14ac:dyDescent="0.25">
      <c r="K26562" s="36"/>
      <c r="L26562" s="36"/>
      <c r="M26562" s="36"/>
      <c r="N26562" s="36"/>
      <c r="O26562" s="40"/>
      <c r="P26562" s="36"/>
      <c r="S26562" s="36"/>
      <c r="T26562" s="36"/>
      <c r="U26562" s="36"/>
      <c r="V26562" s="36"/>
    </row>
    <row r="26563" spans="11:22" x14ac:dyDescent="0.25">
      <c r="K26563" s="36"/>
      <c r="L26563" s="36"/>
      <c r="M26563" s="36"/>
      <c r="N26563" s="36"/>
      <c r="O26563" s="40"/>
      <c r="P26563" s="36"/>
      <c r="S26563" s="36"/>
      <c r="T26563" s="36"/>
      <c r="U26563" s="36"/>
      <c r="V26563" s="36"/>
    </row>
    <row r="26564" spans="11:22" x14ac:dyDescent="0.25">
      <c r="K26564" s="36"/>
      <c r="L26564" s="36"/>
      <c r="M26564" s="36"/>
      <c r="N26564" s="36"/>
      <c r="O26564" s="40"/>
      <c r="P26564" s="36"/>
      <c r="S26564" s="36"/>
      <c r="T26564" s="36"/>
      <c r="U26564" s="36"/>
      <c r="V26564" s="36"/>
    </row>
    <row r="26565" spans="11:22" x14ac:dyDescent="0.25">
      <c r="K26565" s="36"/>
      <c r="L26565" s="36"/>
      <c r="M26565" s="36"/>
      <c r="N26565" s="36"/>
      <c r="O26565" s="40"/>
      <c r="P26565" s="36"/>
      <c r="S26565" s="36"/>
      <c r="T26565" s="36"/>
      <c r="U26565" s="36"/>
      <c r="V26565" s="36"/>
    </row>
    <row r="26566" spans="11:22" x14ac:dyDescent="0.25">
      <c r="K26566" s="36"/>
      <c r="L26566" s="36"/>
      <c r="M26566" s="36"/>
      <c r="N26566" s="36"/>
      <c r="O26566" s="40"/>
      <c r="P26566" s="36"/>
      <c r="S26566" s="36"/>
      <c r="T26566" s="36"/>
      <c r="U26566" s="36"/>
      <c r="V26566" s="36"/>
    </row>
    <row r="26567" spans="11:22" x14ac:dyDescent="0.25">
      <c r="K26567" s="36"/>
      <c r="L26567" s="36"/>
      <c r="M26567" s="36"/>
      <c r="N26567" s="36"/>
      <c r="O26567" s="40"/>
      <c r="P26567" s="36"/>
      <c r="S26567" s="36"/>
      <c r="T26567" s="36"/>
      <c r="U26567" s="36"/>
      <c r="V26567" s="36"/>
    </row>
    <row r="26568" spans="11:22" x14ac:dyDescent="0.25">
      <c r="K26568" s="36"/>
      <c r="L26568" s="36"/>
      <c r="M26568" s="36"/>
      <c r="N26568" s="36"/>
      <c r="O26568" s="40"/>
      <c r="P26568" s="36"/>
      <c r="S26568" s="36"/>
      <c r="T26568" s="36"/>
      <c r="U26568" s="36"/>
      <c r="V26568" s="36"/>
    </row>
    <row r="26569" spans="11:22" x14ac:dyDescent="0.25">
      <c r="K26569" s="36"/>
      <c r="L26569" s="36"/>
      <c r="M26569" s="36"/>
      <c r="N26569" s="36"/>
      <c r="O26569" s="40"/>
      <c r="P26569" s="36"/>
      <c r="S26569" s="36"/>
      <c r="T26569" s="36"/>
      <c r="U26569" s="36"/>
      <c r="V26569" s="36"/>
    </row>
    <row r="26570" spans="11:22" x14ac:dyDescent="0.25">
      <c r="K26570" s="36"/>
      <c r="L26570" s="36"/>
      <c r="M26570" s="36"/>
      <c r="N26570" s="36"/>
      <c r="O26570" s="40"/>
      <c r="P26570" s="36"/>
      <c r="S26570" s="36"/>
      <c r="T26570" s="36"/>
      <c r="U26570" s="36"/>
      <c r="V26570" s="36"/>
    </row>
    <row r="26571" spans="11:22" x14ac:dyDescent="0.25">
      <c r="K26571" s="36"/>
      <c r="L26571" s="36"/>
      <c r="M26571" s="36"/>
      <c r="N26571" s="36"/>
      <c r="O26571" s="40"/>
      <c r="P26571" s="36"/>
      <c r="S26571" s="36"/>
      <c r="T26571" s="36"/>
      <c r="U26571" s="36"/>
      <c r="V26571" s="36"/>
    </row>
    <row r="26572" spans="11:22" x14ac:dyDescent="0.25">
      <c r="K26572" s="36"/>
      <c r="L26572" s="36"/>
      <c r="M26572" s="36"/>
      <c r="N26572" s="36"/>
      <c r="O26572" s="40"/>
      <c r="P26572" s="36"/>
      <c r="S26572" s="36"/>
      <c r="T26572" s="36"/>
      <c r="U26572" s="36"/>
      <c r="V26572" s="36"/>
    </row>
    <row r="26573" spans="11:22" x14ac:dyDescent="0.25">
      <c r="K26573" s="36"/>
      <c r="L26573" s="36"/>
      <c r="M26573" s="36"/>
      <c r="N26573" s="36"/>
      <c r="O26573" s="40"/>
      <c r="P26573" s="36"/>
      <c r="S26573" s="36"/>
      <c r="T26573" s="36"/>
      <c r="U26573" s="36"/>
      <c r="V26573" s="36"/>
    </row>
    <row r="26574" spans="11:22" x14ac:dyDescent="0.25">
      <c r="K26574" s="36"/>
      <c r="L26574" s="36"/>
      <c r="M26574" s="36"/>
      <c r="N26574" s="36"/>
      <c r="O26574" s="40"/>
      <c r="P26574" s="36"/>
      <c r="S26574" s="36"/>
      <c r="T26574" s="36"/>
      <c r="U26574" s="36"/>
      <c r="V26574" s="36"/>
    </row>
    <row r="26575" spans="11:22" x14ac:dyDescent="0.25">
      <c r="K26575" s="36"/>
      <c r="L26575" s="36"/>
      <c r="M26575" s="36"/>
      <c r="N26575" s="36"/>
      <c r="O26575" s="40"/>
      <c r="P26575" s="36"/>
      <c r="S26575" s="36"/>
      <c r="T26575" s="36"/>
      <c r="U26575" s="36"/>
      <c r="V26575" s="36"/>
    </row>
    <row r="26576" spans="11:22" x14ac:dyDescent="0.25">
      <c r="K26576" s="36"/>
      <c r="L26576" s="36"/>
      <c r="M26576" s="36"/>
      <c r="N26576" s="36"/>
      <c r="O26576" s="40"/>
      <c r="P26576" s="36"/>
      <c r="S26576" s="36"/>
      <c r="T26576" s="36"/>
      <c r="U26576" s="36"/>
      <c r="V26576" s="36"/>
    </row>
    <row r="26577" spans="11:22" x14ac:dyDescent="0.25">
      <c r="K26577" s="36"/>
      <c r="L26577" s="36"/>
      <c r="M26577" s="36"/>
      <c r="N26577" s="36"/>
      <c r="O26577" s="40"/>
      <c r="P26577" s="36"/>
      <c r="S26577" s="36"/>
      <c r="T26577" s="36"/>
      <c r="U26577" s="36"/>
      <c r="V26577" s="36"/>
    </row>
    <row r="26578" spans="11:22" x14ac:dyDescent="0.25">
      <c r="K26578" s="36"/>
      <c r="L26578" s="36"/>
      <c r="M26578" s="36"/>
      <c r="N26578" s="36"/>
      <c r="O26578" s="40"/>
      <c r="P26578" s="36"/>
      <c r="S26578" s="36"/>
      <c r="T26578" s="36"/>
      <c r="U26578" s="36"/>
      <c r="V26578" s="36"/>
    </row>
    <row r="26579" spans="11:22" x14ac:dyDescent="0.25">
      <c r="K26579" s="36"/>
      <c r="L26579" s="36"/>
      <c r="M26579" s="36"/>
      <c r="N26579" s="36"/>
      <c r="O26579" s="40"/>
      <c r="P26579" s="36"/>
      <c r="S26579" s="36"/>
      <c r="T26579" s="36"/>
      <c r="U26579" s="36"/>
      <c r="V26579" s="36"/>
    </row>
    <row r="26580" spans="11:22" x14ac:dyDescent="0.25">
      <c r="K26580" s="36"/>
      <c r="L26580" s="36"/>
      <c r="M26580" s="36"/>
      <c r="N26580" s="36"/>
      <c r="O26580" s="40"/>
      <c r="P26580" s="36"/>
      <c r="S26580" s="36"/>
      <c r="T26580" s="36"/>
      <c r="U26580" s="36"/>
      <c r="V26580" s="36"/>
    </row>
    <row r="26581" spans="11:22" x14ac:dyDescent="0.25">
      <c r="K26581" s="36"/>
      <c r="L26581" s="36"/>
      <c r="M26581" s="36"/>
      <c r="N26581" s="36"/>
      <c r="O26581" s="40"/>
      <c r="P26581" s="36"/>
      <c r="S26581" s="36"/>
      <c r="T26581" s="36"/>
      <c r="U26581" s="36"/>
      <c r="V26581" s="36"/>
    </row>
    <row r="26582" spans="11:22" x14ac:dyDescent="0.25">
      <c r="K26582" s="36"/>
      <c r="L26582" s="36"/>
      <c r="M26582" s="36"/>
      <c r="N26582" s="36"/>
      <c r="O26582" s="40"/>
      <c r="P26582" s="36"/>
      <c r="S26582" s="36"/>
      <c r="T26582" s="36"/>
      <c r="U26582" s="36"/>
      <c r="V26582" s="36"/>
    </row>
    <row r="26583" spans="11:22" x14ac:dyDescent="0.25">
      <c r="K26583" s="36"/>
      <c r="L26583" s="36"/>
      <c r="M26583" s="36"/>
      <c r="N26583" s="36"/>
      <c r="O26583" s="40"/>
      <c r="P26583" s="36"/>
      <c r="S26583" s="36"/>
      <c r="T26583" s="36"/>
      <c r="U26583" s="36"/>
      <c r="V26583" s="36"/>
    </row>
    <row r="26584" spans="11:22" x14ac:dyDescent="0.25">
      <c r="K26584" s="36"/>
      <c r="L26584" s="36"/>
      <c r="M26584" s="36"/>
      <c r="N26584" s="36"/>
      <c r="O26584" s="40"/>
      <c r="P26584" s="36"/>
      <c r="S26584" s="36"/>
      <c r="T26584" s="36"/>
      <c r="U26584" s="36"/>
      <c r="V26584" s="36"/>
    </row>
    <row r="26585" spans="11:22" x14ac:dyDescent="0.25">
      <c r="K26585" s="36"/>
      <c r="L26585" s="36"/>
      <c r="M26585" s="36"/>
      <c r="N26585" s="36"/>
      <c r="O26585" s="40"/>
      <c r="P26585" s="36"/>
      <c r="S26585" s="36"/>
      <c r="T26585" s="36"/>
      <c r="U26585" s="36"/>
      <c r="V26585" s="36"/>
    </row>
    <row r="26586" spans="11:22" x14ac:dyDescent="0.25">
      <c r="K26586" s="36"/>
      <c r="L26586" s="36"/>
      <c r="M26586" s="36"/>
      <c r="N26586" s="36"/>
      <c r="O26586" s="40"/>
      <c r="P26586" s="36"/>
      <c r="S26586" s="36"/>
      <c r="T26586" s="36"/>
      <c r="U26586" s="36"/>
      <c r="V26586" s="36"/>
    </row>
    <row r="26587" spans="11:22" x14ac:dyDescent="0.25">
      <c r="K26587" s="36"/>
      <c r="L26587" s="36"/>
      <c r="M26587" s="36"/>
      <c r="N26587" s="36"/>
      <c r="O26587" s="40"/>
      <c r="P26587" s="36"/>
      <c r="S26587" s="36"/>
      <c r="T26587" s="36"/>
      <c r="U26587" s="36"/>
      <c r="V26587" s="36"/>
    </row>
    <row r="26588" spans="11:22" x14ac:dyDescent="0.25">
      <c r="K26588" s="36"/>
      <c r="L26588" s="36"/>
      <c r="M26588" s="36"/>
      <c r="N26588" s="36"/>
      <c r="O26588" s="40"/>
      <c r="P26588" s="36"/>
      <c r="S26588" s="36"/>
      <c r="T26588" s="36"/>
      <c r="U26588" s="36"/>
      <c r="V26588" s="36"/>
    </row>
    <row r="26589" spans="11:22" x14ac:dyDescent="0.25">
      <c r="K26589" s="36"/>
      <c r="L26589" s="36"/>
      <c r="M26589" s="36"/>
      <c r="N26589" s="36"/>
      <c r="O26589" s="40"/>
      <c r="P26589" s="36"/>
      <c r="S26589" s="36"/>
      <c r="T26589" s="36"/>
      <c r="U26589" s="36"/>
      <c r="V26589" s="36"/>
    </row>
    <row r="26590" spans="11:22" x14ac:dyDescent="0.25">
      <c r="K26590" s="36"/>
      <c r="L26590" s="36"/>
      <c r="M26590" s="36"/>
      <c r="N26590" s="36"/>
      <c r="O26590" s="40"/>
      <c r="P26590" s="36"/>
      <c r="S26590" s="36"/>
      <c r="T26590" s="36"/>
      <c r="U26590" s="36"/>
      <c r="V26590" s="36"/>
    </row>
    <row r="26591" spans="11:22" x14ac:dyDescent="0.25">
      <c r="K26591" s="36"/>
      <c r="L26591" s="36"/>
      <c r="M26591" s="36"/>
      <c r="N26591" s="36"/>
      <c r="O26591" s="40"/>
      <c r="P26591" s="36"/>
      <c r="S26591" s="36"/>
      <c r="T26591" s="36"/>
      <c r="U26591" s="36"/>
      <c r="V26591" s="36"/>
    </row>
    <row r="26592" spans="11:22" x14ac:dyDescent="0.25">
      <c r="K26592" s="36"/>
      <c r="L26592" s="36"/>
      <c r="M26592" s="36"/>
      <c r="N26592" s="36"/>
      <c r="O26592" s="40"/>
      <c r="P26592" s="36"/>
      <c r="S26592" s="36"/>
      <c r="T26592" s="36"/>
      <c r="U26592" s="36"/>
      <c r="V26592" s="36"/>
    </row>
    <row r="26593" spans="11:22" x14ac:dyDescent="0.25">
      <c r="K26593" s="36"/>
      <c r="L26593" s="36"/>
      <c r="M26593" s="36"/>
      <c r="N26593" s="36"/>
      <c r="O26593" s="40"/>
      <c r="P26593" s="36"/>
      <c r="S26593" s="36"/>
      <c r="T26593" s="36"/>
      <c r="U26593" s="36"/>
      <c r="V26593" s="36"/>
    </row>
    <row r="26594" spans="11:22" x14ac:dyDescent="0.25">
      <c r="K26594" s="36"/>
      <c r="L26594" s="36"/>
      <c r="M26594" s="36"/>
      <c r="N26594" s="36"/>
      <c r="O26594" s="40"/>
      <c r="P26594" s="36"/>
      <c r="S26594" s="36"/>
      <c r="T26594" s="36"/>
      <c r="U26594" s="36"/>
      <c r="V26594" s="36"/>
    </row>
    <row r="26595" spans="11:22" x14ac:dyDescent="0.25">
      <c r="K26595" s="36"/>
      <c r="L26595" s="36"/>
      <c r="M26595" s="36"/>
      <c r="N26595" s="36"/>
      <c r="O26595" s="40"/>
      <c r="P26595" s="36"/>
      <c r="S26595" s="36"/>
      <c r="T26595" s="36"/>
      <c r="U26595" s="36"/>
      <c r="V26595" s="36"/>
    </row>
    <row r="26596" spans="11:22" x14ac:dyDescent="0.25">
      <c r="K26596" s="36"/>
      <c r="L26596" s="36"/>
      <c r="M26596" s="36"/>
      <c r="N26596" s="36"/>
      <c r="O26596" s="40"/>
      <c r="P26596" s="36"/>
      <c r="S26596" s="36"/>
      <c r="T26596" s="36"/>
      <c r="U26596" s="36"/>
      <c r="V26596" s="36"/>
    </row>
    <row r="26597" spans="11:22" x14ac:dyDescent="0.25">
      <c r="K26597" s="36"/>
      <c r="L26597" s="36"/>
      <c r="M26597" s="36"/>
      <c r="N26597" s="36"/>
      <c r="O26597" s="40"/>
      <c r="P26597" s="36"/>
      <c r="S26597" s="36"/>
      <c r="T26597" s="36"/>
      <c r="U26597" s="36"/>
      <c r="V26597" s="36"/>
    </row>
    <row r="26598" spans="11:22" x14ac:dyDescent="0.25">
      <c r="K26598" s="36"/>
      <c r="L26598" s="36"/>
      <c r="M26598" s="36"/>
      <c r="N26598" s="36"/>
      <c r="O26598" s="40"/>
      <c r="P26598" s="36"/>
      <c r="S26598" s="36"/>
      <c r="T26598" s="36"/>
      <c r="U26598" s="36"/>
      <c r="V26598" s="36"/>
    </row>
    <row r="26599" spans="11:22" x14ac:dyDescent="0.25">
      <c r="K26599" s="36"/>
      <c r="L26599" s="36"/>
      <c r="M26599" s="36"/>
      <c r="N26599" s="36"/>
      <c r="O26599" s="40"/>
      <c r="P26599" s="36"/>
      <c r="S26599" s="36"/>
      <c r="T26599" s="36"/>
      <c r="U26599" s="36"/>
      <c r="V26599" s="36"/>
    </row>
    <row r="26600" spans="11:22" x14ac:dyDescent="0.25">
      <c r="K26600" s="36"/>
      <c r="L26600" s="36"/>
      <c r="M26600" s="36"/>
      <c r="N26600" s="36"/>
      <c r="O26600" s="40"/>
      <c r="P26600" s="36"/>
      <c r="S26600" s="36"/>
      <c r="T26600" s="36"/>
      <c r="U26600" s="36"/>
      <c r="V26600" s="36"/>
    </row>
    <row r="26601" spans="11:22" x14ac:dyDescent="0.25">
      <c r="K26601" s="36"/>
      <c r="L26601" s="36"/>
      <c r="M26601" s="36"/>
      <c r="N26601" s="36"/>
      <c r="O26601" s="40"/>
      <c r="P26601" s="36"/>
      <c r="S26601" s="36"/>
      <c r="T26601" s="36"/>
      <c r="U26601" s="36"/>
      <c r="V26601" s="36"/>
    </row>
    <row r="26602" spans="11:22" x14ac:dyDescent="0.25">
      <c r="K26602" s="36"/>
      <c r="L26602" s="36"/>
      <c r="M26602" s="36"/>
      <c r="N26602" s="36"/>
      <c r="O26602" s="40"/>
      <c r="P26602" s="36"/>
      <c r="S26602" s="36"/>
      <c r="T26602" s="36"/>
      <c r="U26602" s="36"/>
      <c r="V26602" s="36"/>
    </row>
    <row r="26603" spans="11:22" x14ac:dyDescent="0.25">
      <c r="K26603" s="36"/>
      <c r="L26603" s="36"/>
      <c r="M26603" s="36"/>
      <c r="N26603" s="36"/>
      <c r="O26603" s="40"/>
      <c r="P26603" s="36"/>
      <c r="S26603" s="36"/>
      <c r="T26603" s="36"/>
      <c r="U26603" s="36"/>
      <c r="V26603" s="36"/>
    </row>
    <row r="26604" spans="11:22" x14ac:dyDescent="0.25">
      <c r="K26604" s="36"/>
      <c r="L26604" s="36"/>
      <c r="M26604" s="36"/>
      <c r="N26604" s="36"/>
      <c r="O26604" s="40"/>
      <c r="P26604" s="36"/>
      <c r="S26604" s="36"/>
      <c r="T26604" s="36"/>
      <c r="U26604" s="36"/>
      <c r="V26604" s="36"/>
    </row>
    <row r="26605" spans="11:22" x14ac:dyDescent="0.25">
      <c r="K26605" s="36"/>
      <c r="L26605" s="36"/>
      <c r="M26605" s="36"/>
      <c r="N26605" s="36"/>
      <c r="O26605" s="40"/>
      <c r="P26605" s="36"/>
      <c r="S26605" s="36"/>
      <c r="T26605" s="36"/>
      <c r="U26605" s="36"/>
      <c r="V26605" s="36"/>
    </row>
    <row r="26606" spans="11:22" x14ac:dyDescent="0.25">
      <c r="K26606" s="36"/>
      <c r="L26606" s="36"/>
      <c r="M26606" s="36"/>
      <c r="N26606" s="36"/>
      <c r="O26606" s="40"/>
      <c r="P26606" s="36"/>
      <c r="S26606" s="36"/>
      <c r="T26606" s="36"/>
      <c r="U26606" s="36"/>
      <c r="V26606" s="36"/>
    </row>
    <row r="26607" spans="11:22" x14ac:dyDescent="0.25">
      <c r="K26607" s="36"/>
      <c r="L26607" s="36"/>
      <c r="M26607" s="36"/>
      <c r="N26607" s="36"/>
      <c r="O26607" s="40"/>
      <c r="P26607" s="36"/>
      <c r="S26607" s="36"/>
      <c r="T26607" s="36"/>
      <c r="U26607" s="36"/>
      <c r="V26607" s="36"/>
    </row>
    <row r="26608" spans="11:22" x14ac:dyDescent="0.25">
      <c r="K26608" s="36"/>
      <c r="L26608" s="36"/>
      <c r="M26608" s="36"/>
      <c r="N26608" s="36"/>
      <c r="O26608" s="40"/>
      <c r="P26608" s="36"/>
      <c r="S26608" s="36"/>
      <c r="T26608" s="36"/>
      <c r="U26608" s="36"/>
      <c r="V26608" s="36"/>
    </row>
    <row r="26609" spans="11:22" x14ac:dyDescent="0.25">
      <c r="K26609" s="36"/>
      <c r="L26609" s="36"/>
      <c r="M26609" s="36"/>
      <c r="N26609" s="36"/>
      <c r="O26609" s="40"/>
      <c r="P26609" s="36"/>
      <c r="S26609" s="36"/>
      <c r="T26609" s="36"/>
      <c r="U26609" s="36"/>
      <c r="V26609" s="36"/>
    </row>
    <row r="26610" spans="11:22" x14ac:dyDescent="0.25">
      <c r="K26610" s="36"/>
      <c r="L26610" s="36"/>
      <c r="M26610" s="36"/>
      <c r="N26610" s="36"/>
      <c r="O26610" s="40"/>
      <c r="P26610" s="36"/>
      <c r="S26610" s="36"/>
      <c r="T26610" s="36"/>
      <c r="U26610" s="36"/>
      <c r="V26610" s="36"/>
    </row>
    <row r="26611" spans="11:22" x14ac:dyDescent="0.25">
      <c r="K26611" s="36"/>
      <c r="L26611" s="36"/>
      <c r="M26611" s="36"/>
      <c r="N26611" s="36"/>
      <c r="O26611" s="40"/>
      <c r="P26611" s="36"/>
      <c r="S26611" s="36"/>
      <c r="T26611" s="36"/>
      <c r="U26611" s="36"/>
      <c r="V26611" s="36"/>
    </row>
    <row r="26612" spans="11:22" x14ac:dyDescent="0.25">
      <c r="K26612" s="36"/>
      <c r="L26612" s="36"/>
      <c r="M26612" s="36"/>
      <c r="N26612" s="36"/>
      <c r="O26612" s="40"/>
      <c r="P26612" s="36"/>
      <c r="S26612" s="36"/>
      <c r="T26612" s="36"/>
      <c r="U26612" s="36"/>
      <c r="V26612" s="36"/>
    </row>
    <row r="26613" spans="11:22" x14ac:dyDescent="0.25">
      <c r="K26613" s="36"/>
      <c r="L26613" s="36"/>
      <c r="M26613" s="36"/>
      <c r="N26613" s="36"/>
      <c r="O26613" s="40"/>
      <c r="P26613" s="36"/>
      <c r="S26613" s="36"/>
      <c r="T26613" s="36"/>
      <c r="U26613" s="36"/>
      <c r="V26613" s="36"/>
    </row>
    <row r="26614" spans="11:22" x14ac:dyDescent="0.25">
      <c r="K26614" s="36"/>
      <c r="L26614" s="36"/>
      <c r="M26614" s="36"/>
      <c r="N26614" s="36"/>
      <c r="O26614" s="40"/>
      <c r="P26614" s="36"/>
      <c r="S26614" s="36"/>
      <c r="T26614" s="36"/>
      <c r="U26614" s="36"/>
      <c r="V26614" s="36"/>
    </row>
    <row r="26615" spans="11:22" x14ac:dyDescent="0.25">
      <c r="K26615" s="36"/>
      <c r="L26615" s="36"/>
      <c r="M26615" s="36"/>
      <c r="N26615" s="36"/>
      <c r="O26615" s="40"/>
      <c r="P26615" s="36"/>
      <c r="S26615" s="36"/>
      <c r="T26615" s="36"/>
      <c r="U26615" s="36"/>
      <c r="V26615" s="36"/>
    </row>
    <row r="26616" spans="11:22" x14ac:dyDescent="0.25">
      <c r="K26616" s="36"/>
      <c r="L26616" s="36"/>
      <c r="M26616" s="36"/>
      <c r="N26616" s="36"/>
      <c r="O26616" s="40"/>
      <c r="P26616" s="36"/>
      <c r="S26616" s="36"/>
      <c r="T26616" s="36"/>
      <c r="U26616" s="36"/>
      <c r="V26616" s="36"/>
    </row>
    <row r="26617" spans="11:22" x14ac:dyDescent="0.25">
      <c r="K26617" s="36"/>
      <c r="L26617" s="36"/>
      <c r="M26617" s="36"/>
      <c r="N26617" s="36"/>
      <c r="O26617" s="40"/>
      <c r="P26617" s="36"/>
      <c r="S26617" s="36"/>
      <c r="T26617" s="36"/>
      <c r="U26617" s="36"/>
      <c r="V26617" s="36"/>
    </row>
    <row r="26618" spans="11:22" x14ac:dyDescent="0.25">
      <c r="K26618" s="36"/>
      <c r="L26618" s="36"/>
      <c r="M26618" s="36"/>
      <c r="N26618" s="36"/>
      <c r="O26618" s="40"/>
      <c r="P26618" s="36"/>
      <c r="S26618" s="36"/>
      <c r="T26618" s="36"/>
      <c r="U26618" s="36"/>
      <c r="V26618" s="36"/>
    </row>
    <row r="26619" spans="11:22" x14ac:dyDescent="0.25">
      <c r="K26619" s="36"/>
      <c r="L26619" s="36"/>
      <c r="M26619" s="36"/>
      <c r="N26619" s="36"/>
      <c r="O26619" s="40"/>
      <c r="P26619" s="36"/>
      <c r="S26619" s="36"/>
      <c r="T26619" s="36"/>
      <c r="U26619" s="36"/>
      <c r="V26619" s="36"/>
    </row>
    <row r="26620" spans="11:22" x14ac:dyDescent="0.25">
      <c r="K26620" s="36"/>
      <c r="L26620" s="36"/>
      <c r="M26620" s="36"/>
      <c r="N26620" s="36"/>
      <c r="O26620" s="40"/>
      <c r="P26620" s="36"/>
      <c r="S26620" s="36"/>
      <c r="T26620" s="36"/>
      <c r="U26620" s="36"/>
      <c r="V26620" s="36"/>
    </row>
    <row r="26621" spans="11:22" x14ac:dyDescent="0.25">
      <c r="K26621" s="36"/>
      <c r="L26621" s="36"/>
      <c r="M26621" s="36"/>
      <c r="N26621" s="36"/>
      <c r="O26621" s="40"/>
      <c r="P26621" s="36"/>
      <c r="S26621" s="36"/>
      <c r="T26621" s="36"/>
      <c r="U26621" s="36"/>
      <c r="V26621" s="36"/>
    </row>
    <row r="26622" spans="11:22" x14ac:dyDescent="0.25">
      <c r="K26622" s="36"/>
      <c r="L26622" s="36"/>
      <c r="M26622" s="36"/>
      <c r="N26622" s="36"/>
      <c r="O26622" s="40"/>
      <c r="P26622" s="36"/>
      <c r="S26622" s="36"/>
      <c r="T26622" s="36"/>
      <c r="U26622" s="36"/>
      <c r="V26622" s="36"/>
    </row>
    <row r="26623" spans="11:22" x14ac:dyDescent="0.25">
      <c r="K26623" s="36"/>
      <c r="L26623" s="36"/>
      <c r="M26623" s="36"/>
      <c r="N26623" s="36"/>
      <c r="O26623" s="40"/>
      <c r="P26623" s="36"/>
      <c r="S26623" s="36"/>
      <c r="T26623" s="36"/>
      <c r="U26623" s="36"/>
      <c r="V26623" s="36"/>
    </row>
    <row r="26624" spans="11:22" x14ac:dyDescent="0.25">
      <c r="K26624" s="36"/>
      <c r="L26624" s="36"/>
      <c r="M26624" s="36"/>
      <c r="N26624" s="36"/>
      <c r="O26624" s="40"/>
      <c r="P26624" s="36"/>
      <c r="S26624" s="36"/>
      <c r="T26624" s="36"/>
      <c r="U26624" s="36"/>
      <c r="V26624" s="36"/>
    </row>
    <row r="26625" spans="11:22" x14ac:dyDescent="0.25">
      <c r="K26625" s="36"/>
      <c r="L26625" s="36"/>
      <c r="M26625" s="36"/>
      <c r="N26625" s="36"/>
      <c r="O26625" s="40"/>
      <c r="P26625" s="36"/>
      <c r="S26625" s="36"/>
      <c r="T26625" s="36"/>
      <c r="U26625" s="36"/>
      <c r="V26625" s="36"/>
    </row>
    <row r="26626" spans="11:22" x14ac:dyDescent="0.25">
      <c r="K26626" s="36"/>
      <c r="L26626" s="36"/>
      <c r="M26626" s="36"/>
      <c r="N26626" s="36"/>
      <c r="O26626" s="40"/>
      <c r="P26626" s="36"/>
      <c r="S26626" s="36"/>
      <c r="T26626" s="36"/>
      <c r="U26626" s="36"/>
      <c r="V26626" s="36"/>
    </row>
    <row r="26627" spans="11:22" x14ac:dyDescent="0.25">
      <c r="K26627" s="36"/>
      <c r="L26627" s="36"/>
      <c r="M26627" s="36"/>
      <c r="N26627" s="36"/>
      <c r="O26627" s="40"/>
      <c r="P26627" s="36"/>
      <c r="S26627" s="36"/>
      <c r="T26627" s="36"/>
      <c r="U26627" s="36"/>
      <c r="V26627" s="36"/>
    </row>
    <row r="26628" spans="11:22" x14ac:dyDescent="0.25">
      <c r="K26628" s="36"/>
      <c r="L26628" s="36"/>
      <c r="M26628" s="36"/>
      <c r="N26628" s="36"/>
      <c r="O26628" s="40"/>
      <c r="P26628" s="36"/>
      <c r="S26628" s="36"/>
      <c r="T26628" s="36"/>
      <c r="U26628" s="36"/>
      <c r="V26628" s="36"/>
    </row>
    <row r="26629" spans="11:22" x14ac:dyDescent="0.25">
      <c r="K26629" s="36"/>
      <c r="L26629" s="36"/>
      <c r="M26629" s="36"/>
      <c r="N26629" s="36"/>
      <c r="O26629" s="40"/>
      <c r="P26629" s="36"/>
      <c r="S26629" s="36"/>
      <c r="T26629" s="36"/>
      <c r="U26629" s="36"/>
      <c r="V26629" s="36"/>
    </row>
    <row r="26630" spans="11:22" x14ac:dyDescent="0.25">
      <c r="K26630" s="36"/>
      <c r="L26630" s="36"/>
      <c r="M26630" s="36"/>
      <c r="N26630" s="36"/>
      <c r="O26630" s="40"/>
      <c r="P26630" s="36"/>
      <c r="S26630" s="36"/>
      <c r="T26630" s="36"/>
      <c r="U26630" s="36"/>
      <c r="V26630" s="36"/>
    </row>
    <row r="26631" spans="11:22" x14ac:dyDescent="0.25">
      <c r="K26631" s="36"/>
      <c r="L26631" s="36"/>
      <c r="M26631" s="36"/>
      <c r="N26631" s="36"/>
      <c r="O26631" s="40"/>
      <c r="P26631" s="36"/>
      <c r="S26631" s="36"/>
      <c r="T26631" s="36"/>
      <c r="U26631" s="36"/>
      <c r="V26631" s="36"/>
    </row>
    <row r="26632" spans="11:22" x14ac:dyDescent="0.25">
      <c r="K26632" s="36"/>
      <c r="L26632" s="36"/>
      <c r="M26632" s="36"/>
      <c r="N26632" s="36"/>
      <c r="O26632" s="40"/>
      <c r="P26632" s="36"/>
      <c r="S26632" s="36"/>
      <c r="T26632" s="36"/>
      <c r="U26632" s="36"/>
      <c r="V26632" s="36"/>
    </row>
    <row r="26633" spans="11:22" x14ac:dyDescent="0.25">
      <c r="K26633" s="36"/>
      <c r="L26633" s="36"/>
      <c r="M26633" s="36"/>
      <c r="N26633" s="36"/>
      <c r="O26633" s="40"/>
      <c r="P26633" s="36"/>
      <c r="S26633" s="36"/>
      <c r="T26633" s="36"/>
      <c r="U26633" s="36"/>
      <c r="V26633" s="36"/>
    </row>
    <row r="26634" spans="11:22" x14ac:dyDescent="0.25">
      <c r="K26634" s="36"/>
      <c r="L26634" s="36"/>
      <c r="M26634" s="36"/>
      <c r="N26634" s="36"/>
      <c r="O26634" s="40"/>
      <c r="P26634" s="36"/>
      <c r="S26634" s="36"/>
      <c r="T26634" s="36"/>
      <c r="U26634" s="36"/>
      <c r="V26634" s="36"/>
    </row>
    <row r="26635" spans="11:22" x14ac:dyDescent="0.25">
      <c r="K26635" s="36"/>
      <c r="L26635" s="36"/>
      <c r="M26635" s="36"/>
      <c r="N26635" s="36"/>
      <c r="O26635" s="40"/>
      <c r="P26635" s="36"/>
      <c r="S26635" s="36"/>
      <c r="T26635" s="36"/>
      <c r="U26635" s="36"/>
      <c r="V26635" s="36"/>
    </row>
    <row r="26636" spans="11:22" x14ac:dyDescent="0.25">
      <c r="K26636" s="36"/>
      <c r="L26636" s="36"/>
      <c r="M26636" s="36"/>
      <c r="N26636" s="36"/>
      <c r="O26636" s="40"/>
      <c r="P26636" s="36"/>
      <c r="S26636" s="36"/>
      <c r="T26636" s="36"/>
      <c r="U26636" s="36"/>
      <c r="V26636" s="36"/>
    </row>
    <row r="26637" spans="11:22" x14ac:dyDescent="0.25">
      <c r="K26637" s="36"/>
      <c r="L26637" s="36"/>
      <c r="M26637" s="36"/>
      <c r="N26637" s="36"/>
      <c r="O26637" s="40"/>
      <c r="P26637" s="36"/>
      <c r="S26637" s="36"/>
      <c r="T26637" s="36"/>
      <c r="U26637" s="36"/>
      <c r="V26637" s="36"/>
    </row>
    <row r="26638" spans="11:22" x14ac:dyDescent="0.25">
      <c r="K26638" s="36"/>
      <c r="L26638" s="36"/>
      <c r="M26638" s="36"/>
      <c r="N26638" s="36"/>
      <c r="O26638" s="40"/>
      <c r="P26638" s="36"/>
      <c r="S26638" s="36"/>
      <c r="T26638" s="36"/>
      <c r="U26638" s="36"/>
      <c r="V26638" s="36"/>
    </row>
    <row r="26639" spans="11:22" x14ac:dyDescent="0.25">
      <c r="K26639" s="36"/>
      <c r="L26639" s="36"/>
      <c r="M26639" s="36"/>
      <c r="N26639" s="36"/>
      <c r="O26639" s="40"/>
      <c r="P26639" s="36"/>
      <c r="S26639" s="36"/>
      <c r="T26639" s="36"/>
      <c r="U26639" s="36"/>
      <c r="V26639" s="36"/>
    </row>
    <row r="26640" spans="11:22" x14ac:dyDescent="0.25">
      <c r="K26640" s="36"/>
      <c r="L26640" s="36"/>
      <c r="M26640" s="36"/>
      <c r="N26640" s="36"/>
      <c r="O26640" s="40"/>
      <c r="P26640" s="36"/>
      <c r="S26640" s="36"/>
      <c r="T26640" s="36"/>
      <c r="U26640" s="36"/>
      <c r="V26640" s="36"/>
    </row>
    <row r="26641" spans="11:22" x14ac:dyDescent="0.25">
      <c r="K26641" s="36"/>
      <c r="L26641" s="36"/>
      <c r="M26641" s="36"/>
      <c r="N26641" s="36"/>
      <c r="O26641" s="40"/>
      <c r="P26641" s="36"/>
      <c r="S26641" s="36"/>
      <c r="T26641" s="36"/>
      <c r="U26641" s="36"/>
      <c r="V26641" s="36"/>
    </row>
    <row r="26642" spans="11:22" x14ac:dyDescent="0.25">
      <c r="K26642" s="36"/>
      <c r="L26642" s="36"/>
      <c r="M26642" s="36"/>
      <c r="N26642" s="36"/>
      <c r="O26642" s="40"/>
      <c r="P26642" s="36"/>
      <c r="S26642" s="36"/>
      <c r="T26642" s="36"/>
      <c r="U26642" s="36"/>
      <c r="V26642" s="36"/>
    </row>
    <row r="26643" spans="11:22" x14ac:dyDescent="0.25">
      <c r="K26643" s="36"/>
      <c r="L26643" s="36"/>
      <c r="M26643" s="36"/>
      <c r="N26643" s="36"/>
      <c r="O26643" s="40"/>
      <c r="P26643" s="36"/>
      <c r="S26643" s="36"/>
      <c r="T26643" s="36"/>
      <c r="U26643" s="36"/>
      <c r="V26643" s="36"/>
    </row>
    <row r="26644" spans="11:22" x14ac:dyDescent="0.25">
      <c r="K26644" s="36"/>
      <c r="L26644" s="36"/>
      <c r="M26644" s="36"/>
      <c r="N26644" s="36"/>
      <c r="O26644" s="40"/>
      <c r="P26644" s="36"/>
      <c r="S26644" s="36"/>
      <c r="T26644" s="36"/>
      <c r="U26644" s="36"/>
      <c r="V26644" s="36"/>
    </row>
    <row r="26645" spans="11:22" x14ac:dyDescent="0.25">
      <c r="K26645" s="36"/>
      <c r="L26645" s="36"/>
      <c r="M26645" s="36"/>
      <c r="N26645" s="36"/>
      <c r="O26645" s="40"/>
      <c r="P26645" s="36"/>
      <c r="S26645" s="36"/>
      <c r="T26645" s="36"/>
      <c r="U26645" s="36"/>
      <c r="V26645" s="36"/>
    </row>
    <row r="26646" spans="11:22" x14ac:dyDescent="0.25">
      <c r="K26646" s="36"/>
      <c r="L26646" s="36"/>
      <c r="M26646" s="36"/>
      <c r="N26646" s="36"/>
      <c r="O26646" s="40"/>
      <c r="P26646" s="36"/>
      <c r="S26646" s="36"/>
      <c r="T26646" s="36"/>
      <c r="U26646" s="36"/>
      <c r="V26646" s="36"/>
    </row>
    <row r="26647" spans="11:22" x14ac:dyDescent="0.25">
      <c r="K26647" s="36"/>
      <c r="L26647" s="36"/>
      <c r="M26647" s="36"/>
      <c r="N26647" s="36"/>
      <c r="O26647" s="40"/>
      <c r="P26647" s="36"/>
      <c r="S26647" s="36"/>
      <c r="T26647" s="36"/>
      <c r="U26647" s="36"/>
      <c r="V26647" s="36"/>
    </row>
    <row r="26648" spans="11:22" x14ac:dyDescent="0.25">
      <c r="K26648" s="36"/>
      <c r="L26648" s="36"/>
      <c r="M26648" s="36"/>
      <c r="N26648" s="36"/>
      <c r="O26648" s="40"/>
      <c r="P26648" s="36"/>
      <c r="S26648" s="36"/>
      <c r="T26648" s="36"/>
      <c r="U26648" s="36"/>
      <c r="V26648" s="36"/>
    </row>
    <row r="26649" spans="11:22" x14ac:dyDescent="0.25">
      <c r="K26649" s="36"/>
      <c r="L26649" s="36"/>
      <c r="M26649" s="36"/>
      <c r="N26649" s="36"/>
      <c r="O26649" s="40"/>
      <c r="P26649" s="36"/>
      <c r="S26649" s="36"/>
      <c r="T26649" s="36"/>
      <c r="U26649" s="36"/>
      <c r="V26649" s="36"/>
    </row>
    <row r="26650" spans="11:22" x14ac:dyDescent="0.25">
      <c r="K26650" s="36"/>
      <c r="L26650" s="36"/>
      <c r="M26650" s="36"/>
      <c r="N26650" s="36"/>
      <c r="O26650" s="40"/>
      <c r="P26650" s="36"/>
      <c r="S26650" s="36"/>
      <c r="T26650" s="36"/>
      <c r="U26650" s="36"/>
      <c r="V26650" s="36"/>
    </row>
    <row r="26651" spans="11:22" x14ac:dyDescent="0.25">
      <c r="K26651" s="36"/>
      <c r="L26651" s="36"/>
      <c r="M26651" s="36"/>
      <c r="N26651" s="36"/>
      <c r="O26651" s="40"/>
      <c r="P26651" s="36"/>
      <c r="S26651" s="36"/>
      <c r="T26651" s="36"/>
      <c r="U26651" s="36"/>
      <c r="V26651" s="36"/>
    </row>
    <row r="26652" spans="11:22" x14ac:dyDescent="0.25">
      <c r="K26652" s="36"/>
      <c r="L26652" s="36"/>
      <c r="M26652" s="36"/>
      <c r="N26652" s="36"/>
      <c r="O26652" s="40"/>
      <c r="P26652" s="36"/>
      <c r="S26652" s="36"/>
      <c r="T26652" s="36"/>
      <c r="U26652" s="36"/>
      <c r="V26652" s="36"/>
    </row>
    <row r="26653" spans="11:22" x14ac:dyDescent="0.25">
      <c r="K26653" s="36"/>
      <c r="L26653" s="36"/>
      <c r="M26653" s="36"/>
      <c r="N26653" s="36"/>
      <c r="O26653" s="40"/>
      <c r="P26653" s="36"/>
      <c r="S26653" s="36"/>
      <c r="T26653" s="36"/>
      <c r="U26653" s="36"/>
      <c r="V26653" s="36"/>
    </row>
    <row r="26654" spans="11:22" x14ac:dyDescent="0.25">
      <c r="K26654" s="36"/>
      <c r="L26654" s="36"/>
      <c r="M26654" s="36"/>
      <c r="N26654" s="36"/>
      <c r="O26654" s="40"/>
      <c r="P26654" s="36"/>
      <c r="S26654" s="36"/>
      <c r="T26654" s="36"/>
      <c r="U26654" s="36"/>
      <c r="V26654" s="36"/>
    </row>
    <row r="26655" spans="11:22" x14ac:dyDescent="0.25">
      <c r="K26655" s="36"/>
      <c r="L26655" s="36"/>
      <c r="M26655" s="36"/>
      <c r="N26655" s="36"/>
      <c r="O26655" s="40"/>
      <c r="P26655" s="36"/>
      <c r="S26655" s="36"/>
      <c r="T26655" s="36"/>
      <c r="U26655" s="36"/>
      <c r="V26655" s="36"/>
    </row>
    <row r="26656" spans="11:22" x14ac:dyDescent="0.25">
      <c r="K26656" s="36"/>
      <c r="L26656" s="36"/>
      <c r="M26656" s="36"/>
      <c r="N26656" s="36"/>
      <c r="O26656" s="40"/>
      <c r="P26656" s="36"/>
      <c r="S26656" s="36"/>
      <c r="T26656" s="36"/>
      <c r="U26656" s="36"/>
      <c r="V26656" s="36"/>
    </row>
    <row r="26657" spans="11:22" x14ac:dyDescent="0.25">
      <c r="K26657" s="36"/>
      <c r="L26657" s="36"/>
      <c r="M26657" s="36"/>
      <c r="N26657" s="36"/>
      <c r="O26657" s="40"/>
      <c r="P26657" s="36"/>
      <c r="S26657" s="36"/>
      <c r="T26657" s="36"/>
      <c r="U26657" s="36"/>
      <c r="V26657" s="36"/>
    </row>
    <row r="26658" spans="11:22" x14ac:dyDescent="0.25">
      <c r="K26658" s="36"/>
      <c r="L26658" s="36"/>
      <c r="M26658" s="36"/>
      <c r="N26658" s="36"/>
      <c r="O26658" s="40"/>
      <c r="P26658" s="36"/>
      <c r="S26658" s="36"/>
      <c r="T26658" s="36"/>
      <c r="U26658" s="36"/>
      <c r="V26658" s="36"/>
    </row>
    <row r="26659" spans="11:22" x14ac:dyDescent="0.25">
      <c r="K26659" s="36"/>
      <c r="L26659" s="36"/>
      <c r="M26659" s="36"/>
      <c r="N26659" s="36"/>
      <c r="O26659" s="40"/>
      <c r="P26659" s="36"/>
      <c r="S26659" s="36"/>
      <c r="T26659" s="36"/>
      <c r="U26659" s="36"/>
      <c r="V26659" s="36"/>
    </row>
    <row r="26660" spans="11:22" x14ac:dyDescent="0.25">
      <c r="K26660" s="36"/>
      <c r="L26660" s="36"/>
      <c r="M26660" s="36"/>
      <c r="N26660" s="36"/>
      <c r="O26660" s="40"/>
      <c r="P26660" s="36"/>
      <c r="S26660" s="36"/>
      <c r="T26660" s="36"/>
      <c r="U26660" s="36"/>
      <c r="V26660" s="36"/>
    </row>
    <row r="26661" spans="11:22" x14ac:dyDescent="0.25">
      <c r="K26661" s="36"/>
      <c r="L26661" s="36"/>
      <c r="M26661" s="36"/>
      <c r="N26661" s="36"/>
      <c r="O26661" s="40"/>
      <c r="P26661" s="36"/>
      <c r="S26661" s="36"/>
      <c r="T26661" s="36"/>
      <c r="U26661" s="36"/>
      <c r="V26661" s="36"/>
    </row>
    <row r="26662" spans="11:22" x14ac:dyDescent="0.25">
      <c r="K26662" s="36"/>
      <c r="L26662" s="36"/>
      <c r="M26662" s="36"/>
      <c r="N26662" s="36"/>
      <c r="O26662" s="40"/>
      <c r="P26662" s="36"/>
      <c r="S26662" s="36"/>
      <c r="T26662" s="36"/>
      <c r="U26662" s="36"/>
      <c r="V26662" s="36"/>
    </row>
    <row r="26663" spans="11:22" x14ac:dyDescent="0.25">
      <c r="K26663" s="36"/>
      <c r="L26663" s="36"/>
      <c r="M26663" s="36"/>
      <c r="N26663" s="36"/>
      <c r="O26663" s="40"/>
      <c r="P26663" s="36"/>
      <c r="S26663" s="36"/>
      <c r="T26663" s="36"/>
      <c r="U26663" s="36"/>
      <c r="V26663" s="36"/>
    </row>
    <row r="26664" spans="11:22" x14ac:dyDescent="0.25">
      <c r="K26664" s="36"/>
      <c r="L26664" s="36"/>
      <c r="M26664" s="36"/>
      <c r="N26664" s="36"/>
      <c r="O26664" s="40"/>
      <c r="P26664" s="36"/>
      <c r="S26664" s="36"/>
      <c r="T26664" s="36"/>
      <c r="U26664" s="36"/>
      <c r="V26664" s="36"/>
    </row>
    <row r="26665" spans="11:22" x14ac:dyDescent="0.25">
      <c r="K26665" s="36"/>
      <c r="L26665" s="36"/>
      <c r="M26665" s="36"/>
      <c r="N26665" s="36"/>
      <c r="O26665" s="40"/>
      <c r="P26665" s="36"/>
      <c r="S26665" s="36"/>
      <c r="T26665" s="36"/>
      <c r="U26665" s="36"/>
      <c r="V26665" s="36"/>
    </row>
    <row r="26666" spans="11:22" x14ac:dyDescent="0.25">
      <c r="K26666" s="36"/>
      <c r="L26666" s="36"/>
      <c r="M26666" s="36"/>
      <c r="N26666" s="36"/>
      <c r="O26666" s="40"/>
      <c r="P26666" s="36"/>
      <c r="S26666" s="36"/>
      <c r="T26666" s="36"/>
      <c r="U26666" s="36"/>
      <c r="V26666" s="36"/>
    </row>
    <row r="26667" spans="11:22" x14ac:dyDescent="0.25">
      <c r="K26667" s="36"/>
      <c r="L26667" s="36"/>
      <c r="M26667" s="36"/>
      <c r="N26667" s="36"/>
      <c r="O26667" s="40"/>
      <c r="P26667" s="36"/>
      <c r="S26667" s="36"/>
      <c r="T26667" s="36"/>
      <c r="U26667" s="36"/>
      <c r="V26667" s="36"/>
    </row>
    <row r="26668" spans="11:22" x14ac:dyDescent="0.25">
      <c r="K26668" s="36"/>
      <c r="L26668" s="36"/>
      <c r="M26668" s="36"/>
      <c r="N26668" s="36"/>
      <c r="O26668" s="40"/>
      <c r="P26668" s="36"/>
      <c r="S26668" s="36"/>
      <c r="T26668" s="36"/>
      <c r="U26668" s="36"/>
      <c r="V26668" s="36"/>
    </row>
    <row r="26669" spans="11:22" x14ac:dyDescent="0.25">
      <c r="K26669" s="36"/>
      <c r="L26669" s="36"/>
      <c r="M26669" s="36"/>
      <c r="N26669" s="36"/>
      <c r="O26669" s="40"/>
      <c r="P26669" s="36"/>
      <c r="S26669" s="36"/>
      <c r="T26669" s="36"/>
      <c r="U26669" s="36"/>
      <c r="V26669" s="36"/>
    </row>
    <row r="26670" spans="11:22" x14ac:dyDescent="0.25">
      <c r="K26670" s="36"/>
      <c r="L26670" s="36"/>
      <c r="M26670" s="36"/>
      <c r="N26670" s="36"/>
      <c r="O26670" s="40"/>
      <c r="P26670" s="36"/>
      <c r="S26670" s="36"/>
      <c r="T26670" s="36"/>
      <c r="U26670" s="36"/>
      <c r="V26670" s="36"/>
    </row>
    <row r="26671" spans="11:22" x14ac:dyDescent="0.25">
      <c r="K26671" s="36"/>
      <c r="L26671" s="36"/>
      <c r="M26671" s="36"/>
      <c r="N26671" s="36"/>
      <c r="O26671" s="40"/>
      <c r="P26671" s="36"/>
      <c r="S26671" s="36"/>
      <c r="T26671" s="36"/>
      <c r="U26671" s="36"/>
      <c r="V26671" s="36"/>
    </row>
    <row r="26672" spans="11:22" x14ac:dyDescent="0.25">
      <c r="K26672" s="36"/>
      <c r="L26672" s="36"/>
      <c r="M26672" s="36"/>
      <c r="N26672" s="36"/>
      <c r="O26672" s="40"/>
      <c r="P26672" s="36"/>
      <c r="S26672" s="36"/>
      <c r="T26672" s="36"/>
      <c r="U26672" s="36"/>
      <c r="V26672" s="36"/>
    </row>
    <row r="26673" spans="11:22" x14ac:dyDescent="0.25">
      <c r="K26673" s="36"/>
      <c r="L26673" s="36"/>
      <c r="M26673" s="36"/>
      <c r="N26673" s="36"/>
      <c r="O26673" s="40"/>
      <c r="P26673" s="36"/>
      <c r="S26673" s="36"/>
      <c r="T26673" s="36"/>
      <c r="U26673" s="36"/>
      <c r="V26673" s="36"/>
    </row>
    <row r="26674" spans="11:22" x14ac:dyDescent="0.25">
      <c r="K26674" s="36"/>
      <c r="L26674" s="36"/>
      <c r="M26674" s="36"/>
      <c r="N26674" s="36"/>
      <c r="O26674" s="40"/>
      <c r="P26674" s="36"/>
      <c r="S26674" s="36"/>
      <c r="T26674" s="36"/>
      <c r="U26674" s="36"/>
      <c r="V26674" s="36"/>
    </row>
    <row r="26675" spans="11:22" x14ac:dyDescent="0.25">
      <c r="K26675" s="36"/>
      <c r="L26675" s="36"/>
      <c r="M26675" s="36"/>
      <c r="N26675" s="36"/>
      <c r="O26675" s="40"/>
      <c r="P26675" s="36"/>
      <c r="S26675" s="36"/>
      <c r="T26675" s="36"/>
      <c r="U26675" s="36"/>
      <c r="V26675" s="36"/>
    </row>
    <row r="26676" spans="11:22" x14ac:dyDescent="0.25">
      <c r="K26676" s="36"/>
      <c r="L26676" s="36"/>
      <c r="M26676" s="36"/>
      <c r="N26676" s="36"/>
      <c r="O26676" s="40"/>
      <c r="P26676" s="36"/>
      <c r="S26676" s="36"/>
      <c r="T26676" s="36"/>
      <c r="U26676" s="36"/>
      <c r="V26676" s="36"/>
    </row>
    <row r="26677" spans="11:22" x14ac:dyDescent="0.25">
      <c r="K26677" s="36"/>
      <c r="L26677" s="36"/>
      <c r="M26677" s="36"/>
      <c r="N26677" s="36"/>
      <c r="O26677" s="40"/>
      <c r="P26677" s="36"/>
      <c r="S26677" s="36"/>
      <c r="T26677" s="36"/>
      <c r="U26677" s="36"/>
      <c r="V26677" s="36"/>
    </row>
    <row r="26678" spans="11:22" x14ac:dyDescent="0.25">
      <c r="K26678" s="36"/>
      <c r="L26678" s="36"/>
      <c r="M26678" s="36"/>
      <c r="N26678" s="36"/>
      <c r="O26678" s="40"/>
      <c r="P26678" s="36"/>
      <c r="S26678" s="36"/>
      <c r="T26678" s="36"/>
      <c r="U26678" s="36"/>
      <c r="V26678" s="36"/>
    </row>
    <row r="26679" spans="11:22" x14ac:dyDescent="0.25">
      <c r="K26679" s="36"/>
      <c r="L26679" s="36"/>
      <c r="M26679" s="36"/>
      <c r="N26679" s="36"/>
      <c r="O26679" s="40"/>
      <c r="P26679" s="36"/>
      <c r="S26679" s="36"/>
      <c r="T26679" s="36"/>
      <c r="U26679" s="36"/>
      <c r="V26679" s="36"/>
    </row>
    <row r="26680" spans="11:22" x14ac:dyDescent="0.25">
      <c r="K26680" s="36"/>
      <c r="L26680" s="36"/>
      <c r="M26680" s="36"/>
      <c r="N26680" s="36"/>
      <c r="O26680" s="40"/>
      <c r="P26680" s="36"/>
      <c r="S26680" s="36"/>
      <c r="T26680" s="36"/>
      <c r="U26680" s="36"/>
      <c r="V26680" s="36"/>
    </row>
    <row r="26681" spans="11:22" x14ac:dyDescent="0.25">
      <c r="K26681" s="36"/>
      <c r="L26681" s="36"/>
      <c r="M26681" s="36"/>
      <c r="N26681" s="36"/>
      <c r="O26681" s="40"/>
      <c r="P26681" s="36"/>
      <c r="S26681" s="36"/>
      <c r="T26681" s="36"/>
      <c r="U26681" s="36"/>
      <c r="V26681" s="36"/>
    </row>
    <row r="26682" spans="11:22" x14ac:dyDescent="0.25">
      <c r="K26682" s="36"/>
      <c r="L26682" s="36"/>
      <c r="M26682" s="36"/>
      <c r="N26682" s="36"/>
      <c r="O26682" s="40"/>
      <c r="P26682" s="36"/>
      <c r="S26682" s="36"/>
      <c r="T26682" s="36"/>
      <c r="U26682" s="36"/>
      <c r="V26682" s="36"/>
    </row>
    <row r="26683" spans="11:22" x14ac:dyDescent="0.25">
      <c r="K26683" s="36"/>
      <c r="L26683" s="36"/>
      <c r="M26683" s="36"/>
      <c r="N26683" s="36"/>
      <c r="O26683" s="40"/>
      <c r="P26683" s="36"/>
      <c r="S26683" s="36"/>
      <c r="T26683" s="36"/>
      <c r="U26683" s="36"/>
      <c r="V26683" s="36"/>
    </row>
    <row r="26684" spans="11:22" x14ac:dyDescent="0.25">
      <c r="K26684" s="36"/>
      <c r="L26684" s="36"/>
      <c r="M26684" s="36"/>
      <c r="N26684" s="36"/>
      <c r="O26684" s="40"/>
      <c r="P26684" s="36"/>
      <c r="S26684" s="36"/>
      <c r="T26684" s="36"/>
      <c r="U26684" s="36"/>
      <c r="V26684" s="36"/>
    </row>
    <row r="26685" spans="11:22" x14ac:dyDescent="0.25">
      <c r="K26685" s="36"/>
      <c r="L26685" s="36"/>
      <c r="M26685" s="36"/>
      <c r="N26685" s="36"/>
      <c r="O26685" s="40"/>
      <c r="P26685" s="36"/>
      <c r="S26685" s="36"/>
      <c r="T26685" s="36"/>
      <c r="U26685" s="36"/>
      <c r="V26685" s="36"/>
    </row>
    <row r="26686" spans="11:22" x14ac:dyDescent="0.25">
      <c r="K26686" s="36"/>
      <c r="L26686" s="36"/>
      <c r="M26686" s="36"/>
      <c r="N26686" s="36"/>
      <c r="O26686" s="40"/>
      <c r="P26686" s="36"/>
      <c r="S26686" s="36"/>
      <c r="T26686" s="36"/>
      <c r="U26686" s="36"/>
      <c r="V26686" s="36"/>
    </row>
    <row r="26687" spans="11:22" x14ac:dyDescent="0.25">
      <c r="K26687" s="36"/>
      <c r="L26687" s="36"/>
      <c r="M26687" s="36"/>
      <c r="N26687" s="36"/>
      <c r="O26687" s="40"/>
      <c r="P26687" s="36"/>
      <c r="S26687" s="36"/>
      <c r="T26687" s="36"/>
      <c r="U26687" s="36"/>
      <c r="V26687" s="36"/>
    </row>
    <row r="26688" spans="11:22" x14ac:dyDescent="0.25">
      <c r="K26688" s="36"/>
      <c r="L26688" s="36"/>
      <c r="M26688" s="36"/>
      <c r="N26688" s="36"/>
      <c r="O26688" s="40"/>
      <c r="P26688" s="36"/>
      <c r="S26688" s="36"/>
      <c r="T26688" s="36"/>
      <c r="U26688" s="36"/>
      <c r="V26688" s="36"/>
    </row>
    <row r="26689" spans="11:22" x14ac:dyDescent="0.25">
      <c r="K26689" s="36"/>
      <c r="L26689" s="36"/>
      <c r="M26689" s="36"/>
      <c r="N26689" s="36"/>
      <c r="O26689" s="40"/>
      <c r="P26689" s="36"/>
      <c r="S26689" s="36"/>
      <c r="T26689" s="36"/>
      <c r="U26689" s="36"/>
      <c r="V26689" s="36"/>
    </row>
    <row r="26690" spans="11:22" x14ac:dyDescent="0.25">
      <c r="K26690" s="36"/>
      <c r="L26690" s="36"/>
      <c r="M26690" s="36"/>
      <c r="N26690" s="36"/>
      <c r="O26690" s="40"/>
      <c r="P26690" s="36"/>
      <c r="S26690" s="36"/>
      <c r="T26690" s="36"/>
      <c r="U26690" s="36"/>
      <c r="V26690" s="36"/>
    </row>
    <row r="26691" spans="11:22" x14ac:dyDescent="0.25">
      <c r="K26691" s="36"/>
      <c r="L26691" s="36"/>
      <c r="M26691" s="36"/>
      <c r="N26691" s="36"/>
      <c r="O26691" s="40"/>
      <c r="P26691" s="36"/>
      <c r="S26691" s="36"/>
      <c r="T26691" s="36"/>
      <c r="U26691" s="36"/>
      <c r="V26691" s="36"/>
    </row>
    <row r="26692" spans="11:22" x14ac:dyDescent="0.25">
      <c r="K26692" s="36"/>
      <c r="L26692" s="36"/>
      <c r="M26692" s="36"/>
      <c r="N26692" s="36"/>
      <c r="O26692" s="40"/>
      <c r="P26692" s="36"/>
      <c r="S26692" s="36"/>
      <c r="T26692" s="36"/>
      <c r="U26692" s="36"/>
      <c r="V26692" s="36"/>
    </row>
    <row r="26693" spans="11:22" x14ac:dyDescent="0.25">
      <c r="K26693" s="36"/>
      <c r="L26693" s="36"/>
      <c r="M26693" s="36"/>
      <c r="N26693" s="36"/>
      <c r="O26693" s="40"/>
      <c r="P26693" s="36"/>
      <c r="S26693" s="36"/>
      <c r="T26693" s="36"/>
      <c r="U26693" s="36"/>
      <c r="V26693" s="36"/>
    </row>
    <row r="26694" spans="11:22" x14ac:dyDescent="0.25">
      <c r="K26694" s="36"/>
      <c r="L26694" s="36"/>
      <c r="M26694" s="36"/>
      <c r="N26694" s="36"/>
      <c r="O26694" s="40"/>
      <c r="P26694" s="36"/>
      <c r="S26694" s="36"/>
      <c r="T26694" s="36"/>
      <c r="U26694" s="36"/>
      <c r="V26694" s="36"/>
    </row>
    <row r="26695" spans="11:22" x14ac:dyDescent="0.25">
      <c r="K26695" s="36"/>
      <c r="L26695" s="36"/>
      <c r="M26695" s="36"/>
      <c r="N26695" s="36"/>
      <c r="O26695" s="40"/>
      <c r="P26695" s="36"/>
      <c r="S26695" s="36"/>
      <c r="T26695" s="36"/>
      <c r="U26695" s="36"/>
      <c r="V26695" s="36"/>
    </row>
    <row r="26696" spans="11:22" x14ac:dyDescent="0.25">
      <c r="K26696" s="36"/>
      <c r="L26696" s="36"/>
      <c r="M26696" s="36"/>
      <c r="N26696" s="36"/>
      <c r="O26696" s="40"/>
      <c r="P26696" s="36"/>
      <c r="S26696" s="36"/>
      <c r="T26696" s="36"/>
      <c r="U26696" s="36"/>
      <c r="V26696" s="36"/>
    </row>
    <row r="26697" spans="11:22" x14ac:dyDescent="0.25">
      <c r="K26697" s="36"/>
      <c r="L26697" s="36"/>
      <c r="M26697" s="36"/>
      <c r="N26697" s="36"/>
      <c r="O26697" s="40"/>
      <c r="P26697" s="36"/>
      <c r="S26697" s="36"/>
      <c r="T26697" s="36"/>
      <c r="U26697" s="36"/>
      <c r="V26697" s="36"/>
    </row>
    <row r="26698" spans="11:22" x14ac:dyDescent="0.25">
      <c r="K26698" s="36"/>
      <c r="L26698" s="36"/>
      <c r="M26698" s="36"/>
      <c r="N26698" s="36"/>
      <c r="O26698" s="40"/>
      <c r="P26698" s="36"/>
      <c r="S26698" s="36"/>
      <c r="T26698" s="36"/>
      <c r="U26698" s="36"/>
      <c r="V26698" s="36"/>
    </row>
    <row r="26699" spans="11:22" x14ac:dyDescent="0.25">
      <c r="K26699" s="36"/>
      <c r="L26699" s="36"/>
      <c r="M26699" s="36"/>
      <c r="N26699" s="36"/>
      <c r="O26699" s="40"/>
      <c r="P26699" s="36"/>
      <c r="S26699" s="36"/>
      <c r="T26699" s="36"/>
      <c r="U26699" s="36"/>
      <c r="V26699" s="36"/>
    </row>
    <row r="26700" spans="11:22" x14ac:dyDescent="0.25">
      <c r="K26700" s="36"/>
      <c r="L26700" s="36"/>
      <c r="M26700" s="36"/>
      <c r="N26700" s="36"/>
      <c r="O26700" s="40"/>
      <c r="P26700" s="36"/>
      <c r="S26700" s="36"/>
      <c r="T26700" s="36"/>
      <c r="U26700" s="36"/>
      <c r="V26700" s="36"/>
    </row>
    <row r="26701" spans="11:22" x14ac:dyDescent="0.25">
      <c r="K26701" s="36"/>
      <c r="L26701" s="36"/>
      <c r="M26701" s="36"/>
      <c r="N26701" s="36"/>
      <c r="O26701" s="40"/>
      <c r="P26701" s="36"/>
      <c r="S26701" s="36"/>
      <c r="T26701" s="36"/>
      <c r="U26701" s="36"/>
      <c r="V26701" s="36"/>
    </row>
    <row r="26702" spans="11:22" x14ac:dyDescent="0.25">
      <c r="K26702" s="36"/>
      <c r="L26702" s="36"/>
      <c r="M26702" s="36"/>
      <c r="N26702" s="36"/>
      <c r="O26702" s="40"/>
      <c r="P26702" s="36"/>
      <c r="S26702" s="36"/>
      <c r="T26702" s="36"/>
      <c r="U26702" s="36"/>
      <c r="V26702" s="36"/>
    </row>
    <row r="26703" spans="11:22" x14ac:dyDescent="0.25">
      <c r="K26703" s="36"/>
      <c r="L26703" s="36"/>
      <c r="M26703" s="36"/>
      <c r="N26703" s="36"/>
      <c r="O26703" s="40"/>
      <c r="P26703" s="36"/>
      <c r="S26703" s="36"/>
      <c r="T26703" s="36"/>
      <c r="U26703" s="36"/>
      <c r="V26703" s="36"/>
    </row>
    <row r="26704" spans="11:22" x14ac:dyDescent="0.25">
      <c r="K26704" s="36"/>
      <c r="L26704" s="36"/>
      <c r="M26704" s="36"/>
      <c r="N26704" s="36"/>
      <c r="O26704" s="40"/>
      <c r="P26704" s="36"/>
      <c r="S26704" s="36"/>
      <c r="T26704" s="36"/>
      <c r="U26704" s="36"/>
      <c r="V26704" s="36"/>
    </row>
    <row r="26705" spans="11:22" x14ac:dyDescent="0.25">
      <c r="K26705" s="36"/>
      <c r="L26705" s="36"/>
      <c r="M26705" s="36"/>
      <c r="N26705" s="36"/>
      <c r="O26705" s="40"/>
      <c r="P26705" s="36"/>
      <c r="S26705" s="36"/>
      <c r="T26705" s="36"/>
      <c r="U26705" s="36"/>
      <c r="V26705" s="36"/>
    </row>
    <row r="26706" spans="11:22" x14ac:dyDescent="0.25">
      <c r="K26706" s="36"/>
      <c r="L26706" s="36"/>
      <c r="M26706" s="36"/>
      <c r="N26706" s="36"/>
      <c r="O26706" s="40"/>
      <c r="P26706" s="36"/>
      <c r="S26706" s="36"/>
      <c r="T26706" s="36"/>
      <c r="U26706" s="36"/>
      <c r="V26706" s="36"/>
    </row>
    <row r="26707" spans="11:22" x14ac:dyDescent="0.25">
      <c r="K26707" s="36"/>
      <c r="L26707" s="36"/>
      <c r="M26707" s="36"/>
      <c r="N26707" s="36"/>
      <c r="O26707" s="40"/>
      <c r="P26707" s="36"/>
      <c r="S26707" s="36"/>
      <c r="T26707" s="36"/>
      <c r="U26707" s="36"/>
      <c r="V26707" s="36"/>
    </row>
    <row r="26708" spans="11:22" x14ac:dyDescent="0.25">
      <c r="K26708" s="36"/>
      <c r="L26708" s="36"/>
      <c r="M26708" s="36"/>
      <c r="N26708" s="36"/>
      <c r="O26708" s="40"/>
      <c r="P26708" s="36"/>
      <c r="S26708" s="36"/>
      <c r="T26708" s="36"/>
      <c r="U26708" s="36"/>
      <c r="V26708" s="36"/>
    </row>
    <row r="26709" spans="11:22" x14ac:dyDescent="0.25">
      <c r="K26709" s="36"/>
      <c r="L26709" s="36"/>
      <c r="M26709" s="36"/>
      <c r="N26709" s="36"/>
      <c r="O26709" s="40"/>
      <c r="P26709" s="36"/>
      <c r="S26709" s="36"/>
      <c r="T26709" s="36"/>
      <c r="U26709" s="36"/>
      <c r="V26709" s="36"/>
    </row>
    <row r="26710" spans="11:22" x14ac:dyDescent="0.25">
      <c r="K26710" s="36"/>
      <c r="L26710" s="36"/>
      <c r="M26710" s="36"/>
      <c r="N26710" s="36"/>
      <c r="O26710" s="40"/>
      <c r="P26710" s="36"/>
      <c r="S26710" s="36"/>
      <c r="T26710" s="36"/>
      <c r="U26710" s="36"/>
      <c r="V26710" s="36"/>
    </row>
    <row r="26711" spans="11:22" x14ac:dyDescent="0.25">
      <c r="K26711" s="36"/>
      <c r="L26711" s="36"/>
      <c r="M26711" s="36"/>
      <c r="N26711" s="36"/>
      <c r="O26711" s="40"/>
      <c r="P26711" s="36"/>
      <c r="S26711" s="36"/>
      <c r="T26711" s="36"/>
      <c r="U26711" s="36"/>
      <c r="V26711" s="36"/>
    </row>
    <row r="26712" spans="11:22" x14ac:dyDescent="0.25">
      <c r="K26712" s="36"/>
      <c r="L26712" s="36"/>
      <c r="M26712" s="36"/>
      <c r="N26712" s="36"/>
      <c r="O26712" s="40"/>
      <c r="P26712" s="36"/>
      <c r="S26712" s="36"/>
      <c r="T26712" s="36"/>
      <c r="U26712" s="36"/>
      <c r="V26712" s="36"/>
    </row>
    <row r="26713" spans="11:22" x14ac:dyDescent="0.25">
      <c r="K26713" s="36"/>
      <c r="L26713" s="36"/>
      <c r="M26713" s="36"/>
      <c r="N26713" s="36"/>
      <c r="O26713" s="40"/>
      <c r="P26713" s="36"/>
      <c r="S26713" s="36"/>
      <c r="T26713" s="36"/>
      <c r="U26713" s="36"/>
      <c r="V26713" s="36"/>
    </row>
    <row r="26714" spans="11:22" x14ac:dyDescent="0.25">
      <c r="K26714" s="36"/>
      <c r="L26714" s="36"/>
      <c r="M26714" s="36"/>
      <c r="N26714" s="36"/>
      <c r="O26714" s="40"/>
      <c r="P26714" s="36"/>
      <c r="S26714" s="36"/>
      <c r="T26714" s="36"/>
      <c r="U26714" s="36"/>
      <c r="V26714" s="36"/>
    </row>
    <row r="26715" spans="11:22" x14ac:dyDescent="0.25">
      <c r="K26715" s="36"/>
      <c r="L26715" s="36"/>
      <c r="M26715" s="36"/>
      <c r="N26715" s="36"/>
      <c r="O26715" s="40"/>
      <c r="P26715" s="36"/>
      <c r="S26715" s="36"/>
      <c r="T26715" s="36"/>
      <c r="U26715" s="36"/>
      <c r="V26715" s="36"/>
    </row>
    <row r="26716" spans="11:22" x14ac:dyDescent="0.25">
      <c r="K26716" s="36"/>
      <c r="L26716" s="36"/>
      <c r="M26716" s="36"/>
      <c r="N26716" s="36"/>
      <c r="O26716" s="40"/>
      <c r="P26716" s="36"/>
      <c r="S26716" s="36"/>
      <c r="T26716" s="36"/>
      <c r="U26716" s="36"/>
      <c r="V26716" s="36"/>
    </row>
    <row r="26717" spans="11:22" x14ac:dyDescent="0.25">
      <c r="K26717" s="36"/>
      <c r="L26717" s="36"/>
      <c r="M26717" s="36"/>
      <c r="N26717" s="36"/>
      <c r="O26717" s="40"/>
      <c r="P26717" s="36"/>
      <c r="S26717" s="36"/>
      <c r="T26717" s="36"/>
      <c r="U26717" s="36"/>
      <c r="V26717" s="36"/>
    </row>
    <row r="26718" spans="11:22" x14ac:dyDescent="0.25">
      <c r="K26718" s="36"/>
      <c r="L26718" s="36"/>
      <c r="M26718" s="36"/>
      <c r="N26718" s="36"/>
      <c r="O26718" s="40"/>
      <c r="P26718" s="36"/>
      <c r="S26718" s="36"/>
      <c r="T26718" s="36"/>
      <c r="U26718" s="36"/>
      <c r="V26718" s="36"/>
    </row>
    <row r="26719" spans="11:22" x14ac:dyDescent="0.25">
      <c r="K26719" s="36"/>
      <c r="L26719" s="36"/>
      <c r="M26719" s="36"/>
      <c r="N26719" s="36"/>
      <c r="O26719" s="40"/>
      <c r="P26719" s="36"/>
      <c r="S26719" s="36"/>
      <c r="T26719" s="36"/>
      <c r="U26719" s="36"/>
      <c r="V26719" s="36"/>
    </row>
    <row r="26720" spans="11:22" x14ac:dyDescent="0.25">
      <c r="K26720" s="36"/>
      <c r="L26720" s="36"/>
      <c r="M26720" s="36"/>
      <c r="N26720" s="36"/>
      <c r="O26720" s="40"/>
      <c r="P26720" s="36"/>
      <c r="S26720" s="36"/>
      <c r="T26720" s="36"/>
      <c r="U26720" s="36"/>
      <c r="V26720" s="36"/>
    </row>
    <row r="26721" spans="11:22" x14ac:dyDescent="0.25">
      <c r="K26721" s="36"/>
      <c r="L26721" s="36"/>
      <c r="M26721" s="36"/>
      <c r="N26721" s="36"/>
      <c r="O26721" s="40"/>
      <c r="P26721" s="36"/>
      <c r="S26721" s="36"/>
      <c r="T26721" s="36"/>
      <c r="U26721" s="36"/>
      <c r="V26721" s="36"/>
    </row>
    <row r="26722" spans="11:22" x14ac:dyDescent="0.25">
      <c r="K26722" s="36"/>
      <c r="L26722" s="36"/>
      <c r="M26722" s="36"/>
      <c r="N26722" s="36"/>
      <c r="O26722" s="40"/>
      <c r="P26722" s="36"/>
      <c r="S26722" s="36"/>
      <c r="T26722" s="36"/>
      <c r="U26722" s="36"/>
      <c r="V26722" s="36"/>
    </row>
    <row r="26723" spans="11:22" x14ac:dyDescent="0.25">
      <c r="K26723" s="36"/>
      <c r="L26723" s="36"/>
      <c r="M26723" s="36"/>
      <c r="N26723" s="36"/>
      <c r="O26723" s="40"/>
      <c r="P26723" s="36"/>
      <c r="S26723" s="36"/>
      <c r="T26723" s="36"/>
      <c r="U26723" s="36"/>
      <c r="V26723" s="36"/>
    </row>
    <row r="26724" spans="11:22" x14ac:dyDescent="0.25">
      <c r="K26724" s="36"/>
      <c r="L26724" s="36"/>
      <c r="M26724" s="36"/>
      <c r="N26724" s="36"/>
      <c r="O26724" s="40"/>
      <c r="P26724" s="36"/>
      <c r="S26724" s="36"/>
      <c r="T26724" s="36"/>
      <c r="U26724" s="36"/>
      <c r="V26724" s="36"/>
    </row>
    <row r="26725" spans="11:22" x14ac:dyDescent="0.25">
      <c r="K26725" s="36"/>
      <c r="L26725" s="36"/>
      <c r="M26725" s="36"/>
      <c r="N26725" s="36"/>
      <c r="O26725" s="40"/>
      <c r="P26725" s="36"/>
      <c r="S26725" s="36"/>
      <c r="T26725" s="36"/>
      <c r="U26725" s="36"/>
      <c r="V26725" s="36"/>
    </row>
    <row r="26726" spans="11:22" x14ac:dyDescent="0.25">
      <c r="K26726" s="36"/>
      <c r="L26726" s="36"/>
      <c r="M26726" s="36"/>
      <c r="N26726" s="36"/>
      <c r="O26726" s="40"/>
      <c r="P26726" s="36"/>
      <c r="S26726" s="36"/>
      <c r="T26726" s="36"/>
      <c r="U26726" s="36"/>
      <c r="V26726" s="36"/>
    </row>
    <row r="26727" spans="11:22" x14ac:dyDescent="0.25">
      <c r="K26727" s="36"/>
      <c r="L26727" s="36"/>
      <c r="M26727" s="36"/>
      <c r="N26727" s="36"/>
      <c r="O26727" s="40"/>
      <c r="P26727" s="36"/>
      <c r="S26727" s="36"/>
      <c r="T26727" s="36"/>
      <c r="U26727" s="36"/>
      <c r="V26727" s="36"/>
    </row>
    <row r="26728" spans="11:22" x14ac:dyDescent="0.25">
      <c r="K26728" s="36"/>
      <c r="L26728" s="36"/>
      <c r="M26728" s="36"/>
      <c r="N26728" s="36"/>
      <c r="O26728" s="40"/>
      <c r="P26728" s="36"/>
      <c r="S26728" s="36"/>
      <c r="T26728" s="36"/>
      <c r="U26728" s="36"/>
      <c r="V26728" s="36"/>
    </row>
    <row r="26729" spans="11:22" x14ac:dyDescent="0.25">
      <c r="K26729" s="36"/>
      <c r="L26729" s="36"/>
      <c r="M26729" s="36"/>
      <c r="N26729" s="36"/>
      <c r="O26729" s="40"/>
      <c r="P26729" s="36"/>
      <c r="S26729" s="36"/>
      <c r="T26729" s="36"/>
      <c r="U26729" s="36"/>
      <c r="V26729" s="36"/>
    </row>
    <row r="26730" spans="11:22" x14ac:dyDescent="0.25">
      <c r="K26730" s="36"/>
      <c r="L26730" s="36"/>
      <c r="M26730" s="36"/>
      <c r="N26730" s="36"/>
      <c r="O26730" s="40"/>
      <c r="P26730" s="36"/>
      <c r="S26730" s="36"/>
      <c r="T26730" s="36"/>
      <c r="U26730" s="36"/>
      <c r="V26730" s="36"/>
    </row>
    <row r="26731" spans="11:22" x14ac:dyDescent="0.25">
      <c r="K26731" s="36"/>
      <c r="L26731" s="36"/>
      <c r="M26731" s="36"/>
      <c r="N26731" s="36"/>
      <c r="O26731" s="40"/>
      <c r="P26731" s="36"/>
      <c r="S26731" s="36"/>
      <c r="T26731" s="36"/>
      <c r="U26731" s="36"/>
      <c r="V26731" s="36"/>
    </row>
    <row r="26732" spans="11:22" x14ac:dyDescent="0.25">
      <c r="K26732" s="36"/>
      <c r="L26732" s="36"/>
      <c r="M26732" s="36"/>
      <c r="N26732" s="36"/>
      <c r="O26732" s="40"/>
      <c r="P26732" s="36"/>
      <c r="S26732" s="36"/>
      <c r="T26732" s="36"/>
      <c r="U26732" s="36"/>
      <c r="V26732" s="36"/>
    </row>
    <row r="26733" spans="11:22" x14ac:dyDescent="0.25">
      <c r="K26733" s="36"/>
      <c r="L26733" s="36"/>
      <c r="M26733" s="36"/>
      <c r="N26733" s="36"/>
      <c r="O26733" s="40"/>
      <c r="P26733" s="36"/>
      <c r="S26733" s="36"/>
      <c r="T26733" s="36"/>
      <c r="U26733" s="36"/>
      <c r="V26733" s="36"/>
    </row>
    <row r="26734" spans="11:22" x14ac:dyDescent="0.25">
      <c r="K26734" s="36"/>
      <c r="L26734" s="36"/>
      <c r="M26734" s="36"/>
      <c r="N26734" s="36"/>
      <c r="O26734" s="40"/>
      <c r="P26734" s="36"/>
      <c r="S26734" s="36"/>
      <c r="T26734" s="36"/>
      <c r="U26734" s="36"/>
      <c r="V26734" s="36"/>
    </row>
    <row r="26735" spans="11:22" x14ac:dyDescent="0.25">
      <c r="K26735" s="36"/>
      <c r="L26735" s="36"/>
      <c r="M26735" s="36"/>
      <c r="N26735" s="36"/>
      <c r="O26735" s="40"/>
      <c r="P26735" s="36"/>
      <c r="S26735" s="36"/>
      <c r="T26735" s="36"/>
      <c r="U26735" s="36"/>
      <c r="V26735" s="36"/>
    </row>
    <row r="26736" spans="11:22" x14ac:dyDescent="0.25">
      <c r="K26736" s="36"/>
      <c r="L26736" s="36"/>
      <c r="M26736" s="36"/>
      <c r="N26736" s="36"/>
      <c r="O26736" s="40"/>
      <c r="P26736" s="36"/>
      <c r="S26736" s="36"/>
      <c r="T26736" s="36"/>
      <c r="U26736" s="36"/>
      <c r="V26736" s="36"/>
    </row>
    <row r="26737" spans="11:22" x14ac:dyDescent="0.25">
      <c r="K26737" s="36"/>
      <c r="L26737" s="36"/>
      <c r="M26737" s="36"/>
      <c r="N26737" s="36"/>
      <c r="O26737" s="40"/>
      <c r="P26737" s="36"/>
      <c r="S26737" s="36"/>
      <c r="T26737" s="36"/>
      <c r="U26737" s="36"/>
      <c r="V26737" s="36"/>
    </row>
    <row r="26738" spans="11:22" x14ac:dyDescent="0.25">
      <c r="K26738" s="36"/>
      <c r="L26738" s="36"/>
      <c r="M26738" s="36"/>
      <c r="N26738" s="36"/>
      <c r="O26738" s="40"/>
      <c r="P26738" s="36"/>
      <c r="S26738" s="36"/>
      <c r="T26738" s="36"/>
      <c r="U26738" s="36"/>
      <c r="V26738" s="36"/>
    </row>
    <row r="26739" spans="11:22" x14ac:dyDescent="0.25">
      <c r="K26739" s="36"/>
      <c r="L26739" s="36"/>
      <c r="M26739" s="36"/>
      <c r="N26739" s="36"/>
      <c r="O26739" s="40"/>
      <c r="P26739" s="36"/>
      <c r="S26739" s="36"/>
      <c r="T26739" s="36"/>
      <c r="U26739" s="36"/>
      <c r="V26739" s="36"/>
    </row>
    <row r="26740" spans="11:22" x14ac:dyDescent="0.25">
      <c r="K26740" s="36"/>
      <c r="L26740" s="36"/>
      <c r="M26740" s="36"/>
      <c r="N26740" s="36"/>
      <c r="O26740" s="40"/>
      <c r="P26740" s="36"/>
      <c r="S26740" s="36"/>
      <c r="T26740" s="36"/>
      <c r="U26740" s="36"/>
      <c r="V26740" s="36"/>
    </row>
    <row r="26741" spans="11:22" x14ac:dyDescent="0.25">
      <c r="K26741" s="36"/>
      <c r="L26741" s="36"/>
      <c r="M26741" s="36"/>
      <c r="N26741" s="36"/>
      <c r="O26741" s="40"/>
      <c r="P26741" s="36"/>
      <c r="S26741" s="36"/>
      <c r="T26741" s="36"/>
      <c r="U26741" s="36"/>
      <c r="V26741" s="36"/>
    </row>
    <row r="26742" spans="11:22" x14ac:dyDescent="0.25">
      <c r="K26742" s="36"/>
      <c r="L26742" s="36"/>
      <c r="M26742" s="36"/>
      <c r="N26742" s="36"/>
      <c r="O26742" s="40"/>
      <c r="P26742" s="36"/>
      <c r="S26742" s="36"/>
      <c r="T26742" s="36"/>
      <c r="U26742" s="36"/>
      <c r="V26742" s="36"/>
    </row>
    <row r="26743" spans="11:22" x14ac:dyDescent="0.25">
      <c r="K26743" s="36"/>
      <c r="L26743" s="36"/>
      <c r="M26743" s="36"/>
      <c r="N26743" s="36"/>
      <c r="O26743" s="40"/>
      <c r="P26743" s="36"/>
      <c r="S26743" s="36"/>
      <c r="T26743" s="36"/>
      <c r="U26743" s="36"/>
      <c r="V26743" s="36"/>
    </row>
    <row r="26744" spans="11:22" x14ac:dyDescent="0.25">
      <c r="K26744" s="36"/>
      <c r="L26744" s="36"/>
      <c r="M26744" s="36"/>
      <c r="N26744" s="36"/>
      <c r="O26744" s="40"/>
      <c r="P26744" s="36"/>
      <c r="S26744" s="36"/>
      <c r="T26744" s="36"/>
      <c r="U26744" s="36"/>
      <c r="V26744" s="36"/>
    </row>
    <row r="26745" spans="11:22" x14ac:dyDescent="0.25">
      <c r="K26745" s="36"/>
      <c r="L26745" s="36"/>
      <c r="M26745" s="36"/>
      <c r="N26745" s="36"/>
      <c r="O26745" s="40"/>
      <c r="P26745" s="36"/>
      <c r="S26745" s="36"/>
      <c r="T26745" s="36"/>
      <c r="U26745" s="36"/>
      <c r="V26745" s="36"/>
    </row>
    <row r="26746" spans="11:22" x14ac:dyDescent="0.25">
      <c r="K26746" s="36"/>
      <c r="L26746" s="36"/>
      <c r="M26746" s="36"/>
      <c r="N26746" s="36"/>
      <c r="O26746" s="40"/>
      <c r="P26746" s="36"/>
      <c r="S26746" s="36"/>
      <c r="T26746" s="36"/>
      <c r="U26746" s="36"/>
      <c r="V26746" s="36"/>
    </row>
    <row r="26747" spans="11:22" x14ac:dyDescent="0.25">
      <c r="K26747" s="36"/>
      <c r="L26747" s="36"/>
      <c r="M26747" s="36"/>
      <c r="N26747" s="36"/>
      <c r="O26747" s="40"/>
      <c r="P26747" s="36"/>
      <c r="S26747" s="36"/>
      <c r="T26747" s="36"/>
      <c r="U26747" s="36"/>
      <c r="V26747" s="36"/>
    </row>
    <row r="26748" spans="11:22" x14ac:dyDescent="0.25">
      <c r="K26748" s="36"/>
      <c r="L26748" s="36"/>
      <c r="M26748" s="36"/>
      <c r="N26748" s="36"/>
      <c r="O26748" s="40"/>
      <c r="P26748" s="36"/>
      <c r="S26748" s="36"/>
      <c r="T26748" s="36"/>
      <c r="U26748" s="36"/>
      <c r="V26748" s="36"/>
    </row>
    <row r="26749" spans="11:22" x14ac:dyDescent="0.25">
      <c r="K26749" s="36"/>
      <c r="L26749" s="36"/>
      <c r="M26749" s="36"/>
      <c r="N26749" s="36"/>
      <c r="O26749" s="40"/>
      <c r="P26749" s="36"/>
      <c r="S26749" s="36"/>
      <c r="T26749" s="36"/>
      <c r="U26749" s="36"/>
      <c r="V26749" s="36"/>
    </row>
    <row r="26750" spans="11:22" x14ac:dyDescent="0.25">
      <c r="K26750" s="36"/>
      <c r="L26750" s="36"/>
      <c r="M26750" s="36"/>
      <c r="N26750" s="36"/>
      <c r="O26750" s="40"/>
      <c r="P26750" s="36"/>
      <c r="S26750" s="36"/>
      <c r="T26750" s="36"/>
      <c r="U26750" s="36"/>
      <c r="V26750" s="36"/>
    </row>
    <row r="26751" spans="11:22" x14ac:dyDescent="0.25">
      <c r="K26751" s="36"/>
      <c r="L26751" s="36"/>
      <c r="M26751" s="36"/>
      <c r="N26751" s="36"/>
      <c r="O26751" s="40"/>
      <c r="P26751" s="36"/>
      <c r="S26751" s="36"/>
      <c r="T26751" s="36"/>
      <c r="U26751" s="36"/>
      <c r="V26751" s="36"/>
    </row>
    <row r="26752" spans="11:22" x14ac:dyDescent="0.25">
      <c r="K26752" s="36"/>
      <c r="L26752" s="36"/>
      <c r="M26752" s="36"/>
      <c r="N26752" s="36"/>
      <c r="O26752" s="40"/>
      <c r="P26752" s="36"/>
      <c r="S26752" s="36"/>
      <c r="T26752" s="36"/>
      <c r="U26752" s="36"/>
      <c r="V26752" s="36"/>
    </row>
    <row r="26753" spans="11:22" x14ac:dyDescent="0.25">
      <c r="K26753" s="36"/>
      <c r="L26753" s="36"/>
      <c r="M26753" s="36"/>
      <c r="N26753" s="36"/>
      <c r="O26753" s="40"/>
      <c r="P26753" s="36"/>
      <c r="S26753" s="36"/>
      <c r="T26753" s="36"/>
      <c r="U26753" s="36"/>
      <c r="V26753" s="36"/>
    </row>
    <row r="26754" spans="11:22" x14ac:dyDescent="0.25">
      <c r="K26754" s="36"/>
      <c r="L26754" s="36"/>
      <c r="M26754" s="36"/>
      <c r="N26754" s="36"/>
      <c r="O26754" s="40"/>
      <c r="P26754" s="36"/>
      <c r="S26754" s="36"/>
      <c r="T26754" s="36"/>
      <c r="U26754" s="36"/>
      <c r="V26754" s="36"/>
    </row>
    <row r="26755" spans="11:22" x14ac:dyDescent="0.25">
      <c r="K26755" s="36"/>
      <c r="L26755" s="36"/>
      <c r="M26755" s="36"/>
      <c r="N26755" s="36"/>
      <c r="O26755" s="40"/>
      <c r="P26755" s="36"/>
      <c r="S26755" s="36"/>
      <c r="T26755" s="36"/>
      <c r="U26755" s="36"/>
      <c r="V26755" s="36"/>
    </row>
    <row r="26756" spans="11:22" x14ac:dyDescent="0.25">
      <c r="K26756" s="36"/>
      <c r="L26756" s="36"/>
      <c r="M26756" s="36"/>
      <c r="N26756" s="36"/>
      <c r="O26756" s="40"/>
      <c r="P26756" s="36"/>
      <c r="S26756" s="36"/>
      <c r="T26756" s="36"/>
      <c r="U26756" s="36"/>
      <c r="V26756" s="36"/>
    </row>
    <row r="26757" spans="11:22" x14ac:dyDescent="0.25">
      <c r="K26757" s="36"/>
      <c r="L26757" s="36"/>
      <c r="M26757" s="36"/>
      <c r="N26757" s="36"/>
      <c r="O26757" s="40"/>
      <c r="P26757" s="36"/>
      <c r="S26757" s="36"/>
      <c r="T26757" s="36"/>
      <c r="U26757" s="36"/>
      <c r="V26757" s="36"/>
    </row>
    <row r="26758" spans="11:22" x14ac:dyDescent="0.25">
      <c r="K26758" s="36"/>
      <c r="L26758" s="36"/>
      <c r="M26758" s="36"/>
      <c r="N26758" s="36"/>
      <c r="O26758" s="40"/>
      <c r="P26758" s="36"/>
      <c r="S26758" s="36"/>
      <c r="T26758" s="36"/>
      <c r="U26758" s="36"/>
      <c r="V26758" s="36"/>
    </row>
    <row r="26759" spans="11:22" x14ac:dyDescent="0.25">
      <c r="K26759" s="36"/>
      <c r="L26759" s="36"/>
      <c r="M26759" s="36"/>
      <c r="N26759" s="36"/>
      <c r="O26759" s="40"/>
      <c r="P26759" s="36"/>
      <c r="S26759" s="36"/>
      <c r="T26759" s="36"/>
      <c r="U26759" s="36"/>
      <c r="V26759" s="36"/>
    </row>
    <row r="26760" spans="11:22" x14ac:dyDescent="0.25">
      <c r="K26760" s="36"/>
      <c r="L26760" s="36"/>
      <c r="M26760" s="36"/>
      <c r="N26760" s="36"/>
      <c r="O26760" s="40"/>
      <c r="P26760" s="36"/>
      <c r="S26760" s="36"/>
      <c r="T26760" s="36"/>
      <c r="U26760" s="36"/>
      <c r="V26760" s="36"/>
    </row>
    <row r="26761" spans="11:22" x14ac:dyDescent="0.25">
      <c r="K26761" s="36"/>
      <c r="L26761" s="36"/>
      <c r="M26761" s="36"/>
      <c r="N26761" s="36"/>
      <c r="O26761" s="40"/>
      <c r="P26761" s="36"/>
      <c r="S26761" s="36"/>
      <c r="T26761" s="36"/>
      <c r="U26761" s="36"/>
      <c r="V26761" s="36"/>
    </row>
    <row r="26762" spans="11:22" x14ac:dyDescent="0.25">
      <c r="K26762" s="36"/>
      <c r="L26762" s="36"/>
      <c r="M26762" s="36"/>
      <c r="N26762" s="36"/>
      <c r="O26762" s="40"/>
      <c r="P26762" s="36"/>
      <c r="S26762" s="36"/>
      <c r="T26762" s="36"/>
      <c r="U26762" s="36"/>
      <c r="V26762" s="36"/>
    </row>
    <row r="26763" spans="11:22" x14ac:dyDescent="0.25">
      <c r="K26763" s="36"/>
      <c r="L26763" s="36"/>
      <c r="M26763" s="36"/>
      <c r="N26763" s="36"/>
      <c r="O26763" s="40"/>
      <c r="P26763" s="36"/>
      <c r="S26763" s="36"/>
      <c r="T26763" s="36"/>
      <c r="U26763" s="36"/>
      <c r="V26763" s="36"/>
    </row>
    <row r="26764" spans="11:22" x14ac:dyDescent="0.25">
      <c r="K26764" s="36"/>
      <c r="L26764" s="36"/>
      <c r="M26764" s="36"/>
      <c r="N26764" s="36"/>
      <c r="O26764" s="40"/>
      <c r="P26764" s="36"/>
      <c r="S26764" s="36"/>
      <c r="T26764" s="36"/>
      <c r="U26764" s="36"/>
      <c r="V26764" s="36"/>
    </row>
    <row r="26765" spans="11:22" x14ac:dyDescent="0.25">
      <c r="K26765" s="36"/>
      <c r="L26765" s="36"/>
      <c r="M26765" s="36"/>
      <c r="N26765" s="36"/>
      <c r="O26765" s="40"/>
      <c r="P26765" s="36"/>
      <c r="S26765" s="36"/>
      <c r="T26765" s="36"/>
      <c r="U26765" s="36"/>
      <c r="V26765" s="36"/>
    </row>
    <row r="26766" spans="11:22" x14ac:dyDescent="0.25">
      <c r="K26766" s="36"/>
      <c r="L26766" s="36"/>
      <c r="M26766" s="36"/>
      <c r="N26766" s="36"/>
      <c r="O26766" s="40"/>
      <c r="P26766" s="36"/>
      <c r="S26766" s="36"/>
      <c r="T26766" s="36"/>
      <c r="U26766" s="36"/>
      <c r="V26766" s="36"/>
    </row>
    <row r="26767" spans="11:22" x14ac:dyDescent="0.25">
      <c r="K26767" s="36"/>
      <c r="L26767" s="36"/>
      <c r="M26767" s="36"/>
      <c r="N26767" s="36"/>
      <c r="O26767" s="40"/>
      <c r="P26767" s="36"/>
      <c r="S26767" s="36"/>
      <c r="T26767" s="36"/>
      <c r="U26767" s="36"/>
      <c r="V26767" s="36"/>
    </row>
    <row r="26768" spans="11:22" x14ac:dyDescent="0.25">
      <c r="K26768" s="36"/>
      <c r="L26768" s="36"/>
      <c r="M26768" s="36"/>
      <c r="N26768" s="36"/>
      <c r="O26768" s="40"/>
      <c r="P26768" s="36"/>
      <c r="S26768" s="36"/>
      <c r="T26768" s="36"/>
      <c r="U26768" s="36"/>
      <c r="V26768" s="36"/>
    </row>
    <row r="26769" spans="11:22" x14ac:dyDescent="0.25">
      <c r="K26769" s="36"/>
      <c r="L26769" s="36"/>
      <c r="M26769" s="36"/>
      <c r="N26769" s="36"/>
      <c r="O26769" s="40"/>
      <c r="P26769" s="36"/>
      <c r="S26769" s="36"/>
      <c r="T26769" s="36"/>
      <c r="U26769" s="36"/>
      <c r="V26769" s="36"/>
    </row>
    <row r="26770" spans="11:22" x14ac:dyDescent="0.25">
      <c r="K26770" s="36"/>
      <c r="L26770" s="36"/>
      <c r="M26770" s="36"/>
      <c r="N26770" s="36"/>
      <c r="O26770" s="40"/>
      <c r="P26770" s="36"/>
      <c r="S26770" s="36"/>
      <c r="T26770" s="36"/>
      <c r="U26770" s="36"/>
      <c r="V26770" s="36"/>
    </row>
    <row r="26771" spans="11:22" x14ac:dyDescent="0.25">
      <c r="K26771" s="36"/>
      <c r="L26771" s="36"/>
      <c r="M26771" s="36"/>
      <c r="N26771" s="36"/>
      <c r="O26771" s="40"/>
      <c r="P26771" s="36"/>
      <c r="S26771" s="36"/>
      <c r="T26771" s="36"/>
      <c r="U26771" s="36"/>
      <c r="V26771" s="36"/>
    </row>
    <row r="26772" spans="11:22" x14ac:dyDescent="0.25">
      <c r="K26772" s="36"/>
      <c r="L26772" s="36"/>
      <c r="M26772" s="36"/>
      <c r="N26772" s="36"/>
      <c r="O26772" s="40"/>
      <c r="P26772" s="36"/>
      <c r="S26772" s="36"/>
      <c r="T26772" s="36"/>
      <c r="U26772" s="36"/>
      <c r="V26772" s="36"/>
    </row>
    <row r="26773" spans="11:22" x14ac:dyDescent="0.25">
      <c r="K26773" s="36"/>
      <c r="L26773" s="36"/>
      <c r="M26773" s="36"/>
      <c r="N26773" s="36"/>
      <c r="O26773" s="40"/>
      <c r="P26773" s="36"/>
      <c r="S26773" s="36"/>
      <c r="T26773" s="36"/>
      <c r="U26773" s="36"/>
      <c r="V26773" s="36"/>
    </row>
    <row r="26774" spans="11:22" x14ac:dyDescent="0.25">
      <c r="K26774" s="36"/>
      <c r="L26774" s="36"/>
      <c r="M26774" s="36"/>
      <c r="N26774" s="36"/>
      <c r="O26774" s="40"/>
      <c r="P26774" s="36"/>
      <c r="S26774" s="36"/>
      <c r="T26774" s="36"/>
      <c r="U26774" s="36"/>
      <c r="V26774" s="36"/>
    </row>
    <row r="26775" spans="11:22" x14ac:dyDescent="0.25">
      <c r="K26775" s="36"/>
      <c r="L26775" s="36"/>
      <c r="M26775" s="36"/>
      <c r="N26775" s="36"/>
      <c r="O26775" s="40"/>
      <c r="P26775" s="36"/>
      <c r="S26775" s="36"/>
      <c r="T26775" s="36"/>
      <c r="U26775" s="36"/>
      <c r="V26775" s="36"/>
    </row>
    <row r="26776" spans="11:22" x14ac:dyDescent="0.25">
      <c r="K26776" s="36"/>
      <c r="L26776" s="36"/>
      <c r="M26776" s="36"/>
      <c r="N26776" s="36"/>
      <c r="O26776" s="40"/>
      <c r="P26776" s="36"/>
      <c r="S26776" s="36"/>
      <c r="T26776" s="36"/>
      <c r="U26776" s="36"/>
      <c r="V26776" s="36"/>
    </row>
    <row r="26777" spans="11:22" x14ac:dyDescent="0.25">
      <c r="K26777" s="36"/>
      <c r="L26777" s="36"/>
      <c r="M26777" s="36"/>
      <c r="N26777" s="36"/>
      <c r="O26777" s="40"/>
      <c r="P26777" s="36"/>
      <c r="S26777" s="36"/>
      <c r="T26777" s="36"/>
      <c r="U26777" s="36"/>
      <c r="V26777" s="36"/>
    </row>
    <row r="26778" spans="11:22" x14ac:dyDescent="0.25">
      <c r="K26778" s="36"/>
      <c r="L26778" s="36"/>
      <c r="M26778" s="36"/>
      <c r="N26778" s="36"/>
      <c r="O26778" s="40"/>
      <c r="P26778" s="36"/>
      <c r="S26778" s="36"/>
      <c r="T26778" s="36"/>
      <c r="U26778" s="36"/>
      <c r="V26778" s="36"/>
    </row>
    <row r="26779" spans="11:22" x14ac:dyDescent="0.25">
      <c r="K26779" s="36"/>
      <c r="L26779" s="36"/>
      <c r="M26779" s="36"/>
      <c r="N26779" s="36"/>
      <c r="O26779" s="40"/>
      <c r="P26779" s="36"/>
      <c r="S26779" s="36"/>
      <c r="T26779" s="36"/>
      <c r="U26779" s="36"/>
      <c r="V26779" s="36"/>
    </row>
    <row r="26780" spans="11:22" x14ac:dyDescent="0.25">
      <c r="K26780" s="36"/>
      <c r="L26780" s="36"/>
      <c r="M26780" s="36"/>
      <c r="N26780" s="36"/>
      <c r="O26780" s="40"/>
      <c r="P26780" s="36"/>
      <c r="S26780" s="36"/>
      <c r="T26780" s="36"/>
      <c r="U26780" s="36"/>
      <c r="V26780" s="36"/>
    </row>
    <row r="26781" spans="11:22" x14ac:dyDescent="0.25">
      <c r="K26781" s="36"/>
      <c r="L26781" s="36"/>
      <c r="M26781" s="36"/>
      <c r="N26781" s="36"/>
      <c r="O26781" s="40"/>
      <c r="P26781" s="36"/>
      <c r="S26781" s="36"/>
      <c r="T26781" s="36"/>
      <c r="U26781" s="36"/>
      <c r="V26781" s="36"/>
    </row>
    <row r="26782" spans="11:22" x14ac:dyDescent="0.25">
      <c r="K26782" s="36"/>
      <c r="L26782" s="36"/>
      <c r="M26782" s="36"/>
      <c r="N26782" s="36"/>
      <c r="O26782" s="40"/>
      <c r="P26782" s="36"/>
      <c r="S26782" s="36"/>
      <c r="T26782" s="36"/>
      <c r="U26782" s="36"/>
      <c r="V26782" s="36"/>
    </row>
    <row r="26783" spans="11:22" x14ac:dyDescent="0.25">
      <c r="K26783" s="36"/>
      <c r="L26783" s="36"/>
      <c r="M26783" s="36"/>
      <c r="N26783" s="36"/>
      <c r="O26783" s="40"/>
      <c r="P26783" s="36"/>
      <c r="S26783" s="36"/>
      <c r="T26783" s="36"/>
      <c r="U26783" s="36"/>
      <c r="V26783" s="36"/>
    </row>
    <row r="26784" spans="11:22" x14ac:dyDescent="0.25">
      <c r="K26784" s="36"/>
      <c r="L26784" s="36"/>
      <c r="M26784" s="36"/>
      <c r="N26784" s="36"/>
      <c r="O26784" s="40"/>
      <c r="P26784" s="36"/>
      <c r="S26784" s="36"/>
      <c r="T26784" s="36"/>
      <c r="U26784" s="36"/>
      <c r="V26784" s="36"/>
    </row>
    <row r="26785" spans="11:22" x14ac:dyDescent="0.25">
      <c r="K26785" s="36"/>
      <c r="L26785" s="36"/>
      <c r="M26785" s="36"/>
      <c r="N26785" s="36"/>
      <c r="O26785" s="40"/>
      <c r="P26785" s="36"/>
      <c r="S26785" s="36"/>
      <c r="T26785" s="36"/>
      <c r="U26785" s="36"/>
      <c r="V26785" s="36"/>
    </row>
    <row r="26786" spans="11:22" x14ac:dyDescent="0.25">
      <c r="K26786" s="36"/>
      <c r="L26786" s="36"/>
      <c r="M26786" s="36"/>
      <c r="N26786" s="36"/>
      <c r="O26786" s="40"/>
      <c r="P26786" s="36"/>
      <c r="S26786" s="36"/>
      <c r="T26786" s="36"/>
      <c r="U26786" s="36"/>
      <c r="V26786" s="36"/>
    </row>
    <row r="26787" spans="11:22" x14ac:dyDescent="0.25">
      <c r="K26787" s="36"/>
      <c r="L26787" s="36"/>
      <c r="M26787" s="36"/>
      <c r="N26787" s="36"/>
      <c r="O26787" s="40"/>
      <c r="P26787" s="36"/>
      <c r="S26787" s="36"/>
      <c r="T26787" s="36"/>
      <c r="U26787" s="36"/>
      <c r="V26787" s="36"/>
    </row>
    <row r="26788" spans="11:22" x14ac:dyDescent="0.25">
      <c r="K26788" s="36"/>
      <c r="L26788" s="36"/>
      <c r="M26788" s="36"/>
      <c r="N26788" s="36"/>
      <c r="O26788" s="40"/>
      <c r="P26788" s="36"/>
      <c r="S26788" s="36"/>
      <c r="T26788" s="36"/>
      <c r="U26788" s="36"/>
      <c r="V26788" s="36"/>
    </row>
    <row r="26789" spans="11:22" x14ac:dyDescent="0.25">
      <c r="K26789" s="36"/>
      <c r="L26789" s="36"/>
      <c r="M26789" s="36"/>
      <c r="N26789" s="36"/>
      <c r="O26789" s="40"/>
      <c r="P26789" s="36"/>
      <c r="S26789" s="36"/>
      <c r="T26789" s="36"/>
      <c r="U26789" s="36"/>
      <c r="V26789" s="36"/>
    </row>
    <row r="26790" spans="11:22" x14ac:dyDescent="0.25">
      <c r="K26790" s="36"/>
      <c r="L26790" s="36"/>
      <c r="M26790" s="36"/>
      <c r="N26790" s="36"/>
      <c r="O26790" s="40"/>
      <c r="P26790" s="36"/>
      <c r="S26790" s="36"/>
      <c r="T26790" s="36"/>
      <c r="U26790" s="36"/>
      <c r="V26790" s="36"/>
    </row>
    <row r="26791" spans="11:22" x14ac:dyDescent="0.25">
      <c r="K26791" s="36"/>
      <c r="L26791" s="36"/>
      <c r="M26791" s="36"/>
      <c r="N26791" s="36"/>
      <c r="O26791" s="40"/>
      <c r="P26791" s="36"/>
      <c r="S26791" s="36"/>
      <c r="T26791" s="36"/>
      <c r="U26791" s="36"/>
      <c r="V26791" s="36"/>
    </row>
    <row r="26792" spans="11:22" x14ac:dyDescent="0.25">
      <c r="K26792" s="36"/>
      <c r="L26792" s="36"/>
      <c r="M26792" s="36"/>
      <c r="N26792" s="36"/>
      <c r="O26792" s="40"/>
      <c r="P26792" s="36"/>
      <c r="S26792" s="36"/>
      <c r="T26792" s="36"/>
      <c r="U26792" s="36"/>
      <c r="V26792" s="36"/>
    </row>
    <row r="26793" spans="11:22" x14ac:dyDescent="0.25">
      <c r="K26793" s="36"/>
      <c r="L26793" s="36"/>
      <c r="M26793" s="36"/>
      <c r="N26793" s="36"/>
      <c r="O26793" s="40"/>
      <c r="P26793" s="36"/>
      <c r="S26793" s="36"/>
      <c r="T26793" s="36"/>
      <c r="U26793" s="36"/>
      <c r="V26793" s="36"/>
    </row>
    <row r="26794" spans="11:22" x14ac:dyDescent="0.25">
      <c r="K26794" s="36"/>
      <c r="L26794" s="36"/>
      <c r="M26794" s="36"/>
      <c r="N26794" s="36"/>
      <c r="O26794" s="40"/>
      <c r="P26794" s="36"/>
      <c r="S26794" s="36"/>
      <c r="T26794" s="36"/>
      <c r="U26794" s="36"/>
      <c r="V26794" s="36"/>
    </row>
    <row r="26795" spans="11:22" x14ac:dyDescent="0.25">
      <c r="K26795" s="36"/>
      <c r="L26795" s="36"/>
      <c r="M26795" s="36"/>
      <c r="N26795" s="36"/>
      <c r="O26795" s="40"/>
      <c r="P26795" s="36"/>
      <c r="S26795" s="36"/>
      <c r="T26795" s="36"/>
      <c r="U26795" s="36"/>
      <c r="V26795" s="36"/>
    </row>
    <row r="26796" spans="11:22" x14ac:dyDescent="0.25">
      <c r="K26796" s="36"/>
      <c r="L26796" s="36"/>
      <c r="M26796" s="36"/>
      <c r="N26796" s="36"/>
      <c r="O26796" s="40"/>
      <c r="P26796" s="36"/>
      <c r="S26796" s="36"/>
      <c r="T26796" s="36"/>
      <c r="U26796" s="36"/>
      <c r="V26796" s="36"/>
    </row>
    <row r="26797" spans="11:22" x14ac:dyDescent="0.25">
      <c r="K26797" s="36"/>
      <c r="L26797" s="36"/>
      <c r="M26797" s="36"/>
      <c r="N26797" s="36"/>
      <c r="O26797" s="40"/>
      <c r="P26797" s="36"/>
      <c r="S26797" s="36"/>
      <c r="T26797" s="36"/>
      <c r="U26797" s="36"/>
      <c r="V26797" s="36"/>
    </row>
    <row r="26798" spans="11:22" x14ac:dyDescent="0.25">
      <c r="K26798" s="36"/>
      <c r="L26798" s="36"/>
      <c r="M26798" s="36"/>
      <c r="N26798" s="36"/>
      <c r="O26798" s="40"/>
      <c r="P26798" s="36"/>
      <c r="S26798" s="36"/>
      <c r="T26798" s="36"/>
      <c r="U26798" s="36"/>
      <c r="V26798" s="36"/>
    </row>
    <row r="26799" spans="11:22" x14ac:dyDescent="0.25">
      <c r="K26799" s="36"/>
      <c r="L26799" s="36"/>
      <c r="M26799" s="36"/>
      <c r="N26799" s="36"/>
      <c r="O26799" s="40"/>
      <c r="P26799" s="36"/>
      <c r="S26799" s="36"/>
      <c r="T26799" s="36"/>
      <c r="U26799" s="36"/>
      <c r="V26799" s="36"/>
    </row>
    <row r="26800" spans="11:22" x14ac:dyDescent="0.25">
      <c r="K26800" s="36"/>
      <c r="L26800" s="36"/>
      <c r="M26800" s="36"/>
      <c r="N26800" s="36"/>
      <c r="O26800" s="40"/>
      <c r="P26800" s="36"/>
      <c r="S26800" s="36"/>
      <c r="T26800" s="36"/>
      <c r="U26800" s="36"/>
      <c r="V26800" s="36"/>
    </row>
    <row r="26801" spans="11:22" x14ac:dyDescent="0.25">
      <c r="K26801" s="36"/>
      <c r="L26801" s="36"/>
      <c r="M26801" s="36"/>
      <c r="N26801" s="36"/>
      <c r="O26801" s="40"/>
      <c r="P26801" s="36"/>
      <c r="S26801" s="36"/>
      <c r="T26801" s="36"/>
      <c r="U26801" s="36"/>
      <c r="V26801" s="36"/>
    </row>
    <row r="26802" spans="11:22" x14ac:dyDescent="0.25">
      <c r="K26802" s="36"/>
      <c r="L26802" s="36"/>
      <c r="M26802" s="36"/>
      <c r="N26802" s="36"/>
      <c r="O26802" s="40"/>
      <c r="P26802" s="36"/>
      <c r="S26802" s="36"/>
      <c r="T26802" s="36"/>
      <c r="U26802" s="36"/>
      <c r="V26802" s="36"/>
    </row>
    <row r="26803" spans="11:22" x14ac:dyDescent="0.25">
      <c r="K26803" s="36"/>
      <c r="L26803" s="36"/>
      <c r="M26803" s="36"/>
      <c r="N26803" s="36"/>
      <c r="O26803" s="40"/>
      <c r="P26803" s="36"/>
      <c r="S26803" s="36"/>
      <c r="T26803" s="36"/>
      <c r="U26803" s="36"/>
      <c r="V26803" s="36"/>
    </row>
    <row r="26804" spans="11:22" x14ac:dyDescent="0.25">
      <c r="K26804" s="36"/>
      <c r="L26804" s="36"/>
      <c r="M26804" s="36"/>
      <c r="N26804" s="36"/>
      <c r="O26804" s="40"/>
      <c r="P26804" s="36"/>
      <c r="S26804" s="36"/>
      <c r="T26804" s="36"/>
      <c r="U26804" s="36"/>
      <c r="V26804" s="36"/>
    </row>
    <row r="26805" spans="11:22" x14ac:dyDescent="0.25">
      <c r="K26805" s="36"/>
      <c r="L26805" s="36"/>
      <c r="M26805" s="36"/>
      <c r="N26805" s="36"/>
      <c r="O26805" s="40"/>
      <c r="P26805" s="36"/>
      <c r="S26805" s="36"/>
      <c r="T26805" s="36"/>
      <c r="U26805" s="36"/>
      <c r="V26805" s="36"/>
    </row>
    <row r="26806" spans="11:22" x14ac:dyDescent="0.25">
      <c r="K26806" s="36"/>
      <c r="L26806" s="36"/>
      <c r="M26806" s="36"/>
      <c r="N26806" s="36"/>
      <c r="O26806" s="40"/>
      <c r="P26806" s="36"/>
      <c r="S26806" s="36"/>
      <c r="T26806" s="36"/>
      <c r="U26806" s="36"/>
      <c r="V26806" s="36"/>
    </row>
    <row r="26807" spans="11:22" x14ac:dyDescent="0.25">
      <c r="K26807" s="36"/>
      <c r="L26807" s="36"/>
      <c r="M26807" s="36"/>
      <c r="N26807" s="36"/>
      <c r="O26807" s="40"/>
      <c r="P26807" s="36"/>
      <c r="S26807" s="36"/>
      <c r="T26807" s="36"/>
      <c r="U26807" s="36"/>
      <c r="V26807" s="36"/>
    </row>
    <row r="26808" spans="11:22" x14ac:dyDescent="0.25">
      <c r="K26808" s="36"/>
      <c r="L26808" s="36"/>
      <c r="M26808" s="36"/>
      <c r="N26808" s="36"/>
      <c r="O26808" s="40"/>
      <c r="P26808" s="36"/>
      <c r="S26808" s="36"/>
      <c r="T26808" s="36"/>
      <c r="U26808" s="36"/>
      <c r="V26808" s="36"/>
    </row>
    <row r="26809" spans="11:22" x14ac:dyDescent="0.25">
      <c r="K26809" s="36"/>
      <c r="L26809" s="36"/>
      <c r="M26809" s="36"/>
      <c r="N26809" s="36"/>
      <c r="O26809" s="40"/>
      <c r="P26809" s="36"/>
      <c r="S26809" s="36"/>
      <c r="T26809" s="36"/>
      <c r="U26809" s="36"/>
      <c r="V26809" s="36"/>
    </row>
    <row r="26810" spans="11:22" x14ac:dyDescent="0.25">
      <c r="K26810" s="36"/>
      <c r="L26810" s="36"/>
      <c r="M26810" s="36"/>
      <c r="N26810" s="36"/>
      <c r="O26810" s="40"/>
      <c r="P26810" s="36"/>
      <c r="S26810" s="36"/>
      <c r="T26810" s="36"/>
      <c r="U26810" s="36"/>
      <c r="V26810" s="36"/>
    </row>
    <row r="26811" spans="11:22" x14ac:dyDescent="0.25">
      <c r="K26811" s="36"/>
      <c r="L26811" s="36"/>
      <c r="M26811" s="36"/>
      <c r="N26811" s="36"/>
      <c r="O26811" s="40"/>
      <c r="P26811" s="36"/>
      <c r="S26811" s="36"/>
      <c r="T26811" s="36"/>
      <c r="U26811" s="36"/>
      <c r="V26811" s="36"/>
    </row>
    <row r="26812" spans="11:22" x14ac:dyDescent="0.25">
      <c r="K26812" s="36"/>
      <c r="L26812" s="36"/>
      <c r="M26812" s="36"/>
      <c r="N26812" s="36"/>
      <c r="O26812" s="40"/>
      <c r="P26812" s="36"/>
      <c r="S26812" s="36"/>
      <c r="T26812" s="36"/>
      <c r="U26812" s="36"/>
      <c r="V26812" s="36"/>
    </row>
    <row r="26813" spans="11:22" x14ac:dyDescent="0.25">
      <c r="K26813" s="36"/>
      <c r="L26813" s="36"/>
      <c r="M26813" s="36"/>
      <c r="N26813" s="36"/>
      <c r="O26813" s="40"/>
      <c r="P26813" s="36"/>
      <c r="S26813" s="36"/>
      <c r="T26813" s="36"/>
      <c r="U26813" s="36"/>
      <c r="V26813" s="36"/>
    </row>
    <row r="26814" spans="11:22" x14ac:dyDescent="0.25">
      <c r="K26814" s="36"/>
      <c r="L26814" s="36"/>
      <c r="M26814" s="36"/>
      <c r="N26814" s="36"/>
      <c r="O26814" s="40"/>
      <c r="P26814" s="36"/>
      <c r="S26814" s="36"/>
      <c r="T26814" s="36"/>
      <c r="U26814" s="36"/>
      <c r="V26814" s="36"/>
    </row>
    <row r="26815" spans="11:22" x14ac:dyDescent="0.25">
      <c r="K26815" s="36"/>
      <c r="L26815" s="36"/>
      <c r="M26815" s="36"/>
      <c r="N26815" s="36"/>
      <c r="O26815" s="40"/>
      <c r="P26815" s="36"/>
      <c r="S26815" s="36"/>
      <c r="T26815" s="36"/>
      <c r="U26815" s="36"/>
      <c r="V26815" s="36"/>
    </row>
    <row r="26816" spans="11:22" x14ac:dyDescent="0.25">
      <c r="K26816" s="36"/>
      <c r="L26816" s="36"/>
      <c r="M26816" s="36"/>
      <c r="N26816" s="36"/>
      <c r="O26816" s="40"/>
      <c r="P26816" s="36"/>
      <c r="S26816" s="36"/>
      <c r="T26816" s="36"/>
      <c r="U26816" s="36"/>
      <c r="V26816" s="36"/>
    </row>
    <row r="26817" spans="11:22" x14ac:dyDescent="0.25">
      <c r="K26817" s="36"/>
      <c r="L26817" s="36"/>
      <c r="M26817" s="36"/>
      <c r="N26817" s="36"/>
      <c r="O26817" s="40"/>
      <c r="P26817" s="36"/>
      <c r="S26817" s="36"/>
      <c r="T26817" s="36"/>
      <c r="U26817" s="36"/>
      <c r="V26817" s="36"/>
    </row>
    <row r="26818" spans="11:22" x14ac:dyDescent="0.25">
      <c r="K26818" s="36"/>
      <c r="L26818" s="36"/>
      <c r="M26818" s="36"/>
      <c r="N26818" s="36"/>
      <c r="O26818" s="40"/>
      <c r="P26818" s="36"/>
      <c r="S26818" s="36"/>
      <c r="T26818" s="36"/>
      <c r="U26818" s="36"/>
      <c r="V26818" s="36"/>
    </row>
    <row r="26819" spans="11:22" x14ac:dyDescent="0.25">
      <c r="K26819" s="36"/>
      <c r="L26819" s="36"/>
      <c r="M26819" s="36"/>
      <c r="N26819" s="36"/>
      <c r="O26819" s="40"/>
      <c r="P26819" s="36"/>
      <c r="S26819" s="36"/>
      <c r="T26819" s="36"/>
      <c r="U26819" s="36"/>
      <c r="V26819" s="36"/>
    </row>
    <row r="26820" spans="11:22" x14ac:dyDescent="0.25">
      <c r="K26820" s="36"/>
      <c r="L26820" s="36"/>
      <c r="M26820" s="36"/>
      <c r="N26820" s="36"/>
      <c r="O26820" s="40"/>
      <c r="P26820" s="36"/>
      <c r="S26820" s="36"/>
      <c r="T26820" s="36"/>
      <c r="U26820" s="36"/>
      <c r="V26820" s="36"/>
    </row>
    <row r="26821" spans="11:22" x14ac:dyDescent="0.25">
      <c r="K26821" s="36"/>
      <c r="L26821" s="36"/>
      <c r="M26821" s="36"/>
      <c r="N26821" s="36"/>
      <c r="O26821" s="40"/>
      <c r="P26821" s="36"/>
      <c r="S26821" s="36"/>
      <c r="T26821" s="36"/>
      <c r="U26821" s="36"/>
      <c r="V26821" s="36"/>
    </row>
    <row r="26822" spans="11:22" x14ac:dyDescent="0.25">
      <c r="K26822" s="36"/>
      <c r="L26822" s="36"/>
      <c r="M26822" s="36"/>
      <c r="N26822" s="36"/>
      <c r="O26822" s="40"/>
      <c r="P26822" s="36"/>
      <c r="S26822" s="36"/>
      <c r="T26822" s="36"/>
      <c r="U26822" s="36"/>
      <c r="V26822" s="36"/>
    </row>
    <row r="26823" spans="11:22" x14ac:dyDescent="0.25">
      <c r="K26823" s="36"/>
      <c r="L26823" s="36"/>
      <c r="M26823" s="36"/>
      <c r="N26823" s="36"/>
      <c r="O26823" s="40"/>
      <c r="P26823" s="36"/>
      <c r="S26823" s="36"/>
      <c r="T26823" s="36"/>
      <c r="U26823" s="36"/>
      <c r="V26823" s="36"/>
    </row>
    <row r="26824" spans="11:22" x14ac:dyDescent="0.25">
      <c r="K26824" s="36"/>
      <c r="L26824" s="36"/>
      <c r="M26824" s="36"/>
      <c r="N26824" s="36"/>
      <c r="O26824" s="40"/>
      <c r="P26824" s="36"/>
      <c r="S26824" s="36"/>
      <c r="T26824" s="36"/>
      <c r="U26824" s="36"/>
      <c r="V26824" s="36"/>
    </row>
    <row r="26825" spans="11:22" x14ac:dyDescent="0.25">
      <c r="K26825" s="36"/>
      <c r="L26825" s="36"/>
      <c r="M26825" s="36"/>
      <c r="N26825" s="36"/>
      <c r="O26825" s="40"/>
      <c r="P26825" s="36"/>
      <c r="S26825" s="36"/>
      <c r="T26825" s="36"/>
      <c r="U26825" s="36"/>
      <c r="V26825" s="36"/>
    </row>
    <row r="26826" spans="11:22" x14ac:dyDescent="0.25">
      <c r="K26826" s="36"/>
      <c r="L26826" s="36"/>
      <c r="M26826" s="36"/>
      <c r="N26826" s="36"/>
      <c r="O26826" s="40"/>
      <c r="P26826" s="36"/>
      <c r="S26826" s="36"/>
      <c r="T26826" s="36"/>
      <c r="U26826" s="36"/>
      <c r="V26826" s="36"/>
    </row>
    <row r="26827" spans="11:22" x14ac:dyDescent="0.25">
      <c r="K26827" s="36"/>
      <c r="L26827" s="36"/>
      <c r="M26827" s="36"/>
      <c r="N26827" s="36"/>
      <c r="O26827" s="40"/>
      <c r="P26827" s="36"/>
      <c r="S26827" s="36"/>
      <c r="T26827" s="36"/>
      <c r="U26827" s="36"/>
      <c r="V26827" s="36"/>
    </row>
    <row r="26828" spans="11:22" x14ac:dyDescent="0.25">
      <c r="K26828" s="36"/>
      <c r="L26828" s="36"/>
      <c r="M26828" s="36"/>
      <c r="N26828" s="36"/>
      <c r="O26828" s="40"/>
      <c r="P26828" s="36"/>
      <c r="S26828" s="36"/>
      <c r="T26828" s="36"/>
      <c r="U26828" s="36"/>
      <c r="V26828" s="36"/>
    </row>
    <row r="26829" spans="11:22" x14ac:dyDescent="0.25">
      <c r="K26829" s="36"/>
      <c r="L26829" s="36"/>
      <c r="M26829" s="36"/>
      <c r="N26829" s="36"/>
      <c r="O26829" s="40"/>
      <c r="P26829" s="36"/>
      <c r="S26829" s="36"/>
      <c r="T26829" s="36"/>
      <c r="U26829" s="36"/>
      <c r="V26829" s="36"/>
    </row>
    <row r="26830" spans="11:22" x14ac:dyDescent="0.25">
      <c r="K26830" s="36"/>
      <c r="L26830" s="36"/>
      <c r="M26830" s="36"/>
      <c r="N26830" s="36"/>
      <c r="O26830" s="40"/>
      <c r="P26830" s="36"/>
      <c r="S26830" s="36"/>
      <c r="T26830" s="36"/>
      <c r="U26830" s="36"/>
      <c r="V26830" s="36"/>
    </row>
    <row r="26831" spans="11:22" x14ac:dyDescent="0.25">
      <c r="K26831" s="36"/>
      <c r="L26831" s="36"/>
      <c r="M26831" s="36"/>
      <c r="N26831" s="36"/>
      <c r="O26831" s="40"/>
      <c r="P26831" s="36"/>
      <c r="S26831" s="36"/>
      <c r="T26831" s="36"/>
      <c r="U26831" s="36"/>
      <c r="V26831" s="36"/>
    </row>
    <row r="26832" spans="11:22" x14ac:dyDescent="0.25">
      <c r="K26832" s="36"/>
      <c r="L26832" s="36"/>
      <c r="M26832" s="36"/>
      <c r="N26832" s="36"/>
      <c r="O26832" s="40"/>
      <c r="P26832" s="36"/>
      <c r="S26832" s="36"/>
      <c r="T26832" s="36"/>
      <c r="U26832" s="36"/>
      <c r="V26832" s="36"/>
    </row>
    <row r="26833" spans="11:22" x14ac:dyDescent="0.25">
      <c r="K26833" s="36"/>
      <c r="L26833" s="36"/>
      <c r="M26833" s="36"/>
      <c r="N26833" s="36"/>
      <c r="O26833" s="40"/>
      <c r="P26833" s="36"/>
      <c r="S26833" s="36"/>
      <c r="T26833" s="36"/>
      <c r="U26833" s="36"/>
      <c r="V26833" s="36"/>
    </row>
    <row r="26834" spans="11:22" x14ac:dyDescent="0.25">
      <c r="K26834" s="36"/>
      <c r="L26834" s="36"/>
      <c r="M26834" s="36"/>
      <c r="N26834" s="36"/>
      <c r="O26834" s="40"/>
      <c r="P26834" s="36"/>
      <c r="S26834" s="36"/>
      <c r="T26834" s="36"/>
      <c r="U26834" s="36"/>
      <c r="V26834" s="36"/>
    </row>
    <row r="26835" spans="11:22" x14ac:dyDescent="0.25">
      <c r="K26835" s="36"/>
      <c r="L26835" s="36"/>
      <c r="M26835" s="36"/>
      <c r="N26835" s="36"/>
      <c r="O26835" s="40"/>
      <c r="P26835" s="36"/>
      <c r="S26835" s="36"/>
      <c r="T26835" s="36"/>
      <c r="U26835" s="36"/>
      <c r="V26835" s="36"/>
    </row>
    <row r="26836" spans="11:22" x14ac:dyDescent="0.25">
      <c r="K26836" s="36"/>
      <c r="L26836" s="36"/>
      <c r="M26836" s="36"/>
      <c r="N26836" s="36"/>
      <c r="O26836" s="40"/>
      <c r="P26836" s="36"/>
      <c r="S26836" s="36"/>
      <c r="T26836" s="36"/>
      <c r="U26836" s="36"/>
      <c r="V26836" s="36"/>
    </row>
    <row r="26837" spans="11:22" x14ac:dyDescent="0.25">
      <c r="K26837" s="36"/>
      <c r="L26837" s="36"/>
      <c r="M26837" s="36"/>
      <c r="N26837" s="36"/>
      <c r="O26837" s="40"/>
      <c r="P26837" s="36"/>
      <c r="S26837" s="36"/>
      <c r="T26837" s="36"/>
      <c r="U26837" s="36"/>
      <c r="V26837" s="36"/>
    </row>
    <row r="26838" spans="11:22" x14ac:dyDescent="0.25">
      <c r="K26838" s="36"/>
      <c r="L26838" s="36"/>
      <c r="M26838" s="36"/>
      <c r="N26838" s="36"/>
      <c r="O26838" s="40"/>
      <c r="P26838" s="36"/>
      <c r="S26838" s="36"/>
      <c r="T26838" s="36"/>
      <c r="U26838" s="36"/>
      <c r="V26838" s="36"/>
    </row>
    <row r="26839" spans="11:22" x14ac:dyDescent="0.25">
      <c r="K26839" s="36"/>
      <c r="L26839" s="36"/>
      <c r="M26839" s="36"/>
      <c r="N26839" s="36"/>
      <c r="O26839" s="40"/>
      <c r="P26839" s="36"/>
      <c r="S26839" s="36"/>
      <c r="T26839" s="36"/>
      <c r="U26839" s="36"/>
      <c r="V26839" s="36"/>
    </row>
    <row r="26840" spans="11:22" x14ac:dyDescent="0.25">
      <c r="K26840" s="36"/>
      <c r="L26840" s="36"/>
      <c r="M26840" s="36"/>
      <c r="N26840" s="36"/>
      <c r="O26840" s="40"/>
      <c r="P26840" s="36"/>
      <c r="S26840" s="36"/>
      <c r="T26840" s="36"/>
      <c r="U26840" s="36"/>
      <c r="V26840" s="36"/>
    </row>
    <row r="26841" spans="11:22" x14ac:dyDescent="0.25">
      <c r="K26841" s="36"/>
      <c r="L26841" s="36"/>
      <c r="M26841" s="36"/>
      <c r="N26841" s="36"/>
      <c r="O26841" s="40"/>
      <c r="P26841" s="36"/>
      <c r="S26841" s="36"/>
      <c r="T26841" s="36"/>
      <c r="U26841" s="36"/>
      <c r="V26841" s="36"/>
    </row>
    <row r="26842" spans="11:22" x14ac:dyDescent="0.25">
      <c r="K26842" s="36"/>
      <c r="L26842" s="36"/>
      <c r="M26842" s="36"/>
      <c r="N26842" s="36"/>
      <c r="O26842" s="40"/>
      <c r="P26842" s="36"/>
      <c r="S26842" s="36"/>
      <c r="T26842" s="36"/>
      <c r="U26842" s="36"/>
      <c r="V26842" s="36"/>
    </row>
    <row r="26843" spans="11:22" x14ac:dyDescent="0.25">
      <c r="K26843" s="36"/>
      <c r="L26843" s="36"/>
      <c r="M26843" s="36"/>
      <c r="N26843" s="36"/>
      <c r="O26843" s="40"/>
      <c r="P26843" s="36"/>
      <c r="S26843" s="36"/>
      <c r="T26843" s="36"/>
      <c r="U26843" s="36"/>
      <c r="V26843" s="36"/>
    </row>
    <row r="26844" spans="11:22" x14ac:dyDescent="0.25">
      <c r="K26844" s="36"/>
      <c r="L26844" s="36"/>
      <c r="M26844" s="36"/>
      <c r="N26844" s="36"/>
      <c r="O26844" s="40"/>
      <c r="P26844" s="36"/>
      <c r="S26844" s="36"/>
      <c r="T26844" s="36"/>
      <c r="U26844" s="36"/>
      <c r="V26844" s="36"/>
    </row>
    <row r="26845" spans="11:22" x14ac:dyDescent="0.25">
      <c r="K26845" s="36"/>
      <c r="L26845" s="36"/>
      <c r="M26845" s="36"/>
      <c r="N26845" s="36"/>
      <c r="O26845" s="40"/>
      <c r="P26845" s="36"/>
      <c r="S26845" s="36"/>
      <c r="T26845" s="36"/>
      <c r="U26845" s="36"/>
      <c r="V26845" s="36"/>
    </row>
    <row r="26846" spans="11:22" x14ac:dyDescent="0.25">
      <c r="K26846" s="36"/>
      <c r="L26846" s="36"/>
      <c r="M26846" s="36"/>
      <c r="N26846" s="36"/>
      <c r="O26846" s="40"/>
      <c r="P26846" s="36"/>
      <c r="S26846" s="36"/>
      <c r="T26846" s="36"/>
      <c r="U26846" s="36"/>
      <c r="V26846" s="36"/>
    </row>
    <row r="26847" spans="11:22" x14ac:dyDescent="0.25">
      <c r="K26847" s="36"/>
      <c r="L26847" s="36"/>
      <c r="M26847" s="36"/>
      <c r="N26847" s="36"/>
      <c r="O26847" s="40"/>
      <c r="P26847" s="36"/>
      <c r="S26847" s="36"/>
      <c r="T26847" s="36"/>
      <c r="U26847" s="36"/>
      <c r="V26847" s="36"/>
    </row>
    <row r="26848" spans="11:22" x14ac:dyDescent="0.25">
      <c r="K26848" s="36"/>
      <c r="L26848" s="36"/>
      <c r="M26848" s="36"/>
      <c r="N26848" s="36"/>
      <c r="O26848" s="40"/>
      <c r="P26848" s="36"/>
      <c r="S26848" s="36"/>
      <c r="T26848" s="36"/>
      <c r="U26848" s="36"/>
      <c r="V26848" s="36"/>
    </row>
    <row r="26849" spans="11:22" x14ac:dyDescent="0.25">
      <c r="K26849" s="36"/>
      <c r="L26849" s="36"/>
      <c r="M26849" s="36"/>
      <c r="N26849" s="36"/>
      <c r="O26849" s="40"/>
      <c r="P26849" s="36"/>
      <c r="S26849" s="36"/>
      <c r="T26849" s="36"/>
      <c r="U26849" s="36"/>
      <c r="V26849" s="36"/>
    </row>
    <row r="26850" spans="11:22" x14ac:dyDescent="0.25">
      <c r="K26850" s="36"/>
      <c r="L26850" s="36"/>
      <c r="M26850" s="36"/>
      <c r="N26850" s="36"/>
      <c r="O26850" s="40"/>
      <c r="P26850" s="36"/>
      <c r="S26850" s="36"/>
      <c r="T26850" s="36"/>
      <c r="U26850" s="36"/>
      <c r="V26850" s="36"/>
    </row>
    <row r="26851" spans="11:22" x14ac:dyDescent="0.25">
      <c r="K26851" s="36"/>
      <c r="L26851" s="36"/>
      <c r="M26851" s="36"/>
      <c r="N26851" s="36"/>
      <c r="O26851" s="40"/>
      <c r="P26851" s="36"/>
      <c r="S26851" s="36"/>
      <c r="T26851" s="36"/>
      <c r="U26851" s="36"/>
      <c r="V26851" s="36"/>
    </row>
    <row r="26852" spans="11:22" x14ac:dyDescent="0.25">
      <c r="K26852" s="36"/>
      <c r="L26852" s="36"/>
      <c r="M26852" s="36"/>
      <c r="N26852" s="36"/>
      <c r="O26852" s="40"/>
      <c r="P26852" s="36"/>
      <c r="S26852" s="36"/>
      <c r="T26852" s="36"/>
      <c r="U26852" s="36"/>
      <c r="V26852" s="36"/>
    </row>
    <row r="26853" spans="11:22" x14ac:dyDescent="0.25">
      <c r="K26853" s="36"/>
      <c r="L26853" s="36"/>
      <c r="M26853" s="36"/>
      <c r="N26853" s="36"/>
      <c r="O26853" s="40"/>
      <c r="P26853" s="36"/>
      <c r="S26853" s="36"/>
      <c r="T26853" s="36"/>
      <c r="U26853" s="36"/>
      <c r="V26853" s="36"/>
    </row>
    <row r="26854" spans="11:22" x14ac:dyDescent="0.25">
      <c r="K26854" s="36"/>
      <c r="L26854" s="36"/>
      <c r="M26854" s="36"/>
      <c r="N26854" s="36"/>
      <c r="O26854" s="40"/>
      <c r="P26854" s="36"/>
      <c r="S26854" s="36"/>
      <c r="T26854" s="36"/>
      <c r="U26854" s="36"/>
      <c r="V26854" s="36"/>
    </row>
    <row r="26855" spans="11:22" x14ac:dyDescent="0.25">
      <c r="K26855" s="36"/>
      <c r="L26855" s="36"/>
      <c r="M26855" s="36"/>
      <c r="N26855" s="36"/>
      <c r="O26855" s="40"/>
      <c r="P26855" s="36"/>
      <c r="S26855" s="36"/>
      <c r="T26855" s="36"/>
      <c r="U26855" s="36"/>
      <c r="V26855" s="36"/>
    </row>
    <row r="26856" spans="11:22" x14ac:dyDescent="0.25">
      <c r="K26856" s="36"/>
      <c r="L26856" s="36"/>
      <c r="M26856" s="36"/>
      <c r="N26856" s="36"/>
      <c r="O26856" s="40"/>
      <c r="P26856" s="36"/>
      <c r="S26856" s="36"/>
      <c r="T26856" s="36"/>
      <c r="U26856" s="36"/>
      <c r="V26856" s="36"/>
    </row>
    <row r="26857" spans="11:22" x14ac:dyDescent="0.25">
      <c r="K26857" s="36"/>
      <c r="L26857" s="36"/>
      <c r="M26857" s="36"/>
      <c r="N26857" s="36"/>
      <c r="O26857" s="40"/>
      <c r="P26857" s="36"/>
      <c r="S26857" s="36"/>
      <c r="T26857" s="36"/>
      <c r="U26857" s="36"/>
      <c r="V26857" s="36"/>
    </row>
    <row r="26858" spans="11:22" x14ac:dyDescent="0.25">
      <c r="K26858" s="36"/>
      <c r="L26858" s="36"/>
      <c r="M26858" s="36"/>
      <c r="N26858" s="36"/>
      <c r="O26858" s="40"/>
      <c r="P26858" s="36"/>
      <c r="S26858" s="36"/>
      <c r="T26858" s="36"/>
      <c r="U26858" s="36"/>
      <c r="V26858" s="36"/>
    </row>
    <row r="26859" spans="11:22" x14ac:dyDescent="0.25">
      <c r="K26859" s="36"/>
      <c r="L26859" s="36"/>
      <c r="M26859" s="36"/>
      <c r="N26859" s="36"/>
      <c r="O26859" s="40"/>
      <c r="P26859" s="36"/>
      <c r="S26859" s="36"/>
      <c r="T26859" s="36"/>
      <c r="U26859" s="36"/>
      <c r="V26859" s="36"/>
    </row>
    <row r="26860" spans="11:22" x14ac:dyDescent="0.25">
      <c r="K26860" s="36"/>
      <c r="L26860" s="36"/>
      <c r="M26860" s="36"/>
      <c r="N26860" s="36"/>
      <c r="O26860" s="40"/>
      <c r="P26860" s="36"/>
      <c r="S26860" s="36"/>
      <c r="T26860" s="36"/>
      <c r="U26860" s="36"/>
      <c r="V26860" s="36"/>
    </row>
    <row r="26861" spans="11:22" x14ac:dyDescent="0.25">
      <c r="K26861" s="36"/>
      <c r="L26861" s="36"/>
      <c r="M26861" s="36"/>
      <c r="N26861" s="36"/>
      <c r="O26861" s="40"/>
      <c r="P26861" s="36"/>
      <c r="S26861" s="36"/>
      <c r="T26861" s="36"/>
      <c r="U26861" s="36"/>
      <c r="V26861" s="36"/>
    </row>
    <row r="26862" spans="11:22" x14ac:dyDescent="0.25">
      <c r="K26862" s="36"/>
      <c r="L26862" s="36"/>
      <c r="M26862" s="36"/>
      <c r="N26862" s="36"/>
      <c r="O26862" s="40"/>
      <c r="P26862" s="36"/>
      <c r="S26862" s="36"/>
      <c r="T26862" s="36"/>
      <c r="U26862" s="36"/>
      <c r="V26862" s="36"/>
    </row>
    <row r="26863" spans="11:22" x14ac:dyDescent="0.25">
      <c r="K26863" s="36"/>
      <c r="L26863" s="36"/>
      <c r="M26863" s="36"/>
      <c r="N26863" s="36"/>
      <c r="O26863" s="40"/>
      <c r="P26863" s="36"/>
      <c r="S26863" s="36"/>
      <c r="T26863" s="36"/>
      <c r="U26863" s="36"/>
      <c r="V26863" s="36"/>
    </row>
    <row r="26864" spans="11:22" x14ac:dyDescent="0.25">
      <c r="K26864" s="36"/>
      <c r="L26864" s="36"/>
      <c r="M26864" s="36"/>
      <c r="N26864" s="36"/>
      <c r="O26864" s="40"/>
      <c r="P26864" s="36"/>
      <c r="S26864" s="36"/>
      <c r="T26864" s="36"/>
      <c r="U26864" s="36"/>
      <c r="V26864" s="36"/>
    </row>
    <row r="26865" spans="11:22" x14ac:dyDescent="0.25">
      <c r="K26865" s="36"/>
      <c r="L26865" s="36"/>
      <c r="M26865" s="36"/>
      <c r="N26865" s="36"/>
      <c r="O26865" s="40"/>
      <c r="P26865" s="36"/>
      <c r="S26865" s="36"/>
      <c r="T26865" s="36"/>
      <c r="U26865" s="36"/>
      <c r="V26865" s="36"/>
    </row>
    <row r="26866" spans="11:22" x14ac:dyDescent="0.25">
      <c r="K26866" s="36"/>
      <c r="L26866" s="36"/>
      <c r="M26866" s="36"/>
      <c r="N26866" s="36"/>
      <c r="O26866" s="40"/>
      <c r="P26866" s="36"/>
      <c r="S26866" s="36"/>
      <c r="T26866" s="36"/>
      <c r="U26866" s="36"/>
      <c r="V26866" s="36"/>
    </row>
    <row r="26867" spans="11:22" x14ac:dyDescent="0.25">
      <c r="K26867" s="36"/>
      <c r="L26867" s="36"/>
      <c r="M26867" s="36"/>
      <c r="N26867" s="36"/>
      <c r="O26867" s="40"/>
      <c r="P26867" s="36"/>
      <c r="S26867" s="36"/>
      <c r="T26867" s="36"/>
      <c r="U26867" s="36"/>
      <c r="V26867" s="36"/>
    </row>
    <row r="26868" spans="11:22" x14ac:dyDescent="0.25">
      <c r="K26868" s="36"/>
      <c r="L26868" s="36"/>
      <c r="M26868" s="36"/>
      <c r="N26868" s="36"/>
      <c r="O26868" s="40"/>
      <c r="P26868" s="36"/>
      <c r="S26868" s="36"/>
      <c r="T26868" s="36"/>
      <c r="U26868" s="36"/>
      <c r="V26868" s="36"/>
    </row>
    <row r="26869" spans="11:22" x14ac:dyDescent="0.25">
      <c r="K26869" s="36"/>
      <c r="L26869" s="36"/>
      <c r="M26869" s="36"/>
      <c r="N26869" s="36"/>
      <c r="O26869" s="40"/>
      <c r="P26869" s="36"/>
      <c r="S26869" s="36"/>
      <c r="T26869" s="36"/>
      <c r="U26869" s="36"/>
      <c r="V26869" s="36"/>
    </row>
    <row r="26870" spans="11:22" x14ac:dyDescent="0.25">
      <c r="K26870" s="36"/>
      <c r="L26870" s="36"/>
      <c r="M26870" s="36"/>
      <c r="N26870" s="36"/>
      <c r="O26870" s="40"/>
      <c r="P26870" s="36"/>
      <c r="S26870" s="36"/>
      <c r="T26870" s="36"/>
      <c r="U26870" s="36"/>
      <c r="V26870" s="36"/>
    </row>
    <row r="26871" spans="11:22" x14ac:dyDescent="0.25">
      <c r="K26871" s="36"/>
      <c r="L26871" s="36"/>
      <c r="M26871" s="36"/>
      <c r="N26871" s="36"/>
      <c r="O26871" s="40"/>
      <c r="P26871" s="36"/>
      <c r="S26871" s="36"/>
      <c r="T26871" s="36"/>
      <c r="U26871" s="36"/>
      <c r="V26871" s="36"/>
    </row>
    <row r="26872" spans="11:22" x14ac:dyDescent="0.25">
      <c r="K26872" s="36"/>
      <c r="L26872" s="36"/>
      <c r="M26872" s="36"/>
      <c r="N26872" s="36"/>
      <c r="O26872" s="40"/>
      <c r="P26872" s="36"/>
      <c r="S26872" s="36"/>
      <c r="T26872" s="36"/>
      <c r="U26872" s="36"/>
      <c r="V26872" s="36"/>
    </row>
    <row r="26873" spans="11:22" x14ac:dyDescent="0.25">
      <c r="K26873" s="36"/>
      <c r="L26873" s="36"/>
      <c r="M26873" s="36"/>
      <c r="N26873" s="36"/>
      <c r="O26873" s="40"/>
      <c r="P26873" s="36"/>
      <c r="S26873" s="36"/>
      <c r="T26873" s="36"/>
      <c r="U26873" s="36"/>
      <c r="V26873" s="36"/>
    </row>
    <row r="26874" spans="11:22" x14ac:dyDescent="0.25">
      <c r="K26874" s="36"/>
      <c r="L26874" s="36"/>
      <c r="M26874" s="36"/>
      <c r="N26874" s="36"/>
      <c r="O26874" s="40"/>
      <c r="P26874" s="36"/>
      <c r="S26874" s="36"/>
      <c r="T26874" s="36"/>
      <c r="U26874" s="36"/>
      <c r="V26874" s="36"/>
    </row>
    <row r="26875" spans="11:22" x14ac:dyDescent="0.25">
      <c r="K26875" s="36"/>
      <c r="L26875" s="36"/>
      <c r="M26875" s="36"/>
      <c r="N26875" s="36"/>
      <c r="O26875" s="40"/>
      <c r="P26875" s="36"/>
      <c r="S26875" s="36"/>
      <c r="T26875" s="36"/>
      <c r="U26875" s="36"/>
      <c r="V26875" s="36"/>
    </row>
    <row r="26876" spans="11:22" x14ac:dyDescent="0.25">
      <c r="K26876" s="36"/>
      <c r="L26876" s="36"/>
      <c r="M26876" s="36"/>
      <c r="N26876" s="36"/>
      <c r="O26876" s="40"/>
      <c r="P26876" s="36"/>
      <c r="S26876" s="36"/>
      <c r="T26876" s="36"/>
      <c r="U26876" s="36"/>
      <c r="V26876" s="36"/>
    </row>
    <row r="26877" spans="11:22" x14ac:dyDescent="0.25">
      <c r="K26877" s="36"/>
      <c r="L26877" s="36"/>
      <c r="M26877" s="36"/>
      <c r="N26877" s="36"/>
      <c r="O26877" s="40"/>
      <c r="P26877" s="36"/>
      <c r="S26877" s="36"/>
      <c r="T26877" s="36"/>
      <c r="U26877" s="36"/>
      <c r="V26877" s="36"/>
    </row>
    <row r="26878" spans="11:22" x14ac:dyDescent="0.25">
      <c r="K26878" s="36"/>
      <c r="L26878" s="36"/>
      <c r="M26878" s="36"/>
      <c r="N26878" s="36"/>
      <c r="O26878" s="40"/>
      <c r="P26878" s="36"/>
      <c r="S26878" s="36"/>
      <c r="T26878" s="36"/>
      <c r="U26878" s="36"/>
      <c r="V26878" s="36"/>
    </row>
    <row r="26879" spans="11:22" x14ac:dyDescent="0.25">
      <c r="K26879" s="36"/>
      <c r="L26879" s="36"/>
      <c r="M26879" s="36"/>
      <c r="N26879" s="36"/>
      <c r="O26879" s="40"/>
      <c r="P26879" s="36"/>
      <c r="S26879" s="36"/>
      <c r="T26879" s="36"/>
      <c r="U26879" s="36"/>
      <c r="V26879" s="36"/>
    </row>
    <row r="26880" spans="11:22" x14ac:dyDescent="0.25">
      <c r="K26880" s="36"/>
      <c r="L26880" s="36"/>
      <c r="M26880" s="36"/>
      <c r="N26880" s="36"/>
      <c r="O26880" s="40"/>
      <c r="P26880" s="36"/>
      <c r="S26880" s="36"/>
      <c r="T26880" s="36"/>
      <c r="U26880" s="36"/>
      <c r="V26880" s="36"/>
    </row>
    <row r="26881" spans="11:22" x14ac:dyDescent="0.25">
      <c r="K26881" s="36"/>
      <c r="L26881" s="36"/>
      <c r="M26881" s="36"/>
      <c r="N26881" s="36"/>
      <c r="O26881" s="40"/>
      <c r="P26881" s="36"/>
      <c r="S26881" s="36"/>
      <c r="T26881" s="36"/>
      <c r="U26881" s="36"/>
      <c r="V26881" s="36"/>
    </row>
    <row r="26882" spans="11:22" x14ac:dyDescent="0.25">
      <c r="K26882" s="36"/>
      <c r="L26882" s="36"/>
      <c r="M26882" s="36"/>
      <c r="N26882" s="36"/>
      <c r="O26882" s="40"/>
      <c r="P26882" s="36"/>
      <c r="S26882" s="36"/>
      <c r="T26882" s="36"/>
      <c r="U26882" s="36"/>
      <c r="V26882" s="36"/>
    </row>
    <row r="26883" spans="11:22" x14ac:dyDescent="0.25">
      <c r="K26883" s="36"/>
      <c r="L26883" s="36"/>
      <c r="M26883" s="36"/>
      <c r="N26883" s="36"/>
      <c r="O26883" s="40"/>
      <c r="P26883" s="36"/>
      <c r="S26883" s="36"/>
      <c r="T26883" s="36"/>
      <c r="U26883" s="36"/>
      <c r="V26883" s="36"/>
    </row>
    <row r="26884" spans="11:22" x14ac:dyDescent="0.25">
      <c r="K26884" s="36"/>
      <c r="L26884" s="36"/>
      <c r="M26884" s="36"/>
      <c r="N26884" s="36"/>
      <c r="O26884" s="40"/>
      <c r="P26884" s="36"/>
      <c r="S26884" s="36"/>
      <c r="T26884" s="36"/>
      <c r="U26884" s="36"/>
      <c r="V26884" s="36"/>
    </row>
    <row r="26885" spans="11:22" x14ac:dyDescent="0.25">
      <c r="K26885" s="36"/>
      <c r="L26885" s="36"/>
      <c r="M26885" s="36"/>
      <c r="N26885" s="36"/>
      <c r="O26885" s="40"/>
      <c r="P26885" s="36"/>
      <c r="S26885" s="36"/>
      <c r="T26885" s="36"/>
      <c r="U26885" s="36"/>
      <c r="V26885" s="36"/>
    </row>
    <row r="26886" spans="11:22" x14ac:dyDescent="0.25">
      <c r="K26886" s="36"/>
      <c r="L26886" s="36"/>
      <c r="M26886" s="36"/>
      <c r="N26886" s="36"/>
      <c r="O26886" s="40"/>
      <c r="P26886" s="36"/>
      <c r="S26886" s="36"/>
      <c r="T26886" s="36"/>
      <c r="U26886" s="36"/>
      <c r="V26886" s="36"/>
    </row>
    <row r="26887" spans="11:22" x14ac:dyDescent="0.25">
      <c r="K26887" s="36"/>
      <c r="L26887" s="36"/>
      <c r="M26887" s="36"/>
      <c r="N26887" s="36"/>
      <c r="O26887" s="40"/>
      <c r="P26887" s="36"/>
      <c r="S26887" s="36"/>
      <c r="T26887" s="36"/>
      <c r="U26887" s="36"/>
      <c r="V26887" s="36"/>
    </row>
    <row r="26888" spans="11:22" x14ac:dyDescent="0.25">
      <c r="K26888" s="36"/>
      <c r="L26888" s="36"/>
      <c r="M26888" s="36"/>
      <c r="N26888" s="36"/>
      <c r="O26888" s="40"/>
      <c r="P26888" s="36"/>
      <c r="S26888" s="36"/>
      <c r="T26888" s="36"/>
      <c r="U26888" s="36"/>
      <c r="V26888" s="36"/>
    </row>
    <row r="26889" spans="11:22" x14ac:dyDescent="0.25">
      <c r="K26889" s="36"/>
      <c r="L26889" s="36"/>
      <c r="M26889" s="36"/>
      <c r="N26889" s="36"/>
      <c r="O26889" s="40"/>
      <c r="P26889" s="36"/>
      <c r="S26889" s="36"/>
      <c r="T26889" s="36"/>
      <c r="U26889" s="36"/>
      <c r="V26889" s="36"/>
    </row>
    <row r="26890" spans="11:22" x14ac:dyDescent="0.25">
      <c r="K26890" s="36"/>
      <c r="L26890" s="36"/>
      <c r="M26890" s="36"/>
      <c r="N26890" s="36"/>
      <c r="O26890" s="40"/>
      <c r="P26890" s="36"/>
      <c r="S26890" s="36"/>
      <c r="T26890" s="36"/>
      <c r="U26890" s="36"/>
      <c r="V26890" s="36"/>
    </row>
    <row r="26891" spans="11:22" x14ac:dyDescent="0.25">
      <c r="K26891" s="36"/>
      <c r="L26891" s="36"/>
      <c r="M26891" s="36"/>
      <c r="N26891" s="36"/>
      <c r="O26891" s="40"/>
      <c r="P26891" s="36"/>
      <c r="S26891" s="36"/>
      <c r="T26891" s="36"/>
      <c r="U26891" s="36"/>
      <c r="V26891" s="36"/>
    </row>
    <row r="26892" spans="11:22" x14ac:dyDescent="0.25">
      <c r="K26892" s="36"/>
      <c r="L26892" s="36"/>
      <c r="M26892" s="36"/>
      <c r="N26892" s="36"/>
      <c r="O26892" s="40"/>
      <c r="P26892" s="36"/>
      <c r="S26892" s="36"/>
      <c r="T26892" s="36"/>
      <c r="U26892" s="36"/>
      <c r="V26892" s="36"/>
    </row>
    <row r="26893" spans="11:22" x14ac:dyDescent="0.25">
      <c r="K26893" s="36"/>
      <c r="L26893" s="36"/>
      <c r="M26893" s="36"/>
      <c r="N26893" s="36"/>
      <c r="O26893" s="40"/>
      <c r="P26893" s="36"/>
      <c r="S26893" s="36"/>
      <c r="T26893" s="36"/>
      <c r="U26893" s="36"/>
      <c r="V26893" s="36"/>
    </row>
    <row r="26894" spans="11:22" x14ac:dyDescent="0.25">
      <c r="K26894" s="36"/>
      <c r="L26894" s="36"/>
      <c r="M26894" s="36"/>
      <c r="N26894" s="36"/>
      <c r="O26894" s="40"/>
      <c r="P26894" s="36"/>
      <c r="S26894" s="36"/>
      <c r="T26894" s="36"/>
      <c r="U26894" s="36"/>
      <c r="V26894" s="36"/>
    </row>
    <row r="26895" spans="11:22" x14ac:dyDescent="0.25">
      <c r="K26895" s="36"/>
      <c r="L26895" s="36"/>
      <c r="M26895" s="36"/>
      <c r="N26895" s="36"/>
      <c r="O26895" s="40"/>
      <c r="P26895" s="36"/>
      <c r="S26895" s="36"/>
      <c r="T26895" s="36"/>
      <c r="U26895" s="36"/>
      <c r="V26895" s="36"/>
    </row>
    <row r="26896" spans="11:22" x14ac:dyDescent="0.25">
      <c r="K26896" s="36"/>
      <c r="L26896" s="36"/>
      <c r="M26896" s="36"/>
      <c r="N26896" s="36"/>
      <c r="O26896" s="40"/>
      <c r="P26896" s="36"/>
      <c r="S26896" s="36"/>
      <c r="T26896" s="36"/>
      <c r="U26896" s="36"/>
      <c r="V26896" s="36"/>
    </row>
    <row r="26897" spans="11:22" x14ac:dyDescent="0.25">
      <c r="K26897" s="36"/>
      <c r="L26897" s="36"/>
      <c r="M26897" s="36"/>
      <c r="N26897" s="36"/>
      <c r="O26897" s="40"/>
      <c r="P26897" s="36"/>
      <c r="S26897" s="36"/>
      <c r="T26897" s="36"/>
      <c r="U26897" s="36"/>
      <c r="V26897" s="36"/>
    </row>
    <row r="26898" spans="11:22" x14ac:dyDescent="0.25">
      <c r="K26898" s="36"/>
      <c r="L26898" s="36"/>
      <c r="M26898" s="36"/>
      <c r="N26898" s="36"/>
      <c r="O26898" s="40"/>
      <c r="P26898" s="36"/>
      <c r="S26898" s="36"/>
      <c r="T26898" s="36"/>
      <c r="U26898" s="36"/>
      <c r="V26898" s="36"/>
    </row>
    <row r="26899" spans="11:22" x14ac:dyDescent="0.25">
      <c r="K26899" s="36"/>
      <c r="L26899" s="36"/>
      <c r="M26899" s="36"/>
      <c r="N26899" s="36"/>
      <c r="O26899" s="40"/>
      <c r="P26899" s="36"/>
      <c r="S26899" s="36"/>
      <c r="T26899" s="36"/>
      <c r="U26899" s="36"/>
      <c r="V26899" s="36"/>
    </row>
    <row r="26900" spans="11:22" x14ac:dyDescent="0.25">
      <c r="K26900" s="36"/>
      <c r="L26900" s="36"/>
      <c r="M26900" s="36"/>
      <c r="N26900" s="36"/>
      <c r="O26900" s="40"/>
      <c r="P26900" s="36"/>
      <c r="S26900" s="36"/>
      <c r="T26900" s="36"/>
      <c r="U26900" s="36"/>
      <c r="V26900" s="36"/>
    </row>
    <row r="26901" spans="11:22" x14ac:dyDescent="0.25">
      <c r="K26901" s="36"/>
      <c r="L26901" s="36"/>
      <c r="M26901" s="36"/>
      <c r="N26901" s="36"/>
      <c r="O26901" s="40"/>
      <c r="P26901" s="36"/>
      <c r="S26901" s="36"/>
      <c r="T26901" s="36"/>
      <c r="U26901" s="36"/>
      <c r="V26901" s="36"/>
    </row>
    <row r="26902" spans="11:22" x14ac:dyDescent="0.25">
      <c r="K26902" s="36"/>
      <c r="L26902" s="36"/>
      <c r="M26902" s="36"/>
      <c r="N26902" s="36"/>
      <c r="O26902" s="40"/>
      <c r="P26902" s="36"/>
      <c r="S26902" s="36"/>
      <c r="T26902" s="36"/>
      <c r="U26902" s="36"/>
      <c r="V26902" s="36"/>
    </row>
    <row r="26903" spans="11:22" x14ac:dyDescent="0.25">
      <c r="K26903" s="36"/>
      <c r="L26903" s="36"/>
      <c r="M26903" s="36"/>
      <c r="N26903" s="36"/>
      <c r="O26903" s="40"/>
      <c r="P26903" s="36"/>
      <c r="S26903" s="36"/>
      <c r="T26903" s="36"/>
      <c r="U26903" s="36"/>
      <c r="V26903" s="36"/>
    </row>
    <row r="26904" spans="11:22" x14ac:dyDescent="0.25">
      <c r="K26904" s="36"/>
      <c r="L26904" s="36"/>
      <c r="M26904" s="36"/>
      <c r="N26904" s="36"/>
      <c r="O26904" s="40"/>
      <c r="P26904" s="36"/>
      <c r="S26904" s="36"/>
      <c r="T26904" s="36"/>
      <c r="U26904" s="36"/>
      <c r="V26904" s="36"/>
    </row>
    <row r="26905" spans="11:22" x14ac:dyDescent="0.25">
      <c r="K26905" s="36"/>
      <c r="L26905" s="36"/>
      <c r="M26905" s="36"/>
      <c r="N26905" s="36"/>
      <c r="O26905" s="40"/>
      <c r="P26905" s="36"/>
      <c r="S26905" s="36"/>
      <c r="T26905" s="36"/>
      <c r="U26905" s="36"/>
      <c r="V26905" s="36"/>
    </row>
    <row r="26906" spans="11:22" x14ac:dyDescent="0.25">
      <c r="K26906" s="36"/>
      <c r="L26906" s="36"/>
      <c r="M26906" s="36"/>
      <c r="N26906" s="36"/>
      <c r="O26906" s="40"/>
      <c r="P26906" s="36"/>
      <c r="S26906" s="36"/>
      <c r="T26906" s="36"/>
      <c r="U26906" s="36"/>
      <c r="V26906" s="36"/>
    </row>
    <row r="26907" spans="11:22" x14ac:dyDescent="0.25">
      <c r="K26907" s="36"/>
      <c r="L26907" s="36"/>
      <c r="M26907" s="36"/>
      <c r="N26907" s="36"/>
      <c r="O26907" s="40"/>
      <c r="P26907" s="36"/>
      <c r="S26907" s="36"/>
      <c r="T26907" s="36"/>
      <c r="U26907" s="36"/>
      <c r="V26907" s="36"/>
    </row>
    <row r="26908" spans="11:22" x14ac:dyDescent="0.25">
      <c r="K26908" s="36"/>
      <c r="L26908" s="36"/>
      <c r="M26908" s="36"/>
      <c r="N26908" s="36"/>
      <c r="O26908" s="40"/>
      <c r="P26908" s="36"/>
      <c r="S26908" s="36"/>
      <c r="T26908" s="36"/>
      <c r="U26908" s="36"/>
      <c r="V26908" s="36"/>
    </row>
    <row r="26909" spans="11:22" x14ac:dyDescent="0.25">
      <c r="K26909" s="36"/>
      <c r="L26909" s="36"/>
      <c r="M26909" s="36"/>
      <c r="N26909" s="36"/>
      <c r="O26909" s="40"/>
      <c r="P26909" s="36"/>
      <c r="S26909" s="36"/>
      <c r="T26909" s="36"/>
      <c r="U26909" s="36"/>
      <c r="V26909" s="36"/>
    </row>
    <row r="26910" spans="11:22" x14ac:dyDescent="0.25">
      <c r="K26910" s="36"/>
      <c r="L26910" s="36"/>
      <c r="M26910" s="36"/>
      <c r="N26910" s="36"/>
      <c r="O26910" s="40"/>
      <c r="P26910" s="36"/>
      <c r="S26910" s="36"/>
      <c r="T26910" s="36"/>
      <c r="U26910" s="36"/>
      <c r="V26910" s="36"/>
    </row>
    <row r="26911" spans="11:22" x14ac:dyDescent="0.25">
      <c r="K26911" s="36"/>
      <c r="L26911" s="36"/>
      <c r="M26911" s="36"/>
      <c r="N26911" s="36"/>
      <c r="O26911" s="40"/>
      <c r="P26911" s="36"/>
      <c r="S26911" s="36"/>
      <c r="T26911" s="36"/>
      <c r="U26911" s="36"/>
      <c r="V26911" s="36"/>
    </row>
    <row r="26912" spans="11:22" x14ac:dyDescent="0.25">
      <c r="K26912" s="36"/>
      <c r="L26912" s="36"/>
      <c r="M26912" s="36"/>
      <c r="N26912" s="36"/>
      <c r="O26912" s="40"/>
      <c r="P26912" s="36"/>
      <c r="S26912" s="36"/>
      <c r="T26912" s="36"/>
      <c r="U26912" s="36"/>
      <c r="V26912" s="36"/>
    </row>
    <row r="26913" spans="11:22" x14ac:dyDescent="0.25">
      <c r="K26913" s="36"/>
      <c r="L26913" s="36"/>
      <c r="M26913" s="36"/>
      <c r="N26913" s="36"/>
      <c r="O26913" s="40"/>
      <c r="P26913" s="36"/>
      <c r="S26913" s="36"/>
      <c r="T26913" s="36"/>
      <c r="U26913" s="36"/>
      <c r="V26913" s="36"/>
    </row>
    <row r="26914" spans="11:22" x14ac:dyDescent="0.25">
      <c r="K26914" s="36"/>
      <c r="L26914" s="36"/>
      <c r="M26914" s="36"/>
      <c r="N26914" s="36"/>
      <c r="O26914" s="40"/>
      <c r="P26914" s="36"/>
      <c r="S26914" s="36"/>
      <c r="T26914" s="36"/>
      <c r="U26914" s="36"/>
      <c r="V26914" s="36"/>
    </row>
    <row r="26915" spans="11:22" x14ac:dyDescent="0.25">
      <c r="K26915" s="36"/>
      <c r="L26915" s="36"/>
      <c r="M26915" s="36"/>
      <c r="N26915" s="36"/>
      <c r="O26915" s="40"/>
      <c r="P26915" s="36"/>
      <c r="S26915" s="36"/>
      <c r="T26915" s="36"/>
      <c r="U26915" s="36"/>
      <c r="V26915" s="36"/>
    </row>
    <row r="26916" spans="11:22" x14ac:dyDescent="0.25">
      <c r="K26916" s="36"/>
      <c r="L26916" s="36"/>
      <c r="M26916" s="36"/>
      <c r="N26916" s="36"/>
      <c r="O26916" s="40"/>
      <c r="P26916" s="36"/>
      <c r="S26916" s="36"/>
      <c r="T26916" s="36"/>
      <c r="U26916" s="36"/>
      <c r="V26916" s="36"/>
    </row>
    <row r="26917" spans="11:22" x14ac:dyDescent="0.25">
      <c r="K26917" s="36"/>
      <c r="L26917" s="36"/>
      <c r="M26917" s="36"/>
      <c r="N26917" s="36"/>
      <c r="O26917" s="40"/>
      <c r="P26917" s="36"/>
      <c r="S26917" s="36"/>
      <c r="T26917" s="36"/>
      <c r="U26917" s="36"/>
      <c r="V26917" s="36"/>
    </row>
    <row r="26918" spans="11:22" x14ac:dyDescent="0.25">
      <c r="K26918" s="36"/>
      <c r="L26918" s="36"/>
      <c r="M26918" s="36"/>
      <c r="N26918" s="36"/>
      <c r="O26918" s="40"/>
      <c r="P26918" s="36"/>
      <c r="S26918" s="36"/>
      <c r="T26918" s="36"/>
      <c r="U26918" s="36"/>
      <c r="V26918" s="36"/>
    </row>
    <row r="26919" spans="11:22" x14ac:dyDescent="0.25">
      <c r="K26919" s="36"/>
      <c r="L26919" s="36"/>
      <c r="M26919" s="36"/>
      <c r="N26919" s="36"/>
      <c r="O26919" s="40"/>
      <c r="P26919" s="36"/>
      <c r="S26919" s="36"/>
      <c r="T26919" s="36"/>
      <c r="U26919" s="36"/>
      <c r="V26919" s="36"/>
    </row>
    <row r="26920" spans="11:22" x14ac:dyDescent="0.25">
      <c r="K26920" s="36"/>
      <c r="L26920" s="36"/>
      <c r="M26920" s="36"/>
      <c r="N26920" s="36"/>
      <c r="O26920" s="40"/>
      <c r="P26920" s="36"/>
      <c r="S26920" s="36"/>
      <c r="T26920" s="36"/>
      <c r="U26920" s="36"/>
      <c r="V26920" s="36"/>
    </row>
    <row r="26921" spans="11:22" x14ac:dyDescent="0.25">
      <c r="K26921" s="36"/>
      <c r="L26921" s="36"/>
      <c r="M26921" s="36"/>
      <c r="N26921" s="36"/>
      <c r="O26921" s="40"/>
      <c r="P26921" s="36"/>
      <c r="S26921" s="36"/>
      <c r="T26921" s="36"/>
      <c r="U26921" s="36"/>
      <c r="V26921" s="36"/>
    </row>
    <row r="26922" spans="11:22" x14ac:dyDescent="0.25">
      <c r="K26922" s="36"/>
      <c r="L26922" s="36"/>
      <c r="M26922" s="36"/>
      <c r="N26922" s="36"/>
      <c r="O26922" s="40"/>
      <c r="P26922" s="36"/>
      <c r="S26922" s="36"/>
      <c r="T26922" s="36"/>
      <c r="U26922" s="36"/>
      <c r="V26922" s="36"/>
    </row>
    <row r="26923" spans="11:22" x14ac:dyDescent="0.25">
      <c r="K26923" s="36"/>
      <c r="L26923" s="36"/>
      <c r="M26923" s="36"/>
      <c r="N26923" s="36"/>
      <c r="O26923" s="40"/>
      <c r="P26923" s="36"/>
      <c r="S26923" s="36"/>
      <c r="T26923" s="36"/>
      <c r="U26923" s="36"/>
      <c r="V26923" s="36"/>
    </row>
    <row r="26924" spans="11:22" x14ac:dyDescent="0.25">
      <c r="K26924" s="36"/>
      <c r="L26924" s="36"/>
      <c r="M26924" s="36"/>
      <c r="N26924" s="36"/>
      <c r="O26924" s="40"/>
      <c r="P26924" s="36"/>
      <c r="S26924" s="36"/>
      <c r="T26924" s="36"/>
      <c r="U26924" s="36"/>
      <c r="V26924" s="36"/>
    </row>
    <row r="26925" spans="11:22" x14ac:dyDescent="0.25">
      <c r="K26925" s="36"/>
      <c r="L26925" s="36"/>
      <c r="M26925" s="36"/>
      <c r="N26925" s="36"/>
      <c r="O26925" s="40"/>
      <c r="P26925" s="36"/>
      <c r="S26925" s="36"/>
      <c r="T26925" s="36"/>
      <c r="U26925" s="36"/>
      <c r="V26925" s="36"/>
    </row>
    <row r="26926" spans="11:22" x14ac:dyDescent="0.25">
      <c r="K26926" s="36"/>
      <c r="L26926" s="36"/>
      <c r="M26926" s="36"/>
      <c r="N26926" s="36"/>
      <c r="O26926" s="40"/>
      <c r="P26926" s="36"/>
      <c r="S26926" s="36"/>
      <c r="T26926" s="36"/>
      <c r="U26926" s="36"/>
      <c r="V26926" s="36"/>
    </row>
    <row r="26927" spans="11:22" x14ac:dyDescent="0.25">
      <c r="K26927" s="36"/>
      <c r="L26927" s="36"/>
      <c r="M26927" s="36"/>
      <c r="N26927" s="36"/>
      <c r="O26927" s="40"/>
      <c r="P26927" s="36"/>
      <c r="S26927" s="36"/>
      <c r="T26927" s="36"/>
      <c r="U26927" s="36"/>
      <c r="V26927" s="36"/>
    </row>
    <row r="26928" spans="11:22" x14ac:dyDescent="0.25">
      <c r="K26928" s="36"/>
      <c r="L26928" s="36"/>
      <c r="M26928" s="36"/>
      <c r="N26928" s="36"/>
      <c r="O26928" s="40"/>
      <c r="P26928" s="36"/>
      <c r="S26928" s="36"/>
      <c r="T26928" s="36"/>
      <c r="U26928" s="36"/>
      <c r="V26928" s="36"/>
    </row>
    <row r="26929" spans="11:22" x14ac:dyDescent="0.25">
      <c r="K26929" s="36"/>
      <c r="L26929" s="36"/>
      <c r="M26929" s="36"/>
      <c r="N26929" s="36"/>
      <c r="O26929" s="40"/>
      <c r="P26929" s="36"/>
      <c r="S26929" s="36"/>
      <c r="T26929" s="36"/>
      <c r="U26929" s="36"/>
      <c r="V26929" s="36"/>
    </row>
    <row r="26930" spans="11:22" x14ac:dyDescent="0.25">
      <c r="K26930" s="36"/>
      <c r="L26930" s="36"/>
      <c r="M26930" s="36"/>
      <c r="N26930" s="36"/>
      <c r="O26930" s="40"/>
      <c r="P26930" s="36"/>
      <c r="S26930" s="36"/>
      <c r="T26930" s="36"/>
      <c r="U26930" s="36"/>
      <c r="V26930" s="36"/>
    </row>
    <row r="26931" spans="11:22" x14ac:dyDescent="0.25">
      <c r="K26931" s="36"/>
      <c r="L26931" s="36"/>
      <c r="M26931" s="36"/>
      <c r="N26931" s="36"/>
      <c r="O26931" s="40"/>
      <c r="P26931" s="36"/>
      <c r="S26931" s="36"/>
      <c r="T26931" s="36"/>
      <c r="U26931" s="36"/>
      <c r="V26931" s="36"/>
    </row>
    <row r="26932" spans="11:22" x14ac:dyDescent="0.25">
      <c r="K26932" s="36"/>
      <c r="L26932" s="36"/>
      <c r="M26932" s="36"/>
      <c r="N26932" s="36"/>
      <c r="O26932" s="40"/>
      <c r="P26932" s="36"/>
      <c r="S26932" s="36"/>
      <c r="T26932" s="36"/>
      <c r="U26932" s="36"/>
      <c r="V26932" s="36"/>
    </row>
    <row r="26933" spans="11:22" x14ac:dyDescent="0.25">
      <c r="K26933" s="36"/>
      <c r="L26933" s="36"/>
      <c r="M26933" s="36"/>
      <c r="N26933" s="36"/>
      <c r="O26933" s="40"/>
      <c r="P26933" s="36"/>
      <c r="S26933" s="36"/>
      <c r="T26933" s="36"/>
      <c r="U26933" s="36"/>
      <c r="V26933" s="36"/>
    </row>
    <row r="26934" spans="11:22" x14ac:dyDescent="0.25">
      <c r="K26934" s="36"/>
      <c r="L26934" s="36"/>
      <c r="M26934" s="36"/>
      <c r="N26934" s="36"/>
      <c r="O26934" s="40"/>
      <c r="P26934" s="36"/>
      <c r="S26934" s="36"/>
      <c r="T26934" s="36"/>
      <c r="U26934" s="36"/>
      <c r="V26934" s="36"/>
    </row>
    <row r="26935" spans="11:22" x14ac:dyDescent="0.25">
      <c r="K26935" s="36"/>
      <c r="L26935" s="36"/>
      <c r="M26935" s="36"/>
      <c r="N26935" s="36"/>
      <c r="O26935" s="40"/>
      <c r="P26935" s="36"/>
      <c r="S26935" s="36"/>
      <c r="T26935" s="36"/>
      <c r="U26935" s="36"/>
      <c r="V26935" s="36"/>
    </row>
    <row r="26936" spans="11:22" x14ac:dyDescent="0.25">
      <c r="K26936" s="36"/>
      <c r="L26936" s="36"/>
      <c r="M26936" s="36"/>
      <c r="N26936" s="36"/>
      <c r="O26936" s="40"/>
      <c r="P26936" s="36"/>
      <c r="S26936" s="36"/>
      <c r="T26936" s="36"/>
      <c r="U26936" s="36"/>
      <c r="V26936" s="36"/>
    </row>
    <row r="26937" spans="11:22" x14ac:dyDescent="0.25">
      <c r="K26937" s="36"/>
      <c r="L26937" s="36"/>
      <c r="M26937" s="36"/>
      <c r="N26937" s="36"/>
      <c r="O26937" s="40"/>
      <c r="P26937" s="36"/>
      <c r="S26937" s="36"/>
      <c r="T26937" s="36"/>
      <c r="U26937" s="36"/>
      <c r="V26937" s="36"/>
    </row>
    <row r="26938" spans="11:22" x14ac:dyDescent="0.25">
      <c r="K26938" s="36"/>
      <c r="L26938" s="36"/>
      <c r="M26938" s="36"/>
      <c r="N26938" s="36"/>
      <c r="O26938" s="40"/>
      <c r="P26938" s="36"/>
      <c r="S26938" s="36"/>
      <c r="T26938" s="36"/>
      <c r="U26938" s="36"/>
      <c r="V26938" s="36"/>
    </row>
    <row r="26939" spans="11:22" x14ac:dyDescent="0.25">
      <c r="K26939" s="36"/>
      <c r="L26939" s="36"/>
      <c r="M26939" s="36"/>
      <c r="N26939" s="36"/>
      <c r="O26939" s="40"/>
      <c r="P26939" s="36"/>
      <c r="S26939" s="36"/>
      <c r="T26939" s="36"/>
      <c r="U26939" s="36"/>
      <c r="V26939" s="36"/>
    </row>
    <row r="26940" spans="11:22" x14ac:dyDescent="0.25">
      <c r="K26940" s="36"/>
      <c r="L26940" s="36"/>
      <c r="M26940" s="36"/>
      <c r="N26940" s="36"/>
      <c r="O26940" s="40"/>
      <c r="P26940" s="36"/>
      <c r="S26940" s="36"/>
      <c r="T26940" s="36"/>
      <c r="U26940" s="36"/>
      <c r="V26940" s="36"/>
    </row>
    <row r="26941" spans="11:22" x14ac:dyDescent="0.25">
      <c r="K26941" s="36"/>
      <c r="L26941" s="36"/>
      <c r="M26941" s="36"/>
      <c r="N26941" s="36"/>
      <c r="O26941" s="40"/>
      <c r="P26941" s="36"/>
      <c r="S26941" s="36"/>
      <c r="T26941" s="36"/>
      <c r="U26941" s="36"/>
      <c r="V26941" s="36"/>
    </row>
    <row r="26942" spans="11:22" x14ac:dyDescent="0.25">
      <c r="K26942" s="36"/>
      <c r="L26942" s="36"/>
      <c r="M26942" s="36"/>
      <c r="N26942" s="36"/>
      <c r="O26942" s="40"/>
      <c r="P26942" s="36"/>
      <c r="S26942" s="36"/>
      <c r="T26942" s="36"/>
      <c r="U26942" s="36"/>
      <c r="V26942" s="36"/>
    </row>
    <row r="26943" spans="11:22" x14ac:dyDescent="0.25">
      <c r="K26943" s="36"/>
      <c r="L26943" s="36"/>
      <c r="M26943" s="36"/>
      <c r="N26943" s="36"/>
      <c r="O26943" s="40"/>
      <c r="P26943" s="36"/>
      <c r="S26943" s="36"/>
      <c r="T26943" s="36"/>
      <c r="U26943" s="36"/>
      <c r="V26943" s="36"/>
    </row>
    <row r="26944" spans="11:22" x14ac:dyDescent="0.25">
      <c r="K26944" s="36"/>
      <c r="L26944" s="36"/>
      <c r="M26944" s="36"/>
      <c r="N26944" s="36"/>
      <c r="O26944" s="40"/>
      <c r="P26944" s="36"/>
      <c r="S26944" s="36"/>
      <c r="T26944" s="36"/>
      <c r="U26944" s="36"/>
      <c r="V26944" s="36"/>
    </row>
    <row r="26945" spans="11:22" x14ac:dyDescent="0.25">
      <c r="K26945" s="36"/>
      <c r="L26945" s="36"/>
      <c r="M26945" s="36"/>
      <c r="N26945" s="36"/>
      <c r="O26945" s="40"/>
      <c r="P26945" s="36"/>
      <c r="S26945" s="36"/>
      <c r="T26945" s="36"/>
      <c r="U26945" s="36"/>
      <c r="V26945" s="36"/>
    </row>
    <row r="26946" spans="11:22" x14ac:dyDescent="0.25">
      <c r="K26946" s="36"/>
      <c r="L26946" s="36"/>
      <c r="M26946" s="36"/>
      <c r="N26946" s="36"/>
      <c r="O26946" s="40"/>
      <c r="P26946" s="36"/>
      <c r="S26946" s="36"/>
      <c r="T26946" s="36"/>
      <c r="U26946" s="36"/>
      <c r="V26946" s="36"/>
    </row>
    <row r="26947" spans="11:22" x14ac:dyDescent="0.25">
      <c r="K26947" s="36"/>
      <c r="L26947" s="36"/>
      <c r="M26947" s="36"/>
      <c r="N26947" s="36"/>
      <c r="O26947" s="40"/>
      <c r="P26947" s="36"/>
      <c r="S26947" s="36"/>
      <c r="T26947" s="36"/>
      <c r="U26947" s="36"/>
      <c r="V26947" s="36"/>
    </row>
    <row r="26948" spans="11:22" x14ac:dyDescent="0.25">
      <c r="K26948" s="36"/>
      <c r="L26948" s="36"/>
      <c r="M26948" s="36"/>
      <c r="N26948" s="36"/>
      <c r="O26948" s="40"/>
      <c r="P26948" s="36"/>
      <c r="S26948" s="36"/>
      <c r="T26948" s="36"/>
      <c r="U26948" s="36"/>
      <c r="V26948" s="36"/>
    </row>
    <row r="26949" spans="11:22" x14ac:dyDescent="0.25">
      <c r="K26949" s="36"/>
      <c r="L26949" s="36"/>
      <c r="M26949" s="36"/>
      <c r="N26949" s="36"/>
      <c r="O26949" s="40"/>
      <c r="P26949" s="36"/>
      <c r="S26949" s="36"/>
      <c r="T26949" s="36"/>
      <c r="U26949" s="36"/>
      <c r="V26949" s="36"/>
    </row>
    <row r="26950" spans="11:22" x14ac:dyDescent="0.25">
      <c r="K26950" s="36"/>
      <c r="L26950" s="36"/>
      <c r="M26950" s="36"/>
      <c r="N26950" s="36"/>
      <c r="O26950" s="40"/>
      <c r="P26950" s="36"/>
      <c r="S26950" s="36"/>
      <c r="T26950" s="36"/>
      <c r="U26950" s="36"/>
      <c r="V26950" s="36"/>
    </row>
    <row r="26951" spans="11:22" x14ac:dyDescent="0.25">
      <c r="K26951" s="36"/>
      <c r="L26951" s="36"/>
      <c r="M26951" s="36"/>
      <c r="N26951" s="36"/>
      <c r="O26951" s="40"/>
      <c r="P26951" s="36"/>
      <c r="S26951" s="36"/>
      <c r="T26951" s="36"/>
      <c r="U26951" s="36"/>
      <c r="V26951" s="36"/>
    </row>
    <row r="26952" spans="11:22" x14ac:dyDescent="0.25">
      <c r="K26952" s="36"/>
      <c r="L26952" s="36"/>
      <c r="M26952" s="36"/>
      <c r="N26952" s="36"/>
      <c r="O26952" s="40"/>
      <c r="P26952" s="36"/>
      <c r="S26952" s="36"/>
      <c r="T26952" s="36"/>
      <c r="U26952" s="36"/>
      <c r="V26952" s="36"/>
    </row>
    <row r="26953" spans="11:22" x14ac:dyDescent="0.25">
      <c r="K26953" s="36"/>
      <c r="L26953" s="36"/>
      <c r="M26953" s="36"/>
      <c r="N26953" s="36"/>
      <c r="O26953" s="40"/>
      <c r="P26953" s="36"/>
      <c r="S26953" s="36"/>
      <c r="T26953" s="36"/>
      <c r="U26953" s="36"/>
      <c r="V26953" s="36"/>
    </row>
    <row r="26954" spans="11:22" x14ac:dyDescent="0.25">
      <c r="K26954" s="36"/>
      <c r="L26954" s="36"/>
      <c r="M26954" s="36"/>
      <c r="N26954" s="36"/>
      <c r="O26954" s="40"/>
      <c r="P26954" s="36"/>
      <c r="S26954" s="36"/>
      <c r="T26954" s="36"/>
      <c r="U26954" s="36"/>
      <c r="V26954" s="36"/>
    </row>
    <row r="26955" spans="11:22" x14ac:dyDescent="0.25">
      <c r="K26955" s="36"/>
      <c r="L26955" s="36"/>
      <c r="M26955" s="36"/>
      <c r="N26955" s="36"/>
      <c r="O26955" s="40"/>
      <c r="P26955" s="36"/>
      <c r="S26955" s="36"/>
      <c r="T26955" s="36"/>
      <c r="U26955" s="36"/>
      <c r="V26955" s="36"/>
    </row>
    <row r="26956" spans="11:22" x14ac:dyDescent="0.25">
      <c r="K26956" s="36"/>
      <c r="L26956" s="36"/>
      <c r="M26956" s="36"/>
      <c r="N26956" s="36"/>
      <c r="O26956" s="40"/>
      <c r="P26956" s="36"/>
      <c r="S26956" s="36"/>
      <c r="T26956" s="36"/>
      <c r="U26956" s="36"/>
      <c r="V26956" s="36"/>
    </row>
    <row r="26957" spans="11:22" x14ac:dyDescent="0.25">
      <c r="K26957" s="36"/>
      <c r="L26957" s="36"/>
      <c r="M26957" s="36"/>
      <c r="N26957" s="36"/>
      <c r="O26957" s="40"/>
      <c r="P26957" s="36"/>
      <c r="S26957" s="36"/>
      <c r="T26957" s="36"/>
      <c r="U26957" s="36"/>
      <c r="V26957" s="36"/>
    </row>
    <row r="26958" spans="11:22" x14ac:dyDescent="0.25">
      <c r="K26958" s="36"/>
      <c r="L26958" s="36"/>
      <c r="M26958" s="36"/>
      <c r="N26958" s="36"/>
      <c r="O26958" s="40"/>
      <c r="P26958" s="36"/>
      <c r="S26958" s="36"/>
      <c r="T26958" s="36"/>
      <c r="U26958" s="36"/>
      <c r="V26958" s="36"/>
    </row>
    <row r="26959" spans="11:22" x14ac:dyDescent="0.25">
      <c r="K26959" s="36"/>
      <c r="L26959" s="36"/>
      <c r="M26959" s="36"/>
      <c r="N26959" s="36"/>
      <c r="O26959" s="40"/>
      <c r="P26959" s="36"/>
      <c r="S26959" s="36"/>
      <c r="T26959" s="36"/>
      <c r="U26959" s="36"/>
      <c r="V26959" s="36"/>
    </row>
    <row r="26960" spans="11:22" x14ac:dyDescent="0.25">
      <c r="K26960" s="36"/>
      <c r="L26960" s="36"/>
      <c r="M26960" s="36"/>
      <c r="N26960" s="36"/>
      <c r="O26960" s="40"/>
      <c r="P26960" s="36"/>
      <c r="S26960" s="36"/>
      <c r="T26960" s="36"/>
      <c r="U26960" s="36"/>
      <c r="V26960" s="36"/>
    </row>
    <row r="26961" spans="11:22" x14ac:dyDescent="0.25">
      <c r="K26961" s="36"/>
      <c r="L26961" s="36"/>
      <c r="M26961" s="36"/>
      <c r="N26961" s="36"/>
      <c r="O26961" s="40"/>
      <c r="P26961" s="36"/>
      <c r="S26961" s="36"/>
      <c r="T26961" s="36"/>
      <c r="U26961" s="36"/>
      <c r="V26961" s="36"/>
    </row>
    <row r="26962" spans="11:22" x14ac:dyDescent="0.25">
      <c r="K26962" s="36"/>
      <c r="L26962" s="36"/>
      <c r="M26962" s="36"/>
      <c r="N26962" s="36"/>
      <c r="O26962" s="40"/>
      <c r="P26962" s="36"/>
      <c r="S26962" s="36"/>
      <c r="T26962" s="36"/>
      <c r="U26962" s="36"/>
      <c r="V26962" s="36"/>
    </row>
    <row r="26963" spans="11:22" x14ac:dyDescent="0.25">
      <c r="K26963" s="36"/>
      <c r="L26963" s="36"/>
      <c r="M26963" s="36"/>
      <c r="N26963" s="36"/>
      <c r="O26963" s="40"/>
      <c r="P26963" s="36"/>
      <c r="S26963" s="36"/>
      <c r="T26963" s="36"/>
      <c r="U26963" s="36"/>
      <c r="V26963" s="36"/>
    </row>
    <row r="26964" spans="11:22" x14ac:dyDescent="0.25">
      <c r="K26964" s="36"/>
      <c r="L26964" s="36"/>
      <c r="M26964" s="36"/>
      <c r="N26964" s="36"/>
      <c r="O26964" s="40"/>
      <c r="P26964" s="36"/>
      <c r="S26964" s="36"/>
      <c r="T26964" s="36"/>
      <c r="U26964" s="36"/>
      <c r="V26964" s="36"/>
    </row>
    <row r="26965" spans="11:22" x14ac:dyDescent="0.25">
      <c r="K26965" s="36"/>
      <c r="L26965" s="36"/>
      <c r="M26965" s="36"/>
      <c r="N26965" s="36"/>
      <c r="O26965" s="40"/>
      <c r="P26965" s="36"/>
      <c r="S26965" s="36"/>
      <c r="T26965" s="36"/>
      <c r="U26965" s="36"/>
      <c r="V26965" s="36"/>
    </row>
    <row r="26966" spans="11:22" x14ac:dyDescent="0.25">
      <c r="K26966" s="36"/>
      <c r="L26966" s="36"/>
      <c r="M26966" s="36"/>
      <c r="N26966" s="36"/>
      <c r="O26966" s="40"/>
      <c r="P26966" s="36"/>
      <c r="S26966" s="36"/>
      <c r="T26966" s="36"/>
      <c r="U26966" s="36"/>
      <c r="V26966" s="36"/>
    </row>
    <row r="26967" spans="11:22" x14ac:dyDescent="0.25">
      <c r="K26967" s="36"/>
      <c r="L26967" s="36"/>
      <c r="M26967" s="36"/>
      <c r="N26967" s="36"/>
      <c r="O26967" s="40"/>
      <c r="P26967" s="36"/>
      <c r="S26967" s="36"/>
      <c r="T26967" s="36"/>
      <c r="U26967" s="36"/>
      <c r="V26967" s="36"/>
    </row>
    <row r="26968" spans="11:22" x14ac:dyDescent="0.25">
      <c r="K26968" s="36"/>
      <c r="L26968" s="36"/>
      <c r="M26968" s="36"/>
      <c r="N26968" s="36"/>
      <c r="O26968" s="40"/>
      <c r="P26968" s="36"/>
      <c r="S26968" s="36"/>
      <c r="T26968" s="36"/>
      <c r="U26968" s="36"/>
      <c r="V26968" s="36"/>
    </row>
    <row r="26969" spans="11:22" x14ac:dyDescent="0.25">
      <c r="K26969" s="36"/>
      <c r="L26969" s="36"/>
      <c r="M26969" s="36"/>
      <c r="N26969" s="36"/>
      <c r="O26969" s="40"/>
      <c r="P26969" s="36"/>
      <c r="S26969" s="36"/>
      <c r="T26969" s="36"/>
      <c r="U26969" s="36"/>
      <c r="V26969" s="36"/>
    </row>
    <row r="26970" spans="11:22" x14ac:dyDescent="0.25">
      <c r="K26970" s="36"/>
      <c r="L26970" s="36"/>
      <c r="M26970" s="36"/>
      <c r="N26970" s="36"/>
      <c r="O26970" s="40"/>
      <c r="P26970" s="36"/>
      <c r="S26970" s="36"/>
      <c r="T26970" s="36"/>
      <c r="U26970" s="36"/>
      <c r="V26970" s="36"/>
    </row>
    <row r="26971" spans="11:22" x14ac:dyDescent="0.25">
      <c r="K26971" s="36"/>
      <c r="L26971" s="36"/>
      <c r="M26971" s="36"/>
      <c r="N26971" s="36"/>
      <c r="O26971" s="40"/>
      <c r="P26971" s="36"/>
      <c r="S26971" s="36"/>
      <c r="T26971" s="36"/>
      <c r="U26971" s="36"/>
      <c r="V26971" s="36"/>
    </row>
    <row r="26972" spans="11:22" x14ac:dyDescent="0.25">
      <c r="K26972" s="36"/>
      <c r="L26972" s="36"/>
      <c r="M26972" s="36"/>
      <c r="N26972" s="36"/>
      <c r="O26972" s="40"/>
      <c r="P26972" s="36"/>
      <c r="S26972" s="36"/>
      <c r="T26972" s="36"/>
      <c r="U26972" s="36"/>
      <c r="V26972" s="36"/>
    </row>
    <row r="26973" spans="11:22" x14ac:dyDescent="0.25">
      <c r="K26973" s="36"/>
      <c r="L26973" s="36"/>
      <c r="M26973" s="36"/>
      <c r="N26973" s="36"/>
      <c r="O26973" s="40"/>
      <c r="P26973" s="36"/>
      <c r="S26973" s="36"/>
      <c r="T26973" s="36"/>
      <c r="U26973" s="36"/>
      <c r="V26973" s="36"/>
    </row>
    <row r="26974" spans="11:22" x14ac:dyDescent="0.25">
      <c r="K26974" s="36"/>
      <c r="L26974" s="36"/>
      <c r="M26974" s="36"/>
      <c r="N26974" s="36"/>
      <c r="O26974" s="40"/>
      <c r="P26974" s="36"/>
      <c r="S26974" s="36"/>
      <c r="T26974" s="36"/>
      <c r="U26974" s="36"/>
      <c r="V26974" s="36"/>
    </row>
    <row r="26975" spans="11:22" x14ac:dyDescent="0.25">
      <c r="K26975" s="36"/>
      <c r="L26975" s="36"/>
      <c r="M26975" s="36"/>
      <c r="N26975" s="36"/>
      <c r="O26975" s="40"/>
      <c r="P26975" s="36"/>
      <c r="S26975" s="36"/>
      <c r="T26975" s="36"/>
      <c r="U26975" s="36"/>
      <c r="V26975" s="36"/>
    </row>
    <row r="26976" spans="11:22" x14ac:dyDescent="0.25">
      <c r="K26976" s="36"/>
      <c r="L26976" s="36"/>
      <c r="M26976" s="36"/>
      <c r="N26976" s="36"/>
      <c r="O26976" s="40"/>
      <c r="P26976" s="36"/>
      <c r="S26976" s="36"/>
      <c r="T26976" s="36"/>
      <c r="U26976" s="36"/>
      <c r="V26976" s="36"/>
    </row>
    <row r="26977" spans="11:22" x14ac:dyDescent="0.25">
      <c r="K26977" s="36"/>
      <c r="L26977" s="36"/>
      <c r="M26977" s="36"/>
      <c r="N26977" s="36"/>
      <c r="O26977" s="40"/>
      <c r="P26977" s="36"/>
      <c r="S26977" s="36"/>
      <c r="T26977" s="36"/>
      <c r="U26977" s="36"/>
      <c r="V26977" s="36"/>
    </row>
    <row r="26978" spans="11:22" x14ac:dyDescent="0.25">
      <c r="K26978" s="36"/>
      <c r="L26978" s="36"/>
      <c r="M26978" s="36"/>
      <c r="N26978" s="36"/>
      <c r="O26978" s="40"/>
      <c r="P26978" s="36"/>
      <c r="S26978" s="36"/>
      <c r="T26978" s="36"/>
      <c r="U26978" s="36"/>
      <c r="V26978" s="36"/>
    </row>
    <row r="26979" spans="11:22" x14ac:dyDescent="0.25">
      <c r="K26979" s="36"/>
      <c r="L26979" s="36"/>
      <c r="M26979" s="36"/>
      <c r="N26979" s="36"/>
      <c r="O26979" s="40"/>
      <c r="P26979" s="36"/>
      <c r="S26979" s="36"/>
      <c r="T26979" s="36"/>
      <c r="U26979" s="36"/>
      <c r="V26979" s="36"/>
    </row>
    <row r="26980" spans="11:22" x14ac:dyDescent="0.25">
      <c r="K26980" s="36"/>
      <c r="L26980" s="36"/>
      <c r="M26980" s="36"/>
      <c r="N26980" s="36"/>
      <c r="O26980" s="40"/>
      <c r="P26980" s="36"/>
      <c r="S26980" s="36"/>
      <c r="T26980" s="36"/>
      <c r="U26980" s="36"/>
      <c r="V26980" s="36"/>
    </row>
    <row r="26981" spans="11:22" x14ac:dyDescent="0.25">
      <c r="K26981" s="36"/>
      <c r="L26981" s="36"/>
      <c r="M26981" s="36"/>
      <c r="N26981" s="36"/>
      <c r="O26981" s="40"/>
      <c r="P26981" s="36"/>
      <c r="S26981" s="36"/>
      <c r="T26981" s="36"/>
      <c r="U26981" s="36"/>
      <c r="V26981" s="36"/>
    </row>
    <row r="26982" spans="11:22" x14ac:dyDescent="0.25">
      <c r="K26982" s="36"/>
      <c r="L26982" s="36"/>
      <c r="M26982" s="36"/>
      <c r="N26982" s="36"/>
      <c r="O26982" s="40"/>
      <c r="P26982" s="36"/>
      <c r="S26982" s="36"/>
      <c r="T26982" s="36"/>
      <c r="U26982" s="36"/>
      <c r="V26982" s="36"/>
    </row>
    <row r="26983" spans="11:22" x14ac:dyDescent="0.25">
      <c r="K26983" s="36"/>
      <c r="L26983" s="36"/>
      <c r="M26983" s="36"/>
      <c r="N26983" s="36"/>
      <c r="O26983" s="40"/>
      <c r="P26983" s="36"/>
      <c r="S26983" s="36"/>
      <c r="T26983" s="36"/>
      <c r="U26983" s="36"/>
      <c r="V26983" s="36"/>
    </row>
    <row r="26984" spans="11:22" x14ac:dyDescent="0.25">
      <c r="K26984" s="36"/>
      <c r="L26984" s="36"/>
      <c r="M26984" s="36"/>
      <c r="N26984" s="36"/>
      <c r="O26984" s="40"/>
      <c r="P26984" s="36"/>
      <c r="S26984" s="36"/>
      <c r="T26984" s="36"/>
      <c r="U26984" s="36"/>
      <c r="V26984" s="36"/>
    </row>
    <row r="26985" spans="11:22" x14ac:dyDescent="0.25">
      <c r="K26985" s="36"/>
      <c r="L26985" s="36"/>
      <c r="M26985" s="36"/>
      <c r="N26985" s="36"/>
      <c r="O26985" s="40"/>
      <c r="P26985" s="36"/>
      <c r="S26985" s="36"/>
      <c r="T26985" s="36"/>
      <c r="U26985" s="36"/>
      <c r="V26985" s="36"/>
    </row>
    <row r="26986" spans="11:22" x14ac:dyDescent="0.25">
      <c r="K26986" s="36"/>
      <c r="L26986" s="36"/>
      <c r="M26986" s="36"/>
      <c r="N26986" s="36"/>
      <c r="O26986" s="40"/>
      <c r="P26986" s="36"/>
      <c r="S26986" s="36"/>
      <c r="T26986" s="36"/>
      <c r="U26986" s="36"/>
      <c r="V26986" s="36"/>
    </row>
    <row r="26987" spans="11:22" x14ac:dyDescent="0.25">
      <c r="K26987" s="36"/>
      <c r="L26987" s="36"/>
      <c r="M26987" s="36"/>
      <c r="N26987" s="36"/>
      <c r="O26987" s="40"/>
      <c r="P26987" s="36"/>
      <c r="S26987" s="36"/>
      <c r="T26987" s="36"/>
      <c r="U26987" s="36"/>
      <c r="V26987" s="36"/>
    </row>
    <row r="26988" spans="11:22" x14ac:dyDescent="0.25">
      <c r="K26988" s="36"/>
      <c r="L26988" s="36"/>
      <c r="M26988" s="36"/>
      <c r="N26988" s="36"/>
      <c r="O26988" s="40"/>
      <c r="P26988" s="36"/>
      <c r="S26988" s="36"/>
      <c r="T26988" s="36"/>
      <c r="U26988" s="36"/>
      <c r="V26988" s="36"/>
    </row>
    <row r="26989" spans="11:22" x14ac:dyDescent="0.25">
      <c r="K26989" s="36"/>
      <c r="L26989" s="36"/>
      <c r="M26989" s="36"/>
      <c r="N26989" s="36"/>
      <c r="O26989" s="40"/>
      <c r="P26989" s="36"/>
      <c r="S26989" s="36"/>
      <c r="T26989" s="36"/>
      <c r="U26989" s="36"/>
      <c r="V26989" s="36"/>
    </row>
    <row r="26990" spans="11:22" x14ac:dyDescent="0.25">
      <c r="K26990" s="36"/>
      <c r="L26990" s="36"/>
      <c r="M26990" s="36"/>
      <c r="N26990" s="36"/>
      <c r="O26990" s="40"/>
      <c r="P26990" s="36"/>
      <c r="S26990" s="36"/>
      <c r="T26990" s="36"/>
      <c r="U26990" s="36"/>
      <c r="V26990" s="36"/>
    </row>
    <row r="26991" spans="11:22" x14ac:dyDescent="0.25">
      <c r="K26991" s="36"/>
      <c r="L26991" s="36"/>
      <c r="M26991" s="36"/>
      <c r="N26991" s="36"/>
      <c r="O26991" s="40"/>
      <c r="P26991" s="36"/>
      <c r="S26991" s="36"/>
      <c r="T26991" s="36"/>
      <c r="U26991" s="36"/>
      <c r="V26991" s="36"/>
    </row>
    <row r="26992" spans="11:22" x14ac:dyDescent="0.25">
      <c r="K26992" s="36"/>
      <c r="L26992" s="36"/>
      <c r="M26992" s="36"/>
      <c r="N26992" s="36"/>
      <c r="O26992" s="40"/>
      <c r="P26992" s="36"/>
      <c r="S26992" s="36"/>
      <c r="T26992" s="36"/>
      <c r="U26992" s="36"/>
      <c r="V26992" s="36"/>
    </row>
    <row r="26993" spans="11:22" x14ac:dyDescent="0.25">
      <c r="K26993" s="36"/>
      <c r="L26993" s="36"/>
      <c r="M26993" s="36"/>
      <c r="N26993" s="36"/>
      <c r="O26993" s="40"/>
      <c r="P26993" s="36"/>
      <c r="S26993" s="36"/>
      <c r="T26993" s="36"/>
      <c r="U26993" s="36"/>
      <c r="V26993" s="36"/>
    </row>
    <row r="26994" spans="11:22" x14ac:dyDescent="0.25">
      <c r="K26994" s="36"/>
      <c r="L26994" s="36"/>
      <c r="M26994" s="36"/>
      <c r="N26994" s="36"/>
      <c r="O26994" s="40"/>
      <c r="P26994" s="36"/>
      <c r="S26994" s="36"/>
      <c r="T26994" s="36"/>
      <c r="U26994" s="36"/>
      <c r="V26994" s="36"/>
    </row>
    <row r="26995" spans="11:22" x14ac:dyDescent="0.25">
      <c r="K26995" s="36"/>
      <c r="L26995" s="36"/>
      <c r="M26995" s="36"/>
      <c r="N26995" s="36"/>
      <c r="O26995" s="40"/>
      <c r="P26995" s="36"/>
      <c r="S26995" s="36"/>
      <c r="T26995" s="36"/>
      <c r="U26995" s="36"/>
      <c r="V26995" s="36"/>
    </row>
    <row r="26996" spans="11:22" x14ac:dyDescent="0.25">
      <c r="K26996" s="36"/>
      <c r="L26996" s="36"/>
      <c r="M26996" s="36"/>
      <c r="N26996" s="36"/>
      <c r="O26996" s="40"/>
      <c r="P26996" s="36"/>
      <c r="S26996" s="36"/>
      <c r="T26996" s="36"/>
      <c r="U26996" s="36"/>
      <c r="V26996" s="36"/>
    </row>
    <row r="26997" spans="11:22" x14ac:dyDescent="0.25">
      <c r="K26997" s="36"/>
      <c r="L26997" s="36"/>
      <c r="M26997" s="36"/>
      <c r="N26997" s="36"/>
      <c r="O26997" s="40"/>
      <c r="P26997" s="36"/>
      <c r="S26997" s="36"/>
      <c r="T26997" s="36"/>
      <c r="U26997" s="36"/>
      <c r="V26997" s="36"/>
    </row>
    <row r="26998" spans="11:22" x14ac:dyDescent="0.25">
      <c r="K26998" s="36"/>
      <c r="L26998" s="36"/>
      <c r="M26998" s="36"/>
      <c r="N26998" s="36"/>
      <c r="O26998" s="40"/>
      <c r="P26998" s="36"/>
      <c r="S26998" s="36"/>
      <c r="T26998" s="36"/>
      <c r="U26998" s="36"/>
      <c r="V26998" s="36"/>
    </row>
    <row r="26999" spans="11:22" x14ac:dyDescent="0.25">
      <c r="K26999" s="36"/>
      <c r="L26999" s="36"/>
      <c r="M26999" s="36"/>
      <c r="N26999" s="36"/>
      <c r="O26999" s="40"/>
      <c r="P26999" s="36"/>
      <c r="S26999" s="36"/>
      <c r="T26999" s="36"/>
      <c r="U26999" s="36"/>
      <c r="V26999" s="36"/>
    </row>
    <row r="27000" spans="11:22" x14ac:dyDescent="0.25">
      <c r="K27000" s="36"/>
      <c r="L27000" s="36"/>
      <c r="M27000" s="36"/>
      <c r="N27000" s="36"/>
      <c r="O27000" s="40"/>
      <c r="P27000" s="36"/>
      <c r="S27000" s="36"/>
      <c r="T27000" s="36"/>
      <c r="U27000" s="36"/>
      <c r="V27000" s="36"/>
    </row>
    <row r="27001" spans="11:22" x14ac:dyDescent="0.25">
      <c r="K27001" s="36"/>
      <c r="L27001" s="36"/>
      <c r="M27001" s="36"/>
      <c r="N27001" s="36"/>
      <c r="O27001" s="40"/>
      <c r="P27001" s="36"/>
      <c r="S27001" s="36"/>
      <c r="T27001" s="36"/>
      <c r="U27001" s="36"/>
      <c r="V27001" s="36"/>
    </row>
    <row r="27002" spans="11:22" x14ac:dyDescent="0.25">
      <c r="K27002" s="36"/>
      <c r="L27002" s="36"/>
      <c r="M27002" s="36"/>
      <c r="N27002" s="36"/>
      <c r="O27002" s="40"/>
      <c r="P27002" s="36"/>
      <c r="S27002" s="36"/>
      <c r="T27002" s="36"/>
      <c r="U27002" s="36"/>
      <c r="V27002" s="36"/>
    </row>
    <row r="27003" spans="11:22" x14ac:dyDescent="0.25">
      <c r="K27003" s="36"/>
      <c r="L27003" s="36"/>
      <c r="M27003" s="36"/>
      <c r="N27003" s="36"/>
      <c r="O27003" s="40"/>
      <c r="P27003" s="36"/>
      <c r="S27003" s="36"/>
      <c r="T27003" s="36"/>
      <c r="U27003" s="36"/>
      <c r="V27003" s="36"/>
    </row>
    <row r="27004" spans="11:22" x14ac:dyDescent="0.25">
      <c r="K27004" s="36"/>
      <c r="L27004" s="36"/>
      <c r="M27004" s="36"/>
      <c r="N27004" s="36"/>
      <c r="O27004" s="40"/>
      <c r="P27004" s="36"/>
      <c r="S27004" s="36"/>
      <c r="T27004" s="36"/>
      <c r="U27004" s="36"/>
      <c r="V27004" s="36"/>
    </row>
    <row r="27005" spans="11:22" x14ac:dyDescent="0.25">
      <c r="K27005" s="36"/>
      <c r="L27005" s="36"/>
      <c r="M27005" s="36"/>
      <c r="N27005" s="36"/>
      <c r="O27005" s="40"/>
      <c r="P27005" s="36"/>
      <c r="S27005" s="36"/>
      <c r="T27005" s="36"/>
      <c r="U27005" s="36"/>
      <c r="V27005" s="36"/>
    </row>
    <row r="27006" spans="11:22" x14ac:dyDescent="0.25">
      <c r="K27006" s="36"/>
      <c r="L27006" s="36"/>
      <c r="M27006" s="36"/>
      <c r="N27006" s="36"/>
      <c r="O27006" s="40"/>
      <c r="P27006" s="36"/>
      <c r="S27006" s="36"/>
      <c r="T27006" s="36"/>
      <c r="U27006" s="36"/>
      <c r="V27006" s="36"/>
    </row>
    <row r="27007" spans="11:22" x14ac:dyDescent="0.25">
      <c r="K27007" s="36"/>
      <c r="L27007" s="36"/>
      <c r="M27007" s="36"/>
      <c r="N27007" s="36"/>
      <c r="O27007" s="40"/>
      <c r="P27007" s="36"/>
      <c r="S27007" s="36"/>
      <c r="T27007" s="36"/>
      <c r="U27007" s="36"/>
      <c r="V27007" s="36"/>
    </row>
    <row r="27008" spans="11:22" x14ac:dyDescent="0.25">
      <c r="K27008" s="36"/>
      <c r="L27008" s="36"/>
      <c r="M27008" s="36"/>
      <c r="N27008" s="36"/>
      <c r="O27008" s="40"/>
      <c r="P27008" s="36"/>
      <c r="S27008" s="36"/>
      <c r="T27008" s="36"/>
      <c r="U27008" s="36"/>
      <c r="V27008" s="36"/>
    </row>
    <row r="27009" spans="11:22" x14ac:dyDescent="0.25">
      <c r="K27009" s="36"/>
      <c r="L27009" s="36"/>
      <c r="M27009" s="36"/>
      <c r="N27009" s="36"/>
      <c r="O27009" s="40"/>
      <c r="P27009" s="36"/>
      <c r="S27009" s="36"/>
      <c r="T27009" s="36"/>
      <c r="U27009" s="36"/>
      <c r="V27009" s="36"/>
    </row>
    <row r="27010" spans="11:22" x14ac:dyDescent="0.25">
      <c r="K27010" s="36"/>
      <c r="L27010" s="36"/>
      <c r="M27010" s="36"/>
      <c r="N27010" s="36"/>
      <c r="O27010" s="40"/>
      <c r="P27010" s="36"/>
      <c r="S27010" s="36"/>
      <c r="T27010" s="36"/>
      <c r="U27010" s="36"/>
      <c r="V27010" s="36"/>
    </row>
    <row r="27011" spans="11:22" x14ac:dyDescent="0.25">
      <c r="K27011" s="36"/>
      <c r="L27011" s="36"/>
      <c r="M27011" s="36"/>
      <c r="N27011" s="36"/>
      <c r="O27011" s="40"/>
      <c r="P27011" s="36"/>
      <c r="S27011" s="36"/>
      <c r="T27011" s="36"/>
      <c r="U27011" s="36"/>
      <c r="V27011" s="36"/>
    </row>
    <row r="27012" spans="11:22" x14ac:dyDescent="0.25">
      <c r="K27012" s="36"/>
      <c r="L27012" s="36"/>
      <c r="M27012" s="36"/>
      <c r="N27012" s="36"/>
      <c r="O27012" s="40"/>
      <c r="P27012" s="36"/>
      <c r="S27012" s="36"/>
      <c r="T27012" s="36"/>
      <c r="U27012" s="36"/>
      <c r="V27012" s="36"/>
    </row>
    <row r="27013" spans="11:22" x14ac:dyDescent="0.25">
      <c r="K27013" s="36"/>
      <c r="L27013" s="36"/>
      <c r="M27013" s="36"/>
      <c r="N27013" s="36"/>
      <c r="O27013" s="40"/>
      <c r="P27013" s="36"/>
      <c r="S27013" s="36"/>
      <c r="T27013" s="36"/>
      <c r="U27013" s="36"/>
      <c r="V27013" s="36"/>
    </row>
    <row r="27014" spans="11:22" x14ac:dyDescent="0.25">
      <c r="K27014" s="36"/>
      <c r="L27014" s="36"/>
      <c r="M27014" s="36"/>
      <c r="N27014" s="36"/>
      <c r="O27014" s="40"/>
      <c r="P27014" s="36"/>
      <c r="S27014" s="36"/>
      <c r="T27014" s="36"/>
      <c r="U27014" s="36"/>
      <c r="V27014" s="36"/>
    </row>
    <row r="27015" spans="11:22" x14ac:dyDescent="0.25">
      <c r="K27015" s="36"/>
      <c r="L27015" s="36"/>
      <c r="M27015" s="36"/>
      <c r="N27015" s="36"/>
      <c r="O27015" s="40"/>
      <c r="P27015" s="36"/>
      <c r="S27015" s="36"/>
      <c r="T27015" s="36"/>
      <c r="U27015" s="36"/>
      <c r="V27015" s="36"/>
    </row>
    <row r="27016" spans="11:22" x14ac:dyDescent="0.25">
      <c r="K27016" s="36"/>
      <c r="L27016" s="36"/>
      <c r="M27016" s="36"/>
      <c r="N27016" s="36"/>
      <c r="O27016" s="40"/>
      <c r="P27016" s="36"/>
      <c r="S27016" s="36"/>
      <c r="T27016" s="36"/>
      <c r="U27016" s="36"/>
      <c r="V27016" s="36"/>
    </row>
    <row r="27017" spans="11:22" x14ac:dyDescent="0.25">
      <c r="K27017" s="36"/>
      <c r="L27017" s="36"/>
      <c r="M27017" s="36"/>
      <c r="N27017" s="36"/>
      <c r="O27017" s="40"/>
      <c r="P27017" s="36"/>
      <c r="S27017" s="36"/>
      <c r="T27017" s="36"/>
      <c r="U27017" s="36"/>
      <c r="V27017" s="36"/>
    </row>
    <row r="27018" spans="11:22" x14ac:dyDescent="0.25">
      <c r="K27018" s="36"/>
      <c r="L27018" s="36"/>
      <c r="M27018" s="36"/>
      <c r="N27018" s="36"/>
      <c r="O27018" s="40"/>
      <c r="P27018" s="36"/>
      <c r="S27018" s="36"/>
      <c r="T27018" s="36"/>
      <c r="U27018" s="36"/>
      <c r="V27018" s="36"/>
    </row>
    <row r="27019" spans="11:22" x14ac:dyDescent="0.25">
      <c r="K27019" s="36"/>
      <c r="L27019" s="36"/>
      <c r="M27019" s="36"/>
      <c r="N27019" s="36"/>
      <c r="O27019" s="40"/>
      <c r="P27019" s="36"/>
      <c r="S27019" s="36"/>
      <c r="T27019" s="36"/>
      <c r="U27019" s="36"/>
      <c r="V27019" s="36"/>
    </row>
    <row r="27020" spans="11:22" x14ac:dyDescent="0.25">
      <c r="K27020" s="36"/>
      <c r="L27020" s="36"/>
      <c r="M27020" s="36"/>
      <c r="N27020" s="36"/>
      <c r="O27020" s="40"/>
      <c r="P27020" s="36"/>
      <c r="S27020" s="36"/>
      <c r="T27020" s="36"/>
      <c r="U27020" s="36"/>
      <c r="V27020" s="36"/>
    </row>
    <row r="27021" spans="11:22" x14ac:dyDescent="0.25">
      <c r="K27021" s="36"/>
      <c r="L27021" s="36"/>
      <c r="M27021" s="36"/>
      <c r="N27021" s="36"/>
      <c r="O27021" s="40"/>
      <c r="P27021" s="36"/>
      <c r="S27021" s="36"/>
      <c r="T27021" s="36"/>
      <c r="U27021" s="36"/>
      <c r="V27021" s="36"/>
    </row>
    <row r="27022" spans="11:22" x14ac:dyDescent="0.25">
      <c r="K27022" s="36"/>
      <c r="L27022" s="36"/>
      <c r="M27022" s="36"/>
      <c r="N27022" s="36"/>
      <c r="O27022" s="40"/>
      <c r="P27022" s="36"/>
      <c r="S27022" s="36"/>
      <c r="T27022" s="36"/>
      <c r="U27022" s="36"/>
      <c r="V27022" s="36"/>
    </row>
    <row r="27023" spans="11:22" x14ac:dyDescent="0.25">
      <c r="K27023" s="36"/>
      <c r="L27023" s="36"/>
      <c r="M27023" s="36"/>
      <c r="N27023" s="36"/>
      <c r="O27023" s="40"/>
      <c r="P27023" s="36"/>
      <c r="S27023" s="36"/>
      <c r="T27023" s="36"/>
      <c r="U27023" s="36"/>
      <c r="V27023" s="36"/>
    </row>
    <row r="27024" spans="11:22" x14ac:dyDescent="0.25">
      <c r="K27024" s="36"/>
      <c r="L27024" s="36"/>
      <c r="M27024" s="36"/>
      <c r="N27024" s="36"/>
      <c r="O27024" s="40"/>
      <c r="P27024" s="36"/>
      <c r="S27024" s="36"/>
      <c r="T27024" s="36"/>
      <c r="U27024" s="36"/>
      <c r="V27024" s="36"/>
    </row>
    <row r="27025" spans="11:22" x14ac:dyDescent="0.25">
      <c r="K27025" s="36"/>
      <c r="L27025" s="36"/>
      <c r="M27025" s="36"/>
      <c r="N27025" s="36"/>
      <c r="O27025" s="40"/>
      <c r="P27025" s="36"/>
      <c r="S27025" s="36"/>
      <c r="T27025" s="36"/>
      <c r="U27025" s="36"/>
      <c r="V27025" s="36"/>
    </row>
    <row r="27026" spans="11:22" x14ac:dyDescent="0.25">
      <c r="K27026" s="36"/>
      <c r="L27026" s="36"/>
      <c r="M27026" s="36"/>
      <c r="N27026" s="36"/>
      <c r="O27026" s="40"/>
      <c r="P27026" s="36"/>
      <c r="S27026" s="36"/>
      <c r="T27026" s="36"/>
      <c r="U27026" s="36"/>
      <c r="V27026" s="36"/>
    </row>
    <row r="27027" spans="11:22" x14ac:dyDescent="0.25">
      <c r="K27027" s="36"/>
      <c r="L27027" s="36"/>
      <c r="M27027" s="36"/>
      <c r="N27027" s="36"/>
      <c r="O27027" s="40"/>
      <c r="P27027" s="36"/>
      <c r="S27027" s="36"/>
      <c r="T27027" s="36"/>
      <c r="U27027" s="36"/>
      <c r="V27027" s="36"/>
    </row>
    <row r="27028" spans="11:22" x14ac:dyDescent="0.25">
      <c r="K27028" s="36"/>
      <c r="L27028" s="36"/>
      <c r="M27028" s="36"/>
      <c r="N27028" s="36"/>
      <c r="O27028" s="40"/>
      <c r="P27028" s="36"/>
      <c r="S27028" s="36"/>
      <c r="T27028" s="36"/>
      <c r="U27028" s="36"/>
      <c r="V27028" s="36"/>
    </row>
    <row r="27029" spans="11:22" x14ac:dyDescent="0.25">
      <c r="K27029" s="36"/>
      <c r="L27029" s="36"/>
      <c r="M27029" s="36"/>
      <c r="N27029" s="36"/>
      <c r="O27029" s="40"/>
      <c r="P27029" s="36"/>
      <c r="S27029" s="36"/>
      <c r="T27029" s="36"/>
      <c r="U27029" s="36"/>
      <c r="V27029" s="36"/>
    </row>
    <row r="27030" spans="11:22" x14ac:dyDescent="0.25">
      <c r="K27030" s="36"/>
      <c r="L27030" s="36"/>
      <c r="M27030" s="36"/>
      <c r="N27030" s="36"/>
      <c r="O27030" s="40"/>
      <c r="P27030" s="36"/>
      <c r="S27030" s="36"/>
      <c r="T27030" s="36"/>
      <c r="U27030" s="36"/>
      <c r="V27030" s="36"/>
    </row>
    <row r="27031" spans="11:22" x14ac:dyDescent="0.25">
      <c r="K27031" s="36"/>
      <c r="L27031" s="36"/>
      <c r="M27031" s="36"/>
      <c r="N27031" s="36"/>
      <c r="O27031" s="40"/>
      <c r="P27031" s="36"/>
      <c r="S27031" s="36"/>
      <c r="T27031" s="36"/>
      <c r="U27031" s="36"/>
      <c r="V27031" s="36"/>
    </row>
    <row r="27032" spans="11:22" x14ac:dyDescent="0.25">
      <c r="K27032" s="36"/>
      <c r="L27032" s="36"/>
      <c r="M27032" s="36"/>
      <c r="N27032" s="36"/>
      <c r="O27032" s="40"/>
      <c r="P27032" s="36"/>
      <c r="S27032" s="36"/>
      <c r="T27032" s="36"/>
      <c r="U27032" s="36"/>
      <c r="V27032" s="36"/>
    </row>
    <row r="27033" spans="11:22" x14ac:dyDescent="0.25">
      <c r="K27033" s="36"/>
      <c r="L27033" s="36"/>
      <c r="M27033" s="36"/>
      <c r="N27033" s="36"/>
      <c r="O27033" s="40"/>
      <c r="P27033" s="36"/>
      <c r="S27033" s="36"/>
      <c r="T27033" s="36"/>
      <c r="U27033" s="36"/>
      <c r="V27033" s="36"/>
    </row>
    <row r="27034" spans="11:22" x14ac:dyDescent="0.25">
      <c r="K27034" s="36"/>
      <c r="L27034" s="36"/>
      <c r="M27034" s="36"/>
      <c r="N27034" s="36"/>
      <c r="O27034" s="40"/>
      <c r="P27034" s="36"/>
      <c r="S27034" s="36"/>
      <c r="T27034" s="36"/>
      <c r="U27034" s="36"/>
      <c r="V27034" s="36"/>
    </row>
    <row r="27035" spans="11:22" x14ac:dyDescent="0.25">
      <c r="K27035" s="36"/>
      <c r="L27035" s="36"/>
      <c r="M27035" s="36"/>
      <c r="N27035" s="36"/>
      <c r="O27035" s="40"/>
      <c r="P27035" s="36"/>
      <c r="S27035" s="36"/>
      <c r="T27035" s="36"/>
      <c r="U27035" s="36"/>
      <c r="V27035" s="36"/>
    </row>
    <row r="27036" spans="11:22" x14ac:dyDescent="0.25">
      <c r="K27036" s="36"/>
      <c r="L27036" s="36"/>
      <c r="M27036" s="36"/>
      <c r="N27036" s="36"/>
      <c r="O27036" s="40"/>
      <c r="P27036" s="36"/>
      <c r="S27036" s="36"/>
      <c r="T27036" s="36"/>
      <c r="U27036" s="36"/>
      <c r="V27036" s="36"/>
    </row>
    <row r="27037" spans="11:22" x14ac:dyDescent="0.25">
      <c r="K27037" s="36"/>
      <c r="L27037" s="36"/>
      <c r="M27037" s="36"/>
      <c r="N27037" s="36"/>
      <c r="O27037" s="40"/>
      <c r="P27037" s="36"/>
      <c r="S27037" s="36"/>
      <c r="T27037" s="36"/>
      <c r="U27037" s="36"/>
      <c r="V27037" s="36"/>
    </row>
    <row r="27038" spans="11:22" x14ac:dyDescent="0.25">
      <c r="K27038" s="36"/>
      <c r="L27038" s="36"/>
      <c r="M27038" s="36"/>
      <c r="N27038" s="36"/>
      <c r="O27038" s="40"/>
      <c r="P27038" s="36"/>
      <c r="S27038" s="36"/>
      <c r="T27038" s="36"/>
      <c r="U27038" s="36"/>
      <c r="V27038" s="36"/>
    </row>
    <row r="27039" spans="11:22" x14ac:dyDescent="0.25">
      <c r="K27039" s="36"/>
      <c r="L27039" s="36"/>
      <c r="M27039" s="36"/>
      <c r="N27039" s="36"/>
      <c r="O27039" s="40"/>
      <c r="P27039" s="36"/>
      <c r="S27039" s="36"/>
      <c r="T27039" s="36"/>
      <c r="U27039" s="36"/>
      <c r="V27039" s="36"/>
    </row>
    <row r="27040" spans="11:22" x14ac:dyDescent="0.25">
      <c r="K27040" s="36"/>
      <c r="L27040" s="36"/>
      <c r="M27040" s="36"/>
      <c r="N27040" s="36"/>
      <c r="O27040" s="40"/>
      <c r="P27040" s="36"/>
      <c r="S27040" s="36"/>
      <c r="T27040" s="36"/>
      <c r="U27040" s="36"/>
      <c r="V27040" s="36"/>
    </row>
    <row r="27041" spans="11:22" x14ac:dyDescent="0.25">
      <c r="K27041" s="36"/>
      <c r="L27041" s="36"/>
      <c r="M27041" s="36"/>
      <c r="N27041" s="36"/>
      <c r="O27041" s="40"/>
      <c r="P27041" s="36"/>
      <c r="S27041" s="36"/>
      <c r="T27041" s="36"/>
      <c r="U27041" s="36"/>
      <c r="V27041" s="36"/>
    </row>
    <row r="27042" spans="11:22" x14ac:dyDescent="0.25">
      <c r="K27042" s="36"/>
      <c r="L27042" s="36"/>
      <c r="M27042" s="36"/>
      <c r="N27042" s="36"/>
      <c r="O27042" s="40"/>
      <c r="P27042" s="36"/>
      <c r="S27042" s="36"/>
      <c r="T27042" s="36"/>
      <c r="U27042" s="36"/>
      <c r="V27042" s="36"/>
    </row>
    <row r="27043" spans="11:22" x14ac:dyDescent="0.25">
      <c r="K27043" s="36"/>
      <c r="L27043" s="36"/>
      <c r="M27043" s="36"/>
      <c r="N27043" s="36"/>
      <c r="O27043" s="40"/>
      <c r="P27043" s="36"/>
      <c r="S27043" s="36"/>
      <c r="T27043" s="36"/>
      <c r="U27043" s="36"/>
      <c r="V27043" s="36"/>
    </row>
    <row r="27044" spans="11:22" x14ac:dyDescent="0.25">
      <c r="K27044" s="36"/>
      <c r="L27044" s="36"/>
      <c r="M27044" s="36"/>
      <c r="N27044" s="36"/>
      <c r="O27044" s="40"/>
      <c r="P27044" s="36"/>
      <c r="S27044" s="36"/>
      <c r="T27044" s="36"/>
      <c r="U27044" s="36"/>
      <c r="V27044" s="36"/>
    </row>
    <row r="27045" spans="11:22" x14ac:dyDescent="0.25">
      <c r="K27045" s="36"/>
      <c r="L27045" s="36"/>
      <c r="M27045" s="36"/>
      <c r="N27045" s="36"/>
      <c r="O27045" s="40"/>
      <c r="P27045" s="36"/>
      <c r="S27045" s="36"/>
      <c r="T27045" s="36"/>
      <c r="U27045" s="36"/>
      <c r="V27045" s="36"/>
    </row>
    <row r="27046" spans="11:22" x14ac:dyDescent="0.25">
      <c r="K27046" s="36"/>
      <c r="L27046" s="36"/>
      <c r="M27046" s="36"/>
      <c r="N27046" s="36"/>
      <c r="O27046" s="40"/>
      <c r="P27046" s="36"/>
      <c r="S27046" s="36"/>
      <c r="T27046" s="36"/>
      <c r="U27046" s="36"/>
      <c r="V27046" s="36"/>
    </row>
    <row r="27047" spans="11:22" x14ac:dyDescent="0.25">
      <c r="K27047" s="36"/>
      <c r="L27047" s="36"/>
      <c r="M27047" s="36"/>
      <c r="N27047" s="36"/>
      <c r="O27047" s="40"/>
      <c r="P27047" s="36"/>
      <c r="S27047" s="36"/>
      <c r="T27047" s="36"/>
      <c r="U27047" s="36"/>
      <c r="V27047" s="36"/>
    </row>
    <row r="27048" spans="11:22" x14ac:dyDescent="0.25">
      <c r="K27048" s="36"/>
      <c r="L27048" s="36"/>
      <c r="M27048" s="36"/>
      <c r="N27048" s="36"/>
      <c r="O27048" s="40"/>
      <c r="P27048" s="36"/>
      <c r="S27048" s="36"/>
      <c r="T27048" s="36"/>
      <c r="U27048" s="36"/>
      <c r="V27048" s="36"/>
    </row>
    <row r="27049" spans="11:22" x14ac:dyDescent="0.25">
      <c r="K27049" s="36"/>
      <c r="L27049" s="36"/>
      <c r="M27049" s="36"/>
      <c r="N27049" s="36"/>
      <c r="O27049" s="40"/>
      <c r="P27049" s="36"/>
      <c r="S27049" s="36"/>
      <c r="T27049" s="36"/>
      <c r="U27049" s="36"/>
      <c r="V27049" s="36"/>
    </row>
    <row r="27050" spans="11:22" x14ac:dyDescent="0.25">
      <c r="K27050" s="36"/>
      <c r="L27050" s="36"/>
      <c r="M27050" s="36"/>
      <c r="N27050" s="36"/>
      <c r="O27050" s="40"/>
      <c r="P27050" s="36"/>
      <c r="S27050" s="36"/>
      <c r="T27050" s="36"/>
      <c r="U27050" s="36"/>
      <c r="V27050" s="36"/>
    </row>
    <row r="27051" spans="11:22" x14ac:dyDescent="0.25">
      <c r="K27051" s="36"/>
      <c r="L27051" s="36"/>
      <c r="M27051" s="36"/>
      <c r="N27051" s="36"/>
      <c r="O27051" s="40"/>
      <c r="P27051" s="36"/>
      <c r="S27051" s="36"/>
      <c r="T27051" s="36"/>
      <c r="U27051" s="36"/>
      <c r="V27051" s="36"/>
    </row>
    <row r="27052" spans="11:22" x14ac:dyDescent="0.25">
      <c r="K27052" s="36"/>
      <c r="L27052" s="36"/>
      <c r="M27052" s="36"/>
      <c r="N27052" s="36"/>
      <c r="O27052" s="40"/>
      <c r="P27052" s="36"/>
      <c r="S27052" s="36"/>
      <c r="T27052" s="36"/>
      <c r="U27052" s="36"/>
      <c r="V27052" s="36"/>
    </row>
    <row r="27053" spans="11:22" x14ac:dyDescent="0.25">
      <c r="K27053" s="36"/>
      <c r="L27053" s="36"/>
      <c r="M27053" s="36"/>
      <c r="N27053" s="36"/>
      <c r="O27053" s="40"/>
      <c r="P27053" s="36"/>
      <c r="S27053" s="36"/>
      <c r="T27053" s="36"/>
      <c r="U27053" s="36"/>
      <c r="V27053" s="36"/>
    </row>
    <row r="27054" spans="11:22" x14ac:dyDescent="0.25">
      <c r="K27054" s="36"/>
      <c r="L27054" s="36"/>
      <c r="M27054" s="36"/>
      <c r="N27054" s="36"/>
      <c r="O27054" s="40"/>
      <c r="P27054" s="36"/>
      <c r="S27054" s="36"/>
      <c r="T27054" s="36"/>
      <c r="U27054" s="36"/>
      <c r="V27054" s="36"/>
    </row>
    <row r="27055" spans="11:22" x14ac:dyDescent="0.25">
      <c r="K27055" s="36"/>
      <c r="L27055" s="36"/>
      <c r="M27055" s="36"/>
      <c r="N27055" s="36"/>
      <c r="O27055" s="40"/>
      <c r="P27055" s="36"/>
      <c r="S27055" s="36"/>
      <c r="T27055" s="36"/>
      <c r="U27055" s="36"/>
      <c r="V27055" s="36"/>
    </row>
    <row r="27056" spans="11:22" x14ac:dyDescent="0.25">
      <c r="K27056" s="36"/>
      <c r="L27056" s="36"/>
      <c r="M27056" s="36"/>
      <c r="N27056" s="36"/>
      <c r="O27056" s="40"/>
      <c r="P27056" s="36"/>
      <c r="S27056" s="36"/>
      <c r="T27056" s="36"/>
      <c r="U27056" s="36"/>
      <c r="V27056" s="36"/>
    </row>
    <row r="27057" spans="11:22" x14ac:dyDescent="0.25">
      <c r="K27057" s="36"/>
      <c r="L27057" s="36"/>
      <c r="M27057" s="36"/>
      <c r="N27057" s="36"/>
      <c r="O27057" s="40"/>
      <c r="P27057" s="36"/>
      <c r="S27057" s="36"/>
      <c r="T27057" s="36"/>
      <c r="U27057" s="36"/>
      <c r="V27057" s="36"/>
    </row>
    <row r="27058" spans="11:22" x14ac:dyDescent="0.25">
      <c r="K27058" s="36"/>
      <c r="L27058" s="36"/>
      <c r="M27058" s="36"/>
      <c r="N27058" s="36"/>
      <c r="O27058" s="40"/>
      <c r="P27058" s="36"/>
      <c r="S27058" s="36"/>
      <c r="T27058" s="36"/>
      <c r="U27058" s="36"/>
      <c r="V27058" s="36"/>
    </row>
    <row r="27059" spans="11:22" x14ac:dyDescent="0.25">
      <c r="K27059" s="36"/>
      <c r="L27059" s="36"/>
      <c r="M27059" s="36"/>
      <c r="N27059" s="36"/>
      <c r="O27059" s="40"/>
      <c r="P27059" s="36"/>
      <c r="S27059" s="36"/>
      <c r="T27059" s="36"/>
      <c r="U27059" s="36"/>
      <c r="V27059" s="36"/>
    </row>
    <row r="27060" spans="11:22" x14ac:dyDescent="0.25">
      <c r="K27060" s="36"/>
      <c r="L27060" s="36"/>
      <c r="M27060" s="36"/>
      <c r="N27060" s="36"/>
      <c r="O27060" s="40"/>
      <c r="P27060" s="36"/>
      <c r="S27060" s="36"/>
      <c r="T27060" s="36"/>
      <c r="U27060" s="36"/>
      <c r="V27060" s="36"/>
    </row>
    <row r="27061" spans="11:22" x14ac:dyDescent="0.25">
      <c r="K27061" s="36"/>
      <c r="L27061" s="36"/>
      <c r="M27061" s="36"/>
      <c r="N27061" s="36"/>
      <c r="O27061" s="40"/>
      <c r="P27061" s="36"/>
      <c r="S27061" s="36"/>
      <c r="T27061" s="36"/>
      <c r="U27061" s="36"/>
      <c r="V27061" s="36"/>
    </row>
    <row r="27062" spans="11:22" x14ac:dyDescent="0.25">
      <c r="K27062" s="36"/>
      <c r="L27062" s="36"/>
      <c r="M27062" s="36"/>
      <c r="N27062" s="36"/>
      <c r="O27062" s="40"/>
      <c r="P27062" s="36"/>
      <c r="S27062" s="36"/>
      <c r="T27062" s="36"/>
      <c r="U27062" s="36"/>
      <c r="V27062" s="36"/>
    </row>
    <row r="27063" spans="11:22" x14ac:dyDescent="0.25">
      <c r="K27063" s="36"/>
      <c r="L27063" s="36"/>
      <c r="M27063" s="36"/>
      <c r="N27063" s="36"/>
      <c r="O27063" s="40"/>
      <c r="P27063" s="36"/>
      <c r="S27063" s="36"/>
      <c r="T27063" s="36"/>
      <c r="U27063" s="36"/>
      <c r="V27063" s="36"/>
    </row>
    <row r="27064" spans="11:22" x14ac:dyDescent="0.25">
      <c r="K27064" s="36"/>
      <c r="L27064" s="36"/>
      <c r="M27064" s="36"/>
      <c r="N27064" s="36"/>
      <c r="O27064" s="40"/>
      <c r="P27064" s="36"/>
      <c r="S27064" s="36"/>
      <c r="T27064" s="36"/>
      <c r="U27064" s="36"/>
      <c r="V27064" s="36"/>
    </row>
    <row r="27065" spans="11:22" x14ac:dyDescent="0.25">
      <c r="K27065" s="36"/>
      <c r="L27065" s="36"/>
      <c r="M27065" s="36"/>
      <c r="N27065" s="36"/>
      <c r="O27065" s="40"/>
      <c r="P27065" s="36"/>
      <c r="S27065" s="36"/>
      <c r="T27065" s="36"/>
      <c r="U27065" s="36"/>
      <c r="V27065" s="36"/>
    </row>
    <row r="27066" spans="11:22" x14ac:dyDescent="0.25">
      <c r="K27066" s="36"/>
      <c r="L27066" s="36"/>
      <c r="M27066" s="36"/>
      <c r="N27066" s="36"/>
      <c r="O27066" s="40"/>
      <c r="P27066" s="36"/>
      <c r="S27066" s="36"/>
      <c r="T27066" s="36"/>
      <c r="U27066" s="36"/>
      <c r="V27066" s="36"/>
    </row>
    <row r="27067" spans="11:22" x14ac:dyDescent="0.25">
      <c r="K27067" s="36"/>
      <c r="L27067" s="36"/>
      <c r="M27067" s="36"/>
      <c r="N27067" s="36"/>
      <c r="O27067" s="40"/>
      <c r="P27067" s="36"/>
      <c r="S27067" s="36"/>
      <c r="T27067" s="36"/>
      <c r="U27067" s="36"/>
      <c r="V27067" s="36"/>
    </row>
    <row r="27068" spans="11:22" x14ac:dyDescent="0.25">
      <c r="K27068" s="36"/>
      <c r="L27068" s="36"/>
      <c r="M27068" s="36"/>
      <c r="N27068" s="36"/>
      <c r="O27068" s="40"/>
      <c r="P27068" s="36"/>
      <c r="S27068" s="36"/>
      <c r="T27068" s="36"/>
      <c r="U27068" s="36"/>
      <c r="V27068" s="36"/>
    </row>
    <row r="27069" spans="11:22" x14ac:dyDescent="0.25">
      <c r="K27069" s="36"/>
      <c r="L27069" s="36"/>
      <c r="M27069" s="36"/>
      <c r="N27069" s="36"/>
      <c r="O27069" s="40"/>
      <c r="P27069" s="36"/>
      <c r="S27069" s="36"/>
      <c r="T27069" s="36"/>
      <c r="U27069" s="36"/>
      <c r="V27069" s="36"/>
    </row>
    <row r="27070" spans="11:22" x14ac:dyDescent="0.25">
      <c r="K27070" s="36"/>
      <c r="L27070" s="36"/>
      <c r="M27070" s="36"/>
      <c r="N27070" s="36"/>
      <c r="O27070" s="40"/>
      <c r="P27070" s="36"/>
      <c r="S27070" s="36"/>
      <c r="T27070" s="36"/>
      <c r="U27070" s="36"/>
      <c r="V27070" s="36"/>
    </row>
    <row r="27071" spans="11:22" x14ac:dyDescent="0.25">
      <c r="K27071" s="36"/>
      <c r="L27071" s="36"/>
      <c r="M27071" s="36"/>
      <c r="N27071" s="36"/>
      <c r="O27071" s="40"/>
      <c r="P27071" s="36"/>
      <c r="S27071" s="36"/>
      <c r="T27071" s="36"/>
      <c r="U27071" s="36"/>
      <c r="V27071" s="36"/>
    </row>
    <row r="27072" spans="11:22" x14ac:dyDescent="0.25">
      <c r="K27072" s="36"/>
      <c r="L27072" s="36"/>
      <c r="M27072" s="36"/>
      <c r="N27072" s="36"/>
      <c r="O27072" s="40"/>
      <c r="P27072" s="36"/>
      <c r="S27072" s="36"/>
      <c r="T27072" s="36"/>
      <c r="U27072" s="36"/>
      <c r="V27072" s="36"/>
    </row>
    <row r="27073" spans="11:22" x14ac:dyDescent="0.25">
      <c r="K27073" s="36"/>
      <c r="L27073" s="36"/>
      <c r="M27073" s="36"/>
      <c r="N27073" s="36"/>
      <c r="O27073" s="40"/>
      <c r="P27073" s="36"/>
      <c r="S27073" s="36"/>
      <c r="T27073" s="36"/>
      <c r="U27073" s="36"/>
      <c r="V27073" s="36"/>
    </row>
    <row r="27074" spans="11:22" x14ac:dyDescent="0.25">
      <c r="K27074" s="36"/>
      <c r="L27074" s="36"/>
      <c r="M27074" s="36"/>
      <c r="N27074" s="36"/>
      <c r="O27074" s="40"/>
      <c r="P27074" s="36"/>
      <c r="S27074" s="36"/>
      <c r="T27074" s="36"/>
      <c r="U27074" s="36"/>
      <c r="V27074" s="36"/>
    </row>
    <row r="27075" spans="11:22" x14ac:dyDescent="0.25">
      <c r="K27075" s="36"/>
      <c r="L27075" s="36"/>
      <c r="M27075" s="36"/>
      <c r="N27075" s="36"/>
      <c r="O27075" s="40"/>
      <c r="P27075" s="36"/>
      <c r="S27075" s="36"/>
      <c r="T27075" s="36"/>
      <c r="U27075" s="36"/>
      <c r="V27075" s="36"/>
    </row>
    <row r="27076" spans="11:22" x14ac:dyDescent="0.25">
      <c r="K27076" s="36"/>
      <c r="L27076" s="36"/>
      <c r="M27076" s="36"/>
      <c r="N27076" s="36"/>
      <c r="O27076" s="40"/>
      <c r="P27076" s="36"/>
      <c r="S27076" s="36"/>
      <c r="T27076" s="36"/>
      <c r="U27076" s="36"/>
      <c r="V27076" s="36"/>
    </row>
    <row r="27077" spans="11:22" x14ac:dyDescent="0.25">
      <c r="K27077" s="36"/>
      <c r="L27077" s="36"/>
      <c r="M27077" s="36"/>
      <c r="N27077" s="36"/>
      <c r="O27077" s="40"/>
      <c r="P27077" s="36"/>
      <c r="S27077" s="36"/>
      <c r="T27077" s="36"/>
      <c r="U27077" s="36"/>
      <c r="V27077" s="36"/>
    </row>
    <row r="27078" spans="11:22" x14ac:dyDescent="0.25">
      <c r="K27078" s="36"/>
      <c r="L27078" s="36"/>
      <c r="M27078" s="36"/>
      <c r="N27078" s="36"/>
      <c r="O27078" s="40"/>
      <c r="P27078" s="36"/>
      <c r="S27078" s="36"/>
      <c r="T27078" s="36"/>
      <c r="U27078" s="36"/>
      <c r="V27078" s="36"/>
    </row>
    <row r="27079" spans="11:22" x14ac:dyDescent="0.25">
      <c r="K27079" s="36"/>
      <c r="L27079" s="36"/>
      <c r="M27079" s="36"/>
      <c r="N27079" s="36"/>
      <c r="O27079" s="40"/>
      <c r="P27079" s="36"/>
      <c r="S27079" s="36"/>
      <c r="T27079" s="36"/>
      <c r="U27079" s="36"/>
      <c r="V27079" s="36"/>
    </row>
    <row r="27080" spans="11:22" x14ac:dyDescent="0.25">
      <c r="K27080" s="36"/>
      <c r="L27080" s="36"/>
      <c r="M27080" s="36"/>
      <c r="N27080" s="36"/>
      <c r="O27080" s="40"/>
      <c r="P27080" s="36"/>
      <c r="S27080" s="36"/>
      <c r="T27080" s="36"/>
      <c r="U27080" s="36"/>
      <c r="V27080" s="36"/>
    </row>
    <row r="27081" spans="11:22" x14ac:dyDescent="0.25">
      <c r="K27081" s="36"/>
      <c r="L27081" s="36"/>
      <c r="M27081" s="36"/>
      <c r="N27081" s="36"/>
      <c r="O27081" s="40"/>
      <c r="P27081" s="36"/>
      <c r="S27081" s="36"/>
      <c r="T27081" s="36"/>
      <c r="U27081" s="36"/>
      <c r="V27081" s="36"/>
    </row>
    <row r="27082" spans="11:22" x14ac:dyDescent="0.25">
      <c r="K27082" s="36"/>
      <c r="L27082" s="36"/>
      <c r="M27082" s="36"/>
      <c r="N27082" s="36"/>
      <c r="O27082" s="40"/>
      <c r="P27082" s="36"/>
      <c r="S27082" s="36"/>
      <c r="T27082" s="36"/>
      <c r="U27082" s="36"/>
      <c r="V27082" s="36"/>
    </row>
    <row r="27083" spans="11:22" x14ac:dyDescent="0.25">
      <c r="K27083" s="36"/>
      <c r="L27083" s="36"/>
      <c r="M27083" s="36"/>
      <c r="N27083" s="36"/>
      <c r="O27083" s="40"/>
      <c r="P27083" s="36"/>
      <c r="S27083" s="36"/>
      <c r="T27083" s="36"/>
      <c r="U27083" s="36"/>
      <c r="V27083" s="36"/>
    </row>
    <row r="27084" spans="11:22" x14ac:dyDescent="0.25">
      <c r="K27084" s="36"/>
      <c r="L27084" s="36"/>
      <c r="M27084" s="36"/>
      <c r="N27084" s="36"/>
      <c r="O27084" s="40"/>
      <c r="P27084" s="36"/>
      <c r="S27084" s="36"/>
      <c r="T27084" s="36"/>
      <c r="U27084" s="36"/>
      <c r="V27084" s="36"/>
    </row>
    <row r="27085" spans="11:22" x14ac:dyDescent="0.25">
      <c r="K27085" s="36"/>
      <c r="L27085" s="36"/>
      <c r="M27085" s="36"/>
      <c r="N27085" s="36"/>
      <c r="O27085" s="40"/>
      <c r="P27085" s="36"/>
      <c r="S27085" s="36"/>
      <c r="T27085" s="36"/>
      <c r="U27085" s="36"/>
      <c r="V27085" s="36"/>
    </row>
    <row r="27086" spans="11:22" x14ac:dyDescent="0.25">
      <c r="K27086" s="36"/>
      <c r="L27086" s="36"/>
      <c r="M27086" s="36"/>
      <c r="N27086" s="36"/>
      <c r="O27086" s="40"/>
      <c r="P27086" s="36"/>
      <c r="S27086" s="36"/>
      <c r="T27086" s="36"/>
      <c r="U27086" s="36"/>
      <c r="V27086" s="36"/>
    </row>
    <row r="27087" spans="11:22" x14ac:dyDescent="0.25">
      <c r="K27087" s="36"/>
      <c r="L27087" s="36"/>
      <c r="M27087" s="36"/>
      <c r="N27087" s="36"/>
      <c r="O27087" s="40"/>
      <c r="P27087" s="36"/>
      <c r="S27087" s="36"/>
      <c r="T27087" s="36"/>
      <c r="U27087" s="36"/>
      <c r="V27087" s="36"/>
    </row>
    <row r="27088" spans="11:22" x14ac:dyDescent="0.25">
      <c r="K27088" s="36"/>
      <c r="L27088" s="36"/>
      <c r="M27088" s="36"/>
      <c r="N27088" s="36"/>
      <c r="O27088" s="40"/>
      <c r="P27088" s="36"/>
      <c r="S27088" s="36"/>
      <c r="T27088" s="36"/>
      <c r="U27088" s="36"/>
      <c r="V27088" s="36"/>
    </row>
    <row r="27089" spans="11:22" x14ac:dyDescent="0.25">
      <c r="K27089" s="36"/>
      <c r="L27089" s="36"/>
      <c r="M27089" s="36"/>
      <c r="N27089" s="36"/>
      <c r="O27089" s="40"/>
      <c r="P27089" s="36"/>
      <c r="S27089" s="36"/>
      <c r="T27089" s="36"/>
      <c r="U27089" s="36"/>
      <c r="V27089" s="36"/>
    </row>
    <row r="27090" spans="11:22" x14ac:dyDescent="0.25">
      <c r="K27090" s="36"/>
      <c r="L27090" s="36"/>
      <c r="M27090" s="36"/>
      <c r="N27090" s="36"/>
      <c r="O27090" s="40"/>
      <c r="P27090" s="36"/>
      <c r="S27090" s="36"/>
      <c r="T27090" s="36"/>
      <c r="U27090" s="36"/>
      <c r="V27090" s="36"/>
    </row>
    <row r="27091" spans="11:22" x14ac:dyDescent="0.25">
      <c r="K27091" s="36"/>
      <c r="L27091" s="36"/>
      <c r="M27091" s="36"/>
      <c r="N27091" s="36"/>
      <c r="O27091" s="40"/>
      <c r="P27091" s="36"/>
      <c r="S27091" s="36"/>
      <c r="T27091" s="36"/>
      <c r="U27091" s="36"/>
      <c r="V27091" s="36"/>
    </row>
    <row r="27092" spans="11:22" x14ac:dyDescent="0.25">
      <c r="K27092" s="36"/>
      <c r="L27092" s="36"/>
      <c r="M27092" s="36"/>
      <c r="N27092" s="36"/>
      <c r="O27092" s="40"/>
      <c r="P27092" s="36"/>
      <c r="S27092" s="36"/>
      <c r="T27092" s="36"/>
      <c r="U27092" s="36"/>
      <c r="V27092" s="36"/>
    </row>
    <row r="27093" spans="11:22" x14ac:dyDescent="0.25">
      <c r="K27093" s="36"/>
      <c r="L27093" s="36"/>
      <c r="M27093" s="36"/>
      <c r="N27093" s="36"/>
      <c r="O27093" s="40"/>
      <c r="P27093" s="36"/>
      <c r="S27093" s="36"/>
      <c r="T27093" s="36"/>
      <c r="U27093" s="36"/>
      <c r="V27093" s="36"/>
    </row>
    <row r="27094" spans="11:22" x14ac:dyDescent="0.25">
      <c r="K27094" s="36"/>
      <c r="L27094" s="36"/>
      <c r="M27094" s="36"/>
      <c r="N27094" s="36"/>
      <c r="O27094" s="40"/>
      <c r="P27094" s="36"/>
      <c r="S27094" s="36"/>
      <c r="T27094" s="36"/>
      <c r="U27094" s="36"/>
      <c r="V27094" s="36"/>
    </row>
    <row r="27095" spans="11:22" x14ac:dyDescent="0.25">
      <c r="K27095" s="36"/>
      <c r="L27095" s="36"/>
      <c r="M27095" s="36"/>
      <c r="N27095" s="36"/>
      <c r="O27095" s="40"/>
      <c r="P27095" s="36"/>
      <c r="S27095" s="36"/>
      <c r="T27095" s="36"/>
      <c r="U27095" s="36"/>
      <c r="V27095" s="36"/>
    </row>
    <row r="27096" spans="11:22" x14ac:dyDescent="0.25">
      <c r="K27096" s="36"/>
      <c r="L27096" s="36"/>
      <c r="M27096" s="36"/>
      <c r="N27096" s="36"/>
      <c r="O27096" s="40"/>
      <c r="P27096" s="36"/>
      <c r="S27096" s="36"/>
      <c r="T27096" s="36"/>
      <c r="U27096" s="36"/>
      <c r="V27096" s="36"/>
    </row>
    <row r="27097" spans="11:22" x14ac:dyDescent="0.25">
      <c r="K27097" s="36"/>
      <c r="L27097" s="36"/>
      <c r="M27097" s="36"/>
      <c r="N27097" s="36"/>
      <c r="O27097" s="40"/>
      <c r="P27097" s="36"/>
      <c r="S27097" s="36"/>
      <c r="T27097" s="36"/>
      <c r="U27097" s="36"/>
      <c r="V27097" s="36"/>
    </row>
    <row r="27098" spans="11:22" x14ac:dyDescent="0.25">
      <c r="K27098" s="36"/>
      <c r="L27098" s="36"/>
      <c r="M27098" s="36"/>
      <c r="N27098" s="36"/>
      <c r="O27098" s="40"/>
      <c r="P27098" s="36"/>
      <c r="S27098" s="36"/>
      <c r="T27098" s="36"/>
      <c r="U27098" s="36"/>
      <c r="V27098" s="36"/>
    </row>
    <row r="27099" spans="11:22" x14ac:dyDescent="0.25">
      <c r="K27099" s="36"/>
      <c r="L27099" s="36"/>
      <c r="M27099" s="36"/>
      <c r="N27099" s="36"/>
      <c r="O27099" s="40"/>
      <c r="P27099" s="36"/>
      <c r="S27099" s="36"/>
      <c r="T27099" s="36"/>
      <c r="U27099" s="36"/>
      <c r="V27099" s="36"/>
    </row>
    <row r="27100" spans="11:22" x14ac:dyDescent="0.25">
      <c r="K27100" s="36"/>
      <c r="L27100" s="36"/>
      <c r="M27100" s="36"/>
      <c r="N27100" s="36"/>
      <c r="O27100" s="40"/>
      <c r="P27100" s="36"/>
      <c r="S27100" s="36"/>
      <c r="T27100" s="36"/>
      <c r="U27100" s="36"/>
      <c r="V27100" s="36"/>
    </row>
    <row r="27101" spans="11:22" x14ac:dyDescent="0.25">
      <c r="K27101" s="36"/>
      <c r="L27101" s="36"/>
      <c r="M27101" s="36"/>
      <c r="N27101" s="36"/>
      <c r="O27101" s="40"/>
      <c r="P27101" s="36"/>
      <c r="S27101" s="36"/>
      <c r="T27101" s="36"/>
      <c r="U27101" s="36"/>
      <c r="V27101" s="36"/>
    </row>
    <row r="27102" spans="11:22" x14ac:dyDescent="0.25">
      <c r="K27102" s="36"/>
      <c r="L27102" s="36"/>
      <c r="M27102" s="36"/>
      <c r="N27102" s="36"/>
      <c r="O27102" s="40"/>
      <c r="P27102" s="36"/>
      <c r="S27102" s="36"/>
      <c r="T27102" s="36"/>
      <c r="U27102" s="36"/>
      <c r="V27102" s="36"/>
    </row>
    <row r="27103" spans="11:22" x14ac:dyDescent="0.25">
      <c r="K27103" s="36"/>
      <c r="L27103" s="36"/>
      <c r="M27103" s="36"/>
      <c r="N27103" s="36"/>
      <c r="O27103" s="40"/>
      <c r="P27103" s="36"/>
      <c r="S27103" s="36"/>
      <c r="T27103" s="36"/>
      <c r="U27103" s="36"/>
      <c r="V27103" s="36"/>
    </row>
    <row r="27104" spans="11:22" x14ac:dyDescent="0.25">
      <c r="K27104" s="36"/>
      <c r="L27104" s="36"/>
      <c r="M27104" s="36"/>
      <c r="N27104" s="36"/>
      <c r="O27104" s="40"/>
      <c r="P27104" s="36"/>
      <c r="S27104" s="36"/>
      <c r="T27104" s="36"/>
      <c r="U27104" s="36"/>
      <c r="V27104" s="36"/>
    </row>
    <row r="27105" spans="11:22" x14ac:dyDescent="0.25">
      <c r="K27105" s="36"/>
      <c r="L27105" s="36"/>
      <c r="M27105" s="36"/>
      <c r="N27105" s="36"/>
      <c r="O27105" s="40"/>
      <c r="P27105" s="36"/>
      <c r="S27105" s="36"/>
      <c r="T27105" s="36"/>
      <c r="U27105" s="36"/>
      <c r="V27105" s="36"/>
    </row>
    <row r="27106" spans="11:22" x14ac:dyDescent="0.25">
      <c r="K27106" s="36"/>
      <c r="L27106" s="36"/>
      <c r="M27106" s="36"/>
      <c r="N27106" s="36"/>
      <c r="O27106" s="40"/>
      <c r="P27106" s="36"/>
      <c r="S27106" s="36"/>
      <c r="T27106" s="36"/>
      <c r="U27106" s="36"/>
      <c r="V27106" s="36"/>
    </row>
    <row r="27107" spans="11:22" x14ac:dyDescent="0.25">
      <c r="K27107" s="36"/>
      <c r="L27107" s="36"/>
      <c r="M27107" s="36"/>
      <c r="N27107" s="36"/>
      <c r="O27107" s="40"/>
      <c r="P27107" s="36"/>
      <c r="S27107" s="36"/>
      <c r="T27107" s="36"/>
      <c r="U27107" s="36"/>
      <c r="V27107" s="36"/>
    </row>
    <row r="27108" spans="11:22" x14ac:dyDescent="0.25">
      <c r="K27108" s="36"/>
      <c r="L27108" s="36"/>
      <c r="M27108" s="36"/>
      <c r="N27108" s="36"/>
      <c r="O27108" s="40"/>
      <c r="P27108" s="36"/>
      <c r="S27108" s="36"/>
      <c r="T27108" s="36"/>
      <c r="U27108" s="36"/>
      <c r="V27108" s="36"/>
    </row>
    <row r="27109" spans="11:22" x14ac:dyDescent="0.25">
      <c r="K27109" s="36"/>
      <c r="L27109" s="36"/>
      <c r="M27109" s="36"/>
      <c r="N27109" s="36"/>
      <c r="O27109" s="40"/>
      <c r="P27109" s="36"/>
      <c r="S27109" s="36"/>
      <c r="T27109" s="36"/>
      <c r="U27109" s="36"/>
      <c r="V27109" s="36"/>
    </row>
    <row r="27110" spans="11:22" x14ac:dyDescent="0.25">
      <c r="K27110" s="36"/>
      <c r="L27110" s="36"/>
      <c r="M27110" s="36"/>
      <c r="N27110" s="36"/>
      <c r="O27110" s="40"/>
      <c r="P27110" s="36"/>
      <c r="S27110" s="36"/>
      <c r="T27110" s="36"/>
      <c r="U27110" s="36"/>
      <c r="V27110" s="36"/>
    </row>
    <row r="27111" spans="11:22" x14ac:dyDescent="0.25">
      <c r="K27111" s="36"/>
      <c r="L27111" s="36"/>
      <c r="M27111" s="36"/>
      <c r="N27111" s="36"/>
      <c r="O27111" s="40"/>
      <c r="P27111" s="36"/>
      <c r="S27111" s="36"/>
      <c r="T27111" s="36"/>
      <c r="U27111" s="36"/>
      <c r="V27111" s="36"/>
    </row>
    <row r="27112" spans="11:22" x14ac:dyDescent="0.25">
      <c r="K27112" s="36"/>
      <c r="L27112" s="36"/>
      <c r="M27112" s="36"/>
      <c r="N27112" s="36"/>
      <c r="O27112" s="40"/>
      <c r="P27112" s="36"/>
      <c r="S27112" s="36"/>
      <c r="T27112" s="36"/>
      <c r="U27112" s="36"/>
      <c r="V27112" s="36"/>
    </row>
    <row r="27113" spans="11:22" x14ac:dyDescent="0.25">
      <c r="K27113" s="36"/>
      <c r="L27113" s="36"/>
      <c r="M27113" s="36"/>
      <c r="N27113" s="36"/>
      <c r="O27113" s="40"/>
      <c r="P27113" s="36"/>
      <c r="S27113" s="36"/>
      <c r="T27113" s="36"/>
      <c r="U27113" s="36"/>
      <c r="V27113" s="36"/>
    </row>
    <row r="27114" spans="11:22" x14ac:dyDescent="0.25">
      <c r="K27114" s="36"/>
      <c r="L27114" s="36"/>
      <c r="M27114" s="36"/>
      <c r="N27114" s="36"/>
      <c r="O27114" s="40"/>
      <c r="P27114" s="36"/>
      <c r="S27114" s="36"/>
      <c r="T27114" s="36"/>
      <c r="U27114" s="36"/>
      <c r="V27114" s="36"/>
    </row>
    <row r="27115" spans="11:22" x14ac:dyDescent="0.25">
      <c r="K27115" s="36"/>
      <c r="L27115" s="36"/>
      <c r="M27115" s="36"/>
      <c r="N27115" s="36"/>
      <c r="O27115" s="40"/>
      <c r="P27115" s="36"/>
      <c r="S27115" s="36"/>
      <c r="T27115" s="36"/>
      <c r="U27115" s="36"/>
      <c r="V27115" s="36"/>
    </row>
    <row r="27116" spans="11:22" x14ac:dyDescent="0.25">
      <c r="K27116" s="36"/>
      <c r="L27116" s="36"/>
      <c r="M27116" s="36"/>
      <c r="N27116" s="36"/>
      <c r="O27116" s="40"/>
      <c r="P27116" s="36"/>
      <c r="S27116" s="36"/>
      <c r="T27116" s="36"/>
      <c r="U27116" s="36"/>
      <c r="V27116" s="36"/>
    </row>
    <row r="27117" spans="11:22" x14ac:dyDescent="0.25">
      <c r="K27117" s="36"/>
      <c r="L27117" s="36"/>
      <c r="M27117" s="36"/>
      <c r="N27117" s="36"/>
      <c r="O27117" s="40"/>
      <c r="P27117" s="36"/>
      <c r="S27117" s="36"/>
      <c r="T27117" s="36"/>
      <c r="U27117" s="36"/>
      <c r="V27117" s="36"/>
    </row>
    <row r="27118" spans="11:22" x14ac:dyDescent="0.25">
      <c r="K27118" s="36"/>
      <c r="L27118" s="36"/>
      <c r="M27118" s="36"/>
      <c r="N27118" s="36"/>
      <c r="O27118" s="40"/>
      <c r="P27118" s="36"/>
      <c r="S27118" s="36"/>
      <c r="T27118" s="36"/>
      <c r="U27118" s="36"/>
      <c r="V27118" s="36"/>
    </row>
    <row r="27119" spans="11:22" x14ac:dyDescent="0.25">
      <c r="K27119" s="36"/>
      <c r="L27119" s="36"/>
      <c r="M27119" s="36"/>
      <c r="N27119" s="36"/>
      <c r="O27119" s="40"/>
      <c r="P27119" s="36"/>
      <c r="S27119" s="36"/>
      <c r="T27119" s="36"/>
      <c r="U27119" s="36"/>
      <c r="V27119" s="36"/>
    </row>
    <row r="27120" spans="11:22" x14ac:dyDescent="0.25">
      <c r="K27120" s="36"/>
      <c r="L27120" s="36"/>
      <c r="M27120" s="36"/>
      <c r="N27120" s="36"/>
      <c r="O27120" s="40"/>
      <c r="P27120" s="36"/>
      <c r="S27120" s="36"/>
      <c r="T27120" s="36"/>
      <c r="U27120" s="36"/>
      <c r="V27120" s="36"/>
    </row>
    <row r="27121" spans="11:22" x14ac:dyDescent="0.25">
      <c r="K27121" s="36"/>
      <c r="L27121" s="36"/>
      <c r="M27121" s="36"/>
      <c r="N27121" s="36"/>
      <c r="O27121" s="40"/>
      <c r="P27121" s="36"/>
      <c r="S27121" s="36"/>
      <c r="T27121" s="36"/>
      <c r="U27121" s="36"/>
      <c r="V27121" s="36"/>
    </row>
    <row r="27122" spans="11:22" x14ac:dyDescent="0.25">
      <c r="K27122" s="36"/>
      <c r="L27122" s="36"/>
      <c r="M27122" s="36"/>
      <c r="N27122" s="36"/>
      <c r="O27122" s="40"/>
      <c r="P27122" s="36"/>
      <c r="S27122" s="36"/>
      <c r="T27122" s="36"/>
      <c r="U27122" s="36"/>
      <c r="V27122" s="36"/>
    </row>
    <row r="27123" spans="11:22" x14ac:dyDescent="0.25">
      <c r="K27123" s="36"/>
      <c r="L27123" s="36"/>
      <c r="M27123" s="36"/>
      <c r="N27123" s="36"/>
      <c r="O27123" s="40"/>
      <c r="P27123" s="36"/>
      <c r="S27123" s="36"/>
      <c r="T27123" s="36"/>
      <c r="U27123" s="36"/>
      <c r="V27123" s="36"/>
    </row>
    <row r="27124" spans="11:22" x14ac:dyDescent="0.25">
      <c r="K27124" s="36"/>
      <c r="L27124" s="36"/>
      <c r="M27124" s="36"/>
      <c r="N27124" s="36"/>
      <c r="O27124" s="40"/>
      <c r="P27124" s="36"/>
      <c r="S27124" s="36"/>
      <c r="T27124" s="36"/>
      <c r="U27124" s="36"/>
      <c r="V27124" s="36"/>
    </row>
    <row r="27125" spans="11:22" x14ac:dyDescent="0.25">
      <c r="K27125" s="36"/>
      <c r="L27125" s="36"/>
      <c r="M27125" s="36"/>
      <c r="N27125" s="36"/>
      <c r="O27125" s="40"/>
      <c r="P27125" s="36"/>
      <c r="S27125" s="36"/>
      <c r="T27125" s="36"/>
      <c r="U27125" s="36"/>
      <c r="V27125" s="36"/>
    </row>
    <row r="27126" spans="11:22" x14ac:dyDescent="0.25">
      <c r="K27126" s="36"/>
      <c r="L27126" s="36"/>
      <c r="M27126" s="36"/>
      <c r="N27126" s="36"/>
      <c r="O27126" s="40"/>
      <c r="P27126" s="36"/>
      <c r="S27126" s="36"/>
      <c r="T27126" s="36"/>
      <c r="U27126" s="36"/>
      <c r="V27126" s="36"/>
    </row>
    <row r="27127" spans="11:22" x14ac:dyDescent="0.25">
      <c r="K27127" s="36"/>
      <c r="L27127" s="36"/>
      <c r="M27127" s="36"/>
      <c r="N27127" s="36"/>
      <c r="O27127" s="40"/>
      <c r="P27127" s="36"/>
      <c r="S27127" s="36"/>
      <c r="T27127" s="36"/>
      <c r="U27127" s="36"/>
      <c r="V27127" s="36"/>
    </row>
    <row r="27128" spans="11:22" x14ac:dyDescent="0.25">
      <c r="K27128" s="36"/>
      <c r="L27128" s="36"/>
      <c r="M27128" s="36"/>
      <c r="N27128" s="36"/>
      <c r="O27128" s="40"/>
      <c r="P27128" s="36"/>
      <c r="S27128" s="36"/>
      <c r="T27128" s="36"/>
      <c r="U27128" s="36"/>
      <c r="V27128" s="36"/>
    </row>
    <row r="27129" spans="11:22" x14ac:dyDescent="0.25">
      <c r="K27129" s="36"/>
      <c r="L27129" s="36"/>
      <c r="M27129" s="36"/>
      <c r="N27129" s="36"/>
      <c r="O27129" s="40"/>
      <c r="P27129" s="36"/>
      <c r="S27129" s="36"/>
      <c r="T27129" s="36"/>
      <c r="U27129" s="36"/>
      <c r="V27129" s="36"/>
    </row>
    <row r="27130" spans="11:22" x14ac:dyDescent="0.25">
      <c r="K27130" s="36"/>
      <c r="L27130" s="36"/>
      <c r="M27130" s="36"/>
      <c r="N27130" s="36"/>
      <c r="O27130" s="40"/>
      <c r="P27130" s="36"/>
      <c r="S27130" s="36"/>
      <c r="T27130" s="36"/>
      <c r="U27130" s="36"/>
      <c r="V27130" s="36"/>
    </row>
    <row r="27131" spans="11:22" x14ac:dyDescent="0.25">
      <c r="K27131" s="36"/>
      <c r="L27131" s="36"/>
      <c r="M27131" s="36"/>
      <c r="N27131" s="36"/>
      <c r="O27131" s="40"/>
      <c r="P27131" s="36"/>
      <c r="S27131" s="36"/>
      <c r="T27131" s="36"/>
      <c r="U27131" s="36"/>
      <c r="V27131" s="36"/>
    </row>
    <row r="27132" spans="11:22" x14ac:dyDescent="0.25">
      <c r="K27132" s="36"/>
      <c r="L27132" s="36"/>
      <c r="M27132" s="36"/>
      <c r="N27132" s="36"/>
      <c r="O27132" s="40"/>
      <c r="P27132" s="36"/>
      <c r="S27132" s="36"/>
      <c r="T27132" s="36"/>
      <c r="U27132" s="36"/>
      <c r="V27132" s="36"/>
    </row>
    <row r="27133" spans="11:22" x14ac:dyDescent="0.25">
      <c r="K27133" s="36"/>
      <c r="L27133" s="36"/>
      <c r="M27133" s="36"/>
      <c r="N27133" s="36"/>
      <c r="O27133" s="40"/>
      <c r="P27133" s="36"/>
      <c r="S27133" s="36"/>
      <c r="T27133" s="36"/>
      <c r="U27133" s="36"/>
      <c r="V27133" s="36"/>
    </row>
    <row r="27134" spans="11:22" x14ac:dyDescent="0.25">
      <c r="K27134" s="36"/>
      <c r="L27134" s="36"/>
      <c r="M27134" s="36"/>
      <c r="N27134" s="36"/>
      <c r="O27134" s="40"/>
      <c r="P27134" s="36"/>
      <c r="S27134" s="36"/>
      <c r="T27134" s="36"/>
      <c r="U27134" s="36"/>
      <c r="V27134" s="36"/>
    </row>
    <row r="27135" spans="11:22" x14ac:dyDescent="0.25">
      <c r="K27135" s="36"/>
      <c r="L27135" s="36"/>
      <c r="M27135" s="36"/>
      <c r="N27135" s="36"/>
      <c r="O27135" s="40"/>
      <c r="P27135" s="36"/>
      <c r="S27135" s="36"/>
      <c r="T27135" s="36"/>
      <c r="U27135" s="36"/>
      <c r="V27135" s="36"/>
    </row>
    <row r="27136" spans="11:22" x14ac:dyDescent="0.25">
      <c r="K27136" s="36"/>
      <c r="L27136" s="36"/>
      <c r="M27136" s="36"/>
      <c r="N27136" s="36"/>
      <c r="O27136" s="40"/>
      <c r="P27136" s="36"/>
      <c r="S27136" s="36"/>
      <c r="T27136" s="36"/>
      <c r="U27136" s="36"/>
      <c r="V27136" s="36"/>
    </row>
    <row r="27137" spans="11:22" x14ac:dyDescent="0.25">
      <c r="K27137" s="36"/>
      <c r="L27137" s="36"/>
      <c r="M27137" s="36"/>
      <c r="N27137" s="36"/>
      <c r="O27137" s="40"/>
      <c r="P27137" s="36"/>
      <c r="S27137" s="36"/>
      <c r="T27137" s="36"/>
      <c r="U27137" s="36"/>
      <c r="V27137" s="36"/>
    </row>
    <row r="27138" spans="11:22" x14ac:dyDescent="0.25">
      <c r="K27138" s="36"/>
      <c r="L27138" s="36"/>
      <c r="M27138" s="36"/>
      <c r="N27138" s="36"/>
      <c r="O27138" s="40"/>
      <c r="P27138" s="36"/>
      <c r="S27138" s="36"/>
      <c r="T27138" s="36"/>
      <c r="U27138" s="36"/>
      <c r="V27138" s="36"/>
    </row>
    <row r="27139" spans="11:22" x14ac:dyDescent="0.25">
      <c r="K27139" s="36"/>
      <c r="L27139" s="36"/>
      <c r="M27139" s="36"/>
      <c r="N27139" s="36"/>
      <c r="O27139" s="40"/>
      <c r="P27139" s="36"/>
      <c r="S27139" s="36"/>
      <c r="T27139" s="36"/>
      <c r="U27139" s="36"/>
      <c r="V27139" s="36"/>
    </row>
    <row r="27140" spans="11:22" x14ac:dyDescent="0.25">
      <c r="K27140" s="36"/>
      <c r="L27140" s="36"/>
      <c r="M27140" s="36"/>
      <c r="N27140" s="36"/>
      <c r="O27140" s="40"/>
      <c r="P27140" s="36"/>
      <c r="S27140" s="36"/>
      <c r="T27140" s="36"/>
      <c r="U27140" s="36"/>
      <c r="V27140" s="36"/>
    </row>
    <row r="27141" spans="11:22" x14ac:dyDescent="0.25">
      <c r="K27141" s="36"/>
      <c r="L27141" s="36"/>
      <c r="M27141" s="36"/>
      <c r="N27141" s="36"/>
      <c r="O27141" s="40"/>
      <c r="P27141" s="36"/>
      <c r="S27141" s="36"/>
      <c r="T27141" s="36"/>
      <c r="U27141" s="36"/>
      <c r="V27141" s="36"/>
    </row>
    <row r="27142" spans="11:22" x14ac:dyDescent="0.25">
      <c r="K27142" s="36"/>
      <c r="L27142" s="36"/>
      <c r="M27142" s="36"/>
      <c r="N27142" s="36"/>
      <c r="O27142" s="40"/>
      <c r="P27142" s="36"/>
      <c r="S27142" s="36"/>
      <c r="T27142" s="36"/>
      <c r="U27142" s="36"/>
      <c r="V27142" s="36"/>
    </row>
    <row r="27143" spans="11:22" x14ac:dyDescent="0.25">
      <c r="K27143" s="36"/>
      <c r="L27143" s="36"/>
      <c r="M27143" s="36"/>
      <c r="N27143" s="36"/>
      <c r="O27143" s="40"/>
      <c r="P27143" s="36"/>
      <c r="S27143" s="36"/>
      <c r="T27143" s="36"/>
      <c r="U27143" s="36"/>
      <c r="V27143" s="36"/>
    </row>
    <row r="27144" spans="11:22" x14ac:dyDescent="0.25">
      <c r="K27144" s="36"/>
      <c r="L27144" s="36"/>
      <c r="M27144" s="36"/>
      <c r="N27144" s="36"/>
      <c r="O27144" s="40"/>
      <c r="P27144" s="36"/>
      <c r="S27144" s="36"/>
      <c r="T27144" s="36"/>
      <c r="U27144" s="36"/>
      <c r="V27144" s="36"/>
    </row>
    <row r="27145" spans="11:22" x14ac:dyDescent="0.25">
      <c r="K27145" s="36"/>
      <c r="L27145" s="36"/>
      <c r="M27145" s="36"/>
      <c r="N27145" s="36"/>
      <c r="O27145" s="40"/>
      <c r="P27145" s="36"/>
      <c r="S27145" s="36"/>
      <c r="T27145" s="36"/>
      <c r="U27145" s="36"/>
      <c r="V27145" s="36"/>
    </row>
    <row r="27146" spans="11:22" x14ac:dyDescent="0.25">
      <c r="K27146" s="36"/>
      <c r="L27146" s="36"/>
      <c r="M27146" s="36"/>
      <c r="N27146" s="36"/>
      <c r="O27146" s="40"/>
      <c r="P27146" s="36"/>
      <c r="S27146" s="36"/>
      <c r="T27146" s="36"/>
      <c r="U27146" s="36"/>
      <c r="V27146" s="36"/>
    </row>
    <row r="27147" spans="11:22" x14ac:dyDescent="0.25">
      <c r="K27147" s="36"/>
      <c r="L27147" s="36"/>
      <c r="M27147" s="36"/>
      <c r="N27147" s="36"/>
      <c r="O27147" s="40"/>
      <c r="P27147" s="36"/>
      <c r="S27147" s="36"/>
      <c r="T27147" s="36"/>
      <c r="U27147" s="36"/>
      <c r="V27147" s="36"/>
    </row>
    <row r="27148" spans="11:22" x14ac:dyDescent="0.25">
      <c r="K27148" s="36"/>
      <c r="L27148" s="36"/>
      <c r="M27148" s="36"/>
      <c r="N27148" s="36"/>
      <c r="O27148" s="40"/>
      <c r="P27148" s="36"/>
      <c r="S27148" s="36"/>
      <c r="T27148" s="36"/>
      <c r="U27148" s="36"/>
      <c r="V27148" s="36"/>
    </row>
    <row r="27149" spans="11:22" x14ac:dyDescent="0.25">
      <c r="K27149" s="36"/>
      <c r="L27149" s="36"/>
      <c r="M27149" s="36"/>
      <c r="N27149" s="36"/>
      <c r="O27149" s="40"/>
      <c r="P27149" s="36"/>
      <c r="S27149" s="36"/>
      <c r="T27149" s="36"/>
      <c r="U27149" s="36"/>
      <c r="V27149" s="36"/>
    </row>
    <row r="27150" spans="11:22" x14ac:dyDescent="0.25">
      <c r="K27150" s="36"/>
      <c r="L27150" s="36"/>
      <c r="M27150" s="36"/>
      <c r="N27150" s="36"/>
      <c r="O27150" s="40"/>
      <c r="P27150" s="36"/>
      <c r="S27150" s="36"/>
      <c r="T27150" s="36"/>
      <c r="U27150" s="36"/>
      <c r="V27150" s="36"/>
    </row>
    <row r="27151" spans="11:22" x14ac:dyDescent="0.25">
      <c r="K27151" s="36"/>
      <c r="L27151" s="36"/>
      <c r="M27151" s="36"/>
      <c r="N27151" s="36"/>
      <c r="O27151" s="40"/>
      <c r="P27151" s="36"/>
      <c r="S27151" s="36"/>
      <c r="T27151" s="36"/>
      <c r="U27151" s="36"/>
      <c r="V27151" s="36"/>
    </row>
    <row r="27152" spans="11:22" x14ac:dyDescent="0.25">
      <c r="K27152" s="36"/>
      <c r="L27152" s="36"/>
      <c r="M27152" s="36"/>
      <c r="N27152" s="36"/>
      <c r="O27152" s="40"/>
      <c r="P27152" s="36"/>
      <c r="S27152" s="36"/>
      <c r="T27152" s="36"/>
      <c r="U27152" s="36"/>
      <c r="V27152" s="36"/>
    </row>
    <row r="27153" spans="11:22" x14ac:dyDescent="0.25">
      <c r="K27153" s="36"/>
      <c r="L27153" s="36"/>
      <c r="M27153" s="36"/>
      <c r="N27153" s="36"/>
      <c r="O27153" s="40"/>
      <c r="P27153" s="36"/>
      <c r="S27153" s="36"/>
      <c r="T27153" s="36"/>
      <c r="U27153" s="36"/>
      <c r="V27153" s="36"/>
    </row>
    <row r="27154" spans="11:22" x14ac:dyDescent="0.25">
      <c r="K27154" s="36"/>
      <c r="L27154" s="36"/>
      <c r="M27154" s="36"/>
      <c r="N27154" s="36"/>
      <c r="O27154" s="40"/>
      <c r="P27154" s="36"/>
      <c r="S27154" s="36"/>
      <c r="T27154" s="36"/>
      <c r="U27154" s="36"/>
      <c r="V27154" s="36"/>
    </row>
    <row r="27155" spans="11:22" x14ac:dyDescent="0.25">
      <c r="K27155" s="36"/>
      <c r="L27155" s="36"/>
      <c r="M27155" s="36"/>
      <c r="N27155" s="36"/>
      <c r="O27155" s="40"/>
      <c r="P27155" s="36"/>
      <c r="S27155" s="36"/>
      <c r="T27155" s="36"/>
      <c r="U27155" s="36"/>
      <c r="V27155" s="36"/>
    </row>
    <row r="27156" spans="11:22" x14ac:dyDescent="0.25">
      <c r="K27156" s="36"/>
      <c r="L27156" s="36"/>
      <c r="M27156" s="36"/>
      <c r="N27156" s="36"/>
      <c r="O27156" s="40"/>
      <c r="P27156" s="36"/>
      <c r="S27156" s="36"/>
      <c r="T27156" s="36"/>
      <c r="U27156" s="36"/>
      <c r="V27156" s="36"/>
    </row>
    <row r="27157" spans="11:22" x14ac:dyDescent="0.25">
      <c r="K27157" s="36"/>
      <c r="L27157" s="36"/>
      <c r="M27157" s="36"/>
      <c r="N27157" s="36"/>
      <c r="O27157" s="40"/>
      <c r="P27157" s="36"/>
      <c r="S27157" s="36"/>
      <c r="T27157" s="36"/>
      <c r="U27157" s="36"/>
      <c r="V27157" s="36"/>
    </row>
    <row r="27158" spans="11:22" x14ac:dyDescent="0.25">
      <c r="K27158" s="36"/>
      <c r="L27158" s="36"/>
      <c r="M27158" s="36"/>
      <c r="N27158" s="36"/>
      <c r="O27158" s="40"/>
      <c r="P27158" s="36"/>
      <c r="S27158" s="36"/>
      <c r="T27158" s="36"/>
      <c r="U27158" s="36"/>
      <c r="V27158" s="36"/>
    </row>
    <row r="27159" spans="11:22" x14ac:dyDescent="0.25">
      <c r="K27159" s="36"/>
      <c r="L27159" s="36"/>
      <c r="M27159" s="36"/>
      <c r="N27159" s="36"/>
      <c r="O27159" s="40"/>
      <c r="P27159" s="36"/>
      <c r="S27159" s="36"/>
      <c r="T27159" s="36"/>
      <c r="U27159" s="36"/>
      <c r="V27159" s="36"/>
    </row>
    <row r="27160" spans="11:22" x14ac:dyDescent="0.25">
      <c r="K27160" s="36"/>
      <c r="L27160" s="36"/>
      <c r="M27160" s="36"/>
      <c r="N27160" s="36"/>
      <c r="O27160" s="40"/>
      <c r="P27160" s="36"/>
      <c r="S27160" s="36"/>
      <c r="T27160" s="36"/>
      <c r="U27160" s="36"/>
      <c r="V27160" s="36"/>
    </row>
    <row r="27161" spans="11:22" x14ac:dyDescent="0.25">
      <c r="K27161" s="36"/>
      <c r="L27161" s="36"/>
      <c r="M27161" s="36"/>
      <c r="N27161" s="36"/>
      <c r="O27161" s="40"/>
      <c r="P27161" s="36"/>
      <c r="S27161" s="36"/>
      <c r="T27161" s="36"/>
      <c r="U27161" s="36"/>
      <c r="V27161" s="36"/>
    </row>
    <row r="27162" spans="11:22" x14ac:dyDescent="0.25">
      <c r="K27162" s="36"/>
      <c r="L27162" s="36"/>
      <c r="M27162" s="36"/>
      <c r="N27162" s="36"/>
      <c r="O27162" s="40"/>
      <c r="P27162" s="36"/>
      <c r="S27162" s="36"/>
      <c r="T27162" s="36"/>
      <c r="U27162" s="36"/>
      <c r="V27162" s="36"/>
    </row>
    <row r="27163" spans="11:22" x14ac:dyDescent="0.25">
      <c r="K27163" s="36"/>
      <c r="L27163" s="36"/>
      <c r="M27163" s="36"/>
      <c r="N27163" s="36"/>
      <c r="O27163" s="40"/>
      <c r="P27163" s="36"/>
      <c r="S27163" s="36"/>
      <c r="T27163" s="36"/>
      <c r="U27163" s="36"/>
      <c r="V27163" s="36"/>
    </row>
    <row r="27164" spans="11:22" x14ac:dyDescent="0.25">
      <c r="K27164" s="36"/>
      <c r="L27164" s="36"/>
      <c r="M27164" s="36"/>
      <c r="N27164" s="36"/>
      <c r="O27164" s="40"/>
      <c r="P27164" s="36"/>
      <c r="S27164" s="36"/>
      <c r="T27164" s="36"/>
      <c r="U27164" s="36"/>
      <c r="V27164" s="36"/>
    </row>
    <row r="27165" spans="11:22" x14ac:dyDescent="0.25">
      <c r="K27165" s="36"/>
      <c r="L27165" s="36"/>
      <c r="M27165" s="36"/>
      <c r="N27165" s="36"/>
      <c r="O27165" s="40"/>
      <c r="P27165" s="36"/>
      <c r="S27165" s="36"/>
      <c r="T27165" s="36"/>
      <c r="U27165" s="36"/>
      <c r="V27165" s="36"/>
    </row>
    <row r="27166" spans="11:22" x14ac:dyDescent="0.25">
      <c r="K27166" s="36"/>
      <c r="L27166" s="36"/>
      <c r="M27166" s="36"/>
      <c r="N27166" s="36"/>
      <c r="O27166" s="40"/>
      <c r="P27166" s="36"/>
      <c r="S27166" s="36"/>
      <c r="T27166" s="36"/>
      <c r="U27166" s="36"/>
      <c r="V27166" s="36"/>
    </row>
    <row r="27167" spans="11:22" x14ac:dyDescent="0.25">
      <c r="K27167" s="36"/>
      <c r="L27167" s="36"/>
      <c r="M27167" s="36"/>
      <c r="N27167" s="36"/>
      <c r="O27167" s="40"/>
      <c r="P27167" s="36"/>
      <c r="S27167" s="36"/>
      <c r="T27167" s="36"/>
      <c r="U27167" s="36"/>
      <c r="V27167" s="36"/>
    </row>
    <row r="27168" spans="11:22" x14ac:dyDescent="0.25">
      <c r="K27168" s="36"/>
      <c r="L27168" s="36"/>
      <c r="M27168" s="36"/>
      <c r="N27168" s="36"/>
      <c r="O27168" s="40"/>
      <c r="P27168" s="36"/>
      <c r="S27168" s="36"/>
      <c r="T27168" s="36"/>
      <c r="U27168" s="36"/>
      <c r="V27168" s="36"/>
    </row>
    <row r="27169" spans="11:22" x14ac:dyDescent="0.25">
      <c r="K27169" s="36"/>
      <c r="L27169" s="36"/>
      <c r="M27169" s="36"/>
      <c r="N27169" s="36"/>
      <c r="O27169" s="40"/>
      <c r="P27169" s="36"/>
      <c r="S27169" s="36"/>
      <c r="T27169" s="36"/>
      <c r="U27169" s="36"/>
      <c r="V27169" s="36"/>
    </row>
    <row r="27170" spans="11:22" x14ac:dyDescent="0.25">
      <c r="K27170" s="36"/>
      <c r="L27170" s="36"/>
      <c r="M27170" s="36"/>
      <c r="N27170" s="36"/>
      <c r="O27170" s="40"/>
      <c r="P27170" s="36"/>
      <c r="S27170" s="36"/>
      <c r="T27170" s="36"/>
      <c r="U27170" s="36"/>
      <c r="V27170" s="36"/>
    </row>
    <row r="27171" spans="11:22" x14ac:dyDescent="0.25">
      <c r="K27171" s="36"/>
      <c r="L27171" s="36"/>
      <c r="M27171" s="36"/>
      <c r="N27171" s="36"/>
      <c r="O27171" s="40"/>
      <c r="P27171" s="36"/>
      <c r="S27171" s="36"/>
      <c r="T27171" s="36"/>
      <c r="U27171" s="36"/>
      <c r="V27171" s="36"/>
    </row>
    <row r="27172" spans="11:22" x14ac:dyDescent="0.25">
      <c r="K27172" s="36"/>
      <c r="L27172" s="36"/>
      <c r="M27172" s="36"/>
      <c r="N27172" s="36"/>
      <c r="O27172" s="40"/>
      <c r="P27172" s="36"/>
      <c r="S27172" s="36"/>
      <c r="T27172" s="36"/>
      <c r="U27172" s="36"/>
      <c r="V27172" s="36"/>
    </row>
    <row r="27173" spans="11:22" x14ac:dyDescent="0.25">
      <c r="K27173" s="36"/>
      <c r="L27173" s="36"/>
      <c r="M27173" s="36"/>
      <c r="N27173" s="36"/>
      <c r="O27173" s="40"/>
      <c r="P27173" s="36"/>
      <c r="S27173" s="36"/>
      <c r="T27173" s="36"/>
      <c r="U27173" s="36"/>
      <c r="V27173" s="36"/>
    </row>
    <row r="27174" spans="11:22" x14ac:dyDescent="0.25">
      <c r="K27174" s="36"/>
      <c r="L27174" s="36"/>
      <c r="M27174" s="36"/>
      <c r="N27174" s="36"/>
      <c r="O27174" s="40"/>
      <c r="P27174" s="36"/>
      <c r="S27174" s="36"/>
      <c r="T27174" s="36"/>
      <c r="U27174" s="36"/>
      <c r="V27174" s="36"/>
    </row>
    <row r="27175" spans="11:22" x14ac:dyDescent="0.25">
      <c r="K27175" s="36"/>
      <c r="L27175" s="36"/>
      <c r="M27175" s="36"/>
      <c r="N27175" s="36"/>
      <c r="O27175" s="40"/>
      <c r="P27175" s="36"/>
      <c r="S27175" s="36"/>
      <c r="T27175" s="36"/>
      <c r="U27175" s="36"/>
      <c r="V27175" s="36"/>
    </row>
    <row r="27176" spans="11:22" x14ac:dyDescent="0.25">
      <c r="K27176" s="36"/>
      <c r="L27176" s="36"/>
      <c r="M27176" s="36"/>
      <c r="N27176" s="36"/>
      <c r="O27176" s="40"/>
      <c r="P27176" s="36"/>
      <c r="S27176" s="36"/>
      <c r="T27176" s="36"/>
      <c r="U27176" s="36"/>
      <c r="V27176" s="36"/>
    </row>
    <row r="27177" spans="11:22" x14ac:dyDescent="0.25">
      <c r="K27177" s="36"/>
      <c r="L27177" s="36"/>
      <c r="M27177" s="36"/>
      <c r="N27177" s="36"/>
      <c r="O27177" s="40"/>
      <c r="P27177" s="36"/>
      <c r="S27177" s="36"/>
      <c r="T27177" s="36"/>
      <c r="U27177" s="36"/>
      <c r="V27177" s="36"/>
    </row>
    <row r="27178" spans="11:22" x14ac:dyDescent="0.25">
      <c r="K27178" s="36"/>
      <c r="L27178" s="36"/>
      <c r="M27178" s="36"/>
      <c r="N27178" s="36"/>
      <c r="O27178" s="40"/>
      <c r="P27178" s="36"/>
      <c r="S27178" s="36"/>
      <c r="T27178" s="36"/>
      <c r="U27178" s="36"/>
      <c r="V27178" s="36"/>
    </row>
    <row r="27179" spans="11:22" x14ac:dyDescent="0.25">
      <c r="K27179" s="36"/>
      <c r="L27179" s="36"/>
      <c r="M27179" s="36"/>
      <c r="N27179" s="36"/>
      <c r="O27179" s="40"/>
      <c r="P27179" s="36"/>
      <c r="S27179" s="36"/>
      <c r="T27179" s="36"/>
      <c r="U27179" s="36"/>
      <c r="V27179" s="36"/>
    </row>
    <row r="27180" spans="11:22" x14ac:dyDescent="0.25">
      <c r="K27180" s="36"/>
      <c r="L27180" s="36"/>
      <c r="M27180" s="36"/>
      <c r="N27180" s="36"/>
      <c r="O27180" s="40"/>
      <c r="P27180" s="36"/>
      <c r="S27180" s="36"/>
      <c r="T27180" s="36"/>
      <c r="U27180" s="36"/>
      <c r="V27180" s="36"/>
    </row>
    <row r="27181" spans="11:22" x14ac:dyDescent="0.25">
      <c r="K27181" s="36"/>
      <c r="L27181" s="36"/>
      <c r="M27181" s="36"/>
      <c r="N27181" s="36"/>
      <c r="O27181" s="40"/>
      <c r="P27181" s="36"/>
      <c r="S27181" s="36"/>
      <c r="T27181" s="36"/>
      <c r="U27181" s="36"/>
      <c r="V27181" s="36"/>
    </row>
    <row r="27182" spans="11:22" x14ac:dyDescent="0.25">
      <c r="K27182" s="36"/>
      <c r="L27182" s="36"/>
      <c r="M27182" s="36"/>
      <c r="N27182" s="36"/>
      <c r="O27182" s="40"/>
      <c r="P27182" s="36"/>
      <c r="S27182" s="36"/>
      <c r="T27182" s="36"/>
      <c r="U27182" s="36"/>
      <c r="V27182" s="36"/>
    </row>
    <row r="27183" spans="11:22" x14ac:dyDescent="0.25">
      <c r="K27183" s="36"/>
      <c r="L27183" s="36"/>
      <c r="M27183" s="36"/>
      <c r="N27183" s="36"/>
      <c r="O27183" s="40"/>
      <c r="P27183" s="36"/>
      <c r="S27183" s="36"/>
      <c r="T27183" s="36"/>
      <c r="U27183" s="36"/>
      <c r="V27183" s="36"/>
    </row>
    <row r="27184" spans="11:22" x14ac:dyDescent="0.25">
      <c r="K27184" s="36"/>
      <c r="L27184" s="36"/>
      <c r="M27184" s="36"/>
      <c r="N27184" s="36"/>
      <c r="O27184" s="40"/>
      <c r="P27184" s="36"/>
      <c r="S27184" s="36"/>
      <c r="T27184" s="36"/>
      <c r="U27184" s="36"/>
      <c r="V27184" s="36"/>
    </row>
    <row r="27185" spans="11:22" x14ac:dyDescent="0.25">
      <c r="K27185" s="36"/>
      <c r="L27185" s="36"/>
      <c r="M27185" s="36"/>
      <c r="N27185" s="36"/>
      <c r="O27185" s="40"/>
      <c r="P27185" s="36"/>
      <c r="S27185" s="36"/>
      <c r="T27185" s="36"/>
      <c r="U27185" s="36"/>
      <c r="V27185" s="36"/>
    </row>
    <row r="27186" spans="11:22" x14ac:dyDescent="0.25">
      <c r="K27186" s="36"/>
      <c r="L27186" s="36"/>
      <c r="M27186" s="36"/>
      <c r="N27186" s="36"/>
      <c r="O27186" s="40"/>
      <c r="P27186" s="36"/>
      <c r="S27186" s="36"/>
      <c r="T27186" s="36"/>
      <c r="U27186" s="36"/>
      <c r="V27186" s="36"/>
    </row>
    <row r="27187" spans="11:22" x14ac:dyDescent="0.25">
      <c r="K27187" s="36"/>
      <c r="L27187" s="36"/>
      <c r="M27187" s="36"/>
      <c r="N27187" s="36"/>
      <c r="O27187" s="40"/>
      <c r="P27187" s="36"/>
      <c r="S27187" s="36"/>
      <c r="T27187" s="36"/>
      <c r="U27187" s="36"/>
      <c r="V27187" s="36"/>
    </row>
    <row r="27188" spans="11:22" x14ac:dyDescent="0.25">
      <c r="K27188" s="36"/>
      <c r="L27188" s="36"/>
      <c r="M27188" s="36"/>
      <c r="N27188" s="36"/>
      <c r="O27188" s="40"/>
      <c r="P27188" s="36"/>
      <c r="S27188" s="36"/>
      <c r="T27188" s="36"/>
      <c r="U27188" s="36"/>
      <c r="V27188" s="36"/>
    </row>
    <row r="27189" spans="11:22" x14ac:dyDescent="0.25">
      <c r="K27189" s="36"/>
      <c r="L27189" s="36"/>
      <c r="M27189" s="36"/>
      <c r="N27189" s="36"/>
      <c r="O27189" s="40"/>
      <c r="P27189" s="36"/>
      <c r="S27189" s="36"/>
      <c r="T27189" s="36"/>
      <c r="U27189" s="36"/>
      <c r="V27189" s="36"/>
    </row>
    <row r="27190" spans="11:22" x14ac:dyDescent="0.25">
      <c r="K27190" s="36"/>
      <c r="L27190" s="36"/>
      <c r="M27190" s="36"/>
      <c r="N27190" s="36"/>
      <c r="O27190" s="40"/>
      <c r="P27190" s="36"/>
      <c r="S27190" s="36"/>
      <c r="T27190" s="36"/>
      <c r="U27190" s="36"/>
      <c r="V27190" s="36"/>
    </row>
    <row r="27191" spans="11:22" x14ac:dyDescent="0.25">
      <c r="K27191" s="36"/>
      <c r="L27191" s="36"/>
      <c r="M27191" s="36"/>
      <c r="N27191" s="36"/>
      <c r="O27191" s="40"/>
      <c r="P27191" s="36"/>
      <c r="S27191" s="36"/>
      <c r="T27191" s="36"/>
      <c r="U27191" s="36"/>
      <c r="V27191" s="36"/>
    </row>
    <row r="27192" spans="11:22" x14ac:dyDescent="0.25">
      <c r="K27192" s="36"/>
      <c r="L27192" s="36"/>
      <c r="M27192" s="36"/>
      <c r="N27192" s="36"/>
      <c r="O27192" s="40"/>
      <c r="P27192" s="36"/>
      <c r="S27192" s="36"/>
      <c r="T27192" s="36"/>
      <c r="U27192" s="36"/>
      <c r="V27192" s="36"/>
    </row>
    <row r="27193" spans="11:22" x14ac:dyDescent="0.25">
      <c r="K27193" s="36"/>
      <c r="L27193" s="36"/>
      <c r="M27193" s="36"/>
      <c r="N27193" s="36"/>
      <c r="O27193" s="40"/>
      <c r="P27193" s="36"/>
      <c r="S27193" s="36"/>
      <c r="T27193" s="36"/>
      <c r="U27193" s="36"/>
      <c r="V27193" s="36"/>
    </row>
    <row r="27194" spans="11:22" x14ac:dyDescent="0.25">
      <c r="K27194" s="36"/>
      <c r="L27194" s="36"/>
      <c r="M27194" s="36"/>
      <c r="N27194" s="36"/>
      <c r="O27194" s="40"/>
      <c r="P27194" s="36"/>
      <c r="S27194" s="36"/>
      <c r="T27194" s="36"/>
      <c r="U27194" s="36"/>
      <c r="V27194" s="36"/>
    </row>
    <row r="27195" spans="11:22" x14ac:dyDescent="0.25">
      <c r="K27195" s="36"/>
      <c r="L27195" s="36"/>
      <c r="M27195" s="36"/>
      <c r="N27195" s="36"/>
      <c r="O27195" s="40"/>
      <c r="P27195" s="36"/>
      <c r="S27195" s="36"/>
      <c r="T27195" s="36"/>
      <c r="U27195" s="36"/>
      <c r="V27195" s="36"/>
    </row>
    <row r="27196" spans="11:22" x14ac:dyDescent="0.25">
      <c r="K27196" s="36"/>
      <c r="L27196" s="36"/>
      <c r="M27196" s="36"/>
      <c r="N27196" s="36"/>
      <c r="O27196" s="40"/>
      <c r="P27196" s="36"/>
      <c r="S27196" s="36"/>
      <c r="T27196" s="36"/>
      <c r="U27196" s="36"/>
      <c r="V27196" s="36"/>
    </row>
    <row r="27197" spans="11:22" x14ac:dyDescent="0.25">
      <c r="K27197" s="36"/>
      <c r="L27197" s="36"/>
      <c r="M27197" s="36"/>
      <c r="N27197" s="36"/>
      <c r="O27197" s="40"/>
      <c r="P27197" s="36"/>
      <c r="S27197" s="36"/>
      <c r="T27197" s="36"/>
      <c r="U27197" s="36"/>
      <c r="V27197" s="36"/>
    </row>
    <row r="27198" spans="11:22" x14ac:dyDescent="0.25">
      <c r="K27198" s="36"/>
      <c r="L27198" s="36"/>
      <c r="M27198" s="36"/>
      <c r="N27198" s="36"/>
      <c r="O27198" s="40"/>
      <c r="P27198" s="36"/>
      <c r="S27198" s="36"/>
      <c r="T27198" s="36"/>
      <c r="U27198" s="36"/>
      <c r="V27198" s="36"/>
    </row>
    <row r="27199" spans="11:22" x14ac:dyDescent="0.25">
      <c r="K27199" s="36"/>
      <c r="L27199" s="36"/>
      <c r="M27199" s="36"/>
      <c r="N27199" s="36"/>
      <c r="O27199" s="40"/>
      <c r="P27199" s="36"/>
      <c r="S27199" s="36"/>
      <c r="T27199" s="36"/>
      <c r="U27199" s="36"/>
      <c r="V27199" s="36"/>
    </row>
    <row r="27200" spans="11:22" x14ac:dyDescent="0.25">
      <c r="K27200" s="36"/>
      <c r="L27200" s="36"/>
      <c r="M27200" s="36"/>
      <c r="N27200" s="36"/>
      <c r="O27200" s="40"/>
      <c r="P27200" s="36"/>
      <c r="S27200" s="36"/>
      <c r="T27200" s="36"/>
      <c r="U27200" s="36"/>
      <c r="V27200" s="36"/>
    </row>
    <row r="27201" spans="11:22" x14ac:dyDescent="0.25">
      <c r="K27201" s="36"/>
      <c r="L27201" s="36"/>
      <c r="M27201" s="36"/>
      <c r="N27201" s="36"/>
      <c r="O27201" s="40"/>
      <c r="P27201" s="36"/>
      <c r="S27201" s="36"/>
      <c r="T27201" s="36"/>
      <c r="U27201" s="36"/>
      <c r="V27201" s="36"/>
    </row>
    <row r="27202" spans="11:22" x14ac:dyDescent="0.25">
      <c r="K27202" s="36"/>
      <c r="L27202" s="36"/>
      <c r="M27202" s="36"/>
      <c r="N27202" s="36"/>
      <c r="O27202" s="40"/>
      <c r="P27202" s="36"/>
      <c r="S27202" s="36"/>
      <c r="T27202" s="36"/>
      <c r="U27202" s="36"/>
      <c r="V27202" s="36"/>
    </row>
    <row r="27203" spans="11:22" x14ac:dyDescent="0.25">
      <c r="K27203" s="36"/>
      <c r="L27203" s="36"/>
      <c r="M27203" s="36"/>
      <c r="N27203" s="36"/>
      <c r="O27203" s="40"/>
      <c r="P27203" s="36"/>
      <c r="S27203" s="36"/>
      <c r="T27203" s="36"/>
      <c r="U27203" s="36"/>
      <c r="V27203" s="36"/>
    </row>
    <row r="27204" spans="11:22" x14ac:dyDescent="0.25">
      <c r="K27204" s="36"/>
      <c r="L27204" s="36"/>
      <c r="M27204" s="36"/>
      <c r="N27204" s="36"/>
      <c r="O27204" s="40"/>
      <c r="P27204" s="36"/>
      <c r="S27204" s="36"/>
      <c r="T27204" s="36"/>
      <c r="U27204" s="36"/>
      <c r="V27204" s="36"/>
    </row>
    <row r="27205" spans="11:22" x14ac:dyDescent="0.25">
      <c r="K27205" s="36"/>
      <c r="L27205" s="36"/>
      <c r="M27205" s="36"/>
      <c r="N27205" s="36"/>
      <c r="O27205" s="40"/>
      <c r="P27205" s="36"/>
      <c r="S27205" s="36"/>
      <c r="T27205" s="36"/>
      <c r="U27205" s="36"/>
      <c r="V27205" s="36"/>
    </row>
    <row r="27206" spans="11:22" x14ac:dyDescent="0.25">
      <c r="K27206" s="36"/>
      <c r="L27206" s="36"/>
      <c r="M27206" s="36"/>
      <c r="N27206" s="36"/>
      <c r="O27206" s="40"/>
      <c r="P27206" s="36"/>
      <c r="S27206" s="36"/>
      <c r="T27206" s="36"/>
      <c r="U27206" s="36"/>
      <c r="V27206" s="36"/>
    </row>
    <row r="27207" spans="11:22" x14ac:dyDescent="0.25">
      <c r="K27207" s="36"/>
      <c r="L27207" s="36"/>
      <c r="M27207" s="36"/>
      <c r="N27207" s="36"/>
      <c r="O27207" s="40"/>
      <c r="P27207" s="36"/>
      <c r="S27207" s="36"/>
      <c r="T27207" s="36"/>
      <c r="U27207" s="36"/>
      <c r="V27207" s="36"/>
    </row>
    <row r="27208" spans="11:22" x14ac:dyDescent="0.25">
      <c r="K27208" s="36"/>
      <c r="L27208" s="36"/>
      <c r="M27208" s="36"/>
      <c r="N27208" s="36"/>
      <c r="O27208" s="40"/>
      <c r="P27208" s="36"/>
      <c r="S27208" s="36"/>
      <c r="T27208" s="36"/>
      <c r="U27208" s="36"/>
      <c r="V27208" s="36"/>
    </row>
    <row r="27209" spans="11:22" x14ac:dyDescent="0.25">
      <c r="K27209" s="36"/>
      <c r="L27209" s="36"/>
      <c r="M27209" s="36"/>
      <c r="N27209" s="36"/>
      <c r="O27209" s="40"/>
      <c r="P27209" s="36"/>
      <c r="S27209" s="36"/>
      <c r="T27209" s="36"/>
      <c r="U27209" s="36"/>
      <c r="V27209" s="36"/>
    </row>
    <row r="27210" spans="11:22" x14ac:dyDescent="0.25">
      <c r="K27210" s="36"/>
      <c r="L27210" s="36"/>
      <c r="M27210" s="36"/>
      <c r="N27210" s="36"/>
      <c r="O27210" s="40"/>
      <c r="P27210" s="36"/>
      <c r="S27210" s="36"/>
      <c r="T27210" s="36"/>
      <c r="U27210" s="36"/>
      <c r="V27210" s="36"/>
    </row>
    <row r="27211" spans="11:22" x14ac:dyDescent="0.25">
      <c r="K27211" s="36"/>
      <c r="L27211" s="36"/>
      <c r="M27211" s="36"/>
      <c r="N27211" s="36"/>
      <c r="O27211" s="40"/>
      <c r="P27211" s="36"/>
      <c r="S27211" s="36"/>
      <c r="T27211" s="36"/>
      <c r="U27211" s="36"/>
      <c r="V27211" s="36"/>
    </row>
    <row r="27212" spans="11:22" x14ac:dyDescent="0.25">
      <c r="K27212" s="36"/>
      <c r="L27212" s="36"/>
      <c r="M27212" s="36"/>
      <c r="N27212" s="36"/>
      <c r="O27212" s="40"/>
      <c r="P27212" s="36"/>
      <c r="S27212" s="36"/>
      <c r="T27212" s="36"/>
      <c r="U27212" s="36"/>
      <c r="V27212" s="36"/>
    </row>
    <row r="27213" spans="11:22" x14ac:dyDescent="0.25">
      <c r="K27213" s="36"/>
      <c r="L27213" s="36"/>
      <c r="M27213" s="36"/>
      <c r="N27213" s="36"/>
      <c r="O27213" s="40"/>
      <c r="P27213" s="36"/>
      <c r="S27213" s="36"/>
      <c r="T27213" s="36"/>
      <c r="U27213" s="36"/>
      <c r="V27213" s="36"/>
    </row>
    <row r="27214" spans="11:22" x14ac:dyDescent="0.25">
      <c r="K27214" s="36"/>
      <c r="L27214" s="36"/>
      <c r="M27214" s="36"/>
      <c r="N27214" s="36"/>
      <c r="O27214" s="40"/>
      <c r="P27214" s="36"/>
      <c r="S27214" s="36"/>
      <c r="T27214" s="36"/>
      <c r="U27214" s="36"/>
      <c r="V27214" s="36"/>
    </row>
    <row r="27215" spans="11:22" x14ac:dyDescent="0.25">
      <c r="K27215" s="36"/>
      <c r="L27215" s="36"/>
      <c r="M27215" s="36"/>
      <c r="N27215" s="36"/>
      <c r="O27215" s="40"/>
      <c r="P27215" s="36"/>
      <c r="S27215" s="36"/>
      <c r="T27215" s="36"/>
      <c r="U27215" s="36"/>
      <c r="V27215" s="36"/>
    </row>
    <row r="27216" spans="11:22" x14ac:dyDescent="0.25">
      <c r="K27216" s="36"/>
      <c r="L27216" s="36"/>
      <c r="M27216" s="36"/>
      <c r="N27216" s="36"/>
      <c r="O27216" s="40"/>
      <c r="P27216" s="36"/>
      <c r="S27216" s="36"/>
      <c r="T27216" s="36"/>
      <c r="U27216" s="36"/>
      <c r="V27216" s="36"/>
    </row>
    <row r="27217" spans="11:22" x14ac:dyDescent="0.25">
      <c r="K27217" s="36"/>
      <c r="L27217" s="36"/>
      <c r="M27217" s="36"/>
      <c r="N27217" s="36"/>
      <c r="O27217" s="40"/>
      <c r="P27217" s="36"/>
      <c r="S27217" s="36"/>
      <c r="T27217" s="36"/>
      <c r="U27217" s="36"/>
      <c r="V27217" s="36"/>
    </row>
    <row r="27218" spans="11:22" x14ac:dyDescent="0.25">
      <c r="K27218" s="36"/>
      <c r="L27218" s="36"/>
      <c r="M27218" s="36"/>
      <c r="N27218" s="36"/>
      <c r="O27218" s="40"/>
      <c r="P27218" s="36"/>
      <c r="S27218" s="36"/>
      <c r="T27218" s="36"/>
      <c r="U27218" s="36"/>
      <c r="V27218" s="36"/>
    </row>
    <row r="27219" spans="11:22" x14ac:dyDescent="0.25">
      <c r="K27219" s="36"/>
      <c r="L27219" s="36"/>
      <c r="M27219" s="36"/>
      <c r="N27219" s="36"/>
      <c r="O27219" s="40"/>
      <c r="P27219" s="36"/>
      <c r="S27219" s="36"/>
      <c r="T27219" s="36"/>
      <c r="U27219" s="36"/>
      <c r="V27219" s="36"/>
    </row>
    <row r="27220" spans="11:22" x14ac:dyDescent="0.25">
      <c r="K27220" s="36"/>
      <c r="L27220" s="36"/>
      <c r="M27220" s="36"/>
      <c r="N27220" s="36"/>
      <c r="O27220" s="40"/>
      <c r="P27220" s="36"/>
      <c r="S27220" s="36"/>
      <c r="T27220" s="36"/>
      <c r="U27220" s="36"/>
      <c r="V27220" s="36"/>
    </row>
    <row r="27221" spans="11:22" x14ac:dyDescent="0.25">
      <c r="K27221" s="36"/>
      <c r="L27221" s="36"/>
      <c r="M27221" s="36"/>
      <c r="N27221" s="36"/>
      <c r="O27221" s="40"/>
      <c r="P27221" s="36"/>
      <c r="S27221" s="36"/>
      <c r="T27221" s="36"/>
      <c r="U27221" s="36"/>
      <c r="V27221" s="36"/>
    </row>
    <row r="27222" spans="11:22" x14ac:dyDescent="0.25">
      <c r="K27222" s="36"/>
      <c r="L27222" s="36"/>
      <c r="M27222" s="36"/>
      <c r="N27222" s="36"/>
      <c r="O27222" s="40"/>
      <c r="P27222" s="36"/>
      <c r="S27222" s="36"/>
      <c r="T27222" s="36"/>
      <c r="U27222" s="36"/>
      <c r="V27222" s="36"/>
    </row>
    <row r="27223" spans="11:22" x14ac:dyDescent="0.25">
      <c r="K27223" s="36"/>
      <c r="L27223" s="36"/>
      <c r="M27223" s="36"/>
      <c r="N27223" s="36"/>
      <c r="O27223" s="40"/>
      <c r="P27223" s="36"/>
      <c r="S27223" s="36"/>
      <c r="T27223" s="36"/>
      <c r="U27223" s="36"/>
      <c r="V27223" s="36"/>
    </row>
    <row r="27224" spans="11:22" x14ac:dyDescent="0.25">
      <c r="K27224" s="36"/>
      <c r="L27224" s="36"/>
      <c r="M27224" s="36"/>
      <c r="N27224" s="36"/>
      <c r="O27224" s="40"/>
      <c r="P27224" s="36"/>
      <c r="S27224" s="36"/>
      <c r="T27224" s="36"/>
      <c r="U27224" s="36"/>
      <c r="V27224" s="36"/>
    </row>
    <row r="27225" spans="11:22" x14ac:dyDescent="0.25">
      <c r="K27225" s="36"/>
      <c r="L27225" s="36"/>
      <c r="M27225" s="36"/>
      <c r="N27225" s="36"/>
      <c r="O27225" s="40"/>
      <c r="P27225" s="36"/>
      <c r="S27225" s="36"/>
      <c r="T27225" s="36"/>
      <c r="U27225" s="36"/>
      <c r="V27225" s="36"/>
    </row>
    <row r="27226" spans="11:22" x14ac:dyDescent="0.25">
      <c r="K27226" s="36"/>
      <c r="L27226" s="36"/>
      <c r="M27226" s="36"/>
      <c r="N27226" s="36"/>
      <c r="O27226" s="40"/>
      <c r="P27226" s="36"/>
      <c r="S27226" s="36"/>
      <c r="T27226" s="36"/>
      <c r="U27226" s="36"/>
      <c r="V27226" s="36"/>
    </row>
    <row r="27227" spans="11:22" x14ac:dyDescent="0.25">
      <c r="K27227" s="36"/>
      <c r="L27227" s="36"/>
      <c r="M27227" s="36"/>
      <c r="N27227" s="36"/>
      <c r="O27227" s="40"/>
      <c r="P27227" s="36"/>
      <c r="S27227" s="36"/>
      <c r="T27227" s="36"/>
      <c r="U27227" s="36"/>
      <c r="V27227" s="36"/>
    </row>
    <row r="27228" spans="11:22" x14ac:dyDescent="0.25">
      <c r="K27228" s="36"/>
      <c r="L27228" s="36"/>
      <c r="M27228" s="36"/>
      <c r="N27228" s="36"/>
      <c r="O27228" s="40"/>
      <c r="P27228" s="36"/>
      <c r="S27228" s="36"/>
      <c r="T27228" s="36"/>
      <c r="U27228" s="36"/>
      <c r="V27228" s="36"/>
    </row>
    <row r="27229" spans="11:22" x14ac:dyDescent="0.25">
      <c r="K27229" s="36"/>
      <c r="L27229" s="36"/>
      <c r="M27229" s="36"/>
      <c r="N27229" s="36"/>
      <c r="O27229" s="40"/>
      <c r="P27229" s="36"/>
      <c r="S27229" s="36"/>
      <c r="T27229" s="36"/>
      <c r="U27229" s="36"/>
      <c r="V27229" s="36"/>
    </row>
    <row r="27230" spans="11:22" x14ac:dyDescent="0.25">
      <c r="K27230" s="36"/>
      <c r="L27230" s="36"/>
      <c r="M27230" s="36"/>
      <c r="N27230" s="36"/>
      <c r="O27230" s="40"/>
      <c r="P27230" s="36"/>
      <c r="S27230" s="36"/>
      <c r="T27230" s="36"/>
      <c r="U27230" s="36"/>
      <c r="V27230" s="36"/>
    </row>
    <row r="27231" spans="11:22" x14ac:dyDescent="0.25">
      <c r="K27231" s="36"/>
      <c r="L27231" s="36"/>
      <c r="M27231" s="36"/>
      <c r="N27231" s="36"/>
      <c r="O27231" s="40"/>
      <c r="P27231" s="36"/>
      <c r="S27231" s="36"/>
      <c r="T27231" s="36"/>
      <c r="U27231" s="36"/>
      <c r="V27231" s="36"/>
    </row>
    <row r="27232" spans="11:22" x14ac:dyDescent="0.25">
      <c r="K27232" s="36"/>
      <c r="L27232" s="36"/>
      <c r="M27232" s="36"/>
      <c r="N27232" s="36"/>
      <c r="O27232" s="40"/>
      <c r="P27232" s="36"/>
      <c r="S27232" s="36"/>
      <c r="T27232" s="36"/>
      <c r="U27232" s="36"/>
      <c r="V27232" s="36"/>
    </row>
    <row r="27233" spans="11:22" x14ac:dyDescent="0.25">
      <c r="K27233" s="36"/>
      <c r="L27233" s="36"/>
      <c r="M27233" s="36"/>
      <c r="N27233" s="36"/>
      <c r="O27233" s="40"/>
      <c r="P27233" s="36"/>
      <c r="S27233" s="36"/>
      <c r="T27233" s="36"/>
      <c r="U27233" s="36"/>
      <c r="V27233" s="36"/>
    </row>
    <row r="27234" spans="11:22" x14ac:dyDescent="0.25">
      <c r="K27234" s="36"/>
      <c r="L27234" s="36"/>
      <c r="M27234" s="36"/>
      <c r="N27234" s="36"/>
      <c r="O27234" s="40"/>
      <c r="P27234" s="36"/>
      <c r="S27234" s="36"/>
      <c r="T27234" s="36"/>
      <c r="U27234" s="36"/>
      <c r="V27234" s="36"/>
    </row>
    <row r="27235" spans="11:22" x14ac:dyDescent="0.25">
      <c r="K27235" s="36"/>
      <c r="L27235" s="36"/>
      <c r="M27235" s="36"/>
      <c r="N27235" s="36"/>
      <c r="O27235" s="40"/>
      <c r="P27235" s="36"/>
      <c r="S27235" s="36"/>
      <c r="T27235" s="36"/>
      <c r="U27235" s="36"/>
      <c r="V27235" s="36"/>
    </row>
    <row r="27236" spans="11:22" x14ac:dyDescent="0.25">
      <c r="K27236" s="36"/>
      <c r="L27236" s="36"/>
      <c r="M27236" s="36"/>
      <c r="N27236" s="36"/>
      <c r="O27236" s="40"/>
      <c r="P27236" s="36"/>
      <c r="S27236" s="36"/>
      <c r="T27236" s="36"/>
      <c r="U27236" s="36"/>
      <c r="V27236" s="36"/>
    </row>
    <row r="27237" spans="11:22" x14ac:dyDescent="0.25">
      <c r="K27237" s="36"/>
      <c r="L27237" s="36"/>
      <c r="M27237" s="36"/>
      <c r="N27237" s="36"/>
      <c r="O27237" s="40"/>
      <c r="P27237" s="36"/>
      <c r="S27237" s="36"/>
      <c r="T27237" s="36"/>
      <c r="U27237" s="36"/>
      <c r="V27237" s="36"/>
    </row>
    <row r="27238" spans="11:22" x14ac:dyDescent="0.25">
      <c r="K27238" s="36"/>
      <c r="L27238" s="36"/>
      <c r="M27238" s="36"/>
      <c r="N27238" s="36"/>
      <c r="O27238" s="40"/>
      <c r="P27238" s="36"/>
      <c r="S27238" s="36"/>
      <c r="T27238" s="36"/>
      <c r="U27238" s="36"/>
      <c r="V27238" s="36"/>
    </row>
    <row r="27239" spans="11:22" x14ac:dyDescent="0.25">
      <c r="K27239" s="36"/>
      <c r="L27239" s="36"/>
      <c r="M27239" s="36"/>
      <c r="N27239" s="36"/>
      <c r="O27239" s="40"/>
      <c r="P27239" s="36"/>
      <c r="S27239" s="36"/>
      <c r="T27239" s="36"/>
      <c r="U27239" s="36"/>
      <c r="V27239" s="36"/>
    </row>
    <row r="27240" spans="11:22" x14ac:dyDescent="0.25">
      <c r="K27240" s="36"/>
      <c r="L27240" s="36"/>
      <c r="M27240" s="36"/>
      <c r="N27240" s="36"/>
      <c r="O27240" s="40"/>
      <c r="P27240" s="36"/>
      <c r="S27240" s="36"/>
      <c r="T27240" s="36"/>
      <c r="U27240" s="36"/>
      <c r="V27240" s="36"/>
    </row>
    <row r="27241" spans="11:22" x14ac:dyDescent="0.25">
      <c r="K27241" s="36"/>
      <c r="L27241" s="36"/>
      <c r="M27241" s="36"/>
      <c r="N27241" s="36"/>
      <c r="O27241" s="40"/>
      <c r="P27241" s="36"/>
      <c r="S27241" s="36"/>
      <c r="T27241" s="36"/>
      <c r="U27241" s="36"/>
      <c r="V27241" s="36"/>
    </row>
    <row r="27242" spans="11:22" x14ac:dyDescent="0.25">
      <c r="K27242" s="36"/>
      <c r="L27242" s="36"/>
      <c r="M27242" s="36"/>
      <c r="N27242" s="36"/>
      <c r="O27242" s="40"/>
      <c r="P27242" s="36"/>
      <c r="S27242" s="36"/>
      <c r="T27242" s="36"/>
      <c r="U27242" s="36"/>
      <c r="V27242" s="36"/>
    </row>
    <row r="27243" spans="11:22" x14ac:dyDescent="0.25">
      <c r="K27243" s="36"/>
      <c r="L27243" s="36"/>
      <c r="M27243" s="36"/>
      <c r="N27243" s="36"/>
      <c r="O27243" s="40"/>
      <c r="P27243" s="36"/>
      <c r="S27243" s="36"/>
      <c r="T27243" s="36"/>
      <c r="U27243" s="36"/>
      <c r="V27243" s="36"/>
    </row>
    <row r="27244" spans="11:22" x14ac:dyDescent="0.25">
      <c r="K27244" s="36"/>
      <c r="L27244" s="36"/>
      <c r="M27244" s="36"/>
      <c r="N27244" s="36"/>
      <c r="O27244" s="40"/>
      <c r="P27244" s="36"/>
      <c r="S27244" s="36"/>
      <c r="T27244" s="36"/>
      <c r="U27244" s="36"/>
      <c r="V27244" s="36"/>
    </row>
    <row r="27245" spans="11:22" x14ac:dyDescent="0.25">
      <c r="K27245" s="36"/>
      <c r="L27245" s="36"/>
      <c r="M27245" s="36"/>
      <c r="N27245" s="36"/>
      <c r="O27245" s="40"/>
      <c r="P27245" s="36"/>
      <c r="S27245" s="36"/>
      <c r="T27245" s="36"/>
      <c r="U27245" s="36"/>
      <c r="V27245" s="36"/>
    </row>
    <row r="27246" spans="11:22" x14ac:dyDescent="0.25">
      <c r="K27246" s="36"/>
      <c r="L27246" s="36"/>
      <c r="M27246" s="36"/>
      <c r="N27246" s="36"/>
      <c r="O27246" s="40"/>
      <c r="P27246" s="36"/>
      <c r="S27246" s="36"/>
      <c r="T27246" s="36"/>
      <c r="U27246" s="36"/>
      <c r="V27246" s="36"/>
    </row>
    <row r="27247" spans="11:22" x14ac:dyDescent="0.25">
      <c r="K27247" s="36"/>
      <c r="L27247" s="36"/>
      <c r="M27247" s="36"/>
      <c r="N27247" s="36"/>
      <c r="O27247" s="40"/>
      <c r="P27247" s="36"/>
      <c r="S27247" s="36"/>
      <c r="T27247" s="36"/>
      <c r="U27247" s="36"/>
      <c r="V27247" s="36"/>
    </row>
    <row r="27248" spans="11:22" x14ac:dyDescent="0.25">
      <c r="K27248" s="36"/>
      <c r="L27248" s="36"/>
      <c r="M27248" s="36"/>
      <c r="N27248" s="36"/>
      <c r="O27248" s="40"/>
      <c r="P27248" s="36"/>
      <c r="S27248" s="36"/>
      <c r="T27248" s="36"/>
      <c r="U27248" s="36"/>
      <c r="V27248" s="36"/>
    </row>
    <row r="27249" spans="11:22" x14ac:dyDescent="0.25">
      <c r="K27249" s="36"/>
      <c r="L27249" s="36"/>
      <c r="M27249" s="36"/>
      <c r="N27249" s="36"/>
      <c r="O27249" s="40"/>
      <c r="P27249" s="36"/>
      <c r="S27249" s="36"/>
      <c r="T27249" s="36"/>
      <c r="U27249" s="36"/>
      <c r="V27249" s="36"/>
    </row>
    <row r="27250" spans="11:22" x14ac:dyDescent="0.25">
      <c r="K27250" s="36"/>
      <c r="L27250" s="36"/>
      <c r="M27250" s="36"/>
      <c r="N27250" s="36"/>
      <c r="O27250" s="40"/>
      <c r="P27250" s="36"/>
      <c r="S27250" s="36"/>
      <c r="T27250" s="36"/>
      <c r="U27250" s="36"/>
      <c r="V27250" s="36"/>
    </row>
    <row r="27251" spans="11:22" x14ac:dyDescent="0.25">
      <c r="K27251" s="36"/>
      <c r="L27251" s="36"/>
      <c r="M27251" s="36"/>
      <c r="N27251" s="36"/>
      <c r="O27251" s="40"/>
      <c r="P27251" s="36"/>
      <c r="S27251" s="36"/>
      <c r="T27251" s="36"/>
      <c r="U27251" s="36"/>
      <c r="V27251" s="36"/>
    </row>
    <row r="27252" spans="11:22" x14ac:dyDescent="0.25">
      <c r="K27252" s="36"/>
      <c r="L27252" s="36"/>
      <c r="M27252" s="36"/>
      <c r="N27252" s="36"/>
      <c r="O27252" s="40"/>
      <c r="P27252" s="36"/>
      <c r="S27252" s="36"/>
      <c r="T27252" s="36"/>
      <c r="U27252" s="36"/>
      <c r="V27252" s="36"/>
    </row>
    <row r="27253" spans="11:22" x14ac:dyDescent="0.25">
      <c r="K27253" s="36"/>
      <c r="L27253" s="36"/>
      <c r="M27253" s="36"/>
      <c r="N27253" s="36"/>
      <c r="O27253" s="40"/>
      <c r="P27253" s="36"/>
      <c r="S27253" s="36"/>
      <c r="T27253" s="36"/>
      <c r="U27253" s="36"/>
      <c r="V27253" s="36"/>
    </row>
    <row r="27254" spans="11:22" x14ac:dyDescent="0.25">
      <c r="K27254" s="36"/>
      <c r="L27254" s="36"/>
      <c r="M27254" s="36"/>
      <c r="N27254" s="36"/>
      <c r="O27254" s="40"/>
      <c r="P27254" s="36"/>
      <c r="S27254" s="36"/>
      <c r="T27254" s="36"/>
      <c r="U27254" s="36"/>
      <c r="V27254" s="36"/>
    </row>
    <row r="27255" spans="11:22" x14ac:dyDescent="0.25">
      <c r="K27255" s="36"/>
      <c r="L27255" s="36"/>
      <c r="M27255" s="36"/>
      <c r="N27255" s="36"/>
      <c r="O27255" s="40"/>
      <c r="P27255" s="36"/>
      <c r="S27255" s="36"/>
      <c r="T27255" s="36"/>
      <c r="U27255" s="36"/>
      <c r="V27255" s="36"/>
    </row>
    <row r="27256" spans="11:22" x14ac:dyDescent="0.25">
      <c r="K27256" s="36"/>
      <c r="L27256" s="36"/>
      <c r="M27256" s="36"/>
      <c r="N27256" s="36"/>
      <c r="O27256" s="40"/>
      <c r="P27256" s="36"/>
      <c r="S27256" s="36"/>
      <c r="T27256" s="36"/>
      <c r="U27256" s="36"/>
      <c r="V27256" s="36"/>
    </row>
    <row r="27257" spans="11:22" x14ac:dyDescent="0.25">
      <c r="K27257" s="36"/>
      <c r="L27257" s="36"/>
      <c r="M27257" s="36"/>
      <c r="N27257" s="36"/>
      <c r="O27257" s="40"/>
      <c r="P27257" s="36"/>
      <c r="S27257" s="36"/>
      <c r="T27257" s="36"/>
      <c r="U27257" s="36"/>
      <c r="V27257" s="36"/>
    </row>
    <row r="27258" spans="11:22" x14ac:dyDescent="0.25">
      <c r="K27258" s="36"/>
      <c r="L27258" s="36"/>
      <c r="M27258" s="36"/>
      <c r="N27258" s="36"/>
      <c r="O27258" s="40"/>
      <c r="P27258" s="36"/>
      <c r="S27258" s="36"/>
      <c r="T27258" s="36"/>
      <c r="U27258" s="36"/>
      <c r="V27258" s="36"/>
    </row>
    <row r="27259" spans="11:22" x14ac:dyDescent="0.25">
      <c r="K27259" s="36"/>
      <c r="L27259" s="36"/>
      <c r="M27259" s="36"/>
      <c r="N27259" s="36"/>
      <c r="O27259" s="40"/>
      <c r="P27259" s="36"/>
      <c r="S27259" s="36"/>
      <c r="T27259" s="36"/>
      <c r="U27259" s="36"/>
      <c r="V27259" s="36"/>
    </row>
    <row r="27260" spans="11:22" x14ac:dyDescent="0.25">
      <c r="K27260" s="36"/>
      <c r="L27260" s="36"/>
      <c r="M27260" s="36"/>
      <c r="N27260" s="36"/>
      <c r="O27260" s="40"/>
      <c r="P27260" s="36"/>
      <c r="S27260" s="36"/>
      <c r="T27260" s="36"/>
      <c r="U27260" s="36"/>
      <c r="V27260" s="36"/>
    </row>
    <row r="27261" spans="11:22" x14ac:dyDescent="0.25">
      <c r="K27261" s="36"/>
      <c r="L27261" s="36"/>
      <c r="M27261" s="36"/>
      <c r="N27261" s="36"/>
      <c r="O27261" s="40"/>
      <c r="P27261" s="36"/>
      <c r="S27261" s="36"/>
      <c r="T27261" s="36"/>
      <c r="U27261" s="36"/>
      <c r="V27261" s="36"/>
    </row>
    <row r="27262" spans="11:22" x14ac:dyDescent="0.25">
      <c r="K27262" s="36"/>
      <c r="L27262" s="36"/>
      <c r="M27262" s="36"/>
      <c r="N27262" s="36"/>
      <c r="O27262" s="40"/>
      <c r="P27262" s="36"/>
      <c r="S27262" s="36"/>
      <c r="T27262" s="36"/>
      <c r="U27262" s="36"/>
      <c r="V27262" s="36"/>
    </row>
    <row r="27263" spans="11:22" x14ac:dyDescent="0.25">
      <c r="K27263" s="36"/>
      <c r="L27263" s="36"/>
      <c r="M27263" s="36"/>
      <c r="N27263" s="36"/>
      <c r="O27263" s="40"/>
      <c r="P27263" s="36"/>
      <c r="S27263" s="36"/>
      <c r="T27263" s="36"/>
      <c r="U27263" s="36"/>
      <c r="V27263" s="36"/>
    </row>
    <row r="27264" spans="11:22" x14ac:dyDescent="0.25">
      <c r="K27264" s="36"/>
      <c r="L27264" s="36"/>
      <c r="M27264" s="36"/>
      <c r="N27264" s="36"/>
      <c r="O27264" s="40"/>
      <c r="P27264" s="36"/>
      <c r="S27264" s="36"/>
      <c r="T27264" s="36"/>
      <c r="U27264" s="36"/>
      <c r="V27264" s="36"/>
    </row>
    <row r="27265" spans="11:22" x14ac:dyDescent="0.25">
      <c r="K27265" s="36"/>
      <c r="L27265" s="36"/>
      <c r="M27265" s="36"/>
      <c r="N27265" s="36"/>
      <c r="O27265" s="40"/>
      <c r="P27265" s="36"/>
      <c r="S27265" s="36"/>
      <c r="T27265" s="36"/>
      <c r="U27265" s="36"/>
      <c r="V27265" s="36"/>
    </row>
    <row r="27266" spans="11:22" x14ac:dyDescent="0.25">
      <c r="K27266" s="36"/>
      <c r="L27266" s="36"/>
      <c r="M27266" s="36"/>
      <c r="N27266" s="36"/>
      <c r="O27266" s="40"/>
      <c r="P27266" s="36"/>
      <c r="S27266" s="36"/>
      <c r="T27266" s="36"/>
      <c r="U27266" s="36"/>
      <c r="V27266" s="36"/>
    </row>
    <row r="27267" spans="11:22" x14ac:dyDescent="0.25">
      <c r="K27267" s="36"/>
      <c r="L27267" s="36"/>
      <c r="M27267" s="36"/>
      <c r="N27267" s="36"/>
      <c r="O27267" s="40"/>
      <c r="P27267" s="36"/>
      <c r="S27267" s="36"/>
      <c r="T27267" s="36"/>
      <c r="U27267" s="36"/>
      <c r="V27267" s="36"/>
    </row>
    <row r="27268" spans="11:22" x14ac:dyDescent="0.25">
      <c r="K27268" s="36"/>
      <c r="L27268" s="36"/>
      <c r="M27268" s="36"/>
      <c r="N27268" s="36"/>
      <c r="O27268" s="40"/>
      <c r="P27268" s="36"/>
      <c r="S27268" s="36"/>
      <c r="T27268" s="36"/>
      <c r="U27268" s="36"/>
      <c r="V27268" s="36"/>
    </row>
    <row r="27269" spans="11:22" x14ac:dyDescent="0.25">
      <c r="K27269" s="36"/>
      <c r="L27269" s="36"/>
      <c r="M27269" s="36"/>
      <c r="N27269" s="36"/>
      <c r="O27269" s="40"/>
      <c r="P27269" s="36"/>
      <c r="S27269" s="36"/>
      <c r="T27269" s="36"/>
      <c r="U27269" s="36"/>
      <c r="V27269" s="36"/>
    </row>
    <row r="27270" spans="11:22" x14ac:dyDescent="0.25">
      <c r="K27270" s="36"/>
      <c r="L27270" s="36"/>
      <c r="M27270" s="36"/>
      <c r="N27270" s="36"/>
      <c r="O27270" s="40"/>
      <c r="P27270" s="36"/>
      <c r="S27270" s="36"/>
      <c r="T27270" s="36"/>
      <c r="U27270" s="36"/>
      <c r="V27270" s="36"/>
    </row>
    <row r="27271" spans="11:22" x14ac:dyDescent="0.25">
      <c r="K27271" s="36"/>
      <c r="L27271" s="36"/>
      <c r="M27271" s="36"/>
      <c r="N27271" s="36"/>
      <c r="O27271" s="40"/>
      <c r="P27271" s="36"/>
      <c r="S27271" s="36"/>
      <c r="T27271" s="36"/>
      <c r="U27271" s="36"/>
      <c r="V27271" s="36"/>
    </row>
    <row r="27272" spans="11:22" x14ac:dyDescent="0.25">
      <c r="K27272" s="36"/>
      <c r="L27272" s="36"/>
      <c r="M27272" s="36"/>
      <c r="N27272" s="36"/>
      <c r="O27272" s="40"/>
      <c r="P27272" s="36"/>
      <c r="S27272" s="36"/>
      <c r="T27272" s="36"/>
      <c r="U27272" s="36"/>
      <c r="V27272" s="36"/>
    </row>
    <row r="27273" spans="11:22" x14ac:dyDescent="0.25">
      <c r="K27273" s="36"/>
      <c r="L27273" s="36"/>
      <c r="M27273" s="36"/>
      <c r="N27273" s="36"/>
      <c r="O27273" s="40"/>
      <c r="P27273" s="36"/>
      <c r="S27273" s="36"/>
      <c r="T27273" s="36"/>
      <c r="U27273" s="36"/>
      <c r="V27273" s="36"/>
    </row>
    <row r="27274" spans="11:22" x14ac:dyDescent="0.25">
      <c r="K27274" s="36"/>
      <c r="L27274" s="36"/>
      <c r="M27274" s="36"/>
      <c r="N27274" s="36"/>
      <c r="O27274" s="40"/>
      <c r="P27274" s="36"/>
      <c r="S27274" s="36"/>
      <c r="T27274" s="36"/>
      <c r="U27274" s="36"/>
      <c r="V27274" s="36"/>
    </row>
    <row r="27275" spans="11:22" x14ac:dyDescent="0.25">
      <c r="K27275" s="36"/>
      <c r="L27275" s="36"/>
      <c r="M27275" s="36"/>
      <c r="N27275" s="36"/>
      <c r="O27275" s="40"/>
      <c r="P27275" s="36"/>
      <c r="S27275" s="36"/>
      <c r="T27275" s="36"/>
      <c r="U27275" s="36"/>
      <c r="V27275" s="36"/>
    </row>
    <row r="27276" spans="11:22" x14ac:dyDescent="0.25">
      <c r="K27276" s="36"/>
      <c r="L27276" s="36"/>
      <c r="M27276" s="36"/>
      <c r="N27276" s="36"/>
      <c r="O27276" s="40"/>
      <c r="P27276" s="36"/>
      <c r="S27276" s="36"/>
      <c r="T27276" s="36"/>
      <c r="U27276" s="36"/>
      <c r="V27276" s="36"/>
    </row>
    <row r="27277" spans="11:22" x14ac:dyDescent="0.25">
      <c r="K27277" s="36"/>
      <c r="L27277" s="36"/>
      <c r="M27277" s="36"/>
      <c r="N27277" s="36"/>
      <c r="O27277" s="40"/>
      <c r="P27277" s="36"/>
      <c r="S27277" s="36"/>
      <c r="T27277" s="36"/>
      <c r="U27277" s="36"/>
      <c r="V27277" s="36"/>
    </row>
    <row r="27278" spans="11:22" x14ac:dyDescent="0.25">
      <c r="K27278" s="36"/>
      <c r="L27278" s="36"/>
      <c r="M27278" s="36"/>
      <c r="N27278" s="36"/>
      <c r="O27278" s="40"/>
      <c r="P27278" s="36"/>
      <c r="S27278" s="36"/>
      <c r="T27278" s="36"/>
      <c r="U27278" s="36"/>
      <c r="V27278" s="36"/>
    </row>
    <row r="27279" spans="11:22" x14ac:dyDescent="0.25">
      <c r="K27279" s="36"/>
      <c r="L27279" s="36"/>
      <c r="M27279" s="36"/>
      <c r="N27279" s="36"/>
      <c r="O27279" s="40"/>
      <c r="P27279" s="36"/>
      <c r="S27279" s="36"/>
      <c r="T27279" s="36"/>
      <c r="U27279" s="36"/>
      <c r="V27279" s="36"/>
    </row>
    <row r="27280" spans="11:22" x14ac:dyDescent="0.25">
      <c r="K27280" s="36"/>
      <c r="L27280" s="36"/>
      <c r="M27280" s="36"/>
      <c r="N27280" s="36"/>
      <c r="O27280" s="40"/>
      <c r="P27280" s="36"/>
      <c r="S27280" s="36"/>
      <c r="T27280" s="36"/>
      <c r="U27280" s="36"/>
      <c r="V27280" s="36"/>
    </row>
    <row r="27281" spans="11:22" x14ac:dyDescent="0.25">
      <c r="K27281" s="36"/>
      <c r="L27281" s="36"/>
      <c r="M27281" s="36"/>
      <c r="N27281" s="36"/>
      <c r="O27281" s="40"/>
      <c r="P27281" s="36"/>
      <c r="S27281" s="36"/>
      <c r="T27281" s="36"/>
      <c r="U27281" s="36"/>
      <c r="V27281" s="36"/>
    </row>
    <row r="27282" spans="11:22" x14ac:dyDescent="0.25">
      <c r="K27282" s="36"/>
      <c r="L27282" s="36"/>
      <c r="M27282" s="36"/>
      <c r="N27282" s="36"/>
      <c r="O27282" s="40"/>
      <c r="P27282" s="36"/>
      <c r="S27282" s="36"/>
      <c r="T27282" s="36"/>
      <c r="U27282" s="36"/>
      <c r="V27282" s="36"/>
    </row>
    <row r="27283" spans="11:22" x14ac:dyDescent="0.25">
      <c r="K27283" s="36"/>
      <c r="L27283" s="36"/>
      <c r="M27283" s="36"/>
      <c r="N27283" s="36"/>
      <c r="O27283" s="40"/>
      <c r="P27283" s="36"/>
      <c r="S27283" s="36"/>
      <c r="T27283" s="36"/>
      <c r="U27283" s="36"/>
      <c r="V27283" s="36"/>
    </row>
    <row r="27284" spans="11:22" x14ac:dyDescent="0.25">
      <c r="K27284" s="36"/>
      <c r="L27284" s="36"/>
      <c r="M27284" s="36"/>
      <c r="N27284" s="36"/>
      <c r="O27284" s="40"/>
      <c r="P27284" s="36"/>
      <c r="S27284" s="36"/>
      <c r="T27284" s="36"/>
      <c r="U27284" s="36"/>
      <c r="V27284" s="36"/>
    </row>
    <row r="27285" spans="11:22" x14ac:dyDescent="0.25">
      <c r="K27285" s="36"/>
      <c r="L27285" s="36"/>
      <c r="M27285" s="36"/>
      <c r="N27285" s="36"/>
      <c r="O27285" s="40"/>
      <c r="P27285" s="36"/>
      <c r="S27285" s="36"/>
      <c r="T27285" s="36"/>
      <c r="U27285" s="36"/>
      <c r="V27285" s="36"/>
    </row>
    <row r="27286" spans="11:22" x14ac:dyDescent="0.25">
      <c r="K27286" s="36"/>
      <c r="L27286" s="36"/>
      <c r="M27286" s="36"/>
      <c r="N27286" s="36"/>
      <c r="O27286" s="40"/>
      <c r="P27286" s="36"/>
      <c r="S27286" s="36"/>
      <c r="T27286" s="36"/>
      <c r="U27286" s="36"/>
      <c r="V27286" s="36"/>
    </row>
    <row r="27287" spans="11:22" x14ac:dyDescent="0.25">
      <c r="K27287" s="36"/>
      <c r="L27287" s="36"/>
      <c r="M27287" s="36"/>
      <c r="N27287" s="36"/>
      <c r="O27287" s="40"/>
      <c r="P27287" s="36"/>
      <c r="S27287" s="36"/>
      <c r="T27287" s="36"/>
      <c r="U27287" s="36"/>
      <c r="V27287" s="36"/>
    </row>
    <row r="27288" spans="11:22" x14ac:dyDescent="0.25">
      <c r="K27288" s="36"/>
      <c r="L27288" s="36"/>
      <c r="M27288" s="36"/>
      <c r="N27288" s="36"/>
      <c r="O27288" s="40"/>
      <c r="P27288" s="36"/>
      <c r="S27288" s="36"/>
      <c r="T27288" s="36"/>
      <c r="U27288" s="36"/>
      <c r="V27288" s="36"/>
    </row>
    <row r="27289" spans="11:22" x14ac:dyDescent="0.25">
      <c r="K27289" s="36"/>
      <c r="L27289" s="36"/>
      <c r="M27289" s="36"/>
      <c r="N27289" s="36"/>
      <c r="O27289" s="40"/>
      <c r="P27289" s="36"/>
      <c r="S27289" s="36"/>
      <c r="T27289" s="36"/>
      <c r="U27289" s="36"/>
      <c r="V27289" s="36"/>
    </row>
    <row r="27290" spans="11:22" x14ac:dyDescent="0.25">
      <c r="K27290" s="36"/>
      <c r="L27290" s="36"/>
      <c r="M27290" s="36"/>
      <c r="N27290" s="36"/>
      <c r="O27290" s="40"/>
      <c r="P27290" s="36"/>
      <c r="S27290" s="36"/>
      <c r="T27290" s="36"/>
      <c r="U27290" s="36"/>
      <c r="V27290" s="36"/>
    </row>
    <row r="27291" spans="11:22" x14ac:dyDescent="0.25">
      <c r="K27291" s="36"/>
      <c r="L27291" s="36"/>
      <c r="M27291" s="36"/>
      <c r="N27291" s="36"/>
      <c r="O27291" s="40"/>
      <c r="P27291" s="36"/>
      <c r="S27291" s="36"/>
      <c r="T27291" s="36"/>
      <c r="U27291" s="36"/>
      <c r="V27291" s="36"/>
    </row>
    <row r="27292" spans="11:22" x14ac:dyDescent="0.25">
      <c r="K27292" s="36"/>
      <c r="L27292" s="36"/>
      <c r="M27292" s="36"/>
      <c r="N27292" s="36"/>
      <c r="O27292" s="40"/>
      <c r="P27292" s="36"/>
      <c r="S27292" s="36"/>
      <c r="T27292" s="36"/>
      <c r="U27292" s="36"/>
      <c r="V27292" s="36"/>
    </row>
    <row r="27293" spans="11:22" x14ac:dyDescent="0.25">
      <c r="K27293" s="36"/>
      <c r="L27293" s="36"/>
      <c r="M27293" s="36"/>
      <c r="N27293" s="36"/>
      <c r="O27293" s="40"/>
      <c r="P27293" s="36"/>
      <c r="S27293" s="36"/>
      <c r="T27293" s="36"/>
      <c r="U27293" s="36"/>
      <c r="V27293" s="36"/>
    </row>
    <row r="27294" spans="11:22" x14ac:dyDescent="0.25">
      <c r="K27294" s="36"/>
      <c r="L27294" s="36"/>
      <c r="M27294" s="36"/>
      <c r="N27294" s="36"/>
      <c r="O27294" s="40"/>
      <c r="P27294" s="36"/>
      <c r="S27294" s="36"/>
      <c r="T27294" s="36"/>
      <c r="U27294" s="36"/>
      <c r="V27294" s="36"/>
    </row>
    <row r="27295" spans="11:22" x14ac:dyDescent="0.25">
      <c r="K27295" s="36"/>
      <c r="L27295" s="36"/>
      <c r="M27295" s="36"/>
      <c r="N27295" s="36"/>
      <c r="O27295" s="40"/>
      <c r="P27295" s="36"/>
      <c r="S27295" s="36"/>
      <c r="T27295" s="36"/>
      <c r="U27295" s="36"/>
      <c r="V27295" s="36"/>
    </row>
    <row r="27296" spans="11:22" x14ac:dyDescent="0.25">
      <c r="K27296" s="36"/>
      <c r="L27296" s="36"/>
      <c r="M27296" s="36"/>
      <c r="N27296" s="36"/>
      <c r="O27296" s="40"/>
      <c r="P27296" s="36"/>
      <c r="S27296" s="36"/>
      <c r="T27296" s="36"/>
      <c r="U27296" s="36"/>
      <c r="V27296" s="36"/>
    </row>
    <row r="27297" spans="11:22" x14ac:dyDescent="0.25">
      <c r="K27297" s="36"/>
      <c r="L27297" s="36"/>
      <c r="M27297" s="36"/>
      <c r="N27297" s="36"/>
      <c r="O27297" s="40"/>
      <c r="P27297" s="36"/>
      <c r="S27297" s="36"/>
      <c r="T27297" s="36"/>
      <c r="U27297" s="36"/>
      <c r="V27297" s="36"/>
    </row>
    <row r="27298" spans="11:22" x14ac:dyDescent="0.25">
      <c r="K27298" s="36"/>
      <c r="L27298" s="36"/>
      <c r="M27298" s="36"/>
      <c r="N27298" s="36"/>
      <c r="O27298" s="40"/>
      <c r="P27298" s="36"/>
      <c r="S27298" s="36"/>
      <c r="T27298" s="36"/>
      <c r="U27298" s="36"/>
      <c r="V27298" s="36"/>
    </row>
    <row r="27299" spans="11:22" x14ac:dyDescent="0.25">
      <c r="K27299" s="36"/>
      <c r="L27299" s="36"/>
      <c r="M27299" s="36"/>
      <c r="N27299" s="36"/>
      <c r="O27299" s="40"/>
      <c r="P27299" s="36"/>
      <c r="S27299" s="36"/>
      <c r="T27299" s="36"/>
      <c r="U27299" s="36"/>
      <c r="V27299" s="36"/>
    </row>
    <row r="27300" spans="11:22" x14ac:dyDescent="0.25">
      <c r="K27300" s="36"/>
      <c r="L27300" s="36"/>
      <c r="M27300" s="36"/>
      <c r="N27300" s="36"/>
      <c r="O27300" s="40"/>
      <c r="P27300" s="36"/>
      <c r="S27300" s="36"/>
      <c r="T27300" s="36"/>
      <c r="U27300" s="36"/>
      <c r="V27300" s="36"/>
    </row>
    <row r="27301" spans="11:22" x14ac:dyDescent="0.25">
      <c r="K27301" s="36"/>
      <c r="L27301" s="36"/>
      <c r="M27301" s="36"/>
      <c r="N27301" s="36"/>
      <c r="O27301" s="40"/>
      <c r="P27301" s="36"/>
      <c r="S27301" s="36"/>
      <c r="T27301" s="36"/>
      <c r="U27301" s="36"/>
      <c r="V27301" s="36"/>
    </row>
    <row r="27302" spans="11:22" x14ac:dyDescent="0.25">
      <c r="K27302" s="36"/>
      <c r="L27302" s="36"/>
      <c r="M27302" s="36"/>
      <c r="N27302" s="36"/>
      <c r="O27302" s="40"/>
      <c r="P27302" s="36"/>
      <c r="S27302" s="36"/>
      <c r="T27302" s="36"/>
      <c r="U27302" s="36"/>
      <c r="V27302" s="36"/>
    </row>
    <row r="27303" spans="11:22" x14ac:dyDescent="0.25">
      <c r="K27303" s="36"/>
      <c r="L27303" s="36"/>
      <c r="M27303" s="36"/>
      <c r="N27303" s="36"/>
      <c r="O27303" s="40"/>
      <c r="P27303" s="36"/>
      <c r="S27303" s="36"/>
      <c r="T27303" s="36"/>
      <c r="U27303" s="36"/>
      <c r="V27303" s="36"/>
    </row>
    <row r="27304" spans="11:22" x14ac:dyDescent="0.25">
      <c r="K27304" s="36"/>
      <c r="L27304" s="36"/>
      <c r="M27304" s="36"/>
      <c r="N27304" s="36"/>
      <c r="O27304" s="40"/>
      <c r="P27304" s="36"/>
      <c r="S27304" s="36"/>
      <c r="T27304" s="36"/>
      <c r="U27304" s="36"/>
      <c r="V27304" s="36"/>
    </row>
    <row r="27305" spans="11:22" x14ac:dyDescent="0.25">
      <c r="K27305" s="36"/>
      <c r="L27305" s="36"/>
      <c r="M27305" s="36"/>
      <c r="N27305" s="36"/>
      <c r="O27305" s="40"/>
      <c r="P27305" s="36"/>
      <c r="S27305" s="36"/>
      <c r="T27305" s="36"/>
      <c r="U27305" s="36"/>
      <c r="V27305" s="36"/>
    </row>
    <row r="27306" spans="11:22" x14ac:dyDescent="0.25">
      <c r="K27306" s="36"/>
      <c r="L27306" s="36"/>
      <c r="M27306" s="36"/>
      <c r="N27306" s="36"/>
      <c r="O27306" s="40"/>
      <c r="P27306" s="36"/>
      <c r="S27306" s="36"/>
      <c r="T27306" s="36"/>
      <c r="U27306" s="36"/>
      <c r="V27306" s="36"/>
    </row>
    <row r="27307" spans="11:22" x14ac:dyDescent="0.25">
      <c r="K27307" s="36"/>
      <c r="L27307" s="36"/>
      <c r="M27307" s="36"/>
      <c r="N27307" s="36"/>
      <c r="O27307" s="40"/>
      <c r="P27307" s="36"/>
      <c r="S27307" s="36"/>
      <c r="T27307" s="36"/>
      <c r="U27307" s="36"/>
      <c r="V27307" s="36"/>
    </row>
    <row r="27308" spans="11:22" x14ac:dyDescent="0.25">
      <c r="K27308" s="36"/>
      <c r="L27308" s="36"/>
      <c r="M27308" s="36"/>
      <c r="N27308" s="36"/>
      <c r="O27308" s="40"/>
      <c r="P27308" s="36"/>
      <c r="S27308" s="36"/>
      <c r="T27308" s="36"/>
      <c r="U27308" s="36"/>
      <c r="V27308" s="36"/>
    </row>
    <row r="27309" spans="11:22" x14ac:dyDescent="0.25">
      <c r="K27309" s="36"/>
      <c r="L27309" s="36"/>
      <c r="M27309" s="36"/>
      <c r="N27309" s="36"/>
      <c r="O27309" s="40"/>
      <c r="P27309" s="36"/>
      <c r="S27309" s="36"/>
      <c r="T27309" s="36"/>
      <c r="U27309" s="36"/>
      <c r="V27309" s="36"/>
    </row>
    <row r="27310" spans="11:22" x14ac:dyDescent="0.25">
      <c r="K27310" s="36"/>
      <c r="L27310" s="36"/>
      <c r="M27310" s="36"/>
      <c r="N27310" s="36"/>
      <c r="O27310" s="40"/>
      <c r="P27310" s="36"/>
      <c r="S27310" s="36"/>
      <c r="T27310" s="36"/>
      <c r="U27310" s="36"/>
      <c r="V27310" s="36"/>
    </row>
    <row r="27311" spans="11:22" x14ac:dyDescent="0.25">
      <c r="K27311" s="36"/>
      <c r="L27311" s="36"/>
      <c r="M27311" s="36"/>
      <c r="N27311" s="36"/>
      <c r="O27311" s="40"/>
      <c r="P27311" s="36"/>
      <c r="S27311" s="36"/>
      <c r="T27311" s="36"/>
      <c r="U27311" s="36"/>
      <c r="V27311" s="36"/>
    </row>
    <row r="27312" spans="11:22" x14ac:dyDescent="0.25">
      <c r="K27312" s="36"/>
      <c r="L27312" s="36"/>
      <c r="M27312" s="36"/>
      <c r="N27312" s="36"/>
      <c r="O27312" s="40"/>
      <c r="P27312" s="36"/>
      <c r="S27312" s="36"/>
      <c r="T27312" s="36"/>
      <c r="U27312" s="36"/>
      <c r="V27312" s="36"/>
    </row>
    <row r="27313" spans="11:22" x14ac:dyDescent="0.25">
      <c r="K27313" s="36"/>
      <c r="L27313" s="36"/>
      <c r="M27313" s="36"/>
      <c r="N27313" s="36"/>
      <c r="O27313" s="40"/>
      <c r="P27313" s="36"/>
      <c r="S27313" s="36"/>
      <c r="T27313" s="36"/>
      <c r="U27313" s="36"/>
      <c r="V27313" s="36"/>
    </row>
    <row r="27314" spans="11:22" x14ac:dyDescent="0.25">
      <c r="K27314" s="36"/>
      <c r="L27314" s="36"/>
      <c r="M27314" s="36"/>
      <c r="N27314" s="36"/>
      <c r="O27314" s="40"/>
      <c r="P27314" s="36"/>
      <c r="S27314" s="36"/>
      <c r="T27314" s="36"/>
      <c r="U27314" s="36"/>
      <c r="V27314" s="36"/>
    </row>
    <row r="27315" spans="11:22" x14ac:dyDescent="0.25">
      <c r="K27315" s="36"/>
      <c r="L27315" s="36"/>
      <c r="M27315" s="36"/>
      <c r="N27315" s="36"/>
      <c r="O27315" s="40"/>
      <c r="P27315" s="36"/>
      <c r="S27315" s="36"/>
      <c r="T27315" s="36"/>
      <c r="U27315" s="36"/>
      <c r="V27315" s="36"/>
    </row>
    <row r="27316" spans="11:22" x14ac:dyDescent="0.25">
      <c r="K27316" s="36"/>
      <c r="L27316" s="36"/>
      <c r="M27316" s="36"/>
      <c r="N27316" s="36"/>
      <c r="O27316" s="40"/>
      <c r="P27316" s="36"/>
      <c r="S27316" s="36"/>
      <c r="T27316" s="36"/>
      <c r="U27316" s="36"/>
      <c r="V27316" s="36"/>
    </row>
    <row r="27317" spans="11:22" x14ac:dyDescent="0.25">
      <c r="K27317" s="36"/>
      <c r="L27317" s="36"/>
      <c r="M27317" s="36"/>
      <c r="N27317" s="36"/>
      <c r="O27317" s="40"/>
      <c r="P27317" s="36"/>
      <c r="S27317" s="36"/>
      <c r="T27317" s="36"/>
      <c r="U27317" s="36"/>
      <c r="V27317" s="36"/>
    </row>
    <row r="27318" spans="11:22" x14ac:dyDescent="0.25">
      <c r="K27318" s="36"/>
      <c r="L27318" s="36"/>
      <c r="M27318" s="36"/>
      <c r="N27318" s="36"/>
      <c r="O27318" s="40"/>
      <c r="P27318" s="36"/>
      <c r="S27318" s="36"/>
      <c r="T27318" s="36"/>
      <c r="U27318" s="36"/>
      <c r="V27318" s="36"/>
    </row>
    <row r="27319" spans="11:22" x14ac:dyDescent="0.25">
      <c r="K27319" s="36"/>
      <c r="L27319" s="36"/>
      <c r="M27319" s="36"/>
      <c r="N27319" s="36"/>
      <c r="O27319" s="40"/>
      <c r="P27319" s="36"/>
      <c r="S27319" s="36"/>
      <c r="T27319" s="36"/>
      <c r="U27319" s="36"/>
      <c r="V27319" s="36"/>
    </row>
    <row r="27320" spans="11:22" x14ac:dyDescent="0.25">
      <c r="K27320" s="36"/>
      <c r="L27320" s="36"/>
      <c r="M27320" s="36"/>
      <c r="N27320" s="36"/>
      <c r="O27320" s="40"/>
      <c r="P27320" s="36"/>
      <c r="S27320" s="36"/>
      <c r="T27320" s="36"/>
      <c r="U27320" s="36"/>
      <c r="V27320" s="36"/>
    </row>
    <row r="27321" spans="11:22" x14ac:dyDescent="0.25">
      <c r="K27321" s="36"/>
      <c r="L27321" s="36"/>
      <c r="M27321" s="36"/>
      <c r="N27321" s="36"/>
      <c r="O27321" s="40"/>
      <c r="P27321" s="36"/>
      <c r="S27321" s="36"/>
      <c r="T27321" s="36"/>
      <c r="U27321" s="36"/>
      <c r="V27321" s="36"/>
    </row>
    <row r="27322" spans="11:22" x14ac:dyDescent="0.25">
      <c r="K27322" s="36"/>
      <c r="L27322" s="36"/>
      <c r="M27322" s="36"/>
      <c r="N27322" s="36"/>
      <c r="O27322" s="40"/>
      <c r="P27322" s="36"/>
      <c r="S27322" s="36"/>
      <c r="T27322" s="36"/>
      <c r="U27322" s="36"/>
      <c r="V27322" s="36"/>
    </row>
    <row r="27323" spans="11:22" x14ac:dyDescent="0.25">
      <c r="K27323" s="36"/>
      <c r="L27323" s="36"/>
      <c r="M27323" s="36"/>
      <c r="N27323" s="36"/>
      <c r="O27323" s="40"/>
      <c r="P27323" s="36"/>
      <c r="S27323" s="36"/>
      <c r="T27323" s="36"/>
      <c r="U27323" s="36"/>
      <c r="V27323" s="36"/>
    </row>
    <row r="27324" spans="11:22" x14ac:dyDescent="0.25">
      <c r="K27324" s="36"/>
      <c r="L27324" s="36"/>
      <c r="M27324" s="36"/>
      <c r="N27324" s="36"/>
      <c r="O27324" s="40"/>
      <c r="P27324" s="36"/>
      <c r="S27324" s="36"/>
      <c r="T27324" s="36"/>
      <c r="U27324" s="36"/>
      <c r="V27324" s="36"/>
    </row>
    <row r="27325" spans="11:22" x14ac:dyDescent="0.25">
      <c r="K27325" s="36"/>
      <c r="L27325" s="36"/>
      <c r="M27325" s="36"/>
      <c r="N27325" s="36"/>
      <c r="O27325" s="40"/>
      <c r="P27325" s="36"/>
      <c r="S27325" s="36"/>
      <c r="T27325" s="36"/>
      <c r="U27325" s="36"/>
      <c r="V27325" s="36"/>
    </row>
    <row r="27326" spans="11:22" x14ac:dyDescent="0.25">
      <c r="K27326" s="36"/>
      <c r="L27326" s="36"/>
      <c r="M27326" s="36"/>
      <c r="N27326" s="36"/>
      <c r="O27326" s="40"/>
      <c r="P27326" s="36"/>
      <c r="S27326" s="36"/>
      <c r="T27326" s="36"/>
      <c r="U27326" s="36"/>
      <c r="V27326" s="36"/>
    </row>
    <row r="27327" spans="11:22" x14ac:dyDescent="0.25">
      <c r="K27327" s="36"/>
      <c r="L27327" s="36"/>
      <c r="M27327" s="36"/>
      <c r="N27327" s="36"/>
      <c r="O27327" s="40"/>
      <c r="P27327" s="36"/>
      <c r="S27327" s="36"/>
      <c r="T27327" s="36"/>
      <c r="U27327" s="36"/>
      <c r="V27327" s="36"/>
    </row>
    <row r="27328" spans="11:22" x14ac:dyDescent="0.25">
      <c r="K27328" s="36"/>
      <c r="L27328" s="36"/>
      <c r="M27328" s="36"/>
      <c r="N27328" s="36"/>
      <c r="O27328" s="40"/>
      <c r="P27328" s="36"/>
      <c r="S27328" s="36"/>
      <c r="T27328" s="36"/>
      <c r="U27328" s="36"/>
      <c r="V27328" s="36"/>
    </row>
    <row r="27329" spans="11:22" x14ac:dyDescent="0.25">
      <c r="K27329" s="36"/>
      <c r="L27329" s="36"/>
      <c r="M27329" s="36"/>
      <c r="N27329" s="36"/>
      <c r="O27329" s="40"/>
      <c r="P27329" s="36"/>
      <c r="S27329" s="36"/>
      <c r="T27329" s="36"/>
      <c r="U27329" s="36"/>
      <c r="V27329" s="36"/>
    </row>
    <row r="27330" spans="11:22" x14ac:dyDescent="0.25">
      <c r="K27330" s="36"/>
      <c r="L27330" s="36"/>
      <c r="M27330" s="36"/>
      <c r="N27330" s="36"/>
      <c r="O27330" s="40"/>
      <c r="P27330" s="36"/>
      <c r="S27330" s="36"/>
      <c r="T27330" s="36"/>
      <c r="U27330" s="36"/>
      <c r="V27330" s="36"/>
    </row>
    <row r="27331" spans="11:22" x14ac:dyDescent="0.25">
      <c r="K27331" s="36"/>
      <c r="L27331" s="36"/>
      <c r="M27331" s="36"/>
      <c r="N27331" s="36"/>
      <c r="O27331" s="40"/>
      <c r="P27331" s="36"/>
      <c r="S27331" s="36"/>
      <c r="T27331" s="36"/>
      <c r="U27331" s="36"/>
      <c r="V27331" s="36"/>
    </row>
    <row r="27332" spans="11:22" x14ac:dyDescent="0.25">
      <c r="K27332" s="36"/>
      <c r="L27332" s="36"/>
      <c r="M27332" s="36"/>
      <c r="N27332" s="36"/>
      <c r="O27332" s="40"/>
      <c r="P27332" s="36"/>
      <c r="S27332" s="36"/>
      <c r="T27332" s="36"/>
      <c r="U27332" s="36"/>
      <c r="V27332" s="36"/>
    </row>
    <row r="27333" spans="11:22" x14ac:dyDescent="0.25">
      <c r="K27333" s="36"/>
      <c r="L27333" s="36"/>
      <c r="M27333" s="36"/>
      <c r="N27333" s="36"/>
      <c r="O27333" s="40"/>
      <c r="P27333" s="36"/>
      <c r="S27333" s="36"/>
      <c r="T27333" s="36"/>
      <c r="U27333" s="36"/>
      <c r="V27333" s="36"/>
    </row>
    <row r="27334" spans="11:22" x14ac:dyDescent="0.25">
      <c r="K27334" s="36"/>
      <c r="L27334" s="36"/>
      <c r="M27334" s="36"/>
      <c r="N27334" s="36"/>
      <c r="O27334" s="40"/>
      <c r="P27334" s="36"/>
      <c r="S27334" s="36"/>
      <c r="T27334" s="36"/>
      <c r="U27334" s="36"/>
      <c r="V27334" s="36"/>
    </row>
    <row r="27335" spans="11:22" x14ac:dyDescent="0.25">
      <c r="K27335" s="36"/>
      <c r="L27335" s="36"/>
      <c r="M27335" s="36"/>
      <c r="N27335" s="36"/>
      <c r="O27335" s="40"/>
      <c r="P27335" s="36"/>
      <c r="S27335" s="36"/>
      <c r="T27335" s="36"/>
      <c r="U27335" s="36"/>
      <c r="V27335" s="36"/>
    </row>
    <row r="27336" spans="11:22" x14ac:dyDescent="0.25">
      <c r="K27336" s="36"/>
      <c r="L27336" s="36"/>
      <c r="M27336" s="36"/>
      <c r="N27336" s="36"/>
      <c r="O27336" s="40"/>
      <c r="P27336" s="36"/>
      <c r="S27336" s="36"/>
      <c r="T27336" s="36"/>
      <c r="U27336" s="36"/>
      <c r="V27336" s="36"/>
    </row>
    <row r="27337" spans="11:22" x14ac:dyDescent="0.25">
      <c r="K27337" s="36"/>
      <c r="L27337" s="36"/>
      <c r="M27337" s="36"/>
      <c r="N27337" s="36"/>
      <c r="O27337" s="40"/>
      <c r="P27337" s="36"/>
      <c r="S27337" s="36"/>
      <c r="T27337" s="36"/>
      <c r="U27337" s="36"/>
      <c r="V27337" s="36"/>
    </row>
    <row r="27338" spans="11:22" x14ac:dyDescent="0.25">
      <c r="K27338" s="36"/>
      <c r="L27338" s="36"/>
      <c r="M27338" s="36"/>
      <c r="N27338" s="36"/>
      <c r="O27338" s="40"/>
      <c r="P27338" s="36"/>
      <c r="S27338" s="36"/>
      <c r="T27338" s="36"/>
      <c r="U27338" s="36"/>
      <c r="V27338" s="36"/>
    </row>
    <row r="27339" spans="11:22" x14ac:dyDescent="0.25">
      <c r="K27339" s="36"/>
      <c r="L27339" s="36"/>
      <c r="M27339" s="36"/>
      <c r="N27339" s="36"/>
      <c r="O27339" s="40"/>
      <c r="P27339" s="36"/>
      <c r="S27339" s="36"/>
      <c r="T27339" s="36"/>
      <c r="U27339" s="36"/>
      <c r="V27339" s="36"/>
    </row>
    <row r="27340" spans="11:22" x14ac:dyDescent="0.25">
      <c r="K27340" s="36"/>
      <c r="L27340" s="36"/>
      <c r="M27340" s="36"/>
      <c r="N27340" s="36"/>
      <c r="O27340" s="40"/>
      <c r="P27340" s="36"/>
      <c r="S27340" s="36"/>
      <c r="T27340" s="36"/>
      <c r="U27340" s="36"/>
      <c r="V27340" s="36"/>
    </row>
    <row r="27341" spans="11:22" x14ac:dyDescent="0.25">
      <c r="K27341" s="36"/>
      <c r="L27341" s="36"/>
      <c r="M27341" s="36"/>
      <c r="N27341" s="36"/>
      <c r="O27341" s="40"/>
      <c r="P27341" s="36"/>
      <c r="S27341" s="36"/>
      <c r="T27341" s="36"/>
      <c r="U27341" s="36"/>
      <c r="V27341" s="36"/>
    </row>
    <row r="27342" spans="11:22" x14ac:dyDescent="0.25">
      <c r="K27342" s="36"/>
      <c r="L27342" s="36"/>
      <c r="M27342" s="36"/>
      <c r="N27342" s="36"/>
      <c r="O27342" s="40"/>
      <c r="P27342" s="36"/>
      <c r="S27342" s="36"/>
      <c r="T27342" s="36"/>
      <c r="U27342" s="36"/>
      <c r="V27342" s="36"/>
    </row>
    <row r="27343" spans="11:22" x14ac:dyDescent="0.25">
      <c r="K27343" s="36"/>
      <c r="L27343" s="36"/>
      <c r="M27343" s="36"/>
      <c r="N27343" s="36"/>
      <c r="O27343" s="40"/>
      <c r="P27343" s="36"/>
      <c r="S27343" s="36"/>
      <c r="T27343" s="36"/>
      <c r="U27343" s="36"/>
      <c r="V27343" s="36"/>
    </row>
    <row r="27344" spans="11:22" x14ac:dyDescent="0.25">
      <c r="K27344" s="36"/>
      <c r="L27344" s="36"/>
      <c r="M27344" s="36"/>
      <c r="N27344" s="36"/>
      <c r="O27344" s="40"/>
      <c r="P27344" s="36"/>
      <c r="S27344" s="36"/>
      <c r="T27344" s="36"/>
      <c r="U27344" s="36"/>
      <c r="V27344" s="36"/>
    </row>
    <row r="27345" spans="11:22" x14ac:dyDescent="0.25">
      <c r="K27345" s="36"/>
      <c r="L27345" s="36"/>
      <c r="M27345" s="36"/>
      <c r="N27345" s="36"/>
      <c r="O27345" s="40"/>
      <c r="P27345" s="36"/>
      <c r="S27345" s="36"/>
      <c r="T27345" s="36"/>
      <c r="U27345" s="36"/>
      <c r="V27345" s="36"/>
    </row>
    <row r="27346" spans="11:22" x14ac:dyDescent="0.25">
      <c r="K27346" s="36"/>
      <c r="L27346" s="36"/>
      <c r="M27346" s="36"/>
      <c r="N27346" s="36"/>
      <c r="O27346" s="40"/>
      <c r="P27346" s="36"/>
      <c r="S27346" s="36"/>
      <c r="T27346" s="36"/>
      <c r="U27346" s="36"/>
      <c r="V27346" s="36"/>
    </row>
    <row r="27347" spans="11:22" x14ac:dyDescent="0.25">
      <c r="K27347" s="36"/>
      <c r="L27347" s="36"/>
      <c r="M27347" s="36"/>
      <c r="N27347" s="36"/>
      <c r="O27347" s="40"/>
      <c r="P27347" s="36"/>
      <c r="S27347" s="36"/>
      <c r="T27347" s="36"/>
      <c r="U27347" s="36"/>
      <c r="V27347" s="36"/>
    </row>
    <row r="27348" spans="11:22" x14ac:dyDescent="0.25">
      <c r="K27348" s="36"/>
      <c r="L27348" s="36"/>
      <c r="M27348" s="36"/>
      <c r="N27348" s="36"/>
      <c r="O27348" s="40"/>
      <c r="P27348" s="36"/>
      <c r="S27348" s="36"/>
      <c r="T27348" s="36"/>
      <c r="U27348" s="36"/>
      <c r="V27348" s="36"/>
    </row>
    <row r="27349" spans="11:22" x14ac:dyDescent="0.25">
      <c r="K27349" s="36"/>
      <c r="L27349" s="36"/>
      <c r="M27349" s="36"/>
      <c r="N27349" s="36"/>
      <c r="O27349" s="40"/>
      <c r="P27349" s="36"/>
      <c r="S27349" s="36"/>
      <c r="T27349" s="36"/>
      <c r="U27349" s="36"/>
      <c r="V27349" s="36"/>
    </row>
    <row r="27350" spans="11:22" x14ac:dyDescent="0.25">
      <c r="K27350" s="36"/>
      <c r="L27350" s="36"/>
      <c r="M27350" s="36"/>
      <c r="N27350" s="36"/>
      <c r="O27350" s="40"/>
      <c r="P27350" s="36"/>
      <c r="S27350" s="36"/>
      <c r="T27350" s="36"/>
      <c r="U27350" s="36"/>
      <c r="V27350" s="36"/>
    </row>
    <row r="27351" spans="11:22" x14ac:dyDescent="0.25">
      <c r="K27351" s="36"/>
      <c r="L27351" s="36"/>
      <c r="M27351" s="36"/>
      <c r="N27351" s="36"/>
      <c r="O27351" s="40"/>
      <c r="P27351" s="36"/>
      <c r="S27351" s="36"/>
      <c r="T27351" s="36"/>
      <c r="U27351" s="36"/>
      <c r="V27351" s="36"/>
    </row>
    <row r="27352" spans="11:22" x14ac:dyDescent="0.25">
      <c r="K27352" s="36"/>
      <c r="L27352" s="36"/>
      <c r="M27352" s="36"/>
      <c r="N27352" s="36"/>
      <c r="O27352" s="40"/>
      <c r="P27352" s="36"/>
      <c r="S27352" s="36"/>
      <c r="T27352" s="36"/>
      <c r="U27352" s="36"/>
      <c r="V27352" s="36"/>
    </row>
    <row r="27353" spans="11:22" x14ac:dyDescent="0.25">
      <c r="K27353" s="36"/>
      <c r="L27353" s="36"/>
      <c r="M27353" s="36"/>
      <c r="N27353" s="36"/>
      <c r="O27353" s="40"/>
      <c r="P27353" s="36"/>
      <c r="S27353" s="36"/>
      <c r="T27353" s="36"/>
      <c r="U27353" s="36"/>
      <c r="V27353" s="36"/>
    </row>
    <row r="27354" spans="11:22" x14ac:dyDescent="0.25">
      <c r="K27354" s="36"/>
      <c r="L27354" s="36"/>
      <c r="M27354" s="36"/>
      <c r="N27354" s="36"/>
      <c r="O27354" s="40"/>
      <c r="P27354" s="36"/>
      <c r="S27354" s="36"/>
      <c r="T27354" s="36"/>
      <c r="U27354" s="36"/>
      <c r="V27354" s="36"/>
    </row>
    <row r="27355" spans="11:22" x14ac:dyDescent="0.25">
      <c r="K27355" s="36"/>
      <c r="L27355" s="36"/>
      <c r="M27355" s="36"/>
      <c r="N27355" s="36"/>
      <c r="O27355" s="40"/>
      <c r="P27355" s="36"/>
      <c r="S27355" s="36"/>
      <c r="T27355" s="36"/>
      <c r="U27355" s="36"/>
      <c r="V27355" s="36"/>
    </row>
    <row r="27356" spans="11:22" x14ac:dyDescent="0.25">
      <c r="K27356" s="36"/>
      <c r="L27356" s="36"/>
      <c r="M27356" s="36"/>
      <c r="N27356" s="36"/>
      <c r="O27356" s="40"/>
      <c r="P27356" s="36"/>
      <c r="S27356" s="36"/>
      <c r="T27356" s="36"/>
      <c r="U27356" s="36"/>
      <c r="V27356" s="36"/>
    </row>
    <row r="27357" spans="11:22" x14ac:dyDescent="0.25">
      <c r="K27357" s="36"/>
      <c r="L27357" s="36"/>
      <c r="M27357" s="36"/>
      <c r="N27357" s="36"/>
      <c r="O27357" s="40"/>
      <c r="P27357" s="36"/>
      <c r="S27357" s="36"/>
      <c r="T27357" s="36"/>
      <c r="U27357" s="36"/>
      <c r="V27357" s="36"/>
    </row>
    <row r="27358" spans="11:22" x14ac:dyDescent="0.25">
      <c r="K27358" s="36"/>
      <c r="L27358" s="36"/>
      <c r="M27358" s="36"/>
      <c r="N27358" s="36"/>
      <c r="O27358" s="40"/>
      <c r="P27358" s="36"/>
      <c r="S27358" s="36"/>
      <c r="T27358" s="36"/>
      <c r="U27358" s="36"/>
      <c r="V27358" s="36"/>
    </row>
    <row r="27359" spans="11:22" x14ac:dyDescent="0.25">
      <c r="K27359" s="36"/>
      <c r="L27359" s="36"/>
      <c r="M27359" s="36"/>
      <c r="N27359" s="36"/>
      <c r="O27359" s="40"/>
      <c r="P27359" s="36"/>
      <c r="S27359" s="36"/>
      <c r="T27359" s="36"/>
      <c r="U27359" s="36"/>
      <c r="V27359" s="36"/>
    </row>
    <row r="27360" spans="11:22" x14ac:dyDescent="0.25">
      <c r="K27360" s="36"/>
      <c r="L27360" s="36"/>
      <c r="M27360" s="36"/>
      <c r="N27360" s="36"/>
      <c r="O27360" s="40"/>
      <c r="P27360" s="36"/>
      <c r="S27360" s="36"/>
      <c r="T27360" s="36"/>
      <c r="U27360" s="36"/>
      <c r="V27360" s="36"/>
    </row>
    <row r="27361" spans="11:22" x14ac:dyDescent="0.25">
      <c r="K27361" s="36"/>
      <c r="L27361" s="36"/>
      <c r="M27361" s="36"/>
      <c r="N27361" s="36"/>
      <c r="O27361" s="40"/>
      <c r="P27361" s="36"/>
      <c r="S27361" s="36"/>
      <c r="T27361" s="36"/>
      <c r="U27361" s="36"/>
      <c r="V27361" s="36"/>
    </row>
    <row r="27362" spans="11:22" x14ac:dyDescent="0.25">
      <c r="K27362" s="36"/>
      <c r="L27362" s="36"/>
      <c r="M27362" s="36"/>
      <c r="N27362" s="36"/>
      <c r="O27362" s="40"/>
      <c r="P27362" s="36"/>
      <c r="S27362" s="36"/>
      <c r="T27362" s="36"/>
      <c r="U27362" s="36"/>
      <c r="V27362" s="36"/>
    </row>
    <row r="27363" spans="11:22" x14ac:dyDescent="0.25">
      <c r="K27363" s="36"/>
      <c r="L27363" s="36"/>
      <c r="M27363" s="36"/>
      <c r="N27363" s="36"/>
      <c r="O27363" s="40"/>
      <c r="P27363" s="36"/>
      <c r="S27363" s="36"/>
      <c r="T27363" s="36"/>
      <c r="U27363" s="36"/>
      <c r="V27363" s="36"/>
    </row>
    <row r="27364" spans="11:22" x14ac:dyDescent="0.25">
      <c r="K27364" s="36"/>
      <c r="L27364" s="36"/>
      <c r="M27364" s="36"/>
      <c r="N27364" s="36"/>
      <c r="O27364" s="40"/>
      <c r="P27364" s="36"/>
      <c r="S27364" s="36"/>
      <c r="T27364" s="36"/>
      <c r="U27364" s="36"/>
      <c r="V27364" s="36"/>
    </row>
    <row r="27365" spans="11:22" x14ac:dyDescent="0.25">
      <c r="K27365" s="36"/>
      <c r="L27365" s="36"/>
      <c r="M27365" s="36"/>
      <c r="N27365" s="36"/>
      <c r="O27365" s="40"/>
      <c r="P27365" s="36"/>
      <c r="S27365" s="36"/>
      <c r="T27365" s="36"/>
      <c r="U27365" s="36"/>
      <c r="V27365" s="36"/>
    </row>
    <row r="27366" spans="11:22" x14ac:dyDescent="0.25">
      <c r="K27366" s="36"/>
      <c r="L27366" s="36"/>
      <c r="M27366" s="36"/>
      <c r="N27366" s="36"/>
      <c r="O27366" s="40"/>
      <c r="P27366" s="36"/>
      <c r="S27366" s="36"/>
      <c r="T27366" s="36"/>
      <c r="U27366" s="36"/>
      <c r="V27366" s="36"/>
    </row>
    <row r="27367" spans="11:22" x14ac:dyDescent="0.25">
      <c r="K27367" s="36"/>
      <c r="L27367" s="36"/>
      <c r="M27367" s="36"/>
      <c r="N27367" s="36"/>
      <c r="O27367" s="40"/>
      <c r="P27367" s="36"/>
      <c r="S27367" s="36"/>
      <c r="T27367" s="36"/>
      <c r="U27367" s="36"/>
      <c r="V27367" s="36"/>
    </row>
    <row r="27368" spans="11:22" x14ac:dyDescent="0.25">
      <c r="K27368" s="36"/>
      <c r="L27368" s="36"/>
      <c r="M27368" s="36"/>
      <c r="N27368" s="36"/>
      <c r="O27368" s="40"/>
      <c r="P27368" s="36"/>
      <c r="S27368" s="36"/>
      <c r="T27368" s="36"/>
      <c r="U27368" s="36"/>
      <c r="V27368" s="36"/>
    </row>
    <row r="27369" spans="11:22" x14ac:dyDescent="0.25">
      <c r="K27369" s="36"/>
      <c r="L27369" s="36"/>
      <c r="M27369" s="36"/>
      <c r="N27369" s="36"/>
      <c r="O27369" s="40"/>
      <c r="P27369" s="36"/>
      <c r="S27369" s="36"/>
      <c r="T27369" s="36"/>
      <c r="U27369" s="36"/>
      <c r="V27369" s="36"/>
    </row>
    <row r="27370" spans="11:22" x14ac:dyDescent="0.25">
      <c r="K27370" s="36"/>
      <c r="L27370" s="36"/>
      <c r="M27370" s="36"/>
      <c r="N27370" s="36"/>
      <c r="O27370" s="40"/>
      <c r="P27370" s="36"/>
      <c r="S27370" s="36"/>
      <c r="T27370" s="36"/>
      <c r="U27370" s="36"/>
      <c r="V27370" s="36"/>
    </row>
    <row r="27371" spans="11:22" x14ac:dyDescent="0.25">
      <c r="K27371" s="36"/>
      <c r="L27371" s="36"/>
      <c r="M27371" s="36"/>
      <c r="N27371" s="36"/>
      <c r="O27371" s="40"/>
      <c r="P27371" s="36"/>
      <c r="S27371" s="36"/>
      <c r="T27371" s="36"/>
      <c r="U27371" s="36"/>
      <c r="V27371" s="36"/>
    </row>
    <row r="27372" spans="11:22" x14ac:dyDescent="0.25">
      <c r="K27372" s="36"/>
      <c r="L27372" s="36"/>
      <c r="M27372" s="36"/>
      <c r="N27372" s="36"/>
      <c r="O27372" s="40"/>
      <c r="P27372" s="36"/>
      <c r="S27372" s="36"/>
      <c r="T27372" s="36"/>
      <c r="U27372" s="36"/>
      <c r="V27372" s="36"/>
    </row>
    <row r="27373" spans="11:22" x14ac:dyDescent="0.25">
      <c r="K27373" s="36"/>
      <c r="L27373" s="36"/>
      <c r="M27373" s="36"/>
      <c r="N27373" s="36"/>
      <c r="O27373" s="40"/>
      <c r="P27373" s="36"/>
      <c r="S27373" s="36"/>
      <c r="T27373" s="36"/>
      <c r="U27373" s="36"/>
      <c r="V27373" s="36"/>
    </row>
    <row r="27374" spans="11:22" x14ac:dyDescent="0.25">
      <c r="K27374" s="36"/>
      <c r="L27374" s="36"/>
      <c r="M27374" s="36"/>
      <c r="N27374" s="36"/>
      <c r="O27374" s="40"/>
      <c r="P27374" s="36"/>
      <c r="S27374" s="36"/>
      <c r="T27374" s="36"/>
      <c r="U27374" s="36"/>
      <c r="V27374" s="36"/>
    </row>
    <row r="27375" spans="11:22" x14ac:dyDescent="0.25">
      <c r="K27375" s="36"/>
      <c r="L27375" s="36"/>
      <c r="M27375" s="36"/>
      <c r="N27375" s="36"/>
      <c r="O27375" s="40"/>
      <c r="P27375" s="36"/>
      <c r="S27375" s="36"/>
      <c r="T27375" s="36"/>
      <c r="U27375" s="36"/>
      <c r="V27375" s="36"/>
    </row>
    <row r="27376" spans="11:22" x14ac:dyDescent="0.25">
      <c r="K27376" s="36"/>
      <c r="L27376" s="36"/>
      <c r="M27376" s="36"/>
      <c r="N27376" s="36"/>
      <c r="O27376" s="40"/>
      <c r="P27376" s="36"/>
      <c r="S27376" s="36"/>
      <c r="T27376" s="36"/>
      <c r="U27376" s="36"/>
      <c r="V27376" s="36"/>
    </row>
    <row r="27377" spans="11:22" x14ac:dyDescent="0.25">
      <c r="K27377" s="36"/>
      <c r="L27377" s="36"/>
      <c r="M27377" s="36"/>
      <c r="N27377" s="36"/>
      <c r="O27377" s="40"/>
      <c r="P27377" s="36"/>
      <c r="S27377" s="36"/>
      <c r="T27377" s="36"/>
      <c r="U27377" s="36"/>
      <c r="V27377" s="36"/>
    </row>
    <row r="27378" spans="11:22" x14ac:dyDescent="0.25">
      <c r="K27378" s="36"/>
      <c r="L27378" s="36"/>
      <c r="M27378" s="36"/>
      <c r="N27378" s="36"/>
      <c r="O27378" s="40"/>
      <c r="P27378" s="36"/>
      <c r="S27378" s="36"/>
      <c r="T27378" s="36"/>
      <c r="U27378" s="36"/>
      <c r="V27378" s="36"/>
    </row>
    <row r="27379" spans="11:22" x14ac:dyDescent="0.25">
      <c r="K27379" s="36"/>
      <c r="L27379" s="36"/>
      <c r="M27379" s="36"/>
      <c r="N27379" s="36"/>
      <c r="O27379" s="40"/>
      <c r="P27379" s="36"/>
      <c r="S27379" s="36"/>
      <c r="T27379" s="36"/>
      <c r="U27379" s="36"/>
      <c r="V27379" s="36"/>
    </row>
    <row r="27380" spans="11:22" x14ac:dyDescent="0.25">
      <c r="K27380" s="36"/>
      <c r="L27380" s="36"/>
      <c r="M27380" s="36"/>
      <c r="N27380" s="36"/>
      <c r="O27380" s="40"/>
      <c r="P27380" s="36"/>
      <c r="S27380" s="36"/>
      <c r="T27380" s="36"/>
      <c r="U27380" s="36"/>
      <c r="V27380" s="36"/>
    </row>
    <row r="27381" spans="11:22" x14ac:dyDescent="0.25">
      <c r="K27381" s="36"/>
      <c r="L27381" s="36"/>
      <c r="M27381" s="36"/>
      <c r="N27381" s="36"/>
      <c r="O27381" s="40"/>
      <c r="P27381" s="36"/>
      <c r="S27381" s="36"/>
      <c r="T27381" s="36"/>
      <c r="U27381" s="36"/>
      <c r="V27381" s="36"/>
    </row>
    <row r="27382" spans="11:22" x14ac:dyDescent="0.25">
      <c r="K27382" s="36"/>
      <c r="L27382" s="36"/>
      <c r="M27382" s="36"/>
      <c r="N27382" s="36"/>
      <c r="O27382" s="40"/>
      <c r="P27382" s="36"/>
      <c r="S27382" s="36"/>
      <c r="T27382" s="36"/>
      <c r="U27382" s="36"/>
      <c r="V27382" s="36"/>
    </row>
    <row r="27383" spans="11:22" x14ac:dyDescent="0.25">
      <c r="K27383" s="36"/>
      <c r="L27383" s="36"/>
      <c r="M27383" s="36"/>
      <c r="N27383" s="36"/>
      <c r="O27383" s="40"/>
      <c r="P27383" s="36"/>
      <c r="S27383" s="36"/>
      <c r="T27383" s="36"/>
      <c r="U27383" s="36"/>
      <c r="V27383" s="36"/>
    </row>
    <row r="27384" spans="11:22" x14ac:dyDescent="0.25">
      <c r="K27384" s="36"/>
      <c r="L27384" s="36"/>
      <c r="M27384" s="36"/>
      <c r="N27384" s="36"/>
      <c r="O27384" s="40"/>
      <c r="P27384" s="36"/>
      <c r="S27384" s="36"/>
      <c r="T27384" s="36"/>
      <c r="U27384" s="36"/>
      <c r="V27384" s="36"/>
    </row>
    <row r="27385" spans="11:22" x14ac:dyDescent="0.25">
      <c r="K27385" s="36"/>
      <c r="L27385" s="36"/>
      <c r="M27385" s="36"/>
      <c r="N27385" s="36"/>
      <c r="O27385" s="40"/>
      <c r="P27385" s="36"/>
      <c r="S27385" s="36"/>
      <c r="T27385" s="36"/>
      <c r="U27385" s="36"/>
      <c r="V27385" s="36"/>
    </row>
    <row r="27386" spans="11:22" x14ac:dyDescent="0.25">
      <c r="K27386" s="36"/>
      <c r="L27386" s="36"/>
      <c r="M27386" s="36"/>
      <c r="N27386" s="36"/>
      <c r="O27386" s="40"/>
      <c r="P27386" s="36"/>
      <c r="S27386" s="36"/>
      <c r="T27386" s="36"/>
      <c r="U27386" s="36"/>
      <c r="V27386" s="36"/>
    </row>
    <row r="27387" spans="11:22" x14ac:dyDescent="0.25">
      <c r="K27387" s="36"/>
      <c r="L27387" s="36"/>
      <c r="M27387" s="36"/>
      <c r="N27387" s="36"/>
      <c r="O27387" s="40"/>
      <c r="P27387" s="36"/>
      <c r="S27387" s="36"/>
      <c r="T27387" s="36"/>
      <c r="U27387" s="36"/>
      <c r="V27387" s="36"/>
    </row>
    <row r="27388" spans="11:22" x14ac:dyDescent="0.25">
      <c r="K27388" s="36"/>
      <c r="L27388" s="36"/>
      <c r="M27388" s="36"/>
      <c r="N27388" s="36"/>
      <c r="O27388" s="40"/>
      <c r="P27388" s="36"/>
      <c r="S27388" s="36"/>
      <c r="T27388" s="36"/>
      <c r="U27388" s="36"/>
      <c r="V27388" s="36"/>
    </row>
    <row r="27389" spans="11:22" x14ac:dyDescent="0.25">
      <c r="K27389" s="36"/>
      <c r="L27389" s="36"/>
      <c r="M27389" s="36"/>
      <c r="N27389" s="36"/>
      <c r="O27389" s="40"/>
      <c r="P27389" s="36"/>
      <c r="S27389" s="36"/>
      <c r="T27389" s="36"/>
      <c r="U27389" s="36"/>
      <c r="V27389" s="36"/>
    </row>
    <row r="27390" spans="11:22" x14ac:dyDescent="0.25">
      <c r="K27390" s="36"/>
      <c r="L27390" s="36"/>
      <c r="M27390" s="36"/>
      <c r="N27390" s="36"/>
      <c r="O27390" s="40"/>
      <c r="P27390" s="36"/>
      <c r="S27390" s="36"/>
      <c r="T27390" s="36"/>
      <c r="U27390" s="36"/>
      <c r="V27390" s="36"/>
    </row>
    <row r="27391" spans="11:22" x14ac:dyDescent="0.25">
      <c r="K27391" s="36"/>
      <c r="L27391" s="36"/>
      <c r="M27391" s="36"/>
      <c r="N27391" s="36"/>
      <c r="O27391" s="40"/>
      <c r="P27391" s="36"/>
      <c r="S27391" s="36"/>
      <c r="T27391" s="36"/>
      <c r="U27391" s="36"/>
      <c r="V27391" s="36"/>
    </row>
    <row r="27392" spans="11:22" x14ac:dyDescent="0.25">
      <c r="K27392" s="36"/>
      <c r="L27392" s="36"/>
      <c r="M27392" s="36"/>
      <c r="N27392" s="36"/>
      <c r="O27392" s="40"/>
      <c r="P27392" s="36"/>
      <c r="S27392" s="36"/>
      <c r="T27392" s="36"/>
      <c r="U27392" s="36"/>
      <c r="V27392" s="36"/>
    </row>
    <row r="27393" spans="11:22" x14ac:dyDescent="0.25">
      <c r="K27393" s="36"/>
      <c r="L27393" s="36"/>
      <c r="M27393" s="36"/>
      <c r="N27393" s="36"/>
      <c r="O27393" s="40"/>
      <c r="P27393" s="36"/>
      <c r="S27393" s="36"/>
      <c r="T27393" s="36"/>
      <c r="U27393" s="36"/>
      <c r="V27393" s="36"/>
    </row>
    <row r="27394" spans="11:22" x14ac:dyDescent="0.25">
      <c r="K27394" s="36"/>
      <c r="L27394" s="36"/>
      <c r="M27394" s="36"/>
      <c r="N27394" s="36"/>
      <c r="O27394" s="40"/>
      <c r="P27394" s="36"/>
      <c r="S27394" s="36"/>
      <c r="T27394" s="36"/>
      <c r="U27394" s="36"/>
      <c r="V27394" s="36"/>
    </row>
    <row r="27395" spans="11:22" x14ac:dyDescent="0.25">
      <c r="K27395" s="36"/>
      <c r="L27395" s="36"/>
      <c r="M27395" s="36"/>
      <c r="N27395" s="36"/>
      <c r="O27395" s="40"/>
      <c r="P27395" s="36"/>
      <c r="S27395" s="36"/>
      <c r="T27395" s="36"/>
      <c r="U27395" s="36"/>
      <c r="V27395" s="36"/>
    </row>
    <row r="27396" spans="11:22" x14ac:dyDescent="0.25">
      <c r="K27396" s="36"/>
      <c r="L27396" s="36"/>
      <c r="M27396" s="36"/>
      <c r="N27396" s="36"/>
      <c r="O27396" s="40"/>
      <c r="P27396" s="36"/>
      <c r="S27396" s="36"/>
      <c r="T27396" s="36"/>
      <c r="U27396" s="36"/>
      <c r="V27396" s="36"/>
    </row>
    <row r="27397" spans="11:22" x14ac:dyDescent="0.25">
      <c r="K27397" s="36"/>
      <c r="L27397" s="36"/>
      <c r="M27397" s="36"/>
      <c r="N27397" s="36"/>
      <c r="O27397" s="40"/>
      <c r="P27397" s="36"/>
      <c r="S27397" s="36"/>
      <c r="T27397" s="36"/>
      <c r="U27397" s="36"/>
      <c r="V27397" s="36"/>
    </row>
    <row r="27398" spans="11:22" x14ac:dyDescent="0.25">
      <c r="K27398" s="36"/>
      <c r="L27398" s="36"/>
      <c r="M27398" s="36"/>
      <c r="N27398" s="36"/>
      <c r="O27398" s="40"/>
      <c r="P27398" s="36"/>
      <c r="S27398" s="36"/>
      <c r="T27398" s="36"/>
      <c r="U27398" s="36"/>
      <c r="V27398" s="36"/>
    </row>
    <row r="27399" spans="11:22" x14ac:dyDescent="0.25">
      <c r="K27399" s="36"/>
      <c r="L27399" s="36"/>
      <c r="M27399" s="36"/>
      <c r="N27399" s="36"/>
      <c r="O27399" s="40"/>
      <c r="P27399" s="36"/>
      <c r="S27399" s="36"/>
      <c r="T27399" s="36"/>
      <c r="U27399" s="36"/>
      <c r="V27399" s="36"/>
    </row>
    <row r="27400" spans="11:22" x14ac:dyDescent="0.25">
      <c r="K27400" s="36"/>
      <c r="L27400" s="36"/>
      <c r="M27400" s="36"/>
      <c r="N27400" s="36"/>
      <c r="O27400" s="40"/>
      <c r="P27400" s="36"/>
      <c r="S27400" s="36"/>
      <c r="T27400" s="36"/>
      <c r="U27400" s="36"/>
      <c r="V27400" s="36"/>
    </row>
    <row r="27401" spans="11:22" x14ac:dyDescent="0.25">
      <c r="K27401" s="36"/>
      <c r="L27401" s="36"/>
      <c r="M27401" s="36"/>
      <c r="N27401" s="36"/>
      <c r="O27401" s="40"/>
      <c r="P27401" s="36"/>
      <c r="S27401" s="36"/>
      <c r="T27401" s="36"/>
      <c r="U27401" s="36"/>
      <c r="V27401" s="36"/>
    </row>
    <row r="27402" spans="11:22" x14ac:dyDescent="0.25">
      <c r="K27402" s="36"/>
      <c r="L27402" s="36"/>
      <c r="M27402" s="36"/>
      <c r="N27402" s="36"/>
      <c r="O27402" s="40"/>
      <c r="P27402" s="36"/>
      <c r="S27402" s="36"/>
      <c r="T27402" s="36"/>
      <c r="U27402" s="36"/>
      <c r="V27402" s="36"/>
    </row>
    <row r="27403" spans="11:22" x14ac:dyDescent="0.25">
      <c r="K27403" s="36"/>
      <c r="L27403" s="36"/>
      <c r="M27403" s="36"/>
      <c r="N27403" s="36"/>
      <c r="O27403" s="40"/>
      <c r="P27403" s="36"/>
      <c r="S27403" s="36"/>
      <c r="T27403" s="36"/>
      <c r="U27403" s="36"/>
      <c r="V27403" s="36"/>
    </row>
    <row r="27404" spans="11:22" x14ac:dyDescent="0.25">
      <c r="K27404" s="36"/>
      <c r="L27404" s="36"/>
      <c r="M27404" s="36"/>
      <c r="N27404" s="36"/>
      <c r="O27404" s="40"/>
      <c r="P27404" s="36"/>
      <c r="S27404" s="36"/>
      <c r="T27404" s="36"/>
      <c r="U27404" s="36"/>
      <c r="V27404" s="36"/>
    </row>
    <row r="27405" spans="11:22" x14ac:dyDescent="0.25">
      <c r="K27405" s="36"/>
      <c r="L27405" s="36"/>
      <c r="M27405" s="36"/>
      <c r="N27405" s="36"/>
      <c r="O27405" s="40"/>
      <c r="P27405" s="36"/>
      <c r="S27405" s="36"/>
      <c r="T27405" s="36"/>
      <c r="U27405" s="36"/>
      <c r="V27405" s="36"/>
    </row>
    <row r="27406" spans="11:22" x14ac:dyDescent="0.25">
      <c r="K27406" s="36"/>
      <c r="L27406" s="36"/>
      <c r="M27406" s="36"/>
      <c r="N27406" s="36"/>
      <c r="O27406" s="40"/>
      <c r="P27406" s="36"/>
      <c r="S27406" s="36"/>
      <c r="T27406" s="36"/>
      <c r="U27406" s="36"/>
      <c r="V27406" s="36"/>
    </row>
    <row r="27407" spans="11:22" x14ac:dyDescent="0.25">
      <c r="K27407" s="36"/>
      <c r="L27407" s="36"/>
      <c r="M27407" s="36"/>
      <c r="N27407" s="36"/>
      <c r="O27407" s="40"/>
      <c r="P27407" s="36"/>
      <c r="S27407" s="36"/>
      <c r="T27407" s="36"/>
      <c r="U27407" s="36"/>
      <c r="V27407" s="36"/>
    </row>
    <row r="27408" spans="11:22" x14ac:dyDescent="0.25">
      <c r="K27408" s="36"/>
      <c r="L27408" s="36"/>
      <c r="M27408" s="36"/>
      <c r="N27408" s="36"/>
      <c r="O27408" s="40"/>
      <c r="P27408" s="36"/>
      <c r="S27408" s="36"/>
      <c r="T27408" s="36"/>
      <c r="U27408" s="36"/>
      <c r="V27408" s="36"/>
    </row>
    <row r="27409" spans="11:22" x14ac:dyDescent="0.25">
      <c r="K27409" s="36"/>
      <c r="L27409" s="36"/>
      <c r="M27409" s="36"/>
      <c r="N27409" s="36"/>
      <c r="O27409" s="40"/>
      <c r="P27409" s="36"/>
      <c r="S27409" s="36"/>
      <c r="T27409" s="36"/>
      <c r="U27409" s="36"/>
      <c r="V27409" s="36"/>
    </row>
    <row r="27410" spans="11:22" x14ac:dyDescent="0.25">
      <c r="K27410" s="36"/>
      <c r="L27410" s="36"/>
      <c r="M27410" s="36"/>
      <c r="N27410" s="36"/>
      <c r="O27410" s="40"/>
      <c r="P27410" s="36"/>
      <c r="S27410" s="36"/>
      <c r="T27410" s="36"/>
      <c r="U27410" s="36"/>
      <c r="V27410" s="36"/>
    </row>
    <row r="27411" spans="11:22" x14ac:dyDescent="0.25">
      <c r="K27411" s="36"/>
      <c r="L27411" s="36"/>
      <c r="M27411" s="36"/>
      <c r="N27411" s="36"/>
      <c r="O27411" s="40"/>
      <c r="P27411" s="36"/>
      <c r="S27411" s="36"/>
      <c r="T27411" s="36"/>
      <c r="U27411" s="36"/>
      <c r="V27411" s="36"/>
    </row>
    <row r="27412" spans="11:22" x14ac:dyDescent="0.25">
      <c r="K27412" s="36"/>
      <c r="L27412" s="36"/>
      <c r="M27412" s="36"/>
      <c r="N27412" s="36"/>
      <c r="O27412" s="40"/>
      <c r="P27412" s="36"/>
      <c r="S27412" s="36"/>
      <c r="T27412" s="36"/>
      <c r="U27412" s="36"/>
      <c r="V27412" s="36"/>
    </row>
    <row r="27413" spans="11:22" x14ac:dyDescent="0.25">
      <c r="K27413" s="36"/>
      <c r="L27413" s="36"/>
      <c r="M27413" s="36"/>
      <c r="N27413" s="36"/>
      <c r="O27413" s="40"/>
      <c r="P27413" s="36"/>
      <c r="S27413" s="36"/>
      <c r="T27413" s="36"/>
      <c r="U27413" s="36"/>
      <c r="V27413" s="36"/>
    </row>
    <row r="27414" spans="11:22" x14ac:dyDescent="0.25">
      <c r="K27414" s="36"/>
      <c r="L27414" s="36"/>
      <c r="M27414" s="36"/>
      <c r="N27414" s="36"/>
      <c r="O27414" s="40"/>
      <c r="P27414" s="36"/>
      <c r="S27414" s="36"/>
      <c r="T27414" s="36"/>
      <c r="U27414" s="36"/>
      <c r="V27414" s="36"/>
    </row>
    <row r="27415" spans="11:22" x14ac:dyDescent="0.25">
      <c r="K27415" s="36"/>
      <c r="L27415" s="36"/>
      <c r="M27415" s="36"/>
      <c r="N27415" s="36"/>
      <c r="O27415" s="40"/>
      <c r="P27415" s="36"/>
      <c r="S27415" s="36"/>
      <c r="T27415" s="36"/>
      <c r="U27415" s="36"/>
      <c r="V27415" s="36"/>
    </row>
    <row r="27416" spans="11:22" x14ac:dyDescent="0.25">
      <c r="K27416" s="36"/>
      <c r="L27416" s="36"/>
      <c r="M27416" s="36"/>
      <c r="N27416" s="36"/>
      <c r="O27416" s="40"/>
      <c r="P27416" s="36"/>
      <c r="S27416" s="36"/>
      <c r="T27416" s="36"/>
      <c r="U27416" s="36"/>
      <c r="V27416" s="36"/>
    </row>
    <row r="27417" spans="11:22" x14ac:dyDescent="0.25">
      <c r="K27417" s="36"/>
      <c r="L27417" s="36"/>
      <c r="M27417" s="36"/>
      <c r="N27417" s="36"/>
      <c r="O27417" s="40"/>
      <c r="P27417" s="36"/>
      <c r="S27417" s="36"/>
      <c r="T27417" s="36"/>
      <c r="U27417" s="36"/>
      <c r="V27417" s="36"/>
    </row>
    <row r="27418" spans="11:22" x14ac:dyDescent="0.25">
      <c r="K27418" s="36"/>
      <c r="L27418" s="36"/>
      <c r="M27418" s="36"/>
      <c r="N27418" s="36"/>
      <c r="O27418" s="40"/>
      <c r="P27418" s="36"/>
      <c r="S27418" s="36"/>
      <c r="T27418" s="36"/>
      <c r="U27418" s="36"/>
      <c r="V27418" s="36"/>
    </row>
    <row r="27419" spans="11:22" x14ac:dyDescent="0.25">
      <c r="K27419" s="36"/>
      <c r="L27419" s="36"/>
      <c r="M27419" s="36"/>
      <c r="N27419" s="36"/>
      <c r="O27419" s="40"/>
      <c r="P27419" s="36"/>
      <c r="S27419" s="36"/>
      <c r="T27419" s="36"/>
      <c r="U27419" s="36"/>
      <c r="V27419" s="36"/>
    </row>
    <row r="27420" spans="11:22" x14ac:dyDescent="0.25">
      <c r="K27420" s="36"/>
      <c r="L27420" s="36"/>
      <c r="M27420" s="36"/>
      <c r="N27420" s="36"/>
      <c r="O27420" s="40"/>
      <c r="P27420" s="36"/>
      <c r="S27420" s="36"/>
      <c r="T27420" s="36"/>
      <c r="U27420" s="36"/>
      <c r="V27420" s="36"/>
    </row>
    <row r="27421" spans="11:22" x14ac:dyDescent="0.25">
      <c r="K27421" s="36"/>
      <c r="L27421" s="36"/>
      <c r="M27421" s="36"/>
      <c r="N27421" s="36"/>
      <c r="O27421" s="40"/>
      <c r="P27421" s="36"/>
      <c r="S27421" s="36"/>
      <c r="T27421" s="36"/>
      <c r="U27421" s="36"/>
      <c r="V27421" s="36"/>
    </row>
    <row r="27422" spans="11:22" x14ac:dyDescent="0.25">
      <c r="K27422" s="36"/>
      <c r="L27422" s="36"/>
      <c r="M27422" s="36"/>
      <c r="N27422" s="36"/>
      <c r="O27422" s="40"/>
      <c r="P27422" s="36"/>
      <c r="S27422" s="36"/>
      <c r="T27422" s="36"/>
      <c r="U27422" s="36"/>
      <c r="V27422" s="36"/>
    </row>
    <row r="27423" spans="11:22" x14ac:dyDescent="0.25">
      <c r="K27423" s="36"/>
      <c r="L27423" s="36"/>
      <c r="M27423" s="36"/>
      <c r="N27423" s="36"/>
      <c r="O27423" s="40"/>
      <c r="P27423" s="36"/>
      <c r="S27423" s="36"/>
      <c r="T27423" s="36"/>
      <c r="U27423" s="36"/>
      <c r="V27423" s="36"/>
    </row>
    <row r="27424" spans="11:22" x14ac:dyDescent="0.25">
      <c r="K27424" s="36"/>
      <c r="L27424" s="36"/>
      <c r="M27424" s="36"/>
      <c r="N27424" s="36"/>
      <c r="O27424" s="40"/>
      <c r="P27424" s="36"/>
      <c r="S27424" s="36"/>
      <c r="T27424" s="36"/>
      <c r="U27424" s="36"/>
      <c r="V27424" s="36"/>
    </row>
    <row r="27425" spans="11:22" x14ac:dyDescent="0.25">
      <c r="K27425" s="36"/>
      <c r="L27425" s="36"/>
      <c r="M27425" s="36"/>
      <c r="N27425" s="36"/>
      <c r="O27425" s="40"/>
      <c r="P27425" s="36"/>
      <c r="S27425" s="36"/>
      <c r="T27425" s="36"/>
      <c r="U27425" s="36"/>
      <c r="V27425" s="36"/>
    </row>
    <row r="27426" spans="11:22" x14ac:dyDescent="0.25">
      <c r="K27426" s="36"/>
      <c r="L27426" s="36"/>
      <c r="M27426" s="36"/>
      <c r="N27426" s="36"/>
      <c r="O27426" s="40"/>
      <c r="P27426" s="36"/>
      <c r="S27426" s="36"/>
      <c r="T27426" s="36"/>
      <c r="U27426" s="36"/>
      <c r="V27426" s="36"/>
    </row>
    <row r="27427" spans="11:22" x14ac:dyDescent="0.25">
      <c r="K27427" s="36"/>
      <c r="L27427" s="36"/>
      <c r="M27427" s="36"/>
      <c r="N27427" s="36"/>
      <c r="O27427" s="40"/>
      <c r="P27427" s="36"/>
      <c r="S27427" s="36"/>
      <c r="T27427" s="36"/>
      <c r="U27427" s="36"/>
      <c r="V27427" s="36"/>
    </row>
    <row r="27428" spans="11:22" x14ac:dyDescent="0.25">
      <c r="K27428" s="36"/>
      <c r="L27428" s="36"/>
      <c r="M27428" s="36"/>
      <c r="N27428" s="36"/>
      <c r="O27428" s="40"/>
      <c r="P27428" s="36"/>
      <c r="S27428" s="36"/>
      <c r="T27428" s="36"/>
      <c r="U27428" s="36"/>
      <c r="V27428" s="36"/>
    </row>
    <row r="27429" spans="11:22" x14ac:dyDescent="0.25">
      <c r="K27429" s="36"/>
      <c r="L27429" s="36"/>
      <c r="M27429" s="36"/>
      <c r="N27429" s="36"/>
      <c r="O27429" s="40"/>
      <c r="P27429" s="36"/>
      <c r="S27429" s="36"/>
      <c r="T27429" s="36"/>
      <c r="U27429" s="36"/>
      <c r="V27429" s="36"/>
    </row>
    <row r="27430" spans="11:22" x14ac:dyDescent="0.25">
      <c r="K27430" s="36"/>
      <c r="L27430" s="36"/>
      <c r="M27430" s="36"/>
      <c r="N27430" s="36"/>
      <c r="O27430" s="40"/>
      <c r="P27430" s="36"/>
      <c r="S27430" s="36"/>
      <c r="T27430" s="36"/>
      <c r="U27430" s="36"/>
      <c r="V27430" s="36"/>
    </row>
    <row r="27431" spans="11:22" x14ac:dyDescent="0.25">
      <c r="K27431" s="36"/>
      <c r="L27431" s="36"/>
      <c r="M27431" s="36"/>
      <c r="N27431" s="36"/>
      <c r="O27431" s="40"/>
      <c r="P27431" s="36"/>
      <c r="S27431" s="36"/>
      <c r="T27431" s="36"/>
      <c r="U27431" s="36"/>
      <c r="V27431" s="36"/>
    </row>
    <row r="27432" spans="11:22" x14ac:dyDescent="0.25">
      <c r="K27432" s="36"/>
      <c r="L27432" s="36"/>
      <c r="M27432" s="36"/>
      <c r="N27432" s="36"/>
      <c r="O27432" s="40"/>
      <c r="P27432" s="36"/>
      <c r="S27432" s="36"/>
      <c r="T27432" s="36"/>
      <c r="U27432" s="36"/>
      <c r="V27432" s="36"/>
    </row>
    <row r="27433" spans="11:22" x14ac:dyDescent="0.25">
      <c r="K27433" s="36"/>
      <c r="L27433" s="36"/>
      <c r="M27433" s="36"/>
      <c r="N27433" s="36"/>
      <c r="O27433" s="40"/>
      <c r="P27433" s="36"/>
      <c r="S27433" s="36"/>
      <c r="T27433" s="36"/>
      <c r="U27433" s="36"/>
      <c r="V27433" s="36"/>
    </row>
    <row r="27434" spans="11:22" x14ac:dyDescent="0.25">
      <c r="K27434" s="36"/>
      <c r="L27434" s="36"/>
      <c r="M27434" s="36"/>
      <c r="N27434" s="36"/>
      <c r="O27434" s="40"/>
      <c r="P27434" s="36"/>
      <c r="S27434" s="36"/>
      <c r="T27434" s="36"/>
      <c r="U27434" s="36"/>
      <c r="V27434" s="36"/>
    </row>
    <row r="27435" spans="11:22" x14ac:dyDescent="0.25">
      <c r="K27435" s="36"/>
      <c r="L27435" s="36"/>
      <c r="M27435" s="36"/>
      <c r="N27435" s="36"/>
      <c r="O27435" s="40"/>
      <c r="P27435" s="36"/>
      <c r="S27435" s="36"/>
      <c r="T27435" s="36"/>
      <c r="U27435" s="36"/>
      <c r="V27435" s="36"/>
    </row>
    <row r="27436" spans="11:22" x14ac:dyDescent="0.25">
      <c r="K27436" s="36"/>
      <c r="L27436" s="36"/>
      <c r="M27436" s="36"/>
      <c r="N27436" s="36"/>
      <c r="O27436" s="40"/>
      <c r="P27436" s="36"/>
      <c r="S27436" s="36"/>
      <c r="T27436" s="36"/>
      <c r="U27436" s="36"/>
      <c r="V27436" s="36"/>
    </row>
    <row r="27437" spans="11:22" x14ac:dyDescent="0.25">
      <c r="K27437" s="36"/>
      <c r="L27437" s="36"/>
      <c r="M27437" s="36"/>
      <c r="N27437" s="36"/>
      <c r="O27437" s="40"/>
      <c r="P27437" s="36"/>
      <c r="S27437" s="36"/>
      <c r="T27437" s="36"/>
      <c r="U27437" s="36"/>
      <c r="V27437" s="36"/>
    </row>
    <row r="27438" spans="11:22" x14ac:dyDescent="0.25">
      <c r="K27438" s="36"/>
      <c r="L27438" s="36"/>
      <c r="M27438" s="36"/>
      <c r="N27438" s="36"/>
      <c r="O27438" s="40"/>
      <c r="P27438" s="36"/>
      <c r="S27438" s="36"/>
      <c r="T27438" s="36"/>
      <c r="U27438" s="36"/>
      <c r="V27438" s="36"/>
    </row>
    <row r="27439" spans="11:22" x14ac:dyDescent="0.25">
      <c r="K27439" s="36"/>
      <c r="L27439" s="36"/>
      <c r="M27439" s="36"/>
      <c r="N27439" s="36"/>
      <c r="O27439" s="40"/>
      <c r="P27439" s="36"/>
      <c r="S27439" s="36"/>
      <c r="T27439" s="36"/>
      <c r="U27439" s="36"/>
      <c r="V27439" s="36"/>
    </row>
    <row r="27440" spans="11:22" x14ac:dyDescent="0.25">
      <c r="K27440" s="36"/>
      <c r="L27440" s="36"/>
      <c r="M27440" s="36"/>
      <c r="N27440" s="36"/>
      <c r="O27440" s="40"/>
      <c r="P27440" s="36"/>
      <c r="S27440" s="36"/>
      <c r="T27440" s="36"/>
      <c r="U27440" s="36"/>
      <c r="V27440" s="36"/>
    </row>
    <row r="27441" spans="11:22" x14ac:dyDescent="0.25">
      <c r="K27441" s="36"/>
      <c r="L27441" s="36"/>
      <c r="M27441" s="36"/>
      <c r="N27441" s="36"/>
      <c r="O27441" s="40"/>
      <c r="P27441" s="36"/>
      <c r="S27441" s="36"/>
      <c r="T27441" s="36"/>
      <c r="U27441" s="36"/>
      <c r="V27441" s="36"/>
    </row>
    <row r="27442" spans="11:22" x14ac:dyDescent="0.25">
      <c r="K27442" s="36"/>
      <c r="L27442" s="36"/>
      <c r="M27442" s="36"/>
      <c r="N27442" s="36"/>
      <c r="O27442" s="40"/>
      <c r="P27442" s="36"/>
      <c r="S27442" s="36"/>
      <c r="T27442" s="36"/>
      <c r="U27442" s="36"/>
      <c r="V27442" s="36"/>
    </row>
    <row r="27443" spans="11:22" x14ac:dyDescent="0.25">
      <c r="K27443" s="36"/>
      <c r="L27443" s="36"/>
      <c r="M27443" s="36"/>
      <c r="N27443" s="36"/>
      <c r="O27443" s="40"/>
      <c r="P27443" s="36"/>
      <c r="S27443" s="36"/>
      <c r="T27443" s="36"/>
      <c r="U27443" s="36"/>
      <c r="V27443" s="36"/>
    </row>
    <row r="27444" spans="11:22" x14ac:dyDescent="0.25">
      <c r="K27444" s="36"/>
      <c r="L27444" s="36"/>
      <c r="M27444" s="36"/>
      <c r="N27444" s="36"/>
      <c r="O27444" s="40"/>
      <c r="P27444" s="36"/>
      <c r="S27444" s="36"/>
      <c r="T27444" s="36"/>
      <c r="U27444" s="36"/>
      <c r="V27444" s="36"/>
    </row>
    <row r="27445" spans="11:22" x14ac:dyDescent="0.25">
      <c r="K27445" s="36"/>
      <c r="L27445" s="36"/>
      <c r="M27445" s="36"/>
      <c r="N27445" s="36"/>
      <c r="O27445" s="40"/>
      <c r="P27445" s="36"/>
      <c r="S27445" s="36"/>
      <c r="T27445" s="36"/>
      <c r="U27445" s="36"/>
      <c r="V27445" s="36"/>
    </row>
    <row r="27446" spans="11:22" x14ac:dyDescent="0.25">
      <c r="K27446" s="36"/>
      <c r="L27446" s="36"/>
      <c r="M27446" s="36"/>
      <c r="N27446" s="36"/>
      <c r="O27446" s="40"/>
      <c r="P27446" s="36"/>
      <c r="S27446" s="36"/>
      <c r="T27446" s="36"/>
      <c r="U27446" s="36"/>
      <c r="V27446" s="36"/>
    </row>
    <row r="27447" spans="11:22" x14ac:dyDescent="0.25">
      <c r="K27447" s="36"/>
      <c r="L27447" s="36"/>
      <c r="M27447" s="36"/>
      <c r="N27447" s="36"/>
      <c r="O27447" s="40"/>
      <c r="P27447" s="36"/>
      <c r="S27447" s="36"/>
      <c r="T27447" s="36"/>
      <c r="U27447" s="36"/>
      <c r="V27447" s="36"/>
    </row>
    <row r="27448" spans="11:22" x14ac:dyDescent="0.25">
      <c r="K27448" s="36"/>
      <c r="L27448" s="36"/>
      <c r="M27448" s="36"/>
      <c r="N27448" s="36"/>
      <c r="O27448" s="40"/>
      <c r="P27448" s="36"/>
      <c r="S27448" s="36"/>
      <c r="T27448" s="36"/>
      <c r="U27448" s="36"/>
      <c r="V27448" s="36"/>
    </row>
    <row r="27449" spans="11:22" x14ac:dyDescent="0.25">
      <c r="K27449" s="36"/>
      <c r="L27449" s="36"/>
      <c r="M27449" s="36"/>
      <c r="N27449" s="36"/>
      <c r="O27449" s="40"/>
      <c r="P27449" s="36"/>
      <c r="S27449" s="36"/>
      <c r="T27449" s="36"/>
      <c r="U27449" s="36"/>
      <c r="V27449" s="36"/>
    </row>
    <row r="27450" spans="11:22" x14ac:dyDescent="0.25">
      <c r="K27450" s="36"/>
      <c r="L27450" s="36"/>
      <c r="M27450" s="36"/>
      <c r="N27450" s="36"/>
      <c r="O27450" s="40"/>
      <c r="P27450" s="36"/>
      <c r="S27450" s="36"/>
      <c r="T27450" s="36"/>
      <c r="U27450" s="36"/>
      <c r="V27450" s="36"/>
    </row>
    <row r="27451" spans="11:22" x14ac:dyDescent="0.25">
      <c r="K27451" s="36"/>
      <c r="L27451" s="36"/>
      <c r="M27451" s="36"/>
      <c r="N27451" s="36"/>
      <c r="O27451" s="40"/>
      <c r="P27451" s="36"/>
      <c r="S27451" s="36"/>
      <c r="T27451" s="36"/>
      <c r="U27451" s="36"/>
      <c r="V27451" s="36"/>
    </row>
    <row r="27452" spans="11:22" x14ac:dyDescent="0.25">
      <c r="K27452" s="36"/>
      <c r="L27452" s="36"/>
      <c r="M27452" s="36"/>
      <c r="N27452" s="36"/>
      <c r="O27452" s="40"/>
      <c r="P27452" s="36"/>
      <c r="S27452" s="36"/>
      <c r="T27452" s="36"/>
      <c r="U27452" s="36"/>
      <c r="V27452" s="36"/>
    </row>
    <row r="27453" spans="11:22" x14ac:dyDescent="0.25">
      <c r="K27453" s="36"/>
      <c r="L27453" s="36"/>
      <c r="M27453" s="36"/>
      <c r="N27453" s="36"/>
      <c r="O27453" s="40"/>
      <c r="P27453" s="36"/>
      <c r="S27453" s="36"/>
      <c r="T27453" s="36"/>
      <c r="U27453" s="36"/>
      <c r="V27453" s="36"/>
    </row>
    <row r="27454" spans="11:22" x14ac:dyDescent="0.25">
      <c r="K27454" s="36"/>
      <c r="L27454" s="36"/>
      <c r="M27454" s="36"/>
      <c r="N27454" s="36"/>
      <c r="O27454" s="40"/>
      <c r="P27454" s="36"/>
      <c r="S27454" s="36"/>
      <c r="T27454" s="36"/>
      <c r="U27454" s="36"/>
      <c r="V27454" s="36"/>
    </row>
    <row r="27455" spans="11:22" x14ac:dyDescent="0.25">
      <c r="K27455" s="36"/>
      <c r="L27455" s="36"/>
      <c r="M27455" s="36"/>
      <c r="N27455" s="36"/>
      <c r="O27455" s="40"/>
      <c r="P27455" s="36"/>
      <c r="S27455" s="36"/>
      <c r="T27455" s="36"/>
      <c r="U27455" s="36"/>
      <c r="V27455" s="36"/>
    </row>
    <row r="27456" spans="11:22" x14ac:dyDescent="0.25">
      <c r="K27456" s="36"/>
      <c r="L27456" s="36"/>
      <c r="M27456" s="36"/>
      <c r="N27456" s="36"/>
      <c r="O27456" s="40"/>
      <c r="P27456" s="36"/>
      <c r="S27456" s="36"/>
      <c r="T27456" s="36"/>
      <c r="U27456" s="36"/>
      <c r="V27456" s="36"/>
    </row>
    <row r="27457" spans="11:22" x14ac:dyDescent="0.25">
      <c r="K27457" s="36"/>
      <c r="L27457" s="36"/>
      <c r="M27457" s="36"/>
      <c r="N27457" s="36"/>
      <c r="O27457" s="40"/>
      <c r="P27457" s="36"/>
      <c r="S27457" s="36"/>
      <c r="T27457" s="36"/>
      <c r="U27457" s="36"/>
      <c r="V27457" s="36"/>
    </row>
    <row r="27458" spans="11:22" x14ac:dyDescent="0.25">
      <c r="K27458" s="36"/>
      <c r="L27458" s="36"/>
      <c r="M27458" s="36"/>
      <c r="N27458" s="36"/>
      <c r="O27458" s="40"/>
      <c r="P27458" s="36"/>
      <c r="S27458" s="36"/>
      <c r="T27458" s="36"/>
      <c r="U27458" s="36"/>
      <c r="V27458" s="36"/>
    </row>
    <row r="27459" spans="11:22" x14ac:dyDescent="0.25">
      <c r="K27459" s="36"/>
      <c r="L27459" s="36"/>
      <c r="M27459" s="36"/>
      <c r="N27459" s="36"/>
      <c r="O27459" s="40"/>
      <c r="P27459" s="36"/>
      <c r="S27459" s="36"/>
      <c r="T27459" s="36"/>
      <c r="U27459" s="36"/>
      <c r="V27459" s="36"/>
    </row>
    <row r="27460" spans="11:22" x14ac:dyDescent="0.25">
      <c r="K27460" s="36"/>
      <c r="L27460" s="36"/>
      <c r="M27460" s="36"/>
      <c r="N27460" s="36"/>
      <c r="O27460" s="40"/>
      <c r="P27460" s="36"/>
      <c r="S27460" s="36"/>
      <c r="T27460" s="36"/>
      <c r="U27460" s="36"/>
      <c r="V27460" s="36"/>
    </row>
    <row r="27461" spans="11:22" x14ac:dyDescent="0.25">
      <c r="K27461" s="36"/>
      <c r="L27461" s="36"/>
      <c r="M27461" s="36"/>
      <c r="N27461" s="36"/>
      <c r="O27461" s="40"/>
      <c r="P27461" s="36"/>
      <c r="S27461" s="36"/>
      <c r="T27461" s="36"/>
      <c r="U27461" s="36"/>
      <c r="V27461" s="36"/>
    </row>
    <row r="27462" spans="11:22" x14ac:dyDescent="0.25">
      <c r="K27462" s="36"/>
      <c r="L27462" s="36"/>
      <c r="M27462" s="36"/>
      <c r="N27462" s="36"/>
      <c r="O27462" s="40"/>
      <c r="P27462" s="36"/>
      <c r="S27462" s="36"/>
      <c r="T27462" s="36"/>
      <c r="U27462" s="36"/>
      <c r="V27462" s="36"/>
    </row>
    <row r="27463" spans="11:22" x14ac:dyDescent="0.25">
      <c r="K27463" s="36"/>
      <c r="L27463" s="36"/>
      <c r="M27463" s="36"/>
      <c r="N27463" s="36"/>
      <c r="O27463" s="40"/>
      <c r="P27463" s="36"/>
      <c r="S27463" s="36"/>
      <c r="T27463" s="36"/>
      <c r="U27463" s="36"/>
      <c r="V27463" s="36"/>
    </row>
    <row r="27464" spans="11:22" x14ac:dyDescent="0.25">
      <c r="K27464" s="36"/>
      <c r="L27464" s="36"/>
      <c r="M27464" s="36"/>
      <c r="N27464" s="36"/>
      <c r="O27464" s="40"/>
      <c r="P27464" s="36"/>
      <c r="S27464" s="36"/>
      <c r="T27464" s="36"/>
      <c r="U27464" s="36"/>
      <c r="V27464" s="36"/>
    </row>
    <row r="27465" spans="11:22" x14ac:dyDescent="0.25">
      <c r="K27465" s="36"/>
      <c r="L27465" s="36"/>
      <c r="M27465" s="36"/>
      <c r="N27465" s="36"/>
      <c r="O27465" s="40"/>
      <c r="P27465" s="36"/>
      <c r="S27465" s="36"/>
      <c r="T27465" s="36"/>
      <c r="U27465" s="36"/>
      <c r="V27465" s="36"/>
    </row>
    <row r="27466" spans="11:22" x14ac:dyDescent="0.25">
      <c r="K27466" s="36"/>
      <c r="L27466" s="36"/>
      <c r="M27466" s="36"/>
      <c r="N27466" s="36"/>
      <c r="O27466" s="40"/>
      <c r="P27466" s="36"/>
      <c r="S27466" s="36"/>
      <c r="T27466" s="36"/>
      <c r="U27466" s="36"/>
      <c r="V27466" s="36"/>
    </row>
    <row r="27467" spans="11:22" x14ac:dyDescent="0.25">
      <c r="K27467" s="36"/>
      <c r="L27467" s="36"/>
      <c r="M27467" s="36"/>
      <c r="N27467" s="36"/>
      <c r="O27467" s="40"/>
      <c r="P27467" s="36"/>
      <c r="S27467" s="36"/>
      <c r="T27467" s="36"/>
      <c r="U27467" s="36"/>
      <c r="V27467" s="36"/>
    </row>
    <row r="27468" spans="11:22" x14ac:dyDescent="0.25">
      <c r="K27468" s="36"/>
      <c r="L27468" s="36"/>
      <c r="M27468" s="36"/>
      <c r="N27468" s="36"/>
      <c r="O27468" s="40"/>
      <c r="P27468" s="36"/>
      <c r="S27468" s="36"/>
      <c r="T27468" s="36"/>
      <c r="U27468" s="36"/>
      <c r="V27468" s="36"/>
    </row>
    <row r="27469" spans="11:22" x14ac:dyDescent="0.25">
      <c r="K27469" s="36"/>
      <c r="L27469" s="36"/>
      <c r="M27469" s="36"/>
      <c r="N27469" s="36"/>
      <c r="O27469" s="40"/>
      <c r="P27469" s="36"/>
      <c r="S27469" s="36"/>
      <c r="T27469" s="36"/>
      <c r="U27469" s="36"/>
      <c r="V27469" s="36"/>
    </row>
    <row r="27470" spans="11:22" x14ac:dyDescent="0.25">
      <c r="K27470" s="36"/>
      <c r="L27470" s="36"/>
      <c r="M27470" s="36"/>
      <c r="N27470" s="36"/>
      <c r="O27470" s="40"/>
      <c r="P27470" s="36"/>
      <c r="S27470" s="36"/>
      <c r="T27470" s="36"/>
      <c r="U27470" s="36"/>
      <c r="V27470" s="36"/>
    </row>
    <row r="27471" spans="11:22" x14ac:dyDescent="0.25">
      <c r="K27471" s="36"/>
      <c r="L27471" s="36"/>
      <c r="M27471" s="36"/>
      <c r="N27471" s="36"/>
      <c r="O27471" s="40"/>
      <c r="P27471" s="36"/>
      <c r="S27471" s="36"/>
      <c r="T27471" s="36"/>
      <c r="U27471" s="36"/>
      <c r="V27471" s="36"/>
    </row>
    <row r="27472" spans="11:22" x14ac:dyDescent="0.25">
      <c r="K27472" s="36"/>
      <c r="L27472" s="36"/>
      <c r="M27472" s="36"/>
      <c r="N27472" s="36"/>
      <c r="O27472" s="40"/>
      <c r="P27472" s="36"/>
      <c r="S27472" s="36"/>
      <c r="T27472" s="36"/>
      <c r="U27472" s="36"/>
      <c r="V27472" s="36"/>
    </row>
    <row r="27473" spans="11:22" x14ac:dyDescent="0.25">
      <c r="K27473" s="36"/>
      <c r="L27473" s="36"/>
      <c r="M27473" s="36"/>
      <c r="N27473" s="36"/>
      <c r="O27473" s="40"/>
      <c r="P27473" s="36"/>
      <c r="S27473" s="36"/>
      <c r="T27473" s="36"/>
      <c r="U27473" s="36"/>
      <c r="V27473" s="36"/>
    </row>
    <row r="27474" spans="11:22" x14ac:dyDescent="0.25">
      <c r="K27474" s="36"/>
      <c r="L27474" s="36"/>
      <c r="M27474" s="36"/>
      <c r="N27474" s="36"/>
      <c r="O27474" s="40"/>
      <c r="P27474" s="36"/>
      <c r="S27474" s="36"/>
      <c r="T27474" s="36"/>
      <c r="U27474" s="36"/>
      <c r="V27474" s="36"/>
    </row>
    <row r="27475" spans="11:22" x14ac:dyDescent="0.25">
      <c r="K27475" s="36"/>
      <c r="L27475" s="36"/>
      <c r="M27475" s="36"/>
      <c r="N27475" s="36"/>
      <c r="O27475" s="40"/>
      <c r="P27475" s="36"/>
      <c r="S27475" s="36"/>
      <c r="T27475" s="36"/>
      <c r="U27475" s="36"/>
      <c r="V27475" s="36"/>
    </row>
    <row r="27476" spans="11:22" x14ac:dyDescent="0.25">
      <c r="K27476" s="36"/>
      <c r="L27476" s="36"/>
      <c r="M27476" s="36"/>
      <c r="N27476" s="36"/>
      <c r="O27476" s="40"/>
      <c r="P27476" s="36"/>
      <c r="S27476" s="36"/>
      <c r="T27476" s="36"/>
      <c r="U27476" s="36"/>
      <c r="V27476" s="36"/>
    </row>
    <row r="27477" spans="11:22" x14ac:dyDescent="0.25">
      <c r="K27477" s="36"/>
      <c r="L27477" s="36"/>
      <c r="M27477" s="36"/>
      <c r="N27477" s="36"/>
      <c r="O27477" s="40"/>
      <c r="P27477" s="36"/>
      <c r="S27477" s="36"/>
      <c r="T27477" s="36"/>
      <c r="U27477" s="36"/>
      <c r="V27477" s="36"/>
    </row>
    <row r="27478" spans="11:22" x14ac:dyDescent="0.25">
      <c r="K27478" s="36"/>
      <c r="L27478" s="36"/>
      <c r="M27478" s="36"/>
      <c r="N27478" s="36"/>
      <c r="O27478" s="40"/>
      <c r="P27478" s="36"/>
      <c r="S27478" s="36"/>
      <c r="T27478" s="36"/>
      <c r="U27478" s="36"/>
      <c r="V27478" s="36"/>
    </row>
    <row r="27479" spans="11:22" x14ac:dyDescent="0.25">
      <c r="K27479" s="36"/>
      <c r="L27479" s="36"/>
      <c r="M27479" s="36"/>
      <c r="N27479" s="36"/>
      <c r="O27479" s="40"/>
      <c r="P27479" s="36"/>
      <c r="S27479" s="36"/>
      <c r="T27479" s="36"/>
      <c r="U27479" s="36"/>
      <c r="V27479" s="36"/>
    </row>
    <row r="27480" spans="11:22" x14ac:dyDescent="0.25">
      <c r="K27480" s="36"/>
      <c r="L27480" s="36"/>
      <c r="M27480" s="36"/>
      <c r="N27480" s="36"/>
      <c r="O27480" s="40"/>
      <c r="P27480" s="36"/>
      <c r="S27480" s="36"/>
      <c r="T27480" s="36"/>
      <c r="U27480" s="36"/>
      <c r="V27480" s="36"/>
    </row>
    <row r="27481" spans="11:22" x14ac:dyDescent="0.25">
      <c r="K27481" s="36"/>
      <c r="L27481" s="36"/>
      <c r="M27481" s="36"/>
      <c r="N27481" s="36"/>
      <c r="O27481" s="40"/>
      <c r="P27481" s="36"/>
      <c r="S27481" s="36"/>
      <c r="T27481" s="36"/>
      <c r="U27481" s="36"/>
      <c r="V27481" s="36"/>
    </row>
    <row r="27482" spans="11:22" x14ac:dyDescent="0.25">
      <c r="K27482" s="36"/>
      <c r="L27482" s="36"/>
      <c r="M27482" s="36"/>
      <c r="N27482" s="36"/>
      <c r="O27482" s="40"/>
      <c r="P27482" s="36"/>
      <c r="S27482" s="36"/>
      <c r="T27482" s="36"/>
      <c r="U27482" s="36"/>
      <c r="V27482" s="36"/>
    </row>
    <row r="27483" spans="11:22" x14ac:dyDescent="0.25">
      <c r="K27483" s="36"/>
      <c r="L27483" s="36"/>
      <c r="M27483" s="36"/>
      <c r="N27483" s="36"/>
      <c r="O27483" s="40"/>
      <c r="P27483" s="36"/>
      <c r="S27483" s="36"/>
      <c r="T27483" s="36"/>
      <c r="U27483" s="36"/>
      <c r="V27483" s="36"/>
    </row>
    <row r="27484" spans="11:22" x14ac:dyDescent="0.25">
      <c r="K27484" s="36"/>
      <c r="L27484" s="36"/>
      <c r="M27484" s="36"/>
      <c r="N27484" s="36"/>
      <c r="O27484" s="40"/>
      <c r="P27484" s="36"/>
      <c r="S27484" s="36"/>
      <c r="T27484" s="36"/>
      <c r="U27484" s="36"/>
      <c r="V27484" s="36"/>
    </row>
    <row r="27485" spans="11:22" x14ac:dyDescent="0.25">
      <c r="K27485" s="36"/>
      <c r="L27485" s="36"/>
      <c r="M27485" s="36"/>
      <c r="N27485" s="36"/>
      <c r="O27485" s="40"/>
      <c r="P27485" s="36"/>
      <c r="S27485" s="36"/>
      <c r="T27485" s="36"/>
      <c r="U27485" s="36"/>
      <c r="V27485" s="36"/>
    </row>
    <row r="27486" spans="11:22" x14ac:dyDescent="0.25">
      <c r="K27486" s="36"/>
      <c r="L27486" s="36"/>
      <c r="M27486" s="36"/>
      <c r="N27486" s="36"/>
      <c r="O27486" s="40"/>
      <c r="P27486" s="36"/>
      <c r="S27486" s="36"/>
      <c r="T27486" s="36"/>
      <c r="U27486" s="36"/>
      <c r="V27486" s="36"/>
    </row>
    <row r="27487" spans="11:22" x14ac:dyDescent="0.25">
      <c r="K27487" s="36"/>
      <c r="L27487" s="36"/>
      <c r="M27487" s="36"/>
      <c r="N27487" s="36"/>
      <c r="O27487" s="40"/>
      <c r="P27487" s="36"/>
      <c r="S27487" s="36"/>
      <c r="T27487" s="36"/>
      <c r="U27487" s="36"/>
      <c r="V27487" s="36"/>
    </row>
    <row r="27488" spans="11:22" x14ac:dyDescent="0.25">
      <c r="K27488" s="36"/>
      <c r="L27488" s="36"/>
      <c r="M27488" s="36"/>
      <c r="N27488" s="36"/>
      <c r="O27488" s="40"/>
      <c r="P27488" s="36"/>
      <c r="S27488" s="36"/>
      <c r="T27488" s="36"/>
      <c r="U27488" s="36"/>
      <c r="V27488" s="36"/>
    </row>
    <row r="27489" spans="11:22" x14ac:dyDescent="0.25">
      <c r="K27489" s="36"/>
      <c r="L27489" s="36"/>
      <c r="M27489" s="36"/>
      <c r="N27489" s="36"/>
      <c r="O27489" s="40"/>
      <c r="P27489" s="36"/>
      <c r="S27489" s="36"/>
      <c r="T27489" s="36"/>
      <c r="U27489" s="36"/>
      <c r="V27489" s="36"/>
    </row>
    <row r="27490" spans="11:22" x14ac:dyDescent="0.25">
      <c r="K27490" s="36"/>
      <c r="L27490" s="36"/>
      <c r="M27490" s="36"/>
      <c r="N27490" s="36"/>
      <c r="O27490" s="40"/>
      <c r="P27490" s="36"/>
      <c r="S27490" s="36"/>
      <c r="T27490" s="36"/>
      <c r="U27490" s="36"/>
      <c r="V27490" s="36"/>
    </row>
    <row r="27491" spans="11:22" x14ac:dyDescent="0.25">
      <c r="K27491" s="36"/>
      <c r="L27491" s="36"/>
      <c r="M27491" s="36"/>
      <c r="N27491" s="36"/>
      <c r="O27491" s="40"/>
      <c r="P27491" s="36"/>
      <c r="S27491" s="36"/>
      <c r="T27491" s="36"/>
      <c r="U27491" s="36"/>
      <c r="V27491" s="36"/>
    </row>
    <row r="27492" spans="11:22" x14ac:dyDescent="0.25">
      <c r="K27492" s="36"/>
      <c r="L27492" s="36"/>
      <c r="M27492" s="36"/>
      <c r="N27492" s="36"/>
      <c r="O27492" s="40"/>
      <c r="P27492" s="36"/>
      <c r="S27492" s="36"/>
      <c r="T27492" s="36"/>
      <c r="U27492" s="36"/>
      <c r="V27492" s="36"/>
    </row>
    <row r="27493" spans="11:22" x14ac:dyDescent="0.25">
      <c r="K27493" s="36"/>
      <c r="L27493" s="36"/>
      <c r="M27493" s="36"/>
      <c r="N27493" s="36"/>
      <c r="O27493" s="40"/>
      <c r="P27493" s="36"/>
      <c r="S27493" s="36"/>
      <c r="T27493" s="36"/>
      <c r="U27493" s="36"/>
      <c r="V27493" s="36"/>
    </row>
    <row r="27494" spans="11:22" x14ac:dyDescent="0.25">
      <c r="K27494" s="36"/>
      <c r="L27494" s="36"/>
      <c r="M27494" s="36"/>
      <c r="N27494" s="36"/>
      <c r="O27494" s="40"/>
      <c r="P27494" s="36"/>
      <c r="S27494" s="36"/>
      <c r="T27494" s="36"/>
      <c r="U27494" s="36"/>
      <c r="V27494" s="36"/>
    </row>
    <row r="27495" spans="11:22" x14ac:dyDescent="0.25">
      <c r="K27495" s="36"/>
      <c r="L27495" s="36"/>
      <c r="M27495" s="36"/>
      <c r="N27495" s="36"/>
      <c r="O27495" s="40"/>
      <c r="P27495" s="36"/>
      <c r="S27495" s="36"/>
      <c r="T27495" s="36"/>
      <c r="U27495" s="36"/>
      <c r="V27495" s="36"/>
    </row>
    <row r="27496" spans="11:22" x14ac:dyDescent="0.25">
      <c r="K27496" s="36"/>
      <c r="L27496" s="36"/>
      <c r="M27496" s="36"/>
      <c r="N27496" s="36"/>
      <c r="O27496" s="40"/>
      <c r="P27496" s="36"/>
      <c r="S27496" s="36"/>
      <c r="T27496" s="36"/>
      <c r="U27496" s="36"/>
      <c r="V27496" s="36"/>
    </row>
    <row r="27497" spans="11:22" x14ac:dyDescent="0.25">
      <c r="K27497" s="36"/>
      <c r="L27497" s="36"/>
      <c r="M27497" s="36"/>
      <c r="N27497" s="36"/>
      <c r="O27497" s="40"/>
      <c r="P27497" s="36"/>
      <c r="S27497" s="36"/>
      <c r="T27497" s="36"/>
      <c r="U27497" s="36"/>
      <c r="V27497" s="36"/>
    </row>
    <row r="27498" spans="11:22" x14ac:dyDescent="0.25">
      <c r="K27498" s="36"/>
      <c r="L27498" s="36"/>
      <c r="M27498" s="36"/>
      <c r="N27498" s="36"/>
      <c r="O27498" s="40"/>
      <c r="P27498" s="36"/>
      <c r="S27498" s="36"/>
      <c r="T27498" s="36"/>
      <c r="U27498" s="36"/>
      <c r="V27498" s="36"/>
    </row>
    <row r="27499" spans="11:22" x14ac:dyDescent="0.25">
      <c r="K27499" s="36"/>
      <c r="L27499" s="36"/>
      <c r="M27499" s="36"/>
      <c r="N27499" s="36"/>
      <c r="O27499" s="40"/>
      <c r="P27499" s="36"/>
      <c r="S27499" s="36"/>
      <c r="T27499" s="36"/>
      <c r="U27499" s="36"/>
      <c r="V27499" s="36"/>
    </row>
    <row r="27500" spans="11:22" x14ac:dyDescent="0.25">
      <c r="K27500" s="36"/>
      <c r="L27500" s="36"/>
      <c r="M27500" s="36"/>
      <c r="N27500" s="36"/>
      <c r="O27500" s="40"/>
      <c r="P27500" s="36"/>
      <c r="S27500" s="36"/>
      <c r="T27500" s="36"/>
      <c r="U27500" s="36"/>
      <c r="V27500" s="36"/>
    </row>
    <row r="27501" spans="11:22" x14ac:dyDescent="0.25">
      <c r="K27501" s="36"/>
      <c r="L27501" s="36"/>
      <c r="M27501" s="36"/>
      <c r="N27501" s="36"/>
      <c r="O27501" s="40"/>
      <c r="P27501" s="36"/>
      <c r="S27501" s="36"/>
      <c r="T27501" s="36"/>
      <c r="U27501" s="36"/>
      <c r="V27501" s="36"/>
    </row>
    <row r="27502" spans="11:22" x14ac:dyDescent="0.25">
      <c r="K27502" s="36"/>
      <c r="L27502" s="36"/>
      <c r="M27502" s="36"/>
      <c r="N27502" s="36"/>
      <c r="O27502" s="40"/>
      <c r="P27502" s="36"/>
      <c r="S27502" s="36"/>
      <c r="T27502" s="36"/>
      <c r="U27502" s="36"/>
      <c r="V27502" s="36"/>
    </row>
    <row r="27503" spans="11:22" x14ac:dyDescent="0.25">
      <c r="K27503" s="36"/>
      <c r="L27503" s="36"/>
      <c r="M27503" s="36"/>
      <c r="N27503" s="36"/>
      <c r="O27503" s="40"/>
      <c r="P27503" s="36"/>
      <c r="S27503" s="36"/>
      <c r="T27503" s="36"/>
      <c r="U27503" s="36"/>
      <c r="V27503" s="36"/>
    </row>
    <row r="27504" spans="11:22" x14ac:dyDescent="0.25">
      <c r="K27504" s="36"/>
      <c r="L27504" s="36"/>
      <c r="M27504" s="36"/>
      <c r="N27504" s="36"/>
      <c r="O27504" s="40"/>
      <c r="P27504" s="36"/>
      <c r="S27504" s="36"/>
      <c r="T27504" s="36"/>
      <c r="U27504" s="36"/>
      <c r="V27504" s="36"/>
    </row>
    <row r="27505" spans="11:22" x14ac:dyDescent="0.25">
      <c r="K27505" s="36"/>
      <c r="L27505" s="36"/>
      <c r="M27505" s="36"/>
      <c r="N27505" s="36"/>
      <c r="O27505" s="40"/>
      <c r="P27505" s="36"/>
      <c r="S27505" s="36"/>
      <c r="T27505" s="36"/>
      <c r="U27505" s="36"/>
      <c r="V27505" s="36"/>
    </row>
    <row r="27506" spans="11:22" x14ac:dyDescent="0.25">
      <c r="K27506" s="36"/>
      <c r="L27506" s="36"/>
      <c r="M27506" s="36"/>
      <c r="N27506" s="36"/>
      <c r="O27506" s="40"/>
      <c r="P27506" s="36"/>
      <c r="S27506" s="36"/>
      <c r="T27506" s="36"/>
      <c r="U27506" s="36"/>
      <c r="V27506" s="36"/>
    </row>
    <row r="27507" spans="11:22" x14ac:dyDescent="0.25">
      <c r="K27507" s="36"/>
      <c r="L27507" s="36"/>
      <c r="M27507" s="36"/>
      <c r="N27507" s="36"/>
      <c r="O27507" s="40"/>
      <c r="P27507" s="36"/>
      <c r="S27507" s="36"/>
      <c r="T27507" s="36"/>
      <c r="U27507" s="36"/>
      <c r="V27507" s="36"/>
    </row>
    <row r="27508" spans="11:22" x14ac:dyDescent="0.25">
      <c r="K27508" s="36"/>
      <c r="L27508" s="36"/>
      <c r="M27508" s="36"/>
      <c r="N27508" s="36"/>
      <c r="O27508" s="40"/>
      <c r="P27508" s="36"/>
      <c r="S27508" s="36"/>
      <c r="T27508" s="36"/>
      <c r="U27508" s="36"/>
      <c r="V27508" s="36"/>
    </row>
    <row r="27509" spans="11:22" x14ac:dyDescent="0.25">
      <c r="K27509" s="36"/>
      <c r="L27509" s="36"/>
      <c r="M27509" s="36"/>
      <c r="N27509" s="36"/>
      <c r="O27509" s="40"/>
      <c r="P27509" s="36"/>
      <c r="S27509" s="36"/>
      <c r="T27509" s="36"/>
      <c r="U27509" s="36"/>
      <c r="V27509" s="36"/>
    </row>
    <row r="27510" spans="11:22" x14ac:dyDescent="0.25">
      <c r="K27510" s="36"/>
      <c r="L27510" s="36"/>
      <c r="M27510" s="36"/>
      <c r="N27510" s="36"/>
      <c r="O27510" s="40"/>
      <c r="P27510" s="36"/>
      <c r="S27510" s="36"/>
      <c r="T27510" s="36"/>
      <c r="U27510" s="36"/>
      <c r="V27510" s="36"/>
    </row>
    <row r="27511" spans="11:22" x14ac:dyDescent="0.25">
      <c r="K27511" s="36"/>
      <c r="L27511" s="36"/>
      <c r="M27511" s="36"/>
      <c r="N27511" s="36"/>
      <c r="O27511" s="40"/>
      <c r="P27511" s="36"/>
      <c r="S27511" s="36"/>
      <c r="T27511" s="36"/>
      <c r="U27511" s="36"/>
      <c r="V27511" s="36"/>
    </row>
    <row r="27512" spans="11:22" x14ac:dyDescent="0.25">
      <c r="K27512" s="36"/>
      <c r="L27512" s="36"/>
      <c r="M27512" s="36"/>
      <c r="N27512" s="36"/>
      <c r="O27512" s="40"/>
      <c r="P27512" s="36"/>
      <c r="S27512" s="36"/>
      <c r="T27512" s="36"/>
      <c r="U27512" s="36"/>
      <c r="V27512" s="36"/>
    </row>
    <row r="27513" spans="11:22" x14ac:dyDescent="0.25">
      <c r="K27513" s="36"/>
      <c r="L27513" s="36"/>
      <c r="M27513" s="36"/>
      <c r="N27513" s="36"/>
      <c r="O27513" s="40"/>
      <c r="P27513" s="36"/>
      <c r="S27513" s="36"/>
      <c r="T27513" s="36"/>
      <c r="U27513" s="36"/>
      <c r="V27513" s="36"/>
    </row>
    <row r="27514" spans="11:22" x14ac:dyDescent="0.25">
      <c r="K27514" s="36"/>
      <c r="L27514" s="36"/>
      <c r="M27514" s="36"/>
      <c r="N27514" s="36"/>
      <c r="O27514" s="40"/>
      <c r="P27514" s="36"/>
      <c r="S27514" s="36"/>
      <c r="T27514" s="36"/>
      <c r="U27514" s="36"/>
      <c r="V27514" s="36"/>
    </row>
    <row r="27515" spans="11:22" x14ac:dyDescent="0.25">
      <c r="K27515" s="36"/>
      <c r="L27515" s="36"/>
      <c r="M27515" s="36"/>
      <c r="N27515" s="36"/>
      <c r="O27515" s="40"/>
      <c r="P27515" s="36"/>
      <c r="S27515" s="36"/>
      <c r="T27515" s="36"/>
      <c r="U27515" s="36"/>
      <c r="V27515" s="36"/>
    </row>
    <row r="27516" spans="11:22" x14ac:dyDescent="0.25">
      <c r="K27516" s="36"/>
      <c r="L27516" s="36"/>
      <c r="M27516" s="36"/>
      <c r="N27516" s="36"/>
      <c r="O27516" s="40"/>
      <c r="P27516" s="36"/>
      <c r="S27516" s="36"/>
      <c r="T27516" s="36"/>
      <c r="U27516" s="36"/>
      <c r="V27516" s="36"/>
    </row>
    <row r="27517" spans="11:22" x14ac:dyDescent="0.25">
      <c r="K27517" s="36"/>
      <c r="L27517" s="36"/>
      <c r="M27517" s="36"/>
      <c r="N27517" s="36"/>
      <c r="O27517" s="40"/>
      <c r="P27517" s="36"/>
      <c r="S27517" s="36"/>
      <c r="T27517" s="36"/>
      <c r="U27517" s="36"/>
      <c r="V27517" s="36"/>
    </row>
    <row r="27518" spans="11:22" x14ac:dyDescent="0.25">
      <c r="K27518" s="36"/>
      <c r="L27518" s="36"/>
      <c r="M27518" s="36"/>
      <c r="N27518" s="36"/>
      <c r="O27518" s="40"/>
      <c r="P27518" s="36"/>
      <c r="S27518" s="36"/>
      <c r="T27518" s="36"/>
      <c r="U27518" s="36"/>
      <c r="V27518" s="36"/>
    </row>
    <row r="27519" spans="11:22" x14ac:dyDescent="0.25">
      <c r="K27519" s="36"/>
      <c r="L27519" s="36"/>
      <c r="M27519" s="36"/>
      <c r="N27519" s="36"/>
      <c r="O27519" s="40"/>
      <c r="P27519" s="36"/>
      <c r="S27519" s="36"/>
      <c r="T27519" s="36"/>
      <c r="U27519" s="36"/>
      <c r="V27519" s="36"/>
    </row>
    <row r="27520" spans="11:22" x14ac:dyDescent="0.25">
      <c r="K27520" s="36"/>
      <c r="L27520" s="36"/>
      <c r="M27520" s="36"/>
      <c r="N27520" s="36"/>
      <c r="O27520" s="40"/>
      <c r="P27520" s="36"/>
      <c r="S27520" s="36"/>
      <c r="T27520" s="36"/>
      <c r="U27520" s="36"/>
      <c r="V27520" s="36"/>
    </row>
    <row r="27521" spans="11:22" x14ac:dyDescent="0.25">
      <c r="K27521" s="36"/>
      <c r="L27521" s="36"/>
      <c r="M27521" s="36"/>
      <c r="N27521" s="36"/>
      <c r="O27521" s="40"/>
      <c r="P27521" s="36"/>
      <c r="S27521" s="36"/>
      <c r="T27521" s="36"/>
      <c r="U27521" s="36"/>
      <c r="V27521" s="36"/>
    </row>
    <row r="27522" spans="11:22" x14ac:dyDescent="0.25">
      <c r="K27522" s="36"/>
      <c r="L27522" s="36"/>
      <c r="M27522" s="36"/>
      <c r="N27522" s="36"/>
      <c r="O27522" s="40"/>
      <c r="P27522" s="36"/>
      <c r="S27522" s="36"/>
      <c r="T27522" s="36"/>
      <c r="U27522" s="36"/>
      <c r="V27522" s="36"/>
    </row>
    <row r="27523" spans="11:22" x14ac:dyDescent="0.25">
      <c r="K27523" s="36"/>
      <c r="L27523" s="36"/>
      <c r="M27523" s="36"/>
      <c r="N27523" s="36"/>
      <c r="O27523" s="40"/>
      <c r="P27523" s="36"/>
      <c r="S27523" s="36"/>
      <c r="T27523" s="36"/>
      <c r="U27523" s="36"/>
      <c r="V27523" s="36"/>
    </row>
    <row r="27524" spans="11:22" x14ac:dyDescent="0.25">
      <c r="K27524" s="36"/>
      <c r="L27524" s="36"/>
      <c r="M27524" s="36"/>
      <c r="N27524" s="36"/>
      <c r="O27524" s="40"/>
      <c r="P27524" s="36"/>
      <c r="S27524" s="36"/>
      <c r="T27524" s="36"/>
      <c r="U27524" s="36"/>
      <c r="V27524" s="36"/>
    </row>
    <row r="27525" spans="11:22" x14ac:dyDescent="0.25">
      <c r="K27525" s="36"/>
      <c r="L27525" s="36"/>
      <c r="M27525" s="36"/>
      <c r="N27525" s="36"/>
      <c r="O27525" s="40"/>
      <c r="P27525" s="36"/>
      <c r="S27525" s="36"/>
      <c r="T27525" s="36"/>
      <c r="U27525" s="36"/>
      <c r="V27525" s="36"/>
    </row>
    <row r="27526" spans="11:22" x14ac:dyDescent="0.25">
      <c r="K27526" s="36"/>
      <c r="L27526" s="36"/>
      <c r="M27526" s="36"/>
      <c r="N27526" s="36"/>
      <c r="O27526" s="40"/>
      <c r="P27526" s="36"/>
      <c r="S27526" s="36"/>
      <c r="T27526" s="36"/>
      <c r="U27526" s="36"/>
      <c r="V27526" s="36"/>
    </row>
    <row r="27527" spans="11:22" x14ac:dyDescent="0.25">
      <c r="K27527" s="36"/>
      <c r="L27527" s="36"/>
      <c r="M27527" s="36"/>
      <c r="N27527" s="36"/>
      <c r="O27527" s="40"/>
      <c r="P27527" s="36"/>
      <c r="S27527" s="36"/>
      <c r="T27527" s="36"/>
      <c r="U27527" s="36"/>
      <c r="V27527" s="36"/>
    </row>
    <row r="27528" spans="11:22" x14ac:dyDescent="0.25">
      <c r="K27528" s="36"/>
      <c r="L27528" s="36"/>
      <c r="M27528" s="36"/>
      <c r="N27528" s="36"/>
      <c r="O27528" s="40"/>
      <c r="P27528" s="36"/>
      <c r="S27528" s="36"/>
      <c r="T27528" s="36"/>
      <c r="U27528" s="36"/>
      <c r="V27528" s="36"/>
    </row>
    <row r="27529" spans="11:22" x14ac:dyDescent="0.25">
      <c r="K27529" s="36"/>
      <c r="L27529" s="36"/>
      <c r="M27529" s="36"/>
      <c r="N27529" s="36"/>
      <c r="O27529" s="40"/>
      <c r="P27529" s="36"/>
      <c r="S27529" s="36"/>
      <c r="T27529" s="36"/>
      <c r="U27529" s="36"/>
      <c r="V27529" s="36"/>
    </row>
    <row r="27530" spans="11:22" x14ac:dyDescent="0.25">
      <c r="K27530" s="36"/>
      <c r="L27530" s="36"/>
      <c r="M27530" s="36"/>
      <c r="N27530" s="36"/>
      <c r="O27530" s="40"/>
      <c r="P27530" s="36"/>
      <c r="S27530" s="36"/>
      <c r="T27530" s="36"/>
      <c r="U27530" s="36"/>
      <c r="V27530" s="36"/>
    </row>
    <row r="27531" spans="11:22" x14ac:dyDescent="0.25">
      <c r="K27531" s="36"/>
      <c r="L27531" s="36"/>
      <c r="M27531" s="36"/>
      <c r="N27531" s="36"/>
      <c r="O27531" s="40"/>
      <c r="P27531" s="36"/>
      <c r="S27531" s="36"/>
      <c r="T27531" s="36"/>
      <c r="U27531" s="36"/>
      <c r="V27531" s="36"/>
    </row>
    <row r="27532" spans="11:22" x14ac:dyDescent="0.25">
      <c r="K27532" s="36"/>
      <c r="L27532" s="36"/>
      <c r="M27532" s="36"/>
      <c r="N27532" s="36"/>
      <c r="O27532" s="40"/>
      <c r="P27532" s="36"/>
      <c r="S27532" s="36"/>
      <c r="T27532" s="36"/>
      <c r="U27532" s="36"/>
      <c r="V27532" s="36"/>
    </row>
    <row r="27533" spans="11:22" x14ac:dyDescent="0.25">
      <c r="K27533" s="36"/>
      <c r="L27533" s="36"/>
      <c r="M27533" s="36"/>
      <c r="N27533" s="36"/>
      <c r="O27533" s="40"/>
      <c r="P27533" s="36"/>
      <c r="S27533" s="36"/>
      <c r="T27533" s="36"/>
      <c r="U27533" s="36"/>
      <c r="V27533" s="36"/>
    </row>
    <row r="27534" spans="11:22" x14ac:dyDescent="0.25">
      <c r="K27534" s="36"/>
      <c r="L27534" s="36"/>
      <c r="M27534" s="36"/>
      <c r="N27534" s="36"/>
      <c r="O27534" s="40"/>
      <c r="P27534" s="36"/>
      <c r="S27534" s="36"/>
      <c r="T27534" s="36"/>
      <c r="U27534" s="36"/>
      <c r="V27534" s="36"/>
    </row>
    <row r="27535" spans="11:22" x14ac:dyDescent="0.25">
      <c r="K27535" s="36"/>
      <c r="L27535" s="36"/>
      <c r="M27535" s="36"/>
      <c r="N27535" s="36"/>
      <c r="O27535" s="40"/>
      <c r="P27535" s="36"/>
      <c r="S27535" s="36"/>
      <c r="T27535" s="36"/>
      <c r="U27535" s="36"/>
      <c r="V27535" s="36"/>
    </row>
    <row r="27536" spans="11:22" x14ac:dyDescent="0.25">
      <c r="K27536" s="36"/>
      <c r="L27536" s="36"/>
      <c r="M27536" s="36"/>
      <c r="N27536" s="36"/>
      <c r="O27536" s="40"/>
      <c r="P27536" s="36"/>
      <c r="S27536" s="36"/>
      <c r="T27536" s="36"/>
      <c r="U27536" s="36"/>
      <c r="V27536" s="36"/>
    </row>
    <row r="27537" spans="11:22" x14ac:dyDescent="0.25">
      <c r="K27537" s="36"/>
      <c r="L27537" s="36"/>
      <c r="M27537" s="36"/>
      <c r="N27537" s="36"/>
      <c r="O27537" s="40"/>
      <c r="P27537" s="36"/>
      <c r="S27537" s="36"/>
      <c r="T27537" s="36"/>
      <c r="U27537" s="36"/>
      <c r="V27537" s="36"/>
    </row>
    <row r="27538" spans="11:22" x14ac:dyDescent="0.25">
      <c r="K27538" s="36"/>
      <c r="L27538" s="36"/>
      <c r="M27538" s="36"/>
      <c r="N27538" s="36"/>
      <c r="O27538" s="40"/>
      <c r="P27538" s="36"/>
      <c r="S27538" s="36"/>
      <c r="T27538" s="36"/>
      <c r="U27538" s="36"/>
      <c r="V27538" s="36"/>
    </row>
    <row r="27539" spans="11:22" x14ac:dyDescent="0.25">
      <c r="K27539" s="36"/>
      <c r="L27539" s="36"/>
      <c r="M27539" s="36"/>
      <c r="N27539" s="36"/>
      <c r="O27539" s="40"/>
      <c r="P27539" s="36"/>
      <c r="S27539" s="36"/>
      <c r="T27539" s="36"/>
      <c r="U27539" s="36"/>
      <c r="V27539" s="36"/>
    </row>
    <row r="27540" spans="11:22" x14ac:dyDescent="0.25">
      <c r="K27540" s="36"/>
      <c r="L27540" s="36"/>
      <c r="M27540" s="36"/>
      <c r="N27540" s="36"/>
      <c r="O27540" s="40"/>
      <c r="P27540" s="36"/>
      <c r="S27540" s="36"/>
      <c r="T27540" s="36"/>
      <c r="U27540" s="36"/>
      <c r="V27540" s="36"/>
    </row>
    <row r="27541" spans="11:22" x14ac:dyDescent="0.25">
      <c r="K27541" s="36"/>
      <c r="L27541" s="36"/>
      <c r="M27541" s="36"/>
      <c r="N27541" s="36"/>
      <c r="O27541" s="40"/>
      <c r="P27541" s="36"/>
      <c r="S27541" s="36"/>
      <c r="T27541" s="36"/>
      <c r="U27541" s="36"/>
      <c r="V27541" s="36"/>
    </row>
    <row r="27542" spans="11:22" x14ac:dyDescent="0.25">
      <c r="K27542" s="36"/>
      <c r="L27542" s="36"/>
      <c r="M27542" s="36"/>
      <c r="N27542" s="36"/>
      <c r="O27542" s="40"/>
      <c r="P27542" s="36"/>
      <c r="S27542" s="36"/>
      <c r="T27542" s="36"/>
      <c r="U27542" s="36"/>
      <c r="V27542" s="36"/>
    </row>
    <row r="27543" spans="11:22" x14ac:dyDescent="0.25">
      <c r="K27543" s="36"/>
      <c r="L27543" s="36"/>
      <c r="M27543" s="36"/>
      <c r="N27543" s="36"/>
      <c r="O27543" s="40"/>
      <c r="P27543" s="36"/>
      <c r="S27543" s="36"/>
      <c r="T27543" s="36"/>
      <c r="U27543" s="36"/>
      <c r="V27543" s="36"/>
    </row>
    <row r="27544" spans="11:22" x14ac:dyDescent="0.25">
      <c r="K27544" s="36"/>
      <c r="L27544" s="36"/>
      <c r="M27544" s="36"/>
      <c r="N27544" s="36"/>
      <c r="O27544" s="40"/>
      <c r="P27544" s="36"/>
      <c r="S27544" s="36"/>
      <c r="T27544" s="36"/>
      <c r="U27544" s="36"/>
      <c r="V27544" s="36"/>
    </row>
    <row r="27545" spans="11:22" x14ac:dyDescent="0.25">
      <c r="K27545" s="36"/>
      <c r="L27545" s="36"/>
      <c r="M27545" s="36"/>
      <c r="N27545" s="36"/>
      <c r="O27545" s="40"/>
      <c r="P27545" s="36"/>
      <c r="S27545" s="36"/>
      <c r="T27545" s="36"/>
      <c r="U27545" s="36"/>
      <c r="V27545" s="36"/>
    </row>
    <row r="27546" spans="11:22" x14ac:dyDescent="0.25">
      <c r="K27546" s="36"/>
      <c r="L27546" s="36"/>
      <c r="M27546" s="36"/>
      <c r="N27546" s="36"/>
      <c r="O27546" s="40"/>
      <c r="P27546" s="36"/>
      <c r="S27546" s="36"/>
      <c r="T27546" s="36"/>
      <c r="U27546" s="36"/>
      <c r="V27546" s="36"/>
    </row>
    <row r="27547" spans="11:22" x14ac:dyDescent="0.25">
      <c r="K27547" s="36"/>
      <c r="L27547" s="36"/>
      <c r="M27547" s="36"/>
      <c r="N27547" s="36"/>
      <c r="O27547" s="40"/>
      <c r="P27547" s="36"/>
      <c r="S27547" s="36"/>
      <c r="T27547" s="36"/>
      <c r="U27547" s="36"/>
      <c r="V27547" s="36"/>
    </row>
    <row r="27548" spans="11:22" x14ac:dyDescent="0.25">
      <c r="K27548" s="36"/>
      <c r="L27548" s="36"/>
      <c r="M27548" s="36"/>
      <c r="N27548" s="36"/>
      <c r="O27548" s="40"/>
      <c r="P27548" s="36"/>
      <c r="S27548" s="36"/>
      <c r="T27548" s="36"/>
      <c r="U27548" s="36"/>
      <c r="V27548" s="36"/>
    </row>
    <row r="27549" spans="11:22" x14ac:dyDescent="0.25">
      <c r="K27549" s="36"/>
      <c r="L27549" s="36"/>
      <c r="M27549" s="36"/>
      <c r="N27549" s="36"/>
      <c r="O27549" s="40"/>
      <c r="P27549" s="36"/>
      <c r="S27549" s="36"/>
      <c r="T27549" s="36"/>
      <c r="U27549" s="36"/>
      <c r="V27549" s="36"/>
    </row>
    <row r="27550" spans="11:22" x14ac:dyDescent="0.25">
      <c r="K27550" s="36"/>
      <c r="L27550" s="36"/>
      <c r="M27550" s="36"/>
      <c r="N27550" s="36"/>
      <c r="O27550" s="40"/>
      <c r="P27550" s="36"/>
      <c r="S27550" s="36"/>
      <c r="T27550" s="36"/>
      <c r="U27550" s="36"/>
      <c r="V27550" s="36"/>
    </row>
    <row r="27551" spans="11:22" x14ac:dyDescent="0.25">
      <c r="K27551" s="36"/>
      <c r="L27551" s="36"/>
      <c r="M27551" s="36"/>
      <c r="N27551" s="36"/>
      <c r="O27551" s="40"/>
      <c r="P27551" s="36"/>
      <c r="S27551" s="36"/>
      <c r="T27551" s="36"/>
      <c r="U27551" s="36"/>
      <c r="V27551" s="36"/>
    </row>
    <row r="27552" spans="11:22" x14ac:dyDescent="0.25">
      <c r="K27552" s="36"/>
      <c r="L27552" s="36"/>
      <c r="M27552" s="36"/>
      <c r="N27552" s="36"/>
      <c r="O27552" s="40"/>
      <c r="P27552" s="36"/>
      <c r="S27552" s="36"/>
      <c r="T27552" s="36"/>
      <c r="U27552" s="36"/>
      <c r="V27552" s="36"/>
    </row>
    <row r="27553" spans="11:22" x14ac:dyDescent="0.25">
      <c r="K27553" s="36"/>
      <c r="L27553" s="36"/>
      <c r="M27553" s="36"/>
      <c r="N27553" s="36"/>
      <c r="O27553" s="40"/>
      <c r="P27553" s="36"/>
      <c r="S27553" s="36"/>
      <c r="T27553" s="36"/>
      <c r="U27553" s="36"/>
      <c r="V27553" s="36"/>
    </row>
    <row r="27554" spans="11:22" x14ac:dyDescent="0.25">
      <c r="K27554" s="36"/>
      <c r="L27554" s="36"/>
      <c r="M27554" s="36"/>
      <c r="N27554" s="36"/>
      <c r="O27554" s="40"/>
      <c r="P27554" s="36"/>
      <c r="S27554" s="36"/>
      <c r="T27554" s="36"/>
      <c r="U27554" s="36"/>
      <c r="V27554" s="36"/>
    </row>
    <row r="27555" spans="11:22" x14ac:dyDescent="0.25">
      <c r="K27555" s="36"/>
      <c r="L27555" s="36"/>
      <c r="M27555" s="36"/>
      <c r="N27555" s="36"/>
      <c r="O27555" s="40"/>
      <c r="P27555" s="36"/>
      <c r="S27555" s="36"/>
      <c r="T27555" s="36"/>
      <c r="U27555" s="36"/>
      <c r="V27555" s="36"/>
    </row>
    <row r="27556" spans="11:22" x14ac:dyDescent="0.25">
      <c r="K27556" s="36"/>
      <c r="L27556" s="36"/>
      <c r="M27556" s="36"/>
      <c r="N27556" s="36"/>
      <c r="O27556" s="40"/>
      <c r="P27556" s="36"/>
      <c r="S27556" s="36"/>
      <c r="T27556" s="36"/>
      <c r="U27556" s="36"/>
      <c r="V27556" s="36"/>
    </row>
    <row r="27557" spans="11:22" x14ac:dyDescent="0.25">
      <c r="K27557" s="36"/>
      <c r="L27557" s="36"/>
      <c r="M27557" s="36"/>
      <c r="N27557" s="36"/>
      <c r="O27557" s="40"/>
      <c r="P27557" s="36"/>
      <c r="S27557" s="36"/>
      <c r="T27557" s="36"/>
      <c r="U27557" s="36"/>
      <c r="V27557" s="36"/>
    </row>
    <row r="27558" spans="11:22" x14ac:dyDescent="0.25">
      <c r="K27558" s="36"/>
      <c r="L27558" s="36"/>
      <c r="M27558" s="36"/>
      <c r="N27558" s="36"/>
      <c r="O27558" s="40"/>
      <c r="P27558" s="36"/>
      <c r="S27558" s="36"/>
      <c r="T27558" s="36"/>
      <c r="U27558" s="36"/>
      <c r="V27558" s="36"/>
    </row>
    <row r="27559" spans="11:22" x14ac:dyDescent="0.25">
      <c r="K27559" s="36"/>
      <c r="L27559" s="36"/>
      <c r="M27559" s="36"/>
      <c r="N27559" s="36"/>
      <c r="O27559" s="40"/>
      <c r="P27559" s="36"/>
      <c r="S27559" s="36"/>
      <c r="T27559" s="36"/>
      <c r="U27559" s="36"/>
      <c r="V27559" s="36"/>
    </row>
    <row r="27560" spans="11:22" x14ac:dyDescent="0.25">
      <c r="K27560" s="36"/>
      <c r="L27560" s="36"/>
      <c r="M27560" s="36"/>
      <c r="N27560" s="36"/>
      <c r="O27560" s="40"/>
      <c r="P27560" s="36"/>
      <c r="S27560" s="36"/>
      <c r="T27560" s="36"/>
      <c r="U27560" s="36"/>
      <c r="V27560" s="36"/>
    </row>
    <row r="27561" spans="11:22" x14ac:dyDescent="0.25">
      <c r="K27561" s="36"/>
      <c r="L27561" s="36"/>
      <c r="M27561" s="36"/>
      <c r="N27561" s="36"/>
      <c r="O27561" s="40"/>
      <c r="P27561" s="36"/>
      <c r="S27561" s="36"/>
      <c r="T27561" s="36"/>
      <c r="U27561" s="36"/>
      <c r="V27561" s="36"/>
    </row>
    <row r="27562" spans="11:22" x14ac:dyDescent="0.25">
      <c r="K27562" s="36"/>
      <c r="L27562" s="36"/>
      <c r="M27562" s="36"/>
      <c r="N27562" s="36"/>
      <c r="O27562" s="40"/>
      <c r="P27562" s="36"/>
      <c r="S27562" s="36"/>
      <c r="T27562" s="36"/>
      <c r="U27562" s="36"/>
      <c r="V27562" s="36"/>
    </row>
    <row r="27563" spans="11:22" x14ac:dyDescent="0.25">
      <c r="K27563" s="36"/>
      <c r="L27563" s="36"/>
      <c r="M27563" s="36"/>
      <c r="N27563" s="36"/>
      <c r="O27563" s="40"/>
      <c r="P27563" s="36"/>
      <c r="S27563" s="36"/>
      <c r="T27563" s="36"/>
      <c r="U27563" s="36"/>
      <c r="V27563" s="36"/>
    </row>
    <row r="27564" spans="11:22" x14ac:dyDescent="0.25">
      <c r="K27564" s="36"/>
      <c r="L27564" s="36"/>
      <c r="M27564" s="36"/>
      <c r="N27564" s="36"/>
      <c r="O27564" s="40"/>
      <c r="P27564" s="36"/>
      <c r="S27564" s="36"/>
      <c r="T27564" s="36"/>
      <c r="U27564" s="36"/>
      <c r="V27564" s="36"/>
    </row>
    <row r="27565" spans="11:22" x14ac:dyDescent="0.25">
      <c r="K27565" s="36"/>
      <c r="L27565" s="36"/>
      <c r="M27565" s="36"/>
      <c r="N27565" s="36"/>
      <c r="O27565" s="40"/>
      <c r="P27565" s="36"/>
      <c r="S27565" s="36"/>
      <c r="T27565" s="36"/>
      <c r="U27565" s="36"/>
      <c r="V27565" s="36"/>
    </row>
    <row r="27566" spans="11:22" x14ac:dyDescent="0.25">
      <c r="K27566" s="36"/>
      <c r="L27566" s="36"/>
      <c r="M27566" s="36"/>
      <c r="N27566" s="36"/>
      <c r="O27566" s="40"/>
      <c r="P27566" s="36"/>
      <c r="S27566" s="36"/>
      <c r="T27566" s="36"/>
      <c r="U27566" s="36"/>
      <c r="V27566" s="36"/>
    </row>
    <row r="27567" spans="11:22" x14ac:dyDescent="0.25">
      <c r="K27567" s="36"/>
      <c r="L27567" s="36"/>
      <c r="M27567" s="36"/>
      <c r="N27567" s="36"/>
      <c r="O27567" s="40"/>
      <c r="P27567" s="36"/>
      <c r="S27567" s="36"/>
      <c r="T27567" s="36"/>
      <c r="U27567" s="36"/>
      <c r="V27567" s="36"/>
    </row>
    <row r="27568" spans="11:22" x14ac:dyDescent="0.25">
      <c r="K27568" s="36"/>
      <c r="L27568" s="36"/>
      <c r="M27568" s="36"/>
      <c r="N27568" s="36"/>
      <c r="O27568" s="40"/>
      <c r="P27568" s="36"/>
      <c r="S27568" s="36"/>
      <c r="T27568" s="36"/>
      <c r="U27568" s="36"/>
      <c r="V27568" s="36"/>
    </row>
    <row r="27569" spans="11:22" x14ac:dyDescent="0.25">
      <c r="K27569" s="36"/>
      <c r="L27569" s="36"/>
      <c r="M27569" s="36"/>
      <c r="N27569" s="36"/>
      <c r="O27569" s="40"/>
      <c r="P27569" s="36"/>
      <c r="S27569" s="36"/>
      <c r="T27569" s="36"/>
      <c r="U27569" s="36"/>
      <c r="V27569" s="36"/>
    </row>
    <row r="27570" spans="11:22" x14ac:dyDescent="0.25">
      <c r="K27570" s="36"/>
      <c r="L27570" s="36"/>
      <c r="M27570" s="36"/>
      <c r="N27570" s="36"/>
      <c r="O27570" s="40"/>
      <c r="P27570" s="36"/>
      <c r="S27570" s="36"/>
      <c r="T27570" s="36"/>
      <c r="U27570" s="36"/>
      <c r="V27570" s="36"/>
    </row>
    <row r="27571" spans="11:22" x14ac:dyDescent="0.25">
      <c r="K27571" s="36"/>
      <c r="L27571" s="36"/>
      <c r="M27571" s="36"/>
      <c r="N27571" s="36"/>
      <c r="O27571" s="40"/>
      <c r="P27571" s="36"/>
      <c r="S27571" s="36"/>
      <c r="T27571" s="36"/>
      <c r="U27571" s="36"/>
      <c r="V27571" s="36"/>
    </row>
    <row r="27572" spans="11:22" x14ac:dyDescent="0.25">
      <c r="K27572" s="36"/>
      <c r="L27572" s="36"/>
      <c r="M27572" s="36"/>
      <c r="N27572" s="36"/>
      <c r="O27572" s="40"/>
      <c r="P27572" s="36"/>
      <c r="S27572" s="36"/>
      <c r="T27572" s="36"/>
      <c r="U27572" s="36"/>
      <c r="V27572" s="36"/>
    </row>
    <row r="27573" spans="11:22" x14ac:dyDescent="0.25">
      <c r="K27573" s="36"/>
      <c r="L27573" s="36"/>
      <c r="M27573" s="36"/>
      <c r="N27573" s="36"/>
      <c r="O27573" s="40"/>
      <c r="P27573" s="36"/>
      <c r="S27573" s="36"/>
      <c r="T27573" s="36"/>
      <c r="U27573" s="36"/>
      <c r="V27573" s="36"/>
    </row>
    <row r="27574" spans="11:22" x14ac:dyDescent="0.25">
      <c r="K27574" s="36"/>
      <c r="L27574" s="36"/>
      <c r="M27574" s="36"/>
      <c r="N27574" s="36"/>
      <c r="O27574" s="40"/>
      <c r="P27574" s="36"/>
      <c r="S27574" s="36"/>
      <c r="T27574" s="36"/>
      <c r="U27574" s="36"/>
      <c r="V27574" s="36"/>
    </row>
    <row r="27575" spans="11:22" x14ac:dyDescent="0.25">
      <c r="K27575" s="36"/>
      <c r="L27575" s="36"/>
      <c r="M27575" s="36"/>
      <c r="N27575" s="36"/>
      <c r="O27575" s="40"/>
      <c r="P27575" s="36"/>
      <c r="S27575" s="36"/>
      <c r="T27575" s="36"/>
      <c r="U27575" s="36"/>
      <c r="V27575" s="36"/>
    </row>
    <row r="27576" spans="11:22" x14ac:dyDescent="0.25">
      <c r="K27576" s="36"/>
      <c r="L27576" s="36"/>
      <c r="M27576" s="36"/>
      <c r="N27576" s="36"/>
      <c r="O27576" s="40"/>
      <c r="P27576" s="36"/>
      <c r="S27576" s="36"/>
      <c r="T27576" s="36"/>
      <c r="U27576" s="36"/>
      <c r="V27576" s="36"/>
    </row>
    <row r="27577" spans="11:22" x14ac:dyDescent="0.25">
      <c r="K27577" s="36"/>
      <c r="L27577" s="36"/>
      <c r="M27577" s="36"/>
      <c r="N27577" s="36"/>
      <c r="O27577" s="40"/>
      <c r="P27577" s="36"/>
      <c r="S27577" s="36"/>
      <c r="T27577" s="36"/>
      <c r="U27577" s="36"/>
      <c r="V27577" s="36"/>
    </row>
    <row r="27578" spans="11:22" x14ac:dyDescent="0.25">
      <c r="K27578" s="36"/>
      <c r="L27578" s="36"/>
      <c r="M27578" s="36"/>
      <c r="N27578" s="36"/>
      <c r="O27578" s="40"/>
      <c r="P27578" s="36"/>
      <c r="S27578" s="36"/>
      <c r="T27578" s="36"/>
      <c r="U27578" s="36"/>
      <c r="V27578" s="36"/>
    </row>
    <row r="27579" spans="11:22" x14ac:dyDescent="0.25">
      <c r="K27579" s="36"/>
      <c r="L27579" s="36"/>
      <c r="M27579" s="36"/>
      <c r="N27579" s="36"/>
      <c r="O27579" s="40"/>
      <c r="P27579" s="36"/>
      <c r="S27579" s="36"/>
      <c r="T27579" s="36"/>
      <c r="U27579" s="36"/>
      <c r="V27579" s="36"/>
    </row>
    <row r="27580" spans="11:22" x14ac:dyDescent="0.25">
      <c r="K27580" s="36"/>
      <c r="L27580" s="36"/>
      <c r="M27580" s="36"/>
      <c r="N27580" s="36"/>
      <c r="O27580" s="40"/>
      <c r="P27580" s="36"/>
      <c r="S27580" s="36"/>
      <c r="T27580" s="36"/>
      <c r="U27580" s="36"/>
      <c r="V27580" s="36"/>
    </row>
    <row r="27581" spans="11:22" x14ac:dyDescent="0.25">
      <c r="K27581" s="36"/>
      <c r="L27581" s="36"/>
      <c r="M27581" s="36"/>
      <c r="N27581" s="36"/>
      <c r="O27581" s="40"/>
      <c r="P27581" s="36"/>
      <c r="S27581" s="36"/>
      <c r="T27581" s="36"/>
      <c r="U27581" s="36"/>
      <c r="V27581" s="36"/>
    </row>
    <row r="27582" spans="11:22" x14ac:dyDescent="0.25">
      <c r="K27582" s="36"/>
      <c r="L27582" s="36"/>
      <c r="M27582" s="36"/>
      <c r="N27582" s="36"/>
      <c r="O27582" s="40"/>
      <c r="P27582" s="36"/>
      <c r="S27582" s="36"/>
      <c r="T27582" s="36"/>
      <c r="U27582" s="36"/>
      <c r="V27582" s="36"/>
    </row>
    <row r="27583" spans="11:22" x14ac:dyDescent="0.25">
      <c r="K27583" s="36"/>
      <c r="L27583" s="36"/>
      <c r="M27583" s="36"/>
      <c r="N27583" s="36"/>
      <c r="O27583" s="40"/>
      <c r="P27583" s="36"/>
      <c r="S27583" s="36"/>
      <c r="T27583" s="36"/>
      <c r="U27583" s="36"/>
      <c r="V27583" s="36"/>
    </row>
    <row r="27584" spans="11:22" x14ac:dyDescent="0.25">
      <c r="K27584" s="36"/>
      <c r="L27584" s="36"/>
      <c r="M27584" s="36"/>
      <c r="N27584" s="36"/>
      <c r="O27584" s="40"/>
      <c r="P27584" s="36"/>
      <c r="S27584" s="36"/>
      <c r="T27584" s="36"/>
      <c r="U27584" s="36"/>
      <c r="V27584" s="36"/>
    </row>
    <row r="27585" spans="11:22" x14ac:dyDescent="0.25">
      <c r="K27585" s="36"/>
      <c r="L27585" s="36"/>
      <c r="M27585" s="36"/>
      <c r="N27585" s="36"/>
      <c r="O27585" s="40"/>
      <c r="P27585" s="36"/>
      <c r="S27585" s="36"/>
      <c r="T27585" s="36"/>
      <c r="U27585" s="36"/>
      <c r="V27585" s="36"/>
    </row>
    <row r="27586" spans="11:22" x14ac:dyDescent="0.25">
      <c r="K27586" s="36"/>
      <c r="L27586" s="36"/>
      <c r="M27586" s="36"/>
      <c r="N27586" s="36"/>
      <c r="O27586" s="40"/>
      <c r="P27586" s="36"/>
      <c r="S27586" s="36"/>
      <c r="T27586" s="36"/>
      <c r="U27586" s="36"/>
      <c r="V27586" s="36"/>
    </row>
    <row r="27587" spans="11:22" x14ac:dyDescent="0.25">
      <c r="K27587" s="36"/>
      <c r="L27587" s="36"/>
      <c r="M27587" s="36"/>
      <c r="N27587" s="36"/>
      <c r="O27587" s="40"/>
      <c r="P27587" s="36"/>
      <c r="S27587" s="36"/>
      <c r="T27587" s="36"/>
      <c r="U27587" s="36"/>
      <c r="V27587" s="36"/>
    </row>
    <row r="27588" spans="11:22" x14ac:dyDescent="0.25">
      <c r="K27588" s="36"/>
      <c r="L27588" s="36"/>
      <c r="M27588" s="36"/>
      <c r="N27588" s="36"/>
      <c r="O27588" s="40"/>
      <c r="P27588" s="36"/>
      <c r="S27588" s="36"/>
      <c r="T27588" s="36"/>
      <c r="U27588" s="36"/>
      <c r="V27588" s="36"/>
    </row>
    <row r="27589" spans="11:22" x14ac:dyDescent="0.25">
      <c r="K27589" s="36"/>
      <c r="L27589" s="36"/>
      <c r="M27589" s="36"/>
      <c r="N27589" s="36"/>
      <c r="O27589" s="40"/>
      <c r="P27589" s="36"/>
      <c r="S27589" s="36"/>
      <c r="T27589" s="36"/>
      <c r="U27589" s="36"/>
      <c r="V27589" s="36"/>
    </row>
    <row r="27590" spans="11:22" x14ac:dyDescent="0.25">
      <c r="K27590" s="36"/>
      <c r="L27590" s="36"/>
      <c r="M27590" s="36"/>
      <c r="N27590" s="36"/>
      <c r="O27590" s="40"/>
      <c r="P27590" s="36"/>
      <c r="S27590" s="36"/>
      <c r="T27590" s="36"/>
      <c r="U27590" s="36"/>
      <c r="V27590" s="36"/>
    </row>
    <row r="27591" spans="11:22" x14ac:dyDescent="0.25">
      <c r="K27591" s="36"/>
      <c r="L27591" s="36"/>
      <c r="M27591" s="36"/>
      <c r="N27591" s="36"/>
      <c r="O27591" s="40"/>
      <c r="P27591" s="36"/>
      <c r="S27591" s="36"/>
      <c r="T27591" s="36"/>
      <c r="U27591" s="36"/>
      <c r="V27591" s="36"/>
    </row>
    <row r="27592" spans="11:22" x14ac:dyDescent="0.25">
      <c r="K27592" s="36"/>
      <c r="L27592" s="36"/>
      <c r="M27592" s="36"/>
      <c r="N27592" s="36"/>
      <c r="O27592" s="40"/>
      <c r="P27592" s="36"/>
      <c r="S27592" s="36"/>
      <c r="T27592" s="36"/>
      <c r="U27592" s="36"/>
      <c r="V27592" s="36"/>
    </row>
    <row r="27593" spans="11:22" x14ac:dyDescent="0.25">
      <c r="K27593" s="36"/>
      <c r="L27593" s="36"/>
      <c r="M27593" s="36"/>
      <c r="N27593" s="36"/>
      <c r="O27593" s="40"/>
      <c r="P27593" s="36"/>
      <c r="S27593" s="36"/>
      <c r="T27593" s="36"/>
      <c r="U27593" s="36"/>
      <c r="V27593" s="36"/>
    </row>
    <row r="27594" spans="11:22" x14ac:dyDescent="0.25">
      <c r="K27594" s="36"/>
      <c r="L27594" s="36"/>
      <c r="M27594" s="36"/>
      <c r="N27594" s="36"/>
      <c r="O27594" s="40"/>
      <c r="P27594" s="36"/>
      <c r="S27594" s="36"/>
      <c r="T27594" s="36"/>
      <c r="U27594" s="36"/>
      <c r="V27594" s="36"/>
    </row>
    <row r="27595" spans="11:22" x14ac:dyDescent="0.25">
      <c r="K27595" s="36"/>
      <c r="L27595" s="36"/>
      <c r="M27595" s="36"/>
      <c r="N27595" s="36"/>
      <c r="O27595" s="40"/>
      <c r="P27595" s="36"/>
      <c r="S27595" s="36"/>
      <c r="T27595" s="36"/>
      <c r="U27595" s="36"/>
      <c r="V27595" s="36"/>
    </row>
    <row r="27596" spans="11:22" x14ac:dyDescent="0.25">
      <c r="K27596" s="36"/>
      <c r="L27596" s="36"/>
      <c r="M27596" s="36"/>
      <c r="N27596" s="36"/>
      <c r="O27596" s="40"/>
      <c r="P27596" s="36"/>
      <c r="S27596" s="36"/>
      <c r="T27596" s="36"/>
      <c r="U27596" s="36"/>
      <c r="V27596" s="36"/>
    </row>
    <row r="27597" spans="11:22" x14ac:dyDescent="0.25">
      <c r="K27597" s="36"/>
      <c r="L27597" s="36"/>
      <c r="M27597" s="36"/>
      <c r="N27597" s="36"/>
      <c r="O27597" s="40"/>
      <c r="P27597" s="36"/>
      <c r="S27597" s="36"/>
      <c r="T27597" s="36"/>
      <c r="U27597" s="36"/>
      <c r="V27597" s="36"/>
    </row>
    <row r="27598" spans="11:22" x14ac:dyDescent="0.25">
      <c r="K27598" s="36"/>
      <c r="L27598" s="36"/>
      <c r="M27598" s="36"/>
      <c r="N27598" s="36"/>
      <c r="O27598" s="40"/>
      <c r="P27598" s="36"/>
      <c r="S27598" s="36"/>
      <c r="T27598" s="36"/>
      <c r="U27598" s="36"/>
      <c r="V27598" s="36"/>
    </row>
    <row r="27599" spans="11:22" x14ac:dyDescent="0.25">
      <c r="K27599" s="36"/>
      <c r="L27599" s="36"/>
      <c r="M27599" s="36"/>
      <c r="N27599" s="36"/>
      <c r="O27599" s="40"/>
      <c r="P27599" s="36"/>
      <c r="S27599" s="36"/>
      <c r="T27599" s="36"/>
      <c r="U27599" s="36"/>
      <c r="V27599" s="36"/>
    </row>
    <row r="27600" spans="11:22" x14ac:dyDescent="0.25">
      <c r="K27600" s="36"/>
      <c r="L27600" s="36"/>
      <c r="M27600" s="36"/>
      <c r="N27600" s="36"/>
      <c r="O27600" s="40"/>
      <c r="P27600" s="36"/>
      <c r="S27600" s="36"/>
      <c r="T27600" s="36"/>
      <c r="U27600" s="36"/>
      <c r="V27600" s="36"/>
    </row>
    <row r="27601" spans="11:22" x14ac:dyDescent="0.25">
      <c r="K27601" s="36"/>
      <c r="L27601" s="36"/>
      <c r="M27601" s="36"/>
      <c r="N27601" s="36"/>
      <c r="O27601" s="40"/>
      <c r="P27601" s="36"/>
      <c r="S27601" s="36"/>
      <c r="T27601" s="36"/>
      <c r="U27601" s="36"/>
      <c r="V27601" s="36"/>
    </row>
    <row r="27602" spans="11:22" x14ac:dyDescent="0.25">
      <c r="K27602" s="36"/>
      <c r="L27602" s="36"/>
      <c r="M27602" s="36"/>
      <c r="N27602" s="36"/>
      <c r="O27602" s="40"/>
      <c r="P27602" s="36"/>
      <c r="S27602" s="36"/>
      <c r="T27602" s="36"/>
      <c r="U27602" s="36"/>
      <c r="V27602" s="36"/>
    </row>
    <row r="27603" spans="11:22" x14ac:dyDescent="0.25">
      <c r="K27603" s="36"/>
      <c r="L27603" s="36"/>
      <c r="M27603" s="36"/>
      <c r="N27603" s="36"/>
      <c r="O27603" s="40"/>
      <c r="P27603" s="36"/>
      <c r="S27603" s="36"/>
      <c r="T27603" s="36"/>
      <c r="U27603" s="36"/>
      <c r="V27603" s="36"/>
    </row>
    <row r="27604" spans="11:22" x14ac:dyDescent="0.25">
      <c r="K27604" s="36"/>
      <c r="L27604" s="36"/>
      <c r="M27604" s="36"/>
      <c r="N27604" s="36"/>
      <c r="O27604" s="40"/>
      <c r="P27604" s="36"/>
      <c r="S27604" s="36"/>
      <c r="T27604" s="36"/>
      <c r="U27604" s="36"/>
      <c r="V27604" s="36"/>
    </row>
    <row r="27605" spans="11:22" x14ac:dyDescent="0.25">
      <c r="K27605" s="36"/>
      <c r="L27605" s="36"/>
      <c r="M27605" s="36"/>
      <c r="N27605" s="36"/>
      <c r="O27605" s="40"/>
      <c r="P27605" s="36"/>
      <c r="S27605" s="36"/>
      <c r="T27605" s="36"/>
      <c r="U27605" s="36"/>
      <c r="V27605" s="36"/>
    </row>
    <row r="27606" spans="11:22" x14ac:dyDescent="0.25">
      <c r="K27606" s="36"/>
      <c r="L27606" s="36"/>
      <c r="M27606" s="36"/>
      <c r="N27606" s="36"/>
      <c r="O27606" s="40"/>
      <c r="P27606" s="36"/>
      <c r="S27606" s="36"/>
      <c r="T27606" s="36"/>
      <c r="U27606" s="36"/>
      <c r="V27606" s="36"/>
    </row>
    <row r="27607" spans="11:22" x14ac:dyDescent="0.25">
      <c r="K27607" s="36"/>
      <c r="L27607" s="36"/>
      <c r="M27607" s="36"/>
      <c r="N27607" s="36"/>
      <c r="O27607" s="40"/>
      <c r="P27607" s="36"/>
      <c r="S27607" s="36"/>
      <c r="T27607" s="36"/>
      <c r="U27607" s="36"/>
      <c r="V27607" s="36"/>
    </row>
    <row r="27608" spans="11:22" x14ac:dyDescent="0.25">
      <c r="K27608" s="36"/>
      <c r="L27608" s="36"/>
      <c r="M27608" s="36"/>
      <c r="N27608" s="36"/>
      <c r="O27608" s="40"/>
      <c r="P27608" s="36"/>
      <c r="S27608" s="36"/>
      <c r="T27608" s="36"/>
      <c r="U27608" s="36"/>
      <c r="V27608" s="36"/>
    </row>
    <row r="27609" spans="11:22" x14ac:dyDescent="0.25">
      <c r="K27609" s="36"/>
      <c r="L27609" s="36"/>
      <c r="M27609" s="36"/>
      <c r="N27609" s="36"/>
      <c r="O27609" s="40"/>
      <c r="P27609" s="36"/>
      <c r="S27609" s="36"/>
      <c r="T27609" s="36"/>
      <c r="U27609" s="36"/>
      <c r="V27609" s="36"/>
    </row>
    <row r="27610" spans="11:22" x14ac:dyDescent="0.25">
      <c r="K27610" s="36"/>
      <c r="L27610" s="36"/>
      <c r="M27610" s="36"/>
      <c r="N27610" s="36"/>
      <c r="O27610" s="40"/>
      <c r="P27610" s="36"/>
      <c r="S27610" s="36"/>
      <c r="T27610" s="36"/>
      <c r="U27610" s="36"/>
      <c r="V27610" s="36"/>
    </row>
    <row r="27611" spans="11:22" x14ac:dyDescent="0.25">
      <c r="K27611" s="36"/>
      <c r="L27611" s="36"/>
      <c r="M27611" s="36"/>
      <c r="N27611" s="36"/>
      <c r="O27611" s="40"/>
      <c r="P27611" s="36"/>
      <c r="S27611" s="36"/>
      <c r="T27611" s="36"/>
      <c r="U27611" s="36"/>
      <c r="V27611" s="36"/>
    </row>
    <row r="27612" spans="11:22" x14ac:dyDescent="0.25">
      <c r="K27612" s="36"/>
      <c r="L27612" s="36"/>
      <c r="M27612" s="36"/>
      <c r="N27612" s="36"/>
      <c r="O27612" s="40"/>
      <c r="P27612" s="36"/>
      <c r="S27612" s="36"/>
      <c r="T27612" s="36"/>
      <c r="U27612" s="36"/>
      <c r="V27612" s="36"/>
    </row>
    <row r="27613" spans="11:22" x14ac:dyDescent="0.25">
      <c r="K27613" s="36"/>
      <c r="L27613" s="36"/>
      <c r="M27613" s="36"/>
      <c r="N27613" s="36"/>
      <c r="O27613" s="40"/>
      <c r="P27613" s="36"/>
      <c r="S27613" s="36"/>
      <c r="T27613" s="36"/>
      <c r="U27613" s="36"/>
      <c r="V27613" s="36"/>
    </row>
    <row r="27614" spans="11:22" x14ac:dyDescent="0.25">
      <c r="K27614" s="36"/>
      <c r="L27614" s="36"/>
      <c r="M27614" s="36"/>
      <c r="N27614" s="36"/>
      <c r="O27614" s="40"/>
      <c r="P27614" s="36"/>
      <c r="S27614" s="36"/>
      <c r="T27614" s="36"/>
      <c r="U27614" s="36"/>
      <c r="V27614" s="36"/>
    </row>
    <row r="27615" spans="11:22" x14ac:dyDescent="0.25">
      <c r="K27615" s="36"/>
      <c r="L27615" s="36"/>
      <c r="M27615" s="36"/>
      <c r="N27615" s="36"/>
      <c r="O27615" s="40"/>
      <c r="P27615" s="36"/>
      <c r="S27615" s="36"/>
      <c r="T27615" s="36"/>
      <c r="U27615" s="36"/>
      <c r="V27615" s="36"/>
    </row>
    <row r="27616" spans="11:22" x14ac:dyDescent="0.25">
      <c r="K27616" s="36"/>
      <c r="L27616" s="36"/>
      <c r="M27616" s="36"/>
      <c r="N27616" s="36"/>
      <c r="O27616" s="40"/>
      <c r="P27616" s="36"/>
      <c r="S27616" s="36"/>
      <c r="T27616" s="36"/>
      <c r="U27616" s="36"/>
      <c r="V27616" s="36"/>
    </row>
    <row r="27617" spans="11:22" x14ac:dyDescent="0.25">
      <c r="K27617" s="36"/>
      <c r="L27617" s="36"/>
      <c r="M27617" s="36"/>
      <c r="N27617" s="36"/>
      <c r="O27617" s="40"/>
      <c r="P27617" s="36"/>
      <c r="S27617" s="36"/>
      <c r="T27617" s="36"/>
      <c r="U27617" s="36"/>
      <c r="V27617" s="36"/>
    </row>
    <row r="27618" spans="11:22" x14ac:dyDescent="0.25">
      <c r="K27618" s="36"/>
      <c r="L27618" s="36"/>
      <c r="M27618" s="36"/>
      <c r="N27618" s="36"/>
      <c r="O27618" s="40"/>
      <c r="P27618" s="36"/>
      <c r="S27618" s="36"/>
      <c r="T27618" s="36"/>
      <c r="U27618" s="36"/>
      <c r="V27618" s="36"/>
    </row>
    <row r="27619" spans="11:22" x14ac:dyDescent="0.25">
      <c r="K27619" s="36"/>
      <c r="L27619" s="36"/>
      <c r="M27619" s="36"/>
      <c r="N27619" s="36"/>
      <c r="O27619" s="40"/>
      <c r="P27619" s="36"/>
      <c r="S27619" s="36"/>
      <c r="T27619" s="36"/>
      <c r="U27619" s="36"/>
      <c r="V27619" s="36"/>
    </row>
    <row r="27620" spans="11:22" x14ac:dyDescent="0.25">
      <c r="K27620" s="36"/>
      <c r="L27620" s="36"/>
      <c r="M27620" s="36"/>
      <c r="N27620" s="36"/>
      <c r="O27620" s="40"/>
      <c r="P27620" s="36"/>
      <c r="S27620" s="36"/>
      <c r="T27620" s="36"/>
      <c r="U27620" s="36"/>
      <c r="V27620" s="36"/>
    </row>
    <row r="27621" spans="11:22" x14ac:dyDescent="0.25">
      <c r="K27621" s="36"/>
      <c r="L27621" s="36"/>
      <c r="M27621" s="36"/>
      <c r="N27621" s="36"/>
      <c r="O27621" s="40"/>
      <c r="P27621" s="36"/>
      <c r="S27621" s="36"/>
      <c r="T27621" s="36"/>
      <c r="U27621" s="36"/>
      <c r="V27621" s="36"/>
    </row>
    <row r="27622" spans="11:22" x14ac:dyDescent="0.25">
      <c r="K27622" s="36"/>
      <c r="L27622" s="36"/>
      <c r="M27622" s="36"/>
      <c r="N27622" s="36"/>
      <c r="O27622" s="40"/>
      <c r="P27622" s="36"/>
      <c r="S27622" s="36"/>
      <c r="T27622" s="36"/>
      <c r="U27622" s="36"/>
      <c r="V27622" s="36"/>
    </row>
    <row r="27623" spans="11:22" x14ac:dyDescent="0.25">
      <c r="K27623" s="36"/>
      <c r="L27623" s="36"/>
      <c r="M27623" s="36"/>
      <c r="N27623" s="36"/>
      <c r="O27623" s="40"/>
      <c r="P27623" s="36"/>
      <c r="S27623" s="36"/>
      <c r="T27623" s="36"/>
      <c r="U27623" s="36"/>
      <c r="V27623" s="36"/>
    </row>
    <row r="27624" spans="11:22" x14ac:dyDescent="0.25">
      <c r="K27624" s="36"/>
      <c r="L27624" s="36"/>
      <c r="M27624" s="36"/>
      <c r="N27624" s="36"/>
      <c r="O27624" s="40"/>
      <c r="P27624" s="36"/>
      <c r="S27624" s="36"/>
      <c r="T27624" s="36"/>
      <c r="U27624" s="36"/>
      <c r="V27624" s="36"/>
    </row>
    <row r="27625" spans="11:22" x14ac:dyDescent="0.25">
      <c r="K27625" s="36"/>
      <c r="L27625" s="36"/>
      <c r="M27625" s="36"/>
      <c r="N27625" s="36"/>
      <c r="O27625" s="40"/>
      <c r="P27625" s="36"/>
      <c r="S27625" s="36"/>
      <c r="T27625" s="36"/>
      <c r="U27625" s="36"/>
      <c r="V27625" s="36"/>
    </row>
    <row r="27626" spans="11:22" x14ac:dyDescent="0.25">
      <c r="K27626" s="36"/>
      <c r="L27626" s="36"/>
      <c r="M27626" s="36"/>
      <c r="N27626" s="36"/>
      <c r="O27626" s="40"/>
      <c r="P27626" s="36"/>
      <c r="S27626" s="36"/>
      <c r="T27626" s="36"/>
      <c r="U27626" s="36"/>
      <c r="V27626" s="36"/>
    </row>
    <row r="27627" spans="11:22" x14ac:dyDescent="0.25">
      <c r="K27627" s="36"/>
      <c r="L27627" s="36"/>
      <c r="M27627" s="36"/>
      <c r="N27627" s="36"/>
      <c r="O27627" s="40"/>
      <c r="P27627" s="36"/>
      <c r="S27627" s="36"/>
      <c r="T27627" s="36"/>
      <c r="U27627" s="36"/>
      <c r="V27627" s="36"/>
    </row>
    <row r="27628" spans="11:22" x14ac:dyDescent="0.25">
      <c r="K27628" s="36"/>
      <c r="L27628" s="36"/>
      <c r="M27628" s="36"/>
      <c r="N27628" s="36"/>
      <c r="O27628" s="40"/>
      <c r="P27628" s="36"/>
      <c r="S27628" s="36"/>
      <c r="T27628" s="36"/>
      <c r="U27628" s="36"/>
      <c r="V27628" s="36"/>
    </row>
    <row r="27629" spans="11:22" x14ac:dyDescent="0.25">
      <c r="K27629" s="36"/>
      <c r="L27629" s="36"/>
      <c r="M27629" s="36"/>
      <c r="N27629" s="36"/>
      <c r="O27629" s="40"/>
      <c r="P27629" s="36"/>
      <c r="S27629" s="36"/>
      <c r="T27629" s="36"/>
      <c r="U27629" s="36"/>
      <c r="V27629" s="36"/>
    </row>
    <row r="27630" spans="11:22" x14ac:dyDescent="0.25">
      <c r="K27630" s="36"/>
      <c r="L27630" s="36"/>
      <c r="M27630" s="36"/>
      <c r="N27630" s="36"/>
      <c r="O27630" s="40"/>
      <c r="P27630" s="36"/>
      <c r="S27630" s="36"/>
      <c r="T27630" s="36"/>
      <c r="U27630" s="36"/>
      <c r="V27630" s="36"/>
    </row>
    <row r="27631" spans="11:22" x14ac:dyDescent="0.25">
      <c r="K27631" s="36"/>
      <c r="L27631" s="36"/>
      <c r="M27631" s="36"/>
      <c r="N27631" s="36"/>
      <c r="O27631" s="40"/>
      <c r="P27631" s="36"/>
      <c r="S27631" s="36"/>
      <c r="T27631" s="36"/>
      <c r="U27631" s="36"/>
      <c r="V27631" s="36"/>
    </row>
    <row r="27632" spans="11:22" x14ac:dyDescent="0.25">
      <c r="K27632" s="36"/>
      <c r="L27632" s="36"/>
      <c r="M27632" s="36"/>
      <c r="N27632" s="36"/>
      <c r="O27632" s="40"/>
      <c r="P27632" s="36"/>
      <c r="S27632" s="36"/>
      <c r="T27632" s="36"/>
      <c r="U27632" s="36"/>
      <c r="V27632" s="36"/>
    </row>
    <row r="27633" spans="11:22" x14ac:dyDescent="0.25">
      <c r="K27633" s="36"/>
      <c r="L27633" s="36"/>
      <c r="M27633" s="36"/>
      <c r="N27633" s="36"/>
      <c r="O27633" s="40"/>
      <c r="P27633" s="36"/>
      <c r="S27633" s="36"/>
      <c r="T27633" s="36"/>
      <c r="U27633" s="36"/>
      <c r="V27633" s="36"/>
    </row>
    <row r="27634" spans="11:22" x14ac:dyDescent="0.25">
      <c r="K27634" s="36"/>
      <c r="L27634" s="36"/>
      <c r="M27634" s="36"/>
      <c r="N27634" s="36"/>
      <c r="O27634" s="40"/>
      <c r="P27634" s="36"/>
      <c r="S27634" s="36"/>
      <c r="T27634" s="36"/>
      <c r="U27634" s="36"/>
      <c r="V27634" s="36"/>
    </row>
    <row r="27635" spans="11:22" x14ac:dyDescent="0.25">
      <c r="K27635" s="36"/>
      <c r="L27635" s="36"/>
      <c r="M27635" s="36"/>
      <c r="N27635" s="36"/>
      <c r="O27635" s="40"/>
      <c r="P27635" s="36"/>
      <c r="S27635" s="36"/>
      <c r="T27635" s="36"/>
      <c r="U27635" s="36"/>
      <c r="V27635" s="36"/>
    </row>
    <row r="27636" spans="11:22" x14ac:dyDescent="0.25">
      <c r="K27636" s="36"/>
      <c r="L27636" s="36"/>
      <c r="M27636" s="36"/>
      <c r="N27636" s="36"/>
      <c r="O27636" s="40"/>
      <c r="P27636" s="36"/>
      <c r="S27636" s="36"/>
      <c r="T27636" s="36"/>
      <c r="U27636" s="36"/>
      <c r="V27636" s="36"/>
    </row>
    <row r="27637" spans="11:22" x14ac:dyDescent="0.25">
      <c r="K27637" s="36"/>
      <c r="L27637" s="36"/>
      <c r="M27637" s="36"/>
      <c r="N27637" s="36"/>
      <c r="O27637" s="40"/>
      <c r="P27637" s="36"/>
      <c r="S27637" s="36"/>
      <c r="T27637" s="36"/>
      <c r="U27637" s="36"/>
      <c r="V27637" s="36"/>
    </row>
    <row r="27638" spans="11:22" x14ac:dyDescent="0.25">
      <c r="K27638" s="36"/>
      <c r="L27638" s="36"/>
      <c r="M27638" s="36"/>
      <c r="N27638" s="36"/>
      <c r="O27638" s="40"/>
      <c r="P27638" s="36"/>
      <c r="S27638" s="36"/>
      <c r="T27638" s="36"/>
      <c r="U27638" s="36"/>
      <c r="V27638" s="36"/>
    </row>
    <row r="27639" spans="11:22" x14ac:dyDescent="0.25">
      <c r="K27639" s="36"/>
      <c r="L27639" s="36"/>
      <c r="M27639" s="36"/>
      <c r="N27639" s="36"/>
      <c r="O27639" s="40"/>
      <c r="P27639" s="36"/>
      <c r="S27639" s="36"/>
      <c r="T27639" s="36"/>
      <c r="U27639" s="36"/>
      <c r="V27639" s="36"/>
    </row>
    <row r="27640" spans="11:22" x14ac:dyDescent="0.25">
      <c r="K27640" s="36"/>
      <c r="L27640" s="36"/>
      <c r="M27640" s="36"/>
      <c r="N27640" s="36"/>
      <c r="O27640" s="40"/>
      <c r="P27640" s="36"/>
      <c r="S27640" s="36"/>
      <c r="T27640" s="36"/>
      <c r="U27640" s="36"/>
      <c r="V27640" s="36"/>
    </row>
    <row r="27641" spans="11:22" x14ac:dyDescent="0.25">
      <c r="K27641" s="36"/>
      <c r="L27641" s="36"/>
      <c r="M27641" s="36"/>
      <c r="N27641" s="36"/>
      <c r="O27641" s="40"/>
      <c r="P27641" s="36"/>
      <c r="S27641" s="36"/>
      <c r="T27641" s="36"/>
      <c r="U27641" s="36"/>
      <c r="V27641" s="36"/>
    </row>
    <row r="27642" spans="11:22" x14ac:dyDescent="0.25">
      <c r="K27642" s="36"/>
      <c r="L27642" s="36"/>
      <c r="M27642" s="36"/>
      <c r="N27642" s="36"/>
      <c r="O27642" s="40"/>
      <c r="P27642" s="36"/>
      <c r="S27642" s="36"/>
      <c r="T27642" s="36"/>
      <c r="U27642" s="36"/>
      <c r="V27642" s="36"/>
    </row>
    <row r="27643" spans="11:22" x14ac:dyDescent="0.25">
      <c r="K27643" s="36"/>
      <c r="L27643" s="36"/>
      <c r="M27643" s="36"/>
      <c r="N27643" s="36"/>
      <c r="O27643" s="40"/>
      <c r="P27643" s="36"/>
      <c r="S27643" s="36"/>
      <c r="T27643" s="36"/>
      <c r="U27643" s="36"/>
      <c r="V27643" s="36"/>
    </row>
    <row r="27644" spans="11:22" x14ac:dyDescent="0.25">
      <c r="K27644" s="36"/>
      <c r="L27644" s="36"/>
      <c r="M27644" s="36"/>
      <c r="N27644" s="36"/>
      <c r="O27644" s="40"/>
      <c r="P27644" s="36"/>
      <c r="S27644" s="36"/>
      <c r="T27644" s="36"/>
      <c r="U27644" s="36"/>
      <c r="V27644" s="36"/>
    </row>
    <row r="27645" spans="11:22" x14ac:dyDescent="0.25">
      <c r="K27645" s="36"/>
      <c r="L27645" s="36"/>
      <c r="M27645" s="36"/>
      <c r="N27645" s="36"/>
      <c r="O27645" s="40"/>
      <c r="P27645" s="36"/>
      <c r="S27645" s="36"/>
      <c r="T27645" s="36"/>
      <c r="U27645" s="36"/>
      <c r="V27645" s="36"/>
    </row>
    <row r="27646" spans="11:22" x14ac:dyDescent="0.25">
      <c r="K27646" s="36"/>
      <c r="L27646" s="36"/>
      <c r="M27646" s="36"/>
      <c r="N27646" s="36"/>
      <c r="O27646" s="40"/>
      <c r="P27646" s="36"/>
      <c r="S27646" s="36"/>
      <c r="T27646" s="36"/>
      <c r="U27646" s="36"/>
      <c r="V27646" s="36"/>
    </row>
    <row r="27647" spans="11:22" x14ac:dyDescent="0.25">
      <c r="K27647" s="36"/>
      <c r="L27647" s="36"/>
      <c r="M27647" s="36"/>
      <c r="N27647" s="36"/>
      <c r="O27647" s="40"/>
      <c r="P27647" s="36"/>
      <c r="S27647" s="36"/>
      <c r="T27647" s="36"/>
      <c r="U27647" s="36"/>
      <c r="V27647" s="36"/>
    </row>
    <row r="27648" spans="11:22" x14ac:dyDescent="0.25">
      <c r="K27648" s="36"/>
      <c r="L27648" s="36"/>
      <c r="M27648" s="36"/>
      <c r="N27648" s="36"/>
      <c r="O27648" s="40"/>
      <c r="P27648" s="36"/>
      <c r="S27648" s="36"/>
      <c r="T27648" s="36"/>
      <c r="U27648" s="36"/>
      <c r="V27648" s="36"/>
    </row>
    <row r="27649" spans="11:22" x14ac:dyDescent="0.25">
      <c r="K27649" s="36"/>
      <c r="L27649" s="36"/>
      <c r="M27649" s="36"/>
      <c r="N27649" s="36"/>
      <c r="O27649" s="40"/>
      <c r="P27649" s="36"/>
      <c r="S27649" s="36"/>
      <c r="T27649" s="36"/>
      <c r="U27649" s="36"/>
      <c r="V27649" s="36"/>
    </row>
    <row r="27650" spans="11:22" x14ac:dyDescent="0.25">
      <c r="K27650" s="36"/>
      <c r="L27650" s="36"/>
      <c r="M27650" s="36"/>
      <c r="N27650" s="36"/>
      <c r="O27650" s="40"/>
      <c r="P27650" s="36"/>
      <c r="S27650" s="36"/>
      <c r="T27650" s="36"/>
      <c r="U27650" s="36"/>
      <c r="V27650" s="36"/>
    </row>
    <row r="27651" spans="11:22" x14ac:dyDescent="0.25">
      <c r="K27651" s="36"/>
      <c r="L27651" s="36"/>
      <c r="M27651" s="36"/>
      <c r="N27651" s="36"/>
      <c r="O27651" s="40"/>
      <c r="P27651" s="36"/>
      <c r="S27651" s="36"/>
      <c r="T27651" s="36"/>
      <c r="U27651" s="36"/>
      <c r="V27651" s="36"/>
    </row>
    <row r="27652" spans="11:22" x14ac:dyDescent="0.25">
      <c r="K27652" s="36"/>
      <c r="L27652" s="36"/>
      <c r="M27652" s="36"/>
      <c r="N27652" s="36"/>
      <c r="O27652" s="40"/>
      <c r="P27652" s="36"/>
      <c r="S27652" s="36"/>
      <c r="T27652" s="36"/>
      <c r="U27652" s="36"/>
      <c r="V27652" s="36"/>
    </row>
    <row r="27653" spans="11:22" x14ac:dyDescent="0.25">
      <c r="K27653" s="36"/>
      <c r="L27653" s="36"/>
      <c r="M27653" s="36"/>
      <c r="N27653" s="36"/>
      <c r="O27653" s="40"/>
      <c r="P27653" s="36"/>
      <c r="S27653" s="36"/>
      <c r="T27653" s="36"/>
      <c r="U27653" s="36"/>
      <c r="V27653" s="36"/>
    </row>
    <row r="27654" spans="11:22" x14ac:dyDescent="0.25">
      <c r="K27654" s="36"/>
      <c r="L27654" s="36"/>
      <c r="M27654" s="36"/>
      <c r="N27654" s="36"/>
      <c r="O27654" s="40"/>
      <c r="P27654" s="36"/>
      <c r="S27654" s="36"/>
      <c r="T27654" s="36"/>
      <c r="U27654" s="36"/>
      <c r="V27654" s="36"/>
    </row>
    <row r="27655" spans="11:22" x14ac:dyDescent="0.25">
      <c r="K27655" s="36"/>
      <c r="L27655" s="36"/>
      <c r="M27655" s="36"/>
      <c r="N27655" s="36"/>
      <c r="O27655" s="40"/>
      <c r="P27655" s="36"/>
      <c r="S27655" s="36"/>
      <c r="T27655" s="36"/>
      <c r="U27655" s="36"/>
      <c r="V27655" s="36"/>
    </row>
    <row r="27656" spans="11:22" x14ac:dyDescent="0.25">
      <c r="K27656" s="36"/>
      <c r="L27656" s="36"/>
      <c r="M27656" s="36"/>
      <c r="N27656" s="36"/>
      <c r="O27656" s="40"/>
      <c r="P27656" s="36"/>
      <c r="S27656" s="36"/>
      <c r="T27656" s="36"/>
      <c r="U27656" s="36"/>
      <c r="V27656" s="36"/>
    </row>
    <row r="27657" spans="11:22" x14ac:dyDescent="0.25">
      <c r="K27657" s="36"/>
      <c r="L27657" s="36"/>
      <c r="M27657" s="36"/>
      <c r="N27657" s="36"/>
      <c r="O27657" s="40"/>
      <c r="P27657" s="36"/>
      <c r="S27657" s="36"/>
      <c r="T27657" s="36"/>
      <c r="U27657" s="36"/>
      <c r="V27657" s="36"/>
    </row>
    <row r="27658" spans="11:22" x14ac:dyDescent="0.25">
      <c r="K27658" s="36"/>
      <c r="L27658" s="36"/>
      <c r="M27658" s="36"/>
      <c r="N27658" s="36"/>
      <c r="O27658" s="40"/>
      <c r="P27658" s="36"/>
      <c r="S27658" s="36"/>
      <c r="T27658" s="36"/>
      <c r="U27658" s="36"/>
      <c r="V27658" s="36"/>
    </row>
    <row r="27659" spans="11:22" x14ac:dyDescent="0.25">
      <c r="K27659" s="36"/>
      <c r="L27659" s="36"/>
      <c r="M27659" s="36"/>
      <c r="N27659" s="36"/>
      <c r="O27659" s="40"/>
      <c r="P27659" s="36"/>
      <c r="S27659" s="36"/>
      <c r="T27659" s="36"/>
      <c r="U27659" s="36"/>
      <c r="V27659" s="36"/>
    </row>
    <row r="27660" spans="11:22" x14ac:dyDescent="0.25">
      <c r="K27660" s="36"/>
      <c r="L27660" s="36"/>
      <c r="M27660" s="36"/>
      <c r="N27660" s="36"/>
      <c r="O27660" s="40"/>
      <c r="P27660" s="36"/>
      <c r="S27660" s="36"/>
      <c r="T27660" s="36"/>
      <c r="U27660" s="36"/>
      <c r="V27660" s="36"/>
    </row>
    <row r="27661" spans="11:22" x14ac:dyDescent="0.25">
      <c r="K27661" s="36"/>
      <c r="L27661" s="36"/>
      <c r="M27661" s="36"/>
      <c r="N27661" s="36"/>
      <c r="O27661" s="40"/>
      <c r="P27661" s="36"/>
      <c r="S27661" s="36"/>
      <c r="T27661" s="36"/>
      <c r="U27661" s="36"/>
      <c r="V27661" s="36"/>
    </row>
    <row r="27662" spans="11:22" x14ac:dyDescent="0.25">
      <c r="K27662" s="36"/>
      <c r="L27662" s="36"/>
      <c r="M27662" s="36"/>
      <c r="N27662" s="36"/>
      <c r="O27662" s="40"/>
      <c r="P27662" s="36"/>
      <c r="S27662" s="36"/>
      <c r="T27662" s="36"/>
      <c r="U27662" s="36"/>
      <c r="V27662" s="36"/>
    </row>
    <row r="27663" spans="11:22" x14ac:dyDescent="0.25">
      <c r="K27663" s="36"/>
      <c r="L27663" s="36"/>
      <c r="M27663" s="36"/>
      <c r="N27663" s="36"/>
      <c r="O27663" s="40"/>
      <c r="P27663" s="36"/>
      <c r="S27663" s="36"/>
      <c r="T27663" s="36"/>
      <c r="U27663" s="36"/>
      <c r="V27663" s="36"/>
    </row>
    <row r="27664" spans="11:22" x14ac:dyDescent="0.25">
      <c r="K27664" s="36"/>
      <c r="L27664" s="36"/>
      <c r="M27664" s="36"/>
      <c r="N27664" s="36"/>
      <c r="O27664" s="40"/>
      <c r="P27664" s="36"/>
      <c r="S27664" s="36"/>
      <c r="T27664" s="36"/>
      <c r="U27664" s="36"/>
      <c r="V27664" s="36"/>
    </row>
    <row r="27665" spans="11:22" x14ac:dyDescent="0.25">
      <c r="K27665" s="36"/>
      <c r="L27665" s="36"/>
      <c r="M27665" s="36"/>
      <c r="N27665" s="36"/>
      <c r="O27665" s="40"/>
      <c r="P27665" s="36"/>
      <c r="S27665" s="36"/>
      <c r="T27665" s="36"/>
      <c r="U27665" s="36"/>
      <c r="V27665" s="36"/>
    </row>
    <row r="27666" spans="11:22" x14ac:dyDescent="0.25">
      <c r="K27666" s="36"/>
      <c r="L27666" s="36"/>
      <c r="M27666" s="36"/>
      <c r="N27666" s="36"/>
      <c r="O27666" s="40"/>
      <c r="P27666" s="36"/>
      <c r="S27666" s="36"/>
      <c r="T27666" s="36"/>
      <c r="U27666" s="36"/>
      <c r="V27666" s="36"/>
    </row>
    <row r="27667" spans="11:22" x14ac:dyDescent="0.25">
      <c r="K27667" s="36"/>
      <c r="L27667" s="36"/>
      <c r="M27667" s="36"/>
      <c r="N27667" s="36"/>
      <c r="O27667" s="40"/>
      <c r="P27667" s="36"/>
      <c r="S27667" s="36"/>
      <c r="T27667" s="36"/>
      <c r="U27667" s="36"/>
      <c r="V27667" s="36"/>
    </row>
    <row r="27668" spans="11:22" x14ac:dyDescent="0.25">
      <c r="K27668" s="36"/>
      <c r="L27668" s="36"/>
      <c r="M27668" s="36"/>
      <c r="N27668" s="36"/>
      <c r="O27668" s="40"/>
      <c r="P27668" s="36"/>
      <c r="S27668" s="36"/>
      <c r="T27668" s="36"/>
      <c r="U27668" s="36"/>
      <c r="V27668" s="36"/>
    </row>
    <row r="27669" spans="11:22" x14ac:dyDescent="0.25">
      <c r="K27669" s="36"/>
      <c r="L27669" s="36"/>
      <c r="M27669" s="36"/>
      <c r="N27669" s="36"/>
      <c r="O27669" s="40"/>
      <c r="P27669" s="36"/>
      <c r="S27669" s="36"/>
      <c r="T27669" s="36"/>
      <c r="U27669" s="36"/>
      <c r="V27669" s="36"/>
    </row>
    <row r="27670" spans="11:22" x14ac:dyDescent="0.25">
      <c r="K27670" s="36"/>
      <c r="L27670" s="36"/>
      <c r="M27670" s="36"/>
      <c r="N27670" s="36"/>
      <c r="O27670" s="40"/>
      <c r="P27670" s="36"/>
      <c r="S27670" s="36"/>
      <c r="T27670" s="36"/>
      <c r="U27670" s="36"/>
      <c r="V27670" s="36"/>
    </row>
    <row r="27671" spans="11:22" x14ac:dyDescent="0.25">
      <c r="K27671" s="36"/>
      <c r="L27671" s="36"/>
      <c r="M27671" s="36"/>
      <c r="N27671" s="36"/>
      <c r="O27671" s="40"/>
      <c r="P27671" s="36"/>
      <c r="S27671" s="36"/>
      <c r="T27671" s="36"/>
      <c r="U27671" s="36"/>
      <c r="V27671" s="36"/>
    </row>
    <row r="27672" spans="11:22" x14ac:dyDescent="0.25">
      <c r="K27672" s="36"/>
      <c r="L27672" s="36"/>
      <c r="M27672" s="36"/>
      <c r="N27672" s="36"/>
      <c r="O27672" s="40"/>
      <c r="P27672" s="36"/>
      <c r="S27672" s="36"/>
      <c r="T27672" s="36"/>
      <c r="U27672" s="36"/>
      <c r="V27672" s="36"/>
    </row>
    <row r="27673" spans="11:22" x14ac:dyDescent="0.25">
      <c r="K27673" s="36"/>
      <c r="L27673" s="36"/>
      <c r="M27673" s="36"/>
      <c r="N27673" s="36"/>
      <c r="O27673" s="40"/>
      <c r="P27673" s="36"/>
      <c r="S27673" s="36"/>
      <c r="T27673" s="36"/>
      <c r="U27673" s="36"/>
      <c r="V27673" s="36"/>
    </row>
    <row r="27674" spans="11:22" x14ac:dyDescent="0.25">
      <c r="K27674" s="36"/>
      <c r="L27674" s="36"/>
      <c r="M27674" s="36"/>
      <c r="N27674" s="36"/>
      <c r="O27674" s="40"/>
      <c r="P27674" s="36"/>
      <c r="S27674" s="36"/>
      <c r="T27674" s="36"/>
      <c r="U27674" s="36"/>
      <c r="V27674" s="36"/>
    </row>
    <row r="27675" spans="11:22" x14ac:dyDescent="0.25">
      <c r="K27675" s="36"/>
      <c r="L27675" s="36"/>
      <c r="M27675" s="36"/>
      <c r="N27675" s="36"/>
      <c r="O27675" s="40"/>
      <c r="P27675" s="36"/>
      <c r="S27675" s="36"/>
      <c r="T27675" s="36"/>
      <c r="U27675" s="36"/>
      <c r="V27675" s="36"/>
    </row>
    <row r="27676" spans="11:22" x14ac:dyDescent="0.25">
      <c r="K27676" s="36"/>
      <c r="L27676" s="36"/>
      <c r="M27676" s="36"/>
      <c r="N27676" s="36"/>
      <c r="O27676" s="40"/>
      <c r="P27676" s="36"/>
      <c r="S27676" s="36"/>
      <c r="T27676" s="36"/>
      <c r="U27676" s="36"/>
      <c r="V27676" s="36"/>
    </row>
    <row r="27677" spans="11:22" x14ac:dyDescent="0.25">
      <c r="K27677" s="36"/>
      <c r="L27677" s="36"/>
      <c r="M27677" s="36"/>
      <c r="N27677" s="36"/>
      <c r="O27677" s="40"/>
      <c r="P27677" s="36"/>
      <c r="S27677" s="36"/>
      <c r="T27677" s="36"/>
      <c r="U27677" s="36"/>
      <c r="V27677" s="36"/>
    </row>
    <row r="27678" spans="11:22" x14ac:dyDescent="0.25">
      <c r="K27678" s="36"/>
      <c r="L27678" s="36"/>
      <c r="M27678" s="36"/>
      <c r="N27678" s="36"/>
      <c r="O27678" s="40"/>
      <c r="P27678" s="36"/>
      <c r="S27678" s="36"/>
      <c r="T27678" s="36"/>
      <c r="U27678" s="36"/>
      <c r="V27678" s="36"/>
    </row>
    <row r="27679" spans="11:22" x14ac:dyDescent="0.25">
      <c r="K27679" s="36"/>
      <c r="L27679" s="36"/>
      <c r="M27679" s="36"/>
      <c r="N27679" s="36"/>
      <c r="O27679" s="40"/>
      <c r="P27679" s="36"/>
      <c r="S27679" s="36"/>
      <c r="T27679" s="36"/>
      <c r="U27679" s="36"/>
      <c r="V27679" s="36"/>
    </row>
    <row r="27680" spans="11:22" x14ac:dyDescent="0.25">
      <c r="K27680" s="36"/>
      <c r="L27680" s="36"/>
      <c r="M27680" s="36"/>
      <c r="N27680" s="36"/>
      <c r="O27680" s="40"/>
      <c r="P27680" s="36"/>
      <c r="S27680" s="36"/>
      <c r="T27680" s="36"/>
      <c r="U27680" s="36"/>
      <c r="V27680" s="36"/>
    </row>
    <row r="27681" spans="11:22" x14ac:dyDescent="0.25">
      <c r="K27681" s="36"/>
      <c r="L27681" s="36"/>
      <c r="M27681" s="36"/>
      <c r="N27681" s="36"/>
      <c r="O27681" s="40"/>
      <c r="P27681" s="36"/>
      <c r="S27681" s="36"/>
      <c r="T27681" s="36"/>
      <c r="U27681" s="36"/>
      <c r="V27681" s="36"/>
    </row>
    <row r="27682" spans="11:22" x14ac:dyDescent="0.25">
      <c r="K27682" s="36"/>
      <c r="L27682" s="36"/>
      <c r="M27682" s="36"/>
      <c r="N27682" s="36"/>
      <c r="O27682" s="40"/>
      <c r="P27682" s="36"/>
      <c r="S27682" s="36"/>
      <c r="T27682" s="36"/>
      <c r="U27682" s="36"/>
      <c r="V27682" s="36"/>
    </row>
    <row r="27683" spans="11:22" x14ac:dyDescent="0.25">
      <c r="K27683" s="36"/>
      <c r="L27683" s="36"/>
      <c r="M27683" s="36"/>
      <c r="N27683" s="36"/>
      <c r="O27683" s="40"/>
      <c r="P27683" s="36"/>
      <c r="S27683" s="36"/>
      <c r="T27683" s="36"/>
      <c r="U27683" s="36"/>
      <c r="V27683" s="36"/>
    </row>
    <row r="27684" spans="11:22" x14ac:dyDescent="0.25">
      <c r="K27684" s="36"/>
      <c r="L27684" s="36"/>
      <c r="M27684" s="36"/>
      <c r="N27684" s="36"/>
      <c r="O27684" s="40"/>
      <c r="P27684" s="36"/>
      <c r="S27684" s="36"/>
      <c r="T27684" s="36"/>
      <c r="U27684" s="36"/>
      <c r="V27684" s="36"/>
    </row>
    <row r="27685" spans="11:22" x14ac:dyDescent="0.25">
      <c r="K27685" s="36"/>
      <c r="L27685" s="36"/>
      <c r="M27685" s="36"/>
      <c r="N27685" s="36"/>
      <c r="O27685" s="40"/>
      <c r="P27685" s="36"/>
      <c r="S27685" s="36"/>
      <c r="T27685" s="36"/>
      <c r="U27685" s="36"/>
      <c r="V27685" s="36"/>
    </row>
    <row r="27686" spans="11:22" x14ac:dyDescent="0.25">
      <c r="K27686" s="36"/>
      <c r="L27686" s="36"/>
      <c r="M27686" s="36"/>
      <c r="N27686" s="36"/>
      <c r="O27686" s="40"/>
      <c r="P27686" s="36"/>
      <c r="S27686" s="36"/>
      <c r="T27686" s="36"/>
      <c r="U27686" s="36"/>
      <c r="V27686" s="36"/>
    </row>
    <row r="27687" spans="11:22" x14ac:dyDescent="0.25">
      <c r="K27687" s="36"/>
      <c r="L27687" s="36"/>
      <c r="M27687" s="36"/>
      <c r="N27687" s="36"/>
      <c r="O27687" s="40"/>
      <c r="P27687" s="36"/>
      <c r="S27687" s="36"/>
      <c r="T27687" s="36"/>
      <c r="U27687" s="36"/>
      <c r="V27687" s="36"/>
    </row>
    <row r="27688" spans="11:22" x14ac:dyDescent="0.25">
      <c r="K27688" s="36"/>
      <c r="L27688" s="36"/>
      <c r="M27688" s="36"/>
      <c r="N27688" s="36"/>
      <c r="O27688" s="40"/>
      <c r="P27688" s="36"/>
      <c r="S27688" s="36"/>
      <c r="T27688" s="36"/>
      <c r="U27688" s="36"/>
      <c r="V27688" s="36"/>
    </row>
    <row r="27689" spans="11:22" x14ac:dyDescent="0.25">
      <c r="K27689" s="36"/>
      <c r="L27689" s="36"/>
      <c r="M27689" s="36"/>
      <c r="N27689" s="36"/>
      <c r="O27689" s="40"/>
      <c r="P27689" s="36"/>
      <c r="S27689" s="36"/>
      <c r="T27689" s="36"/>
      <c r="U27689" s="36"/>
      <c r="V27689" s="36"/>
    </row>
    <row r="27690" spans="11:22" x14ac:dyDescent="0.25">
      <c r="K27690" s="36"/>
      <c r="L27690" s="36"/>
      <c r="M27690" s="36"/>
      <c r="N27690" s="36"/>
      <c r="O27690" s="40"/>
      <c r="P27690" s="36"/>
      <c r="S27690" s="36"/>
      <c r="T27690" s="36"/>
      <c r="U27690" s="36"/>
      <c r="V27690" s="36"/>
    </row>
    <row r="27691" spans="11:22" x14ac:dyDescent="0.25">
      <c r="K27691" s="36"/>
      <c r="L27691" s="36"/>
      <c r="M27691" s="36"/>
      <c r="N27691" s="36"/>
      <c r="O27691" s="40"/>
      <c r="P27691" s="36"/>
      <c r="S27691" s="36"/>
      <c r="T27691" s="36"/>
      <c r="U27691" s="36"/>
      <c r="V27691" s="36"/>
    </row>
    <row r="27692" spans="11:22" x14ac:dyDescent="0.25">
      <c r="K27692" s="36"/>
      <c r="L27692" s="36"/>
      <c r="M27692" s="36"/>
      <c r="N27692" s="36"/>
      <c r="O27692" s="40"/>
      <c r="P27692" s="36"/>
      <c r="S27692" s="36"/>
      <c r="T27692" s="36"/>
      <c r="U27692" s="36"/>
      <c r="V27692" s="36"/>
    </row>
    <row r="27693" spans="11:22" x14ac:dyDescent="0.25">
      <c r="K27693" s="36"/>
      <c r="L27693" s="36"/>
      <c r="M27693" s="36"/>
      <c r="N27693" s="36"/>
      <c r="O27693" s="40"/>
      <c r="P27693" s="36"/>
      <c r="S27693" s="36"/>
      <c r="T27693" s="36"/>
      <c r="U27693" s="36"/>
      <c r="V27693" s="36"/>
    </row>
    <row r="27694" spans="11:22" x14ac:dyDescent="0.25">
      <c r="K27694" s="36"/>
      <c r="L27694" s="36"/>
      <c r="M27694" s="36"/>
      <c r="N27694" s="36"/>
      <c r="O27694" s="40"/>
      <c r="P27694" s="36"/>
      <c r="S27694" s="36"/>
      <c r="T27694" s="36"/>
      <c r="U27694" s="36"/>
      <c r="V27694" s="36"/>
    </row>
    <row r="27695" spans="11:22" x14ac:dyDescent="0.25">
      <c r="K27695" s="36"/>
      <c r="L27695" s="36"/>
      <c r="M27695" s="36"/>
      <c r="N27695" s="36"/>
      <c r="O27695" s="40"/>
      <c r="P27695" s="36"/>
      <c r="S27695" s="36"/>
      <c r="T27695" s="36"/>
      <c r="U27695" s="36"/>
      <c r="V27695" s="36"/>
    </row>
    <row r="27696" spans="11:22" x14ac:dyDescent="0.25">
      <c r="K27696" s="36"/>
      <c r="L27696" s="36"/>
      <c r="M27696" s="36"/>
      <c r="N27696" s="36"/>
      <c r="O27696" s="40"/>
      <c r="P27696" s="36"/>
      <c r="S27696" s="36"/>
      <c r="T27696" s="36"/>
      <c r="U27696" s="36"/>
      <c r="V27696" s="36"/>
    </row>
    <row r="27697" spans="11:22" x14ac:dyDescent="0.25">
      <c r="K27697" s="36"/>
      <c r="L27697" s="36"/>
      <c r="M27697" s="36"/>
      <c r="N27697" s="36"/>
      <c r="O27697" s="40"/>
      <c r="P27697" s="36"/>
      <c r="S27697" s="36"/>
      <c r="T27697" s="36"/>
      <c r="U27697" s="36"/>
      <c r="V27697" s="36"/>
    </row>
    <row r="27698" spans="11:22" x14ac:dyDescent="0.25">
      <c r="K27698" s="36"/>
      <c r="L27698" s="36"/>
      <c r="M27698" s="36"/>
      <c r="N27698" s="36"/>
      <c r="O27698" s="40"/>
      <c r="P27698" s="36"/>
      <c r="S27698" s="36"/>
      <c r="T27698" s="36"/>
      <c r="U27698" s="36"/>
      <c r="V27698" s="36"/>
    </row>
    <row r="27699" spans="11:22" x14ac:dyDescent="0.25">
      <c r="K27699" s="36"/>
      <c r="L27699" s="36"/>
      <c r="M27699" s="36"/>
      <c r="N27699" s="36"/>
      <c r="O27699" s="40"/>
      <c r="P27699" s="36"/>
      <c r="S27699" s="36"/>
      <c r="T27699" s="36"/>
      <c r="U27699" s="36"/>
      <c r="V27699" s="36"/>
    </row>
    <row r="27700" spans="11:22" x14ac:dyDescent="0.25">
      <c r="K27700" s="36"/>
      <c r="L27700" s="36"/>
      <c r="M27700" s="36"/>
      <c r="N27700" s="36"/>
      <c r="O27700" s="40"/>
      <c r="P27700" s="36"/>
      <c r="S27700" s="36"/>
      <c r="T27700" s="36"/>
      <c r="U27700" s="36"/>
      <c r="V27700" s="36"/>
    </row>
    <row r="27701" spans="11:22" x14ac:dyDescent="0.25">
      <c r="K27701" s="36"/>
      <c r="L27701" s="36"/>
      <c r="M27701" s="36"/>
      <c r="N27701" s="36"/>
      <c r="O27701" s="40"/>
      <c r="P27701" s="36"/>
      <c r="S27701" s="36"/>
      <c r="T27701" s="36"/>
      <c r="U27701" s="36"/>
      <c r="V27701" s="36"/>
    </row>
    <row r="27702" spans="11:22" x14ac:dyDescent="0.25">
      <c r="K27702" s="36"/>
      <c r="L27702" s="36"/>
      <c r="M27702" s="36"/>
      <c r="N27702" s="36"/>
      <c r="O27702" s="40"/>
      <c r="P27702" s="36"/>
      <c r="S27702" s="36"/>
      <c r="T27702" s="36"/>
      <c r="U27702" s="36"/>
      <c r="V27702" s="36"/>
    </row>
    <row r="27703" spans="11:22" x14ac:dyDescent="0.25">
      <c r="K27703" s="36"/>
      <c r="L27703" s="36"/>
      <c r="M27703" s="36"/>
      <c r="N27703" s="36"/>
      <c r="O27703" s="40"/>
      <c r="P27703" s="36"/>
      <c r="S27703" s="36"/>
      <c r="T27703" s="36"/>
      <c r="U27703" s="36"/>
      <c r="V27703" s="36"/>
    </row>
    <row r="27704" spans="11:22" x14ac:dyDescent="0.25">
      <c r="K27704" s="36"/>
      <c r="L27704" s="36"/>
      <c r="M27704" s="36"/>
      <c r="N27704" s="36"/>
      <c r="O27704" s="40"/>
      <c r="P27704" s="36"/>
      <c r="S27704" s="36"/>
      <c r="T27704" s="36"/>
      <c r="U27704" s="36"/>
      <c r="V27704" s="36"/>
    </row>
    <row r="27705" spans="11:22" x14ac:dyDescent="0.25">
      <c r="K27705" s="36"/>
      <c r="L27705" s="36"/>
      <c r="M27705" s="36"/>
      <c r="N27705" s="36"/>
      <c r="O27705" s="40"/>
      <c r="P27705" s="36"/>
      <c r="S27705" s="36"/>
      <c r="T27705" s="36"/>
      <c r="U27705" s="36"/>
      <c r="V27705" s="36"/>
    </row>
    <row r="27706" spans="11:22" x14ac:dyDescent="0.25">
      <c r="K27706" s="36"/>
      <c r="L27706" s="36"/>
      <c r="M27706" s="36"/>
      <c r="N27706" s="36"/>
      <c r="O27706" s="40"/>
      <c r="P27706" s="36"/>
      <c r="S27706" s="36"/>
      <c r="T27706" s="36"/>
      <c r="U27706" s="36"/>
      <c r="V27706" s="36"/>
    </row>
    <row r="27707" spans="11:22" x14ac:dyDescent="0.25">
      <c r="K27707" s="36"/>
      <c r="L27707" s="36"/>
      <c r="M27707" s="36"/>
      <c r="N27707" s="36"/>
      <c r="O27707" s="40"/>
      <c r="P27707" s="36"/>
      <c r="S27707" s="36"/>
      <c r="T27707" s="36"/>
      <c r="U27707" s="36"/>
      <c r="V27707" s="36"/>
    </row>
    <row r="27708" spans="11:22" x14ac:dyDescent="0.25">
      <c r="K27708" s="36"/>
      <c r="L27708" s="36"/>
      <c r="M27708" s="36"/>
      <c r="N27708" s="36"/>
      <c r="O27708" s="40"/>
      <c r="P27708" s="36"/>
      <c r="S27708" s="36"/>
      <c r="T27708" s="36"/>
      <c r="U27708" s="36"/>
      <c r="V27708" s="36"/>
    </row>
    <row r="27709" spans="11:22" x14ac:dyDescent="0.25">
      <c r="K27709" s="36"/>
      <c r="L27709" s="36"/>
      <c r="M27709" s="36"/>
      <c r="N27709" s="36"/>
      <c r="O27709" s="40"/>
      <c r="P27709" s="36"/>
      <c r="S27709" s="36"/>
      <c r="T27709" s="36"/>
      <c r="U27709" s="36"/>
      <c r="V27709" s="36"/>
    </row>
    <row r="27710" spans="11:22" x14ac:dyDescent="0.25">
      <c r="K27710" s="36"/>
      <c r="L27710" s="36"/>
      <c r="M27710" s="36"/>
      <c r="N27710" s="36"/>
      <c r="O27710" s="40"/>
      <c r="P27710" s="36"/>
      <c r="S27710" s="36"/>
      <c r="T27710" s="36"/>
      <c r="U27710" s="36"/>
      <c r="V27710" s="36"/>
    </row>
    <row r="27711" spans="11:22" x14ac:dyDescent="0.25">
      <c r="K27711" s="36"/>
      <c r="L27711" s="36"/>
      <c r="M27711" s="36"/>
      <c r="N27711" s="36"/>
      <c r="O27711" s="40"/>
      <c r="P27711" s="36"/>
      <c r="S27711" s="36"/>
      <c r="T27711" s="36"/>
      <c r="U27711" s="36"/>
      <c r="V27711" s="36"/>
    </row>
    <row r="27712" spans="11:22" x14ac:dyDescent="0.25">
      <c r="K27712" s="36"/>
      <c r="L27712" s="36"/>
      <c r="M27712" s="36"/>
      <c r="N27712" s="36"/>
      <c r="O27712" s="40"/>
      <c r="P27712" s="36"/>
      <c r="S27712" s="36"/>
      <c r="T27712" s="36"/>
      <c r="U27712" s="36"/>
      <c r="V27712" s="36"/>
    </row>
    <row r="27713" spans="11:22" x14ac:dyDescent="0.25">
      <c r="K27713" s="36"/>
      <c r="L27713" s="36"/>
      <c r="M27713" s="36"/>
      <c r="N27713" s="36"/>
      <c r="O27713" s="40"/>
      <c r="P27713" s="36"/>
      <c r="S27713" s="36"/>
      <c r="T27713" s="36"/>
      <c r="U27713" s="36"/>
      <c r="V27713" s="36"/>
    </row>
    <row r="27714" spans="11:22" x14ac:dyDescent="0.25">
      <c r="K27714" s="36"/>
      <c r="L27714" s="36"/>
      <c r="M27714" s="36"/>
      <c r="N27714" s="36"/>
      <c r="O27714" s="40"/>
      <c r="P27714" s="36"/>
      <c r="S27714" s="36"/>
      <c r="T27714" s="36"/>
      <c r="U27714" s="36"/>
      <c r="V27714" s="36"/>
    </row>
    <row r="27715" spans="11:22" x14ac:dyDescent="0.25">
      <c r="K27715" s="36"/>
      <c r="L27715" s="36"/>
      <c r="M27715" s="36"/>
      <c r="N27715" s="36"/>
      <c r="O27715" s="40"/>
      <c r="P27715" s="36"/>
      <c r="S27715" s="36"/>
      <c r="T27715" s="36"/>
      <c r="U27715" s="36"/>
      <c r="V27715" s="36"/>
    </row>
    <row r="27716" spans="11:22" x14ac:dyDescent="0.25">
      <c r="K27716" s="36"/>
      <c r="L27716" s="36"/>
      <c r="M27716" s="36"/>
      <c r="N27716" s="36"/>
      <c r="O27716" s="40"/>
      <c r="P27716" s="36"/>
      <c r="S27716" s="36"/>
      <c r="T27716" s="36"/>
      <c r="U27716" s="36"/>
      <c r="V27716" s="36"/>
    </row>
    <row r="27717" spans="11:22" x14ac:dyDescent="0.25">
      <c r="K27717" s="36"/>
      <c r="L27717" s="36"/>
      <c r="M27717" s="36"/>
      <c r="N27717" s="36"/>
      <c r="O27717" s="40"/>
      <c r="P27717" s="36"/>
      <c r="S27717" s="36"/>
      <c r="T27717" s="36"/>
      <c r="U27717" s="36"/>
      <c r="V27717" s="36"/>
    </row>
    <row r="27718" spans="11:22" x14ac:dyDescent="0.25">
      <c r="K27718" s="36"/>
      <c r="L27718" s="36"/>
      <c r="M27718" s="36"/>
      <c r="N27718" s="36"/>
      <c r="O27718" s="40"/>
      <c r="P27718" s="36"/>
      <c r="S27718" s="36"/>
      <c r="T27718" s="36"/>
      <c r="U27718" s="36"/>
      <c r="V27718" s="36"/>
    </row>
    <row r="27719" spans="11:22" x14ac:dyDescent="0.25">
      <c r="K27719" s="36"/>
      <c r="L27719" s="36"/>
      <c r="M27719" s="36"/>
      <c r="N27719" s="36"/>
      <c r="O27719" s="40"/>
      <c r="P27719" s="36"/>
      <c r="S27719" s="36"/>
      <c r="T27719" s="36"/>
      <c r="U27719" s="36"/>
      <c r="V27719" s="36"/>
    </row>
    <row r="27720" spans="11:22" x14ac:dyDescent="0.25">
      <c r="K27720" s="36"/>
      <c r="L27720" s="36"/>
      <c r="M27720" s="36"/>
      <c r="N27720" s="36"/>
      <c r="O27720" s="40"/>
      <c r="P27720" s="36"/>
      <c r="S27720" s="36"/>
      <c r="T27720" s="36"/>
      <c r="U27720" s="36"/>
      <c r="V27720" s="36"/>
    </row>
    <row r="27721" spans="11:22" x14ac:dyDescent="0.25">
      <c r="K27721" s="36"/>
      <c r="L27721" s="36"/>
      <c r="M27721" s="36"/>
      <c r="N27721" s="36"/>
      <c r="O27721" s="40"/>
      <c r="P27721" s="36"/>
      <c r="S27721" s="36"/>
      <c r="T27721" s="36"/>
      <c r="U27721" s="36"/>
      <c r="V27721" s="36"/>
    </row>
    <row r="27722" spans="11:22" x14ac:dyDescent="0.25">
      <c r="K27722" s="36"/>
      <c r="L27722" s="36"/>
      <c r="M27722" s="36"/>
      <c r="N27722" s="36"/>
      <c r="O27722" s="40"/>
      <c r="P27722" s="36"/>
      <c r="S27722" s="36"/>
      <c r="T27722" s="36"/>
      <c r="U27722" s="36"/>
      <c r="V27722" s="36"/>
    </row>
    <row r="27723" spans="11:22" x14ac:dyDescent="0.25">
      <c r="K27723" s="36"/>
      <c r="L27723" s="36"/>
      <c r="M27723" s="36"/>
      <c r="N27723" s="36"/>
      <c r="O27723" s="40"/>
      <c r="P27723" s="36"/>
      <c r="S27723" s="36"/>
      <c r="T27723" s="36"/>
      <c r="U27723" s="36"/>
      <c r="V27723" s="36"/>
    </row>
    <row r="27724" spans="11:22" x14ac:dyDescent="0.25">
      <c r="K27724" s="36"/>
      <c r="L27724" s="36"/>
      <c r="M27724" s="36"/>
      <c r="N27724" s="36"/>
      <c r="O27724" s="40"/>
      <c r="P27724" s="36"/>
      <c r="S27724" s="36"/>
      <c r="T27724" s="36"/>
      <c r="U27724" s="36"/>
      <c r="V27724" s="36"/>
    </row>
    <row r="27725" spans="11:22" x14ac:dyDescent="0.25">
      <c r="K27725" s="36"/>
      <c r="L27725" s="36"/>
      <c r="M27725" s="36"/>
      <c r="N27725" s="36"/>
      <c r="O27725" s="40"/>
      <c r="P27725" s="36"/>
      <c r="S27725" s="36"/>
      <c r="T27725" s="36"/>
      <c r="U27725" s="36"/>
      <c r="V27725" s="36"/>
    </row>
    <row r="27726" spans="11:22" x14ac:dyDescent="0.25">
      <c r="K27726" s="36"/>
      <c r="L27726" s="36"/>
      <c r="M27726" s="36"/>
      <c r="N27726" s="36"/>
      <c r="O27726" s="40"/>
      <c r="P27726" s="36"/>
      <c r="S27726" s="36"/>
      <c r="T27726" s="36"/>
      <c r="U27726" s="36"/>
      <c r="V27726" s="36"/>
    </row>
    <row r="27727" spans="11:22" x14ac:dyDescent="0.25">
      <c r="K27727" s="36"/>
      <c r="L27727" s="36"/>
      <c r="M27727" s="36"/>
      <c r="N27727" s="36"/>
      <c r="O27727" s="40"/>
      <c r="P27727" s="36"/>
      <c r="S27727" s="36"/>
      <c r="T27727" s="36"/>
      <c r="U27727" s="36"/>
      <c r="V27727" s="36"/>
    </row>
    <row r="27728" spans="11:22" x14ac:dyDescent="0.25">
      <c r="K27728" s="36"/>
      <c r="L27728" s="36"/>
      <c r="M27728" s="36"/>
      <c r="N27728" s="36"/>
      <c r="O27728" s="40"/>
      <c r="P27728" s="36"/>
      <c r="S27728" s="36"/>
      <c r="T27728" s="36"/>
      <c r="U27728" s="36"/>
      <c r="V27728" s="36"/>
    </row>
    <row r="27729" spans="11:22" x14ac:dyDescent="0.25">
      <c r="K27729" s="36"/>
      <c r="L27729" s="36"/>
      <c r="M27729" s="36"/>
      <c r="N27729" s="36"/>
      <c r="O27729" s="40"/>
      <c r="P27729" s="36"/>
      <c r="S27729" s="36"/>
      <c r="T27729" s="36"/>
      <c r="U27729" s="36"/>
      <c r="V27729" s="36"/>
    </row>
    <row r="27730" spans="11:22" x14ac:dyDescent="0.25">
      <c r="K27730" s="36"/>
      <c r="L27730" s="36"/>
      <c r="M27730" s="36"/>
      <c r="N27730" s="36"/>
      <c r="O27730" s="40"/>
      <c r="P27730" s="36"/>
      <c r="S27730" s="36"/>
      <c r="T27730" s="36"/>
      <c r="U27730" s="36"/>
      <c r="V27730" s="36"/>
    </row>
    <row r="27731" spans="11:22" x14ac:dyDescent="0.25">
      <c r="K27731" s="36"/>
      <c r="L27731" s="36"/>
      <c r="M27731" s="36"/>
      <c r="N27731" s="36"/>
      <c r="O27731" s="40"/>
      <c r="P27731" s="36"/>
      <c r="S27731" s="36"/>
      <c r="T27731" s="36"/>
      <c r="U27731" s="36"/>
      <c r="V27731" s="36"/>
    </row>
    <row r="27732" spans="11:22" x14ac:dyDescent="0.25">
      <c r="K27732" s="36"/>
      <c r="L27732" s="36"/>
      <c r="M27732" s="36"/>
      <c r="N27732" s="36"/>
      <c r="O27732" s="40"/>
      <c r="P27732" s="36"/>
      <c r="S27732" s="36"/>
      <c r="T27732" s="36"/>
      <c r="U27732" s="36"/>
      <c r="V27732" s="36"/>
    </row>
    <row r="27733" spans="11:22" x14ac:dyDescent="0.25">
      <c r="K27733" s="36"/>
      <c r="L27733" s="36"/>
      <c r="M27733" s="36"/>
      <c r="N27733" s="36"/>
      <c r="O27733" s="40"/>
      <c r="P27733" s="36"/>
      <c r="S27733" s="36"/>
      <c r="T27733" s="36"/>
      <c r="U27733" s="36"/>
      <c r="V27733" s="36"/>
    </row>
    <row r="27734" spans="11:22" x14ac:dyDescent="0.25">
      <c r="K27734" s="36"/>
      <c r="L27734" s="36"/>
      <c r="M27734" s="36"/>
      <c r="N27734" s="36"/>
      <c r="O27734" s="40"/>
      <c r="P27734" s="36"/>
      <c r="S27734" s="36"/>
      <c r="T27734" s="36"/>
      <c r="U27734" s="36"/>
      <c r="V27734" s="36"/>
    </row>
    <row r="27735" spans="11:22" x14ac:dyDescent="0.25">
      <c r="K27735" s="36"/>
      <c r="L27735" s="36"/>
      <c r="M27735" s="36"/>
      <c r="N27735" s="36"/>
      <c r="O27735" s="40"/>
      <c r="P27735" s="36"/>
      <c r="S27735" s="36"/>
      <c r="T27735" s="36"/>
      <c r="U27735" s="36"/>
      <c r="V27735" s="36"/>
    </row>
    <row r="27736" spans="11:22" x14ac:dyDescent="0.25">
      <c r="K27736" s="36"/>
      <c r="L27736" s="36"/>
      <c r="M27736" s="36"/>
      <c r="N27736" s="36"/>
      <c r="O27736" s="40"/>
      <c r="P27736" s="36"/>
      <c r="S27736" s="36"/>
      <c r="T27736" s="36"/>
      <c r="U27736" s="36"/>
      <c r="V27736" s="36"/>
    </row>
    <row r="27737" spans="11:22" x14ac:dyDescent="0.25">
      <c r="K27737" s="36"/>
      <c r="L27737" s="36"/>
      <c r="M27737" s="36"/>
      <c r="N27737" s="36"/>
      <c r="O27737" s="40"/>
      <c r="P27737" s="36"/>
      <c r="S27737" s="36"/>
      <c r="T27737" s="36"/>
      <c r="U27737" s="36"/>
      <c r="V27737" s="36"/>
    </row>
    <row r="27738" spans="11:22" x14ac:dyDescent="0.25">
      <c r="K27738" s="36"/>
      <c r="L27738" s="36"/>
      <c r="M27738" s="36"/>
      <c r="N27738" s="36"/>
      <c r="O27738" s="40"/>
      <c r="P27738" s="36"/>
      <c r="S27738" s="36"/>
      <c r="T27738" s="36"/>
      <c r="U27738" s="36"/>
      <c r="V27738" s="36"/>
    </row>
    <row r="27739" spans="11:22" x14ac:dyDescent="0.25">
      <c r="K27739" s="36"/>
      <c r="L27739" s="36"/>
      <c r="M27739" s="36"/>
      <c r="N27739" s="36"/>
      <c r="O27739" s="40"/>
      <c r="P27739" s="36"/>
      <c r="S27739" s="36"/>
      <c r="T27739" s="36"/>
      <c r="U27739" s="36"/>
      <c r="V27739" s="36"/>
    </row>
    <row r="27740" spans="11:22" x14ac:dyDescent="0.25">
      <c r="K27740" s="36"/>
      <c r="L27740" s="36"/>
      <c r="M27740" s="36"/>
      <c r="N27740" s="36"/>
      <c r="O27740" s="40"/>
      <c r="P27740" s="36"/>
      <c r="S27740" s="36"/>
      <c r="T27740" s="36"/>
      <c r="U27740" s="36"/>
      <c r="V27740" s="36"/>
    </row>
    <row r="27741" spans="11:22" x14ac:dyDescent="0.25">
      <c r="K27741" s="36"/>
      <c r="L27741" s="36"/>
      <c r="M27741" s="36"/>
      <c r="N27741" s="36"/>
      <c r="O27741" s="40"/>
      <c r="P27741" s="36"/>
      <c r="S27741" s="36"/>
      <c r="T27741" s="36"/>
      <c r="U27741" s="36"/>
      <c r="V27741" s="36"/>
    </row>
    <row r="27742" spans="11:22" x14ac:dyDescent="0.25">
      <c r="K27742" s="36"/>
      <c r="L27742" s="36"/>
      <c r="M27742" s="36"/>
      <c r="N27742" s="36"/>
      <c r="O27742" s="40"/>
      <c r="P27742" s="36"/>
      <c r="S27742" s="36"/>
      <c r="T27742" s="36"/>
      <c r="U27742" s="36"/>
      <c r="V27742" s="36"/>
    </row>
    <row r="27743" spans="11:22" x14ac:dyDescent="0.25">
      <c r="K27743" s="36"/>
      <c r="L27743" s="36"/>
      <c r="M27743" s="36"/>
      <c r="N27743" s="36"/>
      <c r="O27743" s="40"/>
      <c r="P27743" s="36"/>
      <c r="S27743" s="36"/>
      <c r="T27743" s="36"/>
      <c r="U27743" s="36"/>
      <c r="V27743" s="36"/>
    </row>
    <row r="27744" spans="11:22" x14ac:dyDescent="0.25">
      <c r="K27744" s="36"/>
      <c r="L27744" s="36"/>
      <c r="M27744" s="36"/>
      <c r="N27744" s="36"/>
      <c r="O27744" s="40"/>
      <c r="P27744" s="36"/>
      <c r="S27744" s="36"/>
      <c r="T27744" s="36"/>
      <c r="U27744" s="36"/>
      <c r="V27744" s="36"/>
    </row>
    <row r="27745" spans="11:22" x14ac:dyDescent="0.25">
      <c r="K27745" s="36"/>
      <c r="L27745" s="36"/>
      <c r="M27745" s="36"/>
      <c r="N27745" s="36"/>
      <c r="O27745" s="40"/>
      <c r="P27745" s="36"/>
      <c r="S27745" s="36"/>
      <c r="T27745" s="36"/>
      <c r="U27745" s="36"/>
      <c r="V27745" s="36"/>
    </row>
    <row r="27746" spans="11:22" x14ac:dyDescent="0.25">
      <c r="K27746" s="36"/>
      <c r="L27746" s="36"/>
      <c r="M27746" s="36"/>
      <c r="N27746" s="36"/>
      <c r="O27746" s="40"/>
      <c r="P27746" s="36"/>
      <c r="S27746" s="36"/>
      <c r="T27746" s="36"/>
      <c r="U27746" s="36"/>
      <c r="V27746" s="36"/>
    </row>
    <row r="27747" spans="11:22" x14ac:dyDescent="0.25">
      <c r="K27747" s="36"/>
      <c r="L27747" s="36"/>
      <c r="M27747" s="36"/>
      <c r="N27747" s="36"/>
      <c r="O27747" s="40"/>
      <c r="P27747" s="36"/>
      <c r="S27747" s="36"/>
      <c r="T27747" s="36"/>
      <c r="U27747" s="36"/>
      <c r="V27747" s="36"/>
    </row>
    <row r="27748" spans="11:22" x14ac:dyDescent="0.25">
      <c r="K27748" s="36"/>
      <c r="L27748" s="36"/>
      <c r="M27748" s="36"/>
      <c r="N27748" s="36"/>
      <c r="O27748" s="40"/>
      <c r="P27748" s="36"/>
      <c r="S27748" s="36"/>
      <c r="T27748" s="36"/>
      <c r="U27748" s="36"/>
      <c r="V27748" s="36"/>
    </row>
    <row r="27749" spans="11:22" x14ac:dyDescent="0.25">
      <c r="K27749" s="36"/>
      <c r="L27749" s="36"/>
      <c r="M27749" s="36"/>
      <c r="N27749" s="36"/>
      <c r="O27749" s="40"/>
      <c r="P27749" s="36"/>
      <c r="S27749" s="36"/>
      <c r="T27749" s="36"/>
      <c r="U27749" s="36"/>
      <c r="V27749" s="36"/>
    </row>
    <row r="27750" spans="11:22" x14ac:dyDescent="0.25">
      <c r="K27750" s="36"/>
      <c r="L27750" s="36"/>
      <c r="M27750" s="36"/>
      <c r="N27750" s="36"/>
      <c r="O27750" s="40"/>
      <c r="P27750" s="36"/>
      <c r="S27750" s="36"/>
      <c r="T27750" s="36"/>
      <c r="U27750" s="36"/>
      <c r="V27750" s="36"/>
    </row>
    <row r="27751" spans="11:22" x14ac:dyDescent="0.25">
      <c r="K27751" s="36"/>
      <c r="L27751" s="36"/>
      <c r="M27751" s="36"/>
      <c r="N27751" s="36"/>
      <c r="O27751" s="40"/>
      <c r="P27751" s="36"/>
      <c r="S27751" s="36"/>
      <c r="T27751" s="36"/>
      <c r="U27751" s="36"/>
      <c r="V27751" s="36"/>
    </row>
    <row r="27752" spans="11:22" x14ac:dyDescent="0.25">
      <c r="K27752" s="36"/>
      <c r="L27752" s="36"/>
      <c r="M27752" s="36"/>
      <c r="N27752" s="36"/>
      <c r="O27752" s="40"/>
      <c r="P27752" s="36"/>
      <c r="S27752" s="36"/>
      <c r="T27752" s="36"/>
      <c r="U27752" s="36"/>
      <c r="V27752" s="36"/>
    </row>
    <row r="27753" spans="11:22" x14ac:dyDescent="0.25">
      <c r="K27753" s="36"/>
      <c r="L27753" s="36"/>
      <c r="M27753" s="36"/>
      <c r="N27753" s="36"/>
      <c r="O27753" s="40"/>
      <c r="P27753" s="36"/>
      <c r="S27753" s="36"/>
      <c r="T27753" s="36"/>
      <c r="U27753" s="36"/>
      <c r="V27753" s="36"/>
    </row>
    <row r="27754" spans="11:22" x14ac:dyDescent="0.25">
      <c r="K27754" s="36"/>
      <c r="L27754" s="36"/>
      <c r="M27754" s="36"/>
      <c r="N27754" s="36"/>
      <c r="O27754" s="40"/>
      <c r="P27754" s="36"/>
      <c r="S27754" s="36"/>
      <c r="T27754" s="36"/>
      <c r="U27754" s="36"/>
      <c r="V27754" s="36"/>
    </row>
    <row r="27755" spans="11:22" x14ac:dyDescent="0.25">
      <c r="K27755" s="36"/>
      <c r="L27755" s="36"/>
      <c r="M27755" s="36"/>
      <c r="N27755" s="36"/>
      <c r="O27755" s="40"/>
      <c r="P27755" s="36"/>
      <c r="S27755" s="36"/>
      <c r="T27755" s="36"/>
      <c r="U27755" s="36"/>
      <c r="V27755" s="36"/>
    </row>
    <row r="27756" spans="11:22" x14ac:dyDescent="0.25">
      <c r="K27756" s="36"/>
      <c r="L27756" s="36"/>
      <c r="M27756" s="36"/>
      <c r="N27756" s="36"/>
      <c r="O27756" s="40"/>
      <c r="P27756" s="36"/>
      <c r="S27756" s="36"/>
      <c r="T27756" s="36"/>
      <c r="U27756" s="36"/>
      <c r="V27756" s="36"/>
    </row>
    <row r="27757" spans="11:22" x14ac:dyDescent="0.25">
      <c r="K27757" s="36"/>
      <c r="L27757" s="36"/>
      <c r="M27757" s="36"/>
      <c r="N27757" s="36"/>
      <c r="O27757" s="40"/>
      <c r="P27757" s="36"/>
      <c r="S27757" s="36"/>
      <c r="T27757" s="36"/>
      <c r="U27757" s="36"/>
      <c r="V27757" s="36"/>
    </row>
    <row r="27758" spans="11:22" x14ac:dyDescent="0.25">
      <c r="K27758" s="36"/>
      <c r="L27758" s="36"/>
      <c r="M27758" s="36"/>
      <c r="N27758" s="36"/>
      <c r="O27758" s="40"/>
      <c r="P27758" s="36"/>
      <c r="S27758" s="36"/>
      <c r="T27758" s="36"/>
      <c r="U27758" s="36"/>
      <c r="V27758" s="36"/>
    </row>
    <row r="27759" spans="11:22" x14ac:dyDescent="0.25">
      <c r="K27759" s="36"/>
      <c r="L27759" s="36"/>
      <c r="M27759" s="36"/>
      <c r="N27759" s="36"/>
      <c r="O27759" s="40"/>
      <c r="P27759" s="36"/>
      <c r="S27759" s="36"/>
      <c r="T27759" s="36"/>
      <c r="U27759" s="36"/>
      <c r="V27759" s="36"/>
    </row>
    <row r="27760" spans="11:22" x14ac:dyDescent="0.25">
      <c r="K27760" s="36"/>
      <c r="L27760" s="36"/>
      <c r="M27760" s="36"/>
      <c r="N27760" s="36"/>
      <c r="O27760" s="40"/>
      <c r="P27760" s="36"/>
      <c r="S27760" s="36"/>
      <c r="T27760" s="36"/>
      <c r="U27760" s="36"/>
      <c r="V27760" s="36"/>
    </row>
    <row r="27761" spans="11:22" x14ac:dyDescent="0.25">
      <c r="K27761" s="36"/>
      <c r="L27761" s="36"/>
      <c r="M27761" s="36"/>
      <c r="N27761" s="36"/>
      <c r="O27761" s="40"/>
      <c r="P27761" s="36"/>
      <c r="S27761" s="36"/>
      <c r="T27761" s="36"/>
      <c r="U27761" s="36"/>
      <c r="V27761" s="36"/>
    </row>
    <row r="27762" spans="11:22" x14ac:dyDescent="0.25">
      <c r="K27762" s="36"/>
      <c r="L27762" s="36"/>
      <c r="M27762" s="36"/>
      <c r="N27762" s="36"/>
      <c r="O27762" s="40"/>
      <c r="P27762" s="36"/>
      <c r="S27762" s="36"/>
      <c r="T27762" s="36"/>
      <c r="U27762" s="36"/>
      <c r="V27762" s="36"/>
    </row>
    <row r="27763" spans="11:22" x14ac:dyDescent="0.25">
      <c r="K27763" s="36"/>
      <c r="L27763" s="36"/>
      <c r="M27763" s="36"/>
      <c r="N27763" s="36"/>
      <c r="O27763" s="40"/>
      <c r="P27763" s="36"/>
      <c r="S27763" s="36"/>
      <c r="T27763" s="36"/>
      <c r="U27763" s="36"/>
      <c r="V27763" s="36"/>
    </row>
    <row r="27764" spans="11:22" x14ac:dyDescent="0.25">
      <c r="K27764" s="36"/>
      <c r="L27764" s="36"/>
      <c r="M27764" s="36"/>
      <c r="N27764" s="36"/>
      <c r="O27764" s="40"/>
      <c r="P27764" s="36"/>
      <c r="S27764" s="36"/>
      <c r="T27764" s="36"/>
      <c r="U27764" s="36"/>
      <c r="V27764" s="36"/>
    </row>
    <row r="27765" spans="11:22" x14ac:dyDescent="0.25">
      <c r="K27765" s="36"/>
      <c r="L27765" s="36"/>
      <c r="M27765" s="36"/>
      <c r="N27765" s="36"/>
      <c r="O27765" s="40"/>
      <c r="P27765" s="36"/>
      <c r="S27765" s="36"/>
      <c r="T27765" s="36"/>
      <c r="U27765" s="36"/>
      <c r="V27765" s="36"/>
    </row>
    <row r="27766" spans="11:22" x14ac:dyDescent="0.25">
      <c r="K27766" s="36"/>
      <c r="L27766" s="36"/>
      <c r="M27766" s="36"/>
      <c r="N27766" s="36"/>
      <c r="O27766" s="40"/>
      <c r="P27766" s="36"/>
      <c r="S27766" s="36"/>
      <c r="T27766" s="36"/>
      <c r="U27766" s="36"/>
      <c r="V27766" s="36"/>
    </row>
    <row r="27767" spans="11:22" x14ac:dyDescent="0.25">
      <c r="K27767" s="36"/>
      <c r="L27767" s="36"/>
      <c r="M27767" s="36"/>
      <c r="N27767" s="36"/>
      <c r="O27767" s="40"/>
      <c r="P27767" s="36"/>
      <c r="S27767" s="36"/>
      <c r="T27767" s="36"/>
      <c r="U27767" s="36"/>
      <c r="V27767" s="36"/>
    </row>
    <row r="27768" spans="11:22" x14ac:dyDescent="0.25">
      <c r="K27768" s="36"/>
      <c r="L27768" s="36"/>
      <c r="M27768" s="36"/>
      <c r="N27768" s="36"/>
      <c r="O27768" s="40"/>
      <c r="P27768" s="36"/>
      <c r="S27768" s="36"/>
      <c r="T27768" s="36"/>
      <c r="U27768" s="36"/>
      <c r="V27768" s="36"/>
    </row>
    <row r="27769" spans="11:22" x14ac:dyDescent="0.25">
      <c r="K27769" s="36"/>
      <c r="L27769" s="36"/>
      <c r="M27769" s="36"/>
      <c r="N27769" s="36"/>
      <c r="O27769" s="40"/>
      <c r="P27769" s="36"/>
      <c r="S27769" s="36"/>
      <c r="T27769" s="36"/>
      <c r="U27769" s="36"/>
      <c r="V27769" s="36"/>
    </row>
    <row r="27770" spans="11:22" x14ac:dyDescent="0.25">
      <c r="K27770" s="36"/>
      <c r="L27770" s="36"/>
      <c r="M27770" s="36"/>
      <c r="N27770" s="36"/>
      <c r="O27770" s="40"/>
      <c r="P27770" s="36"/>
      <c r="S27770" s="36"/>
      <c r="T27770" s="36"/>
      <c r="U27770" s="36"/>
      <c r="V27770" s="36"/>
    </row>
    <row r="27771" spans="11:22" x14ac:dyDescent="0.25">
      <c r="K27771" s="36"/>
      <c r="L27771" s="36"/>
      <c r="M27771" s="36"/>
      <c r="N27771" s="36"/>
      <c r="O27771" s="40"/>
      <c r="P27771" s="36"/>
      <c r="S27771" s="36"/>
      <c r="T27771" s="36"/>
      <c r="U27771" s="36"/>
      <c r="V27771" s="36"/>
    </row>
    <row r="27772" spans="11:22" x14ac:dyDescent="0.25">
      <c r="K27772" s="36"/>
      <c r="L27772" s="36"/>
      <c r="M27772" s="36"/>
      <c r="N27772" s="36"/>
      <c r="O27772" s="40"/>
      <c r="P27772" s="36"/>
      <c r="S27772" s="36"/>
      <c r="T27772" s="36"/>
      <c r="U27772" s="36"/>
      <c r="V27772" s="36"/>
    </row>
    <row r="27773" spans="11:22" x14ac:dyDescent="0.25">
      <c r="K27773" s="36"/>
      <c r="L27773" s="36"/>
      <c r="M27773" s="36"/>
      <c r="N27773" s="36"/>
      <c r="O27773" s="40"/>
      <c r="P27773" s="36"/>
      <c r="S27773" s="36"/>
      <c r="T27773" s="36"/>
      <c r="U27773" s="36"/>
      <c r="V27773" s="36"/>
    </row>
    <row r="27774" spans="11:22" x14ac:dyDescent="0.25">
      <c r="K27774" s="36"/>
      <c r="L27774" s="36"/>
      <c r="M27774" s="36"/>
      <c r="N27774" s="36"/>
      <c r="O27774" s="40"/>
      <c r="P27774" s="36"/>
      <c r="S27774" s="36"/>
      <c r="T27774" s="36"/>
      <c r="U27774" s="36"/>
      <c r="V27774" s="36"/>
    </row>
    <row r="27775" spans="11:22" x14ac:dyDescent="0.25">
      <c r="K27775" s="36"/>
      <c r="L27775" s="36"/>
      <c r="M27775" s="36"/>
      <c r="N27775" s="36"/>
      <c r="O27775" s="40"/>
      <c r="P27775" s="36"/>
      <c r="S27775" s="36"/>
      <c r="T27775" s="36"/>
      <c r="U27775" s="36"/>
      <c r="V27775" s="36"/>
    </row>
    <row r="27776" spans="11:22" x14ac:dyDescent="0.25">
      <c r="K27776" s="36"/>
      <c r="L27776" s="36"/>
      <c r="M27776" s="36"/>
      <c r="N27776" s="36"/>
      <c r="O27776" s="40"/>
      <c r="P27776" s="36"/>
      <c r="S27776" s="36"/>
      <c r="T27776" s="36"/>
      <c r="U27776" s="36"/>
      <c r="V27776" s="36"/>
    </row>
    <row r="27777" spans="11:22" x14ac:dyDescent="0.25">
      <c r="K27777" s="36"/>
      <c r="L27777" s="36"/>
      <c r="M27777" s="36"/>
      <c r="N27777" s="36"/>
      <c r="O27777" s="40"/>
      <c r="P27777" s="36"/>
      <c r="S27777" s="36"/>
      <c r="T27777" s="36"/>
      <c r="U27777" s="36"/>
      <c r="V27777" s="36"/>
    </row>
    <row r="27778" spans="11:22" x14ac:dyDescent="0.25">
      <c r="K27778" s="36"/>
      <c r="L27778" s="36"/>
      <c r="M27778" s="36"/>
      <c r="N27778" s="36"/>
      <c r="O27778" s="40"/>
      <c r="P27778" s="36"/>
      <c r="S27778" s="36"/>
      <c r="T27778" s="36"/>
      <c r="U27778" s="36"/>
      <c r="V27778" s="36"/>
    </row>
    <row r="27779" spans="11:22" x14ac:dyDescent="0.25">
      <c r="K27779" s="36"/>
      <c r="L27779" s="36"/>
      <c r="M27779" s="36"/>
      <c r="N27779" s="36"/>
      <c r="O27779" s="40"/>
      <c r="P27779" s="36"/>
      <c r="S27779" s="36"/>
      <c r="T27779" s="36"/>
      <c r="U27779" s="36"/>
      <c r="V27779" s="36"/>
    </row>
    <row r="27780" spans="11:22" x14ac:dyDescent="0.25">
      <c r="K27780" s="36"/>
      <c r="L27780" s="36"/>
      <c r="M27780" s="36"/>
      <c r="N27780" s="36"/>
      <c r="O27780" s="40"/>
      <c r="P27780" s="36"/>
      <c r="S27780" s="36"/>
      <c r="T27780" s="36"/>
      <c r="U27780" s="36"/>
      <c r="V27780" s="36"/>
    </row>
    <row r="27781" spans="11:22" x14ac:dyDescent="0.25">
      <c r="K27781" s="36"/>
      <c r="L27781" s="36"/>
      <c r="M27781" s="36"/>
      <c r="N27781" s="36"/>
      <c r="O27781" s="40"/>
      <c r="P27781" s="36"/>
      <c r="S27781" s="36"/>
      <c r="T27781" s="36"/>
      <c r="U27781" s="36"/>
      <c r="V27781" s="36"/>
    </row>
    <row r="27782" spans="11:22" x14ac:dyDescent="0.25">
      <c r="K27782" s="36"/>
      <c r="L27782" s="36"/>
      <c r="M27782" s="36"/>
      <c r="N27782" s="36"/>
      <c r="O27782" s="40"/>
      <c r="P27782" s="36"/>
      <c r="S27782" s="36"/>
      <c r="T27782" s="36"/>
      <c r="U27782" s="36"/>
      <c r="V27782" s="36"/>
    </row>
    <row r="27783" spans="11:22" x14ac:dyDescent="0.25">
      <c r="K27783" s="36"/>
      <c r="L27783" s="36"/>
      <c r="M27783" s="36"/>
      <c r="N27783" s="36"/>
      <c r="O27783" s="40"/>
      <c r="P27783" s="36"/>
      <c r="S27783" s="36"/>
      <c r="T27783" s="36"/>
      <c r="U27783" s="36"/>
      <c r="V27783" s="36"/>
    </row>
    <row r="27784" spans="11:22" x14ac:dyDescent="0.25">
      <c r="K27784" s="36"/>
      <c r="L27784" s="36"/>
      <c r="M27784" s="36"/>
      <c r="N27784" s="36"/>
      <c r="O27784" s="40"/>
      <c r="P27784" s="36"/>
      <c r="S27784" s="36"/>
      <c r="T27784" s="36"/>
      <c r="U27784" s="36"/>
      <c r="V27784" s="36"/>
    </row>
    <row r="27785" spans="11:22" x14ac:dyDescent="0.25">
      <c r="K27785" s="36"/>
      <c r="L27785" s="36"/>
      <c r="M27785" s="36"/>
      <c r="N27785" s="36"/>
      <c r="O27785" s="40"/>
      <c r="P27785" s="36"/>
      <c r="S27785" s="36"/>
      <c r="T27785" s="36"/>
      <c r="U27785" s="36"/>
      <c r="V27785" s="36"/>
    </row>
    <row r="27786" spans="11:22" x14ac:dyDescent="0.25">
      <c r="K27786" s="36"/>
      <c r="L27786" s="36"/>
      <c r="M27786" s="36"/>
      <c r="N27786" s="36"/>
      <c r="O27786" s="40"/>
      <c r="P27786" s="36"/>
      <c r="S27786" s="36"/>
      <c r="T27786" s="36"/>
      <c r="U27786" s="36"/>
      <c r="V27786" s="36"/>
    </row>
    <row r="27787" spans="11:22" x14ac:dyDescent="0.25">
      <c r="K27787" s="36"/>
      <c r="L27787" s="36"/>
      <c r="M27787" s="36"/>
      <c r="N27787" s="36"/>
      <c r="O27787" s="40"/>
      <c r="P27787" s="36"/>
      <c r="S27787" s="36"/>
      <c r="T27787" s="36"/>
      <c r="U27787" s="36"/>
      <c r="V27787" s="36"/>
    </row>
    <row r="27788" spans="11:22" x14ac:dyDescent="0.25">
      <c r="K27788" s="36"/>
      <c r="L27788" s="36"/>
      <c r="M27788" s="36"/>
      <c r="N27788" s="36"/>
      <c r="O27788" s="40"/>
      <c r="P27788" s="36"/>
      <c r="S27788" s="36"/>
      <c r="T27788" s="36"/>
      <c r="U27788" s="36"/>
      <c r="V27788" s="36"/>
    </row>
    <row r="27789" spans="11:22" x14ac:dyDescent="0.25">
      <c r="K27789" s="36"/>
      <c r="L27789" s="36"/>
      <c r="M27789" s="36"/>
      <c r="N27789" s="36"/>
      <c r="O27789" s="40"/>
      <c r="P27789" s="36"/>
      <c r="S27789" s="36"/>
      <c r="T27789" s="36"/>
      <c r="U27789" s="36"/>
      <c r="V27789" s="36"/>
    </row>
    <row r="27790" spans="11:22" x14ac:dyDescent="0.25">
      <c r="K27790" s="36"/>
      <c r="L27790" s="36"/>
      <c r="M27790" s="36"/>
      <c r="N27790" s="36"/>
      <c r="O27790" s="40"/>
      <c r="P27790" s="36"/>
      <c r="S27790" s="36"/>
      <c r="T27790" s="36"/>
      <c r="U27790" s="36"/>
      <c r="V27790" s="36"/>
    </row>
    <row r="27791" spans="11:22" x14ac:dyDescent="0.25">
      <c r="K27791" s="36"/>
      <c r="L27791" s="36"/>
      <c r="M27791" s="36"/>
      <c r="N27791" s="36"/>
      <c r="O27791" s="40"/>
      <c r="P27791" s="36"/>
      <c r="S27791" s="36"/>
      <c r="T27791" s="36"/>
      <c r="U27791" s="36"/>
      <c r="V27791" s="36"/>
    </row>
    <row r="27792" spans="11:22" x14ac:dyDescent="0.25">
      <c r="K27792" s="36"/>
      <c r="L27792" s="36"/>
      <c r="M27792" s="36"/>
      <c r="N27792" s="36"/>
      <c r="O27792" s="40"/>
      <c r="P27792" s="36"/>
      <c r="S27792" s="36"/>
      <c r="T27792" s="36"/>
      <c r="U27792" s="36"/>
      <c r="V27792" s="36"/>
    </row>
    <row r="27793" spans="11:22" x14ac:dyDescent="0.25">
      <c r="K27793" s="36"/>
      <c r="L27793" s="36"/>
      <c r="M27793" s="36"/>
      <c r="N27793" s="36"/>
      <c r="O27793" s="40"/>
      <c r="P27793" s="36"/>
      <c r="S27793" s="36"/>
      <c r="T27793" s="36"/>
      <c r="U27793" s="36"/>
      <c r="V27793" s="36"/>
    </row>
    <row r="27794" spans="11:22" x14ac:dyDescent="0.25">
      <c r="K27794" s="36"/>
      <c r="L27794" s="36"/>
      <c r="M27794" s="36"/>
      <c r="N27794" s="36"/>
      <c r="O27794" s="40"/>
      <c r="P27794" s="36"/>
      <c r="S27794" s="36"/>
      <c r="T27794" s="36"/>
      <c r="U27794" s="36"/>
      <c r="V27794" s="36"/>
    </row>
    <row r="27795" spans="11:22" x14ac:dyDescent="0.25">
      <c r="K27795" s="36"/>
      <c r="L27795" s="36"/>
      <c r="M27795" s="36"/>
      <c r="N27795" s="36"/>
      <c r="O27795" s="40"/>
      <c r="P27795" s="36"/>
      <c r="S27795" s="36"/>
      <c r="T27795" s="36"/>
      <c r="U27795" s="36"/>
      <c r="V27795" s="36"/>
    </row>
    <row r="27796" spans="11:22" x14ac:dyDescent="0.25">
      <c r="K27796" s="36"/>
      <c r="L27796" s="36"/>
      <c r="M27796" s="36"/>
      <c r="N27796" s="36"/>
      <c r="O27796" s="40"/>
      <c r="P27796" s="36"/>
      <c r="S27796" s="36"/>
      <c r="T27796" s="36"/>
      <c r="U27796" s="36"/>
      <c r="V27796" s="36"/>
    </row>
    <row r="27797" spans="11:22" x14ac:dyDescent="0.25">
      <c r="K27797" s="36"/>
      <c r="L27797" s="36"/>
      <c r="M27797" s="36"/>
      <c r="N27797" s="36"/>
      <c r="O27797" s="40"/>
      <c r="P27797" s="36"/>
      <c r="S27797" s="36"/>
      <c r="T27797" s="36"/>
      <c r="U27797" s="36"/>
      <c r="V27797" s="36"/>
    </row>
    <row r="27798" spans="11:22" x14ac:dyDescent="0.25">
      <c r="K27798" s="36"/>
      <c r="L27798" s="36"/>
      <c r="M27798" s="36"/>
      <c r="N27798" s="36"/>
      <c r="O27798" s="40"/>
      <c r="P27798" s="36"/>
      <c r="S27798" s="36"/>
      <c r="T27798" s="36"/>
      <c r="U27798" s="36"/>
      <c r="V27798" s="36"/>
    </row>
    <row r="27799" spans="11:22" x14ac:dyDescent="0.25">
      <c r="K27799" s="36"/>
      <c r="L27799" s="36"/>
      <c r="M27799" s="36"/>
      <c r="N27799" s="36"/>
      <c r="O27799" s="40"/>
      <c r="P27799" s="36"/>
      <c r="S27799" s="36"/>
      <c r="T27799" s="36"/>
      <c r="U27799" s="36"/>
      <c r="V27799" s="36"/>
    </row>
    <row r="27800" spans="11:22" x14ac:dyDescent="0.25">
      <c r="K27800" s="36"/>
      <c r="L27800" s="36"/>
      <c r="M27800" s="36"/>
      <c r="N27800" s="36"/>
      <c r="O27800" s="40"/>
      <c r="P27800" s="36"/>
      <c r="S27800" s="36"/>
      <c r="T27800" s="36"/>
      <c r="U27800" s="36"/>
      <c r="V27800" s="36"/>
    </row>
    <row r="27801" spans="11:22" x14ac:dyDescent="0.25">
      <c r="K27801" s="36"/>
      <c r="L27801" s="36"/>
      <c r="M27801" s="36"/>
      <c r="N27801" s="36"/>
      <c r="O27801" s="40"/>
      <c r="P27801" s="36"/>
      <c r="S27801" s="36"/>
      <c r="T27801" s="36"/>
      <c r="U27801" s="36"/>
      <c r="V27801" s="36"/>
    </row>
    <row r="27802" spans="11:22" x14ac:dyDescent="0.25">
      <c r="K27802" s="36"/>
      <c r="L27802" s="36"/>
      <c r="M27802" s="36"/>
      <c r="N27802" s="36"/>
      <c r="O27802" s="40"/>
      <c r="P27802" s="36"/>
      <c r="S27802" s="36"/>
      <c r="T27802" s="36"/>
      <c r="U27802" s="36"/>
      <c r="V27802" s="36"/>
    </row>
    <row r="27803" spans="11:22" x14ac:dyDescent="0.25">
      <c r="K27803" s="36"/>
      <c r="L27803" s="36"/>
      <c r="M27803" s="36"/>
      <c r="N27803" s="36"/>
      <c r="O27803" s="40"/>
      <c r="P27803" s="36"/>
      <c r="S27803" s="36"/>
      <c r="T27803" s="36"/>
      <c r="U27803" s="36"/>
      <c r="V27803" s="36"/>
    </row>
    <row r="27804" spans="11:22" x14ac:dyDescent="0.25">
      <c r="K27804" s="36"/>
      <c r="L27804" s="36"/>
      <c r="M27804" s="36"/>
      <c r="N27804" s="36"/>
      <c r="O27804" s="40"/>
      <c r="P27804" s="36"/>
      <c r="S27804" s="36"/>
      <c r="T27804" s="36"/>
      <c r="U27804" s="36"/>
      <c r="V27804" s="36"/>
    </row>
    <row r="27805" spans="11:22" x14ac:dyDescent="0.25">
      <c r="K27805" s="36"/>
      <c r="L27805" s="36"/>
      <c r="M27805" s="36"/>
      <c r="N27805" s="36"/>
      <c r="O27805" s="40"/>
      <c r="P27805" s="36"/>
      <c r="S27805" s="36"/>
      <c r="T27805" s="36"/>
      <c r="U27805" s="36"/>
      <c r="V27805" s="36"/>
    </row>
    <row r="27806" spans="11:22" x14ac:dyDescent="0.25">
      <c r="K27806" s="36"/>
      <c r="L27806" s="36"/>
      <c r="M27806" s="36"/>
      <c r="N27806" s="36"/>
      <c r="O27806" s="40"/>
      <c r="P27806" s="36"/>
      <c r="S27806" s="36"/>
      <c r="T27806" s="36"/>
      <c r="U27806" s="36"/>
      <c r="V27806" s="36"/>
    </row>
    <row r="27807" spans="11:22" x14ac:dyDescent="0.25">
      <c r="K27807" s="36"/>
      <c r="L27807" s="36"/>
      <c r="M27807" s="36"/>
      <c r="N27807" s="36"/>
      <c r="O27807" s="40"/>
      <c r="P27807" s="36"/>
      <c r="S27807" s="36"/>
      <c r="T27807" s="36"/>
      <c r="U27807" s="36"/>
      <c r="V27807" s="36"/>
    </row>
    <row r="27808" spans="11:22" x14ac:dyDescent="0.25">
      <c r="K27808" s="36"/>
      <c r="L27808" s="36"/>
      <c r="M27808" s="36"/>
      <c r="N27808" s="36"/>
      <c r="O27808" s="40"/>
      <c r="P27808" s="36"/>
      <c r="S27808" s="36"/>
      <c r="T27808" s="36"/>
      <c r="U27808" s="36"/>
      <c r="V27808" s="36"/>
    </row>
    <row r="27809" spans="11:22" x14ac:dyDescent="0.25">
      <c r="K27809" s="36"/>
      <c r="L27809" s="36"/>
      <c r="M27809" s="36"/>
      <c r="N27809" s="36"/>
      <c r="O27809" s="40"/>
      <c r="P27809" s="36"/>
      <c r="S27809" s="36"/>
      <c r="T27809" s="36"/>
      <c r="U27809" s="36"/>
      <c r="V27809" s="36"/>
    </row>
    <row r="27810" spans="11:22" x14ac:dyDescent="0.25">
      <c r="K27810" s="36"/>
      <c r="L27810" s="36"/>
      <c r="M27810" s="36"/>
      <c r="N27810" s="36"/>
      <c r="O27810" s="40"/>
      <c r="P27810" s="36"/>
      <c r="S27810" s="36"/>
      <c r="T27810" s="36"/>
      <c r="U27810" s="36"/>
      <c r="V27810" s="36"/>
    </row>
    <row r="27811" spans="11:22" x14ac:dyDescent="0.25">
      <c r="K27811" s="36"/>
      <c r="L27811" s="36"/>
      <c r="M27811" s="36"/>
      <c r="N27811" s="36"/>
      <c r="O27811" s="40"/>
      <c r="P27811" s="36"/>
      <c r="S27811" s="36"/>
      <c r="T27811" s="36"/>
      <c r="U27811" s="36"/>
      <c r="V27811" s="36"/>
    </row>
    <row r="27812" spans="11:22" x14ac:dyDescent="0.25">
      <c r="K27812" s="36"/>
      <c r="L27812" s="36"/>
      <c r="M27812" s="36"/>
      <c r="N27812" s="36"/>
      <c r="O27812" s="40"/>
      <c r="P27812" s="36"/>
      <c r="S27812" s="36"/>
      <c r="T27812" s="36"/>
      <c r="U27812" s="36"/>
      <c r="V27812" s="36"/>
    </row>
    <row r="27813" spans="11:22" x14ac:dyDescent="0.25">
      <c r="K27813" s="36"/>
      <c r="L27813" s="36"/>
      <c r="M27813" s="36"/>
      <c r="N27813" s="36"/>
      <c r="O27813" s="40"/>
      <c r="P27813" s="36"/>
      <c r="S27813" s="36"/>
      <c r="T27813" s="36"/>
      <c r="U27813" s="36"/>
      <c r="V27813" s="36"/>
    </row>
    <row r="27814" spans="11:22" x14ac:dyDescent="0.25">
      <c r="K27814" s="36"/>
      <c r="L27814" s="36"/>
      <c r="M27814" s="36"/>
      <c r="N27814" s="36"/>
      <c r="O27814" s="40"/>
      <c r="P27814" s="36"/>
      <c r="S27814" s="36"/>
      <c r="T27814" s="36"/>
      <c r="U27814" s="36"/>
      <c r="V27814" s="36"/>
    </row>
    <row r="27815" spans="11:22" x14ac:dyDescent="0.25">
      <c r="K27815" s="36"/>
      <c r="L27815" s="36"/>
      <c r="M27815" s="36"/>
      <c r="N27815" s="36"/>
      <c r="O27815" s="40"/>
      <c r="P27815" s="36"/>
      <c r="S27815" s="36"/>
      <c r="T27815" s="36"/>
      <c r="U27815" s="36"/>
      <c r="V27815" s="36"/>
    </row>
    <row r="27816" spans="11:22" x14ac:dyDescent="0.25">
      <c r="K27816" s="36"/>
      <c r="L27816" s="36"/>
      <c r="M27816" s="36"/>
      <c r="N27816" s="36"/>
      <c r="O27816" s="40"/>
      <c r="P27816" s="36"/>
      <c r="S27816" s="36"/>
      <c r="T27816" s="36"/>
      <c r="U27816" s="36"/>
      <c r="V27816" s="36"/>
    </row>
    <row r="27817" spans="11:22" x14ac:dyDescent="0.25">
      <c r="K27817" s="36"/>
      <c r="L27817" s="36"/>
      <c r="M27817" s="36"/>
      <c r="N27817" s="36"/>
      <c r="O27817" s="40"/>
      <c r="P27817" s="36"/>
      <c r="S27817" s="36"/>
      <c r="T27817" s="36"/>
      <c r="U27817" s="36"/>
      <c r="V27817" s="36"/>
    </row>
    <row r="27818" spans="11:22" x14ac:dyDescent="0.25">
      <c r="K27818" s="36"/>
      <c r="L27818" s="36"/>
      <c r="M27818" s="36"/>
      <c r="N27818" s="36"/>
      <c r="O27818" s="40"/>
      <c r="P27818" s="36"/>
      <c r="S27818" s="36"/>
      <c r="T27818" s="36"/>
      <c r="U27818" s="36"/>
      <c r="V27818" s="36"/>
    </row>
    <row r="27819" spans="11:22" x14ac:dyDescent="0.25">
      <c r="K27819" s="36"/>
      <c r="L27819" s="36"/>
      <c r="M27819" s="36"/>
      <c r="N27819" s="36"/>
      <c r="O27819" s="40"/>
      <c r="P27819" s="36"/>
      <c r="S27819" s="36"/>
      <c r="T27819" s="36"/>
      <c r="U27819" s="36"/>
      <c r="V27819" s="36"/>
    </row>
    <row r="27820" spans="11:22" x14ac:dyDescent="0.25">
      <c r="K27820" s="36"/>
      <c r="L27820" s="36"/>
      <c r="M27820" s="36"/>
      <c r="N27820" s="36"/>
      <c r="O27820" s="40"/>
      <c r="P27820" s="36"/>
      <c r="S27820" s="36"/>
      <c r="T27820" s="36"/>
      <c r="U27820" s="36"/>
      <c r="V27820" s="36"/>
    </row>
    <row r="27821" spans="11:22" x14ac:dyDescent="0.25">
      <c r="K27821" s="36"/>
      <c r="L27821" s="36"/>
      <c r="M27821" s="36"/>
      <c r="N27821" s="36"/>
      <c r="O27821" s="40"/>
      <c r="P27821" s="36"/>
      <c r="S27821" s="36"/>
      <c r="T27821" s="36"/>
      <c r="U27821" s="36"/>
      <c r="V27821" s="36"/>
    </row>
    <row r="27822" spans="11:22" x14ac:dyDescent="0.25">
      <c r="K27822" s="36"/>
      <c r="L27822" s="36"/>
      <c r="M27822" s="36"/>
      <c r="N27822" s="36"/>
      <c r="O27822" s="40"/>
      <c r="P27822" s="36"/>
      <c r="S27822" s="36"/>
      <c r="T27822" s="36"/>
      <c r="U27822" s="36"/>
      <c r="V27822" s="36"/>
    </row>
    <row r="27823" spans="11:22" x14ac:dyDescent="0.25">
      <c r="K27823" s="36"/>
      <c r="L27823" s="36"/>
      <c r="M27823" s="36"/>
      <c r="N27823" s="36"/>
      <c r="O27823" s="40"/>
      <c r="P27823" s="36"/>
      <c r="S27823" s="36"/>
      <c r="T27823" s="36"/>
      <c r="U27823" s="36"/>
      <c r="V27823" s="36"/>
    </row>
    <row r="27824" spans="11:22" x14ac:dyDescent="0.25">
      <c r="K27824" s="36"/>
      <c r="L27824" s="36"/>
      <c r="M27824" s="36"/>
      <c r="N27824" s="36"/>
      <c r="O27824" s="40"/>
      <c r="P27824" s="36"/>
      <c r="S27824" s="36"/>
      <c r="T27824" s="36"/>
      <c r="U27824" s="36"/>
      <c r="V27824" s="36"/>
    </row>
    <row r="27825" spans="11:22" x14ac:dyDescent="0.25">
      <c r="K27825" s="36"/>
      <c r="L27825" s="36"/>
      <c r="M27825" s="36"/>
      <c r="N27825" s="36"/>
      <c r="O27825" s="40"/>
      <c r="P27825" s="36"/>
      <c r="S27825" s="36"/>
      <c r="T27825" s="36"/>
      <c r="U27825" s="36"/>
      <c r="V27825" s="36"/>
    </row>
    <row r="27826" spans="11:22" x14ac:dyDescent="0.25">
      <c r="K27826" s="36"/>
      <c r="L27826" s="36"/>
      <c r="M27826" s="36"/>
      <c r="N27826" s="36"/>
      <c r="O27826" s="40"/>
      <c r="P27826" s="36"/>
      <c r="S27826" s="36"/>
      <c r="T27826" s="36"/>
      <c r="U27826" s="36"/>
      <c r="V27826" s="36"/>
    </row>
    <row r="27827" spans="11:22" x14ac:dyDescent="0.25">
      <c r="K27827" s="36"/>
      <c r="L27827" s="36"/>
      <c r="M27827" s="36"/>
      <c r="N27827" s="36"/>
      <c r="O27827" s="40"/>
      <c r="P27827" s="36"/>
      <c r="S27827" s="36"/>
      <c r="T27827" s="36"/>
      <c r="U27827" s="36"/>
      <c r="V27827" s="36"/>
    </row>
    <row r="27828" spans="11:22" x14ac:dyDescent="0.25">
      <c r="K27828" s="36"/>
      <c r="L27828" s="36"/>
      <c r="M27828" s="36"/>
      <c r="N27828" s="36"/>
      <c r="O27828" s="40"/>
      <c r="P27828" s="36"/>
      <c r="S27828" s="36"/>
      <c r="T27828" s="36"/>
      <c r="U27828" s="36"/>
      <c r="V27828" s="36"/>
    </row>
    <row r="27829" spans="11:22" x14ac:dyDescent="0.25">
      <c r="K27829" s="36"/>
      <c r="L27829" s="36"/>
      <c r="M27829" s="36"/>
      <c r="N27829" s="36"/>
      <c r="O27829" s="40"/>
      <c r="P27829" s="36"/>
      <c r="S27829" s="36"/>
      <c r="T27829" s="36"/>
      <c r="U27829" s="36"/>
      <c r="V27829" s="36"/>
    </row>
    <row r="27830" spans="11:22" x14ac:dyDescent="0.25">
      <c r="K27830" s="36"/>
      <c r="L27830" s="36"/>
      <c r="M27830" s="36"/>
      <c r="N27830" s="36"/>
      <c r="O27830" s="40"/>
      <c r="P27830" s="36"/>
      <c r="S27830" s="36"/>
      <c r="T27830" s="36"/>
      <c r="U27830" s="36"/>
      <c r="V27830" s="36"/>
    </row>
    <row r="27831" spans="11:22" x14ac:dyDescent="0.25">
      <c r="K27831" s="36"/>
      <c r="L27831" s="36"/>
      <c r="M27831" s="36"/>
      <c r="N27831" s="36"/>
      <c r="O27831" s="40"/>
      <c r="P27831" s="36"/>
      <c r="S27831" s="36"/>
      <c r="T27831" s="36"/>
      <c r="U27831" s="36"/>
      <c r="V27831" s="36"/>
    </row>
    <row r="27832" spans="11:22" x14ac:dyDescent="0.25">
      <c r="K27832" s="36"/>
      <c r="L27832" s="36"/>
      <c r="M27832" s="36"/>
      <c r="N27832" s="36"/>
      <c r="O27832" s="40"/>
      <c r="P27832" s="36"/>
      <c r="S27832" s="36"/>
      <c r="T27832" s="36"/>
      <c r="U27832" s="36"/>
      <c r="V27832" s="36"/>
    </row>
    <row r="27833" spans="11:22" x14ac:dyDescent="0.25">
      <c r="K27833" s="36"/>
      <c r="L27833" s="36"/>
      <c r="M27833" s="36"/>
      <c r="N27833" s="36"/>
      <c r="O27833" s="40"/>
      <c r="P27833" s="36"/>
      <c r="S27833" s="36"/>
      <c r="T27833" s="36"/>
      <c r="U27833" s="36"/>
      <c r="V27833" s="36"/>
    </row>
    <row r="27834" spans="11:22" x14ac:dyDescent="0.25">
      <c r="K27834" s="36"/>
      <c r="L27834" s="36"/>
      <c r="M27834" s="36"/>
      <c r="N27834" s="36"/>
      <c r="O27834" s="40"/>
      <c r="P27834" s="36"/>
      <c r="S27834" s="36"/>
      <c r="T27834" s="36"/>
      <c r="U27834" s="36"/>
      <c r="V27834" s="36"/>
    </row>
    <row r="27835" spans="11:22" x14ac:dyDescent="0.25">
      <c r="K27835" s="36"/>
      <c r="L27835" s="36"/>
      <c r="M27835" s="36"/>
      <c r="N27835" s="36"/>
      <c r="O27835" s="40"/>
      <c r="P27835" s="36"/>
      <c r="S27835" s="36"/>
      <c r="T27835" s="36"/>
      <c r="U27835" s="36"/>
      <c r="V27835" s="36"/>
    </row>
    <row r="27836" spans="11:22" x14ac:dyDescent="0.25">
      <c r="K27836" s="36"/>
      <c r="L27836" s="36"/>
      <c r="M27836" s="36"/>
      <c r="N27836" s="36"/>
      <c r="O27836" s="40"/>
      <c r="P27836" s="36"/>
      <c r="S27836" s="36"/>
      <c r="T27836" s="36"/>
      <c r="U27836" s="36"/>
      <c r="V27836" s="36"/>
    </row>
    <row r="27837" spans="11:22" x14ac:dyDescent="0.25">
      <c r="K27837" s="36"/>
      <c r="L27837" s="36"/>
      <c r="M27837" s="36"/>
      <c r="N27837" s="36"/>
      <c r="O27837" s="40"/>
      <c r="P27837" s="36"/>
      <c r="S27837" s="36"/>
      <c r="T27837" s="36"/>
      <c r="U27837" s="36"/>
      <c r="V27837" s="36"/>
    </row>
    <row r="27838" spans="11:22" x14ac:dyDescent="0.25">
      <c r="K27838" s="36"/>
      <c r="L27838" s="36"/>
      <c r="M27838" s="36"/>
      <c r="N27838" s="36"/>
      <c r="O27838" s="40"/>
      <c r="P27838" s="36"/>
      <c r="S27838" s="36"/>
      <c r="T27838" s="36"/>
      <c r="U27838" s="36"/>
      <c r="V27838" s="36"/>
    </row>
    <row r="27839" spans="11:22" x14ac:dyDescent="0.25">
      <c r="K27839" s="36"/>
      <c r="L27839" s="36"/>
      <c r="M27839" s="36"/>
      <c r="N27839" s="36"/>
      <c r="O27839" s="40"/>
      <c r="P27839" s="36"/>
      <c r="S27839" s="36"/>
      <c r="T27839" s="36"/>
      <c r="U27839" s="36"/>
      <c r="V27839" s="36"/>
    </row>
    <row r="27840" spans="11:22" x14ac:dyDescent="0.25">
      <c r="K27840" s="36"/>
      <c r="L27840" s="36"/>
      <c r="M27840" s="36"/>
      <c r="N27840" s="36"/>
      <c r="O27840" s="40"/>
      <c r="P27840" s="36"/>
      <c r="S27840" s="36"/>
      <c r="T27840" s="36"/>
      <c r="U27840" s="36"/>
      <c r="V27840" s="36"/>
    </row>
    <row r="27841" spans="11:22" x14ac:dyDescent="0.25">
      <c r="K27841" s="36"/>
      <c r="L27841" s="36"/>
      <c r="M27841" s="36"/>
      <c r="N27841" s="36"/>
      <c r="O27841" s="40"/>
      <c r="P27841" s="36"/>
      <c r="S27841" s="36"/>
      <c r="T27841" s="36"/>
      <c r="U27841" s="36"/>
      <c r="V27841" s="36"/>
    </row>
    <row r="27842" spans="11:22" x14ac:dyDescent="0.25">
      <c r="K27842" s="36"/>
      <c r="L27842" s="36"/>
      <c r="M27842" s="36"/>
      <c r="N27842" s="36"/>
      <c r="O27842" s="40"/>
      <c r="P27842" s="36"/>
      <c r="S27842" s="36"/>
      <c r="T27842" s="36"/>
      <c r="U27842" s="36"/>
      <c r="V27842" s="36"/>
    </row>
    <row r="27843" spans="11:22" x14ac:dyDescent="0.25">
      <c r="K27843" s="36"/>
      <c r="L27843" s="36"/>
      <c r="M27843" s="36"/>
      <c r="N27843" s="36"/>
      <c r="O27843" s="40"/>
      <c r="P27843" s="36"/>
      <c r="S27843" s="36"/>
      <c r="T27843" s="36"/>
      <c r="U27843" s="36"/>
      <c r="V27843" s="36"/>
    </row>
    <row r="27844" spans="11:22" x14ac:dyDescent="0.25">
      <c r="K27844" s="36"/>
      <c r="L27844" s="36"/>
      <c r="M27844" s="36"/>
      <c r="N27844" s="36"/>
      <c r="O27844" s="40"/>
      <c r="P27844" s="36"/>
      <c r="S27844" s="36"/>
      <c r="T27844" s="36"/>
      <c r="U27844" s="36"/>
      <c r="V27844" s="36"/>
    </row>
    <row r="27845" spans="11:22" x14ac:dyDescent="0.25">
      <c r="K27845" s="36"/>
      <c r="L27845" s="36"/>
      <c r="M27845" s="36"/>
      <c r="N27845" s="36"/>
      <c r="O27845" s="40"/>
      <c r="P27845" s="36"/>
      <c r="S27845" s="36"/>
      <c r="T27845" s="36"/>
      <c r="U27845" s="36"/>
      <c r="V27845" s="36"/>
    </row>
    <row r="27846" spans="11:22" x14ac:dyDescent="0.25">
      <c r="K27846" s="36"/>
      <c r="L27846" s="36"/>
      <c r="M27846" s="36"/>
      <c r="N27846" s="36"/>
      <c r="O27846" s="40"/>
      <c r="P27846" s="36"/>
      <c r="S27846" s="36"/>
      <c r="T27846" s="36"/>
      <c r="U27846" s="36"/>
      <c r="V27846" s="36"/>
    </row>
    <row r="27847" spans="11:22" x14ac:dyDescent="0.25">
      <c r="K27847" s="36"/>
      <c r="L27847" s="36"/>
      <c r="M27847" s="36"/>
      <c r="N27847" s="36"/>
      <c r="O27847" s="40"/>
      <c r="P27847" s="36"/>
      <c r="S27847" s="36"/>
      <c r="T27847" s="36"/>
      <c r="U27847" s="36"/>
      <c r="V27847" s="36"/>
    </row>
    <row r="27848" spans="11:22" x14ac:dyDescent="0.25">
      <c r="K27848" s="36"/>
      <c r="L27848" s="36"/>
      <c r="M27848" s="36"/>
      <c r="N27848" s="36"/>
      <c r="O27848" s="40"/>
      <c r="P27848" s="36"/>
      <c r="S27848" s="36"/>
      <c r="T27848" s="36"/>
      <c r="U27848" s="36"/>
      <c r="V27848" s="36"/>
    </row>
    <row r="27849" spans="11:22" x14ac:dyDescent="0.25">
      <c r="K27849" s="36"/>
      <c r="L27849" s="36"/>
      <c r="M27849" s="36"/>
      <c r="N27849" s="36"/>
      <c r="O27849" s="40"/>
      <c r="P27849" s="36"/>
      <c r="S27849" s="36"/>
      <c r="T27849" s="36"/>
      <c r="U27849" s="36"/>
      <c r="V27849" s="36"/>
    </row>
    <row r="27850" spans="11:22" x14ac:dyDescent="0.25">
      <c r="K27850" s="36"/>
      <c r="L27850" s="36"/>
      <c r="M27850" s="36"/>
      <c r="N27850" s="36"/>
      <c r="O27850" s="40"/>
      <c r="P27850" s="36"/>
      <c r="S27850" s="36"/>
      <c r="T27850" s="36"/>
      <c r="U27850" s="36"/>
      <c r="V27850" s="36"/>
    </row>
    <row r="27851" spans="11:22" x14ac:dyDescent="0.25">
      <c r="K27851" s="36"/>
      <c r="L27851" s="36"/>
      <c r="M27851" s="36"/>
      <c r="N27851" s="36"/>
      <c r="O27851" s="40"/>
      <c r="P27851" s="36"/>
      <c r="S27851" s="36"/>
      <c r="T27851" s="36"/>
      <c r="U27851" s="36"/>
      <c r="V27851" s="36"/>
    </row>
    <row r="27852" spans="11:22" x14ac:dyDescent="0.25">
      <c r="K27852" s="36"/>
      <c r="L27852" s="36"/>
      <c r="M27852" s="36"/>
      <c r="N27852" s="36"/>
      <c r="O27852" s="40"/>
      <c r="P27852" s="36"/>
      <c r="S27852" s="36"/>
      <c r="T27852" s="36"/>
      <c r="U27852" s="36"/>
      <c r="V27852" s="36"/>
    </row>
    <row r="27853" spans="11:22" x14ac:dyDescent="0.25">
      <c r="K27853" s="36"/>
      <c r="L27853" s="36"/>
      <c r="M27853" s="36"/>
      <c r="N27853" s="36"/>
      <c r="O27853" s="40"/>
      <c r="P27853" s="36"/>
      <c r="S27853" s="36"/>
      <c r="T27853" s="36"/>
      <c r="U27853" s="36"/>
      <c r="V27853" s="36"/>
    </row>
    <row r="27854" spans="11:22" x14ac:dyDescent="0.25">
      <c r="K27854" s="36"/>
      <c r="L27854" s="36"/>
      <c r="M27854" s="36"/>
      <c r="N27854" s="36"/>
      <c r="O27854" s="40"/>
      <c r="P27854" s="36"/>
      <c r="S27854" s="36"/>
      <c r="T27854" s="36"/>
      <c r="U27854" s="36"/>
      <c r="V27854" s="36"/>
    </row>
    <row r="27855" spans="11:22" x14ac:dyDescent="0.25">
      <c r="K27855" s="36"/>
      <c r="L27855" s="36"/>
      <c r="M27855" s="36"/>
      <c r="N27855" s="36"/>
      <c r="O27855" s="40"/>
      <c r="P27855" s="36"/>
      <c r="S27855" s="36"/>
      <c r="T27855" s="36"/>
      <c r="U27855" s="36"/>
      <c r="V27855" s="36"/>
    </row>
    <row r="27856" spans="11:22" x14ac:dyDescent="0.25">
      <c r="K27856" s="36"/>
      <c r="L27856" s="36"/>
      <c r="M27856" s="36"/>
      <c r="N27856" s="36"/>
      <c r="O27856" s="40"/>
      <c r="P27856" s="36"/>
      <c r="S27856" s="36"/>
      <c r="T27856" s="36"/>
      <c r="U27856" s="36"/>
      <c r="V27856" s="36"/>
    </row>
    <row r="27857" spans="11:22" x14ac:dyDescent="0.25">
      <c r="K27857" s="36"/>
      <c r="L27857" s="36"/>
      <c r="M27857" s="36"/>
      <c r="N27857" s="36"/>
      <c r="O27857" s="40"/>
      <c r="P27857" s="36"/>
      <c r="S27857" s="36"/>
      <c r="T27857" s="36"/>
      <c r="U27857" s="36"/>
      <c r="V27857" s="36"/>
    </row>
    <row r="27858" spans="11:22" x14ac:dyDescent="0.25">
      <c r="K27858" s="36"/>
      <c r="L27858" s="36"/>
      <c r="M27858" s="36"/>
      <c r="N27858" s="36"/>
      <c r="O27858" s="40"/>
      <c r="P27858" s="36"/>
      <c r="S27858" s="36"/>
      <c r="T27858" s="36"/>
      <c r="U27858" s="36"/>
      <c r="V27858" s="36"/>
    </row>
    <row r="27859" spans="11:22" x14ac:dyDescent="0.25">
      <c r="K27859" s="36"/>
      <c r="L27859" s="36"/>
      <c r="M27859" s="36"/>
      <c r="N27859" s="36"/>
      <c r="O27859" s="40"/>
      <c r="P27859" s="36"/>
      <c r="S27859" s="36"/>
      <c r="T27859" s="36"/>
      <c r="U27859" s="36"/>
      <c r="V27859" s="36"/>
    </row>
    <row r="27860" spans="11:22" x14ac:dyDescent="0.25">
      <c r="K27860" s="36"/>
      <c r="L27860" s="36"/>
      <c r="M27860" s="36"/>
      <c r="N27860" s="36"/>
      <c r="O27860" s="40"/>
      <c r="P27860" s="36"/>
      <c r="S27860" s="36"/>
      <c r="T27860" s="36"/>
      <c r="U27860" s="36"/>
      <c r="V27860" s="36"/>
    </row>
    <row r="27861" spans="11:22" x14ac:dyDescent="0.25">
      <c r="K27861" s="36"/>
      <c r="L27861" s="36"/>
      <c r="M27861" s="36"/>
      <c r="N27861" s="36"/>
      <c r="O27861" s="40"/>
      <c r="P27861" s="36"/>
      <c r="S27861" s="36"/>
      <c r="T27861" s="36"/>
      <c r="U27861" s="36"/>
      <c r="V27861" s="36"/>
    </row>
    <row r="27862" spans="11:22" x14ac:dyDescent="0.25">
      <c r="K27862" s="36"/>
      <c r="L27862" s="36"/>
      <c r="M27862" s="36"/>
      <c r="N27862" s="36"/>
      <c r="O27862" s="40"/>
      <c r="P27862" s="36"/>
      <c r="S27862" s="36"/>
      <c r="T27862" s="36"/>
      <c r="U27862" s="36"/>
      <c r="V27862" s="36"/>
    </row>
    <row r="27863" spans="11:22" x14ac:dyDescent="0.25">
      <c r="K27863" s="36"/>
      <c r="L27863" s="36"/>
      <c r="M27863" s="36"/>
      <c r="N27863" s="36"/>
      <c r="O27863" s="40"/>
      <c r="P27863" s="36"/>
      <c r="S27863" s="36"/>
      <c r="T27863" s="36"/>
      <c r="U27863" s="36"/>
      <c r="V27863" s="36"/>
    </row>
    <row r="27864" spans="11:22" x14ac:dyDescent="0.25">
      <c r="K27864" s="36"/>
      <c r="L27864" s="36"/>
      <c r="M27864" s="36"/>
      <c r="N27864" s="36"/>
      <c r="O27864" s="40"/>
      <c r="P27864" s="36"/>
      <c r="S27864" s="36"/>
      <c r="T27864" s="36"/>
      <c r="U27864" s="36"/>
      <c r="V27864" s="36"/>
    </row>
    <row r="27865" spans="11:22" x14ac:dyDescent="0.25">
      <c r="K27865" s="36"/>
      <c r="L27865" s="36"/>
      <c r="M27865" s="36"/>
      <c r="N27865" s="36"/>
      <c r="O27865" s="40"/>
      <c r="P27865" s="36"/>
      <c r="S27865" s="36"/>
      <c r="T27865" s="36"/>
      <c r="U27865" s="36"/>
      <c r="V27865" s="36"/>
    </row>
    <row r="27866" spans="11:22" x14ac:dyDescent="0.25">
      <c r="K27866" s="36"/>
      <c r="L27866" s="36"/>
      <c r="M27866" s="36"/>
      <c r="N27866" s="36"/>
      <c r="O27866" s="40"/>
      <c r="P27866" s="36"/>
      <c r="S27866" s="36"/>
      <c r="T27866" s="36"/>
      <c r="U27866" s="36"/>
      <c r="V27866" s="36"/>
    </row>
    <row r="27867" spans="11:22" x14ac:dyDescent="0.25">
      <c r="K27867" s="36"/>
      <c r="L27867" s="36"/>
      <c r="M27867" s="36"/>
      <c r="N27867" s="36"/>
      <c r="O27867" s="40"/>
      <c r="P27867" s="36"/>
      <c r="S27867" s="36"/>
      <c r="T27867" s="36"/>
      <c r="U27867" s="36"/>
      <c r="V27867" s="36"/>
    </row>
    <row r="27868" spans="11:22" x14ac:dyDescent="0.25">
      <c r="K27868" s="36"/>
      <c r="L27868" s="36"/>
      <c r="M27868" s="36"/>
      <c r="N27868" s="36"/>
      <c r="O27868" s="40"/>
      <c r="P27868" s="36"/>
      <c r="S27868" s="36"/>
      <c r="T27868" s="36"/>
      <c r="U27868" s="36"/>
      <c r="V27868" s="36"/>
    </row>
    <row r="27869" spans="11:22" x14ac:dyDescent="0.25">
      <c r="K27869" s="36"/>
      <c r="L27869" s="36"/>
      <c r="M27869" s="36"/>
      <c r="N27869" s="36"/>
      <c r="O27869" s="40"/>
      <c r="P27869" s="36"/>
      <c r="S27869" s="36"/>
      <c r="T27869" s="36"/>
      <c r="U27869" s="36"/>
      <c r="V27869" s="36"/>
    </row>
    <row r="27870" spans="11:22" x14ac:dyDescent="0.25">
      <c r="K27870" s="36"/>
      <c r="L27870" s="36"/>
      <c r="M27870" s="36"/>
      <c r="N27870" s="36"/>
      <c r="O27870" s="40"/>
      <c r="P27870" s="36"/>
      <c r="S27870" s="36"/>
      <c r="T27870" s="36"/>
      <c r="U27870" s="36"/>
      <c r="V27870" s="36"/>
    </row>
    <row r="27871" spans="11:22" x14ac:dyDescent="0.25">
      <c r="K27871" s="36"/>
      <c r="L27871" s="36"/>
      <c r="M27871" s="36"/>
      <c r="N27871" s="36"/>
      <c r="O27871" s="40"/>
      <c r="P27871" s="36"/>
      <c r="S27871" s="36"/>
      <c r="T27871" s="36"/>
      <c r="U27871" s="36"/>
      <c r="V27871" s="36"/>
    </row>
    <row r="27872" spans="11:22" x14ac:dyDescent="0.25">
      <c r="K27872" s="36"/>
      <c r="L27872" s="36"/>
      <c r="M27872" s="36"/>
      <c r="N27872" s="36"/>
      <c r="O27872" s="40"/>
      <c r="P27872" s="36"/>
      <c r="S27872" s="36"/>
      <c r="T27872" s="36"/>
      <c r="U27872" s="36"/>
      <c r="V27872" s="36"/>
    </row>
    <row r="27873" spans="11:22" x14ac:dyDescent="0.25">
      <c r="K27873" s="36"/>
      <c r="L27873" s="36"/>
      <c r="M27873" s="36"/>
      <c r="N27873" s="36"/>
      <c r="O27873" s="40"/>
      <c r="P27873" s="36"/>
      <c r="S27873" s="36"/>
      <c r="T27873" s="36"/>
      <c r="U27873" s="36"/>
      <c r="V27873" s="36"/>
    </row>
    <row r="27874" spans="11:22" x14ac:dyDescent="0.25">
      <c r="K27874" s="36"/>
      <c r="L27874" s="36"/>
      <c r="M27874" s="36"/>
      <c r="N27874" s="36"/>
      <c r="O27874" s="40"/>
      <c r="P27874" s="36"/>
      <c r="S27874" s="36"/>
      <c r="T27874" s="36"/>
      <c r="U27874" s="36"/>
      <c r="V27874" s="36"/>
    </row>
    <row r="27875" spans="11:22" x14ac:dyDescent="0.25">
      <c r="K27875" s="36"/>
      <c r="L27875" s="36"/>
      <c r="M27875" s="36"/>
      <c r="N27875" s="36"/>
      <c r="O27875" s="40"/>
      <c r="P27875" s="36"/>
      <c r="S27875" s="36"/>
      <c r="T27875" s="36"/>
      <c r="U27875" s="36"/>
      <c r="V27875" s="36"/>
    </row>
    <row r="27876" spans="11:22" x14ac:dyDescent="0.25">
      <c r="K27876" s="36"/>
      <c r="L27876" s="36"/>
      <c r="M27876" s="36"/>
      <c r="N27876" s="36"/>
      <c r="O27876" s="40"/>
      <c r="P27876" s="36"/>
      <c r="S27876" s="36"/>
      <c r="T27876" s="36"/>
      <c r="U27876" s="36"/>
      <c r="V27876" s="36"/>
    </row>
    <row r="27877" spans="11:22" x14ac:dyDescent="0.25">
      <c r="K27877" s="36"/>
      <c r="L27877" s="36"/>
      <c r="M27877" s="36"/>
      <c r="N27877" s="36"/>
      <c r="O27877" s="40"/>
      <c r="P27877" s="36"/>
      <c r="S27877" s="36"/>
      <c r="T27877" s="36"/>
      <c r="U27877" s="36"/>
      <c r="V27877" s="36"/>
    </row>
    <row r="27878" spans="11:22" x14ac:dyDescent="0.25">
      <c r="K27878" s="36"/>
      <c r="L27878" s="36"/>
      <c r="M27878" s="36"/>
      <c r="N27878" s="36"/>
      <c r="O27878" s="40"/>
      <c r="P27878" s="36"/>
      <c r="S27878" s="36"/>
      <c r="T27878" s="36"/>
      <c r="U27878" s="36"/>
      <c r="V27878" s="36"/>
    </row>
    <row r="27879" spans="11:22" x14ac:dyDescent="0.25">
      <c r="K27879" s="36"/>
      <c r="L27879" s="36"/>
      <c r="M27879" s="36"/>
      <c r="N27879" s="36"/>
      <c r="O27879" s="40"/>
      <c r="P27879" s="36"/>
      <c r="S27879" s="36"/>
      <c r="T27879" s="36"/>
      <c r="U27879" s="36"/>
      <c r="V27879" s="36"/>
    </row>
    <row r="27880" spans="11:22" x14ac:dyDescent="0.25">
      <c r="K27880" s="36"/>
      <c r="L27880" s="36"/>
      <c r="M27880" s="36"/>
      <c r="N27880" s="36"/>
      <c r="O27880" s="40"/>
      <c r="P27880" s="36"/>
      <c r="S27880" s="36"/>
      <c r="T27880" s="36"/>
      <c r="U27880" s="36"/>
      <c r="V27880" s="36"/>
    </row>
    <row r="27881" spans="11:22" x14ac:dyDescent="0.25">
      <c r="K27881" s="36"/>
      <c r="L27881" s="36"/>
      <c r="M27881" s="36"/>
      <c r="N27881" s="36"/>
      <c r="O27881" s="40"/>
      <c r="P27881" s="36"/>
      <c r="S27881" s="36"/>
      <c r="T27881" s="36"/>
      <c r="U27881" s="36"/>
      <c r="V27881" s="36"/>
    </row>
    <row r="27882" spans="11:22" x14ac:dyDescent="0.25">
      <c r="K27882" s="36"/>
      <c r="L27882" s="36"/>
      <c r="M27882" s="36"/>
      <c r="N27882" s="36"/>
      <c r="O27882" s="40"/>
      <c r="P27882" s="36"/>
      <c r="S27882" s="36"/>
      <c r="T27882" s="36"/>
      <c r="U27882" s="36"/>
      <c r="V27882" s="36"/>
    </row>
    <row r="27883" spans="11:22" x14ac:dyDescent="0.25">
      <c r="K27883" s="36"/>
      <c r="L27883" s="36"/>
      <c r="M27883" s="36"/>
      <c r="N27883" s="36"/>
      <c r="O27883" s="40"/>
      <c r="P27883" s="36"/>
      <c r="S27883" s="36"/>
      <c r="T27883" s="36"/>
      <c r="U27883" s="36"/>
      <c r="V27883" s="36"/>
    </row>
    <row r="27884" spans="11:22" x14ac:dyDescent="0.25">
      <c r="K27884" s="36"/>
      <c r="L27884" s="36"/>
      <c r="M27884" s="36"/>
      <c r="N27884" s="36"/>
      <c r="O27884" s="40"/>
      <c r="P27884" s="36"/>
      <c r="S27884" s="36"/>
      <c r="T27884" s="36"/>
      <c r="U27884" s="36"/>
      <c r="V27884" s="36"/>
    </row>
    <row r="27885" spans="11:22" x14ac:dyDescent="0.25">
      <c r="K27885" s="36"/>
      <c r="L27885" s="36"/>
      <c r="M27885" s="36"/>
      <c r="N27885" s="36"/>
      <c r="O27885" s="40"/>
      <c r="P27885" s="36"/>
      <c r="S27885" s="36"/>
      <c r="T27885" s="36"/>
      <c r="U27885" s="36"/>
      <c r="V27885" s="36"/>
    </row>
    <row r="27886" spans="11:22" x14ac:dyDescent="0.25">
      <c r="K27886" s="36"/>
      <c r="L27886" s="36"/>
      <c r="M27886" s="36"/>
      <c r="N27886" s="36"/>
      <c r="O27886" s="40"/>
      <c r="P27886" s="36"/>
      <c r="S27886" s="36"/>
      <c r="T27886" s="36"/>
      <c r="U27886" s="36"/>
      <c r="V27886" s="36"/>
    </row>
    <row r="27887" spans="11:22" x14ac:dyDescent="0.25">
      <c r="K27887" s="36"/>
      <c r="L27887" s="36"/>
      <c r="M27887" s="36"/>
      <c r="N27887" s="36"/>
      <c r="O27887" s="40"/>
      <c r="P27887" s="36"/>
      <c r="S27887" s="36"/>
      <c r="T27887" s="36"/>
      <c r="U27887" s="36"/>
      <c r="V27887" s="36"/>
    </row>
    <row r="27888" spans="11:22" x14ac:dyDescent="0.25">
      <c r="K27888" s="36"/>
      <c r="L27888" s="36"/>
      <c r="M27888" s="36"/>
      <c r="N27888" s="36"/>
      <c r="O27888" s="40"/>
      <c r="P27888" s="36"/>
      <c r="S27888" s="36"/>
      <c r="T27888" s="36"/>
      <c r="U27888" s="36"/>
      <c r="V27888" s="36"/>
    </row>
    <row r="27889" spans="11:22" x14ac:dyDescent="0.25">
      <c r="K27889" s="36"/>
      <c r="L27889" s="36"/>
      <c r="M27889" s="36"/>
      <c r="N27889" s="36"/>
      <c r="O27889" s="40"/>
      <c r="P27889" s="36"/>
      <c r="S27889" s="36"/>
      <c r="T27889" s="36"/>
      <c r="U27889" s="36"/>
      <c r="V27889" s="36"/>
    </row>
    <row r="27890" spans="11:22" x14ac:dyDescent="0.25">
      <c r="K27890" s="36"/>
      <c r="L27890" s="36"/>
      <c r="M27890" s="36"/>
      <c r="N27890" s="36"/>
      <c r="O27890" s="40"/>
      <c r="P27890" s="36"/>
      <c r="S27890" s="36"/>
      <c r="T27890" s="36"/>
      <c r="U27890" s="36"/>
      <c r="V27890" s="36"/>
    </row>
    <row r="27891" spans="11:22" x14ac:dyDescent="0.25">
      <c r="K27891" s="36"/>
      <c r="L27891" s="36"/>
      <c r="M27891" s="36"/>
      <c r="N27891" s="36"/>
      <c r="O27891" s="40"/>
      <c r="P27891" s="36"/>
      <c r="S27891" s="36"/>
      <c r="T27891" s="36"/>
      <c r="U27891" s="36"/>
      <c r="V27891" s="36"/>
    </row>
    <row r="27892" spans="11:22" x14ac:dyDescent="0.25">
      <c r="K27892" s="36"/>
      <c r="L27892" s="36"/>
      <c r="M27892" s="36"/>
      <c r="N27892" s="36"/>
      <c r="O27892" s="40"/>
      <c r="P27892" s="36"/>
      <c r="S27892" s="36"/>
      <c r="T27892" s="36"/>
      <c r="U27892" s="36"/>
      <c r="V27892" s="36"/>
    </row>
    <row r="27893" spans="11:22" x14ac:dyDescent="0.25">
      <c r="K27893" s="36"/>
      <c r="L27893" s="36"/>
      <c r="M27893" s="36"/>
      <c r="N27893" s="36"/>
      <c r="O27893" s="40"/>
      <c r="P27893" s="36"/>
      <c r="S27893" s="36"/>
      <c r="T27893" s="36"/>
      <c r="U27893" s="36"/>
      <c r="V27893" s="36"/>
    </row>
    <row r="27894" spans="11:22" x14ac:dyDescent="0.25">
      <c r="K27894" s="36"/>
      <c r="L27894" s="36"/>
      <c r="M27894" s="36"/>
      <c r="N27894" s="36"/>
      <c r="O27894" s="40"/>
      <c r="P27894" s="36"/>
      <c r="S27894" s="36"/>
      <c r="T27894" s="36"/>
      <c r="U27894" s="36"/>
      <c r="V27894" s="36"/>
    </row>
    <row r="27895" spans="11:22" x14ac:dyDescent="0.25">
      <c r="K27895" s="36"/>
      <c r="L27895" s="36"/>
      <c r="M27895" s="36"/>
      <c r="N27895" s="36"/>
      <c r="O27895" s="40"/>
      <c r="P27895" s="36"/>
      <c r="S27895" s="36"/>
      <c r="T27895" s="36"/>
      <c r="U27895" s="36"/>
      <c r="V27895" s="36"/>
    </row>
    <row r="27896" spans="11:22" x14ac:dyDescent="0.25">
      <c r="K27896" s="36"/>
      <c r="L27896" s="36"/>
      <c r="M27896" s="36"/>
      <c r="N27896" s="36"/>
      <c r="O27896" s="40"/>
      <c r="P27896" s="36"/>
      <c r="S27896" s="36"/>
      <c r="T27896" s="36"/>
      <c r="U27896" s="36"/>
      <c r="V27896" s="36"/>
    </row>
    <row r="27897" spans="11:22" x14ac:dyDescent="0.25">
      <c r="K27897" s="36"/>
      <c r="L27897" s="36"/>
      <c r="M27897" s="36"/>
      <c r="N27897" s="36"/>
      <c r="O27897" s="40"/>
      <c r="P27897" s="36"/>
      <c r="S27897" s="36"/>
      <c r="T27897" s="36"/>
      <c r="U27897" s="36"/>
      <c r="V27897" s="36"/>
    </row>
    <row r="27898" spans="11:22" x14ac:dyDescent="0.25">
      <c r="K27898" s="36"/>
      <c r="L27898" s="36"/>
      <c r="M27898" s="36"/>
      <c r="N27898" s="36"/>
      <c r="O27898" s="40"/>
      <c r="P27898" s="36"/>
      <c r="S27898" s="36"/>
      <c r="T27898" s="36"/>
      <c r="U27898" s="36"/>
      <c r="V27898" s="36"/>
    </row>
    <row r="27899" spans="11:22" x14ac:dyDescent="0.25">
      <c r="K27899" s="36"/>
      <c r="L27899" s="36"/>
      <c r="M27899" s="36"/>
      <c r="N27899" s="36"/>
      <c r="O27899" s="40"/>
      <c r="P27899" s="36"/>
      <c r="S27899" s="36"/>
      <c r="T27899" s="36"/>
      <c r="U27899" s="36"/>
      <c r="V27899" s="36"/>
    </row>
    <row r="27900" spans="11:22" x14ac:dyDescent="0.25">
      <c r="K27900" s="36"/>
      <c r="L27900" s="36"/>
      <c r="M27900" s="36"/>
      <c r="N27900" s="36"/>
      <c r="O27900" s="40"/>
      <c r="P27900" s="36"/>
      <c r="S27900" s="36"/>
      <c r="T27900" s="36"/>
      <c r="U27900" s="36"/>
      <c r="V27900" s="36"/>
    </row>
    <row r="27901" spans="11:22" x14ac:dyDescent="0.25">
      <c r="K27901" s="36"/>
      <c r="L27901" s="36"/>
      <c r="M27901" s="36"/>
      <c r="N27901" s="36"/>
      <c r="O27901" s="40"/>
      <c r="P27901" s="36"/>
      <c r="S27901" s="36"/>
      <c r="T27901" s="36"/>
      <c r="U27901" s="36"/>
      <c r="V27901" s="36"/>
    </row>
    <row r="27902" spans="11:22" x14ac:dyDescent="0.25">
      <c r="K27902" s="36"/>
      <c r="L27902" s="36"/>
      <c r="M27902" s="36"/>
      <c r="N27902" s="36"/>
      <c r="O27902" s="40"/>
      <c r="P27902" s="36"/>
      <c r="S27902" s="36"/>
      <c r="T27902" s="36"/>
      <c r="U27902" s="36"/>
      <c r="V27902" s="36"/>
    </row>
    <row r="27903" spans="11:22" x14ac:dyDescent="0.25">
      <c r="K27903" s="36"/>
      <c r="L27903" s="36"/>
      <c r="M27903" s="36"/>
      <c r="N27903" s="36"/>
      <c r="O27903" s="40"/>
      <c r="P27903" s="36"/>
      <c r="S27903" s="36"/>
      <c r="T27903" s="36"/>
      <c r="U27903" s="36"/>
      <c r="V27903" s="36"/>
    </row>
    <row r="27904" spans="11:22" x14ac:dyDescent="0.25">
      <c r="K27904" s="36"/>
      <c r="L27904" s="36"/>
      <c r="M27904" s="36"/>
      <c r="N27904" s="36"/>
      <c r="O27904" s="40"/>
      <c r="P27904" s="36"/>
      <c r="S27904" s="36"/>
      <c r="T27904" s="36"/>
      <c r="U27904" s="36"/>
      <c r="V27904" s="36"/>
    </row>
    <row r="27905" spans="11:22" x14ac:dyDescent="0.25">
      <c r="K27905" s="36"/>
      <c r="L27905" s="36"/>
      <c r="M27905" s="36"/>
      <c r="N27905" s="36"/>
      <c r="O27905" s="40"/>
      <c r="P27905" s="36"/>
      <c r="S27905" s="36"/>
      <c r="T27905" s="36"/>
      <c r="U27905" s="36"/>
      <c r="V27905" s="36"/>
    </row>
    <row r="27906" spans="11:22" x14ac:dyDescent="0.25">
      <c r="K27906" s="36"/>
      <c r="L27906" s="36"/>
      <c r="M27906" s="36"/>
      <c r="N27906" s="36"/>
      <c r="O27906" s="40"/>
      <c r="P27906" s="36"/>
      <c r="S27906" s="36"/>
      <c r="T27906" s="36"/>
      <c r="U27906" s="36"/>
      <c r="V27906" s="36"/>
    </row>
    <row r="27907" spans="11:22" x14ac:dyDescent="0.25">
      <c r="K27907" s="36"/>
      <c r="L27907" s="36"/>
      <c r="M27907" s="36"/>
      <c r="N27907" s="36"/>
      <c r="O27907" s="40"/>
      <c r="P27907" s="36"/>
      <c r="S27907" s="36"/>
      <c r="T27907" s="36"/>
      <c r="U27907" s="36"/>
      <c r="V27907" s="36"/>
    </row>
    <row r="27908" spans="11:22" x14ac:dyDescent="0.25">
      <c r="K27908" s="36"/>
      <c r="L27908" s="36"/>
      <c r="M27908" s="36"/>
      <c r="N27908" s="36"/>
      <c r="O27908" s="40"/>
      <c r="P27908" s="36"/>
      <c r="S27908" s="36"/>
      <c r="T27908" s="36"/>
      <c r="U27908" s="36"/>
      <c r="V27908" s="36"/>
    </row>
    <row r="27909" spans="11:22" x14ac:dyDescent="0.25">
      <c r="K27909" s="36"/>
      <c r="L27909" s="36"/>
      <c r="M27909" s="36"/>
      <c r="N27909" s="36"/>
      <c r="O27909" s="40"/>
      <c r="P27909" s="36"/>
      <c r="S27909" s="36"/>
      <c r="T27909" s="36"/>
      <c r="U27909" s="36"/>
      <c r="V27909" s="36"/>
    </row>
    <row r="27910" spans="11:22" x14ac:dyDescent="0.25">
      <c r="K27910" s="36"/>
      <c r="L27910" s="36"/>
      <c r="M27910" s="36"/>
      <c r="N27910" s="36"/>
      <c r="O27910" s="40"/>
      <c r="P27910" s="36"/>
      <c r="S27910" s="36"/>
      <c r="T27910" s="36"/>
      <c r="U27910" s="36"/>
      <c r="V27910" s="36"/>
    </row>
    <row r="27911" spans="11:22" x14ac:dyDescent="0.25">
      <c r="K27911" s="36"/>
      <c r="L27911" s="36"/>
      <c r="M27911" s="36"/>
      <c r="N27911" s="36"/>
      <c r="O27911" s="40"/>
      <c r="P27911" s="36"/>
      <c r="S27911" s="36"/>
      <c r="T27911" s="36"/>
      <c r="U27911" s="36"/>
      <c r="V27911" s="36"/>
    </row>
    <row r="27912" spans="11:22" x14ac:dyDescent="0.25">
      <c r="K27912" s="36"/>
      <c r="L27912" s="36"/>
      <c r="M27912" s="36"/>
      <c r="N27912" s="36"/>
      <c r="O27912" s="40"/>
      <c r="P27912" s="36"/>
      <c r="S27912" s="36"/>
      <c r="T27912" s="36"/>
      <c r="U27912" s="36"/>
      <c r="V27912" s="36"/>
    </row>
    <row r="27913" spans="11:22" x14ac:dyDescent="0.25">
      <c r="K27913" s="36"/>
      <c r="L27913" s="36"/>
      <c r="M27913" s="36"/>
      <c r="N27913" s="36"/>
      <c r="O27913" s="40"/>
      <c r="P27913" s="36"/>
      <c r="S27913" s="36"/>
      <c r="T27913" s="36"/>
      <c r="U27913" s="36"/>
      <c r="V27913" s="36"/>
    </row>
    <row r="27914" spans="11:22" x14ac:dyDescent="0.25">
      <c r="K27914" s="36"/>
      <c r="L27914" s="36"/>
      <c r="M27914" s="36"/>
      <c r="N27914" s="36"/>
      <c r="O27914" s="40"/>
      <c r="P27914" s="36"/>
      <c r="S27914" s="36"/>
      <c r="T27914" s="36"/>
      <c r="U27914" s="36"/>
      <c r="V27914" s="36"/>
    </row>
    <row r="27915" spans="11:22" x14ac:dyDescent="0.25">
      <c r="K27915" s="36"/>
      <c r="L27915" s="36"/>
      <c r="M27915" s="36"/>
      <c r="N27915" s="36"/>
      <c r="O27915" s="40"/>
      <c r="P27915" s="36"/>
      <c r="S27915" s="36"/>
      <c r="T27915" s="36"/>
      <c r="U27915" s="36"/>
      <c r="V27915" s="36"/>
    </row>
    <row r="27916" spans="11:22" x14ac:dyDescent="0.25">
      <c r="K27916" s="36"/>
      <c r="L27916" s="36"/>
      <c r="M27916" s="36"/>
      <c r="N27916" s="36"/>
      <c r="O27916" s="40"/>
      <c r="P27916" s="36"/>
      <c r="S27916" s="36"/>
      <c r="T27916" s="36"/>
      <c r="U27916" s="36"/>
      <c r="V27916" s="36"/>
    </row>
    <row r="27917" spans="11:22" x14ac:dyDescent="0.25">
      <c r="K27917" s="36"/>
      <c r="L27917" s="36"/>
      <c r="M27917" s="36"/>
      <c r="N27917" s="36"/>
      <c r="O27917" s="40"/>
      <c r="P27917" s="36"/>
      <c r="S27917" s="36"/>
      <c r="T27917" s="36"/>
      <c r="U27917" s="36"/>
      <c r="V27917" s="36"/>
    </row>
    <row r="27918" spans="11:22" x14ac:dyDescent="0.25">
      <c r="K27918" s="36"/>
      <c r="L27918" s="36"/>
      <c r="M27918" s="36"/>
      <c r="N27918" s="36"/>
      <c r="O27918" s="40"/>
      <c r="P27918" s="36"/>
      <c r="S27918" s="36"/>
      <c r="T27918" s="36"/>
      <c r="U27918" s="36"/>
      <c r="V27918" s="36"/>
    </row>
    <row r="27919" spans="11:22" x14ac:dyDescent="0.25">
      <c r="K27919" s="36"/>
      <c r="L27919" s="36"/>
      <c r="M27919" s="36"/>
      <c r="N27919" s="36"/>
      <c r="O27919" s="40"/>
      <c r="P27919" s="36"/>
      <c r="S27919" s="36"/>
      <c r="T27919" s="36"/>
      <c r="U27919" s="36"/>
      <c r="V27919" s="36"/>
    </row>
    <row r="27920" spans="11:22" x14ac:dyDescent="0.25">
      <c r="K27920" s="36"/>
      <c r="L27920" s="36"/>
      <c r="M27920" s="36"/>
      <c r="N27920" s="36"/>
      <c r="O27920" s="40"/>
      <c r="P27920" s="36"/>
      <c r="S27920" s="36"/>
      <c r="T27920" s="36"/>
      <c r="U27920" s="36"/>
      <c r="V27920" s="36"/>
    </row>
    <row r="27921" spans="11:22" x14ac:dyDescent="0.25">
      <c r="K27921" s="36"/>
      <c r="L27921" s="36"/>
      <c r="M27921" s="36"/>
      <c r="N27921" s="36"/>
      <c r="O27921" s="40"/>
      <c r="P27921" s="36"/>
      <c r="S27921" s="36"/>
      <c r="T27921" s="36"/>
      <c r="U27921" s="36"/>
      <c r="V27921" s="36"/>
    </row>
    <row r="27922" spans="11:22" x14ac:dyDescent="0.25">
      <c r="K27922" s="36"/>
      <c r="L27922" s="36"/>
      <c r="M27922" s="36"/>
      <c r="N27922" s="36"/>
      <c r="O27922" s="40"/>
      <c r="P27922" s="36"/>
      <c r="S27922" s="36"/>
      <c r="T27922" s="36"/>
      <c r="U27922" s="36"/>
      <c r="V27922" s="36"/>
    </row>
    <row r="27923" spans="11:22" x14ac:dyDescent="0.25">
      <c r="K27923" s="36"/>
      <c r="L27923" s="36"/>
      <c r="M27923" s="36"/>
      <c r="N27923" s="36"/>
      <c r="O27923" s="40"/>
      <c r="P27923" s="36"/>
      <c r="S27923" s="36"/>
      <c r="T27923" s="36"/>
      <c r="U27923" s="36"/>
      <c r="V27923" s="36"/>
    </row>
    <row r="27924" spans="11:22" x14ac:dyDescent="0.25">
      <c r="K27924" s="36"/>
      <c r="L27924" s="36"/>
      <c r="M27924" s="36"/>
      <c r="N27924" s="36"/>
      <c r="O27924" s="40"/>
      <c r="P27924" s="36"/>
      <c r="S27924" s="36"/>
      <c r="T27924" s="36"/>
      <c r="U27924" s="36"/>
      <c r="V27924" s="36"/>
    </row>
    <row r="27925" spans="11:22" x14ac:dyDescent="0.25">
      <c r="K27925" s="36"/>
      <c r="L27925" s="36"/>
      <c r="M27925" s="36"/>
      <c r="N27925" s="36"/>
      <c r="O27925" s="40"/>
      <c r="P27925" s="36"/>
      <c r="S27925" s="36"/>
      <c r="T27925" s="36"/>
      <c r="U27925" s="36"/>
      <c r="V27925" s="36"/>
    </row>
    <row r="27926" spans="11:22" x14ac:dyDescent="0.25">
      <c r="K27926" s="36"/>
      <c r="L27926" s="36"/>
      <c r="M27926" s="36"/>
      <c r="N27926" s="36"/>
      <c r="O27926" s="40"/>
      <c r="P27926" s="36"/>
      <c r="S27926" s="36"/>
      <c r="T27926" s="36"/>
      <c r="U27926" s="36"/>
      <c r="V27926" s="36"/>
    </row>
    <row r="27927" spans="11:22" x14ac:dyDescent="0.25">
      <c r="K27927" s="36"/>
      <c r="L27927" s="36"/>
      <c r="M27927" s="36"/>
      <c r="N27927" s="36"/>
      <c r="O27927" s="40"/>
      <c r="P27927" s="36"/>
      <c r="S27927" s="36"/>
      <c r="T27927" s="36"/>
      <c r="U27927" s="36"/>
      <c r="V27927" s="36"/>
    </row>
    <row r="27928" spans="11:22" x14ac:dyDescent="0.25">
      <c r="K27928" s="36"/>
      <c r="L27928" s="36"/>
      <c r="M27928" s="36"/>
      <c r="N27928" s="36"/>
      <c r="O27928" s="40"/>
      <c r="P27928" s="36"/>
      <c r="S27928" s="36"/>
      <c r="T27928" s="36"/>
      <c r="U27928" s="36"/>
      <c r="V27928" s="36"/>
    </row>
    <row r="27929" spans="11:22" x14ac:dyDescent="0.25">
      <c r="K27929" s="36"/>
      <c r="L27929" s="36"/>
      <c r="M27929" s="36"/>
      <c r="N27929" s="36"/>
      <c r="O27929" s="40"/>
      <c r="P27929" s="36"/>
      <c r="S27929" s="36"/>
      <c r="T27929" s="36"/>
      <c r="U27929" s="36"/>
      <c r="V27929" s="36"/>
    </row>
    <row r="27930" spans="11:22" x14ac:dyDescent="0.25">
      <c r="K27930" s="36"/>
      <c r="L27930" s="36"/>
      <c r="M27930" s="36"/>
      <c r="N27930" s="36"/>
      <c r="O27930" s="40"/>
      <c r="P27930" s="36"/>
      <c r="S27930" s="36"/>
      <c r="T27930" s="36"/>
      <c r="U27930" s="36"/>
      <c r="V27930" s="36"/>
    </row>
    <row r="27931" spans="11:22" x14ac:dyDescent="0.25">
      <c r="K27931" s="36"/>
      <c r="L27931" s="36"/>
      <c r="M27931" s="36"/>
      <c r="N27931" s="36"/>
      <c r="O27931" s="40"/>
      <c r="P27931" s="36"/>
      <c r="S27931" s="36"/>
      <c r="T27931" s="36"/>
      <c r="U27931" s="36"/>
      <c r="V27931" s="36"/>
    </row>
    <row r="27932" spans="11:22" x14ac:dyDescent="0.25">
      <c r="K27932" s="36"/>
      <c r="L27932" s="36"/>
      <c r="M27932" s="36"/>
      <c r="N27932" s="36"/>
      <c r="O27932" s="40"/>
      <c r="P27932" s="36"/>
      <c r="S27932" s="36"/>
      <c r="T27932" s="36"/>
      <c r="U27932" s="36"/>
      <c r="V27932" s="36"/>
    </row>
    <row r="27933" spans="11:22" x14ac:dyDescent="0.25">
      <c r="K27933" s="36"/>
      <c r="L27933" s="36"/>
      <c r="M27933" s="36"/>
      <c r="N27933" s="36"/>
      <c r="O27933" s="40"/>
      <c r="P27933" s="36"/>
      <c r="S27933" s="36"/>
      <c r="T27933" s="36"/>
      <c r="U27933" s="36"/>
      <c r="V27933" s="36"/>
    </row>
    <row r="27934" spans="11:22" x14ac:dyDescent="0.25">
      <c r="K27934" s="36"/>
      <c r="L27934" s="36"/>
      <c r="M27934" s="36"/>
      <c r="N27934" s="36"/>
      <c r="O27934" s="40"/>
      <c r="P27934" s="36"/>
      <c r="S27934" s="36"/>
      <c r="T27934" s="36"/>
      <c r="U27934" s="36"/>
      <c r="V27934" s="36"/>
    </row>
    <row r="27935" spans="11:22" x14ac:dyDescent="0.25">
      <c r="K27935" s="36"/>
      <c r="L27935" s="36"/>
      <c r="M27935" s="36"/>
      <c r="N27935" s="36"/>
      <c r="O27935" s="40"/>
      <c r="P27935" s="36"/>
      <c r="S27935" s="36"/>
      <c r="T27935" s="36"/>
      <c r="U27935" s="36"/>
      <c r="V27935" s="36"/>
    </row>
    <row r="27936" spans="11:22" x14ac:dyDescent="0.25">
      <c r="K27936" s="36"/>
      <c r="L27936" s="36"/>
      <c r="M27936" s="36"/>
      <c r="N27936" s="36"/>
      <c r="O27936" s="40"/>
      <c r="P27936" s="36"/>
      <c r="S27936" s="36"/>
      <c r="T27936" s="36"/>
      <c r="U27936" s="36"/>
      <c r="V27936" s="36"/>
    </row>
    <row r="27937" spans="11:22" x14ac:dyDescent="0.25">
      <c r="K27937" s="36"/>
      <c r="L27937" s="36"/>
      <c r="M27937" s="36"/>
      <c r="N27937" s="36"/>
      <c r="O27937" s="40"/>
      <c r="P27937" s="36"/>
      <c r="S27937" s="36"/>
      <c r="T27937" s="36"/>
      <c r="U27937" s="36"/>
      <c r="V27937" s="36"/>
    </row>
    <row r="27938" spans="11:22" x14ac:dyDescent="0.25">
      <c r="K27938" s="36"/>
      <c r="L27938" s="36"/>
      <c r="M27938" s="36"/>
      <c r="N27938" s="36"/>
      <c r="O27938" s="40"/>
      <c r="P27938" s="36"/>
      <c r="S27938" s="36"/>
      <c r="T27938" s="36"/>
      <c r="U27938" s="36"/>
      <c r="V27938" s="36"/>
    </row>
    <row r="27939" spans="11:22" x14ac:dyDescent="0.25">
      <c r="K27939" s="36"/>
      <c r="L27939" s="36"/>
      <c r="M27939" s="36"/>
      <c r="N27939" s="36"/>
      <c r="O27939" s="40"/>
      <c r="P27939" s="36"/>
      <c r="S27939" s="36"/>
      <c r="T27939" s="36"/>
      <c r="U27939" s="36"/>
      <c r="V27939" s="36"/>
    </row>
    <row r="27940" spans="11:22" x14ac:dyDescent="0.25">
      <c r="K27940" s="36"/>
      <c r="L27940" s="36"/>
      <c r="M27940" s="36"/>
      <c r="N27940" s="36"/>
      <c r="O27940" s="40"/>
      <c r="P27940" s="36"/>
      <c r="S27940" s="36"/>
      <c r="T27940" s="36"/>
      <c r="U27940" s="36"/>
      <c r="V27940" s="36"/>
    </row>
    <row r="27941" spans="11:22" x14ac:dyDescent="0.25">
      <c r="K27941" s="36"/>
      <c r="L27941" s="36"/>
      <c r="M27941" s="36"/>
      <c r="N27941" s="36"/>
      <c r="O27941" s="40"/>
      <c r="P27941" s="36"/>
      <c r="S27941" s="36"/>
      <c r="T27941" s="36"/>
      <c r="U27941" s="36"/>
      <c r="V27941" s="36"/>
    </row>
    <row r="27942" spans="11:22" x14ac:dyDescent="0.25">
      <c r="K27942" s="36"/>
      <c r="L27942" s="36"/>
      <c r="M27942" s="36"/>
      <c r="N27942" s="36"/>
      <c r="O27942" s="40"/>
      <c r="P27942" s="36"/>
      <c r="S27942" s="36"/>
      <c r="T27942" s="36"/>
      <c r="U27942" s="36"/>
      <c r="V27942" s="36"/>
    </row>
    <row r="27943" spans="11:22" x14ac:dyDescent="0.25">
      <c r="K27943" s="36"/>
      <c r="L27943" s="36"/>
      <c r="M27943" s="36"/>
      <c r="N27943" s="36"/>
      <c r="O27943" s="40"/>
      <c r="P27943" s="36"/>
      <c r="S27943" s="36"/>
      <c r="T27943" s="36"/>
      <c r="U27943" s="36"/>
      <c r="V27943" s="36"/>
    </row>
    <row r="27944" spans="11:22" x14ac:dyDescent="0.25">
      <c r="K27944" s="36"/>
      <c r="L27944" s="36"/>
      <c r="M27944" s="36"/>
      <c r="N27944" s="36"/>
      <c r="O27944" s="40"/>
      <c r="P27944" s="36"/>
      <c r="S27944" s="36"/>
      <c r="T27944" s="36"/>
      <c r="U27944" s="36"/>
      <c r="V27944" s="36"/>
    </row>
    <row r="27945" spans="11:22" x14ac:dyDescent="0.25">
      <c r="K27945" s="36"/>
      <c r="L27945" s="36"/>
      <c r="M27945" s="36"/>
      <c r="N27945" s="36"/>
      <c r="O27945" s="40"/>
      <c r="P27945" s="36"/>
      <c r="S27945" s="36"/>
      <c r="T27945" s="36"/>
      <c r="U27945" s="36"/>
      <c r="V27945" s="36"/>
    </row>
    <row r="27946" spans="11:22" x14ac:dyDescent="0.25">
      <c r="K27946" s="36"/>
      <c r="L27946" s="36"/>
      <c r="M27946" s="36"/>
      <c r="N27946" s="36"/>
      <c r="O27946" s="40"/>
      <c r="P27946" s="36"/>
      <c r="S27946" s="36"/>
      <c r="T27946" s="36"/>
      <c r="U27946" s="36"/>
      <c r="V27946" s="36"/>
    </row>
    <row r="27947" spans="11:22" x14ac:dyDescent="0.25">
      <c r="K27947" s="36"/>
      <c r="L27947" s="36"/>
      <c r="M27947" s="36"/>
      <c r="N27947" s="36"/>
      <c r="O27947" s="40"/>
      <c r="P27947" s="36"/>
      <c r="S27947" s="36"/>
      <c r="T27947" s="36"/>
      <c r="U27947" s="36"/>
      <c r="V27947" s="36"/>
    </row>
    <row r="27948" spans="11:22" x14ac:dyDescent="0.25">
      <c r="K27948" s="36"/>
      <c r="L27948" s="36"/>
      <c r="M27948" s="36"/>
      <c r="N27948" s="36"/>
      <c r="O27948" s="40"/>
      <c r="P27948" s="36"/>
      <c r="S27948" s="36"/>
      <c r="T27948" s="36"/>
      <c r="U27948" s="36"/>
      <c r="V27948" s="36"/>
    </row>
    <row r="27949" spans="11:22" x14ac:dyDescent="0.25">
      <c r="K27949" s="36"/>
      <c r="L27949" s="36"/>
      <c r="M27949" s="36"/>
      <c r="N27949" s="36"/>
      <c r="O27949" s="40"/>
      <c r="P27949" s="36"/>
      <c r="S27949" s="36"/>
      <c r="T27949" s="36"/>
      <c r="U27949" s="36"/>
      <c r="V27949" s="36"/>
    </row>
    <row r="27950" spans="11:22" x14ac:dyDescent="0.25">
      <c r="K27950" s="36"/>
      <c r="L27950" s="36"/>
      <c r="M27950" s="36"/>
      <c r="N27950" s="36"/>
      <c r="O27950" s="40"/>
      <c r="P27950" s="36"/>
      <c r="S27950" s="36"/>
      <c r="T27950" s="36"/>
      <c r="U27950" s="36"/>
      <c r="V27950" s="36"/>
    </row>
    <row r="27951" spans="11:22" x14ac:dyDescent="0.25">
      <c r="K27951" s="36"/>
      <c r="L27951" s="36"/>
      <c r="M27951" s="36"/>
      <c r="N27951" s="36"/>
      <c r="O27951" s="40"/>
      <c r="P27951" s="36"/>
      <c r="S27951" s="36"/>
      <c r="T27951" s="36"/>
      <c r="U27951" s="36"/>
      <c r="V27951" s="36"/>
    </row>
    <row r="27952" spans="11:22" x14ac:dyDescent="0.25">
      <c r="K27952" s="36"/>
      <c r="L27952" s="36"/>
      <c r="M27952" s="36"/>
      <c r="N27952" s="36"/>
      <c r="O27952" s="40"/>
      <c r="P27952" s="36"/>
      <c r="S27952" s="36"/>
      <c r="T27952" s="36"/>
      <c r="U27952" s="36"/>
      <c r="V27952" s="36"/>
    </row>
    <row r="27953" spans="11:22" x14ac:dyDescent="0.25">
      <c r="K27953" s="36"/>
      <c r="L27953" s="36"/>
      <c r="M27953" s="36"/>
      <c r="N27953" s="36"/>
      <c r="O27953" s="40"/>
      <c r="P27953" s="36"/>
      <c r="S27953" s="36"/>
      <c r="T27953" s="36"/>
      <c r="U27953" s="36"/>
      <c r="V27953" s="36"/>
    </row>
    <row r="27954" spans="11:22" x14ac:dyDescent="0.25">
      <c r="K27954" s="36"/>
      <c r="L27954" s="36"/>
      <c r="M27954" s="36"/>
      <c r="N27954" s="36"/>
      <c r="O27954" s="40"/>
      <c r="P27954" s="36"/>
      <c r="S27954" s="36"/>
      <c r="T27954" s="36"/>
      <c r="U27954" s="36"/>
      <c r="V27954" s="36"/>
    </row>
    <row r="27955" spans="11:22" x14ac:dyDescent="0.25">
      <c r="K27955" s="36"/>
      <c r="L27955" s="36"/>
      <c r="M27955" s="36"/>
      <c r="N27955" s="36"/>
      <c r="O27955" s="40"/>
      <c r="P27955" s="36"/>
      <c r="S27955" s="36"/>
      <c r="T27955" s="36"/>
      <c r="U27955" s="36"/>
      <c r="V27955" s="36"/>
    </row>
    <row r="27956" spans="11:22" x14ac:dyDescent="0.25">
      <c r="K27956" s="36"/>
      <c r="L27956" s="36"/>
      <c r="M27956" s="36"/>
      <c r="N27956" s="36"/>
      <c r="O27956" s="40"/>
      <c r="P27956" s="36"/>
      <c r="S27956" s="36"/>
      <c r="T27956" s="36"/>
      <c r="U27956" s="36"/>
      <c r="V27956" s="36"/>
    </row>
    <row r="27957" spans="11:22" x14ac:dyDescent="0.25">
      <c r="K27957" s="36"/>
      <c r="L27957" s="36"/>
      <c r="M27957" s="36"/>
      <c r="N27957" s="36"/>
      <c r="O27957" s="40"/>
      <c r="P27957" s="36"/>
      <c r="S27957" s="36"/>
      <c r="T27957" s="36"/>
      <c r="U27957" s="36"/>
      <c r="V27957" s="36"/>
    </row>
    <row r="27958" spans="11:22" x14ac:dyDescent="0.25">
      <c r="K27958" s="36"/>
      <c r="L27958" s="36"/>
      <c r="M27958" s="36"/>
      <c r="N27958" s="36"/>
      <c r="O27958" s="40"/>
      <c r="P27958" s="36"/>
      <c r="S27958" s="36"/>
      <c r="T27958" s="36"/>
      <c r="U27958" s="36"/>
      <c r="V27958" s="36"/>
    </row>
    <row r="27959" spans="11:22" x14ac:dyDescent="0.25">
      <c r="K27959" s="36"/>
      <c r="L27959" s="36"/>
      <c r="M27959" s="36"/>
      <c r="N27959" s="36"/>
      <c r="O27959" s="40"/>
      <c r="P27959" s="36"/>
      <c r="S27959" s="36"/>
      <c r="T27959" s="36"/>
      <c r="U27959" s="36"/>
      <c r="V27959" s="36"/>
    </row>
    <row r="27960" spans="11:22" x14ac:dyDescent="0.25">
      <c r="K27960" s="36"/>
      <c r="L27960" s="36"/>
      <c r="M27960" s="36"/>
      <c r="N27960" s="36"/>
      <c r="O27960" s="40"/>
      <c r="P27960" s="36"/>
      <c r="S27960" s="36"/>
      <c r="T27960" s="36"/>
      <c r="U27960" s="36"/>
      <c r="V27960" s="36"/>
    </row>
    <row r="27961" spans="11:22" x14ac:dyDescent="0.25">
      <c r="K27961" s="36"/>
      <c r="L27961" s="36"/>
      <c r="M27961" s="36"/>
      <c r="N27961" s="36"/>
      <c r="O27961" s="40"/>
      <c r="P27961" s="36"/>
      <c r="S27961" s="36"/>
      <c r="T27961" s="36"/>
      <c r="U27961" s="36"/>
      <c r="V27961" s="36"/>
    </row>
    <row r="27962" spans="11:22" x14ac:dyDescent="0.25">
      <c r="K27962" s="36"/>
      <c r="L27962" s="36"/>
      <c r="M27962" s="36"/>
      <c r="N27962" s="36"/>
      <c r="O27962" s="40"/>
      <c r="P27962" s="36"/>
      <c r="S27962" s="36"/>
      <c r="T27962" s="36"/>
      <c r="U27962" s="36"/>
      <c r="V27962" s="36"/>
    </row>
    <row r="27963" spans="11:22" x14ac:dyDescent="0.25">
      <c r="K27963" s="36"/>
      <c r="L27963" s="36"/>
      <c r="M27963" s="36"/>
      <c r="N27963" s="36"/>
      <c r="O27963" s="40"/>
      <c r="P27963" s="36"/>
      <c r="S27963" s="36"/>
      <c r="T27963" s="36"/>
      <c r="U27963" s="36"/>
      <c r="V27963" s="36"/>
    </row>
    <row r="27964" spans="11:22" x14ac:dyDescent="0.25">
      <c r="K27964" s="36"/>
      <c r="L27964" s="36"/>
      <c r="M27964" s="36"/>
      <c r="N27964" s="36"/>
      <c r="O27964" s="40"/>
      <c r="P27964" s="36"/>
      <c r="S27964" s="36"/>
      <c r="T27964" s="36"/>
      <c r="U27964" s="36"/>
      <c r="V27964" s="36"/>
    </row>
    <row r="27965" spans="11:22" x14ac:dyDescent="0.25">
      <c r="K27965" s="36"/>
      <c r="L27965" s="36"/>
      <c r="M27965" s="36"/>
      <c r="N27965" s="36"/>
      <c r="O27965" s="40"/>
      <c r="P27965" s="36"/>
      <c r="S27965" s="36"/>
      <c r="T27965" s="36"/>
      <c r="U27965" s="36"/>
      <c r="V27965" s="36"/>
    </row>
    <row r="27966" spans="11:22" x14ac:dyDescent="0.25">
      <c r="K27966" s="36"/>
      <c r="L27966" s="36"/>
      <c r="M27966" s="36"/>
      <c r="N27966" s="36"/>
      <c r="O27966" s="40"/>
      <c r="P27966" s="36"/>
      <c r="S27966" s="36"/>
      <c r="T27966" s="36"/>
      <c r="U27966" s="36"/>
      <c r="V27966" s="36"/>
    </row>
    <row r="27967" spans="11:22" x14ac:dyDescent="0.25">
      <c r="K27967" s="36"/>
      <c r="L27967" s="36"/>
      <c r="M27967" s="36"/>
      <c r="N27967" s="36"/>
      <c r="O27967" s="40"/>
      <c r="P27967" s="36"/>
      <c r="S27967" s="36"/>
      <c r="T27967" s="36"/>
      <c r="U27967" s="36"/>
      <c r="V27967" s="36"/>
    </row>
    <row r="27968" spans="11:22" x14ac:dyDescent="0.25">
      <c r="K27968" s="36"/>
      <c r="L27968" s="36"/>
      <c r="M27968" s="36"/>
      <c r="N27968" s="36"/>
      <c r="O27968" s="40"/>
      <c r="P27968" s="36"/>
      <c r="S27968" s="36"/>
      <c r="T27968" s="36"/>
      <c r="U27968" s="36"/>
      <c r="V27968" s="36"/>
    </row>
    <row r="27969" spans="11:22" x14ac:dyDescent="0.25">
      <c r="K27969" s="36"/>
      <c r="L27969" s="36"/>
      <c r="M27969" s="36"/>
      <c r="N27969" s="36"/>
      <c r="O27969" s="40"/>
      <c r="P27969" s="36"/>
      <c r="S27969" s="36"/>
      <c r="T27969" s="36"/>
      <c r="U27969" s="36"/>
      <c r="V27969" s="36"/>
    </row>
    <row r="27970" spans="11:22" x14ac:dyDescent="0.25">
      <c r="K27970" s="36"/>
      <c r="L27970" s="36"/>
      <c r="M27970" s="36"/>
      <c r="N27970" s="36"/>
      <c r="O27970" s="40"/>
      <c r="P27970" s="36"/>
      <c r="S27970" s="36"/>
      <c r="T27970" s="36"/>
      <c r="U27970" s="36"/>
      <c r="V27970" s="36"/>
    </row>
    <row r="27971" spans="11:22" x14ac:dyDescent="0.25">
      <c r="K27971" s="36"/>
      <c r="L27971" s="36"/>
      <c r="M27971" s="36"/>
      <c r="N27971" s="36"/>
      <c r="O27971" s="40"/>
      <c r="P27971" s="36"/>
      <c r="S27971" s="36"/>
      <c r="T27971" s="36"/>
      <c r="U27971" s="36"/>
      <c r="V27971" s="36"/>
    </row>
    <row r="27972" spans="11:22" x14ac:dyDescent="0.25">
      <c r="K27972" s="36"/>
      <c r="L27972" s="36"/>
      <c r="M27972" s="36"/>
      <c r="N27972" s="36"/>
      <c r="O27972" s="40"/>
      <c r="P27972" s="36"/>
      <c r="S27972" s="36"/>
      <c r="T27972" s="36"/>
      <c r="U27972" s="36"/>
      <c r="V27972" s="36"/>
    </row>
    <row r="27973" spans="11:22" x14ac:dyDescent="0.25">
      <c r="K27973" s="36"/>
      <c r="L27973" s="36"/>
      <c r="M27973" s="36"/>
      <c r="N27973" s="36"/>
      <c r="O27973" s="40"/>
      <c r="P27973" s="36"/>
      <c r="S27973" s="36"/>
      <c r="T27973" s="36"/>
      <c r="U27973" s="36"/>
      <c r="V27973" s="36"/>
    </row>
    <row r="27974" spans="11:22" x14ac:dyDescent="0.25">
      <c r="K27974" s="36"/>
      <c r="L27974" s="36"/>
      <c r="M27974" s="36"/>
      <c r="N27974" s="36"/>
      <c r="O27974" s="40"/>
      <c r="P27974" s="36"/>
      <c r="S27974" s="36"/>
      <c r="T27974" s="36"/>
      <c r="U27974" s="36"/>
      <c r="V27974" s="36"/>
    </row>
    <row r="27975" spans="11:22" x14ac:dyDescent="0.25">
      <c r="K27975" s="36"/>
      <c r="L27975" s="36"/>
      <c r="M27975" s="36"/>
      <c r="N27975" s="36"/>
      <c r="O27975" s="40"/>
      <c r="P27975" s="36"/>
      <c r="S27975" s="36"/>
      <c r="T27975" s="36"/>
      <c r="U27975" s="36"/>
      <c r="V27975" s="36"/>
    </row>
    <row r="27976" spans="11:22" x14ac:dyDescent="0.25">
      <c r="K27976" s="36"/>
      <c r="L27976" s="36"/>
      <c r="M27976" s="36"/>
      <c r="N27976" s="36"/>
      <c r="O27976" s="40"/>
      <c r="P27976" s="36"/>
      <c r="S27976" s="36"/>
      <c r="T27976" s="36"/>
      <c r="U27976" s="36"/>
      <c r="V27976" s="36"/>
    </row>
    <row r="27977" spans="11:22" x14ac:dyDescent="0.25">
      <c r="K27977" s="36"/>
      <c r="L27977" s="36"/>
      <c r="M27977" s="36"/>
      <c r="N27977" s="36"/>
      <c r="O27977" s="40"/>
      <c r="P27977" s="36"/>
      <c r="S27977" s="36"/>
      <c r="T27977" s="36"/>
      <c r="U27977" s="36"/>
      <c r="V27977" s="36"/>
    </row>
    <row r="27978" spans="11:22" x14ac:dyDescent="0.25">
      <c r="K27978" s="36"/>
      <c r="L27978" s="36"/>
      <c r="M27978" s="36"/>
      <c r="N27978" s="36"/>
      <c r="O27978" s="40"/>
      <c r="P27978" s="36"/>
      <c r="S27978" s="36"/>
      <c r="T27978" s="36"/>
      <c r="U27978" s="36"/>
      <c r="V27978" s="36"/>
    </row>
    <row r="27979" spans="11:22" x14ac:dyDescent="0.25">
      <c r="K27979" s="36"/>
      <c r="L27979" s="36"/>
      <c r="M27979" s="36"/>
      <c r="N27979" s="36"/>
      <c r="O27979" s="40"/>
      <c r="P27979" s="36"/>
      <c r="S27979" s="36"/>
      <c r="T27979" s="36"/>
      <c r="U27979" s="36"/>
      <c r="V27979" s="36"/>
    </row>
    <row r="27980" spans="11:22" x14ac:dyDescent="0.25">
      <c r="K27980" s="36"/>
      <c r="L27980" s="36"/>
      <c r="M27980" s="36"/>
      <c r="N27980" s="36"/>
      <c r="O27980" s="40"/>
      <c r="P27980" s="36"/>
      <c r="S27980" s="36"/>
      <c r="T27980" s="36"/>
      <c r="U27980" s="36"/>
      <c r="V27980" s="36"/>
    </row>
    <row r="27981" spans="11:22" x14ac:dyDescent="0.25">
      <c r="K27981" s="36"/>
      <c r="L27981" s="36"/>
      <c r="M27981" s="36"/>
      <c r="N27981" s="36"/>
      <c r="O27981" s="40"/>
      <c r="P27981" s="36"/>
      <c r="S27981" s="36"/>
      <c r="T27981" s="36"/>
      <c r="U27981" s="36"/>
      <c r="V27981" s="36"/>
    </row>
    <row r="27982" spans="11:22" x14ac:dyDescent="0.25">
      <c r="K27982" s="36"/>
      <c r="L27982" s="36"/>
      <c r="M27982" s="36"/>
      <c r="N27982" s="36"/>
      <c r="O27982" s="40"/>
      <c r="P27982" s="36"/>
      <c r="S27982" s="36"/>
      <c r="T27982" s="36"/>
      <c r="U27982" s="36"/>
      <c r="V27982" s="36"/>
    </row>
    <row r="27983" spans="11:22" x14ac:dyDescent="0.25">
      <c r="K27983" s="36"/>
      <c r="L27983" s="36"/>
      <c r="M27983" s="36"/>
      <c r="N27983" s="36"/>
      <c r="O27983" s="40"/>
      <c r="P27983" s="36"/>
      <c r="S27983" s="36"/>
      <c r="T27983" s="36"/>
      <c r="U27983" s="36"/>
      <c r="V27983" s="36"/>
    </row>
    <row r="27984" spans="11:22" x14ac:dyDescent="0.25">
      <c r="K27984" s="36"/>
      <c r="L27984" s="36"/>
      <c r="M27984" s="36"/>
      <c r="N27984" s="36"/>
      <c r="O27984" s="40"/>
      <c r="P27984" s="36"/>
      <c r="S27984" s="36"/>
      <c r="T27984" s="36"/>
      <c r="U27984" s="36"/>
      <c r="V27984" s="36"/>
    </row>
    <row r="27985" spans="11:22" x14ac:dyDescent="0.25">
      <c r="K27985" s="36"/>
      <c r="L27985" s="36"/>
      <c r="M27985" s="36"/>
      <c r="N27985" s="36"/>
      <c r="O27985" s="40"/>
      <c r="P27985" s="36"/>
      <c r="S27985" s="36"/>
      <c r="T27985" s="36"/>
      <c r="U27985" s="36"/>
      <c r="V27985" s="36"/>
    </row>
    <row r="27986" spans="11:22" x14ac:dyDescent="0.25">
      <c r="K27986" s="36"/>
      <c r="L27986" s="36"/>
      <c r="M27986" s="36"/>
      <c r="N27986" s="36"/>
      <c r="O27986" s="40"/>
      <c r="P27986" s="36"/>
      <c r="S27986" s="36"/>
      <c r="T27986" s="36"/>
      <c r="U27986" s="36"/>
      <c r="V27986" s="36"/>
    </row>
    <row r="27987" spans="11:22" x14ac:dyDescent="0.25">
      <c r="K27987" s="36"/>
      <c r="L27987" s="36"/>
      <c r="M27987" s="36"/>
      <c r="N27987" s="36"/>
      <c r="O27987" s="40"/>
      <c r="P27987" s="36"/>
      <c r="S27987" s="36"/>
      <c r="T27987" s="36"/>
      <c r="U27987" s="36"/>
      <c r="V27987" s="36"/>
    </row>
    <row r="27988" spans="11:22" x14ac:dyDescent="0.25">
      <c r="K27988" s="36"/>
      <c r="L27988" s="36"/>
      <c r="M27988" s="36"/>
      <c r="N27988" s="36"/>
      <c r="O27988" s="40"/>
      <c r="P27988" s="36"/>
      <c r="S27988" s="36"/>
      <c r="T27988" s="36"/>
      <c r="U27988" s="36"/>
      <c r="V27988" s="36"/>
    </row>
    <row r="27989" spans="11:22" x14ac:dyDescent="0.25">
      <c r="K27989" s="36"/>
      <c r="L27989" s="36"/>
      <c r="M27989" s="36"/>
      <c r="N27989" s="36"/>
      <c r="O27989" s="40"/>
      <c r="P27989" s="36"/>
      <c r="S27989" s="36"/>
      <c r="T27989" s="36"/>
      <c r="U27989" s="36"/>
      <c r="V27989" s="36"/>
    </row>
    <row r="27990" spans="11:22" x14ac:dyDescent="0.25">
      <c r="K27990" s="36"/>
      <c r="L27990" s="36"/>
      <c r="M27990" s="36"/>
      <c r="N27990" s="36"/>
      <c r="O27990" s="40"/>
      <c r="P27990" s="36"/>
      <c r="S27990" s="36"/>
      <c r="T27990" s="36"/>
      <c r="U27990" s="36"/>
      <c r="V27990" s="36"/>
    </row>
    <row r="27991" spans="11:22" x14ac:dyDescent="0.25">
      <c r="K27991" s="36"/>
      <c r="L27991" s="36"/>
      <c r="M27991" s="36"/>
      <c r="N27991" s="36"/>
      <c r="O27991" s="40"/>
      <c r="P27991" s="36"/>
      <c r="S27991" s="36"/>
      <c r="T27991" s="36"/>
      <c r="U27991" s="36"/>
      <c r="V27991" s="36"/>
    </row>
    <row r="27992" spans="11:22" x14ac:dyDescent="0.25">
      <c r="K27992" s="36"/>
      <c r="L27992" s="36"/>
      <c r="M27992" s="36"/>
      <c r="N27992" s="36"/>
      <c r="O27992" s="40"/>
      <c r="P27992" s="36"/>
      <c r="S27992" s="36"/>
      <c r="T27992" s="36"/>
      <c r="U27992" s="36"/>
      <c r="V27992" s="36"/>
    </row>
    <row r="27993" spans="11:22" x14ac:dyDescent="0.25">
      <c r="K27993" s="36"/>
      <c r="L27993" s="36"/>
      <c r="M27993" s="36"/>
      <c r="N27993" s="36"/>
      <c r="O27993" s="40"/>
      <c r="P27993" s="36"/>
      <c r="S27993" s="36"/>
      <c r="T27993" s="36"/>
      <c r="U27993" s="36"/>
      <c r="V27993" s="36"/>
    </row>
    <row r="27994" spans="11:22" x14ac:dyDescent="0.25">
      <c r="K27994" s="36"/>
      <c r="L27994" s="36"/>
      <c r="M27994" s="36"/>
      <c r="N27994" s="36"/>
      <c r="O27994" s="40"/>
      <c r="P27994" s="36"/>
      <c r="S27994" s="36"/>
      <c r="T27994" s="36"/>
      <c r="U27994" s="36"/>
      <c r="V27994" s="36"/>
    </row>
    <row r="27995" spans="11:22" x14ac:dyDescent="0.25">
      <c r="K27995" s="36"/>
      <c r="L27995" s="36"/>
      <c r="M27995" s="36"/>
      <c r="N27995" s="36"/>
      <c r="O27995" s="40"/>
      <c r="P27995" s="36"/>
      <c r="S27995" s="36"/>
      <c r="T27995" s="36"/>
      <c r="U27995" s="36"/>
      <c r="V27995" s="36"/>
    </row>
    <row r="27996" spans="11:22" x14ac:dyDescent="0.25">
      <c r="K27996" s="36"/>
      <c r="L27996" s="36"/>
      <c r="M27996" s="36"/>
      <c r="N27996" s="36"/>
      <c r="O27996" s="40"/>
      <c r="P27996" s="36"/>
      <c r="S27996" s="36"/>
      <c r="T27996" s="36"/>
      <c r="U27996" s="36"/>
      <c r="V27996" s="36"/>
    </row>
    <row r="27997" spans="11:22" x14ac:dyDescent="0.25">
      <c r="K27997" s="36"/>
      <c r="L27997" s="36"/>
      <c r="M27997" s="36"/>
      <c r="N27997" s="36"/>
      <c r="O27997" s="40"/>
      <c r="P27997" s="36"/>
      <c r="S27997" s="36"/>
      <c r="T27997" s="36"/>
      <c r="U27997" s="36"/>
      <c r="V27997" s="36"/>
    </row>
    <row r="27998" spans="11:22" x14ac:dyDescent="0.25">
      <c r="K27998" s="36"/>
      <c r="L27998" s="36"/>
      <c r="M27998" s="36"/>
      <c r="N27998" s="36"/>
      <c r="O27998" s="40"/>
      <c r="P27998" s="36"/>
      <c r="S27998" s="36"/>
      <c r="T27998" s="36"/>
      <c r="U27998" s="36"/>
      <c r="V27998" s="36"/>
    </row>
    <row r="27999" spans="11:22" x14ac:dyDescent="0.25">
      <c r="K27999" s="36"/>
      <c r="L27999" s="36"/>
      <c r="M27999" s="36"/>
      <c r="N27999" s="36"/>
      <c r="O27999" s="40"/>
      <c r="P27999" s="36"/>
      <c r="S27999" s="36"/>
      <c r="T27999" s="36"/>
      <c r="U27999" s="36"/>
      <c r="V27999" s="36"/>
    </row>
    <row r="28000" spans="11:22" x14ac:dyDescent="0.25">
      <c r="K28000" s="36"/>
      <c r="L28000" s="36"/>
      <c r="M28000" s="36"/>
      <c r="N28000" s="36"/>
      <c r="O28000" s="40"/>
      <c r="P28000" s="36"/>
      <c r="S28000" s="36"/>
      <c r="T28000" s="36"/>
      <c r="U28000" s="36"/>
      <c r="V28000" s="36"/>
    </row>
    <row r="28001" spans="11:22" x14ac:dyDescent="0.25">
      <c r="K28001" s="36"/>
      <c r="L28001" s="36"/>
      <c r="M28001" s="36"/>
      <c r="N28001" s="36"/>
      <c r="O28001" s="40"/>
      <c r="P28001" s="36"/>
      <c r="S28001" s="36"/>
      <c r="T28001" s="36"/>
      <c r="U28001" s="36"/>
      <c r="V28001" s="36"/>
    </row>
    <row r="28002" spans="11:22" x14ac:dyDescent="0.25">
      <c r="K28002" s="36"/>
      <c r="L28002" s="36"/>
      <c r="M28002" s="36"/>
      <c r="N28002" s="36"/>
      <c r="O28002" s="40"/>
      <c r="P28002" s="36"/>
      <c r="S28002" s="36"/>
      <c r="T28002" s="36"/>
      <c r="U28002" s="36"/>
      <c r="V28002" s="36"/>
    </row>
    <row r="28003" spans="11:22" x14ac:dyDescent="0.25">
      <c r="K28003" s="36"/>
      <c r="L28003" s="36"/>
      <c r="M28003" s="36"/>
      <c r="N28003" s="36"/>
      <c r="O28003" s="40"/>
      <c r="P28003" s="36"/>
      <c r="S28003" s="36"/>
      <c r="T28003" s="36"/>
      <c r="U28003" s="36"/>
      <c r="V28003" s="36"/>
    </row>
    <row r="28004" spans="11:22" x14ac:dyDescent="0.25">
      <c r="K28004" s="36"/>
      <c r="L28004" s="36"/>
      <c r="M28004" s="36"/>
      <c r="N28004" s="36"/>
      <c r="O28004" s="40"/>
      <c r="P28004" s="36"/>
      <c r="S28004" s="36"/>
      <c r="T28004" s="36"/>
      <c r="U28004" s="36"/>
      <c r="V28004" s="36"/>
    </row>
    <row r="28005" spans="11:22" x14ac:dyDescent="0.25">
      <c r="K28005" s="36"/>
      <c r="L28005" s="36"/>
      <c r="M28005" s="36"/>
      <c r="N28005" s="36"/>
      <c r="O28005" s="40"/>
      <c r="P28005" s="36"/>
      <c r="S28005" s="36"/>
      <c r="T28005" s="36"/>
      <c r="U28005" s="36"/>
      <c r="V28005" s="36"/>
    </row>
    <row r="28006" spans="11:22" x14ac:dyDescent="0.25">
      <c r="K28006" s="36"/>
      <c r="L28006" s="36"/>
      <c r="M28006" s="36"/>
      <c r="N28006" s="36"/>
      <c r="O28006" s="40"/>
      <c r="P28006" s="36"/>
      <c r="S28006" s="36"/>
      <c r="T28006" s="36"/>
      <c r="U28006" s="36"/>
      <c r="V28006" s="36"/>
    </row>
    <row r="28007" spans="11:22" x14ac:dyDescent="0.25">
      <c r="K28007" s="36"/>
      <c r="L28007" s="36"/>
      <c r="M28007" s="36"/>
      <c r="N28007" s="36"/>
      <c r="O28007" s="40"/>
      <c r="P28007" s="36"/>
      <c r="S28007" s="36"/>
      <c r="T28007" s="36"/>
      <c r="U28007" s="36"/>
      <c r="V28007" s="36"/>
    </row>
    <row r="28008" spans="11:22" x14ac:dyDescent="0.25">
      <c r="K28008" s="36"/>
      <c r="L28008" s="36"/>
      <c r="M28008" s="36"/>
      <c r="N28008" s="36"/>
      <c r="O28008" s="40"/>
      <c r="P28008" s="36"/>
      <c r="S28008" s="36"/>
      <c r="T28008" s="36"/>
      <c r="U28008" s="36"/>
      <c r="V28008" s="36"/>
    </row>
    <row r="28009" spans="11:22" x14ac:dyDescent="0.25">
      <c r="K28009" s="36"/>
      <c r="L28009" s="36"/>
      <c r="M28009" s="36"/>
      <c r="N28009" s="36"/>
      <c r="O28009" s="40"/>
      <c r="P28009" s="36"/>
      <c r="S28009" s="36"/>
      <c r="T28009" s="36"/>
      <c r="U28009" s="36"/>
      <c r="V28009" s="36"/>
    </row>
    <row r="28010" spans="11:22" x14ac:dyDescent="0.25">
      <c r="K28010" s="36"/>
      <c r="L28010" s="36"/>
      <c r="M28010" s="36"/>
      <c r="N28010" s="36"/>
      <c r="O28010" s="40"/>
      <c r="P28010" s="36"/>
      <c r="S28010" s="36"/>
      <c r="T28010" s="36"/>
      <c r="U28010" s="36"/>
      <c r="V28010" s="36"/>
    </row>
    <row r="28011" spans="11:22" x14ac:dyDescent="0.25">
      <c r="K28011" s="36"/>
      <c r="L28011" s="36"/>
      <c r="M28011" s="36"/>
      <c r="N28011" s="36"/>
      <c r="O28011" s="40"/>
      <c r="P28011" s="36"/>
      <c r="S28011" s="36"/>
      <c r="T28011" s="36"/>
      <c r="U28011" s="36"/>
      <c r="V28011" s="36"/>
    </row>
    <row r="28012" spans="11:22" x14ac:dyDescent="0.25">
      <c r="K28012" s="36"/>
      <c r="L28012" s="36"/>
      <c r="M28012" s="36"/>
      <c r="N28012" s="36"/>
      <c r="O28012" s="40"/>
      <c r="P28012" s="36"/>
      <c r="S28012" s="36"/>
      <c r="T28012" s="36"/>
      <c r="U28012" s="36"/>
      <c r="V28012" s="36"/>
    </row>
    <row r="28013" spans="11:22" x14ac:dyDescent="0.25">
      <c r="K28013" s="36"/>
      <c r="L28013" s="36"/>
      <c r="M28013" s="36"/>
      <c r="N28013" s="36"/>
      <c r="O28013" s="40"/>
      <c r="P28013" s="36"/>
      <c r="S28013" s="36"/>
      <c r="T28013" s="36"/>
      <c r="U28013" s="36"/>
      <c r="V28013" s="36"/>
    </row>
    <row r="28014" spans="11:22" x14ac:dyDescent="0.25">
      <c r="K28014" s="36"/>
      <c r="L28014" s="36"/>
      <c r="M28014" s="36"/>
      <c r="N28014" s="36"/>
      <c r="O28014" s="40"/>
      <c r="P28014" s="36"/>
      <c r="S28014" s="36"/>
      <c r="T28014" s="36"/>
      <c r="U28014" s="36"/>
      <c r="V28014" s="36"/>
    </row>
    <row r="28015" spans="11:22" x14ac:dyDescent="0.25">
      <c r="K28015" s="36"/>
      <c r="L28015" s="36"/>
      <c r="M28015" s="36"/>
      <c r="N28015" s="36"/>
      <c r="O28015" s="40"/>
      <c r="P28015" s="36"/>
      <c r="S28015" s="36"/>
      <c r="T28015" s="36"/>
      <c r="U28015" s="36"/>
      <c r="V28015" s="36"/>
    </row>
    <row r="28016" spans="11:22" x14ac:dyDescent="0.25">
      <c r="K28016" s="36"/>
      <c r="L28016" s="36"/>
      <c r="M28016" s="36"/>
      <c r="N28016" s="36"/>
      <c r="O28016" s="40"/>
      <c r="P28016" s="36"/>
      <c r="S28016" s="36"/>
      <c r="T28016" s="36"/>
      <c r="U28016" s="36"/>
      <c r="V28016" s="36"/>
    </row>
    <row r="28017" spans="11:22" x14ac:dyDescent="0.25">
      <c r="K28017" s="36"/>
      <c r="L28017" s="36"/>
      <c r="M28017" s="36"/>
      <c r="N28017" s="36"/>
      <c r="O28017" s="40"/>
      <c r="P28017" s="36"/>
      <c r="S28017" s="36"/>
      <c r="T28017" s="36"/>
      <c r="U28017" s="36"/>
      <c r="V28017" s="36"/>
    </row>
    <row r="28018" spans="11:22" x14ac:dyDescent="0.25">
      <c r="K28018" s="36"/>
      <c r="L28018" s="36"/>
      <c r="M28018" s="36"/>
      <c r="N28018" s="36"/>
      <c r="O28018" s="40"/>
      <c r="P28018" s="36"/>
      <c r="S28018" s="36"/>
      <c r="T28018" s="36"/>
      <c r="U28018" s="36"/>
      <c r="V28018" s="36"/>
    </row>
    <row r="28019" spans="11:22" x14ac:dyDescent="0.25">
      <c r="K28019" s="36"/>
      <c r="L28019" s="36"/>
      <c r="M28019" s="36"/>
      <c r="N28019" s="36"/>
      <c r="O28019" s="40"/>
      <c r="P28019" s="36"/>
      <c r="S28019" s="36"/>
      <c r="T28019" s="36"/>
      <c r="U28019" s="36"/>
      <c r="V28019" s="36"/>
    </row>
    <row r="28020" spans="11:22" x14ac:dyDescent="0.25">
      <c r="K28020" s="36"/>
      <c r="L28020" s="36"/>
      <c r="M28020" s="36"/>
      <c r="N28020" s="36"/>
      <c r="O28020" s="40"/>
      <c r="P28020" s="36"/>
      <c r="S28020" s="36"/>
      <c r="T28020" s="36"/>
      <c r="U28020" s="36"/>
      <c r="V28020" s="36"/>
    </row>
    <row r="28021" spans="11:22" x14ac:dyDescent="0.25">
      <c r="K28021" s="36"/>
      <c r="L28021" s="36"/>
      <c r="M28021" s="36"/>
      <c r="N28021" s="36"/>
      <c r="O28021" s="40"/>
      <c r="P28021" s="36"/>
      <c r="S28021" s="36"/>
      <c r="T28021" s="36"/>
      <c r="U28021" s="36"/>
      <c r="V28021" s="36"/>
    </row>
    <row r="28022" spans="11:22" x14ac:dyDescent="0.25">
      <c r="K28022" s="36"/>
      <c r="L28022" s="36"/>
      <c r="M28022" s="36"/>
      <c r="N28022" s="36"/>
      <c r="O28022" s="40"/>
      <c r="P28022" s="36"/>
      <c r="S28022" s="36"/>
      <c r="T28022" s="36"/>
      <c r="U28022" s="36"/>
      <c r="V28022" s="36"/>
    </row>
    <row r="28023" spans="11:22" x14ac:dyDescent="0.25">
      <c r="K28023" s="36"/>
      <c r="L28023" s="36"/>
      <c r="M28023" s="36"/>
      <c r="N28023" s="36"/>
      <c r="O28023" s="40"/>
      <c r="P28023" s="36"/>
      <c r="S28023" s="36"/>
      <c r="T28023" s="36"/>
      <c r="U28023" s="36"/>
      <c r="V28023" s="36"/>
    </row>
    <row r="28024" spans="11:22" x14ac:dyDescent="0.25">
      <c r="K28024" s="36"/>
      <c r="L28024" s="36"/>
      <c r="M28024" s="36"/>
      <c r="N28024" s="36"/>
      <c r="O28024" s="40"/>
      <c r="P28024" s="36"/>
      <c r="S28024" s="36"/>
      <c r="T28024" s="36"/>
      <c r="U28024" s="36"/>
      <c r="V28024" s="36"/>
    </row>
    <row r="28025" spans="11:22" x14ac:dyDescent="0.25">
      <c r="K28025" s="36"/>
      <c r="L28025" s="36"/>
      <c r="M28025" s="36"/>
      <c r="N28025" s="36"/>
      <c r="O28025" s="40"/>
      <c r="P28025" s="36"/>
      <c r="S28025" s="36"/>
      <c r="T28025" s="36"/>
      <c r="U28025" s="36"/>
      <c r="V28025" s="36"/>
    </row>
    <row r="28026" spans="11:22" x14ac:dyDescent="0.25">
      <c r="K28026" s="36"/>
      <c r="L28026" s="36"/>
      <c r="M28026" s="36"/>
      <c r="N28026" s="36"/>
      <c r="O28026" s="40"/>
      <c r="P28026" s="36"/>
      <c r="S28026" s="36"/>
      <c r="T28026" s="36"/>
      <c r="U28026" s="36"/>
      <c r="V28026" s="36"/>
    </row>
    <row r="28027" spans="11:22" x14ac:dyDescent="0.25">
      <c r="K28027" s="36"/>
      <c r="L28027" s="36"/>
      <c r="M28027" s="36"/>
      <c r="N28027" s="36"/>
      <c r="O28027" s="40"/>
      <c r="P28027" s="36"/>
      <c r="S28027" s="36"/>
      <c r="T28027" s="36"/>
      <c r="U28027" s="36"/>
      <c r="V28027" s="36"/>
    </row>
    <row r="28028" spans="11:22" x14ac:dyDescent="0.25">
      <c r="K28028" s="36"/>
      <c r="L28028" s="36"/>
      <c r="M28028" s="36"/>
      <c r="N28028" s="36"/>
      <c r="O28028" s="40"/>
      <c r="P28028" s="36"/>
      <c r="S28028" s="36"/>
      <c r="T28028" s="36"/>
      <c r="U28028" s="36"/>
      <c r="V28028" s="36"/>
    </row>
    <row r="28029" spans="11:22" x14ac:dyDescent="0.25">
      <c r="K28029" s="36"/>
      <c r="L28029" s="36"/>
      <c r="M28029" s="36"/>
      <c r="N28029" s="36"/>
      <c r="O28029" s="40"/>
      <c r="P28029" s="36"/>
      <c r="S28029" s="36"/>
      <c r="T28029" s="36"/>
      <c r="U28029" s="36"/>
      <c r="V28029" s="36"/>
    </row>
    <row r="28030" spans="11:22" x14ac:dyDescent="0.25">
      <c r="K28030" s="36"/>
      <c r="L28030" s="36"/>
      <c r="M28030" s="36"/>
      <c r="N28030" s="36"/>
      <c r="O28030" s="40"/>
      <c r="P28030" s="36"/>
      <c r="S28030" s="36"/>
      <c r="T28030" s="36"/>
      <c r="U28030" s="36"/>
      <c r="V28030" s="36"/>
    </row>
    <row r="28031" spans="11:22" x14ac:dyDescent="0.25">
      <c r="K28031" s="36"/>
      <c r="L28031" s="36"/>
      <c r="M28031" s="36"/>
      <c r="N28031" s="36"/>
      <c r="O28031" s="40"/>
      <c r="P28031" s="36"/>
      <c r="S28031" s="36"/>
      <c r="T28031" s="36"/>
      <c r="U28031" s="36"/>
      <c r="V28031" s="36"/>
    </row>
    <row r="28032" spans="11:22" x14ac:dyDescent="0.25">
      <c r="K28032" s="36"/>
      <c r="L28032" s="36"/>
      <c r="M28032" s="36"/>
      <c r="N28032" s="36"/>
      <c r="O28032" s="40"/>
      <c r="P28032" s="36"/>
      <c r="S28032" s="36"/>
      <c r="T28032" s="36"/>
      <c r="U28032" s="36"/>
      <c r="V28032" s="36"/>
    </row>
    <row r="28033" spans="11:22" x14ac:dyDescent="0.25">
      <c r="K28033" s="36"/>
      <c r="L28033" s="36"/>
      <c r="M28033" s="36"/>
      <c r="N28033" s="36"/>
      <c r="O28033" s="40"/>
      <c r="P28033" s="36"/>
      <c r="S28033" s="36"/>
      <c r="T28033" s="36"/>
      <c r="U28033" s="36"/>
      <c r="V28033" s="36"/>
    </row>
    <row r="28034" spans="11:22" x14ac:dyDescent="0.25">
      <c r="K28034" s="36"/>
      <c r="L28034" s="36"/>
      <c r="M28034" s="36"/>
      <c r="N28034" s="36"/>
      <c r="O28034" s="40"/>
      <c r="P28034" s="36"/>
      <c r="S28034" s="36"/>
      <c r="T28034" s="36"/>
      <c r="U28034" s="36"/>
      <c r="V28034" s="36"/>
    </row>
    <row r="28035" spans="11:22" x14ac:dyDescent="0.25">
      <c r="K28035" s="36"/>
      <c r="L28035" s="36"/>
      <c r="M28035" s="36"/>
      <c r="N28035" s="36"/>
      <c r="O28035" s="40"/>
      <c r="P28035" s="36"/>
      <c r="S28035" s="36"/>
      <c r="T28035" s="36"/>
      <c r="U28035" s="36"/>
      <c r="V28035" s="36"/>
    </row>
    <row r="28036" spans="11:22" x14ac:dyDescent="0.25">
      <c r="K28036" s="36"/>
      <c r="L28036" s="36"/>
      <c r="M28036" s="36"/>
      <c r="N28036" s="36"/>
      <c r="O28036" s="40"/>
      <c r="P28036" s="36"/>
      <c r="S28036" s="36"/>
      <c r="T28036" s="36"/>
      <c r="U28036" s="36"/>
      <c r="V28036" s="36"/>
    </row>
    <row r="28037" spans="11:22" x14ac:dyDescent="0.25">
      <c r="K28037" s="36"/>
      <c r="L28037" s="36"/>
      <c r="M28037" s="36"/>
      <c r="N28037" s="36"/>
      <c r="O28037" s="40"/>
      <c r="P28037" s="36"/>
      <c r="S28037" s="36"/>
      <c r="T28037" s="36"/>
      <c r="U28037" s="36"/>
      <c r="V28037" s="36"/>
    </row>
    <row r="28038" spans="11:22" x14ac:dyDescent="0.25">
      <c r="K28038" s="36"/>
      <c r="L28038" s="36"/>
      <c r="M28038" s="36"/>
      <c r="N28038" s="36"/>
      <c r="O28038" s="40"/>
      <c r="P28038" s="36"/>
      <c r="S28038" s="36"/>
      <c r="T28038" s="36"/>
      <c r="U28038" s="36"/>
      <c r="V28038" s="36"/>
    </row>
    <row r="28039" spans="11:22" x14ac:dyDescent="0.25">
      <c r="K28039" s="36"/>
      <c r="L28039" s="36"/>
      <c r="M28039" s="36"/>
      <c r="N28039" s="36"/>
      <c r="O28039" s="40"/>
      <c r="P28039" s="36"/>
      <c r="S28039" s="36"/>
      <c r="T28039" s="36"/>
      <c r="U28039" s="36"/>
      <c r="V28039" s="36"/>
    </row>
    <row r="28040" spans="11:22" x14ac:dyDescent="0.25">
      <c r="K28040" s="36"/>
      <c r="L28040" s="36"/>
      <c r="M28040" s="36"/>
      <c r="N28040" s="36"/>
      <c r="O28040" s="40"/>
      <c r="P28040" s="36"/>
      <c r="S28040" s="36"/>
      <c r="T28040" s="36"/>
      <c r="U28040" s="36"/>
      <c r="V28040" s="36"/>
    </row>
    <row r="28041" spans="11:22" x14ac:dyDescent="0.25">
      <c r="K28041" s="36"/>
      <c r="L28041" s="36"/>
      <c r="M28041" s="36"/>
      <c r="N28041" s="36"/>
      <c r="O28041" s="40"/>
      <c r="P28041" s="36"/>
      <c r="S28041" s="36"/>
      <c r="T28041" s="36"/>
      <c r="U28041" s="36"/>
      <c r="V28041" s="36"/>
    </row>
    <row r="28042" spans="11:22" x14ac:dyDescent="0.25">
      <c r="K28042" s="36"/>
      <c r="L28042" s="36"/>
      <c r="M28042" s="36"/>
      <c r="N28042" s="36"/>
      <c r="O28042" s="40"/>
      <c r="P28042" s="36"/>
      <c r="S28042" s="36"/>
      <c r="T28042" s="36"/>
      <c r="U28042" s="36"/>
      <c r="V28042" s="36"/>
    </row>
    <row r="28043" spans="11:22" x14ac:dyDescent="0.25">
      <c r="K28043" s="36"/>
      <c r="L28043" s="36"/>
      <c r="M28043" s="36"/>
      <c r="N28043" s="36"/>
      <c r="O28043" s="40"/>
      <c r="P28043" s="36"/>
      <c r="S28043" s="36"/>
      <c r="T28043" s="36"/>
      <c r="U28043" s="36"/>
      <c r="V28043" s="36"/>
    </row>
    <row r="28044" spans="11:22" x14ac:dyDescent="0.25">
      <c r="K28044" s="36"/>
      <c r="L28044" s="36"/>
      <c r="M28044" s="36"/>
      <c r="N28044" s="36"/>
      <c r="O28044" s="40"/>
      <c r="P28044" s="36"/>
      <c r="S28044" s="36"/>
      <c r="T28044" s="36"/>
      <c r="U28044" s="36"/>
      <c r="V28044" s="36"/>
    </row>
    <row r="28045" spans="11:22" x14ac:dyDescent="0.25">
      <c r="K28045" s="36"/>
      <c r="L28045" s="36"/>
      <c r="M28045" s="36"/>
      <c r="N28045" s="36"/>
      <c r="O28045" s="40"/>
      <c r="P28045" s="36"/>
      <c r="S28045" s="36"/>
      <c r="T28045" s="36"/>
      <c r="U28045" s="36"/>
      <c r="V28045" s="36"/>
    </row>
    <row r="28046" spans="11:22" x14ac:dyDescent="0.25">
      <c r="K28046" s="36"/>
      <c r="L28046" s="36"/>
      <c r="M28046" s="36"/>
      <c r="N28046" s="36"/>
      <c r="O28046" s="40"/>
      <c r="P28046" s="36"/>
      <c r="S28046" s="36"/>
      <c r="T28046" s="36"/>
      <c r="U28046" s="36"/>
      <c r="V28046" s="36"/>
    </row>
    <row r="28047" spans="11:22" x14ac:dyDescent="0.25">
      <c r="K28047" s="36"/>
      <c r="L28047" s="36"/>
      <c r="M28047" s="36"/>
      <c r="N28047" s="36"/>
      <c r="O28047" s="40"/>
      <c r="P28047" s="36"/>
      <c r="S28047" s="36"/>
      <c r="T28047" s="36"/>
      <c r="U28047" s="36"/>
      <c r="V28047" s="36"/>
    </row>
    <row r="28048" spans="11:22" x14ac:dyDescent="0.25">
      <c r="K28048" s="36"/>
      <c r="L28048" s="36"/>
      <c r="M28048" s="36"/>
      <c r="N28048" s="36"/>
      <c r="O28048" s="40"/>
      <c r="P28048" s="36"/>
      <c r="S28048" s="36"/>
      <c r="T28048" s="36"/>
      <c r="U28048" s="36"/>
      <c r="V28048" s="36"/>
    </row>
    <row r="28049" spans="11:22" x14ac:dyDescent="0.25">
      <c r="K28049" s="36"/>
      <c r="L28049" s="36"/>
      <c r="M28049" s="36"/>
      <c r="N28049" s="36"/>
      <c r="O28049" s="40"/>
      <c r="P28049" s="36"/>
      <c r="S28049" s="36"/>
      <c r="T28049" s="36"/>
      <c r="U28049" s="36"/>
      <c r="V28049" s="36"/>
    </row>
    <row r="28050" spans="11:22" x14ac:dyDescent="0.25">
      <c r="K28050" s="36"/>
      <c r="L28050" s="36"/>
      <c r="M28050" s="36"/>
      <c r="N28050" s="36"/>
      <c r="O28050" s="40"/>
      <c r="P28050" s="36"/>
      <c r="S28050" s="36"/>
      <c r="T28050" s="36"/>
      <c r="U28050" s="36"/>
      <c r="V28050" s="36"/>
    </row>
    <row r="28051" spans="11:22" x14ac:dyDescent="0.25">
      <c r="K28051" s="36"/>
      <c r="L28051" s="36"/>
      <c r="M28051" s="36"/>
      <c r="N28051" s="36"/>
      <c r="O28051" s="40"/>
      <c r="P28051" s="36"/>
      <c r="S28051" s="36"/>
      <c r="T28051" s="36"/>
      <c r="U28051" s="36"/>
      <c r="V28051" s="36"/>
    </row>
    <row r="28052" spans="11:22" x14ac:dyDescent="0.25">
      <c r="K28052" s="36"/>
      <c r="L28052" s="36"/>
      <c r="M28052" s="36"/>
      <c r="N28052" s="36"/>
      <c r="O28052" s="40"/>
      <c r="P28052" s="36"/>
      <c r="S28052" s="36"/>
      <c r="T28052" s="36"/>
      <c r="U28052" s="36"/>
      <c r="V28052" s="36"/>
    </row>
    <row r="28053" spans="11:22" x14ac:dyDescent="0.25">
      <c r="K28053" s="36"/>
      <c r="L28053" s="36"/>
      <c r="M28053" s="36"/>
      <c r="N28053" s="36"/>
      <c r="O28053" s="40"/>
      <c r="P28053" s="36"/>
      <c r="S28053" s="36"/>
      <c r="T28053" s="36"/>
      <c r="U28053" s="36"/>
      <c r="V28053" s="36"/>
    </row>
    <row r="28054" spans="11:22" x14ac:dyDescent="0.25">
      <c r="K28054" s="36"/>
      <c r="L28054" s="36"/>
      <c r="M28054" s="36"/>
      <c r="N28054" s="36"/>
      <c r="O28054" s="40"/>
      <c r="P28054" s="36"/>
      <c r="S28054" s="36"/>
      <c r="T28054" s="36"/>
      <c r="U28054" s="36"/>
      <c r="V28054" s="36"/>
    </row>
    <row r="28055" spans="11:22" x14ac:dyDescent="0.25">
      <c r="K28055" s="36"/>
      <c r="L28055" s="36"/>
      <c r="M28055" s="36"/>
      <c r="N28055" s="36"/>
      <c r="O28055" s="40"/>
      <c r="P28055" s="36"/>
      <c r="S28055" s="36"/>
      <c r="T28055" s="36"/>
      <c r="U28055" s="36"/>
      <c r="V28055" s="36"/>
    </row>
    <row r="28056" spans="11:22" x14ac:dyDescent="0.25">
      <c r="K28056" s="36"/>
      <c r="L28056" s="36"/>
      <c r="M28056" s="36"/>
      <c r="N28056" s="36"/>
      <c r="O28056" s="40"/>
      <c r="P28056" s="36"/>
      <c r="S28056" s="36"/>
      <c r="T28056" s="36"/>
      <c r="U28056" s="36"/>
      <c r="V28056" s="36"/>
    </row>
    <row r="28057" spans="11:22" x14ac:dyDescent="0.25">
      <c r="K28057" s="36"/>
      <c r="L28057" s="36"/>
      <c r="M28057" s="36"/>
      <c r="N28057" s="36"/>
      <c r="O28057" s="40"/>
      <c r="P28057" s="36"/>
      <c r="S28057" s="36"/>
      <c r="T28057" s="36"/>
      <c r="U28057" s="36"/>
      <c r="V28057" s="36"/>
    </row>
    <row r="28058" spans="11:22" x14ac:dyDescent="0.25">
      <c r="K28058" s="36"/>
      <c r="L28058" s="36"/>
      <c r="M28058" s="36"/>
      <c r="N28058" s="36"/>
      <c r="O28058" s="40"/>
      <c r="P28058" s="36"/>
      <c r="S28058" s="36"/>
      <c r="T28058" s="36"/>
      <c r="U28058" s="36"/>
      <c r="V28058" s="36"/>
    </row>
    <row r="28059" spans="11:22" x14ac:dyDescent="0.25">
      <c r="K28059" s="36"/>
      <c r="L28059" s="36"/>
      <c r="M28059" s="36"/>
      <c r="N28059" s="36"/>
      <c r="O28059" s="40"/>
      <c r="P28059" s="36"/>
      <c r="S28059" s="36"/>
      <c r="T28059" s="36"/>
      <c r="U28059" s="36"/>
      <c r="V28059" s="36"/>
    </row>
    <row r="28060" spans="11:22" x14ac:dyDescent="0.25">
      <c r="K28060" s="36"/>
      <c r="L28060" s="36"/>
      <c r="M28060" s="36"/>
      <c r="N28060" s="36"/>
      <c r="O28060" s="40"/>
      <c r="P28060" s="36"/>
      <c r="S28060" s="36"/>
      <c r="T28060" s="36"/>
      <c r="U28060" s="36"/>
      <c r="V28060" s="36"/>
    </row>
    <row r="28061" spans="11:22" x14ac:dyDescent="0.25">
      <c r="K28061" s="36"/>
      <c r="L28061" s="36"/>
      <c r="M28061" s="36"/>
      <c r="N28061" s="36"/>
      <c r="O28061" s="40"/>
      <c r="P28061" s="36"/>
      <c r="S28061" s="36"/>
      <c r="T28061" s="36"/>
      <c r="U28061" s="36"/>
      <c r="V28061" s="36"/>
    </row>
    <row r="28062" spans="11:22" x14ac:dyDescent="0.25">
      <c r="K28062" s="36"/>
      <c r="L28062" s="36"/>
      <c r="M28062" s="36"/>
      <c r="N28062" s="36"/>
      <c r="O28062" s="40"/>
      <c r="P28062" s="36"/>
      <c r="S28062" s="36"/>
      <c r="T28062" s="36"/>
      <c r="U28062" s="36"/>
      <c r="V28062" s="36"/>
    </row>
    <row r="28063" spans="11:22" x14ac:dyDescent="0.25">
      <c r="K28063" s="36"/>
      <c r="L28063" s="36"/>
      <c r="M28063" s="36"/>
      <c r="N28063" s="36"/>
      <c r="O28063" s="40"/>
      <c r="P28063" s="36"/>
      <c r="S28063" s="36"/>
      <c r="T28063" s="36"/>
      <c r="U28063" s="36"/>
      <c r="V28063" s="36"/>
    </row>
    <row r="28064" spans="11:22" x14ac:dyDescent="0.25">
      <c r="K28064" s="36"/>
      <c r="L28064" s="36"/>
      <c r="M28064" s="36"/>
      <c r="N28064" s="36"/>
      <c r="O28064" s="40"/>
      <c r="P28064" s="36"/>
      <c r="S28064" s="36"/>
      <c r="T28064" s="36"/>
      <c r="U28064" s="36"/>
      <c r="V28064" s="36"/>
    </row>
    <row r="28065" spans="11:22" x14ac:dyDescent="0.25">
      <c r="K28065" s="36"/>
      <c r="L28065" s="36"/>
      <c r="M28065" s="36"/>
      <c r="N28065" s="36"/>
      <c r="O28065" s="40"/>
      <c r="P28065" s="36"/>
      <c r="S28065" s="36"/>
      <c r="T28065" s="36"/>
      <c r="U28065" s="36"/>
      <c r="V28065" s="36"/>
    </row>
    <row r="28066" spans="11:22" x14ac:dyDescent="0.25">
      <c r="K28066" s="36"/>
      <c r="L28066" s="36"/>
      <c r="M28066" s="36"/>
      <c r="N28066" s="36"/>
      <c r="O28066" s="40"/>
      <c r="P28066" s="36"/>
      <c r="S28066" s="36"/>
      <c r="T28066" s="36"/>
      <c r="U28066" s="36"/>
      <c r="V28066" s="36"/>
    </row>
    <row r="28067" spans="11:22" x14ac:dyDescent="0.25">
      <c r="K28067" s="36"/>
      <c r="L28067" s="36"/>
      <c r="M28067" s="36"/>
      <c r="N28067" s="36"/>
      <c r="O28067" s="40"/>
      <c r="P28067" s="36"/>
      <c r="S28067" s="36"/>
      <c r="T28067" s="36"/>
      <c r="U28067" s="36"/>
      <c r="V28067" s="36"/>
    </row>
    <row r="28068" spans="11:22" x14ac:dyDescent="0.25">
      <c r="K28068" s="36"/>
      <c r="L28068" s="36"/>
      <c r="M28068" s="36"/>
      <c r="N28068" s="36"/>
      <c r="O28068" s="40"/>
      <c r="P28068" s="36"/>
      <c r="S28068" s="36"/>
      <c r="T28068" s="36"/>
      <c r="U28068" s="36"/>
      <c r="V28068" s="36"/>
    </row>
    <row r="28069" spans="11:22" x14ac:dyDescent="0.25">
      <c r="K28069" s="36"/>
      <c r="L28069" s="36"/>
      <c r="M28069" s="36"/>
      <c r="N28069" s="36"/>
      <c r="O28069" s="40"/>
      <c r="P28069" s="36"/>
      <c r="S28069" s="36"/>
      <c r="T28069" s="36"/>
      <c r="U28069" s="36"/>
      <c r="V28069" s="36"/>
    </row>
    <row r="28070" spans="11:22" x14ac:dyDescent="0.25">
      <c r="K28070" s="36"/>
      <c r="L28070" s="36"/>
      <c r="M28070" s="36"/>
      <c r="N28070" s="36"/>
      <c r="O28070" s="40"/>
      <c r="P28070" s="36"/>
      <c r="S28070" s="36"/>
      <c r="T28070" s="36"/>
      <c r="U28070" s="36"/>
      <c r="V28070" s="36"/>
    </row>
    <row r="28071" spans="11:22" x14ac:dyDescent="0.25">
      <c r="K28071" s="36"/>
      <c r="L28071" s="36"/>
      <c r="M28071" s="36"/>
      <c r="N28071" s="36"/>
      <c r="O28071" s="40"/>
      <c r="P28071" s="36"/>
      <c r="S28071" s="36"/>
      <c r="T28071" s="36"/>
      <c r="U28071" s="36"/>
      <c r="V28071" s="36"/>
    </row>
    <row r="28072" spans="11:22" x14ac:dyDescent="0.25">
      <c r="K28072" s="36"/>
      <c r="L28072" s="36"/>
      <c r="M28072" s="36"/>
      <c r="N28072" s="36"/>
      <c r="O28072" s="40"/>
      <c r="P28072" s="36"/>
      <c r="S28072" s="36"/>
      <c r="T28072" s="36"/>
      <c r="U28072" s="36"/>
      <c r="V28072" s="36"/>
    </row>
    <row r="28073" spans="11:22" x14ac:dyDescent="0.25">
      <c r="K28073" s="36"/>
      <c r="L28073" s="36"/>
      <c r="M28073" s="36"/>
      <c r="N28073" s="36"/>
      <c r="O28073" s="40"/>
      <c r="P28073" s="36"/>
      <c r="S28073" s="36"/>
      <c r="T28073" s="36"/>
      <c r="U28073" s="36"/>
      <c r="V28073" s="36"/>
    </row>
    <row r="28074" spans="11:22" x14ac:dyDescent="0.25">
      <c r="K28074" s="36"/>
      <c r="L28074" s="36"/>
      <c r="M28074" s="36"/>
      <c r="N28074" s="36"/>
      <c r="O28074" s="40"/>
      <c r="P28074" s="36"/>
      <c r="S28074" s="36"/>
      <c r="T28074" s="36"/>
      <c r="U28074" s="36"/>
      <c r="V28074" s="36"/>
    </row>
    <row r="28075" spans="11:22" x14ac:dyDescent="0.25">
      <c r="K28075" s="36"/>
      <c r="L28075" s="36"/>
      <c r="M28075" s="36"/>
      <c r="N28075" s="36"/>
      <c r="O28075" s="40"/>
      <c r="P28075" s="36"/>
      <c r="S28075" s="36"/>
      <c r="T28075" s="36"/>
      <c r="U28075" s="36"/>
      <c r="V28075" s="36"/>
    </row>
    <row r="28076" spans="11:22" x14ac:dyDescent="0.25">
      <c r="K28076" s="36"/>
      <c r="L28076" s="36"/>
      <c r="M28076" s="36"/>
      <c r="N28076" s="36"/>
      <c r="O28076" s="40"/>
      <c r="P28076" s="36"/>
      <c r="S28076" s="36"/>
      <c r="T28076" s="36"/>
      <c r="U28076" s="36"/>
      <c r="V28076" s="36"/>
    </row>
    <row r="28077" spans="11:22" x14ac:dyDescent="0.25">
      <c r="K28077" s="36"/>
      <c r="L28077" s="36"/>
      <c r="M28077" s="36"/>
      <c r="N28077" s="36"/>
      <c r="O28077" s="40"/>
      <c r="P28077" s="36"/>
      <c r="S28077" s="36"/>
      <c r="T28077" s="36"/>
      <c r="U28077" s="36"/>
      <c r="V28077" s="36"/>
    </row>
    <row r="28078" spans="11:22" x14ac:dyDescent="0.25">
      <c r="K28078" s="36"/>
      <c r="L28078" s="36"/>
      <c r="M28078" s="36"/>
      <c r="N28078" s="36"/>
      <c r="O28078" s="40"/>
      <c r="P28078" s="36"/>
      <c r="S28078" s="36"/>
      <c r="T28078" s="36"/>
      <c r="U28078" s="36"/>
      <c r="V28078" s="36"/>
    </row>
    <row r="28079" spans="11:22" x14ac:dyDescent="0.25">
      <c r="K28079" s="36"/>
      <c r="L28079" s="36"/>
      <c r="M28079" s="36"/>
      <c r="N28079" s="36"/>
      <c r="O28079" s="40"/>
      <c r="P28079" s="36"/>
      <c r="S28079" s="36"/>
      <c r="T28079" s="36"/>
      <c r="U28079" s="36"/>
      <c r="V28079" s="36"/>
    </row>
    <row r="28080" spans="11:22" x14ac:dyDescent="0.25">
      <c r="K28080" s="36"/>
      <c r="L28080" s="36"/>
      <c r="M28080" s="36"/>
      <c r="N28080" s="36"/>
      <c r="O28080" s="40"/>
      <c r="P28080" s="36"/>
      <c r="S28080" s="36"/>
      <c r="T28080" s="36"/>
      <c r="U28080" s="36"/>
      <c r="V28080" s="36"/>
    </row>
    <row r="28081" spans="11:22" x14ac:dyDescent="0.25">
      <c r="K28081" s="36"/>
      <c r="L28081" s="36"/>
      <c r="M28081" s="36"/>
      <c r="N28081" s="36"/>
      <c r="O28081" s="40"/>
      <c r="P28081" s="36"/>
      <c r="S28081" s="36"/>
      <c r="T28081" s="36"/>
      <c r="U28081" s="36"/>
      <c r="V28081" s="36"/>
    </row>
    <row r="28082" spans="11:22" x14ac:dyDescent="0.25">
      <c r="K28082" s="36"/>
      <c r="L28082" s="36"/>
      <c r="M28082" s="36"/>
      <c r="N28082" s="36"/>
      <c r="O28082" s="40"/>
      <c r="P28082" s="36"/>
      <c r="S28082" s="36"/>
      <c r="T28082" s="36"/>
      <c r="U28082" s="36"/>
      <c r="V28082" s="36"/>
    </row>
    <row r="28083" spans="11:22" x14ac:dyDescent="0.25">
      <c r="K28083" s="36"/>
      <c r="L28083" s="36"/>
      <c r="M28083" s="36"/>
      <c r="N28083" s="36"/>
      <c r="O28083" s="40"/>
      <c r="P28083" s="36"/>
      <c r="S28083" s="36"/>
      <c r="T28083" s="36"/>
      <c r="U28083" s="36"/>
      <c r="V28083" s="36"/>
    </row>
    <row r="28084" spans="11:22" x14ac:dyDescent="0.25">
      <c r="K28084" s="36"/>
      <c r="L28084" s="36"/>
      <c r="M28084" s="36"/>
      <c r="N28084" s="36"/>
      <c r="O28084" s="40"/>
      <c r="P28084" s="36"/>
      <c r="S28084" s="36"/>
      <c r="T28084" s="36"/>
      <c r="U28084" s="36"/>
      <c r="V28084" s="36"/>
    </row>
    <row r="28085" spans="11:22" x14ac:dyDescent="0.25">
      <c r="K28085" s="36"/>
      <c r="L28085" s="36"/>
      <c r="M28085" s="36"/>
      <c r="N28085" s="36"/>
      <c r="O28085" s="40"/>
      <c r="P28085" s="36"/>
      <c r="S28085" s="36"/>
      <c r="T28085" s="36"/>
      <c r="U28085" s="36"/>
      <c r="V28085" s="36"/>
    </row>
    <row r="28086" spans="11:22" x14ac:dyDescent="0.25">
      <c r="K28086" s="36"/>
      <c r="L28086" s="36"/>
      <c r="M28086" s="36"/>
      <c r="N28086" s="36"/>
      <c r="O28086" s="40"/>
      <c r="P28086" s="36"/>
      <c r="S28086" s="36"/>
      <c r="T28086" s="36"/>
      <c r="U28086" s="36"/>
      <c r="V28086" s="36"/>
    </row>
    <row r="28087" spans="11:22" x14ac:dyDescent="0.25">
      <c r="K28087" s="36"/>
      <c r="L28087" s="36"/>
      <c r="M28087" s="36"/>
      <c r="N28087" s="36"/>
      <c r="O28087" s="40"/>
      <c r="P28087" s="36"/>
      <c r="S28087" s="36"/>
      <c r="T28087" s="36"/>
      <c r="U28087" s="36"/>
      <c r="V28087" s="36"/>
    </row>
    <row r="28088" spans="11:22" x14ac:dyDescent="0.25">
      <c r="K28088" s="36"/>
      <c r="L28088" s="36"/>
      <c r="M28088" s="36"/>
      <c r="N28088" s="36"/>
      <c r="O28088" s="40"/>
      <c r="P28088" s="36"/>
      <c r="S28088" s="36"/>
      <c r="T28088" s="36"/>
      <c r="U28088" s="36"/>
      <c r="V28088" s="36"/>
    </row>
    <row r="28089" spans="11:22" x14ac:dyDescent="0.25">
      <c r="K28089" s="36"/>
      <c r="L28089" s="36"/>
      <c r="M28089" s="36"/>
      <c r="N28089" s="36"/>
      <c r="O28089" s="40"/>
      <c r="P28089" s="36"/>
      <c r="S28089" s="36"/>
      <c r="T28089" s="36"/>
      <c r="U28089" s="36"/>
      <c r="V28089" s="36"/>
    </row>
    <row r="28090" spans="11:22" x14ac:dyDescent="0.25">
      <c r="K28090" s="36"/>
      <c r="L28090" s="36"/>
      <c r="M28090" s="36"/>
      <c r="N28090" s="36"/>
      <c r="O28090" s="40"/>
      <c r="P28090" s="36"/>
      <c r="S28090" s="36"/>
      <c r="T28090" s="36"/>
      <c r="U28090" s="36"/>
      <c r="V28090" s="36"/>
    </row>
    <row r="28091" spans="11:22" x14ac:dyDescent="0.25">
      <c r="K28091" s="36"/>
      <c r="L28091" s="36"/>
      <c r="M28091" s="36"/>
      <c r="N28091" s="36"/>
      <c r="O28091" s="40"/>
      <c r="P28091" s="36"/>
      <c r="S28091" s="36"/>
      <c r="T28091" s="36"/>
      <c r="U28091" s="36"/>
      <c r="V28091" s="36"/>
    </row>
    <row r="28092" spans="11:22" x14ac:dyDescent="0.25">
      <c r="K28092" s="36"/>
      <c r="L28092" s="36"/>
      <c r="M28092" s="36"/>
      <c r="N28092" s="36"/>
      <c r="O28092" s="40"/>
      <c r="P28092" s="36"/>
      <c r="S28092" s="36"/>
      <c r="T28092" s="36"/>
      <c r="U28092" s="36"/>
      <c r="V28092" s="36"/>
    </row>
    <row r="28093" spans="11:22" x14ac:dyDescent="0.25">
      <c r="K28093" s="36"/>
      <c r="L28093" s="36"/>
      <c r="M28093" s="36"/>
      <c r="N28093" s="36"/>
      <c r="O28093" s="40"/>
      <c r="P28093" s="36"/>
      <c r="S28093" s="36"/>
      <c r="T28093" s="36"/>
      <c r="U28093" s="36"/>
      <c r="V28093" s="36"/>
    </row>
    <row r="28094" spans="11:22" x14ac:dyDescent="0.25">
      <c r="K28094" s="36"/>
      <c r="L28094" s="36"/>
      <c r="M28094" s="36"/>
      <c r="N28094" s="36"/>
      <c r="O28094" s="40"/>
      <c r="P28094" s="36"/>
      <c r="S28094" s="36"/>
      <c r="T28094" s="36"/>
      <c r="U28094" s="36"/>
      <c r="V28094" s="36"/>
    </row>
    <row r="28095" spans="11:22" x14ac:dyDescent="0.25">
      <c r="K28095" s="36"/>
      <c r="L28095" s="36"/>
      <c r="M28095" s="36"/>
      <c r="N28095" s="36"/>
      <c r="O28095" s="40"/>
      <c r="P28095" s="36"/>
      <c r="S28095" s="36"/>
      <c r="T28095" s="36"/>
      <c r="U28095" s="36"/>
      <c r="V28095" s="36"/>
    </row>
    <row r="28096" spans="11:22" x14ac:dyDescent="0.25">
      <c r="K28096" s="36"/>
      <c r="L28096" s="36"/>
      <c r="M28096" s="36"/>
      <c r="N28096" s="36"/>
      <c r="O28096" s="40"/>
      <c r="P28096" s="36"/>
      <c r="S28096" s="36"/>
      <c r="T28096" s="36"/>
      <c r="U28096" s="36"/>
      <c r="V28096" s="36"/>
    </row>
    <row r="28097" spans="11:22" x14ac:dyDescent="0.25">
      <c r="K28097" s="36"/>
      <c r="L28097" s="36"/>
      <c r="M28097" s="36"/>
      <c r="N28097" s="36"/>
      <c r="O28097" s="40"/>
      <c r="P28097" s="36"/>
      <c r="S28097" s="36"/>
      <c r="T28097" s="36"/>
      <c r="U28097" s="36"/>
      <c r="V28097" s="36"/>
    </row>
    <row r="28098" spans="11:22" x14ac:dyDescent="0.25">
      <c r="K28098" s="36"/>
      <c r="L28098" s="36"/>
      <c r="M28098" s="36"/>
      <c r="N28098" s="36"/>
      <c r="O28098" s="40"/>
      <c r="P28098" s="36"/>
      <c r="S28098" s="36"/>
      <c r="T28098" s="36"/>
      <c r="U28098" s="36"/>
      <c r="V28098" s="36"/>
    </row>
    <row r="28099" spans="11:22" x14ac:dyDescent="0.25">
      <c r="K28099" s="36"/>
      <c r="L28099" s="36"/>
      <c r="M28099" s="36"/>
      <c r="N28099" s="36"/>
      <c r="O28099" s="40"/>
      <c r="P28099" s="36"/>
      <c r="S28099" s="36"/>
      <c r="T28099" s="36"/>
      <c r="U28099" s="36"/>
      <c r="V28099" s="36"/>
    </row>
    <row r="28100" spans="11:22" x14ac:dyDescent="0.25">
      <c r="K28100" s="36"/>
      <c r="L28100" s="36"/>
      <c r="M28100" s="36"/>
      <c r="N28100" s="36"/>
      <c r="O28100" s="40"/>
      <c r="P28100" s="36"/>
      <c r="S28100" s="36"/>
      <c r="T28100" s="36"/>
      <c r="U28100" s="36"/>
      <c r="V28100" s="36"/>
    </row>
    <row r="28101" spans="11:22" x14ac:dyDescent="0.25">
      <c r="K28101" s="36"/>
      <c r="L28101" s="36"/>
      <c r="M28101" s="36"/>
      <c r="N28101" s="36"/>
      <c r="O28101" s="40"/>
      <c r="P28101" s="36"/>
      <c r="S28101" s="36"/>
      <c r="T28101" s="36"/>
      <c r="U28101" s="36"/>
      <c r="V28101" s="36"/>
    </row>
    <row r="28102" spans="11:22" x14ac:dyDescent="0.25">
      <c r="K28102" s="36"/>
      <c r="L28102" s="36"/>
      <c r="M28102" s="36"/>
      <c r="N28102" s="36"/>
      <c r="O28102" s="40"/>
      <c r="P28102" s="36"/>
      <c r="S28102" s="36"/>
      <c r="T28102" s="36"/>
      <c r="U28102" s="36"/>
      <c r="V28102" s="36"/>
    </row>
    <row r="28103" spans="11:22" x14ac:dyDescent="0.25">
      <c r="K28103" s="36"/>
      <c r="L28103" s="36"/>
      <c r="M28103" s="36"/>
      <c r="N28103" s="36"/>
      <c r="O28103" s="40"/>
      <c r="P28103" s="36"/>
      <c r="S28103" s="36"/>
      <c r="T28103" s="36"/>
      <c r="U28103" s="36"/>
      <c r="V28103" s="36"/>
    </row>
    <row r="28104" spans="11:22" x14ac:dyDescent="0.25">
      <c r="K28104" s="36"/>
      <c r="L28104" s="36"/>
      <c r="M28104" s="36"/>
      <c r="N28104" s="36"/>
      <c r="O28104" s="40"/>
      <c r="P28104" s="36"/>
      <c r="S28104" s="36"/>
      <c r="T28104" s="36"/>
      <c r="U28104" s="36"/>
      <c r="V28104" s="36"/>
    </row>
    <row r="28105" spans="11:22" x14ac:dyDescent="0.25">
      <c r="K28105" s="36"/>
      <c r="L28105" s="36"/>
      <c r="M28105" s="36"/>
      <c r="N28105" s="36"/>
      <c r="O28105" s="40"/>
      <c r="P28105" s="36"/>
      <c r="S28105" s="36"/>
      <c r="T28105" s="36"/>
      <c r="U28105" s="36"/>
      <c r="V28105" s="36"/>
    </row>
    <row r="28106" spans="11:22" x14ac:dyDescent="0.25">
      <c r="K28106" s="36"/>
      <c r="L28106" s="36"/>
      <c r="M28106" s="36"/>
      <c r="N28106" s="36"/>
      <c r="O28106" s="40"/>
      <c r="P28106" s="36"/>
      <c r="S28106" s="36"/>
      <c r="T28106" s="36"/>
      <c r="U28106" s="36"/>
      <c r="V28106" s="36"/>
    </row>
    <row r="28107" spans="11:22" x14ac:dyDescent="0.25">
      <c r="K28107" s="36"/>
      <c r="L28107" s="36"/>
      <c r="M28107" s="36"/>
      <c r="N28107" s="36"/>
      <c r="O28107" s="40"/>
      <c r="P28107" s="36"/>
      <c r="S28107" s="36"/>
      <c r="T28107" s="36"/>
      <c r="U28107" s="36"/>
      <c r="V28107" s="36"/>
    </row>
    <row r="28108" spans="11:22" x14ac:dyDescent="0.25">
      <c r="K28108" s="36"/>
      <c r="L28108" s="36"/>
      <c r="M28108" s="36"/>
      <c r="N28108" s="36"/>
      <c r="O28108" s="40"/>
      <c r="P28108" s="36"/>
      <c r="S28108" s="36"/>
      <c r="T28108" s="36"/>
      <c r="U28108" s="36"/>
      <c r="V28108" s="36"/>
    </row>
    <row r="28109" spans="11:22" x14ac:dyDescent="0.25">
      <c r="K28109" s="36"/>
      <c r="L28109" s="36"/>
      <c r="M28109" s="36"/>
      <c r="N28109" s="36"/>
      <c r="O28109" s="40"/>
      <c r="P28109" s="36"/>
      <c r="S28109" s="36"/>
      <c r="T28109" s="36"/>
      <c r="U28109" s="36"/>
      <c r="V28109" s="36"/>
    </row>
    <row r="28110" spans="11:22" x14ac:dyDescent="0.25">
      <c r="K28110" s="36"/>
      <c r="L28110" s="36"/>
      <c r="M28110" s="36"/>
      <c r="N28110" s="36"/>
      <c r="O28110" s="40"/>
      <c r="P28110" s="36"/>
      <c r="S28110" s="36"/>
      <c r="T28110" s="36"/>
      <c r="U28110" s="36"/>
      <c r="V28110" s="36"/>
    </row>
    <row r="28111" spans="11:22" x14ac:dyDescent="0.25">
      <c r="K28111" s="36"/>
      <c r="L28111" s="36"/>
      <c r="M28111" s="36"/>
      <c r="N28111" s="36"/>
      <c r="O28111" s="40"/>
      <c r="P28111" s="36"/>
      <c r="S28111" s="36"/>
      <c r="T28111" s="36"/>
      <c r="U28111" s="36"/>
      <c r="V28111" s="36"/>
    </row>
    <row r="28112" spans="11:22" x14ac:dyDescent="0.25">
      <c r="K28112" s="36"/>
      <c r="L28112" s="36"/>
      <c r="M28112" s="36"/>
      <c r="N28112" s="36"/>
      <c r="O28112" s="40"/>
      <c r="P28112" s="36"/>
      <c r="S28112" s="36"/>
      <c r="T28112" s="36"/>
      <c r="U28112" s="36"/>
      <c r="V28112" s="36"/>
    </row>
    <row r="28113" spans="11:22" x14ac:dyDescent="0.25">
      <c r="K28113" s="36"/>
      <c r="L28113" s="36"/>
      <c r="M28113" s="36"/>
      <c r="N28113" s="36"/>
      <c r="O28113" s="40"/>
      <c r="P28113" s="36"/>
      <c r="S28113" s="36"/>
      <c r="T28113" s="36"/>
      <c r="U28113" s="36"/>
      <c r="V28113" s="36"/>
    </row>
    <row r="28114" spans="11:22" x14ac:dyDescent="0.25">
      <c r="K28114" s="36"/>
      <c r="L28114" s="36"/>
      <c r="M28114" s="36"/>
      <c r="N28114" s="36"/>
      <c r="O28114" s="40"/>
      <c r="P28114" s="36"/>
      <c r="S28114" s="36"/>
      <c r="T28114" s="36"/>
      <c r="U28114" s="36"/>
      <c r="V28114" s="36"/>
    </row>
    <row r="28115" spans="11:22" x14ac:dyDescent="0.25">
      <c r="K28115" s="36"/>
      <c r="L28115" s="36"/>
      <c r="M28115" s="36"/>
      <c r="N28115" s="36"/>
      <c r="O28115" s="40"/>
      <c r="P28115" s="36"/>
      <c r="S28115" s="36"/>
      <c r="T28115" s="36"/>
      <c r="U28115" s="36"/>
      <c r="V28115" s="36"/>
    </row>
    <row r="28116" spans="11:22" x14ac:dyDescent="0.25">
      <c r="K28116" s="36"/>
      <c r="L28116" s="36"/>
      <c r="M28116" s="36"/>
      <c r="N28116" s="36"/>
      <c r="O28116" s="40"/>
      <c r="P28116" s="36"/>
      <c r="S28116" s="36"/>
      <c r="T28116" s="36"/>
      <c r="U28116" s="36"/>
      <c r="V28116" s="36"/>
    </row>
    <row r="28117" spans="11:22" x14ac:dyDescent="0.25">
      <c r="K28117" s="36"/>
      <c r="L28117" s="36"/>
      <c r="M28117" s="36"/>
      <c r="N28117" s="36"/>
      <c r="O28117" s="40"/>
      <c r="P28117" s="36"/>
      <c r="S28117" s="36"/>
      <c r="T28117" s="36"/>
      <c r="U28117" s="36"/>
      <c r="V28117" s="36"/>
    </row>
    <row r="28118" spans="11:22" x14ac:dyDescent="0.25">
      <c r="K28118" s="36"/>
      <c r="L28118" s="36"/>
      <c r="M28118" s="36"/>
      <c r="N28118" s="36"/>
      <c r="O28118" s="40"/>
      <c r="P28118" s="36"/>
      <c r="S28118" s="36"/>
      <c r="T28118" s="36"/>
      <c r="U28118" s="36"/>
      <c r="V28118" s="36"/>
    </row>
    <row r="28119" spans="11:22" x14ac:dyDescent="0.25">
      <c r="K28119" s="36"/>
      <c r="L28119" s="36"/>
      <c r="M28119" s="36"/>
      <c r="N28119" s="36"/>
      <c r="O28119" s="40"/>
      <c r="P28119" s="36"/>
      <c r="S28119" s="36"/>
      <c r="T28119" s="36"/>
      <c r="U28119" s="36"/>
      <c r="V28119" s="36"/>
    </row>
    <row r="28120" spans="11:22" x14ac:dyDescent="0.25">
      <c r="K28120" s="36"/>
      <c r="L28120" s="36"/>
      <c r="M28120" s="36"/>
      <c r="N28120" s="36"/>
      <c r="O28120" s="40"/>
      <c r="P28120" s="36"/>
      <c r="S28120" s="36"/>
      <c r="T28120" s="36"/>
      <c r="U28120" s="36"/>
      <c r="V28120" s="36"/>
    </row>
    <row r="28121" spans="11:22" x14ac:dyDescent="0.25">
      <c r="K28121" s="36"/>
      <c r="L28121" s="36"/>
      <c r="M28121" s="36"/>
      <c r="N28121" s="36"/>
      <c r="O28121" s="40"/>
      <c r="P28121" s="36"/>
      <c r="S28121" s="36"/>
      <c r="T28121" s="36"/>
      <c r="U28121" s="36"/>
      <c r="V28121" s="36"/>
    </row>
    <row r="28122" spans="11:22" x14ac:dyDescent="0.25">
      <c r="K28122" s="36"/>
      <c r="L28122" s="36"/>
      <c r="M28122" s="36"/>
      <c r="N28122" s="36"/>
      <c r="O28122" s="40"/>
      <c r="P28122" s="36"/>
      <c r="S28122" s="36"/>
      <c r="T28122" s="36"/>
      <c r="U28122" s="36"/>
      <c r="V28122" s="36"/>
    </row>
    <row r="28123" spans="11:22" x14ac:dyDescent="0.25">
      <c r="K28123" s="36"/>
      <c r="L28123" s="36"/>
      <c r="M28123" s="36"/>
      <c r="N28123" s="36"/>
      <c r="O28123" s="40"/>
      <c r="P28123" s="36"/>
      <c r="S28123" s="36"/>
      <c r="T28123" s="36"/>
      <c r="U28123" s="36"/>
      <c r="V28123" s="36"/>
    </row>
    <row r="28124" spans="11:22" x14ac:dyDescent="0.25">
      <c r="K28124" s="36"/>
      <c r="L28124" s="36"/>
      <c r="M28124" s="36"/>
      <c r="N28124" s="36"/>
      <c r="O28124" s="40"/>
      <c r="P28124" s="36"/>
      <c r="S28124" s="36"/>
      <c r="T28124" s="36"/>
      <c r="U28124" s="36"/>
      <c r="V28124" s="36"/>
    </row>
    <row r="28125" spans="11:22" x14ac:dyDescent="0.25">
      <c r="K28125" s="36"/>
      <c r="L28125" s="36"/>
      <c r="M28125" s="36"/>
      <c r="N28125" s="36"/>
      <c r="O28125" s="40"/>
      <c r="P28125" s="36"/>
      <c r="S28125" s="36"/>
      <c r="T28125" s="36"/>
      <c r="U28125" s="36"/>
      <c r="V28125" s="36"/>
    </row>
    <row r="28126" spans="11:22" x14ac:dyDescent="0.25">
      <c r="K28126" s="36"/>
      <c r="L28126" s="36"/>
      <c r="M28126" s="36"/>
      <c r="N28126" s="36"/>
      <c r="O28126" s="40"/>
      <c r="P28126" s="36"/>
      <c r="S28126" s="36"/>
      <c r="T28126" s="36"/>
      <c r="U28126" s="36"/>
      <c r="V28126" s="36"/>
    </row>
    <row r="28127" spans="11:22" x14ac:dyDescent="0.25">
      <c r="K28127" s="36"/>
      <c r="L28127" s="36"/>
      <c r="M28127" s="36"/>
      <c r="N28127" s="36"/>
      <c r="O28127" s="40"/>
      <c r="P28127" s="36"/>
      <c r="S28127" s="36"/>
      <c r="T28127" s="36"/>
      <c r="U28127" s="36"/>
      <c r="V28127" s="36"/>
    </row>
    <row r="28128" spans="11:22" x14ac:dyDescent="0.25">
      <c r="K28128" s="36"/>
      <c r="L28128" s="36"/>
      <c r="M28128" s="36"/>
      <c r="N28128" s="36"/>
      <c r="O28128" s="40"/>
      <c r="P28128" s="36"/>
      <c r="S28128" s="36"/>
      <c r="T28128" s="36"/>
      <c r="U28128" s="36"/>
      <c r="V28128" s="36"/>
    </row>
    <row r="28129" spans="11:22" x14ac:dyDescent="0.25">
      <c r="K28129" s="36"/>
      <c r="L28129" s="36"/>
      <c r="M28129" s="36"/>
      <c r="N28129" s="36"/>
      <c r="O28129" s="40"/>
      <c r="P28129" s="36"/>
      <c r="S28129" s="36"/>
      <c r="T28129" s="36"/>
      <c r="U28129" s="36"/>
      <c r="V28129" s="36"/>
    </row>
    <row r="28130" spans="11:22" x14ac:dyDescent="0.25">
      <c r="K28130" s="36"/>
      <c r="L28130" s="36"/>
      <c r="M28130" s="36"/>
      <c r="N28130" s="36"/>
      <c r="O28130" s="40"/>
      <c r="P28130" s="36"/>
      <c r="S28130" s="36"/>
      <c r="T28130" s="36"/>
      <c r="U28130" s="36"/>
      <c r="V28130" s="36"/>
    </row>
    <row r="28131" spans="11:22" x14ac:dyDescent="0.25">
      <c r="K28131" s="36"/>
      <c r="L28131" s="36"/>
      <c r="M28131" s="36"/>
      <c r="N28131" s="36"/>
      <c r="O28131" s="40"/>
      <c r="P28131" s="36"/>
      <c r="S28131" s="36"/>
      <c r="T28131" s="36"/>
      <c r="U28131" s="36"/>
      <c r="V28131" s="36"/>
    </row>
    <row r="28132" spans="11:22" x14ac:dyDescent="0.25">
      <c r="K28132" s="36"/>
      <c r="L28132" s="36"/>
      <c r="M28132" s="36"/>
      <c r="N28132" s="36"/>
      <c r="O28132" s="40"/>
      <c r="P28132" s="36"/>
      <c r="S28132" s="36"/>
      <c r="T28132" s="36"/>
      <c r="U28132" s="36"/>
      <c r="V28132" s="36"/>
    </row>
    <row r="28133" spans="11:22" x14ac:dyDescent="0.25">
      <c r="K28133" s="36"/>
      <c r="L28133" s="36"/>
      <c r="M28133" s="36"/>
      <c r="N28133" s="36"/>
      <c r="O28133" s="40"/>
      <c r="P28133" s="36"/>
      <c r="S28133" s="36"/>
      <c r="T28133" s="36"/>
      <c r="U28133" s="36"/>
      <c r="V28133" s="36"/>
    </row>
    <row r="28134" spans="11:22" x14ac:dyDescent="0.25">
      <c r="K28134" s="36"/>
      <c r="L28134" s="36"/>
      <c r="M28134" s="36"/>
      <c r="N28134" s="36"/>
      <c r="O28134" s="40"/>
      <c r="P28134" s="36"/>
      <c r="S28134" s="36"/>
      <c r="T28134" s="36"/>
      <c r="U28134" s="36"/>
      <c r="V28134" s="36"/>
    </row>
    <row r="28135" spans="11:22" x14ac:dyDescent="0.25">
      <c r="K28135" s="36"/>
      <c r="L28135" s="36"/>
      <c r="M28135" s="36"/>
      <c r="N28135" s="36"/>
      <c r="O28135" s="40"/>
      <c r="P28135" s="36"/>
      <c r="S28135" s="36"/>
      <c r="T28135" s="36"/>
      <c r="U28135" s="36"/>
      <c r="V28135" s="36"/>
    </row>
    <row r="28136" spans="11:22" x14ac:dyDescent="0.25">
      <c r="K28136" s="36"/>
      <c r="L28136" s="36"/>
      <c r="M28136" s="36"/>
      <c r="N28136" s="36"/>
      <c r="O28136" s="40"/>
      <c r="P28136" s="36"/>
      <c r="S28136" s="36"/>
      <c r="T28136" s="36"/>
      <c r="U28136" s="36"/>
      <c r="V28136" s="36"/>
    </row>
    <row r="28137" spans="11:22" x14ac:dyDescent="0.25">
      <c r="K28137" s="36"/>
      <c r="L28137" s="36"/>
      <c r="M28137" s="36"/>
      <c r="N28137" s="36"/>
      <c r="O28137" s="40"/>
      <c r="P28137" s="36"/>
      <c r="S28137" s="36"/>
      <c r="T28137" s="36"/>
      <c r="U28137" s="36"/>
      <c r="V28137" s="36"/>
    </row>
    <row r="28138" spans="11:22" x14ac:dyDescent="0.25">
      <c r="K28138" s="36"/>
      <c r="L28138" s="36"/>
      <c r="M28138" s="36"/>
      <c r="N28138" s="36"/>
      <c r="O28138" s="40"/>
      <c r="P28138" s="36"/>
      <c r="S28138" s="36"/>
      <c r="T28138" s="36"/>
      <c r="U28138" s="36"/>
      <c r="V28138" s="36"/>
    </row>
    <row r="28139" spans="11:22" x14ac:dyDescent="0.25">
      <c r="K28139" s="36"/>
      <c r="L28139" s="36"/>
      <c r="M28139" s="36"/>
      <c r="N28139" s="36"/>
      <c r="O28139" s="40"/>
      <c r="P28139" s="36"/>
      <c r="S28139" s="36"/>
      <c r="T28139" s="36"/>
      <c r="U28139" s="36"/>
      <c r="V28139" s="36"/>
    </row>
    <row r="28140" spans="11:22" x14ac:dyDescent="0.25">
      <c r="K28140" s="36"/>
      <c r="L28140" s="36"/>
      <c r="M28140" s="36"/>
      <c r="N28140" s="36"/>
      <c r="O28140" s="40"/>
      <c r="P28140" s="36"/>
      <c r="S28140" s="36"/>
      <c r="T28140" s="36"/>
      <c r="U28140" s="36"/>
      <c r="V28140" s="36"/>
    </row>
    <row r="28141" spans="11:22" x14ac:dyDescent="0.25">
      <c r="K28141" s="36"/>
      <c r="L28141" s="36"/>
      <c r="M28141" s="36"/>
      <c r="N28141" s="36"/>
      <c r="O28141" s="40"/>
      <c r="P28141" s="36"/>
      <c r="S28141" s="36"/>
      <c r="T28141" s="36"/>
      <c r="U28141" s="36"/>
      <c r="V28141" s="36"/>
    </row>
    <row r="28142" spans="11:22" x14ac:dyDescent="0.25">
      <c r="K28142" s="36"/>
      <c r="L28142" s="36"/>
      <c r="M28142" s="36"/>
      <c r="N28142" s="36"/>
      <c r="O28142" s="40"/>
      <c r="P28142" s="36"/>
      <c r="S28142" s="36"/>
      <c r="T28142" s="36"/>
      <c r="U28142" s="36"/>
      <c r="V28142" s="36"/>
    </row>
    <row r="28143" spans="11:22" x14ac:dyDescent="0.25">
      <c r="K28143" s="36"/>
      <c r="L28143" s="36"/>
      <c r="M28143" s="36"/>
      <c r="N28143" s="36"/>
      <c r="O28143" s="40"/>
      <c r="P28143" s="36"/>
      <c r="S28143" s="36"/>
      <c r="T28143" s="36"/>
      <c r="U28143" s="36"/>
      <c r="V28143" s="36"/>
    </row>
    <row r="28144" spans="11:22" x14ac:dyDescent="0.25">
      <c r="K28144" s="36"/>
      <c r="L28144" s="36"/>
      <c r="M28144" s="36"/>
      <c r="N28144" s="36"/>
      <c r="O28144" s="40"/>
      <c r="P28144" s="36"/>
      <c r="S28144" s="36"/>
      <c r="T28144" s="36"/>
      <c r="U28144" s="36"/>
      <c r="V28144" s="36"/>
    </row>
    <row r="28145" spans="11:22" x14ac:dyDescent="0.25">
      <c r="K28145" s="36"/>
      <c r="L28145" s="36"/>
      <c r="M28145" s="36"/>
      <c r="N28145" s="36"/>
      <c r="O28145" s="40"/>
      <c r="P28145" s="36"/>
      <c r="S28145" s="36"/>
      <c r="T28145" s="36"/>
      <c r="U28145" s="36"/>
      <c r="V28145" s="36"/>
    </row>
    <row r="28146" spans="11:22" x14ac:dyDescent="0.25">
      <c r="K28146" s="36"/>
      <c r="L28146" s="36"/>
      <c r="M28146" s="36"/>
      <c r="N28146" s="36"/>
      <c r="O28146" s="40"/>
      <c r="P28146" s="36"/>
      <c r="S28146" s="36"/>
      <c r="T28146" s="36"/>
      <c r="U28146" s="36"/>
      <c r="V28146" s="36"/>
    </row>
    <row r="28147" spans="11:22" x14ac:dyDescent="0.25">
      <c r="K28147" s="36"/>
      <c r="L28147" s="36"/>
      <c r="M28147" s="36"/>
      <c r="N28147" s="36"/>
      <c r="O28147" s="40"/>
      <c r="P28147" s="36"/>
      <c r="S28147" s="36"/>
      <c r="T28147" s="36"/>
      <c r="U28147" s="36"/>
      <c r="V28147" s="36"/>
    </row>
    <row r="28148" spans="11:22" x14ac:dyDescent="0.25">
      <c r="K28148" s="36"/>
      <c r="L28148" s="36"/>
      <c r="M28148" s="36"/>
      <c r="N28148" s="36"/>
      <c r="O28148" s="40"/>
      <c r="P28148" s="36"/>
      <c r="S28148" s="36"/>
      <c r="T28148" s="36"/>
      <c r="U28148" s="36"/>
      <c r="V28148" s="36"/>
    </row>
    <row r="28149" spans="11:22" x14ac:dyDescent="0.25">
      <c r="K28149" s="36"/>
      <c r="L28149" s="36"/>
      <c r="M28149" s="36"/>
      <c r="N28149" s="36"/>
      <c r="O28149" s="40"/>
      <c r="P28149" s="36"/>
      <c r="S28149" s="36"/>
      <c r="T28149" s="36"/>
      <c r="U28149" s="36"/>
      <c r="V28149" s="36"/>
    </row>
    <row r="28150" spans="11:22" x14ac:dyDescent="0.25">
      <c r="K28150" s="36"/>
      <c r="L28150" s="36"/>
      <c r="M28150" s="36"/>
      <c r="N28150" s="36"/>
      <c r="O28150" s="40"/>
      <c r="P28150" s="36"/>
      <c r="S28150" s="36"/>
      <c r="T28150" s="36"/>
      <c r="U28150" s="36"/>
      <c r="V28150" s="36"/>
    </row>
    <row r="28151" spans="11:22" x14ac:dyDescent="0.25">
      <c r="K28151" s="36"/>
      <c r="L28151" s="36"/>
      <c r="M28151" s="36"/>
      <c r="N28151" s="36"/>
      <c r="O28151" s="40"/>
      <c r="P28151" s="36"/>
      <c r="S28151" s="36"/>
      <c r="T28151" s="36"/>
      <c r="U28151" s="36"/>
      <c r="V28151" s="36"/>
    </row>
    <row r="28152" spans="11:22" x14ac:dyDescent="0.25">
      <c r="K28152" s="36"/>
      <c r="L28152" s="36"/>
      <c r="M28152" s="36"/>
      <c r="N28152" s="36"/>
      <c r="O28152" s="40"/>
      <c r="P28152" s="36"/>
      <c r="S28152" s="36"/>
      <c r="T28152" s="36"/>
      <c r="U28152" s="36"/>
      <c r="V28152" s="36"/>
    </row>
    <row r="28153" spans="11:22" x14ac:dyDescent="0.25">
      <c r="K28153" s="36"/>
      <c r="L28153" s="36"/>
      <c r="M28153" s="36"/>
      <c r="N28153" s="36"/>
      <c r="O28153" s="40"/>
      <c r="P28153" s="36"/>
      <c r="S28153" s="36"/>
      <c r="T28153" s="36"/>
      <c r="U28153" s="36"/>
      <c r="V28153" s="36"/>
    </row>
    <row r="28154" spans="11:22" x14ac:dyDescent="0.25">
      <c r="K28154" s="36"/>
      <c r="L28154" s="36"/>
      <c r="M28154" s="36"/>
      <c r="N28154" s="36"/>
      <c r="O28154" s="40"/>
      <c r="P28154" s="36"/>
      <c r="S28154" s="36"/>
      <c r="T28154" s="36"/>
      <c r="U28154" s="36"/>
      <c r="V28154" s="36"/>
    </row>
    <row r="28155" spans="11:22" x14ac:dyDescent="0.25">
      <c r="K28155" s="36"/>
      <c r="L28155" s="36"/>
      <c r="M28155" s="36"/>
      <c r="N28155" s="36"/>
      <c r="O28155" s="40"/>
      <c r="P28155" s="36"/>
      <c r="S28155" s="36"/>
      <c r="T28155" s="36"/>
      <c r="U28155" s="36"/>
      <c r="V28155" s="36"/>
    </row>
    <row r="28156" spans="11:22" x14ac:dyDescent="0.25">
      <c r="K28156" s="36"/>
      <c r="L28156" s="36"/>
      <c r="M28156" s="36"/>
      <c r="N28156" s="36"/>
      <c r="O28156" s="40"/>
      <c r="P28156" s="36"/>
      <c r="S28156" s="36"/>
      <c r="T28156" s="36"/>
      <c r="U28156" s="36"/>
      <c r="V28156" s="36"/>
    </row>
    <row r="28157" spans="11:22" x14ac:dyDescent="0.25">
      <c r="K28157" s="36"/>
      <c r="L28157" s="36"/>
      <c r="M28157" s="36"/>
      <c r="N28157" s="36"/>
      <c r="O28157" s="40"/>
      <c r="P28157" s="36"/>
      <c r="S28157" s="36"/>
      <c r="T28157" s="36"/>
      <c r="U28157" s="36"/>
      <c r="V28157" s="36"/>
    </row>
    <row r="28158" spans="11:22" x14ac:dyDescent="0.25">
      <c r="K28158" s="36"/>
      <c r="L28158" s="36"/>
      <c r="M28158" s="36"/>
      <c r="N28158" s="36"/>
      <c r="O28158" s="40"/>
      <c r="P28158" s="36"/>
      <c r="S28158" s="36"/>
      <c r="T28158" s="36"/>
      <c r="U28158" s="36"/>
      <c r="V28158" s="36"/>
    </row>
    <row r="28159" spans="11:22" x14ac:dyDescent="0.25">
      <c r="K28159" s="36"/>
      <c r="L28159" s="36"/>
      <c r="M28159" s="36"/>
      <c r="N28159" s="36"/>
      <c r="O28159" s="40"/>
      <c r="P28159" s="36"/>
      <c r="S28159" s="36"/>
      <c r="T28159" s="36"/>
      <c r="U28159" s="36"/>
      <c r="V28159" s="36"/>
    </row>
    <row r="28160" spans="11:22" x14ac:dyDescent="0.25">
      <c r="K28160" s="36"/>
      <c r="L28160" s="36"/>
      <c r="M28160" s="36"/>
      <c r="N28160" s="36"/>
      <c r="O28160" s="40"/>
      <c r="P28160" s="36"/>
      <c r="S28160" s="36"/>
      <c r="T28160" s="36"/>
      <c r="U28160" s="36"/>
      <c r="V28160" s="36"/>
    </row>
    <row r="28161" spans="11:22" x14ac:dyDescent="0.25">
      <c r="K28161" s="36"/>
      <c r="L28161" s="36"/>
      <c r="M28161" s="36"/>
      <c r="N28161" s="36"/>
      <c r="O28161" s="40"/>
      <c r="P28161" s="36"/>
      <c r="S28161" s="36"/>
      <c r="T28161" s="36"/>
      <c r="U28161" s="36"/>
      <c r="V28161" s="36"/>
    </row>
    <row r="28162" spans="11:22" x14ac:dyDescent="0.25">
      <c r="K28162" s="36"/>
      <c r="L28162" s="36"/>
      <c r="M28162" s="36"/>
      <c r="N28162" s="36"/>
      <c r="O28162" s="40"/>
      <c r="P28162" s="36"/>
      <c r="S28162" s="36"/>
      <c r="T28162" s="36"/>
      <c r="U28162" s="36"/>
      <c r="V28162" s="36"/>
    </row>
    <row r="28163" spans="11:22" x14ac:dyDescent="0.25">
      <c r="K28163" s="36"/>
      <c r="L28163" s="36"/>
      <c r="M28163" s="36"/>
      <c r="N28163" s="36"/>
      <c r="O28163" s="40"/>
      <c r="P28163" s="36"/>
      <c r="S28163" s="36"/>
      <c r="T28163" s="36"/>
      <c r="U28163" s="36"/>
      <c r="V28163" s="36"/>
    </row>
    <row r="28164" spans="11:22" x14ac:dyDescent="0.25">
      <c r="K28164" s="36"/>
      <c r="L28164" s="36"/>
      <c r="M28164" s="36"/>
      <c r="N28164" s="36"/>
      <c r="O28164" s="40"/>
      <c r="P28164" s="36"/>
      <c r="S28164" s="36"/>
      <c r="T28164" s="36"/>
      <c r="U28164" s="36"/>
      <c r="V28164" s="36"/>
    </row>
    <row r="28165" spans="11:22" x14ac:dyDescent="0.25">
      <c r="K28165" s="36"/>
      <c r="L28165" s="36"/>
      <c r="M28165" s="36"/>
      <c r="N28165" s="36"/>
      <c r="O28165" s="40"/>
      <c r="P28165" s="36"/>
      <c r="S28165" s="36"/>
      <c r="T28165" s="36"/>
      <c r="U28165" s="36"/>
      <c r="V28165" s="36"/>
    </row>
    <row r="28166" spans="11:22" x14ac:dyDescent="0.25">
      <c r="K28166" s="36"/>
      <c r="L28166" s="36"/>
      <c r="M28166" s="36"/>
      <c r="N28166" s="36"/>
      <c r="O28166" s="40"/>
      <c r="P28166" s="36"/>
      <c r="S28166" s="36"/>
      <c r="T28166" s="36"/>
      <c r="U28166" s="36"/>
      <c r="V28166" s="36"/>
    </row>
    <row r="28167" spans="11:22" x14ac:dyDescent="0.25">
      <c r="K28167" s="36"/>
      <c r="L28167" s="36"/>
      <c r="M28167" s="36"/>
      <c r="N28167" s="36"/>
      <c r="O28167" s="40"/>
      <c r="P28167" s="36"/>
      <c r="S28167" s="36"/>
      <c r="T28167" s="36"/>
      <c r="U28167" s="36"/>
      <c r="V28167" s="36"/>
    </row>
    <row r="28168" spans="11:22" x14ac:dyDescent="0.25">
      <c r="K28168" s="36"/>
      <c r="L28168" s="36"/>
      <c r="M28168" s="36"/>
      <c r="N28168" s="36"/>
      <c r="O28168" s="40"/>
      <c r="P28168" s="36"/>
      <c r="S28168" s="36"/>
      <c r="T28168" s="36"/>
      <c r="U28168" s="36"/>
      <c r="V28168" s="36"/>
    </row>
    <row r="28169" spans="11:22" x14ac:dyDescent="0.25">
      <c r="K28169" s="36"/>
      <c r="L28169" s="36"/>
      <c r="M28169" s="36"/>
      <c r="N28169" s="36"/>
      <c r="O28169" s="40"/>
      <c r="P28169" s="36"/>
      <c r="S28169" s="36"/>
      <c r="T28169" s="36"/>
      <c r="U28169" s="36"/>
      <c r="V28169" s="36"/>
    </row>
    <row r="28170" spans="11:22" x14ac:dyDescent="0.25">
      <c r="K28170" s="36"/>
      <c r="L28170" s="36"/>
      <c r="M28170" s="36"/>
      <c r="N28170" s="36"/>
      <c r="O28170" s="40"/>
      <c r="P28170" s="36"/>
      <c r="S28170" s="36"/>
      <c r="T28170" s="36"/>
      <c r="U28170" s="36"/>
      <c r="V28170" s="36"/>
    </row>
    <row r="28171" spans="11:22" x14ac:dyDescent="0.25">
      <c r="K28171" s="36"/>
      <c r="L28171" s="36"/>
      <c r="M28171" s="36"/>
      <c r="N28171" s="36"/>
      <c r="O28171" s="40"/>
      <c r="P28171" s="36"/>
      <c r="S28171" s="36"/>
      <c r="T28171" s="36"/>
      <c r="U28171" s="36"/>
      <c r="V28171" s="36"/>
    </row>
    <row r="28172" spans="11:22" x14ac:dyDescent="0.25">
      <c r="K28172" s="36"/>
      <c r="L28172" s="36"/>
      <c r="M28172" s="36"/>
      <c r="N28172" s="36"/>
      <c r="O28172" s="40"/>
      <c r="P28172" s="36"/>
      <c r="S28172" s="36"/>
      <c r="T28172" s="36"/>
      <c r="U28172" s="36"/>
      <c r="V28172" s="36"/>
    </row>
    <row r="28173" spans="11:22" x14ac:dyDescent="0.25">
      <c r="K28173" s="36"/>
      <c r="L28173" s="36"/>
      <c r="M28173" s="36"/>
      <c r="N28173" s="36"/>
      <c r="O28173" s="40"/>
      <c r="P28173" s="36"/>
      <c r="S28173" s="36"/>
      <c r="T28173" s="36"/>
      <c r="U28173" s="36"/>
      <c r="V28173" s="36"/>
    </row>
    <row r="28174" spans="11:22" x14ac:dyDescent="0.25">
      <c r="K28174" s="36"/>
      <c r="L28174" s="36"/>
      <c r="M28174" s="36"/>
      <c r="N28174" s="36"/>
      <c r="O28174" s="40"/>
      <c r="P28174" s="36"/>
      <c r="S28174" s="36"/>
      <c r="T28174" s="36"/>
      <c r="U28174" s="36"/>
      <c r="V28174" s="36"/>
    </row>
    <row r="28175" spans="11:22" x14ac:dyDescent="0.25">
      <c r="K28175" s="36"/>
      <c r="L28175" s="36"/>
      <c r="M28175" s="36"/>
      <c r="N28175" s="36"/>
      <c r="O28175" s="40"/>
      <c r="P28175" s="36"/>
      <c r="S28175" s="36"/>
      <c r="T28175" s="36"/>
      <c r="U28175" s="36"/>
      <c r="V28175" s="36"/>
    </row>
    <row r="28176" spans="11:22" x14ac:dyDescent="0.25">
      <c r="K28176" s="36"/>
      <c r="L28176" s="36"/>
      <c r="M28176" s="36"/>
      <c r="N28176" s="36"/>
      <c r="O28176" s="40"/>
      <c r="P28176" s="36"/>
      <c r="S28176" s="36"/>
      <c r="T28176" s="36"/>
      <c r="U28176" s="36"/>
      <c r="V28176" s="36"/>
    </row>
    <row r="28177" spans="11:22" x14ac:dyDescent="0.25">
      <c r="K28177" s="36"/>
      <c r="L28177" s="36"/>
      <c r="M28177" s="36"/>
      <c r="N28177" s="36"/>
      <c r="O28177" s="40"/>
      <c r="P28177" s="36"/>
      <c r="S28177" s="36"/>
      <c r="T28177" s="36"/>
      <c r="U28177" s="36"/>
      <c r="V28177" s="36"/>
    </row>
    <row r="28178" spans="11:22" x14ac:dyDescent="0.25">
      <c r="K28178" s="36"/>
      <c r="L28178" s="36"/>
      <c r="M28178" s="36"/>
      <c r="N28178" s="36"/>
      <c r="O28178" s="40"/>
      <c r="P28178" s="36"/>
      <c r="S28178" s="36"/>
      <c r="T28178" s="36"/>
      <c r="U28178" s="36"/>
      <c r="V28178" s="36"/>
    </row>
    <row r="28179" spans="11:22" x14ac:dyDescent="0.25">
      <c r="K28179" s="36"/>
      <c r="L28179" s="36"/>
      <c r="M28179" s="36"/>
      <c r="N28179" s="36"/>
      <c r="O28179" s="40"/>
      <c r="P28179" s="36"/>
      <c r="S28179" s="36"/>
      <c r="T28179" s="36"/>
      <c r="U28179" s="36"/>
      <c r="V28179" s="36"/>
    </row>
    <row r="28180" spans="11:22" x14ac:dyDescent="0.25">
      <c r="K28180" s="36"/>
      <c r="L28180" s="36"/>
      <c r="M28180" s="36"/>
      <c r="N28180" s="36"/>
      <c r="O28180" s="40"/>
      <c r="P28180" s="36"/>
      <c r="S28180" s="36"/>
      <c r="T28180" s="36"/>
      <c r="U28180" s="36"/>
      <c r="V28180" s="36"/>
    </row>
    <row r="28181" spans="11:22" x14ac:dyDescent="0.25">
      <c r="K28181" s="36"/>
      <c r="L28181" s="36"/>
      <c r="M28181" s="36"/>
      <c r="N28181" s="36"/>
      <c r="O28181" s="40"/>
      <c r="P28181" s="36"/>
      <c r="S28181" s="36"/>
      <c r="T28181" s="36"/>
      <c r="U28181" s="36"/>
      <c r="V28181" s="36"/>
    </row>
    <row r="28182" spans="11:22" x14ac:dyDescent="0.25">
      <c r="K28182" s="36"/>
      <c r="L28182" s="36"/>
      <c r="M28182" s="36"/>
      <c r="N28182" s="36"/>
      <c r="O28182" s="40"/>
      <c r="P28182" s="36"/>
      <c r="S28182" s="36"/>
      <c r="T28182" s="36"/>
      <c r="U28182" s="36"/>
      <c r="V28182" s="36"/>
    </row>
    <row r="28183" spans="11:22" x14ac:dyDescent="0.25">
      <c r="K28183" s="36"/>
      <c r="L28183" s="36"/>
      <c r="M28183" s="36"/>
      <c r="N28183" s="36"/>
      <c r="O28183" s="40"/>
      <c r="P28183" s="36"/>
      <c r="S28183" s="36"/>
      <c r="T28183" s="36"/>
      <c r="U28183" s="36"/>
      <c r="V28183" s="36"/>
    </row>
    <row r="28184" spans="11:22" x14ac:dyDescent="0.25">
      <c r="K28184" s="36"/>
      <c r="L28184" s="36"/>
      <c r="M28184" s="36"/>
      <c r="N28184" s="36"/>
      <c r="O28184" s="40"/>
      <c r="P28184" s="36"/>
      <c r="S28184" s="36"/>
      <c r="T28184" s="36"/>
      <c r="U28184" s="36"/>
      <c r="V28184" s="36"/>
    </row>
    <row r="28185" spans="11:22" x14ac:dyDescent="0.25">
      <c r="K28185" s="36"/>
      <c r="L28185" s="36"/>
      <c r="M28185" s="36"/>
      <c r="N28185" s="36"/>
      <c r="O28185" s="40"/>
      <c r="P28185" s="36"/>
      <c r="S28185" s="36"/>
      <c r="T28185" s="36"/>
      <c r="U28185" s="36"/>
      <c r="V28185" s="36"/>
    </row>
    <row r="28186" spans="11:22" x14ac:dyDescent="0.25">
      <c r="K28186" s="36"/>
      <c r="L28186" s="36"/>
      <c r="M28186" s="36"/>
      <c r="N28186" s="36"/>
      <c r="O28186" s="40"/>
      <c r="P28186" s="36"/>
      <c r="S28186" s="36"/>
      <c r="T28186" s="36"/>
      <c r="U28186" s="36"/>
      <c r="V28186" s="36"/>
    </row>
    <row r="28187" spans="11:22" x14ac:dyDescent="0.25">
      <c r="K28187" s="36"/>
      <c r="L28187" s="36"/>
      <c r="M28187" s="36"/>
      <c r="N28187" s="36"/>
      <c r="O28187" s="40"/>
      <c r="P28187" s="36"/>
      <c r="S28187" s="36"/>
      <c r="T28187" s="36"/>
      <c r="U28187" s="36"/>
      <c r="V28187" s="36"/>
    </row>
    <row r="28188" spans="11:22" x14ac:dyDescent="0.25">
      <c r="K28188" s="36"/>
      <c r="L28188" s="36"/>
      <c r="M28188" s="36"/>
      <c r="N28188" s="36"/>
      <c r="O28188" s="40"/>
      <c r="P28188" s="36"/>
      <c r="S28188" s="36"/>
      <c r="T28188" s="36"/>
      <c r="U28188" s="36"/>
      <c r="V28188" s="36"/>
    </row>
    <row r="28189" spans="11:22" x14ac:dyDescent="0.25">
      <c r="K28189" s="36"/>
      <c r="L28189" s="36"/>
      <c r="M28189" s="36"/>
      <c r="N28189" s="36"/>
      <c r="O28189" s="40"/>
      <c r="P28189" s="36"/>
      <c r="S28189" s="36"/>
      <c r="T28189" s="36"/>
      <c r="U28189" s="36"/>
      <c r="V28189" s="36"/>
    </row>
    <row r="28190" spans="11:22" x14ac:dyDescent="0.25">
      <c r="K28190" s="36"/>
      <c r="L28190" s="36"/>
      <c r="M28190" s="36"/>
      <c r="N28190" s="36"/>
      <c r="O28190" s="40"/>
      <c r="P28190" s="36"/>
      <c r="S28190" s="36"/>
      <c r="T28190" s="36"/>
      <c r="U28190" s="36"/>
      <c r="V28190" s="36"/>
    </row>
    <row r="28191" spans="11:22" x14ac:dyDescent="0.25">
      <c r="K28191" s="36"/>
      <c r="L28191" s="36"/>
      <c r="M28191" s="36"/>
      <c r="N28191" s="36"/>
      <c r="O28191" s="40"/>
      <c r="P28191" s="36"/>
      <c r="S28191" s="36"/>
      <c r="T28191" s="36"/>
      <c r="U28191" s="36"/>
      <c r="V28191" s="36"/>
    </row>
    <row r="28192" spans="11:22" x14ac:dyDescent="0.25">
      <c r="K28192" s="36"/>
      <c r="L28192" s="36"/>
      <c r="M28192" s="36"/>
      <c r="N28192" s="36"/>
      <c r="O28192" s="40"/>
      <c r="P28192" s="36"/>
      <c r="S28192" s="36"/>
      <c r="T28192" s="36"/>
      <c r="U28192" s="36"/>
      <c r="V28192" s="36"/>
    </row>
    <row r="28193" spans="11:22" x14ac:dyDescent="0.25">
      <c r="K28193" s="36"/>
      <c r="L28193" s="36"/>
      <c r="M28193" s="36"/>
      <c r="N28193" s="36"/>
      <c r="O28193" s="40"/>
      <c r="P28193" s="36"/>
      <c r="S28193" s="36"/>
      <c r="T28193" s="36"/>
      <c r="U28193" s="36"/>
      <c r="V28193" s="36"/>
    </row>
    <row r="28194" spans="11:22" x14ac:dyDescent="0.25">
      <c r="K28194" s="36"/>
      <c r="L28194" s="36"/>
      <c r="M28194" s="36"/>
      <c r="N28194" s="36"/>
      <c r="O28194" s="40"/>
      <c r="P28194" s="36"/>
      <c r="S28194" s="36"/>
      <c r="T28194" s="36"/>
      <c r="U28194" s="36"/>
      <c r="V28194" s="36"/>
    </row>
    <row r="28195" spans="11:22" x14ac:dyDescent="0.25">
      <c r="K28195" s="36"/>
      <c r="L28195" s="36"/>
      <c r="M28195" s="36"/>
      <c r="N28195" s="36"/>
      <c r="O28195" s="40"/>
      <c r="P28195" s="36"/>
      <c r="S28195" s="36"/>
      <c r="T28195" s="36"/>
      <c r="U28195" s="36"/>
      <c r="V28195" s="36"/>
    </row>
    <row r="28196" spans="11:22" x14ac:dyDescent="0.25">
      <c r="K28196" s="36"/>
      <c r="L28196" s="36"/>
      <c r="M28196" s="36"/>
      <c r="N28196" s="36"/>
      <c r="O28196" s="40"/>
      <c r="P28196" s="36"/>
      <c r="S28196" s="36"/>
      <c r="T28196" s="36"/>
      <c r="U28196" s="36"/>
      <c r="V28196" s="36"/>
    </row>
    <row r="28197" spans="11:22" x14ac:dyDescent="0.25">
      <c r="K28197" s="36"/>
      <c r="L28197" s="36"/>
      <c r="M28197" s="36"/>
      <c r="N28197" s="36"/>
      <c r="O28197" s="40"/>
      <c r="P28197" s="36"/>
      <c r="S28197" s="36"/>
      <c r="T28197" s="36"/>
      <c r="U28197" s="36"/>
      <c r="V28197" s="36"/>
    </row>
    <row r="28198" spans="11:22" x14ac:dyDescent="0.25">
      <c r="K28198" s="36"/>
      <c r="L28198" s="36"/>
      <c r="M28198" s="36"/>
      <c r="N28198" s="36"/>
      <c r="O28198" s="40"/>
      <c r="P28198" s="36"/>
      <c r="S28198" s="36"/>
      <c r="T28198" s="36"/>
      <c r="U28198" s="36"/>
      <c r="V28198" s="36"/>
    </row>
    <row r="28199" spans="11:22" x14ac:dyDescent="0.25">
      <c r="K28199" s="36"/>
      <c r="L28199" s="36"/>
      <c r="M28199" s="36"/>
      <c r="N28199" s="36"/>
      <c r="O28199" s="40"/>
      <c r="P28199" s="36"/>
      <c r="S28199" s="36"/>
      <c r="T28199" s="36"/>
      <c r="U28199" s="36"/>
      <c r="V28199" s="36"/>
    </row>
    <row r="28200" spans="11:22" x14ac:dyDescent="0.25">
      <c r="K28200" s="36"/>
      <c r="L28200" s="36"/>
      <c r="M28200" s="36"/>
      <c r="N28200" s="36"/>
      <c r="O28200" s="40"/>
      <c r="P28200" s="36"/>
      <c r="S28200" s="36"/>
      <c r="T28200" s="36"/>
      <c r="U28200" s="36"/>
      <c r="V28200" s="36"/>
    </row>
    <row r="28201" spans="11:22" x14ac:dyDescent="0.25">
      <c r="K28201" s="36"/>
      <c r="L28201" s="36"/>
      <c r="M28201" s="36"/>
      <c r="N28201" s="36"/>
      <c r="O28201" s="40"/>
      <c r="P28201" s="36"/>
      <c r="S28201" s="36"/>
      <c r="T28201" s="36"/>
      <c r="U28201" s="36"/>
      <c r="V28201" s="36"/>
    </row>
    <row r="28202" spans="11:22" x14ac:dyDescent="0.25">
      <c r="K28202" s="36"/>
      <c r="L28202" s="36"/>
      <c r="M28202" s="36"/>
      <c r="N28202" s="36"/>
      <c r="O28202" s="40"/>
      <c r="P28202" s="36"/>
      <c r="S28202" s="36"/>
      <c r="T28202" s="36"/>
      <c r="U28202" s="36"/>
      <c r="V28202" s="36"/>
    </row>
    <row r="28203" spans="11:22" x14ac:dyDescent="0.25">
      <c r="K28203" s="36"/>
      <c r="L28203" s="36"/>
      <c r="M28203" s="36"/>
      <c r="N28203" s="36"/>
      <c r="O28203" s="40"/>
      <c r="P28203" s="36"/>
      <c r="S28203" s="36"/>
      <c r="T28203" s="36"/>
      <c r="U28203" s="36"/>
      <c r="V28203" s="36"/>
    </row>
    <row r="28204" spans="11:22" x14ac:dyDescent="0.25">
      <c r="K28204" s="36"/>
      <c r="L28204" s="36"/>
      <c r="M28204" s="36"/>
      <c r="N28204" s="36"/>
      <c r="O28204" s="40"/>
      <c r="P28204" s="36"/>
      <c r="S28204" s="36"/>
      <c r="T28204" s="36"/>
      <c r="U28204" s="36"/>
      <c r="V28204" s="36"/>
    </row>
    <row r="28205" spans="11:22" x14ac:dyDescent="0.25">
      <c r="K28205" s="36"/>
      <c r="L28205" s="36"/>
      <c r="M28205" s="36"/>
      <c r="N28205" s="36"/>
      <c r="O28205" s="40"/>
      <c r="P28205" s="36"/>
      <c r="S28205" s="36"/>
      <c r="T28205" s="36"/>
      <c r="U28205" s="36"/>
      <c r="V28205" s="36"/>
    </row>
    <row r="28206" spans="11:22" x14ac:dyDescent="0.25">
      <c r="K28206" s="36"/>
      <c r="L28206" s="36"/>
      <c r="M28206" s="36"/>
      <c r="N28206" s="36"/>
      <c r="O28206" s="40"/>
      <c r="P28206" s="36"/>
      <c r="S28206" s="36"/>
      <c r="T28206" s="36"/>
      <c r="U28206" s="36"/>
      <c r="V28206" s="36"/>
    </row>
    <row r="28207" spans="11:22" x14ac:dyDescent="0.25">
      <c r="K28207" s="36"/>
      <c r="L28207" s="36"/>
      <c r="M28207" s="36"/>
      <c r="N28207" s="36"/>
      <c r="O28207" s="40"/>
      <c r="P28207" s="36"/>
      <c r="S28207" s="36"/>
      <c r="T28207" s="36"/>
      <c r="U28207" s="36"/>
      <c r="V28207" s="36"/>
    </row>
    <row r="28208" spans="11:22" x14ac:dyDescent="0.25">
      <c r="K28208" s="36"/>
      <c r="L28208" s="36"/>
      <c r="M28208" s="36"/>
      <c r="N28208" s="36"/>
      <c r="O28208" s="40"/>
      <c r="P28208" s="36"/>
      <c r="S28208" s="36"/>
      <c r="T28208" s="36"/>
      <c r="U28208" s="36"/>
      <c r="V28208" s="36"/>
    </row>
    <row r="28209" spans="11:22" x14ac:dyDescent="0.25">
      <c r="K28209" s="36"/>
      <c r="L28209" s="36"/>
      <c r="M28209" s="36"/>
      <c r="N28209" s="36"/>
      <c r="O28209" s="40"/>
      <c r="P28209" s="36"/>
      <c r="S28209" s="36"/>
      <c r="T28209" s="36"/>
      <c r="U28209" s="36"/>
      <c r="V28209" s="36"/>
    </row>
    <row r="28210" spans="11:22" x14ac:dyDescent="0.25">
      <c r="K28210" s="36"/>
      <c r="L28210" s="36"/>
      <c r="M28210" s="36"/>
      <c r="N28210" s="36"/>
      <c r="O28210" s="40"/>
      <c r="P28210" s="36"/>
      <c r="S28210" s="36"/>
      <c r="T28210" s="36"/>
      <c r="U28210" s="36"/>
      <c r="V28210" s="36"/>
    </row>
    <row r="28211" spans="11:22" x14ac:dyDescent="0.25">
      <c r="K28211" s="36"/>
      <c r="L28211" s="36"/>
      <c r="M28211" s="36"/>
      <c r="N28211" s="36"/>
      <c r="O28211" s="40"/>
      <c r="P28211" s="36"/>
      <c r="S28211" s="36"/>
      <c r="T28211" s="36"/>
      <c r="U28211" s="36"/>
      <c r="V28211" s="36"/>
    </row>
    <row r="28212" spans="11:22" x14ac:dyDescent="0.25">
      <c r="K28212" s="36"/>
      <c r="L28212" s="36"/>
      <c r="M28212" s="36"/>
      <c r="N28212" s="36"/>
      <c r="O28212" s="40"/>
      <c r="P28212" s="36"/>
      <c r="S28212" s="36"/>
      <c r="T28212" s="36"/>
      <c r="U28212" s="36"/>
      <c r="V28212" s="36"/>
    </row>
    <row r="28213" spans="11:22" x14ac:dyDescent="0.25">
      <c r="K28213" s="36"/>
      <c r="L28213" s="36"/>
      <c r="M28213" s="36"/>
      <c r="N28213" s="36"/>
      <c r="O28213" s="40"/>
      <c r="P28213" s="36"/>
      <c r="S28213" s="36"/>
      <c r="T28213" s="36"/>
      <c r="U28213" s="36"/>
      <c r="V28213" s="36"/>
    </row>
    <row r="28214" spans="11:22" x14ac:dyDescent="0.25">
      <c r="K28214" s="36"/>
      <c r="L28214" s="36"/>
      <c r="M28214" s="36"/>
      <c r="N28214" s="36"/>
      <c r="O28214" s="40"/>
      <c r="P28214" s="36"/>
      <c r="S28214" s="36"/>
      <c r="T28214" s="36"/>
      <c r="U28214" s="36"/>
      <c r="V28214" s="36"/>
    </row>
    <row r="28215" spans="11:22" x14ac:dyDescent="0.25">
      <c r="K28215" s="36"/>
      <c r="L28215" s="36"/>
      <c r="M28215" s="36"/>
      <c r="N28215" s="36"/>
      <c r="O28215" s="40"/>
      <c r="P28215" s="36"/>
      <c r="S28215" s="36"/>
      <c r="T28215" s="36"/>
      <c r="U28215" s="36"/>
      <c r="V28215" s="36"/>
    </row>
    <row r="28216" spans="11:22" x14ac:dyDescent="0.25">
      <c r="K28216" s="36"/>
      <c r="L28216" s="36"/>
      <c r="M28216" s="36"/>
      <c r="N28216" s="36"/>
      <c r="O28216" s="40"/>
      <c r="P28216" s="36"/>
      <c r="S28216" s="36"/>
      <c r="T28216" s="36"/>
      <c r="U28216" s="36"/>
      <c r="V28216" s="36"/>
    </row>
    <row r="28217" spans="11:22" x14ac:dyDescent="0.25">
      <c r="K28217" s="36"/>
      <c r="L28217" s="36"/>
      <c r="M28217" s="36"/>
      <c r="N28217" s="36"/>
      <c r="O28217" s="40"/>
      <c r="P28217" s="36"/>
      <c r="S28217" s="36"/>
      <c r="T28217" s="36"/>
      <c r="U28217" s="36"/>
      <c r="V28217" s="36"/>
    </row>
    <row r="28218" spans="11:22" x14ac:dyDescent="0.25">
      <c r="K28218" s="36"/>
      <c r="L28218" s="36"/>
      <c r="M28218" s="36"/>
      <c r="N28218" s="36"/>
      <c r="O28218" s="40"/>
      <c r="P28218" s="36"/>
      <c r="S28218" s="36"/>
      <c r="T28218" s="36"/>
      <c r="U28218" s="36"/>
      <c r="V28218" s="36"/>
    </row>
    <row r="28219" spans="11:22" x14ac:dyDescent="0.25">
      <c r="K28219" s="36"/>
      <c r="L28219" s="36"/>
      <c r="M28219" s="36"/>
      <c r="N28219" s="36"/>
      <c r="O28219" s="40"/>
      <c r="P28219" s="36"/>
      <c r="S28219" s="36"/>
      <c r="T28219" s="36"/>
      <c r="U28219" s="36"/>
      <c r="V28219" s="36"/>
    </row>
    <row r="28220" spans="11:22" x14ac:dyDescent="0.25">
      <c r="K28220" s="36"/>
      <c r="L28220" s="36"/>
      <c r="M28220" s="36"/>
      <c r="N28220" s="36"/>
      <c r="O28220" s="40"/>
      <c r="P28220" s="36"/>
      <c r="S28220" s="36"/>
      <c r="T28220" s="36"/>
      <c r="U28220" s="36"/>
      <c r="V28220" s="36"/>
    </row>
    <row r="28221" spans="11:22" x14ac:dyDescent="0.25">
      <c r="K28221" s="36"/>
      <c r="L28221" s="36"/>
      <c r="M28221" s="36"/>
      <c r="N28221" s="36"/>
      <c r="O28221" s="40"/>
      <c r="P28221" s="36"/>
      <c r="S28221" s="36"/>
      <c r="T28221" s="36"/>
      <c r="U28221" s="36"/>
      <c r="V28221" s="36"/>
    </row>
    <row r="28222" spans="11:22" x14ac:dyDescent="0.25">
      <c r="K28222" s="36"/>
      <c r="L28222" s="36"/>
      <c r="M28222" s="36"/>
      <c r="N28222" s="36"/>
      <c r="O28222" s="40"/>
      <c r="P28222" s="36"/>
      <c r="S28222" s="36"/>
      <c r="T28222" s="36"/>
      <c r="U28222" s="36"/>
      <c r="V28222" s="36"/>
    </row>
    <row r="28223" spans="11:22" x14ac:dyDescent="0.25">
      <c r="K28223" s="36"/>
      <c r="L28223" s="36"/>
      <c r="M28223" s="36"/>
      <c r="N28223" s="36"/>
      <c r="O28223" s="40"/>
      <c r="P28223" s="36"/>
      <c r="S28223" s="36"/>
      <c r="T28223" s="36"/>
      <c r="U28223" s="36"/>
      <c r="V28223" s="36"/>
    </row>
    <row r="28224" spans="11:22" x14ac:dyDescent="0.25">
      <c r="K28224" s="36"/>
      <c r="L28224" s="36"/>
      <c r="M28224" s="36"/>
      <c r="N28224" s="36"/>
      <c r="O28224" s="40"/>
      <c r="P28224" s="36"/>
      <c r="S28224" s="36"/>
      <c r="T28224" s="36"/>
      <c r="U28224" s="36"/>
      <c r="V28224" s="36"/>
    </row>
    <row r="28225" spans="11:22" x14ac:dyDescent="0.25">
      <c r="K28225" s="36"/>
      <c r="L28225" s="36"/>
      <c r="M28225" s="36"/>
      <c r="N28225" s="36"/>
      <c r="O28225" s="40"/>
      <c r="P28225" s="36"/>
      <c r="S28225" s="36"/>
      <c r="T28225" s="36"/>
      <c r="U28225" s="36"/>
      <c r="V28225" s="36"/>
    </row>
    <row r="28226" spans="11:22" x14ac:dyDescent="0.25">
      <c r="K28226" s="36"/>
      <c r="L28226" s="36"/>
      <c r="M28226" s="36"/>
      <c r="N28226" s="36"/>
      <c r="O28226" s="40"/>
      <c r="P28226" s="36"/>
      <c r="S28226" s="36"/>
      <c r="T28226" s="36"/>
      <c r="U28226" s="36"/>
      <c r="V28226" s="36"/>
    </row>
    <row r="28227" spans="11:22" x14ac:dyDescent="0.25">
      <c r="K28227" s="36"/>
      <c r="L28227" s="36"/>
      <c r="M28227" s="36"/>
      <c r="N28227" s="36"/>
      <c r="O28227" s="40"/>
      <c r="P28227" s="36"/>
      <c r="S28227" s="36"/>
      <c r="T28227" s="36"/>
      <c r="U28227" s="36"/>
      <c r="V28227" s="36"/>
    </row>
    <row r="28228" spans="11:22" x14ac:dyDescent="0.25">
      <c r="K28228" s="36"/>
      <c r="L28228" s="36"/>
      <c r="M28228" s="36"/>
      <c r="N28228" s="36"/>
      <c r="O28228" s="40"/>
      <c r="P28228" s="36"/>
      <c r="S28228" s="36"/>
      <c r="T28228" s="36"/>
      <c r="U28228" s="36"/>
      <c r="V28228" s="36"/>
    </row>
    <row r="28229" spans="11:22" x14ac:dyDescent="0.25">
      <c r="K28229" s="36"/>
      <c r="L28229" s="36"/>
      <c r="M28229" s="36"/>
      <c r="N28229" s="36"/>
      <c r="O28229" s="40"/>
      <c r="P28229" s="36"/>
      <c r="S28229" s="36"/>
      <c r="T28229" s="36"/>
      <c r="U28229" s="36"/>
      <c r="V28229" s="36"/>
    </row>
    <row r="28230" spans="11:22" x14ac:dyDescent="0.25">
      <c r="K28230" s="36"/>
      <c r="L28230" s="36"/>
      <c r="M28230" s="36"/>
      <c r="N28230" s="36"/>
      <c r="O28230" s="40"/>
      <c r="P28230" s="36"/>
      <c r="S28230" s="36"/>
      <c r="T28230" s="36"/>
      <c r="U28230" s="36"/>
      <c r="V28230" s="36"/>
    </row>
    <row r="28231" spans="11:22" x14ac:dyDescent="0.25">
      <c r="K28231" s="36"/>
      <c r="L28231" s="36"/>
      <c r="M28231" s="36"/>
      <c r="N28231" s="36"/>
      <c r="O28231" s="40"/>
      <c r="P28231" s="36"/>
      <c r="S28231" s="36"/>
      <c r="T28231" s="36"/>
      <c r="U28231" s="36"/>
      <c r="V28231" s="36"/>
    </row>
    <row r="28232" spans="11:22" x14ac:dyDescent="0.25">
      <c r="K28232" s="36"/>
      <c r="L28232" s="36"/>
      <c r="M28232" s="36"/>
      <c r="N28232" s="36"/>
      <c r="O28232" s="40"/>
      <c r="P28232" s="36"/>
      <c r="S28232" s="36"/>
      <c r="T28232" s="36"/>
      <c r="U28232" s="36"/>
      <c r="V28232" s="36"/>
    </row>
    <row r="28233" spans="11:22" x14ac:dyDescent="0.25">
      <c r="K28233" s="36"/>
      <c r="L28233" s="36"/>
      <c r="M28233" s="36"/>
      <c r="N28233" s="36"/>
      <c r="O28233" s="40"/>
      <c r="P28233" s="36"/>
      <c r="S28233" s="36"/>
      <c r="T28233" s="36"/>
      <c r="U28233" s="36"/>
      <c r="V28233" s="36"/>
    </row>
    <row r="28234" spans="11:22" x14ac:dyDescent="0.25">
      <c r="K28234" s="36"/>
      <c r="L28234" s="36"/>
      <c r="M28234" s="36"/>
      <c r="N28234" s="36"/>
      <c r="O28234" s="40"/>
      <c r="P28234" s="36"/>
      <c r="S28234" s="36"/>
      <c r="T28234" s="36"/>
      <c r="U28234" s="36"/>
      <c r="V28234" s="36"/>
    </row>
    <row r="28235" spans="11:22" x14ac:dyDescent="0.25">
      <c r="K28235" s="36"/>
      <c r="L28235" s="36"/>
      <c r="M28235" s="36"/>
      <c r="N28235" s="36"/>
      <c r="O28235" s="40"/>
      <c r="P28235" s="36"/>
      <c r="S28235" s="36"/>
      <c r="T28235" s="36"/>
      <c r="U28235" s="36"/>
      <c r="V28235" s="36"/>
    </row>
    <row r="28236" spans="11:22" x14ac:dyDescent="0.25">
      <c r="K28236" s="36"/>
      <c r="L28236" s="36"/>
      <c r="M28236" s="36"/>
      <c r="N28236" s="36"/>
      <c r="O28236" s="40"/>
      <c r="P28236" s="36"/>
      <c r="S28236" s="36"/>
      <c r="T28236" s="36"/>
      <c r="U28236" s="36"/>
      <c r="V28236" s="36"/>
    </row>
    <row r="28237" spans="11:22" x14ac:dyDescent="0.25">
      <c r="K28237" s="36"/>
      <c r="L28237" s="36"/>
      <c r="M28237" s="36"/>
      <c r="N28237" s="36"/>
      <c r="O28237" s="40"/>
      <c r="P28237" s="36"/>
      <c r="S28237" s="36"/>
      <c r="T28237" s="36"/>
      <c r="U28237" s="36"/>
      <c r="V28237" s="36"/>
    </row>
    <row r="28238" spans="11:22" x14ac:dyDescent="0.25">
      <c r="K28238" s="36"/>
      <c r="L28238" s="36"/>
      <c r="M28238" s="36"/>
      <c r="N28238" s="36"/>
      <c r="O28238" s="40"/>
      <c r="P28238" s="36"/>
      <c r="S28238" s="36"/>
      <c r="T28238" s="36"/>
      <c r="U28238" s="36"/>
      <c r="V28238" s="36"/>
    </row>
    <row r="28239" spans="11:22" x14ac:dyDescent="0.25">
      <c r="K28239" s="36"/>
      <c r="L28239" s="36"/>
      <c r="M28239" s="36"/>
      <c r="N28239" s="36"/>
      <c r="O28239" s="40"/>
      <c r="P28239" s="36"/>
      <c r="S28239" s="36"/>
      <c r="T28239" s="36"/>
      <c r="U28239" s="36"/>
      <c r="V28239" s="36"/>
    </row>
    <row r="28240" spans="11:22" x14ac:dyDescent="0.25">
      <c r="K28240" s="36"/>
      <c r="L28240" s="36"/>
      <c r="M28240" s="36"/>
      <c r="N28240" s="36"/>
      <c r="O28240" s="40"/>
      <c r="P28240" s="36"/>
      <c r="S28240" s="36"/>
      <c r="T28240" s="36"/>
      <c r="U28240" s="36"/>
      <c r="V28240" s="36"/>
    </row>
    <row r="28241" spans="11:22" x14ac:dyDescent="0.25">
      <c r="K28241" s="36"/>
      <c r="L28241" s="36"/>
      <c r="M28241" s="36"/>
      <c r="N28241" s="36"/>
      <c r="O28241" s="40"/>
      <c r="P28241" s="36"/>
      <c r="S28241" s="36"/>
      <c r="T28241" s="36"/>
      <c r="U28241" s="36"/>
      <c r="V28241" s="36"/>
    </row>
    <row r="28242" spans="11:22" x14ac:dyDescent="0.25">
      <c r="K28242" s="36"/>
      <c r="L28242" s="36"/>
      <c r="M28242" s="36"/>
      <c r="N28242" s="36"/>
      <c r="O28242" s="40"/>
      <c r="P28242" s="36"/>
      <c r="S28242" s="36"/>
      <c r="T28242" s="36"/>
      <c r="U28242" s="36"/>
      <c r="V28242" s="36"/>
    </row>
    <row r="28243" spans="11:22" x14ac:dyDescent="0.25">
      <c r="K28243" s="36"/>
      <c r="L28243" s="36"/>
      <c r="M28243" s="36"/>
      <c r="N28243" s="36"/>
      <c r="O28243" s="40"/>
      <c r="P28243" s="36"/>
      <c r="S28243" s="36"/>
      <c r="T28243" s="36"/>
      <c r="U28243" s="36"/>
      <c r="V28243" s="36"/>
    </row>
    <row r="28244" spans="11:22" x14ac:dyDescent="0.25">
      <c r="K28244" s="36"/>
      <c r="L28244" s="36"/>
      <c r="M28244" s="36"/>
      <c r="N28244" s="36"/>
      <c r="O28244" s="40"/>
      <c r="P28244" s="36"/>
      <c r="S28244" s="36"/>
      <c r="T28244" s="36"/>
      <c r="U28244" s="36"/>
      <c r="V28244" s="36"/>
    </row>
    <row r="28245" spans="11:22" x14ac:dyDescent="0.25">
      <c r="K28245" s="36"/>
      <c r="L28245" s="36"/>
      <c r="M28245" s="36"/>
      <c r="N28245" s="36"/>
      <c r="O28245" s="40"/>
      <c r="P28245" s="36"/>
      <c r="S28245" s="36"/>
      <c r="T28245" s="36"/>
      <c r="U28245" s="36"/>
      <c r="V28245" s="36"/>
    </row>
    <row r="28246" spans="11:22" x14ac:dyDescent="0.25">
      <c r="K28246" s="36"/>
      <c r="L28246" s="36"/>
      <c r="M28246" s="36"/>
      <c r="N28246" s="36"/>
      <c r="O28246" s="40"/>
      <c r="P28246" s="36"/>
      <c r="S28246" s="36"/>
      <c r="T28246" s="36"/>
      <c r="U28246" s="36"/>
      <c r="V28246" s="36"/>
    </row>
    <row r="28247" spans="11:22" x14ac:dyDescent="0.25">
      <c r="K28247" s="36"/>
      <c r="L28247" s="36"/>
      <c r="M28247" s="36"/>
      <c r="N28247" s="36"/>
      <c r="O28247" s="40"/>
      <c r="P28247" s="36"/>
      <c r="S28247" s="36"/>
      <c r="T28247" s="36"/>
      <c r="U28247" s="36"/>
      <c r="V28247" s="36"/>
    </row>
    <row r="28248" spans="11:22" x14ac:dyDescent="0.25">
      <c r="K28248" s="36"/>
      <c r="L28248" s="36"/>
      <c r="M28248" s="36"/>
      <c r="N28248" s="36"/>
      <c r="O28248" s="40"/>
      <c r="P28248" s="36"/>
      <c r="S28248" s="36"/>
      <c r="T28248" s="36"/>
      <c r="U28248" s="36"/>
      <c r="V28248" s="36"/>
    </row>
    <row r="28249" spans="11:22" x14ac:dyDescent="0.25">
      <c r="K28249" s="36"/>
      <c r="L28249" s="36"/>
      <c r="M28249" s="36"/>
      <c r="N28249" s="36"/>
      <c r="O28249" s="40"/>
      <c r="P28249" s="36"/>
      <c r="S28249" s="36"/>
      <c r="T28249" s="36"/>
      <c r="U28249" s="36"/>
      <c r="V28249" s="36"/>
    </row>
    <row r="28250" spans="11:22" x14ac:dyDescent="0.25">
      <c r="K28250" s="36"/>
      <c r="L28250" s="36"/>
      <c r="M28250" s="36"/>
      <c r="N28250" s="36"/>
      <c r="O28250" s="40"/>
      <c r="P28250" s="36"/>
      <c r="S28250" s="36"/>
      <c r="T28250" s="36"/>
      <c r="U28250" s="36"/>
      <c r="V28250" s="36"/>
    </row>
    <row r="28251" spans="11:22" x14ac:dyDescent="0.25">
      <c r="K28251" s="36"/>
      <c r="L28251" s="36"/>
      <c r="M28251" s="36"/>
      <c r="N28251" s="36"/>
      <c r="O28251" s="40"/>
      <c r="P28251" s="36"/>
      <c r="S28251" s="36"/>
      <c r="T28251" s="36"/>
      <c r="U28251" s="36"/>
      <c r="V28251" s="36"/>
    </row>
    <row r="28252" spans="11:22" x14ac:dyDescent="0.25">
      <c r="K28252" s="36"/>
      <c r="L28252" s="36"/>
      <c r="M28252" s="36"/>
      <c r="N28252" s="36"/>
      <c r="O28252" s="40"/>
      <c r="P28252" s="36"/>
      <c r="S28252" s="36"/>
      <c r="T28252" s="36"/>
      <c r="U28252" s="36"/>
      <c r="V28252" s="36"/>
    </row>
    <row r="28253" spans="11:22" x14ac:dyDescent="0.25">
      <c r="K28253" s="36"/>
      <c r="L28253" s="36"/>
      <c r="M28253" s="36"/>
      <c r="N28253" s="36"/>
      <c r="O28253" s="40"/>
      <c r="P28253" s="36"/>
      <c r="S28253" s="36"/>
      <c r="T28253" s="36"/>
      <c r="U28253" s="36"/>
      <c r="V28253" s="36"/>
    </row>
    <row r="28254" spans="11:22" x14ac:dyDescent="0.25">
      <c r="K28254" s="36"/>
      <c r="L28254" s="36"/>
      <c r="M28254" s="36"/>
      <c r="N28254" s="36"/>
      <c r="O28254" s="40"/>
      <c r="P28254" s="36"/>
      <c r="S28254" s="36"/>
      <c r="T28254" s="36"/>
      <c r="U28254" s="36"/>
      <c r="V28254" s="36"/>
    </row>
    <row r="28255" spans="11:22" x14ac:dyDescent="0.25">
      <c r="K28255" s="36"/>
      <c r="L28255" s="36"/>
      <c r="M28255" s="36"/>
      <c r="N28255" s="36"/>
      <c r="O28255" s="40"/>
      <c r="P28255" s="36"/>
      <c r="S28255" s="36"/>
      <c r="T28255" s="36"/>
      <c r="U28255" s="36"/>
      <c r="V28255" s="36"/>
    </row>
    <row r="28256" spans="11:22" x14ac:dyDescent="0.25">
      <c r="K28256" s="36"/>
      <c r="L28256" s="36"/>
      <c r="M28256" s="36"/>
      <c r="N28256" s="36"/>
      <c r="O28256" s="40"/>
      <c r="P28256" s="36"/>
      <c r="S28256" s="36"/>
      <c r="T28256" s="36"/>
      <c r="U28256" s="36"/>
      <c r="V28256" s="36"/>
    </row>
    <row r="28257" spans="11:22" x14ac:dyDescent="0.25">
      <c r="K28257" s="36"/>
      <c r="L28257" s="36"/>
      <c r="M28257" s="36"/>
      <c r="N28257" s="36"/>
      <c r="O28257" s="40"/>
      <c r="P28257" s="36"/>
      <c r="S28257" s="36"/>
      <c r="T28257" s="36"/>
      <c r="U28257" s="36"/>
      <c r="V28257" s="36"/>
    </row>
    <row r="28258" spans="11:22" x14ac:dyDescent="0.25">
      <c r="K28258" s="36"/>
      <c r="L28258" s="36"/>
      <c r="M28258" s="36"/>
      <c r="N28258" s="36"/>
      <c r="O28258" s="40"/>
      <c r="P28258" s="36"/>
      <c r="S28258" s="36"/>
      <c r="T28258" s="36"/>
      <c r="U28258" s="36"/>
      <c r="V28258" s="36"/>
    </row>
    <row r="28259" spans="11:22" x14ac:dyDescent="0.25">
      <c r="K28259" s="36"/>
      <c r="L28259" s="36"/>
      <c r="M28259" s="36"/>
      <c r="N28259" s="36"/>
      <c r="O28259" s="40"/>
      <c r="P28259" s="36"/>
      <c r="S28259" s="36"/>
      <c r="T28259" s="36"/>
      <c r="U28259" s="36"/>
      <c r="V28259" s="36"/>
    </row>
    <row r="28260" spans="11:22" x14ac:dyDescent="0.25">
      <c r="K28260" s="36"/>
      <c r="L28260" s="36"/>
      <c r="M28260" s="36"/>
      <c r="N28260" s="36"/>
      <c r="O28260" s="40"/>
      <c r="P28260" s="36"/>
      <c r="S28260" s="36"/>
      <c r="T28260" s="36"/>
      <c r="U28260" s="36"/>
      <c r="V28260" s="36"/>
    </row>
    <row r="28261" spans="11:22" x14ac:dyDescent="0.25">
      <c r="K28261" s="36"/>
      <c r="L28261" s="36"/>
      <c r="M28261" s="36"/>
      <c r="N28261" s="36"/>
      <c r="O28261" s="40"/>
      <c r="P28261" s="36"/>
      <c r="S28261" s="36"/>
      <c r="T28261" s="36"/>
      <c r="U28261" s="36"/>
      <c r="V28261" s="36"/>
    </row>
    <row r="28262" spans="11:22" x14ac:dyDescent="0.25">
      <c r="K28262" s="36"/>
      <c r="L28262" s="36"/>
      <c r="M28262" s="36"/>
      <c r="N28262" s="36"/>
      <c r="O28262" s="40"/>
      <c r="P28262" s="36"/>
      <c r="S28262" s="36"/>
      <c r="T28262" s="36"/>
      <c r="U28262" s="36"/>
      <c r="V28262" s="36"/>
    </row>
    <row r="28263" spans="11:22" x14ac:dyDescent="0.25">
      <c r="K28263" s="36"/>
      <c r="L28263" s="36"/>
      <c r="M28263" s="36"/>
      <c r="N28263" s="36"/>
      <c r="O28263" s="40"/>
      <c r="P28263" s="36"/>
      <c r="S28263" s="36"/>
      <c r="T28263" s="36"/>
      <c r="U28263" s="36"/>
      <c r="V28263" s="36"/>
    </row>
    <row r="28264" spans="11:22" x14ac:dyDescent="0.25">
      <c r="K28264" s="36"/>
      <c r="L28264" s="36"/>
      <c r="M28264" s="36"/>
      <c r="N28264" s="36"/>
      <c r="O28264" s="40"/>
      <c r="P28264" s="36"/>
      <c r="S28264" s="36"/>
      <c r="T28264" s="36"/>
      <c r="U28264" s="36"/>
      <c r="V28264" s="36"/>
    </row>
    <row r="28265" spans="11:22" x14ac:dyDescent="0.25">
      <c r="K28265" s="36"/>
      <c r="L28265" s="36"/>
      <c r="M28265" s="36"/>
      <c r="N28265" s="36"/>
      <c r="O28265" s="40"/>
      <c r="P28265" s="36"/>
      <c r="S28265" s="36"/>
      <c r="T28265" s="36"/>
      <c r="U28265" s="36"/>
      <c r="V28265" s="36"/>
    </row>
    <row r="28266" spans="11:22" x14ac:dyDescent="0.25">
      <c r="K28266" s="36"/>
      <c r="L28266" s="36"/>
      <c r="M28266" s="36"/>
      <c r="N28266" s="36"/>
      <c r="O28266" s="40"/>
      <c r="P28266" s="36"/>
      <c r="S28266" s="36"/>
      <c r="T28266" s="36"/>
      <c r="U28266" s="36"/>
      <c r="V28266" s="36"/>
    </row>
    <row r="28267" spans="11:22" x14ac:dyDescent="0.25">
      <c r="K28267" s="36"/>
      <c r="L28267" s="36"/>
      <c r="M28267" s="36"/>
      <c r="N28267" s="36"/>
      <c r="O28267" s="40"/>
      <c r="P28267" s="36"/>
      <c r="S28267" s="36"/>
      <c r="T28267" s="36"/>
      <c r="U28267" s="36"/>
      <c r="V28267" s="36"/>
    </row>
    <row r="28268" spans="11:22" x14ac:dyDescent="0.25">
      <c r="K28268" s="36"/>
      <c r="L28268" s="36"/>
      <c r="M28268" s="36"/>
      <c r="N28268" s="36"/>
      <c r="O28268" s="40"/>
      <c r="P28268" s="36"/>
      <c r="S28268" s="36"/>
      <c r="T28268" s="36"/>
      <c r="U28268" s="36"/>
      <c r="V28268" s="36"/>
    </row>
    <row r="28269" spans="11:22" x14ac:dyDescent="0.25">
      <c r="K28269" s="36"/>
      <c r="L28269" s="36"/>
      <c r="M28269" s="36"/>
      <c r="N28269" s="36"/>
      <c r="O28269" s="40"/>
      <c r="P28269" s="36"/>
      <c r="S28269" s="36"/>
      <c r="T28269" s="36"/>
      <c r="U28269" s="36"/>
      <c r="V28269" s="36"/>
    </row>
    <row r="28270" spans="11:22" x14ac:dyDescent="0.25">
      <c r="K28270" s="36"/>
      <c r="L28270" s="36"/>
      <c r="M28270" s="36"/>
      <c r="N28270" s="36"/>
      <c r="O28270" s="40"/>
      <c r="P28270" s="36"/>
      <c r="S28270" s="36"/>
      <c r="T28270" s="36"/>
      <c r="U28270" s="36"/>
      <c r="V28270" s="36"/>
    </row>
    <row r="28271" spans="11:22" x14ac:dyDescent="0.25">
      <c r="K28271" s="36"/>
      <c r="L28271" s="36"/>
      <c r="M28271" s="36"/>
      <c r="N28271" s="36"/>
      <c r="O28271" s="40"/>
      <c r="P28271" s="36"/>
      <c r="S28271" s="36"/>
      <c r="T28271" s="36"/>
      <c r="U28271" s="36"/>
      <c r="V28271" s="36"/>
    </row>
    <row r="28272" spans="11:22" x14ac:dyDescent="0.25">
      <c r="K28272" s="36"/>
      <c r="L28272" s="36"/>
      <c r="M28272" s="36"/>
      <c r="N28272" s="36"/>
      <c r="O28272" s="40"/>
      <c r="P28272" s="36"/>
      <c r="S28272" s="36"/>
      <c r="T28272" s="36"/>
      <c r="U28272" s="36"/>
      <c r="V28272" s="36"/>
    </row>
    <row r="28273" spans="11:22" x14ac:dyDescent="0.25">
      <c r="K28273" s="36"/>
      <c r="L28273" s="36"/>
      <c r="M28273" s="36"/>
      <c r="N28273" s="36"/>
      <c r="O28273" s="40"/>
      <c r="P28273" s="36"/>
      <c r="S28273" s="36"/>
      <c r="T28273" s="36"/>
      <c r="U28273" s="36"/>
      <c r="V28273" s="36"/>
    </row>
    <row r="28274" spans="11:22" x14ac:dyDescent="0.25">
      <c r="K28274" s="36"/>
      <c r="L28274" s="36"/>
      <c r="M28274" s="36"/>
      <c r="N28274" s="36"/>
      <c r="O28274" s="40"/>
      <c r="P28274" s="36"/>
      <c r="S28274" s="36"/>
      <c r="T28274" s="36"/>
      <c r="U28274" s="36"/>
      <c r="V28274" s="36"/>
    </row>
    <row r="28275" spans="11:22" x14ac:dyDescent="0.25">
      <c r="K28275" s="36"/>
      <c r="L28275" s="36"/>
      <c r="M28275" s="36"/>
      <c r="N28275" s="36"/>
      <c r="O28275" s="40"/>
      <c r="P28275" s="36"/>
      <c r="S28275" s="36"/>
      <c r="T28275" s="36"/>
      <c r="U28275" s="36"/>
      <c r="V28275" s="36"/>
    </row>
    <row r="28276" spans="11:22" x14ac:dyDescent="0.25">
      <c r="K28276" s="36"/>
      <c r="L28276" s="36"/>
      <c r="M28276" s="36"/>
      <c r="N28276" s="36"/>
      <c r="O28276" s="40"/>
      <c r="P28276" s="36"/>
      <c r="S28276" s="36"/>
      <c r="T28276" s="36"/>
      <c r="U28276" s="36"/>
      <c r="V28276" s="36"/>
    </row>
    <row r="28277" spans="11:22" x14ac:dyDescent="0.25">
      <c r="K28277" s="36"/>
      <c r="L28277" s="36"/>
      <c r="M28277" s="36"/>
      <c r="N28277" s="36"/>
      <c r="O28277" s="40"/>
      <c r="P28277" s="36"/>
      <c r="S28277" s="36"/>
      <c r="T28277" s="36"/>
      <c r="U28277" s="36"/>
      <c r="V28277" s="36"/>
    </row>
    <row r="28278" spans="11:22" x14ac:dyDescent="0.25">
      <c r="K28278" s="36"/>
      <c r="L28278" s="36"/>
      <c r="M28278" s="36"/>
      <c r="N28278" s="36"/>
      <c r="O28278" s="40"/>
      <c r="P28278" s="36"/>
      <c r="S28278" s="36"/>
      <c r="T28278" s="36"/>
      <c r="U28278" s="36"/>
      <c r="V28278" s="36"/>
    </row>
    <row r="28279" spans="11:22" x14ac:dyDescent="0.25">
      <c r="K28279" s="36"/>
      <c r="L28279" s="36"/>
      <c r="M28279" s="36"/>
      <c r="N28279" s="36"/>
      <c r="O28279" s="40"/>
      <c r="P28279" s="36"/>
      <c r="S28279" s="36"/>
      <c r="T28279" s="36"/>
      <c r="U28279" s="36"/>
      <c r="V28279" s="36"/>
    </row>
    <row r="28280" spans="11:22" x14ac:dyDescent="0.25">
      <c r="K28280" s="36"/>
      <c r="L28280" s="36"/>
      <c r="M28280" s="36"/>
      <c r="N28280" s="36"/>
      <c r="O28280" s="40"/>
      <c r="P28280" s="36"/>
      <c r="S28280" s="36"/>
      <c r="T28280" s="36"/>
      <c r="U28280" s="36"/>
      <c r="V28280" s="36"/>
    </row>
    <row r="28281" spans="11:22" x14ac:dyDescent="0.25">
      <c r="K28281" s="36"/>
      <c r="L28281" s="36"/>
      <c r="M28281" s="36"/>
      <c r="N28281" s="36"/>
      <c r="O28281" s="40"/>
      <c r="P28281" s="36"/>
      <c r="S28281" s="36"/>
      <c r="T28281" s="36"/>
      <c r="U28281" s="36"/>
      <c r="V28281" s="36"/>
    </row>
    <row r="28282" spans="11:22" x14ac:dyDescent="0.25">
      <c r="K28282" s="36"/>
      <c r="L28282" s="36"/>
      <c r="M28282" s="36"/>
      <c r="N28282" s="36"/>
      <c r="O28282" s="40"/>
      <c r="P28282" s="36"/>
      <c r="S28282" s="36"/>
      <c r="T28282" s="36"/>
      <c r="U28282" s="36"/>
      <c r="V28282" s="36"/>
    </row>
    <row r="28283" spans="11:22" x14ac:dyDescent="0.25">
      <c r="K28283" s="36"/>
      <c r="L28283" s="36"/>
      <c r="M28283" s="36"/>
      <c r="N28283" s="36"/>
      <c r="O28283" s="40"/>
      <c r="P28283" s="36"/>
      <c r="S28283" s="36"/>
      <c r="T28283" s="36"/>
      <c r="U28283" s="36"/>
      <c r="V28283" s="36"/>
    </row>
    <row r="28284" spans="11:22" x14ac:dyDescent="0.25">
      <c r="K28284" s="36"/>
      <c r="L28284" s="36"/>
      <c r="M28284" s="36"/>
      <c r="N28284" s="36"/>
      <c r="O28284" s="40"/>
      <c r="P28284" s="36"/>
      <c r="S28284" s="36"/>
      <c r="T28284" s="36"/>
      <c r="U28284" s="36"/>
      <c r="V28284" s="36"/>
    </row>
    <row r="28285" spans="11:22" x14ac:dyDescent="0.25">
      <c r="K28285" s="36"/>
      <c r="L28285" s="36"/>
      <c r="M28285" s="36"/>
      <c r="N28285" s="36"/>
      <c r="O28285" s="40"/>
      <c r="P28285" s="36"/>
      <c r="S28285" s="36"/>
      <c r="T28285" s="36"/>
      <c r="U28285" s="36"/>
      <c r="V28285" s="36"/>
    </row>
    <row r="28286" spans="11:22" x14ac:dyDescent="0.25">
      <c r="K28286" s="36"/>
      <c r="L28286" s="36"/>
      <c r="M28286" s="36"/>
      <c r="N28286" s="36"/>
      <c r="O28286" s="40"/>
      <c r="P28286" s="36"/>
      <c r="S28286" s="36"/>
      <c r="T28286" s="36"/>
      <c r="U28286" s="36"/>
      <c r="V28286" s="36"/>
    </row>
    <row r="28287" spans="11:22" x14ac:dyDescent="0.25">
      <c r="K28287" s="36"/>
      <c r="L28287" s="36"/>
      <c r="M28287" s="36"/>
      <c r="N28287" s="36"/>
      <c r="O28287" s="40"/>
      <c r="P28287" s="36"/>
      <c r="S28287" s="36"/>
      <c r="T28287" s="36"/>
      <c r="U28287" s="36"/>
      <c r="V28287" s="36"/>
    </row>
    <row r="28288" spans="11:22" x14ac:dyDescent="0.25">
      <c r="K28288" s="36"/>
      <c r="L28288" s="36"/>
      <c r="M28288" s="36"/>
      <c r="N28288" s="36"/>
      <c r="O28288" s="40"/>
      <c r="P28288" s="36"/>
      <c r="S28288" s="36"/>
      <c r="T28288" s="36"/>
      <c r="U28288" s="36"/>
      <c r="V28288" s="36"/>
    </row>
    <row r="28289" spans="11:22" x14ac:dyDescent="0.25">
      <c r="K28289" s="36"/>
      <c r="L28289" s="36"/>
      <c r="M28289" s="36"/>
      <c r="N28289" s="36"/>
      <c r="O28289" s="40"/>
      <c r="P28289" s="36"/>
      <c r="S28289" s="36"/>
      <c r="T28289" s="36"/>
      <c r="U28289" s="36"/>
      <c r="V28289" s="36"/>
    </row>
    <row r="28290" spans="11:22" x14ac:dyDescent="0.25">
      <c r="K28290" s="36"/>
      <c r="L28290" s="36"/>
      <c r="M28290" s="36"/>
      <c r="N28290" s="36"/>
      <c r="O28290" s="40"/>
      <c r="P28290" s="36"/>
      <c r="S28290" s="36"/>
      <c r="T28290" s="36"/>
      <c r="U28290" s="36"/>
      <c r="V28290" s="36"/>
    </row>
    <row r="28291" spans="11:22" x14ac:dyDescent="0.25">
      <c r="K28291" s="36"/>
      <c r="L28291" s="36"/>
      <c r="M28291" s="36"/>
      <c r="N28291" s="36"/>
      <c r="O28291" s="40"/>
      <c r="P28291" s="36"/>
      <c r="S28291" s="36"/>
      <c r="T28291" s="36"/>
      <c r="U28291" s="36"/>
      <c r="V28291" s="36"/>
    </row>
    <row r="28292" spans="11:22" x14ac:dyDescent="0.25">
      <c r="K28292" s="36"/>
      <c r="L28292" s="36"/>
      <c r="M28292" s="36"/>
      <c r="N28292" s="36"/>
      <c r="O28292" s="40"/>
      <c r="P28292" s="36"/>
      <c r="S28292" s="36"/>
      <c r="T28292" s="36"/>
      <c r="U28292" s="36"/>
      <c r="V28292" s="36"/>
    </row>
    <row r="28293" spans="11:22" x14ac:dyDescent="0.25">
      <c r="K28293" s="36"/>
      <c r="L28293" s="36"/>
      <c r="M28293" s="36"/>
      <c r="N28293" s="36"/>
      <c r="O28293" s="40"/>
      <c r="P28293" s="36"/>
      <c r="S28293" s="36"/>
      <c r="T28293" s="36"/>
      <c r="U28293" s="36"/>
      <c r="V28293" s="36"/>
    </row>
    <row r="28294" spans="11:22" x14ac:dyDescent="0.25">
      <c r="K28294" s="36"/>
      <c r="L28294" s="36"/>
      <c r="M28294" s="36"/>
      <c r="N28294" s="36"/>
      <c r="O28294" s="40"/>
      <c r="P28294" s="36"/>
      <c r="S28294" s="36"/>
      <c r="T28294" s="36"/>
      <c r="U28294" s="36"/>
      <c r="V28294" s="36"/>
    </row>
    <row r="28295" spans="11:22" x14ac:dyDescent="0.25">
      <c r="K28295" s="36"/>
      <c r="L28295" s="36"/>
      <c r="M28295" s="36"/>
      <c r="N28295" s="36"/>
      <c r="O28295" s="40"/>
      <c r="P28295" s="36"/>
      <c r="S28295" s="36"/>
      <c r="T28295" s="36"/>
      <c r="U28295" s="36"/>
      <c r="V28295" s="36"/>
    </row>
    <row r="28296" spans="11:22" x14ac:dyDescent="0.25">
      <c r="K28296" s="36"/>
      <c r="L28296" s="36"/>
      <c r="M28296" s="36"/>
      <c r="N28296" s="36"/>
      <c r="O28296" s="40"/>
      <c r="P28296" s="36"/>
      <c r="S28296" s="36"/>
      <c r="T28296" s="36"/>
      <c r="U28296" s="36"/>
      <c r="V28296" s="36"/>
    </row>
    <row r="28297" spans="11:22" x14ac:dyDescent="0.25">
      <c r="K28297" s="36"/>
      <c r="L28297" s="36"/>
      <c r="M28297" s="36"/>
      <c r="N28297" s="36"/>
      <c r="O28297" s="40"/>
      <c r="P28297" s="36"/>
      <c r="S28297" s="36"/>
      <c r="T28297" s="36"/>
      <c r="U28297" s="36"/>
      <c r="V28297" s="36"/>
    </row>
    <row r="28298" spans="11:22" x14ac:dyDescent="0.25">
      <c r="K28298" s="36"/>
      <c r="L28298" s="36"/>
      <c r="M28298" s="36"/>
      <c r="N28298" s="36"/>
      <c r="O28298" s="40"/>
      <c r="P28298" s="36"/>
      <c r="S28298" s="36"/>
      <c r="T28298" s="36"/>
      <c r="U28298" s="36"/>
      <c r="V28298" s="36"/>
    </row>
    <row r="28299" spans="11:22" x14ac:dyDescent="0.25">
      <c r="K28299" s="36"/>
      <c r="L28299" s="36"/>
      <c r="M28299" s="36"/>
      <c r="N28299" s="36"/>
      <c r="O28299" s="40"/>
      <c r="P28299" s="36"/>
      <c r="S28299" s="36"/>
      <c r="T28299" s="36"/>
      <c r="U28299" s="36"/>
      <c r="V28299" s="36"/>
    </row>
    <row r="28300" spans="11:22" x14ac:dyDescent="0.25">
      <c r="K28300" s="36"/>
      <c r="L28300" s="36"/>
      <c r="M28300" s="36"/>
      <c r="N28300" s="36"/>
      <c r="O28300" s="40"/>
      <c r="P28300" s="36"/>
      <c r="S28300" s="36"/>
      <c r="T28300" s="36"/>
      <c r="U28300" s="36"/>
      <c r="V28300" s="36"/>
    </row>
    <row r="28301" spans="11:22" x14ac:dyDescent="0.25">
      <c r="K28301" s="36"/>
      <c r="L28301" s="36"/>
      <c r="M28301" s="36"/>
      <c r="N28301" s="36"/>
      <c r="O28301" s="40"/>
      <c r="P28301" s="36"/>
      <c r="S28301" s="36"/>
      <c r="T28301" s="36"/>
      <c r="U28301" s="36"/>
      <c r="V28301" s="36"/>
    </row>
    <row r="28302" spans="11:22" x14ac:dyDescent="0.25">
      <c r="K28302" s="36"/>
      <c r="L28302" s="36"/>
      <c r="M28302" s="36"/>
      <c r="N28302" s="36"/>
      <c r="O28302" s="40"/>
      <c r="P28302" s="36"/>
      <c r="S28302" s="36"/>
      <c r="T28302" s="36"/>
      <c r="U28302" s="36"/>
      <c r="V28302" s="36"/>
    </row>
    <row r="28303" spans="11:22" x14ac:dyDescent="0.25">
      <c r="K28303" s="36"/>
      <c r="L28303" s="36"/>
      <c r="M28303" s="36"/>
      <c r="N28303" s="36"/>
      <c r="O28303" s="40"/>
      <c r="P28303" s="36"/>
      <c r="S28303" s="36"/>
      <c r="T28303" s="36"/>
      <c r="U28303" s="36"/>
      <c r="V28303" s="36"/>
    </row>
    <row r="28304" spans="11:22" x14ac:dyDescent="0.25">
      <c r="K28304" s="36"/>
      <c r="L28304" s="36"/>
      <c r="M28304" s="36"/>
      <c r="N28304" s="36"/>
      <c r="O28304" s="40"/>
      <c r="P28304" s="36"/>
      <c r="S28304" s="36"/>
      <c r="T28304" s="36"/>
      <c r="U28304" s="36"/>
      <c r="V28304" s="36"/>
    </row>
    <row r="28305" spans="11:22" x14ac:dyDescent="0.25">
      <c r="K28305" s="36"/>
      <c r="L28305" s="36"/>
      <c r="M28305" s="36"/>
      <c r="N28305" s="36"/>
      <c r="O28305" s="40"/>
      <c r="P28305" s="36"/>
      <c r="S28305" s="36"/>
      <c r="T28305" s="36"/>
      <c r="U28305" s="36"/>
      <c r="V28305" s="36"/>
    </row>
    <row r="28306" spans="11:22" x14ac:dyDescent="0.25">
      <c r="K28306" s="36"/>
      <c r="L28306" s="36"/>
      <c r="M28306" s="36"/>
      <c r="N28306" s="36"/>
      <c r="O28306" s="40"/>
      <c r="P28306" s="36"/>
      <c r="S28306" s="36"/>
      <c r="T28306" s="36"/>
      <c r="U28306" s="36"/>
      <c r="V28306" s="36"/>
    </row>
    <row r="28307" spans="11:22" x14ac:dyDescent="0.25">
      <c r="K28307" s="36"/>
      <c r="L28307" s="36"/>
      <c r="M28307" s="36"/>
      <c r="N28307" s="36"/>
      <c r="O28307" s="40"/>
      <c r="P28307" s="36"/>
      <c r="S28307" s="36"/>
      <c r="T28307" s="36"/>
      <c r="U28307" s="36"/>
      <c r="V28307" s="36"/>
    </row>
    <row r="28308" spans="11:22" x14ac:dyDescent="0.25">
      <c r="K28308" s="36"/>
      <c r="L28308" s="36"/>
      <c r="M28308" s="36"/>
      <c r="N28308" s="36"/>
      <c r="O28308" s="40"/>
      <c r="P28308" s="36"/>
      <c r="S28308" s="36"/>
      <c r="T28308" s="36"/>
      <c r="U28308" s="36"/>
      <c r="V28308" s="36"/>
    </row>
    <row r="28309" spans="11:22" x14ac:dyDescent="0.25">
      <c r="K28309" s="36"/>
      <c r="L28309" s="36"/>
      <c r="M28309" s="36"/>
      <c r="N28309" s="36"/>
      <c r="O28309" s="40"/>
      <c r="P28309" s="36"/>
      <c r="S28309" s="36"/>
      <c r="T28309" s="36"/>
      <c r="U28309" s="36"/>
      <c r="V28309" s="36"/>
    </row>
    <row r="28310" spans="11:22" x14ac:dyDescent="0.25">
      <c r="K28310" s="36"/>
      <c r="L28310" s="36"/>
      <c r="M28310" s="36"/>
      <c r="N28310" s="36"/>
      <c r="O28310" s="40"/>
      <c r="P28310" s="36"/>
      <c r="S28310" s="36"/>
      <c r="T28310" s="36"/>
      <c r="U28310" s="36"/>
      <c r="V28310" s="36"/>
    </row>
    <row r="28311" spans="11:22" x14ac:dyDescent="0.25">
      <c r="K28311" s="36"/>
      <c r="L28311" s="36"/>
      <c r="M28311" s="36"/>
      <c r="N28311" s="36"/>
      <c r="O28311" s="40"/>
      <c r="P28311" s="36"/>
      <c r="S28311" s="36"/>
      <c r="T28311" s="36"/>
      <c r="U28311" s="36"/>
      <c r="V28311" s="36"/>
    </row>
    <row r="28312" spans="11:22" x14ac:dyDescent="0.25">
      <c r="K28312" s="36"/>
      <c r="L28312" s="36"/>
      <c r="M28312" s="36"/>
      <c r="N28312" s="36"/>
      <c r="O28312" s="40"/>
      <c r="P28312" s="36"/>
      <c r="S28312" s="36"/>
      <c r="T28312" s="36"/>
      <c r="U28312" s="36"/>
      <c r="V28312" s="36"/>
    </row>
    <row r="28313" spans="11:22" x14ac:dyDescent="0.25">
      <c r="K28313" s="36"/>
      <c r="L28313" s="36"/>
      <c r="M28313" s="36"/>
      <c r="N28313" s="36"/>
      <c r="O28313" s="40"/>
      <c r="P28313" s="36"/>
      <c r="S28313" s="36"/>
      <c r="T28313" s="36"/>
      <c r="U28313" s="36"/>
      <c r="V28313" s="36"/>
    </row>
    <row r="28314" spans="11:22" x14ac:dyDescent="0.25">
      <c r="K28314" s="36"/>
      <c r="L28314" s="36"/>
      <c r="M28314" s="36"/>
      <c r="N28314" s="36"/>
      <c r="O28314" s="40"/>
      <c r="P28314" s="36"/>
      <c r="S28314" s="36"/>
      <c r="T28314" s="36"/>
      <c r="U28314" s="36"/>
      <c r="V28314" s="36"/>
    </row>
    <row r="28315" spans="11:22" x14ac:dyDescent="0.25">
      <c r="K28315" s="36"/>
      <c r="L28315" s="36"/>
      <c r="M28315" s="36"/>
      <c r="N28315" s="36"/>
      <c r="O28315" s="40"/>
      <c r="P28315" s="36"/>
      <c r="S28315" s="36"/>
      <c r="T28315" s="36"/>
      <c r="U28315" s="36"/>
      <c r="V28315" s="36"/>
    </row>
    <row r="28316" spans="11:22" x14ac:dyDescent="0.25">
      <c r="K28316" s="36"/>
      <c r="L28316" s="36"/>
      <c r="M28316" s="36"/>
      <c r="N28316" s="36"/>
      <c r="O28316" s="40"/>
      <c r="P28316" s="36"/>
      <c r="S28316" s="36"/>
      <c r="T28316" s="36"/>
      <c r="U28316" s="36"/>
      <c r="V28316" s="36"/>
    </row>
    <row r="28317" spans="11:22" x14ac:dyDescent="0.25">
      <c r="K28317" s="36"/>
      <c r="L28317" s="36"/>
      <c r="M28317" s="36"/>
      <c r="N28317" s="36"/>
      <c r="O28317" s="40"/>
      <c r="P28317" s="36"/>
      <c r="S28317" s="36"/>
      <c r="T28317" s="36"/>
      <c r="U28317" s="36"/>
      <c r="V28317" s="36"/>
    </row>
    <row r="28318" spans="11:22" x14ac:dyDescent="0.25">
      <c r="K28318" s="36"/>
      <c r="L28318" s="36"/>
      <c r="M28318" s="36"/>
      <c r="N28318" s="36"/>
      <c r="O28318" s="40"/>
      <c r="P28318" s="36"/>
      <c r="S28318" s="36"/>
      <c r="T28318" s="36"/>
      <c r="U28318" s="36"/>
      <c r="V28318" s="36"/>
    </row>
    <row r="28319" spans="11:22" x14ac:dyDescent="0.25">
      <c r="K28319" s="36"/>
      <c r="L28319" s="36"/>
      <c r="M28319" s="36"/>
      <c r="N28319" s="36"/>
      <c r="O28319" s="40"/>
      <c r="P28319" s="36"/>
      <c r="S28319" s="36"/>
      <c r="T28319" s="36"/>
      <c r="U28319" s="36"/>
      <c r="V28319" s="36"/>
    </row>
    <row r="28320" spans="11:22" x14ac:dyDescent="0.25">
      <c r="K28320" s="36"/>
      <c r="L28320" s="36"/>
      <c r="M28320" s="36"/>
      <c r="N28320" s="36"/>
      <c r="O28320" s="40"/>
      <c r="P28320" s="36"/>
      <c r="S28320" s="36"/>
      <c r="T28320" s="36"/>
      <c r="U28320" s="36"/>
      <c r="V28320" s="36"/>
    </row>
    <row r="28321" spans="11:22" x14ac:dyDescent="0.25">
      <c r="K28321" s="36"/>
      <c r="L28321" s="36"/>
      <c r="M28321" s="36"/>
      <c r="N28321" s="36"/>
      <c r="O28321" s="40"/>
      <c r="P28321" s="36"/>
      <c r="S28321" s="36"/>
      <c r="T28321" s="36"/>
      <c r="U28321" s="36"/>
      <c r="V28321" s="36"/>
    </row>
    <row r="28322" spans="11:22" x14ac:dyDescent="0.25">
      <c r="K28322" s="36"/>
      <c r="L28322" s="36"/>
      <c r="M28322" s="36"/>
      <c r="N28322" s="36"/>
      <c r="O28322" s="40"/>
      <c r="P28322" s="36"/>
      <c r="S28322" s="36"/>
      <c r="T28322" s="36"/>
      <c r="U28322" s="36"/>
      <c r="V28322" s="36"/>
    </row>
    <row r="28323" spans="11:22" x14ac:dyDescent="0.25">
      <c r="K28323" s="36"/>
      <c r="L28323" s="36"/>
      <c r="M28323" s="36"/>
      <c r="N28323" s="36"/>
      <c r="O28323" s="40"/>
      <c r="P28323" s="36"/>
      <c r="S28323" s="36"/>
      <c r="T28323" s="36"/>
      <c r="U28323" s="36"/>
      <c r="V28323" s="36"/>
    </row>
    <row r="28324" spans="11:22" x14ac:dyDescent="0.25">
      <c r="K28324" s="36"/>
      <c r="L28324" s="36"/>
      <c r="M28324" s="36"/>
      <c r="N28324" s="36"/>
      <c r="O28324" s="40"/>
      <c r="P28324" s="36"/>
      <c r="S28324" s="36"/>
      <c r="T28324" s="36"/>
      <c r="U28324" s="36"/>
      <c r="V28324" s="36"/>
    </row>
    <row r="28325" spans="11:22" x14ac:dyDescent="0.25">
      <c r="K28325" s="36"/>
      <c r="L28325" s="36"/>
      <c r="M28325" s="36"/>
      <c r="N28325" s="36"/>
      <c r="O28325" s="40"/>
      <c r="P28325" s="36"/>
      <c r="S28325" s="36"/>
      <c r="T28325" s="36"/>
      <c r="U28325" s="36"/>
      <c r="V28325" s="36"/>
    </row>
    <row r="28326" spans="11:22" x14ac:dyDescent="0.25">
      <c r="K28326" s="36"/>
      <c r="L28326" s="36"/>
      <c r="M28326" s="36"/>
      <c r="N28326" s="36"/>
      <c r="O28326" s="40"/>
      <c r="P28326" s="36"/>
      <c r="S28326" s="36"/>
      <c r="T28326" s="36"/>
      <c r="U28326" s="36"/>
      <c r="V28326" s="36"/>
    </row>
    <row r="28327" spans="11:22" x14ac:dyDescent="0.25">
      <c r="K28327" s="36"/>
      <c r="L28327" s="36"/>
      <c r="M28327" s="36"/>
      <c r="N28327" s="36"/>
      <c r="O28327" s="40"/>
      <c r="P28327" s="36"/>
      <c r="S28327" s="36"/>
      <c r="T28327" s="36"/>
      <c r="U28327" s="36"/>
      <c r="V28327" s="36"/>
    </row>
    <row r="28328" spans="11:22" x14ac:dyDescent="0.25">
      <c r="K28328" s="36"/>
      <c r="L28328" s="36"/>
      <c r="M28328" s="36"/>
      <c r="N28328" s="36"/>
      <c r="O28328" s="40"/>
      <c r="P28328" s="36"/>
      <c r="S28328" s="36"/>
      <c r="T28328" s="36"/>
      <c r="U28328" s="36"/>
      <c r="V28328" s="36"/>
    </row>
    <row r="28329" spans="11:22" x14ac:dyDescent="0.25">
      <c r="K28329" s="36"/>
      <c r="L28329" s="36"/>
      <c r="M28329" s="36"/>
      <c r="N28329" s="36"/>
      <c r="O28329" s="40"/>
      <c r="P28329" s="36"/>
      <c r="S28329" s="36"/>
      <c r="T28329" s="36"/>
      <c r="U28329" s="36"/>
      <c r="V28329" s="36"/>
    </row>
    <row r="28330" spans="11:22" x14ac:dyDescent="0.25">
      <c r="K28330" s="36"/>
      <c r="L28330" s="36"/>
      <c r="M28330" s="36"/>
      <c r="N28330" s="36"/>
      <c r="O28330" s="40"/>
      <c r="P28330" s="36"/>
      <c r="S28330" s="36"/>
      <c r="T28330" s="36"/>
      <c r="U28330" s="36"/>
      <c r="V28330" s="36"/>
    </row>
    <row r="28331" spans="11:22" x14ac:dyDescent="0.25">
      <c r="K28331" s="36"/>
      <c r="L28331" s="36"/>
      <c r="M28331" s="36"/>
      <c r="N28331" s="36"/>
      <c r="O28331" s="40"/>
      <c r="P28331" s="36"/>
      <c r="S28331" s="36"/>
      <c r="T28331" s="36"/>
      <c r="U28331" s="36"/>
      <c r="V28331" s="36"/>
    </row>
    <row r="28332" spans="11:22" x14ac:dyDescent="0.25">
      <c r="K28332" s="36"/>
      <c r="L28332" s="36"/>
      <c r="M28332" s="36"/>
      <c r="N28332" s="36"/>
      <c r="O28332" s="40"/>
      <c r="P28332" s="36"/>
      <c r="S28332" s="36"/>
      <c r="T28332" s="36"/>
      <c r="U28332" s="36"/>
      <c r="V28332" s="36"/>
    </row>
    <row r="28333" spans="11:22" x14ac:dyDescent="0.25">
      <c r="K28333" s="36"/>
      <c r="L28333" s="36"/>
      <c r="M28333" s="36"/>
      <c r="N28333" s="36"/>
      <c r="O28333" s="40"/>
      <c r="P28333" s="36"/>
      <c r="S28333" s="36"/>
      <c r="T28333" s="36"/>
      <c r="U28333" s="36"/>
      <c r="V28333" s="36"/>
    </row>
    <row r="28334" spans="11:22" x14ac:dyDescent="0.25">
      <c r="K28334" s="36"/>
      <c r="L28334" s="36"/>
      <c r="M28334" s="36"/>
      <c r="N28334" s="36"/>
      <c r="O28334" s="40"/>
      <c r="P28334" s="36"/>
      <c r="S28334" s="36"/>
      <c r="T28334" s="36"/>
      <c r="U28334" s="36"/>
      <c r="V28334" s="36"/>
    </row>
    <row r="28335" spans="11:22" x14ac:dyDescent="0.25">
      <c r="K28335" s="36"/>
      <c r="L28335" s="36"/>
      <c r="M28335" s="36"/>
      <c r="N28335" s="36"/>
      <c r="O28335" s="40"/>
      <c r="P28335" s="36"/>
      <c r="S28335" s="36"/>
      <c r="T28335" s="36"/>
      <c r="U28335" s="36"/>
      <c r="V28335" s="36"/>
    </row>
    <row r="28336" spans="11:22" x14ac:dyDescent="0.25">
      <c r="K28336" s="36"/>
      <c r="L28336" s="36"/>
      <c r="M28336" s="36"/>
      <c r="N28336" s="36"/>
      <c r="O28336" s="40"/>
      <c r="P28336" s="36"/>
      <c r="S28336" s="36"/>
      <c r="T28336" s="36"/>
      <c r="U28336" s="36"/>
      <c r="V28336" s="36"/>
    </row>
    <row r="28337" spans="11:22" x14ac:dyDescent="0.25">
      <c r="K28337" s="36"/>
      <c r="L28337" s="36"/>
      <c r="M28337" s="36"/>
      <c r="N28337" s="36"/>
      <c r="O28337" s="40"/>
      <c r="P28337" s="36"/>
      <c r="S28337" s="36"/>
      <c r="T28337" s="36"/>
      <c r="U28337" s="36"/>
      <c r="V28337" s="36"/>
    </row>
    <row r="28338" spans="11:22" x14ac:dyDescent="0.25">
      <c r="K28338" s="36"/>
      <c r="L28338" s="36"/>
      <c r="M28338" s="36"/>
      <c r="N28338" s="36"/>
      <c r="O28338" s="40"/>
      <c r="P28338" s="36"/>
      <c r="S28338" s="36"/>
      <c r="T28338" s="36"/>
      <c r="U28338" s="36"/>
      <c r="V28338" s="36"/>
    </row>
    <row r="28339" spans="11:22" x14ac:dyDescent="0.25">
      <c r="K28339" s="36"/>
      <c r="L28339" s="36"/>
      <c r="M28339" s="36"/>
      <c r="N28339" s="36"/>
      <c r="O28339" s="40"/>
      <c r="P28339" s="36"/>
      <c r="S28339" s="36"/>
      <c r="T28339" s="36"/>
      <c r="U28339" s="36"/>
      <c r="V28339" s="36"/>
    </row>
    <row r="28340" spans="11:22" x14ac:dyDescent="0.25">
      <c r="K28340" s="36"/>
      <c r="L28340" s="36"/>
      <c r="M28340" s="36"/>
      <c r="N28340" s="36"/>
      <c r="O28340" s="40"/>
      <c r="P28340" s="36"/>
      <c r="S28340" s="36"/>
      <c r="T28340" s="36"/>
      <c r="U28340" s="36"/>
      <c r="V28340" s="36"/>
    </row>
    <row r="28341" spans="11:22" x14ac:dyDescent="0.25">
      <c r="K28341" s="36"/>
      <c r="L28341" s="36"/>
      <c r="M28341" s="36"/>
      <c r="N28341" s="36"/>
      <c r="O28341" s="40"/>
      <c r="P28341" s="36"/>
      <c r="S28341" s="36"/>
      <c r="T28341" s="36"/>
      <c r="U28341" s="36"/>
      <c r="V28341" s="36"/>
    </row>
    <row r="28342" spans="11:22" x14ac:dyDescent="0.25">
      <c r="K28342" s="36"/>
      <c r="L28342" s="36"/>
      <c r="M28342" s="36"/>
      <c r="N28342" s="36"/>
      <c r="O28342" s="40"/>
      <c r="P28342" s="36"/>
      <c r="S28342" s="36"/>
      <c r="T28342" s="36"/>
      <c r="U28342" s="36"/>
      <c r="V28342" s="36"/>
    </row>
    <row r="28343" spans="11:22" x14ac:dyDescent="0.25">
      <c r="K28343" s="36"/>
      <c r="L28343" s="36"/>
      <c r="M28343" s="36"/>
      <c r="N28343" s="36"/>
      <c r="O28343" s="40"/>
      <c r="P28343" s="36"/>
      <c r="S28343" s="36"/>
      <c r="T28343" s="36"/>
      <c r="U28343" s="36"/>
      <c r="V28343" s="36"/>
    </row>
    <row r="28344" spans="11:22" x14ac:dyDescent="0.25">
      <c r="K28344" s="36"/>
      <c r="L28344" s="36"/>
      <c r="M28344" s="36"/>
      <c r="N28344" s="36"/>
      <c r="O28344" s="40"/>
      <c r="P28344" s="36"/>
      <c r="S28344" s="36"/>
      <c r="T28344" s="36"/>
      <c r="U28344" s="36"/>
      <c r="V28344" s="36"/>
    </row>
    <row r="28345" spans="11:22" x14ac:dyDescent="0.25">
      <c r="K28345" s="36"/>
      <c r="L28345" s="36"/>
      <c r="M28345" s="36"/>
      <c r="N28345" s="36"/>
      <c r="O28345" s="40"/>
      <c r="P28345" s="36"/>
      <c r="S28345" s="36"/>
      <c r="T28345" s="36"/>
      <c r="U28345" s="36"/>
      <c r="V28345" s="36"/>
    </row>
    <row r="28346" spans="11:22" x14ac:dyDescent="0.25">
      <c r="K28346" s="36"/>
      <c r="L28346" s="36"/>
      <c r="M28346" s="36"/>
      <c r="N28346" s="36"/>
      <c r="O28346" s="40"/>
      <c r="P28346" s="36"/>
      <c r="S28346" s="36"/>
      <c r="T28346" s="36"/>
      <c r="U28346" s="36"/>
      <c r="V28346" s="36"/>
    </row>
    <row r="28347" spans="11:22" x14ac:dyDescent="0.25">
      <c r="K28347" s="36"/>
      <c r="L28347" s="36"/>
      <c r="M28347" s="36"/>
      <c r="N28347" s="36"/>
      <c r="O28347" s="40"/>
      <c r="P28347" s="36"/>
      <c r="S28347" s="36"/>
      <c r="T28347" s="36"/>
      <c r="U28347" s="36"/>
      <c r="V28347" s="36"/>
    </row>
    <row r="28348" spans="11:22" x14ac:dyDescent="0.25">
      <c r="K28348" s="36"/>
      <c r="L28348" s="36"/>
      <c r="M28348" s="36"/>
      <c r="N28348" s="36"/>
      <c r="O28348" s="40"/>
      <c r="P28348" s="36"/>
      <c r="S28348" s="36"/>
      <c r="T28348" s="36"/>
      <c r="U28348" s="36"/>
      <c r="V28348" s="36"/>
    </row>
    <row r="28349" spans="11:22" x14ac:dyDescent="0.25">
      <c r="K28349" s="36"/>
      <c r="L28349" s="36"/>
      <c r="M28349" s="36"/>
      <c r="N28349" s="36"/>
      <c r="O28349" s="40"/>
      <c r="P28349" s="36"/>
      <c r="S28349" s="36"/>
      <c r="T28349" s="36"/>
      <c r="U28349" s="36"/>
      <c r="V28349" s="36"/>
    </row>
    <row r="28350" spans="11:22" x14ac:dyDescent="0.25">
      <c r="K28350" s="36"/>
      <c r="L28350" s="36"/>
      <c r="M28350" s="36"/>
      <c r="N28350" s="36"/>
      <c r="O28350" s="40"/>
      <c r="P28350" s="36"/>
      <c r="S28350" s="36"/>
      <c r="T28350" s="36"/>
      <c r="U28350" s="36"/>
      <c r="V28350" s="36"/>
    </row>
    <row r="28351" spans="11:22" x14ac:dyDescent="0.25">
      <c r="K28351" s="36"/>
      <c r="L28351" s="36"/>
      <c r="M28351" s="36"/>
      <c r="N28351" s="36"/>
      <c r="O28351" s="40"/>
      <c r="P28351" s="36"/>
      <c r="S28351" s="36"/>
      <c r="T28351" s="36"/>
      <c r="U28351" s="36"/>
      <c r="V28351" s="36"/>
    </row>
    <row r="28352" spans="11:22" x14ac:dyDescent="0.25">
      <c r="K28352" s="36"/>
      <c r="L28352" s="36"/>
      <c r="M28352" s="36"/>
      <c r="N28352" s="36"/>
      <c r="O28352" s="40"/>
      <c r="P28352" s="36"/>
      <c r="S28352" s="36"/>
      <c r="T28352" s="36"/>
      <c r="U28352" s="36"/>
      <c r="V28352" s="36"/>
    </row>
    <row r="28353" spans="11:22" x14ac:dyDescent="0.25">
      <c r="K28353" s="36"/>
      <c r="L28353" s="36"/>
      <c r="M28353" s="36"/>
      <c r="N28353" s="36"/>
      <c r="O28353" s="40"/>
      <c r="P28353" s="36"/>
      <c r="S28353" s="36"/>
      <c r="T28353" s="36"/>
      <c r="U28353" s="36"/>
      <c r="V28353" s="36"/>
    </row>
    <row r="28354" spans="11:22" x14ac:dyDescent="0.25">
      <c r="K28354" s="36"/>
      <c r="L28354" s="36"/>
      <c r="M28354" s="36"/>
      <c r="N28354" s="36"/>
      <c r="O28354" s="40"/>
      <c r="P28354" s="36"/>
      <c r="S28354" s="36"/>
      <c r="T28354" s="36"/>
      <c r="U28354" s="36"/>
      <c r="V28354" s="36"/>
    </row>
    <row r="28355" spans="11:22" x14ac:dyDescent="0.25">
      <c r="K28355" s="36"/>
      <c r="L28355" s="36"/>
      <c r="M28355" s="36"/>
      <c r="N28355" s="36"/>
      <c r="O28355" s="40"/>
      <c r="P28355" s="36"/>
      <c r="S28355" s="36"/>
      <c r="T28355" s="36"/>
      <c r="U28355" s="36"/>
      <c r="V28355" s="36"/>
    </row>
    <row r="28356" spans="11:22" x14ac:dyDescent="0.25">
      <c r="K28356" s="36"/>
      <c r="L28356" s="36"/>
      <c r="M28356" s="36"/>
      <c r="N28356" s="36"/>
      <c r="O28356" s="40"/>
      <c r="P28356" s="36"/>
      <c r="S28356" s="36"/>
      <c r="T28356" s="36"/>
      <c r="U28356" s="36"/>
      <c r="V28356" s="36"/>
    </row>
    <row r="28357" spans="11:22" x14ac:dyDescent="0.25">
      <c r="K28357" s="36"/>
      <c r="L28357" s="36"/>
      <c r="M28357" s="36"/>
      <c r="N28357" s="36"/>
      <c r="O28357" s="40"/>
      <c r="P28357" s="36"/>
      <c r="S28357" s="36"/>
      <c r="T28357" s="36"/>
      <c r="U28357" s="36"/>
      <c r="V28357" s="36"/>
    </row>
    <row r="28358" spans="11:22" x14ac:dyDescent="0.25">
      <c r="K28358" s="36"/>
      <c r="L28358" s="36"/>
      <c r="M28358" s="36"/>
      <c r="N28358" s="36"/>
      <c r="O28358" s="40"/>
      <c r="P28358" s="36"/>
      <c r="S28358" s="36"/>
      <c r="T28358" s="36"/>
      <c r="U28358" s="36"/>
      <c r="V28358" s="36"/>
    </row>
    <row r="28359" spans="11:22" x14ac:dyDescent="0.25">
      <c r="K28359" s="36"/>
      <c r="L28359" s="36"/>
      <c r="M28359" s="36"/>
      <c r="N28359" s="36"/>
      <c r="O28359" s="40"/>
      <c r="P28359" s="36"/>
      <c r="S28359" s="36"/>
      <c r="T28359" s="36"/>
      <c r="U28359" s="36"/>
      <c r="V28359" s="36"/>
    </row>
    <row r="28360" spans="11:22" x14ac:dyDescent="0.25">
      <c r="K28360" s="36"/>
      <c r="L28360" s="36"/>
      <c r="M28360" s="36"/>
      <c r="N28360" s="36"/>
      <c r="O28360" s="40"/>
      <c r="P28360" s="36"/>
      <c r="S28360" s="36"/>
      <c r="T28360" s="36"/>
      <c r="U28360" s="36"/>
      <c r="V28360" s="36"/>
    </row>
    <row r="28361" spans="11:22" x14ac:dyDescent="0.25">
      <c r="K28361" s="36"/>
      <c r="L28361" s="36"/>
      <c r="M28361" s="36"/>
      <c r="N28361" s="36"/>
      <c r="O28361" s="40"/>
      <c r="P28361" s="36"/>
      <c r="S28361" s="36"/>
      <c r="T28361" s="36"/>
      <c r="U28361" s="36"/>
      <c r="V28361" s="36"/>
    </row>
    <row r="28362" spans="11:22" x14ac:dyDescent="0.25">
      <c r="K28362" s="36"/>
      <c r="L28362" s="36"/>
      <c r="M28362" s="36"/>
      <c r="N28362" s="36"/>
      <c r="O28362" s="40"/>
      <c r="P28362" s="36"/>
      <c r="S28362" s="36"/>
      <c r="T28362" s="36"/>
      <c r="U28362" s="36"/>
      <c r="V28362" s="36"/>
    </row>
    <row r="28363" spans="11:22" x14ac:dyDescent="0.25">
      <c r="K28363" s="36"/>
      <c r="L28363" s="36"/>
      <c r="M28363" s="36"/>
      <c r="N28363" s="36"/>
      <c r="O28363" s="40"/>
      <c r="P28363" s="36"/>
      <c r="S28363" s="36"/>
      <c r="T28363" s="36"/>
      <c r="U28363" s="36"/>
      <c r="V28363" s="36"/>
    </row>
    <row r="28364" spans="11:22" x14ac:dyDescent="0.25">
      <c r="K28364" s="36"/>
      <c r="L28364" s="36"/>
      <c r="M28364" s="36"/>
      <c r="N28364" s="36"/>
      <c r="O28364" s="40"/>
      <c r="P28364" s="36"/>
      <c r="S28364" s="36"/>
      <c r="T28364" s="36"/>
      <c r="U28364" s="36"/>
      <c r="V28364" s="36"/>
    </row>
    <row r="28365" spans="11:22" x14ac:dyDescent="0.25">
      <c r="K28365" s="36"/>
      <c r="L28365" s="36"/>
      <c r="M28365" s="36"/>
      <c r="N28365" s="36"/>
      <c r="O28365" s="40"/>
      <c r="P28365" s="36"/>
      <c r="S28365" s="36"/>
      <c r="T28365" s="36"/>
      <c r="U28365" s="36"/>
      <c r="V28365" s="36"/>
    </row>
    <row r="28366" spans="11:22" x14ac:dyDescent="0.25">
      <c r="K28366" s="36"/>
      <c r="L28366" s="36"/>
      <c r="M28366" s="36"/>
      <c r="N28366" s="36"/>
      <c r="O28366" s="40"/>
      <c r="P28366" s="36"/>
      <c r="S28366" s="36"/>
      <c r="T28366" s="36"/>
      <c r="U28366" s="36"/>
      <c r="V28366" s="36"/>
    </row>
    <row r="28367" spans="11:22" x14ac:dyDescent="0.25">
      <c r="K28367" s="36"/>
      <c r="L28367" s="36"/>
      <c r="M28367" s="36"/>
      <c r="N28367" s="36"/>
      <c r="O28367" s="40"/>
      <c r="P28367" s="36"/>
      <c r="S28367" s="36"/>
      <c r="T28367" s="36"/>
      <c r="U28367" s="36"/>
      <c r="V28367" s="36"/>
    </row>
    <row r="28368" spans="11:22" x14ac:dyDescent="0.25">
      <c r="K28368" s="36"/>
      <c r="L28368" s="36"/>
      <c r="M28368" s="36"/>
      <c r="N28368" s="36"/>
      <c r="O28368" s="40"/>
      <c r="P28368" s="36"/>
      <c r="S28368" s="36"/>
      <c r="T28368" s="36"/>
      <c r="U28368" s="36"/>
      <c r="V28368" s="36"/>
    </row>
    <row r="28369" spans="11:22" x14ac:dyDescent="0.25">
      <c r="K28369" s="36"/>
      <c r="L28369" s="36"/>
      <c r="M28369" s="36"/>
      <c r="N28369" s="36"/>
      <c r="O28369" s="40"/>
      <c r="P28369" s="36"/>
      <c r="S28369" s="36"/>
      <c r="T28369" s="36"/>
      <c r="U28369" s="36"/>
      <c r="V28369" s="36"/>
    </row>
    <row r="28370" spans="11:22" x14ac:dyDescent="0.25">
      <c r="K28370" s="36"/>
      <c r="L28370" s="36"/>
      <c r="M28370" s="36"/>
      <c r="N28370" s="36"/>
      <c r="O28370" s="40"/>
      <c r="P28370" s="36"/>
      <c r="S28370" s="36"/>
      <c r="T28370" s="36"/>
      <c r="U28370" s="36"/>
      <c r="V28370" s="36"/>
    </row>
    <row r="28371" spans="11:22" x14ac:dyDescent="0.25">
      <c r="K28371" s="36"/>
      <c r="L28371" s="36"/>
      <c r="M28371" s="36"/>
      <c r="N28371" s="36"/>
      <c r="O28371" s="40"/>
      <c r="P28371" s="36"/>
      <c r="S28371" s="36"/>
      <c r="T28371" s="36"/>
      <c r="U28371" s="36"/>
      <c r="V28371" s="36"/>
    </row>
    <row r="28372" spans="11:22" x14ac:dyDescent="0.25">
      <c r="K28372" s="36"/>
      <c r="L28372" s="36"/>
      <c r="M28372" s="36"/>
      <c r="N28372" s="36"/>
      <c r="O28372" s="40"/>
      <c r="P28372" s="36"/>
      <c r="S28372" s="36"/>
      <c r="T28372" s="36"/>
      <c r="U28372" s="36"/>
      <c r="V28372" s="36"/>
    </row>
    <row r="28373" spans="11:22" x14ac:dyDescent="0.25">
      <c r="K28373" s="36"/>
      <c r="L28373" s="36"/>
      <c r="M28373" s="36"/>
      <c r="N28373" s="36"/>
      <c r="O28373" s="40"/>
      <c r="P28373" s="36"/>
      <c r="S28373" s="36"/>
      <c r="T28373" s="36"/>
      <c r="U28373" s="36"/>
      <c r="V28373" s="36"/>
    </row>
    <row r="28374" spans="11:22" x14ac:dyDescent="0.25">
      <c r="K28374" s="36"/>
      <c r="L28374" s="36"/>
      <c r="M28374" s="36"/>
      <c r="N28374" s="36"/>
      <c r="O28374" s="40"/>
      <c r="P28374" s="36"/>
      <c r="S28374" s="36"/>
      <c r="T28374" s="36"/>
      <c r="U28374" s="36"/>
      <c r="V28374" s="36"/>
    </row>
    <row r="28375" spans="11:22" x14ac:dyDescent="0.25">
      <c r="K28375" s="36"/>
      <c r="L28375" s="36"/>
      <c r="M28375" s="36"/>
      <c r="N28375" s="36"/>
      <c r="O28375" s="40"/>
      <c r="P28375" s="36"/>
      <c r="S28375" s="36"/>
      <c r="T28375" s="36"/>
      <c r="U28375" s="36"/>
      <c r="V28375" s="36"/>
    </row>
    <row r="28376" spans="11:22" x14ac:dyDescent="0.25">
      <c r="K28376" s="36"/>
      <c r="L28376" s="36"/>
      <c r="M28376" s="36"/>
      <c r="N28376" s="36"/>
      <c r="O28376" s="40"/>
      <c r="P28376" s="36"/>
      <c r="S28376" s="36"/>
      <c r="T28376" s="36"/>
      <c r="U28376" s="36"/>
      <c r="V28376" s="36"/>
    </row>
    <row r="28377" spans="11:22" x14ac:dyDescent="0.25">
      <c r="K28377" s="36"/>
      <c r="L28377" s="36"/>
      <c r="M28377" s="36"/>
      <c r="N28377" s="36"/>
      <c r="O28377" s="40"/>
      <c r="P28377" s="36"/>
      <c r="S28377" s="36"/>
      <c r="T28377" s="36"/>
      <c r="U28377" s="36"/>
      <c r="V28377" s="36"/>
    </row>
    <row r="28378" spans="11:22" x14ac:dyDescent="0.25">
      <c r="K28378" s="36"/>
      <c r="L28378" s="36"/>
      <c r="M28378" s="36"/>
      <c r="N28378" s="36"/>
      <c r="O28378" s="40"/>
      <c r="P28378" s="36"/>
      <c r="S28378" s="36"/>
      <c r="T28378" s="36"/>
      <c r="U28378" s="36"/>
      <c r="V28378" s="36"/>
    </row>
    <row r="28379" spans="11:22" x14ac:dyDescent="0.25">
      <c r="K28379" s="36"/>
      <c r="L28379" s="36"/>
      <c r="M28379" s="36"/>
      <c r="N28379" s="36"/>
      <c r="O28379" s="40"/>
      <c r="P28379" s="36"/>
      <c r="S28379" s="36"/>
      <c r="T28379" s="36"/>
      <c r="U28379" s="36"/>
      <c r="V28379" s="36"/>
    </row>
    <row r="28380" spans="11:22" x14ac:dyDescent="0.25">
      <c r="K28380" s="36"/>
      <c r="L28380" s="36"/>
      <c r="M28380" s="36"/>
      <c r="N28380" s="36"/>
      <c r="O28380" s="40"/>
      <c r="P28380" s="36"/>
      <c r="S28380" s="36"/>
      <c r="T28380" s="36"/>
      <c r="U28380" s="36"/>
      <c r="V28380" s="36"/>
    </row>
    <row r="28381" spans="11:22" x14ac:dyDescent="0.25">
      <c r="K28381" s="36"/>
      <c r="L28381" s="36"/>
      <c r="M28381" s="36"/>
      <c r="N28381" s="36"/>
      <c r="O28381" s="40"/>
      <c r="P28381" s="36"/>
      <c r="S28381" s="36"/>
      <c r="T28381" s="36"/>
      <c r="U28381" s="36"/>
      <c r="V28381" s="36"/>
    </row>
    <row r="28382" spans="11:22" x14ac:dyDescent="0.25">
      <c r="K28382" s="36"/>
      <c r="L28382" s="36"/>
      <c r="M28382" s="36"/>
      <c r="N28382" s="36"/>
      <c r="O28382" s="40"/>
      <c r="P28382" s="36"/>
      <c r="S28382" s="36"/>
      <c r="T28382" s="36"/>
      <c r="U28382" s="36"/>
      <c r="V28382" s="36"/>
    </row>
    <row r="28383" spans="11:22" x14ac:dyDescent="0.25">
      <c r="K28383" s="36"/>
      <c r="L28383" s="36"/>
      <c r="M28383" s="36"/>
      <c r="N28383" s="36"/>
      <c r="O28383" s="40"/>
      <c r="P28383" s="36"/>
      <c r="S28383" s="36"/>
      <c r="T28383" s="36"/>
      <c r="U28383" s="36"/>
      <c r="V28383" s="36"/>
    </row>
    <row r="28384" spans="11:22" x14ac:dyDescent="0.25">
      <c r="K28384" s="36"/>
      <c r="L28384" s="36"/>
      <c r="M28384" s="36"/>
      <c r="N28384" s="36"/>
      <c r="O28384" s="40"/>
      <c r="P28384" s="36"/>
      <c r="S28384" s="36"/>
      <c r="T28384" s="36"/>
      <c r="U28384" s="36"/>
      <c r="V28384" s="36"/>
    </row>
    <row r="28385" spans="11:22" x14ac:dyDescent="0.25">
      <c r="K28385" s="36"/>
      <c r="L28385" s="36"/>
      <c r="M28385" s="36"/>
      <c r="N28385" s="36"/>
      <c r="O28385" s="40"/>
      <c r="P28385" s="36"/>
      <c r="S28385" s="36"/>
      <c r="T28385" s="36"/>
      <c r="U28385" s="36"/>
      <c r="V28385" s="36"/>
    </row>
    <row r="28386" spans="11:22" x14ac:dyDescent="0.25">
      <c r="K28386" s="36"/>
      <c r="L28386" s="36"/>
      <c r="M28386" s="36"/>
      <c r="N28386" s="36"/>
      <c r="O28386" s="40"/>
      <c r="P28386" s="36"/>
      <c r="S28386" s="36"/>
      <c r="T28386" s="36"/>
      <c r="U28386" s="36"/>
      <c r="V28386" s="36"/>
    </row>
    <row r="28387" spans="11:22" x14ac:dyDescent="0.25">
      <c r="K28387" s="36"/>
      <c r="L28387" s="36"/>
      <c r="M28387" s="36"/>
      <c r="N28387" s="36"/>
      <c r="O28387" s="40"/>
      <c r="P28387" s="36"/>
      <c r="S28387" s="36"/>
      <c r="T28387" s="36"/>
      <c r="U28387" s="36"/>
      <c r="V28387" s="36"/>
    </row>
    <row r="28388" spans="11:22" x14ac:dyDescent="0.25">
      <c r="K28388" s="36"/>
      <c r="L28388" s="36"/>
      <c r="M28388" s="36"/>
      <c r="N28388" s="36"/>
      <c r="O28388" s="40"/>
      <c r="P28388" s="36"/>
      <c r="S28388" s="36"/>
      <c r="T28388" s="36"/>
      <c r="U28388" s="36"/>
      <c r="V28388" s="36"/>
    </row>
    <row r="28389" spans="11:22" x14ac:dyDescent="0.25">
      <c r="K28389" s="36"/>
      <c r="L28389" s="36"/>
      <c r="M28389" s="36"/>
      <c r="N28389" s="36"/>
      <c r="O28389" s="40"/>
      <c r="P28389" s="36"/>
      <c r="S28389" s="36"/>
      <c r="T28389" s="36"/>
      <c r="U28389" s="36"/>
      <c r="V28389" s="36"/>
    </row>
    <row r="28390" spans="11:22" x14ac:dyDescent="0.25">
      <c r="K28390" s="36"/>
      <c r="L28390" s="36"/>
      <c r="M28390" s="36"/>
      <c r="N28390" s="36"/>
      <c r="O28390" s="40"/>
      <c r="P28390" s="36"/>
      <c r="S28390" s="36"/>
      <c r="T28390" s="36"/>
      <c r="U28390" s="36"/>
      <c r="V28390" s="36"/>
    </row>
    <row r="28391" spans="11:22" x14ac:dyDescent="0.25">
      <c r="K28391" s="36"/>
      <c r="L28391" s="36"/>
      <c r="M28391" s="36"/>
      <c r="N28391" s="36"/>
      <c r="O28391" s="40"/>
      <c r="P28391" s="36"/>
      <c r="S28391" s="36"/>
      <c r="T28391" s="36"/>
      <c r="U28391" s="36"/>
      <c r="V28391" s="36"/>
    </row>
    <row r="28392" spans="11:22" x14ac:dyDescent="0.25">
      <c r="K28392" s="36"/>
      <c r="L28392" s="36"/>
      <c r="M28392" s="36"/>
      <c r="N28392" s="36"/>
      <c r="O28392" s="40"/>
      <c r="P28392" s="36"/>
      <c r="S28392" s="36"/>
      <c r="T28392" s="36"/>
      <c r="U28392" s="36"/>
      <c r="V28392" s="36"/>
    </row>
    <row r="28393" spans="11:22" x14ac:dyDescent="0.25">
      <c r="K28393" s="36"/>
      <c r="L28393" s="36"/>
      <c r="M28393" s="36"/>
      <c r="N28393" s="36"/>
      <c r="O28393" s="40"/>
      <c r="P28393" s="36"/>
      <c r="S28393" s="36"/>
      <c r="T28393" s="36"/>
      <c r="U28393" s="36"/>
      <c r="V28393" s="36"/>
    </row>
    <row r="28394" spans="11:22" x14ac:dyDescent="0.25">
      <c r="K28394" s="36"/>
      <c r="L28394" s="36"/>
      <c r="M28394" s="36"/>
      <c r="N28394" s="36"/>
      <c r="O28394" s="40"/>
      <c r="P28394" s="36"/>
      <c r="S28394" s="36"/>
      <c r="T28394" s="36"/>
      <c r="U28394" s="36"/>
      <c r="V28394" s="36"/>
    </row>
    <row r="28395" spans="11:22" x14ac:dyDescent="0.25">
      <c r="K28395" s="36"/>
      <c r="L28395" s="36"/>
      <c r="M28395" s="36"/>
      <c r="N28395" s="36"/>
      <c r="O28395" s="40"/>
      <c r="P28395" s="36"/>
      <c r="S28395" s="36"/>
      <c r="T28395" s="36"/>
      <c r="U28395" s="36"/>
      <c r="V28395" s="36"/>
    </row>
    <row r="28396" spans="11:22" x14ac:dyDescent="0.25">
      <c r="K28396" s="36"/>
      <c r="L28396" s="36"/>
      <c r="M28396" s="36"/>
      <c r="N28396" s="36"/>
      <c r="O28396" s="40"/>
      <c r="P28396" s="36"/>
      <c r="S28396" s="36"/>
      <c r="T28396" s="36"/>
      <c r="U28396" s="36"/>
      <c r="V28396" s="36"/>
    </row>
    <row r="28397" spans="11:22" x14ac:dyDescent="0.25">
      <c r="K28397" s="36"/>
      <c r="L28397" s="36"/>
      <c r="M28397" s="36"/>
      <c r="N28397" s="36"/>
      <c r="O28397" s="40"/>
      <c r="P28397" s="36"/>
      <c r="S28397" s="36"/>
      <c r="T28397" s="36"/>
      <c r="U28397" s="36"/>
      <c r="V28397" s="36"/>
    </row>
    <row r="28398" spans="11:22" x14ac:dyDescent="0.25">
      <c r="K28398" s="36"/>
      <c r="L28398" s="36"/>
      <c r="M28398" s="36"/>
      <c r="N28398" s="36"/>
      <c r="O28398" s="40"/>
      <c r="P28398" s="36"/>
      <c r="S28398" s="36"/>
      <c r="T28398" s="36"/>
      <c r="U28398" s="36"/>
      <c r="V28398" s="36"/>
    </row>
    <row r="28399" spans="11:22" x14ac:dyDescent="0.25">
      <c r="K28399" s="36"/>
      <c r="L28399" s="36"/>
      <c r="M28399" s="36"/>
      <c r="N28399" s="36"/>
      <c r="O28399" s="40"/>
      <c r="P28399" s="36"/>
      <c r="S28399" s="36"/>
      <c r="T28399" s="36"/>
      <c r="U28399" s="36"/>
      <c r="V28399" s="36"/>
    </row>
    <row r="28400" spans="11:22" x14ac:dyDescent="0.25">
      <c r="K28400" s="36"/>
      <c r="L28400" s="36"/>
      <c r="M28400" s="36"/>
      <c r="N28400" s="36"/>
      <c r="O28400" s="40"/>
      <c r="P28400" s="36"/>
      <c r="S28400" s="36"/>
      <c r="T28400" s="36"/>
      <c r="U28400" s="36"/>
      <c r="V28400" s="36"/>
    </row>
    <row r="28401" spans="11:22" x14ac:dyDescent="0.25">
      <c r="K28401" s="36"/>
      <c r="L28401" s="36"/>
      <c r="M28401" s="36"/>
      <c r="N28401" s="36"/>
      <c r="O28401" s="40"/>
      <c r="P28401" s="36"/>
      <c r="S28401" s="36"/>
      <c r="T28401" s="36"/>
      <c r="U28401" s="36"/>
      <c r="V28401" s="36"/>
    </row>
    <row r="28402" spans="11:22" x14ac:dyDescent="0.25">
      <c r="K28402" s="36"/>
      <c r="L28402" s="36"/>
      <c r="M28402" s="36"/>
      <c r="N28402" s="36"/>
      <c r="O28402" s="40"/>
      <c r="P28402" s="36"/>
      <c r="S28402" s="36"/>
      <c r="T28402" s="36"/>
      <c r="U28402" s="36"/>
      <c r="V28402" s="36"/>
    </row>
    <row r="28403" spans="11:22" x14ac:dyDescent="0.25">
      <c r="K28403" s="36"/>
      <c r="L28403" s="36"/>
      <c r="M28403" s="36"/>
      <c r="N28403" s="36"/>
      <c r="O28403" s="40"/>
      <c r="P28403" s="36"/>
      <c r="S28403" s="36"/>
      <c r="T28403" s="36"/>
      <c r="U28403" s="36"/>
      <c r="V28403" s="36"/>
    </row>
    <row r="28404" spans="11:22" x14ac:dyDescent="0.25">
      <c r="K28404" s="36"/>
      <c r="L28404" s="36"/>
      <c r="M28404" s="36"/>
      <c r="N28404" s="36"/>
      <c r="O28404" s="40"/>
      <c r="P28404" s="36"/>
      <c r="S28404" s="36"/>
      <c r="T28404" s="36"/>
      <c r="U28404" s="36"/>
      <c r="V28404" s="36"/>
    </row>
    <row r="28405" spans="11:22" x14ac:dyDescent="0.25">
      <c r="K28405" s="36"/>
      <c r="L28405" s="36"/>
      <c r="M28405" s="36"/>
      <c r="N28405" s="36"/>
      <c r="O28405" s="40"/>
      <c r="P28405" s="36"/>
      <c r="S28405" s="36"/>
      <c r="T28405" s="36"/>
      <c r="U28405" s="36"/>
      <c r="V28405" s="36"/>
    </row>
    <row r="28406" spans="11:22" x14ac:dyDescent="0.25">
      <c r="K28406" s="36"/>
      <c r="L28406" s="36"/>
      <c r="M28406" s="36"/>
      <c r="N28406" s="36"/>
      <c r="O28406" s="40"/>
      <c r="P28406" s="36"/>
      <c r="S28406" s="36"/>
      <c r="T28406" s="36"/>
      <c r="U28406" s="36"/>
      <c r="V28406" s="36"/>
    </row>
    <row r="28407" spans="11:22" x14ac:dyDescent="0.25">
      <c r="K28407" s="36"/>
      <c r="L28407" s="36"/>
      <c r="M28407" s="36"/>
      <c r="N28407" s="36"/>
      <c r="O28407" s="40"/>
      <c r="P28407" s="36"/>
      <c r="S28407" s="36"/>
      <c r="T28407" s="36"/>
      <c r="U28407" s="36"/>
      <c r="V28407" s="36"/>
    </row>
    <row r="28408" spans="11:22" x14ac:dyDescent="0.25">
      <c r="K28408" s="36"/>
      <c r="L28408" s="36"/>
      <c r="M28408" s="36"/>
      <c r="N28408" s="36"/>
      <c r="O28408" s="40"/>
      <c r="P28408" s="36"/>
      <c r="S28408" s="36"/>
      <c r="T28408" s="36"/>
      <c r="U28408" s="36"/>
      <c r="V28408" s="36"/>
    </row>
    <row r="28409" spans="11:22" x14ac:dyDescent="0.25">
      <c r="K28409" s="36"/>
      <c r="L28409" s="36"/>
      <c r="M28409" s="36"/>
      <c r="N28409" s="36"/>
      <c r="O28409" s="40"/>
      <c r="P28409" s="36"/>
      <c r="S28409" s="36"/>
      <c r="T28409" s="36"/>
      <c r="U28409" s="36"/>
      <c r="V28409" s="36"/>
    </row>
    <row r="28410" spans="11:22" x14ac:dyDescent="0.25">
      <c r="K28410" s="36"/>
      <c r="L28410" s="36"/>
      <c r="M28410" s="36"/>
      <c r="N28410" s="36"/>
      <c r="O28410" s="40"/>
      <c r="P28410" s="36"/>
      <c r="S28410" s="36"/>
      <c r="T28410" s="36"/>
      <c r="U28410" s="36"/>
      <c r="V28410" s="36"/>
    </row>
    <row r="28411" spans="11:22" x14ac:dyDescent="0.25">
      <c r="K28411" s="36"/>
      <c r="L28411" s="36"/>
      <c r="M28411" s="36"/>
      <c r="N28411" s="36"/>
      <c r="O28411" s="40"/>
      <c r="P28411" s="36"/>
      <c r="S28411" s="36"/>
      <c r="T28411" s="36"/>
      <c r="U28411" s="36"/>
      <c r="V28411" s="36"/>
    </row>
    <row r="28412" spans="11:22" x14ac:dyDescent="0.25">
      <c r="K28412" s="36"/>
      <c r="L28412" s="36"/>
      <c r="M28412" s="36"/>
      <c r="N28412" s="36"/>
      <c r="O28412" s="40"/>
      <c r="P28412" s="36"/>
      <c r="S28412" s="36"/>
      <c r="T28412" s="36"/>
      <c r="U28412" s="36"/>
      <c r="V28412" s="36"/>
    </row>
    <row r="28413" spans="11:22" x14ac:dyDescent="0.25">
      <c r="K28413" s="36"/>
      <c r="L28413" s="36"/>
      <c r="M28413" s="36"/>
      <c r="N28413" s="36"/>
      <c r="O28413" s="40"/>
      <c r="P28413" s="36"/>
      <c r="S28413" s="36"/>
      <c r="T28413" s="36"/>
      <c r="U28413" s="36"/>
      <c r="V28413" s="36"/>
    </row>
    <row r="28414" spans="11:22" x14ac:dyDescent="0.25">
      <c r="K28414" s="36"/>
      <c r="L28414" s="36"/>
      <c r="M28414" s="36"/>
      <c r="N28414" s="36"/>
      <c r="O28414" s="40"/>
      <c r="P28414" s="36"/>
      <c r="S28414" s="36"/>
      <c r="T28414" s="36"/>
      <c r="U28414" s="36"/>
      <c r="V28414" s="36"/>
    </row>
    <row r="28415" spans="11:22" x14ac:dyDescent="0.25">
      <c r="K28415" s="36"/>
      <c r="L28415" s="36"/>
      <c r="M28415" s="36"/>
      <c r="N28415" s="36"/>
      <c r="O28415" s="40"/>
      <c r="P28415" s="36"/>
      <c r="S28415" s="36"/>
      <c r="T28415" s="36"/>
      <c r="U28415" s="36"/>
      <c r="V28415" s="36"/>
    </row>
    <row r="28416" spans="11:22" x14ac:dyDescent="0.25">
      <c r="K28416" s="36"/>
      <c r="L28416" s="36"/>
      <c r="M28416" s="36"/>
      <c r="N28416" s="36"/>
      <c r="O28416" s="40"/>
      <c r="P28416" s="36"/>
      <c r="S28416" s="36"/>
      <c r="T28416" s="36"/>
      <c r="U28416" s="36"/>
      <c r="V28416" s="36"/>
    </row>
    <row r="28417" spans="11:22" x14ac:dyDescent="0.25">
      <c r="K28417" s="36"/>
      <c r="L28417" s="36"/>
      <c r="M28417" s="36"/>
      <c r="N28417" s="36"/>
      <c r="O28417" s="40"/>
      <c r="P28417" s="36"/>
      <c r="S28417" s="36"/>
      <c r="T28417" s="36"/>
      <c r="U28417" s="36"/>
      <c r="V28417" s="36"/>
    </row>
    <row r="28418" spans="11:22" x14ac:dyDescent="0.25">
      <c r="K28418" s="36"/>
      <c r="L28418" s="36"/>
      <c r="M28418" s="36"/>
      <c r="N28418" s="36"/>
      <c r="O28418" s="40"/>
      <c r="P28418" s="36"/>
      <c r="S28418" s="36"/>
      <c r="T28418" s="36"/>
      <c r="U28418" s="36"/>
      <c r="V28418" s="36"/>
    </row>
    <row r="28419" spans="11:22" x14ac:dyDescent="0.25">
      <c r="K28419" s="36"/>
      <c r="L28419" s="36"/>
      <c r="M28419" s="36"/>
      <c r="N28419" s="36"/>
      <c r="O28419" s="40"/>
      <c r="P28419" s="36"/>
      <c r="S28419" s="36"/>
      <c r="T28419" s="36"/>
      <c r="U28419" s="36"/>
      <c r="V28419" s="36"/>
    </row>
    <row r="28420" spans="11:22" x14ac:dyDescent="0.25">
      <c r="K28420" s="36"/>
      <c r="L28420" s="36"/>
      <c r="M28420" s="36"/>
      <c r="N28420" s="36"/>
      <c r="O28420" s="40"/>
      <c r="P28420" s="36"/>
      <c r="S28420" s="36"/>
      <c r="T28420" s="36"/>
      <c r="U28420" s="36"/>
      <c r="V28420" s="36"/>
    </row>
    <row r="28421" spans="11:22" x14ac:dyDescent="0.25">
      <c r="K28421" s="36"/>
      <c r="L28421" s="36"/>
      <c r="M28421" s="36"/>
      <c r="N28421" s="36"/>
      <c r="O28421" s="40"/>
      <c r="P28421" s="36"/>
      <c r="S28421" s="36"/>
      <c r="T28421" s="36"/>
      <c r="U28421" s="36"/>
      <c r="V28421" s="36"/>
    </row>
    <row r="28422" spans="11:22" x14ac:dyDescent="0.25">
      <c r="K28422" s="36"/>
      <c r="L28422" s="36"/>
      <c r="M28422" s="36"/>
      <c r="N28422" s="36"/>
      <c r="O28422" s="40"/>
      <c r="P28422" s="36"/>
      <c r="S28422" s="36"/>
      <c r="T28422" s="36"/>
      <c r="U28422" s="36"/>
      <c r="V28422" s="36"/>
    </row>
    <row r="28423" spans="11:22" x14ac:dyDescent="0.25">
      <c r="K28423" s="36"/>
      <c r="L28423" s="36"/>
      <c r="M28423" s="36"/>
      <c r="N28423" s="36"/>
      <c r="O28423" s="40"/>
      <c r="P28423" s="36"/>
      <c r="S28423" s="36"/>
      <c r="T28423" s="36"/>
      <c r="U28423" s="36"/>
      <c r="V28423" s="36"/>
    </row>
    <row r="28424" spans="11:22" x14ac:dyDescent="0.25">
      <c r="K28424" s="36"/>
      <c r="L28424" s="36"/>
      <c r="M28424" s="36"/>
      <c r="N28424" s="36"/>
      <c r="O28424" s="40"/>
      <c r="P28424" s="36"/>
      <c r="S28424" s="36"/>
      <c r="T28424" s="36"/>
      <c r="U28424" s="36"/>
      <c r="V28424" s="36"/>
    </row>
    <row r="28425" spans="11:22" x14ac:dyDescent="0.25">
      <c r="K28425" s="36"/>
      <c r="L28425" s="36"/>
      <c r="M28425" s="36"/>
      <c r="N28425" s="36"/>
      <c r="O28425" s="40"/>
      <c r="P28425" s="36"/>
      <c r="S28425" s="36"/>
      <c r="T28425" s="36"/>
      <c r="U28425" s="36"/>
      <c r="V28425" s="36"/>
    </row>
    <row r="28426" spans="11:22" x14ac:dyDescent="0.25">
      <c r="K28426" s="36"/>
      <c r="L28426" s="36"/>
      <c r="M28426" s="36"/>
      <c r="N28426" s="36"/>
      <c r="O28426" s="40"/>
      <c r="P28426" s="36"/>
      <c r="S28426" s="36"/>
      <c r="T28426" s="36"/>
      <c r="U28426" s="36"/>
      <c r="V28426" s="36"/>
    </row>
    <row r="28427" spans="11:22" x14ac:dyDescent="0.25">
      <c r="K28427" s="36"/>
      <c r="L28427" s="36"/>
      <c r="M28427" s="36"/>
      <c r="N28427" s="36"/>
      <c r="O28427" s="40"/>
      <c r="P28427" s="36"/>
      <c r="S28427" s="36"/>
      <c r="T28427" s="36"/>
      <c r="U28427" s="36"/>
      <c r="V28427" s="36"/>
    </row>
    <row r="28428" spans="11:22" x14ac:dyDescent="0.25">
      <c r="K28428" s="36"/>
      <c r="L28428" s="36"/>
      <c r="M28428" s="36"/>
      <c r="N28428" s="36"/>
      <c r="O28428" s="40"/>
      <c r="P28428" s="36"/>
      <c r="S28428" s="36"/>
      <c r="T28428" s="36"/>
      <c r="U28428" s="36"/>
      <c r="V28428" s="36"/>
    </row>
    <row r="28429" spans="11:22" x14ac:dyDescent="0.25">
      <c r="K28429" s="36"/>
      <c r="L28429" s="36"/>
      <c r="M28429" s="36"/>
      <c r="N28429" s="36"/>
      <c r="O28429" s="40"/>
      <c r="P28429" s="36"/>
      <c r="S28429" s="36"/>
      <c r="T28429" s="36"/>
      <c r="U28429" s="36"/>
      <c r="V28429" s="36"/>
    </row>
    <row r="28430" spans="11:22" x14ac:dyDescent="0.25">
      <c r="K28430" s="36"/>
      <c r="L28430" s="36"/>
      <c r="M28430" s="36"/>
      <c r="N28430" s="36"/>
      <c r="O28430" s="40"/>
      <c r="P28430" s="36"/>
      <c r="S28430" s="36"/>
      <c r="T28430" s="36"/>
      <c r="U28430" s="36"/>
      <c r="V28430" s="36"/>
    </row>
    <row r="28431" spans="11:22" x14ac:dyDescent="0.25">
      <c r="K28431" s="36"/>
      <c r="L28431" s="36"/>
      <c r="M28431" s="36"/>
      <c r="N28431" s="36"/>
      <c r="O28431" s="40"/>
      <c r="P28431" s="36"/>
      <c r="S28431" s="36"/>
      <c r="T28431" s="36"/>
      <c r="U28431" s="36"/>
      <c r="V28431" s="36"/>
    </row>
    <row r="28432" spans="11:22" x14ac:dyDescent="0.25">
      <c r="K28432" s="36"/>
      <c r="L28432" s="36"/>
      <c r="M28432" s="36"/>
      <c r="N28432" s="36"/>
      <c r="O28432" s="40"/>
      <c r="P28432" s="36"/>
      <c r="S28432" s="36"/>
      <c r="T28432" s="36"/>
      <c r="U28432" s="36"/>
      <c r="V28432" s="36"/>
    </row>
    <row r="28433" spans="11:22" x14ac:dyDescent="0.25">
      <c r="K28433" s="36"/>
      <c r="L28433" s="36"/>
      <c r="M28433" s="36"/>
      <c r="N28433" s="36"/>
      <c r="O28433" s="40"/>
      <c r="P28433" s="36"/>
      <c r="S28433" s="36"/>
      <c r="T28433" s="36"/>
      <c r="U28433" s="36"/>
      <c r="V28433" s="36"/>
    </row>
    <row r="28434" spans="11:22" x14ac:dyDescent="0.25">
      <c r="K28434" s="36"/>
      <c r="L28434" s="36"/>
      <c r="M28434" s="36"/>
      <c r="N28434" s="36"/>
      <c r="O28434" s="40"/>
      <c r="P28434" s="36"/>
      <c r="S28434" s="36"/>
      <c r="T28434" s="36"/>
      <c r="U28434" s="36"/>
      <c r="V28434" s="36"/>
    </row>
    <row r="28435" spans="11:22" x14ac:dyDescent="0.25">
      <c r="K28435" s="36"/>
      <c r="L28435" s="36"/>
      <c r="M28435" s="36"/>
      <c r="N28435" s="36"/>
      <c r="O28435" s="40"/>
      <c r="P28435" s="36"/>
      <c r="S28435" s="36"/>
      <c r="T28435" s="36"/>
      <c r="U28435" s="36"/>
      <c r="V28435" s="36"/>
    </row>
    <row r="28436" spans="11:22" x14ac:dyDescent="0.25">
      <c r="K28436" s="36"/>
      <c r="L28436" s="36"/>
      <c r="M28436" s="36"/>
      <c r="N28436" s="36"/>
      <c r="O28436" s="40"/>
      <c r="P28436" s="36"/>
      <c r="S28436" s="36"/>
      <c r="T28436" s="36"/>
      <c r="U28436" s="36"/>
      <c r="V28436" s="36"/>
    </row>
    <row r="28437" spans="11:22" x14ac:dyDescent="0.25">
      <c r="K28437" s="36"/>
      <c r="L28437" s="36"/>
      <c r="M28437" s="36"/>
      <c r="N28437" s="36"/>
      <c r="O28437" s="40"/>
      <c r="P28437" s="36"/>
      <c r="S28437" s="36"/>
      <c r="T28437" s="36"/>
      <c r="U28437" s="36"/>
      <c r="V28437" s="36"/>
    </row>
    <row r="28438" spans="11:22" x14ac:dyDescent="0.25">
      <c r="K28438" s="36"/>
      <c r="L28438" s="36"/>
      <c r="M28438" s="36"/>
      <c r="N28438" s="36"/>
      <c r="O28438" s="40"/>
      <c r="P28438" s="36"/>
      <c r="S28438" s="36"/>
      <c r="T28438" s="36"/>
      <c r="U28438" s="36"/>
      <c r="V28438" s="36"/>
    </row>
    <row r="28439" spans="11:22" x14ac:dyDescent="0.25">
      <c r="K28439" s="36"/>
      <c r="L28439" s="36"/>
      <c r="M28439" s="36"/>
      <c r="N28439" s="36"/>
      <c r="O28439" s="40"/>
      <c r="P28439" s="36"/>
      <c r="S28439" s="36"/>
      <c r="T28439" s="36"/>
      <c r="U28439" s="36"/>
      <c r="V28439" s="36"/>
    </row>
    <row r="28440" spans="11:22" x14ac:dyDescent="0.25">
      <c r="K28440" s="36"/>
      <c r="L28440" s="36"/>
      <c r="M28440" s="36"/>
      <c r="N28440" s="36"/>
      <c r="O28440" s="40"/>
      <c r="P28440" s="36"/>
      <c r="S28440" s="36"/>
      <c r="T28440" s="36"/>
      <c r="U28440" s="36"/>
      <c r="V28440" s="36"/>
    </row>
    <row r="28441" spans="11:22" x14ac:dyDescent="0.25">
      <c r="K28441" s="36"/>
      <c r="L28441" s="36"/>
      <c r="M28441" s="36"/>
      <c r="N28441" s="36"/>
      <c r="O28441" s="40"/>
      <c r="P28441" s="36"/>
      <c r="S28441" s="36"/>
      <c r="T28441" s="36"/>
      <c r="U28441" s="36"/>
      <c r="V28441" s="36"/>
    </row>
    <row r="28442" spans="11:22" x14ac:dyDescent="0.25">
      <c r="K28442" s="36"/>
      <c r="L28442" s="36"/>
      <c r="M28442" s="36"/>
      <c r="N28442" s="36"/>
      <c r="O28442" s="40"/>
      <c r="P28442" s="36"/>
      <c r="S28442" s="36"/>
      <c r="T28442" s="36"/>
      <c r="U28442" s="36"/>
      <c r="V28442" s="36"/>
    </row>
    <row r="28443" spans="11:22" x14ac:dyDescent="0.25">
      <c r="K28443" s="36"/>
      <c r="L28443" s="36"/>
      <c r="M28443" s="36"/>
      <c r="N28443" s="36"/>
      <c r="O28443" s="40"/>
      <c r="P28443" s="36"/>
      <c r="S28443" s="36"/>
      <c r="T28443" s="36"/>
      <c r="U28443" s="36"/>
      <c r="V28443" s="36"/>
    </row>
    <row r="28444" spans="11:22" x14ac:dyDescent="0.25">
      <c r="K28444" s="36"/>
      <c r="L28444" s="36"/>
      <c r="M28444" s="36"/>
      <c r="N28444" s="36"/>
      <c r="O28444" s="40"/>
      <c r="P28444" s="36"/>
      <c r="S28444" s="36"/>
      <c r="T28444" s="36"/>
      <c r="U28444" s="36"/>
      <c r="V28444" s="36"/>
    </row>
    <row r="28445" spans="11:22" x14ac:dyDescent="0.25">
      <c r="K28445" s="36"/>
      <c r="L28445" s="36"/>
      <c r="M28445" s="36"/>
      <c r="N28445" s="36"/>
      <c r="O28445" s="40"/>
      <c r="P28445" s="36"/>
      <c r="S28445" s="36"/>
      <c r="T28445" s="36"/>
      <c r="U28445" s="36"/>
      <c r="V28445" s="36"/>
    </row>
    <row r="28446" spans="11:22" x14ac:dyDescent="0.25">
      <c r="K28446" s="36"/>
      <c r="L28446" s="36"/>
      <c r="M28446" s="36"/>
      <c r="N28446" s="36"/>
      <c r="O28446" s="40"/>
      <c r="P28446" s="36"/>
      <c r="S28446" s="36"/>
      <c r="T28446" s="36"/>
      <c r="U28446" s="36"/>
      <c r="V28446" s="36"/>
    </row>
    <row r="28447" spans="11:22" x14ac:dyDescent="0.25">
      <c r="K28447" s="36"/>
      <c r="L28447" s="36"/>
      <c r="M28447" s="36"/>
      <c r="N28447" s="36"/>
      <c r="O28447" s="40"/>
      <c r="P28447" s="36"/>
      <c r="S28447" s="36"/>
      <c r="T28447" s="36"/>
      <c r="U28447" s="36"/>
      <c r="V28447" s="36"/>
    </row>
    <row r="28448" spans="11:22" x14ac:dyDescent="0.25">
      <c r="K28448" s="36"/>
      <c r="L28448" s="36"/>
      <c r="M28448" s="36"/>
      <c r="N28448" s="36"/>
      <c r="O28448" s="40"/>
      <c r="P28448" s="36"/>
      <c r="S28448" s="36"/>
      <c r="T28448" s="36"/>
      <c r="U28448" s="36"/>
      <c r="V28448" s="36"/>
    </row>
    <row r="28449" spans="11:22" x14ac:dyDescent="0.25">
      <c r="K28449" s="36"/>
      <c r="L28449" s="36"/>
      <c r="M28449" s="36"/>
      <c r="N28449" s="36"/>
      <c r="O28449" s="40"/>
      <c r="P28449" s="36"/>
      <c r="S28449" s="36"/>
      <c r="T28449" s="36"/>
      <c r="U28449" s="36"/>
      <c r="V28449" s="36"/>
    </row>
    <row r="28450" spans="11:22" x14ac:dyDescent="0.25">
      <c r="K28450" s="36"/>
      <c r="L28450" s="36"/>
      <c r="M28450" s="36"/>
      <c r="N28450" s="36"/>
      <c r="O28450" s="40"/>
      <c r="P28450" s="36"/>
      <c r="S28450" s="36"/>
      <c r="T28450" s="36"/>
      <c r="U28450" s="36"/>
      <c r="V28450" s="36"/>
    </row>
    <row r="28451" spans="11:22" x14ac:dyDescent="0.25">
      <c r="K28451" s="36"/>
      <c r="L28451" s="36"/>
      <c r="M28451" s="36"/>
      <c r="N28451" s="36"/>
      <c r="O28451" s="40"/>
      <c r="P28451" s="36"/>
      <c r="S28451" s="36"/>
      <c r="T28451" s="36"/>
      <c r="U28451" s="36"/>
      <c r="V28451" s="36"/>
    </row>
    <row r="28452" spans="11:22" x14ac:dyDescent="0.25">
      <c r="K28452" s="36"/>
      <c r="L28452" s="36"/>
      <c r="M28452" s="36"/>
      <c r="N28452" s="36"/>
      <c r="O28452" s="40"/>
      <c r="P28452" s="36"/>
      <c r="S28452" s="36"/>
      <c r="T28452" s="36"/>
      <c r="U28452" s="36"/>
      <c r="V28452" s="36"/>
    </row>
    <row r="28453" spans="11:22" x14ac:dyDescent="0.25">
      <c r="K28453" s="36"/>
      <c r="L28453" s="36"/>
      <c r="M28453" s="36"/>
      <c r="N28453" s="36"/>
      <c r="O28453" s="40"/>
      <c r="P28453" s="36"/>
      <c r="S28453" s="36"/>
      <c r="T28453" s="36"/>
      <c r="U28453" s="36"/>
      <c r="V28453" s="36"/>
    </row>
    <row r="28454" spans="11:22" x14ac:dyDescent="0.25">
      <c r="K28454" s="36"/>
      <c r="L28454" s="36"/>
      <c r="M28454" s="36"/>
      <c r="N28454" s="36"/>
      <c r="O28454" s="40"/>
      <c r="P28454" s="36"/>
      <c r="S28454" s="36"/>
      <c r="T28454" s="36"/>
      <c r="U28454" s="36"/>
      <c r="V28454" s="36"/>
    </row>
    <row r="28455" spans="11:22" x14ac:dyDescent="0.25">
      <c r="K28455" s="36"/>
      <c r="L28455" s="36"/>
      <c r="M28455" s="36"/>
      <c r="N28455" s="36"/>
      <c r="O28455" s="40"/>
      <c r="P28455" s="36"/>
      <c r="S28455" s="36"/>
      <c r="T28455" s="36"/>
      <c r="U28455" s="36"/>
      <c r="V28455" s="36"/>
    </row>
    <row r="28456" spans="11:22" x14ac:dyDescent="0.25">
      <c r="K28456" s="36"/>
      <c r="L28456" s="36"/>
      <c r="M28456" s="36"/>
      <c r="N28456" s="36"/>
      <c r="O28456" s="40"/>
      <c r="P28456" s="36"/>
      <c r="S28456" s="36"/>
      <c r="T28456" s="36"/>
      <c r="U28456" s="36"/>
      <c r="V28456" s="36"/>
    </row>
    <row r="28457" spans="11:22" x14ac:dyDescent="0.25">
      <c r="K28457" s="36"/>
      <c r="L28457" s="36"/>
      <c r="M28457" s="36"/>
      <c r="N28457" s="36"/>
      <c r="O28457" s="40"/>
      <c r="P28457" s="36"/>
      <c r="S28457" s="36"/>
      <c r="T28457" s="36"/>
      <c r="U28457" s="36"/>
      <c r="V28457" s="36"/>
    </row>
    <row r="28458" spans="11:22" x14ac:dyDescent="0.25">
      <c r="K28458" s="36"/>
      <c r="L28458" s="36"/>
      <c r="M28458" s="36"/>
      <c r="N28458" s="36"/>
      <c r="O28458" s="40"/>
      <c r="P28458" s="36"/>
      <c r="S28458" s="36"/>
      <c r="T28458" s="36"/>
      <c r="U28458" s="36"/>
      <c r="V28458" s="36"/>
    </row>
    <row r="28459" spans="11:22" x14ac:dyDescent="0.25">
      <c r="K28459" s="36"/>
      <c r="L28459" s="36"/>
      <c r="M28459" s="36"/>
      <c r="N28459" s="36"/>
      <c r="O28459" s="40"/>
      <c r="P28459" s="36"/>
      <c r="S28459" s="36"/>
      <c r="T28459" s="36"/>
      <c r="U28459" s="36"/>
      <c r="V28459" s="36"/>
    </row>
    <row r="28460" spans="11:22" x14ac:dyDescent="0.25">
      <c r="K28460" s="36"/>
      <c r="L28460" s="36"/>
      <c r="M28460" s="36"/>
      <c r="N28460" s="36"/>
      <c r="O28460" s="40"/>
      <c r="P28460" s="36"/>
      <c r="S28460" s="36"/>
      <c r="T28460" s="36"/>
      <c r="U28460" s="36"/>
      <c r="V28460" s="36"/>
    </row>
    <row r="28461" spans="11:22" x14ac:dyDescent="0.25">
      <c r="K28461" s="36"/>
      <c r="L28461" s="36"/>
      <c r="M28461" s="36"/>
      <c r="N28461" s="36"/>
      <c r="O28461" s="40"/>
      <c r="P28461" s="36"/>
      <c r="S28461" s="36"/>
      <c r="T28461" s="36"/>
      <c r="U28461" s="36"/>
      <c r="V28461" s="36"/>
    </row>
    <row r="28462" spans="11:22" x14ac:dyDescent="0.25">
      <c r="K28462" s="36"/>
      <c r="L28462" s="36"/>
      <c r="M28462" s="36"/>
      <c r="N28462" s="36"/>
      <c r="O28462" s="40"/>
      <c r="P28462" s="36"/>
      <c r="S28462" s="36"/>
      <c r="T28462" s="36"/>
      <c r="U28462" s="36"/>
      <c r="V28462" s="36"/>
    </row>
    <row r="28463" spans="11:22" x14ac:dyDescent="0.25">
      <c r="K28463" s="36"/>
      <c r="L28463" s="36"/>
      <c r="M28463" s="36"/>
      <c r="N28463" s="36"/>
      <c r="O28463" s="40"/>
      <c r="P28463" s="36"/>
      <c r="S28463" s="36"/>
      <c r="T28463" s="36"/>
      <c r="U28463" s="36"/>
      <c r="V28463" s="36"/>
    </row>
    <row r="28464" spans="11:22" x14ac:dyDescent="0.25">
      <c r="K28464" s="36"/>
      <c r="L28464" s="36"/>
      <c r="M28464" s="36"/>
      <c r="N28464" s="36"/>
      <c r="O28464" s="40"/>
      <c r="P28464" s="36"/>
      <c r="S28464" s="36"/>
      <c r="T28464" s="36"/>
      <c r="U28464" s="36"/>
      <c r="V28464" s="36"/>
    </row>
    <row r="28465" spans="11:22" x14ac:dyDescent="0.25">
      <c r="K28465" s="36"/>
      <c r="L28465" s="36"/>
      <c r="M28465" s="36"/>
      <c r="N28465" s="36"/>
      <c r="O28465" s="40"/>
      <c r="P28465" s="36"/>
      <c r="S28465" s="36"/>
      <c r="T28465" s="36"/>
      <c r="U28465" s="36"/>
      <c r="V28465" s="36"/>
    </row>
    <row r="28466" spans="11:22" x14ac:dyDescent="0.25">
      <c r="K28466" s="36"/>
      <c r="L28466" s="36"/>
      <c r="M28466" s="36"/>
      <c r="N28466" s="36"/>
      <c r="O28466" s="40"/>
      <c r="P28466" s="36"/>
      <c r="S28466" s="36"/>
      <c r="T28466" s="36"/>
      <c r="U28466" s="36"/>
      <c r="V28466" s="36"/>
    </row>
    <row r="28467" spans="11:22" x14ac:dyDescent="0.25">
      <c r="K28467" s="36"/>
      <c r="L28467" s="36"/>
      <c r="M28467" s="36"/>
      <c r="N28467" s="36"/>
      <c r="O28467" s="40"/>
      <c r="P28467" s="36"/>
      <c r="S28467" s="36"/>
      <c r="T28467" s="36"/>
      <c r="U28467" s="36"/>
      <c r="V28467" s="36"/>
    </row>
    <row r="28468" spans="11:22" x14ac:dyDescent="0.25">
      <c r="K28468" s="36"/>
      <c r="L28468" s="36"/>
      <c r="M28468" s="36"/>
      <c r="N28468" s="36"/>
      <c r="O28468" s="40"/>
      <c r="P28468" s="36"/>
      <c r="S28468" s="36"/>
      <c r="T28468" s="36"/>
      <c r="U28468" s="36"/>
      <c r="V28468" s="36"/>
    </row>
    <row r="28469" spans="11:22" x14ac:dyDescent="0.25">
      <c r="K28469" s="36"/>
      <c r="L28469" s="36"/>
      <c r="M28469" s="36"/>
      <c r="N28469" s="36"/>
      <c r="O28469" s="40"/>
      <c r="P28469" s="36"/>
      <c r="S28469" s="36"/>
      <c r="T28469" s="36"/>
      <c r="U28469" s="36"/>
      <c r="V28469" s="36"/>
    </row>
    <row r="28470" spans="11:22" x14ac:dyDescent="0.25">
      <c r="K28470" s="36"/>
      <c r="L28470" s="36"/>
      <c r="M28470" s="36"/>
      <c r="N28470" s="36"/>
      <c r="O28470" s="40"/>
      <c r="P28470" s="36"/>
      <c r="S28470" s="36"/>
      <c r="T28470" s="36"/>
      <c r="U28470" s="36"/>
      <c r="V28470" s="36"/>
    </row>
    <row r="28471" spans="11:22" x14ac:dyDescent="0.25">
      <c r="K28471" s="36"/>
      <c r="L28471" s="36"/>
      <c r="M28471" s="36"/>
      <c r="N28471" s="36"/>
      <c r="O28471" s="40"/>
      <c r="P28471" s="36"/>
      <c r="S28471" s="36"/>
      <c r="T28471" s="36"/>
      <c r="U28471" s="36"/>
      <c r="V28471" s="36"/>
    </row>
    <row r="28472" spans="11:22" x14ac:dyDescent="0.25">
      <c r="K28472" s="36"/>
      <c r="L28472" s="36"/>
      <c r="M28472" s="36"/>
      <c r="N28472" s="36"/>
      <c r="O28472" s="40"/>
      <c r="P28472" s="36"/>
      <c r="S28472" s="36"/>
      <c r="T28472" s="36"/>
      <c r="U28472" s="36"/>
      <c r="V28472" s="36"/>
    </row>
    <row r="28473" spans="11:22" x14ac:dyDescent="0.25">
      <c r="K28473" s="36"/>
      <c r="L28473" s="36"/>
      <c r="M28473" s="36"/>
      <c r="N28473" s="36"/>
      <c r="O28473" s="40"/>
      <c r="P28473" s="36"/>
      <c r="S28473" s="36"/>
      <c r="T28473" s="36"/>
      <c r="U28473" s="36"/>
      <c r="V28473" s="36"/>
    </row>
    <row r="28474" spans="11:22" x14ac:dyDescent="0.25">
      <c r="K28474" s="36"/>
      <c r="L28474" s="36"/>
      <c r="M28474" s="36"/>
      <c r="N28474" s="36"/>
      <c r="O28474" s="40"/>
      <c r="P28474" s="36"/>
      <c r="S28474" s="36"/>
      <c r="T28474" s="36"/>
      <c r="U28474" s="36"/>
      <c r="V28474" s="36"/>
    </row>
    <row r="28475" spans="11:22" x14ac:dyDescent="0.25">
      <c r="K28475" s="36"/>
      <c r="L28475" s="36"/>
      <c r="M28475" s="36"/>
      <c r="N28475" s="36"/>
      <c r="O28475" s="40"/>
      <c r="P28475" s="36"/>
      <c r="S28475" s="36"/>
      <c r="T28475" s="36"/>
      <c r="U28475" s="36"/>
      <c r="V28475" s="36"/>
    </row>
    <row r="28476" spans="11:22" x14ac:dyDescent="0.25">
      <c r="K28476" s="36"/>
      <c r="L28476" s="36"/>
      <c r="M28476" s="36"/>
      <c r="N28476" s="36"/>
      <c r="O28476" s="40"/>
      <c r="P28476" s="36"/>
      <c r="S28476" s="36"/>
      <c r="T28476" s="36"/>
      <c r="U28476" s="36"/>
      <c r="V28476" s="36"/>
    </row>
    <row r="28477" spans="11:22" x14ac:dyDescent="0.25">
      <c r="K28477" s="36"/>
      <c r="L28477" s="36"/>
      <c r="M28477" s="36"/>
      <c r="N28477" s="36"/>
      <c r="O28477" s="40"/>
      <c r="P28477" s="36"/>
      <c r="S28477" s="36"/>
      <c r="T28477" s="36"/>
      <c r="U28477" s="36"/>
      <c r="V28477" s="36"/>
    </row>
    <row r="28478" spans="11:22" x14ac:dyDescent="0.25">
      <c r="K28478" s="36"/>
      <c r="L28478" s="36"/>
      <c r="M28478" s="36"/>
      <c r="N28478" s="36"/>
      <c r="O28478" s="40"/>
      <c r="P28478" s="36"/>
      <c r="S28478" s="36"/>
      <c r="T28478" s="36"/>
      <c r="U28478" s="36"/>
      <c r="V28478" s="36"/>
    </row>
    <row r="28479" spans="11:22" x14ac:dyDescent="0.25">
      <c r="K28479" s="36"/>
      <c r="L28479" s="36"/>
      <c r="M28479" s="36"/>
      <c r="N28479" s="36"/>
      <c r="O28479" s="40"/>
      <c r="P28479" s="36"/>
      <c r="S28479" s="36"/>
      <c r="T28479" s="36"/>
      <c r="U28479" s="36"/>
      <c r="V28479" s="36"/>
    </row>
    <row r="28480" spans="11:22" x14ac:dyDescent="0.25">
      <c r="K28480" s="36"/>
      <c r="L28480" s="36"/>
      <c r="M28480" s="36"/>
      <c r="N28480" s="36"/>
      <c r="O28480" s="40"/>
      <c r="P28480" s="36"/>
      <c r="S28480" s="36"/>
      <c r="T28480" s="36"/>
      <c r="U28480" s="36"/>
      <c r="V28480" s="36"/>
    </row>
    <row r="28481" spans="11:22" x14ac:dyDescent="0.25">
      <c r="K28481" s="36"/>
      <c r="L28481" s="36"/>
      <c r="M28481" s="36"/>
      <c r="N28481" s="36"/>
      <c r="O28481" s="40"/>
      <c r="P28481" s="36"/>
      <c r="S28481" s="36"/>
      <c r="T28481" s="36"/>
      <c r="U28481" s="36"/>
      <c r="V28481" s="36"/>
    </row>
    <row r="28482" spans="11:22" x14ac:dyDescent="0.25">
      <c r="K28482" s="36"/>
      <c r="L28482" s="36"/>
      <c r="M28482" s="36"/>
      <c r="N28482" s="36"/>
      <c r="O28482" s="40"/>
      <c r="P28482" s="36"/>
      <c r="S28482" s="36"/>
      <c r="T28482" s="36"/>
      <c r="U28482" s="36"/>
      <c r="V28482" s="36"/>
    </row>
    <row r="28483" spans="11:22" x14ac:dyDescent="0.25">
      <c r="K28483" s="36"/>
      <c r="L28483" s="36"/>
      <c r="M28483" s="36"/>
      <c r="N28483" s="36"/>
      <c r="O28483" s="40"/>
      <c r="P28483" s="36"/>
      <c r="S28483" s="36"/>
      <c r="T28483" s="36"/>
      <c r="U28483" s="36"/>
      <c r="V28483" s="36"/>
    </row>
    <row r="28484" spans="11:22" x14ac:dyDescent="0.25">
      <c r="K28484" s="36"/>
      <c r="L28484" s="36"/>
      <c r="M28484" s="36"/>
      <c r="N28484" s="36"/>
      <c r="O28484" s="40"/>
      <c r="P28484" s="36"/>
      <c r="S28484" s="36"/>
      <c r="T28484" s="36"/>
      <c r="U28484" s="36"/>
      <c r="V28484" s="36"/>
    </row>
    <row r="28485" spans="11:22" x14ac:dyDescent="0.25">
      <c r="K28485" s="36"/>
      <c r="L28485" s="36"/>
      <c r="M28485" s="36"/>
      <c r="N28485" s="36"/>
      <c r="O28485" s="40"/>
      <c r="P28485" s="36"/>
      <c r="S28485" s="36"/>
      <c r="T28485" s="36"/>
      <c r="U28485" s="36"/>
      <c r="V28485" s="36"/>
    </row>
    <row r="28486" spans="11:22" x14ac:dyDescent="0.25">
      <c r="K28486" s="36"/>
      <c r="L28486" s="36"/>
      <c r="M28486" s="36"/>
      <c r="N28486" s="36"/>
      <c r="O28486" s="40"/>
      <c r="P28486" s="36"/>
      <c r="S28486" s="36"/>
      <c r="T28486" s="36"/>
      <c r="U28486" s="36"/>
      <c r="V28486" s="36"/>
    </row>
    <row r="28487" spans="11:22" x14ac:dyDescent="0.25">
      <c r="K28487" s="36"/>
      <c r="L28487" s="36"/>
      <c r="M28487" s="36"/>
      <c r="N28487" s="36"/>
      <c r="O28487" s="40"/>
      <c r="P28487" s="36"/>
      <c r="S28487" s="36"/>
      <c r="T28487" s="36"/>
      <c r="U28487" s="36"/>
      <c r="V28487" s="36"/>
    </row>
    <row r="28488" spans="11:22" x14ac:dyDescent="0.25">
      <c r="K28488" s="36"/>
      <c r="L28488" s="36"/>
      <c r="M28488" s="36"/>
      <c r="N28488" s="36"/>
      <c r="O28488" s="40"/>
      <c r="P28488" s="36"/>
      <c r="S28488" s="36"/>
      <c r="T28488" s="36"/>
      <c r="U28488" s="36"/>
      <c r="V28488" s="36"/>
    </row>
    <row r="28489" spans="11:22" x14ac:dyDescent="0.25">
      <c r="K28489" s="36"/>
      <c r="L28489" s="36"/>
      <c r="M28489" s="36"/>
      <c r="N28489" s="36"/>
      <c r="O28489" s="40"/>
      <c r="P28489" s="36"/>
      <c r="S28489" s="36"/>
      <c r="T28489" s="36"/>
      <c r="U28489" s="36"/>
      <c r="V28489" s="36"/>
    </row>
    <row r="28490" spans="11:22" x14ac:dyDescent="0.25">
      <c r="K28490" s="36"/>
      <c r="L28490" s="36"/>
      <c r="M28490" s="36"/>
      <c r="N28490" s="36"/>
      <c r="O28490" s="40"/>
      <c r="P28490" s="36"/>
      <c r="S28490" s="36"/>
      <c r="T28490" s="36"/>
      <c r="U28490" s="36"/>
      <c r="V28490" s="36"/>
    </row>
    <row r="28491" spans="11:22" x14ac:dyDescent="0.25">
      <c r="K28491" s="36"/>
      <c r="L28491" s="36"/>
      <c r="M28491" s="36"/>
      <c r="N28491" s="36"/>
      <c r="O28491" s="40"/>
      <c r="P28491" s="36"/>
      <c r="S28491" s="36"/>
      <c r="T28491" s="36"/>
      <c r="U28491" s="36"/>
      <c r="V28491" s="36"/>
    </row>
    <row r="28492" spans="11:22" x14ac:dyDescent="0.25">
      <c r="K28492" s="36"/>
      <c r="L28492" s="36"/>
      <c r="M28492" s="36"/>
      <c r="N28492" s="36"/>
      <c r="O28492" s="40"/>
      <c r="P28492" s="36"/>
      <c r="S28492" s="36"/>
      <c r="T28492" s="36"/>
      <c r="U28492" s="36"/>
      <c r="V28492" s="36"/>
    </row>
    <row r="28493" spans="11:22" x14ac:dyDescent="0.25">
      <c r="K28493" s="36"/>
      <c r="L28493" s="36"/>
      <c r="M28493" s="36"/>
      <c r="N28493" s="36"/>
      <c r="O28493" s="40"/>
      <c r="P28493" s="36"/>
      <c r="S28493" s="36"/>
      <c r="T28493" s="36"/>
      <c r="U28493" s="36"/>
      <c r="V28493" s="36"/>
    </row>
    <row r="28494" spans="11:22" x14ac:dyDescent="0.25">
      <c r="K28494" s="36"/>
      <c r="L28494" s="36"/>
      <c r="M28494" s="36"/>
      <c r="N28494" s="36"/>
      <c r="O28494" s="40"/>
      <c r="P28494" s="36"/>
      <c r="S28494" s="36"/>
      <c r="T28494" s="36"/>
      <c r="U28494" s="36"/>
      <c r="V28494" s="36"/>
    </row>
    <row r="28495" spans="11:22" x14ac:dyDescent="0.25">
      <c r="K28495" s="36"/>
      <c r="L28495" s="36"/>
      <c r="M28495" s="36"/>
      <c r="N28495" s="36"/>
      <c r="O28495" s="40"/>
      <c r="P28495" s="36"/>
      <c r="S28495" s="36"/>
      <c r="T28495" s="36"/>
      <c r="U28495" s="36"/>
      <c r="V28495" s="36"/>
    </row>
    <row r="28496" spans="11:22" x14ac:dyDescent="0.25">
      <c r="K28496" s="36"/>
      <c r="L28496" s="36"/>
      <c r="M28496" s="36"/>
      <c r="N28496" s="36"/>
      <c r="O28496" s="40"/>
      <c r="P28496" s="36"/>
      <c r="S28496" s="36"/>
      <c r="T28496" s="36"/>
      <c r="U28496" s="36"/>
      <c r="V28496" s="36"/>
    </row>
    <row r="28497" spans="11:22" x14ac:dyDescent="0.25">
      <c r="K28497" s="36"/>
      <c r="L28497" s="36"/>
      <c r="M28497" s="36"/>
      <c r="N28497" s="36"/>
      <c r="O28497" s="40"/>
      <c r="P28497" s="36"/>
      <c r="S28497" s="36"/>
      <c r="T28497" s="36"/>
      <c r="U28497" s="36"/>
      <c r="V28497" s="36"/>
    </row>
    <row r="28498" spans="11:22" x14ac:dyDescent="0.25">
      <c r="K28498" s="36"/>
      <c r="L28498" s="36"/>
      <c r="M28498" s="36"/>
      <c r="N28498" s="36"/>
      <c r="O28498" s="40"/>
      <c r="P28498" s="36"/>
      <c r="S28498" s="36"/>
      <c r="T28498" s="36"/>
      <c r="U28498" s="36"/>
      <c r="V28498" s="36"/>
    </row>
    <row r="28499" spans="11:22" x14ac:dyDescent="0.25">
      <c r="K28499" s="36"/>
      <c r="L28499" s="36"/>
      <c r="M28499" s="36"/>
      <c r="N28499" s="36"/>
      <c r="O28499" s="40"/>
      <c r="P28499" s="36"/>
      <c r="S28499" s="36"/>
      <c r="T28499" s="36"/>
      <c r="U28499" s="36"/>
      <c r="V28499" s="36"/>
    </row>
    <row r="28500" spans="11:22" x14ac:dyDescent="0.25">
      <c r="K28500" s="36"/>
      <c r="L28500" s="36"/>
      <c r="M28500" s="36"/>
      <c r="N28500" s="36"/>
      <c r="O28500" s="40"/>
      <c r="P28500" s="36"/>
      <c r="S28500" s="36"/>
      <c r="T28500" s="36"/>
      <c r="U28500" s="36"/>
      <c r="V28500" s="36"/>
    </row>
    <row r="28501" spans="11:22" x14ac:dyDescent="0.25">
      <c r="K28501" s="36"/>
      <c r="L28501" s="36"/>
      <c r="M28501" s="36"/>
      <c r="N28501" s="36"/>
      <c r="O28501" s="40"/>
      <c r="P28501" s="36"/>
      <c r="S28501" s="36"/>
      <c r="T28501" s="36"/>
      <c r="U28501" s="36"/>
      <c r="V28501" s="36"/>
    </row>
    <row r="28502" spans="11:22" x14ac:dyDescent="0.25">
      <c r="K28502" s="36"/>
      <c r="L28502" s="36"/>
      <c r="M28502" s="36"/>
      <c r="N28502" s="36"/>
      <c r="O28502" s="40"/>
      <c r="P28502" s="36"/>
      <c r="S28502" s="36"/>
      <c r="T28502" s="36"/>
      <c r="U28502" s="36"/>
      <c r="V28502" s="36"/>
    </row>
    <row r="28503" spans="11:22" x14ac:dyDescent="0.25">
      <c r="K28503" s="36"/>
      <c r="L28503" s="36"/>
      <c r="M28503" s="36"/>
      <c r="N28503" s="36"/>
      <c r="O28503" s="40"/>
      <c r="P28503" s="36"/>
      <c r="S28503" s="36"/>
      <c r="T28503" s="36"/>
      <c r="U28503" s="36"/>
      <c r="V28503" s="36"/>
    </row>
    <row r="28504" spans="11:22" x14ac:dyDescent="0.25">
      <c r="K28504" s="36"/>
      <c r="L28504" s="36"/>
      <c r="M28504" s="36"/>
      <c r="N28504" s="36"/>
      <c r="O28504" s="40"/>
      <c r="P28504" s="36"/>
      <c r="S28504" s="36"/>
      <c r="T28504" s="36"/>
      <c r="U28504" s="36"/>
      <c r="V28504" s="36"/>
    </row>
    <row r="28505" spans="11:22" x14ac:dyDescent="0.25">
      <c r="K28505" s="36"/>
      <c r="L28505" s="36"/>
      <c r="M28505" s="36"/>
      <c r="N28505" s="36"/>
      <c r="O28505" s="40"/>
      <c r="P28505" s="36"/>
      <c r="S28505" s="36"/>
      <c r="T28505" s="36"/>
      <c r="U28505" s="36"/>
      <c r="V28505" s="36"/>
    </row>
    <row r="28506" spans="11:22" x14ac:dyDescent="0.25">
      <c r="K28506" s="36"/>
      <c r="L28506" s="36"/>
      <c r="M28506" s="36"/>
      <c r="N28506" s="36"/>
      <c r="O28506" s="40"/>
      <c r="P28506" s="36"/>
      <c r="S28506" s="36"/>
      <c r="T28506" s="36"/>
      <c r="U28506" s="36"/>
      <c r="V28506" s="36"/>
    </row>
    <row r="28507" spans="11:22" x14ac:dyDescent="0.25">
      <c r="K28507" s="36"/>
      <c r="L28507" s="36"/>
      <c r="M28507" s="36"/>
      <c r="N28507" s="36"/>
      <c r="O28507" s="40"/>
      <c r="P28507" s="36"/>
      <c r="S28507" s="36"/>
      <c r="T28507" s="36"/>
      <c r="U28507" s="36"/>
      <c r="V28507" s="36"/>
    </row>
    <row r="28508" spans="11:22" x14ac:dyDescent="0.25">
      <c r="K28508" s="36"/>
      <c r="L28508" s="36"/>
      <c r="M28508" s="36"/>
      <c r="N28508" s="36"/>
      <c r="O28508" s="40"/>
      <c r="P28508" s="36"/>
      <c r="S28508" s="36"/>
      <c r="T28508" s="36"/>
      <c r="U28508" s="36"/>
      <c r="V28508" s="36"/>
    </row>
    <row r="28509" spans="11:22" x14ac:dyDescent="0.25">
      <c r="K28509" s="36"/>
      <c r="L28509" s="36"/>
      <c r="M28509" s="36"/>
      <c r="N28509" s="36"/>
      <c r="O28509" s="40"/>
      <c r="P28509" s="36"/>
      <c r="S28509" s="36"/>
      <c r="T28509" s="36"/>
      <c r="U28509" s="36"/>
      <c r="V28509" s="36"/>
    </row>
    <row r="28510" spans="11:22" x14ac:dyDescent="0.25">
      <c r="K28510" s="36"/>
      <c r="L28510" s="36"/>
      <c r="M28510" s="36"/>
      <c r="N28510" s="36"/>
      <c r="O28510" s="40"/>
      <c r="P28510" s="36"/>
      <c r="S28510" s="36"/>
      <c r="T28510" s="36"/>
      <c r="U28510" s="36"/>
      <c r="V28510" s="36"/>
    </row>
    <row r="28511" spans="11:22" x14ac:dyDescent="0.25">
      <c r="K28511" s="36"/>
      <c r="L28511" s="36"/>
      <c r="M28511" s="36"/>
      <c r="N28511" s="36"/>
      <c r="O28511" s="40"/>
      <c r="P28511" s="36"/>
      <c r="S28511" s="36"/>
      <c r="T28511" s="36"/>
      <c r="U28511" s="36"/>
      <c r="V28511" s="36"/>
    </row>
    <row r="28512" spans="11:22" x14ac:dyDescent="0.25">
      <c r="K28512" s="36"/>
      <c r="L28512" s="36"/>
      <c r="M28512" s="36"/>
      <c r="N28512" s="36"/>
      <c r="O28512" s="40"/>
      <c r="P28512" s="36"/>
      <c r="S28512" s="36"/>
      <c r="T28512" s="36"/>
      <c r="U28512" s="36"/>
      <c r="V28512" s="36"/>
    </row>
    <row r="28513" spans="11:22" x14ac:dyDescent="0.25">
      <c r="K28513" s="36"/>
      <c r="L28513" s="36"/>
      <c r="M28513" s="36"/>
      <c r="N28513" s="36"/>
      <c r="O28513" s="40"/>
      <c r="P28513" s="36"/>
      <c r="S28513" s="36"/>
      <c r="T28513" s="36"/>
      <c r="U28513" s="36"/>
      <c r="V28513" s="36"/>
    </row>
    <row r="28514" spans="11:22" x14ac:dyDescent="0.25">
      <c r="K28514" s="36"/>
      <c r="L28514" s="36"/>
      <c r="M28514" s="36"/>
      <c r="N28514" s="36"/>
      <c r="O28514" s="40"/>
      <c r="P28514" s="36"/>
      <c r="S28514" s="36"/>
      <c r="T28514" s="36"/>
      <c r="U28514" s="36"/>
      <c r="V28514" s="36"/>
    </row>
    <row r="28515" spans="11:22" x14ac:dyDescent="0.25">
      <c r="K28515" s="36"/>
      <c r="L28515" s="36"/>
      <c r="M28515" s="36"/>
      <c r="N28515" s="36"/>
      <c r="O28515" s="40"/>
      <c r="P28515" s="36"/>
      <c r="S28515" s="36"/>
      <c r="T28515" s="36"/>
      <c r="U28515" s="36"/>
      <c r="V28515" s="36"/>
    </row>
    <row r="28516" spans="11:22" x14ac:dyDescent="0.25">
      <c r="K28516" s="36"/>
      <c r="L28516" s="36"/>
      <c r="M28516" s="36"/>
      <c r="N28516" s="36"/>
      <c r="O28516" s="40"/>
      <c r="P28516" s="36"/>
      <c r="S28516" s="36"/>
      <c r="T28516" s="36"/>
      <c r="U28516" s="36"/>
      <c r="V28516" s="36"/>
    </row>
    <row r="28517" spans="11:22" x14ac:dyDescent="0.25">
      <c r="K28517" s="36"/>
      <c r="L28517" s="36"/>
      <c r="M28517" s="36"/>
      <c r="N28517" s="36"/>
      <c r="O28517" s="40"/>
      <c r="P28517" s="36"/>
      <c r="S28517" s="36"/>
      <c r="T28517" s="36"/>
      <c r="U28517" s="36"/>
      <c r="V28517" s="36"/>
    </row>
    <row r="28518" spans="11:22" x14ac:dyDescent="0.25">
      <c r="K28518" s="36"/>
      <c r="L28518" s="36"/>
      <c r="M28518" s="36"/>
      <c r="N28518" s="36"/>
      <c r="O28518" s="40"/>
      <c r="P28518" s="36"/>
      <c r="S28518" s="36"/>
      <c r="T28518" s="36"/>
      <c r="U28518" s="36"/>
      <c r="V28518" s="36"/>
    </row>
    <row r="28519" spans="11:22" x14ac:dyDescent="0.25">
      <c r="K28519" s="36"/>
      <c r="L28519" s="36"/>
      <c r="M28519" s="36"/>
      <c r="N28519" s="36"/>
      <c r="O28519" s="40"/>
      <c r="P28519" s="36"/>
      <c r="S28519" s="36"/>
      <c r="T28519" s="36"/>
      <c r="U28519" s="36"/>
      <c r="V28519" s="36"/>
    </row>
    <row r="28520" spans="11:22" x14ac:dyDescent="0.25">
      <c r="K28520" s="36"/>
      <c r="L28520" s="36"/>
      <c r="M28520" s="36"/>
      <c r="N28520" s="36"/>
      <c r="O28520" s="40"/>
      <c r="P28520" s="36"/>
      <c r="S28520" s="36"/>
      <c r="T28520" s="36"/>
      <c r="U28520" s="36"/>
      <c r="V28520" s="36"/>
    </row>
    <row r="28521" spans="11:22" x14ac:dyDescent="0.25">
      <c r="K28521" s="36"/>
      <c r="L28521" s="36"/>
      <c r="M28521" s="36"/>
      <c r="N28521" s="36"/>
      <c r="O28521" s="40"/>
      <c r="P28521" s="36"/>
      <c r="S28521" s="36"/>
      <c r="T28521" s="36"/>
      <c r="U28521" s="36"/>
      <c r="V28521" s="36"/>
    </row>
    <row r="28522" spans="11:22" x14ac:dyDescent="0.25">
      <c r="K28522" s="36"/>
      <c r="L28522" s="36"/>
      <c r="M28522" s="36"/>
      <c r="N28522" s="36"/>
      <c r="O28522" s="40"/>
      <c r="P28522" s="36"/>
      <c r="S28522" s="36"/>
      <c r="T28522" s="36"/>
      <c r="U28522" s="36"/>
      <c r="V28522" s="36"/>
    </row>
    <row r="28523" spans="11:22" x14ac:dyDescent="0.25">
      <c r="K28523" s="36"/>
      <c r="L28523" s="36"/>
      <c r="M28523" s="36"/>
      <c r="N28523" s="36"/>
      <c r="O28523" s="40"/>
      <c r="P28523" s="36"/>
      <c r="S28523" s="36"/>
      <c r="T28523" s="36"/>
      <c r="U28523" s="36"/>
      <c r="V28523" s="36"/>
    </row>
    <row r="28524" spans="11:22" x14ac:dyDescent="0.25">
      <c r="K28524" s="36"/>
      <c r="L28524" s="36"/>
      <c r="M28524" s="36"/>
      <c r="N28524" s="36"/>
      <c r="O28524" s="40"/>
      <c r="P28524" s="36"/>
      <c r="S28524" s="36"/>
      <c r="T28524" s="36"/>
      <c r="U28524" s="36"/>
      <c r="V28524" s="36"/>
    </row>
    <row r="28525" spans="11:22" x14ac:dyDescent="0.25">
      <c r="K28525" s="36"/>
      <c r="L28525" s="36"/>
      <c r="M28525" s="36"/>
      <c r="N28525" s="36"/>
      <c r="O28525" s="40"/>
      <c r="P28525" s="36"/>
      <c r="S28525" s="36"/>
      <c r="T28525" s="36"/>
      <c r="U28525" s="36"/>
      <c r="V28525" s="36"/>
    </row>
    <row r="28526" spans="11:22" x14ac:dyDescent="0.25">
      <c r="K28526" s="36"/>
      <c r="L28526" s="36"/>
      <c r="M28526" s="36"/>
      <c r="N28526" s="36"/>
      <c r="O28526" s="40"/>
      <c r="P28526" s="36"/>
      <c r="S28526" s="36"/>
      <c r="T28526" s="36"/>
      <c r="U28526" s="36"/>
      <c r="V28526" s="36"/>
    </row>
    <row r="28527" spans="11:22" x14ac:dyDescent="0.25">
      <c r="K28527" s="36"/>
      <c r="L28527" s="36"/>
      <c r="M28527" s="36"/>
      <c r="N28527" s="36"/>
      <c r="O28527" s="40"/>
      <c r="P28527" s="36"/>
      <c r="S28527" s="36"/>
      <c r="T28527" s="36"/>
      <c r="U28527" s="36"/>
      <c r="V28527" s="36"/>
    </row>
    <row r="28528" spans="11:22" x14ac:dyDescent="0.25">
      <c r="K28528" s="36"/>
      <c r="L28528" s="36"/>
      <c r="M28528" s="36"/>
      <c r="N28528" s="36"/>
      <c r="O28528" s="40"/>
      <c r="P28528" s="36"/>
      <c r="S28528" s="36"/>
      <c r="T28528" s="36"/>
      <c r="U28528" s="36"/>
      <c r="V28528" s="36"/>
    </row>
    <row r="28529" spans="11:22" x14ac:dyDescent="0.25">
      <c r="K28529" s="36"/>
      <c r="L28529" s="36"/>
      <c r="M28529" s="36"/>
      <c r="N28529" s="36"/>
      <c r="O28529" s="40"/>
      <c r="P28529" s="36"/>
      <c r="S28529" s="36"/>
      <c r="T28529" s="36"/>
      <c r="U28529" s="36"/>
      <c r="V28529" s="36"/>
    </row>
    <row r="28530" spans="11:22" x14ac:dyDescent="0.25">
      <c r="K28530" s="36"/>
      <c r="L28530" s="36"/>
      <c r="M28530" s="36"/>
      <c r="N28530" s="36"/>
      <c r="O28530" s="40"/>
      <c r="P28530" s="36"/>
      <c r="S28530" s="36"/>
      <c r="T28530" s="36"/>
      <c r="U28530" s="36"/>
      <c r="V28530" s="36"/>
    </row>
    <row r="28531" spans="11:22" x14ac:dyDescent="0.25">
      <c r="K28531" s="36"/>
      <c r="L28531" s="36"/>
      <c r="M28531" s="36"/>
      <c r="N28531" s="36"/>
      <c r="O28531" s="40"/>
      <c r="P28531" s="36"/>
      <c r="S28531" s="36"/>
      <c r="T28531" s="36"/>
      <c r="U28531" s="36"/>
      <c r="V28531" s="36"/>
    </row>
    <row r="28532" spans="11:22" x14ac:dyDescent="0.25">
      <c r="K28532" s="36"/>
      <c r="L28532" s="36"/>
      <c r="M28532" s="36"/>
      <c r="N28532" s="36"/>
      <c r="O28532" s="40"/>
      <c r="P28532" s="36"/>
      <c r="S28532" s="36"/>
      <c r="T28532" s="36"/>
      <c r="U28532" s="36"/>
      <c r="V28532" s="36"/>
    </row>
    <row r="28533" spans="11:22" x14ac:dyDescent="0.25">
      <c r="K28533" s="36"/>
      <c r="L28533" s="36"/>
      <c r="M28533" s="36"/>
      <c r="N28533" s="36"/>
      <c r="O28533" s="40"/>
      <c r="P28533" s="36"/>
      <c r="S28533" s="36"/>
      <c r="T28533" s="36"/>
      <c r="U28533" s="36"/>
      <c r="V28533" s="36"/>
    </row>
    <row r="28534" spans="11:22" x14ac:dyDescent="0.25">
      <c r="K28534" s="36"/>
      <c r="L28534" s="36"/>
      <c r="M28534" s="36"/>
      <c r="N28534" s="36"/>
      <c r="O28534" s="40"/>
      <c r="P28534" s="36"/>
      <c r="S28534" s="36"/>
      <c r="T28534" s="36"/>
      <c r="U28534" s="36"/>
      <c r="V28534" s="36"/>
    </row>
    <row r="28535" spans="11:22" x14ac:dyDescent="0.25">
      <c r="K28535" s="36"/>
      <c r="L28535" s="36"/>
      <c r="M28535" s="36"/>
      <c r="N28535" s="36"/>
      <c r="O28535" s="40"/>
      <c r="P28535" s="36"/>
      <c r="S28535" s="36"/>
      <c r="T28535" s="36"/>
      <c r="U28535" s="36"/>
      <c r="V28535" s="36"/>
    </row>
    <row r="28536" spans="11:22" x14ac:dyDescent="0.25">
      <c r="K28536" s="36"/>
      <c r="L28536" s="36"/>
      <c r="M28536" s="36"/>
      <c r="N28536" s="36"/>
      <c r="O28536" s="40"/>
      <c r="P28536" s="36"/>
      <c r="S28536" s="36"/>
      <c r="T28536" s="36"/>
      <c r="U28536" s="36"/>
      <c r="V28536" s="36"/>
    </row>
    <row r="28537" spans="11:22" x14ac:dyDescent="0.25">
      <c r="K28537" s="36"/>
      <c r="L28537" s="36"/>
      <c r="M28537" s="36"/>
      <c r="N28537" s="36"/>
      <c r="O28537" s="40"/>
      <c r="P28537" s="36"/>
      <c r="S28537" s="36"/>
      <c r="T28537" s="36"/>
      <c r="U28537" s="36"/>
      <c r="V28537" s="36"/>
    </row>
    <row r="28538" spans="11:22" x14ac:dyDescent="0.25">
      <c r="K28538" s="36"/>
      <c r="L28538" s="36"/>
      <c r="M28538" s="36"/>
      <c r="N28538" s="36"/>
      <c r="O28538" s="40"/>
      <c r="P28538" s="36"/>
      <c r="S28538" s="36"/>
      <c r="T28538" s="36"/>
      <c r="U28538" s="36"/>
      <c r="V28538" s="36"/>
    </row>
    <row r="28539" spans="11:22" x14ac:dyDescent="0.25">
      <c r="K28539" s="36"/>
      <c r="L28539" s="36"/>
      <c r="M28539" s="36"/>
      <c r="N28539" s="36"/>
      <c r="O28539" s="40"/>
      <c r="P28539" s="36"/>
      <c r="S28539" s="36"/>
      <c r="T28539" s="36"/>
      <c r="U28539" s="36"/>
      <c r="V28539" s="36"/>
    </row>
    <row r="28540" spans="11:22" x14ac:dyDescent="0.25">
      <c r="K28540" s="36"/>
      <c r="L28540" s="36"/>
      <c r="M28540" s="36"/>
      <c r="N28540" s="36"/>
      <c r="O28540" s="40"/>
      <c r="P28540" s="36"/>
      <c r="S28540" s="36"/>
      <c r="T28540" s="36"/>
      <c r="U28540" s="36"/>
      <c r="V28540" s="36"/>
    </row>
    <row r="28541" spans="11:22" x14ac:dyDescent="0.25">
      <c r="K28541" s="36"/>
      <c r="L28541" s="36"/>
      <c r="M28541" s="36"/>
      <c r="N28541" s="36"/>
      <c r="O28541" s="40"/>
      <c r="P28541" s="36"/>
      <c r="S28541" s="36"/>
      <c r="T28541" s="36"/>
      <c r="U28541" s="36"/>
      <c r="V28541" s="36"/>
    </row>
    <row r="28542" spans="11:22" x14ac:dyDescent="0.25">
      <c r="K28542" s="36"/>
      <c r="L28542" s="36"/>
      <c r="M28542" s="36"/>
      <c r="N28542" s="36"/>
      <c r="O28542" s="40"/>
      <c r="P28542" s="36"/>
      <c r="S28542" s="36"/>
      <c r="T28542" s="36"/>
      <c r="U28542" s="36"/>
      <c r="V28542" s="36"/>
    </row>
    <row r="28543" spans="11:22" x14ac:dyDescent="0.25">
      <c r="K28543" s="36"/>
      <c r="L28543" s="36"/>
      <c r="M28543" s="36"/>
      <c r="N28543" s="36"/>
      <c r="O28543" s="40"/>
      <c r="P28543" s="36"/>
      <c r="S28543" s="36"/>
      <c r="T28543" s="36"/>
      <c r="U28543" s="36"/>
      <c r="V28543" s="36"/>
    </row>
    <row r="28544" spans="11:22" x14ac:dyDescent="0.25">
      <c r="K28544" s="36"/>
      <c r="L28544" s="36"/>
      <c r="M28544" s="36"/>
      <c r="N28544" s="36"/>
      <c r="O28544" s="40"/>
      <c r="P28544" s="36"/>
      <c r="S28544" s="36"/>
      <c r="T28544" s="36"/>
      <c r="U28544" s="36"/>
      <c r="V28544" s="36"/>
    </row>
    <row r="28545" spans="11:22" x14ac:dyDescent="0.25">
      <c r="K28545" s="36"/>
      <c r="L28545" s="36"/>
      <c r="M28545" s="36"/>
      <c r="N28545" s="36"/>
      <c r="O28545" s="40"/>
      <c r="P28545" s="36"/>
      <c r="S28545" s="36"/>
      <c r="T28545" s="36"/>
      <c r="U28545" s="36"/>
      <c r="V28545" s="36"/>
    </row>
    <row r="28546" spans="11:22" x14ac:dyDescent="0.25">
      <c r="K28546" s="36"/>
      <c r="L28546" s="36"/>
      <c r="M28546" s="36"/>
      <c r="N28546" s="36"/>
      <c r="O28546" s="40"/>
      <c r="P28546" s="36"/>
      <c r="S28546" s="36"/>
      <c r="T28546" s="36"/>
      <c r="U28546" s="36"/>
      <c r="V28546" s="36"/>
    </row>
    <row r="28547" spans="11:22" x14ac:dyDescent="0.25">
      <c r="K28547" s="36"/>
      <c r="L28547" s="36"/>
      <c r="M28547" s="36"/>
      <c r="N28547" s="36"/>
      <c r="O28547" s="40"/>
      <c r="P28547" s="36"/>
      <c r="S28547" s="36"/>
      <c r="T28547" s="36"/>
      <c r="U28547" s="36"/>
      <c r="V28547" s="36"/>
    </row>
    <row r="28548" spans="11:22" x14ac:dyDescent="0.25">
      <c r="K28548" s="36"/>
      <c r="L28548" s="36"/>
      <c r="M28548" s="36"/>
      <c r="N28548" s="36"/>
      <c r="O28548" s="40"/>
      <c r="P28548" s="36"/>
      <c r="S28548" s="36"/>
      <c r="T28548" s="36"/>
      <c r="U28548" s="36"/>
      <c r="V28548" s="36"/>
    </row>
    <row r="28549" spans="11:22" x14ac:dyDescent="0.25">
      <c r="K28549" s="36"/>
      <c r="L28549" s="36"/>
      <c r="M28549" s="36"/>
      <c r="N28549" s="36"/>
      <c r="O28549" s="40"/>
      <c r="P28549" s="36"/>
      <c r="S28549" s="36"/>
      <c r="T28549" s="36"/>
      <c r="U28549" s="36"/>
      <c r="V28549" s="36"/>
    </row>
    <row r="28550" spans="11:22" x14ac:dyDescent="0.25">
      <c r="K28550" s="36"/>
      <c r="L28550" s="36"/>
      <c r="M28550" s="36"/>
      <c r="N28550" s="36"/>
      <c r="O28550" s="40"/>
      <c r="P28550" s="36"/>
      <c r="S28550" s="36"/>
      <c r="T28550" s="36"/>
      <c r="U28550" s="36"/>
      <c r="V28550" s="36"/>
    </row>
    <row r="28551" spans="11:22" x14ac:dyDescent="0.25">
      <c r="K28551" s="36"/>
      <c r="L28551" s="36"/>
      <c r="M28551" s="36"/>
      <c r="N28551" s="36"/>
      <c r="O28551" s="40"/>
      <c r="P28551" s="36"/>
      <c r="S28551" s="36"/>
      <c r="T28551" s="36"/>
      <c r="U28551" s="36"/>
      <c r="V28551" s="36"/>
    </row>
    <row r="28552" spans="11:22" x14ac:dyDescent="0.25">
      <c r="K28552" s="36"/>
      <c r="L28552" s="36"/>
      <c r="M28552" s="36"/>
      <c r="N28552" s="36"/>
      <c r="O28552" s="40"/>
      <c r="P28552" s="36"/>
      <c r="S28552" s="36"/>
      <c r="T28552" s="36"/>
      <c r="U28552" s="36"/>
      <c r="V28552" s="36"/>
    </row>
    <row r="28553" spans="11:22" x14ac:dyDescent="0.25">
      <c r="K28553" s="36"/>
      <c r="L28553" s="36"/>
      <c r="M28553" s="36"/>
      <c r="N28553" s="36"/>
      <c r="O28553" s="40"/>
      <c r="P28553" s="36"/>
      <c r="S28553" s="36"/>
      <c r="T28553" s="36"/>
      <c r="U28553" s="36"/>
      <c r="V28553" s="36"/>
    </row>
    <row r="28554" spans="11:22" x14ac:dyDescent="0.25">
      <c r="K28554" s="36"/>
      <c r="L28554" s="36"/>
      <c r="M28554" s="36"/>
      <c r="N28554" s="36"/>
      <c r="O28554" s="40"/>
      <c r="P28554" s="36"/>
      <c r="S28554" s="36"/>
      <c r="T28554" s="36"/>
      <c r="U28554" s="36"/>
      <c r="V28554" s="36"/>
    </row>
    <row r="28555" spans="11:22" x14ac:dyDescent="0.25">
      <c r="K28555" s="36"/>
      <c r="L28555" s="36"/>
      <c r="M28555" s="36"/>
      <c r="N28555" s="36"/>
      <c r="O28555" s="40"/>
      <c r="P28555" s="36"/>
      <c r="S28555" s="36"/>
      <c r="T28555" s="36"/>
      <c r="U28555" s="36"/>
      <c r="V28555" s="36"/>
    </row>
    <row r="28556" spans="11:22" x14ac:dyDescent="0.25">
      <c r="K28556" s="36"/>
      <c r="L28556" s="36"/>
      <c r="M28556" s="36"/>
      <c r="N28556" s="36"/>
      <c r="O28556" s="40"/>
      <c r="P28556" s="36"/>
      <c r="S28556" s="36"/>
      <c r="T28556" s="36"/>
      <c r="U28556" s="36"/>
      <c r="V28556" s="36"/>
    </row>
    <row r="28557" spans="11:22" x14ac:dyDescent="0.25">
      <c r="K28557" s="36"/>
      <c r="L28557" s="36"/>
      <c r="M28557" s="36"/>
      <c r="N28557" s="36"/>
      <c r="O28557" s="40"/>
      <c r="P28557" s="36"/>
      <c r="S28557" s="36"/>
      <c r="T28557" s="36"/>
      <c r="U28557" s="36"/>
      <c r="V28557" s="36"/>
    </row>
    <row r="28558" spans="11:22" x14ac:dyDescent="0.25">
      <c r="K28558" s="36"/>
      <c r="L28558" s="36"/>
      <c r="M28558" s="36"/>
      <c r="N28558" s="36"/>
      <c r="O28558" s="40"/>
      <c r="P28558" s="36"/>
      <c r="S28558" s="36"/>
      <c r="T28558" s="36"/>
      <c r="U28558" s="36"/>
      <c r="V28558" s="36"/>
    </row>
    <row r="28559" spans="11:22" x14ac:dyDescent="0.25">
      <c r="K28559" s="36"/>
      <c r="L28559" s="36"/>
      <c r="M28559" s="36"/>
      <c r="N28559" s="36"/>
      <c r="O28559" s="40"/>
      <c r="P28559" s="36"/>
      <c r="S28559" s="36"/>
      <c r="T28559" s="36"/>
      <c r="U28559" s="36"/>
      <c r="V28559" s="36"/>
    </row>
    <row r="28560" spans="11:22" x14ac:dyDescent="0.25">
      <c r="K28560" s="36"/>
      <c r="L28560" s="36"/>
      <c r="M28560" s="36"/>
      <c r="N28560" s="36"/>
      <c r="O28560" s="40"/>
      <c r="P28560" s="36"/>
      <c r="S28560" s="36"/>
      <c r="T28560" s="36"/>
      <c r="U28560" s="36"/>
      <c r="V28560" s="36"/>
    </row>
    <row r="28561" spans="11:22" x14ac:dyDescent="0.25">
      <c r="K28561" s="36"/>
      <c r="L28561" s="36"/>
      <c r="M28561" s="36"/>
      <c r="N28561" s="36"/>
      <c r="O28561" s="40"/>
      <c r="P28561" s="36"/>
      <c r="S28561" s="36"/>
      <c r="T28561" s="36"/>
      <c r="U28561" s="36"/>
      <c r="V28561" s="36"/>
    </row>
    <row r="28562" spans="11:22" x14ac:dyDescent="0.25">
      <c r="K28562" s="36"/>
      <c r="L28562" s="36"/>
      <c r="M28562" s="36"/>
      <c r="N28562" s="36"/>
      <c r="O28562" s="40"/>
      <c r="P28562" s="36"/>
      <c r="S28562" s="36"/>
      <c r="T28562" s="36"/>
      <c r="U28562" s="36"/>
      <c r="V28562" s="36"/>
    </row>
    <row r="28563" spans="11:22" x14ac:dyDescent="0.25">
      <c r="K28563" s="36"/>
      <c r="L28563" s="36"/>
      <c r="M28563" s="36"/>
      <c r="N28563" s="36"/>
      <c r="O28563" s="40"/>
      <c r="P28563" s="36"/>
      <c r="S28563" s="36"/>
      <c r="T28563" s="36"/>
      <c r="U28563" s="36"/>
      <c r="V28563" s="36"/>
    </row>
    <row r="28564" spans="11:22" x14ac:dyDescent="0.25">
      <c r="K28564" s="36"/>
      <c r="L28564" s="36"/>
      <c r="M28564" s="36"/>
      <c r="N28564" s="36"/>
      <c r="O28564" s="40"/>
      <c r="P28564" s="36"/>
      <c r="S28564" s="36"/>
      <c r="T28564" s="36"/>
      <c r="U28564" s="36"/>
      <c r="V28564" s="36"/>
    </row>
    <row r="28565" spans="11:22" x14ac:dyDescent="0.25">
      <c r="K28565" s="36"/>
      <c r="L28565" s="36"/>
      <c r="M28565" s="36"/>
      <c r="N28565" s="36"/>
      <c r="O28565" s="40"/>
      <c r="P28565" s="36"/>
      <c r="S28565" s="36"/>
      <c r="T28565" s="36"/>
      <c r="U28565" s="36"/>
      <c r="V28565" s="36"/>
    </row>
    <row r="28566" spans="11:22" x14ac:dyDescent="0.25">
      <c r="K28566" s="36"/>
      <c r="L28566" s="36"/>
      <c r="M28566" s="36"/>
      <c r="N28566" s="36"/>
      <c r="O28566" s="40"/>
      <c r="P28566" s="36"/>
      <c r="S28566" s="36"/>
      <c r="T28566" s="36"/>
      <c r="U28566" s="36"/>
      <c r="V28566" s="36"/>
    </row>
    <row r="28567" spans="11:22" x14ac:dyDescent="0.25">
      <c r="K28567" s="36"/>
      <c r="L28567" s="36"/>
      <c r="M28567" s="36"/>
      <c r="N28567" s="36"/>
      <c r="O28567" s="40"/>
      <c r="P28567" s="36"/>
      <c r="S28567" s="36"/>
      <c r="T28567" s="36"/>
      <c r="U28567" s="36"/>
      <c r="V28567" s="36"/>
    </row>
    <row r="28568" spans="11:22" x14ac:dyDescent="0.25">
      <c r="K28568" s="36"/>
      <c r="L28568" s="36"/>
      <c r="M28568" s="36"/>
      <c r="N28568" s="36"/>
      <c r="O28568" s="40"/>
      <c r="P28568" s="36"/>
      <c r="S28568" s="36"/>
      <c r="T28568" s="36"/>
      <c r="U28568" s="36"/>
      <c r="V28568" s="36"/>
    </row>
    <row r="28569" spans="11:22" x14ac:dyDescent="0.25">
      <c r="K28569" s="36"/>
      <c r="L28569" s="36"/>
      <c r="M28569" s="36"/>
      <c r="N28569" s="36"/>
      <c r="O28569" s="40"/>
      <c r="P28569" s="36"/>
      <c r="S28569" s="36"/>
      <c r="T28569" s="36"/>
      <c r="U28569" s="36"/>
      <c r="V28569" s="36"/>
    </row>
    <row r="28570" spans="11:22" x14ac:dyDescent="0.25">
      <c r="K28570" s="36"/>
      <c r="L28570" s="36"/>
      <c r="M28570" s="36"/>
      <c r="N28570" s="36"/>
      <c r="O28570" s="40"/>
      <c r="P28570" s="36"/>
      <c r="S28570" s="36"/>
      <c r="T28570" s="36"/>
      <c r="U28570" s="36"/>
      <c r="V28570" s="36"/>
    </row>
    <row r="28571" spans="11:22" x14ac:dyDescent="0.25">
      <c r="K28571" s="36"/>
      <c r="L28571" s="36"/>
      <c r="M28571" s="36"/>
      <c r="N28571" s="36"/>
      <c r="O28571" s="40"/>
      <c r="P28571" s="36"/>
      <c r="S28571" s="36"/>
      <c r="T28571" s="36"/>
      <c r="U28571" s="36"/>
      <c r="V28571" s="36"/>
    </row>
    <row r="28572" spans="11:22" x14ac:dyDescent="0.25">
      <c r="K28572" s="36"/>
      <c r="L28572" s="36"/>
      <c r="M28572" s="36"/>
      <c r="N28572" s="36"/>
      <c r="O28572" s="40"/>
      <c r="P28572" s="36"/>
      <c r="S28572" s="36"/>
      <c r="T28572" s="36"/>
      <c r="U28572" s="36"/>
      <c r="V28572" s="36"/>
    </row>
    <row r="28573" spans="11:22" x14ac:dyDescent="0.25">
      <c r="K28573" s="36"/>
      <c r="L28573" s="36"/>
      <c r="M28573" s="36"/>
      <c r="N28573" s="36"/>
      <c r="O28573" s="40"/>
      <c r="P28573" s="36"/>
      <c r="S28573" s="36"/>
      <c r="T28573" s="36"/>
      <c r="U28573" s="36"/>
      <c r="V28573" s="36"/>
    </row>
    <row r="28574" spans="11:22" x14ac:dyDescent="0.25">
      <c r="K28574" s="36"/>
      <c r="L28574" s="36"/>
      <c r="M28574" s="36"/>
      <c r="N28574" s="36"/>
      <c r="O28574" s="40"/>
      <c r="P28574" s="36"/>
      <c r="S28574" s="36"/>
      <c r="T28574" s="36"/>
      <c r="U28574" s="36"/>
      <c r="V28574" s="36"/>
    </row>
    <row r="28575" spans="11:22" x14ac:dyDescent="0.25">
      <c r="K28575" s="36"/>
      <c r="L28575" s="36"/>
      <c r="M28575" s="36"/>
      <c r="N28575" s="36"/>
      <c r="O28575" s="40"/>
      <c r="P28575" s="36"/>
      <c r="S28575" s="36"/>
      <c r="T28575" s="36"/>
      <c r="U28575" s="36"/>
      <c r="V28575" s="36"/>
    </row>
    <row r="28576" spans="11:22" x14ac:dyDescent="0.25">
      <c r="K28576" s="36"/>
      <c r="L28576" s="36"/>
      <c r="M28576" s="36"/>
      <c r="N28576" s="36"/>
      <c r="O28576" s="40"/>
      <c r="P28576" s="36"/>
      <c r="S28576" s="36"/>
      <c r="T28576" s="36"/>
      <c r="U28576" s="36"/>
      <c r="V28576" s="36"/>
    </row>
    <row r="28577" spans="11:22" x14ac:dyDescent="0.25">
      <c r="K28577" s="36"/>
      <c r="L28577" s="36"/>
      <c r="M28577" s="36"/>
      <c r="N28577" s="36"/>
      <c r="O28577" s="40"/>
      <c r="P28577" s="36"/>
      <c r="S28577" s="36"/>
      <c r="T28577" s="36"/>
      <c r="U28577" s="36"/>
      <c r="V28577" s="36"/>
    </row>
    <row r="28578" spans="11:22" x14ac:dyDescent="0.25">
      <c r="K28578" s="36"/>
      <c r="L28578" s="36"/>
      <c r="M28578" s="36"/>
      <c r="N28578" s="36"/>
      <c r="O28578" s="40"/>
      <c r="P28578" s="36"/>
      <c r="S28578" s="36"/>
      <c r="T28578" s="36"/>
      <c r="U28578" s="36"/>
      <c r="V28578" s="36"/>
    </row>
    <row r="28579" spans="11:22" x14ac:dyDescent="0.25">
      <c r="K28579" s="36"/>
      <c r="L28579" s="36"/>
      <c r="M28579" s="36"/>
      <c r="N28579" s="36"/>
      <c r="O28579" s="40"/>
      <c r="P28579" s="36"/>
      <c r="S28579" s="36"/>
      <c r="T28579" s="36"/>
      <c r="U28579" s="36"/>
      <c r="V28579" s="36"/>
    </row>
    <row r="28580" spans="11:22" x14ac:dyDescent="0.25">
      <c r="K28580" s="36"/>
      <c r="L28580" s="36"/>
      <c r="M28580" s="36"/>
      <c r="N28580" s="36"/>
      <c r="O28580" s="40"/>
      <c r="P28580" s="36"/>
      <c r="S28580" s="36"/>
      <c r="T28580" s="36"/>
      <c r="U28580" s="36"/>
      <c r="V28580" s="36"/>
    </row>
    <row r="28581" spans="11:22" x14ac:dyDescent="0.25">
      <c r="K28581" s="36"/>
      <c r="L28581" s="36"/>
      <c r="M28581" s="36"/>
      <c r="N28581" s="36"/>
      <c r="O28581" s="40"/>
      <c r="P28581" s="36"/>
      <c r="S28581" s="36"/>
      <c r="T28581" s="36"/>
      <c r="U28581" s="36"/>
      <c r="V28581" s="36"/>
    </row>
    <row r="28582" spans="11:22" x14ac:dyDescent="0.25">
      <c r="K28582" s="36"/>
      <c r="L28582" s="36"/>
      <c r="M28582" s="36"/>
      <c r="N28582" s="36"/>
      <c r="O28582" s="40"/>
      <c r="P28582" s="36"/>
      <c r="S28582" s="36"/>
      <c r="T28582" s="36"/>
      <c r="U28582" s="36"/>
      <c r="V28582" s="36"/>
    </row>
    <row r="28583" spans="11:22" x14ac:dyDescent="0.25">
      <c r="K28583" s="36"/>
      <c r="L28583" s="36"/>
      <c r="M28583" s="36"/>
      <c r="N28583" s="36"/>
      <c r="O28583" s="40"/>
      <c r="P28583" s="36"/>
      <c r="S28583" s="36"/>
      <c r="T28583" s="36"/>
      <c r="U28583" s="36"/>
      <c r="V28583" s="36"/>
    </row>
    <row r="28584" spans="11:22" x14ac:dyDescent="0.25">
      <c r="K28584" s="36"/>
      <c r="L28584" s="36"/>
      <c r="M28584" s="36"/>
      <c r="N28584" s="36"/>
      <c r="O28584" s="40"/>
      <c r="P28584" s="36"/>
      <c r="S28584" s="36"/>
      <c r="T28584" s="36"/>
      <c r="U28584" s="36"/>
      <c r="V28584" s="36"/>
    </row>
    <row r="28585" spans="11:22" x14ac:dyDescent="0.25">
      <c r="K28585" s="36"/>
      <c r="L28585" s="36"/>
      <c r="M28585" s="36"/>
      <c r="N28585" s="36"/>
      <c r="O28585" s="40"/>
      <c r="P28585" s="36"/>
      <c r="S28585" s="36"/>
      <c r="T28585" s="36"/>
      <c r="U28585" s="36"/>
      <c r="V28585" s="36"/>
    </row>
    <row r="28586" spans="11:22" x14ac:dyDescent="0.25">
      <c r="K28586" s="36"/>
      <c r="L28586" s="36"/>
      <c r="M28586" s="36"/>
      <c r="N28586" s="36"/>
      <c r="O28586" s="40"/>
      <c r="P28586" s="36"/>
      <c r="S28586" s="36"/>
      <c r="T28586" s="36"/>
      <c r="U28586" s="36"/>
      <c r="V28586" s="36"/>
    </row>
    <row r="28587" spans="11:22" x14ac:dyDescent="0.25">
      <c r="K28587" s="36"/>
      <c r="L28587" s="36"/>
      <c r="M28587" s="36"/>
      <c r="N28587" s="36"/>
      <c r="O28587" s="40"/>
      <c r="P28587" s="36"/>
      <c r="S28587" s="36"/>
      <c r="T28587" s="36"/>
      <c r="U28587" s="36"/>
      <c r="V28587" s="36"/>
    </row>
    <row r="28588" spans="11:22" x14ac:dyDescent="0.25">
      <c r="K28588" s="36"/>
      <c r="L28588" s="36"/>
      <c r="M28588" s="36"/>
      <c r="N28588" s="36"/>
      <c r="O28588" s="40"/>
      <c r="P28588" s="36"/>
      <c r="S28588" s="36"/>
      <c r="T28588" s="36"/>
      <c r="U28588" s="36"/>
      <c r="V28588" s="36"/>
    </row>
    <row r="28589" spans="11:22" x14ac:dyDescent="0.25">
      <c r="K28589" s="36"/>
      <c r="L28589" s="36"/>
      <c r="M28589" s="36"/>
      <c r="N28589" s="36"/>
      <c r="O28589" s="40"/>
      <c r="P28589" s="36"/>
      <c r="S28589" s="36"/>
      <c r="T28589" s="36"/>
      <c r="U28589" s="36"/>
      <c r="V28589" s="36"/>
    </row>
    <row r="28590" spans="11:22" x14ac:dyDescent="0.25">
      <c r="K28590" s="36"/>
      <c r="L28590" s="36"/>
      <c r="M28590" s="36"/>
      <c r="N28590" s="36"/>
      <c r="O28590" s="40"/>
      <c r="P28590" s="36"/>
      <c r="S28590" s="36"/>
      <c r="T28590" s="36"/>
      <c r="U28590" s="36"/>
      <c r="V28590" s="36"/>
    </row>
    <row r="28591" spans="11:22" x14ac:dyDescent="0.25">
      <c r="K28591" s="36"/>
      <c r="L28591" s="36"/>
      <c r="M28591" s="36"/>
      <c r="N28591" s="36"/>
      <c r="O28591" s="40"/>
      <c r="P28591" s="36"/>
      <c r="S28591" s="36"/>
      <c r="T28591" s="36"/>
      <c r="U28591" s="36"/>
      <c r="V28591" s="36"/>
    </row>
    <row r="28592" spans="11:22" x14ac:dyDescent="0.25">
      <c r="K28592" s="36"/>
      <c r="L28592" s="36"/>
      <c r="M28592" s="36"/>
      <c r="N28592" s="36"/>
      <c r="O28592" s="40"/>
      <c r="P28592" s="36"/>
      <c r="S28592" s="36"/>
      <c r="T28592" s="36"/>
      <c r="U28592" s="36"/>
      <c r="V28592" s="36"/>
    </row>
    <row r="28593" spans="11:22" x14ac:dyDescent="0.25">
      <c r="K28593" s="36"/>
      <c r="L28593" s="36"/>
      <c r="M28593" s="36"/>
      <c r="N28593" s="36"/>
      <c r="O28593" s="40"/>
      <c r="P28593" s="36"/>
      <c r="S28593" s="36"/>
      <c r="T28593" s="36"/>
      <c r="U28593" s="36"/>
      <c r="V28593" s="36"/>
    </row>
    <row r="28594" spans="11:22" x14ac:dyDescent="0.25">
      <c r="K28594" s="36"/>
      <c r="L28594" s="36"/>
      <c r="M28594" s="36"/>
      <c r="N28594" s="36"/>
      <c r="O28594" s="40"/>
      <c r="P28594" s="36"/>
      <c r="S28594" s="36"/>
      <c r="T28594" s="36"/>
      <c r="U28594" s="36"/>
      <c r="V28594" s="36"/>
    </row>
    <row r="28595" spans="11:22" x14ac:dyDescent="0.25">
      <c r="K28595" s="36"/>
      <c r="L28595" s="36"/>
      <c r="M28595" s="36"/>
      <c r="N28595" s="36"/>
      <c r="O28595" s="40"/>
      <c r="P28595" s="36"/>
      <c r="S28595" s="36"/>
      <c r="T28595" s="36"/>
      <c r="U28595" s="36"/>
      <c r="V28595" s="36"/>
    </row>
    <row r="28596" spans="11:22" x14ac:dyDescent="0.25">
      <c r="K28596" s="36"/>
      <c r="L28596" s="36"/>
      <c r="M28596" s="36"/>
      <c r="N28596" s="36"/>
      <c r="O28596" s="40"/>
      <c r="P28596" s="36"/>
      <c r="S28596" s="36"/>
      <c r="T28596" s="36"/>
      <c r="U28596" s="36"/>
      <c r="V28596" s="36"/>
    </row>
    <row r="28597" spans="11:22" x14ac:dyDescent="0.25">
      <c r="K28597" s="36"/>
      <c r="L28597" s="36"/>
      <c r="M28597" s="36"/>
      <c r="N28597" s="36"/>
      <c r="O28597" s="40"/>
      <c r="P28597" s="36"/>
      <c r="S28597" s="36"/>
      <c r="T28597" s="36"/>
      <c r="U28597" s="36"/>
      <c r="V28597" s="36"/>
    </row>
    <row r="28598" spans="11:22" x14ac:dyDescent="0.25">
      <c r="K28598" s="36"/>
      <c r="L28598" s="36"/>
      <c r="M28598" s="36"/>
      <c r="N28598" s="36"/>
      <c r="O28598" s="40"/>
      <c r="P28598" s="36"/>
      <c r="S28598" s="36"/>
      <c r="T28598" s="36"/>
      <c r="U28598" s="36"/>
      <c r="V28598" s="36"/>
    </row>
    <row r="28599" spans="11:22" x14ac:dyDescent="0.25">
      <c r="K28599" s="36"/>
      <c r="L28599" s="36"/>
      <c r="M28599" s="36"/>
      <c r="N28599" s="36"/>
      <c r="O28599" s="40"/>
      <c r="P28599" s="36"/>
      <c r="S28599" s="36"/>
      <c r="T28599" s="36"/>
      <c r="U28599" s="36"/>
      <c r="V28599" s="36"/>
    </row>
    <row r="28600" spans="11:22" x14ac:dyDescent="0.25">
      <c r="K28600" s="36"/>
      <c r="L28600" s="36"/>
      <c r="M28600" s="36"/>
      <c r="N28600" s="36"/>
      <c r="O28600" s="40"/>
      <c r="P28600" s="36"/>
      <c r="S28600" s="36"/>
      <c r="T28600" s="36"/>
      <c r="U28600" s="36"/>
      <c r="V28600" s="36"/>
    </row>
    <row r="28601" spans="11:22" x14ac:dyDescent="0.25">
      <c r="K28601" s="36"/>
      <c r="L28601" s="36"/>
      <c r="M28601" s="36"/>
      <c r="N28601" s="36"/>
      <c r="O28601" s="40"/>
      <c r="P28601" s="36"/>
      <c r="S28601" s="36"/>
      <c r="T28601" s="36"/>
      <c r="U28601" s="36"/>
      <c r="V28601" s="36"/>
    </row>
    <row r="28602" spans="11:22" x14ac:dyDescent="0.25">
      <c r="K28602" s="36"/>
      <c r="L28602" s="36"/>
      <c r="M28602" s="36"/>
      <c r="N28602" s="36"/>
      <c r="O28602" s="40"/>
      <c r="P28602" s="36"/>
      <c r="S28602" s="36"/>
      <c r="T28602" s="36"/>
      <c r="U28602" s="36"/>
      <c r="V28602" s="36"/>
    </row>
    <row r="28603" spans="11:22" x14ac:dyDescent="0.25">
      <c r="K28603" s="36"/>
      <c r="L28603" s="36"/>
      <c r="M28603" s="36"/>
      <c r="N28603" s="36"/>
      <c r="O28603" s="40"/>
      <c r="P28603" s="36"/>
      <c r="S28603" s="36"/>
      <c r="T28603" s="36"/>
      <c r="U28603" s="36"/>
      <c r="V28603" s="36"/>
    </row>
    <row r="28604" spans="11:22" x14ac:dyDescent="0.25">
      <c r="K28604" s="36"/>
      <c r="L28604" s="36"/>
      <c r="M28604" s="36"/>
      <c r="N28604" s="36"/>
      <c r="O28604" s="40"/>
      <c r="P28604" s="36"/>
      <c r="S28604" s="36"/>
      <c r="T28604" s="36"/>
      <c r="U28604" s="36"/>
      <c r="V28604" s="36"/>
    </row>
    <row r="28605" spans="11:22" x14ac:dyDescent="0.25">
      <c r="K28605" s="36"/>
      <c r="L28605" s="36"/>
      <c r="M28605" s="36"/>
      <c r="N28605" s="36"/>
      <c r="O28605" s="40"/>
      <c r="P28605" s="36"/>
      <c r="S28605" s="36"/>
      <c r="T28605" s="36"/>
      <c r="U28605" s="36"/>
      <c r="V28605" s="36"/>
    </row>
    <row r="28606" spans="11:22" x14ac:dyDescent="0.25">
      <c r="K28606" s="36"/>
      <c r="L28606" s="36"/>
      <c r="M28606" s="36"/>
      <c r="N28606" s="36"/>
      <c r="O28606" s="40"/>
      <c r="P28606" s="36"/>
      <c r="S28606" s="36"/>
      <c r="T28606" s="36"/>
      <c r="U28606" s="36"/>
      <c r="V28606" s="36"/>
    </row>
    <row r="28607" spans="11:22" x14ac:dyDescent="0.25">
      <c r="K28607" s="36"/>
      <c r="L28607" s="36"/>
      <c r="M28607" s="36"/>
      <c r="N28607" s="36"/>
      <c r="O28607" s="40"/>
      <c r="P28607" s="36"/>
      <c r="S28607" s="36"/>
      <c r="T28607" s="36"/>
      <c r="U28607" s="36"/>
      <c r="V28607" s="36"/>
    </row>
    <row r="28608" spans="11:22" x14ac:dyDescent="0.25">
      <c r="K28608" s="36"/>
      <c r="L28608" s="36"/>
      <c r="M28608" s="36"/>
      <c r="N28608" s="36"/>
      <c r="O28608" s="40"/>
      <c r="P28608" s="36"/>
      <c r="S28608" s="36"/>
      <c r="T28608" s="36"/>
      <c r="U28608" s="36"/>
      <c r="V28608" s="36"/>
    </row>
    <row r="28609" spans="11:22" x14ac:dyDescent="0.25">
      <c r="K28609" s="36"/>
      <c r="L28609" s="36"/>
      <c r="M28609" s="36"/>
      <c r="N28609" s="36"/>
      <c r="O28609" s="40"/>
      <c r="P28609" s="36"/>
      <c r="S28609" s="36"/>
      <c r="T28609" s="36"/>
      <c r="U28609" s="36"/>
      <c r="V28609" s="36"/>
    </row>
    <row r="28610" spans="11:22" x14ac:dyDescent="0.25">
      <c r="K28610" s="36"/>
      <c r="L28610" s="36"/>
      <c r="M28610" s="36"/>
      <c r="N28610" s="36"/>
      <c r="O28610" s="40"/>
      <c r="P28610" s="36"/>
      <c r="S28610" s="36"/>
      <c r="T28610" s="36"/>
      <c r="U28610" s="36"/>
      <c r="V28610" s="36"/>
    </row>
    <row r="28611" spans="11:22" x14ac:dyDescent="0.25">
      <c r="K28611" s="36"/>
      <c r="L28611" s="36"/>
      <c r="M28611" s="36"/>
      <c r="N28611" s="36"/>
      <c r="O28611" s="40"/>
      <c r="P28611" s="36"/>
      <c r="S28611" s="36"/>
      <c r="T28611" s="36"/>
      <c r="U28611" s="36"/>
      <c r="V28611" s="36"/>
    </row>
    <row r="28612" spans="11:22" x14ac:dyDescent="0.25">
      <c r="K28612" s="36"/>
      <c r="L28612" s="36"/>
      <c r="M28612" s="36"/>
      <c r="N28612" s="36"/>
      <c r="O28612" s="40"/>
      <c r="P28612" s="36"/>
      <c r="S28612" s="36"/>
      <c r="T28612" s="36"/>
      <c r="U28612" s="36"/>
      <c r="V28612" s="36"/>
    </row>
    <row r="28613" spans="11:22" x14ac:dyDescent="0.25">
      <c r="K28613" s="36"/>
      <c r="L28613" s="36"/>
      <c r="M28613" s="36"/>
      <c r="N28613" s="36"/>
      <c r="O28613" s="40"/>
      <c r="P28613" s="36"/>
      <c r="S28613" s="36"/>
      <c r="T28613" s="36"/>
      <c r="U28613" s="36"/>
      <c r="V28613" s="36"/>
    </row>
    <row r="28614" spans="11:22" x14ac:dyDescent="0.25">
      <c r="K28614" s="36"/>
      <c r="L28614" s="36"/>
      <c r="M28614" s="36"/>
      <c r="N28614" s="36"/>
      <c r="O28614" s="40"/>
      <c r="P28614" s="36"/>
      <c r="S28614" s="36"/>
      <c r="T28614" s="36"/>
      <c r="U28614" s="36"/>
      <c r="V28614" s="36"/>
    </row>
    <row r="28615" spans="11:22" x14ac:dyDescent="0.25">
      <c r="K28615" s="36"/>
      <c r="L28615" s="36"/>
      <c r="M28615" s="36"/>
      <c r="N28615" s="36"/>
      <c r="O28615" s="40"/>
      <c r="P28615" s="36"/>
      <c r="S28615" s="36"/>
      <c r="T28615" s="36"/>
      <c r="U28615" s="36"/>
      <c r="V28615" s="36"/>
    </row>
    <row r="28616" spans="11:22" x14ac:dyDescent="0.25">
      <c r="K28616" s="36"/>
      <c r="L28616" s="36"/>
      <c r="M28616" s="36"/>
      <c r="N28616" s="36"/>
      <c r="O28616" s="40"/>
      <c r="P28616" s="36"/>
      <c r="S28616" s="36"/>
      <c r="T28616" s="36"/>
      <c r="U28616" s="36"/>
      <c r="V28616" s="36"/>
    </row>
    <row r="28617" spans="11:22" x14ac:dyDescent="0.25">
      <c r="K28617" s="36"/>
      <c r="L28617" s="36"/>
      <c r="M28617" s="36"/>
      <c r="N28617" s="36"/>
      <c r="O28617" s="40"/>
      <c r="P28617" s="36"/>
      <c r="S28617" s="36"/>
      <c r="T28617" s="36"/>
      <c r="U28617" s="36"/>
      <c r="V28617" s="36"/>
    </row>
    <row r="28618" spans="11:22" x14ac:dyDescent="0.25">
      <c r="K28618" s="36"/>
      <c r="L28618" s="36"/>
      <c r="M28618" s="36"/>
      <c r="N28618" s="36"/>
      <c r="O28618" s="40"/>
      <c r="P28618" s="36"/>
      <c r="S28618" s="36"/>
      <c r="T28618" s="36"/>
      <c r="U28618" s="36"/>
      <c r="V28618" s="36"/>
    </row>
    <row r="28619" spans="11:22" x14ac:dyDescent="0.25">
      <c r="K28619" s="36"/>
      <c r="L28619" s="36"/>
      <c r="M28619" s="36"/>
      <c r="N28619" s="36"/>
      <c r="O28619" s="40"/>
      <c r="P28619" s="36"/>
      <c r="S28619" s="36"/>
      <c r="T28619" s="36"/>
      <c r="U28619" s="36"/>
      <c r="V28619" s="36"/>
    </row>
    <row r="28620" spans="11:22" x14ac:dyDescent="0.25">
      <c r="K28620" s="36"/>
      <c r="L28620" s="36"/>
      <c r="M28620" s="36"/>
      <c r="N28620" s="36"/>
      <c r="O28620" s="40"/>
      <c r="P28620" s="36"/>
      <c r="S28620" s="36"/>
      <c r="T28620" s="36"/>
      <c r="U28620" s="36"/>
      <c r="V28620" s="36"/>
    </row>
    <row r="28621" spans="11:22" x14ac:dyDescent="0.25">
      <c r="K28621" s="36"/>
      <c r="L28621" s="36"/>
      <c r="M28621" s="36"/>
      <c r="N28621" s="36"/>
      <c r="O28621" s="40"/>
      <c r="P28621" s="36"/>
      <c r="S28621" s="36"/>
      <c r="T28621" s="36"/>
      <c r="U28621" s="36"/>
      <c r="V28621" s="36"/>
    </row>
    <row r="28622" spans="11:22" x14ac:dyDescent="0.25">
      <c r="K28622" s="36"/>
      <c r="L28622" s="36"/>
      <c r="M28622" s="36"/>
      <c r="N28622" s="36"/>
      <c r="O28622" s="40"/>
      <c r="P28622" s="36"/>
      <c r="S28622" s="36"/>
      <c r="T28622" s="36"/>
      <c r="U28622" s="36"/>
      <c r="V28622" s="36"/>
    </row>
    <row r="28623" spans="11:22" x14ac:dyDescent="0.25">
      <c r="K28623" s="36"/>
      <c r="L28623" s="36"/>
      <c r="M28623" s="36"/>
      <c r="N28623" s="36"/>
      <c r="O28623" s="40"/>
      <c r="P28623" s="36"/>
      <c r="S28623" s="36"/>
      <c r="T28623" s="36"/>
      <c r="U28623" s="36"/>
      <c r="V28623" s="36"/>
    </row>
    <row r="28624" spans="11:22" x14ac:dyDescent="0.25">
      <c r="K28624" s="36"/>
      <c r="L28624" s="36"/>
      <c r="M28624" s="36"/>
      <c r="N28624" s="36"/>
      <c r="O28624" s="40"/>
      <c r="P28624" s="36"/>
      <c r="S28624" s="36"/>
      <c r="T28624" s="36"/>
      <c r="U28624" s="36"/>
      <c r="V28624" s="36"/>
    </row>
    <row r="28625" spans="11:22" x14ac:dyDescent="0.25">
      <c r="K28625" s="36"/>
      <c r="L28625" s="36"/>
      <c r="M28625" s="36"/>
      <c r="N28625" s="36"/>
      <c r="O28625" s="40"/>
      <c r="P28625" s="36"/>
      <c r="S28625" s="36"/>
      <c r="T28625" s="36"/>
      <c r="U28625" s="36"/>
      <c r="V28625" s="36"/>
    </row>
    <row r="28626" spans="11:22" x14ac:dyDescent="0.25">
      <c r="K28626" s="36"/>
      <c r="L28626" s="36"/>
      <c r="M28626" s="36"/>
      <c r="N28626" s="36"/>
      <c r="O28626" s="40"/>
      <c r="P28626" s="36"/>
      <c r="S28626" s="36"/>
      <c r="T28626" s="36"/>
      <c r="U28626" s="36"/>
      <c r="V28626" s="36"/>
    </row>
    <row r="28627" spans="11:22" x14ac:dyDescent="0.25">
      <c r="K28627" s="36"/>
      <c r="L28627" s="36"/>
      <c r="M28627" s="36"/>
      <c r="N28627" s="36"/>
      <c r="O28627" s="40"/>
      <c r="P28627" s="36"/>
      <c r="S28627" s="36"/>
      <c r="T28627" s="36"/>
      <c r="U28627" s="36"/>
      <c r="V28627" s="36"/>
    </row>
    <row r="28628" spans="11:22" x14ac:dyDescent="0.25">
      <c r="K28628" s="36"/>
      <c r="L28628" s="36"/>
      <c r="M28628" s="36"/>
      <c r="N28628" s="36"/>
      <c r="O28628" s="40"/>
      <c r="P28628" s="36"/>
      <c r="S28628" s="36"/>
      <c r="T28628" s="36"/>
      <c r="U28628" s="36"/>
      <c r="V28628" s="36"/>
    </row>
    <row r="28629" spans="11:22" x14ac:dyDescent="0.25">
      <c r="K28629" s="36"/>
      <c r="L28629" s="36"/>
      <c r="M28629" s="36"/>
      <c r="N28629" s="36"/>
      <c r="O28629" s="40"/>
      <c r="P28629" s="36"/>
      <c r="S28629" s="36"/>
      <c r="T28629" s="36"/>
      <c r="U28629" s="36"/>
      <c r="V28629" s="36"/>
    </row>
    <row r="28630" spans="11:22" x14ac:dyDescent="0.25">
      <c r="K28630" s="36"/>
      <c r="L28630" s="36"/>
      <c r="M28630" s="36"/>
      <c r="N28630" s="36"/>
      <c r="O28630" s="40"/>
      <c r="P28630" s="36"/>
      <c r="S28630" s="36"/>
      <c r="T28630" s="36"/>
      <c r="U28630" s="36"/>
      <c r="V28630" s="36"/>
    </row>
    <row r="28631" spans="11:22" x14ac:dyDescent="0.25">
      <c r="K28631" s="36"/>
      <c r="L28631" s="36"/>
      <c r="M28631" s="36"/>
      <c r="N28631" s="36"/>
      <c r="O28631" s="40"/>
      <c r="P28631" s="36"/>
      <c r="S28631" s="36"/>
      <c r="T28631" s="36"/>
      <c r="U28631" s="36"/>
      <c r="V28631" s="36"/>
    </row>
    <row r="28632" spans="11:22" x14ac:dyDescent="0.25">
      <c r="K28632" s="36"/>
      <c r="L28632" s="36"/>
      <c r="M28632" s="36"/>
      <c r="N28632" s="36"/>
      <c r="O28632" s="40"/>
      <c r="P28632" s="36"/>
      <c r="S28632" s="36"/>
      <c r="T28632" s="36"/>
      <c r="U28632" s="36"/>
      <c r="V28632" s="36"/>
    </row>
    <row r="28633" spans="11:22" x14ac:dyDescent="0.25">
      <c r="K28633" s="36"/>
      <c r="L28633" s="36"/>
      <c r="M28633" s="36"/>
      <c r="N28633" s="36"/>
      <c r="O28633" s="40"/>
      <c r="P28633" s="36"/>
      <c r="S28633" s="36"/>
      <c r="T28633" s="36"/>
      <c r="U28633" s="36"/>
      <c r="V28633" s="36"/>
    </row>
    <row r="28634" spans="11:22" x14ac:dyDescent="0.25">
      <c r="K28634" s="36"/>
      <c r="L28634" s="36"/>
      <c r="M28634" s="36"/>
      <c r="N28634" s="36"/>
      <c r="O28634" s="40"/>
      <c r="P28634" s="36"/>
      <c r="S28634" s="36"/>
      <c r="T28634" s="36"/>
      <c r="U28634" s="36"/>
      <c r="V28634" s="36"/>
    </row>
    <row r="28635" spans="11:22" x14ac:dyDescent="0.25">
      <c r="K28635" s="36"/>
      <c r="L28635" s="36"/>
      <c r="M28635" s="36"/>
      <c r="N28635" s="36"/>
      <c r="O28635" s="40"/>
      <c r="P28635" s="36"/>
      <c r="S28635" s="36"/>
      <c r="T28635" s="36"/>
      <c r="U28635" s="36"/>
      <c r="V28635" s="36"/>
    </row>
    <row r="28636" spans="11:22" x14ac:dyDescent="0.25">
      <c r="K28636" s="36"/>
      <c r="L28636" s="36"/>
      <c r="M28636" s="36"/>
      <c r="N28636" s="36"/>
      <c r="O28636" s="40"/>
      <c r="P28636" s="36"/>
      <c r="S28636" s="36"/>
      <c r="T28636" s="36"/>
      <c r="U28636" s="36"/>
      <c r="V28636" s="36"/>
    </row>
    <row r="28637" spans="11:22" x14ac:dyDescent="0.25">
      <c r="K28637" s="36"/>
      <c r="L28637" s="36"/>
      <c r="M28637" s="36"/>
      <c r="N28637" s="36"/>
      <c r="O28637" s="40"/>
      <c r="P28637" s="36"/>
      <c r="S28637" s="36"/>
      <c r="T28637" s="36"/>
      <c r="U28637" s="36"/>
      <c r="V28637" s="36"/>
    </row>
    <row r="28638" spans="11:22" x14ac:dyDescent="0.25">
      <c r="K28638" s="36"/>
      <c r="L28638" s="36"/>
      <c r="M28638" s="36"/>
      <c r="N28638" s="36"/>
      <c r="O28638" s="40"/>
      <c r="P28638" s="36"/>
      <c r="S28638" s="36"/>
      <c r="T28638" s="36"/>
      <c r="U28638" s="36"/>
      <c r="V28638" s="36"/>
    </row>
    <row r="28639" spans="11:22" x14ac:dyDescent="0.25">
      <c r="K28639" s="36"/>
      <c r="L28639" s="36"/>
      <c r="M28639" s="36"/>
      <c r="N28639" s="36"/>
      <c r="O28639" s="40"/>
      <c r="P28639" s="36"/>
      <c r="S28639" s="36"/>
      <c r="T28639" s="36"/>
      <c r="U28639" s="36"/>
      <c r="V28639" s="36"/>
    </row>
    <row r="28640" spans="11:22" x14ac:dyDescent="0.25">
      <c r="K28640" s="36"/>
      <c r="L28640" s="36"/>
      <c r="M28640" s="36"/>
      <c r="N28640" s="36"/>
      <c r="O28640" s="40"/>
      <c r="P28640" s="36"/>
      <c r="S28640" s="36"/>
      <c r="T28640" s="36"/>
      <c r="U28640" s="36"/>
      <c r="V28640" s="36"/>
    </row>
    <row r="28641" spans="11:22" x14ac:dyDescent="0.25">
      <c r="K28641" s="36"/>
      <c r="L28641" s="36"/>
      <c r="M28641" s="36"/>
      <c r="N28641" s="36"/>
      <c r="O28641" s="40"/>
      <c r="P28641" s="36"/>
      <c r="S28641" s="36"/>
      <c r="T28641" s="36"/>
      <c r="U28641" s="36"/>
      <c r="V28641" s="36"/>
    </row>
    <row r="28642" spans="11:22" x14ac:dyDescent="0.25">
      <c r="K28642" s="36"/>
      <c r="L28642" s="36"/>
      <c r="M28642" s="36"/>
      <c r="N28642" s="36"/>
      <c r="O28642" s="40"/>
      <c r="P28642" s="36"/>
      <c r="S28642" s="36"/>
      <c r="T28642" s="36"/>
      <c r="U28642" s="36"/>
      <c r="V28642" s="36"/>
    </row>
    <row r="28643" spans="11:22" x14ac:dyDescent="0.25">
      <c r="K28643" s="36"/>
      <c r="L28643" s="36"/>
      <c r="M28643" s="36"/>
      <c r="N28643" s="36"/>
      <c r="O28643" s="40"/>
      <c r="P28643" s="36"/>
      <c r="S28643" s="36"/>
      <c r="T28643" s="36"/>
      <c r="U28643" s="36"/>
      <c r="V28643" s="36"/>
    </row>
    <row r="28644" spans="11:22" x14ac:dyDescent="0.25">
      <c r="K28644" s="36"/>
      <c r="L28644" s="36"/>
      <c r="M28644" s="36"/>
      <c r="N28644" s="36"/>
      <c r="O28644" s="40"/>
      <c r="P28644" s="36"/>
      <c r="S28644" s="36"/>
      <c r="T28644" s="36"/>
      <c r="U28644" s="36"/>
      <c r="V28644" s="36"/>
    </row>
    <row r="28645" spans="11:22" x14ac:dyDescent="0.25">
      <c r="K28645" s="36"/>
      <c r="L28645" s="36"/>
      <c r="M28645" s="36"/>
      <c r="N28645" s="36"/>
      <c r="O28645" s="40"/>
      <c r="P28645" s="36"/>
      <c r="S28645" s="36"/>
      <c r="T28645" s="36"/>
      <c r="U28645" s="36"/>
      <c r="V28645" s="36"/>
    </row>
    <row r="28646" spans="11:22" x14ac:dyDescent="0.25">
      <c r="K28646" s="36"/>
      <c r="L28646" s="36"/>
      <c r="M28646" s="36"/>
      <c r="N28646" s="36"/>
      <c r="O28646" s="40"/>
      <c r="P28646" s="36"/>
      <c r="S28646" s="36"/>
      <c r="T28646" s="36"/>
      <c r="U28646" s="36"/>
      <c r="V28646" s="36"/>
    </row>
    <row r="28647" spans="11:22" x14ac:dyDescent="0.25">
      <c r="K28647" s="36"/>
      <c r="L28647" s="36"/>
      <c r="M28647" s="36"/>
      <c r="N28647" s="36"/>
      <c r="O28647" s="40"/>
      <c r="P28647" s="36"/>
      <c r="S28647" s="36"/>
      <c r="T28647" s="36"/>
      <c r="U28647" s="36"/>
      <c r="V28647" s="36"/>
    </row>
    <row r="28648" spans="11:22" x14ac:dyDescent="0.25">
      <c r="K28648" s="36"/>
      <c r="L28648" s="36"/>
      <c r="M28648" s="36"/>
      <c r="N28648" s="36"/>
      <c r="O28648" s="40"/>
      <c r="P28648" s="36"/>
      <c r="S28648" s="36"/>
      <c r="T28648" s="36"/>
      <c r="U28648" s="36"/>
      <c r="V28648" s="36"/>
    </row>
    <row r="28649" spans="11:22" x14ac:dyDescent="0.25">
      <c r="K28649" s="36"/>
      <c r="L28649" s="36"/>
      <c r="M28649" s="36"/>
      <c r="N28649" s="36"/>
      <c r="O28649" s="40"/>
      <c r="P28649" s="36"/>
      <c r="S28649" s="36"/>
      <c r="T28649" s="36"/>
      <c r="U28649" s="36"/>
      <c r="V28649" s="36"/>
    </row>
    <row r="28650" spans="11:22" x14ac:dyDescent="0.25">
      <c r="K28650" s="36"/>
      <c r="L28650" s="36"/>
      <c r="M28650" s="36"/>
      <c r="N28650" s="36"/>
      <c r="O28650" s="40"/>
      <c r="P28650" s="36"/>
      <c r="S28650" s="36"/>
      <c r="T28650" s="36"/>
      <c r="U28650" s="36"/>
      <c r="V28650" s="36"/>
    </row>
    <row r="28651" spans="11:22" x14ac:dyDescent="0.25">
      <c r="K28651" s="36"/>
      <c r="L28651" s="36"/>
      <c r="M28651" s="36"/>
      <c r="N28651" s="36"/>
      <c r="O28651" s="40"/>
      <c r="P28651" s="36"/>
      <c r="S28651" s="36"/>
      <c r="T28651" s="36"/>
      <c r="U28651" s="36"/>
      <c r="V28651" s="36"/>
    </row>
    <row r="28652" spans="11:22" x14ac:dyDescent="0.25">
      <c r="K28652" s="36"/>
      <c r="L28652" s="36"/>
      <c r="M28652" s="36"/>
      <c r="N28652" s="36"/>
      <c r="O28652" s="40"/>
      <c r="P28652" s="36"/>
      <c r="S28652" s="36"/>
      <c r="T28652" s="36"/>
      <c r="U28652" s="36"/>
      <c r="V28652" s="36"/>
    </row>
    <row r="28653" spans="11:22" x14ac:dyDescent="0.25">
      <c r="K28653" s="36"/>
      <c r="L28653" s="36"/>
      <c r="M28653" s="36"/>
      <c r="N28653" s="36"/>
      <c r="O28653" s="40"/>
      <c r="P28653" s="36"/>
      <c r="S28653" s="36"/>
      <c r="T28653" s="36"/>
      <c r="U28653" s="36"/>
      <c r="V28653" s="36"/>
    </row>
    <row r="28654" spans="11:22" x14ac:dyDescent="0.25">
      <c r="K28654" s="36"/>
      <c r="L28654" s="36"/>
      <c r="M28654" s="36"/>
      <c r="N28654" s="36"/>
      <c r="O28654" s="40"/>
      <c r="P28654" s="36"/>
      <c r="S28654" s="36"/>
      <c r="T28654" s="36"/>
      <c r="U28654" s="36"/>
      <c r="V28654" s="36"/>
    </row>
    <row r="28655" spans="11:22" x14ac:dyDescent="0.25">
      <c r="K28655" s="36"/>
      <c r="L28655" s="36"/>
      <c r="M28655" s="36"/>
      <c r="N28655" s="36"/>
      <c r="O28655" s="40"/>
      <c r="P28655" s="36"/>
      <c r="S28655" s="36"/>
      <c r="T28655" s="36"/>
      <c r="U28655" s="36"/>
      <c r="V28655" s="36"/>
    </row>
    <row r="28656" spans="11:22" x14ac:dyDescent="0.25">
      <c r="K28656" s="36"/>
      <c r="L28656" s="36"/>
      <c r="M28656" s="36"/>
      <c r="N28656" s="36"/>
      <c r="O28656" s="40"/>
      <c r="P28656" s="36"/>
      <c r="S28656" s="36"/>
      <c r="T28656" s="36"/>
      <c r="U28656" s="36"/>
      <c r="V28656" s="36"/>
    </row>
    <row r="28657" spans="11:22" x14ac:dyDescent="0.25">
      <c r="K28657" s="36"/>
      <c r="L28657" s="36"/>
      <c r="M28657" s="36"/>
      <c r="N28657" s="36"/>
      <c r="O28657" s="40"/>
      <c r="P28657" s="36"/>
      <c r="S28657" s="36"/>
      <c r="T28657" s="36"/>
      <c r="U28657" s="36"/>
      <c r="V28657" s="36"/>
    </row>
    <row r="28658" spans="11:22" x14ac:dyDescent="0.25">
      <c r="K28658" s="36"/>
      <c r="L28658" s="36"/>
      <c r="M28658" s="36"/>
      <c r="N28658" s="36"/>
      <c r="O28658" s="40"/>
      <c r="P28658" s="36"/>
      <c r="S28658" s="36"/>
      <c r="T28658" s="36"/>
      <c r="U28658" s="36"/>
      <c r="V28658" s="36"/>
    </row>
    <row r="28659" spans="11:22" x14ac:dyDescent="0.25">
      <c r="K28659" s="36"/>
      <c r="L28659" s="36"/>
      <c r="M28659" s="36"/>
      <c r="N28659" s="36"/>
      <c r="O28659" s="40"/>
      <c r="P28659" s="36"/>
      <c r="S28659" s="36"/>
      <c r="T28659" s="36"/>
      <c r="U28659" s="36"/>
      <c r="V28659" s="36"/>
    </row>
    <row r="28660" spans="11:22" x14ac:dyDescent="0.25">
      <c r="K28660" s="36"/>
      <c r="L28660" s="36"/>
      <c r="M28660" s="36"/>
      <c r="N28660" s="36"/>
      <c r="O28660" s="40"/>
      <c r="P28660" s="36"/>
      <c r="S28660" s="36"/>
      <c r="T28660" s="36"/>
      <c r="U28660" s="36"/>
      <c r="V28660" s="36"/>
    </row>
    <row r="28661" spans="11:22" x14ac:dyDescent="0.25">
      <c r="K28661" s="36"/>
      <c r="L28661" s="36"/>
      <c r="M28661" s="36"/>
      <c r="N28661" s="36"/>
      <c r="O28661" s="40"/>
      <c r="P28661" s="36"/>
      <c r="S28661" s="36"/>
      <c r="T28661" s="36"/>
      <c r="U28661" s="36"/>
      <c r="V28661" s="36"/>
    </row>
    <row r="28662" spans="11:22" x14ac:dyDescent="0.25">
      <c r="K28662" s="36"/>
      <c r="L28662" s="36"/>
      <c r="M28662" s="36"/>
      <c r="N28662" s="36"/>
      <c r="O28662" s="40"/>
      <c r="P28662" s="36"/>
      <c r="S28662" s="36"/>
      <c r="T28662" s="36"/>
      <c r="U28662" s="36"/>
      <c r="V28662" s="36"/>
    </row>
    <row r="28663" spans="11:22" x14ac:dyDescent="0.25">
      <c r="K28663" s="36"/>
      <c r="L28663" s="36"/>
      <c r="M28663" s="36"/>
      <c r="N28663" s="36"/>
      <c r="O28663" s="40"/>
      <c r="P28663" s="36"/>
      <c r="S28663" s="36"/>
      <c r="T28663" s="36"/>
      <c r="U28663" s="36"/>
      <c r="V28663" s="36"/>
    </row>
    <row r="28664" spans="11:22" x14ac:dyDescent="0.25">
      <c r="K28664" s="36"/>
      <c r="L28664" s="36"/>
      <c r="M28664" s="36"/>
      <c r="N28664" s="36"/>
      <c r="O28664" s="40"/>
      <c r="P28664" s="36"/>
      <c r="S28664" s="36"/>
      <c r="T28664" s="36"/>
      <c r="U28664" s="36"/>
      <c r="V28664" s="36"/>
    </row>
    <row r="28665" spans="11:22" x14ac:dyDescent="0.25">
      <c r="K28665" s="36"/>
      <c r="L28665" s="36"/>
      <c r="M28665" s="36"/>
      <c r="N28665" s="36"/>
      <c r="O28665" s="40"/>
      <c r="P28665" s="36"/>
      <c r="S28665" s="36"/>
      <c r="T28665" s="36"/>
      <c r="U28665" s="36"/>
      <c r="V28665" s="36"/>
    </row>
    <row r="28666" spans="11:22" x14ac:dyDescent="0.25">
      <c r="K28666" s="36"/>
      <c r="L28666" s="36"/>
      <c r="M28666" s="36"/>
      <c r="N28666" s="36"/>
      <c r="O28666" s="40"/>
      <c r="P28666" s="36"/>
      <c r="S28666" s="36"/>
      <c r="T28666" s="36"/>
      <c r="U28666" s="36"/>
      <c r="V28666" s="36"/>
    </row>
    <row r="28667" spans="11:22" x14ac:dyDescent="0.25">
      <c r="K28667" s="36"/>
      <c r="L28667" s="36"/>
      <c r="M28667" s="36"/>
      <c r="N28667" s="36"/>
      <c r="O28667" s="40"/>
      <c r="P28667" s="36"/>
      <c r="S28667" s="36"/>
      <c r="T28667" s="36"/>
      <c r="U28667" s="36"/>
      <c r="V28667" s="36"/>
    </row>
    <row r="28668" spans="11:22" x14ac:dyDescent="0.25">
      <c r="K28668" s="36"/>
      <c r="L28668" s="36"/>
      <c r="M28668" s="36"/>
      <c r="N28668" s="36"/>
      <c r="O28668" s="40"/>
      <c r="P28668" s="36"/>
      <c r="S28668" s="36"/>
      <c r="T28668" s="36"/>
      <c r="U28668" s="36"/>
      <c r="V28668" s="36"/>
    </row>
    <row r="28669" spans="11:22" x14ac:dyDescent="0.25">
      <c r="K28669" s="36"/>
      <c r="L28669" s="36"/>
      <c r="M28669" s="36"/>
      <c r="N28669" s="36"/>
      <c r="O28669" s="40"/>
      <c r="P28669" s="36"/>
      <c r="S28669" s="36"/>
      <c r="T28669" s="36"/>
      <c r="U28669" s="36"/>
      <c r="V28669" s="36"/>
    </row>
    <row r="28670" spans="11:22" x14ac:dyDescent="0.25">
      <c r="K28670" s="36"/>
      <c r="L28670" s="36"/>
      <c r="M28670" s="36"/>
      <c r="N28670" s="36"/>
      <c r="O28670" s="40"/>
      <c r="P28670" s="36"/>
      <c r="S28670" s="36"/>
      <c r="T28670" s="36"/>
      <c r="U28670" s="36"/>
      <c r="V28670" s="36"/>
    </row>
    <row r="28671" spans="11:22" x14ac:dyDescent="0.25">
      <c r="K28671" s="36"/>
      <c r="L28671" s="36"/>
      <c r="M28671" s="36"/>
      <c r="N28671" s="36"/>
      <c r="O28671" s="40"/>
      <c r="P28671" s="36"/>
      <c r="S28671" s="36"/>
      <c r="T28671" s="36"/>
      <c r="U28671" s="36"/>
      <c r="V28671" s="36"/>
    </row>
    <row r="28672" spans="11:22" x14ac:dyDescent="0.25">
      <c r="K28672" s="36"/>
      <c r="L28672" s="36"/>
      <c r="M28672" s="36"/>
      <c r="N28672" s="36"/>
      <c r="O28672" s="40"/>
      <c r="P28672" s="36"/>
      <c r="S28672" s="36"/>
      <c r="T28672" s="36"/>
      <c r="U28672" s="36"/>
      <c r="V28672" s="36"/>
    </row>
    <row r="28673" spans="11:22" x14ac:dyDescent="0.25">
      <c r="K28673" s="36"/>
      <c r="L28673" s="36"/>
      <c r="M28673" s="36"/>
      <c r="N28673" s="36"/>
      <c r="O28673" s="40"/>
      <c r="P28673" s="36"/>
      <c r="S28673" s="36"/>
      <c r="T28673" s="36"/>
      <c r="U28673" s="36"/>
      <c r="V28673" s="36"/>
    </row>
    <row r="28674" spans="11:22" x14ac:dyDescent="0.25">
      <c r="K28674" s="36"/>
      <c r="L28674" s="36"/>
      <c r="M28674" s="36"/>
      <c r="N28674" s="36"/>
      <c r="O28674" s="40"/>
      <c r="P28674" s="36"/>
      <c r="S28674" s="36"/>
      <c r="T28674" s="36"/>
      <c r="U28674" s="36"/>
      <c r="V28674" s="36"/>
    </row>
    <row r="28675" spans="11:22" x14ac:dyDescent="0.25">
      <c r="K28675" s="36"/>
      <c r="L28675" s="36"/>
      <c r="M28675" s="36"/>
      <c r="N28675" s="36"/>
      <c r="O28675" s="40"/>
      <c r="P28675" s="36"/>
      <c r="S28675" s="36"/>
      <c r="T28675" s="36"/>
      <c r="U28675" s="36"/>
      <c r="V28675" s="36"/>
    </row>
    <row r="28676" spans="11:22" x14ac:dyDescent="0.25">
      <c r="K28676" s="36"/>
      <c r="L28676" s="36"/>
      <c r="M28676" s="36"/>
      <c r="N28676" s="36"/>
      <c r="O28676" s="40"/>
      <c r="P28676" s="36"/>
      <c r="S28676" s="36"/>
      <c r="T28676" s="36"/>
      <c r="U28676" s="36"/>
      <c r="V28676" s="36"/>
    </row>
    <row r="28677" spans="11:22" x14ac:dyDescent="0.25">
      <c r="K28677" s="36"/>
      <c r="L28677" s="36"/>
      <c r="M28677" s="36"/>
      <c r="N28677" s="36"/>
      <c r="O28677" s="40"/>
      <c r="P28677" s="36"/>
      <c r="S28677" s="36"/>
      <c r="T28677" s="36"/>
      <c r="U28677" s="36"/>
      <c r="V28677" s="36"/>
    </row>
    <row r="28678" spans="11:22" x14ac:dyDescent="0.25">
      <c r="K28678" s="36"/>
      <c r="L28678" s="36"/>
      <c r="M28678" s="36"/>
      <c r="N28678" s="36"/>
      <c r="O28678" s="40"/>
      <c r="P28678" s="36"/>
      <c r="S28678" s="36"/>
      <c r="T28678" s="36"/>
      <c r="U28678" s="36"/>
      <c r="V28678" s="36"/>
    </row>
    <row r="28679" spans="11:22" x14ac:dyDescent="0.25">
      <c r="K28679" s="36"/>
      <c r="L28679" s="36"/>
      <c r="M28679" s="36"/>
      <c r="N28679" s="36"/>
      <c r="O28679" s="40"/>
      <c r="P28679" s="36"/>
      <c r="S28679" s="36"/>
      <c r="T28679" s="36"/>
      <c r="U28679" s="36"/>
      <c r="V28679" s="36"/>
    </row>
    <row r="28680" spans="11:22" x14ac:dyDescent="0.25">
      <c r="K28680" s="36"/>
      <c r="L28680" s="36"/>
      <c r="M28680" s="36"/>
      <c r="N28680" s="36"/>
      <c r="O28680" s="40"/>
      <c r="P28680" s="36"/>
      <c r="S28680" s="36"/>
      <c r="T28680" s="36"/>
      <c r="U28680" s="36"/>
      <c r="V28680" s="36"/>
    </row>
    <row r="28681" spans="11:22" x14ac:dyDescent="0.25">
      <c r="K28681" s="36"/>
      <c r="L28681" s="36"/>
      <c r="M28681" s="36"/>
      <c r="N28681" s="36"/>
      <c r="O28681" s="40"/>
      <c r="P28681" s="36"/>
      <c r="S28681" s="36"/>
      <c r="T28681" s="36"/>
      <c r="U28681" s="36"/>
      <c r="V28681" s="36"/>
    </row>
    <row r="28682" spans="11:22" x14ac:dyDescent="0.25">
      <c r="K28682" s="36"/>
      <c r="L28682" s="36"/>
      <c r="M28682" s="36"/>
      <c r="N28682" s="36"/>
      <c r="O28682" s="40"/>
      <c r="P28682" s="36"/>
      <c r="S28682" s="36"/>
      <c r="T28682" s="36"/>
      <c r="U28682" s="36"/>
      <c r="V28682" s="36"/>
    </row>
    <row r="28683" spans="11:22" x14ac:dyDescent="0.25">
      <c r="K28683" s="36"/>
      <c r="L28683" s="36"/>
      <c r="M28683" s="36"/>
      <c r="N28683" s="36"/>
      <c r="O28683" s="40"/>
      <c r="P28683" s="36"/>
      <c r="S28683" s="36"/>
      <c r="T28683" s="36"/>
      <c r="U28683" s="36"/>
      <c r="V28683" s="36"/>
    </row>
    <row r="28684" spans="11:22" x14ac:dyDescent="0.25">
      <c r="K28684" s="36"/>
      <c r="L28684" s="36"/>
      <c r="M28684" s="36"/>
      <c r="N28684" s="36"/>
      <c r="O28684" s="40"/>
      <c r="P28684" s="36"/>
      <c r="S28684" s="36"/>
      <c r="T28684" s="36"/>
      <c r="U28684" s="36"/>
      <c r="V28684" s="36"/>
    </row>
    <row r="28685" spans="11:22" x14ac:dyDescent="0.25">
      <c r="K28685" s="36"/>
      <c r="L28685" s="36"/>
      <c r="M28685" s="36"/>
      <c r="N28685" s="36"/>
      <c r="O28685" s="40"/>
      <c r="P28685" s="36"/>
      <c r="S28685" s="36"/>
      <c r="T28685" s="36"/>
      <c r="U28685" s="36"/>
      <c r="V28685" s="36"/>
    </row>
    <row r="28686" spans="11:22" x14ac:dyDescent="0.25">
      <c r="K28686" s="36"/>
      <c r="L28686" s="36"/>
      <c r="M28686" s="36"/>
      <c r="N28686" s="36"/>
      <c r="O28686" s="40"/>
      <c r="P28686" s="36"/>
      <c r="S28686" s="36"/>
      <c r="T28686" s="36"/>
      <c r="U28686" s="36"/>
      <c r="V28686" s="36"/>
    </row>
    <row r="28687" spans="11:22" x14ac:dyDescent="0.25">
      <c r="K28687" s="36"/>
      <c r="L28687" s="36"/>
      <c r="M28687" s="36"/>
      <c r="N28687" s="36"/>
      <c r="O28687" s="40"/>
      <c r="P28687" s="36"/>
      <c r="S28687" s="36"/>
      <c r="T28687" s="36"/>
      <c r="U28687" s="36"/>
      <c r="V28687" s="36"/>
    </row>
    <row r="28688" spans="11:22" x14ac:dyDescent="0.25">
      <c r="K28688" s="36"/>
      <c r="L28688" s="36"/>
      <c r="M28688" s="36"/>
      <c r="N28688" s="36"/>
      <c r="O28688" s="40"/>
      <c r="P28688" s="36"/>
      <c r="S28688" s="36"/>
      <c r="T28688" s="36"/>
      <c r="U28688" s="36"/>
      <c r="V28688" s="36"/>
    </row>
    <row r="28689" spans="11:22" x14ac:dyDescent="0.25">
      <c r="K28689" s="36"/>
      <c r="L28689" s="36"/>
      <c r="M28689" s="36"/>
      <c r="N28689" s="36"/>
      <c r="O28689" s="40"/>
      <c r="P28689" s="36"/>
      <c r="S28689" s="36"/>
      <c r="T28689" s="36"/>
      <c r="U28689" s="36"/>
      <c r="V28689" s="36"/>
    </row>
    <row r="28690" spans="11:22" x14ac:dyDescent="0.25">
      <c r="K28690" s="36"/>
      <c r="L28690" s="36"/>
      <c r="M28690" s="36"/>
      <c r="N28690" s="36"/>
      <c r="O28690" s="40"/>
      <c r="P28690" s="36"/>
      <c r="S28690" s="36"/>
      <c r="T28690" s="36"/>
      <c r="U28690" s="36"/>
      <c r="V28690" s="36"/>
    </row>
    <row r="28691" spans="11:22" x14ac:dyDescent="0.25">
      <c r="K28691" s="36"/>
      <c r="L28691" s="36"/>
      <c r="M28691" s="36"/>
      <c r="N28691" s="36"/>
      <c r="O28691" s="40"/>
      <c r="P28691" s="36"/>
      <c r="S28691" s="36"/>
      <c r="T28691" s="36"/>
      <c r="U28691" s="36"/>
      <c r="V28691" s="36"/>
    </row>
    <row r="28692" spans="11:22" x14ac:dyDescent="0.25">
      <c r="K28692" s="36"/>
      <c r="L28692" s="36"/>
      <c r="M28692" s="36"/>
      <c r="N28692" s="36"/>
      <c r="O28692" s="40"/>
      <c r="P28692" s="36"/>
      <c r="S28692" s="36"/>
      <c r="T28692" s="36"/>
      <c r="U28692" s="36"/>
      <c r="V28692" s="36"/>
    </row>
    <row r="28693" spans="11:22" x14ac:dyDescent="0.25">
      <c r="K28693" s="36"/>
      <c r="L28693" s="36"/>
      <c r="M28693" s="36"/>
      <c r="N28693" s="36"/>
      <c r="O28693" s="40"/>
      <c r="P28693" s="36"/>
      <c r="S28693" s="36"/>
      <c r="T28693" s="36"/>
      <c r="U28693" s="36"/>
      <c r="V28693" s="36"/>
    </row>
    <row r="28694" spans="11:22" x14ac:dyDescent="0.25">
      <c r="K28694" s="36"/>
      <c r="L28694" s="36"/>
      <c r="M28694" s="36"/>
      <c r="N28694" s="36"/>
      <c r="O28694" s="40"/>
      <c r="P28694" s="36"/>
      <c r="S28694" s="36"/>
      <c r="T28694" s="36"/>
      <c r="U28694" s="36"/>
      <c r="V28694" s="36"/>
    </row>
    <row r="28695" spans="11:22" x14ac:dyDescent="0.25">
      <c r="K28695" s="36"/>
      <c r="L28695" s="36"/>
      <c r="M28695" s="36"/>
      <c r="N28695" s="36"/>
      <c r="O28695" s="40"/>
      <c r="P28695" s="36"/>
      <c r="S28695" s="36"/>
      <c r="T28695" s="36"/>
      <c r="U28695" s="36"/>
      <c r="V28695" s="36"/>
    </row>
    <row r="28696" spans="11:22" x14ac:dyDescent="0.25">
      <c r="K28696" s="36"/>
      <c r="L28696" s="36"/>
      <c r="M28696" s="36"/>
      <c r="N28696" s="36"/>
      <c r="O28696" s="40"/>
      <c r="P28696" s="36"/>
      <c r="S28696" s="36"/>
      <c r="T28696" s="36"/>
      <c r="U28696" s="36"/>
      <c r="V28696" s="36"/>
    </row>
    <row r="28697" spans="11:22" x14ac:dyDescent="0.25">
      <c r="K28697" s="36"/>
      <c r="L28697" s="36"/>
      <c r="M28697" s="36"/>
      <c r="N28697" s="36"/>
      <c r="O28697" s="40"/>
      <c r="P28697" s="36"/>
      <c r="S28697" s="36"/>
      <c r="T28697" s="36"/>
      <c r="U28697" s="36"/>
      <c r="V28697" s="36"/>
    </row>
    <row r="28698" spans="11:22" x14ac:dyDescent="0.25">
      <c r="K28698" s="36"/>
      <c r="L28698" s="36"/>
      <c r="M28698" s="36"/>
      <c r="N28698" s="36"/>
      <c r="O28698" s="40"/>
      <c r="P28698" s="36"/>
      <c r="S28698" s="36"/>
      <c r="T28698" s="36"/>
      <c r="U28698" s="36"/>
      <c r="V28698" s="36"/>
    </row>
    <row r="28699" spans="11:22" x14ac:dyDescent="0.25">
      <c r="K28699" s="36"/>
      <c r="L28699" s="36"/>
      <c r="M28699" s="36"/>
      <c r="N28699" s="36"/>
      <c r="O28699" s="40"/>
      <c r="P28699" s="36"/>
      <c r="S28699" s="36"/>
      <c r="T28699" s="36"/>
      <c r="U28699" s="36"/>
      <c r="V28699" s="36"/>
    </row>
    <row r="28700" spans="11:22" x14ac:dyDescent="0.25">
      <c r="K28700" s="36"/>
      <c r="L28700" s="36"/>
      <c r="M28700" s="36"/>
      <c r="N28700" s="36"/>
      <c r="O28700" s="40"/>
      <c r="P28700" s="36"/>
      <c r="S28700" s="36"/>
      <c r="T28700" s="36"/>
      <c r="U28700" s="36"/>
      <c r="V28700" s="36"/>
    </row>
    <row r="28701" spans="11:22" x14ac:dyDescent="0.25">
      <c r="K28701" s="36"/>
      <c r="L28701" s="36"/>
      <c r="M28701" s="36"/>
      <c r="N28701" s="36"/>
      <c r="O28701" s="40"/>
      <c r="P28701" s="36"/>
      <c r="S28701" s="36"/>
      <c r="T28701" s="36"/>
      <c r="U28701" s="36"/>
      <c r="V28701" s="36"/>
    </row>
    <row r="28702" spans="11:22" x14ac:dyDescent="0.25">
      <c r="K28702" s="36"/>
      <c r="L28702" s="36"/>
      <c r="M28702" s="36"/>
      <c r="N28702" s="36"/>
      <c r="O28702" s="40"/>
      <c r="P28702" s="36"/>
      <c r="S28702" s="36"/>
      <c r="T28702" s="36"/>
      <c r="U28702" s="36"/>
      <c r="V28702" s="36"/>
    </row>
    <row r="28703" spans="11:22" x14ac:dyDescent="0.25">
      <c r="K28703" s="36"/>
      <c r="L28703" s="36"/>
      <c r="M28703" s="36"/>
      <c r="N28703" s="36"/>
      <c r="O28703" s="40"/>
      <c r="P28703" s="36"/>
      <c r="S28703" s="36"/>
      <c r="T28703" s="36"/>
      <c r="U28703" s="36"/>
      <c r="V28703" s="36"/>
    </row>
    <row r="28704" spans="11:22" x14ac:dyDescent="0.25">
      <c r="K28704" s="36"/>
      <c r="L28704" s="36"/>
      <c r="M28704" s="36"/>
      <c r="N28704" s="36"/>
      <c r="O28704" s="40"/>
      <c r="P28704" s="36"/>
      <c r="S28704" s="36"/>
      <c r="T28704" s="36"/>
      <c r="U28704" s="36"/>
      <c r="V28704" s="36"/>
    </row>
    <row r="28705" spans="11:22" x14ac:dyDescent="0.25">
      <c r="K28705" s="36"/>
      <c r="L28705" s="36"/>
      <c r="M28705" s="36"/>
      <c r="N28705" s="36"/>
      <c r="O28705" s="40"/>
      <c r="P28705" s="36"/>
      <c r="S28705" s="36"/>
      <c r="T28705" s="36"/>
      <c r="U28705" s="36"/>
      <c r="V28705" s="36"/>
    </row>
    <row r="28706" spans="11:22" x14ac:dyDescent="0.25">
      <c r="K28706" s="36"/>
      <c r="L28706" s="36"/>
      <c r="M28706" s="36"/>
      <c r="N28706" s="36"/>
      <c r="O28706" s="40"/>
      <c r="P28706" s="36"/>
      <c r="S28706" s="36"/>
      <c r="T28706" s="36"/>
      <c r="U28706" s="36"/>
      <c r="V28706" s="36"/>
    </row>
    <row r="28707" spans="11:22" x14ac:dyDescent="0.25">
      <c r="K28707" s="36"/>
      <c r="L28707" s="36"/>
      <c r="M28707" s="36"/>
      <c r="N28707" s="36"/>
      <c r="O28707" s="40"/>
      <c r="P28707" s="36"/>
      <c r="S28707" s="36"/>
      <c r="T28707" s="36"/>
      <c r="U28707" s="36"/>
      <c r="V28707" s="36"/>
    </row>
    <row r="28708" spans="11:22" x14ac:dyDescent="0.25">
      <c r="K28708" s="36"/>
      <c r="L28708" s="36"/>
      <c r="M28708" s="36"/>
      <c r="N28708" s="36"/>
      <c r="O28708" s="40"/>
      <c r="P28708" s="36"/>
      <c r="S28708" s="36"/>
      <c r="T28708" s="36"/>
      <c r="U28708" s="36"/>
      <c r="V28708" s="36"/>
    </row>
    <row r="28709" spans="11:22" x14ac:dyDescent="0.25">
      <c r="K28709" s="36"/>
      <c r="L28709" s="36"/>
      <c r="M28709" s="36"/>
      <c r="N28709" s="36"/>
      <c r="O28709" s="40"/>
      <c r="P28709" s="36"/>
      <c r="S28709" s="36"/>
      <c r="T28709" s="36"/>
      <c r="U28709" s="36"/>
      <c r="V28709" s="36"/>
    </row>
    <row r="28710" spans="11:22" x14ac:dyDescent="0.25">
      <c r="K28710" s="36"/>
      <c r="L28710" s="36"/>
      <c r="M28710" s="36"/>
      <c r="N28710" s="36"/>
      <c r="O28710" s="40"/>
      <c r="P28710" s="36"/>
      <c r="S28710" s="36"/>
      <c r="T28710" s="36"/>
      <c r="U28710" s="36"/>
      <c r="V28710" s="36"/>
    </row>
    <row r="28711" spans="11:22" x14ac:dyDescent="0.25">
      <c r="K28711" s="36"/>
      <c r="L28711" s="36"/>
      <c r="M28711" s="36"/>
      <c r="N28711" s="36"/>
      <c r="O28711" s="40"/>
      <c r="P28711" s="36"/>
      <c r="S28711" s="36"/>
      <c r="T28711" s="36"/>
      <c r="U28711" s="36"/>
      <c r="V28711" s="36"/>
    </row>
    <row r="28712" spans="11:22" x14ac:dyDescent="0.25">
      <c r="K28712" s="36"/>
      <c r="L28712" s="36"/>
      <c r="M28712" s="36"/>
      <c r="N28712" s="36"/>
      <c r="O28712" s="40"/>
      <c r="P28712" s="36"/>
      <c r="S28712" s="36"/>
      <c r="T28712" s="36"/>
      <c r="U28712" s="36"/>
      <c r="V28712" s="36"/>
    </row>
    <row r="28713" spans="11:22" x14ac:dyDescent="0.25">
      <c r="K28713" s="36"/>
      <c r="L28713" s="36"/>
      <c r="M28713" s="36"/>
      <c r="N28713" s="36"/>
      <c r="O28713" s="40"/>
      <c r="P28713" s="36"/>
      <c r="S28713" s="36"/>
      <c r="T28713" s="36"/>
      <c r="U28713" s="36"/>
      <c r="V28713" s="36"/>
    </row>
    <row r="28714" spans="11:22" x14ac:dyDescent="0.25">
      <c r="K28714" s="36"/>
      <c r="L28714" s="36"/>
      <c r="M28714" s="36"/>
      <c r="N28714" s="36"/>
      <c r="O28714" s="40"/>
      <c r="P28714" s="36"/>
      <c r="S28714" s="36"/>
      <c r="T28714" s="36"/>
      <c r="U28714" s="36"/>
      <c r="V28714" s="36"/>
    </row>
    <row r="28715" spans="11:22" x14ac:dyDescent="0.25">
      <c r="K28715" s="36"/>
      <c r="L28715" s="36"/>
      <c r="M28715" s="36"/>
      <c r="N28715" s="36"/>
      <c r="O28715" s="40"/>
      <c r="P28715" s="36"/>
      <c r="S28715" s="36"/>
      <c r="T28715" s="36"/>
      <c r="U28715" s="36"/>
      <c r="V28715" s="36"/>
    </row>
    <row r="28716" spans="11:22" x14ac:dyDescent="0.25">
      <c r="K28716" s="36"/>
      <c r="L28716" s="36"/>
      <c r="M28716" s="36"/>
      <c r="N28716" s="36"/>
      <c r="O28716" s="40"/>
      <c r="P28716" s="36"/>
      <c r="S28716" s="36"/>
      <c r="T28716" s="36"/>
      <c r="U28716" s="36"/>
      <c r="V28716" s="36"/>
    </row>
    <row r="28717" spans="11:22" x14ac:dyDescent="0.25">
      <c r="K28717" s="36"/>
      <c r="L28717" s="36"/>
      <c r="M28717" s="36"/>
      <c r="N28717" s="36"/>
      <c r="O28717" s="40"/>
      <c r="P28717" s="36"/>
      <c r="S28717" s="36"/>
      <c r="T28717" s="36"/>
      <c r="U28717" s="36"/>
      <c r="V28717" s="36"/>
    </row>
    <row r="28718" spans="11:22" x14ac:dyDescent="0.25">
      <c r="K28718" s="36"/>
      <c r="L28718" s="36"/>
      <c r="M28718" s="36"/>
      <c r="N28718" s="36"/>
      <c r="O28718" s="40"/>
      <c r="P28718" s="36"/>
      <c r="S28718" s="36"/>
      <c r="T28718" s="36"/>
      <c r="U28718" s="36"/>
      <c r="V28718" s="36"/>
    </row>
    <row r="28719" spans="11:22" x14ac:dyDescent="0.25">
      <c r="K28719" s="36"/>
      <c r="L28719" s="36"/>
      <c r="M28719" s="36"/>
      <c r="N28719" s="36"/>
      <c r="O28719" s="40"/>
      <c r="P28719" s="36"/>
      <c r="S28719" s="36"/>
      <c r="T28719" s="36"/>
      <c r="U28719" s="36"/>
      <c r="V28719" s="36"/>
    </row>
    <row r="28720" spans="11:22" x14ac:dyDescent="0.25">
      <c r="K28720" s="36"/>
      <c r="L28720" s="36"/>
      <c r="M28720" s="36"/>
      <c r="N28720" s="36"/>
      <c r="O28720" s="40"/>
      <c r="P28720" s="36"/>
      <c r="S28720" s="36"/>
      <c r="T28720" s="36"/>
      <c r="U28720" s="36"/>
      <c r="V28720" s="36"/>
    </row>
    <row r="28721" spans="11:22" x14ac:dyDescent="0.25">
      <c r="K28721" s="36"/>
      <c r="L28721" s="36"/>
      <c r="M28721" s="36"/>
      <c r="N28721" s="36"/>
      <c r="O28721" s="40"/>
      <c r="P28721" s="36"/>
      <c r="S28721" s="36"/>
      <c r="T28721" s="36"/>
      <c r="U28721" s="36"/>
      <c r="V28721" s="36"/>
    </row>
    <row r="28722" spans="11:22" x14ac:dyDescent="0.25">
      <c r="K28722" s="36"/>
      <c r="L28722" s="36"/>
      <c r="M28722" s="36"/>
      <c r="N28722" s="36"/>
      <c r="O28722" s="40"/>
      <c r="P28722" s="36"/>
      <c r="S28722" s="36"/>
      <c r="T28722" s="36"/>
      <c r="U28722" s="36"/>
      <c r="V28722" s="36"/>
    </row>
    <row r="28723" spans="11:22" x14ac:dyDescent="0.25">
      <c r="K28723" s="36"/>
      <c r="L28723" s="36"/>
      <c r="M28723" s="36"/>
      <c r="N28723" s="36"/>
      <c r="O28723" s="40"/>
      <c r="P28723" s="36"/>
      <c r="S28723" s="36"/>
      <c r="T28723" s="36"/>
      <c r="U28723" s="36"/>
      <c r="V28723" s="36"/>
    </row>
    <row r="28724" spans="11:22" x14ac:dyDescent="0.25">
      <c r="K28724" s="36"/>
      <c r="L28724" s="36"/>
      <c r="M28724" s="36"/>
      <c r="N28724" s="36"/>
      <c r="O28724" s="40"/>
      <c r="P28724" s="36"/>
      <c r="S28724" s="36"/>
      <c r="T28724" s="36"/>
      <c r="U28724" s="36"/>
      <c r="V28724" s="36"/>
    </row>
    <row r="28725" spans="11:22" x14ac:dyDescent="0.25">
      <c r="K28725" s="36"/>
      <c r="L28725" s="36"/>
      <c r="M28725" s="36"/>
      <c r="N28725" s="36"/>
      <c r="O28725" s="40"/>
      <c r="P28725" s="36"/>
      <c r="S28725" s="36"/>
      <c r="T28725" s="36"/>
      <c r="U28725" s="36"/>
      <c r="V28725" s="36"/>
    </row>
    <row r="28726" spans="11:22" x14ac:dyDescent="0.25">
      <c r="K28726" s="36"/>
      <c r="L28726" s="36"/>
      <c r="M28726" s="36"/>
      <c r="N28726" s="36"/>
      <c r="O28726" s="40"/>
      <c r="P28726" s="36"/>
      <c r="S28726" s="36"/>
      <c r="T28726" s="36"/>
      <c r="U28726" s="36"/>
      <c r="V28726" s="36"/>
    </row>
    <row r="28727" spans="11:22" x14ac:dyDescent="0.25">
      <c r="K28727" s="36"/>
      <c r="L28727" s="36"/>
      <c r="M28727" s="36"/>
      <c r="N28727" s="36"/>
      <c r="O28727" s="40"/>
      <c r="P28727" s="36"/>
      <c r="S28727" s="36"/>
      <c r="T28727" s="36"/>
      <c r="U28727" s="36"/>
      <c r="V28727" s="36"/>
    </row>
    <row r="28728" spans="11:22" x14ac:dyDescent="0.25">
      <c r="K28728" s="36"/>
      <c r="L28728" s="36"/>
      <c r="M28728" s="36"/>
      <c r="N28728" s="36"/>
      <c r="O28728" s="40"/>
      <c r="P28728" s="36"/>
      <c r="S28728" s="36"/>
      <c r="T28728" s="36"/>
      <c r="U28728" s="36"/>
      <c r="V28728" s="36"/>
    </row>
    <row r="28729" spans="11:22" x14ac:dyDescent="0.25">
      <c r="K28729" s="36"/>
      <c r="L28729" s="36"/>
      <c r="M28729" s="36"/>
      <c r="N28729" s="36"/>
      <c r="O28729" s="40"/>
      <c r="P28729" s="36"/>
      <c r="S28729" s="36"/>
      <c r="T28729" s="36"/>
      <c r="U28729" s="36"/>
      <c r="V28729" s="36"/>
    </row>
    <row r="28730" spans="11:22" x14ac:dyDescent="0.25">
      <c r="K28730" s="36"/>
      <c r="L28730" s="36"/>
      <c r="M28730" s="36"/>
      <c r="N28730" s="36"/>
      <c r="O28730" s="40"/>
      <c r="P28730" s="36"/>
      <c r="S28730" s="36"/>
      <c r="T28730" s="36"/>
      <c r="U28730" s="36"/>
      <c r="V28730" s="36"/>
    </row>
    <row r="28731" spans="11:22" x14ac:dyDescent="0.25">
      <c r="K28731" s="36"/>
      <c r="L28731" s="36"/>
      <c r="M28731" s="36"/>
      <c r="N28731" s="36"/>
      <c r="O28731" s="40"/>
      <c r="P28731" s="36"/>
      <c r="S28731" s="36"/>
      <c r="T28731" s="36"/>
      <c r="U28731" s="36"/>
      <c r="V28731" s="36"/>
    </row>
    <row r="28732" spans="11:22" x14ac:dyDescent="0.25">
      <c r="K28732" s="36"/>
      <c r="L28732" s="36"/>
      <c r="M28732" s="36"/>
      <c r="N28732" s="36"/>
      <c r="O28732" s="40"/>
      <c r="P28732" s="36"/>
      <c r="S28732" s="36"/>
      <c r="T28732" s="36"/>
      <c r="U28732" s="36"/>
      <c r="V28732" s="36"/>
    </row>
    <row r="28733" spans="11:22" x14ac:dyDescent="0.25">
      <c r="K28733" s="36"/>
      <c r="L28733" s="36"/>
      <c r="M28733" s="36"/>
      <c r="N28733" s="36"/>
      <c r="O28733" s="40"/>
      <c r="P28733" s="36"/>
      <c r="S28733" s="36"/>
      <c r="T28733" s="36"/>
      <c r="U28733" s="36"/>
      <c r="V28733" s="36"/>
    </row>
    <row r="28734" spans="11:22" x14ac:dyDescent="0.25">
      <c r="K28734" s="36"/>
      <c r="L28734" s="36"/>
      <c r="M28734" s="36"/>
      <c r="N28734" s="36"/>
      <c r="O28734" s="40"/>
      <c r="P28734" s="36"/>
      <c r="S28734" s="36"/>
      <c r="T28734" s="36"/>
      <c r="U28734" s="36"/>
      <c r="V28734" s="36"/>
    </row>
    <row r="28735" spans="11:22" x14ac:dyDescent="0.25">
      <c r="K28735" s="36"/>
      <c r="L28735" s="36"/>
      <c r="M28735" s="36"/>
      <c r="N28735" s="36"/>
      <c r="O28735" s="40"/>
      <c r="P28735" s="36"/>
      <c r="S28735" s="36"/>
      <c r="T28735" s="36"/>
      <c r="U28735" s="36"/>
      <c r="V28735" s="36"/>
    </row>
    <row r="28736" spans="11:22" x14ac:dyDescent="0.25">
      <c r="K28736" s="36"/>
      <c r="L28736" s="36"/>
      <c r="M28736" s="36"/>
      <c r="N28736" s="36"/>
      <c r="O28736" s="40"/>
      <c r="P28736" s="36"/>
      <c r="S28736" s="36"/>
      <c r="T28736" s="36"/>
      <c r="U28736" s="36"/>
      <c r="V28736" s="36"/>
    </row>
    <row r="28737" spans="11:22" x14ac:dyDescent="0.25">
      <c r="K28737" s="36"/>
      <c r="L28737" s="36"/>
      <c r="M28737" s="36"/>
      <c r="N28737" s="36"/>
      <c r="O28737" s="40"/>
      <c r="P28737" s="36"/>
      <c r="S28737" s="36"/>
      <c r="T28737" s="36"/>
      <c r="U28737" s="36"/>
      <c r="V28737" s="36"/>
    </row>
    <row r="28738" spans="11:22" x14ac:dyDescent="0.25">
      <c r="K28738" s="36"/>
      <c r="L28738" s="36"/>
      <c r="M28738" s="36"/>
      <c r="N28738" s="36"/>
      <c r="O28738" s="40"/>
      <c r="P28738" s="36"/>
      <c r="S28738" s="36"/>
      <c r="T28738" s="36"/>
      <c r="U28738" s="36"/>
      <c r="V28738" s="36"/>
    </row>
    <row r="28739" spans="11:22" x14ac:dyDescent="0.25">
      <c r="K28739" s="36"/>
      <c r="L28739" s="36"/>
      <c r="M28739" s="36"/>
      <c r="N28739" s="36"/>
      <c r="O28739" s="40"/>
      <c r="P28739" s="36"/>
      <c r="S28739" s="36"/>
      <c r="T28739" s="36"/>
      <c r="U28739" s="36"/>
      <c r="V28739" s="36"/>
    </row>
    <row r="28740" spans="11:22" x14ac:dyDescent="0.25">
      <c r="K28740" s="36"/>
      <c r="L28740" s="36"/>
      <c r="M28740" s="36"/>
      <c r="N28740" s="36"/>
      <c r="O28740" s="40"/>
      <c r="P28740" s="36"/>
      <c r="S28740" s="36"/>
      <c r="T28740" s="36"/>
      <c r="U28740" s="36"/>
      <c r="V28740" s="36"/>
    </row>
    <row r="28741" spans="11:22" x14ac:dyDescent="0.25">
      <c r="K28741" s="36"/>
      <c r="L28741" s="36"/>
      <c r="M28741" s="36"/>
      <c r="N28741" s="36"/>
      <c r="O28741" s="40"/>
      <c r="P28741" s="36"/>
      <c r="S28741" s="36"/>
      <c r="T28741" s="36"/>
      <c r="U28741" s="36"/>
      <c r="V28741" s="36"/>
    </row>
    <row r="28742" spans="11:22" x14ac:dyDescent="0.25">
      <c r="K28742" s="36"/>
      <c r="L28742" s="36"/>
      <c r="M28742" s="36"/>
      <c r="N28742" s="36"/>
      <c r="O28742" s="40"/>
      <c r="P28742" s="36"/>
      <c r="S28742" s="36"/>
      <c r="T28742" s="36"/>
      <c r="U28742" s="36"/>
      <c r="V28742" s="36"/>
    </row>
    <row r="28743" spans="11:22" x14ac:dyDescent="0.25">
      <c r="K28743" s="36"/>
      <c r="L28743" s="36"/>
      <c r="M28743" s="36"/>
      <c r="N28743" s="36"/>
      <c r="O28743" s="40"/>
      <c r="P28743" s="36"/>
      <c r="S28743" s="36"/>
      <c r="T28743" s="36"/>
      <c r="U28743" s="36"/>
      <c r="V28743" s="36"/>
    </row>
    <row r="28744" spans="11:22" x14ac:dyDescent="0.25">
      <c r="K28744" s="36"/>
      <c r="L28744" s="36"/>
      <c r="M28744" s="36"/>
      <c r="N28744" s="36"/>
      <c r="O28744" s="40"/>
      <c r="P28744" s="36"/>
      <c r="S28744" s="36"/>
      <c r="T28744" s="36"/>
      <c r="U28744" s="36"/>
      <c r="V28744" s="36"/>
    </row>
    <row r="28745" spans="11:22" x14ac:dyDescent="0.25">
      <c r="K28745" s="36"/>
      <c r="L28745" s="36"/>
      <c r="M28745" s="36"/>
      <c r="N28745" s="36"/>
      <c r="O28745" s="40"/>
      <c r="P28745" s="36"/>
      <c r="S28745" s="36"/>
      <c r="T28745" s="36"/>
      <c r="U28745" s="36"/>
      <c r="V28745" s="36"/>
    </row>
    <row r="28746" spans="11:22" x14ac:dyDescent="0.25">
      <c r="K28746" s="36"/>
      <c r="L28746" s="36"/>
      <c r="M28746" s="36"/>
      <c r="N28746" s="36"/>
      <c r="O28746" s="40"/>
      <c r="P28746" s="36"/>
      <c r="S28746" s="36"/>
      <c r="T28746" s="36"/>
      <c r="U28746" s="36"/>
      <c r="V28746" s="36"/>
    </row>
    <row r="28747" spans="11:22" x14ac:dyDescent="0.25">
      <c r="K28747" s="36"/>
      <c r="L28747" s="36"/>
      <c r="M28747" s="36"/>
      <c r="N28747" s="36"/>
      <c r="O28747" s="40"/>
      <c r="P28747" s="36"/>
      <c r="S28747" s="36"/>
      <c r="T28747" s="36"/>
      <c r="U28747" s="36"/>
      <c r="V28747" s="36"/>
    </row>
    <row r="28748" spans="11:22" x14ac:dyDescent="0.25">
      <c r="K28748" s="36"/>
      <c r="L28748" s="36"/>
      <c r="M28748" s="36"/>
      <c r="N28748" s="36"/>
      <c r="O28748" s="40"/>
      <c r="P28748" s="36"/>
      <c r="S28748" s="36"/>
      <c r="T28748" s="36"/>
      <c r="U28748" s="36"/>
      <c r="V28748" s="36"/>
    </row>
    <row r="28749" spans="11:22" x14ac:dyDescent="0.25">
      <c r="K28749" s="36"/>
      <c r="L28749" s="36"/>
      <c r="M28749" s="36"/>
      <c r="N28749" s="36"/>
      <c r="O28749" s="40"/>
      <c r="P28749" s="36"/>
      <c r="S28749" s="36"/>
      <c r="T28749" s="36"/>
      <c r="U28749" s="36"/>
      <c r="V28749" s="36"/>
    </row>
    <row r="28750" spans="11:22" x14ac:dyDescent="0.25">
      <c r="K28750" s="36"/>
      <c r="L28750" s="36"/>
      <c r="M28750" s="36"/>
      <c r="N28750" s="36"/>
      <c r="O28750" s="40"/>
      <c r="P28750" s="36"/>
      <c r="S28750" s="36"/>
      <c r="T28750" s="36"/>
      <c r="U28750" s="36"/>
      <c r="V28750" s="36"/>
    </row>
    <row r="28751" spans="11:22" x14ac:dyDescent="0.25">
      <c r="K28751" s="36"/>
      <c r="L28751" s="36"/>
      <c r="M28751" s="36"/>
      <c r="N28751" s="36"/>
      <c r="O28751" s="40"/>
      <c r="P28751" s="36"/>
      <c r="S28751" s="36"/>
      <c r="T28751" s="36"/>
      <c r="U28751" s="36"/>
      <c r="V28751" s="36"/>
    </row>
    <row r="28752" spans="11:22" x14ac:dyDescent="0.25">
      <c r="K28752" s="36"/>
      <c r="L28752" s="36"/>
      <c r="M28752" s="36"/>
      <c r="N28752" s="36"/>
      <c r="O28752" s="40"/>
      <c r="P28752" s="36"/>
      <c r="S28752" s="36"/>
      <c r="T28752" s="36"/>
      <c r="U28752" s="36"/>
      <c r="V28752" s="36"/>
    </row>
    <row r="28753" spans="11:22" x14ac:dyDescent="0.25">
      <c r="K28753" s="36"/>
      <c r="L28753" s="36"/>
      <c r="M28753" s="36"/>
      <c r="N28753" s="36"/>
      <c r="O28753" s="40"/>
      <c r="P28753" s="36"/>
      <c r="S28753" s="36"/>
      <c r="T28753" s="36"/>
      <c r="U28753" s="36"/>
      <c r="V28753" s="36"/>
    </row>
    <row r="28754" spans="11:22" x14ac:dyDescent="0.25">
      <c r="K28754" s="36"/>
      <c r="L28754" s="36"/>
      <c r="M28754" s="36"/>
      <c r="N28754" s="36"/>
      <c r="O28754" s="40"/>
      <c r="P28754" s="36"/>
      <c r="S28754" s="36"/>
      <c r="T28754" s="36"/>
      <c r="U28754" s="36"/>
      <c r="V28754" s="36"/>
    </row>
    <row r="28755" spans="11:22" x14ac:dyDescent="0.25">
      <c r="K28755" s="36"/>
      <c r="L28755" s="36"/>
      <c r="M28755" s="36"/>
      <c r="N28755" s="36"/>
      <c r="O28755" s="40"/>
      <c r="P28755" s="36"/>
      <c r="S28755" s="36"/>
      <c r="T28755" s="36"/>
      <c r="U28755" s="36"/>
      <c r="V28755" s="36"/>
    </row>
    <row r="28756" spans="11:22" x14ac:dyDescent="0.25">
      <c r="K28756" s="36"/>
      <c r="L28756" s="36"/>
      <c r="M28756" s="36"/>
      <c r="N28756" s="36"/>
      <c r="O28756" s="40"/>
      <c r="P28756" s="36"/>
      <c r="S28756" s="36"/>
      <c r="T28756" s="36"/>
      <c r="U28756" s="36"/>
      <c r="V28756" s="36"/>
    </row>
    <row r="28757" spans="11:22" x14ac:dyDescent="0.25">
      <c r="K28757" s="36"/>
      <c r="L28757" s="36"/>
      <c r="M28757" s="36"/>
      <c r="N28757" s="36"/>
      <c r="O28757" s="40"/>
      <c r="P28757" s="36"/>
      <c r="S28757" s="36"/>
      <c r="T28757" s="36"/>
      <c r="U28757" s="36"/>
      <c r="V28757" s="36"/>
    </row>
    <row r="28758" spans="11:22" x14ac:dyDescent="0.25">
      <c r="K28758" s="36"/>
      <c r="L28758" s="36"/>
      <c r="M28758" s="36"/>
      <c r="N28758" s="36"/>
      <c r="O28758" s="40"/>
      <c r="P28758" s="36"/>
      <c r="S28758" s="36"/>
      <c r="T28758" s="36"/>
      <c r="U28758" s="36"/>
      <c r="V28758" s="36"/>
    </row>
    <row r="28759" spans="11:22" x14ac:dyDescent="0.25">
      <c r="K28759" s="36"/>
      <c r="L28759" s="36"/>
      <c r="M28759" s="36"/>
      <c r="N28759" s="36"/>
      <c r="O28759" s="40"/>
      <c r="P28759" s="36"/>
      <c r="S28759" s="36"/>
      <c r="T28759" s="36"/>
      <c r="U28759" s="36"/>
      <c r="V28759" s="36"/>
    </row>
    <row r="28760" spans="11:22" x14ac:dyDescent="0.25">
      <c r="K28760" s="36"/>
      <c r="L28760" s="36"/>
      <c r="M28760" s="36"/>
      <c r="N28760" s="36"/>
      <c r="O28760" s="40"/>
      <c r="P28760" s="36"/>
      <c r="S28760" s="36"/>
      <c r="T28760" s="36"/>
      <c r="U28760" s="36"/>
      <c r="V28760" s="36"/>
    </row>
    <row r="28761" spans="11:22" x14ac:dyDescent="0.25">
      <c r="K28761" s="36"/>
      <c r="L28761" s="36"/>
      <c r="M28761" s="36"/>
      <c r="N28761" s="36"/>
      <c r="O28761" s="40"/>
      <c r="P28761" s="36"/>
      <c r="S28761" s="36"/>
      <c r="T28761" s="36"/>
      <c r="U28761" s="36"/>
      <c r="V28761" s="36"/>
    </row>
    <row r="28762" spans="11:22" x14ac:dyDescent="0.25">
      <c r="K28762" s="36"/>
      <c r="L28762" s="36"/>
      <c r="M28762" s="36"/>
      <c r="N28762" s="36"/>
      <c r="O28762" s="40"/>
      <c r="P28762" s="36"/>
      <c r="S28762" s="36"/>
      <c r="T28762" s="36"/>
      <c r="U28762" s="36"/>
      <c r="V28762" s="36"/>
    </row>
    <row r="28763" spans="11:22" x14ac:dyDescent="0.25">
      <c r="K28763" s="36"/>
      <c r="L28763" s="36"/>
      <c r="M28763" s="36"/>
      <c r="N28763" s="36"/>
      <c r="O28763" s="40"/>
      <c r="P28763" s="36"/>
      <c r="S28763" s="36"/>
      <c r="T28763" s="36"/>
      <c r="U28763" s="36"/>
      <c r="V28763" s="36"/>
    </row>
    <row r="28764" spans="11:22" x14ac:dyDescent="0.25">
      <c r="K28764" s="36"/>
      <c r="L28764" s="36"/>
      <c r="M28764" s="36"/>
      <c r="N28764" s="36"/>
      <c r="O28764" s="40"/>
      <c r="P28764" s="36"/>
      <c r="S28764" s="36"/>
      <c r="T28764" s="36"/>
      <c r="U28764" s="36"/>
      <c r="V28764" s="36"/>
    </row>
    <row r="28765" spans="11:22" x14ac:dyDescent="0.25">
      <c r="K28765" s="36"/>
      <c r="L28765" s="36"/>
      <c r="M28765" s="36"/>
      <c r="N28765" s="36"/>
      <c r="O28765" s="40"/>
      <c r="P28765" s="36"/>
      <c r="S28765" s="36"/>
      <c r="T28765" s="36"/>
      <c r="U28765" s="36"/>
      <c r="V28765" s="36"/>
    </row>
    <row r="28766" spans="11:22" x14ac:dyDescent="0.25">
      <c r="K28766" s="36"/>
      <c r="L28766" s="36"/>
      <c r="M28766" s="36"/>
      <c r="N28766" s="36"/>
      <c r="O28766" s="40"/>
      <c r="P28766" s="36"/>
      <c r="S28766" s="36"/>
      <c r="T28766" s="36"/>
      <c r="U28766" s="36"/>
      <c r="V28766" s="36"/>
    </row>
    <row r="28767" spans="11:22" x14ac:dyDescent="0.25">
      <c r="K28767" s="36"/>
      <c r="L28767" s="36"/>
      <c r="M28767" s="36"/>
      <c r="N28767" s="36"/>
      <c r="O28767" s="40"/>
      <c r="P28767" s="36"/>
      <c r="S28767" s="36"/>
      <c r="T28767" s="36"/>
      <c r="U28767" s="36"/>
      <c r="V28767" s="36"/>
    </row>
    <row r="28768" spans="11:22" x14ac:dyDescent="0.25">
      <c r="K28768" s="36"/>
      <c r="L28768" s="36"/>
      <c r="M28768" s="36"/>
      <c r="N28768" s="36"/>
      <c r="O28768" s="40"/>
      <c r="P28768" s="36"/>
      <c r="S28768" s="36"/>
      <c r="T28768" s="36"/>
      <c r="U28768" s="36"/>
      <c r="V28768" s="36"/>
    </row>
    <row r="28769" spans="11:22" x14ac:dyDescent="0.25">
      <c r="K28769" s="36"/>
      <c r="L28769" s="36"/>
      <c r="M28769" s="36"/>
      <c r="N28769" s="36"/>
      <c r="O28769" s="40"/>
      <c r="P28769" s="36"/>
      <c r="S28769" s="36"/>
      <c r="T28769" s="36"/>
      <c r="U28769" s="36"/>
      <c r="V28769" s="36"/>
    </row>
    <row r="28770" spans="11:22" x14ac:dyDescent="0.25">
      <c r="K28770" s="36"/>
      <c r="L28770" s="36"/>
      <c r="M28770" s="36"/>
      <c r="N28770" s="36"/>
      <c r="O28770" s="40"/>
      <c r="P28770" s="36"/>
      <c r="S28770" s="36"/>
      <c r="T28770" s="36"/>
      <c r="U28770" s="36"/>
      <c r="V28770" s="36"/>
    </row>
    <row r="28771" spans="11:22" x14ac:dyDescent="0.25">
      <c r="K28771" s="36"/>
      <c r="L28771" s="36"/>
      <c r="M28771" s="36"/>
      <c r="N28771" s="36"/>
      <c r="O28771" s="40"/>
      <c r="P28771" s="36"/>
      <c r="S28771" s="36"/>
      <c r="T28771" s="36"/>
      <c r="U28771" s="36"/>
      <c r="V28771" s="36"/>
    </row>
    <row r="28772" spans="11:22" x14ac:dyDescent="0.25">
      <c r="K28772" s="36"/>
      <c r="L28772" s="36"/>
      <c r="M28772" s="36"/>
      <c r="N28772" s="36"/>
      <c r="O28772" s="40"/>
      <c r="P28772" s="36"/>
      <c r="S28772" s="36"/>
      <c r="T28772" s="36"/>
      <c r="U28772" s="36"/>
      <c r="V28772" s="36"/>
    </row>
    <row r="28773" spans="11:22" x14ac:dyDescent="0.25">
      <c r="K28773" s="36"/>
      <c r="L28773" s="36"/>
      <c r="M28773" s="36"/>
      <c r="N28773" s="36"/>
      <c r="O28773" s="40"/>
      <c r="P28773" s="36"/>
      <c r="S28773" s="36"/>
      <c r="T28773" s="36"/>
      <c r="U28773" s="36"/>
      <c r="V28773" s="36"/>
    </row>
    <row r="28774" spans="11:22" x14ac:dyDescent="0.25">
      <c r="K28774" s="36"/>
      <c r="L28774" s="36"/>
      <c r="M28774" s="36"/>
      <c r="N28774" s="36"/>
      <c r="O28774" s="40"/>
      <c r="P28774" s="36"/>
      <c r="S28774" s="36"/>
      <c r="T28774" s="36"/>
      <c r="U28774" s="36"/>
      <c r="V28774" s="36"/>
    </row>
    <row r="28775" spans="11:22" x14ac:dyDescent="0.25">
      <c r="K28775" s="36"/>
      <c r="L28775" s="36"/>
      <c r="M28775" s="36"/>
      <c r="N28775" s="36"/>
      <c r="O28775" s="40"/>
      <c r="P28775" s="36"/>
      <c r="S28775" s="36"/>
      <c r="T28775" s="36"/>
      <c r="U28775" s="36"/>
      <c r="V28775" s="36"/>
    </row>
    <row r="28776" spans="11:22" x14ac:dyDescent="0.25">
      <c r="K28776" s="36"/>
      <c r="L28776" s="36"/>
      <c r="M28776" s="36"/>
      <c r="N28776" s="36"/>
      <c r="O28776" s="40"/>
      <c r="P28776" s="36"/>
      <c r="S28776" s="36"/>
      <c r="T28776" s="36"/>
      <c r="U28776" s="36"/>
      <c r="V28776" s="36"/>
    </row>
    <row r="28777" spans="11:22" x14ac:dyDescent="0.25">
      <c r="K28777" s="36"/>
      <c r="L28777" s="36"/>
      <c r="M28777" s="36"/>
      <c r="N28777" s="36"/>
      <c r="O28777" s="40"/>
      <c r="P28777" s="36"/>
      <c r="S28777" s="36"/>
      <c r="T28777" s="36"/>
      <c r="U28777" s="36"/>
      <c r="V28777" s="36"/>
    </row>
    <row r="28778" spans="11:22" x14ac:dyDescent="0.25">
      <c r="K28778" s="36"/>
      <c r="L28778" s="36"/>
      <c r="M28778" s="36"/>
      <c r="N28778" s="36"/>
      <c r="O28778" s="40"/>
      <c r="P28778" s="36"/>
      <c r="S28778" s="36"/>
      <c r="T28778" s="36"/>
      <c r="U28778" s="36"/>
      <c r="V28778" s="36"/>
    </row>
    <row r="28779" spans="11:22" x14ac:dyDescent="0.25">
      <c r="K28779" s="36"/>
      <c r="L28779" s="36"/>
      <c r="M28779" s="36"/>
      <c r="N28779" s="36"/>
      <c r="O28779" s="40"/>
      <c r="P28779" s="36"/>
      <c r="S28779" s="36"/>
      <c r="T28779" s="36"/>
      <c r="U28779" s="36"/>
      <c r="V28779" s="36"/>
    </row>
    <row r="28780" spans="11:22" x14ac:dyDescent="0.25">
      <c r="K28780" s="36"/>
      <c r="L28780" s="36"/>
      <c r="M28780" s="36"/>
      <c r="N28780" s="36"/>
      <c r="O28780" s="40"/>
      <c r="P28780" s="36"/>
      <c r="S28780" s="36"/>
      <c r="T28780" s="36"/>
      <c r="U28780" s="36"/>
      <c r="V28780" s="36"/>
    </row>
    <row r="28781" spans="11:22" x14ac:dyDescent="0.25">
      <c r="K28781" s="36"/>
      <c r="L28781" s="36"/>
      <c r="M28781" s="36"/>
      <c r="N28781" s="36"/>
      <c r="O28781" s="40"/>
      <c r="P28781" s="36"/>
      <c r="S28781" s="36"/>
      <c r="T28781" s="36"/>
      <c r="U28781" s="36"/>
      <c r="V28781" s="36"/>
    </row>
    <row r="28782" spans="11:22" x14ac:dyDescent="0.25">
      <c r="K28782" s="36"/>
      <c r="L28782" s="36"/>
      <c r="M28782" s="36"/>
      <c r="N28782" s="36"/>
      <c r="O28782" s="40"/>
      <c r="P28782" s="36"/>
      <c r="S28782" s="36"/>
      <c r="T28782" s="36"/>
      <c r="U28782" s="36"/>
      <c r="V28782" s="36"/>
    </row>
    <row r="28783" spans="11:22" x14ac:dyDescent="0.25">
      <c r="K28783" s="36"/>
      <c r="L28783" s="36"/>
      <c r="M28783" s="36"/>
      <c r="N28783" s="36"/>
      <c r="O28783" s="40"/>
      <c r="P28783" s="36"/>
      <c r="S28783" s="36"/>
      <c r="T28783" s="36"/>
      <c r="U28783" s="36"/>
      <c r="V28783" s="36"/>
    </row>
    <row r="28784" spans="11:22" x14ac:dyDescent="0.25">
      <c r="K28784" s="36"/>
      <c r="L28784" s="36"/>
      <c r="M28784" s="36"/>
      <c r="N28784" s="36"/>
      <c r="O28784" s="40"/>
      <c r="P28784" s="36"/>
      <c r="S28784" s="36"/>
      <c r="T28784" s="36"/>
      <c r="U28784" s="36"/>
      <c r="V28784" s="36"/>
    </row>
    <row r="28785" spans="11:22" x14ac:dyDescent="0.25">
      <c r="K28785" s="36"/>
      <c r="L28785" s="36"/>
      <c r="M28785" s="36"/>
      <c r="N28785" s="36"/>
      <c r="O28785" s="40"/>
      <c r="P28785" s="36"/>
      <c r="S28785" s="36"/>
      <c r="T28785" s="36"/>
      <c r="U28785" s="36"/>
      <c r="V28785" s="36"/>
    </row>
    <row r="28786" spans="11:22" x14ac:dyDescent="0.25">
      <c r="K28786" s="36"/>
      <c r="L28786" s="36"/>
      <c r="M28786" s="36"/>
      <c r="N28786" s="36"/>
      <c r="O28786" s="40"/>
      <c r="P28786" s="36"/>
      <c r="S28786" s="36"/>
      <c r="T28786" s="36"/>
      <c r="U28786" s="36"/>
      <c r="V28786" s="36"/>
    </row>
    <row r="28787" spans="11:22" x14ac:dyDescent="0.25">
      <c r="K28787" s="36"/>
      <c r="L28787" s="36"/>
      <c r="M28787" s="36"/>
      <c r="N28787" s="36"/>
      <c r="O28787" s="40"/>
      <c r="P28787" s="36"/>
      <c r="S28787" s="36"/>
      <c r="T28787" s="36"/>
      <c r="U28787" s="36"/>
      <c r="V28787" s="36"/>
    </row>
    <row r="28788" spans="11:22" x14ac:dyDescent="0.25">
      <c r="K28788" s="36"/>
      <c r="L28788" s="36"/>
      <c r="M28788" s="36"/>
      <c r="N28788" s="36"/>
      <c r="O28788" s="40"/>
      <c r="P28788" s="36"/>
      <c r="S28788" s="36"/>
      <c r="T28788" s="36"/>
      <c r="U28788" s="36"/>
      <c r="V28788" s="36"/>
    </row>
    <row r="28789" spans="11:22" x14ac:dyDescent="0.25">
      <c r="K28789" s="36"/>
      <c r="L28789" s="36"/>
      <c r="M28789" s="36"/>
      <c r="N28789" s="36"/>
      <c r="O28789" s="40"/>
      <c r="P28789" s="36"/>
      <c r="S28789" s="36"/>
      <c r="T28789" s="36"/>
      <c r="U28789" s="36"/>
      <c r="V28789" s="36"/>
    </row>
    <row r="28790" spans="11:22" x14ac:dyDescent="0.25">
      <c r="K28790" s="36"/>
      <c r="L28790" s="36"/>
      <c r="M28790" s="36"/>
      <c r="N28790" s="36"/>
      <c r="O28790" s="40"/>
      <c r="P28790" s="36"/>
      <c r="S28790" s="36"/>
      <c r="T28790" s="36"/>
      <c r="U28790" s="36"/>
      <c r="V28790" s="36"/>
    </row>
    <row r="28791" spans="11:22" x14ac:dyDescent="0.25">
      <c r="K28791" s="36"/>
      <c r="L28791" s="36"/>
      <c r="M28791" s="36"/>
      <c r="N28791" s="36"/>
      <c r="O28791" s="40"/>
      <c r="P28791" s="36"/>
      <c r="S28791" s="36"/>
      <c r="T28791" s="36"/>
      <c r="U28791" s="36"/>
      <c r="V28791" s="36"/>
    </row>
    <row r="28792" spans="11:22" x14ac:dyDescent="0.25">
      <c r="K28792" s="36"/>
      <c r="L28792" s="36"/>
      <c r="M28792" s="36"/>
      <c r="N28792" s="36"/>
      <c r="O28792" s="40"/>
      <c r="P28792" s="36"/>
      <c r="S28792" s="36"/>
      <c r="T28792" s="36"/>
      <c r="U28792" s="36"/>
      <c r="V28792" s="36"/>
    </row>
    <row r="28793" spans="11:22" x14ac:dyDescent="0.25">
      <c r="K28793" s="36"/>
      <c r="L28793" s="36"/>
      <c r="M28793" s="36"/>
      <c r="N28793" s="36"/>
      <c r="O28793" s="40"/>
      <c r="P28793" s="36"/>
      <c r="S28793" s="36"/>
      <c r="T28793" s="36"/>
      <c r="U28793" s="36"/>
      <c r="V28793" s="36"/>
    </row>
    <row r="28794" spans="11:22" x14ac:dyDescent="0.25">
      <c r="K28794" s="36"/>
      <c r="L28794" s="36"/>
      <c r="M28794" s="36"/>
      <c r="N28794" s="36"/>
      <c r="O28794" s="40"/>
      <c r="P28794" s="36"/>
      <c r="S28794" s="36"/>
      <c r="T28794" s="36"/>
      <c r="U28794" s="36"/>
      <c r="V28794" s="36"/>
    </row>
    <row r="28795" spans="11:22" x14ac:dyDescent="0.25">
      <c r="K28795" s="36"/>
      <c r="L28795" s="36"/>
      <c r="M28795" s="36"/>
      <c r="N28795" s="36"/>
      <c r="O28795" s="40"/>
      <c r="P28795" s="36"/>
      <c r="S28795" s="36"/>
      <c r="T28795" s="36"/>
      <c r="U28795" s="36"/>
      <c r="V28795" s="36"/>
    </row>
    <row r="28796" spans="11:22" x14ac:dyDescent="0.25">
      <c r="K28796" s="36"/>
      <c r="L28796" s="36"/>
      <c r="M28796" s="36"/>
      <c r="N28796" s="36"/>
      <c r="O28796" s="40"/>
      <c r="P28796" s="36"/>
      <c r="S28796" s="36"/>
      <c r="T28796" s="36"/>
      <c r="U28796" s="36"/>
      <c r="V28796" s="36"/>
    </row>
    <row r="28797" spans="11:22" x14ac:dyDescent="0.25">
      <c r="K28797" s="36"/>
      <c r="L28797" s="36"/>
      <c r="M28797" s="36"/>
      <c r="N28797" s="36"/>
      <c r="O28797" s="40"/>
      <c r="P28797" s="36"/>
      <c r="S28797" s="36"/>
      <c r="T28797" s="36"/>
      <c r="U28797" s="36"/>
      <c r="V28797" s="36"/>
    </row>
    <row r="28798" spans="11:22" x14ac:dyDescent="0.25">
      <c r="K28798" s="36"/>
      <c r="L28798" s="36"/>
      <c r="M28798" s="36"/>
      <c r="N28798" s="36"/>
      <c r="O28798" s="40"/>
      <c r="P28798" s="36"/>
      <c r="S28798" s="36"/>
      <c r="T28798" s="36"/>
      <c r="U28798" s="36"/>
      <c r="V28798" s="36"/>
    </row>
    <row r="28799" spans="11:22" x14ac:dyDescent="0.25">
      <c r="K28799" s="36"/>
      <c r="L28799" s="36"/>
      <c r="M28799" s="36"/>
      <c r="N28799" s="36"/>
      <c r="O28799" s="40"/>
      <c r="P28799" s="36"/>
      <c r="S28799" s="36"/>
      <c r="T28799" s="36"/>
      <c r="U28799" s="36"/>
      <c r="V28799" s="36"/>
    </row>
    <row r="28800" spans="11:22" x14ac:dyDescent="0.25">
      <c r="K28800" s="36"/>
      <c r="L28800" s="36"/>
      <c r="M28800" s="36"/>
      <c r="N28800" s="36"/>
      <c r="O28800" s="40"/>
      <c r="P28800" s="36"/>
      <c r="S28800" s="36"/>
      <c r="T28800" s="36"/>
      <c r="U28800" s="36"/>
      <c r="V28800" s="36"/>
    </row>
    <row r="28801" spans="11:22" x14ac:dyDescent="0.25">
      <c r="K28801" s="36"/>
      <c r="L28801" s="36"/>
      <c r="M28801" s="36"/>
      <c r="N28801" s="36"/>
      <c r="O28801" s="40"/>
      <c r="P28801" s="36"/>
      <c r="S28801" s="36"/>
      <c r="T28801" s="36"/>
      <c r="U28801" s="36"/>
      <c r="V28801" s="36"/>
    </row>
    <row r="28802" spans="11:22" x14ac:dyDescent="0.25">
      <c r="K28802" s="36"/>
      <c r="L28802" s="36"/>
      <c r="M28802" s="36"/>
      <c r="N28802" s="36"/>
      <c r="O28802" s="40"/>
      <c r="P28802" s="36"/>
      <c r="S28802" s="36"/>
      <c r="T28802" s="36"/>
      <c r="U28802" s="36"/>
      <c r="V28802" s="36"/>
    </row>
    <row r="28803" spans="11:22" x14ac:dyDescent="0.25">
      <c r="K28803" s="36"/>
      <c r="L28803" s="36"/>
      <c r="M28803" s="36"/>
      <c r="N28803" s="36"/>
      <c r="O28803" s="40"/>
      <c r="P28803" s="36"/>
      <c r="S28803" s="36"/>
      <c r="T28803" s="36"/>
      <c r="U28803" s="36"/>
      <c r="V28803" s="36"/>
    </row>
    <row r="28804" spans="11:22" x14ac:dyDescent="0.25">
      <c r="K28804" s="36"/>
      <c r="L28804" s="36"/>
      <c r="M28804" s="36"/>
      <c r="N28804" s="36"/>
      <c r="O28804" s="40"/>
      <c r="P28804" s="36"/>
      <c r="S28804" s="36"/>
      <c r="T28804" s="36"/>
      <c r="U28804" s="36"/>
      <c r="V28804" s="36"/>
    </row>
    <row r="28805" spans="11:22" x14ac:dyDescent="0.25">
      <c r="K28805" s="36"/>
      <c r="L28805" s="36"/>
      <c r="M28805" s="36"/>
      <c r="N28805" s="36"/>
      <c r="O28805" s="40"/>
      <c r="P28805" s="36"/>
      <c r="S28805" s="36"/>
      <c r="T28805" s="36"/>
      <c r="U28805" s="36"/>
      <c r="V28805" s="36"/>
    </row>
    <row r="28806" spans="11:22" x14ac:dyDescent="0.25">
      <c r="K28806" s="36"/>
      <c r="L28806" s="36"/>
      <c r="M28806" s="36"/>
      <c r="N28806" s="36"/>
      <c r="O28806" s="40"/>
      <c r="P28806" s="36"/>
      <c r="S28806" s="36"/>
      <c r="T28806" s="36"/>
      <c r="U28806" s="36"/>
      <c r="V28806" s="36"/>
    </row>
    <row r="28807" spans="11:22" x14ac:dyDescent="0.25">
      <c r="K28807" s="36"/>
      <c r="L28807" s="36"/>
      <c r="M28807" s="36"/>
      <c r="N28807" s="36"/>
      <c r="O28807" s="40"/>
      <c r="P28807" s="36"/>
      <c r="S28807" s="36"/>
      <c r="T28807" s="36"/>
      <c r="U28807" s="36"/>
      <c r="V28807" s="36"/>
    </row>
    <row r="28808" spans="11:22" x14ac:dyDescent="0.25">
      <c r="K28808" s="36"/>
      <c r="L28808" s="36"/>
      <c r="M28808" s="36"/>
      <c r="N28808" s="36"/>
      <c r="O28808" s="40"/>
      <c r="P28808" s="36"/>
      <c r="S28808" s="36"/>
      <c r="T28808" s="36"/>
      <c r="U28808" s="36"/>
      <c r="V28808" s="36"/>
    </row>
    <row r="28809" spans="11:22" x14ac:dyDescent="0.25">
      <c r="K28809" s="36"/>
      <c r="L28809" s="36"/>
      <c r="M28809" s="36"/>
      <c r="N28809" s="36"/>
      <c r="O28809" s="40"/>
      <c r="P28809" s="36"/>
      <c r="S28809" s="36"/>
      <c r="T28809" s="36"/>
      <c r="U28809" s="36"/>
      <c r="V28809" s="36"/>
    </row>
    <row r="28810" spans="11:22" x14ac:dyDescent="0.25">
      <c r="K28810" s="36"/>
      <c r="L28810" s="36"/>
      <c r="M28810" s="36"/>
      <c r="N28810" s="36"/>
      <c r="O28810" s="40"/>
      <c r="P28810" s="36"/>
      <c r="S28810" s="36"/>
      <c r="T28810" s="36"/>
      <c r="U28810" s="36"/>
      <c r="V28810" s="36"/>
    </row>
    <row r="28811" spans="11:22" x14ac:dyDescent="0.25">
      <c r="K28811" s="36"/>
      <c r="L28811" s="36"/>
      <c r="M28811" s="36"/>
      <c r="N28811" s="36"/>
      <c r="O28811" s="40"/>
      <c r="P28811" s="36"/>
      <c r="S28811" s="36"/>
      <c r="T28811" s="36"/>
      <c r="U28811" s="36"/>
      <c r="V28811" s="36"/>
    </row>
    <row r="28812" spans="11:22" x14ac:dyDescent="0.25">
      <c r="K28812" s="36"/>
      <c r="L28812" s="36"/>
      <c r="M28812" s="36"/>
      <c r="N28812" s="36"/>
      <c r="O28812" s="40"/>
      <c r="P28812" s="36"/>
      <c r="S28812" s="36"/>
      <c r="T28812" s="36"/>
      <c r="U28812" s="36"/>
      <c r="V28812" s="36"/>
    </row>
    <row r="28813" spans="11:22" x14ac:dyDescent="0.25">
      <c r="K28813" s="36"/>
      <c r="L28813" s="36"/>
      <c r="M28813" s="36"/>
      <c r="N28813" s="36"/>
      <c r="O28813" s="40"/>
      <c r="P28813" s="36"/>
      <c r="S28813" s="36"/>
      <c r="T28813" s="36"/>
      <c r="U28813" s="36"/>
      <c r="V28813" s="36"/>
    </row>
    <row r="28814" spans="11:22" x14ac:dyDescent="0.25">
      <c r="K28814" s="36"/>
      <c r="L28814" s="36"/>
      <c r="M28814" s="36"/>
      <c r="N28814" s="36"/>
      <c r="O28814" s="40"/>
      <c r="P28814" s="36"/>
      <c r="S28814" s="36"/>
      <c r="T28814" s="36"/>
      <c r="U28814" s="36"/>
      <c r="V28814" s="36"/>
    </row>
    <row r="28815" spans="11:22" x14ac:dyDescent="0.25">
      <c r="K28815" s="36"/>
      <c r="L28815" s="36"/>
      <c r="M28815" s="36"/>
      <c r="N28815" s="36"/>
      <c r="O28815" s="40"/>
      <c r="P28815" s="36"/>
      <c r="S28815" s="36"/>
      <c r="T28815" s="36"/>
      <c r="U28815" s="36"/>
      <c r="V28815" s="36"/>
    </row>
    <row r="28816" spans="11:22" x14ac:dyDescent="0.25">
      <c r="K28816" s="36"/>
      <c r="L28816" s="36"/>
      <c r="M28816" s="36"/>
      <c r="N28816" s="36"/>
      <c r="O28816" s="40"/>
      <c r="P28816" s="36"/>
      <c r="S28816" s="36"/>
      <c r="T28816" s="36"/>
      <c r="U28816" s="36"/>
      <c r="V28816" s="36"/>
    </row>
    <row r="28817" spans="11:22" x14ac:dyDescent="0.25">
      <c r="K28817" s="36"/>
      <c r="L28817" s="36"/>
      <c r="M28817" s="36"/>
      <c r="N28817" s="36"/>
      <c r="O28817" s="40"/>
      <c r="P28817" s="36"/>
      <c r="S28817" s="36"/>
      <c r="T28817" s="36"/>
      <c r="U28817" s="36"/>
      <c r="V28817" s="36"/>
    </row>
    <row r="28818" spans="11:22" x14ac:dyDescent="0.25">
      <c r="K28818" s="36"/>
      <c r="L28818" s="36"/>
      <c r="M28818" s="36"/>
      <c r="N28818" s="36"/>
      <c r="O28818" s="40"/>
      <c r="P28818" s="36"/>
      <c r="S28818" s="36"/>
      <c r="T28818" s="36"/>
      <c r="U28818" s="36"/>
      <c r="V28818" s="36"/>
    </row>
    <row r="28819" spans="11:22" x14ac:dyDescent="0.25">
      <c r="K28819" s="36"/>
      <c r="L28819" s="36"/>
      <c r="M28819" s="36"/>
      <c r="N28819" s="36"/>
      <c r="O28819" s="40"/>
      <c r="P28819" s="36"/>
      <c r="S28819" s="36"/>
      <c r="T28819" s="36"/>
      <c r="U28819" s="36"/>
      <c r="V28819" s="36"/>
    </row>
    <row r="28820" spans="11:22" x14ac:dyDescent="0.25">
      <c r="K28820" s="36"/>
      <c r="L28820" s="36"/>
      <c r="M28820" s="36"/>
      <c r="N28820" s="36"/>
      <c r="O28820" s="40"/>
      <c r="P28820" s="36"/>
      <c r="S28820" s="36"/>
      <c r="T28820" s="36"/>
      <c r="U28820" s="36"/>
      <c r="V28820" s="36"/>
    </row>
    <row r="28821" spans="11:22" x14ac:dyDescent="0.25">
      <c r="K28821" s="36"/>
      <c r="L28821" s="36"/>
      <c r="M28821" s="36"/>
      <c r="N28821" s="36"/>
      <c r="O28821" s="40"/>
      <c r="P28821" s="36"/>
      <c r="S28821" s="36"/>
      <c r="T28821" s="36"/>
      <c r="U28821" s="36"/>
      <c r="V28821" s="36"/>
    </row>
    <row r="28822" spans="11:22" x14ac:dyDescent="0.25">
      <c r="K28822" s="36"/>
      <c r="L28822" s="36"/>
      <c r="M28822" s="36"/>
      <c r="N28822" s="36"/>
      <c r="O28822" s="40"/>
      <c r="P28822" s="36"/>
      <c r="S28822" s="36"/>
      <c r="T28822" s="36"/>
      <c r="U28822" s="36"/>
      <c r="V28822" s="36"/>
    </row>
    <row r="28823" spans="11:22" x14ac:dyDescent="0.25">
      <c r="K28823" s="36"/>
      <c r="L28823" s="36"/>
      <c r="M28823" s="36"/>
      <c r="N28823" s="36"/>
      <c r="O28823" s="40"/>
      <c r="P28823" s="36"/>
      <c r="S28823" s="36"/>
      <c r="T28823" s="36"/>
      <c r="U28823" s="36"/>
      <c r="V28823" s="36"/>
    </row>
    <row r="28824" spans="11:22" x14ac:dyDescent="0.25">
      <c r="K28824" s="36"/>
      <c r="L28824" s="36"/>
      <c r="M28824" s="36"/>
      <c r="N28824" s="36"/>
      <c r="O28824" s="40"/>
      <c r="P28824" s="36"/>
      <c r="S28824" s="36"/>
      <c r="T28824" s="36"/>
      <c r="U28824" s="36"/>
      <c r="V28824" s="36"/>
    </row>
    <row r="28825" spans="11:22" x14ac:dyDescent="0.25">
      <c r="K28825" s="36"/>
      <c r="L28825" s="36"/>
      <c r="M28825" s="36"/>
      <c r="N28825" s="36"/>
      <c r="O28825" s="40"/>
      <c r="P28825" s="36"/>
      <c r="S28825" s="36"/>
      <c r="T28825" s="36"/>
      <c r="U28825" s="36"/>
      <c r="V28825" s="36"/>
    </row>
    <row r="28826" spans="11:22" x14ac:dyDescent="0.25">
      <c r="K28826" s="36"/>
      <c r="L28826" s="36"/>
      <c r="M28826" s="36"/>
      <c r="N28826" s="36"/>
      <c r="O28826" s="40"/>
      <c r="P28826" s="36"/>
      <c r="S28826" s="36"/>
      <c r="T28826" s="36"/>
      <c r="U28826" s="36"/>
      <c r="V28826" s="36"/>
    </row>
    <row r="28827" spans="11:22" x14ac:dyDescent="0.25">
      <c r="K28827" s="36"/>
      <c r="L28827" s="36"/>
      <c r="M28827" s="36"/>
      <c r="N28827" s="36"/>
      <c r="O28827" s="40"/>
      <c r="P28827" s="36"/>
      <c r="S28827" s="36"/>
      <c r="T28827" s="36"/>
      <c r="U28827" s="36"/>
      <c r="V28827" s="36"/>
    </row>
    <row r="28828" spans="11:22" x14ac:dyDescent="0.25">
      <c r="K28828" s="36"/>
      <c r="L28828" s="36"/>
      <c r="M28828" s="36"/>
      <c r="N28828" s="36"/>
      <c r="O28828" s="40"/>
      <c r="P28828" s="36"/>
      <c r="S28828" s="36"/>
      <c r="T28828" s="36"/>
      <c r="U28828" s="36"/>
      <c r="V28828" s="36"/>
    </row>
    <row r="28829" spans="11:22" x14ac:dyDescent="0.25">
      <c r="K28829" s="36"/>
      <c r="L28829" s="36"/>
      <c r="M28829" s="36"/>
      <c r="N28829" s="36"/>
      <c r="O28829" s="40"/>
      <c r="P28829" s="36"/>
      <c r="S28829" s="36"/>
      <c r="T28829" s="36"/>
      <c r="U28829" s="36"/>
      <c r="V28829" s="36"/>
    </row>
    <row r="28830" spans="11:22" x14ac:dyDescent="0.25">
      <c r="K28830" s="36"/>
      <c r="L28830" s="36"/>
      <c r="M28830" s="36"/>
      <c r="N28830" s="36"/>
      <c r="O28830" s="40"/>
      <c r="P28830" s="36"/>
      <c r="S28830" s="36"/>
      <c r="T28830" s="36"/>
      <c r="U28830" s="36"/>
      <c r="V28830" s="36"/>
    </row>
    <row r="28831" spans="11:22" x14ac:dyDescent="0.25">
      <c r="K28831" s="36"/>
      <c r="L28831" s="36"/>
      <c r="M28831" s="36"/>
      <c r="N28831" s="36"/>
      <c r="O28831" s="40"/>
      <c r="P28831" s="36"/>
      <c r="S28831" s="36"/>
      <c r="T28831" s="36"/>
      <c r="U28831" s="36"/>
      <c r="V28831" s="36"/>
    </row>
    <row r="28832" spans="11:22" x14ac:dyDescent="0.25">
      <c r="K28832" s="36"/>
      <c r="L28832" s="36"/>
      <c r="M28832" s="36"/>
      <c r="N28832" s="36"/>
      <c r="O28832" s="40"/>
      <c r="P28832" s="36"/>
      <c r="S28832" s="36"/>
      <c r="T28832" s="36"/>
      <c r="U28832" s="36"/>
      <c r="V28832" s="36"/>
    </row>
    <row r="28833" spans="11:22" x14ac:dyDescent="0.25">
      <c r="K28833" s="36"/>
      <c r="L28833" s="36"/>
      <c r="M28833" s="36"/>
      <c r="N28833" s="36"/>
      <c r="O28833" s="40"/>
      <c r="P28833" s="36"/>
      <c r="S28833" s="36"/>
      <c r="T28833" s="36"/>
      <c r="U28833" s="36"/>
      <c r="V28833" s="36"/>
    </row>
    <row r="28834" spans="11:22" x14ac:dyDescent="0.25">
      <c r="K28834" s="36"/>
      <c r="L28834" s="36"/>
      <c r="M28834" s="36"/>
      <c r="N28834" s="36"/>
      <c r="O28834" s="40"/>
      <c r="P28834" s="36"/>
      <c r="S28834" s="36"/>
      <c r="T28834" s="36"/>
      <c r="U28834" s="36"/>
      <c r="V28834" s="36"/>
    </row>
    <row r="28835" spans="11:22" x14ac:dyDescent="0.25">
      <c r="K28835" s="36"/>
      <c r="L28835" s="36"/>
      <c r="M28835" s="36"/>
      <c r="N28835" s="36"/>
      <c r="O28835" s="40"/>
      <c r="P28835" s="36"/>
      <c r="S28835" s="36"/>
      <c r="T28835" s="36"/>
      <c r="U28835" s="36"/>
      <c r="V28835" s="36"/>
    </row>
    <row r="28836" spans="11:22" x14ac:dyDescent="0.25">
      <c r="K28836" s="36"/>
      <c r="L28836" s="36"/>
      <c r="M28836" s="36"/>
      <c r="N28836" s="36"/>
      <c r="O28836" s="40"/>
      <c r="P28836" s="36"/>
      <c r="S28836" s="36"/>
      <c r="T28836" s="36"/>
      <c r="U28836" s="36"/>
      <c r="V28836" s="36"/>
    </row>
    <row r="28837" spans="11:22" x14ac:dyDescent="0.25">
      <c r="K28837" s="36"/>
      <c r="L28837" s="36"/>
      <c r="M28837" s="36"/>
      <c r="N28837" s="36"/>
      <c r="O28837" s="40"/>
      <c r="P28837" s="36"/>
      <c r="S28837" s="36"/>
      <c r="T28837" s="36"/>
      <c r="U28837" s="36"/>
      <c r="V28837" s="36"/>
    </row>
    <row r="28838" spans="11:22" x14ac:dyDescent="0.25">
      <c r="K28838" s="36"/>
      <c r="L28838" s="36"/>
      <c r="M28838" s="36"/>
      <c r="N28838" s="36"/>
      <c r="O28838" s="40"/>
      <c r="P28838" s="36"/>
      <c r="S28838" s="36"/>
      <c r="T28838" s="36"/>
      <c r="U28838" s="36"/>
      <c r="V28838" s="36"/>
    </row>
    <row r="28839" spans="11:22" x14ac:dyDescent="0.25">
      <c r="K28839" s="36"/>
      <c r="L28839" s="36"/>
      <c r="M28839" s="36"/>
      <c r="N28839" s="36"/>
      <c r="O28839" s="40"/>
      <c r="P28839" s="36"/>
      <c r="S28839" s="36"/>
      <c r="T28839" s="36"/>
      <c r="U28839" s="36"/>
      <c r="V28839" s="36"/>
    </row>
    <row r="28840" spans="11:22" x14ac:dyDescent="0.25">
      <c r="K28840" s="36"/>
      <c r="L28840" s="36"/>
      <c r="M28840" s="36"/>
      <c r="N28840" s="36"/>
      <c r="O28840" s="40"/>
      <c r="P28840" s="36"/>
      <c r="S28840" s="36"/>
      <c r="T28840" s="36"/>
      <c r="U28840" s="36"/>
      <c r="V28840" s="36"/>
    </row>
    <row r="28841" spans="11:22" x14ac:dyDescent="0.25">
      <c r="K28841" s="36"/>
      <c r="L28841" s="36"/>
      <c r="M28841" s="36"/>
      <c r="N28841" s="36"/>
      <c r="O28841" s="40"/>
      <c r="P28841" s="36"/>
      <c r="S28841" s="36"/>
      <c r="T28841" s="36"/>
      <c r="U28841" s="36"/>
      <c r="V28841" s="36"/>
    </row>
    <row r="28842" spans="11:22" x14ac:dyDescent="0.25">
      <c r="K28842" s="36"/>
      <c r="L28842" s="36"/>
      <c r="M28842" s="36"/>
      <c r="N28842" s="36"/>
      <c r="O28842" s="40"/>
      <c r="P28842" s="36"/>
      <c r="S28842" s="36"/>
      <c r="T28842" s="36"/>
      <c r="U28842" s="36"/>
      <c r="V28842" s="36"/>
    </row>
    <row r="28843" spans="11:22" x14ac:dyDescent="0.25">
      <c r="K28843" s="36"/>
      <c r="L28843" s="36"/>
      <c r="M28843" s="36"/>
      <c r="N28843" s="36"/>
      <c r="O28843" s="40"/>
      <c r="P28843" s="36"/>
      <c r="S28843" s="36"/>
      <c r="T28843" s="36"/>
      <c r="U28843" s="36"/>
      <c r="V28843" s="36"/>
    </row>
    <row r="28844" spans="11:22" x14ac:dyDescent="0.25">
      <c r="K28844" s="36"/>
      <c r="L28844" s="36"/>
      <c r="M28844" s="36"/>
      <c r="N28844" s="36"/>
      <c r="O28844" s="40"/>
      <c r="P28844" s="36"/>
      <c r="S28844" s="36"/>
      <c r="T28844" s="36"/>
      <c r="U28844" s="36"/>
      <c r="V28844" s="36"/>
    </row>
    <row r="28845" spans="11:22" x14ac:dyDescent="0.25">
      <c r="K28845" s="36"/>
      <c r="L28845" s="36"/>
      <c r="M28845" s="36"/>
      <c r="N28845" s="36"/>
      <c r="O28845" s="40"/>
      <c r="P28845" s="36"/>
      <c r="S28845" s="36"/>
      <c r="T28845" s="36"/>
      <c r="U28845" s="36"/>
      <c r="V28845" s="36"/>
    </row>
    <row r="28846" spans="11:22" x14ac:dyDescent="0.25">
      <c r="K28846" s="36"/>
      <c r="L28846" s="36"/>
      <c r="M28846" s="36"/>
      <c r="N28846" s="36"/>
      <c r="O28846" s="40"/>
      <c r="P28846" s="36"/>
      <c r="S28846" s="36"/>
      <c r="T28846" s="36"/>
      <c r="U28846" s="36"/>
      <c r="V28846" s="36"/>
    </row>
    <row r="28847" spans="11:22" x14ac:dyDescent="0.25">
      <c r="K28847" s="36"/>
      <c r="L28847" s="36"/>
      <c r="M28847" s="36"/>
      <c r="N28847" s="36"/>
      <c r="O28847" s="40"/>
      <c r="P28847" s="36"/>
      <c r="S28847" s="36"/>
      <c r="T28847" s="36"/>
      <c r="U28847" s="36"/>
      <c r="V28847" s="36"/>
    </row>
    <row r="28848" spans="11:22" x14ac:dyDescent="0.25">
      <c r="K28848" s="36"/>
      <c r="L28848" s="36"/>
      <c r="M28848" s="36"/>
      <c r="N28848" s="36"/>
      <c r="O28848" s="40"/>
      <c r="P28848" s="36"/>
      <c r="S28848" s="36"/>
      <c r="T28848" s="36"/>
      <c r="U28848" s="36"/>
      <c r="V28848" s="36"/>
    </row>
    <row r="28849" spans="11:22" x14ac:dyDescent="0.25">
      <c r="K28849" s="36"/>
      <c r="L28849" s="36"/>
      <c r="M28849" s="36"/>
      <c r="N28849" s="36"/>
      <c r="O28849" s="40"/>
      <c r="P28849" s="36"/>
      <c r="S28849" s="36"/>
      <c r="T28849" s="36"/>
      <c r="U28849" s="36"/>
      <c r="V28849" s="36"/>
    </row>
    <row r="28850" spans="11:22" x14ac:dyDescent="0.25">
      <c r="K28850" s="36"/>
      <c r="L28850" s="36"/>
      <c r="M28850" s="36"/>
      <c r="N28850" s="36"/>
      <c r="O28850" s="40"/>
      <c r="P28850" s="36"/>
      <c r="S28850" s="36"/>
      <c r="T28850" s="36"/>
      <c r="U28850" s="36"/>
      <c r="V28850" s="36"/>
    </row>
    <row r="28851" spans="11:22" x14ac:dyDescent="0.25">
      <c r="K28851" s="36"/>
      <c r="L28851" s="36"/>
      <c r="M28851" s="36"/>
      <c r="N28851" s="36"/>
      <c r="O28851" s="40"/>
      <c r="P28851" s="36"/>
      <c r="S28851" s="36"/>
      <c r="T28851" s="36"/>
      <c r="U28851" s="36"/>
      <c r="V28851" s="36"/>
    </row>
    <row r="28852" spans="11:22" x14ac:dyDescent="0.25">
      <c r="K28852" s="36"/>
      <c r="L28852" s="36"/>
      <c r="M28852" s="36"/>
      <c r="N28852" s="36"/>
      <c r="O28852" s="40"/>
      <c r="P28852" s="36"/>
      <c r="S28852" s="36"/>
      <c r="T28852" s="36"/>
      <c r="U28852" s="36"/>
      <c r="V28852" s="36"/>
    </row>
    <row r="28853" spans="11:22" x14ac:dyDescent="0.25">
      <c r="K28853" s="36"/>
      <c r="L28853" s="36"/>
      <c r="M28853" s="36"/>
      <c r="N28853" s="36"/>
      <c r="O28853" s="40"/>
      <c r="P28853" s="36"/>
      <c r="S28853" s="36"/>
      <c r="T28853" s="36"/>
      <c r="U28853" s="36"/>
      <c r="V28853" s="36"/>
    </row>
    <row r="28854" spans="11:22" x14ac:dyDescent="0.25">
      <c r="K28854" s="36"/>
      <c r="L28854" s="36"/>
      <c r="M28854" s="36"/>
      <c r="N28854" s="36"/>
      <c r="O28854" s="40"/>
      <c r="P28854" s="36"/>
      <c r="S28854" s="36"/>
      <c r="T28854" s="36"/>
      <c r="U28854" s="36"/>
      <c r="V28854" s="36"/>
    </row>
    <row r="28855" spans="11:22" x14ac:dyDescent="0.25">
      <c r="K28855" s="36"/>
      <c r="L28855" s="36"/>
      <c r="M28855" s="36"/>
      <c r="N28855" s="36"/>
      <c r="O28855" s="40"/>
      <c r="P28855" s="36"/>
      <c r="S28855" s="36"/>
      <c r="T28855" s="36"/>
      <c r="U28855" s="36"/>
      <c r="V28855" s="36"/>
    </row>
    <row r="28856" spans="11:22" x14ac:dyDescent="0.25">
      <c r="K28856" s="36"/>
      <c r="L28856" s="36"/>
      <c r="M28856" s="36"/>
      <c r="N28856" s="36"/>
      <c r="O28856" s="40"/>
      <c r="P28856" s="36"/>
      <c r="S28856" s="36"/>
      <c r="T28856" s="36"/>
      <c r="U28856" s="36"/>
      <c r="V28856" s="36"/>
    </row>
    <row r="28857" spans="11:22" x14ac:dyDescent="0.25">
      <c r="K28857" s="36"/>
      <c r="L28857" s="36"/>
      <c r="M28857" s="36"/>
      <c r="N28857" s="36"/>
      <c r="O28857" s="40"/>
      <c r="P28857" s="36"/>
      <c r="S28857" s="36"/>
      <c r="T28857" s="36"/>
      <c r="U28857" s="36"/>
      <c r="V28857" s="36"/>
    </row>
    <row r="28858" spans="11:22" x14ac:dyDescent="0.25">
      <c r="K28858" s="36"/>
      <c r="L28858" s="36"/>
      <c r="M28858" s="36"/>
      <c r="N28858" s="36"/>
      <c r="O28858" s="40"/>
      <c r="P28858" s="36"/>
      <c r="S28858" s="36"/>
      <c r="T28858" s="36"/>
      <c r="U28858" s="36"/>
      <c r="V28858" s="36"/>
    </row>
    <row r="28859" spans="11:22" x14ac:dyDescent="0.25">
      <c r="K28859" s="36"/>
      <c r="L28859" s="36"/>
      <c r="M28859" s="36"/>
      <c r="N28859" s="36"/>
      <c r="O28859" s="40"/>
      <c r="P28859" s="36"/>
      <c r="S28859" s="36"/>
      <c r="T28859" s="36"/>
      <c r="U28859" s="36"/>
      <c r="V28859" s="36"/>
    </row>
    <row r="28860" spans="11:22" x14ac:dyDescent="0.25">
      <c r="K28860" s="36"/>
      <c r="L28860" s="36"/>
      <c r="M28860" s="36"/>
      <c r="N28860" s="36"/>
      <c r="O28860" s="40"/>
      <c r="P28860" s="36"/>
      <c r="S28860" s="36"/>
      <c r="T28860" s="36"/>
      <c r="U28860" s="36"/>
      <c r="V28860" s="36"/>
    </row>
    <row r="28861" spans="11:22" x14ac:dyDescent="0.25">
      <c r="K28861" s="36"/>
      <c r="L28861" s="36"/>
      <c r="M28861" s="36"/>
      <c r="N28861" s="36"/>
      <c r="O28861" s="40"/>
      <c r="P28861" s="36"/>
      <c r="S28861" s="36"/>
      <c r="T28861" s="36"/>
      <c r="U28861" s="36"/>
      <c r="V28861" s="36"/>
    </row>
    <row r="28862" spans="11:22" x14ac:dyDescent="0.25">
      <c r="K28862" s="36"/>
      <c r="L28862" s="36"/>
      <c r="M28862" s="36"/>
      <c r="N28862" s="36"/>
      <c r="O28862" s="40"/>
      <c r="P28862" s="36"/>
      <c r="S28862" s="36"/>
      <c r="T28862" s="36"/>
      <c r="U28862" s="36"/>
      <c r="V28862" s="36"/>
    </row>
    <row r="28863" spans="11:22" x14ac:dyDescent="0.25">
      <c r="K28863" s="36"/>
      <c r="L28863" s="36"/>
      <c r="M28863" s="36"/>
      <c r="N28863" s="36"/>
      <c r="O28863" s="40"/>
      <c r="P28863" s="36"/>
      <c r="S28863" s="36"/>
      <c r="T28863" s="36"/>
      <c r="U28863" s="36"/>
      <c r="V28863" s="36"/>
    </row>
    <row r="28864" spans="11:22" x14ac:dyDescent="0.25">
      <c r="K28864" s="36"/>
      <c r="L28864" s="36"/>
      <c r="M28864" s="36"/>
      <c r="N28864" s="36"/>
      <c r="O28864" s="40"/>
      <c r="P28864" s="36"/>
      <c r="S28864" s="36"/>
      <c r="T28864" s="36"/>
      <c r="U28864" s="36"/>
      <c r="V28864" s="36"/>
    </row>
    <row r="28865" spans="11:22" x14ac:dyDescent="0.25">
      <c r="K28865" s="36"/>
      <c r="L28865" s="36"/>
      <c r="M28865" s="36"/>
      <c r="N28865" s="36"/>
      <c r="O28865" s="40"/>
      <c r="P28865" s="36"/>
      <c r="S28865" s="36"/>
      <c r="T28865" s="36"/>
      <c r="U28865" s="36"/>
      <c r="V28865" s="36"/>
    </row>
    <row r="28866" spans="11:22" x14ac:dyDescent="0.25">
      <c r="K28866" s="36"/>
      <c r="L28866" s="36"/>
      <c r="M28866" s="36"/>
      <c r="N28866" s="36"/>
      <c r="O28866" s="40"/>
      <c r="P28866" s="36"/>
      <c r="S28866" s="36"/>
      <c r="T28866" s="36"/>
      <c r="U28866" s="36"/>
      <c r="V28866" s="36"/>
    </row>
    <row r="28867" spans="11:22" x14ac:dyDescent="0.25">
      <c r="K28867" s="36"/>
      <c r="L28867" s="36"/>
      <c r="M28867" s="36"/>
      <c r="N28867" s="36"/>
      <c r="O28867" s="40"/>
      <c r="P28867" s="36"/>
      <c r="S28867" s="36"/>
      <c r="T28867" s="36"/>
      <c r="U28867" s="36"/>
      <c r="V28867" s="36"/>
    </row>
    <row r="28868" spans="11:22" x14ac:dyDescent="0.25">
      <c r="K28868" s="36"/>
      <c r="L28868" s="36"/>
      <c r="M28868" s="36"/>
      <c r="N28868" s="36"/>
      <c r="O28868" s="40"/>
      <c r="P28868" s="36"/>
      <c r="S28868" s="36"/>
      <c r="T28868" s="36"/>
      <c r="U28868" s="36"/>
      <c r="V28868" s="36"/>
    </row>
    <row r="28869" spans="11:22" x14ac:dyDescent="0.25">
      <c r="K28869" s="36"/>
      <c r="L28869" s="36"/>
      <c r="M28869" s="36"/>
      <c r="N28869" s="36"/>
      <c r="O28869" s="40"/>
      <c r="P28869" s="36"/>
      <c r="S28869" s="36"/>
      <c r="T28869" s="36"/>
      <c r="U28869" s="36"/>
      <c r="V28869" s="36"/>
    </row>
    <row r="28870" spans="11:22" x14ac:dyDescent="0.25">
      <c r="K28870" s="36"/>
      <c r="L28870" s="36"/>
      <c r="M28870" s="36"/>
      <c r="N28870" s="36"/>
      <c r="O28870" s="40"/>
      <c r="P28870" s="36"/>
      <c r="S28870" s="36"/>
      <c r="T28870" s="36"/>
      <c r="U28870" s="36"/>
      <c r="V28870" s="36"/>
    </row>
    <row r="28871" spans="11:22" x14ac:dyDescent="0.25">
      <c r="K28871" s="36"/>
      <c r="L28871" s="36"/>
      <c r="M28871" s="36"/>
      <c r="N28871" s="36"/>
      <c r="O28871" s="40"/>
      <c r="P28871" s="36"/>
      <c r="S28871" s="36"/>
      <c r="T28871" s="36"/>
      <c r="U28871" s="36"/>
      <c r="V28871" s="36"/>
    </row>
    <row r="28872" spans="11:22" x14ac:dyDescent="0.25">
      <c r="K28872" s="36"/>
      <c r="L28872" s="36"/>
      <c r="M28872" s="36"/>
      <c r="N28872" s="36"/>
      <c r="O28872" s="40"/>
      <c r="P28872" s="36"/>
      <c r="S28872" s="36"/>
      <c r="T28872" s="36"/>
      <c r="U28872" s="36"/>
      <c r="V28872" s="36"/>
    </row>
    <row r="28873" spans="11:22" x14ac:dyDescent="0.25">
      <c r="K28873" s="36"/>
      <c r="L28873" s="36"/>
      <c r="M28873" s="36"/>
      <c r="N28873" s="36"/>
      <c r="O28873" s="40"/>
      <c r="P28873" s="36"/>
      <c r="S28873" s="36"/>
      <c r="T28873" s="36"/>
      <c r="U28873" s="36"/>
      <c r="V28873" s="36"/>
    </row>
    <row r="28874" spans="11:22" x14ac:dyDescent="0.25">
      <c r="K28874" s="36"/>
      <c r="L28874" s="36"/>
      <c r="M28874" s="36"/>
      <c r="N28874" s="36"/>
      <c r="O28874" s="40"/>
      <c r="P28874" s="36"/>
      <c r="S28874" s="36"/>
      <c r="T28874" s="36"/>
      <c r="U28874" s="36"/>
      <c r="V28874" s="36"/>
    </row>
    <row r="28875" spans="11:22" x14ac:dyDescent="0.25">
      <c r="K28875" s="36"/>
      <c r="L28875" s="36"/>
      <c r="M28875" s="36"/>
      <c r="N28875" s="36"/>
      <c r="O28875" s="40"/>
      <c r="P28875" s="36"/>
      <c r="S28875" s="36"/>
      <c r="T28875" s="36"/>
      <c r="U28875" s="36"/>
      <c r="V28875" s="36"/>
    </row>
    <row r="28876" spans="11:22" x14ac:dyDescent="0.25">
      <c r="K28876" s="36"/>
      <c r="L28876" s="36"/>
      <c r="M28876" s="36"/>
      <c r="N28876" s="36"/>
      <c r="O28876" s="40"/>
      <c r="P28876" s="36"/>
      <c r="S28876" s="36"/>
      <c r="T28876" s="36"/>
      <c r="U28876" s="36"/>
      <c r="V28876" s="36"/>
    </row>
    <row r="28877" spans="11:22" x14ac:dyDescent="0.25">
      <c r="K28877" s="36"/>
      <c r="L28877" s="36"/>
      <c r="M28877" s="36"/>
      <c r="N28877" s="36"/>
      <c r="O28877" s="40"/>
      <c r="P28877" s="36"/>
      <c r="S28877" s="36"/>
      <c r="T28877" s="36"/>
      <c r="U28877" s="36"/>
      <c r="V28877" s="36"/>
    </row>
    <row r="28878" spans="11:22" x14ac:dyDescent="0.25">
      <c r="K28878" s="36"/>
      <c r="L28878" s="36"/>
      <c r="M28878" s="36"/>
      <c r="N28878" s="36"/>
      <c r="O28878" s="40"/>
      <c r="P28878" s="36"/>
      <c r="S28878" s="36"/>
      <c r="T28878" s="36"/>
      <c r="U28878" s="36"/>
      <c r="V28878" s="36"/>
    </row>
    <row r="28879" spans="11:22" x14ac:dyDescent="0.25">
      <c r="K28879" s="36"/>
      <c r="L28879" s="36"/>
      <c r="M28879" s="36"/>
      <c r="N28879" s="36"/>
      <c r="O28879" s="40"/>
      <c r="P28879" s="36"/>
      <c r="S28879" s="36"/>
      <c r="T28879" s="36"/>
      <c r="U28879" s="36"/>
      <c r="V28879" s="36"/>
    </row>
    <row r="28880" spans="11:22" x14ac:dyDescent="0.25">
      <c r="K28880" s="36"/>
      <c r="L28880" s="36"/>
      <c r="M28880" s="36"/>
      <c r="N28880" s="36"/>
      <c r="O28880" s="40"/>
      <c r="P28880" s="36"/>
      <c r="S28880" s="36"/>
      <c r="T28880" s="36"/>
      <c r="U28880" s="36"/>
      <c r="V28880" s="36"/>
    </row>
    <row r="28881" spans="11:22" x14ac:dyDescent="0.25">
      <c r="K28881" s="36"/>
      <c r="L28881" s="36"/>
      <c r="M28881" s="36"/>
      <c r="N28881" s="36"/>
      <c r="O28881" s="40"/>
      <c r="P28881" s="36"/>
      <c r="S28881" s="36"/>
      <c r="T28881" s="36"/>
      <c r="U28881" s="36"/>
      <c r="V28881" s="36"/>
    </row>
    <row r="28882" spans="11:22" x14ac:dyDescent="0.25">
      <c r="K28882" s="36"/>
      <c r="L28882" s="36"/>
      <c r="M28882" s="36"/>
      <c r="N28882" s="36"/>
      <c r="O28882" s="40"/>
      <c r="P28882" s="36"/>
      <c r="S28882" s="36"/>
      <c r="T28882" s="36"/>
      <c r="U28882" s="36"/>
      <c r="V28882" s="36"/>
    </row>
    <row r="28883" spans="11:22" x14ac:dyDescent="0.25">
      <c r="K28883" s="36"/>
      <c r="L28883" s="36"/>
      <c r="M28883" s="36"/>
      <c r="N28883" s="36"/>
      <c r="O28883" s="40"/>
      <c r="P28883" s="36"/>
      <c r="S28883" s="36"/>
      <c r="T28883" s="36"/>
      <c r="U28883" s="36"/>
      <c r="V28883" s="36"/>
    </row>
    <row r="28884" spans="11:22" x14ac:dyDescent="0.25">
      <c r="K28884" s="36"/>
      <c r="L28884" s="36"/>
      <c r="M28884" s="36"/>
      <c r="N28884" s="36"/>
      <c r="O28884" s="40"/>
      <c r="P28884" s="36"/>
      <c r="S28884" s="36"/>
      <c r="T28884" s="36"/>
      <c r="U28884" s="36"/>
      <c r="V28884" s="36"/>
    </row>
    <row r="28885" spans="11:22" x14ac:dyDescent="0.25">
      <c r="K28885" s="36"/>
      <c r="L28885" s="36"/>
      <c r="M28885" s="36"/>
      <c r="N28885" s="36"/>
      <c r="O28885" s="40"/>
      <c r="P28885" s="36"/>
      <c r="S28885" s="36"/>
      <c r="T28885" s="36"/>
      <c r="U28885" s="36"/>
      <c r="V28885" s="36"/>
    </row>
    <row r="28886" spans="11:22" x14ac:dyDescent="0.25">
      <c r="K28886" s="36"/>
      <c r="L28886" s="36"/>
      <c r="M28886" s="36"/>
      <c r="N28886" s="36"/>
      <c r="O28886" s="40"/>
      <c r="P28886" s="36"/>
      <c r="S28886" s="36"/>
      <c r="T28886" s="36"/>
      <c r="U28886" s="36"/>
      <c r="V28886" s="36"/>
    </row>
    <row r="28887" spans="11:22" x14ac:dyDescent="0.25">
      <c r="K28887" s="36"/>
      <c r="L28887" s="36"/>
      <c r="M28887" s="36"/>
      <c r="N28887" s="36"/>
      <c r="O28887" s="40"/>
      <c r="P28887" s="36"/>
      <c r="S28887" s="36"/>
      <c r="T28887" s="36"/>
      <c r="U28887" s="36"/>
      <c r="V28887" s="36"/>
    </row>
    <row r="28888" spans="11:22" x14ac:dyDescent="0.25">
      <c r="K28888" s="36"/>
      <c r="L28888" s="36"/>
      <c r="M28888" s="36"/>
      <c r="N28888" s="36"/>
      <c r="O28888" s="40"/>
      <c r="P28888" s="36"/>
      <c r="S28888" s="36"/>
      <c r="T28888" s="36"/>
      <c r="U28888" s="36"/>
      <c r="V28888" s="36"/>
    </row>
    <row r="28889" spans="11:22" x14ac:dyDescent="0.25">
      <c r="K28889" s="36"/>
      <c r="L28889" s="36"/>
      <c r="M28889" s="36"/>
      <c r="N28889" s="36"/>
      <c r="O28889" s="40"/>
      <c r="P28889" s="36"/>
      <c r="S28889" s="36"/>
      <c r="T28889" s="36"/>
      <c r="U28889" s="36"/>
      <c r="V28889" s="36"/>
    </row>
    <row r="28890" spans="11:22" x14ac:dyDescent="0.25">
      <c r="K28890" s="36"/>
      <c r="L28890" s="36"/>
      <c r="M28890" s="36"/>
      <c r="N28890" s="36"/>
      <c r="O28890" s="40"/>
      <c r="P28890" s="36"/>
      <c r="S28890" s="36"/>
      <c r="T28890" s="36"/>
      <c r="U28890" s="36"/>
      <c r="V28890" s="36"/>
    </row>
    <row r="28891" spans="11:22" x14ac:dyDescent="0.25">
      <c r="K28891" s="36"/>
      <c r="L28891" s="36"/>
      <c r="M28891" s="36"/>
      <c r="N28891" s="36"/>
      <c r="O28891" s="40"/>
      <c r="P28891" s="36"/>
      <c r="S28891" s="36"/>
      <c r="T28891" s="36"/>
      <c r="U28891" s="36"/>
      <c r="V28891" s="36"/>
    </row>
    <row r="28892" spans="11:22" x14ac:dyDescent="0.25">
      <c r="K28892" s="36"/>
      <c r="L28892" s="36"/>
      <c r="M28892" s="36"/>
      <c r="N28892" s="36"/>
      <c r="O28892" s="40"/>
      <c r="P28892" s="36"/>
      <c r="S28892" s="36"/>
      <c r="T28892" s="36"/>
      <c r="U28892" s="36"/>
      <c r="V28892" s="36"/>
    </row>
    <row r="28893" spans="11:22" x14ac:dyDescent="0.25">
      <c r="K28893" s="36"/>
      <c r="L28893" s="36"/>
      <c r="M28893" s="36"/>
      <c r="N28893" s="36"/>
      <c r="O28893" s="40"/>
      <c r="P28893" s="36"/>
      <c r="S28893" s="36"/>
      <c r="T28893" s="36"/>
      <c r="U28893" s="36"/>
      <c r="V28893" s="36"/>
    </row>
    <row r="28894" spans="11:22" x14ac:dyDescent="0.25">
      <c r="K28894" s="36"/>
      <c r="L28894" s="36"/>
      <c r="M28894" s="36"/>
      <c r="N28894" s="36"/>
      <c r="O28894" s="40"/>
      <c r="P28894" s="36"/>
      <c r="S28894" s="36"/>
      <c r="T28894" s="36"/>
      <c r="U28894" s="36"/>
      <c r="V28894" s="36"/>
    </row>
    <row r="28895" spans="11:22" x14ac:dyDescent="0.25">
      <c r="K28895" s="36"/>
      <c r="L28895" s="36"/>
      <c r="M28895" s="36"/>
      <c r="N28895" s="36"/>
      <c r="O28895" s="40"/>
      <c r="P28895" s="36"/>
      <c r="S28895" s="36"/>
      <c r="T28895" s="36"/>
      <c r="U28895" s="36"/>
      <c r="V28895" s="36"/>
    </row>
    <row r="28896" spans="11:22" x14ac:dyDescent="0.25">
      <c r="K28896" s="36"/>
      <c r="L28896" s="36"/>
      <c r="M28896" s="36"/>
      <c r="N28896" s="36"/>
      <c r="O28896" s="40"/>
      <c r="P28896" s="36"/>
      <c r="S28896" s="36"/>
      <c r="T28896" s="36"/>
      <c r="U28896" s="36"/>
      <c r="V28896" s="36"/>
    </row>
    <row r="28897" spans="11:22" x14ac:dyDescent="0.25">
      <c r="K28897" s="36"/>
      <c r="L28897" s="36"/>
      <c r="M28897" s="36"/>
      <c r="N28897" s="36"/>
      <c r="O28897" s="40"/>
      <c r="P28897" s="36"/>
      <c r="S28897" s="36"/>
      <c r="T28897" s="36"/>
      <c r="U28897" s="36"/>
      <c r="V28897" s="36"/>
    </row>
    <row r="28898" spans="11:22" x14ac:dyDescent="0.25">
      <c r="K28898" s="36"/>
      <c r="L28898" s="36"/>
      <c r="M28898" s="36"/>
      <c r="N28898" s="36"/>
      <c r="O28898" s="40"/>
      <c r="P28898" s="36"/>
      <c r="S28898" s="36"/>
      <c r="T28898" s="36"/>
      <c r="U28898" s="36"/>
      <c r="V28898" s="36"/>
    </row>
    <row r="28899" spans="11:22" x14ac:dyDescent="0.25">
      <c r="K28899" s="36"/>
      <c r="L28899" s="36"/>
      <c r="M28899" s="36"/>
      <c r="N28899" s="36"/>
      <c r="O28899" s="40"/>
      <c r="P28899" s="36"/>
      <c r="S28899" s="36"/>
      <c r="T28899" s="36"/>
      <c r="U28899" s="36"/>
      <c r="V28899" s="36"/>
    </row>
    <row r="28900" spans="11:22" x14ac:dyDescent="0.25">
      <c r="K28900" s="36"/>
      <c r="L28900" s="36"/>
      <c r="M28900" s="36"/>
      <c r="N28900" s="36"/>
      <c r="O28900" s="40"/>
      <c r="P28900" s="36"/>
      <c r="S28900" s="36"/>
      <c r="T28900" s="36"/>
      <c r="U28900" s="36"/>
      <c r="V28900" s="36"/>
    </row>
    <row r="28901" spans="11:22" x14ac:dyDescent="0.25">
      <c r="K28901" s="36"/>
      <c r="L28901" s="36"/>
      <c r="M28901" s="36"/>
      <c r="N28901" s="36"/>
      <c r="O28901" s="40"/>
      <c r="P28901" s="36"/>
      <c r="S28901" s="36"/>
      <c r="T28901" s="36"/>
      <c r="U28901" s="36"/>
      <c r="V28901" s="36"/>
    </row>
    <row r="28902" spans="11:22" x14ac:dyDescent="0.25">
      <c r="K28902" s="36"/>
      <c r="L28902" s="36"/>
      <c r="M28902" s="36"/>
      <c r="N28902" s="36"/>
      <c r="O28902" s="40"/>
      <c r="P28902" s="36"/>
      <c r="S28902" s="36"/>
      <c r="T28902" s="36"/>
      <c r="U28902" s="36"/>
      <c r="V28902" s="36"/>
    </row>
    <row r="28903" spans="11:22" x14ac:dyDescent="0.25">
      <c r="K28903" s="36"/>
      <c r="L28903" s="36"/>
      <c r="M28903" s="36"/>
      <c r="N28903" s="36"/>
      <c r="O28903" s="40"/>
      <c r="P28903" s="36"/>
      <c r="S28903" s="36"/>
      <c r="T28903" s="36"/>
      <c r="U28903" s="36"/>
      <c r="V28903" s="36"/>
    </row>
    <row r="28904" spans="11:22" x14ac:dyDescent="0.25">
      <c r="K28904" s="36"/>
      <c r="L28904" s="36"/>
      <c r="M28904" s="36"/>
      <c r="N28904" s="36"/>
      <c r="O28904" s="40"/>
      <c r="P28904" s="36"/>
      <c r="S28904" s="36"/>
      <c r="T28904" s="36"/>
      <c r="U28904" s="36"/>
      <c r="V28904" s="36"/>
    </row>
    <row r="28905" spans="11:22" x14ac:dyDescent="0.25">
      <c r="K28905" s="36"/>
      <c r="L28905" s="36"/>
      <c r="M28905" s="36"/>
      <c r="N28905" s="36"/>
      <c r="O28905" s="40"/>
      <c r="P28905" s="36"/>
      <c r="S28905" s="36"/>
      <c r="T28905" s="36"/>
      <c r="U28905" s="36"/>
      <c r="V28905" s="36"/>
    </row>
    <row r="28906" spans="11:22" x14ac:dyDescent="0.25">
      <c r="K28906" s="36"/>
      <c r="L28906" s="36"/>
      <c r="M28906" s="36"/>
      <c r="N28906" s="36"/>
      <c r="O28906" s="40"/>
      <c r="P28906" s="36"/>
      <c r="S28906" s="36"/>
      <c r="T28906" s="36"/>
      <c r="U28906" s="36"/>
      <c r="V28906" s="36"/>
    </row>
    <row r="28907" spans="11:22" x14ac:dyDescent="0.25">
      <c r="K28907" s="36"/>
      <c r="L28907" s="36"/>
      <c r="M28907" s="36"/>
      <c r="N28907" s="36"/>
      <c r="O28907" s="40"/>
      <c r="P28907" s="36"/>
      <c r="S28907" s="36"/>
      <c r="T28907" s="36"/>
      <c r="U28907" s="36"/>
      <c r="V28907" s="36"/>
    </row>
    <row r="28908" spans="11:22" x14ac:dyDescent="0.25">
      <c r="K28908" s="36"/>
      <c r="L28908" s="36"/>
      <c r="M28908" s="36"/>
      <c r="N28908" s="36"/>
      <c r="O28908" s="40"/>
      <c r="P28908" s="36"/>
      <c r="S28908" s="36"/>
      <c r="T28908" s="36"/>
      <c r="U28908" s="36"/>
      <c r="V28908" s="36"/>
    </row>
    <row r="28909" spans="11:22" x14ac:dyDescent="0.25">
      <c r="K28909" s="36"/>
      <c r="L28909" s="36"/>
      <c r="M28909" s="36"/>
      <c r="N28909" s="36"/>
      <c r="O28909" s="40"/>
      <c r="P28909" s="36"/>
      <c r="S28909" s="36"/>
      <c r="T28909" s="36"/>
      <c r="U28909" s="36"/>
      <c r="V28909" s="36"/>
    </row>
    <row r="28910" spans="11:22" x14ac:dyDescent="0.25">
      <c r="K28910" s="36"/>
      <c r="L28910" s="36"/>
      <c r="M28910" s="36"/>
      <c r="N28910" s="36"/>
      <c r="O28910" s="40"/>
      <c r="P28910" s="36"/>
      <c r="S28910" s="36"/>
      <c r="T28910" s="36"/>
      <c r="U28910" s="36"/>
      <c r="V28910" s="36"/>
    </row>
    <row r="28911" spans="11:22" x14ac:dyDescent="0.25">
      <c r="K28911" s="36"/>
      <c r="L28911" s="36"/>
      <c r="M28911" s="36"/>
      <c r="N28911" s="36"/>
      <c r="O28911" s="40"/>
      <c r="P28911" s="36"/>
      <c r="S28911" s="36"/>
      <c r="T28911" s="36"/>
      <c r="U28911" s="36"/>
      <c r="V28911" s="36"/>
    </row>
    <row r="28912" spans="11:22" x14ac:dyDescent="0.25">
      <c r="K28912" s="36"/>
      <c r="L28912" s="36"/>
      <c r="M28912" s="36"/>
      <c r="N28912" s="36"/>
      <c r="O28912" s="40"/>
      <c r="P28912" s="36"/>
      <c r="S28912" s="36"/>
      <c r="T28912" s="36"/>
      <c r="U28912" s="36"/>
      <c r="V28912" s="36"/>
    </row>
    <row r="28913" spans="11:22" x14ac:dyDescent="0.25">
      <c r="K28913" s="36"/>
      <c r="L28913" s="36"/>
      <c r="M28913" s="36"/>
      <c r="N28913" s="36"/>
      <c r="O28913" s="40"/>
      <c r="P28913" s="36"/>
      <c r="S28913" s="36"/>
      <c r="T28913" s="36"/>
      <c r="U28913" s="36"/>
      <c r="V28913" s="36"/>
    </row>
    <row r="28914" spans="11:22" x14ac:dyDescent="0.25">
      <c r="K28914" s="36"/>
      <c r="L28914" s="36"/>
      <c r="M28914" s="36"/>
      <c r="N28914" s="36"/>
      <c r="O28914" s="40"/>
      <c r="P28914" s="36"/>
      <c r="S28914" s="36"/>
      <c r="T28914" s="36"/>
      <c r="U28914" s="36"/>
      <c r="V28914" s="36"/>
    </row>
    <row r="28915" spans="11:22" x14ac:dyDescent="0.25">
      <c r="K28915" s="36"/>
      <c r="L28915" s="36"/>
      <c r="M28915" s="36"/>
      <c r="N28915" s="36"/>
      <c r="O28915" s="40"/>
      <c r="P28915" s="36"/>
      <c r="S28915" s="36"/>
      <c r="T28915" s="36"/>
      <c r="U28915" s="36"/>
      <c r="V28915" s="36"/>
    </row>
    <row r="28916" spans="11:22" x14ac:dyDescent="0.25">
      <c r="K28916" s="36"/>
      <c r="L28916" s="36"/>
      <c r="M28916" s="36"/>
      <c r="N28916" s="36"/>
      <c r="O28916" s="40"/>
      <c r="P28916" s="36"/>
      <c r="S28916" s="36"/>
      <c r="T28916" s="36"/>
      <c r="U28916" s="36"/>
      <c r="V28916" s="36"/>
    </row>
    <row r="28917" spans="11:22" x14ac:dyDescent="0.25">
      <c r="K28917" s="36"/>
      <c r="L28917" s="36"/>
      <c r="M28917" s="36"/>
      <c r="N28917" s="36"/>
      <c r="O28917" s="40"/>
      <c r="P28917" s="36"/>
      <c r="S28917" s="36"/>
      <c r="T28917" s="36"/>
      <c r="U28917" s="36"/>
      <c r="V28917" s="36"/>
    </row>
    <row r="28918" spans="11:22" x14ac:dyDescent="0.25">
      <c r="K28918" s="36"/>
      <c r="L28918" s="36"/>
      <c r="M28918" s="36"/>
      <c r="N28918" s="36"/>
      <c r="O28918" s="40"/>
      <c r="P28918" s="36"/>
      <c r="S28918" s="36"/>
      <c r="T28918" s="36"/>
      <c r="U28918" s="36"/>
      <c r="V28918" s="36"/>
    </row>
    <row r="28919" spans="11:22" x14ac:dyDescent="0.25">
      <c r="K28919" s="36"/>
      <c r="L28919" s="36"/>
      <c r="M28919" s="36"/>
      <c r="N28919" s="36"/>
      <c r="O28919" s="40"/>
      <c r="P28919" s="36"/>
      <c r="S28919" s="36"/>
      <c r="T28919" s="36"/>
      <c r="U28919" s="36"/>
      <c r="V28919" s="36"/>
    </row>
    <row r="28920" spans="11:22" x14ac:dyDescent="0.25">
      <c r="K28920" s="36"/>
      <c r="L28920" s="36"/>
      <c r="M28920" s="36"/>
      <c r="N28920" s="36"/>
      <c r="O28920" s="40"/>
      <c r="P28920" s="36"/>
      <c r="S28920" s="36"/>
      <c r="T28920" s="36"/>
      <c r="U28920" s="36"/>
      <c r="V28920" s="36"/>
    </row>
    <row r="28921" spans="11:22" x14ac:dyDescent="0.25">
      <c r="K28921" s="36"/>
      <c r="L28921" s="36"/>
      <c r="M28921" s="36"/>
      <c r="N28921" s="36"/>
      <c r="O28921" s="40"/>
      <c r="P28921" s="36"/>
      <c r="S28921" s="36"/>
      <c r="T28921" s="36"/>
      <c r="U28921" s="36"/>
      <c r="V28921" s="36"/>
    </row>
    <row r="28922" spans="11:22" x14ac:dyDescent="0.25">
      <c r="K28922" s="36"/>
      <c r="L28922" s="36"/>
      <c r="M28922" s="36"/>
      <c r="N28922" s="36"/>
      <c r="O28922" s="40"/>
      <c r="P28922" s="36"/>
      <c r="S28922" s="36"/>
      <c r="T28922" s="36"/>
      <c r="U28922" s="36"/>
      <c r="V28922" s="36"/>
    </row>
    <row r="28923" spans="11:22" x14ac:dyDescent="0.25">
      <c r="K28923" s="36"/>
      <c r="L28923" s="36"/>
      <c r="M28923" s="36"/>
      <c r="N28923" s="36"/>
      <c r="O28923" s="40"/>
      <c r="P28923" s="36"/>
      <c r="S28923" s="36"/>
      <c r="T28923" s="36"/>
      <c r="U28923" s="36"/>
      <c r="V28923" s="36"/>
    </row>
    <row r="28924" spans="11:22" x14ac:dyDescent="0.25">
      <c r="K28924" s="36"/>
      <c r="L28924" s="36"/>
      <c r="M28924" s="36"/>
      <c r="N28924" s="36"/>
      <c r="O28924" s="40"/>
      <c r="P28924" s="36"/>
      <c r="S28924" s="36"/>
      <c r="T28924" s="36"/>
      <c r="U28924" s="36"/>
      <c r="V28924" s="36"/>
    </row>
    <row r="28925" spans="11:22" x14ac:dyDescent="0.25">
      <c r="K28925" s="36"/>
      <c r="L28925" s="36"/>
      <c r="M28925" s="36"/>
      <c r="N28925" s="36"/>
      <c r="O28925" s="40"/>
      <c r="P28925" s="36"/>
      <c r="S28925" s="36"/>
      <c r="T28925" s="36"/>
      <c r="U28925" s="36"/>
      <c r="V28925" s="36"/>
    </row>
    <row r="28926" spans="11:22" x14ac:dyDescent="0.25">
      <c r="K28926" s="36"/>
      <c r="L28926" s="36"/>
      <c r="M28926" s="36"/>
      <c r="N28926" s="36"/>
      <c r="O28926" s="40"/>
      <c r="P28926" s="36"/>
      <c r="S28926" s="36"/>
      <c r="T28926" s="36"/>
      <c r="U28926" s="36"/>
      <c r="V28926" s="36"/>
    </row>
    <row r="28927" spans="11:22" x14ac:dyDescent="0.25">
      <c r="K28927" s="36"/>
      <c r="L28927" s="36"/>
      <c r="M28927" s="36"/>
      <c r="N28927" s="36"/>
      <c r="O28927" s="40"/>
      <c r="P28927" s="36"/>
      <c r="S28927" s="36"/>
      <c r="T28927" s="36"/>
      <c r="U28927" s="36"/>
      <c r="V28927" s="36"/>
    </row>
    <row r="28928" spans="11:22" x14ac:dyDescent="0.25">
      <c r="K28928" s="36"/>
      <c r="L28928" s="36"/>
      <c r="M28928" s="36"/>
      <c r="N28928" s="36"/>
      <c r="O28928" s="40"/>
      <c r="P28928" s="36"/>
      <c r="S28928" s="36"/>
      <c r="T28928" s="36"/>
      <c r="U28928" s="36"/>
      <c r="V28928" s="36"/>
    </row>
    <row r="28929" spans="11:22" x14ac:dyDescent="0.25">
      <c r="K28929" s="36"/>
      <c r="L28929" s="36"/>
      <c r="M28929" s="36"/>
      <c r="N28929" s="36"/>
      <c r="O28929" s="40"/>
      <c r="P28929" s="36"/>
      <c r="S28929" s="36"/>
      <c r="T28929" s="36"/>
      <c r="U28929" s="36"/>
      <c r="V28929" s="36"/>
    </row>
    <row r="28930" spans="11:22" x14ac:dyDescent="0.25">
      <c r="K28930" s="36"/>
      <c r="L28930" s="36"/>
      <c r="M28930" s="36"/>
      <c r="N28930" s="36"/>
      <c r="O28930" s="40"/>
      <c r="P28930" s="36"/>
      <c r="S28930" s="36"/>
      <c r="T28930" s="36"/>
      <c r="U28930" s="36"/>
      <c r="V28930" s="36"/>
    </row>
    <row r="28931" spans="11:22" x14ac:dyDescent="0.25">
      <c r="K28931" s="36"/>
      <c r="L28931" s="36"/>
      <c r="M28931" s="36"/>
      <c r="N28931" s="36"/>
      <c r="O28931" s="40"/>
      <c r="P28931" s="36"/>
      <c r="S28931" s="36"/>
      <c r="T28931" s="36"/>
      <c r="U28931" s="36"/>
      <c r="V28931" s="36"/>
    </row>
    <row r="28932" spans="11:22" x14ac:dyDescent="0.25">
      <c r="K28932" s="36"/>
      <c r="L28932" s="36"/>
      <c r="M28932" s="36"/>
      <c r="N28932" s="36"/>
      <c r="O28932" s="40"/>
      <c r="P28932" s="36"/>
      <c r="S28932" s="36"/>
      <c r="T28932" s="36"/>
      <c r="U28932" s="36"/>
      <c r="V28932" s="36"/>
    </row>
    <row r="28933" spans="11:22" x14ac:dyDescent="0.25">
      <c r="K28933" s="36"/>
      <c r="L28933" s="36"/>
      <c r="M28933" s="36"/>
      <c r="N28933" s="36"/>
      <c r="O28933" s="40"/>
      <c r="P28933" s="36"/>
      <c r="S28933" s="36"/>
      <c r="T28933" s="36"/>
      <c r="U28933" s="36"/>
      <c r="V28933" s="36"/>
    </row>
    <row r="28934" spans="11:22" x14ac:dyDescent="0.25">
      <c r="K28934" s="36"/>
      <c r="L28934" s="36"/>
      <c r="M28934" s="36"/>
      <c r="N28934" s="36"/>
      <c r="O28934" s="40"/>
      <c r="P28934" s="36"/>
      <c r="S28934" s="36"/>
      <c r="T28934" s="36"/>
      <c r="U28934" s="36"/>
      <c r="V28934" s="36"/>
    </row>
    <row r="28935" spans="11:22" x14ac:dyDescent="0.25">
      <c r="K28935" s="36"/>
      <c r="L28935" s="36"/>
      <c r="M28935" s="36"/>
      <c r="N28935" s="36"/>
      <c r="O28935" s="40"/>
      <c r="P28935" s="36"/>
      <c r="S28935" s="36"/>
      <c r="T28935" s="36"/>
      <c r="U28935" s="36"/>
      <c r="V28935" s="36"/>
    </row>
    <row r="28936" spans="11:22" x14ac:dyDescent="0.25">
      <c r="K28936" s="36"/>
      <c r="L28936" s="36"/>
      <c r="M28936" s="36"/>
      <c r="N28936" s="36"/>
      <c r="O28936" s="40"/>
      <c r="P28936" s="36"/>
      <c r="S28936" s="36"/>
      <c r="T28936" s="36"/>
      <c r="U28936" s="36"/>
      <c r="V28936" s="36"/>
    </row>
    <row r="28937" spans="11:22" x14ac:dyDescent="0.25">
      <c r="K28937" s="36"/>
      <c r="L28937" s="36"/>
      <c r="M28937" s="36"/>
      <c r="N28937" s="36"/>
      <c r="O28937" s="40"/>
      <c r="P28937" s="36"/>
      <c r="S28937" s="36"/>
      <c r="T28937" s="36"/>
      <c r="U28937" s="36"/>
      <c r="V28937" s="36"/>
    </row>
    <row r="28938" spans="11:22" x14ac:dyDescent="0.25">
      <c r="K28938" s="36"/>
      <c r="L28938" s="36"/>
      <c r="M28938" s="36"/>
      <c r="N28938" s="36"/>
      <c r="O28938" s="40"/>
      <c r="P28938" s="36"/>
      <c r="S28938" s="36"/>
      <c r="T28938" s="36"/>
      <c r="U28938" s="36"/>
      <c r="V28938" s="36"/>
    </row>
    <row r="28939" spans="11:22" x14ac:dyDescent="0.25">
      <c r="K28939" s="36"/>
      <c r="L28939" s="36"/>
      <c r="M28939" s="36"/>
      <c r="N28939" s="36"/>
      <c r="O28939" s="40"/>
      <c r="P28939" s="36"/>
      <c r="S28939" s="36"/>
      <c r="T28939" s="36"/>
      <c r="U28939" s="36"/>
      <c r="V28939" s="36"/>
    </row>
    <row r="28940" spans="11:22" x14ac:dyDescent="0.25">
      <c r="K28940" s="36"/>
      <c r="L28940" s="36"/>
      <c r="M28940" s="36"/>
      <c r="N28940" s="36"/>
      <c r="O28940" s="40"/>
      <c r="P28940" s="36"/>
      <c r="S28940" s="36"/>
      <c r="T28940" s="36"/>
      <c r="U28940" s="36"/>
      <c r="V28940" s="36"/>
    </row>
    <row r="28941" spans="11:22" x14ac:dyDescent="0.25">
      <c r="K28941" s="36"/>
      <c r="L28941" s="36"/>
      <c r="M28941" s="36"/>
      <c r="N28941" s="36"/>
      <c r="O28941" s="40"/>
      <c r="P28941" s="36"/>
      <c r="S28941" s="36"/>
      <c r="T28941" s="36"/>
      <c r="U28941" s="36"/>
      <c r="V28941" s="36"/>
    </row>
    <row r="28942" spans="11:22" x14ac:dyDescent="0.25">
      <c r="K28942" s="36"/>
      <c r="L28942" s="36"/>
      <c r="M28942" s="36"/>
      <c r="N28942" s="36"/>
      <c r="O28942" s="40"/>
      <c r="P28942" s="36"/>
      <c r="S28942" s="36"/>
      <c r="T28942" s="36"/>
      <c r="U28942" s="36"/>
      <c r="V28942" s="36"/>
    </row>
    <row r="28943" spans="11:22" x14ac:dyDescent="0.25">
      <c r="K28943" s="36"/>
      <c r="L28943" s="36"/>
      <c r="M28943" s="36"/>
      <c r="N28943" s="36"/>
      <c r="O28943" s="40"/>
      <c r="P28943" s="36"/>
      <c r="S28943" s="36"/>
      <c r="T28943" s="36"/>
      <c r="U28943" s="36"/>
      <c r="V28943" s="36"/>
    </row>
    <row r="28944" spans="11:22" x14ac:dyDescent="0.25">
      <c r="K28944" s="36"/>
      <c r="L28944" s="36"/>
      <c r="M28944" s="36"/>
      <c r="N28944" s="36"/>
      <c r="O28944" s="40"/>
      <c r="P28944" s="36"/>
      <c r="S28944" s="36"/>
      <c r="T28944" s="36"/>
      <c r="U28944" s="36"/>
      <c r="V28944" s="36"/>
    </row>
    <row r="28945" spans="11:22" x14ac:dyDescent="0.25">
      <c r="K28945" s="36"/>
      <c r="L28945" s="36"/>
      <c r="M28945" s="36"/>
      <c r="N28945" s="36"/>
      <c r="O28945" s="40"/>
      <c r="P28945" s="36"/>
      <c r="S28945" s="36"/>
      <c r="T28945" s="36"/>
      <c r="U28945" s="36"/>
      <c r="V28945" s="36"/>
    </row>
    <row r="28946" spans="11:22" x14ac:dyDescent="0.25">
      <c r="K28946" s="36"/>
      <c r="L28946" s="36"/>
      <c r="M28946" s="36"/>
      <c r="N28946" s="36"/>
      <c r="O28946" s="40"/>
      <c r="P28946" s="36"/>
      <c r="S28946" s="36"/>
      <c r="T28946" s="36"/>
      <c r="U28946" s="36"/>
      <c r="V28946" s="36"/>
    </row>
    <row r="28947" spans="11:22" x14ac:dyDescent="0.25">
      <c r="K28947" s="36"/>
      <c r="L28947" s="36"/>
      <c r="M28947" s="36"/>
      <c r="N28947" s="36"/>
      <c r="O28947" s="40"/>
      <c r="P28947" s="36"/>
      <c r="S28947" s="36"/>
      <c r="T28947" s="36"/>
      <c r="U28947" s="36"/>
      <c r="V28947" s="36"/>
    </row>
    <row r="28948" spans="11:22" x14ac:dyDescent="0.25">
      <c r="K28948" s="36"/>
      <c r="L28948" s="36"/>
      <c r="M28948" s="36"/>
      <c r="N28948" s="36"/>
      <c r="O28948" s="40"/>
      <c r="P28948" s="36"/>
      <c r="S28948" s="36"/>
      <c r="T28948" s="36"/>
      <c r="U28948" s="36"/>
      <c r="V28948" s="36"/>
    </row>
    <row r="28949" spans="11:22" x14ac:dyDescent="0.25">
      <c r="K28949" s="36"/>
      <c r="L28949" s="36"/>
      <c r="M28949" s="36"/>
      <c r="N28949" s="36"/>
      <c r="O28949" s="40"/>
      <c r="P28949" s="36"/>
      <c r="S28949" s="36"/>
      <c r="T28949" s="36"/>
      <c r="U28949" s="36"/>
      <c r="V28949" s="36"/>
    </row>
    <row r="28950" spans="11:22" x14ac:dyDescent="0.25">
      <c r="K28950" s="36"/>
      <c r="L28950" s="36"/>
      <c r="M28950" s="36"/>
      <c r="N28950" s="36"/>
      <c r="O28950" s="40"/>
      <c r="P28950" s="36"/>
      <c r="S28950" s="36"/>
      <c r="T28950" s="36"/>
      <c r="U28950" s="36"/>
      <c r="V28950" s="36"/>
    </row>
    <row r="28951" spans="11:22" x14ac:dyDescent="0.25">
      <c r="K28951" s="36"/>
      <c r="L28951" s="36"/>
      <c r="M28951" s="36"/>
      <c r="N28951" s="36"/>
      <c r="O28951" s="40"/>
      <c r="P28951" s="36"/>
      <c r="S28951" s="36"/>
      <c r="T28951" s="36"/>
      <c r="U28951" s="36"/>
      <c r="V28951" s="36"/>
    </row>
    <row r="28952" spans="11:22" x14ac:dyDescent="0.25">
      <c r="K28952" s="36"/>
      <c r="L28952" s="36"/>
      <c r="M28952" s="36"/>
      <c r="N28952" s="36"/>
      <c r="O28952" s="40"/>
      <c r="P28952" s="36"/>
      <c r="S28952" s="36"/>
      <c r="T28952" s="36"/>
      <c r="U28952" s="36"/>
      <c r="V28952" s="36"/>
    </row>
    <row r="28953" spans="11:22" x14ac:dyDescent="0.25">
      <c r="K28953" s="36"/>
      <c r="L28953" s="36"/>
      <c r="M28953" s="36"/>
      <c r="N28953" s="36"/>
      <c r="O28953" s="40"/>
      <c r="P28953" s="36"/>
      <c r="S28953" s="36"/>
      <c r="T28953" s="36"/>
      <c r="U28953" s="36"/>
      <c r="V28953" s="36"/>
    </row>
    <row r="28954" spans="11:22" x14ac:dyDescent="0.25">
      <c r="K28954" s="36"/>
      <c r="L28954" s="36"/>
      <c r="M28954" s="36"/>
      <c r="N28954" s="36"/>
      <c r="O28954" s="40"/>
      <c r="P28954" s="36"/>
      <c r="S28954" s="36"/>
      <c r="T28954" s="36"/>
      <c r="U28954" s="36"/>
      <c r="V28954" s="36"/>
    </row>
    <row r="28955" spans="11:22" x14ac:dyDescent="0.25">
      <c r="K28955" s="36"/>
      <c r="L28955" s="36"/>
      <c r="M28955" s="36"/>
      <c r="N28955" s="36"/>
      <c r="O28955" s="40"/>
      <c r="P28955" s="36"/>
      <c r="S28955" s="36"/>
      <c r="T28955" s="36"/>
      <c r="U28955" s="36"/>
      <c r="V28955" s="36"/>
    </row>
    <row r="28956" spans="11:22" x14ac:dyDescent="0.25">
      <c r="K28956" s="36"/>
      <c r="L28956" s="36"/>
      <c r="M28956" s="36"/>
      <c r="N28956" s="36"/>
      <c r="O28956" s="40"/>
      <c r="P28956" s="36"/>
      <c r="S28956" s="36"/>
      <c r="T28956" s="36"/>
      <c r="U28956" s="36"/>
      <c r="V28956" s="36"/>
    </row>
    <row r="28957" spans="11:22" x14ac:dyDescent="0.25">
      <c r="K28957" s="36"/>
      <c r="L28957" s="36"/>
      <c r="M28957" s="36"/>
      <c r="N28957" s="36"/>
      <c r="O28957" s="40"/>
      <c r="P28957" s="36"/>
      <c r="S28957" s="36"/>
      <c r="T28957" s="36"/>
      <c r="U28957" s="36"/>
      <c r="V28957" s="36"/>
    </row>
    <row r="28958" spans="11:22" x14ac:dyDescent="0.25">
      <c r="K28958" s="36"/>
      <c r="L28958" s="36"/>
      <c r="M28958" s="36"/>
      <c r="N28958" s="36"/>
      <c r="O28958" s="40"/>
      <c r="P28958" s="36"/>
      <c r="S28958" s="36"/>
      <c r="T28958" s="36"/>
      <c r="U28958" s="36"/>
      <c r="V28958" s="36"/>
    </row>
    <row r="28959" spans="11:22" x14ac:dyDescent="0.25">
      <c r="K28959" s="36"/>
      <c r="L28959" s="36"/>
      <c r="M28959" s="36"/>
      <c r="N28959" s="36"/>
      <c r="O28959" s="40"/>
      <c r="P28959" s="36"/>
      <c r="S28959" s="36"/>
      <c r="T28959" s="36"/>
      <c r="U28959" s="36"/>
      <c r="V28959" s="36"/>
    </row>
    <row r="28960" spans="11:22" x14ac:dyDescent="0.25">
      <c r="K28960" s="36"/>
      <c r="L28960" s="36"/>
      <c r="M28960" s="36"/>
      <c r="N28960" s="36"/>
      <c r="O28960" s="40"/>
      <c r="P28960" s="36"/>
      <c r="S28960" s="36"/>
      <c r="T28960" s="36"/>
      <c r="U28960" s="36"/>
      <c r="V28960" s="36"/>
    </row>
    <row r="28961" spans="11:22" x14ac:dyDescent="0.25">
      <c r="K28961" s="36"/>
      <c r="L28961" s="36"/>
      <c r="M28961" s="36"/>
      <c r="N28961" s="36"/>
      <c r="O28961" s="40"/>
      <c r="P28961" s="36"/>
      <c r="S28961" s="36"/>
      <c r="T28961" s="36"/>
      <c r="U28961" s="36"/>
      <c r="V28961" s="36"/>
    </row>
    <row r="28962" spans="11:22" x14ac:dyDescent="0.25">
      <c r="K28962" s="36"/>
      <c r="L28962" s="36"/>
      <c r="M28962" s="36"/>
      <c r="N28962" s="36"/>
      <c r="O28962" s="40"/>
      <c r="P28962" s="36"/>
      <c r="S28962" s="36"/>
      <c r="T28962" s="36"/>
      <c r="U28962" s="36"/>
      <c r="V28962" s="36"/>
    </row>
    <row r="28963" spans="11:22" x14ac:dyDescent="0.25">
      <c r="K28963" s="36"/>
      <c r="L28963" s="36"/>
      <c r="M28963" s="36"/>
      <c r="N28963" s="36"/>
      <c r="O28963" s="40"/>
      <c r="P28963" s="36"/>
      <c r="S28963" s="36"/>
      <c r="T28963" s="36"/>
      <c r="U28963" s="36"/>
      <c r="V28963" s="36"/>
    </row>
    <row r="28964" spans="11:22" x14ac:dyDescent="0.25">
      <c r="K28964" s="36"/>
      <c r="L28964" s="36"/>
      <c r="M28964" s="36"/>
      <c r="N28964" s="36"/>
      <c r="O28964" s="40"/>
      <c r="P28964" s="36"/>
      <c r="S28964" s="36"/>
      <c r="T28964" s="36"/>
      <c r="U28964" s="36"/>
      <c r="V28964" s="36"/>
    </row>
    <row r="28965" spans="11:22" x14ac:dyDescent="0.25">
      <c r="K28965" s="36"/>
      <c r="L28965" s="36"/>
      <c r="M28965" s="36"/>
      <c r="N28965" s="36"/>
      <c r="O28965" s="40"/>
      <c r="P28965" s="36"/>
      <c r="S28965" s="36"/>
      <c r="T28965" s="36"/>
      <c r="U28965" s="36"/>
      <c r="V28965" s="36"/>
    </row>
    <row r="28966" spans="11:22" x14ac:dyDescent="0.25">
      <c r="K28966" s="36"/>
      <c r="L28966" s="36"/>
      <c r="M28966" s="36"/>
      <c r="N28966" s="36"/>
      <c r="O28966" s="40"/>
      <c r="P28966" s="36"/>
      <c r="S28966" s="36"/>
      <c r="T28966" s="36"/>
      <c r="U28966" s="36"/>
      <c r="V28966" s="36"/>
    </row>
    <row r="28967" spans="11:22" x14ac:dyDescent="0.25">
      <c r="K28967" s="36"/>
      <c r="L28967" s="36"/>
      <c r="M28967" s="36"/>
      <c r="N28967" s="36"/>
      <c r="O28967" s="40"/>
      <c r="P28967" s="36"/>
      <c r="S28967" s="36"/>
      <c r="T28967" s="36"/>
      <c r="U28967" s="36"/>
      <c r="V28967" s="36"/>
    </row>
    <row r="28968" spans="11:22" x14ac:dyDescent="0.25">
      <c r="K28968" s="36"/>
      <c r="L28968" s="36"/>
      <c r="M28968" s="36"/>
      <c r="N28968" s="36"/>
      <c r="O28968" s="40"/>
      <c r="P28968" s="36"/>
      <c r="S28968" s="36"/>
      <c r="T28968" s="36"/>
      <c r="U28968" s="36"/>
      <c r="V28968" s="36"/>
    </row>
    <row r="28969" spans="11:22" x14ac:dyDescent="0.25">
      <c r="K28969" s="36"/>
      <c r="L28969" s="36"/>
      <c r="M28969" s="36"/>
      <c r="N28969" s="36"/>
      <c r="O28969" s="40"/>
      <c r="P28969" s="36"/>
      <c r="S28969" s="36"/>
      <c r="T28969" s="36"/>
      <c r="U28969" s="36"/>
      <c r="V28969" s="36"/>
    </row>
    <row r="28970" spans="11:22" x14ac:dyDescent="0.25">
      <c r="K28970" s="36"/>
      <c r="L28970" s="36"/>
      <c r="M28970" s="36"/>
      <c r="N28970" s="36"/>
      <c r="O28970" s="40"/>
      <c r="P28970" s="36"/>
      <c r="S28970" s="36"/>
      <c r="T28970" s="36"/>
      <c r="U28970" s="36"/>
      <c r="V28970" s="36"/>
    </row>
    <row r="28971" spans="11:22" x14ac:dyDescent="0.25">
      <c r="K28971" s="36"/>
      <c r="L28971" s="36"/>
      <c r="M28971" s="36"/>
      <c r="N28971" s="36"/>
      <c r="O28971" s="40"/>
      <c r="P28971" s="36"/>
      <c r="S28971" s="36"/>
      <c r="T28971" s="36"/>
      <c r="U28971" s="36"/>
      <c r="V28971" s="36"/>
    </row>
    <row r="28972" spans="11:22" x14ac:dyDescent="0.25">
      <c r="K28972" s="36"/>
      <c r="L28972" s="36"/>
      <c r="M28972" s="36"/>
      <c r="N28972" s="36"/>
      <c r="O28972" s="40"/>
      <c r="P28972" s="36"/>
      <c r="S28972" s="36"/>
      <c r="T28972" s="36"/>
      <c r="U28972" s="36"/>
      <c r="V28972" s="36"/>
    </row>
    <row r="28973" spans="11:22" x14ac:dyDescent="0.25">
      <c r="K28973" s="36"/>
      <c r="L28973" s="36"/>
      <c r="M28973" s="36"/>
      <c r="N28973" s="36"/>
      <c r="O28973" s="40"/>
      <c r="P28973" s="36"/>
      <c r="S28973" s="36"/>
      <c r="T28973" s="36"/>
      <c r="U28973" s="36"/>
      <c r="V28973" s="36"/>
    </row>
    <row r="28974" spans="11:22" x14ac:dyDescent="0.25">
      <c r="K28974" s="36"/>
      <c r="L28974" s="36"/>
      <c r="M28974" s="36"/>
      <c r="N28974" s="36"/>
      <c r="O28974" s="40"/>
      <c r="P28974" s="36"/>
      <c r="S28974" s="36"/>
      <c r="T28974" s="36"/>
      <c r="U28974" s="36"/>
      <c r="V28974" s="36"/>
    </row>
    <row r="28975" spans="11:22" x14ac:dyDescent="0.25">
      <c r="K28975" s="36"/>
      <c r="L28975" s="36"/>
      <c r="M28975" s="36"/>
      <c r="N28975" s="36"/>
      <c r="O28975" s="40"/>
      <c r="P28975" s="36"/>
      <c r="S28975" s="36"/>
      <c r="T28975" s="36"/>
      <c r="U28975" s="36"/>
      <c r="V28975" s="36"/>
    </row>
    <row r="28976" spans="11:22" x14ac:dyDescent="0.25">
      <c r="K28976" s="36"/>
      <c r="L28976" s="36"/>
      <c r="M28976" s="36"/>
      <c r="N28976" s="36"/>
      <c r="O28976" s="40"/>
      <c r="P28976" s="36"/>
      <c r="S28976" s="36"/>
      <c r="T28976" s="36"/>
      <c r="U28976" s="36"/>
      <c r="V28976" s="36"/>
    </row>
    <row r="28977" spans="11:22" x14ac:dyDescent="0.25">
      <c r="K28977" s="36"/>
      <c r="L28977" s="36"/>
      <c r="M28977" s="36"/>
      <c r="N28977" s="36"/>
      <c r="O28977" s="40"/>
      <c r="P28977" s="36"/>
      <c r="S28977" s="36"/>
      <c r="T28977" s="36"/>
      <c r="U28977" s="36"/>
      <c r="V28977" s="36"/>
    </row>
    <row r="28978" spans="11:22" x14ac:dyDescent="0.25">
      <c r="K28978" s="36"/>
      <c r="L28978" s="36"/>
      <c r="M28978" s="36"/>
      <c r="N28978" s="36"/>
      <c r="O28978" s="40"/>
      <c r="P28978" s="36"/>
      <c r="S28978" s="36"/>
      <c r="T28978" s="36"/>
      <c r="U28978" s="36"/>
      <c r="V28978" s="36"/>
    </row>
    <row r="28979" spans="11:22" x14ac:dyDescent="0.25">
      <c r="K28979" s="36"/>
      <c r="L28979" s="36"/>
      <c r="M28979" s="36"/>
      <c r="N28979" s="36"/>
      <c r="O28979" s="40"/>
      <c r="P28979" s="36"/>
      <c r="S28979" s="36"/>
      <c r="T28979" s="36"/>
      <c r="U28979" s="36"/>
      <c r="V28979" s="36"/>
    </row>
    <row r="28980" spans="11:22" x14ac:dyDescent="0.25">
      <c r="K28980" s="36"/>
      <c r="L28980" s="36"/>
      <c r="M28980" s="36"/>
      <c r="N28980" s="36"/>
      <c r="O28980" s="40"/>
      <c r="P28980" s="36"/>
      <c r="S28980" s="36"/>
      <c r="T28980" s="36"/>
      <c r="U28980" s="36"/>
      <c r="V28980" s="36"/>
    </row>
    <row r="28981" spans="11:22" x14ac:dyDescent="0.25">
      <c r="K28981" s="36"/>
      <c r="L28981" s="36"/>
      <c r="M28981" s="36"/>
      <c r="N28981" s="36"/>
      <c r="O28981" s="40"/>
      <c r="P28981" s="36"/>
      <c r="S28981" s="36"/>
      <c r="T28981" s="36"/>
      <c r="U28981" s="36"/>
      <c r="V28981" s="36"/>
    </row>
    <row r="28982" spans="11:22" x14ac:dyDescent="0.25">
      <c r="K28982" s="36"/>
      <c r="L28982" s="36"/>
      <c r="M28982" s="36"/>
      <c r="N28982" s="36"/>
      <c r="O28982" s="40"/>
      <c r="P28982" s="36"/>
      <c r="S28982" s="36"/>
      <c r="T28982" s="36"/>
      <c r="U28982" s="36"/>
      <c r="V28982" s="36"/>
    </row>
    <row r="28983" spans="11:22" x14ac:dyDescent="0.25">
      <c r="K28983" s="36"/>
      <c r="L28983" s="36"/>
      <c r="M28983" s="36"/>
      <c r="N28983" s="36"/>
      <c r="O28983" s="40"/>
      <c r="P28983" s="36"/>
      <c r="S28983" s="36"/>
      <c r="T28983" s="36"/>
      <c r="U28983" s="36"/>
      <c r="V28983" s="36"/>
    </row>
    <row r="28984" spans="11:22" x14ac:dyDescent="0.25">
      <c r="K28984" s="36"/>
      <c r="L28984" s="36"/>
      <c r="M28984" s="36"/>
      <c r="N28984" s="36"/>
      <c r="O28984" s="40"/>
      <c r="P28984" s="36"/>
      <c r="S28984" s="36"/>
      <c r="T28984" s="36"/>
      <c r="U28984" s="36"/>
      <c r="V28984" s="36"/>
    </row>
    <row r="28985" spans="11:22" x14ac:dyDescent="0.25">
      <c r="K28985" s="36"/>
      <c r="L28985" s="36"/>
      <c r="M28985" s="36"/>
      <c r="N28985" s="36"/>
      <c r="O28985" s="40"/>
      <c r="P28985" s="36"/>
      <c r="S28985" s="36"/>
      <c r="T28985" s="36"/>
      <c r="U28985" s="36"/>
      <c r="V28985" s="36"/>
    </row>
    <row r="28986" spans="11:22" x14ac:dyDescent="0.25">
      <c r="K28986" s="36"/>
      <c r="L28986" s="36"/>
      <c r="M28986" s="36"/>
      <c r="N28986" s="36"/>
      <c r="O28986" s="40"/>
      <c r="P28986" s="36"/>
      <c r="S28986" s="36"/>
      <c r="T28986" s="36"/>
      <c r="U28986" s="36"/>
      <c r="V28986" s="36"/>
    </row>
    <row r="28987" spans="11:22" x14ac:dyDescent="0.25">
      <c r="K28987" s="36"/>
      <c r="L28987" s="36"/>
      <c r="M28987" s="36"/>
      <c r="N28987" s="36"/>
      <c r="O28987" s="40"/>
      <c r="P28987" s="36"/>
      <c r="S28987" s="36"/>
      <c r="T28987" s="36"/>
      <c r="U28987" s="36"/>
      <c r="V28987" s="36"/>
    </row>
    <row r="28988" spans="11:22" x14ac:dyDescent="0.25">
      <c r="K28988" s="36"/>
      <c r="L28988" s="36"/>
      <c r="M28988" s="36"/>
      <c r="N28988" s="36"/>
      <c r="O28988" s="40"/>
      <c r="P28988" s="36"/>
      <c r="S28988" s="36"/>
      <c r="T28988" s="36"/>
      <c r="U28988" s="36"/>
      <c r="V28988" s="36"/>
    </row>
    <row r="28989" spans="11:22" x14ac:dyDescent="0.25">
      <c r="K28989" s="36"/>
      <c r="L28989" s="36"/>
      <c r="M28989" s="36"/>
      <c r="N28989" s="36"/>
      <c r="O28989" s="40"/>
      <c r="P28989" s="36"/>
      <c r="S28989" s="36"/>
      <c r="T28989" s="36"/>
      <c r="U28989" s="36"/>
      <c r="V28989" s="36"/>
    </row>
    <row r="28990" spans="11:22" x14ac:dyDescent="0.25">
      <c r="K28990" s="36"/>
      <c r="L28990" s="36"/>
      <c r="M28990" s="36"/>
      <c r="N28990" s="36"/>
      <c r="O28990" s="40"/>
      <c r="P28990" s="36"/>
      <c r="S28990" s="36"/>
      <c r="T28990" s="36"/>
      <c r="U28990" s="36"/>
      <c r="V28990" s="36"/>
    </row>
    <row r="28991" spans="11:22" x14ac:dyDescent="0.25">
      <c r="K28991" s="36"/>
      <c r="L28991" s="36"/>
      <c r="M28991" s="36"/>
      <c r="N28991" s="36"/>
      <c r="O28991" s="40"/>
      <c r="P28991" s="36"/>
      <c r="S28991" s="36"/>
      <c r="T28991" s="36"/>
      <c r="U28991" s="36"/>
      <c r="V28991" s="36"/>
    </row>
    <row r="28992" spans="11:22" x14ac:dyDescent="0.25">
      <c r="K28992" s="36"/>
      <c r="L28992" s="36"/>
      <c r="M28992" s="36"/>
      <c r="N28992" s="36"/>
      <c r="O28992" s="40"/>
      <c r="P28992" s="36"/>
      <c r="S28992" s="36"/>
      <c r="T28992" s="36"/>
      <c r="U28992" s="36"/>
      <c r="V28992" s="36"/>
    </row>
    <row r="28993" spans="11:22" x14ac:dyDescent="0.25">
      <c r="K28993" s="36"/>
      <c r="L28993" s="36"/>
      <c r="M28993" s="36"/>
      <c r="N28993" s="36"/>
      <c r="O28993" s="40"/>
      <c r="P28993" s="36"/>
      <c r="S28993" s="36"/>
      <c r="T28993" s="36"/>
      <c r="U28993" s="36"/>
      <c r="V28993" s="36"/>
    </row>
    <row r="28994" spans="11:22" x14ac:dyDescent="0.25">
      <c r="K28994" s="36"/>
      <c r="L28994" s="36"/>
      <c r="M28994" s="36"/>
      <c r="N28994" s="36"/>
      <c r="O28994" s="40"/>
      <c r="P28994" s="36"/>
      <c r="S28994" s="36"/>
      <c r="T28994" s="36"/>
      <c r="U28994" s="36"/>
      <c r="V28994" s="36"/>
    </row>
    <row r="28995" spans="11:22" x14ac:dyDescent="0.25">
      <c r="K28995" s="36"/>
      <c r="L28995" s="36"/>
      <c r="M28995" s="36"/>
      <c r="N28995" s="36"/>
      <c r="O28995" s="40"/>
      <c r="P28995" s="36"/>
      <c r="S28995" s="36"/>
      <c r="T28995" s="36"/>
      <c r="U28995" s="36"/>
      <c r="V28995" s="36"/>
    </row>
    <row r="28996" spans="11:22" x14ac:dyDescent="0.25">
      <c r="K28996" s="36"/>
      <c r="L28996" s="36"/>
      <c r="M28996" s="36"/>
      <c r="N28996" s="36"/>
      <c r="O28996" s="40"/>
      <c r="P28996" s="36"/>
      <c r="S28996" s="36"/>
      <c r="T28996" s="36"/>
      <c r="U28996" s="36"/>
      <c r="V28996" s="36"/>
    </row>
    <row r="28997" spans="11:22" x14ac:dyDescent="0.25">
      <c r="K28997" s="36"/>
      <c r="L28997" s="36"/>
      <c r="M28997" s="36"/>
      <c r="N28997" s="36"/>
      <c r="O28997" s="40"/>
      <c r="P28997" s="36"/>
      <c r="S28997" s="36"/>
      <c r="T28997" s="36"/>
      <c r="U28997" s="36"/>
      <c r="V28997" s="36"/>
    </row>
    <row r="28998" spans="11:22" x14ac:dyDescent="0.25">
      <c r="K28998" s="36"/>
      <c r="L28998" s="36"/>
      <c r="M28998" s="36"/>
      <c r="N28998" s="36"/>
      <c r="O28998" s="40"/>
      <c r="P28998" s="36"/>
      <c r="S28998" s="36"/>
      <c r="T28998" s="36"/>
      <c r="U28998" s="36"/>
      <c r="V28998" s="36"/>
    </row>
    <row r="28999" spans="11:22" x14ac:dyDescent="0.25">
      <c r="K28999" s="36"/>
      <c r="L28999" s="36"/>
      <c r="M28999" s="36"/>
      <c r="N28999" s="36"/>
      <c r="O28999" s="40"/>
      <c r="P28999" s="36"/>
      <c r="S28999" s="36"/>
      <c r="T28999" s="36"/>
      <c r="U28999" s="36"/>
      <c r="V28999" s="36"/>
    </row>
    <row r="29000" spans="11:22" x14ac:dyDescent="0.25">
      <c r="K29000" s="36"/>
      <c r="L29000" s="36"/>
      <c r="M29000" s="36"/>
      <c r="N29000" s="36"/>
      <c r="O29000" s="40"/>
      <c r="P29000" s="36"/>
      <c r="S29000" s="36"/>
      <c r="T29000" s="36"/>
      <c r="U29000" s="36"/>
      <c r="V29000" s="36"/>
    </row>
    <row r="29001" spans="11:22" x14ac:dyDescent="0.25">
      <c r="K29001" s="36"/>
      <c r="L29001" s="36"/>
      <c r="M29001" s="36"/>
      <c r="N29001" s="36"/>
      <c r="O29001" s="40"/>
      <c r="P29001" s="36"/>
      <c r="S29001" s="36"/>
      <c r="T29001" s="36"/>
      <c r="U29001" s="36"/>
      <c r="V29001" s="36"/>
    </row>
    <row r="29002" spans="11:22" x14ac:dyDescent="0.25">
      <c r="K29002" s="36"/>
      <c r="L29002" s="36"/>
      <c r="M29002" s="36"/>
      <c r="N29002" s="36"/>
      <c r="O29002" s="40"/>
      <c r="P29002" s="36"/>
      <c r="S29002" s="36"/>
      <c r="T29002" s="36"/>
      <c r="U29002" s="36"/>
      <c r="V29002" s="36"/>
    </row>
    <row r="29003" spans="11:22" x14ac:dyDescent="0.25">
      <c r="K29003" s="36"/>
      <c r="L29003" s="36"/>
      <c r="M29003" s="36"/>
      <c r="N29003" s="36"/>
      <c r="O29003" s="40"/>
      <c r="P29003" s="36"/>
      <c r="S29003" s="36"/>
      <c r="T29003" s="36"/>
      <c r="U29003" s="36"/>
      <c r="V29003" s="36"/>
    </row>
    <row r="29004" spans="11:22" x14ac:dyDescent="0.25">
      <c r="K29004" s="36"/>
      <c r="L29004" s="36"/>
      <c r="M29004" s="36"/>
      <c r="N29004" s="36"/>
      <c r="O29004" s="40"/>
      <c r="P29004" s="36"/>
      <c r="S29004" s="36"/>
      <c r="T29004" s="36"/>
      <c r="U29004" s="36"/>
      <c r="V29004" s="36"/>
    </row>
    <row r="29005" spans="11:22" x14ac:dyDescent="0.25">
      <c r="K29005" s="36"/>
      <c r="L29005" s="36"/>
      <c r="M29005" s="36"/>
      <c r="N29005" s="36"/>
      <c r="O29005" s="40"/>
      <c r="P29005" s="36"/>
      <c r="S29005" s="36"/>
      <c r="T29005" s="36"/>
      <c r="U29005" s="36"/>
      <c r="V29005" s="36"/>
    </row>
    <row r="29006" spans="11:22" x14ac:dyDescent="0.25">
      <c r="K29006" s="36"/>
      <c r="L29006" s="36"/>
      <c r="M29006" s="36"/>
      <c r="N29006" s="36"/>
      <c r="O29006" s="40"/>
      <c r="P29006" s="36"/>
      <c r="S29006" s="36"/>
      <c r="T29006" s="36"/>
      <c r="U29006" s="36"/>
      <c r="V29006" s="36"/>
    </row>
    <row r="29007" spans="11:22" x14ac:dyDescent="0.25">
      <c r="K29007" s="36"/>
      <c r="L29007" s="36"/>
      <c r="M29007" s="36"/>
      <c r="N29007" s="36"/>
      <c r="O29007" s="40"/>
      <c r="P29007" s="36"/>
      <c r="S29007" s="36"/>
      <c r="T29007" s="36"/>
      <c r="U29007" s="36"/>
      <c r="V29007" s="36"/>
    </row>
    <row r="29008" spans="11:22" x14ac:dyDescent="0.25">
      <c r="K29008" s="36"/>
      <c r="L29008" s="36"/>
      <c r="M29008" s="36"/>
      <c r="N29008" s="36"/>
      <c r="O29008" s="40"/>
      <c r="P29008" s="36"/>
      <c r="S29008" s="36"/>
      <c r="T29008" s="36"/>
      <c r="U29008" s="36"/>
      <c r="V29008" s="36"/>
    </row>
    <row r="29009" spans="11:22" x14ac:dyDescent="0.25">
      <c r="K29009" s="36"/>
      <c r="L29009" s="36"/>
      <c r="M29009" s="36"/>
      <c r="N29009" s="36"/>
      <c r="O29009" s="40"/>
      <c r="P29009" s="36"/>
      <c r="S29009" s="36"/>
      <c r="T29009" s="36"/>
      <c r="U29009" s="36"/>
      <c r="V29009" s="36"/>
    </row>
    <row r="29010" spans="11:22" x14ac:dyDescent="0.25">
      <c r="K29010" s="36"/>
      <c r="L29010" s="36"/>
      <c r="M29010" s="36"/>
      <c r="N29010" s="36"/>
      <c r="O29010" s="40"/>
      <c r="P29010" s="36"/>
      <c r="S29010" s="36"/>
      <c r="T29010" s="36"/>
      <c r="U29010" s="36"/>
      <c r="V29010" s="36"/>
    </row>
    <row r="29011" spans="11:22" x14ac:dyDescent="0.25">
      <c r="K29011" s="36"/>
      <c r="L29011" s="36"/>
      <c r="M29011" s="36"/>
      <c r="N29011" s="36"/>
      <c r="O29011" s="40"/>
      <c r="P29011" s="36"/>
      <c r="S29011" s="36"/>
      <c r="T29011" s="36"/>
      <c r="U29011" s="36"/>
      <c r="V29011" s="36"/>
    </row>
    <row r="29012" spans="11:22" x14ac:dyDescent="0.25">
      <c r="K29012" s="36"/>
      <c r="L29012" s="36"/>
      <c r="M29012" s="36"/>
      <c r="N29012" s="36"/>
      <c r="O29012" s="40"/>
      <c r="P29012" s="36"/>
      <c r="S29012" s="36"/>
      <c r="T29012" s="36"/>
      <c r="U29012" s="36"/>
      <c r="V29012" s="36"/>
    </row>
    <row r="29013" spans="11:22" x14ac:dyDescent="0.25">
      <c r="K29013" s="36"/>
      <c r="L29013" s="36"/>
      <c r="M29013" s="36"/>
      <c r="N29013" s="36"/>
      <c r="O29013" s="40"/>
      <c r="P29013" s="36"/>
      <c r="S29013" s="36"/>
      <c r="T29013" s="36"/>
      <c r="U29013" s="36"/>
      <c r="V29013" s="36"/>
    </row>
    <row r="29014" spans="11:22" x14ac:dyDescent="0.25">
      <c r="K29014" s="36"/>
      <c r="L29014" s="36"/>
      <c r="M29014" s="36"/>
      <c r="N29014" s="36"/>
      <c r="O29014" s="40"/>
      <c r="P29014" s="36"/>
      <c r="S29014" s="36"/>
      <c r="T29014" s="36"/>
      <c r="U29014" s="36"/>
      <c r="V29014" s="36"/>
    </row>
    <row r="29015" spans="11:22" x14ac:dyDescent="0.25">
      <c r="K29015" s="36"/>
      <c r="L29015" s="36"/>
      <c r="M29015" s="36"/>
      <c r="N29015" s="36"/>
      <c r="O29015" s="40"/>
      <c r="P29015" s="36"/>
      <c r="S29015" s="36"/>
      <c r="T29015" s="36"/>
      <c r="U29015" s="36"/>
      <c r="V29015" s="36"/>
    </row>
    <row r="29016" spans="11:22" x14ac:dyDescent="0.25">
      <c r="K29016" s="36"/>
      <c r="L29016" s="36"/>
      <c r="M29016" s="36"/>
      <c r="N29016" s="36"/>
      <c r="O29016" s="40"/>
      <c r="P29016" s="36"/>
      <c r="S29016" s="36"/>
      <c r="T29016" s="36"/>
      <c r="U29016" s="36"/>
      <c r="V29016" s="36"/>
    </row>
    <row r="29017" spans="11:22" x14ac:dyDescent="0.25">
      <c r="K29017" s="36"/>
      <c r="L29017" s="36"/>
      <c r="M29017" s="36"/>
      <c r="N29017" s="36"/>
      <c r="O29017" s="40"/>
      <c r="P29017" s="36"/>
      <c r="S29017" s="36"/>
      <c r="T29017" s="36"/>
      <c r="U29017" s="36"/>
      <c r="V29017" s="36"/>
    </row>
    <row r="29018" spans="11:22" x14ac:dyDescent="0.25">
      <c r="K29018" s="36"/>
      <c r="L29018" s="36"/>
      <c r="M29018" s="36"/>
      <c r="N29018" s="36"/>
      <c r="O29018" s="40"/>
      <c r="P29018" s="36"/>
      <c r="S29018" s="36"/>
      <c r="T29018" s="36"/>
      <c r="U29018" s="36"/>
      <c r="V29018" s="36"/>
    </row>
    <row r="29019" spans="11:22" x14ac:dyDescent="0.25">
      <c r="K29019" s="36"/>
      <c r="L29019" s="36"/>
      <c r="M29019" s="36"/>
      <c r="N29019" s="36"/>
      <c r="O29019" s="40"/>
      <c r="P29019" s="36"/>
      <c r="S29019" s="36"/>
      <c r="T29019" s="36"/>
      <c r="U29019" s="36"/>
      <c r="V29019" s="36"/>
    </row>
    <row r="29020" spans="11:22" x14ac:dyDescent="0.25">
      <c r="K29020" s="36"/>
      <c r="L29020" s="36"/>
      <c r="M29020" s="36"/>
      <c r="N29020" s="36"/>
      <c r="O29020" s="40"/>
      <c r="P29020" s="36"/>
      <c r="S29020" s="36"/>
      <c r="T29020" s="36"/>
      <c r="U29020" s="36"/>
      <c r="V29020" s="36"/>
    </row>
    <row r="29021" spans="11:22" x14ac:dyDescent="0.25">
      <c r="K29021" s="36"/>
      <c r="L29021" s="36"/>
      <c r="M29021" s="36"/>
      <c r="N29021" s="36"/>
      <c r="O29021" s="40"/>
      <c r="P29021" s="36"/>
      <c r="S29021" s="36"/>
      <c r="T29021" s="36"/>
      <c r="U29021" s="36"/>
      <c r="V29021" s="36"/>
    </row>
    <row r="29022" spans="11:22" x14ac:dyDescent="0.25">
      <c r="K29022" s="36"/>
      <c r="L29022" s="36"/>
      <c r="M29022" s="36"/>
      <c r="N29022" s="36"/>
      <c r="O29022" s="40"/>
      <c r="P29022" s="36"/>
      <c r="S29022" s="36"/>
      <c r="T29022" s="36"/>
      <c r="U29022" s="36"/>
      <c r="V29022" s="36"/>
    </row>
    <row r="29023" spans="11:22" x14ac:dyDescent="0.25">
      <c r="K29023" s="36"/>
      <c r="L29023" s="36"/>
      <c r="M29023" s="36"/>
      <c r="N29023" s="36"/>
      <c r="O29023" s="40"/>
      <c r="P29023" s="36"/>
      <c r="S29023" s="36"/>
      <c r="T29023" s="36"/>
      <c r="U29023" s="36"/>
      <c r="V29023" s="36"/>
    </row>
    <row r="29024" spans="11:22" x14ac:dyDescent="0.25">
      <c r="K29024" s="36"/>
      <c r="L29024" s="36"/>
      <c r="M29024" s="36"/>
      <c r="N29024" s="36"/>
      <c r="O29024" s="40"/>
      <c r="P29024" s="36"/>
      <c r="S29024" s="36"/>
      <c r="T29024" s="36"/>
      <c r="U29024" s="36"/>
      <c r="V29024" s="36"/>
    </row>
    <row r="29025" spans="11:22" x14ac:dyDescent="0.25">
      <c r="K29025" s="36"/>
      <c r="L29025" s="36"/>
      <c r="M29025" s="36"/>
      <c r="N29025" s="36"/>
      <c r="O29025" s="40"/>
      <c r="P29025" s="36"/>
      <c r="S29025" s="36"/>
      <c r="T29025" s="36"/>
      <c r="U29025" s="36"/>
      <c r="V29025" s="36"/>
    </row>
    <row r="29026" spans="11:22" x14ac:dyDescent="0.25">
      <c r="K29026" s="36"/>
      <c r="L29026" s="36"/>
      <c r="M29026" s="36"/>
      <c r="N29026" s="36"/>
      <c r="O29026" s="40"/>
      <c r="P29026" s="36"/>
      <c r="S29026" s="36"/>
      <c r="T29026" s="36"/>
      <c r="U29026" s="36"/>
      <c r="V29026" s="36"/>
    </row>
    <row r="29027" spans="11:22" x14ac:dyDescent="0.25">
      <c r="K29027" s="36"/>
      <c r="L29027" s="36"/>
      <c r="M29027" s="36"/>
      <c r="N29027" s="36"/>
      <c r="O29027" s="40"/>
      <c r="P29027" s="36"/>
      <c r="S29027" s="36"/>
      <c r="T29027" s="36"/>
      <c r="U29027" s="36"/>
      <c r="V29027" s="36"/>
    </row>
    <row r="29028" spans="11:22" x14ac:dyDescent="0.25">
      <c r="K29028" s="36"/>
      <c r="L29028" s="36"/>
      <c r="M29028" s="36"/>
      <c r="N29028" s="36"/>
      <c r="O29028" s="40"/>
      <c r="P29028" s="36"/>
      <c r="S29028" s="36"/>
      <c r="T29028" s="36"/>
      <c r="U29028" s="36"/>
      <c r="V29028" s="36"/>
    </row>
    <row r="29029" spans="11:22" x14ac:dyDescent="0.25">
      <c r="K29029" s="36"/>
      <c r="L29029" s="36"/>
      <c r="M29029" s="36"/>
      <c r="N29029" s="36"/>
      <c r="O29029" s="40"/>
      <c r="P29029" s="36"/>
      <c r="S29029" s="36"/>
      <c r="T29029" s="36"/>
      <c r="U29029" s="36"/>
      <c r="V29029" s="36"/>
    </row>
    <row r="29030" spans="11:22" x14ac:dyDescent="0.25">
      <c r="K29030" s="36"/>
      <c r="L29030" s="36"/>
      <c r="M29030" s="36"/>
      <c r="N29030" s="36"/>
      <c r="O29030" s="40"/>
      <c r="P29030" s="36"/>
      <c r="S29030" s="36"/>
      <c r="T29030" s="36"/>
      <c r="U29030" s="36"/>
      <c r="V29030" s="36"/>
    </row>
    <row r="29031" spans="11:22" x14ac:dyDescent="0.25">
      <c r="K29031" s="36"/>
      <c r="L29031" s="36"/>
      <c r="M29031" s="36"/>
      <c r="N29031" s="36"/>
      <c r="O29031" s="40"/>
      <c r="P29031" s="36"/>
      <c r="S29031" s="36"/>
      <c r="T29031" s="36"/>
      <c r="U29031" s="36"/>
      <c r="V29031" s="36"/>
    </row>
    <row r="29032" spans="11:22" x14ac:dyDescent="0.25">
      <c r="K29032" s="36"/>
      <c r="L29032" s="36"/>
      <c r="M29032" s="36"/>
      <c r="N29032" s="36"/>
      <c r="O29032" s="40"/>
      <c r="P29032" s="36"/>
      <c r="S29032" s="36"/>
      <c r="T29032" s="36"/>
      <c r="U29032" s="36"/>
      <c r="V29032" s="36"/>
    </row>
    <row r="29033" spans="11:22" x14ac:dyDescent="0.25">
      <c r="K29033" s="36"/>
      <c r="L29033" s="36"/>
      <c r="M29033" s="36"/>
      <c r="N29033" s="36"/>
      <c r="O29033" s="40"/>
      <c r="P29033" s="36"/>
      <c r="S29033" s="36"/>
      <c r="T29033" s="36"/>
      <c r="U29033" s="36"/>
      <c r="V29033" s="36"/>
    </row>
    <row r="29034" spans="11:22" x14ac:dyDescent="0.25">
      <c r="K29034" s="36"/>
      <c r="L29034" s="36"/>
      <c r="M29034" s="36"/>
      <c r="N29034" s="36"/>
      <c r="O29034" s="40"/>
      <c r="P29034" s="36"/>
      <c r="S29034" s="36"/>
      <c r="T29034" s="36"/>
      <c r="U29034" s="36"/>
      <c r="V29034" s="36"/>
    </row>
    <row r="29035" spans="11:22" x14ac:dyDescent="0.25">
      <c r="K29035" s="36"/>
      <c r="L29035" s="36"/>
      <c r="M29035" s="36"/>
      <c r="N29035" s="36"/>
      <c r="O29035" s="40"/>
      <c r="P29035" s="36"/>
      <c r="S29035" s="36"/>
      <c r="T29035" s="36"/>
      <c r="U29035" s="36"/>
      <c r="V29035" s="36"/>
    </row>
    <row r="29036" spans="11:22" x14ac:dyDescent="0.25">
      <c r="K29036" s="36"/>
      <c r="L29036" s="36"/>
      <c r="M29036" s="36"/>
      <c r="N29036" s="36"/>
      <c r="O29036" s="40"/>
      <c r="P29036" s="36"/>
      <c r="S29036" s="36"/>
      <c r="T29036" s="36"/>
      <c r="U29036" s="36"/>
      <c r="V29036" s="36"/>
    </row>
    <row r="29037" spans="11:22" x14ac:dyDescent="0.25">
      <c r="K29037" s="36"/>
      <c r="L29037" s="36"/>
      <c r="M29037" s="36"/>
      <c r="N29037" s="36"/>
      <c r="O29037" s="40"/>
      <c r="P29037" s="36"/>
      <c r="S29037" s="36"/>
      <c r="T29037" s="36"/>
      <c r="U29037" s="36"/>
      <c r="V29037" s="36"/>
    </row>
    <row r="29038" spans="11:22" x14ac:dyDescent="0.25">
      <c r="K29038" s="36"/>
      <c r="L29038" s="36"/>
      <c r="M29038" s="36"/>
      <c r="N29038" s="36"/>
      <c r="O29038" s="40"/>
      <c r="P29038" s="36"/>
      <c r="S29038" s="36"/>
      <c r="T29038" s="36"/>
      <c r="U29038" s="36"/>
      <c r="V29038" s="36"/>
    </row>
    <row r="29039" spans="11:22" x14ac:dyDescent="0.25">
      <c r="K29039" s="36"/>
      <c r="L29039" s="36"/>
      <c r="M29039" s="36"/>
      <c r="N29039" s="36"/>
      <c r="O29039" s="40"/>
      <c r="P29039" s="36"/>
      <c r="S29039" s="36"/>
      <c r="T29039" s="36"/>
      <c r="U29039" s="36"/>
      <c r="V29039" s="36"/>
    </row>
    <row r="29040" spans="11:22" x14ac:dyDescent="0.25">
      <c r="K29040" s="36"/>
      <c r="L29040" s="36"/>
      <c r="M29040" s="36"/>
      <c r="N29040" s="36"/>
      <c r="O29040" s="40"/>
      <c r="P29040" s="36"/>
      <c r="S29040" s="36"/>
      <c r="T29040" s="36"/>
      <c r="U29040" s="36"/>
      <c r="V29040" s="36"/>
    </row>
    <row r="29041" spans="11:22" x14ac:dyDescent="0.25">
      <c r="K29041" s="36"/>
      <c r="L29041" s="36"/>
      <c r="M29041" s="36"/>
      <c r="N29041" s="36"/>
      <c r="O29041" s="40"/>
      <c r="P29041" s="36"/>
      <c r="S29041" s="36"/>
      <c r="T29041" s="36"/>
      <c r="U29041" s="36"/>
      <c r="V29041" s="36"/>
    </row>
    <row r="29042" spans="11:22" x14ac:dyDescent="0.25">
      <c r="K29042" s="36"/>
      <c r="L29042" s="36"/>
      <c r="M29042" s="36"/>
      <c r="N29042" s="36"/>
      <c r="O29042" s="40"/>
      <c r="P29042" s="36"/>
      <c r="S29042" s="36"/>
      <c r="T29042" s="36"/>
      <c r="U29042" s="36"/>
      <c r="V29042" s="36"/>
    </row>
    <row r="29043" spans="11:22" x14ac:dyDescent="0.25">
      <c r="K29043" s="36"/>
      <c r="L29043" s="36"/>
      <c r="M29043" s="36"/>
      <c r="N29043" s="36"/>
      <c r="O29043" s="40"/>
      <c r="P29043" s="36"/>
      <c r="S29043" s="36"/>
      <c r="T29043" s="36"/>
      <c r="U29043" s="36"/>
      <c r="V29043" s="36"/>
    </row>
    <row r="29044" spans="11:22" x14ac:dyDescent="0.25">
      <c r="K29044" s="36"/>
      <c r="L29044" s="36"/>
      <c r="M29044" s="36"/>
      <c r="N29044" s="36"/>
      <c r="O29044" s="40"/>
      <c r="P29044" s="36"/>
      <c r="S29044" s="36"/>
      <c r="T29044" s="36"/>
      <c r="U29044" s="36"/>
      <c r="V29044" s="36"/>
    </row>
    <row r="29045" spans="11:22" x14ac:dyDescent="0.25">
      <c r="K29045" s="36"/>
      <c r="L29045" s="36"/>
      <c r="M29045" s="36"/>
      <c r="N29045" s="36"/>
      <c r="O29045" s="40"/>
      <c r="P29045" s="36"/>
      <c r="S29045" s="36"/>
      <c r="T29045" s="36"/>
      <c r="U29045" s="36"/>
      <c r="V29045" s="36"/>
    </row>
    <row r="29046" spans="11:22" x14ac:dyDescent="0.25">
      <c r="K29046" s="36"/>
      <c r="L29046" s="36"/>
      <c r="M29046" s="36"/>
      <c r="N29046" s="36"/>
      <c r="O29046" s="40"/>
      <c r="P29046" s="36"/>
      <c r="S29046" s="36"/>
      <c r="T29046" s="36"/>
      <c r="U29046" s="36"/>
      <c r="V29046" s="36"/>
    </row>
    <row r="29047" spans="11:22" x14ac:dyDescent="0.25">
      <c r="K29047" s="36"/>
      <c r="L29047" s="36"/>
      <c r="M29047" s="36"/>
      <c r="N29047" s="36"/>
      <c r="O29047" s="40"/>
      <c r="P29047" s="36"/>
      <c r="S29047" s="36"/>
      <c r="T29047" s="36"/>
      <c r="U29047" s="36"/>
      <c r="V29047" s="36"/>
    </row>
    <row r="29048" spans="11:22" x14ac:dyDescent="0.25">
      <c r="K29048" s="36"/>
      <c r="L29048" s="36"/>
      <c r="M29048" s="36"/>
      <c r="N29048" s="36"/>
      <c r="O29048" s="40"/>
      <c r="P29048" s="36"/>
      <c r="S29048" s="36"/>
      <c r="T29048" s="36"/>
      <c r="U29048" s="36"/>
      <c r="V29048" s="36"/>
    </row>
    <row r="29049" spans="11:22" x14ac:dyDescent="0.25">
      <c r="K29049" s="36"/>
      <c r="L29049" s="36"/>
      <c r="M29049" s="36"/>
      <c r="N29049" s="36"/>
      <c r="O29049" s="40"/>
      <c r="P29049" s="36"/>
      <c r="S29049" s="36"/>
      <c r="T29049" s="36"/>
      <c r="U29049" s="36"/>
      <c r="V29049" s="36"/>
    </row>
    <row r="29050" spans="11:22" x14ac:dyDescent="0.25">
      <c r="K29050" s="36"/>
      <c r="L29050" s="36"/>
      <c r="M29050" s="36"/>
      <c r="N29050" s="36"/>
      <c r="O29050" s="40"/>
      <c r="P29050" s="36"/>
      <c r="S29050" s="36"/>
      <c r="T29050" s="36"/>
      <c r="U29050" s="36"/>
      <c r="V29050" s="36"/>
    </row>
    <row r="29051" spans="11:22" x14ac:dyDescent="0.25">
      <c r="K29051" s="36"/>
      <c r="L29051" s="36"/>
      <c r="M29051" s="36"/>
      <c r="N29051" s="36"/>
      <c r="O29051" s="40"/>
      <c r="P29051" s="36"/>
      <c r="S29051" s="36"/>
      <c r="T29051" s="36"/>
      <c r="U29051" s="36"/>
      <c r="V29051" s="36"/>
    </row>
    <row r="29052" spans="11:22" x14ac:dyDescent="0.25">
      <c r="K29052" s="36"/>
      <c r="L29052" s="36"/>
      <c r="M29052" s="36"/>
      <c r="N29052" s="36"/>
      <c r="O29052" s="40"/>
      <c r="P29052" s="36"/>
      <c r="S29052" s="36"/>
      <c r="T29052" s="36"/>
      <c r="U29052" s="36"/>
      <c r="V29052" s="36"/>
    </row>
    <row r="29053" spans="11:22" x14ac:dyDescent="0.25">
      <c r="K29053" s="36"/>
      <c r="L29053" s="36"/>
      <c r="M29053" s="36"/>
      <c r="N29053" s="36"/>
      <c r="O29053" s="40"/>
      <c r="P29053" s="36"/>
      <c r="S29053" s="36"/>
      <c r="T29053" s="36"/>
      <c r="U29053" s="36"/>
      <c r="V29053" s="36"/>
    </row>
    <row r="29054" spans="11:22" x14ac:dyDescent="0.25">
      <c r="K29054" s="36"/>
      <c r="L29054" s="36"/>
      <c r="M29054" s="36"/>
      <c r="N29054" s="36"/>
      <c r="O29054" s="40"/>
      <c r="P29054" s="36"/>
      <c r="S29054" s="36"/>
      <c r="T29054" s="36"/>
      <c r="U29054" s="36"/>
      <c r="V29054" s="36"/>
    </row>
    <row r="29055" spans="11:22" x14ac:dyDescent="0.25">
      <c r="K29055" s="36"/>
      <c r="L29055" s="36"/>
      <c r="M29055" s="36"/>
      <c r="N29055" s="36"/>
      <c r="O29055" s="40"/>
      <c r="P29055" s="36"/>
      <c r="S29055" s="36"/>
      <c r="T29055" s="36"/>
      <c r="U29055" s="36"/>
      <c r="V29055" s="36"/>
    </row>
    <row r="29056" spans="11:22" x14ac:dyDescent="0.25">
      <c r="K29056" s="36"/>
      <c r="L29056" s="36"/>
      <c r="M29056" s="36"/>
      <c r="N29056" s="36"/>
      <c r="O29056" s="40"/>
      <c r="P29056" s="36"/>
      <c r="S29056" s="36"/>
      <c r="T29056" s="36"/>
      <c r="U29056" s="36"/>
      <c r="V29056" s="36"/>
    </row>
    <row r="29057" spans="11:22" x14ac:dyDescent="0.25">
      <c r="K29057" s="36"/>
      <c r="L29057" s="36"/>
      <c r="M29057" s="36"/>
      <c r="N29057" s="36"/>
      <c r="O29057" s="40"/>
      <c r="P29057" s="36"/>
      <c r="S29057" s="36"/>
      <c r="T29057" s="36"/>
      <c r="U29057" s="36"/>
      <c r="V29057" s="36"/>
    </row>
    <row r="29058" spans="11:22" x14ac:dyDescent="0.25">
      <c r="K29058" s="36"/>
      <c r="L29058" s="36"/>
      <c r="M29058" s="36"/>
      <c r="N29058" s="36"/>
      <c r="O29058" s="40"/>
      <c r="P29058" s="36"/>
      <c r="S29058" s="36"/>
      <c r="T29058" s="36"/>
      <c r="U29058" s="36"/>
      <c r="V29058" s="36"/>
    </row>
    <row r="29059" spans="11:22" x14ac:dyDescent="0.25">
      <c r="K29059" s="36"/>
      <c r="L29059" s="36"/>
      <c r="M29059" s="36"/>
      <c r="N29059" s="36"/>
      <c r="O29059" s="40"/>
      <c r="P29059" s="36"/>
      <c r="S29059" s="36"/>
      <c r="T29059" s="36"/>
      <c r="U29059" s="36"/>
      <c r="V29059" s="36"/>
    </row>
    <row r="29060" spans="11:22" x14ac:dyDescent="0.25">
      <c r="K29060" s="36"/>
      <c r="L29060" s="36"/>
      <c r="M29060" s="36"/>
      <c r="N29060" s="36"/>
      <c r="O29060" s="40"/>
      <c r="P29060" s="36"/>
      <c r="S29060" s="36"/>
      <c r="T29060" s="36"/>
      <c r="U29060" s="36"/>
      <c r="V29060" s="36"/>
    </row>
    <row r="29061" spans="11:22" x14ac:dyDescent="0.25">
      <c r="K29061" s="36"/>
      <c r="L29061" s="36"/>
      <c r="M29061" s="36"/>
      <c r="N29061" s="36"/>
      <c r="O29061" s="40"/>
      <c r="P29061" s="36"/>
      <c r="S29061" s="36"/>
      <c r="T29061" s="36"/>
      <c r="U29061" s="36"/>
      <c r="V29061" s="36"/>
    </row>
    <row r="29062" spans="11:22" x14ac:dyDescent="0.25">
      <c r="K29062" s="36"/>
      <c r="L29062" s="36"/>
      <c r="M29062" s="36"/>
      <c r="N29062" s="36"/>
      <c r="O29062" s="40"/>
      <c r="P29062" s="36"/>
      <c r="S29062" s="36"/>
      <c r="T29062" s="36"/>
      <c r="U29062" s="36"/>
      <c r="V29062" s="36"/>
    </row>
    <row r="29063" spans="11:22" x14ac:dyDescent="0.25">
      <c r="K29063" s="36"/>
      <c r="L29063" s="36"/>
      <c r="M29063" s="36"/>
      <c r="N29063" s="36"/>
      <c r="O29063" s="40"/>
      <c r="P29063" s="36"/>
      <c r="S29063" s="36"/>
      <c r="T29063" s="36"/>
      <c r="U29063" s="36"/>
      <c r="V29063" s="36"/>
    </row>
    <row r="29064" spans="11:22" x14ac:dyDescent="0.25">
      <c r="K29064" s="36"/>
      <c r="L29064" s="36"/>
      <c r="M29064" s="36"/>
      <c r="N29064" s="36"/>
      <c r="O29064" s="40"/>
      <c r="P29064" s="36"/>
      <c r="S29064" s="36"/>
      <c r="T29064" s="36"/>
      <c r="U29064" s="36"/>
      <c r="V29064" s="36"/>
    </row>
    <row r="29065" spans="11:22" x14ac:dyDescent="0.25">
      <c r="K29065" s="36"/>
      <c r="L29065" s="36"/>
      <c r="M29065" s="36"/>
      <c r="N29065" s="36"/>
      <c r="O29065" s="40"/>
      <c r="P29065" s="36"/>
      <c r="S29065" s="36"/>
      <c r="T29065" s="36"/>
      <c r="U29065" s="36"/>
      <c r="V29065" s="36"/>
    </row>
    <row r="29066" spans="11:22" x14ac:dyDescent="0.25">
      <c r="K29066" s="36"/>
      <c r="L29066" s="36"/>
      <c r="M29066" s="36"/>
      <c r="N29066" s="36"/>
      <c r="O29066" s="40"/>
      <c r="P29066" s="36"/>
      <c r="S29066" s="36"/>
      <c r="T29066" s="36"/>
      <c r="U29066" s="36"/>
      <c r="V29066" s="36"/>
    </row>
    <row r="29067" spans="11:22" x14ac:dyDescent="0.25">
      <c r="K29067" s="36"/>
      <c r="L29067" s="36"/>
      <c r="M29067" s="36"/>
      <c r="N29067" s="36"/>
      <c r="O29067" s="40"/>
      <c r="P29067" s="36"/>
      <c r="S29067" s="36"/>
      <c r="T29067" s="36"/>
      <c r="U29067" s="36"/>
      <c r="V29067" s="36"/>
    </row>
    <row r="29068" spans="11:22" x14ac:dyDescent="0.25">
      <c r="K29068" s="36"/>
      <c r="L29068" s="36"/>
      <c r="M29068" s="36"/>
      <c r="N29068" s="36"/>
      <c r="O29068" s="40"/>
      <c r="P29068" s="36"/>
      <c r="S29068" s="36"/>
      <c r="T29068" s="36"/>
      <c r="U29068" s="36"/>
      <c r="V29068" s="36"/>
    </row>
    <row r="29069" spans="11:22" x14ac:dyDescent="0.25">
      <c r="K29069" s="36"/>
      <c r="L29069" s="36"/>
      <c r="M29069" s="36"/>
      <c r="N29069" s="36"/>
      <c r="O29069" s="40"/>
      <c r="P29069" s="36"/>
      <c r="S29069" s="36"/>
      <c r="T29069" s="36"/>
      <c r="U29069" s="36"/>
      <c r="V29069" s="36"/>
    </row>
    <row r="29070" spans="11:22" x14ac:dyDescent="0.25">
      <c r="K29070" s="36"/>
      <c r="L29070" s="36"/>
      <c r="M29070" s="36"/>
      <c r="N29070" s="36"/>
      <c r="O29070" s="40"/>
      <c r="P29070" s="36"/>
      <c r="S29070" s="36"/>
      <c r="T29070" s="36"/>
      <c r="U29070" s="36"/>
      <c r="V29070" s="36"/>
    </row>
    <row r="29071" spans="11:22" x14ac:dyDescent="0.25">
      <c r="K29071" s="36"/>
      <c r="L29071" s="36"/>
      <c r="M29071" s="36"/>
      <c r="N29071" s="36"/>
      <c r="O29071" s="40"/>
      <c r="P29071" s="36"/>
      <c r="S29071" s="36"/>
      <c r="T29071" s="36"/>
      <c r="U29071" s="36"/>
      <c r="V29071" s="36"/>
    </row>
    <row r="29072" spans="11:22" x14ac:dyDescent="0.25">
      <c r="K29072" s="36"/>
      <c r="L29072" s="36"/>
      <c r="M29072" s="36"/>
      <c r="N29072" s="36"/>
      <c r="O29072" s="40"/>
      <c r="P29072" s="36"/>
      <c r="S29072" s="36"/>
      <c r="T29072" s="36"/>
      <c r="U29072" s="36"/>
      <c r="V29072" s="36"/>
    </row>
    <row r="29073" spans="11:22" x14ac:dyDescent="0.25">
      <c r="K29073" s="36"/>
      <c r="L29073" s="36"/>
      <c r="M29073" s="36"/>
      <c r="N29073" s="36"/>
      <c r="O29073" s="40"/>
      <c r="P29073" s="36"/>
      <c r="S29073" s="36"/>
      <c r="T29073" s="36"/>
      <c r="U29073" s="36"/>
      <c r="V29073" s="36"/>
    </row>
    <row r="29074" spans="11:22" x14ac:dyDescent="0.25">
      <c r="K29074" s="36"/>
      <c r="L29074" s="36"/>
      <c r="M29074" s="36"/>
      <c r="N29074" s="36"/>
      <c r="O29074" s="40"/>
      <c r="P29074" s="36"/>
      <c r="S29074" s="36"/>
      <c r="T29074" s="36"/>
      <c r="U29074" s="36"/>
      <c r="V29074" s="36"/>
    </row>
    <row r="29075" spans="11:22" x14ac:dyDescent="0.25">
      <c r="K29075" s="36"/>
      <c r="L29075" s="36"/>
      <c r="M29075" s="36"/>
      <c r="N29075" s="36"/>
      <c r="O29075" s="40"/>
      <c r="P29075" s="36"/>
      <c r="S29075" s="36"/>
      <c r="T29075" s="36"/>
      <c r="U29075" s="36"/>
      <c r="V29075" s="36"/>
    </row>
    <row r="29076" spans="11:22" x14ac:dyDescent="0.25">
      <c r="K29076" s="36"/>
      <c r="L29076" s="36"/>
      <c r="M29076" s="36"/>
      <c r="N29076" s="36"/>
      <c r="O29076" s="40"/>
      <c r="P29076" s="36"/>
      <c r="S29076" s="36"/>
      <c r="T29076" s="36"/>
      <c r="U29076" s="36"/>
      <c r="V29076" s="36"/>
    </row>
    <row r="29077" spans="11:22" x14ac:dyDescent="0.25">
      <c r="K29077" s="36"/>
      <c r="L29077" s="36"/>
      <c r="M29077" s="36"/>
      <c r="N29077" s="36"/>
      <c r="O29077" s="40"/>
      <c r="P29077" s="36"/>
      <c r="S29077" s="36"/>
      <c r="T29077" s="36"/>
      <c r="U29077" s="36"/>
      <c r="V29077" s="36"/>
    </row>
    <row r="29078" spans="11:22" x14ac:dyDescent="0.25">
      <c r="K29078" s="36"/>
      <c r="L29078" s="36"/>
      <c r="M29078" s="36"/>
      <c r="N29078" s="36"/>
      <c r="O29078" s="40"/>
      <c r="P29078" s="36"/>
      <c r="S29078" s="36"/>
      <c r="T29078" s="36"/>
      <c r="U29078" s="36"/>
      <c r="V29078" s="36"/>
    </row>
    <row r="29079" spans="11:22" x14ac:dyDescent="0.25">
      <c r="K29079" s="36"/>
      <c r="L29079" s="36"/>
      <c r="M29079" s="36"/>
      <c r="N29079" s="36"/>
      <c r="O29079" s="40"/>
      <c r="P29079" s="36"/>
      <c r="S29079" s="36"/>
      <c r="T29079" s="36"/>
      <c r="U29079" s="36"/>
      <c r="V29079" s="36"/>
    </row>
    <row r="29080" spans="11:22" x14ac:dyDescent="0.25">
      <c r="K29080" s="36"/>
      <c r="L29080" s="36"/>
      <c r="M29080" s="36"/>
      <c r="N29080" s="36"/>
      <c r="O29080" s="40"/>
      <c r="P29080" s="36"/>
      <c r="S29080" s="36"/>
      <c r="T29080" s="36"/>
      <c r="U29080" s="36"/>
      <c r="V29080" s="36"/>
    </row>
    <row r="29081" spans="11:22" x14ac:dyDescent="0.25">
      <c r="K29081" s="36"/>
      <c r="L29081" s="36"/>
      <c r="M29081" s="36"/>
      <c r="N29081" s="36"/>
      <c r="O29081" s="40"/>
      <c r="P29081" s="36"/>
      <c r="S29081" s="36"/>
      <c r="T29081" s="36"/>
      <c r="U29081" s="36"/>
      <c r="V29081" s="36"/>
    </row>
    <row r="29082" spans="11:22" x14ac:dyDescent="0.25">
      <c r="K29082" s="36"/>
      <c r="L29082" s="36"/>
      <c r="M29082" s="36"/>
      <c r="N29082" s="36"/>
      <c r="O29082" s="40"/>
      <c r="P29082" s="36"/>
      <c r="S29082" s="36"/>
      <c r="T29082" s="36"/>
      <c r="U29082" s="36"/>
      <c r="V29082" s="36"/>
    </row>
    <row r="29083" spans="11:22" x14ac:dyDescent="0.25">
      <c r="K29083" s="36"/>
      <c r="L29083" s="36"/>
      <c r="M29083" s="36"/>
      <c r="N29083" s="36"/>
      <c r="O29083" s="40"/>
      <c r="P29083" s="36"/>
      <c r="S29083" s="36"/>
      <c r="T29083" s="36"/>
      <c r="U29083" s="36"/>
      <c r="V29083" s="36"/>
    </row>
    <row r="29084" spans="11:22" x14ac:dyDescent="0.25">
      <c r="K29084" s="36"/>
      <c r="L29084" s="36"/>
      <c r="M29084" s="36"/>
      <c r="N29084" s="36"/>
      <c r="O29084" s="40"/>
      <c r="P29084" s="36"/>
      <c r="S29084" s="36"/>
      <c r="T29084" s="36"/>
      <c r="U29084" s="36"/>
      <c r="V29084" s="36"/>
    </row>
    <row r="29085" spans="11:22" x14ac:dyDescent="0.25">
      <c r="K29085" s="36"/>
      <c r="L29085" s="36"/>
      <c r="M29085" s="36"/>
      <c r="N29085" s="36"/>
      <c r="O29085" s="40"/>
      <c r="P29085" s="36"/>
      <c r="S29085" s="36"/>
      <c r="T29085" s="36"/>
      <c r="U29085" s="36"/>
      <c r="V29085" s="36"/>
    </row>
    <row r="29086" spans="11:22" x14ac:dyDescent="0.25">
      <c r="K29086" s="36"/>
      <c r="L29086" s="36"/>
      <c r="M29086" s="36"/>
      <c r="N29086" s="36"/>
      <c r="O29086" s="40"/>
      <c r="P29086" s="36"/>
      <c r="S29086" s="36"/>
      <c r="T29086" s="36"/>
      <c r="U29086" s="36"/>
      <c r="V29086" s="36"/>
    </row>
    <row r="29087" spans="11:22" x14ac:dyDescent="0.25">
      <c r="K29087" s="36"/>
      <c r="L29087" s="36"/>
      <c r="M29087" s="36"/>
      <c r="N29087" s="36"/>
      <c r="O29087" s="40"/>
      <c r="P29087" s="36"/>
      <c r="S29087" s="36"/>
      <c r="T29087" s="36"/>
      <c r="U29087" s="36"/>
      <c r="V29087" s="36"/>
    </row>
    <row r="29088" spans="11:22" x14ac:dyDescent="0.25">
      <c r="K29088" s="36"/>
      <c r="L29088" s="36"/>
      <c r="M29088" s="36"/>
      <c r="N29088" s="36"/>
      <c r="O29088" s="40"/>
      <c r="P29088" s="36"/>
      <c r="S29088" s="36"/>
      <c r="T29088" s="36"/>
      <c r="U29088" s="36"/>
      <c r="V29088" s="36"/>
    </row>
    <row r="29089" spans="11:22" x14ac:dyDescent="0.25">
      <c r="K29089" s="36"/>
      <c r="L29089" s="36"/>
      <c r="M29089" s="36"/>
      <c r="N29089" s="36"/>
      <c r="O29089" s="40"/>
      <c r="P29089" s="36"/>
      <c r="S29089" s="36"/>
      <c r="T29089" s="36"/>
      <c r="U29089" s="36"/>
      <c r="V29089" s="36"/>
    </row>
    <row r="29090" spans="11:22" x14ac:dyDescent="0.25">
      <c r="K29090" s="36"/>
      <c r="L29090" s="36"/>
      <c r="M29090" s="36"/>
      <c r="N29090" s="36"/>
      <c r="O29090" s="40"/>
      <c r="P29090" s="36"/>
      <c r="S29090" s="36"/>
      <c r="T29090" s="36"/>
      <c r="U29090" s="36"/>
      <c r="V29090" s="36"/>
    </row>
    <row r="29091" spans="11:22" x14ac:dyDescent="0.25">
      <c r="K29091" s="36"/>
      <c r="L29091" s="36"/>
      <c r="M29091" s="36"/>
      <c r="N29091" s="36"/>
      <c r="O29091" s="40"/>
      <c r="P29091" s="36"/>
      <c r="S29091" s="36"/>
      <c r="T29091" s="36"/>
      <c r="U29091" s="36"/>
      <c r="V29091" s="36"/>
    </row>
    <row r="29092" spans="11:22" x14ac:dyDescent="0.25">
      <c r="K29092" s="36"/>
      <c r="L29092" s="36"/>
      <c r="M29092" s="36"/>
      <c r="N29092" s="36"/>
      <c r="O29092" s="40"/>
      <c r="P29092" s="36"/>
      <c r="S29092" s="36"/>
      <c r="T29092" s="36"/>
      <c r="U29092" s="36"/>
      <c r="V29092" s="36"/>
    </row>
    <row r="29093" spans="11:22" x14ac:dyDescent="0.25">
      <c r="K29093" s="36"/>
      <c r="L29093" s="36"/>
      <c r="M29093" s="36"/>
      <c r="N29093" s="36"/>
      <c r="O29093" s="40"/>
      <c r="P29093" s="36"/>
      <c r="S29093" s="36"/>
      <c r="T29093" s="36"/>
      <c r="U29093" s="36"/>
      <c r="V29093" s="36"/>
    </row>
    <row r="29094" spans="11:22" x14ac:dyDescent="0.25">
      <c r="K29094" s="36"/>
      <c r="L29094" s="36"/>
      <c r="M29094" s="36"/>
      <c r="N29094" s="36"/>
      <c r="O29094" s="40"/>
      <c r="P29094" s="36"/>
      <c r="S29094" s="36"/>
      <c r="T29094" s="36"/>
      <c r="U29094" s="36"/>
      <c r="V29094" s="36"/>
    </row>
    <row r="29095" spans="11:22" x14ac:dyDescent="0.25">
      <c r="K29095" s="36"/>
      <c r="L29095" s="36"/>
      <c r="M29095" s="36"/>
      <c r="N29095" s="36"/>
      <c r="O29095" s="40"/>
      <c r="P29095" s="36"/>
      <c r="S29095" s="36"/>
      <c r="T29095" s="36"/>
      <c r="U29095" s="36"/>
      <c r="V29095" s="36"/>
    </row>
    <row r="29096" spans="11:22" x14ac:dyDescent="0.25">
      <c r="K29096" s="36"/>
      <c r="L29096" s="36"/>
      <c r="M29096" s="36"/>
      <c r="N29096" s="36"/>
      <c r="O29096" s="40"/>
      <c r="P29096" s="36"/>
      <c r="S29096" s="36"/>
      <c r="T29096" s="36"/>
      <c r="U29096" s="36"/>
      <c r="V29096" s="36"/>
    </row>
    <row r="29097" spans="11:22" x14ac:dyDescent="0.25">
      <c r="K29097" s="36"/>
      <c r="L29097" s="36"/>
      <c r="M29097" s="36"/>
      <c r="N29097" s="36"/>
      <c r="O29097" s="40"/>
      <c r="P29097" s="36"/>
      <c r="S29097" s="36"/>
      <c r="T29097" s="36"/>
      <c r="U29097" s="36"/>
      <c r="V29097" s="36"/>
    </row>
    <row r="29098" spans="11:22" x14ac:dyDescent="0.25">
      <c r="K29098" s="36"/>
      <c r="L29098" s="36"/>
      <c r="M29098" s="36"/>
      <c r="N29098" s="36"/>
      <c r="O29098" s="40"/>
      <c r="P29098" s="36"/>
      <c r="S29098" s="36"/>
      <c r="T29098" s="36"/>
      <c r="U29098" s="36"/>
      <c r="V29098" s="36"/>
    </row>
    <row r="29099" spans="11:22" x14ac:dyDescent="0.25">
      <c r="K29099" s="36"/>
      <c r="L29099" s="36"/>
      <c r="M29099" s="36"/>
      <c r="N29099" s="36"/>
      <c r="O29099" s="40"/>
      <c r="P29099" s="36"/>
      <c r="S29099" s="36"/>
      <c r="T29099" s="36"/>
      <c r="U29099" s="36"/>
      <c r="V29099" s="36"/>
    </row>
    <row r="29100" spans="11:22" x14ac:dyDescent="0.25">
      <c r="K29100" s="36"/>
      <c r="L29100" s="36"/>
      <c r="M29100" s="36"/>
      <c r="N29100" s="36"/>
      <c r="O29100" s="40"/>
      <c r="P29100" s="36"/>
      <c r="S29100" s="36"/>
      <c r="T29100" s="36"/>
      <c r="U29100" s="36"/>
      <c r="V29100" s="36"/>
    </row>
    <row r="29101" spans="11:22" x14ac:dyDescent="0.25">
      <c r="K29101" s="36"/>
      <c r="L29101" s="36"/>
      <c r="M29101" s="36"/>
      <c r="N29101" s="36"/>
      <c r="O29101" s="40"/>
      <c r="P29101" s="36"/>
      <c r="S29101" s="36"/>
      <c r="T29101" s="36"/>
      <c r="U29101" s="36"/>
      <c r="V29101" s="36"/>
    </row>
    <row r="29102" spans="11:22" x14ac:dyDescent="0.25">
      <c r="K29102" s="36"/>
      <c r="L29102" s="36"/>
      <c r="M29102" s="36"/>
      <c r="N29102" s="36"/>
      <c r="O29102" s="40"/>
      <c r="P29102" s="36"/>
      <c r="S29102" s="36"/>
      <c r="T29102" s="36"/>
      <c r="U29102" s="36"/>
      <c r="V29102" s="36"/>
    </row>
    <row r="29103" spans="11:22" x14ac:dyDescent="0.25">
      <c r="K29103" s="36"/>
      <c r="L29103" s="36"/>
      <c r="M29103" s="36"/>
      <c r="N29103" s="36"/>
      <c r="O29103" s="40"/>
      <c r="P29103" s="36"/>
      <c r="S29103" s="36"/>
      <c r="T29103" s="36"/>
      <c r="U29103" s="36"/>
      <c r="V29103" s="36"/>
    </row>
    <row r="29104" spans="11:22" x14ac:dyDescent="0.25">
      <c r="K29104" s="36"/>
      <c r="L29104" s="36"/>
      <c r="M29104" s="36"/>
      <c r="N29104" s="36"/>
      <c r="O29104" s="40"/>
      <c r="P29104" s="36"/>
      <c r="S29104" s="36"/>
      <c r="T29104" s="36"/>
      <c r="U29104" s="36"/>
      <c r="V29104" s="36"/>
    </row>
    <row r="29105" spans="11:22" x14ac:dyDescent="0.25">
      <c r="K29105" s="36"/>
      <c r="L29105" s="36"/>
      <c r="M29105" s="36"/>
      <c r="N29105" s="36"/>
      <c r="O29105" s="40"/>
      <c r="P29105" s="36"/>
      <c r="S29105" s="36"/>
      <c r="T29105" s="36"/>
      <c r="U29105" s="36"/>
      <c r="V29105" s="36"/>
    </row>
    <row r="29106" spans="11:22" x14ac:dyDescent="0.25">
      <c r="K29106" s="36"/>
      <c r="L29106" s="36"/>
      <c r="M29106" s="36"/>
      <c r="N29106" s="36"/>
      <c r="O29106" s="40"/>
      <c r="P29106" s="36"/>
      <c r="S29106" s="36"/>
      <c r="T29106" s="36"/>
      <c r="U29106" s="36"/>
      <c r="V29106" s="36"/>
    </row>
    <row r="29107" spans="11:22" x14ac:dyDescent="0.25">
      <c r="K29107" s="36"/>
      <c r="L29107" s="36"/>
      <c r="M29107" s="36"/>
      <c r="N29107" s="36"/>
      <c r="O29107" s="40"/>
      <c r="P29107" s="36"/>
      <c r="S29107" s="36"/>
      <c r="T29107" s="36"/>
      <c r="U29107" s="36"/>
      <c r="V29107" s="36"/>
    </row>
    <row r="29108" spans="11:22" x14ac:dyDescent="0.25">
      <c r="K29108" s="36"/>
      <c r="L29108" s="36"/>
      <c r="M29108" s="36"/>
      <c r="N29108" s="36"/>
      <c r="O29108" s="40"/>
      <c r="P29108" s="36"/>
      <c r="S29108" s="36"/>
      <c r="T29108" s="36"/>
      <c r="U29108" s="36"/>
      <c r="V29108" s="36"/>
    </row>
    <row r="29109" spans="11:22" x14ac:dyDescent="0.25">
      <c r="K29109" s="36"/>
      <c r="L29109" s="36"/>
      <c r="M29109" s="36"/>
      <c r="N29109" s="36"/>
      <c r="O29109" s="40"/>
      <c r="P29109" s="36"/>
      <c r="S29109" s="36"/>
      <c r="T29109" s="36"/>
      <c r="U29109" s="36"/>
      <c r="V29109" s="36"/>
    </row>
    <row r="29110" spans="11:22" x14ac:dyDescent="0.25">
      <c r="K29110" s="36"/>
      <c r="L29110" s="36"/>
      <c r="M29110" s="36"/>
      <c r="N29110" s="36"/>
      <c r="O29110" s="40"/>
      <c r="P29110" s="36"/>
      <c r="S29110" s="36"/>
      <c r="T29110" s="36"/>
      <c r="U29110" s="36"/>
      <c r="V29110" s="36"/>
    </row>
    <row r="29111" spans="11:22" x14ac:dyDescent="0.25">
      <c r="K29111" s="36"/>
      <c r="L29111" s="36"/>
      <c r="M29111" s="36"/>
      <c r="N29111" s="36"/>
      <c r="O29111" s="40"/>
      <c r="P29111" s="36"/>
      <c r="S29111" s="36"/>
      <c r="T29111" s="36"/>
      <c r="U29111" s="36"/>
      <c r="V29111" s="36"/>
    </row>
    <row r="29112" spans="11:22" x14ac:dyDescent="0.25">
      <c r="K29112" s="36"/>
      <c r="L29112" s="36"/>
      <c r="M29112" s="36"/>
      <c r="N29112" s="36"/>
      <c r="O29112" s="40"/>
      <c r="P29112" s="36"/>
      <c r="S29112" s="36"/>
      <c r="T29112" s="36"/>
      <c r="U29112" s="36"/>
      <c r="V29112" s="36"/>
    </row>
    <row r="29113" spans="11:22" x14ac:dyDescent="0.25">
      <c r="K29113" s="36"/>
      <c r="L29113" s="36"/>
      <c r="M29113" s="36"/>
      <c r="N29113" s="36"/>
      <c r="O29113" s="40"/>
      <c r="P29113" s="36"/>
      <c r="S29113" s="36"/>
      <c r="T29113" s="36"/>
      <c r="U29113" s="36"/>
      <c r="V29113" s="36"/>
    </row>
    <row r="29114" spans="11:22" x14ac:dyDescent="0.25">
      <c r="K29114" s="36"/>
      <c r="L29114" s="36"/>
      <c r="M29114" s="36"/>
      <c r="N29114" s="36"/>
      <c r="O29114" s="40"/>
      <c r="P29114" s="36"/>
      <c r="S29114" s="36"/>
      <c r="T29114" s="36"/>
      <c r="U29114" s="36"/>
      <c r="V29114" s="36"/>
    </row>
    <row r="29115" spans="11:22" x14ac:dyDescent="0.25">
      <c r="K29115" s="36"/>
      <c r="L29115" s="36"/>
      <c r="M29115" s="36"/>
      <c r="N29115" s="36"/>
      <c r="O29115" s="40"/>
      <c r="P29115" s="36"/>
      <c r="S29115" s="36"/>
      <c r="T29115" s="36"/>
      <c r="U29115" s="36"/>
      <c r="V29115" s="36"/>
    </row>
    <row r="29116" spans="11:22" x14ac:dyDescent="0.25">
      <c r="K29116" s="36"/>
      <c r="L29116" s="36"/>
      <c r="M29116" s="36"/>
      <c r="N29116" s="36"/>
      <c r="O29116" s="40"/>
      <c r="P29116" s="36"/>
      <c r="S29116" s="36"/>
      <c r="T29116" s="36"/>
      <c r="U29116" s="36"/>
      <c r="V29116" s="36"/>
    </row>
    <row r="29117" spans="11:22" x14ac:dyDescent="0.25">
      <c r="K29117" s="36"/>
      <c r="L29117" s="36"/>
      <c r="M29117" s="36"/>
      <c r="N29117" s="36"/>
      <c r="O29117" s="40"/>
      <c r="P29117" s="36"/>
      <c r="S29117" s="36"/>
      <c r="T29117" s="36"/>
      <c r="U29117" s="36"/>
      <c r="V29117" s="36"/>
    </row>
    <row r="29118" spans="11:22" x14ac:dyDescent="0.25">
      <c r="K29118" s="36"/>
      <c r="L29118" s="36"/>
      <c r="M29118" s="36"/>
      <c r="N29118" s="36"/>
      <c r="O29118" s="40"/>
      <c r="P29118" s="36"/>
      <c r="S29118" s="36"/>
      <c r="T29118" s="36"/>
      <c r="U29118" s="36"/>
      <c r="V29118" s="36"/>
    </row>
    <row r="29119" spans="11:22" x14ac:dyDescent="0.25">
      <c r="K29119" s="36"/>
      <c r="L29119" s="36"/>
      <c r="M29119" s="36"/>
      <c r="N29119" s="36"/>
      <c r="O29119" s="40"/>
      <c r="P29119" s="36"/>
      <c r="S29119" s="36"/>
      <c r="T29119" s="36"/>
      <c r="U29119" s="36"/>
      <c r="V29119" s="36"/>
    </row>
    <row r="29120" spans="11:22" x14ac:dyDescent="0.25">
      <c r="K29120" s="36"/>
      <c r="L29120" s="36"/>
      <c r="M29120" s="36"/>
      <c r="N29120" s="36"/>
      <c r="O29120" s="40"/>
      <c r="P29120" s="36"/>
      <c r="S29120" s="36"/>
      <c r="T29120" s="36"/>
      <c r="U29120" s="36"/>
      <c r="V29120" s="36"/>
    </row>
    <row r="29121" spans="11:22" x14ac:dyDescent="0.25">
      <c r="K29121" s="36"/>
      <c r="L29121" s="36"/>
      <c r="M29121" s="36"/>
      <c r="N29121" s="36"/>
      <c r="O29121" s="40"/>
      <c r="P29121" s="36"/>
      <c r="S29121" s="36"/>
      <c r="T29121" s="36"/>
      <c r="U29121" s="36"/>
      <c r="V29121" s="36"/>
    </row>
    <row r="29122" spans="11:22" x14ac:dyDescent="0.25">
      <c r="K29122" s="36"/>
      <c r="L29122" s="36"/>
      <c r="M29122" s="36"/>
      <c r="N29122" s="36"/>
      <c r="O29122" s="40"/>
      <c r="P29122" s="36"/>
      <c r="S29122" s="36"/>
      <c r="T29122" s="36"/>
      <c r="U29122" s="36"/>
      <c r="V29122" s="36"/>
    </row>
    <row r="29123" spans="11:22" x14ac:dyDescent="0.25">
      <c r="K29123" s="36"/>
      <c r="L29123" s="36"/>
      <c r="M29123" s="36"/>
      <c r="N29123" s="36"/>
      <c r="O29123" s="40"/>
      <c r="P29123" s="36"/>
      <c r="S29123" s="36"/>
      <c r="T29123" s="36"/>
      <c r="U29123" s="36"/>
      <c r="V29123" s="36"/>
    </row>
    <row r="29124" spans="11:22" x14ac:dyDescent="0.25">
      <c r="K29124" s="36"/>
      <c r="L29124" s="36"/>
      <c r="M29124" s="36"/>
      <c r="N29124" s="36"/>
      <c r="O29124" s="40"/>
      <c r="P29124" s="36"/>
      <c r="S29124" s="36"/>
      <c r="T29124" s="36"/>
      <c r="U29124" s="36"/>
      <c r="V29124" s="36"/>
    </row>
    <row r="29125" spans="11:22" x14ac:dyDescent="0.25">
      <c r="K29125" s="36"/>
      <c r="L29125" s="36"/>
      <c r="M29125" s="36"/>
      <c r="N29125" s="36"/>
      <c r="O29125" s="40"/>
      <c r="P29125" s="36"/>
      <c r="S29125" s="36"/>
      <c r="T29125" s="36"/>
      <c r="U29125" s="36"/>
      <c r="V29125" s="36"/>
    </row>
    <row r="29126" spans="11:22" x14ac:dyDescent="0.25">
      <c r="K29126" s="36"/>
      <c r="L29126" s="36"/>
      <c r="M29126" s="36"/>
      <c r="N29126" s="36"/>
      <c r="O29126" s="40"/>
      <c r="P29126" s="36"/>
      <c r="S29126" s="36"/>
      <c r="T29126" s="36"/>
      <c r="U29126" s="36"/>
      <c r="V29126" s="36"/>
    </row>
    <row r="29127" spans="11:22" x14ac:dyDescent="0.25">
      <c r="K29127" s="36"/>
      <c r="L29127" s="36"/>
      <c r="M29127" s="36"/>
      <c r="N29127" s="36"/>
      <c r="O29127" s="40"/>
      <c r="P29127" s="36"/>
      <c r="S29127" s="36"/>
      <c r="T29127" s="36"/>
      <c r="U29127" s="36"/>
      <c r="V29127" s="36"/>
    </row>
    <row r="29128" spans="11:22" x14ac:dyDescent="0.25">
      <c r="K29128" s="36"/>
      <c r="L29128" s="36"/>
      <c r="M29128" s="36"/>
      <c r="N29128" s="36"/>
      <c r="O29128" s="40"/>
      <c r="P29128" s="36"/>
      <c r="S29128" s="36"/>
      <c r="T29128" s="36"/>
      <c r="U29128" s="36"/>
      <c r="V29128" s="36"/>
    </row>
    <row r="29129" spans="11:22" x14ac:dyDescent="0.25">
      <c r="K29129" s="36"/>
      <c r="L29129" s="36"/>
      <c r="M29129" s="36"/>
      <c r="N29129" s="36"/>
      <c r="O29129" s="40"/>
      <c r="P29129" s="36"/>
      <c r="S29129" s="36"/>
      <c r="T29129" s="36"/>
      <c r="U29129" s="36"/>
      <c r="V29129" s="36"/>
    </row>
    <row r="29130" spans="11:22" x14ac:dyDescent="0.25">
      <c r="K29130" s="36"/>
      <c r="L29130" s="36"/>
      <c r="M29130" s="36"/>
      <c r="N29130" s="36"/>
      <c r="O29130" s="40"/>
      <c r="P29130" s="36"/>
      <c r="S29130" s="36"/>
      <c r="T29130" s="36"/>
      <c r="U29130" s="36"/>
      <c r="V29130" s="36"/>
    </row>
    <row r="29131" spans="11:22" x14ac:dyDescent="0.25">
      <c r="K29131" s="36"/>
      <c r="L29131" s="36"/>
      <c r="M29131" s="36"/>
      <c r="N29131" s="36"/>
      <c r="O29131" s="40"/>
      <c r="P29131" s="36"/>
      <c r="S29131" s="36"/>
      <c r="T29131" s="36"/>
      <c r="U29131" s="36"/>
      <c r="V29131" s="36"/>
    </row>
    <row r="29132" spans="11:22" x14ac:dyDescent="0.25">
      <c r="K29132" s="36"/>
      <c r="L29132" s="36"/>
      <c r="M29132" s="36"/>
      <c r="N29132" s="36"/>
      <c r="O29132" s="40"/>
      <c r="P29132" s="36"/>
      <c r="S29132" s="36"/>
      <c r="T29132" s="36"/>
      <c r="U29132" s="36"/>
      <c r="V29132" s="36"/>
    </row>
    <row r="29133" spans="11:22" x14ac:dyDescent="0.25">
      <c r="K29133" s="36"/>
      <c r="L29133" s="36"/>
      <c r="M29133" s="36"/>
      <c r="N29133" s="36"/>
      <c r="O29133" s="40"/>
      <c r="P29133" s="36"/>
      <c r="S29133" s="36"/>
      <c r="T29133" s="36"/>
      <c r="U29133" s="36"/>
      <c r="V29133" s="36"/>
    </row>
    <row r="29134" spans="11:22" x14ac:dyDescent="0.25">
      <c r="K29134" s="36"/>
      <c r="L29134" s="36"/>
      <c r="M29134" s="36"/>
      <c r="N29134" s="36"/>
      <c r="O29134" s="40"/>
      <c r="P29134" s="36"/>
      <c r="S29134" s="36"/>
      <c r="T29134" s="36"/>
      <c r="U29134" s="36"/>
      <c r="V29134" s="36"/>
    </row>
    <row r="29135" spans="11:22" x14ac:dyDescent="0.25">
      <c r="K29135" s="36"/>
      <c r="L29135" s="36"/>
      <c r="M29135" s="36"/>
      <c r="N29135" s="36"/>
      <c r="O29135" s="40"/>
      <c r="P29135" s="36"/>
      <c r="S29135" s="36"/>
      <c r="T29135" s="36"/>
      <c r="U29135" s="36"/>
      <c r="V29135" s="36"/>
    </row>
    <row r="29136" spans="11:22" x14ac:dyDescent="0.25">
      <c r="K29136" s="36"/>
      <c r="L29136" s="36"/>
      <c r="M29136" s="36"/>
      <c r="N29136" s="36"/>
      <c r="O29136" s="40"/>
      <c r="P29136" s="36"/>
      <c r="S29136" s="36"/>
      <c r="T29136" s="36"/>
      <c r="U29136" s="36"/>
      <c r="V29136" s="36"/>
    </row>
    <row r="29137" spans="11:22" x14ac:dyDescent="0.25">
      <c r="K29137" s="36"/>
      <c r="L29137" s="36"/>
      <c r="M29137" s="36"/>
      <c r="N29137" s="36"/>
      <c r="O29137" s="40"/>
      <c r="P29137" s="36"/>
      <c r="S29137" s="36"/>
      <c r="T29137" s="36"/>
      <c r="U29137" s="36"/>
      <c r="V29137" s="36"/>
    </row>
    <row r="29138" spans="11:22" x14ac:dyDescent="0.25">
      <c r="K29138" s="36"/>
      <c r="L29138" s="36"/>
      <c r="M29138" s="36"/>
      <c r="N29138" s="36"/>
      <c r="O29138" s="40"/>
      <c r="P29138" s="36"/>
      <c r="S29138" s="36"/>
      <c r="T29138" s="36"/>
      <c r="U29138" s="36"/>
      <c r="V29138" s="36"/>
    </row>
    <row r="29139" spans="11:22" x14ac:dyDescent="0.25">
      <c r="K29139" s="36"/>
      <c r="L29139" s="36"/>
      <c r="M29139" s="36"/>
      <c r="N29139" s="36"/>
      <c r="O29139" s="40"/>
      <c r="P29139" s="36"/>
      <c r="S29139" s="36"/>
      <c r="T29139" s="36"/>
      <c r="U29139" s="36"/>
      <c r="V29139" s="36"/>
    </row>
    <row r="29140" spans="11:22" x14ac:dyDescent="0.25">
      <c r="K29140" s="36"/>
      <c r="L29140" s="36"/>
      <c r="M29140" s="36"/>
      <c r="N29140" s="36"/>
      <c r="O29140" s="40"/>
      <c r="P29140" s="36"/>
      <c r="S29140" s="36"/>
      <c r="T29140" s="36"/>
      <c r="U29140" s="36"/>
      <c r="V29140" s="36"/>
    </row>
    <row r="29141" spans="11:22" x14ac:dyDescent="0.25">
      <c r="K29141" s="36"/>
      <c r="L29141" s="36"/>
      <c r="M29141" s="36"/>
      <c r="N29141" s="36"/>
      <c r="O29141" s="40"/>
      <c r="P29141" s="36"/>
      <c r="S29141" s="36"/>
      <c r="T29141" s="36"/>
      <c r="U29141" s="36"/>
      <c r="V29141" s="36"/>
    </row>
    <row r="29142" spans="11:22" x14ac:dyDescent="0.25">
      <c r="K29142" s="36"/>
      <c r="L29142" s="36"/>
      <c r="M29142" s="36"/>
      <c r="N29142" s="36"/>
      <c r="O29142" s="40"/>
      <c r="P29142" s="36"/>
      <c r="S29142" s="36"/>
      <c r="T29142" s="36"/>
      <c r="U29142" s="36"/>
      <c r="V29142" s="36"/>
    </row>
    <row r="29143" spans="11:22" x14ac:dyDescent="0.25">
      <c r="K29143" s="36"/>
      <c r="L29143" s="36"/>
      <c r="M29143" s="36"/>
      <c r="N29143" s="36"/>
      <c r="O29143" s="40"/>
      <c r="P29143" s="36"/>
      <c r="S29143" s="36"/>
      <c r="T29143" s="36"/>
      <c r="U29143" s="36"/>
      <c r="V29143" s="36"/>
    </row>
    <row r="29144" spans="11:22" x14ac:dyDescent="0.25">
      <c r="K29144" s="36"/>
      <c r="L29144" s="36"/>
      <c r="M29144" s="36"/>
      <c r="N29144" s="36"/>
      <c r="O29144" s="40"/>
      <c r="P29144" s="36"/>
      <c r="S29144" s="36"/>
      <c r="T29144" s="36"/>
      <c r="U29144" s="36"/>
      <c r="V29144" s="36"/>
    </row>
    <row r="29145" spans="11:22" x14ac:dyDescent="0.25">
      <c r="K29145" s="36"/>
      <c r="L29145" s="36"/>
      <c r="M29145" s="36"/>
      <c r="N29145" s="36"/>
      <c r="O29145" s="40"/>
      <c r="P29145" s="36"/>
      <c r="S29145" s="36"/>
      <c r="T29145" s="36"/>
      <c r="U29145" s="36"/>
      <c r="V29145" s="36"/>
    </row>
    <row r="29146" spans="11:22" x14ac:dyDescent="0.25">
      <c r="K29146" s="36"/>
      <c r="L29146" s="36"/>
      <c r="M29146" s="36"/>
      <c r="N29146" s="36"/>
      <c r="O29146" s="40"/>
      <c r="P29146" s="36"/>
      <c r="S29146" s="36"/>
      <c r="T29146" s="36"/>
      <c r="U29146" s="36"/>
      <c r="V29146" s="36"/>
    </row>
    <row r="29147" spans="11:22" x14ac:dyDescent="0.25">
      <c r="K29147" s="36"/>
      <c r="L29147" s="36"/>
      <c r="M29147" s="36"/>
      <c r="N29147" s="36"/>
      <c r="O29147" s="40"/>
      <c r="P29147" s="36"/>
      <c r="S29147" s="36"/>
      <c r="T29147" s="36"/>
      <c r="U29147" s="36"/>
      <c r="V29147" s="36"/>
    </row>
    <row r="29148" spans="11:22" x14ac:dyDescent="0.25">
      <c r="K29148" s="36"/>
      <c r="L29148" s="36"/>
      <c r="M29148" s="36"/>
      <c r="N29148" s="36"/>
      <c r="O29148" s="40"/>
      <c r="P29148" s="36"/>
      <c r="S29148" s="36"/>
      <c r="T29148" s="36"/>
      <c r="U29148" s="36"/>
      <c r="V29148" s="36"/>
    </row>
    <row r="29149" spans="11:22" x14ac:dyDescent="0.25">
      <c r="K29149" s="36"/>
      <c r="L29149" s="36"/>
      <c r="M29149" s="36"/>
      <c r="N29149" s="36"/>
      <c r="O29149" s="40"/>
      <c r="P29149" s="36"/>
      <c r="S29149" s="36"/>
      <c r="T29149" s="36"/>
      <c r="U29149" s="36"/>
      <c r="V29149" s="36"/>
    </row>
    <row r="29150" spans="11:22" x14ac:dyDescent="0.25">
      <c r="K29150" s="36"/>
      <c r="L29150" s="36"/>
      <c r="M29150" s="36"/>
      <c r="N29150" s="36"/>
      <c r="O29150" s="40"/>
      <c r="P29150" s="36"/>
      <c r="S29150" s="36"/>
      <c r="T29150" s="36"/>
      <c r="U29150" s="36"/>
      <c r="V29150" s="36"/>
    </row>
    <row r="29151" spans="11:22" x14ac:dyDescent="0.25">
      <c r="K29151" s="36"/>
      <c r="L29151" s="36"/>
      <c r="M29151" s="36"/>
      <c r="N29151" s="36"/>
      <c r="O29151" s="40"/>
      <c r="P29151" s="36"/>
      <c r="S29151" s="36"/>
      <c r="T29151" s="36"/>
      <c r="U29151" s="36"/>
      <c r="V29151" s="36"/>
    </row>
    <row r="29152" spans="11:22" x14ac:dyDescent="0.25">
      <c r="K29152" s="36"/>
      <c r="L29152" s="36"/>
      <c r="M29152" s="36"/>
      <c r="N29152" s="36"/>
      <c r="O29152" s="40"/>
      <c r="P29152" s="36"/>
      <c r="S29152" s="36"/>
      <c r="T29152" s="36"/>
      <c r="U29152" s="36"/>
      <c r="V29152" s="36"/>
    </row>
    <row r="29153" spans="11:22" x14ac:dyDescent="0.25">
      <c r="K29153" s="36"/>
      <c r="L29153" s="36"/>
      <c r="M29153" s="36"/>
      <c r="N29153" s="36"/>
      <c r="O29153" s="40"/>
      <c r="P29153" s="36"/>
      <c r="S29153" s="36"/>
      <c r="T29153" s="36"/>
      <c r="U29153" s="36"/>
      <c r="V29153" s="36"/>
    </row>
    <row r="29154" spans="11:22" x14ac:dyDescent="0.25">
      <c r="K29154" s="36"/>
      <c r="L29154" s="36"/>
      <c r="M29154" s="36"/>
      <c r="N29154" s="36"/>
      <c r="O29154" s="40"/>
      <c r="P29154" s="36"/>
      <c r="S29154" s="36"/>
      <c r="T29154" s="36"/>
      <c r="U29154" s="36"/>
      <c r="V29154" s="36"/>
    </row>
    <row r="29155" spans="11:22" x14ac:dyDescent="0.25">
      <c r="K29155" s="36"/>
      <c r="L29155" s="36"/>
      <c r="M29155" s="36"/>
      <c r="N29155" s="36"/>
      <c r="O29155" s="40"/>
      <c r="P29155" s="36"/>
      <c r="S29155" s="36"/>
      <c r="T29155" s="36"/>
      <c r="U29155" s="36"/>
      <c r="V29155" s="36"/>
    </row>
    <row r="29156" spans="11:22" x14ac:dyDescent="0.25">
      <c r="K29156" s="36"/>
      <c r="L29156" s="36"/>
      <c r="M29156" s="36"/>
      <c r="N29156" s="36"/>
      <c r="O29156" s="40"/>
      <c r="P29156" s="36"/>
      <c r="S29156" s="36"/>
      <c r="T29156" s="36"/>
      <c r="U29156" s="36"/>
      <c r="V29156" s="36"/>
    </row>
    <row r="29157" spans="11:22" x14ac:dyDescent="0.25">
      <c r="K29157" s="36"/>
      <c r="L29157" s="36"/>
      <c r="M29157" s="36"/>
      <c r="N29157" s="36"/>
      <c r="O29157" s="40"/>
      <c r="P29157" s="36"/>
      <c r="S29157" s="36"/>
      <c r="T29157" s="36"/>
      <c r="U29157" s="36"/>
      <c r="V29157" s="36"/>
    </row>
    <row r="29158" spans="11:22" x14ac:dyDescent="0.25">
      <c r="K29158" s="36"/>
      <c r="L29158" s="36"/>
      <c r="M29158" s="36"/>
      <c r="N29158" s="36"/>
      <c r="O29158" s="40"/>
      <c r="P29158" s="36"/>
      <c r="S29158" s="36"/>
      <c r="T29158" s="36"/>
      <c r="U29158" s="36"/>
      <c r="V29158" s="36"/>
    </row>
    <row r="29159" spans="11:22" x14ac:dyDescent="0.25">
      <c r="K29159" s="36"/>
      <c r="L29159" s="36"/>
      <c r="M29159" s="36"/>
      <c r="N29159" s="36"/>
      <c r="O29159" s="40"/>
      <c r="P29159" s="36"/>
      <c r="S29159" s="36"/>
      <c r="T29159" s="36"/>
      <c r="U29159" s="36"/>
      <c r="V29159" s="36"/>
    </row>
    <row r="29160" spans="11:22" x14ac:dyDescent="0.25">
      <c r="K29160" s="36"/>
      <c r="L29160" s="36"/>
      <c r="M29160" s="36"/>
      <c r="N29160" s="36"/>
      <c r="O29160" s="40"/>
      <c r="P29160" s="36"/>
      <c r="S29160" s="36"/>
      <c r="T29160" s="36"/>
      <c r="U29160" s="36"/>
      <c r="V29160" s="36"/>
    </row>
    <row r="29161" spans="11:22" x14ac:dyDescent="0.25">
      <c r="K29161" s="36"/>
      <c r="L29161" s="36"/>
      <c r="M29161" s="36"/>
      <c r="N29161" s="36"/>
      <c r="O29161" s="40"/>
      <c r="P29161" s="36"/>
      <c r="S29161" s="36"/>
      <c r="T29161" s="36"/>
      <c r="U29161" s="36"/>
      <c r="V29161" s="36"/>
    </row>
    <row r="29162" spans="11:22" x14ac:dyDescent="0.25">
      <c r="K29162" s="36"/>
      <c r="L29162" s="36"/>
      <c r="M29162" s="36"/>
      <c r="N29162" s="36"/>
      <c r="O29162" s="40"/>
      <c r="P29162" s="36"/>
      <c r="S29162" s="36"/>
      <c r="T29162" s="36"/>
      <c r="U29162" s="36"/>
      <c r="V29162" s="36"/>
    </row>
    <row r="29163" spans="11:22" x14ac:dyDescent="0.25">
      <c r="K29163" s="36"/>
      <c r="L29163" s="36"/>
      <c r="M29163" s="36"/>
      <c r="N29163" s="36"/>
      <c r="O29163" s="40"/>
      <c r="P29163" s="36"/>
      <c r="S29163" s="36"/>
      <c r="T29163" s="36"/>
      <c r="U29163" s="36"/>
      <c r="V29163" s="36"/>
    </row>
    <row r="29164" spans="11:22" x14ac:dyDescent="0.25">
      <c r="K29164" s="36"/>
      <c r="L29164" s="36"/>
      <c r="M29164" s="36"/>
      <c r="N29164" s="36"/>
      <c r="O29164" s="40"/>
      <c r="P29164" s="36"/>
      <c r="S29164" s="36"/>
      <c r="T29164" s="36"/>
      <c r="U29164" s="36"/>
      <c r="V29164" s="36"/>
    </row>
    <row r="29165" spans="11:22" x14ac:dyDescent="0.25">
      <c r="K29165" s="36"/>
      <c r="L29165" s="36"/>
      <c r="M29165" s="36"/>
      <c r="N29165" s="36"/>
      <c r="O29165" s="40"/>
      <c r="P29165" s="36"/>
      <c r="S29165" s="36"/>
      <c r="T29165" s="36"/>
      <c r="U29165" s="36"/>
      <c r="V29165" s="36"/>
    </row>
    <row r="29166" spans="11:22" x14ac:dyDescent="0.25">
      <c r="K29166" s="36"/>
      <c r="L29166" s="36"/>
      <c r="M29166" s="36"/>
      <c r="N29166" s="36"/>
      <c r="O29166" s="40"/>
      <c r="P29166" s="36"/>
      <c r="S29166" s="36"/>
      <c r="T29166" s="36"/>
      <c r="U29166" s="36"/>
      <c r="V29166" s="36"/>
    </row>
    <row r="29167" spans="11:22" x14ac:dyDescent="0.25">
      <c r="K29167" s="36"/>
      <c r="L29167" s="36"/>
      <c r="M29167" s="36"/>
      <c r="N29167" s="36"/>
      <c r="O29167" s="40"/>
      <c r="P29167" s="36"/>
      <c r="S29167" s="36"/>
      <c r="T29167" s="36"/>
      <c r="U29167" s="36"/>
      <c r="V29167" s="36"/>
    </row>
    <row r="29168" spans="11:22" x14ac:dyDescent="0.25">
      <c r="K29168" s="36"/>
      <c r="L29168" s="36"/>
      <c r="M29168" s="36"/>
      <c r="N29168" s="36"/>
      <c r="O29168" s="40"/>
      <c r="P29168" s="36"/>
      <c r="S29168" s="36"/>
      <c r="T29168" s="36"/>
      <c r="U29168" s="36"/>
      <c r="V29168" s="36"/>
    </row>
    <row r="29169" spans="11:22" x14ac:dyDescent="0.25">
      <c r="K29169" s="36"/>
      <c r="L29169" s="36"/>
      <c r="M29169" s="36"/>
      <c r="N29169" s="36"/>
      <c r="O29169" s="40"/>
      <c r="P29169" s="36"/>
      <c r="S29169" s="36"/>
      <c r="T29169" s="36"/>
      <c r="U29169" s="36"/>
      <c r="V29169" s="36"/>
    </row>
    <row r="29170" spans="11:22" x14ac:dyDescent="0.25">
      <c r="K29170" s="36"/>
      <c r="L29170" s="36"/>
      <c r="M29170" s="36"/>
      <c r="N29170" s="36"/>
      <c r="O29170" s="40"/>
      <c r="P29170" s="36"/>
      <c r="S29170" s="36"/>
      <c r="T29170" s="36"/>
      <c r="U29170" s="36"/>
      <c r="V29170" s="36"/>
    </row>
    <row r="29171" spans="11:22" x14ac:dyDescent="0.25">
      <c r="K29171" s="36"/>
      <c r="L29171" s="36"/>
      <c r="M29171" s="36"/>
      <c r="N29171" s="36"/>
      <c r="O29171" s="40"/>
      <c r="P29171" s="36"/>
      <c r="S29171" s="36"/>
      <c r="T29171" s="36"/>
      <c r="U29171" s="36"/>
      <c r="V29171" s="36"/>
    </row>
    <row r="29172" spans="11:22" x14ac:dyDescent="0.25">
      <c r="K29172" s="36"/>
      <c r="L29172" s="36"/>
      <c r="M29172" s="36"/>
      <c r="N29172" s="36"/>
      <c r="O29172" s="40"/>
      <c r="P29172" s="36"/>
      <c r="S29172" s="36"/>
      <c r="T29172" s="36"/>
      <c r="U29172" s="36"/>
      <c r="V29172" s="36"/>
    </row>
    <row r="29173" spans="11:22" x14ac:dyDescent="0.25">
      <c r="K29173" s="36"/>
      <c r="L29173" s="36"/>
      <c r="M29173" s="36"/>
      <c r="N29173" s="36"/>
      <c r="O29173" s="40"/>
      <c r="P29173" s="36"/>
      <c r="S29173" s="36"/>
      <c r="T29173" s="36"/>
      <c r="U29173" s="36"/>
      <c r="V29173" s="36"/>
    </row>
    <row r="29174" spans="11:22" x14ac:dyDescent="0.25">
      <c r="K29174" s="36"/>
      <c r="L29174" s="36"/>
      <c r="M29174" s="36"/>
      <c r="N29174" s="36"/>
      <c r="O29174" s="40"/>
      <c r="P29174" s="36"/>
      <c r="S29174" s="36"/>
      <c r="T29174" s="36"/>
      <c r="U29174" s="36"/>
      <c r="V29174" s="36"/>
    </row>
    <row r="29175" spans="11:22" x14ac:dyDescent="0.25">
      <c r="K29175" s="36"/>
      <c r="L29175" s="36"/>
      <c r="M29175" s="36"/>
      <c r="N29175" s="36"/>
      <c r="O29175" s="40"/>
      <c r="P29175" s="36"/>
      <c r="S29175" s="36"/>
      <c r="T29175" s="36"/>
      <c r="U29175" s="36"/>
      <c r="V29175" s="36"/>
    </row>
    <row r="29176" spans="11:22" x14ac:dyDescent="0.25">
      <c r="K29176" s="36"/>
      <c r="L29176" s="36"/>
      <c r="M29176" s="36"/>
      <c r="N29176" s="36"/>
      <c r="O29176" s="40"/>
      <c r="P29176" s="36"/>
      <c r="S29176" s="36"/>
      <c r="T29176" s="36"/>
      <c r="U29176" s="36"/>
      <c r="V29176" s="36"/>
    </row>
    <row r="29177" spans="11:22" x14ac:dyDescent="0.25">
      <c r="K29177" s="36"/>
      <c r="L29177" s="36"/>
      <c r="M29177" s="36"/>
      <c r="N29177" s="36"/>
      <c r="O29177" s="40"/>
      <c r="P29177" s="36"/>
      <c r="S29177" s="36"/>
      <c r="T29177" s="36"/>
      <c r="U29177" s="36"/>
      <c r="V29177" s="36"/>
    </row>
    <row r="29178" spans="11:22" x14ac:dyDescent="0.25">
      <c r="K29178" s="36"/>
      <c r="L29178" s="36"/>
      <c r="M29178" s="36"/>
      <c r="N29178" s="36"/>
      <c r="O29178" s="40"/>
      <c r="P29178" s="36"/>
      <c r="S29178" s="36"/>
      <c r="T29178" s="36"/>
      <c r="U29178" s="36"/>
      <c r="V29178" s="36"/>
    </row>
    <row r="29179" spans="11:22" x14ac:dyDescent="0.25">
      <c r="K29179" s="36"/>
      <c r="L29179" s="36"/>
      <c r="M29179" s="36"/>
      <c r="N29179" s="36"/>
      <c r="O29179" s="40"/>
      <c r="P29179" s="36"/>
      <c r="S29179" s="36"/>
      <c r="T29179" s="36"/>
      <c r="U29179" s="36"/>
      <c r="V29179" s="36"/>
    </row>
    <row r="29180" spans="11:22" x14ac:dyDescent="0.25">
      <c r="K29180" s="36"/>
      <c r="L29180" s="36"/>
      <c r="M29180" s="36"/>
      <c r="N29180" s="36"/>
      <c r="O29180" s="40"/>
      <c r="P29180" s="36"/>
      <c r="S29180" s="36"/>
      <c r="T29180" s="36"/>
      <c r="U29180" s="36"/>
      <c r="V29180" s="36"/>
    </row>
    <row r="29181" spans="11:22" x14ac:dyDescent="0.25">
      <c r="K29181" s="36"/>
      <c r="L29181" s="36"/>
      <c r="M29181" s="36"/>
      <c r="N29181" s="36"/>
      <c r="O29181" s="40"/>
      <c r="P29181" s="36"/>
      <c r="S29181" s="36"/>
      <c r="T29181" s="36"/>
      <c r="U29181" s="36"/>
      <c r="V29181" s="36"/>
    </row>
    <row r="29182" spans="11:22" x14ac:dyDescent="0.25">
      <c r="K29182" s="36"/>
      <c r="L29182" s="36"/>
      <c r="M29182" s="36"/>
      <c r="N29182" s="36"/>
      <c r="O29182" s="40"/>
      <c r="P29182" s="36"/>
      <c r="S29182" s="36"/>
      <c r="T29182" s="36"/>
      <c r="U29182" s="36"/>
      <c r="V29182" s="36"/>
    </row>
    <row r="29183" spans="11:22" x14ac:dyDescent="0.25">
      <c r="K29183" s="36"/>
      <c r="L29183" s="36"/>
      <c r="M29183" s="36"/>
      <c r="N29183" s="36"/>
      <c r="O29183" s="40"/>
      <c r="P29183" s="36"/>
      <c r="S29183" s="36"/>
      <c r="T29183" s="36"/>
      <c r="U29183" s="36"/>
      <c r="V29183" s="36"/>
    </row>
    <row r="29184" spans="11:22" x14ac:dyDescent="0.25">
      <c r="K29184" s="36"/>
      <c r="L29184" s="36"/>
      <c r="M29184" s="36"/>
      <c r="N29184" s="36"/>
      <c r="O29184" s="40"/>
      <c r="P29184" s="36"/>
      <c r="S29184" s="36"/>
      <c r="T29184" s="36"/>
      <c r="U29184" s="36"/>
      <c r="V29184" s="36"/>
    </row>
    <row r="29185" spans="11:22" x14ac:dyDescent="0.25">
      <c r="K29185" s="36"/>
      <c r="L29185" s="36"/>
      <c r="M29185" s="36"/>
      <c r="N29185" s="36"/>
      <c r="O29185" s="40"/>
      <c r="P29185" s="36"/>
      <c r="S29185" s="36"/>
      <c r="T29185" s="36"/>
      <c r="U29185" s="36"/>
      <c r="V29185" s="36"/>
    </row>
    <row r="29186" spans="11:22" x14ac:dyDescent="0.25">
      <c r="K29186" s="36"/>
      <c r="L29186" s="36"/>
      <c r="M29186" s="36"/>
      <c r="N29186" s="36"/>
      <c r="O29186" s="40"/>
      <c r="P29186" s="36"/>
      <c r="S29186" s="36"/>
      <c r="T29186" s="36"/>
      <c r="U29186" s="36"/>
      <c r="V29186" s="36"/>
    </row>
    <row r="29187" spans="11:22" x14ac:dyDescent="0.25">
      <c r="K29187" s="36"/>
      <c r="L29187" s="36"/>
      <c r="M29187" s="36"/>
      <c r="N29187" s="36"/>
      <c r="O29187" s="40"/>
      <c r="P29187" s="36"/>
      <c r="S29187" s="36"/>
      <c r="T29187" s="36"/>
      <c r="U29187" s="36"/>
      <c r="V29187" s="36"/>
    </row>
    <row r="29188" spans="11:22" x14ac:dyDescent="0.25">
      <c r="K29188" s="36"/>
      <c r="L29188" s="36"/>
      <c r="M29188" s="36"/>
      <c r="N29188" s="36"/>
      <c r="O29188" s="40"/>
      <c r="P29188" s="36"/>
      <c r="S29188" s="36"/>
      <c r="T29188" s="36"/>
      <c r="U29188" s="36"/>
      <c r="V29188" s="36"/>
    </row>
    <row r="29189" spans="11:22" x14ac:dyDescent="0.25">
      <c r="K29189" s="36"/>
      <c r="L29189" s="36"/>
      <c r="M29189" s="36"/>
      <c r="N29189" s="36"/>
      <c r="O29189" s="40"/>
      <c r="P29189" s="36"/>
      <c r="S29189" s="36"/>
      <c r="T29189" s="36"/>
      <c r="U29189" s="36"/>
      <c r="V29189" s="36"/>
    </row>
    <row r="29190" spans="11:22" x14ac:dyDescent="0.25">
      <c r="K29190" s="36"/>
      <c r="L29190" s="36"/>
      <c r="M29190" s="36"/>
      <c r="N29190" s="36"/>
      <c r="O29190" s="40"/>
      <c r="P29190" s="36"/>
      <c r="S29190" s="36"/>
      <c r="T29190" s="36"/>
      <c r="U29190" s="36"/>
      <c r="V29190" s="36"/>
    </row>
    <row r="29191" spans="11:22" x14ac:dyDescent="0.25">
      <c r="K29191" s="36"/>
      <c r="L29191" s="36"/>
      <c r="M29191" s="36"/>
      <c r="N29191" s="36"/>
      <c r="O29191" s="40"/>
      <c r="P29191" s="36"/>
      <c r="S29191" s="36"/>
      <c r="T29191" s="36"/>
      <c r="U29191" s="36"/>
      <c r="V29191" s="36"/>
    </row>
    <row r="29192" spans="11:22" x14ac:dyDescent="0.25">
      <c r="K29192" s="36"/>
      <c r="L29192" s="36"/>
      <c r="M29192" s="36"/>
      <c r="N29192" s="36"/>
      <c r="O29192" s="40"/>
      <c r="P29192" s="36"/>
      <c r="S29192" s="36"/>
      <c r="T29192" s="36"/>
      <c r="U29192" s="36"/>
      <c r="V29192" s="36"/>
    </row>
    <row r="29193" spans="11:22" x14ac:dyDescent="0.25">
      <c r="K29193" s="36"/>
      <c r="L29193" s="36"/>
      <c r="M29193" s="36"/>
      <c r="N29193" s="36"/>
      <c r="O29193" s="40"/>
      <c r="P29193" s="36"/>
      <c r="S29193" s="36"/>
      <c r="T29193" s="36"/>
      <c r="U29193" s="36"/>
      <c r="V29193" s="36"/>
    </row>
    <row r="29194" spans="11:22" x14ac:dyDescent="0.25">
      <c r="K29194" s="36"/>
      <c r="L29194" s="36"/>
      <c r="M29194" s="36"/>
      <c r="N29194" s="36"/>
      <c r="O29194" s="40"/>
      <c r="P29194" s="36"/>
      <c r="S29194" s="36"/>
      <c r="T29194" s="36"/>
      <c r="U29194" s="36"/>
      <c r="V29194" s="36"/>
    </row>
    <row r="29195" spans="11:22" x14ac:dyDescent="0.25">
      <c r="K29195" s="36"/>
      <c r="L29195" s="36"/>
      <c r="M29195" s="36"/>
      <c r="N29195" s="36"/>
      <c r="O29195" s="40"/>
      <c r="P29195" s="36"/>
      <c r="S29195" s="36"/>
      <c r="T29195" s="36"/>
      <c r="U29195" s="36"/>
      <c r="V29195" s="36"/>
    </row>
    <row r="29196" spans="11:22" x14ac:dyDescent="0.25">
      <c r="K29196" s="36"/>
      <c r="L29196" s="36"/>
      <c r="M29196" s="36"/>
      <c r="N29196" s="36"/>
      <c r="O29196" s="40"/>
      <c r="P29196" s="36"/>
      <c r="S29196" s="36"/>
      <c r="T29196" s="36"/>
      <c r="U29196" s="36"/>
      <c r="V29196" s="36"/>
    </row>
    <row r="29197" spans="11:22" x14ac:dyDescent="0.25">
      <c r="K29197" s="36"/>
      <c r="L29197" s="36"/>
      <c r="M29197" s="36"/>
      <c r="N29197" s="36"/>
      <c r="O29197" s="40"/>
      <c r="P29197" s="36"/>
      <c r="S29197" s="36"/>
      <c r="T29197" s="36"/>
      <c r="U29197" s="36"/>
      <c r="V29197" s="36"/>
    </row>
    <row r="29198" spans="11:22" x14ac:dyDescent="0.25">
      <c r="K29198" s="36"/>
      <c r="L29198" s="36"/>
      <c r="M29198" s="36"/>
      <c r="N29198" s="36"/>
      <c r="O29198" s="40"/>
      <c r="P29198" s="36"/>
      <c r="S29198" s="36"/>
      <c r="T29198" s="36"/>
      <c r="U29198" s="36"/>
      <c r="V29198" s="36"/>
    </row>
    <row r="29199" spans="11:22" x14ac:dyDescent="0.25">
      <c r="K29199" s="36"/>
      <c r="L29199" s="36"/>
      <c r="M29199" s="36"/>
      <c r="N29199" s="36"/>
      <c r="O29199" s="40"/>
      <c r="P29199" s="36"/>
      <c r="S29199" s="36"/>
      <c r="T29199" s="36"/>
      <c r="U29199" s="36"/>
      <c r="V29199" s="36"/>
    </row>
    <row r="29200" spans="11:22" x14ac:dyDescent="0.25">
      <c r="K29200" s="36"/>
      <c r="L29200" s="36"/>
      <c r="M29200" s="36"/>
      <c r="N29200" s="36"/>
      <c r="O29200" s="40"/>
      <c r="P29200" s="36"/>
      <c r="S29200" s="36"/>
      <c r="T29200" s="36"/>
      <c r="U29200" s="36"/>
      <c r="V29200" s="36"/>
    </row>
    <row r="29201" spans="11:22" x14ac:dyDescent="0.25">
      <c r="K29201" s="36"/>
      <c r="L29201" s="36"/>
      <c r="M29201" s="36"/>
      <c r="N29201" s="36"/>
      <c r="O29201" s="40"/>
      <c r="P29201" s="36"/>
      <c r="S29201" s="36"/>
      <c r="T29201" s="36"/>
      <c r="U29201" s="36"/>
      <c r="V29201" s="36"/>
    </row>
    <row r="29202" spans="11:22" x14ac:dyDescent="0.25">
      <c r="K29202" s="36"/>
      <c r="L29202" s="36"/>
      <c r="M29202" s="36"/>
      <c r="N29202" s="36"/>
      <c r="O29202" s="40"/>
      <c r="P29202" s="36"/>
      <c r="S29202" s="36"/>
      <c r="T29202" s="36"/>
      <c r="U29202" s="36"/>
      <c r="V29202" s="36"/>
    </row>
    <row r="29203" spans="11:22" x14ac:dyDescent="0.25">
      <c r="K29203" s="36"/>
      <c r="L29203" s="36"/>
      <c r="M29203" s="36"/>
      <c r="N29203" s="36"/>
      <c r="O29203" s="40"/>
      <c r="P29203" s="36"/>
      <c r="S29203" s="36"/>
      <c r="T29203" s="36"/>
      <c r="U29203" s="36"/>
      <c r="V29203" s="36"/>
    </row>
    <row r="29204" spans="11:22" x14ac:dyDescent="0.25">
      <c r="K29204" s="36"/>
      <c r="L29204" s="36"/>
      <c r="M29204" s="36"/>
      <c r="N29204" s="36"/>
      <c r="O29204" s="40"/>
      <c r="P29204" s="36"/>
      <c r="S29204" s="36"/>
      <c r="T29204" s="36"/>
      <c r="U29204" s="36"/>
      <c r="V29204" s="36"/>
    </row>
    <row r="29205" spans="11:22" x14ac:dyDescent="0.25">
      <c r="K29205" s="36"/>
      <c r="L29205" s="36"/>
      <c r="M29205" s="36"/>
      <c r="N29205" s="36"/>
      <c r="O29205" s="40"/>
      <c r="P29205" s="36"/>
      <c r="S29205" s="36"/>
      <c r="T29205" s="36"/>
      <c r="U29205" s="36"/>
      <c r="V29205" s="36"/>
    </row>
    <row r="29206" spans="11:22" x14ac:dyDescent="0.25">
      <c r="K29206" s="36"/>
      <c r="L29206" s="36"/>
      <c r="M29206" s="36"/>
      <c r="N29206" s="36"/>
      <c r="O29206" s="40"/>
      <c r="P29206" s="36"/>
      <c r="S29206" s="36"/>
      <c r="T29206" s="36"/>
      <c r="U29206" s="36"/>
      <c r="V29206" s="36"/>
    </row>
    <row r="29207" spans="11:22" x14ac:dyDescent="0.25">
      <c r="K29207" s="36"/>
      <c r="L29207" s="36"/>
      <c r="M29207" s="36"/>
      <c r="N29207" s="36"/>
      <c r="O29207" s="40"/>
      <c r="P29207" s="36"/>
      <c r="S29207" s="36"/>
      <c r="T29207" s="36"/>
      <c r="U29207" s="36"/>
      <c r="V29207" s="36"/>
    </row>
    <row r="29208" spans="11:22" x14ac:dyDescent="0.25">
      <c r="K29208" s="36"/>
      <c r="L29208" s="36"/>
      <c r="M29208" s="36"/>
      <c r="N29208" s="36"/>
      <c r="O29208" s="40"/>
      <c r="P29208" s="36"/>
      <c r="S29208" s="36"/>
      <c r="T29208" s="36"/>
      <c r="U29208" s="36"/>
      <c r="V29208" s="36"/>
    </row>
    <row r="29209" spans="11:22" x14ac:dyDescent="0.25">
      <c r="K29209" s="36"/>
      <c r="L29209" s="36"/>
      <c r="M29209" s="36"/>
      <c r="N29209" s="36"/>
      <c r="O29209" s="40"/>
      <c r="P29209" s="36"/>
      <c r="S29209" s="36"/>
      <c r="T29209" s="36"/>
      <c r="U29209" s="36"/>
      <c r="V29209" s="36"/>
    </row>
    <row r="29210" spans="11:22" x14ac:dyDescent="0.25">
      <c r="K29210" s="36"/>
      <c r="L29210" s="36"/>
      <c r="M29210" s="36"/>
      <c r="N29210" s="36"/>
      <c r="O29210" s="40"/>
      <c r="P29210" s="36"/>
      <c r="S29210" s="36"/>
      <c r="T29210" s="36"/>
      <c r="U29210" s="36"/>
      <c r="V29210" s="36"/>
    </row>
    <row r="29211" spans="11:22" x14ac:dyDescent="0.25">
      <c r="K29211" s="36"/>
      <c r="L29211" s="36"/>
      <c r="M29211" s="36"/>
      <c r="N29211" s="36"/>
      <c r="O29211" s="40"/>
      <c r="P29211" s="36"/>
      <c r="S29211" s="36"/>
      <c r="T29211" s="36"/>
      <c r="U29211" s="36"/>
      <c r="V29211" s="36"/>
    </row>
    <row r="29212" spans="11:22" x14ac:dyDescent="0.25">
      <c r="K29212" s="36"/>
      <c r="L29212" s="36"/>
      <c r="M29212" s="36"/>
      <c r="N29212" s="36"/>
      <c r="O29212" s="40"/>
      <c r="P29212" s="36"/>
      <c r="S29212" s="36"/>
      <c r="T29212" s="36"/>
      <c r="U29212" s="36"/>
      <c r="V29212" s="36"/>
    </row>
    <row r="29213" spans="11:22" x14ac:dyDescent="0.25">
      <c r="K29213" s="36"/>
      <c r="L29213" s="36"/>
      <c r="M29213" s="36"/>
      <c r="N29213" s="36"/>
      <c r="O29213" s="40"/>
      <c r="P29213" s="36"/>
      <c r="S29213" s="36"/>
      <c r="T29213" s="36"/>
      <c r="U29213" s="36"/>
      <c r="V29213" s="36"/>
    </row>
    <row r="29214" spans="11:22" x14ac:dyDescent="0.25">
      <c r="K29214" s="36"/>
      <c r="L29214" s="36"/>
      <c r="M29214" s="36"/>
      <c r="N29214" s="36"/>
      <c r="O29214" s="40"/>
      <c r="P29214" s="36"/>
      <c r="S29214" s="36"/>
      <c r="T29214" s="36"/>
      <c r="U29214" s="36"/>
      <c r="V29214" s="36"/>
    </row>
    <row r="29215" spans="11:22" x14ac:dyDescent="0.25">
      <c r="K29215" s="36"/>
      <c r="L29215" s="36"/>
      <c r="M29215" s="36"/>
      <c r="N29215" s="36"/>
      <c r="O29215" s="40"/>
      <c r="P29215" s="36"/>
      <c r="S29215" s="36"/>
      <c r="T29215" s="36"/>
      <c r="U29215" s="36"/>
      <c r="V29215" s="36"/>
    </row>
    <row r="29216" spans="11:22" x14ac:dyDescent="0.25">
      <c r="K29216" s="36"/>
      <c r="L29216" s="36"/>
      <c r="M29216" s="36"/>
      <c r="N29216" s="36"/>
      <c r="O29216" s="40"/>
      <c r="P29216" s="36"/>
      <c r="S29216" s="36"/>
      <c r="T29216" s="36"/>
      <c r="U29216" s="36"/>
      <c r="V29216" s="36"/>
    </row>
    <row r="29217" spans="11:22" x14ac:dyDescent="0.25">
      <c r="K29217" s="36"/>
      <c r="L29217" s="36"/>
      <c r="M29217" s="36"/>
      <c r="N29217" s="36"/>
      <c r="O29217" s="40"/>
      <c r="P29217" s="36"/>
      <c r="S29217" s="36"/>
      <c r="T29217" s="36"/>
      <c r="U29217" s="36"/>
      <c r="V29217" s="36"/>
    </row>
    <row r="29218" spans="11:22" x14ac:dyDescent="0.25">
      <c r="K29218" s="36"/>
      <c r="L29218" s="36"/>
      <c r="M29218" s="36"/>
      <c r="N29218" s="36"/>
      <c r="O29218" s="40"/>
      <c r="P29218" s="36"/>
      <c r="S29218" s="36"/>
      <c r="T29218" s="36"/>
      <c r="U29218" s="36"/>
      <c r="V29218" s="36"/>
    </row>
    <row r="29219" spans="11:22" x14ac:dyDescent="0.25">
      <c r="K29219" s="36"/>
      <c r="L29219" s="36"/>
      <c r="M29219" s="36"/>
      <c r="N29219" s="36"/>
      <c r="O29219" s="40"/>
      <c r="P29219" s="36"/>
      <c r="S29219" s="36"/>
      <c r="T29219" s="36"/>
      <c r="U29219" s="36"/>
      <c r="V29219" s="36"/>
    </row>
    <row r="29220" spans="11:22" x14ac:dyDescent="0.25">
      <c r="K29220" s="36"/>
      <c r="L29220" s="36"/>
      <c r="M29220" s="36"/>
      <c r="N29220" s="36"/>
      <c r="O29220" s="40"/>
      <c r="P29220" s="36"/>
      <c r="S29220" s="36"/>
      <c r="T29220" s="36"/>
      <c r="U29220" s="36"/>
      <c r="V29220" s="36"/>
    </row>
    <row r="29221" spans="11:22" x14ac:dyDescent="0.25">
      <c r="K29221" s="36"/>
      <c r="L29221" s="36"/>
      <c r="M29221" s="36"/>
      <c r="N29221" s="36"/>
      <c r="O29221" s="40"/>
      <c r="P29221" s="36"/>
      <c r="S29221" s="36"/>
      <c r="T29221" s="36"/>
      <c r="U29221" s="36"/>
      <c r="V29221" s="36"/>
    </row>
    <row r="29222" spans="11:22" x14ac:dyDescent="0.25">
      <c r="K29222" s="36"/>
      <c r="L29222" s="36"/>
      <c r="M29222" s="36"/>
      <c r="N29222" s="36"/>
      <c r="O29222" s="40"/>
      <c r="P29222" s="36"/>
      <c r="S29222" s="36"/>
      <c r="T29222" s="36"/>
      <c r="U29222" s="36"/>
      <c r="V29222" s="36"/>
    </row>
    <row r="29223" spans="11:22" x14ac:dyDescent="0.25">
      <c r="K29223" s="36"/>
      <c r="L29223" s="36"/>
      <c r="M29223" s="36"/>
      <c r="N29223" s="36"/>
      <c r="O29223" s="40"/>
      <c r="P29223" s="36"/>
      <c r="S29223" s="36"/>
      <c r="T29223" s="36"/>
      <c r="U29223" s="36"/>
      <c r="V29223" s="36"/>
    </row>
    <row r="29224" spans="11:22" x14ac:dyDescent="0.25">
      <c r="K29224" s="36"/>
      <c r="L29224" s="36"/>
      <c r="M29224" s="36"/>
      <c r="N29224" s="36"/>
      <c r="O29224" s="40"/>
      <c r="P29224" s="36"/>
      <c r="S29224" s="36"/>
      <c r="T29224" s="36"/>
      <c r="U29224" s="36"/>
      <c r="V29224" s="36"/>
    </row>
    <row r="29225" spans="11:22" x14ac:dyDescent="0.25">
      <c r="K29225" s="36"/>
      <c r="L29225" s="36"/>
      <c r="M29225" s="36"/>
      <c r="N29225" s="36"/>
      <c r="O29225" s="40"/>
      <c r="P29225" s="36"/>
      <c r="S29225" s="36"/>
      <c r="T29225" s="36"/>
      <c r="U29225" s="36"/>
      <c r="V29225" s="36"/>
    </row>
    <row r="29226" spans="11:22" x14ac:dyDescent="0.25">
      <c r="K29226" s="36"/>
      <c r="L29226" s="36"/>
      <c r="M29226" s="36"/>
      <c r="N29226" s="36"/>
      <c r="O29226" s="40"/>
      <c r="P29226" s="36"/>
      <c r="S29226" s="36"/>
      <c r="T29226" s="36"/>
      <c r="U29226" s="36"/>
      <c r="V29226" s="36"/>
    </row>
    <row r="29227" spans="11:22" x14ac:dyDescent="0.25">
      <c r="K29227" s="36"/>
      <c r="L29227" s="36"/>
      <c r="M29227" s="36"/>
      <c r="N29227" s="36"/>
      <c r="O29227" s="40"/>
      <c r="P29227" s="36"/>
      <c r="S29227" s="36"/>
      <c r="T29227" s="36"/>
      <c r="U29227" s="36"/>
      <c r="V29227" s="36"/>
    </row>
    <row r="29228" spans="11:22" x14ac:dyDescent="0.25">
      <c r="K29228" s="36"/>
      <c r="L29228" s="36"/>
      <c r="M29228" s="36"/>
      <c r="N29228" s="36"/>
      <c r="O29228" s="40"/>
      <c r="P29228" s="36"/>
      <c r="S29228" s="36"/>
      <c r="T29228" s="36"/>
      <c r="U29228" s="36"/>
      <c r="V29228" s="36"/>
    </row>
    <row r="29229" spans="11:22" x14ac:dyDescent="0.25">
      <c r="K29229" s="36"/>
      <c r="L29229" s="36"/>
      <c r="M29229" s="36"/>
      <c r="N29229" s="36"/>
      <c r="O29229" s="40"/>
      <c r="P29229" s="36"/>
      <c r="S29229" s="36"/>
      <c r="T29229" s="36"/>
      <c r="U29229" s="36"/>
      <c r="V29229" s="36"/>
    </row>
    <row r="29230" spans="11:22" x14ac:dyDescent="0.25">
      <c r="K29230" s="36"/>
      <c r="L29230" s="36"/>
      <c r="M29230" s="36"/>
      <c r="N29230" s="36"/>
      <c r="O29230" s="40"/>
      <c r="P29230" s="36"/>
      <c r="S29230" s="36"/>
      <c r="T29230" s="36"/>
      <c r="U29230" s="36"/>
      <c r="V29230" s="36"/>
    </row>
    <row r="29231" spans="11:22" x14ac:dyDescent="0.25">
      <c r="K29231" s="36"/>
      <c r="L29231" s="36"/>
      <c r="M29231" s="36"/>
      <c r="N29231" s="36"/>
      <c r="O29231" s="40"/>
      <c r="P29231" s="36"/>
      <c r="S29231" s="36"/>
      <c r="T29231" s="36"/>
      <c r="U29231" s="36"/>
      <c r="V29231" s="36"/>
    </row>
    <row r="29232" spans="11:22" x14ac:dyDescent="0.25">
      <c r="K29232" s="36"/>
      <c r="L29232" s="36"/>
      <c r="M29232" s="36"/>
      <c r="N29232" s="36"/>
      <c r="O29232" s="40"/>
      <c r="P29232" s="36"/>
      <c r="S29232" s="36"/>
      <c r="T29232" s="36"/>
      <c r="U29232" s="36"/>
      <c r="V29232" s="36"/>
    </row>
    <row r="29233" spans="11:22" x14ac:dyDescent="0.25">
      <c r="K29233" s="36"/>
      <c r="L29233" s="36"/>
      <c r="M29233" s="36"/>
      <c r="N29233" s="36"/>
      <c r="O29233" s="40"/>
      <c r="P29233" s="36"/>
      <c r="S29233" s="36"/>
      <c r="T29233" s="36"/>
      <c r="U29233" s="36"/>
      <c r="V29233" s="36"/>
    </row>
    <row r="29234" spans="11:22" x14ac:dyDescent="0.25">
      <c r="K29234" s="36"/>
      <c r="L29234" s="36"/>
      <c r="M29234" s="36"/>
      <c r="N29234" s="36"/>
      <c r="O29234" s="40"/>
      <c r="P29234" s="36"/>
      <c r="S29234" s="36"/>
      <c r="T29234" s="36"/>
      <c r="U29234" s="36"/>
      <c r="V29234" s="36"/>
    </row>
    <row r="29235" spans="11:22" x14ac:dyDescent="0.25">
      <c r="K29235" s="36"/>
      <c r="L29235" s="36"/>
      <c r="M29235" s="36"/>
      <c r="N29235" s="36"/>
      <c r="O29235" s="40"/>
      <c r="P29235" s="36"/>
      <c r="S29235" s="36"/>
      <c r="T29235" s="36"/>
      <c r="U29235" s="36"/>
      <c r="V29235" s="36"/>
    </row>
    <row r="29236" spans="11:22" x14ac:dyDescent="0.25">
      <c r="K29236" s="36"/>
      <c r="L29236" s="36"/>
      <c r="M29236" s="36"/>
      <c r="N29236" s="36"/>
      <c r="O29236" s="40"/>
      <c r="P29236" s="36"/>
      <c r="S29236" s="36"/>
      <c r="T29236" s="36"/>
      <c r="U29236" s="36"/>
      <c r="V29236" s="36"/>
    </row>
    <row r="29237" spans="11:22" x14ac:dyDescent="0.25">
      <c r="K29237" s="36"/>
      <c r="L29237" s="36"/>
      <c r="M29237" s="36"/>
      <c r="N29237" s="36"/>
      <c r="O29237" s="40"/>
      <c r="P29237" s="36"/>
      <c r="S29237" s="36"/>
      <c r="T29237" s="36"/>
      <c r="U29237" s="36"/>
      <c r="V29237" s="36"/>
    </row>
    <row r="29238" spans="11:22" x14ac:dyDescent="0.25">
      <c r="K29238" s="36"/>
      <c r="L29238" s="36"/>
      <c r="M29238" s="36"/>
      <c r="N29238" s="36"/>
      <c r="O29238" s="40"/>
      <c r="P29238" s="36"/>
      <c r="S29238" s="36"/>
      <c r="T29238" s="36"/>
      <c r="U29238" s="36"/>
      <c r="V29238" s="36"/>
    </row>
    <row r="29239" spans="11:22" x14ac:dyDescent="0.25">
      <c r="K29239" s="36"/>
      <c r="L29239" s="36"/>
      <c r="M29239" s="36"/>
      <c r="N29239" s="36"/>
      <c r="O29239" s="40"/>
      <c r="P29239" s="36"/>
      <c r="S29239" s="36"/>
      <c r="T29239" s="36"/>
      <c r="U29239" s="36"/>
      <c r="V29239" s="36"/>
    </row>
    <row r="29240" spans="11:22" x14ac:dyDescent="0.25">
      <c r="K29240" s="36"/>
      <c r="L29240" s="36"/>
      <c r="M29240" s="36"/>
      <c r="N29240" s="36"/>
      <c r="O29240" s="40"/>
      <c r="P29240" s="36"/>
      <c r="S29240" s="36"/>
      <c r="T29240" s="36"/>
      <c r="U29240" s="36"/>
      <c r="V29240" s="36"/>
    </row>
    <row r="29241" spans="11:22" x14ac:dyDescent="0.25">
      <c r="K29241" s="36"/>
      <c r="L29241" s="36"/>
      <c r="M29241" s="36"/>
      <c r="N29241" s="36"/>
      <c r="O29241" s="40"/>
      <c r="P29241" s="36"/>
      <c r="S29241" s="36"/>
      <c r="T29241" s="36"/>
      <c r="U29241" s="36"/>
      <c r="V29241" s="36"/>
    </row>
    <row r="29242" spans="11:22" x14ac:dyDescent="0.25">
      <c r="K29242" s="36"/>
      <c r="L29242" s="36"/>
      <c r="M29242" s="36"/>
      <c r="N29242" s="36"/>
      <c r="O29242" s="40"/>
      <c r="P29242" s="36"/>
      <c r="S29242" s="36"/>
      <c r="T29242" s="36"/>
      <c r="U29242" s="36"/>
      <c r="V29242" s="36"/>
    </row>
    <row r="29243" spans="11:22" x14ac:dyDescent="0.25">
      <c r="K29243" s="36"/>
      <c r="L29243" s="36"/>
      <c r="M29243" s="36"/>
      <c r="N29243" s="36"/>
      <c r="O29243" s="40"/>
      <c r="P29243" s="36"/>
      <c r="S29243" s="36"/>
      <c r="T29243" s="36"/>
      <c r="U29243" s="36"/>
      <c r="V29243" s="36"/>
    </row>
    <row r="29244" spans="11:22" x14ac:dyDescent="0.25">
      <c r="K29244" s="36"/>
      <c r="L29244" s="36"/>
      <c r="M29244" s="36"/>
      <c r="N29244" s="36"/>
      <c r="O29244" s="40"/>
      <c r="P29244" s="36"/>
      <c r="S29244" s="36"/>
      <c r="T29244" s="36"/>
      <c r="U29244" s="36"/>
      <c r="V29244" s="36"/>
    </row>
    <row r="29245" spans="11:22" x14ac:dyDescent="0.25">
      <c r="K29245" s="36"/>
      <c r="L29245" s="36"/>
      <c r="M29245" s="36"/>
      <c r="N29245" s="36"/>
      <c r="O29245" s="40"/>
      <c r="P29245" s="36"/>
      <c r="S29245" s="36"/>
      <c r="T29245" s="36"/>
      <c r="U29245" s="36"/>
      <c r="V29245" s="36"/>
    </row>
    <row r="29246" spans="11:22" x14ac:dyDescent="0.25">
      <c r="K29246" s="36"/>
      <c r="L29246" s="36"/>
      <c r="M29246" s="36"/>
      <c r="N29246" s="36"/>
      <c r="O29246" s="40"/>
      <c r="P29246" s="36"/>
      <c r="S29246" s="36"/>
      <c r="T29246" s="36"/>
      <c r="U29246" s="36"/>
      <c r="V29246" s="36"/>
    </row>
    <row r="29247" spans="11:22" x14ac:dyDescent="0.25">
      <c r="K29247" s="36"/>
      <c r="L29247" s="36"/>
      <c r="M29247" s="36"/>
      <c r="N29247" s="36"/>
      <c r="O29247" s="40"/>
      <c r="P29247" s="36"/>
      <c r="S29247" s="36"/>
      <c r="T29247" s="36"/>
      <c r="U29247" s="36"/>
      <c r="V29247" s="36"/>
    </row>
    <row r="29248" spans="11:22" x14ac:dyDescent="0.25">
      <c r="K29248" s="36"/>
      <c r="L29248" s="36"/>
      <c r="M29248" s="36"/>
      <c r="N29248" s="36"/>
      <c r="O29248" s="40"/>
      <c r="P29248" s="36"/>
      <c r="S29248" s="36"/>
      <c r="T29248" s="36"/>
      <c r="U29248" s="36"/>
      <c r="V29248" s="36"/>
    </row>
    <row r="29249" spans="11:22" x14ac:dyDescent="0.25">
      <c r="K29249" s="36"/>
      <c r="L29249" s="36"/>
      <c r="M29249" s="36"/>
      <c r="N29249" s="36"/>
      <c r="O29249" s="40"/>
      <c r="P29249" s="36"/>
      <c r="S29249" s="36"/>
      <c r="T29249" s="36"/>
      <c r="U29249" s="36"/>
      <c r="V29249" s="36"/>
    </row>
    <row r="29250" spans="11:22" x14ac:dyDescent="0.25">
      <c r="K29250" s="36"/>
      <c r="L29250" s="36"/>
      <c r="M29250" s="36"/>
      <c r="N29250" s="36"/>
      <c r="O29250" s="40"/>
      <c r="P29250" s="36"/>
      <c r="S29250" s="36"/>
      <c r="T29250" s="36"/>
      <c r="U29250" s="36"/>
      <c r="V29250" s="36"/>
    </row>
    <row r="29251" spans="11:22" x14ac:dyDescent="0.25">
      <c r="K29251" s="36"/>
      <c r="L29251" s="36"/>
      <c r="M29251" s="36"/>
      <c r="N29251" s="36"/>
      <c r="O29251" s="40"/>
      <c r="P29251" s="36"/>
      <c r="S29251" s="36"/>
      <c r="T29251" s="36"/>
      <c r="U29251" s="36"/>
      <c r="V29251" s="36"/>
    </row>
    <row r="29252" spans="11:22" x14ac:dyDescent="0.25">
      <c r="K29252" s="36"/>
      <c r="L29252" s="36"/>
      <c r="M29252" s="36"/>
      <c r="N29252" s="36"/>
      <c r="O29252" s="40"/>
      <c r="P29252" s="36"/>
      <c r="S29252" s="36"/>
      <c r="T29252" s="36"/>
      <c r="U29252" s="36"/>
      <c r="V29252" s="36"/>
    </row>
    <row r="29253" spans="11:22" x14ac:dyDescent="0.25">
      <c r="K29253" s="36"/>
      <c r="L29253" s="36"/>
      <c r="M29253" s="36"/>
      <c r="N29253" s="36"/>
      <c r="O29253" s="40"/>
      <c r="P29253" s="36"/>
      <c r="S29253" s="36"/>
      <c r="T29253" s="36"/>
      <c r="U29253" s="36"/>
      <c r="V29253" s="36"/>
    </row>
    <row r="29254" spans="11:22" x14ac:dyDescent="0.25">
      <c r="K29254" s="36"/>
      <c r="L29254" s="36"/>
      <c r="M29254" s="36"/>
      <c r="N29254" s="36"/>
      <c r="O29254" s="40"/>
      <c r="P29254" s="36"/>
      <c r="S29254" s="36"/>
      <c r="T29254" s="36"/>
      <c r="U29254" s="36"/>
      <c r="V29254" s="36"/>
    </row>
    <row r="29255" spans="11:22" x14ac:dyDescent="0.25">
      <c r="K29255" s="36"/>
      <c r="L29255" s="36"/>
      <c r="M29255" s="36"/>
      <c r="N29255" s="36"/>
      <c r="O29255" s="40"/>
      <c r="P29255" s="36"/>
      <c r="S29255" s="36"/>
      <c r="T29255" s="36"/>
      <c r="U29255" s="36"/>
      <c r="V29255" s="36"/>
    </row>
    <row r="29256" spans="11:22" x14ac:dyDescent="0.25">
      <c r="K29256" s="36"/>
      <c r="L29256" s="36"/>
      <c r="M29256" s="36"/>
      <c r="N29256" s="36"/>
      <c r="O29256" s="40"/>
      <c r="P29256" s="36"/>
      <c r="S29256" s="36"/>
      <c r="T29256" s="36"/>
      <c r="U29256" s="36"/>
      <c r="V29256" s="36"/>
    </row>
    <row r="29257" spans="11:22" x14ac:dyDescent="0.25">
      <c r="K29257" s="36"/>
      <c r="L29257" s="36"/>
      <c r="M29257" s="36"/>
      <c r="N29257" s="36"/>
      <c r="O29257" s="40"/>
      <c r="P29257" s="36"/>
      <c r="S29257" s="36"/>
      <c r="T29257" s="36"/>
      <c r="U29257" s="36"/>
      <c r="V29257" s="36"/>
    </row>
    <row r="29258" spans="11:22" x14ac:dyDescent="0.25">
      <c r="K29258" s="36"/>
      <c r="L29258" s="36"/>
      <c r="M29258" s="36"/>
      <c r="N29258" s="36"/>
      <c r="O29258" s="40"/>
      <c r="P29258" s="36"/>
      <c r="S29258" s="36"/>
      <c r="T29258" s="36"/>
      <c r="U29258" s="36"/>
      <c r="V29258" s="36"/>
    </row>
    <row r="29259" spans="11:22" x14ac:dyDescent="0.25">
      <c r="K29259" s="36"/>
      <c r="L29259" s="36"/>
      <c r="M29259" s="36"/>
      <c r="N29259" s="36"/>
      <c r="O29259" s="40"/>
      <c r="P29259" s="36"/>
      <c r="S29259" s="36"/>
      <c r="T29259" s="36"/>
      <c r="U29259" s="36"/>
      <c r="V29259" s="36"/>
    </row>
    <row r="29260" spans="11:22" x14ac:dyDescent="0.25">
      <c r="K29260" s="36"/>
      <c r="L29260" s="36"/>
      <c r="M29260" s="36"/>
      <c r="N29260" s="36"/>
      <c r="O29260" s="40"/>
      <c r="P29260" s="36"/>
      <c r="S29260" s="36"/>
      <c r="T29260" s="36"/>
      <c r="U29260" s="36"/>
      <c r="V29260" s="36"/>
    </row>
    <row r="29261" spans="11:22" x14ac:dyDescent="0.25">
      <c r="K29261" s="36"/>
      <c r="L29261" s="36"/>
      <c r="M29261" s="36"/>
      <c r="N29261" s="36"/>
      <c r="O29261" s="40"/>
      <c r="P29261" s="36"/>
      <c r="S29261" s="36"/>
      <c r="T29261" s="36"/>
      <c r="U29261" s="36"/>
      <c r="V29261" s="36"/>
    </row>
    <row r="29262" spans="11:22" x14ac:dyDescent="0.25">
      <c r="K29262" s="36"/>
      <c r="L29262" s="36"/>
      <c r="M29262" s="36"/>
      <c r="N29262" s="36"/>
      <c r="O29262" s="40"/>
      <c r="P29262" s="36"/>
      <c r="S29262" s="36"/>
      <c r="T29262" s="36"/>
      <c r="U29262" s="36"/>
      <c r="V29262" s="36"/>
    </row>
    <row r="29263" spans="11:22" x14ac:dyDescent="0.25">
      <c r="K29263" s="36"/>
      <c r="L29263" s="36"/>
      <c r="M29263" s="36"/>
      <c r="N29263" s="36"/>
      <c r="O29263" s="40"/>
      <c r="P29263" s="36"/>
      <c r="S29263" s="36"/>
      <c r="T29263" s="36"/>
      <c r="U29263" s="36"/>
      <c r="V29263" s="36"/>
    </row>
    <row r="29264" spans="11:22" x14ac:dyDescent="0.25">
      <c r="K29264" s="36"/>
      <c r="L29264" s="36"/>
      <c r="M29264" s="36"/>
      <c r="N29264" s="36"/>
      <c r="O29264" s="40"/>
      <c r="P29264" s="36"/>
      <c r="S29264" s="36"/>
      <c r="T29264" s="36"/>
      <c r="U29264" s="36"/>
      <c r="V29264" s="36"/>
    </row>
    <row r="29265" spans="11:22" x14ac:dyDescent="0.25">
      <c r="K29265" s="36"/>
      <c r="L29265" s="36"/>
      <c r="M29265" s="36"/>
      <c r="N29265" s="36"/>
      <c r="O29265" s="40"/>
      <c r="P29265" s="36"/>
      <c r="S29265" s="36"/>
      <c r="T29265" s="36"/>
      <c r="U29265" s="36"/>
      <c r="V29265" s="36"/>
    </row>
    <row r="29266" spans="11:22" x14ac:dyDescent="0.25">
      <c r="K29266" s="36"/>
      <c r="L29266" s="36"/>
      <c r="M29266" s="36"/>
      <c r="N29266" s="36"/>
      <c r="O29266" s="40"/>
      <c r="P29266" s="36"/>
      <c r="S29266" s="36"/>
      <c r="T29266" s="36"/>
      <c r="U29266" s="36"/>
      <c r="V29266" s="36"/>
    </row>
    <row r="29267" spans="11:22" x14ac:dyDescent="0.25">
      <c r="K29267" s="36"/>
      <c r="L29267" s="36"/>
      <c r="M29267" s="36"/>
      <c r="N29267" s="36"/>
      <c r="O29267" s="40"/>
      <c r="P29267" s="36"/>
      <c r="S29267" s="36"/>
      <c r="T29267" s="36"/>
      <c r="U29267" s="36"/>
      <c r="V29267" s="36"/>
    </row>
    <row r="29268" spans="11:22" x14ac:dyDescent="0.25">
      <c r="K29268" s="36"/>
      <c r="L29268" s="36"/>
      <c r="M29268" s="36"/>
      <c r="N29268" s="36"/>
      <c r="O29268" s="40"/>
      <c r="P29268" s="36"/>
      <c r="S29268" s="36"/>
      <c r="T29268" s="36"/>
      <c r="U29268" s="36"/>
      <c r="V29268" s="36"/>
    </row>
    <row r="29269" spans="11:22" x14ac:dyDescent="0.25">
      <c r="K29269" s="36"/>
      <c r="L29269" s="36"/>
      <c r="M29269" s="36"/>
      <c r="N29269" s="36"/>
      <c r="O29269" s="40"/>
      <c r="P29269" s="36"/>
      <c r="S29269" s="36"/>
      <c r="T29269" s="36"/>
      <c r="U29269" s="36"/>
      <c r="V29269" s="36"/>
    </row>
    <row r="29270" spans="11:22" x14ac:dyDescent="0.25">
      <c r="K29270" s="36"/>
      <c r="L29270" s="36"/>
      <c r="M29270" s="36"/>
      <c r="N29270" s="36"/>
      <c r="O29270" s="40"/>
      <c r="P29270" s="36"/>
      <c r="S29270" s="36"/>
      <c r="T29270" s="36"/>
      <c r="U29270" s="36"/>
      <c r="V29270" s="36"/>
    </row>
    <row r="29271" spans="11:22" x14ac:dyDescent="0.25">
      <c r="K29271" s="36"/>
      <c r="L29271" s="36"/>
      <c r="M29271" s="36"/>
      <c r="N29271" s="36"/>
      <c r="O29271" s="40"/>
      <c r="P29271" s="36"/>
      <c r="S29271" s="36"/>
      <c r="T29271" s="36"/>
      <c r="U29271" s="36"/>
      <c r="V29271" s="36"/>
    </row>
    <row r="29272" spans="11:22" x14ac:dyDescent="0.25">
      <c r="K29272" s="36"/>
      <c r="L29272" s="36"/>
      <c r="M29272" s="36"/>
      <c r="N29272" s="36"/>
      <c r="O29272" s="40"/>
      <c r="P29272" s="36"/>
      <c r="S29272" s="36"/>
      <c r="T29272" s="36"/>
      <c r="U29272" s="36"/>
      <c r="V29272" s="36"/>
    </row>
    <row r="29273" spans="11:22" x14ac:dyDescent="0.25">
      <c r="K29273" s="36"/>
      <c r="L29273" s="36"/>
      <c r="M29273" s="36"/>
      <c r="N29273" s="36"/>
      <c r="O29273" s="40"/>
      <c r="P29273" s="36"/>
      <c r="S29273" s="36"/>
      <c r="T29273" s="36"/>
      <c r="U29273" s="36"/>
      <c r="V29273" s="36"/>
    </row>
    <row r="29274" spans="11:22" x14ac:dyDescent="0.25">
      <c r="K29274" s="36"/>
      <c r="L29274" s="36"/>
      <c r="M29274" s="36"/>
      <c r="N29274" s="36"/>
      <c r="O29274" s="40"/>
      <c r="P29274" s="36"/>
      <c r="S29274" s="36"/>
      <c r="T29274" s="36"/>
      <c r="U29274" s="36"/>
      <c r="V29274" s="36"/>
    </row>
    <row r="29275" spans="11:22" x14ac:dyDescent="0.25">
      <c r="K29275" s="36"/>
      <c r="L29275" s="36"/>
      <c r="M29275" s="36"/>
      <c r="N29275" s="36"/>
      <c r="O29275" s="40"/>
      <c r="P29275" s="36"/>
      <c r="S29275" s="36"/>
      <c r="T29275" s="36"/>
      <c r="U29275" s="36"/>
      <c r="V29275" s="36"/>
    </row>
    <row r="29276" spans="11:22" x14ac:dyDescent="0.25">
      <c r="K29276" s="36"/>
      <c r="L29276" s="36"/>
      <c r="M29276" s="36"/>
      <c r="N29276" s="36"/>
      <c r="O29276" s="40"/>
      <c r="P29276" s="36"/>
      <c r="S29276" s="36"/>
      <c r="T29276" s="36"/>
      <c r="U29276" s="36"/>
      <c r="V29276" s="36"/>
    </row>
    <row r="29277" spans="11:22" x14ac:dyDescent="0.25">
      <c r="K29277" s="36"/>
      <c r="L29277" s="36"/>
      <c r="M29277" s="36"/>
      <c r="N29277" s="36"/>
      <c r="O29277" s="40"/>
      <c r="P29277" s="36"/>
      <c r="S29277" s="36"/>
      <c r="T29277" s="36"/>
      <c r="U29277" s="36"/>
      <c r="V29277" s="36"/>
    </row>
    <row r="29278" spans="11:22" x14ac:dyDescent="0.25">
      <c r="K29278" s="36"/>
      <c r="L29278" s="36"/>
      <c r="M29278" s="36"/>
      <c r="N29278" s="36"/>
      <c r="O29278" s="40"/>
      <c r="P29278" s="36"/>
      <c r="S29278" s="36"/>
      <c r="T29278" s="36"/>
      <c r="U29278" s="36"/>
      <c r="V29278" s="36"/>
    </row>
    <row r="29279" spans="11:22" x14ac:dyDescent="0.25">
      <c r="K29279" s="36"/>
      <c r="L29279" s="36"/>
      <c r="M29279" s="36"/>
      <c r="N29279" s="36"/>
      <c r="O29279" s="40"/>
      <c r="P29279" s="36"/>
      <c r="S29279" s="36"/>
      <c r="T29279" s="36"/>
      <c r="U29279" s="36"/>
      <c r="V29279" s="36"/>
    </row>
    <row r="29280" spans="11:22" x14ac:dyDescent="0.25">
      <c r="K29280" s="36"/>
      <c r="L29280" s="36"/>
      <c r="M29280" s="36"/>
      <c r="N29280" s="36"/>
      <c r="O29280" s="40"/>
      <c r="P29280" s="36"/>
      <c r="S29280" s="36"/>
      <c r="T29280" s="36"/>
      <c r="U29280" s="36"/>
      <c r="V29280" s="36"/>
    </row>
    <row r="29281" spans="11:22" x14ac:dyDescent="0.25">
      <c r="K29281" s="36"/>
      <c r="L29281" s="36"/>
      <c r="M29281" s="36"/>
      <c r="N29281" s="36"/>
      <c r="O29281" s="40"/>
      <c r="P29281" s="36"/>
      <c r="S29281" s="36"/>
      <c r="T29281" s="36"/>
      <c r="U29281" s="36"/>
      <c r="V29281" s="36"/>
    </row>
    <row r="29282" spans="11:22" x14ac:dyDescent="0.25">
      <c r="K29282" s="36"/>
      <c r="L29282" s="36"/>
      <c r="M29282" s="36"/>
      <c r="N29282" s="36"/>
      <c r="O29282" s="40"/>
      <c r="P29282" s="36"/>
      <c r="S29282" s="36"/>
      <c r="T29282" s="36"/>
      <c r="U29282" s="36"/>
      <c r="V29282" s="36"/>
    </row>
    <row r="29283" spans="11:22" x14ac:dyDescent="0.25">
      <c r="K29283" s="36"/>
      <c r="L29283" s="36"/>
      <c r="M29283" s="36"/>
      <c r="N29283" s="36"/>
      <c r="O29283" s="40"/>
      <c r="P29283" s="36"/>
      <c r="S29283" s="36"/>
      <c r="T29283" s="36"/>
      <c r="U29283" s="36"/>
      <c r="V29283" s="36"/>
    </row>
    <row r="29284" spans="11:22" x14ac:dyDescent="0.25">
      <c r="K29284" s="36"/>
      <c r="L29284" s="36"/>
      <c r="M29284" s="36"/>
      <c r="N29284" s="36"/>
      <c r="O29284" s="40"/>
      <c r="P29284" s="36"/>
      <c r="S29284" s="36"/>
      <c r="T29284" s="36"/>
      <c r="U29284" s="36"/>
      <c r="V29284" s="36"/>
    </row>
    <row r="29285" spans="11:22" x14ac:dyDescent="0.25">
      <c r="K29285" s="36"/>
      <c r="L29285" s="36"/>
      <c r="M29285" s="36"/>
      <c r="N29285" s="36"/>
      <c r="O29285" s="40"/>
      <c r="P29285" s="36"/>
      <c r="S29285" s="36"/>
      <c r="T29285" s="36"/>
      <c r="U29285" s="36"/>
      <c r="V29285" s="36"/>
    </row>
    <row r="29286" spans="11:22" x14ac:dyDescent="0.25">
      <c r="K29286" s="36"/>
      <c r="L29286" s="36"/>
      <c r="M29286" s="36"/>
      <c r="N29286" s="36"/>
      <c r="O29286" s="40"/>
      <c r="P29286" s="36"/>
      <c r="S29286" s="36"/>
      <c r="T29286" s="36"/>
      <c r="U29286" s="36"/>
      <c r="V29286" s="36"/>
    </row>
    <row r="29287" spans="11:22" x14ac:dyDescent="0.25">
      <c r="K29287" s="36"/>
      <c r="L29287" s="36"/>
      <c r="M29287" s="36"/>
      <c r="N29287" s="36"/>
      <c r="O29287" s="40"/>
      <c r="P29287" s="36"/>
      <c r="S29287" s="36"/>
      <c r="T29287" s="36"/>
      <c r="U29287" s="36"/>
      <c r="V29287" s="36"/>
    </row>
    <row r="29288" spans="11:22" x14ac:dyDescent="0.25">
      <c r="K29288" s="36"/>
      <c r="L29288" s="36"/>
      <c r="M29288" s="36"/>
      <c r="N29288" s="36"/>
      <c r="O29288" s="40"/>
      <c r="P29288" s="36"/>
      <c r="S29288" s="36"/>
      <c r="T29288" s="36"/>
      <c r="U29288" s="36"/>
      <c r="V29288" s="36"/>
    </row>
    <row r="29289" spans="11:22" x14ac:dyDescent="0.25">
      <c r="K29289" s="36"/>
      <c r="L29289" s="36"/>
      <c r="M29289" s="36"/>
      <c r="N29289" s="36"/>
      <c r="O29289" s="40"/>
      <c r="P29289" s="36"/>
      <c r="S29289" s="36"/>
      <c r="T29289" s="36"/>
      <c r="U29289" s="36"/>
      <c r="V29289" s="36"/>
    </row>
    <row r="29290" spans="11:22" x14ac:dyDescent="0.25">
      <c r="K29290" s="36"/>
      <c r="L29290" s="36"/>
      <c r="M29290" s="36"/>
      <c r="N29290" s="36"/>
      <c r="O29290" s="40"/>
      <c r="P29290" s="36"/>
      <c r="S29290" s="36"/>
      <c r="T29290" s="36"/>
      <c r="U29290" s="36"/>
      <c r="V29290" s="36"/>
    </row>
    <row r="29291" spans="11:22" x14ac:dyDescent="0.25">
      <c r="K29291" s="36"/>
      <c r="L29291" s="36"/>
      <c r="M29291" s="36"/>
      <c r="N29291" s="36"/>
      <c r="O29291" s="40"/>
      <c r="P29291" s="36"/>
      <c r="S29291" s="36"/>
      <c r="T29291" s="36"/>
      <c r="U29291" s="36"/>
      <c r="V29291" s="36"/>
    </row>
    <row r="29292" spans="11:22" x14ac:dyDescent="0.25">
      <c r="K29292" s="36"/>
      <c r="L29292" s="36"/>
      <c r="M29292" s="36"/>
      <c r="N29292" s="36"/>
      <c r="O29292" s="40"/>
      <c r="P29292" s="36"/>
      <c r="S29292" s="36"/>
      <c r="T29292" s="36"/>
      <c r="U29292" s="36"/>
      <c r="V29292" s="36"/>
    </row>
    <row r="29293" spans="11:22" x14ac:dyDescent="0.25">
      <c r="K29293" s="36"/>
      <c r="L29293" s="36"/>
      <c r="M29293" s="36"/>
      <c r="N29293" s="36"/>
      <c r="O29293" s="40"/>
      <c r="P29293" s="36"/>
      <c r="S29293" s="36"/>
      <c r="T29293" s="36"/>
      <c r="U29293" s="36"/>
      <c r="V29293" s="36"/>
    </row>
    <row r="29294" spans="11:22" x14ac:dyDescent="0.25">
      <c r="K29294" s="36"/>
      <c r="L29294" s="36"/>
      <c r="M29294" s="36"/>
      <c r="N29294" s="36"/>
      <c r="O29294" s="40"/>
      <c r="P29294" s="36"/>
      <c r="S29294" s="36"/>
      <c r="T29294" s="36"/>
      <c r="U29294" s="36"/>
      <c r="V29294" s="36"/>
    </row>
    <row r="29295" spans="11:22" x14ac:dyDescent="0.25">
      <c r="K29295" s="36"/>
      <c r="L29295" s="36"/>
      <c r="M29295" s="36"/>
      <c r="N29295" s="36"/>
      <c r="O29295" s="40"/>
      <c r="P29295" s="36"/>
      <c r="S29295" s="36"/>
      <c r="T29295" s="36"/>
      <c r="U29295" s="36"/>
      <c r="V29295" s="36"/>
    </row>
    <row r="29296" spans="11:22" x14ac:dyDescent="0.25">
      <c r="K29296" s="36"/>
      <c r="L29296" s="36"/>
      <c r="M29296" s="36"/>
      <c r="N29296" s="36"/>
      <c r="O29296" s="40"/>
      <c r="P29296" s="36"/>
      <c r="S29296" s="36"/>
      <c r="T29296" s="36"/>
      <c r="U29296" s="36"/>
      <c r="V29296" s="36"/>
    </row>
    <row r="29297" spans="11:22" x14ac:dyDescent="0.25">
      <c r="K29297" s="36"/>
      <c r="L29297" s="36"/>
      <c r="M29297" s="36"/>
      <c r="N29297" s="36"/>
      <c r="O29297" s="40"/>
      <c r="P29297" s="36"/>
      <c r="S29297" s="36"/>
      <c r="T29297" s="36"/>
      <c r="U29297" s="36"/>
      <c r="V29297" s="36"/>
    </row>
    <row r="29298" spans="11:22" x14ac:dyDescent="0.25">
      <c r="K29298" s="36"/>
      <c r="L29298" s="36"/>
      <c r="M29298" s="36"/>
      <c r="N29298" s="36"/>
      <c r="O29298" s="40"/>
      <c r="P29298" s="36"/>
      <c r="S29298" s="36"/>
      <c r="T29298" s="36"/>
      <c r="U29298" s="36"/>
      <c r="V29298" s="36"/>
    </row>
    <row r="29299" spans="11:22" x14ac:dyDescent="0.25">
      <c r="K29299" s="36"/>
      <c r="L29299" s="36"/>
      <c r="M29299" s="36"/>
      <c r="N29299" s="36"/>
      <c r="O29299" s="40"/>
      <c r="P29299" s="36"/>
      <c r="S29299" s="36"/>
      <c r="T29299" s="36"/>
      <c r="U29299" s="36"/>
      <c r="V29299" s="36"/>
    </row>
    <row r="29300" spans="11:22" x14ac:dyDescent="0.25">
      <c r="K29300" s="36"/>
      <c r="L29300" s="36"/>
      <c r="M29300" s="36"/>
      <c r="N29300" s="36"/>
      <c r="O29300" s="40"/>
      <c r="P29300" s="36"/>
      <c r="S29300" s="36"/>
      <c r="T29300" s="36"/>
      <c r="U29300" s="36"/>
      <c r="V29300" s="36"/>
    </row>
    <row r="29301" spans="11:22" x14ac:dyDescent="0.25">
      <c r="K29301" s="36"/>
      <c r="L29301" s="36"/>
      <c r="M29301" s="36"/>
      <c r="N29301" s="36"/>
      <c r="O29301" s="40"/>
      <c r="P29301" s="36"/>
      <c r="S29301" s="36"/>
      <c r="T29301" s="36"/>
      <c r="U29301" s="36"/>
      <c r="V29301" s="36"/>
    </row>
    <row r="29302" spans="11:22" x14ac:dyDescent="0.25">
      <c r="K29302" s="36"/>
      <c r="L29302" s="36"/>
      <c r="M29302" s="36"/>
      <c r="N29302" s="36"/>
      <c r="O29302" s="40"/>
      <c r="P29302" s="36"/>
      <c r="S29302" s="36"/>
      <c r="T29302" s="36"/>
      <c r="U29302" s="36"/>
      <c r="V29302" s="36"/>
    </row>
    <row r="29303" spans="11:22" x14ac:dyDescent="0.25">
      <c r="K29303" s="36"/>
      <c r="L29303" s="36"/>
      <c r="M29303" s="36"/>
      <c r="N29303" s="36"/>
      <c r="O29303" s="40"/>
      <c r="P29303" s="36"/>
      <c r="S29303" s="36"/>
      <c r="T29303" s="36"/>
      <c r="U29303" s="36"/>
      <c r="V29303" s="36"/>
    </row>
    <row r="29304" spans="11:22" x14ac:dyDescent="0.25">
      <c r="K29304" s="36"/>
      <c r="L29304" s="36"/>
      <c r="M29304" s="36"/>
      <c r="N29304" s="36"/>
      <c r="O29304" s="40"/>
      <c r="P29304" s="36"/>
      <c r="S29304" s="36"/>
      <c r="T29304" s="36"/>
      <c r="U29304" s="36"/>
      <c r="V29304" s="36"/>
    </row>
    <row r="29305" spans="11:22" x14ac:dyDescent="0.25">
      <c r="K29305" s="36"/>
      <c r="L29305" s="36"/>
      <c r="M29305" s="36"/>
      <c r="N29305" s="36"/>
      <c r="O29305" s="40"/>
      <c r="P29305" s="36"/>
      <c r="S29305" s="36"/>
      <c r="T29305" s="36"/>
      <c r="U29305" s="36"/>
      <c r="V29305" s="36"/>
    </row>
    <row r="29306" spans="11:22" x14ac:dyDescent="0.25">
      <c r="K29306" s="36"/>
      <c r="L29306" s="36"/>
      <c r="M29306" s="36"/>
      <c r="N29306" s="36"/>
      <c r="O29306" s="40"/>
      <c r="P29306" s="36"/>
      <c r="S29306" s="36"/>
      <c r="T29306" s="36"/>
      <c r="U29306" s="36"/>
      <c r="V29306" s="36"/>
    </row>
    <row r="29307" spans="11:22" x14ac:dyDescent="0.25">
      <c r="K29307" s="36"/>
      <c r="L29307" s="36"/>
      <c r="M29307" s="36"/>
      <c r="N29307" s="36"/>
      <c r="O29307" s="40"/>
      <c r="P29307" s="36"/>
      <c r="S29307" s="36"/>
      <c r="T29307" s="36"/>
      <c r="U29307" s="36"/>
      <c r="V29307" s="36"/>
    </row>
    <row r="29308" spans="11:22" x14ac:dyDescent="0.25">
      <c r="K29308" s="36"/>
      <c r="L29308" s="36"/>
      <c r="M29308" s="36"/>
      <c r="N29308" s="36"/>
      <c r="O29308" s="40"/>
      <c r="P29308" s="36"/>
      <c r="S29308" s="36"/>
      <c r="T29308" s="36"/>
      <c r="U29308" s="36"/>
      <c r="V29308" s="36"/>
    </row>
    <row r="29309" spans="11:22" x14ac:dyDescent="0.25">
      <c r="K29309" s="36"/>
      <c r="L29309" s="36"/>
      <c r="M29309" s="36"/>
      <c r="N29309" s="36"/>
      <c r="O29309" s="40"/>
      <c r="P29309" s="36"/>
      <c r="S29309" s="36"/>
      <c r="T29309" s="36"/>
      <c r="U29309" s="36"/>
      <c r="V29309" s="36"/>
    </row>
    <row r="29310" spans="11:22" x14ac:dyDescent="0.25">
      <c r="K29310" s="36"/>
      <c r="L29310" s="36"/>
      <c r="M29310" s="36"/>
      <c r="N29310" s="36"/>
      <c r="O29310" s="40"/>
      <c r="P29310" s="36"/>
      <c r="S29310" s="36"/>
      <c r="T29310" s="36"/>
      <c r="U29310" s="36"/>
      <c r="V29310" s="36"/>
    </row>
    <row r="29311" spans="11:22" x14ac:dyDescent="0.25">
      <c r="K29311" s="36"/>
      <c r="L29311" s="36"/>
      <c r="M29311" s="36"/>
      <c r="N29311" s="36"/>
      <c r="O29311" s="40"/>
      <c r="P29311" s="36"/>
      <c r="S29311" s="36"/>
      <c r="T29311" s="36"/>
      <c r="U29311" s="36"/>
      <c r="V29311" s="36"/>
    </row>
    <row r="29312" spans="11:22" x14ac:dyDescent="0.25">
      <c r="K29312" s="36"/>
      <c r="L29312" s="36"/>
      <c r="M29312" s="36"/>
      <c r="N29312" s="36"/>
      <c r="O29312" s="40"/>
      <c r="P29312" s="36"/>
      <c r="S29312" s="36"/>
      <c r="T29312" s="36"/>
      <c r="U29312" s="36"/>
      <c r="V29312" s="36"/>
    </row>
    <row r="29313" spans="11:22" x14ac:dyDescent="0.25">
      <c r="K29313" s="36"/>
      <c r="L29313" s="36"/>
      <c r="M29313" s="36"/>
      <c r="N29313" s="36"/>
      <c r="O29313" s="40"/>
      <c r="P29313" s="36"/>
      <c r="S29313" s="36"/>
      <c r="T29313" s="36"/>
      <c r="U29313" s="36"/>
      <c r="V29313" s="36"/>
    </row>
    <row r="29314" spans="11:22" x14ac:dyDescent="0.25">
      <c r="K29314" s="36"/>
      <c r="L29314" s="36"/>
      <c r="M29314" s="36"/>
      <c r="N29314" s="36"/>
      <c r="O29314" s="40"/>
      <c r="P29314" s="36"/>
      <c r="S29314" s="36"/>
      <c r="T29314" s="36"/>
      <c r="U29314" s="36"/>
      <c r="V29314" s="36"/>
    </row>
    <row r="29315" spans="11:22" x14ac:dyDescent="0.25">
      <c r="K29315" s="36"/>
      <c r="L29315" s="36"/>
      <c r="M29315" s="36"/>
      <c r="N29315" s="36"/>
      <c r="O29315" s="40"/>
      <c r="P29315" s="36"/>
      <c r="S29315" s="36"/>
      <c r="T29315" s="36"/>
      <c r="U29315" s="36"/>
      <c r="V29315" s="36"/>
    </row>
    <row r="29316" spans="11:22" x14ac:dyDescent="0.25">
      <c r="K29316" s="36"/>
      <c r="L29316" s="36"/>
      <c r="M29316" s="36"/>
      <c r="N29316" s="36"/>
      <c r="O29316" s="40"/>
      <c r="P29316" s="36"/>
      <c r="S29316" s="36"/>
      <c r="T29316" s="36"/>
      <c r="U29316" s="36"/>
      <c r="V29316" s="36"/>
    </row>
    <row r="29317" spans="11:22" x14ac:dyDescent="0.25">
      <c r="K29317" s="36"/>
      <c r="L29317" s="36"/>
      <c r="M29317" s="36"/>
      <c r="N29317" s="36"/>
      <c r="O29317" s="40"/>
      <c r="P29317" s="36"/>
      <c r="S29317" s="36"/>
      <c r="T29317" s="36"/>
      <c r="U29317" s="36"/>
      <c r="V29317" s="36"/>
    </row>
    <row r="29318" spans="11:22" x14ac:dyDescent="0.25">
      <c r="K29318" s="36"/>
      <c r="L29318" s="36"/>
      <c r="M29318" s="36"/>
      <c r="N29318" s="36"/>
      <c r="O29318" s="40"/>
      <c r="P29318" s="36"/>
      <c r="S29318" s="36"/>
      <c r="T29318" s="36"/>
      <c r="U29318" s="36"/>
      <c r="V29318" s="36"/>
    </row>
    <row r="29319" spans="11:22" x14ac:dyDescent="0.25">
      <c r="K29319" s="36"/>
      <c r="L29319" s="36"/>
      <c r="M29319" s="36"/>
      <c r="N29319" s="36"/>
      <c r="O29319" s="40"/>
      <c r="P29319" s="36"/>
      <c r="S29319" s="36"/>
      <c r="T29319" s="36"/>
      <c r="U29319" s="36"/>
      <c r="V29319" s="36"/>
    </row>
    <row r="29320" spans="11:22" x14ac:dyDescent="0.25">
      <c r="K29320" s="36"/>
      <c r="L29320" s="36"/>
      <c r="M29320" s="36"/>
      <c r="N29320" s="36"/>
      <c r="O29320" s="40"/>
      <c r="P29320" s="36"/>
      <c r="S29320" s="36"/>
      <c r="T29320" s="36"/>
      <c r="U29320" s="36"/>
      <c r="V29320" s="36"/>
    </row>
    <row r="29321" spans="11:22" x14ac:dyDescent="0.25">
      <c r="K29321" s="36"/>
      <c r="L29321" s="36"/>
      <c r="M29321" s="36"/>
      <c r="N29321" s="36"/>
      <c r="O29321" s="40"/>
      <c r="P29321" s="36"/>
      <c r="S29321" s="36"/>
      <c r="T29321" s="36"/>
      <c r="U29321" s="36"/>
      <c r="V29321" s="36"/>
    </row>
    <row r="29322" spans="11:22" x14ac:dyDescent="0.25">
      <c r="K29322" s="36"/>
      <c r="L29322" s="36"/>
      <c r="M29322" s="36"/>
      <c r="N29322" s="36"/>
      <c r="O29322" s="40"/>
      <c r="P29322" s="36"/>
      <c r="S29322" s="36"/>
      <c r="T29322" s="36"/>
      <c r="U29322" s="36"/>
      <c r="V29322" s="36"/>
    </row>
    <row r="29323" spans="11:22" x14ac:dyDescent="0.25">
      <c r="K29323" s="36"/>
      <c r="L29323" s="36"/>
      <c r="M29323" s="36"/>
      <c r="N29323" s="36"/>
      <c r="O29323" s="40"/>
      <c r="P29323" s="36"/>
      <c r="S29323" s="36"/>
      <c r="T29323" s="36"/>
      <c r="U29323" s="36"/>
      <c r="V29323" s="36"/>
    </row>
    <row r="29324" spans="11:22" x14ac:dyDescent="0.25">
      <c r="K29324" s="36"/>
      <c r="L29324" s="36"/>
      <c r="M29324" s="36"/>
      <c r="N29324" s="36"/>
      <c r="O29324" s="40"/>
      <c r="P29324" s="36"/>
      <c r="S29324" s="36"/>
      <c r="T29324" s="36"/>
      <c r="U29324" s="36"/>
      <c r="V29324" s="36"/>
    </row>
    <row r="29325" spans="11:22" x14ac:dyDescent="0.25">
      <c r="K29325" s="36"/>
      <c r="L29325" s="36"/>
      <c r="M29325" s="36"/>
      <c r="N29325" s="36"/>
      <c r="O29325" s="40"/>
      <c r="P29325" s="36"/>
      <c r="S29325" s="36"/>
      <c r="T29325" s="36"/>
      <c r="U29325" s="36"/>
      <c r="V29325" s="36"/>
    </row>
    <row r="29326" spans="11:22" x14ac:dyDescent="0.25">
      <c r="K29326" s="36"/>
      <c r="L29326" s="36"/>
      <c r="M29326" s="36"/>
      <c r="N29326" s="36"/>
      <c r="O29326" s="40"/>
      <c r="P29326" s="36"/>
      <c r="S29326" s="36"/>
      <c r="T29326" s="36"/>
      <c r="U29326" s="36"/>
      <c r="V29326" s="36"/>
    </row>
    <row r="29327" spans="11:22" x14ac:dyDescent="0.25">
      <c r="K29327" s="36"/>
      <c r="L29327" s="36"/>
      <c r="M29327" s="36"/>
      <c r="N29327" s="36"/>
      <c r="O29327" s="40"/>
      <c r="P29327" s="36"/>
      <c r="S29327" s="36"/>
      <c r="T29327" s="36"/>
      <c r="U29327" s="36"/>
      <c r="V29327" s="36"/>
    </row>
    <row r="29328" spans="11:22" x14ac:dyDescent="0.25">
      <c r="K29328" s="36"/>
      <c r="L29328" s="36"/>
      <c r="M29328" s="36"/>
      <c r="N29328" s="36"/>
      <c r="O29328" s="40"/>
      <c r="P29328" s="36"/>
      <c r="S29328" s="36"/>
      <c r="T29328" s="36"/>
      <c r="U29328" s="36"/>
      <c r="V29328" s="36"/>
    </row>
    <row r="29329" spans="11:22" x14ac:dyDescent="0.25">
      <c r="K29329" s="36"/>
      <c r="L29329" s="36"/>
      <c r="M29329" s="36"/>
      <c r="N29329" s="36"/>
      <c r="O29329" s="40"/>
      <c r="P29329" s="36"/>
      <c r="S29329" s="36"/>
      <c r="T29329" s="36"/>
      <c r="U29329" s="36"/>
      <c r="V29329" s="36"/>
    </row>
    <row r="29330" spans="11:22" x14ac:dyDescent="0.25">
      <c r="K29330" s="36"/>
      <c r="L29330" s="36"/>
      <c r="M29330" s="36"/>
      <c r="N29330" s="36"/>
      <c r="O29330" s="40"/>
      <c r="P29330" s="36"/>
      <c r="S29330" s="36"/>
      <c r="T29330" s="36"/>
      <c r="U29330" s="36"/>
      <c r="V29330" s="36"/>
    </row>
    <row r="29331" spans="11:22" x14ac:dyDescent="0.25">
      <c r="K29331" s="36"/>
      <c r="L29331" s="36"/>
      <c r="M29331" s="36"/>
      <c r="N29331" s="36"/>
      <c r="O29331" s="40"/>
      <c r="P29331" s="36"/>
      <c r="S29331" s="36"/>
      <c r="T29331" s="36"/>
      <c r="U29331" s="36"/>
      <c r="V29331" s="36"/>
    </row>
    <row r="29332" spans="11:22" x14ac:dyDescent="0.25">
      <c r="K29332" s="36"/>
      <c r="L29332" s="36"/>
      <c r="M29332" s="36"/>
      <c r="N29332" s="36"/>
      <c r="O29332" s="40"/>
      <c r="P29332" s="36"/>
      <c r="S29332" s="36"/>
      <c r="T29332" s="36"/>
      <c r="U29332" s="36"/>
      <c r="V29332" s="36"/>
    </row>
    <row r="29333" spans="11:22" x14ac:dyDescent="0.25">
      <c r="K29333" s="36"/>
      <c r="L29333" s="36"/>
      <c r="M29333" s="36"/>
      <c r="N29333" s="36"/>
      <c r="O29333" s="40"/>
      <c r="P29333" s="36"/>
      <c r="S29333" s="36"/>
      <c r="T29333" s="36"/>
      <c r="U29333" s="36"/>
      <c r="V29333" s="36"/>
    </row>
    <row r="29334" spans="11:22" x14ac:dyDescent="0.25">
      <c r="K29334" s="36"/>
      <c r="L29334" s="36"/>
      <c r="M29334" s="36"/>
      <c r="N29334" s="36"/>
      <c r="O29334" s="40"/>
      <c r="P29334" s="36"/>
      <c r="S29334" s="36"/>
      <c r="T29334" s="36"/>
      <c r="U29334" s="36"/>
      <c r="V29334" s="36"/>
    </row>
    <row r="29335" spans="11:22" x14ac:dyDescent="0.25">
      <c r="K29335" s="36"/>
      <c r="L29335" s="36"/>
      <c r="M29335" s="36"/>
      <c r="N29335" s="36"/>
      <c r="O29335" s="40"/>
      <c r="P29335" s="36"/>
      <c r="S29335" s="36"/>
      <c r="T29335" s="36"/>
      <c r="U29335" s="36"/>
      <c r="V29335" s="36"/>
    </row>
    <row r="29336" spans="11:22" x14ac:dyDescent="0.25">
      <c r="K29336" s="36"/>
      <c r="L29336" s="36"/>
      <c r="M29336" s="36"/>
      <c r="N29336" s="36"/>
      <c r="O29336" s="40"/>
      <c r="P29336" s="36"/>
      <c r="S29336" s="36"/>
      <c r="T29336" s="36"/>
      <c r="U29336" s="36"/>
      <c r="V29336" s="36"/>
    </row>
    <row r="29337" spans="11:22" x14ac:dyDescent="0.25">
      <c r="K29337" s="36"/>
      <c r="L29337" s="36"/>
      <c r="M29337" s="36"/>
      <c r="N29337" s="36"/>
      <c r="O29337" s="40"/>
      <c r="P29337" s="36"/>
      <c r="S29337" s="36"/>
      <c r="T29337" s="36"/>
      <c r="U29337" s="36"/>
      <c r="V29337" s="36"/>
    </row>
    <row r="29338" spans="11:22" x14ac:dyDescent="0.25">
      <c r="K29338" s="36"/>
      <c r="L29338" s="36"/>
      <c r="M29338" s="36"/>
      <c r="N29338" s="36"/>
      <c r="O29338" s="40"/>
      <c r="P29338" s="36"/>
      <c r="S29338" s="36"/>
      <c r="T29338" s="36"/>
      <c r="U29338" s="36"/>
      <c r="V29338" s="36"/>
    </row>
    <row r="29339" spans="11:22" x14ac:dyDescent="0.25">
      <c r="K29339" s="36"/>
      <c r="L29339" s="36"/>
      <c r="M29339" s="36"/>
      <c r="N29339" s="36"/>
      <c r="O29339" s="40"/>
      <c r="P29339" s="36"/>
      <c r="S29339" s="36"/>
      <c r="T29339" s="36"/>
      <c r="U29339" s="36"/>
      <c r="V29339" s="36"/>
    </row>
    <row r="29340" spans="11:22" x14ac:dyDescent="0.25">
      <c r="K29340" s="36"/>
      <c r="L29340" s="36"/>
      <c r="M29340" s="36"/>
      <c r="N29340" s="36"/>
      <c r="O29340" s="40"/>
      <c r="P29340" s="36"/>
      <c r="S29340" s="36"/>
      <c r="T29340" s="36"/>
      <c r="U29340" s="36"/>
      <c r="V29340" s="36"/>
    </row>
    <row r="29341" spans="11:22" x14ac:dyDescent="0.25">
      <c r="K29341" s="36"/>
      <c r="L29341" s="36"/>
      <c r="M29341" s="36"/>
      <c r="N29341" s="36"/>
      <c r="O29341" s="40"/>
      <c r="P29341" s="36"/>
      <c r="S29341" s="36"/>
      <c r="T29341" s="36"/>
      <c r="U29341" s="36"/>
      <c r="V29341" s="36"/>
    </row>
    <row r="29342" spans="11:22" x14ac:dyDescent="0.25">
      <c r="K29342" s="36"/>
      <c r="L29342" s="36"/>
      <c r="M29342" s="36"/>
      <c r="N29342" s="36"/>
      <c r="O29342" s="40"/>
      <c r="P29342" s="36"/>
      <c r="S29342" s="36"/>
      <c r="T29342" s="36"/>
      <c r="U29342" s="36"/>
      <c r="V29342" s="36"/>
    </row>
    <row r="29343" spans="11:22" x14ac:dyDescent="0.25">
      <c r="K29343" s="36"/>
      <c r="L29343" s="36"/>
      <c r="M29343" s="36"/>
      <c r="N29343" s="36"/>
      <c r="O29343" s="40"/>
      <c r="P29343" s="36"/>
      <c r="S29343" s="36"/>
      <c r="T29343" s="36"/>
      <c r="U29343" s="36"/>
      <c r="V29343" s="36"/>
    </row>
    <row r="29344" spans="11:22" x14ac:dyDescent="0.25">
      <c r="K29344" s="36"/>
      <c r="L29344" s="36"/>
      <c r="M29344" s="36"/>
      <c r="N29344" s="36"/>
      <c r="O29344" s="40"/>
      <c r="P29344" s="36"/>
      <c r="S29344" s="36"/>
      <c r="T29344" s="36"/>
      <c r="U29344" s="36"/>
      <c r="V29344" s="36"/>
    </row>
    <row r="29345" spans="11:22" x14ac:dyDescent="0.25">
      <c r="K29345" s="36"/>
      <c r="L29345" s="36"/>
      <c r="M29345" s="36"/>
      <c r="N29345" s="36"/>
      <c r="O29345" s="40"/>
      <c r="P29345" s="36"/>
      <c r="S29345" s="36"/>
      <c r="T29345" s="36"/>
      <c r="U29345" s="36"/>
      <c r="V29345" s="36"/>
    </row>
    <row r="29346" spans="11:22" x14ac:dyDescent="0.25">
      <c r="K29346" s="36"/>
      <c r="L29346" s="36"/>
      <c r="M29346" s="36"/>
      <c r="N29346" s="36"/>
      <c r="O29346" s="40"/>
      <c r="P29346" s="36"/>
      <c r="S29346" s="36"/>
      <c r="T29346" s="36"/>
      <c r="U29346" s="36"/>
      <c r="V29346" s="36"/>
    </row>
    <row r="29347" spans="11:22" x14ac:dyDescent="0.25">
      <c r="K29347" s="36"/>
      <c r="L29347" s="36"/>
      <c r="M29347" s="36"/>
      <c r="N29347" s="36"/>
      <c r="O29347" s="40"/>
      <c r="P29347" s="36"/>
      <c r="S29347" s="36"/>
      <c r="T29347" s="36"/>
      <c r="U29347" s="36"/>
      <c r="V29347" s="36"/>
    </row>
    <row r="29348" spans="11:22" x14ac:dyDescent="0.25">
      <c r="K29348" s="36"/>
      <c r="L29348" s="36"/>
      <c r="M29348" s="36"/>
      <c r="N29348" s="36"/>
      <c r="O29348" s="40"/>
      <c r="P29348" s="36"/>
      <c r="S29348" s="36"/>
      <c r="T29348" s="36"/>
      <c r="U29348" s="36"/>
      <c r="V29348" s="36"/>
    </row>
    <row r="29349" spans="11:22" x14ac:dyDescent="0.25">
      <c r="K29349" s="36"/>
      <c r="L29349" s="36"/>
      <c r="M29349" s="36"/>
      <c r="N29349" s="36"/>
      <c r="O29349" s="40"/>
      <c r="P29349" s="36"/>
      <c r="S29349" s="36"/>
      <c r="T29349" s="36"/>
      <c r="U29349" s="36"/>
      <c r="V29349" s="36"/>
    </row>
    <row r="29350" spans="11:22" x14ac:dyDescent="0.25">
      <c r="K29350" s="36"/>
      <c r="L29350" s="36"/>
      <c r="M29350" s="36"/>
      <c r="N29350" s="36"/>
      <c r="O29350" s="40"/>
      <c r="P29350" s="36"/>
      <c r="S29350" s="36"/>
      <c r="T29350" s="36"/>
      <c r="U29350" s="36"/>
      <c r="V29350" s="36"/>
    </row>
    <row r="29351" spans="11:22" x14ac:dyDescent="0.25">
      <c r="K29351" s="36"/>
      <c r="L29351" s="36"/>
      <c r="M29351" s="36"/>
      <c r="N29351" s="36"/>
      <c r="O29351" s="40"/>
      <c r="P29351" s="36"/>
      <c r="S29351" s="36"/>
      <c r="T29351" s="36"/>
      <c r="U29351" s="36"/>
      <c r="V29351" s="36"/>
    </row>
    <row r="29352" spans="11:22" x14ac:dyDescent="0.25">
      <c r="K29352" s="36"/>
      <c r="L29352" s="36"/>
      <c r="M29352" s="36"/>
      <c r="N29352" s="36"/>
      <c r="O29352" s="40"/>
      <c r="P29352" s="36"/>
      <c r="S29352" s="36"/>
      <c r="T29352" s="36"/>
      <c r="U29352" s="36"/>
      <c r="V29352" s="36"/>
    </row>
    <row r="29353" spans="11:22" x14ac:dyDescent="0.25">
      <c r="K29353" s="36"/>
      <c r="L29353" s="36"/>
      <c r="M29353" s="36"/>
      <c r="N29353" s="36"/>
      <c r="O29353" s="40"/>
      <c r="P29353" s="36"/>
      <c r="S29353" s="36"/>
      <c r="T29353" s="36"/>
      <c r="U29353" s="36"/>
      <c r="V29353" s="36"/>
    </row>
    <row r="29354" spans="11:22" x14ac:dyDescent="0.25">
      <c r="K29354" s="36"/>
      <c r="L29354" s="36"/>
      <c r="M29354" s="36"/>
      <c r="N29354" s="36"/>
      <c r="O29354" s="40"/>
      <c r="P29354" s="36"/>
      <c r="S29354" s="36"/>
      <c r="T29354" s="36"/>
      <c r="U29354" s="36"/>
      <c r="V29354" s="36"/>
    </row>
    <row r="29355" spans="11:22" x14ac:dyDescent="0.25">
      <c r="K29355" s="36"/>
      <c r="L29355" s="36"/>
      <c r="M29355" s="36"/>
      <c r="N29355" s="36"/>
      <c r="O29355" s="40"/>
      <c r="P29355" s="36"/>
      <c r="S29355" s="36"/>
      <c r="T29355" s="36"/>
      <c r="U29355" s="36"/>
      <c r="V29355" s="36"/>
    </row>
    <row r="29356" spans="11:22" x14ac:dyDescent="0.25">
      <c r="K29356" s="36"/>
      <c r="L29356" s="36"/>
      <c r="M29356" s="36"/>
      <c r="N29356" s="36"/>
      <c r="O29356" s="40"/>
      <c r="P29356" s="36"/>
      <c r="S29356" s="36"/>
      <c r="T29356" s="36"/>
      <c r="U29356" s="36"/>
      <c r="V29356" s="36"/>
    </row>
    <row r="29357" spans="11:22" x14ac:dyDescent="0.25">
      <c r="K29357" s="36"/>
      <c r="L29357" s="36"/>
      <c r="M29357" s="36"/>
      <c r="N29357" s="36"/>
      <c r="O29357" s="40"/>
      <c r="P29357" s="36"/>
      <c r="S29357" s="36"/>
      <c r="T29357" s="36"/>
      <c r="U29357" s="36"/>
      <c r="V29357" s="36"/>
    </row>
    <row r="29358" spans="11:22" x14ac:dyDescent="0.25">
      <c r="K29358" s="36"/>
      <c r="L29358" s="36"/>
      <c r="M29358" s="36"/>
      <c r="N29358" s="36"/>
      <c r="O29358" s="40"/>
      <c r="P29358" s="36"/>
      <c r="S29358" s="36"/>
      <c r="T29358" s="36"/>
      <c r="U29358" s="36"/>
      <c r="V29358" s="36"/>
    </row>
    <row r="29359" spans="11:22" x14ac:dyDescent="0.25">
      <c r="K29359" s="36"/>
      <c r="L29359" s="36"/>
      <c r="M29359" s="36"/>
      <c r="N29359" s="36"/>
      <c r="O29359" s="40"/>
      <c r="P29359" s="36"/>
      <c r="S29359" s="36"/>
      <c r="T29359" s="36"/>
      <c r="U29359" s="36"/>
      <c r="V29359" s="36"/>
    </row>
    <row r="29360" spans="11:22" x14ac:dyDescent="0.25">
      <c r="K29360" s="36"/>
      <c r="L29360" s="36"/>
      <c r="M29360" s="36"/>
      <c r="N29360" s="36"/>
      <c r="O29360" s="40"/>
      <c r="P29360" s="36"/>
      <c r="S29360" s="36"/>
      <c r="T29360" s="36"/>
      <c r="U29360" s="36"/>
      <c r="V29360" s="36"/>
    </row>
    <row r="29361" spans="11:22" x14ac:dyDescent="0.25">
      <c r="K29361" s="36"/>
      <c r="L29361" s="36"/>
      <c r="M29361" s="36"/>
      <c r="N29361" s="36"/>
      <c r="O29361" s="40"/>
      <c r="P29361" s="36"/>
      <c r="S29361" s="36"/>
      <c r="T29361" s="36"/>
      <c r="U29361" s="36"/>
      <c r="V29361" s="36"/>
    </row>
    <row r="29362" spans="11:22" x14ac:dyDescent="0.25">
      <c r="K29362" s="36"/>
      <c r="L29362" s="36"/>
      <c r="M29362" s="36"/>
      <c r="N29362" s="36"/>
      <c r="O29362" s="40"/>
      <c r="P29362" s="36"/>
      <c r="S29362" s="36"/>
      <c r="T29362" s="36"/>
      <c r="U29362" s="36"/>
      <c r="V29362" s="36"/>
    </row>
    <row r="29363" spans="11:22" x14ac:dyDescent="0.25">
      <c r="K29363" s="36"/>
      <c r="L29363" s="36"/>
      <c r="M29363" s="36"/>
      <c r="N29363" s="36"/>
      <c r="O29363" s="40"/>
      <c r="P29363" s="36"/>
      <c r="S29363" s="36"/>
      <c r="T29363" s="36"/>
      <c r="U29363" s="36"/>
      <c r="V29363" s="36"/>
    </row>
    <row r="29364" spans="11:22" x14ac:dyDescent="0.25">
      <c r="K29364" s="36"/>
      <c r="L29364" s="36"/>
      <c r="M29364" s="36"/>
      <c r="N29364" s="36"/>
      <c r="O29364" s="40"/>
      <c r="P29364" s="36"/>
      <c r="S29364" s="36"/>
      <c r="T29364" s="36"/>
      <c r="U29364" s="36"/>
      <c r="V29364" s="36"/>
    </row>
    <row r="29365" spans="11:22" x14ac:dyDescent="0.25">
      <c r="K29365" s="36"/>
      <c r="L29365" s="36"/>
      <c r="M29365" s="36"/>
      <c r="N29365" s="36"/>
      <c r="O29365" s="40"/>
      <c r="P29365" s="36"/>
      <c r="S29365" s="36"/>
      <c r="T29365" s="36"/>
      <c r="U29365" s="36"/>
      <c r="V29365" s="36"/>
    </row>
    <row r="29366" spans="11:22" x14ac:dyDescent="0.25">
      <c r="K29366" s="36"/>
      <c r="L29366" s="36"/>
      <c r="M29366" s="36"/>
      <c r="N29366" s="36"/>
      <c r="O29366" s="40"/>
      <c r="P29366" s="36"/>
      <c r="S29366" s="36"/>
      <c r="T29366" s="36"/>
      <c r="U29366" s="36"/>
      <c r="V29366" s="36"/>
    </row>
    <row r="29367" spans="11:22" x14ac:dyDescent="0.25">
      <c r="K29367" s="36"/>
      <c r="L29367" s="36"/>
      <c r="M29367" s="36"/>
      <c r="N29367" s="36"/>
      <c r="O29367" s="40"/>
      <c r="P29367" s="36"/>
      <c r="S29367" s="36"/>
      <c r="T29367" s="36"/>
      <c r="U29367" s="36"/>
      <c r="V29367" s="36"/>
    </row>
    <row r="29368" spans="11:22" x14ac:dyDescent="0.25">
      <c r="K29368" s="36"/>
      <c r="L29368" s="36"/>
      <c r="M29368" s="36"/>
      <c r="N29368" s="36"/>
      <c r="O29368" s="40"/>
      <c r="P29368" s="36"/>
      <c r="S29368" s="36"/>
      <c r="T29368" s="36"/>
      <c r="U29368" s="36"/>
      <c r="V29368" s="36"/>
    </row>
    <row r="29369" spans="11:22" x14ac:dyDescent="0.25">
      <c r="K29369" s="36"/>
      <c r="L29369" s="36"/>
      <c r="M29369" s="36"/>
      <c r="N29369" s="36"/>
      <c r="O29369" s="40"/>
      <c r="P29369" s="36"/>
      <c r="S29369" s="36"/>
      <c r="T29369" s="36"/>
      <c r="U29369" s="36"/>
      <c r="V29369" s="36"/>
    </row>
    <row r="29370" spans="11:22" x14ac:dyDescent="0.25">
      <c r="K29370" s="36"/>
      <c r="L29370" s="36"/>
      <c r="M29370" s="36"/>
      <c r="N29370" s="36"/>
      <c r="O29370" s="40"/>
      <c r="P29370" s="36"/>
      <c r="S29370" s="36"/>
      <c r="T29370" s="36"/>
      <c r="U29370" s="36"/>
      <c r="V29370" s="36"/>
    </row>
    <row r="29371" spans="11:22" x14ac:dyDescent="0.25">
      <c r="K29371" s="36"/>
      <c r="L29371" s="36"/>
      <c r="M29371" s="36"/>
      <c r="N29371" s="36"/>
      <c r="O29371" s="40"/>
      <c r="P29371" s="36"/>
      <c r="S29371" s="36"/>
      <c r="T29371" s="36"/>
      <c r="U29371" s="36"/>
      <c r="V29371" s="36"/>
    </row>
    <row r="29372" spans="11:22" x14ac:dyDescent="0.25">
      <c r="K29372" s="36"/>
      <c r="L29372" s="36"/>
      <c r="M29372" s="36"/>
      <c r="N29372" s="36"/>
      <c r="O29372" s="40"/>
      <c r="P29372" s="36"/>
      <c r="S29372" s="36"/>
      <c r="T29372" s="36"/>
      <c r="U29372" s="36"/>
      <c r="V29372" s="36"/>
    </row>
    <row r="29373" spans="11:22" x14ac:dyDescent="0.25">
      <c r="K29373" s="36"/>
      <c r="L29373" s="36"/>
      <c r="M29373" s="36"/>
      <c r="N29373" s="36"/>
      <c r="O29373" s="40"/>
      <c r="P29373" s="36"/>
      <c r="S29373" s="36"/>
      <c r="T29373" s="36"/>
      <c r="U29373" s="36"/>
      <c r="V29373" s="36"/>
    </row>
    <row r="29374" spans="11:22" x14ac:dyDescent="0.25">
      <c r="K29374" s="36"/>
      <c r="L29374" s="36"/>
      <c r="M29374" s="36"/>
      <c r="N29374" s="36"/>
      <c r="O29374" s="40"/>
      <c r="P29374" s="36"/>
      <c r="S29374" s="36"/>
      <c r="T29374" s="36"/>
      <c r="U29374" s="36"/>
      <c r="V29374" s="36"/>
    </row>
    <row r="29375" spans="11:22" x14ac:dyDescent="0.25">
      <c r="K29375" s="36"/>
      <c r="L29375" s="36"/>
      <c r="M29375" s="36"/>
      <c r="N29375" s="36"/>
      <c r="O29375" s="40"/>
      <c r="P29375" s="36"/>
      <c r="S29375" s="36"/>
      <c r="T29375" s="36"/>
      <c r="U29375" s="36"/>
      <c r="V29375" s="36"/>
    </row>
    <row r="29376" spans="11:22" x14ac:dyDescent="0.25">
      <c r="K29376" s="36"/>
      <c r="L29376" s="36"/>
      <c r="M29376" s="36"/>
      <c r="N29376" s="36"/>
      <c r="O29376" s="40"/>
      <c r="P29376" s="36"/>
      <c r="S29376" s="36"/>
      <c r="T29376" s="36"/>
      <c r="U29376" s="36"/>
      <c r="V29376" s="36"/>
    </row>
    <row r="29377" spans="11:22" x14ac:dyDescent="0.25">
      <c r="K29377" s="36"/>
      <c r="L29377" s="36"/>
      <c r="M29377" s="36"/>
      <c r="N29377" s="36"/>
      <c r="O29377" s="40"/>
      <c r="P29377" s="36"/>
      <c r="S29377" s="36"/>
      <c r="T29377" s="36"/>
      <c r="U29377" s="36"/>
      <c r="V29377" s="36"/>
    </row>
    <row r="29378" spans="11:22" x14ac:dyDescent="0.25">
      <c r="K29378" s="36"/>
      <c r="L29378" s="36"/>
      <c r="M29378" s="36"/>
      <c r="N29378" s="36"/>
      <c r="O29378" s="40"/>
      <c r="P29378" s="36"/>
      <c r="S29378" s="36"/>
      <c r="T29378" s="36"/>
      <c r="U29378" s="36"/>
      <c r="V29378" s="36"/>
    </row>
    <row r="29379" spans="11:22" x14ac:dyDescent="0.25">
      <c r="K29379" s="36"/>
      <c r="L29379" s="36"/>
      <c r="M29379" s="36"/>
      <c r="N29379" s="36"/>
      <c r="O29379" s="40"/>
      <c r="P29379" s="36"/>
      <c r="S29379" s="36"/>
      <c r="T29379" s="36"/>
      <c r="U29379" s="36"/>
      <c r="V29379" s="36"/>
    </row>
    <row r="29380" spans="11:22" x14ac:dyDescent="0.25">
      <c r="K29380" s="36"/>
      <c r="L29380" s="36"/>
      <c r="M29380" s="36"/>
      <c r="N29380" s="36"/>
      <c r="O29380" s="40"/>
      <c r="P29380" s="36"/>
      <c r="S29380" s="36"/>
      <c r="T29380" s="36"/>
      <c r="U29380" s="36"/>
      <c r="V29380" s="36"/>
    </row>
    <row r="29381" spans="11:22" x14ac:dyDescent="0.25">
      <c r="K29381" s="36"/>
      <c r="L29381" s="36"/>
      <c r="M29381" s="36"/>
      <c r="N29381" s="36"/>
      <c r="O29381" s="40"/>
      <c r="P29381" s="36"/>
      <c r="S29381" s="36"/>
      <c r="T29381" s="36"/>
      <c r="U29381" s="36"/>
      <c r="V29381" s="36"/>
    </row>
    <row r="29382" spans="11:22" x14ac:dyDescent="0.25">
      <c r="K29382" s="36"/>
      <c r="L29382" s="36"/>
      <c r="M29382" s="36"/>
      <c r="N29382" s="36"/>
      <c r="O29382" s="40"/>
      <c r="P29382" s="36"/>
      <c r="S29382" s="36"/>
      <c r="T29382" s="36"/>
      <c r="U29382" s="36"/>
      <c r="V29382" s="36"/>
    </row>
    <row r="29383" spans="11:22" x14ac:dyDescent="0.25">
      <c r="K29383" s="36"/>
      <c r="L29383" s="36"/>
      <c r="M29383" s="36"/>
      <c r="N29383" s="36"/>
      <c r="O29383" s="40"/>
      <c r="P29383" s="36"/>
      <c r="S29383" s="36"/>
      <c r="T29383" s="36"/>
      <c r="U29383" s="36"/>
      <c r="V29383" s="36"/>
    </row>
    <row r="29384" spans="11:22" x14ac:dyDescent="0.25">
      <c r="K29384" s="36"/>
      <c r="L29384" s="36"/>
      <c r="M29384" s="36"/>
      <c r="N29384" s="36"/>
      <c r="O29384" s="40"/>
      <c r="P29384" s="36"/>
      <c r="S29384" s="36"/>
      <c r="T29384" s="36"/>
      <c r="U29384" s="36"/>
      <c r="V29384" s="36"/>
    </row>
    <row r="29385" spans="11:22" x14ac:dyDescent="0.25">
      <c r="K29385" s="36"/>
      <c r="L29385" s="36"/>
      <c r="M29385" s="36"/>
      <c r="N29385" s="36"/>
      <c r="O29385" s="40"/>
      <c r="P29385" s="36"/>
      <c r="S29385" s="36"/>
      <c r="T29385" s="36"/>
      <c r="U29385" s="36"/>
      <c r="V29385" s="36"/>
    </row>
    <row r="29386" spans="11:22" x14ac:dyDescent="0.25">
      <c r="K29386" s="36"/>
      <c r="L29386" s="36"/>
      <c r="M29386" s="36"/>
      <c r="N29386" s="36"/>
      <c r="O29386" s="40"/>
      <c r="P29386" s="36"/>
      <c r="S29386" s="36"/>
      <c r="T29386" s="36"/>
      <c r="U29386" s="36"/>
      <c r="V29386" s="36"/>
    </row>
    <row r="29387" spans="11:22" x14ac:dyDescent="0.25">
      <c r="K29387" s="36"/>
      <c r="L29387" s="36"/>
      <c r="M29387" s="36"/>
      <c r="N29387" s="36"/>
      <c r="O29387" s="40"/>
      <c r="P29387" s="36"/>
      <c r="S29387" s="36"/>
      <c r="T29387" s="36"/>
      <c r="U29387" s="36"/>
      <c r="V29387" s="36"/>
    </row>
    <row r="29388" spans="11:22" x14ac:dyDescent="0.25">
      <c r="K29388" s="36"/>
      <c r="L29388" s="36"/>
      <c r="M29388" s="36"/>
      <c r="N29388" s="36"/>
      <c r="O29388" s="40"/>
      <c r="P29388" s="36"/>
      <c r="S29388" s="36"/>
      <c r="T29388" s="36"/>
      <c r="U29388" s="36"/>
      <c r="V29388" s="36"/>
    </row>
    <row r="29389" spans="11:22" x14ac:dyDescent="0.25">
      <c r="K29389" s="36"/>
      <c r="L29389" s="36"/>
      <c r="M29389" s="36"/>
      <c r="N29389" s="36"/>
      <c r="O29389" s="40"/>
      <c r="P29389" s="36"/>
      <c r="S29389" s="36"/>
      <c r="T29389" s="36"/>
      <c r="U29389" s="36"/>
      <c r="V29389" s="36"/>
    </row>
    <row r="29390" spans="11:22" x14ac:dyDescent="0.25">
      <c r="K29390" s="36"/>
      <c r="L29390" s="36"/>
      <c r="M29390" s="36"/>
      <c r="N29390" s="36"/>
      <c r="O29390" s="40"/>
      <c r="P29390" s="36"/>
      <c r="S29390" s="36"/>
      <c r="T29390" s="36"/>
      <c r="U29390" s="36"/>
      <c r="V29390" s="36"/>
    </row>
    <row r="29391" spans="11:22" x14ac:dyDescent="0.25">
      <c r="K29391" s="36"/>
      <c r="L29391" s="36"/>
      <c r="M29391" s="36"/>
      <c r="N29391" s="36"/>
      <c r="O29391" s="40"/>
      <c r="P29391" s="36"/>
      <c r="S29391" s="36"/>
      <c r="T29391" s="36"/>
      <c r="U29391" s="36"/>
      <c r="V29391" s="36"/>
    </row>
    <row r="29392" spans="11:22" x14ac:dyDescent="0.25">
      <c r="K29392" s="36"/>
      <c r="L29392" s="36"/>
      <c r="M29392" s="36"/>
      <c r="N29392" s="36"/>
      <c r="O29392" s="40"/>
      <c r="P29392" s="36"/>
      <c r="S29392" s="36"/>
      <c r="T29392" s="36"/>
      <c r="U29392" s="36"/>
      <c r="V29392" s="36"/>
    </row>
    <row r="29393" spans="11:22" x14ac:dyDescent="0.25">
      <c r="K29393" s="36"/>
      <c r="L29393" s="36"/>
      <c r="M29393" s="36"/>
      <c r="N29393" s="36"/>
      <c r="O29393" s="40"/>
      <c r="P29393" s="36"/>
      <c r="S29393" s="36"/>
      <c r="T29393" s="36"/>
      <c r="U29393" s="36"/>
      <c r="V29393" s="36"/>
    </row>
    <row r="29394" spans="11:22" x14ac:dyDescent="0.25">
      <c r="K29394" s="36"/>
      <c r="L29394" s="36"/>
      <c r="M29394" s="36"/>
      <c r="N29394" s="36"/>
      <c r="O29394" s="40"/>
      <c r="P29394" s="36"/>
      <c r="S29394" s="36"/>
      <c r="T29394" s="36"/>
      <c r="U29394" s="36"/>
      <c r="V29394" s="36"/>
    </row>
    <row r="29395" spans="11:22" x14ac:dyDescent="0.25">
      <c r="K29395" s="36"/>
      <c r="L29395" s="36"/>
      <c r="M29395" s="36"/>
      <c r="N29395" s="36"/>
      <c r="O29395" s="40"/>
      <c r="P29395" s="36"/>
      <c r="S29395" s="36"/>
      <c r="T29395" s="36"/>
      <c r="U29395" s="36"/>
      <c r="V29395" s="36"/>
    </row>
    <row r="29396" spans="11:22" x14ac:dyDescent="0.25">
      <c r="K29396" s="36"/>
      <c r="L29396" s="36"/>
      <c r="M29396" s="36"/>
      <c r="N29396" s="36"/>
      <c r="O29396" s="40"/>
      <c r="P29396" s="36"/>
      <c r="S29396" s="36"/>
      <c r="T29396" s="36"/>
      <c r="U29396" s="36"/>
      <c r="V29396" s="36"/>
    </row>
    <row r="29397" spans="11:22" x14ac:dyDescent="0.25">
      <c r="K29397" s="36"/>
      <c r="L29397" s="36"/>
      <c r="M29397" s="36"/>
      <c r="N29397" s="36"/>
      <c r="O29397" s="40"/>
      <c r="P29397" s="36"/>
      <c r="S29397" s="36"/>
      <c r="T29397" s="36"/>
      <c r="U29397" s="36"/>
      <c r="V29397" s="36"/>
    </row>
    <row r="29398" spans="11:22" x14ac:dyDescent="0.25">
      <c r="K29398" s="36"/>
      <c r="L29398" s="36"/>
      <c r="M29398" s="36"/>
      <c r="N29398" s="36"/>
      <c r="O29398" s="40"/>
      <c r="P29398" s="36"/>
      <c r="S29398" s="36"/>
      <c r="T29398" s="36"/>
      <c r="U29398" s="36"/>
      <c r="V29398" s="36"/>
    </row>
    <row r="29399" spans="11:22" x14ac:dyDescent="0.25">
      <c r="K29399" s="36"/>
      <c r="L29399" s="36"/>
      <c r="M29399" s="36"/>
      <c r="N29399" s="36"/>
      <c r="O29399" s="40"/>
      <c r="P29399" s="36"/>
      <c r="S29399" s="36"/>
      <c r="T29399" s="36"/>
      <c r="U29399" s="36"/>
      <c r="V29399" s="36"/>
    </row>
    <row r="29400" spans="11:22" x14ac:dyDescent="0.25">
      <c r="K29400" s="36"/>
      <c r="L29400" s="36"/>
      <c r="M29400" s="36"/>
      <c r="N29400" s="36"/>
      <c r="O29400" s="40"/>
      <c r="P29400" s="36"/>
      <c r="S29400" s="36"/>
      <c r="T29400" s="36"/>
      <c r="U29400" s="36"/>
      <c r="V29400" s="36"/>
    </row>
    <row r="29401" spans="11:22" x14ac:dyDescent="0.25">
      <c r="K29401" s="36"/>
      <c r="L29401" s="36"/>
      <c r="M29401" s="36"/>
      <c r="N29401" s="36"/>
      <c r="O29401" s="40"/>
      <c r="P29401" s="36"/>
      <c r="S29401" s="36"/>
      <c r="T29401" s="36"/>
      <c r="U29401" s="36"/>
      <c r="V29401" s="36"/>
    </row>
    <row r="29402" spans="11:22" x14ac:dyDescent="0.25">
      <c r="K29402" s="36"/>
      <c r="L29402" s="36"/>
      <c r="M29402" s="36"/>
      <c r="N29402" s="36"/>
      <c r="O29402" s="40"/>
      <c r="P29402" s="36"/>
      <c r="S29402" s="36"/>
      <c r="T29402" s="36"/>
      <c r="U29402" s="36"/>
      <c r="V29402" s="36"/>
    </row>
    <row r="29403" spans="11:22" x14ac:dyDescent="0.25">
      <c r="K29403" s="36"/>
      <c r="L29403" s="36"/>
      <c r="M29403" s="36"/>
      <c r="N29403" s="36"/>
      <c r="O29403" s="40"/>
      <c r="P29403" s="36"/>
      <c r="S29403" s="36"/>
      <c r="T29403" s="36"/>
      <c r="U29403" s="36"/>
      <c r="V29403" s="36"/>
    </row>
    <row r="29404" spans="11:22" x14ac:dyDescent="0.25">
      <c r="K29404" s="36"/>
      <c r="L29404" s="36"/>
      <c r="M29404" s="36"/>
      <c r="N29404" s="36"/>
      <c r="O29404" s="40"/>
      <c r="P29404" s="36"/>
      <c r="S29404" s="36"/>
      <c r="T29404" s="36"/>
      <c r="U29404" s="36"/>
      <c r="V29404" s="36"/>
    </row>
    <row r="29405" spans="11:22" x14ac:dyDescent="0.25">
      <c r="K29405" s="36"/>
      <c r="L29405" s="36"/>
      <c r="M29405" s="36"/>
      <c r="N29405" s="36"/>
      <c r="O29405" s="40"/>
      <c r="P29405" s="36"/>
      <c r="S29405" s="36"/>
      <c r="T29405" s="36"/>
      <c r="U29405" s="36"/>
      <c r="V29405" s="36"/>
    </row>
    <row r="29406" spans="11:22" x14ac:dyDescent="0.25">
      <c r="K29406" s="36"/>
      <c r="L29406" s="36"/>
      <c r="M29406" s="36"/>
      <c r="N29406" s="36"/>
      <c r="O29406" s="40"/>
      <c r="P29406" s="36"/>
      <c r="S29406" s="36"/>
      <c r="T29406" s="36"/>
      <c r="U29406" s="36"/>
      <c r="V29406" s="36"/>
    </row>
    <row r="29407" spans="11:22" x14ac:dyDescent="0.25">
      <c r="K29407" s="36"/>
      <c r="L29407" s="36"/>
      <c r="M29407" s="36"/>
      <c r="N29407" s="36"/>
      <c r="O29407" s="40"/>
      <c r="P29407" s="36"/>
      <c r="S29407" s="36"/>
      <c r="T29407" s="36"/>
      <c r="U29407" s="36"/>
      <c r="V29407" s="36"/>
    </row>
    <row r="29408" spans="11:22" x14ac:dyDescent="0.25">
      <c r="K29408" s="36"/>
      <c r="L29408" s="36"/>
      <c r="M29408" s="36"/>
      <c r="N29408" s="36"/>
      <c r="O29408" s="40"/>
      <c r="P29408" s="36"/>
      <c r="S29408" s="36"/>
      <c r="T29408" s="36"/>
      <c r="U29408" s="36"/>
      <c r="V29408" s="36"/>
    </row>
    <row r="29409" spans="11:22" x14ac:dyDescent="0.25">
      <c r="K29409" s="36"/>
      <c r="L29409" s="36"/>
      <c r="M29409" s="36"/>
      <c r="N29409" s="36"/>
      <c r="O29409" s="40"/>
      <c r="P29409" s="36"/>
      <c r="S29409" s="36"/>
      <c r="T29409" s="36"/>
      <c r="U29409" s="36"/>
      <c r="V29409" s="36"/>
    </row>
    <row r="29410" spans="11:22" x14ac:dyDescent="0.25">
      <c r="K29410" s="36"/>
      <c r="L29410" s="36"/>
      <c r="M29410" s="36"/>
      <c r="N29410" s="36"/>
      <c r="O29410" s="40"/>
      <c r="P29410" s="36"/>
      <c r="S29410" s="36"/>
      <c r="T29410" s="36"/>
      <c r="U29410" s="36"/>
      <c r="V29410" s="36"/>
    </row>
    <row r="29411" spans="11:22" x14ac:dyDescent="0.25">
      <c r="K29411" s="36"/>
      <c r="L29411" s="36"/>
      <c r="M29411" s="36"/>
      <c r="N29411" s="36"/>
      <c r="O29411" s="40"/>
      <c r="P29411" s="36"/>
      <c r="S29411" s="36"/>
      <c r="T29411" s="36"/>
      <c r="U29411" s="36"/>
      <c r="V29411" s="36"/>
    </row>
    <row r="29412" spans="11:22" x14ac:dyDescent="0.25">
      <c r="K29412" s="36"/>
      <c r="L29412" s="36"/>
      <c r="M29412" s="36"/>
      <c r="N29412" s="36"/>
      <c r="O29412" s="40"/>
      <c r="P29412" s="36"/>
      <c r="S29412" s="36"/>
      <c r="T29412" s="36"/>
      <c r="U29412" s="36"/>
      <c r="V29412" s="36"/>
    </row>
    <row r="29413" spans="11:22" x14ac:dyDescent="0.25">
      <c r="K29413" s="36"/>
      <c r="L29413" s="36"/>
      <c r="M29413" s="36"/>
      <c r="N29413" s="36"/>
      <c r="O29413" s="40"/>
      <c r="P29413" s="36"/>
      <c r="S29413" s="36"/>
      <c r="T29413" s="36"/>
      <c r="U29413" s="36"/>
      <c r="V29413" s="36"/>
    </row>
    <row r="29414" spans="11:22" x14ac:dyDescent="0.25">
      <c r="K29414" s="36"/>
      <c r="L29414" s="36"/>
      <c r="M29414" s="36"/>
      <c r="N29414" s="36"/>
      <c r="O29414" s="40"/>
      <c r="P29414" s="36"/>
      <c r="S29414" s="36"/>
      <c r="T29414" s="36"/>
      <c r="U29414" s="36"/>
      <c r="V29414" s="36"/>
    </row>
    <row r="29415" spans="11:22" x14ac:dyDescent="0.25">
      <c r="K29415" s="36"/>
      <c r="L29415" s="36"/>
      <c r="M29415" s="36"/>
      <c r="N29415" s="36"/>
      <c r="O29415" s="40"/>
      <c r="P29415" s="36"/>
      <c r="S29415" s="36"/>
      <c r="T29415" s="36"/>
      <c r="U29415" s="36"/>
      <c r="V29415" s="36"/>
    </row>
    <row r="29416" spans="11:22" x14ac:dyDescent="0.25">
      <c r="K29416" s="36"/>
      <c r="L29416" s="36"/>
      <c r="M29416" s="36"/>
      <c r="N29416" s="36"/>
      <c r="O29416" s="40"/>
      <c r="P29416" s="36"/>
      <c r="S29416" s="36"/>
      <c r="T29416" s="36"/>
      <c r="U29416" s="36"/>
      <c r="V29416" s="36"/>
    </row>
    <row r="29417" spans="11:22" x14ac:dyDescent="0.25">
      <c r="K29417" s="36"/>
      <c r="L29417" s="36"/>
      <c r="M29417" s="36"/>
      <c r="N29417" s="36"/>
      <c r="O29417" s="40"/>
      <c r="P29417" s="36"/>
      <c r="S29417" s="36"/>
      <c r="T29417" s="36"/>
      <c r="U29417" s="36"/>
      <c r="V29417" s="36"/>
    </row>
    <row r="29418" spans="11:22" x14ac:dyDescent="0.25">
      <c r="K29418" s="36"/>
      <c r="L29418" s="36"/>
      <c r="M29418" s="36"/>
      <c r="N29418" s="36"/>
      <c r="O29418" s="40"/>
      <c r="P29418" s="36"/>
      <c r="S29418" s="36"/>
      <c r="T29418" s="36"/>
      <c r="U29418" s="36"/>
      <c r="V29418" s="36"/>
    </row>
    <row r="29419" spans="11:22" x14ac:dyDescent="0.25">
      <c r="K29419" s="36"/>
      <c r="L29419" s="36"/>
      <c r="M29419" s="36"/>
      <c r="N29419" s="36"/>
      <c r="O29419" s="40"/>
      <c r="P29419" s="36"/>
      <c r="S29419" s="36"/>
      <c r="T29419" s="36"/>
      <c r="U29419" s="36"/>
      <c r="V29419" s="36"/>
    </row>
    <row r="29420" spans="11:22" x14ac:dyDescent="0.25">
      <c r="K29420" s="36"/>
      <c r="L29420" s="36"/>
      <c r="M29420" s="36"/>
      <c r="N29420" s="36"/>
      <c r="O29420" s="40"/>
      <c r="P29420" s="36"/>
      <c r="S29420" s="36"/>
      <c r="T29420" s="36"/>
      <c r="U29420" s="36"/>
      <c r="V29420" s="36"/>
    </row>
    <row r="29421" spans="11:22" x14ac:dyDescent="0.25">
      <c r="K29421" s="36"/>
      <c r="L29421" s="36"/>
      <c r="M29421" s="36"/>
      <c r="N29421" s="36"/>
      <c r="O29421" s="40"/>
      <c r="P29421" s="36"/>
      <c r="S29421" s="36"/>
      <c r="T29421" s="36"/>
      <c r="U29421" s="36"/>
      <c r="V29421" s="36"/>
    </row>
    <row r="29422" spans="11:22" x14ac:dyDescent="0.25">
      <c r="K29422" s="36"/>
      <c r="L29422" s="36"/>
      <c r="M29422" s="36"/>
      <c r="N29422" s="36"/>
      <c r="O29422" s="40"/>
      <c r="P29422" s="36"/>
      <c r="S29422" s="36"/>
      <c r="T29422" s="36"/>
      <c r="U29422" s="36"/>
      <c r="V29422" s="36"/>
    </row>
    <row r="29423" spans="11:22" x14ac:dyDescent="0.25">
      <c r="K29423" s="36"/>
      <c r="L29423" s="36"/>
      <c r="M29423" s="36"/>
      <c r="N29423" s="36"/>
      <c r="O29423" s="40"/>
      <c r="P29423" s="36"/>
      <c r="S29423" s="36"/>
      <c r="T29423" s="36"/>
      <c r="U29423" s="36"/>
      <c r="V29423" s="36"/>
    </row>
    <row r="29424" spans="11:22" x14ac:dyDescent="0.25">
      <c r="K29424" s="36"/>
      <c r="L29424" s="36"/>
      <c r="M29424" s="36"/>
      <c r="N29424" s="36"/>
      <c r="O29424" s="40"/>
      <c r="P29424" s="36"/>
      <c r="S29424" s="36"/>
      <c r="T29424" s="36"/>
      <c r="U29424" s="36"/>
      <c r="V29424" s="36"/>
    </row>
    <row r="29425" spans="11:22" x14ac:dyDescent="0.25">
      <c r="K29425" s="36"/>
      <c r="L29425" s="36"/>
      <c r="M29425" s="36"/>
      <c r="N29425" s="36"/>
      <c r="O29425" s="40"/>
      <c r="P29425" s="36"/>
      <c r="S29425" s="36"/>
      <c r="T29425" s="36"/>
      <c r="U29425" s="36"/>
      <c r="V29425" s="36"/>
    </row>
    <row r="29426" spans="11:22" x14ac:dyDescent="0.25">
      <c r="K29426" s="36"/>
      <c r="L29426" s="36"/>
      <c r="M29426" s="36"/>
      <c r="N29426" s="36"/>
      <c r="O29426" s="40"/>
      <c r="P29426" s="36"/>
      <c r="S29426" s="36"/>
      <c r="T29426" s="36"/>
      <c r="U29426" s="36"/>
      <c r="V29426" s="36"/>
    </row>
    <row r="29427" spans="11:22" x14ac:dyDescent="0.25">
      <c r="K29427" s="36"/>
      <c r="L29427" s="36"/>
      <c r="M29427" s="36"/>
      <c r="N29427" s="36"/>
      <c r="O29427" s="40"/>
      <c r="P29427" s="36"/>
      <c r="S29427" s="36"/>
      <c r="T29427" s="36"/>
      <c r="U29427" s="36"/>
      <c r="V29427" s="36"/>
    </row>
    <row r="29428" spans="11:22" x14ac:dyDescent="0.25">
      <c r="K29428" s="36"/>
      <c r="L29428" s="36"/>
      <c r="M29428" s="36"/>
      <c r="N29428" s="36"/>
      <c r="O29428" s="40"/>
      <c r="P29428" s="36"/>
      <c r="S29428" s="36"/>
      <c r="T29428" s="36"/>
      <c r="U29428" s="36"/>
      <c r="V29428" s="36"/>
    </row>
    <row r="29429" spans="11:22" x14ac:dyDescent="0.25">
      <c r="K29429" s="36"/>
      <c r="L29429" s="36"/>
      <c r="M29429" s="36"/>
      <c r="N29429" s="36"/>
      <c r="O29429" s="40"/>
      <c r="P29429" s="36"/>
      <c r="S29429" s="36"/>
      <c r="T29429" s="36"/>
      <c r="U29429" s="36"/>
      <c r="V29429" s="36"/>
    </row>
    <row r="29430" spans="11:22" x14ac:dyDescent="0.25">
      <c r="K29430" s="36"/>
      <c r="L29430" s="36"/>
      <c r="M29430" s="36"/>
      <c r="N29430" s="36"/>
      <c r="O29430" s="40"/>
      <c r="P29430" s="36"/>
      <c r="S29430" s="36"/>
      <c r="T29430" s="36"/>
      <c r="U29430" s="36"/>
      <c r="V29430" s="36"/>
    </row>
    <row r="29431" spans="11:22" x14ac:dyDescent="0.25">
      <c r="K29431" s="36"/>
      <c r="L29431" s="36"/>
      <c r="M29431" s="36"/>
      <c r="N29431" s="36"/>
      <c r="O29431" s="40"/>
      <c r="P29431" s="36"/>
      <c r="S29431" s="36"/>
      <c r="T29431" s="36"/>
      <c r="U29431" s="36"/>
      <c r="V29431" s="36"/>
    </row>
    <row r="29432" spans="11:22" x14ac:dyDescent="0.25">
      <c r="K29432" s="36"/>
      <c r="L29432" s="36"/>
      <c r="M29432" s="36"/>
      <c r="N29432" s="36"/>
      <c r="O29432" s="40"/>
      <c r="P29432" s="36"/>
      <c r="S29432" s="36"/>
      <c r="T29432" s="36"/>
      <c r="U29432" s="36"/>
      <c r="V29432" s="36"/>
    </row>
    <row r="29433" spans="11:22" x14ac:dyDescent="0.25">
      <c r="K29433" s="36"/>
      <c r="L29433" s="36"/>
      <c r="M29433" s="36"/>
      <c r="N29433" s="36"/>
      <c r="O29433" s="40"/>
      <c r="P29433" s="36"/>
      <c r="S29433" s="36"/>
      <c r="T29433" s="36"/>
      <c r="U29433" s="36"/>
      <c r="V29433" s="36"/>
    </row>
    <row r="29434" spans="11:22" x14ac:dyDescent="0.25">
      <c r="K29434" s="36"/>
      <c r="L29434" s="36"/>
      <c r="M29434" s="36"/>
      <c r="N29434" s="36"/>
      <c r="O29434" s="40"/>
      <c r="P29434" s="36"/>
      <c r="S29434" s="36"/>
      <c r="T29434" s="36"/>
      <c r="U29434" s="36"/>
      <c r="V29434" s="36"/>
    </row>
    <row r="29435" spans="11:22" x14ac:dyDescent="0.25">
      <c r="K29435" s="36"/>
      <c r="L29435" s="36"/>
      <c r="M29435" s="36"/>
      <c r="N29435" s="36"/>
      <c r="O29435" s="40"/>
      <c r="P29435" s="36"/>
      <c r="S29435" s="36"/>
      <c r="T29435" s="36"/>
      <c r="U29435" s="36"/>
      <c r="V29435" s="36"/>
    </row>
    <row r="29436" spans="11:22" x14ac:dyDescent="0.25">
      <c r="K29436" s="36"/>
      <c r="L29436" s="36"/>
      <c r="M29436" s="36"/>
      <c r="N29436" s="36"/>
      <c r="O29436" s="40"/>
      <c r="P29436" s="36"/>
      <c r="S29436" s="36"/>
      <c r="T29436" s="36"/>
      <c r="U29436" s="36"/>
      <c r="V29436" s="36"/>
    </row>
    <row r="29437" spans="11:22" x14ac:dyDescent="0.25">
      <c r="K29437" s="36"/>
      <c r="L29437" s="36"/>
      <c r="M29437" s="36"/>
      <c r="N29437" s="36"/>
      <c r="O29437" s="40"/>
      <c r="P29437" s="36"/>
      <c r="S29437" s="36"/>
      <c r="T29437" s="36"/>
      <c r="U29437" s="36"/>
      <c r="V29437" s="36"/>
    </row>
    <row r="29438" spans="11:22" x14ac:dyDescent="0.25">
      <c r="K29438" s="36"/>
      <c r="L29438" s="36"/>
      <c r="M29438" s="36"/>
      <c r="N29438" s="36"/>
      <c r="O29438" s="40"/>
      <c r="P29438" s="36"/>
      <c r="S29438" s="36"/>
      <c r="T29438" s="36"/>
      <c r="U29438" s="36"/>
      <c r="V29438" s="36"/>
    </row>
    <row r="29439" spans="11:22" x14ac:dyDescent="0.25">
      <c r="K29439" s="36"/>
      <c r="L29439" s="36"/>
      <c r="M29439" s="36"/>
      <c r="N29439" s="36"/>
      <c r="O29439" s="40"/>
      <c r="P29439" s="36"/>
      <c r="S29439" s="36"/>
      <c r="T29439" s="36"/>
      <c r="U29439" s="36"/>
      <c r="V29439" s="36"/>
    </row>
    <row r="29440" spans="11:22" x14ac:dyDescent="0.25">
      <c r="K29440" s="36"/>
      <c r="L29440" s="36"/>
      <c r="M29440" s="36"/>
      <c r="N29440" s="36"/>
      <c r="O29440" s="40"/>
      <c r="P29440" s="36"/>
      <c r="S29440" s="36"/>
      <c r="T29440" s="36"/>
      <c r="U29440" s="36"/>
      <c r="V29440" s="36"/>
    </row>
    <row r="29441" spans="11:22" x14ac:dyDescent="0.25">
      <c r="K29441" s="36"/>
      <c r="L29441" s="36"/>
      <c r="M29441" s="36"/>
      <c r="N29441" s="36"/>
      <c r="O29441" s="40"/>
      <c r="P29441" s="36"/>
      <c r="S29441" s="36"/>
      <c r="T29441" s="36"/>
      <c r="U29441" s="36"/>
      <c r="V29441" s="36"/>
    </row>
    <row r="29442" spans="11:22" x14ac:dyDescent="0.25">
      <c r="K29442" s="36"/>
      <c r="L29442" s="36"/>
      <c r="M29442" s="36"/>
      <c r="N29442" s="36"/>
      <c r="O29442" s="40"/>
      <c r="P29442" s="36"/>
      <c r="S29442" s="36"/>
      <c r="T29442" s="36"/>
      <c r="U29442" s="36"/>
      <c r="V29442" s="36"/>
    </row>
    <row r="29443" spans="11:22" x14ac:dyDescent="0.25">
      <c r="K29443" s="36"/>
      <c r="L29443" s="36"/>
      <c r="M29443" s="36"/>
      <c r="N29443" s="36"/>
      <c r="O29443" s="40"/>
      <c r="P29443" s="36"/>
      <c r="S29443" s="36"/>
      <c r="T29443" s="36"/>
      <c r="U29443" s="36"/>
      <c r="V29443" s="36"/>
    </row>
    <row r="29444" spans="11:22" x14ac:dyDescent="0.25">
      <c r="K29444" s="36"/>
      <c r="L29444" s="36"/>
      <c r="M29444" s="36"/>
      <c r="N29444" s="36"/>
      <c r="O29444" s="40"/>
      <c r="P29444" s="36"/>
      <c r="S29444" s="36"/>
      <c r="T29444" s="36"/>
      <c r="U29444" s="36"/>
      <c r="V29444" s="36"/>
    </row>
    <row r="29445" spans="11:22" x14ac:dyDescent="0.25">
      <c r="K29445" s="36"/>
      <c r="L29445" s="36"/>
      <c r="M29445" s="36"/>
      <c r="N29445" s="36"/>
      <c r="O29445" s="40"/>
      <c r="P29445" s="36"/>
      <c r="S29445" s="36"/>
      <c r="T29445" s="36"/>
      <c r="U29445" s="36"/>
      <c r="V29445" s="36"/>
    </row>
    <row r="29446" spans="11:22" x14ac:dyDescent="0.25">
      <c r="K29446" s="36"/>
      <c r="L29446" s="36"/>
      <c r="M29446" s="36"/>
      <c r="N29446" s="36"/>
      <c r="O29446" s="40"/>
      <c r="P29446" s="36"/>
      <c r="S29446" s="36"/>
      <c r="T29446" s="36"/>
      <c r="U29446" s="36"/>
      <c r="V29446" s="36"/>
    </row>
    <row r="29447" spans="11:22" x14ac:dyDescent="0.25">
      <c r="K29447" s="36"/>
      <c r="L29447" s="36"/>
      <c r="M29447" s="36"/>
      <c r="N29447" s="36"/>
      <c r="O29447" s="40"/>
      <c r="P29447" s="36"/>
      <c r="S29447" s="36"/>
      <c r="T29447" s="36"/>
      <c r="U29447" s="36"/>
      <c r="V29447" s="36"/>
    </row>
    <row r="29448" spans="11:22" x14ac:dyDescent="0.25">
      <c r="K29448" s="36"/>
      <c r="L29448" s="36"/>
      <c r="M29448" s="36"/>
      <c r="N29448" s="36"/>
      <c r="O29448" s="40"/>
      <c r="P29448" s="36"/>
      <c r="S29448" s="36"/>
      <c r="T29448" s="36"/>
      <c r="U29448" s="36"/>
      <c r="V29448" s="36"/>
    </row>
    <row r="29449" spans="11:22" x14ac:dyDescent="0.25">
      <c r="K29449" s="36"/>
      <c r="L29449" s="36"/>
      <c r="M29449" s="36"/>
      <c r="N29449" s="36"/>
      <c r="O29449" s="40"/>
      <c r="P29449" s="36"/>
      <c r="S29449" s="36"/>
      <c r="T29449" s="36"/>
      <c r="U29449" s="36"/>
      <c r="V29449" s="36"/>
    </row>
    <row r="29450" spans="11:22" x14ac:dyDescent="0.25">
      <c r="K29450" s="36"/>
      <c r="L29450" s="36"/>
      <c r="M29450" s="36"/>
      <c r="N29450" s="36"/>
      <c r="O29450" s="40"/>
      <c r="P29450" s="36"/>
      <c r="S29450" s="36"/>
      <c r="T29450" s="36"/>
      <c r="U29450" s="36"/>
      <c r="V29450" s="36"/>
    </row>
    <row r="29451" spans="11:22" x14ac:dyDescent="0.25">
      <c r="K29451" s="36"/>
      <c r="L29451" s="36"/>
      <c r="M29451" s="36"/>
      <c r="N29451" s="36"/>
      <c r="O29451" s="40"/>
      <c r="P29451" s="36"/>
      <c r="S29451" s="36"/>
      <c r="T29451" s="36"/>
      <c r="U29451" s="36"/>
      <c r="V29451" s="36"/>
    </row>
    <row r="29452" spans="11:22" x14ac:dyDescent="0.25">
      <c r="K29452" s="36"/>
      <c r="L29452" s="36"/>
      <c r="M29452" s="36"/>
      <c r="N29452" s="36"/>
      <c r="O29452" s="40"/>
      <c r="P29452" s="36"/>
      <c r="S29452" s="36"/>
      <c r="T29452" s="36"/>
      <c r="U29452" s="36"/>
      <c r="V29452" s="36"/>
    </row>
    <row r="29453" spans="11:22" x14ac:dyDescent="0.25">
      <c r="K29453" s="36"/>
      <c r="L29453" s="36"/>
      <c r="M29453" s="36"/>
      <c r="N29453" s="36"/>
      <c r="O29453" s="40"/>
      <c r="P29453" s="36"/>
      <c r="S29453" s="36"/>
      <c r="T29453" s="36"/>
      <c r="U29453" s="36"/>
      <c r="V29453" s="36"/>
    </row>
    <row r="29454" spans="11:22" x14ac:dyDescent="0.25">
      <c r="K29454" s="36"/>
      <c r="L29454" s="36"/>
      <c r="M29454" s="36"/>
      <c r="N29454" s="36"/>
      <c r="O29454" s="40"/>
      <c r="P29454" s="36"/>
      <c r="S29454" s="36"/>
      <c r="T29454" s="36"/>
      <c r="U29454" s="36"/>
      <c r="V29454" s="36"/>
    </row>
    <row r="29455" spans="11:22" x14ac:dyDescent="0.25">
      <c r="K29455" s="36"/>
      <c r="L29455" s="36"/>
      <c r="M29455" s="36"/>
      <c r="N29455" s="36"/>
      <c r="O29455" s="40"/>
      <c r="P29455" s="36"/>
      <c r="S29455" s="36"/>
      <c r="T29455" s="36"/>
      <c r="U29455" s="36"/>
      <c r="V29455" s="36"/>
    </row>
    <row r="29456" spans="11:22" x14ac:dyDescent="0.25">
      <c r="K29456" s="36"/>
      <c r="L29456" s="36"/>
      <c r="M29456" s="36"/>
      <c r="N29456" s="36"/>
      <c r="O29456" s="40"/>
      <c r="P29456" s="36"/>
      <c r="S29456" s="36"/>
      <c r="T29456" s="36"/>
      <c r="U29456" s="36"/>
      <c r="V29456" s="36"/>
    </row>
    <row r="29457" spans="11:22" x14ac:dyDescent="0.25">
      <c r="K29457" s="36"/>
      <c r="L29457" s="36"/>
      <c r="M29457" s="36"/>
      <c r="N29457" s="36"/>
      <c r="O29457" s="40"/>
      <c r="P29457" s="36"/>
      <c r="S29457" s="36"/>
      <c r="T29457" s="36"/>
      <c r="U29457" s="36"/>
      <c r="V29457" s="36"/>
    </row>
    <row r="29458" spans="11:22" x14ac:dyDescent="0.25">
      <c r="K29458" s="36"/>
      <c r="L29458" s="36"/>
      <c r="M29458" s="36"/>
      <c r="N29458" s="36"/>
      <c r="O29458" s="40"/>
      <c r="P29458" s="36"/>
      <c r="S29458" s="36"/>
      <c r="T29458" s="36"/>
      <c r="U29458" s="36"/>
      <c r="V29458" s="36"/>
    </row>
    <row r="29459" spans="11:22" x14ac:dyDescent="0.25">
      <c r="K29459" s="36"/>
      <c r="L29459" s="36"/>
      <c r="M29459" s="36"/>
      <c r="N29459" s="36"/>
      <c r="O29459" s="40"/>
      <c r="P29459" s="36"/>
      <c r="S29459" s="36"/>
      <c r="T29459" s="36"/>
      <c r="U29459" s="36"/>
      <c r="V29459" s="36"/>
    </row>
    <row r="29460" spans="11:22" x14ac:dyDescent="0.25">
      <c r="K29460" s="36"/>
      <c r="L29460" s="36"/>
      <c r="M29460" s="36"/>
      <c r="N29460" s="36"/>
      <c r="O29460" s="40"/>
      <c r="P29460" s="36"/>
      <c r="S29460" s="36"/>
      <c r="T29460" s="36"/>
      <c r="U29460" s="36"/>
      <c r="V29460" s="36"/>
    </row>
    <row r="29461" spans="11:22" x14ac:dyDescent="0.25">
      <c r="K29461" s="36"/>
      <c r="L29461" s="36"/>
      <c r="M29461" s="36"/>
      <c r="N29461" s="36"/>
      <c r="O29461" s="40"/>
      <c r="P29461" s="36"/>
      <c r="S29461" s="36"/>
      <c r="T29461" s="36"/>
      <c r="U29461" s="36"/>
      <c r="V29461" s="36"/>
    </row>
    <row r="29462" spans="11:22" x14ac:dyDescent="0.25">
      <c r="K29462" s="36"/>
      <c r="L29462" s="36"/>
      <c r="M29462" s="36"/>
      <c r="N29462" s="36"/>
      <c r="O29462" s="40"/>
      <c r="P29462" s="36"/>
      <c r="S29462" s="36"/>
      <c r="T29462" s="36"/>
      <c r="U29462" s="36"/>
      <c r="V29462" s="36"/>
    </row>
    <row r="29463" spans="11:22" x14ac:dyDescent="0.25">
      <c r="K29463" s="36"/>
      <c r="L29463" s="36"/>
      <c r="M29463" s="36"/>
      <c r="N29463" s="36"/>
      <c r="O29463" s="40"/>
      <c r="P29463" s="36"/>
      <c r="S29463" s="36"/>
      <c r="T29463" s="36"/>
      <c r="U29463" s="36"/>
      <c r="V29463" s="36"/>
    </row>
    <row r="29464" spans="11:22" x14ac:dyDescent="0.25">
      <c r="K29464" s="36"/>
      <c r="L29464" s="36"/>
      <c r="M29464" s="36"/>
      <c r="N29464" s="36"/>
      <c r="O29464" s="40"/>
      <c r="P29464" s="36"/>
      <c r="S29464" s="36"/>
      <c r="T29464" s="36"/>
      <c r="U29464" s="36"/>
      <c r="V29464" s="36"/>
    </row>
    <row r="29465" spans="11:22" x14ac:dyDescent="0.25">
      <c r="K29465" s="36"/>
      <c r="L29465" s="36"/>
      <c r="M29465" s="36"/>
      <c r="N29465" s="36"/>
      <c r="O29465" s="40"/>
      <c r="P29465" s="36"/>
      <c r="S29465" s="36"/>
      <c r="T29465" s="36"/>
      <c r="U29465" s="36"/>
      <c r="V29465" s="36"/>
    </row>
    <row r="29466" spans="11:22" x14ac:dyDescent="0.25">
      <c r="K29466" s="36"/>
      <c r="L29466" s="36"/>
      <c r="M29466" s="36"/>
      <c r="N29466" s="36"/>
      <c r="O29466" s="40"/>
      <c r="P29466" s="36"/>
      <c r="S29466" s="36"/>
      <c r="T29466" s="36"/>
      <c r="U29466" s="36"/>
      <c r="V29466" s="36"/>
    </row>
    <row r="29467" spans="11:22" x14ac:dyDescent="0.25">
      <c r="K29467" s="36"/>
      <c r="L29467" s="36"/>
      <c r="M29467" s="36"/>
      <c r="N29467" s="36"/>
      <c r="O29467" s="40"/>
      <c r="P29467" s="36"/>
      <c r="S29467" s="36"/>
      <c r="T29467" s="36"/>
      <c r="U29467" s="36"/>
      <c r="V29467" s="36"/>
    </row>
    <row r="29468" spans="11:22" x14ac:dyDescent="0.25">
      <c r="K29468" s="36"/>
      <c r="L29468" s="36"/>
      <c r="M29468" s="36"/>
      <c r="N29468" s="36"/>
      <c r="O29468" s="40"/>
      <c r="P29468" s="36"/>
      <c r="S29468" s="36"/>
      <c r="T29468" s="36"/>
      <c r="U29468" s="36"/>
      <c r="V29468" s="36"/>
    </row>
    <row r="29469" spans="11:22" x14ac:dyDescent="0.25">
      <c r="K29469" s="36"/>
      <c r="L29469" s="36"/>
      <c r="M29469" s="36"/>
      <c r="N29469" s="36"/>
      <c r="O29469" s="40"/>
      <c r="P29469" s="36"/>
      <c r="S29469" s="36"/>
      <c r="T29469" s="36"/>
      <c r="U29469" s="36"/>
      <c r="V29469" s="36"/>
    </row>
    <row r="29470" spans="11:22" x14ac:dyDescent="0.25">
      <c r="K29470" s="36"/>
      <c r="L29470" s="36"/>
      <c r="M29470" s="36"/>
      <c r="N29470" s="36"/>
      <c r="O29470" s="40"/>
      <c r="P29470" s="36"/>
      <c r="S29470" s="36"/>
      <c r="T29470" s="36"/>
      <c r="U29470" s="36"/>
      <c r="V29470" s="36"/>
    </row>
    <row r="29471" spans="11:22" x14ac:dyDescent="0.25">
      <c r="K29471" s="36"/>
      <c r="L29471" s="36"/>
      <c r="M29471" s="36"/>
      <c r="N29471" s="36"/>
      <c r="O29471" s="40"/>
      <c r="P29471" s="36"/>
      <c r="S29471" s="36"/>
      <c r="T29471" s="36"/>
      <c r="U29471" s="36"/>
      <c r="V29471" s="36"/>
    </row>
    <row r="29472" spans="11:22" x14ac:dyDescent="0.25">
      <c r="K29472" s="36"/>
      <c r="L29472" s="36"/>
      <c r="M29472" s="36"/>
      <c r="N29472" s="36"/>
      <c r="O29472" s="40"/>
      <c r="P29472" s="36"/>
      <c r="S29472" s="36"/>
      <c r="T29472" s="36"/>
      <c r="U29472" s="36"/>
      <c r="V29472" s="36"/>
    </row>
    <row r="29473" spans="11:22" x14ac:dyDescent="0.25">
      <c r="K29473" s="36"/>
      <c r="L29473" s="36"/>
      <c r="M29473" s="36"/>
      <c r="N29473" s="36"/>
      <c r="O29473" s="40"/>
      <c r="P29473" s="36"/>
      <c r="S29473" s="36"/>
      <c r="T29473" s="36"/>
      <c r="U29473" s="36"/>
      <c r="V29473" s="36"/>
    </row>
    <row r="29474" spans="11:22" x14ac:dyDescent="0.25">
      <c r="K29474" s="36"/>
      <c r="L29474" s="36"/>
      <c r="M29474" s="36"/>
      <c r="N29474" s="36"/>
      <c r="O29474" s="40"/>
      <c r="P29474" s="36"/>
      <c r="S29474" s="36"/>
      <c r="T29474" s="36"/>
      <c r="U29474" s="36"/>
      <c r="V29474" s="36"/>
    </row>
    <row r="29475" spans="11:22" x14ac:dyDescent="0.25">
      <c r="K29475" s="36"/>
      <c r="L29475" s="36"/>
      <c r="M29475" s="36"/>
      <c r="N29475" s="36"/>
      <c r="O29475" s="40"/>
      <c r="P29475" s="36"/>
      <c r="S29475" s="36"/>
      <c r="T29475" s="36"/>
      <c r="U29475" s="36"/>
      <c r="V29475" s="36"/>
    </row>
    <row r="29476" spans="11:22" x14ac:dyDescent="0.25">
      <c r="K29476" s="36"/>
      <c r="L29476" s="36"/>
      <c r="M29476" s="36"/>
      <c r="N29476" s="36"/>
      <c r="O29476" s="40"/>
      <c r="P29476" s="36"/>
      <c r="S29476" s="36"/>
      <c r="T29476" s="36"/>
      <c r="U29476" s="36"/>
      <c r="V29476" s="36"/>
    </row>
    <row r="29477" spans="11:22" x14ac:dyDescent="0.25">
      <c r="K29477" s="36"/>
      <c r="L29477" s="36"/>
      <c r="M29477" s="36"/>
      <c r="N29477" s="36"/>
      <c r="O29477" s="40"/>
      <c r="P29477" s="36"/>
      <c r="S29477" s="36"/>
      <c r="T29477" s="36"/>
      <c r="U29477" s="36"/>
      <c r="V29477" s="36"/>
    </row>
    <row r="29478" spans="11:22" x14ac:dyDescent="0.25">
      <c r="K29478" s="36"/>
      <c r="L29478" s="36"/>
      <c r="M29478" s="36"/>
      <c r="N29478" s="36"/>
      <c r="O29478" s="40"/>
      <c r="P29478" s="36"/>
      <c r="S29478" s="36"/>
      <c r="T29478" s="36"/>
      <c r="U29478" s="36"/>
      <c r="V29478" s="36"/>
    </row>
    <row r="29479" spans="11:22" x14ac:dyDescent="0.25">
      <c r="K29479" s="36"/>
      <c r="L29479" s="36"/>
      <c r="M29479" s="36"/>
      <c r="N29479" s="36"/>
      <c r="O29479" s="40"/>
      <c r="P29479" s="36"/>
      <c r="S29479" s="36"/>
      <c r="T29479" s="36"/>
      <c r="U29479" s="36"/>
      <c r="V29479" s="36"/>
    </row>
    <row r="29480" spans="11:22" x14ac:dyDescent="0.25">
      <c r="K29480" s="36"/>
      <c r="L29480" s="36"/>
      <c r="M29480" s="36"/>
      <c r="N29480" s="36"/>
      <c r="O29480" s="40"/>
      <c r="P29480" s="36"/>
      <c r="S29480" s="36"/>
      <c r="T29480" s="36"/>
      <c r="U29480" s="36"/>
      <c r="V29480" s="36"/>
    </row>
    <row r="29481" spans="11:22" x14ac:dyDescent="0.25">
      <c r="K29481" s="36"/>
      <c r="L29481" s="36"/>
      <c r="M29481" s="36"/>
      <c r="N29481" s="36"/>
      <c r="O29481" s="40"/>
      <c r="P29481" s="36"/>
      <c r="S29481" s="36"/>
      <c r="T29481" s="36"/>
      <c r="U29481" s="36"/>
      <c r="V29481" s="36"/>
    </row>
    <row r="29482" spans="11:22" x14ac:dyDescent="0.25">
      <c r="K29482" s="36"/>
      <c r="L29482" s="36"/>
      <c r="M29482" s="36"/>
      <c r="N29482" s="36"/>
      <c r="O29482" s="40"/>
      <c r="P29482" s="36"/>
      <c r="S29482" s="36"/>
      <c r="T29482" s="36"/>
      <c r="U29482" s="36"/>
      <c r="V29482" s="36"/>
    </row>
    <row r="29483" spans="11:22" x14ac:dyDescent="0.25">
      <c r="K29483" s="36"/>
      <c r="L29483" s="36"/>
      <c r="M29483" s="36"/>
      <c r="N29483" s="36"/>
      <c r="O29483" s="40"/>
      <c r="P29483" s="36"/>
      <c r="S29483" s="36"/>
      <c r="T29483" s="36"/>
      <c r="U29483" s="36"/>
      <c r="V29483" s="36"/>
    </row>
    <row r="29484" spans="11:22" x14ac:dyDescent="0.25">
      <c r="K29484" s="36"/>
      <c r="L29484" s="36"/>
      <c r="M29484" s="36"/>
      <c r="N29484" s="36"/>
      <c r="O29484" s="40"/>
      <c r="P29484" s="36"/>
      <c r="S29484" s="36"/>
      <c r="T29484" s="36"/>
      <c r="U29484" s="36"/>
      <c r="V29484" s="36"/>
    </row>
    <row r="29485" spans="11:22" x14ac:dyDescent="0.25">
      <c r="K29485" s="36"/>
      <c r="L29485" s="36"/>
      <c r="M29485" s="36"/>
      <c r="N29485" s="36"/>
      <c r="O29485" s="40"/>
      <c r="P29485" s="36"/>
      <c r="S29485" s="36"/>
      <c r="T29485" s="36"/>
      <c r="U29485" s="36"/>
      <c r="V29485" s="36"/>
    </row>
    <row r="29486" spans="11:22" x14ac:dyDescent="0.25">
      <c r="K29486" s="36"/>
      <c r="L29486" s="36"/>
      <c r="M29486" s="36"/>
      <c r="N29486" s="36"/>
      <c r="O29486" s="40"/>
      <c r="P29486" s="36"/>
      <c r="S29486" s="36"/>
      <c r="T29486" s="36"/>
      <c r="U29486" s="36"/>
      <c r="V29486" s="36"/>
    </row>
    <row r="29487" spans="11:22" x14ac:dyDescent="0.25">
      <c r="K29487" s="36"/>
      <c r="L29487" s="36"/>
      <c r="M29487" s="36"/>
      <c r="N29487" s="36"/>
      <c r="O29487" s="40"/>
      <c r="P29487" s="36"/>
      <c r="S29487" s="36"/>
      <c r="T29487" s="36"/>
      <c r="U29487" s="36"/>
      <c r="V29487" s="36"/>
    </row>
    <row r="29488" spans="11:22" x14ac:dyDescent="0.25">
      <c r="K29488" s="36"/>
      <c r="L29488" s="36"/>
      <c r="M29488" s="36"/>
      <c r="N29488" s="36"/>
      <c r="O29488" s="40"/>
      <c r="P29488" s="36"/>
      <c r="S29488" s="36"/>
      <c r="T29488" s="36"/>
      <c r="U29488" s="36"/>
      <c r="V29488" s="36"/>
    </row>
    <row r="29489" spans="11:22" x14ac:dyDescent="0.25">
      <c r="K29489" s="36"/>
      <c r="L29489" s="36"/>
      <c r="M29489" s="36"/>
      <c r="N29489" s="36"/>
      <c r="O29489" s="40"/>
      <c r="P29489" s="36"/>
      <c r="S29489" s="36"/>
      <c r="T29489" s="36"/>
      <c r="U29489" s="36"/>
      <c r="V29489" s="36"/>
    </row>
    <row r="29490" spans="11:22" x14ac:dyDescent="0.25">
      <c r="K29490" s="36"/>
      <c r="L29490" s="36"/>
      <c r="M29490" s="36"/>
      <c r="N29490" s="36"/>
      <c r="O29490" s="40"/>
      <c r="P29490" s="36"/>
      <c r="S29490" s="36"/>
      <c r="T29490" s="36"/>
      <c r="U29490" s="36"/>
      <c r="V29490" s="36"/>
    </row>
    <row r="29491" spans="11:22" x14ac:dyDescent="0.25">
      <c r="K29491" s="36"/>
      <c r="L29491" s="36"/>
      <c r="M29491" s="36"/>
      <c r="N29491" s="36"/>
      <c r="O29491" s="40"/>
      <c r="P29491" s="36"/>
      <c r="S29491" s="36"/>
      <c r="T29491" s="36"/>
      <c r="U29491" s="36"/>
      <c r="V29491" s="36"/>
    </row>
    <row r="29492" spans="11:22" x14ac:dyDescent="0.25">
      <c r="K29492" s="36"/>
      <c r="L29492" s="36"/>
      <c r="M29492" s="36"/>
      <c r="N29492" s="36"/>
      <c r="O29492" s="40"/>
      <c r="P29492" s="36"/>
      <c r="S29492" s="36"/>
      <c r="T29492" s="36"/>
      <c r="U29492" s="36"/>
      <c r="V29492" s="36"/>
    </row>
    <row r="29493" spans="11:22" x14ac:dyDescent="0.25">
      <c r="K29493" s="36"/>
      <c r="L29493" s="36"/>
      <c r="M29493" s="36"/>
      <c r="N29493" s="36"/>
      <c r="O29493" s="40"/>
      <c r="P29493" s="36"/>
      <c r="S29493" s="36"/>
      <c r="T29493" s="36"/>
      <c r="U29493" s="36"/>
      <c r="V29493" s="36"/>
    </row>
    <row r="29494" spans="11:22" x14ac:dyDescent="0.25">
      <c r="K29494" s="36"/>
      <c r="L29494" s="36"/>
      <c r="M29494" s="36"/>
      <c r="N29494" s="36"/>
      <c r="O29494" s="40"/>
      <c r="P29494" s="36"/>
      <c r="S29494" s="36"/>
      <c r="T29494" s="36"/>
      <c r="U29494" s="36"/>
      <c r="V29494" s="36"/>
    </row>
    <row r="29495" spans="11:22" x14ac:dyDescent="0.25">
      <c r="K29495" s="36"/>
      <c r="L29495" s="36"/>
      <c r="M29495" s="36"/>
      <c r="N29495" s="36"/>
      <c r="O29495" s="40"/>
      <c r="P29495" s="36"/>
      <c r="S29495" s="36"/>
      <c r="T29495" s="36"/>
      <c r="U29495" s="36"/>
      <c r="V29495" s="36"/>
    </row>
    <row r="29496" spans="11:22" x14ac:dyDescent="0.25">
      <c r="K29496" s="36"/>
      <c r="L29496" s="36"/>
      <c r="M29496" s="36"/>
      <c r="N29496" s="36"/>
      <c r="O29496" s="40"/>
      <c r="P29496" s="36"/>
      <c r="S29496" s="36"/>
      <c r="T29496" s="36"/>
      <c r="U29496" s="36"/>
      <c r="V29496" s="36"/>
    </row>
    <row r="29497" spans="11:22" x14ac:dyDescent="0.25">
      <c r="K29497" s="36"/>
      <c r="L29497" s="36"/>
      <c r="M29497" s="36"/>
      <c r="N29497" s="36"/>
      <c r="O29497" s="40"/>
      <c r="P29497" s="36"/>
      <c r="S29497" s="36"/>
      <c r="T29497" s="36"/>
      <c r="U29497" s="36"/>
      <c r="V29497" s="36"/>
    </row>
    <row r="29498" spans="11:22" x14ac:dyDescent="0.25">
      <c r="K29498" s="36"/>
      <c r="L29498" s="36"/>
      <c r="M29498" s="36"/>
      <c r="N29498" s="36"/>
      <c r="O29498" s="40"/>
      <c r="P29498" s="36"/>
      <c r="S29498" s="36"/>
      <c r="T29498" s="36"/>
      <c r="U29498" s="36"/>
      <c r="V29498" s="36"/>
    </row>
    <row r="29499" spans="11:22" x14ac:dyDescent="0.25">
      <c r="K29499" s="36"/>
      <c r="L29499" s="36"/>
      <c r="M29499" s="36"/>
      <c r="N29499" s="36"/>
      <c r="O29499" s="40"/>
      <c r="P29499" s="36"/>
      <c r="S29499" s="36"/>
      <c r="T29499" s="36"/>
      <c r="U29499" s="36"/>
      <c r="V29499" s="36"/>
    </row>
    <row r="29500" spans="11:22" x14ac:dyDescent="0.25">
      <c r="K29500" s="36"/>
      <c r="L29500" s="36"/>
      <c r="M29500" s="36"/>
      <c r="N29500" s="36"/>
      <c r="O29500" s="40"/>
      <c r="P29500" s="36"/>
      <c r="S29500" s="36"/>
      <c r="T29500" s="36"/>
      <c r="U29500" s="36"/>
      <c r="V29500" s="36"/>
    </row>
    <row r="29501" spans="11:22" x14ac:dyDescent="0.25">
      <c r="K29501" s="36"/>
      <c r="L29501" s="36"/>
      <c r="M29501" s="36"/>
      <c r="N29501" s="36"/>
      <c r="O29501" s="40"/>
      <c r="P29501" s="36"/>
      <c r="S29501" s="36"/>
      <c r="T29501" s="36"/>
      <c r="U29501" s="36"/>
      <c r="V29501" s="36"/>
    </row>
    <row r="29502" spans="11:22" x14ac:dyDescent="0.25">
      <c r="K29502" s="36"/>
      <c r="L29502" s="36"/>
      <c r="M29502" s="36"/>
      <c r="N29502" s="36"/>
      <c r="O29502" s="40"/>
      <c r="P29502" s="36"/>
      <c r="S29502" s="36"/>
      <c r="T29502" s="36"/>
      <c r="U29502" s="36"/>
      <c r="V29502" s="36"/>
    </row>
    <row r="29503" spans="11:22" x14ac:dyDescent="0.25">
      <c r="K29503" s="36"/>
      <c r="L29503" s="36"/>
      <c r="M29503" s="36"/>
      <c r="N29503" s="36"/>
      <c r="O29503" s="40"/>
      <c r="P29503" s="36"/>
      <c r="S29503" s="36"/>
      <c r="T29503" s="36"/>
      <c r="U29503" s="36"/>
      <c r="V29503" s="36"/>
    </row>
    <row r="29504" spans="11:22" x14ac:dyDescent="0.25">
      <c r="K29504" s="36"/>
      <c r="L29504" s="36"/>
      <c r="M29504" s="36"/>
      <c r="N29504" s="36"/>
      <c r="O29504" s="40"/>
      <c r="P29504" s="36"/>
      <c r="S29504" s="36"/>
      <c r="T29504" s="36"/>
      <c r="U29504" s="36"/>
      <c r="V29504" s="36"/>
    </row>
    <row r="29505" spans="11:22" x14ac:dyDescent="0.25">
      <c r="K29505" s="36"/>
      <c r="L29505" s="36"/>
      <c r="M29505" s="36"/>
      <c r="N29505" s="36"/>
      <c r="O29505" s="40"/>
      <c r="P29505" s="36"/>
      <c r="S29505" s="36"/>
      <c r="T29505" s="36"/>
      <c r="U29505" s="36"/>
      <c r="V29505" s="36"/>
    </row>
    <row r="29506" spans="11:22" x14ac:dyDescent="0.25">
      <c r="K29506" s="36"/>
      <c r="L29506" s="36"/>
      <c r="M29506" s="36"/>
      <c r="N29506" s="36"/>
      <c r="O29506" s="40"/>
      <c r="P29506" s="36"/>
      <c r="S29506" s="36"/>
      <c r="T29506" s="36"/>
      <c r="U29506" s="36"/>
      <c r="V29506" s="36"/>
    </row>
    <row r="29507" spans="11:22" x14ac:dyDescent="0.25">
      <c r="K29507" s="36"/>
      <c r="L29507" s="36"/>
      <c r="M29507" s="36"/>
      <c r="N29507" s="36"/>
      <c r="O29507" s="40"/>
      <c r="P29507" s="36"/>
      <c r="S29507" s="36"/>
      <c r="T29507" s="36"/>
      <c r="U29507" s="36"/>
      <c r="V29507" s="36"/>
    </row>
    <row r="29508" spans="11:22" x14ac:dyDescent="0.25">
      <c r="K29508" s="36"/>
      <c r="L29508" s="36"/>
      <c r="M29508" s="36"/>
      <c r="N29508" s="36"/>
      <c r="O29508" s="40"/>
      <c r="P29508" s="36"/>
      <c r="S29508" s="36"/>
      <c r="T29508" s="36"/>
      <c r="U29508" s="36"/>
      <c r="V29508" s="36"/>
    </row>
    <row r="29509" spans="11:22" x14ac:dyDescent="0.25">
      <c r="K29509" s="36"/>
      <c r="L29509" s="36"/>
      <c r="M29509" s="36"/>
      <c r="N29509" s="36"/>
      <c r="O29509" s="40"/>
      <c r="P29509" s="36"/>
      <c r="S29509" s="36"/>
      <c r="T29509" s="36"/>
      <c r="U29509" s="36"/>
      <c r="V29509" s="36"/>
    </row>
    <row r="29510" spans="11:22" x14ac:dyDescent="0.25">
      <c r="K29510" s="36"/>
      <c r="L29510" s="36"/>
      <c r="M29510" s="36"/>
      <c r="N29510" s="36"/>
      <c r="O29510" s="40"/>
      <c r="P29510" s="36"/>
      <c r="S29510" s="36"/>
      <c r="T29510" s="36"/>
      <c r="U29510" s="36"/>
      <c r="V29510" s="36"/>
    </row>
    <row r="29511" spans="11:22" x14ac:dyDescent="0.25">
      <c r="K29511" s="36"/>
      <c r="L29511" s="36"/>
      <c r="M29511" s="36"/>
      <c r="N29511" s="36"/>
      <c r="O29511" s="40"/>
      <c r="P29511" s="36"/>
      <c r="S29511" s="36"/>
      <c r="T29511" s="36"/>
      <c r="U29511" s="36"/>
      <c r="V29511" s="36"/>
    </row>
    <row r="29512" spans="11:22" x14ac:dyDescent="0.25">
      <c r="K29512" s="36"/>
      <c r="L29512" s="36"/>
      <c r="M29512" s="36"/>
      <c r="N29512" s="36"/>
      <c r="O29512" s="40"/>
      <c r="P29512" s="36"/>
      <c r="S29512" s="36"/>
      <c r="T29512" s="36"/>
      <c r="U29512" s="36"/>
      <c r="V29512" s="36"/>
    </row>
    <row r="29513" spans="11:22" x14ac:dyDescent="0.25">
      <c r="K29513" s="36"/>
      <c r="L29513" s="36"/>
      <c r="M29513" s="36"/>
      <c r="N29513" s="36"/>
      <c r="O29513" s="40"/>
      <c r="P29513" s="36"/>
      <c r="S29513" s="36"/>
      <c r="T29513" s="36"/>
      <c r="U29513" s="36"/>
      <c r="V29513" s="36"/>
    </row>
    <row r="29514" spans="11:22" x14ac:dyDescent="0.25">
      <c r="K29514" s="36"/>
      <c r="L29514" s="36"/>
      <c r="M29514" s="36"/>
      <c r="N29514" s="36"/>
      <c r="O29514" s="40"/>
      <c r="P29514" s="36"/>
      <c r="S29514" s="36"/>
      <c r="T29514" s="36"/>
      <c r="U29514" s="36"/>
      <c r="V29514" s="36"/>
    </row>
    <row r="29515" spans="11:22" x14ac:dyDescent="0.25">
      <c r="K29515" s="36"/>
      <c r="L29515" s="36"/>
      <c r="M29515" s="36"/>
      <c r="N29515" s="36"/>
      <c r="O29515" s="40"/>
      <c r="P29515" s="36"/>
      <c r="S29515" s="36"/>
      <c r="T29515" s="36"/>
      <c r="U29515" s="36"/>
      <c r="V29515" s="36"/>
    </row>
    <row r="29516" spans="11:22" x14ac:dyDescent="0.25">
      <c r="K29516" s="36"/>
      <c r="L29516" s="36"/>
      <c r="M29516" s="36"/>
      <c r="N29516" s="36"/>
      <c r="O29516" s="40"/>
      <c r="P29516" s="36"/>
      <c r="S29516" s="36"/>
      <c r="T29516" s="36"/>
      <c r="U29516" s="36"/>
      <c r="V29516" s="36"/>
    </row>
    <row r="29517" spans="11:22" x14ac:dyDescent="0.25">
      <c r="K29517" s="36"/>
      <c r="L29517" s="36"/>
      <c r="M29517" s="36"/>
      <c r="N29517" s="36"/>
      <c r="O29517" s="40"/>
      <c r="P29517" s="36"/>
      <c r="S29517" s="36"/>
      <c r="T29517" s="36"/>
      <c r="U29517" s="36"/>
      <c r="V29517" s="36"/>
    </row>
    <row r="29518" spans="11:22" x14ac:dyDescent="0.25">
      <c r="K29518" s="36"/>
      <c r="L29518" s="36"/>
      <c r="M29518" s="36"/>
      <c r="N29518" s="36"/>
      <c r="O29518" s="40"/>
      <c r="P29518" s="36"/>
      <c r="S29518" s="36"/>
      <c r="T29518" s="36"/>
      <c r="U29518" s="36"/>
      <c r="V29518" s="36"/>
    </row>
    <row r="29519" spans="11:22" x14ac:dyDescent="0.25">
      <c r="K29519" s="36"/>
      <c r="L29519" s="36"/>
      <c r="M29519" s="36"/>
      <c r="N29519" s="36"/>
      <c r="O29519" s="40"/>
      <c r="P29519" s="36"/>
      <c r="S29519" s="36"/>
      <c r="T29519" s="36"/>
      <c r="U29519" s="36"/>
      <c r="V29519" s="36"/>
    </row>
    <row r="29520" spans="11:22" x14ac:dyDescent="0.25">
      <c r="K29520" s="36"/>
      <c r="L29520" s="36"/>
      <c r="M29520" s="36"/>
      <c r="N29520" s="36"/>
      <c r="O29520" s="40"/>
      <c r="P29520" s="36"/>
      <c r="S29520" s="36"/>
      <c r="T29520" s="36"/>
      <c r="U29520" s="36"/>
      <c r="V29520" s="36"/>
    </row>
    <row r="29521" spans="11:22" x14ac:dyDescent="0.25">
      <c r="K29521" s="36"/>
      <c r="L29521" s="36"/>
      <c r="M29521" s="36"/>
      <c r="N29521" s="36"/>
      <c r="O29521" s="40"/>
      <c r="P29521" s="36"/>
      <c r="S29521" s="36"/>
      <c r="T29521" s="36"/>
      <c r="U29521" s="36"/>
      <c r="V29521" s="36"/>
    </row>
    <row r="29522" spans="11:22" x14ac:dyDescent="0.25">
      <c r="K29522" s="36"/>
      <c r="L29522" s="36"/>
      <c r="M29522" s="36"/>
      <c r="N29522" s="36"/>
      <c r="O29522" s="40"/>
      <c r="P29522" s="36"/>
      <c r="S29522" s="36"/>
      <c r="T29522" s="36"/>
      <c r="U29522" s="36"/>
      <c r="V29522" s="36"/>
    </row>
    <row r="29523" spans="11:22" x14ac:dyDescent="0.25">
      <c r="K29523" s="36"/>
      <c r="L29523" s="36"/>
      <c r="M29523" s="36"/>
      <c r="N29523" s="36"/>
      <c r="O29523" s="40"/>
      <c r="P29523" s="36"/>
      <c r="S29523" s="36"/>
      <c r="T29523" s="36"/>
      <c r="U29523" s="36"/>
      <c r="V29523" s="36"/>
    </row>
    <row r="29524" spans="11:22" x14ac:dyDescent="0.25">
      <c r="K29524" s="36"/>
      <c r="L29524" s="36"/>
      <c r="M29524" s="36"/>
      <c r="N29524" s="36"/>
      <c r="O29524" s="40"/>
      <c r="P29524" s="36"/>
      <c r="S29524" s="36"/>
      <c r="T29524" s="36"/>
      <c r="U29524" s="36"/>
      <c r="V29524" s="36"/>
    </row>
    <row r="29525" spans="11:22" x14ac:dyDescent="0.25">
      <c r="K29525" s="36"/>
      <c r="L29525" s="36"/>
      <c r="M29525" s="36"/>
      <c r="N29525" s="36"/>
      <c r="O29525" s="40"/>
      <c r="P29525" s="36"/>
      <c r="S29525" s="36"/>
      <c r="T29525" s="36"/>
      <c r="U29525" s="36"/>
      <c r="V29525" s="36"/>
    </row>
    <row r="29526" spans="11:22" x14ac:dyDescent="0.25">
      <c r="K29526" s="36"/>
      <c r="L29526" s="36"/>
      <c r="M29526" s="36"/>
      <c r="N29526" s="36"/>
      <c r="O29526" s="40"/>
      <c r="P29526" s="36"/>
      <c r="S29526" s="36"/>
      <c r="T29526" s="36"/>
      <c r="U29526" s="36"/>
      <c r="V29526" s="36"/>
    </row>
    <row r="29527" spans="11:22" x14ac:dyDescent="0.25">
      <c r="K29527" s="36"/>
      <c r="L29527" s="36"/>
      <c r="M29527" s="36"/>
      <c r="N29527" s="36"/>
      <c r="O29527" s="40"/>
      <c r="P29527" s="36"/>
      <c r="S29527" s="36"/>
      <c r="T29527" s="36"/>
      <c r="U29527" s="36"/>
      <c r="V29527" s="36"/>
    </row>
    <row r="29528" spans="11:22" x14ac:dyDescent="0.25">
      <c r="K29528" s="36"/>
      <c r="L29528" s="36"/>
      <c r="M29528" s="36"/>
      <c r="N29528" s="36"/>
      <c r="O29528" s="40"/>
      <c r="P29528" s="36"/>
      <c r="S29528" s="36"/>
      <c r="T29528" s="36"/>
      <c r="U29528" s="36"/>
      <c r="V29528" s="36"/>
    </row>
    <row r="29529" spans="11:22" x14ac:dyDescent="0.25">
      <c r="K29529" s="36"/>
      <c r="L29529" s="36"/>
      <c r="M29529" s="36"/>
      <c r="N29529" s="36"/>
      <c r="O29529" s="40"/>
      <c r="P29529" s="36"/>
      <c r="S29529" s="36"/>
      <c r="T29529" s="36"/>
      <c r="U29529" s="36"/>
      <c r="V29529" s="36"/>
    </row>
    <row r="29530" spans="11:22" x14ac:dyDescent="0.25">
      <c r="K29530" s="36"/>
      <c r="L29530" s="36"/>
      <c r="M29530" s="36"/>
      <c r="N29530" s="36"/>
      <c r="O29530" s="40"/>
      <c r="P29530" s="36"/>
      <c r="S29530" s="36"/>
      <c r="T29530" s="36"/>
      <c r="U29530" s="36"/>
      <c r="V29530" s="36"/>
    </row>
    <row r="29531" spans="11:22" x14ac:dyDescent="0.25">
      <c r="K29531" s="36"/>
      <c r="L29531" s="36"/>
      <c r="M29531" s="36"/>
      <c r="N29531" s="36"/>
      <c r="O29531" s="40"/>
      <c r="P29531" s="36"/>
      <c r="S29531" s="36"/>
      <c r="T29531" s="36"/>
      <c r="U29531" s="36"/>
      <c r="V29531" s="36"/>
    </row>
    <row r="29532" spans="11:22" x14ac:dyDescent="0.25">
      <c r="K29532" s="36"/>
      <c r="L29532" s="36"/>
      <c r="M29532" s="36"/>
      <c r="N29532" s="36"/>
      <c r="O29532" s="40"/>
      <c r="P29532" s="36"/>
      <c r="S29532" s="36"/>
      <c r="T29532" s="36"/>
      <c r="U29532" s="36"/>
      <c r="V29532" s="36"/>
    </row>
    <row r="29533" spans="11:22" x14ac:dyDescent="0.25">
      <c r="K29533" s="36"/>
      <c r="L29533" s="36"/>
      <c r="M29533" s="36"/>
      <c r="N29533" s="36"/>
      <c r="O29533" s="40"/>
      <c r="P29533" s="36"/>
      <c r="S29533" s="36"/>
      <c r="T29533" s="36"/>
      <c r="U29533" s="36"/>
      <c r="V29533" s="36"/>
    </row>
    <row r="29534" spans="11:22" x14ac:dyDescent="0.25">
      <c r="K29534" s="36"/>
      <c r="L29534" s="36"/>
      <c r="M29534" s="36"/>
      <c r="N29534" s="36"/>
      <c r="O29534" s="40"/>
      <c r="P29534" s="36"/>
      <c r="S29534" s="36"/>
      <c r="T29534" s="36"/>
      <c r="U29534" s="36"/>
      <c r="V29534" s="36"/>
    </row>
    <row r="29535" spans="11:22" x14ac:dyDescent="0.25">
      <c r="K29535" s="36"/>
      <c r="L29535" s="36"/>
      <c r="M29535" s="36"/>
      <c r="N29535" s="36"/>
      <c r="O29535" s="40"/>
      <c r="P29535" s="36"/>
      <c r="S29535" s="36"/>
      <c r="T29535" s="36"/>
      <c r="U29535" s="36"/>
      <c r="V29535" s="36"/>
    </row>
    <row r="29536" spans="11:22" x14ac:dyDescent="0.25">
      <c r="K29536" s="36"/>
      <c r="L29536" s="36"/>
      <c r="M29536" s="36"/>
      <c r="N29536" s="36"/>
      <c r="O29536" s="40"/>
      <c r="P29536" s="36"/>
      <c r="S29536" s="36"/>
      <c r="T29536" s="36"/>
      <c r="U29536" s="36"/>
      <c r="V29536" s="36"/>
    </row>
    <row r="29537" spans="11:22" x14ac:dyDescent="0.25">
      <c r="K29537" s="36"/>
      <c r="L29537" s="36"/>
      <c r="M29537" s="36"/>
      <c r="N29537" s="36"/>
      <c r="O29537" s="40"/>
      <c r="P29537" s="36"/>
      <c r="S29537" s="36"/>
      <c r="T29537" s="36"/>
      <c r="U29537" s="36"/>
      <c r="V29537" s="36"/>
    </row>
    <row r="29538" spans="11:22" x14ac:dyDescent="0.25">
      <c r="K29538" s="36"/>
      <c r="L29538" s="36"/>
      <c r="M29538" s="36"/>
      <c r="N29538" s="36"/>
      <c r="O29538" s="40"/>
      <c r="P29538" s="36"/>
      <c r="S29538" s="36"/>
      <c r="T29538" s="36"/>
      <c r="U29538" s="36"/>
      <c r="V29538" s="36"/>
    </row>
    <row r="29539" spans="11:22" x14ac:dyDescent="0.25">
      <c r="K29539" s="36"/>
      <c r="L29539" s="36"/>
      <c r="M29539" s="36"/>
      <c r="N29539" s="36"/>
      <c r="O29539" s="40"/>
      <c r="P29539" s="36"/>
      <c r="S29539" s="36"/>
      <c r="T29539" s="36"/>
      <c r="U29539" s="36"/>
      <c r="V29539" s="36"/>
    </row>
    <row r="29540" spans="11:22" x14ac:dyDescent="0.25">
      <c r="K29540" s="36"/>
      <c r="L29540" s="36"/>
      <c r="M29540" s="36"/>
      <c r="N29540" s="36"/>
      <c r="O29540" s="40"/>
      <c r="P29540" s="36"/>
      <c r="S29540" s="36"/>
      <c r="T29540" s="36"/>
      <c r="U29540" s="36"/>
      <c r="V29540" s="36"/>
    </row>
    <row r="29541" spans="11:22" x14ac:dyDescent="0.25">
      <c r="K29541" s="36"/>
      <c r="L29541" s="36"/>
      <c r="M29541" s="36"/>
      <c r="N29541" s="36"/>
      <c r="O29541" s="40"/>
      <c r="P29541" s="36"/>
      <c r="S29541" s="36"/>
      <c r="T29541" s="36"/>
      <c r="U29541" s="36"/>
      <c r="V29541" s="36"/>
    </row>
    <row r="29542" spans="11:22" x14ac:dyDescent="0.25">
      <c r="K29542" s="36"/>
      <c r="L29542" s="36"/>
      <c r="M29542" s="36"/>
      <c r="N29542" s="36"/>
      <c r="O29542" s="40"/>
      <c r="P29542" s="36"/>
      <c r="S29542" s="36"/>
      <c r="T29542" s="36"/>
      <c r="U29542" s="36"/>
      <c r="V29542" s="36"/>
    </row>
    <row r="29543" spans="11:22" x14ac:dyDescent="0.25">
      <c r="K29543" s="36"/>
      <c r="L29543" s="36"/>
      <c r="M29543" s="36"/>
      <c r="N29543" s="36"/>
      <c r="O29543" s="40"/>
      <c r="P29543" s="36"/>
      <c r="S29543" s="36"/>
      <c r="T29543" s="36"/>
      <c r="U29543" s="36"/>
      <c r="V29543" s="36"/>
    </row>
    <row r="29544" spans="11:22" x14ac:dyDescent="0.25">
      <c r="K29544" s="36"/>
      <c r="L29544" s="36"/>
      <c r="M29544" s="36"/>
      <c r="N29544" s="36"/>
      <c r="O29544" s="40"/>
      <c r="P29544" s="36"/>
      <c r="S29544" s="36"/>
      <c r="T29544" s="36"/>
      <c r="U29544" s="36"/>
      <c r="V29544" s="36"/>
    </row>
    <row r="29545" spans="11:22" x14ac:dyDescent="0.25">
      <c r="K29545" s="36"/>
      <c r="L29545" s="36"/>
      <c r="M29545" s="36"/>
      <c r="N29545" s="36"/>
      <c r="O29545" s="40"/>
      <c r="P29545" s="36"/>
      <c r="S29545" s="36"/>
      <c r="T29545" s="36"/>
      <c r="U29545" s="36"/>
      <c r="V29545" s="36"/>
    </row>
    <row r="29546" spans="11:22" x14ac:dyDescent="0.25">
      <c r="K29546" s="36"/>
      <c r="L29546" s="36"/>
      <c r="M29546" s="36"/>
      <c r="N29546" s="36"/>
      <c r="O29546" s="40"/>
      <c r="P29546" s="36"/>
      <c r="S29546" s="36"/>
      <c r="T29546" s="36"/>
      <c r="U29546" s="36"/>
      <c r="V29546" s="36"/>
    </row>
    <row r="29547" spans="11:22" x14ac:dyDescent="0.25">
      <c r="K29547" s="36"/>
      <c r="L29547" s="36"/>
      <c r="M29547" s="36"/>
      <c r="N29547" s="36"/>
      <c r="O29547" s="40"/>
      <c r="P29547" s="36"/>
      <c r="S29547" s="36"/>
      <c r="T29547" s="36"/>
      <c r="U29547" s="36"/>
      <c r="V29547" s="36"/>
    </row>
    <row r="29548" spans="11:22" x14ac:dyDescent="0.25">
      <c r="K29548" s="36"/>
      <c r="L29548" s="36"/>
      <c r="M29548" s="36"/>
      <c r="N29548" s="36"/>
      <c r="O29548" s="40"/>
      <c r="P29548" s="36"/>
      <c r="S29548" s="36"/>
      <c r="T29548" s="36"/>
      <c r="U29548" s="36"/>
      <c r="V29548" s="36"/>
    </row>
    <row r="29549" spans="11:22" x14ac:dyDescent="0.25">
      <c r="K29549" s="36"/>
      <c r="L29549" s="36"/>
      <c r="M29549" s="36"/>
      <c r="N29549" s="36"/>
      <c r="O29549" s="40"/>
      <c r="P29549" s="36"/>
      <c r="S29549" s="36"/>
      <c r="T29549" s="36"/>
      <c r="U29549" s="36"/>
      <c r="V29549" s="36"/>
    </row>
    <row r="29550" spans="11:22" x14ac:dyDescent="0.25">
      <c r="K29550" s="36"/>
      <c r="L29550" s="36"/>
      <c r="M29550" s="36"/>
      <c r="N29550" s="36"/>
      <c r="O29550" s="40"/>
      <c r="P29550" s="36"/>
      <c r="S29550" s="36"/>
      <c r="T29550" s="36"/>
      <c r="U29550" s="36"/>
      <c r="V29550" s="36"/>
    </row>
    <row r="29551" spans="11:22" x14ac:dyDescent="0.25">
      <c r="K29551" s="36"/>
      <c r="L29551" s="36"/>
      <c r="M29551" s="36"/>
      <c r="N29551" s="36"/>
      <c r="O29551" s="40"/>
      <c r="P29551" s="36"/>
      <c r="S29551" s="36"/>
      <c r="T29551" s="36"/>
      <c r="U29551" s="36"/>
      <c r="V29551" s="36"/>
    </row>
    <row r="29552" spans="11:22" x14ac:dyDescent="0.25">
      <c r="K29552" s="36"/>
      <c r="L29552" s="36"/>
      <c r="M29552" s="36"/>
      <c r="N29552" s="36"/>
      <c r="O29552" s="40"/>
      <c r="P29552" s="36"/>
      <c r="S29552" s="36"/>
      <c r="T29552" s="36"/>
      <c r="U29552" s="36"/>
      <c r="V29552" s="36"/>
    </row>
    <row r="29553" spans="11:22" x14ac:dyDescent="0.25">
      <c r="K29553" s="36"/>
      <c r="L29553" s="36"/>
      <c r="M29553" s="36"/>
      <c r="N29553" s="36"/>
      <c r="O29553" s="40"/>
      <c r="P29553" s="36"/>
      <c r="S29553" s="36"/>
      <c r="T29553" s="36"/>
      <c r="U29553" s="36"/>
      <c r="V29553" s="36"/>
    </row>
    <row r="29554" spans="11:22" x14ac:dyDescent="0.25">
      <c r="K29554" s="36"/>
      <c r="L29554" s="36"/>
      <c r="M29554" s="36"/>
      <c r="N29554" s="36"/>
      <c r="O29554" s="40"/>
      <c r="P29554" s="36"/>
      <c r="S29554" s="36"/>
      <c r="T29554" s="36"/>
      <c r="U29554" s="36"/>
      <c r="V29554" s="36"/>
    </row>
    <row r="29555" spans="11:22" x14ac:dyDescent="0.25">
      <c r="K29555" s="36"/>
      <c r="L29555" s="36"/>
      <c r="M29555" s="36"/>
      <c r="N29555" s="36"/>
      <c r="O29555" s="40"/>
      <c r="P29555" s="36"/>
      <c r="S29555" s="36"/>
      <c r="T29555" s="36"/>
      <c r="U29555" s="36"/>
      <c r="V29555" s="36"/>
    </row>
    <row r="29556" spans="11:22" x14ac:dyDescent="0.25">
      <c r="K29556" s="36"/>
      <c r="L29556" s="36"/>
      <c r="M29556" s="36"/>
      <c r="N29556" s="36"/>
      <c r="O29556" s="40"/>
      <c r="P29556" s="36"/>
      <c r="S29556" s="36"/>
      <c r="T29556" s="36"/>
      <c r="U29556" s="36"/>
      <c r="V29556" s="36"/>
    </row>
    <row r="29557" spans="11:22" x14ac:dyDescent="0.25">
      <c r="K29557" s="36"/>
      <c r="L29557" s="36"/>
      <c r="M29557" s="36"/>
      <c r="N29557" s="36"/>
      <c r="O29557" s="40"/>
      <c r="P29557" s="36"/>
      <c r="S29557" s="36"/>
      <c r="T29557" s="36"/>
      <c r="U29557" s="36"/>
      <c r="V29557" s="36"/>
    </row>
    <row r="29558" spans="11:22" x14ac:dyDescent="0.25">
      <c r="K29558" s="36"/>
      <c r="L29558" s="36"/>
      <c r="M29558" s="36"/>
      <c r="N29558" s="36"/>
      <c r="O29558" s="40"/>
      <c r="P29558" s="36"/>
      <c r="S29558" s="36"/>
      <c r="T29558" s="36"/>
      <c r="U29558" s="36"/>
      <c r="V29558" s="36"/>
    </row>
    <row r="29559" spans="11:22" x14ac:dyDescent="0.25">
      <c r="K29559" s="36"/>
      <c r="L29559" s="36"/>
      <c r="M29559" s="36"/>
      <c r="N29559" s="36"/>
      <c r="O29559" s="40"/>
      <c r="P29559" s="36"/>
      <c r="S29559" s="36"/>
      <c r="T29559" s="36"/>
      <c r="U29559" s="36"/>
      <c r="V29559" s="36"/>
    </row>
    <row r="29560" spans="11:22" x14ac:dyDescent="0.25">
      <c r="K29560" s="36"/>
      <c r="L29560" s="36"/>
      <c r="M29560" s="36"/>
      <c r="N29560" s="36"/>
      <c r="O29560" s="40"/>
      <c r="P29560" s="36"/>
      <c r="S29560" s="36"/>
      <c r="T29560" s="36"/>
      <c r="U29560" s="36"/>
      <c r="V29560" s="36"/>
    </row>
    <row r="29561" spans="11:22" x14ac:dyDescent="0.25">
      <c r="K29561" s="36"/>
      <c r="L29561" s="36"/>
      <c r="M29561" s="36"/>
      <c r="N29561" s="36"/>
      <c r="O29561" s="40"/>
      <c r="P29561" s="36"/>
      <c r="S29561" s="36"/>
      <c r="T29561" s="36"/>
      <c r="U29561" s="36"/>
      <c r="V29561" s="36"/>
    </row>
    <row r="29562" spans="11:22" x14ac:dyDescent="0.25">
      <c r="K29562" s="36"/>
      <c r="L29562" s="36"/>
      <c r="M29562" s="36"/>
      <c r="N29562" s="36"/>
      <c r="O29562" s="40"/>
      <c r="P29562" s="36"/>
      <c r="S29562" s="36"/>
      <c r="T29562" s="36"/>
      <c r="U29562" s="36"/>
      <c r="V29562" s="36"/>
    </row>
    <row r="29563" spans="11:22" x14ac:dyDescent="0.25">
      <c r="K29563" s="36"/>
      <c r="L29563" s="36"/>
      <c r="M29563" s="36"/>
      <c r="N29563" s="36"/>
      <c r="O29563" s="40"/>
      <c r="P29563" s="36"/>
      <c r="S29563" s="36"/>
      <c r="T29563" s="36"/>
      <c r="U29563" s="36"/>
      <c r="V29563" s="36"/>
    </row>
    <row r="29564" spans="11:22" x14ac:dyDescent="0.25">
      <c r="K29564" s="36"/>
      <c r="L29564" s="36"/>
      <c r="M29564" s="36"/>
      <c r="N29564" s="36"/>
      <c r="O29564" s="40"/>
      <c r="P29564" s="36"/>
      <c r="S29564" s="36"/>
      <c r="T29564" s="36"/>
      <c r="U29564" s="36"/>
      <c r="V29564" s="36"/>
    </row>
    <row r="29565" spans="11:22" x14ac:dyDescent="0.25">
      <c r="K29565" s="36"/>
      <c r="L29565" s="36"/>
      <c r="M29565" s="36"/>
      <c r="N29565" s="36"/>
      <c r="O29565" s="40"/>
      <c r="P29565" s="36"/>
      <c r="S29565" s="36"/>
      <c r="T29565" s="36"/>
      <c r="U29565" s="36"/>
      <c r="V29565" s="36"/>
    </row>
    <row r="29566" spans="11:22" x14ac:dyDescent="0.25">
      <c r="K29566" s="36"/>
      <c r="L29566" s="36"/>
      <c r="M29566" s="36"/>
      <c r="N29566" s="36"/>
      <c r="O29566" s="40"/>
      <c r="P29566" s="36"/>
      <c r="S29566" s="36"/>
      <c r="T29566" s="36"/>
      <c r="U29566" s="36"/>
      <c r="V29566" s="36"/>
    </row>
    <row r="29567" spans="11:22" x14ac:dyDescent="0.25">
      <c r="K29567" s="36"/>
      <c r="L29567" s="36"/>
      <c r="M29567" s="36"/>
      <c r="N29567" s="36"/>
      <c r="O29567" s="40"/>
      <c r="P29567" s="36"/>
      <c r="S29567" s="36"/>
      <c r="T29567" s="36"/>
      <c r="U29567" s="36"/>
      <c r="V29567" s="36"/>
    </row>
    <row r="29568" spans="11:22" x14ac:dyDescent="0.25">
      <c r="K29568" s="36"/>
      <c r="L29568" s="36"/>
      <c r="M29568" s="36"/>
      <c r="N29568" s="36"/>
      <c r="O29568" s="40"/>
      <c r="P29568" s="36"/>
      <c r="S29568" s="36"/>
      <c r="T29568" s="36"/>
      <c r="U29568" s="36"/>
      <c r="V29568" s="36"/>
    </row>
    <row r="29569" spans="11:22" x14ac:dyDescent="0.25">
      <c r="K29569" s="36"/>
      <c r="L29569" s="36"/>
      <c r="M29569" s="36"/>
      <c r="N29569" s="36"/>
      <c r="O29569" s="40"/>
      <c r="P29569" s="36"/>
      <c r="S29569" s="36"/>
      <c r="T29569" s="36"/>
      <c r="U29569" s="36"/>
      <c r="V29569" s="36"/>
    </row>
    <row r="29570" spans="11:22" x14ac:dyDescent="0.25">
      <c r="K29570" s="36"/>
      <c r="L29570" s="36"/>
      <c r="M29570" s="36"/>
      <c r="N29570" s="36"/>
      <c r="O29570" s="40"/>
      <c r="P29570" s="36"/>
      <c r="S29570" s="36"/>
      <c r="T29570" s="36"/>
      <c r="U29570" s="36"/>
      <c r="V29570" s="36"/>
    </row>
    <row r="29571" spans="11:22" x14ac:dyDescent="0.25">
      <c r="K29571" s="36"/>
      <c r="L29571" s="36"/>
      <c r="M29571" s="36"/>
      <c r="N29571" s="36"/>
      <c r="O29571" s="40"/>
      <c r="P29571" s="36"/>
      <c r="S29571" s="36"/>
      <c r="T29571" s="36"/>
      <c r="U29571" s="36"/>
      <c r="V29571" s="36"/>
    </row>
    <row r="29572" spans="11:22" x14ac:dyDescent="0.25">
      <c r="K29572" s="36"/>
      <c r="L29572" s="36"/>
      <c r="M29572" s="36"/>
      <c r="N29572" s="36"/>
      <c r="O29572" s="40"/>
      <c r="P29572" s="36"/>
      <c r="S29572" s="36"/>
      <c r="T29572" s="36"/>
      <c r="U29572" s="36"/>
      <c r="V29572" s="36"/>
    </row>
    <row r="29573" spans="11:22" x14ac:dyDescent="0.25">
      <c r="K29573" s="36"/>
      <c r="L29573" s="36"/>
      <c r="M29573" s="36"/>
      <c r="N29573" s="36"/>
      <c r="O29573" s="40"/>
      <c r="P29573" s="36"/>
      <c r="S29573" s="36"/>
      <c r="T29573" s="36"/>
      <c r="U29573" s="36"/>
      <c r="V29573" s="36"/>
    </row>
    <row r="29574" spans="11:22" x14ac:dyDescent="0.25">
      <c r="K29574" s="36"/>
      <c r="L29574" s="36"/>
      <c r="M29574" s="36"/>
      <c r="N29574" s="36"/>
      <c r="O29574" s="40"/>
      <c r="P29574" s="36"/>
      <c r="S29574" s="36"/>
      <c r="T29574" s="36"/>
      <c r="U29574" s="36"/>
      <c r="V29574" s="36"/>
    </row>
    <row r="29575" spans="11:22" x14ac:dyDescent="0.25">
      <c r="K29575" s="36"/>
      <c r="L29575" s="36"/>
      <c r="M29575" s="36"/>
      <c r="N29575" s="36"/>
      <c r="O29575" s="40"/>
      <c r="P29575" s="36"/>
      <c r="S29575" s="36"/>
      <c r="T29575" s="36"/>
      <c r="U29575" s="36"/>
      <c r="V29575" s="36"/>
    </row>
    <row r="29576" spans="11:22" x14ac:dyDescent="0.25">
      <c r="K29576" s="36"/>
      <c r="L29576" s="36"/>
      <c r="M29576" s="36"/>
      <c r="N29576" s="36"/>
      <c r="O29576" s="40"/>
      <c r="P29576" s="36"/>
      <c r="S29576" s="36"/>
      <c r="T29576" s="36"/>
      <c r="U29576" s="36"/>
      <c r="V29576" s="36"/>
    </row>
    <row r="29577" spans="11:22" x14ac:dyDescent="0.25">
      <c r="K29577" s="36"/>
      <c r="L29577" s="36"/>
      <c r="M29577" s="36"/>
      <c r="N29577" s="36"/>
      <c r="O29577" s="40"/>
      <c r="P29577" s="36"/>
      <c r="S29577" s="36"/>
      <c r="T29577" s="36"/>
      <c r="U29577" s="36"/>
      <c r="V29577" s="36"/>
    </row>
    <row r="29578" spans="11:22" x14ac:dyDescent="0.25">
      <c r="K29578" s="36"/>
      <c r="L29578" s="36"/>
      <c r="M29578" s="36"/>
      <c r="N29578" s="36"/>
      <c r="O29578" s="40"/>
      <c r="P29578" s="36"/>
      <c r="S29578" s="36"/>
      <c r="T29578" s="36"/>
      <c r="U29578" s="36"/>
      <c r="V29578" s="36"/>
    </row>
    <row r="29579" spans="11:22" x14ac:dyDescent="0.25">
      <c r="K29579" s="36"/>
      <c r="L29579" s="36"/>
      <c r="M29579" s="36"/>
      <c r="N29579" s="36"/>
      <c r="O29579" s="40"/>
      <c r="P29579" s="36"/>
      <c r="S29579" s="36"/>
      <c r="T29579" s="36"/>
      <c r="U29579" s="36"/>
      <c r="V29579" s="36"/>
    </row>
    <row r="29580" spans="11:22" x14ac:dyDescent="0.25">
      <c r="K29580" s="36"/>
      <c r="L29580" s="36"/>
      <c r="M29580" s="36"/>
      <c r="N29580" s="36"/>
      <c r="O29580" s="40"/>
      <c r="P29580" s="36"/>
      <c r="S29580" s="36"/>
      <c r="T29580" s="36"/>
      <c r="U29580" s="36"/>
      <c r="V29580" s="36"/>
    </row>
    <row r="29581" spans="11:22" x14ac:dyDescent="0.25">
      <c r="K29581" s="36"/>
      <c r="L29581" s="36"/>
      <c r="M29581" s="36"/>
      <c r="N29581" s="36"/>
      <c r="O29581" s="40"/>
      <c r="P29581" s="36"/>
      <c r="S29581" s="36"/>
      <c r="T29581" s="36"/>
      <c r="U29581" s="36"/>
      <c r="V29581" s="36"/>
    </row>
    <row r="29582" spans="11:22" x14ac:dyDescent="0.25">
      <c r="K29582" s="36"/>
      <c r="L29582" s="36"/>
      <c r="M29582" s="36"/>
      <c r="N29582" s="36"/>
      <c r="O29582" s="40"/>
      <c r="P29582" s="36"/>
      <c r="S29582" s="36"/>
      <c r="T29582" s="36"/>
      <c r="U29582" s="36"/>
      <c r="V29582" s="36"/>
    </row>
    <row r="29583" spans="11:22" x14ac:dyDescent="0.25">
      <c r="K29583" s="36"/>
      <c r="L29583" s="36"/>
      <c r="M29583" s="36"/>
      <c r="N29583" s="36"/>
      <c r="O29583" s="40"/>
      <c r="P29583" s="36"/>
      <c r="S29583" s="36"/>
      <c r="T29583" s="36"/>
      <c r="U29583" s="36"/>
      <c r="V29583" s="36"/>
    </row>
    <row r="29584" spans="11:22" x14ac:dyDescent="0.25">
      <c r="K29584" s="36"/>
      <c r="L29584" s="36"/>
      <c r="M29584" s="36"/>
      <c r="N29584" s="36"/>
      <c r="O29584" s="40"/>
      <c r="P29584" s="36"/>
      <c r="S29584" s="36"/>
      <c r="T29584" s="36"/>
      <c r="U29584" s="36"/>
      <c r="V29584" s="36"/>
    </row>
    <row r="29585" spans="11:22" x14ac:dyDescent="0.25">
      <c r="K29585" s="36"/>
      <c r="L29585" s="36"/>
      <c r="M29585" s="36"/>
      <c r="N29585" s="36"/>
      <c r="O29585" s="40"/>
      <c r="P29585" s="36"/>
      <c r="S29585" s="36"/>
      <c r="T29585" s="36"/>
      <c r="U29585" s="36"/>
      <c r="V29585" s="36"/>
    </row>
    <row r="29586" spans="11:22" x14ac:dyDescent="0.25">
      <c r="K29586" s="36"/>
      <c r="L29586" s="36"/>
      <c r="M29586" s="36"/>
      <c r="N29586" s="36"/>
      <c r="O29586" s="40"/>
      <c r="P29586" s="36"/>
      <c r="S29586" s="36"/>
      <c r="T29586" s="36"/>
      <c r="U29586" s="36"/>
      <c r="V29586" s="36"/>
    </row>
    <row r="29587" spans="11:22" x14ac:dyDescent="0.25">
      <c r="K29587" s="36"/>
      <c r="L29587" s="36"/>
      <c r="M29587" s="36"/>
      <c r="N29587" s="36"/>
      <c r="O29587" s="40"/>
      <c r="P29587" s="36"/>
      <c r="S29587" s="36"/>
      <c r="T29587" s="36"/>
      <c r="U29587" s="36"/>
      <c r="V29587" s="36"/>
    </row>
    <row r="29588" spans="11:22" x14ac:dyDescent="0.25">
      <c r="K29588" s="36"/>
      <c r="L29588" s="36"/>
      <c r="M29588" s="36"/>
      <c r="N29588" s="36"/>
      <c r="O29588" s="40"/>
      <c r="P29588" s="36"/>
      <c r="S29588" s="36"/>
      <c r="T29588" s="36"/>
      <c r="U29588" s="36"/>
      <c r="V29588" s="36"/>
    </row>
    <row r="29589" spans="11:22" x14ac:dyDescent="0.25">
      <c r="K29589" s="36"/>
      <c r="L29589" s="36"/>
      <c r="M29589" s="36"/>
      <c r="N29589" s="36"/>
      <c r="O29589" s="40"/>
      <c r="P29589" s="36"/>
      <c r="S29589" s="36"/>
      <c r="T29589" s="36"/>
      <c r="U29589" s="36"/>
      <c r="V29589" s="36"/>
    </row>
    <row r="29590" spans="11:22" x14ac:dyDescent="0.25">
      <c r="K29590" s="36"/>
      <c r="L29590" s="36"/>
      <c r="M29590" s="36"/>
      <c r="N29590" s="36"/>
      <c r="O29590" s="40"/>
      <c r="P29590" s="36"/>
      <c r="S29590" s="36"/>
      <c r="T29590" s="36"/>
      <c r="U29590" s="36"/>
      <c r="V29590" s="36"/>
    </row>
    <row r="29591" spans="11:22" x14ac:dyDescent="0.25">
      <c r="K29591" s="36"/>
      <c r="L29591" s="36"/>
      <c r="M29591" s="36"/>
      <c r="N29591" s="36"/>
      <c r="O29591" s="40"/>
      <c r="P29591" s="36"/>
      <c r="S29591" s="36"/>
      <c r="T29591" s="36"/>
      <c r="U29591" s="36"/>
      <c r="V29591" s="36"/>
    </row>
    <row r="29592" spans="11:22" x14ac:dyDescent="0.25">
      <c r="K29592" s="36"/>
      <c r="L29592" s="36"/>
      <c r="M29592" s="36"/>
      <c r="N29592" s="36"/>
      <c r="O29592" s="40"/>
      <c r="P29592" s="36"/>
      <c r="S29592" s="36"/>
      <c r="T29592" s="36"/>
      <c r="U29592" s="36"/>
      <c r="V29592" s="36"/>
    </row>
    <row r="29593" spans="11:22" x14ac:dyDescent="0.25">
      <c r="K29593" s="36"/>
      <c r="L29593" s="36"/>
      <c r="M29593" s="36"/>
      <c r="N29593" s="36"/>
      <c r="O29593" s="40"/>
      <c r="P29593" s="36"/>
      <c r="S29593" s="36"/>
      <c r="T29593" s="36"/>
      <c r="U29593" s="36"/>
      <c r="V29593" s="36"/>
    </row>
    <row r="29594" spans="11:22" x14ac:dyDescent="0.25">
      <c r="K29594" s="36"/>
      <c r="L29594" s="36"/>
      <c r="M29594" s="36"/>
      <c r="N29594" s="36"/>
      <c r="O29594" s="40"/>
      <c r="P29594" s="36"/>
      <c r="S29594" s="36"/>
      <c r="T29594" s="36"/>
      <c r="U29594" s="36"/>
      <c r="V29594" s="36"/>
    </row>
    <row r="29595" spans="11:22" x14ac:dyDescent="0.25">
      <c r="K29595" s="36"/>
      <c r="L29595" s="36"/>
      <c r="M29595" s="36"/>
      <c r="N29595" s="36"/>
      <c r="O29595" s="40"/>
      <c r="P29595" s="36"/>
      <c r="S29595" s="36"/>
      <c r="T29595" s="36"/>
      <c r="U29595" s="36"/>
      <c r="V29595" s="36"/>
    </row>
    <row r="29596" spans="11:22" x14ac:dyDescent="0.25">
      <c r="K29596" s="36"/>
      <c r="L29596" s="36"/>
      <c r="M29596" s="36"/>
      <c r="N29596" s="36"/>
      <c r="O29596" s="40"/>
      <c r="P29596" s="36"/>
      <c r="S29596" s="36"/>
      <c r="T29596" s="36"/>
      <c r="U29596" s="36"/>
      <c r="V29596" s="36"/>
    </row>
    <row r="29597" spans="11:22" x14ac:dyDescent="0.25">
      <c r="K29597" s="36"/>
      <c r="L29597" s="36"/>
      <c r="M29597" s="36"/>
      <c r="N29597" s="36"/>
      <c r="O29597" s="40"/>
      <c r="P29597" s="36"/>
      <c r="S29597" s="36"/>
      <c r="T29597" s="36"/>
      <c r="U29597" s="36"/>
      <c r="V29597" s="36"/>
    </row>
    <row r="29598" spans="11:22" x14ac:dyDescent="0.25">
      <c r="K29598" s="36"/>
      <c r="L29598" s="36"/>
      <c r="M29598" s="36"/>
      <c r="N29598" s="36"/>
      <c r="O29598" s="40"/>
      <c r="P29598" s="36"/>
      <c r="S29598" s="36"/>
      <c r="T29598" s="36"/>
      <c r="U29598" s="36"/>
      <c r="V29598" s="36"/>
    </row>
    <row r="29599" spans="11:22" x14ac:dyDescent="0.25">
      <c r="K29599" s="36"/>
      <c r="L29599" s="36"/>
      <c r="M29599" s="36"/>
      <c r="N29599" s="36"/>
      <c r="O29599" s="40"/>
      <c r="P29599" s="36"/>
      <c r="S29599" s="36"/>
      <c r="T29599" s="36"/>
      <c r="U29599" s="36"/>
      <c r="V29599" s="36"/>
    </row>
    <row r="29600" spans="11:22" x14ac:dyDescent="0.25">
      <c r="K29600" s="36"/>
      <c r="L29600" s="36"/>
      <c r="M29600" s="36"/>
      <c r="N29600" s="36"/>
      <c r="O29600" s="40"/>
      <c r="P29600" s="36"/>
      <c r="S29600" s="36"/>
      <c r="T29600" s="36"/>
      <c r="U29600" s="36"/>
      <c r="V29600" s="36"/>
    </row>
    <row r="29601" spans="11:22" x14ac:dyDescent="0.25">
      <c r="K29601" s="36"/>
      <c r="L29601" s="36"/>
      <c r="M29601" s="36"/>
      <c r="N29601" s="36"/>
      <c r="O29601" s="40"/>
      <c r="P29601" s="36"/>
      <c r="S29601" s="36"/>
      <c r="T29601" s="36"/>
      <c r="U29601" s="36"/>
      <c r="V29601" s="36"/>
    </row>
    <row r="29602" spans="11:22" x14ac:dyDescent="0.25">
      <c r="K29602" s="36"/>
      <c r="L29602" s="36"/>
      <c r="M29602" s="36"/>
      <c r="N29602" s="36"/>
      <c r="O29602" s="40"/>
      <c r="P29602" s="36"/>
      <c r="S29602" s="36"/>
      <c r="T29602" s="36"/>
      <c r="U29602" s="36"/>
      <c r="V29602" s="36"/>
    </row>
    <row r="29603" spans="11:22" x14ac:dyDescent="0.25">
      <c r="K29603" s="36"/>
      <c r="L29603" s="36"/>
      <c r="M29603" s="36"/>
      <c r="N29603" s="36"/>
      <c r="O29603" s="40"/>
      <c r="P29603" s="36"/>
      <c r="S29603" s="36"/>
      <c r="T29603" s="36"/>
      <c r="U29603" s="36"/>
      <c r="V29603" s="36"/>
    </row>
    <row r="29604" spans="11:22" x14ac:dyDescent="0.25">
      <c r="K29604" s="36"/>
      <c r="L29604" s="36"/>
      <c r="M29604" s="36"/>
      <c r="N29604" s="36"/>
      <c r="O29604" s="40"/>
      <c r="P29604" s="36"/>
      <c r="S29604" s="36"/>
      <c r="T29604" s="36"/>
      <c r="U29604" s="36"/>
      <c r="V29604" s="36"/>
    </row>
    <row r="29605" spans="11:22" x14ac:dyDescent="0.25">
      <c r="K29605" s="36"/>
      <c r="L29605" s="36"/>
      <c r="M29605" s="36"/>
      <c r="N29605" s="36"/>
      <c r="O29605" s="40"/>
      <c r="P29605" s="36"/>
      <c r="S29605" s="36"/>
      <c r="T29605" s="36"/>
      <c r="U29605" s="36"/>
      <c r="V29605" s="36"/>
    </row>
    <row r="29606" spans="11:22" x14ac:dyDescent="0.25">
      <c r="K29606" s="36"/>
      <c r="L29606" s="36"/>
      <c r="M29606" s="36"/>
      <c r="N29606" s="36"/>
      <c r="O29606" s="40"/>
      <c r="P29606" s="36"/>
      <c r="S29606" s="36"/>
      <c r="T29606" s="36"/>
      <c r="U29606" s="36"/>
      <c r="V29606" s="36"/>
    </row>
    <row r="29607" spans="11:22" x14ac:dyDescent="0.25">
      <c r="K29607" s="36"/>
      <c r="L29607" s="36"/>
      <c r="M29607" s="36"/>
      <c r="N29607" s="36"/>
      <c r="O29607" s="40"/>
      <c r="P29607" s="36"/>
      <c r="S29607" s="36"/>
      <c r="T29607" s="36"/>
      <c r="U29607" s="36"/>
      <c r="V29607" s="36"/>
    </row>
    <row r="29608" spans="11:22" x14ac:dyDescent="0.25">
      <c r="K29608" s="36"/>
      <c r="L29608" s="36"/>
      <c r="M29608" s="36"/>
      <c r="N29608" s="36"/>
      <c r="O29608" s="40"/>
      <c r="P29608" s="36"/>
      <c r="S29608" s="36"/>
      <c r="T29608" s="36"/>
      <c r="U29608" s="36"/>
      <c r="V29608" s="36"/>
    </row>
    <row r="29609" spans="11:22" x14ac:dyDescent="0.25">
      <c r="K29609" s="36"/>
      <c r="L29609" s="36"/>
      <c r="M29609" s="36"/>
      <c r="N29609" s="36"/>
      <c r="O29609" s="40"/>
      <c r="P29609" s="36"/>
      <c r="S29609" s="36"/>
      <c r="T29609" s="36"/>
      <c r="U29609" s="36"/>
      <c r="V29609" s="36"/>
    </row>
    <row r="29610" spans="11:22" x14ac:dyDescent="0.25">
      <c r="K29610" s="36"/>
      <c r="L29610" s="36"/>
      <c r="M29610" s="36"/>
      <c r="N29610" s="36"/>
      <c r="O29610" s="40"/>
      <c r="P29610" s="36"/>
      <c r="S29610" s="36"/>
      <c r="T29610" s="36"/>
      <c r="U29610" s="36"/>
      <c r="V29610" s="36"/>
    </row>
    <row r="29611" spans="11:22" x14ac:dyDescent="0.25">
      <c r="K29611" s="36"/>
      <c r="L29611" s="36"/>
      <c r="M29611" s="36"/>
      <c r="N29611" s="36"/>
      <c r="O29611" s="40"/>
      <c r="P29611" s="36"/>
      <c r="S29611" s="36"/>
      <c r="T29611" s="36"/>
      <c r="U29611" s="36"/>
      <c r="V29611" s="36"/>
    </row>
    <row r="29612" spans="11:22" x14ac:dyDescent="0.25">
      <c r="K29612" s="36"/>
      <c r="L29612" s="36"/>
      <c r="M29612" s="36"/>
      <c r="N29612" s="36"/>
      <c r="O29612" s="40"/>
      <c r="P29612" s="36"/>
      <c r="S29612" s="36"/>
      <c r="T29612" s="36"/>
      <c r="U29612" s="36"/>
      <c r="V29612" s="36"/>
    </row>
    <row r="29613" spans="11:22" x14ac:dyDescent="0.25">
      <c r="K29613" s="36"/>
      <c r="L29613" s="36"/>
      <c r="M29613" s="36"/>
      <c r="N29613" s="36"/>
      <c r="O29613" s="40"/>
      <c r="P29613" s="36"/>
      <c r="S29613" s="36"/>
      <c r="T29613" s="36"/>
      <c r="U29613" s="36"/>
      <c r="V29613" s="36"/>
    </row>
    <row r="29614" spans="11:22" x14ac:dyDescent="0.25">
      <c r="K29614" s="36"/>
      <c r="L29614" s="36"/>
      <c r="M29614" s="36"/>
      <c r="N29614" s="36"/>
      <c r="O29614" s="40"/>
      <c r="P29614" s="36"/>
      <c r="S29614" s="36"/>
      <c r="T29614" s="36"/>
      <c r="U29614" s="36"/>
      <c r="V29614" s="36"/>
    </row>
    <row r="29615" spans="11:22" x14ac:dyDescent="0.25">
      <c r="K29615" s="36"/>
      <c r="L29615" s="36"/>
      <c r="M29615" s="36"/>
      <c r="N29615" s="36"/>
      <c r="O29615" s="40"/>
      <c r="P29615" s="36"/>
      <c r="S29615" s="36"/>
      <c r="T29615" s="36"/>
      <c r="U29615" s="36"/>
      <c r="V29615" s="36"/>
    </row>
    <row r="29616" spans="11:22" x14ac:dyDescent="0.25">
      <c r="K29616" s="36"/>
      <c r="L29616" s="36"/>
      <c r="M29616" s="36"/>
      <c r="N29616" s="36"/>
      <c r="O29616" s="40"/>
      <c r="P29616" s="36"/>
      <c r="S29616" s="36"/>
      <c r="T29616" s="36"/>
      <c r="U29616" s="36"/>
      <c r="V29616" s="36"/>
    </row>
    <row r="29617" spans="11:22" x14ac:dyDescent="0.25">
      <c r="K29617" s="36"/>
      <c r="L29617" s="36"/>
      <c r="M29617" s="36"/>
      <c r="N29617" s="36"/>
      <c r="O29617" s="40"/>
      <c r="P29617" s="36"/>
      <c r="S29617" s="36"/>
      <c r="T29617" s="36"/>
      <c r="U29617" s="36"/>
      <c r="V29617" s="36"/>
    </row>
    <row r="29618" spans="11:22" x14ac:dyDescent="0.25">
      <c r="K29618" s="36"/>
      <c r="L29618" s="36"/>
      <c r="M29618" s="36"/>
      <c r="N29618" s="36"/>
      <c r="O29618" s="40"/>
      <c r="P29618" s="36"/>
      <c r="S29618" s="36"/>
      <c r="T29618" s="36"/>
      <c r="U29618" s="36"/>
      <c r="V29618" s="36"/>
    </row>
    <row r="29619" spans="11:22" x14ac:dyDescent="0.25">
      <c r="K29619" s="36"/>
      <c r="L29619" s="36"/>
      <c r="M29619" s="36"/>
      <c r="N29619" s="36"/>
      <c r="O29619" s="40"/>
      <c r="P29619" s="36"/>
      <c r="S29619" s="36"/>
      <c r="T29619" s="36"/>
      <c r="U29619" s="36"/>
      <c r="V29619" s="36"/>
    </row>
    <row r="29620" spans="11:22" x14ac:dyDescent="0.25">
      <c r="K29620" s="36"/>
      <c r="L29620" s="36"/>
      <c r="M29620" s="36"/>
      <c r="N29620" s="36"/>
      <c r="O29620" s="40"/>
      <c r="P29620" s="36"/>
      <c r="S29620" s="36"/>
      <c r="T29620" s="36"/>
      <c r="U29620" s="36"/>
      <c r="V29620" s="36"/>
    </row>
    <row r="29621" spans="11:22" x14ac:dyDescent="0.25">
      <c r="K29621" s="36"/>
      <c r="L29621" s="36"/>
      <c r="M29621" s="36"/>
      <c r="N29621" s="36"/>
      <c r="O29621" s="40"/>
      <c r="P29621" s="36"/>
      <c r="S29621" s="36"/>
      <c r="T29621" s="36"/>
      <c r="U29621" s="36"/>
      <c r="V29621" s="36"/>
    </row>
    <row r="29622" spans="11:22" x14ac:dyDescent="0.25">
      <c r="K29622" s="36"/>
      <c r="L29622" s="36"/>
      <c r="M29622" s="36"/>
      <c r="N29622" s="36"/>
      <c r="O29622" s="40"/>
      <c r="P29622" s="36"/>
      <c r="S29622" s="36"/>
      <c r="T29622" s="36"/>
      <c r="U29622" s="36"/>
      <c r="V29622" s="36"/>
    </row>
    <row r="29623" spans="11:22" x14ac:dyDescent="0.25">
      <c r="K29623" s="36"/>
      <c r="L29623" s="36"/>
      <c r="M29623" s="36"/>
      <c r="N29623" s="36"/>
      <c r="O29623" s="40"/>
      <c r="P29623" s="36"/>
      <c r="S29623" s="36"/>
      <c r="T29623" s="36"/>
      <c r="U29623" s="36"/>
      <c r="V29623" s="36"/>
    </row>
    <row r="29624" spans="11:22" x14ac:dyDescent="0.25">
      <c r="K29624" s="36"/>
      <c r="L29624" s="36"/>
      <c r="M29624" s="36"/>
      <c r="N29624" s="36"/>
      <c r="O29624" s="40"/>
      <c r="P29624" s="36"/>
      <c r="S29624" s="36"/>
      <c r="T29624" s="36"/>
      <c r="U29624" s="36"/>
      <c r="V29624" s="36"/>
    </row>
    <row r="29625" spans="11:22" x14ac:dyDescent="0.25">
      <c r="K29625" s="36"/>
      <c r="L29625" s="36"/>
      <c r="M29625" s="36"/>
      <c r="N29625" s="36"/>
      <c r="O29625" s="40"/>
      <c r="P29625" s="36"/>
      <c r="S29625" s="36"/>
      <c r="T29625" s="36"/>
      <c r="U29625" s="36"/>
      <c r="V29625" s="36"/>
    </row>
    <row r="29626" spans="11:22" x14ac:dyDescent="0.25">
      <c r="K29626" s="36"/>
      <c r="L29626" s="36"/>
      <c r="M29626" s="36"/>
      <c r="N29626" s="36"/>
      <c r="O29626" s="40"/>
      <c r="P29626" s="36"/>
      <c r="S29626" s="36"/>
      <c r="T29626" s="36"/>
      <c r="U29626" s="36"/>
      <c r="V29626" s="36"/>
    </row>
    <row r="29627" spans="11:22" x14ac:dyDescent="0.25">
      <c r="K29627" s="36"/>
      <c r="L29627" s="36"/>
      <c r="M29627" s="36"/>
      <c r="N29627" s="36"/>
      <c r="O29627" s="40"/>
      <c r="P29627" s="36"/>
      <c r="S29627" s="36"/>
      <c r="T29627" s="36"/>
      <c r="U29627" s="36"/>
      <c r="V29627" s="36"/>
    </row>
    <row r="29628" spans="11:22" x14ac:dyDescent="0.25">
      <c r="K29628" s="36"/>
      <c r="L29628" s="36"/>
      <c r="M29628" s="36"/>
      <c r="N29628" s="36"/>
      <c r="O29628" s="40"/>
      <c r="P29628" s="36"/>
      <c r="S29628" s="36"/>
      <c r="T29628" s="36"/>
      <c r="U29628" s="36"/>
      <c r="V29628" s="36"/>
    </row>
    <row r="29629" spans="11:22" x14ac:dyDescent="0.25">
      <c r="K29629" s="36"/>
      <c r="L29629" s="36"/>
      <c r="M29629" s="36"/>
      <c r="N29629" s="36"/>
      <c r="O29629" s="40"/>
      <c r="P29629" s="36"/>
      <c r="S29629" s="36"/>
      <c r="T29629" s="36"/>
      <c r="U29629" s="36"/>
      <c r="V29629" s="36"/>
    </row>
    <row r="29630" spans="11:22" x14ac:dyDescent="0.25">
      <c r="K29630" s="36"/>
      <c r="L29630" s="36"/>
      <c r="M29630" s="36"/>
      <c r="N29630" s="36"/>
      <c r="O29630" s="40"/>
      <c r="P29630" s="36"/>
      <c r="S29630" s="36"/>
      <c r="T29630" s="36"/>
      <c r="U29630" s="36"/>
      <c r="V29630" s="36"/>
    </row>
    <row r="29631" spans="11:22" x14ac:dyDescent="0.25">
      <c r="K29631" s="36"/>
      <c r="L29631" s="36"/>
      <c r="M29631" s="36"/>
      <c r="N29631" s="36"/>
      <c r="O29631" s="40"/>
      <c r="P29631" s="36"/>
      <c r="S29631" s="36"/>
      <c r="T29631" s="36"/>
      <c r="U29631" s="36"/>
      <c r="V29631" s="36"/>
    </row>
    <row r="29632" spans="11:22" x14ac:dyDescent="0.25">
      <c r="K29632" s="36"/>
      <c r="L29632" s="36"/>
      <c r="M29632" s="36"/>
      <c r="N29632" s="36"/>
      <c r="O29632" s="40"/>
      <c r="P29632" s="36"/>
      <c r="S29632" s="36"/>
      <c r="T29632" s="36"/>
      <c r="U29632" s="36"/>
      <c r="V29632" s="36"/>
    </row>
    <row r="29633" spans="11:22" x14ac:dyDescent="0.25">
      <c r="K29633" s="36"/>
      <c r="L29633" s="36"/>
      <c r="M29633" s="36"/>
      <c r="N29633" s="36"/>
      <c r="O29633" s="40"/>
      <c r="P29633" s="36"/>
      <c r="S29633" s="36"/>
      <c r="T29633" s="36"/>
      <c r="U29633" s="36"/>
      <c r="V29633" s="36"/>
    </row>
    <row r="29634" spans="11:22" x14ac:dyDescent="0.25">
      <c r="K29634" s="36"/>
      <c r="L29634" s="36"/>
      <c r="M29634" s="36"/>
      <c r="N29634" s="36"/>
      <c r="O29634" s="40"/>
      <c r="P29634" s="36"/>
      <c r="S29634" s="36"/>
      <c r="T29634" s="36"/>
      <c r="U29634" s="36"/>
      <c r="V29634" s="36"/>
    </row>
    <row r="29635" spans="11:22" x14ac:dyDescent="0.25">
      <c r="K29635" s="36"/>
      <c r="L29635" s="36"/>
      <c r="M29635" s="36"/>
      <c r="N29635" s="36"/>
      <c r="O29635" s="40"/>
      <c r="P29635" s="36"/>
      <c r="S29635" s="36"/>
      <c r="T29635" s="36"/>
      <c r="U29635" s="36"/>
      <c r="V29635" s="36"/>
    </row>
    <row r="29636" spans="11:22" x14ac:dyDescent="0.25">
      <c r="K29636" s="36"/>
      <c r="L29636" s="36"/>
      <c r="M29636" s="36"/>
      <c r="N29636" s="36"/>
      <c r="O29636" s="40"/>
      <c r="P29636" s="36"/>
      <c r="S29636" s="36"/>
      <c r="T29636" s="36"/>
      <c r="U29636" s="36"/>
      <c r="V29636" s="36"/>
    </row>
    <row r="29637" spans="11:22" x14ac:dyDescent="0.25">
      <c r="K29637" s="36"/>
      <c r="L29637" s="36"/>
      <c r="M29637" s="36"/>
      <c r="N29637" s="36"/>
      <c r="O29637" s="40"/>
      <c r="P29637" s="36"/>
      <c r="S29637" s="36"/>
      <c r="T29637" s="36"/>
      <c r="U29637" s="36"/>
      <c r="V29637" s="36"/>
    </row>
    <row r="29638" spans="11:22" x14ac:dyDescent="0.25">
      <c r="K29638" s="36"/>
      <c r="L29638" s="36"/>
      <c r="M29638" s="36"/>
      <c r="N29638" s="36"/>
      <c r="O29638" s="40"/>
      <c r="P29638" s="36"/>
      <c r="S29638" s="36"/>
      <c r="T29638" s="36"/>
      <c r="U29638" s="36"/>
      <c r="V29638" s="36"/>
    </row>
    <row r="29639" spans="11:22" x14ac:dyDescent="0.25">
      <c r="K29639" s="36"/>
      <c r="L29639" s="36"/>
      <c r="M29639" s="36"/>
      <c r="N29639" s="36"/>
      <c r="O29639" s="40"/>
      <c r="P29639" s="36"/>
      <c r="S29639" s="36"/>
      <c r="T29639" s="36"/>
      <c r="U29639" s="36"/>
      <c r="V29639" s="36"/>
    </row>
    <row r="29640" spans="11:22" x14ac:dyDescent="0.25">
      <c r="K29640" s="36"/>
      <c r="L29640" s="36"/>
      <c r="M29640" s="36"/>
      <c r="N29640" s="36"/>
      <c r="O29640" s="40"/>
      <c r="P29640" s="36"/>
      <c r="S29640" s="36"/>
      <c r="T29640" s="36"/>
      <c r="U29640" s="36"/>
      <c r="V29640" s="36"/>
    </row>
    <row r="29641" spans="11:22" x14ac:dyDescent="0.25">
      <c r="K29641" s="36"/>
      <c r="L29641" s="36"/>
      <c r="M29641" s="36"/>
      <c r="N29641" s="36"/>
      <c r="O29641" s="40"/>
      <c r="P29641" s="36"/>
      <c r="S29641" s="36"/>
      <c r="T29641" s="36"/>
      <c r="U29641" s="36"/>
      <c r="V29641" s="36"/>
    </row>
    <row r="29642" spans="11:22" x14ac:dyDescent="0.25">
      <c r="K29642" s="36"/>
      <c r="L29642" s="36"/>
      <c r="M29642" s="36"/>
      <c r="N29642" s="36"/>
      <c r="O29642" s="40"/>
      <c r="P29642" s="36"/>
      <c r="S29642" s="36"/>
      <c r="T29642" s="36"/>
      <c r="U29642" s="36"/>
      <c r="V29642" s="36"/>
    </row>
    <row r="29643" spans="11:22" x14ac:dyDescent="0.25">
      <c r="K29643" s="36"/>
      <c r="L29643" s="36"/>
      <c r="M29643" s="36"/>
      <c r="N29643" s="36"/>
      <c r="O29643" s="40"/>
      <c r="P29643" s="36"/>
      <c r="S29643" s="36"/>
      <c r="T29643" s="36"/>
      <c r="U29643" s="36"/>
      <c r="V29643" s="36"/>
    </row>
    <row r="29644" spans="11:22" x14ac:dyDescent="0.25">
      <c r="K29644" s="36"/>
      <c r="L29644" s="36"/>
      <c r="M29644" s="36"/>
      <c r="N29644" s="36"/>
      <c r="O29644" s="40"/>
      <c r="P29644" s="36"/>
      <c r="S29644" s="36"/>
      <c r="T29644" s="36"/>
      <c r="U29644" s="36"/>
      <c r="V29644" s="36"/>
    </row>
    <row r="29645" spans="11:22" x14ac:dyDescent="0.25">
      <c r="K29645" s="36"/>
      <c r="L29645" s="36"/>
      <c r="M29645" s="36"/>
      <c r="N29645" s="36"/>
      <c r="O29645" s="40"/>
      <c r="P29645" s="36"/>
      <c r="S29645" s="36"/>
      <c r="T29645" s="36"/>
      <c r="U29645" s="36"/>
      <c r="V29645" s="36"/>
    </row>
    <row r="29646" spans="11:22" x14ac:dyDescent="0.25">
      <c r="K29646" s="36"/>
      <c r="L29646" s="36"/>
      <c r="M29646" s="36"/>
      <c r="N29646" s="36"/>
      <c r="O29646" s="40"/>
      <c r="P29646" s="36"/>
      <c r="S29646" s="36"/>
      <c r="T29646" s="36"/>
      <c r="U29646" s="36"/>
      <c r="V29646" s="36"/>
    </row>
    <row r="29647" spans="11:22" x14ac:dyDescent="0.25">
      <c r="K29647" s="36"/>
      <c r="L29647" s="36"/>
      <c r="M29647" s="36"/>
      <c r="N29647" s="36"/>
      <c r="O29647" s="40"/>
      <c r="P29647" s="36"/>
      <c r="S29647" s="36"/>
      <c r="T29647" s="36"/>
      <c r="U29647" s="36"/>
      <c r="V29647" s="36"/>
    </row>
    <row r="29648" spans="11:22" x14ac:dyDescent="0.25">
      <c r="K29648" s="36"/>
      <c r="L29648" s="36"/>
      <c r="M29648" s="36"/>
      <c r="N29648" s="36"/>
      <c r="O29648" s="40"/>
      <c r="P29648" s="36"/>
      <c r="S29648" s="36"/>
      <c r="T29648" s="36"/>
      <c r="U29648" s="36"/>
      <c r="V29648" s="36"/>
    </row>
    <row r="29649" spans="11:22" x14ac:dyDescent="0.25">
      <c r="K29649" s="36"/>
      <c r="L29649" s="36"/>
      <c r="M29649" s="36"/>
      <c r="N29649" s="36"/>
      <c r="O29649" s="40"/>
      <c r="P29649" s="36"/>
      <c r="S29649" s="36"/>
      <c r="T29649" s="36"/>
      <c r="U29649" s="36"/>
      <c r="V29649" s="36"/>
    </row>
    <row r="29650" spans="11:22" x14ac:dyDescent="0.25">
      <c r="K29650" s="36"/>
      <c r="L29650" s="36"/>
      <c r="M29650" s="36"/>
      <c r="N29650" s="36"/>
      <c r="O29650" s="40"/>
      <c r="P29650" s="36"/>
      <c r="S29650" s="36"/>
      <c r="T29650" s="36"/>
      <c r="U29650" s="36"/>
      <c r="V29650" s="36"/>
    </row>
    <row r="29651" spans="11:22" x14ac:dyDescent="0.25">
      <c r="K29651" s="36"/>
      <c r="L29651" s="36"/>
      <c r="M29651" s="36"/>
      <c r="N29651" s="36"/>
      <c r="O29651" s="40"/>
      <c r="P29651" s="36"/>
      <c r="S29651" s="36"/>
      <c r="T29651" s="36"/>
      <c r="U29651" s="36"/>
      <c r="V29651" s="36"/>
    </row>
    <row r="29652" spans="11:22" x14ac:dyDescent="0.25">
      <c r="K29652" s="36"/>
      <c r="L29652" s="36"/>
      <c r="M29652" s="36"/>
      <c r="N29652" s="36"/>
      <c r="O29652" s="40"/>
      <c r="P29652" s="36"/>
      <c r="S29652" s="36"/>
      <c r="T29652" s="36"/>
      <c r="U29652" s="36"/>
      <c r="V29652" s="36"/>
    </row>
    <row r="29653" spans="11:22" x14ac:dyDescent="0.25">
      <c r="K29653" s="36"/>
      <c r="L29653" s="36"/>
      <c r="M29653" s="36"/>
      <c r="N29653" s="36"/>
      <c r="O29653" s="40"/>
      <c r="P29653" s="36"/>
      <c r="S29653" s="36"/>
      <c r="T29653" s="36"/>
      <c r="U29653" s="36"/>
      <c r="V29653" s="36"/>
    </row>
    <row r="29654" spans="11:22" x14ac:dyDescent="0.25">
      <c r="K29654" s="36"/>
      <c r="L29654" s="36"/>
      <c r="M29654" s="36"/>
      <c r="N29654" s="36"/>
      <c r="O29654" s="40"/>
      <c r="P29654" s="36"/>
      <c r="S29654" s="36"/>
      <c r="T29654" s="36"/>
      <c r="U29654" s="36"/>
      <c r="V29654" s="36"/>
    </row>
    <row r="29655" spans="11:22" x14ac:dyDescent="0.25">
      <c r="K29655" s="36"/>
      <c r="L29655" s="36"/>
      <c r="M29655" s="36"/>
      <c r="N29655" s="36"/>
      <c r="O29655" s="40"/>
      <c r="P29655" s="36"/>
      <c r="S29655" s="36"/>
      <c r="T29655" s="36"/>
      <c r="U29655" s="36"/>
      <c r="V29655" s="36"/>
    </row>
    <row r="29656" spans="11:22" x14ac:dyDescent="0.25">
      <c r="K29656" s="36"/>
      <c r="L29656" s="36"/>
      <c r="M29656" s="36"/>
      <c r="N29656" s="36"/>
      <c r="O29656" s="40"/>
      <c r="P29656" s="36"/>
      <c r="S29656" s="36"/>
      <c r="T29656" s="36"/>
      <c r="U29656" s="36"/>
      <c r="V29656" s="36"/>
    </row>
    <row r="29657" spans="11:22" x14ac:dyDescent="0.25">
      <c r="K29657" s="36"/>
      <c r="L29657" s="36"/>
      <c r="M29657" s="36"/>
      <c r="N29657" s="36"/>
      <c r="O29657" s="40"/>
      <c r="P29657" s="36"/>
      <c r="S29657" s="36"/>
      <c r="T29657" s="36"/>
      <c r="U29657" s="36"/>
      <c r="V29657" s="36"/>
    </row>
    <row r="29658" spans="11:22" x14ac:dyDescent="0.25">
      <c r="K29658" s="36"/>
      <c r="L29658" s="36"/>
      <c r="M29658" s="36"/>
      <c r="N29658" s="36"/>
      <c r="O29658" s="40"/>
      <c r="P29658" s="36"/>
      <c r="S29658" s="36"/>
      <c r="T29658" s="36"/>
      <c r="U29658" s="36"/>
      <c r="V29658" s="36"/>
    </row>
    <row r="29659" spans="11:22" x14ac:dyDescent="0.25">
      <c r="K29659" s="36"/>
      <c r="L29659" s="36"/>
      <c r="M29659" s="36"/>
      <c r="N29659" s="36"/>
      <c r="O29659" s="40"/>
      <c r="P29659" s="36"/>
      <c r="S29659" s="36"/>
      <c r="T29659" s="36"/>
      <c r="U29659" s="36"/>
      <c r="V29659" s="36"/>
    </row>
    <row r="29660" spans="11:22" x14ac:dyDescent="0.25">
      <c r="K29660" s="36"/>
      <c r="L29660" s="36"/>
      <c r="M29660" s="36"/>
      <c r="N29660" s="36"/>
      <c r="O29660" s="40"/>
      <c r="P29660" s="36"/>
      <c r="S29660" s="36"/>
      <c r="T29660" s="36"/>
      <c r="U29660" s="36"/>
      <c r="V29660" s="36"/>
    </row>
    <row r="29661" spans="11:22" x14ac:dyDescent="0.25">
      <c r="K29661" s="36"/>
      <c r="L29661" s="36"/>
      <c r="M29661" s="36"/>
      <c r="N29661" s="36"/>
      <c r="O29661" s="40"/>
      <c r="P29661" s="36"/>
      <c r="S29661" s="36"/>
      <c r="T29661" s="36"/>
      <c r="U29661" s="36"/>
      <c r="V29661" s="36"/>
    </row>
    <row r="29662" spans="11:22" x14ac:dyDescent="0.25">
      <c r="K29662" s="36"/>
      <c r="L29662" s="36"/>
      <c r="M29662" s="36"/>
      <c r="N29662" s="36"/>
      <c r="O29662" s="40"/>
      <c r="P29662" s="36"/>
      <c r="S29662" s="36"/>
      <c r="T29662" s="36"/>
      <c r="U29662" s="36"/>
      <c r="V29662" s="36"/>
    </row>
    <row r="29663" spans="11:22" x14ac:dyDescent="0.25">
      <c r="K29663" s="36"/>
      <c r="L29663" s="36"/>
      <c r="M29663" s="36"/>
      <c r="N29663" s="36"/>
      <c r="O29663" s="40"/>
      <c r="P29663" s="36"/>
      <c r="S29663" s="36"/>
      <c r="T29663" s="36"/>
      <c r="U29663" s="36"/>
      <c r="V29663" s="36"/>
    </row>
    <row r="29664" spans="11:22" x14ac:dyDescent="0.25">
      <c r="K29664" s="36"/>
      <c r="L29664" s="36"/>
      <c r="M29664" s="36"/>
      <c r="N29664" s="36"/>
      <c r="O29664" s="40"/>
      <c r="P29664" s="36"/>
      <c r="S29664" s="36"/>
      <c r="T29664" s="36"/>
      <c r="U29664" s="36"/>
      <c r="V29664" s="36"/>
    </row>
    <row r="29665" spans="11:22" x14ac:dyDescent="0.25">
      <c r="K29665" s="36"/>
      <c r="L29665" s="36"/>
      <c r="M29665" s="36"/>
      <c r="N29665" s="36"/>
      <c r="O29665" s="40"/>
      <c r="P29665" s="36"/>
      <c r="S29665" s="36"/>
      <c r="T29665" s="36"/>
      <c r="U29665" s="36"/>
      <c r="V29665" s="36"/>
    </row>
    <row r="29666" spans="11:22" x14ac:dyDescent="0.25">
      <c r="K29666" s="36"/>
      <c r="L29666" s="36"/>
      <c r="M29666" s="36"/>
      <c r="N29666" s="36"/>
      <c r="O29666" s="40"/>
      <c r="P29666" s="36"/>
      <c r="S29666" s="36"/>
      <c r="T29666" s="36"/>
      <c r="U29666" s="36"/>
      <c r="V29666" s="36"/>
    </row>
    <row r="29667" spans="11:22" x14ac:dyDescent="0.25">
      <c r="K29667" s="36"/>
      <c r="L29667" s="36"/>
      <c r="M29667" s="36"/>
      <c r="N29667" s="36"/>
      <c r="O29667" s="40"/>
      <c r="P29667" s="36"/>
      <c r="S29667" s="36"/>
      <c r="T29667" s="36"/>
      <c r="U29667" s="36"/>
      <c r="V29667" s="36"/>
    </row>
    <row r="29668" spans="11:22" x14ac:dyDescent="0.25">
      <c r="K29668" s="36"/>
      <c r="L29668" s="36"/>
      <c r="M29668" s="36"/>
      <c r="N29668" s="36"/>
      <c r="O29668" s="40"/>
      <c r="P29668" s="36"/>
      <c r="S29668" s="36"/>
      <c r="T29668" s="36"/>
      <c r="U29668" s="36"/>
      <c r="V29668" s="36"/>
    </row>
    <row r="29669" spans="11:22" x14ac:dyDescent="0.25">
      <c r="K29669" s="36"/>
      <c r="L29669" s="36"/>
      <c r="M29669" s="36"/>
      <c r="N29669" s="36"/>
      <c r="O29669" s="40"/>
      <c r="P29669" s="36"/>
      <c r="S29669" s="36"/>
      <c r="T29669" s="36"/>
      <c r="U29669" s="36"/>
      <c r="V29669" s="36"/>
    </row>
    <row r="29670" spans="11:22" x14ac:dyDescent="0.25">
      <c r="K29670" s="36"/>
      <c r="L29670" s="36"/>
      <c r="M29670" s="36"/>
      <c r="N29670" s="36"/>
      <c r="O29670" s="40"/>
      <c r="P29670" s="36"/>
      <c r="S29670" s="36"/>
      <c r="T29670" s="36"/>
      <c r="U29670" s="36"/>
      <c r="V29670" s="36"/>
    </row>
    <row r="29671" spans="11:22" x14ac:dyDescent="0.25">
      <c r="K29671" s="36"/>
      <c r="L29671" s="36"/>
      <c r="M29671" s="36"/>
      <c r="N29671" s="36"/>
      <c r="O29671" s="40"/>
      <c r="P29671" s="36"/>
      <c r="S29671" s="36"/>
      <c r="T29671" s="36"/>
      <c r="U29671" s="36"/>
      <c r="V29671" s="36"/>
    </row>
    <row r="29672" spans="11:22" x14ac:dyDescent="0.25">
      <c r="K29672" s="36"/>
      <c r="L29672" s="36"/>
      <c r="M29672" s="36"/>
      <c r="N29672" s="36"/>
      <c r="O29672" s="40"/>
      <c r="P29672" s="36"/>
      <c r="S29672" s="36"/>
      <c r="T29672" s="36"/>
      <c r="U29672" s="36"/>
      <c r="V29672" s="36"/>
    </row>
    <row r="29673" spans="11:22" x14ac:dyDescent="0.25">
      <c r="K29673" s="36"/>
      <c r="L29673" s="36"/>
      <c r="M29673" s="36"/>
      <c r="N29673" s="36"/>
      <c r="O29673" s="40"/>
      <c r="P29673" s="36"/>
      <c r="S29673" s="36"/>
      <c r="T29673" s="36"/>
      <c r="U29673" s="36"/>
      <c r="V29673" s="36"/>
    </row>
    <row r="29674" spans="11:22" x14ac:dyDescent="0.25">
      <c r="K29674" s="36"/>
      <c r="L29674" s="36"/>
      <c r="M29674" s="36"/>
      <c r="N29674" s="36"/>
      <c r="O29674" s="40"/>
      <c r="P29674" s="36"/>
      <c r="S29674" s="36"/>
      <c r="T29674" s="36"/>
      <c r="U29674" s="36"/>
      <c r="V29674" s="36"/>
    </row>
    <row r="29675" spans="11:22" x14ac:dyDescent="0.25">
      <c r="K29675" s="36"/>
      <c r="L29675" s="36"/>
      <c r="M29675" s="36"/>
      <c r="N29675" s="36"/>
      <c r="O29675" s="40"/>
      <c r="P29675" s="36"/>
      <c r="S29675" s="36"/>
      <c r="T29675" s="36"/>
      <c r="U29675" s="36"/>
      <c r="V29675" s="36"/>
    </row>
    <row r="29676" spans="11:22" x14ac:dyDescent="0.25">
      <c r="K29676" s="36"/>
      <c r="L29676" s="36"/>
      <c r="M29676" s="36"/>
      <c r="N29676" s="36"/>
      <c r="O29676" s="40"/>
      <c r="P29676" s="36"/>
      <c r="S29676" s="36"/>
      <c r="T29676" s="36"/>
      <c r="U29676" s="36"/>
      <c r="V29676" s="36"/>
    </row>
    <row r="29677" spans="11:22" x14ac:dyDescent="0.25">
      <c r="K29677" s="36"/>
      <c r="L29677" s="36"/>
      <c r="M29677" s="36"/>
      <c r="N29677" s="36"/>
      <c r="O29677" s="40"/>
      <c r="P29677" s="36"/>
      <c r="S29677" s="36"/>
      <c r="T29677" s="36"/>
      <c r="U29677" s="36"/>
      <c r="V29677" s="36"/>
    </row>
    <row r="29678" spans="11:22" x14ac:dyDescent="0.25">
      <c r="K29678" s="36"/>
      <c r="L29678" s="36"/>
      <c r="M29678" s="36"/>
      <c r="N29678" s="36"/>
      <c r="O29678" s="40"/>
      <c r="P29678" s="36"/>
      <c r="S29678" s="36"/>
      <c r="T29678" s="36"/>
      <c r="U29678" s="36"/>
      <c r="V29678" s="36"/>
    </row>
    <row r="29679" spans="11:22" x14ac:dyDescent="0.25">
      <c r="K29679" s="36"/>
      <c r="L29679" s="36"/>
      <c r="M29679" s="36"/>
      <c r="N29679" s="36"/>
      <c r="O29679" s="40"/>
      <c r="P29679" s="36"/>
      <c r="S29679" s="36"/>
      <c r="T29679" s="36"/>
      <c r="U29679" s="36"/>
      <c r="V29679" s="36"/>
    </row>
    <row r="29680" spans="11:22" x14ac:dyDescent="0.25">
      <c r="K29680" s="36"/>
      <c r="L29680" s="36"/>
      <c r="M29680" s="36"/>
      <c r="N29680" s="36"/>
      <c r="O29680" s="40"/>
      <c r="P29680" s="36"/>
      <c r="S29680" s="36"/>
      <c r="T29680" s="36"/>
      <c r="U29680" s="36"/>
      <c r="V29680" s="36"/>
    </row>
    <row r="29681" spans="11:22" x14ac:dyDescent="0.25">
      <c r="K29681" s="36"/>
      <c r="L29681" s="36"/>
      <c r="M29681" s="36"/>
      <c r="N29681" s="36"/>
      <c r="O29681" s="40"/>
      <c r="P29681" s="36"/>
      <c r="S29681" s="36"/>
      <c r="T29681" s="36"/>
      <c r="U29681" s="36"/>
      <c r="V29681" s="36"/>
    </row>
    <row r="29682" spans="11:22" x14ac:dyDescent="0.25">
      <c r="K29682" s="36"/>
      <c r="L29682" s="36"/>
      <c r="M29682" s="36"/>
      <c r="N29682" s="36"/>
      <c r="O29682" s="40"/>
      <c r="P29682" s="36"/>
      <c r="S29682" s="36"/>
      <c r="T29682" s="36"/>
      <c r="U29682" s="36"/>
      <c r="V29682" s="36"/>
    </row>
    <row r="29683" spans="11:22" x14ac:dyDescent="0.25">
      <c r="L29683" s="36"/>
      <c r="M29683" s="36"/>
      <c r="N29683" s="36"/>
      <c r="O29683" s="40"/>
      <c r="P29683" s="36"/>
      <c r="S29683" s="36"/>
      <c r="T29683" s="36"/>
      <c r="U29683" s="36"/>
      <c r="V29683" s="36"/>
    </row>
    <row r="29684" spans="11:22" x14ac:dyDescent="0.25">
      <c r="L29684" s="36"/>
      <c r="M29684" s="36"/>
      <c r="N29684" s="36"/>
      <c r="O29684" s="40"/>
      <c r="P29684" s="36"/>
      <c r="S29684" s="36"/>
      <c r="T29684" s="36"/>
      <c r="U29684" s="36"/>
      <c r="V29684" s="36"/>
    </row>
    <row r="29685" spans="11:22" x14ac:dyDescent="0.25">
      <c r="L29685" s="36"/>
      <c r="M29685" s="36"/>
      <c r="N29685" s="36"/>
      <c r="O29685" s="40"/>
      <c r="P29685" s="36"/>
      <c r="S29685" s="36"/>
      <c r="T29685" s="36"/>
      <c r="U29685" s="36"/>
      <c r="V29685" s="36"/>
    </row>
    <row r="29686" spans="11:22" x14ac:dyDescent="0.25">
      <c r="L29686" s="36"/>
      <c r="M29686" s="36"/>
      <c r="N29686" s="36"/>
      <c r="O29686" s="40"/>
      <c r="P29686" s="36"/>
      <c r="S29686" s="36"/>
      <c r="T29686" s="36"/>
      <c r="U29686" s="36"/>
      <c r="V29686" s="36"/>
    </row>
    <row r="29687" spans="11:22" x14ac:dyDescent="0.25">
      <c r="L29687" s="36"/>
      <c r="M29687" s="36"/>
      <c r="N29687" s="36"/>
      <c r="O29687" s="40"/>
      <c r="P29687" s="36"/>
      <c r="S29687" s="36"/>
      <c r="T29687" s="36"/>
      <c r="U29687" s="36"/>
      <c r="V29687" s="36"/>
    </row>
    <row r="29688" spans="11:22" x14ac:dyDescent="0.25">
      <c r="L29688" s="36"/>
      <c r="M29688" s="36"/>
      <c r="N29688" s="36"/>
      <c r="O29688" s="40"/>
      <c r="P29688" s="36"/>
      <c r="S29688" s="36"/>
      <c r="T29688" s="36"/>
      <c r="U29688" s="36"/>
      <c r="V29688" s="36"/>
    </row>
    <row r="29689" spans="11:22" x14ac:dyDescent="0.25">
      <c r="L29689" s="36"/>
      <c r="M29689" s="36"/>
      <c r="N29689" s="36"/>
      <c r="O29689" s="40"/>
      <c r="P29689" s="36"/>
      <c r="S29689" s="36"/>
      <c r="T29689" s="36"/>
      <c r="U29689" s="36"/>
      <c r="V29689" s="36"/>
    </row>
    <row r="29690" spans="11:22" x14ac:dyDescent="0.25">
      <c r="L29690" s="36"/>
      <c r="M29690" s="36"/>
      <c r="N29690" s="36"/>
      <c r="O29690" s="40"/>
      <c r="P29690" s="36"/>
      <c r="S29690" s="36"/>
      <c r="T29690" s="36"/>
      <c r="U29690" s="36"/>
      <c r="V29690" s="36"/>
    </row>
    <row r="29691" spans="11:22" x14ac:dyDescent="0.25">
      <c r="L29691" s="36"/>
      <c r="M29691" s="36"/>
      <c r="N29691" s="36"/>
      <c r="O29691" s="40"/>
      <c r="P29691" s="36"/>
      <c r="S29691" s="36"/>
      <c r="T29691" s="36"/>
      <c r="U29691" s="36"/>
      <c r="V29691" s="36"/>
    </row>
    <row r="29692" spans="11:22" x14ac:dyDescent="0.25">
      <c r="L29692" s="36"/>
      <c r="M29692" s="36"/>
      <c r="N29692" s="36"/>
      <c r="O29692" s="40"/>
      <c r="P29692" s="36"/>
      <c r="S29692" s="36"/>
      <c r="T29692" s="36"/>
      <c r="U29692" s="36"/>
      <c r="V29692" s="36"/>
    </row>
    <row r="29693" spans="11:22" x14ac:dyDescent="0.25">
      <c r="L29693" s="36"/>
      <c r="M29693" s="36"/>
      <c r="N29693" s="36"/>
      <c r="O29693" s="40"/>
      <c r="P29693" s="36"/>
      <c r="S29693" s="36"/>
      <c r="T29693" s="36"/>
      <c r="U29693" s="36"/>
      <c r="V29693" s="36"/>
    </row>
    <row r="29694" spans="11:22" x14ac:dyDescent="0.25">
      <c r="L29694" s="36"/>
      <c r="M29694" s="36"/>
      <c r="N29694" s="36"/>
      <c r="O29694" s="40"/>
      <c r="P29694" s="36"/>
      <c r="S29694" s="36"/>
      <c r="T29694" s="36"/>
      <c r="U29694" s="36"/>
      <c r="V29694" s="36"/>
    </row>
    <row r="29695" spans="11:22" x14ac:dyDescent="0.25">
      <c r="L29695" s="36"/>
      <c r="M29695" s="36"/>
      <c r="N29695" s="36"/>
      <c r="O29695" s="40"/>
      <c r="P29695" s="36"/>
      <c r="S29695" s="36"/>
      <c r="T29695" s="36"/>
      <c r="U29695" s="36"/>
      <c r="V29695" s="36"/>
    </row>
    <row r="29696" spans="11:22" x14ac:dyDescent="0.25">
      <c r="L29696" s="36"/>
      <c r="M29696" s="36"/>
      <c r="N29696" s="36"/>
      <c r="O29696" s="40"/>
      <c r="P29696" s="36"/>
      <c r="S29696" s="36"/>
      <c r="T29696" s="36"/>
      <c r="U29696" s="36"/>
      <c r="V29696" s="36"/>
    </row>
    <row r="29697" spans="12:22" x14ac:dyDescent="0.25">
      <c r="L29697" s="36"/>
      <c r="M29697" s="36"/>
      <c r="N29697" s="36"/>
      <c r="O29697" s="40"/>
      <c r="P29697" s="36"/>
      <c r="S29697" s="36"/>
      <c r="T29697" s="36"/>
      <c r="U29697" s="36"/>
      <c r="V29697" s="36"/>
    </row>
    <row r="29698" spans="12:22" x14ac:dyDescent="0.25">
      <c r="L29698" s="36"/>
      <c r="M29698" s="36"/>
      <c r="N29698" s="36"/>
      <c r="O29698" s="40"/>
      <c r="P29698" s="36"/>
      <c r="S29698" s="36"/>
      <c r="T29698" s="36"/>
      <c r="U29698" s="36"/>
      <c r="V29698" s="36"/>
    </row>
    <row r="29699" spans="12:22" x14ac:dyDescent="0.25">
      <c r="L29699" s="36"/>
      <c r="M29699" s="36"/>
      <c r="N29699" s="36"/>
      <c r="O29699" s="40"/>
      <c r="P29699" s="36"/>
      <c r="S29699" s="36"/>
      <c r="T29699" s="36"/>
      <c r="U29699" s="36"/>
      <c r="V29699" s="36"/>
    </row>
    <row r="29700" spans="12:22" x14ac:dyDescent="0.25">
      <c r="L29700" s="36"/>
      <c r="M29700" s="36"/>
      <c r="N29700" s="36"/>
      <c r="O29700" s="40"/>
      <c r="P29700" s="36"/>
      <c r="S29700" s="36"/>
      <c r="T29700" s="36"/>
      <c r="U29700" s="36"/>
      <c r="V29700" s="36"/>
    </row>
    <row r="29701" spans="12:22" x14ac:dyDescent="0.25">
      <c r="L29701" s="36"/>
      <c r="M29701" s="36"/>
      <c r="N29701" s="36"/>
      <c r="O29701" s="40"/>
      <c r="P29701" s="36"/>
      <c r="S29701" s="36"/>
      <c r="T29701" s="36"/>
      <c r="U29701" s="36"/>
      <c r="V29701" s="36"/>
    </row>
    <row r="29702" spans="12:22" x14ac:dyDescent="0.25">
      <c r="L29702" s="36"/>
      <c r="M29702" s="36"/>
      <c r="N29702" s="36"/>
      <c r="O29702" s="40"/>
      <c r="P29702" s="36"/>
      <c r="S29702" s="36"/>
      <c r="T29702" s="36"/>
      <c r="U29702" s="36"/>
      <c r="V29702" s="36"/>
    </row>
    <row r="29703" spans="12:22" x14ac:dyDescent="0.25">
      <c r="L29703" s="36"/>
      <c r="M29703" s="36"/>
      <c r="N29703" s="36"/>
      <c r="O29703" s="40"/>
      <c r="P29703" s="36"/>
      <c r="S29703" s="36"/>
      <c r="T29703" s="36"/>
      <c r="U29703" s="36"/>
      <c r="V29703" s="36"/>
    </row>
    <row r="29704" spans="12:22" x14ac:dyDescent="0.25">
      <c r="L29704" s="36"/>
      <c r="M29704" s="36"/>
      <c r="N29704" s="36"/>
      <c r="O29704" s="40"/>
      <c r="P29704" s="36"/>
      <c r="S29704" s="36"/>
      <c r="T29704" s="36"/>
      <c r="U29704" s="36"/>
      <c r="V29704" s="36"/>
    </row>
    <row r="29705" spans="12:22" x14ac:dyDescent="0.25">
      <c r="L29705" s="36"/>
      <c r="M29705" s="36"/>
      <c r="N29705" s="36"/>
      <c r="O29705" s="40"/>
      <c r="P29705" s="36"/>
      <c r="S29705" s="36"/>
      <c r="T29705" s="36"/>
      <c r="U29705" s="36"/>
      <c r="V29705" s="36"/>
    </row>
    <row r="29706" spans="12:22" x14ac:dyDescent="0.25">
      <c r="L29706" s="36"/>
      <c r="M29706" s="36"/>
      <c r="N29706" s="36"/>
      <c r="O29706" s="40"/>
      <c r="P29706" s="36"/>
      <c r="S29706" s="36"/>
      <c r="T29706" s="36"/>
      <c r="U29706" s="36"/>
      <c r="V29706" s="36"/>
    </row>
    <row r="29707" spans="12:22" x14ac:dyDescent="0.25">
      <c r="L29707" s="36"/>
      <c r="M29707" s="36"/>
      <c r="N29707" s="36"/>
      <c r="O29707" s="40"/>
      <c r="P29707" s="36"/>
      <c r="S29707" s="36"/>
      <c r="T29707" s="36"/>
      <c r="U29707" s="36"/>
      <c r="V29707" s="36"/>
    </row>
    <row r="29708" spans="12:22" x14ac:dyDescent="0.25">
      <c r="L29708" s="36"/>
      <c r="M29708" s="36"/>
      <c r="N29708" s="36"/>
      <c r="O29708" s="40"/>
      <c r="P29708" s="36"/>
      <c r="S29708" s="36"/>
      <c r="T29708" s="36"/>
      <c r="U29708" s="36"/>
      <c r="V29708" s="36"/>
    </row>
    <row r="29709" spans="12:22" x14ac:dyDescent="0.25">
      <c r="L29709" s="36"/>
      <c r="M29709" s="36"/>
      <c r="N29709" s="36"/>
      <c r="O29709" s="40"/>
      <c r="P29709" s="36"/>
      <c r="S29709" s="36"/>
      <c r="T29709" s="36"/>
      <c r="U29709" s="36"/>
      <c r="V29709" s="36"/>
    </row>
    <row r="29710" spans="12:22" x14ac:dyDescent="0.25">
      <c r="L29710" s="36"/>
      <c r="M29710" s="36"/>
      <c r="N29710" s="36"/>
      <c r="O29710" s="40"/>
      <c r="P29710" s="36"/>
      <c r="S29710" s="36"/>
      <c r="T29710" s="36"/>
      <c r="U29710" s="36"/>
      <c r="V29710" s="36"/>
    </row>
    <row r="29711" spans="12:22" x14ac:dyDescent="0.25">
      <c r="L29711" s="36"/>
      <c r="M29711" s="36"/>
      <c r="N29711" s="36"/>
      <c r="O29711" s="40"/>
      <c r="P29711" s="36"/>
      <c r="S29711" s="36"/>
      <c r="T29711" s="36"/>
      <c r="U29711" s="36"/>
      <c r="V29711" s="36"/>
    </row>
    <row r="29712" spans="12:22" x14ac:dyDescent="0.25">
      <c r="L29712" s="36"/>
      <c r="M29712" s="36"/>
      <c r="N29712" s="36"/>
      <c r="O29712" s="40"/>
      <c r="P29712" s="36"/>
      <c r="S29712" s="36"/>
      <c r="T29712" s="36"/>
      <c r="U29712" s="36"/>
      <c r="V29712" s="36"/>
    </row>
    <row r="29713" spans="12:22" x14ac:dyDescent="0.25">
      <c r="L29713" s="36"/>
      <c r="M29713" s="36"/>
      <c r="N29713" s="36"/>
      <c r="O29713" s="40"/>
      <c r="P29713" s="36"/>
      <c r="S29713" s="36"/>
      <c r="T29713" s="36"/>
      <c r="U29713" s="36"/>
      <c r="V29713" s="36"/>
    </row>
    <row r="29714" spans="12:22" x14ac:dyDescent="0.25">
      <c r="L29714" s="36"/>
      <c r="M29714" s="36"/>
      <c r="N29714" s="36"/>
      <c r="O29714" s="40"/>
      <c r="P29714" s="36"/>
      <c r="S29714" s="36"/>
      <c r="T29714" s="36"/>
      <c r="U29714" s="36"/>
      <c r="V29714" s="36"/>
    </row>
    <row r="29715" spans="12:22" x14ac:dyDescent="0.25">
      <c r="L29715" s="36"/>
      <c r="M29715" s="36"/>
      <c r="N29715" s="36"/>
      <c r="O29715" s="40"/>
      <c r="P29715" s="36"/>
      <c r="S29715" s="36"/>
      <c r="T29715" s="36"/>
      <c r="U29715" s="36"/>
      <c r="V29715" s="36"/>
    </row>
    <row r="29716" spans="12:22" x14ac:dyDescent="0.25">
      <c r="L29716" s="36"/>
      <c r="M29716" s="36"/>
      <c r="N29716" s="36"/>
      <c r="O29716" s="40"/>
      <c r="P29716" s="36"/>
      <c r="S29716" s="36"/>
      <c r="T29716" s="36"/>
      <c r="U29716" s="36"/>
      <c r="V29716" s="36"/>
    </row>
    <row r="29717" spans="12:22" x14ac:dyDescent="0.25">
      <c r="L29717" s="36"/>
      <c r="M29717" s="36"/>
      <c r="N29717" s="36"/>
      <c r="O29717" s="40"/>
      <c r="P29717" s="36"/>
      <c r="S29717" s="36"/>
      <c r="T29717" s="36"/>
      <c r="U29717" s="36"/>
      <c r="V29717" s="36"/>
    </row>
    <row r="29718" spans="12:22" x14ac:dyDescent="0.25">
      <c r="L29718" s="36"/>
      <c r="M29718" s="36"/>
      <c r="N29718" s="36"/>
      <c r="O29718" s="40"/>
      <c r="P29718" s="36"/>
      <c r="S29718" s="36"/>
      <c r="T29718" s="36"/>
      <c r="U29718" s="36"/>
      <c r="V29718" s="36"/>
    </row>
    <row r="29719" spans="12:22" x14ac:dyDescent="0.25">
      <c r="L29719" s="36"/>
      <c r="M29719" s="36"/>
      <c r="N29719" s="36"/>
      <c r="O29719" s="40"/>
      <c r="P29719" s="36"/>
      <c r="S29719" s="36"/>
      <c r="T29719" s="36"/>
      <c r="U29719" s="36"/>
      <c r="V29719" s="36"/>
    </row>
    <row r="29720" spans="12:22" x14ac:dyDescent="0.25">
      <c r="L29720" s="36"/>
      <c r="M29720" s="36"/>
      <c r="N29720" s="36"/>
      <c r="O29720" s="40"/>
      <c r="P29720" s="36"/>
      <c r="S29720" s="36"/>
      <c r="T29720" s="36"/>
      <c r="U29720" s="36"/>
      <c r="V29720" s="36"/>
    </row>
    <row r="29721" spans="12:22" x14ac:dyDescent="0.25">
      <c r="L29721" s="36"/>
      <c r="M29721" s="36"/>
      <c r="N29721" s="36"/>
      <c r="O29721" s="40"/>
      <c r="P29721" s="36"/>
      <c r="S29721" s="36"/>
      <c r="T29721" s="36"/>
      <c r="U29721" s="36"/>
      <c r="V29721" s="36"/>
    </row>
    <row r="29722" spans="12:22" x14ac:dyDescent="0.25">
      <c r="L29722" s="36"/>
      <c r="M29722" s="36"/>
      <c r="N29722" s="36"/>
      <c r="O29722" s="40"/>
      <c r="P29722" s="36"/>
      <c r="S29722" s="36"/>
      <c r="T29722" s="36"/>
      <c r="U29722" s="36"/>
      <c r="V29722" s="36"/>
    </row>
    <row r="29723" spans="12:22" x14ac:dyDescent="0.25">
      <c r="L29723" s="36"/>
      <c r="M29723" s="36"/>
      <c r="N29723" s="36"/>
      <c r="O29723" s="40"/>
      <c r="P29723" s="36"/>
      <c r="S29723" s="36"/>
      <c r="T29723" s="36"/>
      <c r="U29723" s="36"/>
      <c r="V29723" s="36"/>
    </row>
    <row r="29724" spans="12:22" x14ac:dyDescent="0.25">
      <c r="L29724" s="36"/>
      <c r="M29724" s="36"/>
      <c r="N29724" s="36"/>
      <c r="O29724" s="40"/>
      <c r="P29724" s="36"/>
      <c r="S29724" s="36"/>
      <c r="T29724" s="36"/>
      <c r="U29724" s="36"/>
      <c r="V29724" s="36"/>
    </row>
    <row r="29725" spans="12:22" x14ac:dyDescent="0.25">
      <c r="L29725" s="36"/>
      <c r="M29725" s="36"/>
      <c r="N29725" s="36"/>
      <c r="O29725" s="40"/>
      <c r="P29725" s="36"/>
      <c r="S29725" s="36"/>
      <c r="T29725" s="36"/>
      <c r="U29725" s="36"/>
      <c r="V29725" s="36"/>
    </row>
    <row r="29726" spans="12:22" x14ac:dyDescent="0.25">
      <c r="L29726" s="36"/>
      <c r="M29726" s="36"/>
      <c r="N29726" s="36"/>
      <c r="O29726" s="40"/>
      <c r="P29726" s="36"/>
      <c r="S29726" s="36"/>
      <c r="T29726" s="36"/>
      <c r="U29726" s="36"/>
      <c r="V29726" s="36"/>
    </row>
    <row r="29727" spans="12:22" x14ac:dyDescent="0.25">
      <c r="L29727" s="36"/>
      <c r="M29727" s="36"/>
      <c r="N29727" s="36"/>
      <c r="O29727" s="40"/>
      <c r="P29727" s="36"/>
      <c r="S29727" s="36"/>
      <c r="T29727" s="36"/>
      <c r="U29727" s="36"/>
      <c r="V29727" s="36"/>
    </row>
    <row r="29728" spans="12:22" x14ac:dyDescent="0.25">
      <c r="L29728" s="36"/>
      <c r="M29728" s="36"/>
      <c r="N29728" s="36"/>
      <c r="O29728" s="40"/>
      <c r="P29728" s="36"/>
      <c r="S29728" s="36"/>
      <c r="T29728" s="36"/>
      <c r="U29728" s="36"/>
      <c r="V29728" s="36"/>
    </row>
    <row r="29729" spans="12:22" x14ac:dyDescent="0.25">
      <c r="L29729" s="36"/>
      <c r="M29729" s="36"/>
      <c r="N29729" s="36"/>
      <c r="O29729" s="40"/>
      <c r="P29729" s="36"/>
      <c r="S29729" s="36"/>
      <c r="T29729" s="36"/>
      <c r="U29729" s="36"/>
      <c r="V29729" s="36"/>
    </row>
    <row r="29730" spans="12:22" x14ac:dyDescent="0.25">
      <c r="L29730" s="36"/>
      <c r="M29730" s="36"/>
      <c r="N29730" s="36"/>
      <c r="O29730" s="40"/>
      <c r="P29730" s="36"/>
      <c r="S29730" s="36"/>
      <c r="T29730" s="36"/>
      <c r="U29730" s="36"/>
      <c r="V29730" s="36"/>
    </row>
    <row r="29731" spans="12:22" x14ac:dyDescent="0.25">
      <c r="L29731" s="36"/>
      <c r="M29731" s="36"/>
      <c r="N29731" s="36"/>
      <c r="O29731" s="40"/>
      <c r="P29731" s="36"/>
      <c r="S29731" s="36"/>
      <c r="T29731" s="36"/>
      <c r="U29731" s="36"/>
      <c r="V29731" s="36"/>
    </row>
    <row r="29732" spans="12:22" x14ac:dyDescent="0.25">
      <c r="L29732" s="36"/>
      <c r="M29732" s="36"/>
      <c r="N29732" s="36"/>
      <c r="O29732" s="40"/>
      <c r="P29732" s="36"/>
      <c r="S29732" s="36"/>
      <c r="T29732" s="36"/>
      <c r="U29732" s="36"/>
      <c r="V29732" s="36"/>
    </row>
    <row r="29733" spans="12:22" x14ac:dyDescent="0.25">
      <c r="L29733" s="36"/>
      <c r="M29733" s="36"/>
      <c r="N29733" s="36"/>
      <c r="O29733" s="40"/>
      <c r="P29733" s="36"/>
      <c r="S29733" s="36"/>
      <c r="T29733" s="36"/>
      <c r="U29733" s="36"/>
      <c r="V29733" s="36"/>
    </row>
    <row r="29734" spans="12:22" x14ac:dyDescent="0.25">
      <c r="L29734" s="36"/>
      <c r="M29734" s="36"/>
      <c r="N29734" s="36"/>
      <c r="O29734" s="40"/>
      <c r="P29734" s="36"/>
      <c r="S29734" s="36"/>
      <c r="T29734" s="36"/>
      <c r="U29734" s="36"/>
      <c r="V29734" s="36"/>
    </row>
    <row r="29735" spans="12:22" x14ac:dyDescent="0.25">
      <c r="L29735" s="36"/>
      <c r="M29735" s="36"/>
      <c r="N29735" s="36"/>
      <c r="O29735" s="40"/>
      <c r="P29735" s="36"/>
      <c r="S29735" s="36"/>
      <c r="T29735" s="36"/>
      <c r="U29735" s="36"/>
      <c r="V29735" s="36"/>
    </row>
    <row r="29736" spans="12:22" x14ac:dyDescent="0.25">
      <c r="L29736" s="36"/>
      <c r="M29736" s="36"/>
      <c r="N29736" s="36"/>
      <c r="O29736" s="40"/>
      <c r="P29736" s="36"/>
      <c r="S29736" s="36"/>
      <c r="T29736" s="36"/>
      <c r="U29736" s="36"/>
      <c r="V29736" s="36"/>
    </row>
    <row r="29737" spans="12:22" x14ac:dyDescent="0.25">
      <c r="L29737" s="36"/>
      <c r="M29737" s="36"/>
      <c r="N29737" s="36"/>
      <c r="O29737" s="40"/>
      <c r="P29737" s="36"/>
      <c r="S29737" s="36"/>
      <c r="T29737" s="36"/>
      <c r="U29737" s="36"/>
      <c r="V29737" s="36"/>
    </row>
    <row r="29738" spans="12:22" x14ac:dyDescent="0.25">
      <c r="L29738" s="36"/>
      <c r="M29738" s="36"/>
      <c r="N29738" s="36"/>
      <c r="O29738" s="40"/>
      <c r="P29738" s="36"/>
      <c r="S29738" s="36"/>
      <c r="T29738" s="36"/>
      <c r="U29738" s="36"/>
      <c r="V29738" s="36"/>
    </row>
    <row r="29739" spans="12:22" x14ac:dyDescent="0.25">
      <c r="L29739" s="36"/>
      <c r="M29739" s="36"/>
      <c r="N29739" s="36"/>
      <c r="O29739" s="40"/>
      <c r="P29739" s="36"/>
      <c r="S29739" s="36"/>
      <c r="T29739" s="36"/>
      <c r="U29739" s="36"/>
      <c r="V29739" s="36"/>
    </row>
    <row r="29740" spans="12:22" x14ac:dyDescent="0.25">
      <c r="L29740" s="36"/>
      <c r="M29740" s="36"/>
      <c r="N29740" s="36"/>
      <c r="O29740" s="40"/>
      <c r="P29740" s="36"/>
      <c r="S29740" s="36"/>
      <c r="T29740" s="36"/>
      <c r="U29740" s="36"/>
      <c r="V29740" s="36"/>
    </row>
    <row r="29741" spans="12:22" x14ac:dyDescent="0.25">
      <c r="L29741" s="36"/>
      <c r="M29741" s="36"/>
      <c r="N29741" s="36"/>
      <c r="O29741" s="40"/>
      <c r="P29741" s="36"/>
      <c r="S29741" s="36"/>
      <c r="T29741" s="36"/>
      <c r="U29741" s="36"/>
      <c r="V29741" s="36"/>
    </row>
    <row r="29742" spans="12:22" x14ac:dyDescent="0.25">
      <c r="L29742" s="36"/>
      <c r="M29742" s="36"/>
      <c r="N29742" s="36"/>
      <c r="O29742" s="40"/>
      <c r="P29742" s="36"/>
      <c r="S29742" s="36"/>
      <c r="T29742" s="36"/>
      <c r="U29742" s="36"/>
      <c r="V29742" s="36"/>
    </row>
    <row r="29743" spans="12:22" x14ac:dyDescent="0.25">
      <c r="L29743" s="36"/>
      <c r="M29743" s="36"/>
      <c r="N29743" s="36"/>
      <c r="O29743" s="40"/>
      <c r="P29743" s="36"/>
      <c r="S29743" s="36"/>
      <c r="T29743" s="36"/>
      <c r="U29743" s="36"/>
      <c r="V29743" s="36"/>
    </row>
    <row r="29744" spans="12:22" x14ac:dyDescent="0.25">
      <c r="L29744" s="36"/>
      <c r="M29744" s="36"/>
      <c r="N29744" s="36"/>
      <c r="O29744" s="40"/>
      <c r="P29744" s="36"/>
      <c r="S29744" s="36"/>
      <c r="T29744" s="36"/>
      <c r="U29744" s="36"/>
      <c r="V29744" s="36"/>
    </row>
    <row r="29745" spans="12:22" x14ac:dyDescent="0.25">
      <c r="L29745" s="36"/>
      <c r="M29745" s="36"/>
      <c r="N29745" s="36"/>
      <c r="O29745" s="40"/>
      <c r="P29745" s="36"/>
      <c r="S29745" s="36"/>
      <c r="T29745" s="36"/>
      <c r="U29745" s="36"/>
      <c r="V29745" s="36"/>
    </row>
    <row r="29746" spans="12:22" x14ac:dyDescent="0.25">
      <c r="L29746" s="36"/>
      <c r="M29746" s="36"/>
      <c r="N29746" s="36"/>
      <c r="O29746" s="40"/>
      <c r="P29746" s="36"/>
      <c r="S29746" s="36"/>
      <c r="T29746" s="36"/>
      <c r="U29746" s="36"/>
      <c r="V29746" s="36"/>
    </row>
    <row r="29747" spans="12:22" x14ac:dyDescent="0.25">
      <c r="L29747" s="36"/>
      <c r="M29747" s="36"/>
      <c r="N29747" s="36"/>
      <c r="O29747" s="40"/>
      <c r="P29747" s="36"/>
      <c r="S29747" s="36"/>
      <c r="T29747" s="36"/>
      <c r="U29747" s="36"/>
      <c r="V29747" s="36"/>
    </row>
    <row r="29748" spans="12:22" x14ac:dyDescent="0.25">
      <c r="L29748" s="36"/>
      <c r="M29748" s="36"/>
      <c r="N29748" s="36"/>
      <c r="O29748" s="40"/>
      <c r="P29748" s="36"/>
      <c r="S29748" s="36"/>
      <c r="T29748" s="36"/>
      <c r="U29748" s="36"/>
      <c r="V29748" s="36"/>
    </row>
    <row r="29749" spans="12:22" x14ac:dyDescent="0.25">
      <c r="L29749" s="36"/>
      <c r="M29749" s="36"/>
      <c r="N29749" s="36"/>
      <c r="O29749" s="40"/>
      <c r="P29749" s="36"/>
      <c r="S29749" s="36"/>
      <c r="T29749" s="36"/>
      <c r="U29749" s="36"/>
      <c r="V29749" s="36"/>
    </row>
    <row r="29750" spans="12:22" x14ac:dyDescent="0.25">
      <c r="L29750" s="36"/>
      <c r="M29750" s="36"/>
      <c r="N29750" s="36"/>
      <c r="O29750" s="40"/>
      <c r="P29750" s="36"/>
      <c r="S29750" s="36"/>
      <c r="T29750" s="36"/>
      <c r="U29750" s="36"/>
      <c r="V29750" s="36"/>
    </row>
    <row r="29751" spans="12:22" x14ac:dyDescent="0.25">
      <c r="L29751" s="36"/>
      <c r="M29751" s="36"/>
      <c r="N29751" s="36"/>
      <c r="O29751" s="40"/>
      <c r="P29751" s="36"/>
      <c r="S29751" s="36"/>
      <c r="T29751" s="36"/>
      <c r="U29751" s="36"/>
      <c r="V29751" s="36"/>
    </row>
    <row r="29752" spans="12:22" x14ac:dyDescent="0.25">
      <c r="L29752" s="36"/>
      <c r="M29752" s="36"/>
      <c r="N29752" s="36"/>
      <c r="O29752" s="40"/>
      <c r="P29752" s="36"/>
      <c r="S29752" s="36"/>
      <c r="T29752" s="36"/>
      <c r="U29752" s="36"/>
      <c r="V29752" s="36"/>
    </row>
    <row r="29753" spans="12:22" x14ac:dyDescent="0.25">
      <c r="L29753" s="36"/>
      <c r="M29753" s="36"/>
      <c r="N29753" s="36"/>
      <c r="O29753" s="40"/>
      <c r="P29753" s="36"/>
      <c r="S29753" s="36"/>
      <c r="T29753" s="36"/>
      <c r="U29753" s="36"/>
      <c r="V29753" s="36"/>
    </row>
    <row r="29754" spans="12:22" x14ac:dyDescent="0.25">
      <c r="L29754" s="36"/>
      <c r="M29754" s="36"/>
      <c r="N29754" s="36"/>
      <c r="O29754" s="40"/>
      <c r="P29754" s="36"/>
      <c r="S29754" s="36"/>
      <c r="T29754" s="36"/>
      <c r="U29754" s="36"/>
      <c r="V29754" s="36"/>
    </row>
    <row r="29755" spans="12:22" x14ac:dyDescent="0.25">
      <c r="L29755" s="36"/>
      <c r="M29755" s="36"/>
      <c r="N29755" s="36"/>
      <c r="O29755" s="40"/>
      <c r="P29755" s="36"/>
      <c r="S29755" s="36"/>
      <c r="T29755" s="36"/>
      <c r="U29755" s="36"/>
      <c r="V29755" s="36"/>
    </row>
    <row r="29756" spans="12:22" x14ac:dyDescent="0.25">
      <c r="L29756" s="36"/>
      <c r="M29756" s="36"/>
      <c r="N29756" s="36"/>
      <c r="O29756" s="40"/>
      <c r="P29756" s="36"/>
      <c r="S29756" s="36"/>
      <c r="T29756" s="36"/>
      <c r="U29756" s="36"/>
      <c r="V29756" s="36"/>
    </row>
    <row r="29757" spans="12:22" x14ac:dyDescent="0.25">
      <c r="L29757" s="36"/>
      <c r="M29757" s="36"/>
      <c r="N29757" s="36"/>
      <c r="O29757" s="40"/>
      <c r="P29757" s="36"/>
      <c r="S29757" s="36"/>
      <c r="T29757" s="36"/>
      <c r="U29757" s="36"/>
      <c r="V29757" s="36"/>
    </row>
    <row r="29758" spans="12:22" x14ac:dyDescent="0.25">
      <c r="L29758" s="36"/>
      <c r="M29758" s="36"/>
      <c r="N29758" s="36"/>
      <c r="O29758" s="40"/>
      <c r="P29758" s="36"/>
      <c r="S29758" s="36"/>
      <c r="T29758" s="36"/>
      <c r="U29758" s="36"/>
      <c r="V29758" s="36"/>
    </row>
    <row r="29759" spans="12:22" x14ac:dyDescent="0.25">
      <c r="L29759" s="36"/>
      <c r="M29759" s="36"/>
      <c r="N29759" s="36"/>
      <c r="O29759" s="40"/>
      <c r="P29759" s="36"/>
      <c r="S29759" s="36"/>
      <c r="T29759" s="36"/>
      <c r="U29759" s="36"/>
      <c r="V29759" s="36"/>
    </row>
    <row r="29760" spans="12:22" x14ac:dyDescent="0.25">
      <c r="L29760" s="36"/>
      <c r="M29760" s="36"/>
      <c r="N29760" s="36"/>
      <c r="O29760" s="40"/>
      <c r="P29760" s="36"/>
      <c r="S29760" s="36"/>
      <c r="T29760" s="36"/>
      <c r="U29760" s="36"/>
      <c r="V29760" s="36"/>
    </row>
    <row r="29761" spans="12:22" x14ac:dyDescent="0.25">
      <c r="L29761" s="36"/>
      <c r="M29761" s="36"/>
      <c r="N29761" s="36"/>
      <c r="O29761" s="40"/>
      <c r="P29761" s="36"/>
      <c r="S29761" s="36"/>
      <c r="T29761" s="36"/>
      <c r="U29761" s="36"/>
      <c r="V29761" s="36"/>
    </row>
    <row r="29762" spans="12:22" x14ac:dyDescent="0.25">
      <c r="L29762" s="36"/>
      <c r="M29762" s="36"/>
      <c r="N29762" s="36"/>
      <c r="O29762" s="40"/>
      <c r="P29762" s="36"/>
      <c r="S29762" s="36"/>
      <c r="T29762" s="36"/>
      <c r="U29762" s="36"/>
      <c r="V29762" s="36"/>
    </row>
    <row r="29763" spans="12:22" x14ac:dyDescent="0.25">
      <c r="L29763" s="36"/>
      <c r="M29763" s="36"/>
      <c r="N29763" s="36"/>
      <c r="O29763" s="40"/>
      <c r="P29763" s="36"/>
      <c r="S29763" s="36"/>
      <c r="T29763" s="36"/>
      <c r="U29763" s="36"/>
      <c r="V29763" s="36"/>
    </row>
    <row r="29764" spans="12:22" x14ac:dyDescent="0.25">
      <c r="L29764" s="36"/>
      <c r="M29764" s="36"/>
      <c r="N29764" s="36"/>
      <c r="O29764" s="40"/>
      <c r="P29764" s="36"/>
      <c r="S29764" s="36"/>
      <c r="T29764" s="36"/>
      <c r="U29764" s="36"/>
      <c r="V29764" s="36"/>
    </row>
    <row r="29765" spans="12:22" x14ac:dyDescent="0.25">
      <c r="L29765" s="36"/>
      <c r="M29765" s="36"/>
      <c r="N29765" s="36"/>
      <c r="O29765" s="40"/>
      <c r="P29765" s="36"/>
      <c r="S29765" s="36"/>
      <c r="T29765" s="36"/>
      <c r="U29765" s="36"/>
      <c r="V29765" s="36"/>
    </row>
    <row r="29766" spans="12:22" x14ac:dyDescent="0.25">
      <c r="L29766" s="36"/>
      <c r="M29766" s="36"/>
      <c r="N29766" s="36"/>
      <c r="O29766" s="40"/>
      <c r="P29766" s="36"/>
      <c r="S29766" s="36"/>
      <c r="T29766" s="36"/>
      <c r="U29766" s="36"/>
      <c r="V29766" s="36"/>
    </row>
    <row r="29767" spans="12:22" x14ac:dyDescent="0.25">
      <c r="L29767" s="36"/>
      <c r="M29767" s="36"/>
      <c r="N29767" s="36"/>
      <c r="O29767" s="40"/>
      <c r="P29767" s="36"/>
      <c r="S29767" s="36"/>
      <c r="T29767" s="36"/>
      <c r="U29767" s="36"/>
      <c r="V29767" s="36"/>
    </row>
    <row r="29768" spans="12:22" x14ac:dyDescent="0.25">
      <c r="L29768" s="36"/>
      <c r="M29768" s="36"/>
      <c r="N29768" s="36"/>
      <c r="O29768" s="40"/>
      <c r="P29768" s="36"/>
      <c r="S29768" s="36"/>
      <c r="T29768" s="36"/>
      <c r="U29768" s="36"/>
      <c r="V29768" s="36"/>
    </row>
    <row r="29769" spans="12:22" x14ac:dyDescent="0.25">
      <c r="L29769" s="36"/>
      <c r="M29769" s="36"/>
      <c r="N29769" s="36"/>
      <c r="O29769" s="40"/>
      <c r="P29769" s="36"/>
      <c r="S29769" s="36"/>
      <c r="T29769" s="36"/>
      <c r="U29769" s="36"/>
      <c r="V29769" s="36"/>
    </row>
    <row r="29770" spans="12:22" x14ac:dyDescent="0.25">
      <c r="L29770" s="36"/>
      <c r="M29770" s="36"/>
      <c r="N29770" s="36"/>
      <c r="O29770" s="40"/>
      <c r="P29770" s="36"/>
      <c r="S29770" s="36"/>
      <c r="T29770" s="36"/>
      <c r="U29770" s="36"/>
      <c r="V29770" s="36"/>
    </row>
    <row r="29771" spans="12:22" x14ac:dyDescent="0.25">
      <c r="L29771" s="36"/>
      <c r="M29771" s="36"/>
      <c r="N29771" s="36"/>
      <c r="O29771" s="40"/>
      <c r="P29771" s="36"/>
      <c r="S29771" s="36"/>
      <c r="T29771" s="36"/>
      <c r="U29771" s="36"/>
      <c r="V29771" s="36"/>
    </row>
    <row r="29772" spans="12:22" x14ac:dyDescent="0.25">
      <c r="L29772" s="36"/>
      <c r="M29772" s="36"/>
      <c r="N29772" s="36"/>
      <c r="O29772" s="40"/>
      <c r="P29772" s="36"/>
      <c r="S29772" s="36"/>
      <c r="T29772" s="36"/>
      <c r="U29772" s="36"/>
      <c r="V29772" s="36"/>
    </row>
    <row r="29773" spans="12:22" x14ac:dyDescent="0.25">
      <c r="L29773" s="36"/>
      <c r="M29773" s="36"/>
      <c r="N29773" s="36"/>
      <c r="O29773" s="40"/>
      <c r="P29773" s="36"/>
      <c r="S29773" s="36"/>
      <c r="T29773" s="36"/>
      <c r="U29773" s="36"/>
      <c r="V29773" s="36"/>
    </row>
    <row r="29774" spans="12:22" x14ac:dyDescent="0.25">
      <c r="L29774" s="36"/>
      <c r="M29774" s="36"/>
      <c r="N29774" s="36"/>
      <c r="O29774" s="40"/>
      <c r="P29774" s="36"/>
      <c r="S29774" s="36"/>
      <c r="T29774" s="36"/>
      <c r="U29774" s="36"/>
      <c r="V29774" s="36"/>
    </row>
    <row r="29775" spans="12:22" x14ac:dyDescent="0.25">
      <c r="L29775" s="36"/>
      <c r="M29775" s="36"/>
      <c r="N29775" s="36"/>
      <c r="O29775" s="40"/>
      <c r="P29775" s="36"/>
      <c r="S29775" s="36"/>
      <c r="T29775" s="36"/>
      <c r="U29775" s="36"/>
      <c r="V29775" s="36"/>
    </row>
    <row r="29776" spans="12:22" x14ac:dyDescent="0.25">
      <c r="L29776" s="36"/>
      <c r="M29776" s="36"/>
      <c r="N29776" s="36"/>
      <c r="O29776" s="40"/>
      <c r="P29776" s="36"/>
      <c r="S29776" s="36"/>
      <c r="T29776" s="36"/>
      <c r="U29776" s="36"/>
      <c r="V29776" s="36"/>
    </row>
    <row r="29777" spans="12:22" x14ac:dyDescent="0.25">
      <c r="L29777" s="36"/>
      <c r="M29777" s="36"/>
      <c r="N29777" s="36"/>
      <c r="O29777" s="40"/>
      <c r="P29777" s="36"/>
      <c r="S29777" s="36"/>
      <c r="T29777" s="36"/>
      <c r="U29777" s="36"/>
      <c r="V29777" s="36"/>
    </row>
    <row r="29778" spans="12:22" x14ac:dyDescent="0.25">
      <c r="L29778" s="36"/>
      <c r="M29778" s="36"/>
      <c r="N29778" s="36"/>
      <c r="O29778" s="40"/>
      <c r="P29778" s="36"/>
      <c r="S29778" s="36"/>
      <c r="T29778" s="36"/>
      <c r="U29778" s="36"/>
      <c r="V29778" s="36"/>
    </row>
    <row r="29779" spans="12:22" x14ac:dyDescent="0.25">
      <c r="L29779" s="36"/>
      <c r="M29779" s="36"/>
      <c r="N29779" s="36"/>
      <c r="O29779" s="40"/>
      <c r="P29779" s="36"/>
      <c r="S29779" s="36"/>
      <c r="T29779" s="36"/>
      <c r="U29779" s="36"/>
      <c r="V29779" s="36"/>
    </row>
    <row r="29780" spans="12:22" x14ac:dyDescent="0.25">
      <c r="L29780" s="36"/>
      <c r="M29780" s="36"/>
      <c r="N29780" s="36"/>
      <c r="O29780" s="40"/>
      <c r="P29780" s="36"/>
      <c r="S29780" s="36"/>
      <c r="T29780" s="36"/>
      <c r="U29780" s="36"/>
      <c r="V29780" s="36"/>
    </row>
    <row r="29781" spans="12:22" x14ac:dyDescent="0.25">
      <c r="L29781" s="36"/>
      <c r="M29781" s="36"/>
      <c r="N29781" s="36"/>
      <c r="O29781" s="40"/>
      <c r="P29781" s="36"/>
      <c r="S29781" s="36"/>
      <c r="T29781" s="36"/>
      <c r="U29781" s="36"/>
      <c r="V29781" s="36"/>
    </row>
    <row r="29782" spans="12:22" x14ac:dyDescent="0.25">
      <c r="L29782" s="36"/>
      <c r="M29782" s="36"/>
      <c r="N29782" s="36"/>
      <c r="O29782" s="40"/>
      <c r="P29782" s="36"/>
      <c r="S29782" s="36"/>
      <c r="T29782" s="36"/>
      <c r="U29782" s="36"/>
      <c r="V29782" s="36"/>
    </row>
    <row r="29783" spans="12:22" x14ac:dyDescent="0.25">
      <c r="L29783" s="36"/>
      <c r="M29783" s="36"/>
      <c r="N29783" s="36"/>
      <c r="O29783" s="40"/>
      <c r="P29783" s="36"/>
      <c r="S29783" s="36"/>
      <c r="T29783" s="36"/>
      <c r="U29783" s="36"/>
      <c r="V29783" s="36"/>
    </row>
    <row r="29784" spans="12:22" x14ac:dyDescent="0.25">
      <c r="L29784" s="36"/>
      <c r="M29784" s="36"/>
      <c r="N29784" s="36"/>
      <c r="O29784" s="40"/>
      <c r="P29784" s="36"/>
      <c r="S29784" s="36"/>
      <c r="T29784" s="36"/>
      <c r="U29784" s="36"/>
      <c r="V29784" s="36"/>
    </row>
    <row r="29785" spans="12:22" x14ac:dyDescent="0.25">
      <c r="L29785" s="36"/>
      <c r="M29785" s="36"/>
      <c r="N29785" s="36"/>
      <c r="O29785" s="40"/>
      <c r="P29785" s="36"/>
      <c r="S29785" s="36"/>
      <c r="T29785" s="36"/>
      <c r="U29785" s="36"/>
      <c r="V29785" s="36"/>
    </row>
    <row r="29786" spans="12:22" x14ac:dyDescent="0.25">
      <c r="L29786" s="36"/>
      <c r="M29786" s="36"/>
      <c r="N29786" s="36"/>
      <c r="O29786" s="40"/>
      <c r="P29786" s="36"/>
      <c r="S29786" s="36"/>
      <c r="T29786" s="36"/>
      <c r="U29786" s="36"/>
      <c r="V29786" s="36"/>
    </row>
    <row r="29787" spans="12:22" x14ac:dyDescent="0.25">
      <c r="L29787" s="36"/>
      <c r="M29787" s="36"/>
      <c r="N29787" s="36"/>
      <c r="O29787" s="40"/>
      <c r="P29787" s="36"/>
      <c r="S29787" s="36"/>
      <c r="T29787" s="36"/>
      <c r="U29787" s="36"/>
      <c r="V29787" s="36"/>
    </row>
    <row r="29788" spans="12:22" x14ac:dyDescent="0.25">
      <c r="L29788" s="36"/>
      <c r="M29788" s="36"/>
      <c r="N29788" s="36"/>
      <c r="O29788" s="40"/>
      <c r="P29788" s="36"/>
      <c r="S29788" s="36"/>
      <c r="T29788" s="36"/>
      <c r="U29788" s="36"/>
      <c r="V29788" s="36"/>
    </row>
    <row r="29789" spans="12:22" x14ac:dyDescent="0.25">
      <c r="L29789" s="36"/>
      <c r="M29789" s="36"/>
      <c r="N29789" s="36"/>
      <c r="O29789" s="40"/>
      <c r="P29789" s="36"/>
      <c r="S29789" s="36"/>
      <c r="T29789" s="36"/>
      <c r="U29789" s="36"/>
      <c r="V29789" s="36"/>
    </row>
    <row r="29790" spans="12:22" x14ac:dyDescent="0.25">
      <c r="L29790" s="36"/>
      <c r="M29790" s="36"/>
      <c r="N29790" s="36"/>
      <c r="O29790" s="40"/>
      <c r="P29790" s="36"/>
      <c r="S29790" s="36"/>
      <c r="T29790" s="36"/>
      <c r="U29790" s="36"/>
      <c r="V29790" s="36"/>
    </row>
    <row r="29791" spans="12:22" x14ac:dyDescent="0.25">
      <c r="L29791" s="36"/>
      <c r="M29791" s="36"/>
      <c r="N29791" s="36"/>
      <c r="O29791" s="40"/>
      <c r="P29791" s="36"/>
      <c r="S29791" s="36"/>
      <c r="T29791" s="36"/>
      <c r="U29791" s="36"/>
      <c r="V29791" s="36"/>
    </row>
    <row r="29792" spans="12:22" x14ac:dyDescent="0.25">
      <c r="L29792" s="36"/>
      <c r="M29792" s="36"/>
      <c r="N29792" s="36"/>
      <c r="O29792" s="40"/>
      <c r="P29792" s="36"/>
      <c r="S29792" s="36"/>
      <c r="T29792" s="36"/>
      <c r="U29792" s="36"/>
      <c r="V29792" s="36"/>
    </row>
    <row r="29793" spans="12:22" x14ac:dyDescent="0.25">
      <c r="L29793" s="36"/>
      <c r="M29793" s="36"/>
      <c r="N29793" s="36"/>
      <c r="O29793" s="40"/>
      <c r="P29793" s="36"/>
      <c r="S29793" s="36"/>
      <c r="T29793" s="36"/>
      <c r="U29793" s="36"/>
      <c r="V29793" s="36"/>
    </row>
    <row r="29794" spans="12:22" x14ac:dyDescent="0.25">
      <c r="L29794" s="36"/>
      <c r="M29794" s="36"/>
      <c r="N29794" s="36"/>
      <c r="O29794" s="40"/>
      <c r="P29794" s="36"/>
      <c r="S29794" s="36"/>
      <c r="T29794" s="36"/>
      <c r="U29794" s="36"/>
      <c r="V29794" s="36"/>
    </row>
    <row r="29795" spans="12:22" x14ac:dyDescent="0.25">
      <c r="L29795" s="36"/>
      <c r="M29795" s="36"/>
      <c r="N29795" s="36"/>
      <c r="O29795" s="40"/>
      <c r="P29795" s="36"/>
      <c r="S29795" s="36"/>
      <c r="T29795" s="36"/>
      <c r="U29795" s="36"/>
      <c r="V29795" s="36"/>
    </row>
    <row r="29796" spans="12:22" x14ac:dyDescent="0.25">
      <c r="L29796" s="36"/>
      <c r="M29796" s="36"/>
      <c r="N29796" s="36"/>
      <c r="O29796" s="40"/>
      <c r="P29796" s="36"/>
      <c r="S29796" s="36"/>
      <c r="T29796" s="36"/>
      <c r="U29796" s="36"/>
      <c r="V29796" s="36"/>
    </row>
    <row r="29797" spans="12:22" x14ac:dyDescent="0.25">
      <c r="L29797" s="36"/>
      <c r="M29797" s="36"/>
      <c r="N29797" s="36"/>
      <c r="O29797" s="40"/>
      <c r="P29797" s="36"/>
      <c r="S29797" s="36"/>
      <c r="T29797" s="36"/>
      <c r="U29797" s="36"/>
      <c r="V29797" s="36"/>
    </row>
    <row r="29798" spans="12:22" x14ac:dyDescent="0.25">
      <c r="L29798" s="36"/>
      <c r="M29798" s="36"/>
      <c r="N29798" s="36"/>
      <c r="O29798" s="40"/>
      <c r="P29798" s="36"/>
      <c r="S29798" s="36"/>
      <c r="T29798" s="36"/>
      <c r="U29798" s="36"/>
      <c r="V29798" s="36"/>
    </row>
    <row r="29799" spans="12:22" x14ac:dyDescent="0.25">
      <c r="L29799" s="36"/>
      <c r="M29799" s="36"/>
      <c r="N29799" s="36"/>
      <c r="O29799" s="40"/>
      <c r="P29799" s="36"/>
      <c r="S29799" s="36"/>
      <c r="T29799" s="36"/>
      <c r="U29799" s="36"/>
      <c r="V29799" s="36"/>
    </row>
    <row r="29800" spans="12:22" x14ac:dyDescent="0.25">
      <c r="L29800" s="36"/>
      <c r="M29800" s="36"/>
      <c r="N29800" s="36"/>
      <c r="O29800" s="40"/>
      <c r="P29800" s="36"/>
      <c r="S29800" s="36"/>
      <c r="T29800" s="36"/>
      <c r="U29800" s="36"/>
      <c r="V29800" s="36"/>
    </row>
    <row r="29801" spans="12:22" x14ac:dyDescent="0.25">
      <c r="L29801" s="36"/>
      <c r="M29801" s="36"/>
      <c r="N29801" s="36"/>
      <c r="O29801" s="40"/>
      <c r="P29801" s="36"/>
      <c r="S29801" s="36"/>
      <c r="T29801" s="36"/>
      <c r="U29801" s="36"/>
      <c r="V29801" s="36"/>
    </row>
    <row r="29802" spans="12:22" x14ac:dyDescent="0.25">
      <c r="L29802" s="36"/>
      <c r="M29802" s="36"/>
      <c r="N29802" s="36"/>
      <c r="O29802" s="40"/>
      <c r="P29802" s="36"/>
      <c r="S29802" s="36"/>
      <c r="T29802" s="36"/>
      <c r="U29802" s="36"/>
      <c r="V29802" s="36"/>
    </row>
    <row r="29803" spans="12:22" x14ac:dyDescent="0.25">
      <c r="L29803" s="36"/>
      <c r="M29803" s="36"/>
      <c r="N29803" s="36"/>
      <c r="O29803" s="40"/>
      <c r="P29803" s="36"/>
      <c r="S29803" s="36"/>
      <c r="T29803" s="36"/>
      <c r="U29803" s="36"/>
      <c r="V29803" s="36"/>
    </row>
    <row r="29804" spans="12:22" x14ac:dyDescent="0.25">
      <c r="L29804" s="36"/>
      <c r="M29804" s="36"/>
      <c r="N29804" s="36"/>
      <c r="O29804" s="40"/>
      <c r="P29804" s="36"/>
      <c r="S29804" s="36"/>
      <c r="T29804" s="36"/>
      <c r="U29804" s="36"/>
      <c r="V29804" s="36"/>
    </row>
    <row r="29805" spans="12:22" x14ac:dyDescent="0.25">
      <c r="L29805" s="36"/>
      <c r="M29805" s="36"/>
      <c r="N29805" s="36"/>
      <c r="O29805" s="40"/>
      <c r="P29805" s="36"/>
      <c r="S29805" s="36"/>
      <c r="T29805" s="36"/>
      <c r="U29805" s="36"/>
      <c r="V29805" s="36"/>
    </row>
    <row r="29806" spans="12:22" x14ac:dyDescent="0.25">
      <c r="L29806" s="36"/>
      <c r="M29806" s="36"/>
      <c r="N29806" s="36"/>
      <c r="O29806" s="40"/>
      <c r="P29806" s="36"/>
      <c r="S29806" s="36"/>
      <c r="T29806" s="36"/>
      <c r="U29806" s="36"/>
      <c r="V29806" s="36"/>
    </row>
    <row r="29807" spans="12:22" x14ac:dyDescent="0.25">
      <c r="L29807" s="36"/>
      <c r="M29807" s="36"/>
      <c r="N29807" s="36"/>
      <c r="O29807" s="40"/>
      <c r="P29807" s="36"/>
      <c r="S29807" s="36"/>
      <c r="T29807" s="36"/>
      <c r="U29807" s="36"/>
      <c r="V29807" s="36"/>
    </row>
    <row r="29808" spans="12:22" x14ac:dyDescent="0.25">
      <c r="L29808" s="36"/>
      <c r="M29808" s="36"/>
      <c r="N29808" s="36"/>
      <c r="O29808" s="40"/>
      <c r="P29808" s="36"/>
      <c r="S29808" s="36"/>
      <c r="T29808" s="36"/>
      <c r="U29808" s="36"/>
      <c r="V29808" s="36"/>
    </row>
    <row r="29809" spans="12:22" x14ac:dyDescent="0.25">
      <c r="L29809" s="36"/>
      <c r="M29809" s="36"/>
      <c r="N29809" s="36"/>
      <c r="O29809" s="40"/>
      <c r="P29809" s="36"/>
      <c r="S29809" s="36"/>
      <c r="T29809" s="36"/>
      <c r="U29809" s="36"/>
      <c r="V29809" s="36"/>
    </row>
    <row r="29810" spans="12:22" x14ac:dyDescent="0.25">
      <c r="L29810" s="36"/>
      <c r="M29810" s="36"/>
      <c r="N29810" s="36"/>
      <c r="O29810" s="40"/>
      <c r="P29810" s="36"/>
      <c r="S29810" s="36"/>
      <c r="T29810" s="36"/>
      <c r="U29810" s="36"/>
      <c r="V29810" s="36"/>
    </row>
    <row r="29811" spans="12:22" x14ac:dyDescent="0.25">
      <c r="L29811" s="36"/>
      <c r="M29811" s="36"/>
      <c r="N29811" s="36"/>
      <c r="O29811" s="40"/>
      <c r="P29811" s="36"/>
      <c r="S29811" s="36"/>
      <c r="T29811" s="36"/>
      <c r="U29811" s="36"/>
      <c r="V29811" s="36"/>
    </row>
    <row r="29812" spans="12:22" x14ac:dyDescent="0.25">
      <c r="L29812" s="36"/>
      <c r="M29812" s="36"/>
      <c r="N29812" s="36"/>
      <c r="O29812" s="40"/>
      <c r="P29812" s="36"/>
      <c r="S29812" s="36"/>
      <c r="T29812" s="36"/>
      <c r="U29812" s="36"/>
      <c r="V29812" s="36"/>
    </row>
    <row r="29813" spans="12:22" x14ac:dyDescent="0.25">
      <c r="L29813" s="36"/>
      <c r="M29813" s="36"/>
      <c r="N29813" s="36"/>
      <c r="O29813" s="40"/>
      <c r="P29813" s="36"/>
      <c r="S29813" s="36"/>
      <c r="T29813" s="36"/>
      <c r="U29813" s="36"/>
      <c r="V29813" s="36"/>
    </row>
    <row r="29814" spans="12:22" x14ac:dyDescent="0.25">
      <c r="L29814" s="36"/>
      <c r="M29814" s="36"/>
      <c r="N29814" s="36"/>
      <c r="O29814" s="40"/>
      <c r="P29814" s="36"/>
      <c r="S29814" s="36"/>
      <c r="T29814" s="36"/>
      <c r="U29814" s="36"/>
      <c r="V29814" s="36"/>
    </row>
    <row r="29815" spans="12:22" x14ac:dyDescent="0.25">
      <c r="L29815" s="36"/>
      <c r="M29815" s="36"/>
      <c r="N29815" s="36"/>
      <c r="O29815" s="40"/>
      <c r="P29815" s="36"/>
      <c r="S29815" s="36"/>
      <c r="T29815" s="36"/>
      <c r="U29815" s="36"/>
      <c r="V29815" s="36"/>
    </row>
    <row r="29816" spans="12:22" x14ac:dyDescent="0.25">
      <c r="L29816" s="36"/>
      <c r="M29816" s="36"/>
      <c r="N29816" s="36"/>
      <c r="O29816" s="40"/>
      <c r="P29816" s="36"/>
      <c r="S29816" s="36"/>
      <c r="T29816" s="36"/>
      <c r="U29816" s="36"/>
      <c r="V29816" s="36"/>
    </row>
    <row r="29817" spans="12:22" x14ac:dyDescent="0.25">
      <c r="L29817" s="36"/>
      <c r="M29817" s="36"/>
      <c r="N29817" s="36"/>
      <c r="O29817" s="40"/>
      <c r="P29817" s="36"/>
      <c r="S29817" s="36"/>
      <c r="T29817" s="36"/>
      <c r="U29817" s="36"/>
      <c r="V29817" s="36"/>
    </row>
    <row r="29818" spans="12:22" x14ac:dyDescent="0.25">
      <c r="L29818" s="36"/>
      <c r="M29818" s="36"/>
      <c r="N29818" s="36"/>
      <c r="O29818" s="40"/>
      <c r="P29818" s="36"/>
      <c r="S29818" s="36"/>
      <c r="T29818" s="36"/>
      <c r="U29818" s="36"/>
      <c r="V29818" s="36"/>
    </row>
    <row r="29819" spans="12:22" x14ac:dyDescent="0.25">
      <c r="L29819" s="36"/>
      <c r="M29819" s="36"/>
      <c r="N29819" s="36"/>
      <c r="O29819" s="40"/>
      <c r="P29819" s="36"/>
      <c r="S29819" s="36"/>
      <c r="T29819" s="36"/>
      <c r="U29819" s="36"/>
      <c r="V29819" s="36"/>
    </row>
    <row r="29820" spans="12:22" x14ac:dyDescent="0.25">
      <c r="L29820" s="36"/>
      <c r="M29820" s="36"/>
      <c r="N29820" s="36"/>
      <c r="O29820" s="40"/>
      <c r="P29820" s="36"/>
      <c r="S29820" s="36"/>
      <c r="T29820" s="36"/>
      <c r="U29820" s="36"/>
      <c r="V29820" s="36"/>
    </row>
    <row r="29821" spans="12:22" x14ac:dyDescent="0.25">
      <c r="L29821" s="36"/>
      <c r="M29821" s="36"/>
      <c r="N29821" s="36"/>
      <c r="O29821" s="40"/>
      <c r="P29821" s="36"/>
      <c r="S29821" s="36"/>
      <c r="T29821" s="36"/>
      <c r="U29821" s="36"/>
      <c r="V29821" s="36"/>
    </row>
    <row r="29822" spans="12:22" x14ac:dyDescent="0.25">
      <c r="L29822" s="36"/>
      <c r="M29822" s="36"/>
      <c r="N29822" s="36"/>
      <c r="O29822" s="40"/>
      <c r="P29822" s="36"/>
      <c r="S29822" s="36"/>
      <c r="T29822" s="36"/>
      <c r="U29822" s="36"/>
      <c r="V29822" s="36"/>
    </row>
    <row r="29823" spans="12:22" x14ac:dyDescent="0.25">
      <c r="L29823" s="36"/>
      <c r="M29823" s="36"/>
      <c r="N29823" s="36"/>
      <c r="O29823" s="40"/>
      <c r="P29823" s="36"/>
      <c r="S29823" s="36"/>
      <c r="T29823" s="36"/>
      <c r="U29823" s="36"/>
      <c r="V29823" s="36"/>
    </row>
    <row r="29824" spans="12:22" x14ac:dyDescent="0.25">
      <c r="L29824" s="36"/>
      <c r="M29824" s="36"/>
      <c r="N29824" s="36"/>
      <c r="O29824" s="40"/>
      <c r="P29824" s="36"/>
      <c r="S29824" s="36"/>
      <c r="T29824" s="36"/>
      <c r="U29824" s="36"/>
      <c r="V29824" s="36"/>
    </row>
    <row r="29825" spans="12:22" x14ac:dyDescent="0.25">
      <c r="L29825" s="36"/>
      <c r="M29825" s="36"/>
      <c r="N29825" s="36"/>
      <c r="O29825" s="40"/>
      <c r="P29825" s="36"/>
      <c r="S29825" s="36"/>
      <c r="T29825" s="36"/>
      <c r="U29825" s="36"/>
      <c r="V29825" s="36"/>
    </row>
    <row r="29826" spans="12:22" x14ac:dyDescent="0.25">
      <c r="L29826" s="36"/>
      <c r="M29826" s="36"/>
      <c r="N29826" s="36"/>
      <c r="O29826" s="40"/>
      <c r="P29826" s="36"/>
      <c r="S29826" s="36"/>
      <c r="T29826" s="36"/>
      <c r="U29826" s="36"/>
      <c r="V29826" s="36"/>
    </row>
    <row r="29827" spans="12:22" x14ac:dyDescent="0.25">
      <c r="L29827" s="36"/>
      <c r="M29827" s="36"/>
      <c r="N29827" s="36"/>
      <c r="O29827" s="40"/>
      <c r="P29827" s="36"/>
      <c r="S29827" s="36"/>
      <c r="T29827" s="36"/>
      <c r="U29827" s="36"/>
      <c r="V29827" s="36"/>
    </row>
    <row r="29828" spans="12:22" x14ac:dyDescent="0.25">
      <c r="L29828" s="36"/>
      <c r="M29828" s="36"/>
      <c r="N29828" s="36"/>
      <c r="O29828" s="40"/>
      <c r="P29828" s="36"/>
      <c r="S29828" s="36"/>
      <c r="T29828" s="36"/>
      <c r="U29828" s="36"/>
      <c r="V29828" s="36"/>
    </row>
    <row r="29829" spans="12:22" x14ac:dyDescent="0.25">
      <c r="L29829" s="36"/>
      <c r="M29829" s="36"/>
      <c r="N29829" s="36"/>
      <c r="O29829" s="40"/>
      <c r="P29829" s="36"/>
      <c r="S29829" s="36"/>
      <c r="T29829" s="36"/>
      <c r="U29829" s="36"/>
      <c r="V29829" s="36"/>
    </row>
    <row r="29830" spans="12:22" x14ac:dyDescent="0.25">
      <c r="L29830" s="36"/>
      <c r="M29830" s="36"/>
      <c r="N29830" s="36"/>
      <c r="O29830" s="40"/>
      <c r="P29830" s="36"/>
      <c r="S29830" s="36"/>
      <c r="T29830" s="36"/>
      <c r="U29830" s="36"/>
      <c r="V29830" s="36"/>
    </row>
    <row r="29831" spans="12:22" x14ac:dyDescent="0.25">
      <c r="L29831" s="36"/>
      <c r="M29831" s="36"/>
      <c r="N29831" s="36"/>
      <c r="O29831" s="40"/>
      <c r="P29831" s="36"/>
      <c r="S29831" s="36"/>
      <c r="T29831" s="36"/>
      <c r="U29831" s="36"/>
      <c r="V29831" s="36"/>
    </row>
    <row r="29832" spans="12:22" x14ac:dyDescent="0.25">
      <c r="L29832" s="36"/>
      <c r="M29832" s="36"/>
      <c r="N29832" s="36"/>
      <c r="O29832" s="40"/>
      <c r="P29832" s="36"/>
      <c r="S29832" s="36"/>
      <c r="T29832" s="36"/>
      <c r="U29832" s="36"/>
      <c r="V29832" s="36"/>
    </row>
    <row r="29833" spans="12:22" x14ac:dyDescent="0.25">
      <c r="L29833" s="36"/>
      <c r="M29833" s="36"/>
      <c r="N29833" s="36"/>
      <c r="O29833" s="40"/>
      <c r="P29833" s="36"/>
      <c r="S29833" s="36"/>
      <c r="T29833" s="36"/>
      <c r="U29833" s="36"/>
      <c r="V29833" s="36"/>
    </row>
    <row r="29834" spans="12:22" x14ac:dyDescent="0.25">
      <c r="L29834" s="36"/>
      <c r="M29834" s="36"/>
      <c r="N29834" s="36"/>
      <c r="O29834" s="40"/>
      <c r="P29834" s="36"/>
      <c r="S29834" s="36"/>
      <c r="T29834" s="36"/>
      <c r="U29834" s="36"/>
      <c r="V29834" s="36"/>
    </row>
    <row r="29835" spans="12:22" x14ac:dyDescent="0.25">
      <c r="L29835" s="36"/>
      <c r="M29835" s="36"/>
      <c r="N29835" s="36"/>
      <c r="O29835" s="40"/>
      <c r="P29835" s="36"/>
      <c r="S29835" s="36"/>
      <c r="T29835" s="36"/>
      <c r="U29835" s="36"/>
      <c r="V29835" s="36"/>
    </row>
    <row r="29836" spans="12:22" x14ac:dyDescent="0.25">
      <c r="L29836" s="36"/>
      <c r="M29836" s="36"/>
      <c r="N29836" s="36"/>
      <c r="O29836" s="40"/>
      <c r="P29836" s="36"/>
      <c r="S29836" s="36"/>
      <c r="T29836" s="36"/>
      <c r="U29836" s="36"/>
      <c r="V29836" s="36"/>
    </row>
    <row r="29837" spans="12:22" x14ac:dyDescent="0.25">
      <c r="L29837" s="36"/>
      <c r="M29837" s="36"/>
      <c r="N29837" s="36"/>
      <c r="O29837" s="40"/>
      <c r="P29837" s="36"/>
      <c r="S29837" s="36"/>
      <c r="T29837" s="36"/>
      <c r="U29837" s="36"/>
      <c r="V29837" s="36"/>
    </row>
    <row r="29838" spans="12:22" x14ac:dyDescent="0.25">
      <c r="L29838" s="36"/>
      <c r="M29838" s="36"/>
      <c r="N29838" s="36"/>
      <c r="O29838" s="40"/>
      <c r="P29838" s="36"/>
      <c r="S29838" s="36"/>
      <c r="T29838" s="36"/>
      <c r="U29838" s="36"/>
      <c r="V29838" s="36"/>
    </row>
    <row r="29839" spans="12:22" x14ac:dyDescent="0.25">
      <c r="L29839" s="36"/>
      <c r="M29839" s="36"/>
      <c r="N29839" s="36"/>
      <c r="O29839" s="40"/>
      <c r="P29839" s="36"/>
      <c r="S29839" s="36"/>
      <c r="T29839" s="36"/>
      <c r="U29839" s="36"/>
      <c r="V29839" s="36"/>
    </row>
    <row r="29840" spans="12:22" x14ac:dyDescent="0.25">
      <c r="L29840" s="36"/>
      <c r="M29840" s="36"/>
      <c r="N29840" s="36"/>
      <c r="O29840" s="40"/>
      <c r="P29840" s="36"/>
      <c r="S29840" s="36"/>
      <c r="T29840" s="36"/>
      <c r="U29840" s="36"/>
      <c r="V29840" s="36"/>
    </row>
    <row r="29841" spans="12:22" x14ac:dyDescent="0.25">
      <c r="L29841" s="36"/>
      <c r="M29841" s="36"/>
      <c r="N29841" s="36"/>
      <c r="O29841" s="40"/>
      <c r="P29841" s="36"/>
      <c r="S29841" s="36"/>
      <c r="T29841" s="36"/>
      <c r="U29841" s="36"/>
      <c r="V29841" s="36"/>
    </row>
    <row r="29842" spans="12:22" x14ac:dyDescent="0.25">
      <c r="L29842" s="36"/>
      <c r="M29842" s="36"/>
      <c r="N29842" s="36"/>
      <c r="O29842" s="40"/>
      <c r="P29842" s="36"/>
      <c r="S29842" s="36"/>
      <c r="T29842" s="36"/>
      <c r="U29842" s="36"/>
      <c r="V29842" s="36"/>
    </row>
    <row r="29843" spans="12:22" x14ac:dyDescent="0.25">
      <c r="L29843" s="36"/>
      <c r="M29843" s="36"/>
      <c r="N29843" s="36"/>
      <c r="O29843" s="40"/>
      <c r="P29843" s="36"/>
      <c r="S29843" s="36"/>
      <c r="T29843" s="36"/>
      <c r="U29843" s="36"/>
      <c r="V29843" s="36"/>
    </row>
    <row r="29844" spans="12:22" x14ac:dyDescent="0.25">
      <c r="L29844" s="36"/>
      <c r="M29844" s="36"/>
      <c r="N29844" s="36"/>
      <c r="O29844" s="40"/>
      <c r="P29844" s="36"/>
      <c r="S29844" s="36"/>
      <c r="T29844" s="36"/>
      <c r="U29844" s="36"/>
      <c r="V29844" s="36"/>
    </row>
    <row r="29845" spans="12:22" x14ac:dyDescent="0.25">
      <c r="L29845" s="36"/>
      <c r="M29845" s="36"/>
      <c r="N29845" s="36"/>
      <c r="O29845" s="40"/>
      <c r="P29845" s="36"/>
      <c r="S29845" s="36"/>
      <c r="T29845" s="36"/>
      <c r="U29845" s="36"/>
      <c r="V29845" s="36"/>
    </row>
    <row r="29846" spans="12:22" x14ac:dyDescent="0.25">
      <c r="L29846" s="36"/>
      <c r="M29846" s="36"/>
      <c r="N29846" s="36"/>
      <c r="O29846" s="40"/>
      <c r="P29846" s="36"/>
      <c r="S29846" s="36"/>
      <c r="T29846" s="36"/>
      <c r="U29846" s="36"/>
      <c r="V29846" s="36"/>
    </row>
    <row r="29847" spans="12:22" x14ac:dyDescent="0.25">
      <c r="L29847" s="36"/>
      <c r="M29847" s="36"/>
      <c r="N29847" s="36"/>
      <c r="O29847" s="40"/>
      <c r="P29847" s="36"/>
      <c r="S29847" s="36"/>
      <c r="T29847" s="36"/>
      <c r="U29847" s="36"/>
      <c r="V29847" s="36"/>
    </row>
    <row r="29848" spans="12:22" x14ac:dyDescent="0.25">
      <c r="L29848" s="36"/>
      <c r="M29848" s="36"/>
      <c r="N29848" s="36"/>
      <c r="O29848" s="40"/>
      <c r="P29848" s="36"/>
      <c r="S29848" s="36"/>
      <c r="T29848" s="36"/>
      <c r="U29848" s="36"/>
      <c r="V29848" s="36"/>
    </row>
    <row r="29849" spans="12:22" x14ac:dyDescent="0.25">
      <c r="L29849" s="36"/>
      <c r="M29849" s="36"/>
      <c r="N29849" s="36"/>
      <c r="O29849" s="40"/>
      <c r="P29849" s="36"/>
      <c r="S29849" s="36"/>
      <c r="T29849" s="36"/>
      <c r="U29849" s="36"/>
      <c r="V29849" s="36"/>
    </row>
    <row r="29850" spans="12:22" x14ac:dyDescent="0.25">
      <c r="L29850" s="36"/>
      <c r="M29850" s="36"/>
      <c r="N29850" s="36"/>
      <c r="O29850" s="40"/>
      <c r="P29850" s="36"/>
      <c r="S29850" s="36"/>
      <c r="T29850" s="36"/>
      <c r="U29850" s="36"/>
      <c r="V29850" s="36"/>
    </row>
    <row r="29851" spans="12:22" x14ac:dyDescent="0.25">
      <c r="L29851" s="36"/>
      <c r="M29851" s="36"/>
      <c r="N29851" s="36"/>
      <c r="O29851" s="40"/>
      <c r="P29851" s="36"/>
      <c r="S29851" s="36"/>
      <c r="T29851" s="36"/>
      <c r="U29851" s="36"/>
      <c r="V29851" s="36"/>
    </row>
    <row r="29852" spans="12:22" x14ac:dyDescent="0.25">
      <c r="L29852" s="36"/>
      <c r="M29852" s="36"/>
      <c r="N29852" s="36"/>
      <c r="O29852" s="40"/>
      <c r="P29852" s="36"/>
      <c r="S29852" s="36"/>
      <c r="T29852" s="36"/>
      <c r="U29852" s="36"/>
      <c r="V29852" s="36"/>
    </row>
    <row r="29853" spans="12:22" x14ac:dyDescent="0.25">
      <c r="L29853" s="36"/>
      <c r="M29853" s="36"/>
      <c r="N29853" s="36"/>
      <c r="O29853" s="40"/>
      <c r="P29853" s="36"/>
      <c r="S29853" s="36"/>
      <c r="T29853" s="36"/>
      <c r="U29853" s="36"/>
      <c r="V29853" s="36"/>
    </row>
    <row r="29854" spans="12:22" x14ac:dyDescent="0.25">
      <c r="L29854" s="36"/>
      <c r="M29854" s="36"/>
      <c r="N29854" s="36"/>
      <c r="O29854" s="40"/>
      <c r="P29854" s="36"/>
      <c r="S29854" s="36"/>
      <c r="T29854" s="36"/>
      <c r="U29854" s="36"/>
      <c r="V29854" s="36"/>
    </row>
    <row r="29855" spans="12:22" x14ac:dyDescent="0.25">
      <c r="L29855" s="36"/>
      <c r="M29855" s="36"/>
      <c r="N29855" s="36"/>
      <c r="O29855" s="40"/>
      <c r="P29855" s="36"/>
      <c r="S29855" s="36"/>
      <c r="T29855" s="36"/>
      <c r="U29855" s="36"/>
      <c r="V29855" s="36"/>
    </row>
    <row r="29856" spans="12:22" x14ac:dyDescent="0.25">
      <c r="L29856" s="36"/>
      <c r="M29856" s="36"/>
      <c r="N29856" s="36"/>
      <c r="O29856" s="40"/>
      <c r="P29856" s="36"/>
      <c r="S29856" s="36"/>
      <c r="T29856" s="36"/>
      <c r="U29856" s="36"/>
      <c r="V29856" s="36"/>
    </row>
    <row r="29857" spans="12:22" x14ac:dyDescent="0.25">
      <c r="L29857" s="36"/>
      <c r="M29857" s="36"/>
      <c r="N29857" s="36"/>
      <c r="O29857" s="40"/>
      <c r="P29857" s="36"/>
      <c r="S29857" s="36"/>
      <c r="T29857" s="36"/>
      <c r="U29857" s="36"/>
      <c r="V29857" s="36"/>
    </row>
    <row r="29858" spans="12:22" x14ac:dyDescent="0.25">
      <c r="L29858" s="36"/>
      <c r="M29858" s="36"/>
      <c r="N29858" s="36"/>
      <c r="O29858" s="40"/>
      <c r="P29858" s="36"/>
      <c r="S29858" s="36"/>
      <c r="T29858" s="36"/>
      <c r="U29858" s="36"/>
      <c r="V29858" s="36"/>
    </row>
    <row r="29859" spans="12:22" x14ac:dyDescent="0.25">
      <c r="L29859" s="36"/>
      <c r="M29859" s="36"/>
      <c r="N29859" s="36"/>
      <c r="O29859" s="40"/>
      <c r="P29859" s="36"/>
      <c r="S29859" s="36"/>
      <c r="T29859" s="36"/>
      <c r="U29859" s="36"/>
      <c r="V29859" s="36"/>
    </row>
    <row r="29860" spans="12:22" x14ac:dyDescent="0.25">
      <c r="L29860" s="36"/>
      <c r="M29860" s="36"/>
      <c r="N29860" s="36"/>
      <c r="O29860" s="40"/>
      <c r="P29860" s="36"/>
      <c r="S29860" s="36"/>
      <c r="T29860" s="36"/>
      <c r="U29860" s="36"/>
      <c r="V29860" s="36"/>
    </row>
    <row r="29861" spans="12:22" x14ac:dyDescent="0.25">
      <c r="L29861" s="36"/>
      <c r="M29861" s="36"/>
      <c r="N29861" s="36"/>
      <c r="O29861" s="40"/>
      <c r="P29861" s="36"/>
      <c r="S29861" s="36"/>
      <c r="T29861" s="36"/>
      <c r="U29861" s="36"/>
      <c r="V29861" s="36"/>
    </row>
    <row r="29862" spans="12:22" x14ac:dyDescent="0.25">
      <c r="L29862" s="36"/>
      <c r="M29862" s="36"/>
      <c r="N29862" s="36"/>
      <c r="O29862" s="40"/>
      <c r="P29862" s="36"/>
      <c r="S29862" s="36"/>
      <c r="T29862" s="36"/>
      <c r="U29862" s="36"/>
      <c r="V29862" s="36"/>
    </row>
    <row r="29863" spans="12:22" x14ac:dyDescent="0.25">
      <c r="L29863" s="36"/>
      <c r="M29863" s="36"/>
      <c r="N29863" s="36"/>
      <c r="O29863" s="40"/>
      <c r="P29863" s="36"/>
      <c r="S29863" s="36"/>
      <c r="T29863" s="36"/>
      <c r="U29863" s="36"/>
      <c r="V29863" s="36"/>
    </row>
    <row r="29864" spans="12:22" x14ac:dyDescent="0.25">
      <c r="L29864" s="36"/>
      <c r="M29864" s="36"/>
      <c r="N29864" s="36"/>
      <c r="O29864" s="40"/>
      <c r="P29864" s="36"/>
      <c r="S29864" s="36"/>
      <c r="T29864" s="36"/>
      <c r="U29864" s="36"/>
      <c r="V29864" s="36"/>
    </row>
    <row r="29865" spans="12:22" x14ac:dyDescent="0.25">
      <c r="L29865" s="36"/>
      <c r="M29865" s="36"/>
      <c r="N29865" s="36"/>
      <c r="O29865" s="40"/>
      <c r="P29865" s="36"/>
      <c r="S29865" s="36"/>
      <c r="T29865" s="36"/>
      <c r="U29865" s="36"/>
      <c r="V29865" s="36"/>
    </row>
    <row r="29866" spans="12:22" x14ac:dyDescent="0.25">
      <c r="L29866" s="36"/>
      <c r="M29866" s="36"/>
      <c r="N29866" s="36"/>
      <c r="O29866" s="40"/>
      <c r="P29866" s="36"/>
      <c r="S29866" s="36"/>
      <c r="T29866" s="36"/>
      <c r="U29866" s="36"/>
      <c r="V29866" s="36"/>
    </row>
    <row r="29867" spans="12:22" x14ac:dyDescent="0.25">
      <c r="L29867" s="36"/>
      <c r="M29867" s="36"/>
      <c r="N29867" s="36"/>
      <c r="O29867" s="40"/>
      <c r="P29867" s="36"/>
      <c r="S29867" s="36"/>
      <c r="T29867" s="36"/>
      <c r="U29867" s="36"/>
      <c r="V29867" s="36"/>
    </row>
    <row r="29868" spans="12:22" x14ac:dyDescent="0.25">
      <c r="L29868" s="36"/>
      <c r="M29868" s="36"/>
      <c r="N29868" s="36"/>
      <c r="O29868" s="40"/>
      <c r="P29868" s="36"/>
      <c r="S29868" s="36"/>
      <c r="T29868" s="36"/>
      <c r="U29868" s="36"/>
      <c r="V29868" s="36"/>
    </row>
    <row r="29869" spans="12:22" x14ac:dyDescent="0.25">
      <c r="L29869" s="36"/>
      <c r="M29869" s="36"/>
      <c r="N29869" s="36"/>
      <c r="O29869" s="40"/>
      <c r="P29869" s="36"/>
      <c r="S29869" s="36"/>
      <c r="T29869" s="36"/>
      <c r="U29869" s="36"/>
      <c r="V29869" s="36"/>
    </row>
    <row r="29870" spans="12:22" x14ac:dyDescent="0.25">
      <c r="L29870" s="36"/>
      <c r="M29870" s="36"/>
      <c r="N29870" s="36"/>
      <c r="O29870" s="40"/>
      <c r="P29870" s="36"/>
      <c r="S29870" s="36"/>
      <c r="T29870" s="36"/>
      <c r="U29870" s="36"/>
      <c r="V29870" s="36"/>
    </row>
    <row r="29871" spans="12:22" x14ac:dyDescent="0.25">
      <c r="L29871" s="36"/>
      <c r="M29871" s="36"/>
      <c r="N29871" s="36"/>
      <c r="O29871" s="40"/>
      <c r="P29871" s="36"/>
      <c r="S29871" s="36"/>
      <c r="T29871" s="36"/>
      <c r="U29871" s="36"/>
      <c r="V29871" s="36"/>
    </row>
    <row r="29872" spans="12:22" x14ac:dyDescent="0.25">
      <c r="L29872" s="36"/>
      <c r="M29872" s="36"/>
      <c r="N29872" s="36"/>
      <c r="O29872" s="40"/>
      <c r="P29872" s="36"/>
      <c r="S29872" s="36"/>
      <c r="T29872" s="36"/>
      <c r="U29872" s="36"/>
      <c r="V29872" s="36"/>
    </row>
    <row r="29873" spans="12:22" x14ac:dyDescent="0.25">
      <c r="L29873" s="36"/>
      <c r="M29873" s="36"/>
      <c r="N29873" s="36"/>
      <c r="O29873" s="40"/>
      <c r="P29873" s="36"/>
      <c r="S29873" s="36"/>
      <c r="T29873" s="36"/>
      <c r="U29873" s="36"/>
      <c r="V29873" s="36"/>
    </row>
    <row r="29874" spans="12:22" x14ac:dyDescent="0.25">
      <c r="L29874" s="36"/>
      <c r="M29874" s="36"/>
      <c r="N29874" s="36"/>
      <c r="O29874" s="40"/>
      <c r="P29874" s="36"/>
      <c r="S29874" s="36"/>
      <c r="T29874" s="36"/>
      <c r="U29874" s="36"/>
      <c r="V29874" s="36"/>
    </row>
    <row r="29875" spans="12:22" x14ac:dyDescent="0.25">
      <c r="L29875" s="36"/>
      <c r="M29875" s="36"/>
      <c r="N29875" s="36"/>
      <c r="O29875" s="40"/>
      <c r="P29875" s="36"/>
      <c r="S29875" s="36"/>
      <c r="T29875" s="36"/>
      <c r="U29875" s="36"/>
      <c r="V29875" s="36"/>
    </row>
    <row r="29876" spans="12:22" x14ac:dyDescent="0.25">
      <c r="L29876" s="36"/>
      <c r="M29876" s="36"/>
      <c r="N29876" s="36"/>
      <c r="O29876" s="40"/>
      <c r="P29876" s="36"/>
      <c r="S29876" s="36"/>
      <c r="T29876" s="36"/>
      <c r="U29876" s="36"/>
      <c r="V29876" s="36"/>
    </row>
    <row r="29877" spans="12:22" x14ac:dyDescent="0.25">
      <c r="L29877" s="36"/>
      <c r="M29877" s="36"/>
      <c r="N29877" s="36"/>
      <c r="O29877" s="40"/>
      <c r="P29877" s="36"/>
      <c r="S29877" s="36"/>
      <c r="T29877" s="36"/>
      <c r="U29877" s="36"/>
      <c r="V29877" s="36"/>
    </row>
    <row r="29878" spans="12:22" x14ac:dyDescent="0.25">
      <c r="L29878" s="36"/>
      <c r="M29878" s="36"/>
      <c r="N29878" s="36"/>
      <c r="O29878" s="40"/>
      <c r="P29878" s="36"/>
      <c r="S29878" s="36"/>
      <c r="T29878" s="36"/>
      <c r="U29878" s="36"/>
      <c r="V29878" s="36"/>
    </row>
    <row r="29879" spans="12:22" x14ac:dyDescent="0.25">
      <c r="L29879" s="36"/>
      <c r="M29879" s="36"/>
      <c r="N29879" s="36"/>
      <c r="O29879" s="40"/>
      <c r="P29879" s="36"/>
      <c r="S29879" s="36"/>
      <c r="T29879" s="36"/>
      <c r="U29879" s="36"/>
      <c r="V29879" s="36"/>
    </row>
    <row r="29880" spans="12:22" x14ac:dyDescent="0.25">
      <c r="L29880" s="36"/>
      <c r="M29880" s="36"/>
      <c r="N29880" s="36"/>
      <c r="O29880" s="40"/>
      <c r="P29880" s="36"/>
      <c r="S29880" s="36"/>
      <c r="T29880" s="36"/>
      <c r="U29880" s="36"/>
      <c r="V29880" s="36"/>
    </row>
    <row r="29881" spans="12:22" x14ac:dyDescent="0.25">
      <c r="L29881" s="36"/>
      <c r="M29881" s="36"/>
      <c r="N29881" s="36"/>
      <c r="O29881" s="40"/>
      <c r="P29881" s="36"/>
      <c r="S29881" s="36"/>
      <c r="T29881" s="36"/>
      <c r="U29881" s="36"/>
      <c r="V29881" s="36"/>
    </row>
    <row r="29882" spans="12:22" x14ac:dyDescent="0.25">
      <c r="L29882" s="36"/>
      <c r="M29882" s="36"/>
      <c r="N29882" s="36"/>
      <c r="O29882" s="40"/>
      <c r="P29882" s="36"/>
      <c r="S29882" s="36"/>
      <c r="T29882" s="36"/>
      <c r="U29882" s="36"/>
      <c r="V29882" s="36"/>
    </row>
    <row r="29883" spans="12:22" x14ac:dyDescent="0.25">
      <c r="L29883" s="36"/>
      <c r="M29883" s="36"/>
      <c r="N29883" s="36"/>
      <c r="O29883" s="40"/>
      <c r="P29883" s="36"/>
      <c r="S29883" s="36"/>
      <c r="T29883" s="36"/>
      <c r="U29883" s="36"/>
      <c r="V29883" s="36"/>
    </row>
    <row r="29884" spans="12:22" x14ac:dyDescent="0.25">
      <c r="L29884" s="36"/>
      <c r="M29884" s="36"/>
      <c r="N29884" s="36"/>
      <c r="O29884" s="40"/>
      <c r="P29884" s="36"/>
      <c r="S29884" s="36"/>
      <c r="T29884" s="36"/>
      <c r="U29884" s="36"/>
      <c r="V29884" s="36"/>
    </row>
    <row r="29885" spans="12:22" x14ac:dyDescent="0.25">
      <c r="L29885" s="36"/>
      <c r="M29885" s="36"/>
      <c r="N29885" s="36"/>
      <c r="O29885" s="40"/>
      <c r="P29885" s="36"/>
      <c r="S29885" s="36"/>
      <c r="T29885" s="36"/>
      <c r="U29885" s="36"/>
      <c r="V29885" s="36"/>
    </row>
    <row r="29886" spans="12:22" x14ac:dyDescent="0.25">
      <c r="L29886" s="36"/>
      <c r="M29886" s="36"/>
      <c r="N29886" s="36"/>
      <c r="O29886" s="40"/>
      <c r="P29886" s="36"/>
      <c r="S29886" s="36"/>
      <c r="T29886" s="36"/>
      <c r="U29886" s="36"/>
      <c r="V29886" s="36"/>
    </row>
    <row r="29887" spans="12:22" x14ac:dyDescent="0.25">
      <c r="L29887" s="36"/>
      <c r="M29887" s="36"/>
      <c r="N29887" s="36"/>
      <c r="O29887" s="40"/>
      <c r="P29887" s="36"/>
      <c r="S29887" s="36"/>
      <c r="T29887" s="36"/>
      <c r="U29887" s="36"/>
      <c r="V29887" s="36"/>
    </row>
    <row r="29888" spans="12:22" x14ac:dyDescent="0.25">
      <c r="L29888" s="36"/>
      <c r="M29888" s="36"/>
      <c r="N29888" s="36"/>
      <c r="O29888" s="40"/>
      <c r="P29888" s="36"/>
      <c r="S29888" s="36"/>
      <c r="T29888" s="36"/>
      <c r="U29888" s="36"/>
      <c r="V29888" s="36"/>
    </row>
    <row r="29889" spans="12:22" x14ac:dyDescent="0.25">
      <c r="L29889" s="36"/>
      <c r="M29889" s="36"/>
      <c r="N29889" s="36"/>
      <c r="O29889" s="40"/>
      <c r="P29889" s="36"/>
      <c r="S29889" s="36"/>
      <c r="T29889" s="36"/>
      <c r="U29889" s="36"/>
      <c r="V29889" s="36"/>
    </row>
    <row r="29890" spans="12:22" x14ac:dyDescent="0.25">
      <c r="L29890" s="36"/>
      <c r="M29890" s="36"/>
      <c r="N29890" s="36"/>
      <c r="O29890" s="40"/>
      <c r="P29890" s="36"/>
      <c r="S29890" s="36"/>
      <c r="T29890" s="36"/>
      <c r="U29890" s="36"/>
      <c r="V29890" s="36"/>
    </row>
    <row r="29891" spans="12:22" x14ac:dyDescent="0.25">
      <c r="L29891" s="36"/>
      <c r="M29891" s="36"/>
      <c r="N29891" s="36"/>
      <c r="O29891" s="40"/>
      <c r="P29891" s="36"/>
      <c r="S29891" s="36"/>
      <c r="T29891" s="36"/>
      <c r="U29891" s="36"/>
      <c r="V29891" s="36"/>
    </row>
    <row r="29892" spans="12:22" x14ac:dyDescent="0.25">
      <c r="L29892" s="36"/>
      <c r="M29892" s="36"/>
      <c r="N29892" s="36"/>
      <c r="O29892" s="40"/>
      <c r="P29892" s="36"/>
      <c r="S29892" s="36"/>
      <c r="T29892" s="36"/>
      <c r="U29892" s="36"/>
      <c r="V29892" s="36"/>
    </row>
    <row r="29893" spans="12:22" x14ac:dyDescent="0.25">
      <c r="L29893" s="36"/>
      <c r="M29893" s="36"/>
      <c r="N29893" s="36"/>
      <c r="O29893" s="40"/>
      <c r="P29893" s="36"/>
      <c r="S29893" s="36"/>
      <c r="T29893" s="36"/>
      <c r="U29893" s="36"/>
      <c r="V29893" s="36"/>
    </row>
    <row r="29894" spans="12:22" x14ac:dyDescent="0.25">
      <c r="L29894" s="36"/>
      <c r="M29894" s="36"/>
      <c r="N29894" s="36"/>
      <c r="O29894" s="40"/>
      <c r="P29894" s="36"/>
      <c r="S29894" s="36"/>
      <c r="T29894" s="36"/>
      <c r="U29894" s="36"/>
      <c r="V29894" s="36"/>
    </row>
    <row r="29895" spans="12:22" x14ac:dyDescent="0.25">
      <c r="L29895" s="36"/>
      <c r="M29895" s="36"/>
      <c r="N29895" s="36"/>
      <c r="O29895" s="40"/>
      <c r="P29895" s="36"/>
      <c r="S29895" s="36"/>
      <c r="T29895" s="36"/>
      <c r="U29895" s="36"/>
      <c r="V29895" s="36"/>
    </row>
    <row r="29896" spans="12:22" x14ac:dyDescent="0.25">
      <c r="L29896" s="36"/>
      <c r="M29896" s="36"/>
      <c r="N29896" s="36"/>
      <c r="O29896" s="40"/>
      <c r="P29896" s="36"/>
      <c r="S29896" s="36"/>
      <c r="T29896" s="36"/>
      <c r="U29896" s="36"/>
      <c r="V29896" s="36"/>
    </row>
    <row r="29897" spans="12:22" x14ac:dyDescent="0.25">
      <c r="L29897" s="36"/>
      <c r="M29897" s="36"/>
      <c r="N29897" s="36"/>
      <c r="O29897" s="40"/>
      <c r="P29897" s="36"/>
      <c r="S29897" s="36"/>
      <c r="T29897" s="36"/>
      <c r="U29897" s="36"/>
      <c r="V29897" s="36"/>
    </row>
    <row r="29898" spans="12:22" x14ac:dyDescent="0.25">
      <c r="L29898" s="36"/>
      <c r="M29898" s="36"/>
      <c r="N29898" s="36"/>
      <c r="O29898" s="40"/>
      <c r="P29898" s="36"/>
      <c r="S29898" s="36"/>
      <c r="T29898" s="36"/>
      <c r="U29898" s="36"/>
      <c r="V29898" s="36"/>
    </row>
    <row r="29899" spans="12:22" x14ac:dyDescent="0.25">
      <c r="L29899" s="36"/>
      <c r="M29899" s="36"/>
      <c r="N29899" s="36"/>
      <c r="O29899" s="40"/>
      <c r="P29899" s="36"/>
      <c r="S29899" s="36"/>
      <c r="T29899" s="36"/>
      <c r="U29899" s="36"/>
      <c r="V29899" s="36"/>
    </row>
    <row r="29900" spans="12:22" x14ac:dyDescent="0.25">
      <c r="L29900" s="36"/>
      <c r="M29900" s="36"/>
      <c r="N29900" s="36"/>
      <c r="O29900" s="40"/>
      <c r="P29900" s="36"/>
      <c r="S29900" s="36"/>
      <c r="T29900" s="36"/>
      <c r="U29900" s="36"/>
      <c r="V29900" s="36"/>
    </row>
    <row r="29901" spans="12:22" x14ac:dyDescent="0.25">
      <c r="L29901" s="36"/>
      <c r="M29901" s="36"/>
      <c r="N29901" s="36"/>
      <c r="O29901" s="40"/>
      <c r="P29901" s="36"/>
      <c r="S29901" s="36"/>
      <c r="T29901" s="36"/>
      <c r="U29901" s="36"/>
      <c r="V29901" s="36"/>
    </row>
    <row r="29902" spans="12:22" x14ac:dyDescent="0.25">
      <c r="L29902" s="36"/>
      <c r="M29902" s="36"/>
      <c r="N29902" s="36"/>
      <c r="O29902" s="40"/>
      <c r="P29902" s="36"/>
      <c r="S29902" s="36"/>
      <c r="T29902" s="36"/>
      <c r="U29902" s="36"/>
      <c r="V29902" s="36"/>
    </row>
    <row r="29903" spans="12:22" x14ac:dyDescent="0.25">
      <c r="L29903" s="36"/>
      <c r="M29903" s="36"/>
      <c r="N29903" s="36"/>
      <c r="O29903" s="40"/>
      <c r="P29903" s="36"/>
      <c r="S29903" s="36"/>
      <c r="T29903" s="36"/>
      <c r="U29903" s="36"/>
      <c r="V29903" s="36"/>
    </row>
    <row r="29904" spans="12:22" x14ac:dyDescent="0.25">
      <c r="L29904" s="36"/>
      <c r="M29904" s="36"/>
      <c r="N29904" s="36"/>
      <c r="O29904" s="40"/>
      <c r="P29904" s="36"/>
      <c r="S29904" s="36"/>
      <c r="T29904" s="36"/>
      <c r="U29904" s="36"/>
      <c r="V29904" s="36"/>
    </row>
    <row r="29905" spans="12:22" x14ac:dyDescent="0.25">
      <c r="L29905" s="36"/>
      <c r="M29905" s="36"/>
      <c r="N29905" s="36"/>
      <c r="O29905" s="40"/>
      <c r="P29905" s="36"/>
      <c r="S29905" s="36"/>
      <c r="T29905" s="36"/>
      <c r="U29905" s="36"/>
      <c r="V29905" s="36"/>
    </row>
    <row r="29906" spans="12:22" x14ac:dyDescent="0.25">
      <c r="L29906" s="36"/>
      <c r="M29906" s="36"/>
      <c r="N29906" s="36"/>
      <c r="O29906" s="40"/>
      <c r="P29906" s="36"/>
      <c r="S29906" s="36"/>
      <c r="T29906" s="36"/>
      <c r="U29906" s="36"/>
      <c r="V29906" s="36"/>
    </row>
    <row r="29907" spans="12:22" x14ac:dyDescent="0.25">
      <c r="L29907" s="36"/>
      <c r="M29907" s="36"/>
      <c r="N29907" s="36"/>
      <c r="O29907" s="40"/>
      <c r="P29907" s="36"/>
      <c r="S29907" s="36"/>
      <c r="T29907" s="36"/>
      <c r="U29907" s="36"/>
      <c r="V29907" s="36"/>
    </row>
    <row r="29908" spans="12:22" x14ac:dyDescent="0.25">
      <c r="L29908" s="36"/>
      <c r="M29908" s="36"/>
      <c r="N29908" s="36"/>
      <c r="O29908" s="40"/>
      <c r="P29908" s="36"/>
      <c r="S29908" s="36"/>
      <c r="T29908" s="36"/>
      <c r="U29908" s="36"/>
      <c r="V29908" s="36"/>
    </row>
    <row r="29909" spans="12:22" x14ac:dyDescent="0.25">
      <c r="L29909" s="36"/>
      <c r="M29909" s="36"/>
      <c r="N29909" s="36"/>
      <c r="O29909" s="40"/>
      <c r="P29909" s="36"/>
      <c r="S29909" s="36"/>
      <c r="T29909" s="36"/>
      <c r="U29909" s="36"/>
      <c r="V29909" s="36"/>
    </row>
    <row r="29910" spans="12:22" x14ac:dyDescent="0.25">
      <c r="L29910" s="36"/>
      <c r="M29910" s="36"/>
      <c r="N29910" s="36"/>
      <c r="O29910" s="40"/>
      <c r="P29910" s="36"/>
      <c r="S29910" s="36"/>
      <c r="T29910" s="36"/>
      <c r="U29910" s="36"/>
      <c r="V29910" s="36"/>
    </row>
    <row r="29911" spans="12:22" x14ac:dyDescent="0.25">
      <c r="L29911" s="36"/>
      <c r="M29911" s="36"/>
      <c r="N29911" s="36"/>
      <c r="O29911" s="40"/>
      <c r="P29911" s="36"/>
      <c r="S29911" s="36"/>
      <c r="T29911" s="36"/>
      <c r="U29911" s="36"/>
      <c r="V29911" s="36"/>
    </row>
    <row r="29912" spans="12:22" x14ac:dyDescent="0.25">
      <c r="L29912" s="36"/>
      <c r="M29912" s="36"/>
      <c r="N29912" s="36"/>
      <c r="O29912" s="40"/>
      <c r="P29912" s="36"/>
      <c r="S29912" s="36"/>
      <c r="T29912" s="36"/>
      <c r="U29912" s="36"/>
      <c r="V29912" s="36"/>
    </row>
    <row r="29913" spans="12:22" x14ac:dyDescent="0.25">
      <c r="L29913" s="36"/>
      <c r="M29913" s="36"/>
      <c r="N29913" s="36"/>
      <c r="O29913" s="40"/>
      <c r="P29913" s="36"/>
      <c r="S29913" s="36"/>
      <c r="T29913" s="36"/>
      <c r="U29913" s="36"/>
      <c r="V29913" s="36"/>
    </row>
    <row r="29914" spans="12:22" x14ac:dyDescent="0.25">
      <c r="L29914" s="36"/>
      <c r="M29914" s="36"/>
      <c r="N29914" s="36"/>
      <c r="O29914" s="40"/>
      <c r="P29914" s="36"/>
      <c r="S29914" s="36"/>
      <c r="T29914" s="36"/>
      <c r="U29914" s="36"/>
      <c r="V29914" s="36"/>
    </row>
    <row r="29915" spans="12:22" x14ac:dyDescent="0.25">
      <c r="L29915" s="36"/>
      <c r="M29915" s="36"/>
      <c r="N29915" s="36"/>
      <c r="O29915" s="40"/>
      <c r="P29915" s="36"/>
      <c r="S29915" s="36"/>
      <c r="T29915" s="36"/>
      <c r="U29915" s="36"/>
      <c r="V29915" s="36"/>
    </row>
    <row r="29916" spans="12:22" x14ac:dyDescent="0.25">
      <c r="L29916" s="36"/>
      <c r="M29916" s="36"/>
      <c r="N29916" s="36"/>
      <c r="O29916" s="40"/>
      <c r="P29916" s="36"/>
      <c r="S29916" s="36"/>
      <c r="T29916" s="36"/>
      <c r="U29916" s="36"/>
      <c r="V29916" s="36"/>
    </row>
    <row r="29917" spans="12:22" x14ac:dyDescent="0.25">
      <c r="L29917" s="36"/>
      <c r="M29917" s="36"/>
      <c r="N29917" s="36"/>
      <c r="O29917" s="40"/>
      <c r="P29917" s="36"/>
      <c r="S29917" s="36"/>
      <c r="T29917" s="36"/>
      <c r="U29917" s="36"/>
      <c r="V29917" s="36"/>
    </row>
    <row r="29918" spans="12:22" x14ac:dyDescent="0.25">
      <c r="L29918" s="36"/>
      <c r="M29918" s="36"/>
      <c r="N29918" s="36"/>
      <c r="O29918" s="40"/>
      <c r="P29918" s="36"/>
      <c r="S29918" s="36"/>
      <c r="T29918" s="36"/>
      <c r="U29918" s="36"/>
      <c r="V29918" s="36"/>
    </row>
    <row r="29919" spans="12:22" x14ac:dyDescent="0.25">
      <c r="L29919" s="36"/>
      <c r="M29919" s="36"/>
      <c r="N29919" s="36"/>
      <c r="O29919" s="40"/>
      <c r="P29919" s="36"/>
      <c r="S29919" s="36"/>
      <c r="T29919" s="36"/>
      <c r="U29919" s="36"/>
      <c r="V29919" s="36"/>
    </row>
    <row r="29920" spans="12:22" x14ac:dyDescent="0.25">
      <c r="L29920" s="36"/>
      <c r="M29920" s="36"/>
      <c r="N29920" s="36"/>
      <c r="O29920" s="40"/>
      <c r="P29920" s="36"/>
      <c r="S29920" s="36"/>
      <c r="T29920" s="36"/>
      <c r="U29920" s="36"/>
      <c r="V29920" s="36"/>
    </row>
    <row r="29921" spans="12:22" x14ac:dyDescent="0.25">
      <c r="L29921" s="36"/>
      <c r="M29921" s="36"/>
      <c r="N29921" s="36"/>
      <c r="O29921" s="40"/>
      <c r="P29921" s="36"/>
      <c r="S29921" s="36"/>
      <c r="T29921" s="36"/>
      <c r="U29921" s="36"/>
      <c r="V29921" s="36"/>
    </row>
    <row r="29922" spans="12:22" x14ac:dyDescent="0.25">
      <c r="L29922" s="36"/>
      <c r="M29922" s="36"/>
      <c r="N29922" s="36"/>
      <c r="O29922" s="40"/>
      <c r="P29922" s="36"/>
      <c r="S29922" s="36"/>
      <c r="T29922" s="36"/>
      <c r="U29922" s="36"/>
      <c r="V29922" s="36"/>
    </row>
    <row r="29923" spans="12:22" x14ac:dyDescent="0.25">
      <c r="L29923" s="36"/>
      <c r="M29923" s="36"/>
      <c r="N29923" s="36"/>
      <c r="O29923" s="40"/>
      <c r="P29923" s="36"/>
      <c r="S29923" s="36"/>
      <c r="T29923" s="36"/>
      <c r="U29923" s="36"/>
      <c r="V29923" s="36"/>
    </row>
    <row r="29924" spans="12:22" x14ac:dyDescent="0.25">
      <c r="L29924" s="36"/>
      <c r="M29924" s="36"/>
      <c r="N29924" s="36"/>
      <c r="O29924" s="40"/>
      <c r="P29924" s="36"/>
      <c r="S29924" s="36"/>
      <c r="T29924" s="36"/>
      <c r="U29924" s="36"/>
      <c r="V29924" s="36"/>
    </row>
    <row r="29925" spans="12:22" x14ac:dyDescent="0.25">
      <c r="L29925" s="36"/>
      <c r="M29925" s="36"/>
      <c r="N29925" s="36"/>
      <c r="O29925" s="40"/>
      <c r="P29925" s="36"/>
      <c r="S29925" s="36"/>
      <c r="T29925" s="36"/>
      <c r="U29925" s="36"/>
      <c r="V29925" s="36"/>
    </row>
    <row r="29926" spans="12:22" x14ac:dyDescent="0.25">
      <c r="L29926" s="36"/>
      <c r="M29926" s="36"/>
      <c r="N29926" s="36"/>
      <c r="O29926" s="40"/>
      <c r="P29926" s="36"/>
      <c r="S29926" s="36"/>
      <c r="T29926" s="36"/>
      <c r="U29926" s="36"/>
      <c r="V29926" s="36"/>
    </row>
    <row r="29927" spans="12:22" x14ac:dyDescent="0.25">
      <c r="L29927" s="36"/>
      <c r="M29927" s="36"/>
      <c r="N29927" s="36"/>
      <c r="O29927" s="40"/>
      <c r="P29927" s="36"/>
      <c r="S29927" s="36"/>
      <c r="T29927" s="36"/>
      <c r="U29927" s="36"/>
      <c r="V29927" s="36"/>
    </row>
    <row r="29928" spans="12:22" x14ac:dyDescent="0.25">
      <c r="L29928" s="36"/>
      <c r="M29928" s="36"/>
      <c r="N29928" s="36"/>
      <c r="O29928" s="40"/>
      <c r="P29928" s="36"/>
      <c r="S29928" s="36"/>
      <c r="T29928" s="36"/>
      <c r="U29928" s="36"/>
      <c r="V29928" s="36"/>
    </row>
    <row r="29929" spans="12:22" x14ac:dyDescent="0.25">
      <c r="L29929" s="36"/>
      <c r="M29929" s="36"/>
      <c r="N29929" s="36"/>
      <c r="O29929" s="40"/>
      <c r="P29929" s="36"/>
      <c r="S29929" s="36"/>
      <c r="T29929" s="36"/>
      <c r="U29929" s="36"/>
      <c r="V29929" s="36"/>
    </row>
    <row r="29930" spans="12:22" x14ac:dyDescent="0.25">
      <c r="L29930" s="36"/>
      <c r="M29930" s="36"/>
      <c r="N29930" s="36"/>
      <c r="O29930" s="40"/>
      <c r="P29930" s="36"/>
      <c r="S29930" s="36"/>
      <c r="T29930" s="36"/>
      <c r="U29930" s="36"/>
      <c r="V29930" s="36"/>
    </row>
    <row r="29931" spans="12:22" x14ac:dyDescent="0.25">
      <c r="L29931" s="36"/>
      <c r="M29931" s="36"/>
      <c r="N29931" s="36"/>
      <c r="O29931" s="40"/>
      <c r="P29931" s="36"/>
      <c r="S29931" s="36"/>
      <c r="T29931" s="36"/>
      <c r="U29931" s="36"/>
      <c r="V29931" s="36"/>
    </row>
    <row r="29932" spans="12:22" x14ac:dyDescent="0.25">
      <c r="L29932" s="36"/>
      <c r="M29932" s="36"/>
      <c r="N29932" s="36"/>
      <c r="O29932" s="40"/>
      <c r="P29932" s="36"/>
      <c r="S29932" s="36"/>
      <c r="T29932" s="36"/>
      <c r="U29932" s="36"/>
      <c r="V29932" s="36"/>
    </row>
    <row r="29933" spans="12:22" x14ac:dyDescent="0.25">
      <c r="L29933" s="36"/>
      <c r="M29933" s="36"/>
      <c r="N29933" s="36"/>
      <c r="O29933" s="40"/>
      <c r="P29933" s="36"/>
      <c r="S29933" s="36"/>
      <c r="T29933" s="36"/>
      <c r="U29933" s="36"/>
      <c r="V29933" s="36"/>
    </row>
    <row r="29934" spans="12:22" x14ac:dyDescent="0.25">
      <c r="L29934" s="36"/>
      <c r="M29934" s="36"/>
      <c r="N29934" s="36"/>
      <c r="O29934" s="40"/>
      <c r="P29934" s="36"/>
      <c r="S29934" s="36"/>
      <c r="T29934" s="36"/>
      <c r="U29934" s="36"/>
      <c r="V29934" s="36"/>
    </row>
    <row r="29935" spans="12:22" x14ac:dyDescent="0.25">
      <c r="L29935" s="36"/>
      <c r="M29935" s="36"/>
      <c r="N29935" s="36"/>
      <c r="O29935" s="40"/>
      <c r="P29935" s="36"/>
      <c r="S29935" s="36"/>
      <c r="T29935" s="36"/>
      <c r="U29935" s="36"/>
      <c r="V29935" s="36"/>
    </row>
    <row r="29936" spans="12:22" x14ac:dyDescent="0.25">
      <c r="L29936" s="36"/>
      <c r="M29936" s="36"/>
      <c r="N29936" s="36"/>
      <c r="O29936" s="40"/>
      <c r="P29936" s="36"/>
      <c r="S29936" s="36"/>
      <c r="T29936" s="36"/>
      <c r="U29936" s="36"/>
      <c r="V29936" s="36"/>
    </row>
    <row r="29937" spans="12:22" x14ac:dyDescent="0.25">
      <c r="L29937" s="36"/>
      <c r="M29937" s="36"/>
      <c r="N29937" s="36"/>
      <c r="O29937" s="40"/>
      <c r="P29937" s="36"/>
      <c r="S29937" s="36"/>
      <c r="T29937" s="36"/>
      <c r="U29937" s="36"/>
      <c r="V29937" s="36"/>
    </row>
    <row r="29938" spans="12:22" x14ac:dyDescent="0.25">
      <c r="L29938" s="36"/>
      <c r="M29938" s="36"/>
      <c r="N29938" s="36"/>
      <c r="O29938" s="40"/>
      <c r="P29938" s="36"/>
      <c r="S29938" s="36"/>
      <c r="T29938" s="36"/>
      <c r="U29938" s="36"/>
      <c r="V29938" s="36"/>
    </row>
    <row r="29939" spans="12:22" x14ac:dyDescent="0.25">
      <c r="L29939" s="36"/>
      <c r="M29939" s="36"/>
      <c r="N29939" s="36"/>
      <c r="O29939" s="40"/>
      <c r="P29939" s="36"/>
      <c r="S29939" s="36"/>
      <c r="T29939" s="36"/>
      <c r="U29939" s="36"/>
      <c r="V29939" s="36"/>
    </row>
    <row r="29940" spans="12:22" x14ac:dyDescent="0.25">
      <c r="L29940" s="36"/>
      <c r="M29940" s="36"/>
      <c r="N29940" s="36"/>
      <c r="O29940" s="40"/>
      <c r="P29940" s="36"/>
      <c r="S29940" s="36"/>
      <c r="T29940" s="36"/>
      <c r="U29940" s="36"/>
      <c r="V29940" s="36"/>
    </row>
    <row r="29941" spans="12:22" x14ac:dyDescent="0.25">
      <c r="L29941" s="36"/>
      <c r="M29941" s="36"/>
      <c r="N29941" s="36"/>
      <c r="O29941" s="40"/>
      <c r="P29941" s="36"/>
      <c r="S29941" s="36"/>
      <c r="T29941" s="36"/>
      <c r="U29941" s="36"/>
      <c r="V29941" s="36"/>
    </row>
    <row r="29942" spans="12:22" x14ac:dyDescent="0.25">
      <c r="L29942" s="36"/>
      <c r="M29942" s="36"/>
      <c r="N29942" s="36"/>
      <c r="O29942" s="40"/>
      <c r="P29942" s="36"/>
      <c r="S29942" s="36"/>
      <c r="T29942" s="36"/>
      <c r="U29942" s="36"/>
      <c r="V29942" s="36"/>
    </row>
    <row r="29943" spans="12:22" x14ac:dyDescent="0.25">
      <c r="L29943" s="36"/>
      <c r="M29943" s="36"/>
      <c r="N29943" s="36"/>
      <c r="O29943" s="40"/>
      <c r="P29943" s="36"/>
      <c r="S29943" s="36"/>
      <c r="T29943" s="36"/>
      <c r="U29943" s="36"/>
      <c r="V29943" s="36"/>
    </row>
    <row r="29944" spans="12:22" x14ac:dyDescent="0.25">
      <c r="L29944" s="36"/>
      <c r="M29944" s="36"/>
      <c r="N29944" s="36"/>
      <c r="O29944" s="40"/>
      <c r="P29944" s="36"/>
      <c r="S29944" s="36"/>
      <c r="T29944" s="36"/>
      <c r="U29944" s="36"/>
      <c r="V29944" s="36"/>
    </row>
    <row r="29945" spans="12:22" x14ac:dyDescent="0.25">
      <c r="L29945" s="36"/>
      <c r="M29945" s="36"/>
      <c r="N29945" s="36"/>
      <c r="O29945" s="40"/>
      <c r="P29945" s="36"/>
      <c r="S29945" s="36"/>
      <c r="T29945" s="36"/>
      <c r="U29945" s="36"/>
      <c r="V29945" s="36"/>
    </row>
    <row r="29946" spans="12:22" x14ac:dyDescent="0.25">
      <c r="L29946" s="36"/>
      <c r="M29946" s="36"/>
      <c r="N29946" s="36"/>
      <c r="O29946" s="40"/>
      <c r="P29946" s="36"/>
      <c r="S29946" s="36"/>
      <c r="T29946" s="36"/>
      <c r="U29946" s="36"/>
      <c r="V29946" s="36"/>
    </row>
    <row r="29947" spans="12:22" x14ac:dyDescent="0.25">
      <c r="L29947" s="36"/>
      <c r="M29947" s="36"/>
      <c r="N29947" s="36"/>
      <c r="O29947" s="40"/>
      <c r="P29947" s="36"/>
      <c r="S29947" s="36"/>
      <c r="T29947" s="36"/>
      <c r="U29947" s="36"/>
      <c r="V29947" s="36"/>
    </row>
    <row r="29948" spans="12:22" x14ac:dyDescent="0.25">
      <c r="L29948" s="36"/>
      <c r="M29948" s="36"/>
      <c r="N29948" s="36"/>
      <c r="O29948" s="40"/>
      <c r="P29948" s="36"/>
      <c r="S29948" s="36"/>
      <c r="T29948" s="36"/>
      <c r="U29948" s="36"/>
      <c r="V29948" s="36"/>
    </row>
    <row r="29949" spans="12:22" x14ac:dyDescent="0.25">
      <c r="L29949" s="36"/>
      <c r="M29949" s="36"/>
      <c r="N29949" s="36"/>
      <c r="O29949" s="40"/>
      <c r="P29949" s="36"/>
      <c r="S29949" s="36"/>
      <c r="T29949" s="36"/>
      <c r="U29949" s="36"/>
      <c r="V29949" s="36"/>
    </row>
    <row r="29950" spans="12:22" x14ac:dyDescent="0.25">
      <c r="L29950" s="36"/>
      <c r="M29950" s="36"/>
      <c r="N29950" s="36"/>
      <c r="O29950" s="40"/>
      <c r="P29950" s="36"/>
      <c r="S29950" s="36"/>
      <c r="T29950" s="36"/>
      <c r="U29950" s="36"/>
      <c r="V29950" s="36"/>
    </row>
    <row r="29951" spans="12:22" x14ac:dyDescent="0.25">
      <c r="L29951" s="36"/>
      <c r="M29951" s="36"/>
      <c r="N29951" s="36"/>
      <c r="O29951" s="40"/>
      <c r="P29951" s="36"/>
      <c r="S29951" s="36"/>
      <c r="T29951" s="36"/>
      <c r="U29951" s="36"/>
      <c r="V29951" s="36"/>
    </row>
    <row r="29952" spans="12:22" x14ac:dyDescent="0.25">
      <c r="L29952" s="36"/>
      <c r="M29952" s="36"/>
      <c r="N29952" s="36"/>
      <c r="O29952" s="40"/>
      <c r="P29952" s="36"/>
      <c r="S29952" s="36"/>
      <c r="T29952" s="36"/>
      <c r="U29952" s="36"/>
      <c r="V29952" s="36"/>
    </row>
    <row r="29953" spans="12:22" x14ac:dyDescent="0.25">
      <c r="L29953" s="36"/>
      <c r="M29953" s="36"/>
      <c r="N29953" s="36"/>
      <c r="O29953" s="40"/>
      <c r="P29953" s="36"/>
      <c r="S29953" s="36"/>
      <c r="T29953" s="36"/>
      <c r="U29953" s="36"/>
      <c r="V29953" s="36"/>
    </row>
    <row r="29954" spans="12:22" x14ac:dyDescent="0.25">
      <c r="L29954" s="36"/>
      <c r="M29954" s="36"/>
      <c r="N29954" s="36"/>
      <c r="O29954" s="40"/>
      <c r="P29954" s="36"/>
      <c r="S29954" s="36"/>
      <c r="T29954" s="36"/>
      <c r="U29954" s="36"/>
      <c r="V29954" s="36"/>
    </row>
    <row r="29955" spans="12:22" x14ac:dyDescent="0.25">
      <c r="L29955" s="36"/>
      <c r="M29955" s="36"/>
      <c r="N29955" s="36"/>
      <c r="O29955" s="40"/>
      <c r="P29955" s="36"/>
      <c r="S29955" s="36"/>
      <c r="T29955" s="36"/>
      <c r="U29955" s="36"/>
      <c r="V29955" s="36"/>
    </row>
    <row r="29956" spans="12:22" x14ac:dyDescent="0.25">
      <c r="L29956" s="36"/>
      <c r="M29956" s="36"/>
      <c r="N29956" s="36"/>
      <c r="O29956" s="40"/>
      <c r="P29956" s="36"/>
      <c r="S29956" s="36"/>
      <c r="T29956" s="36"/>
      <c r="U29956" s="36"/>
      <c r="V29956" s="36"/>
    </row>
    <row r="29957" spans="12:22" x14ac:dyDescent="0.25">
      <c r="L29957" s="36"/>
      <c r="M29957" s="36"/>
      <c r="N29957" s="36"/>
      <c r="O29957" s="40"/>
      <c r="P29957" s="36"/>
      <c r="S29957" s="36"/>
      <c r="T29957" s="36"/>
      <c r="U29957" s="36"/>
      <c r="V29957" s="36"/>
    </row>
    <row r="29958" spans="12:22" x14ac:dyDescent="0.25">
      <c r="L29958" s="36"/>
      <c r="M29958" s="36"/>
      <c r="N29958" s="36"/>
      <c r="O29958" s="40"/>
      <c r="P29958" s="36"/>
      <c r="S29958" s="36"/>
      <c r="T29958" s="36"/>
      <c r="U29958" s="36"/>
      <c r="V29958" s="36"/>
    </row>
    <row r="29959" spans="12:22" x14ac:dyDescent="0.25">
      <c r="L29959" s="36"/>
      <c r="M29959" s="36"/>
      <c r="N29959" s="36"/>
      <c r="O29959" s="40"/>
      <c r="P29959" s="36"/>
      <c r="S29959" s="36"/>
      <c r="T29959" s="36"/>
      <c r="U29959" s="36"/>
      <c r="V29959" s="36"/>
    </row>
    <row r="29960" spans="12:22" x14ac:dyDescent="0.25">
      <c r="L29960" s="36"/>
      <c r="M29960" s="36"/>
      <c r="N29960" s="36"/>
      <c r="O29960" s="40"/>
      <c r="P29960" s="36"/>
      <c r="S29960" s="36"/>
      <c r="T29960" s="36"/>
      <c r="U29960" s="36"/>
      <c r="V29960" s="36"/>
    </row>
    <row r="29961" spans="12:22" x14ac:dyDescent="0.25">
      <c r="L29961" s="36"/>
      <c r="M29961" s="36"/>
      <c r="N29961" s="36"/>
      <c r="O29961" s="40"/>
      <c r="P29961" s="36"/>
      <c r="S29961" s="36"/>
      <c r="T29961" s="36"/>
      <c r="U29961" s="36"/>
      <c r="V29961" s="36"/>
    </row>
    <row r="29962" spans="12:22" x14ac:dyDescent="0.25">
      <c r="L29962" s="36"/>
      <c r="M29962" s="36"/>
      <c r="N29962" s="36"/>
      <c r="O29962" s="40"/>
      <c r="P29962" s="36"/>
      <c r="S29962" s="36"/>
      <c r="T29962" s="36"/>
      <c r="U29962" s="36"/>
      <c r="V29962" s="36"/>
    </row>
    <row r="29963" spans="12:22" x14ac:dyDescent="0.25">
      <c r="L29963" s="36"/>
      <c r="M29963" s="36"/>
      <c r="N29963" s="36"/>
      <c r="O29963" s="40"/>
      <c r="P29963" s="36"/>
      <c r="S29963" s="36"/>
      <c r="T29963" s="36"/>
      <c r="U29963" s="36"/>
      <c r="V29963" s="36"/>
    </row>
    <row r="29964" spans="12:22" x14ac:dyDescent="0.25">
      <c r="L29964" s="36"/>
      <c r="M29964" s="36"/>
      <c r="N29964" s="36"/>
      <c r="O29964" s="40"/>
      <c r="P29964" s="36"/>
      <c r="S29964" s="36"/>
      <c r="T29964" s="36"/>
      <c r="U29964" s="36"/>
      <c r="V29964" s="36"/>
    </row>
    <row r="29965" spans="12:22" x14ac:dyDescent="0.25">
      <c r="L29965" s="36"/>
      <c r="M29965" s="36"/>
      <c r="N29965" s="36"/>
      <c r="O29965" s="40"/>
      <c r="P29965" s="36"/>
      <c r="S29965" s="36"/>
      <c r="T29965" s="36"/>
      <c r="U29965" s="36"/>
      <c r="V29965" s="36"/>
    </row>
    <row r="29966" spans="12:22" x14ac:dyDescent="0.25">
      <c r="L29966" s="36"/>
      <c r="M29966" s="36"/>
      <c r="N29966" s="36"/>
      <c r="O29966" s="40"/>
      <c r="P29966" s="36"/>
      <c r="S29966" s="36"/>
      <c r="T29966" s="36"/>
      <c r="U29966" s="36"/>
      <c r="V29966" s="36"/>
    </row>
    <row r="29967" spans="12:22" x14ac:dyDescent="0.25">
      <c r="L29967" s="36"/>
      <c r="M29967" s="36"/>
      <c r="N29967" s="36"/>
      <c r="O29967" s="40"/>
      <c r="P29967" s="36"/>
      <c r="S29967" s="36"/>
      <c r="T29967" s="36"/>
      <c r="U29967" s="36"/>
      <c r="V29967" s="36"/>
    </row>
    <row r="29968" spans="12:22" x14ac:dyDescent="0.25">
      <c r="L29968" s="36"/>
      <c r="M29968" s="36"/>
      <c r="N29968" s="36"/>
      <c r="O29968" s="40"/>
      <c r="P29968" s="36"/>
      <c r="S29968" s="36"/>
      <c r="T29968" s="36"/>
      <c r="U29968" s="36"/>
      <c r="V29968" s="36"/>
    </row>
    <row r="29969" spans="12:22" x14ac:dyDescent="0.25">
      <c r="L29969" s="36"/>
      <c r="M29969" s="36"/>
      <c r="N29969" s="36"/>
      <c r="O29969" s="40"/>
      <c r="P29969" s="36"/>
      <c r="S29969" s="36"/>
      <c r="T29969" s="36"/>
      <c r="U29969" s="36"/>
      <c r="V29969" s="36"/>
    </row>
    <row r="29970" spans="12:22" x14ac:dyDescent="0.25">
      <c r="L29970" s="36"/>
      <c r="M29970" s="36"/>
      <c r="N29970" s="36"/>
      <c r="O29970" s="40"/>
      <c r="P29970" s="36"/>
      <c r="S29970" s="36"/>
      <c r="T29970" s="36"/>
      <c r="U29970" s="36"/>
      <c r="V29970" s="36"/>
    </row>
    <row r="29971" spans="12:22" x14ac:dyDescent="0.25">
      <c r="L29971" s="36"/>
      <c r="M29971" s="36"/>
      <c r="N29971" s="36"/>
      <c r="O29971" s="40"/>
      <c r="P29971" s="36"/>
      <c r="S29971" s="36"/>
      <c r="T29971" s="36"/>
      <c r="U29971" s="36"/>
      <c r="V29971" s="36"/>
    </row>
    <row r="29972" spans="12:22" x14ac:dyDescent="0.25">
      <c r="L29972" s="36"/>
      <c r="M29972" s="36"/>
      <c r="N29972" s="36"/>
      <c r="O29972" s="40"/>
      <c r="P29972" s="36"/>
      <c r="S29972" s="36"/>
      <c r="T29972" s="36"/>
      <c r="U29972" s="36"/>
      <c r="V29972" s="36"/>
    </row>
    <row r="29973" spans="12:22" x14ac:dyDescent="0.25">
      <c r="L29973" s="36"/>
      <c r="M29973" s="36"/>
      <c r="N29973" s="36"/>
      <c r="O29973" s="40"/>
      <c r="P29973" s="36"/>
      <c r="S29973" s="36"/>
      <c r="T29973" s="36"/>
      <c r="U29973" s="36"/>
      <c r="V29973" s="36"/>
    </row>
    <row r="29974" spans="12:22" x14ac:dyDescent="0.25">
      <c r="L29974" s="36"/>
      <c r="M29974" s="36"/>
      <c r="N29974" s="36"/>
      <c r="O29974" s="40"/>
      <c r="P29974" s="36"/>
      <c r="S29974" s="36"/>
      <c r="T29974" s="36"/>
      <c r="U29974" s="36"/>
      <c r="V29974" s="36"/>
    </row>
    <row r="29975" spans="12:22" x14ac:dyDescent="0.25">
      <c r="L29975" s="36"/>
      <c r="M29975" s="36"/>
      <c r="N29975" s="36"/>
      <c r="O29975" s="40"/>
      <c r="P29975" s="36"/>
      <c r="S29975" s="36"/>
      <c r="T29975" s="36"/>
      <c r="U29975" s="36"/>
      <c r="V29975" s="36"/>
    </row>
    <row r="29976" spans="12:22" x14ac:dyDescent="0.25">
      <c r="L29976" s="36"/>
      <c r="M29976" s="36"/>
      <c r="N29976" s="36"/>
      <c r="O29976" s="40"/>
      <c r="P29976" s="36"/>
      <c r="S29976" s="36"/>
      <c r="T29976" s="36"/>
      <c r="U29976" s="36"/>
      <c r="V29976" s="36"/>
    </row>
    <row r="29977" spans="12:22" x14ac:dyDescent="0.25">
      <c r="L29977" s="36"/>
      <c r="M29977" s="36"/>
      <c r="N29977" s="36"/>
      <c r="O29977" s="40"/>
      <c r="P29977" s="36"/>
      <c r="S29977" s="36"/>
      <c r="T29977" s="36"/>
      <c r="U29977" s="36"/>
      <c r="V29977" s="36"/>
    </row>
    <row r="29978" spans="12:22" x14ac:dyDescent="0.25">
      <c r="L29978" s="36"/>
      <c r="M29978" s="36"/>
      <c r="N29978" s="36"/>
      <c r="O29978" s="40"/>
      <c r="P29978" s="36"/>
      <c r="S29978" s="36"/>
      <c r="T29978" s="36"/>
      <c r="U29978" s="36"/>
      <c r="V29978" s="36"/>
    </row>
    <row r="29979" spans="12:22" x14ac:dyDescent="0.25">
      <c r="L29979" s="36"/>
      <c r="M29979" s="36"/>
      <c r="N29979" s="36"/>
      <c r="O29979" s="40"/>
      <c r="P29979" s="36"/>
      <c r="S29979" s="36"/>
      <c r="T29979" s="36"/>
      <c r="U29979" s="36"/>
      <c r="V29979" s="36"/>
    </row>
    <row r="29980" spans="12:22" x14ac:dyDescent="0.25">
      <c r="L29980" s="36"/>
      <c r="M29980" s="36"/>
      <c r="N29980" s="36"/>
      <c r="O29980" s="40"/>
      <c r="P29980" s="36"/>
      <c r="S29980" s="36"/>
      <c r="T29980" s="36"/>
      <c r="U29980" s="36"/>
      <c r="V29980" s="36"/>
    </row>
    <row r="29981" spans="12:22" x14ac:dyDescent="0.25">
      <c r="L29981" s="36"/>
      <c r="M29981" s="36"/>
      <c r="N29981" s="36"/>
      <c r="O29981" s="40"/>
      <c r="P29981" s="36"/>
      <c r="S29981" s="36"/>
      <c r="T29981" s="36"/>
      <c r="U29981" s="36"/>
      <c r="V29981" s="36"/>
    </row>
    <row r="29982" spans="12:22" x14ac:dyDescent="0.25">
      <c r="L29982" s="36"/>
      <c r="M29982" s="36"/>
      <c r="N29982" s="36"/>
      <c r="O29982" s="40"/>
      <c r="P29982" s="36"/>
      <c r="S29982" s="36"/>
      <c r="T29982" s="36"/>
      <c r="U29982" s="36"/>
      <c r="V29982" s="36"/>
    </row>
    <row r="29983" spans="12:22" x14ac:dyDescent="0.25">
      <c r="L29983" s="36"/>
      <c r="M29983" s="36"/>
      <c r="N29983" s="36"/>
      <c r="O29983" s="40"/>
      <c r="P29983" s="36"/>
      <c r="S29983" s="36"/>
      <c r="T29983" s="36"/>
      <c r="U29983" s="36"/>
      <c r="V29983" s="36"/>
    </row>
    <row r="29984" spans="12:22" x14ac:dyDescent="0.25">
      <c r="L29984" s="36"/>
      <c r="M29984" s="36"/>
      <c r="N29984" s="36"/>
      <c r="O29984" s="40"/>
      <c r="P29984" s="36"/>
      <c r="S29984" s="36"/>
      <c r="T29984" s="36"/>
      <c r="U29984" s="36"/>
      <c r="V29984" s="36"/>
    </row>
    <row r="29985" spans="12:22" x14ac:dyDescent="0.25">
      <c r="L29985" s="36"/>
      <c r="M29985" s="36"/>
      <c r="N29985" s="36"/>
      <c r="O29985" s="40"/>
      <c r="P29985" s="36"/>
      <c r="S29985" s="36"/>
      <c r="T29985" s="36"/>
      <c r="U29985" s="36"/>
      <c r="V29985" s="36"/>
    </row>
    <row r="29986" spans="12:22" x14ac:dyDescent="0.25">
      <c r="L29986" s="36"/>
      <c r="M29986" s="36"/>
      <c r="N29986" s="36"/>
      <c r="O29986" s="40"/>
      <c r="P29986" s="36"/>
      <c r="S29986" s="36"/>
      <c r="T29986" s="36"/>
      <c r="U29986" s="36"/>
      <c r="V29986" s="36"/>
    </row>
    <row r="29987" spans="12:22" x14ac:dyDescent="0.25">
      <c r="L29987" s="36"/>
      <c r="M29987" s="36"/>
      <c r="N29987" s="36"/>
      <c r="O29987" s="40"/>
      <c r="P29987" s="36"/>
      <c r="S29987" s="36"/>
      <c r="T29987" s="36"/>
      <c r="U29987" s="36"/>
      <c r="V29987" s="36"/>
    </row>
    <row r="29988" spans="12:22" x14ac:dyDescent="0.25">
      <c r="L29988" s="36"/>
      <c r="M29988" s="36"/>
      <c r="N29988" s="36"/>
      <c r="O29988" s="40"/>
      <c r="P29988" s="36"/>
      <c r="S29988" s="36"/>
      <c r="T29988" s="36"/>
      <c r="U29988" s="36"/>
      <c r="V29988" s="36"/>
    </row>
    <row r="29989" spans="12:22" x14ac:dyDescent="0.25">
      <c r="L29989" s="36"/>
      <c r="M29989" s="36"/>
      <c r="N29989" s="36"/>
      <c r="O29989" s="40"/>
      <c r="P29989" s="36"/>
      <c r="S29989" s="36"/>
      <c r="T29989" s="36"/>
      <c r="U29989" s="36"/>
      <c r="V29989" s="36"/>
    </row>
    <row r="29990" spans="12:22" x14ac:dyDescent="0.25">
      <c r="L29990" s="36"/>
      <c r="M29990" s="36"/>
      <c r="N29990" s="36"/>
      <c r="O29990" s="40"/>
      <c r="P29990" s="36"/>
      <c r="S29990" s="36"/>
      <c r="T29990" s="36"/>
      <c r="U29990" s="36"/>
      <c r="V29990" s="36"/>
    </row>
    <row r="29991" spans="12:22" x14ac:dyDescent="0.25">
      <c r="L29991" s="36"/>
      <c r="M29991" s="36"/>
      <c r="N29991" s="36"/>
      <c r="O29991" s="40"/>
      <c r="P29991" s="36"/>
      <c r="S29991" s="36"/>
      <c r="T29991" s="36"/>
      <c r="U29991" s="36"/>
      <c r="V29991" s="36"/>
    </row>
    <row r="29992" spans="12:22" x14ac:dyDescent="0.25">
      <c r="L29992" s="36"/>
      <c r="M29992" s="36"/>
      <c r="N29992" s="36"/>
      <c r="O29992" s="40"/>
      <c r="P29992" s="36"/>
      <c r="S29992" s="36"/>
      <c r="T29992" s="36"/>
      <c r="U29992" s="36"/>
      <c r="V29992" s="36"/>
    </row>
    <row r="29993" spans="12:22" x14ac:dyDescent="0.25">
      <c r="L29993" s="36"/>
      <c r="M29993" s="36"/>
      <c r="N29993" s="36"/>
      <c r="O29993" s="40"/>
      <c r="P29993" s="36"/>
      <c r="S29993" s="36"/>
      <c r="T29993" s="36"/>
      <c r="U29993" s="36"/>
      <c r="V29993" s="36"/>
    </row>
    <row r="29994" spans="12:22" x14ac:dyDescent="0.25">
      <c r="L29994" s="36"/>
      <c r="M29994" s="36"/>
      <c r="N29994" s="36"/>
      <c r="O29994" s="40"/>
      <c r="P29994" s="36"/>
      <c r="S29994" s="36"/>
      <c r="T29994" s="36"/>
      <c r="U29994" s="36"/>
      <c r="V29994" s="36"/>
    </row>
    <row r="29995" spans="12:22" x14ac:dyDescent="0.25">
      <c r="L29995" s="36"/>
      <c r="M29995" s="36"/>
      <c r="N29995" s="36"/>
      <c r="O29995" s="40"/>
      <c r="P29995" s="36"/>
      <c r="S29995" s="36"/>
      <c r="T29995" s="36"/>
      <c r="U29995" s="36"/>
      <c r="V29995" s="36"/>
    </row>
    <row r="29996" spans="12:22" x14ac:dyDescent="0.25">
      <c r="L29996" s="36"/>
      <c r="M29996" s="36"/>
      <c r="N29996" s="36"/>
      <c r="O29996" s="40"/>
      <c r="P29996" s="36"/>
      <c r="S29996" s="36"/>
      <c r="T29996" s="36"/>
      <c r="U29996" s="36"/>
      <c r="V29996" s="36"/>
    </row>
    <row r="29997" spans="12:22" x14ac:dyDescent="0.25">
      <c r="L29997" s="36"/>
      <c r="M29997" s="36"/>
      <c r="N29997" s="36"/>
      <c r="O29997" s="40"/>
      <c r="P29997" s="36"/>
      <c r="S29997" s="36"/>
      <c r="T29997" s="36"/>
      <c r="U29997" s="36"/>
      <c r="V29997" s="36"/>
    </row>
    <row r="29998" spans="12:22" x14ac:dyDescent="0.25">
      <c r="L29998" s="36"/>
      <c r="M29998" s="36"/>
      <c r="N29998" s="36"/>
      <c r="O29998" s="40"/>
      <c r="P29998" s="36"/>
      <c r="S29998" s="36"/>
      <c r="T29998" s="36"/>
      <c r="U29998" s="36"/>
      <c r="V29998" s="36"/>
    </row>
    <row r="29999" spans="12:22" x14ac:dyDescent="0.25">
      <c r="L29999" s="36"/>
      <c r="M29999" s="36"/>
      <c r="N29999" s="36"/>
      <c r="O29999" s="40"/>
      <c r="P29999" s="36"/>
      <c r="S29999" s="36"/>
      <c r="T29999" s="36"/>
      <c r="U29999" s="36"/>
      <c r="V29999" s="36"/>
    </row>
    <row r="30000" spans="12:22" x14ac:dyDescent="0.25">
      <c r="L30000" s="36"/>
      <c r="M30000" s="36"/>
      <c r="N30000" s="36"/>
      <c r="O30000" s="40"/>
      <c r="P30000" s="36"/>
      <c r="S30000" s="36"/>
      <c r="T30000" s="36"/>
      <c r="U30000" s="36"/>
      <c r="V30000" s="36"/>
    </row>
    <row r="30001" spans="12:22" x14ac:dyDescent="0.25">
      <c r="L30001" s="36"/>
      <c r="M30001" s="36"/>
      <c r="N30001" s="36"/>
      <c r="O30001" s="40"/>
      <c r="P30001" s="36"/>
      <c r="S30001" s="36"/>
      <c r="T30001" s="36"/>
      <c r="U30001" s="36"/>
      <c r="V30001" s="36"/>
    </row>
    <row r="30002" spans="12:22" x14ac:dyDescent="0.25">
      <c r="L30002" s="36"/>
      <c r="M30002" s="36"/>
      <c r="N30002" s="36"/>
      <c r="O30002" s="40"/>
      <c r="P30002" s="36"/>
      <c r="S30002" s="36"/>
      <c r="T30002" s="36"/>
      <c r="U30002" s="36"/>
      <c r="V30002" s="36"/>
    </row>
    <row r="30003" spans="12:22" x14ac:dyDescent="0.25">
      <c r="L30003" s="36"/>
      <c r="M30003" s="36"/>
      <c r="N30003" s="36"/>
      <c r="O30003" s="40"/>
      <c r="P30003" s="36"/>
      <c r="S30003" s="36"/>
      <c r="T30003" s="36"/>
      <c r="U30003" s="36"/>
      <c r="V30003" s="36"/>
    </row>
    <row r="30004" spans="12:22" x14ac:dyDescent="0.25">
      <c r="L30004" s="36"/>
      <c r="M30004" s="36"/>
      <c r="N30004" s="36"/>
      <c r="O30004" s="40"/>
      <c r="P30004" s="36"/>
      <c r="S30004" s="36"/>
      <c r="T30004" s="36"/>
      <c r="U30004" s="36"/>
      <c r="V30004" s="36"/>
    </row>
    <row r="30005" spans="12:22" x14ac:dyDescent="0.25">
      <c r="L30005" s="36"/>
      <c r="M30005" s="36"/>
      <c r="N30005" s="36"/>
      <c r="O30005" s="40"/>
      <c r="P30005" s="36"/>
      <c r="S30005" s="36"/>
      <c r="T30005" s="36"/>
      <c r="U30005" s="36"/>
      <c r="V30005" s="36"/>
    </row>
    <row r="30006" spans="12:22" x14ac:dyDescent="0.25">
      <c r="L30006" s="36"/>
      <c r="M30006" s="36"/>
      <c r="N30006" s="36"/>
      <c r="O30006" s="40"/>
      <c r="P30006" s="36"/>
      <c r="S30006" s="36"/>
      <c r="T30006" s="36"/>
      <c r="U30006" s="36"/>
      <c r="V30006" s="36"/>
    </row>
    <row r="30007" spans="12:22" x14ac:dyDescent="0.25">
      <c r="L30007" s="36"/>
      <c r="M30007" s="36"/>
      <c r="N30007" s="36"/>
      <c r="O30007" s="40"/>
      <c r="P30007" s="36"/>
      <c r="S30007" s="36"/>
      <c r="T30007" s="36"/>
      <c r="U30007" s="36"/>
      <c r="V30007" s="36"/>
    </row>
    <row r="30008" spans="12:22" x14ac:dyDescent="0.25">
      <c r="L30008" s="36"/>
      <c r="M30008" s="36"/>
      <c r="N30008" s="36"/>
      <c r="O30008" s="40"/>
      <c r="P30008" s="36"/>
      <c r="S30008" s="36"/>
      <c r="T30008" s="36"/>
      <c r="U30008" s="36"/>
      <c r="V30008" s="36"/>
    </row>
    <row r="30009" spans="12:22" x14ac:dyDescent="0.25">
      <c r="L30009" s="36"/>
      <c r="M30009" s="36"/>
      <c r="N30009" s="36"/>
      <c r="O30009" s="40"/>
      <c r="P30009" s="36"/>
      <c r="S30009" s="36"/>
      <c r="T30009" s="36"/>
      <c r="U30009" s="36"/>
      <c r="V30009" s="36"/>
    </row>
    <row r="30010" spans="12:22" x14ac:dyDescent="0.25">
      <c r="L30010" s="36"/>
      <c r="M30010" s="36"/>
      <c r="N30010" s="36"/>
      <c r="O30010" s="40"/>
      <c r="P30010" s="36"/>
      <c r="S30010" s="36"/>
      <c r="T30010" s="36"/>
      <c r="U30010" s="36"/>
      <c r="V30010" s="36"/>
    </row>
    <row r="30011" spans="12:22" x14ac:dyDescent="0.25">
      <c r="L30011" s="36"/>
      <c r="M30011" s="36"/>
      <c r="N30011" s="36"/>
      <c r="O30011" s="40"/>
      <c r="P30011" s="36"/>
      <c r="S30011" s="36"/>
      <c r="T30011" s="36"/>
      <c r="U30011" s="36"/>
      <c r="V30011" s="36"/>
    </row>
    <row r="30012" spans="12:22" x14ac:dyDescent="0.25">
      <c r="L30012" s="36"/>
      <c r="M30012" s="36"/>
      <c r="N30012" s="36"/>
      <c r="O30012" s="40"/>
      <c r="P30012" s="36"/>
      <c r="S30012" s="36"/>
      <c r="T30012" s="36"/>
      <c r="U30012" s="36"/>
      <c r="V30012" s="36"/>
    </row>
    <row r="30013" spans="12:22" x14ac:dyDescent="0.25">
      <c r="L30013" s="36"/>
      <c r="M30013" s="36"/>
      <c r="N30013" s="36"/>
      <c r="O30013" s="40"/>
      <c r="P30013" s="36"/>
      <c r="S30013" s="36"/>
      <c r="T30013" s="36"/>
      <c r="U30013" s="36"/>
      <c r="V30013" s="36"/>
    </row>
    <row r="30014" spans="12:22" x14ac:dyDescent="0.25">
      <c r="L30014" s="36"/>
      <c r="M30014" s="36"/>
      <c r="N30014" s="36"/>
      <c r="O30014" s="40"/>
      <c r="P30014" s="36"/>
      <c r="S30014" s="36"/>
      <c r="T30014" s="36"/>
      <c r="U30014" s="36"/>
      <c r="V30014" s="36"/>
    </row>
    <row r="30015" spans="12:22" x14ac:dyDescent="0.25">
      <c r="L30015" s="36"/>
      <c r="M30015" s="36"/>
      <c r="N30015" s="36"/>
      <c r="O30015" s="40"/>
      <c r="P30015" s="36"/>
      <c r="S30015" s="36"/>
      <c r="T30015" s="36"/>
      <c r="U30015" s="36"/>
      <c r="V30015" s="36"/>
    </row>
    <row r="30016" spans="12:22" x14ac:dyDescent="0.25">
      <c r="L30016" s="36"/>
      <c r="M30016" s="36"/>
      <c r="N30016" s="36"/>
      <c r="O30016" s="40"/>
      <c r="P30016" s="36"/>
      <c r="S30016" s="36"/>
      <c r="T30016" s="36"/>
      <c r="U30016" s="36"/>
      <c r="V30016" s="36"/>
    </row>
    <row r="30017" spans="12:22" x14ac:dyDescent="0.25">
      <c r="L30017" s="36"/>
      <c r="M30017" s="36"/>
      <c r="N30017" s="36"/>
      <c r="O30017" s="40"/>
      <c r="P30017" s="36"/>
      <c r="S30017" s="36"/>
      <c r="T30017" s="36"/>
      <c r="U30017" s="36"/>
      <c r="V30017" s="36"/>
    </row>
    <row r="30018" spans="12:22" x14ac:dyDescent="0.25">
      <c r="L30018" s="36"/>
      <c r="M30018" s="36"/>
      <c r="N30018" s="36"/>
      <c r="O30018" s="40"/>
      <c r="P30018" s="36"/>
      <c r="S30018" s="36"/>
      <c r="T30018" s="36"/>
      <c r="U30018" s="36"/>
      <c r="V30018" s="36"/>
    </row>
    <row r="30019" spans="12:22" x14ac:dyDescent="0.25">
      <c r="L30019" s="36"/>
      <c r="M30019" s="36"/>
      <c r="N30019" s="36"/>
      <c r="O30019" s="40"/>
      <c r="P30019" s="36"/>
      <c r="S30019" s="36"/>
      <c r="T30019" s="36"/>
      <c r="U30019" s="36"/>
      <c r="V30019" s="36"/>
    </row>
    <row r="30020" spans="12:22" x14ac:dyDescent="0.25">
      <c r="L30020" s="36"/>
      <c r="M30020" s="36"/>
      <c r="N30020" s="36"/>
      <c r="O30020" s="40"/>
      <c r="P30020" s="36"/>
      <c r="S30020" s="36"/>
      <c r="T30020" s="36"/>
      <c r="U30020" s="36"/>
      <c r="V30020" s="36"/>
    </row>
    <row r="30021" spans="12:22" x14ac:dyDescent="0.25">
      <c r="L30021" s="36"/>
      <c r="M30021" s="36"/>
      <c r="N30021" s="36"/>
      <c r="O30021" s="40"/>
      <c r="P30021" s="36"/>
      <c r="S30021" s="36"/>
      <c r="T30021" s="36"/>
      <c r="U30021" s="36"/>
      <c r="V30021" s="36"/>
    </row>
    <row r="30022" spans="12:22" x14ac:dyDescent="0.25">
      <c r="L30022" s="36"/>
      <c r="M30022" s="36"/>
      <c r="N30022" s="36"/>
      <c r="O30022" s="40"/>
      <c r="P30022" s="36"/>
      <c r="S30022" s="36"/>
      <c r="T30022" s="36"/>
      <c r="U30022" s="36"/>
      <c r="V30022" s="36"/>
    </row>
    <row r="30023" spans="12:22" x14ac:dyDescent="0.25">
      <c r="L30023" s="36"/>
      <c r="M30023" s="36"/>
      <c r="N30023" s="36"/>
      <c r="O30023" s="40"/>
      <c r="P30023" s="36"/>
      <c r="S30023" s="36"/>
      <c r="T30023" s="36"/>
      <c r="U30023" s="36"/>
      <c r="V30023" s="36"/>
    </row>
    <row r="30024" spans="12:22" x14ac:dyDescent="0.25">
      <c r="L30024" s="36"/>
      <c r="M30024" s="36"/>
      <c r="N30024" s="36"/>
      <c r="O30024" s="40"/>
      <c r="P30024" s="36"/>
      <c r="S30024" s="36"/>
      <c r="T30024" s="36"/>
      <c r="U30024" s="36"/>
      <c r="V30024" s="36"/>
    </row>
    <row r="30025" spans="12:22" x14ac:dyDescent="0.25">
      <c r="L30025" s="36"/>
      <c r="M30025" s="36"/>
      <c r="N30025" s="36"/>
      <c r="O30025" s="40"/>
      <c r="P30025" s="36"/>
      <c r="S30025" s="36"/>
      <c r="T30025" s="36"/>
      <c r="U30025" s="36"/>
      <c r="V30025" s="36"/>
    </row>
    <row r="30026" spans="12:22" x14ac:dyDescent="0.25">
      <c r="L30026" s="36"/>
      <c r="M30026" s="36"/>
      <c r="N30026" s="36"/>
      <c r="O30026" s="40"/>
      <c r="P30026" s="36"/>
      <c r="S30026" s="36"/>
      <c r="T30026" s="36"/>
      <c r="U30026" s="36"/>
      <c r="V30026" s="36"/>
    </row>
    <row r="30027" spans="12:22" x14ac:dyDescent="0.25">
      <c r="L30027" s="36"/>
      <c r="M30027" s="36"/>
      <c r="N30027" s="36"/>
      <c r="O30027" s="40"/>
      <c r="P30027" s="36"/>
      <c r="S30027" s="36"/>
      <c r="T30027" s="36"/>
      <c r="U30027" s="36"/>
      <c r="V30027" s="36"/>
    </row>
    <row r="30028" spans="12:22" x14ac:dyDescent="0.25">
      <c r="L30028" s="36"/>
      <c r="M30028" s="36"/>
      <c r="N30028" s="36"/>
      <c r="O30028" s="40"/>
      <c r="P30028" s="36"/>
      <c r="S30028" s="36"/>
      <c r="T30028" s="36"/>
      <c r="U30028" s="36"/>
      <c r="V30028" s="36"/>
    </row>
    <row r="30029" spans="12:22" x14ac:dyDescent="0.25">
      <c r="L30029" s="36"/>
      <c r="M30029" s="36"/>
      <c r="N30029" s="36"/>
      <c r="O30029" s="40"/>
      <c r="P30029" s="36"/>
      <c r="S30029" s="36"/>
      <c r="T30029" s="36"/>
      <c r="U30029" s="36"/>
      <c r="V30029" s="36"/>
    </row>
    <row r="30030" spans="12:22" x14ac:dyDescent="0.25">
      <c r="L30030" s="36"/>
      <c r="M30030" s="36"/>
      <c r="N30030" s="36"/>
      <c r="O30030" s="40"/>
      <c r="P30030" s="36"/>
      <c r="S30030" s="36"/>
      <c r="T30030" s="36"/>
      <c r="U30030" s="36"/>
      <c r="V30030" s="36"/>
    </row>
    <row r="30031" spans="12:22" x14ac:dyDescent="0.25">
      <c r="L30031" s="36"/>
      <c r="M30031" s="36"/>
      <c r="N30031" s="36"/>
      <c r="O30031" s="40"/>
      <c r="P30031" s="36"/>
      <c r="S30031" s="36"/>
      <c r="T30031" s="36"/>
      <c r="U30031" s="36"/>
      <c r="V30031" s="36"/>
    </row>
    <row r="30032" spans="12:22" x14ac:dyDescent="0.25">
      <c r="L30032" s="36"/>
      <c r="M30032" s="36"/>
      <c r="N30032" s="36"/>
      <c r="O30032" s="40"/>
      <c r="P30032" s="36"/>
      <c r="S30032" s="36"/>
      <c r="T30032" s="36"/>
      <c r="U30032" s="36"/>
      <c r="V30032" s="36"/>
    </row>
    <row r="30033" spans="12:22" x14ac:dyDescent="0.25">
      <c r="L30033" s="36"/>
      <c r="M30033" s="36"/>
      <c r="N30033" s="36"/>
      <c r="O30033" s="40"/>
      <c r="P30033" s="36"/>
      <c r="S30033" s="36"/>
      <c r="T30033" s="36"/>
      <c r="U30033" s="36"/>
      <c r="V30033" s="36"/>
    </row>
    <row r="30034" spans="12:22" x14ac:dyDescent="0.25">
      <c r="L30034" s="36"/>
      <c r="M30034" s="36"/>
      <c r="N30034" s="36"/>
      <c r="O30034" s="40"/>
      <c r="P30034" s="36"/>
      <c r="S30034" s="36"/>
      <c r="T30034" s="36"/>
      <c r="U30034" s="36"/>
      <c r="V30034" s="36"/>
    </row>
    <row r="30035" spans="12:22" x14ac:dyDescent="0.25">
      <c r="L30035" s="36"/>
      <c r="M30035" s="36"/>
      <c r="N30035" s="36"/>
      <c r="O30035" s="40"/>
      <c r="P30035" s="36"/>
      <c r="S30035" s="36"/>
      <c r="T30035" s="36"/>
      <c r="U30035" s="36"/>
      <c r="V30035" s="36"/>
    </row>
    <row r="30036" spans="12:22" x14ac:dyDescent="0.25">
      <c r="L30036" s="36"/>
      <c r="M30036" s="36"/>
      <c r="N30036" s="36"/>
      <c r="O30036" s="40"/>
      <c r="P30036" s="36"/>
      <c r="S30036" s="36"/>
      <c r="T30036" s="36"/>
      <c r="U30036" s="36"/>
      <c r="V30036" s="36"/>
    </row>
    <row r="30037" spans="12:22" x14ac:dyDescent="0.25">
      <c r="L30037" s="36"/>
      <c r="M30037" s="36"/>
      <c r="N30037" s="36"/>
      <c r="O30037" s="40"/>
      <c r="P30037" s="36"/>
      <c r="S30037" s="36"/>
      <c r="T30037" s="36"/>
      <c r="U30037" s="36"/>
      <c r="V30037" s="36"/>
    </row>
    <row r="30038" spans="12:22" x14ac:dyDescent="0.25">
      <c r="L30038" s="36"/>
      <c r="M30038" s="36"/>
      <c r="N30038" s="36"/>
      <c r="O30038" s="40"/>
      <c r="P30038" s="36"/>
      <c r="S30038" s="36"/>
      <c r="T30038" s="36"/>
      <c r="U30038" s="36"/>
      <c r="V30038" s="36"/>
    </row>
    <row r="30039" spans="12:22" x14ac:dyDescent="0.25">
      <c r="L30039" s="36"/>
      <c r="M30039" s="36"/>
      <c r="N30039" s="36"/>
      <c r="O30039" s="40"/>
      <c r="P30039" s="36"/>
      <c r="S30039" s="36"/>
      <c r="T30039" s="36"/>
      <c r="U30039" s="36"/>
      <c r="V30039" s="36"/>
    </row>
    <row r="30040" spans="12:22" x14ac:dyDescent="0.25">
      <c r="L30040" s="36"/>
      <c r="M30040" s="36"/>
      <c r="N30040" s="36"/>
      <c r="O30040" s="40"/>
      <c r="P30040" s="36"/>
      <c r="S30040" s="36"/>
      <c r="T30040" s="36"/>
      <c r="U30040" s="36"/>
      <c r="V30040" s="36"/>
    </row>
    <row r="30041" spans="12:22" x14ac:dyDescent="0.25">
      <c r="L30041" s="36"/>
      <c r="M30041" s="36"/>
      <c r="N30041" s="36"/>
      <c r="O30041" s="40"/>
      <c r="P30041" s="36"/>
      <c r="S30041" s="36"/>
      <c r="T30041" s="36"/>
      <c r="U30041" s="36"/>
      <c r="V30041" s="36"/>
    </row>
    <row r="30042" spans="12:22" x14ac:dyDescent="0.25">
      <c r="L30042" s="36"/>
      <c r="M30042" s="36"/>
      <c r="N30042" s="36"/>
      <c r="O30042" s="40"/>
      <c r="P30042" s="36"/>
      <c r="S30042" s="36"/>
      <c r="T30042" s="36"/>
      <c r="U30042" s="36"/>
      <c r="V30042" s="36"/>
    </row>
    <row r="30043" spans="12:22" x14ac:dyDescent="0.25">
      <c r="L30043" s="36"/>
      <c r="M30043" s="36"/>
      <c r="N30043" s="36"/>
      <c r="O30043" s="40"/>
      <c r="P30043" s="36"/>
      <c r="S30043" s="36"/>
      <c r="T30043" s="36"/>
      <c r="U30043" s="36"/>
      <c r="V30043" s="36"/>
    </row>
    <row r="30044" spans="12:22" x14ac:dyDescent="0.25">
      <c r="L30044" s="36"/>
      <c r="M30044" s="36"/>
      <c r="N30044" s="36"/>
      <c r="O30044" s="40"/>
      <c r="P30044" s="36"/>
      <c r="S30044" s="36"/>
      <c r="T30044" s="36"/>
      <c r="U30044" s="36"/>
      <c r="V30044" s="36"/>
    </row>
    <row r="30045" spans="12:22" x14ac:dyDescent="0.25">
      <c r="L30045" s="36"/>
      <c r="M30045" s="36"/>
      <c r="N30045" s="36"/>
      <c r="O30045" s="40"/>
      <c r="P30045" s="36"/>
      <c r="S30045" s="36"/>
      <c r="T30045" s="36"/>
      <c r="U30045" s="36"/>
      <c r="V30045" s="36"/>
    </row>
    <row r="30046" spans="12:22" x14ac:dyDescent="0.25">
      <c r="L30046" s="36"/>
      <c r="M30046" s="36"/>
      <c r="N30046" s="36"/>
      <c r="O30046" s="40"/>
      <c r="P30046" s="36"/>
      <c r="S30046" s="36"/>
      <c r="T30046" s="36"/>
      <c r="U30046" s="36"/>
      <c r="V30046" s="36"/>
    </row>
    <row r="30047" spans="12:22" x14ac:dyDescent="0.25">
      <c r="L30047" s="36"/>
      <c r="M30047" s="36"/>
      <c r="N30047" s="36"/>
      <c r="O30047" s="40"/>
      <c r="P30047" s="36"/>
      <c r="S30047" s="36"/>
      <c r="T30047" s="36"/>
      <c r="U30047" s="36"/>
      <c r="V30047" s="36"/>
    </row>
    <row r="30048" spans="12:22" x14ac:dyDescent="0.25">
      <c r="L30048" s="36"/>
      <c r="M30048" s="36"/>
      <c r="N30048" s="36"/>
      <c r="O30048" s="40"/>
      <c r="P30048" s="36"/>
      <c r="S30048" s="36"/>
      <c r="T30048" s="36"/>
      <c r="U30048" s="36"/>
      <c r="V30048" s="36"/>
    </row>
    <row r="30049" spans="12:22" x14ac:dyDescent="0.25">
      <c r="L30049" s="36"/>
      <c r="M30049" s="36"/>
      <c r="N30049" s="36"/>
      <c r="O30049" s="40"/>
      <c r="P30049" s="36"/>
      <c r="S30049" s="36"/>
      <c r="T30049" s="36"/>
      <c r="U30049" s="36"/>
      <c r="V30049" s="36"/>
    </row>
    <row r="30050" spans="12:22" x14ac:dyDescent="0.25">
      <c r="L30050" s="36"/>
      <c r="M30050" s="36"/>
      <c r="N30050" s="36"/>
      <c r="O30050" s="40"/>
      <c r="P30050" s="36"/>
      <c r="S30050" s="36"/>
      <c r="T30050" s="36"/>
      <c r="U30050" s="36"/>
      <c r="V30050" s="36"/>
    </row>
    <row r="30051" spans="12:22" x14ac:dyDescent="0.25">
      <c r="L30051" s="36"/>
      <c r="M30051" s="36"/>
      <c r="N30051" s="36"/>
      <c r="O30051" s="40"/>
      <c r="P30051" s="36"/>
      <c r="S30051" s="36"/>
      <c r="T30051" s="36"/>
      <c r="U30051" s="36"/>
      <c r="V30051" s="36"/>
    </row>
    <row r="30052" spans="12:22" x14ac:dyDescent="0.25">
      <c r="L30052" s="36"/>
      <c r="M30052" s="36"/>
      <c r="N30052" s="36"/>
      <c r="O30052" s="40"/>
      <c r="P30052" s="36"/>
      <c r="S30052" s="36"/>
      <c r="T30052" s="36"/>
      <c r="U30052" s="36"/>
      <c r="V30052" s="36"/>
    </row>
    <row r="30053" spans="12:22" x14ac:dyDescent="0.25">
      <c r="L30053" s="36"/>
      <c r="M30053" s="36"/>
      <c r="N30053" s="36"/>
      <c r="O30053" s="40"/>
      <c r="P30053" s="36"/>
      <c r="S30053" s="36"/>
      <c r="T30053" s="36"/>
      <c r="U30053" s="36"/>
      <c r="V30053" s="36"/>
    </row>
    <row r="30054" spans="12:22" x14ac:dyDescent="0.25">
      <c r="L30054" s="36"/>
      <c r="M30054" s="36"/>
      <c r="N30054" s="36"/>
      <c r="O30054" s="40"/>
      <c r="P30054" s="36"/>
      <c r="S30054" s="36"/>
      <c r="T30054" s="36"/>
      <c r="U30054" s="36"/>
      <c r="V30054" s="36"/>
    </row>
    <row r="30055" spans="12:22" x14ac:dyDescent="0.25">
      <c r="L30055" s="36"/>
      <c r="M30055" s="36"/>
      <c r="N30055" s="36"/>
      <c r="O30055" s="40"/>
      <c r="P30055" s="36"/>
      <c r="S30055" s="36"/>
      <c r="T30055" s="36"/>
      <c r="U30055" s="36"/>
      <c r="V30055" s="36"/>
    </row>
    <row r="30056" spans="12:22" x14ac:dyDescent="0.25">
      <c r="L30056" s="36"/>
      <c r="M30056" s="36"/>
      <c r="N30056" s="36"/>
      <c r="O30056" s="40"/>
      <c r="P30056" s="36"/>
      <c r="S30056" s="36"/>
      <c r="T30056" s="36"/>
      <c r="U30056" s="36"/>
      <c r="V30056" s="36"/>
    </row>
    <row r="30057" spans="12:22" x14ac:dyDescent="0.25">
      <c r="L30057" s="36"/>
      <c r="M30057" s="36"/>
      <c r="N30057" s="36"/>
      <c r="O30057" s="40"/>
      <c r="P30057" s="36"/>
      <c r="S30057" s="36"/>
      <c r="T30057" s="36"/>
      <c r="U30057" s="36"/>
      <c r="V30057" s="36"/>
    </row>
    <row r="30058" spans="12:22" x14ac:dyDescent="0.25">
      <c r="L30058" s="36"/>
      <c r="M30058" s="36"/>
      <c r="N30058" s="36"/>
      <c r="O30058" s="40"/>
      <c r="P30058" s="36"/>
      <c r="S30058" s="36"/>
      <c r="T30058" s="36"/>
      <c r="U30058" s="36"/>
      <c r="V30058" s="36"/>
    </row>
    <row r="30059" spans="12:22" x14ac:dyDescent="0.25">
      <c r="L30059" s="36"/>
      <c r="M30059" s="36"/>
      <c r="N30059" s="36"/>
      <c r="O30059" s="40"/>
      <c r="P30059" s="36"/>
      <c r="S30059" s="36"/>
      <c r="T30059" s="36"/>
      <c r="U30059" s="36"/>
      <c r="V30059" s="36"/>
    </row>
    <row r="30060" spans="12:22" x14ac:dyDescent="0.25">
      <c r="L30060" s="36"/>
      <c r="M30060" s="36"/>
      <c r="N30060" s="36"/>
      <c r="O30060" s="40"/>
      <c r="P30060" s="36"/>
      <c r="S30060" s="36"/>
      <c r="T30060" s="36"/>
      <c r="U30060" s="36"/>
      <c r="V30060" s="36"/>
    </row>
    <row r="30061" spans="12:22" x14ac:dyDescent="0.25">
      <c r="L30061" s="36"/>
      <c r="M30061" s="36"/>
      <c r="N30061" s="36"/>
      <c r="O30061" s="40"/>
      <c r="P30061" s="36"/>
      <c r="S30061" s="36"/>
      <c r="T30061" s="36"/>
      <c r="U30061" s="36"/>
      <c r="V30061" s="36"/>
    </row>
    <row r="30062" spans="12:22" x14ac:dyDescent="0.25">
      <c r="L30062" s="36"/>
      <c r="M30062" s="36"/>
      <c r="N30062" s="36"/>
      <c r="O30062" s="40"/>
      <c r="P30062" s="36"/>
      <c r="S30062" s="36"/>
      <c r="T30062" s="36"/>
      <c r="U30062" s="36"/>
      <c r="V30062" s="36"/>
    </row>
    <row r="30063" spans="12:22" x14ac:dyDescent="0.25">
      <c r="L30063" s="36"/>
      <c r="M30063" s="36"/>
      <c r="N30063" s="36"/>
      <c r="O30063" s="40"/>
      <c r="P30063" s="36"/>
      <c r="S30063" s="36"/>
      <c r="T30063" s="36"/>
      <c r="U30063" s="36"/>
      <c r="V30063" s="36"/>
    </row>
    <row r="30064" spans="12:22" x14ac:dyDescent="0.25">
      <c r="L30064" s="36"/>
      <c r="M30064" s="36"/>
      <c r="N30064" s="36"/>
      <c r="O30064" s="40"/>
      <c r="P30064" s="36"/>
      <c r="S30064" s="36"/>
      <c r="T30064" s="36"/>
      <c r="U30064" s="36"/>
      <c r="V30064" s="36"/>
    </row>
    <row r="30065" spans="12:22" x14ac:dyDescent="0.25">
      <c r="L30065" s="36"/>
      <c r="M30065" s="36"/>
      <c r="N30065" s="36"/>
      <c r="O30065" s="40"/>
      <c r="P30065" s="36"/>
      <c r="S30065" s="36"/>
      <c r="T30065" s="36"/>
      <c r="U30065" s="36"/>
      <c r="V30065" s="36"/>
    </row>
    <row r="30066" spans="12:22" x14ac:dyDescent="0.25">
      <c r="L30066" s="36"/>
      <c r="M30066" s="36"/>
      <c r="N30066" s="36"/>
      <c r="O30066" s="40"/>
      <c r="P30066" s="36"/>
      <c r="S30066" s="36"/>
      <c r="T30066" s="36"/>
      <c r="U30066" s="36"/>
      <c r="V30066" s="36"/>
    </row>
    <row r="30067" spans="12:22" x14ac:dyDescent="0.25">
      <c r="L30067" s="36"/>
      <c r="M30067" s="36"/>
      <c r="N30067" s="36"/>
      <c r="O30067" s="40"/>
      <c r="P30067" s="36"/>
      <c r="S30067" s="36"/>
      <c r="T30067" s="36"/>
      <c r="U30067" s="36"/>
      <c r="V30067" s="36"/>
    </row>
    <row r="30068" spans="12:22" x14ac:dyDescent="0.25">
      <c r="L30068" s="36"/>
      <c r="M30068" s="36"/>
      <c r="N30068" s="36"/>
      <c r="O30068" s="40"/>
      <c r="P30068" s="36"/>
      <c r="S30068" s="36"/>
      <c r="T30068" s="36"/>
      <c r="U30068" s="36"/>
      <c r="V30068" s="36"/>
    </row>
    <row r="30069" spans="12:22" x14ac:dyDescent="0.25">
      <c r="L30069" s="36"/>
      <c r="M30069" s="36"/>
      <c r="N30069" s="36"/>
      <c r="O30069" s="40"/>
      <c r="P30069" s="36"/>
      <c r="S30069" s="36"/>
      <c r="T30069" s="36"/>
      <c r="U30069" s="36"/>
      <c r="V30069" s="36"/>
    </row>
    <row r="30070" spans="12:22" x14ac:dyDescent="0.25">
      <c r="L30070" s="36"/>
      <c r="M30070" s="36"/>
      <c r="N30070" s="36"/>
      <c r="O30070" s="40"/>
      <c r="P30070" s="36"/>
      <c r="S30070" s="36"/>
      <c r="T30070" s="36"/>
      <c r="U30070" s="36"/>
      <c r="V30070" s="36"/>
    </row>
    <row r="30071" spans="12:22" x14ac:dyDescent="0.25">
      <c r="L30071" s="36"/>
      <c r="M30071" s="36"/>
      <c r="N30071" s="36"/>
      <c r="O30071" s="40"/>
      <c r="P30071" s="36"/>
      <c r="S30071" s="36"/>
      <c r="T30071" s="36"/>
      <c r="U30071" s="36"/>
      <c r="V30071" s="36"/>
    </row>
    <row r="30072" spans="12:22" x14ac:dyDescent="0.25">
      <c r="L30072" s="36"/>
      <c r="M30072" s="36"/>
      <c r="N30072" s="36"/>
      <c r="O30072" s="40"/>
      <c r="P30072" s="36"/>
      <c r="S30072" s="36"/>
      <c r="T30072" s="36"/>
      <c r="U30072" s="36"/>
      <c r="V30072" s="36"/>
    </row>
    <row r="30073" spans="12:22" x14ac:dyDescent="0.25">
      <c r="L30073" s="36"/>
      <c r="M30073" s="36"/>
      <c r="N30073" s="36"/>
      <c r="O30073" s="40"/>
      <c r="P30073" s="36"/>
      <c r="S30073" s="36"/>
      <c r="T30073" s="36"/>
      <c r="U30073" s="36"/>
      <c r="V30073" s="36"/>
    </row>
    <row r="30074" spans="12:22" x14ac:dyDescent="0.25">
      <c r="L30074" s="36"/>
      <c r="M30074" s="36"/>
      <c r="N30074" s="36"/>
      <c r="O30074" s="40"/>
      <c r="P30074" s="36"/>
      <c r="S30074" s="36"/>
      <c r="T30074" s="36"/>
      <c r="U30074" s="36"/>
      <c r="V30074" s="36"/>
    </row>
    <row r="30075" spans="12:22" x14ac:dyDescent="0.25">
      <c r="L30075" s="36"/>
      <c r="M30075" s="36"/>
      <c r="N30075" s="36"/>
      <c r="O30075" s="40"/>
      <c r="P30075" s="36"/>
      <c r="S30075" s="36"/>
      <c r="T30075" s="36"/>
      <c r="U30075" s="36"/>
      <c r="V30075" s="36"/>
    </row>
    <row r="30076" spans="12:22" x14ac:dyDescent="0.25">
      <c r="L30076" s="36"/>
      <c r="M30076" s="36"/>
      <c r="N30076" s="36"/>
      <c r="O30076" s="40"/>
      <c r="P30076" s="36"/>
      <c r="S30076" s="36"/>
      <c r="T30076" s="36"/>
      <c r="U30076" s="36"/>
      <c r="V30076" s="36"/>
    </row>
    <row r="30077" spans="12:22" x14ac:dyDescent="0.25">
      <c r="L30077" s="36"/>
      <c r="M30077" s="36"/>
      <c r="N30077" s="36"/>
      <c r="O30077" s="40"/>
      <c r="P30077" s="36"/>
      <c r="S30077" s="36"/>
      <c r="T30077" s="36"/>
      <c r="U30077" s="36"/>
      <c r="V30077" s="36"/>
    </row>
    <row r="30078" spans="12:22" x14ac:dyDescent="0.25">
      <c r="L30078" s="36"/>
      <c r="M30078" s="36"/>
      <c r="N30078" s="36"/>
      <c r="O30078" s="40"/>
      <c r="P30078" s="36"/>
      <c r="S30078" s="36"/>
      <c r="T30078" s="36"/>
      <c r="U30078" s="36"/>
      <c r="V30078" s="36"/>
    </row>
    <row r="30079" spans="12:22" x14ac:dyDescent="0.25">
      <c r="L30079" s="36"/>
      <c r="M30079" s="36"/>
      <c r="N30079" s="36"/>
      <c r="O30079" s="40"/>
      <c r="P30079" s="36"/>
      <c r="S30079" s="36"/>
      <c r="T30079" s="36"/>
      <c r="U30079" s="36"/>
      <c r="V30079" s="36"/>
    </row>
    <row r="30080" spans="12:22" x14ac:dyDescent="0.25">
      <c r="L30080" s="36"/>
      <c r="M30080" s="36"/>
      <c r="N30080" s="36"/>
      <c r="O30080" s="40"/>
      <c r="P30080" s="36"/>
      <c r="S30080" s="36"/>
      <c r="T30080" s="36"/>
      <c r="U30080" s="36"/>
      <c r="V30080" s="36"/>
    </row>
    <row r="30081" spans="12:22" x14ac:dyDescent="0.25">
      <c r="L30081" s="36"/>
      <c r="M30081" s="36"/>
      <c r="N30081" s="36"/>
      <c r="O30081" s="40"/>
      <c r="P30081" s="36"/>
      <c r="S30081" s="36"/>
      <c r="T30081" s="36"/>
      <c r="U30081" s="36"/>
      <c r="V30081" s="36"/>
    </row>
    <row r="30082" spans="12:22" x14ac:dyDescent="0.25">
      <c r="L30082" s="36"/>
      <c r="M30082" s="36"/>
      <c r="N30082" s="36"/>
      <c r="O30082" s="40"/>
      <c r="P30082" s="36"/>
      <c r="S30082" s="36"/>
      <c r="T30082" s="36"/>
      <c r="U30082" s="36"/>
      <c r="V30082" s="36"/>
    </row>
    <row r="30083" spans="12:22" x14ac:dyDescent="0.25">
      <c r="L30083" s="36"/>
      <c r="M30083" s="36"/>
      <c r="N30083" s="36"/>
      <c r="O30083" s="40"/>
      <c r="P30083" s="36"/>
      <c r="S30083" s="36"/>
      <c r="T30083" s="36"/>
      <c r="U30083" s="36"/>
      <c r="V30083" s="36"/>
    </row>
    <row r="30084" spans="12:22" x14ac:dyDescent="0.25">
      <c r="L30084" s="36"/>
      <c r="M30084" s="36"/>
      <c r="N30084" s="36"/>
      <c r="O30084" s="40"/>
      <c r="P30084" s="36"/>
      <c r="S30084" s="36"/>
      <c r="T30084" s="36"/>
      <c r="U30084" s="36"/>
      <c r="V30084" s="36"/>
    </row>
    <row r="30085" spans="12:22" x14ac:dyDescent="0.25">
      <c r="L30085" s="36"/>
      <c r="M30085" s="36"/>
      <c r="N30085" s="36"/>
      <c r="O30085" s="40"/>
      <c r="P30085" s="36"/>
      <c r="S30085" s="36"/>
      <c r="T30085" s="36"/>
      <c r="U30085" s="36"/>
      <c r="V30085" s="36"/>
    </row>
    <row r="30086" spans="12:22" x14ac:dyDescent="0.25">
      <c r="L30086" s="36"/>
      <c r="M30086" s="36"/>
      <c r="N30086" s="36"/>
      <c r="O30086" s="40"/>
      <c r="P30086" s="36"/>
      <c r="S30086" s="36"/>
      <c r="T30086" s="36"/>
      <c r="U30086" s="36"/>
      <c r="V30086" s="36"/>
    </row>
    <row r="30087" spans="12:22" x14ac:dyDescent="0.25">
      <c r="L30087" s="36"/>
      <c r="M30087" s="36"/>
      <c r="N30087" s="36"/>
      <c r="O30087" s="40"/>
      <c r="P30087" s="36"/>
      <c r="S30087" s="36"/>
      <c r="T30087" s="36"/>
      <c r="U30087" s="36"/>
      <c r="V30087" s="36"/>
    </row>
    <row r="30088" spans="12:22" x14ac:dyDescent="0.25">
      <c r="L30088" s="36"/>
      <c r="M30088" s="36"/>
      <c r="N30088" s="36"/>
      <c r="O30088" s="40"/>
      <c r="P30088" s="36"/>
      <c r="S30088" s="36"/>
      <c r="T30088" s="36"/>
      <c r="U30088" s="36"/>
      <c r="V30088" s="36"/>
    </row>
    <row r="30089" spans="12:22" x14ac:dyDescent="0.25">
      <c r="L30089" s="36"/>
      <c r="M30089" s="36"/>
      <c r="N30089" s="36"/>
      <c r="O30089" s="40"/>
      <c r="P30089" s="36"/>
      <c r="S30089" s="36"/>
      <c r="T30089" s="36"/>
      <c r="U30089" s="36"/>
      <c r="V30089" s="36"/>
    </row>
    <row r="30090" spans="12:22" x14ac:dyDescent="0.25">
      <c r="L30090" s="36"/>
      <c r="M30090" s="36"/>
      <c r="N30090" s="36"/>
      <c r="O30090" s="40"/>
      <c r="P30090" s="36"/>
      <c r="S30090" s="36"/>
      <c r="T30090" s="36"/>
      <c r="U30090" s="36"/>
      <c r="V30090" s="36"/>
    </row>
    <row r="30091" spans="12:22" x14ac:dyDescent="0.25">
      <c r="L30091" s="36"/>
      <c r="M30091" s="36"/>
      <c r="N30091" s="36"/>
      <c r="O30091" s="40"/>
      <c r="P30091" s="36"/>
      <c r="S30091" s="36"/>
      <c r="T30091" s="36"/>
      <c r="U30091" s="36"/>
      <c r="V30091" s="36"/>
    </row>
    <row r="30092" spans="12:22" x14ac:dyDescent="0.25">
      <c r="L30092" s="36"/>
      <c r="M30092" s="36"/>
      <c r="N30092" s="36"/>
      <c r="O30092" s="40"/>
      <c r="P30092" s="36"/>
      <c r="S30092" s="36"/>
      <c r="T30092" s="36"/>
      <c r="U30092" s="36"/>
      <c r="V30092" s="36"/>
    </row>
    <row r="30093" spans="12:22" x14ac:dyDescent="0.25">
      <c r="L30093" s="36"/>
      <c r="M30093" s="36"/>
      <c r="N30093" s="36"/>
      <c r="O30093" s="40"/>
      <c r="P30093" s="36"/>
      <c r="S30093" s="36"/>
      <c r="T30093" s="36"/>
      <c r="U30093" s="36"/>
      <c r="V30093" s="36"/>
    </row>
    <row r="30094" spans="12:22" x14ac:dyDescent="0.25">
      <c r="L30094" s="36"/>
      <c r="M30094" s="36"/>
      <c r="N30094" s="36"/>
      <c r="O30094" s="40"/>
      <c r="P30094" s="36"/>
      <c r="S30094" s="36"/>
      <c r="T30094" s="36"/>
      <c r="U30094" s="36"/>
      <c r="V30094" s="36"/>
    </row>
    <row r="30095" spans="12:22" x14ac:dyDescent="0.25">
      <c r="L30095" s="36"/>
      <c r="M30095" s="36"/>
      <c r="N30095" s="36"/>
      <c r="O30095" s="40"/>
      <c r="P30095" s="36"/>
      <c r="S30095" s="36"/>
      <c r="T30095" s="36"/>
      <c r="U30095" s="36"/>
      <c r="V30095" s="36"/>
    </row>
    <row r="30096" spans="12:22" x14ac:dyDescent="0.25">
      <c r="L30096" s="36"/>
      <c r="M30096" s="36"/>
      <c r="N30096" s="36"/>
      <c r="O30096" s="40"/>
      <c r="P30096" s="36"/>
      <c r="S30096" s="36"/>
      <c r="T30096" s="36"/>
      <c r="U30096" s="36"/>
      <c r="V30096" s="36"/>
    </row>
    <row r="30097" spans="12:22" x14ac:dyDescent="0.25">
      <c r="L30097" s="36"/>
      <c r="M30097" s="36"/>
      <c r="N30097" s="36"/>
      <c r="O30097" s="40"/>
      <c r="P30097" s="36"/>
      <c r="S30097" s="36"/>
      <c r="T30097" s="36"/>
      <c r="U30097" s="36"/>
      <c r="V30097" s="36"/>
    </row>
    <row r="30098" spans="12:22" x14ac:dyDescent="0.25">
      <c r="L30098" s="36"/>
      <c r="M30098" s="36"/>
      <c r="N30098" s="36"/>
      <c r="O30098" s="40"/>
      <c r="P30098" s="36"/>
      <c r="S30098" s="36"/>
      <c r="T30098" s="36"/>
      <c r="U30098" s="36"/>
      <c r="V30098" s="36"/>
    </row>
    <row r="30099" spans="12:22" x14ac:dyDescent="0.25">
      <c r="L30099" s="36"/>
      <c r="M30099" s="36"/>
      <c r="N30099" s="36"/>
      <c r="O30099" s="40"/>
      <c r="P30099" s="36"/>
      <c r="S30099" s="36"/>
      <c r="T30099" s="36"/>
      <c r="U30099" s="36"/>
      <c r="V30099" s="36"/>
    </row>
    <row r="30100" spans="12:22" x14ac:dyDescent="0.25">
      <c r="L30100" s="36"/>
      <c r="M30100" s="36"/>
      <c r="N30100" s="36"/>
      <c r="O30100" s="40"/>
      <c r="P30100" s="36"/>
      <c r="S30100" s="36"/>
      <c r="T30100" s="36"/>
      <c r="U30100" s="36"/>
      <c r="V30100" s="36"/>
    </row>
    <row r="30101" spans="12:22" x14ac:dyDescent="0.25">
      <c r="L30101" s="36"/>
      <c r="M30101" s="36"/>
      <c r="N30101" s="36"/>
      <c r="O30101" s="40"/>
      <c r="P30101" s="36"/>
      <c r="S30101" s="36"/>
      <c r="T30101" s="36"/>
      <c r="U30101" s="36"/>
      <c r="V30101" s="36"/>
    </row>
    <row r="30102" spans="12:22" x14ac:dyDescent="0.25">
      <c r="L30102" s="36"/>
      <c r="M30102" s="36"/>
      <c r="N30102" s="36"/>
      <c r="O30102" s="40"/>
      <c r="P30102" s="36"/>
      <c r="S30102" s="36"/>
      <c r="T30102" s="36"/>
      <c r="U30102" s="36"/>
      <c r="V30102" s="36"/>
    </row>
    <row r="30103" spans="12:22" x14ac:dyDescent="0.25">
      <c r="L30103" s="36"/>
      <c r="M30103" s="36"/>
      <c r="N30103" s="36"/>
      <c r="O30103" s="40"/>
      <c r="P30103" s="36"/>
      <c r="S30103" s="36"/>
      <c r="T30103" s="36"/>
      <c r="U30103" s="36"/>
      <c r="V30103" s="36"/>
    </row>
    <row r="30104" spans="12:22" x14ac:dyDescent="0.25">
      <c r="L30104" s="36"/>
      <c r="M30104" s="36"/>
      <c r="N30104" s="36"/>
      <c r="O30104" s="40"/>
      <c r="P30104" s="36"/>
      <c r="S30104" s="36"/>
      <c r="T30104" s="36"/>
      <c r="U30104" s="36"/>
      <c r="V30104" s="36"/>
    </row>
    <row r="30105" spans="12:22" x14ac:dyDescent="0.25">
      <c r="L30105" s="36"/>
      <c r="M30105" s="36"/>
      <c r="N30105" s="36"/>
      <c r="O30105" s="40"/>
      <c r="P30105" s="36"/>
      <c r="S30105" s="36"/>
      <c r="T30105" s="36"/>
      <c r="U30105" s="36"/>
      <c r="V30105" s="36"/>
    </row>
    <row r="30106" spans="12:22" x14ac:dyDescent="0.25">
      <c r="L30106" s="36"/>
      <c r="M30106" s="36"/>
      <c r="N30106" s="36"/>
      <c r="O30106" s="40"/>
      <c r="P30106" s="36"/>
      <c r="S30106" s="36"/>
      <c r="T30106" s="36"/>
      <c r="U30106" s="36"/>
      <c r="V30106" s="36"/>
    </row>
    <row r="30107" spans="12:22" x14ac:dyDescent="0.25">
      <c r="L30107" s="36"/>
      <c r="M30107" s="36"/>
      <c r="N30107" s="36"/>
      <c r="O30107" s="40"/>
      <c r="P30107" s="36"/>
      <c r="S30107" s="36"/>
      <c r="T30107" s="36"/>
      <c r="U30107" s="36"/>
      <c r="V30107" s="36"/>
    </row>
    <row r="30108" spans="12:22" x14ac:dyDescent="0.25">
      <c r="L30108" s="36"/>
      <c r="M30108" s="36"/>
      <c r="N30108" s="36"/>
      <c r="O30108" s="40"/>
      <c r="P30108" s="36"/>
      <c r="S30108" s="36"/>
      <c r="T30108" s="36"/>
      <c r="U30108" s="36"/>
      <c r="V30108" s="36"/>
    </row>
    <row r="30109" spans="12:22" x14ac:dyDescent="0.25">
      <c r="L30109" s="36"/>
      <c r="M30109" s="36"/>
      <c r="N30109" s="36"/>
      <c r="O30109" s="40"/>
      <c r="P30109" s="36"/>
      <c r="S30109" s="36"/>
      <c r="T30109" s="36"/>
      <c r="U30109" s="36"/>
      <c r="V30109" s="36"/>
    </row>
    <row r="30110" spans="12:22" x14ac:dyDescent="0.25">
      <c r="L30110" s="36"/>
      <c r="M30110" s="36"/>
      <c r="N30110" s="36"/>
      <c r="O30110" s="40"/>
      <c r="P30110" s="36"/>
      <c r="S30110" s="36"/>
      <c r="T30110" s="36"/>
      <c r="U30110" s="36"/>
      <c r="V30110" s="36"/>
    </row>
    <row r="30111" spans="12:22" x14ac:dyDescent="0.25">
      <c r="L30111" s="36"/>
      <c r="M30111" s="36"/>
      <c r="N30111" s="36"/>
      <c r="O30111" s="40"/>
      <c r="P30111" s="36"/>
      <c r="S30111" s="36"/>
      <c r="T30111" s="36"/>
      <c r="U30111" s="36"/>
      <c r="V30111" s="36"/>
    </row>
    <row r="30112" spans="12:22" x14ac:dyDescent="0.25">
      <c r="L30112" s="36"/>
      <c r="M30112" s="36"/>
      <c r="N30112" s="36"/>
      <c r="O30112" s="40"/>
      <c r="P30112" s="36"/>
      <c r="S30112" s="36"/>
      <c r="T30112" s="36"/>
      <c r="U30112" s="36"/>
      <c r="V30112" s="36"/>
    </row>
    <row r="30113" spans="12:22" x14ac:dyDescent="0.25">
      <c r="L30113" s="36"/>
      <c r="M30113" s="36"/>
      <c r="N30113" s="36"/>
      <c r="O30113" s="40"/>
      <c r="P30113" s="36"/>
      <c r="S30113" s="36"/>
      <c r="T30113" s="36"/>
      <c r="U30113" s="36"/>
      <c r="V30113" s="36"/>
    </row>
    <row r="30114" spans="12:22" x14ac:dyDescent="0.25">
      <c r="L30114" s="36"/>
      <c r="M30114" s="36"/>
      <c r="N30114" s="36"/>
      <c r="O30114" s="40"/>
      <c r="P30114" s="36"/>
      <c r="S30114" s="36"/>
      <c r="T30114" s="36"/>
      <c r="U30114" s="36"/>
      <c r="V30114" s="36"/>
    </row>
    <row r="30115" spans="12:22" x14ac:dyDescent="0.25">
      <c r="L30115" s="36"/>
      <c r="M30115" s="36"/>
      <c r="N30115" s="36"/>
      <c r="O30115" s="40"/>
      <c r="P30115" s="36"/>
      <c r="S30115" s="36"/>
      <c r="T30115" s="36"/>
      <c r="U30115" s="36"/>
      <c r="V30115" s="36"/>
    </row>
    <row r="30116" spans="12:22" x14ac:dyDescent="0.25">
      <c r="L30116" s="36"/>
      <c r="M30116" s="36"/>
      <c r="N30116" s="36"/>
      <c r="O30116" s="40"/>
      <c r="P30116" s="36"/>
      <c r="S30116" s="36"/>
      <c r="T30116" s="36"/>
      <c r="U30116" s="36"/>
      <c r="V30116" s="36"/>
    </row>
    <row r="30117" spans="12:22" x14ac:dyDescent="0.25">
      <c r="L30117" s="36"/>
      <c r="M30117" s="36"/>
      <c r="N30117" s="36"/>
      <c r="O30117" s="40"/>
      <c r="P30117" s="36"/>
      <c r="S30117" s="36"/>
      <c r="T30117" s="36"/>
      <c r="U30117" s="36"/>
      <c r="V30117" s="36"/>
    </row>
    <row r="30118" spans="12:22" x14ac:dyDescent="0.25">
      <c r="L30118" s="36"/>
      <c r="M30118" s="36"/>
      <c r="N30118" s="36"/>
      <c r="O30118" s="40"/>
      <c r="P30118" s="36"/>
      <c r="S30118" s="36"/>
      <c r="T30118" s="36"/>
      <c r="U30118" s="36"/>
      <c r="V30118" s="36"/>
    </row>
    <row r="30119" spans="12:22" x14ac:dyDescent="0.25">
      <c r="L30119" s="36"/>
      <c r="M30119" s="36"/>
      <c r="N30119" s="36"/>
      <c r="O30119" s="40"/>
      <c r="P30119" s="36"/>
      <c r="S30119" s="36"/>
      <c r="T30119" s="36"/>
      <c r="U30119" s="36"/>
      <c r="V30119" s="36"/>
    </row>
    <row r="30120" spans="12:22" x14ac:dyDescent="0.25">
      <c r="L30120" s="36"/>
      <c r="M30120" s="36"/>
      <c r="N30120" s="36"/>
      <c r="O30120" s="40"/>
      <c r="P30120" s="36"/>
      <c r="S30120" s="36"/>
      <c r="T30120" s="36"/>
      <c r="U30120" s="36"/>
      <c r="V30120" s="36"/>
    </row>
    <row r="30121" spans="12:22" x14ac:dyDescent="0.25">
      <c r="L30121" s="36"/>
      <c r="M30121" s="36"/>
      <c r="N30121" s="36"/>
      <c r="O30121" s="40"/>
      <c r="P30121" s="36"/>
      <c r="S30121" s="36"/>
      <c r="T30121" s="36"/>
      <c r="U30121" s="36"/>
      <c r="V30121" s="36"/>
    </row>
    <row r="30122" spans="12:22" x14ac:dyDescent="0.25">
      <c r="L30122" s="36"/>
      <c r="M30122" s="36"/>
      <c r="N30122" s="36"/>
      <c r="O30122" s="40"/>
      <c r="P30122" s="36"/>
      <c r="S30122" s="36"/>
      <c r="T30122" s="36"/>
      <c r="U30122" s="36"/>
      <c r="V30122" s="36"/>
    </row>
    <row r="30123" spans="12:22" x14ac:dyDescent="0.25">
      <c r="L30123" s="36"/>
      <c r="M30123" s="36"/>
      <c r="N30123" s="36"/>
      <c r="O30123" s="40"/>
      <c r="P30123" s="36"/>
      <c r="S30123" s="36"/>
      <c r="T30123" s="36"/>
      <c r="U30123" s="36"/>
      <c r="V30123" s="36"/>
    </row>
    <row r="30124" spans="12:22" x14ac:dyDescent="0.25">
      <c r="L30124" s="36"/>
      <c r="M30124" s="36"/>
      <c r="N30124" s="36"/>
      <c r="O30124" s="40"/>
      <c r="P30124" s="36"/>
      <c r="S30124" s="36"/>
      <c r="T30124" s="36"/>
      <c r="U30124" s="36"/>
      <c r="V30124" s="36"/>
    </row>
    <row r="30125" spans="12:22" x14ac:dyDescent="0.25">
      <c r="L30125" s="36"/>
      <c r="M30125" s="36"/>
      <c r="N30125" s="36"/>
      <c r="O30125" s="40"/>
      <c r="P30125" s="36"/>
      <c r="S30125" s="36"/>
      <c r="T30125" s="36"/>
      <c r="U30125" s="36"/>
      <c r="V30125" s="36"/>
    </row>
    <row r="30126" spans="12:22" x14ac:dyDescent="0.25">
      <c r="L30126" s="36"/>
      <c r="M30126" s="36"/>
      <c r="N30126" s="36"/>
      <c r="O30126" s="40"/>
      <c r="P30126" s="36"/>
      <c r="S30126" s="36"/>
      <c r="T30126" s="36"/>
      <c r="U30126" s="36"/>
      <c r="V30126" s="36"/>
    </row>
    <row r="30127" spans="12:22" x14ac:dyDescent="0.25">
      <c r="L30127" s="36"/>
      <c r="M30127" s="36"/>
      <c r="N30127" s="36"/>
      <c r="O30127" s="40"/>
      <c r="P30127" s="36"/>
      <c r="S30127" s="36"/>
      <c r="T30127" s="36"/>
      <c r="U30127" s="36"/>
      <c r="V30127" s="36"/>
    </row>
    <row r="30128" spans="12:22" x14ac:dyDescent="0.25">
      <c r="L30128" s="36"/>
      <c r="M30128" s="36"/>
      <c r="N30128" s="36"/>
      <c r="O30128" s="40"/>
      <c r="P30128" s="36"/>
      <c r="S30128" s="36"/>
      <c r="T30128" s="36"/>
      <c r="U30128" s="36"/>
      <c r="V30128" s="36"/>
    </row>
    <row r="30129" spans="12:22" x14ac:dyDescent="0.25">
      <c r="L30129" s="36"/>
      <c r="M30129" s="36"/>
      <c r="N30129" s="36"/>
      <c r="O30129" s="40"/>
      <c r="P30129" s="36"/>
      <c r="S30129" s="36"/>
      <c r="T30129" s="36"/>
      <c r="U30129" s="36"/>
      <c r="V30129" s="36"/>
    </row>
    <row r="30130" spans="12:22" x14ac:dyDescent="0.25">
      <c r="L30130" s="36"/>
      <c r="M30130" s="36"/>
      <c r="N30130" s="36"/>
      <c r="O30130" s="40"/>
      <c r="P30130" s="36"/>
      <c r="S30130" s="36"/>
      <c r="T30130" s="36"/>
      <c r="U30130" s="36"/>
      <c r="V30130" s="36"/>
    </row>
    <row r="30131" spans="12:22" x14ac:dyDescent="0.25">
      <c r="L30131" s="36"/>
      <c r="M30131" s="36"/>
      <c r="N30131" s="36"/>
      <c r="O30131" s="40"/>
      <c r="P30131" s="36"/>
      <c r="S30131" s="36"/>
      <c r="T30131" s="36"/>
      <c r="U30131" s="36"/>
      <c r="V30131" s="36"/>
    </row>
    <row r="30132" spans="12:22" x14ac:dyDescent="0.25">
      <c r="L30132" s="36"/>
      <c r="M30132" s="36"/>
      <c r="N30132" s="36"/>
      <c r="O30132" s="40"/>
      <c r="P30132" s="36"/>
      <c r="S30132" s="36"/>
      <c r="T30132" s="36"/>
      <c r="U30132" s="36"/>
      <c r="V30132" s="36"/>
    </row>
    <row r="30133" spans="12:22" x14ac:dyDescent="0.25">
      <c r="L30133" s="36"/>
      <c r="M30133" s="36"/>
      <c r="N30133" s="36"/>
      <c r="O30133" s="40"/>
      <c r="P30133" s="36"/>
      <c r="S30133" s="36"/>
      <c r="T30133" s="36"/>
      <c r="U30133" s="36"/>
      <c r="V30133" s="36"/>
    </row>
    <row r="30134" spans="12:22" x14ac:dyDescent="0.25">
      <c r="L30134" s="36"/>
      <c r="M30134" s="36"/>
      <c r="N30134" s="36"/>
      <c r="O30134" s="40"/>
      <c r="P30134" s="36"/>
      <c r="S30134" s="36"/>
      <c r="T30134" s="36"/>
      <c r="U30134" s="36"/>
      <c r="V30134" s="36"/>
    </row>
    <row r="30135" spans="12:22" x14ac:dyDescent="0.25">
      <c r="L30135" s="36"/>
      <c r="M30135" s="36"/>
      <c r="N30135" s="36"/>
      <c r="O30135" s="40"/>
      <c r="P30135" s="36"/>
      <c r="S30135" s="36"/>
      <c r="T30135" s="36"/>
      <c r="U30135" s="36"/>
      <c r="V30135" s="36"/>
    </row>
    <row r="30136" spans="12:22" x14ac:dyDescent="0.25">
      <c r="L30136" s="36"/>
      <c r="M30136" s="36"/>
      <c r="N30136" s="36"/>
      <c r="O30136" s="40"/>
      <c r="P30136" s="36"/>
      <c r="S30136" s="36"/>
      <c r="T30136" s="36"/>
      <c r="U30136" s="36"/>
      <c r="V30136" s="36"/>
    </row>
    <row r="30137" spans="12:22" x14ac:dyDescent="0.25">
      <c r="L30137" s="36"/>
      <c r="M30137" s="36"/>
      <c r="N30137" s="36"/>
      <c r="O30137" s="40"/>
      <c r="P30137" s="36"/>
      <c r="S30137" s="36"/>
      <c r="T30137" s="36"/>
      <c r="U30137" s="36"/>
      <c r="V30137" s="36"/>
    </row>
    <row r="30138" spans="12:22" x14ac:dyDescent="0.25">
      <c r="L30138" s="36"/>
      <c r="M30138" s="36"/>
      <c r="N30138" s="36"/>
      <c r="O30138" s="40"/>
      <c r="P30138" s="36"/>
      <c r="S30138" s="36"/>
      <c r="T30138" s="36"/>
      <c r="U30138" s="36"/>
      <c r="V30138" s="36"/>
    </row>
    <row r="30139" spans="12:22" x14ac:dyDescent="0.25">
      <c r="L30139" s="36"/>
      <c r="M30139" s="36"/>
      <c r="N30139" s="36"/>
      <c r="O30139" s="40"/>
      <c r="P30139" s="36"/>
      <c r="S30139" s="36"/>
      <c r="T30139" s="36"/>
      <c r="U30139" s="36"/>
      <c r="V30139" s="36"/>
    </row>
    <row r="30140" spans="12:22" x14ac:dyDescent="0.25">
      <c r="L30140" s="36"/>
      <c r="M30140" s="36"/>
      <c r="N30140" s="36"/>
      <c r="O30140" s="40"/>
      <c r="P30140" s="36"/>
      <c r="S30140" s="36"/>
      <c r="T30140" s="36"/>
      <c r="U30140" s="36"/>
      <c r="V30140" s="36"/>
    </row>
    <row r="30141" spans="12:22" x14ac:dyDescent="0.25">
      <c r="L30141" s="36"/>
      <c r="M30141" s="36"/>
      <c r="N30141" s="36"/>
      <c r="O30141" s="40"/>
      <c r="P30141" s="36"/>
      <c r="S30141" s="36"/>
      <c r="T30141" s="36"/>
      <c r="U30141" s="36"/>
      <c r="V30141" s="36"/>
    </row>
    <row r="30142" spans="12:22" x14ac:dyDescent="0.25">
      <c r="L30142" s="36"/>
      <c r="M30142" s="36"/>
      <c r="N30142" s="36"/>
      <c r="O30142" s="40"/>
      <c r="P30142" s="36"/>
      <c r="S30142" s="36"/>
      <c r="T30142" s="36"/>
      <c r="U30142" s="36"/>
      <c r="V30142" s="36"/>
    </row>
    <row r="30143" spans="12:22" x14ac:dyDescent="0.25">
      <c r="L30143" s="36"/>
      <c r="M30143" s="36"/>
      <c r="N30143" s="36"/>
      <c r="O30143" s="40"/>
      <c r="P30143" s="36"/>
      <c r="S30143" s="36"/>
      <c r="T30143" s="36"/>
      <c r="U30143" s="36"/>
      <c r="V30143" s="36"/>
    </row>
    <row r="30144" spans="12:22" x14ac:dyDescent="0.25">
      <c r="L30144" s="36"/>
      <c r="M30144" s="36"/>
      <c r="N30144" s="36"/>
      <c r="O30144" s="40"/>
      <c r="P30144" s="36"/>
      <c r="S30144" s="36"/>
      <c r="T30144" s="36"/>
      <c r="U30144" s="36"/>
      <c r="V30144" s="36"/>
    </row>
    <row r="30145" spans="12:22" x14ac:dyDescent="0.25">
      <c r="L30145" s="36"/>
      <c r="M30145" s="36"/>
      <c r="N30145" s="36"/>
      <c r="O30145" s="40"/>
      <c r="P30145" s="36"/>
      <c r="S30145" s="36"/>
      <c r="T30145" s="36"/>
      <c r="U30145" s="36"/>
      <c r="V30145" s="36"/>
    </row>
    <row r="30146" spans="12:22" x14ac:dyDescent="0.25">
      <c r="L30146" s="36"/>
      <c r="M30146" s="36"/>
      <c r="N30146" s="36"/>
      <c r="O30146" s="40"/>
      <c r="P30146" s="36"/>
      <c r="S30146" s="36"/>
      <c r="T30146" s="36"/>
      <c r="U30146" s="36"/>
      <c r="V30146" s="36"/>
    </row>
    <row r="30147" spans="12:22" x14ac:dyDescent="0.25">
      <c r="L30147" s="36"/>
      <c r="M30147" s="36"/>
      <c r="N30147" s="36"/>
      <c r="O30147" s="40"/>
      <c r="P30147" s="36"/>
      <c r="S30147" s="36"/>
      <c r="T30147" s="36"/>
      <c r="U30147" s="36"/>
      <c r="V30147" s="36"/>
    </row>
    <row r="30148" spans="12:22" x14ac:dyDescent="0.25">
      <c r="L30148" s="36"/>
      <c r="M30148" s="36"/>
      <c r="N30148" s="36"/>
      <c r="O30148" s="40"/>
      <c r="P30148" s="36"/>
      <c r="S30148" s="36"/>
      <c r="T30148" s="36"/>
      <c r="U30148" s="36"/>
      <c r="V30148" s="36"/>
    </row>
    <row r="30149" spans="12:22" x14ac:dyDescent="0.25">
      <c r="L30149" s="36"/>
      <c r="M30149" s="36"/>
      <c r="N30149" s="36"/>
      <c r="O30149" s="40"/>
      <c r="P30149" s="36"/>
      <c r="S30149" s="36"/>
      <c r="T30149" s="36"/>
      <c r="U30149" s="36"/>
      <c r="V30149" s="36"/>
    </row>
    <row r="30150" spans="12:22" x14ac:dyDescent="0.25">
      <c r="L30150" s="36"/>
      <c r="M30150" s="36"/>
      <c r="N30150" s="36"/>
      <c r="O30150" s="40"/>
      <c r="P30150" s="36"/>
      <c r="S30150" s="36"/>
      <c r="T30150" s="36"/>
      <c r="U30150" s="36"/>
      <c r="V30150" s="36"/>
    </row>
    <row r="30151" spans="12:22" x14ac:dyDescent="0.25">
      <c r="L30151" s="36"/>
      <c r="M30151" s="36"/>
      <c r="N30151" s="36"/>
      <c r="O30151" s="40"/>
      <c r="P30151" s="36"/>
      <c r="S30151" s="36"/>
      <c r="T30151" s="36"/>
      <c r="U30151" s="36"/>
      <c r="V30151" s="36"/>
    </row>
    <row r="30152" spans="12:22" x14ac:dyDescent="0.25">
      <c r="L30152" s="36"/>
      <c r="M30152" s="36"/>
      <c r="N30152" s="36"/>
      <c r="O30152" s="40"/>
      <c r="P30152" s="36"/>
      <c r="S30152" s="36"/>
      <c r="T30152" s="36"/>
      <c r="U30152" s="36"/>
      <c r="V30152" s="36"/>
    </row>
    <row r="30153" spans="12:22" x14ac:dyDescent="0.25">
      <c r="L30153" s="36"/>
      <c r="M30153" s="36"/>
      <c r="N30153" s="36"/>
      <c r="O30153" s="40"/>
      <c r="P30153" s="36"/>
      <c r="S30153" s="36"/>
      <c r="T30153" s="36"/>
      <c r="U30153" s="36"/>
      <c r="V30153" s="36"/>
    </row>
    <row r="30154" spans="12:22" x14ac:dyDescent="0.25">
      <c r="L30154" s="36"/>
      <c r="M30154" s="36"/>
      <c r="N30154" s="36"/>
      <c r="O30154" s="40"/>
      <c r="P30154" s="36"/>
      <c r="S30154" s="36"/>
      <c r="T30154" s="36"/>
      <c r="U30154" s="36"/>
      <c r="V30154" s="36"/>
    </row>
    <row r="30155" spans="12:22" x14ac:dyDescent="0.25">
      <c r="L30155" s="36"/>
      <c r="M30155" s="36"/>
      <c r="N30155" s="36"/>
      <c r="O30155" s="40"/>
      <c r="P30155" s="36"/>
      <c r="S30155" s="36"/>
      <c r="T30155" s="36"/>
      <c r="U30155" s="36"/>
      <c r="V30155" s="36"/>
    </row>
    <row r="30156" spans="12:22" x14ac:dyDescent="0.25">
      <c r="L30156" s="36"/>
      <c r="M30156" s="36"/>
      <c r="N30156" s="36"/>
      <c r="O30156" s="40"/>
      <c r="P30156" s="36"/>
      <c r="S30156" s="36"/>
      <c r="T30156" s="36"/>
      <c r="U30156" s="36"/>
      <c r="V30156" s="36"/>
    </row>
    <row r="30157" spans="12:22" x14ac:dyDescent="0.25">
      <c r="L30157" s="36"/>
      <c r="M30157" s="36"/>
      <c r="N30157" s="36"/>
      <c r="O30157" s="40"/>
      <c r="P30157" s="36"/>
      <c r="S30157" s="36"/>
      <c r="T30157" s="36"/>
      <c r="U30157" s="36"/>
      <c r="V30157" s="36"/>
    </row>
    <row r="30158" spans="12:22" x14ac:dyDescent="0.25">
      <c r="L30158" s="36"/>
      <c r="M30158" s="36"/>
      <c r="N30158" s="36"/>
      <c r="O30158" s="40"/>
      <c r="P30158" s="36"/>
      <c r="S30158" s="36"/>
      <c r="T30158" s="36"/>
      <c r="U30158" s="36"/>
      <c r="V30158" s="36"/>
    </row>
    <row r="30159" spans="12:22" x14ac:dyDescent="0.25">
      <c r="L30159" s="36"/>
      <c r="M30159" s="36"/>
      <c r="N30159" s="36"/>
      <c r="O30159" s="40"/>
      <c r="P30159" s="36"/>
      <c r="S30159" s="36"/>
      <c r="T30159" s="36"/>
      <c r="U30159" s="36"/>
      <c r="V30159" s="36"/>
    </row>
    <row r="30160" spans="12:22" x14ac:dyDescent="0.25">
      <c r="L30160" s="36"/>
      <c r="M30160" s="36"/>
      <c r="N30160" s="36"/>
      <c r="O30160" s="40"/>
      <c r="P30160" s="36"/>
      <c r="S30160" s="36"/>
      <c r="T30160" s="36"/>
      <c r="U30160" s="36"/>
      <c r="V30160" s="36"/>
    </row>
    <row r="30161" spans="12:22" x14ac:dyDescent="0.25">
      <c r="L30161" s="36"/>
      <c r="M30161" s="36"/>
      <c r="N30161" s="36"/>
      <c r="O30161" s="40"/>
      <c r="P30161" s="36"/>
      <c r="S30161" s="36"/>
      <c r="T30161" s="36"/>
      <c r="U30161" s="36"/>
      <c r="V30161" s="36"/>
    </row>
    <row r="30162" spans="12:22" x14ac:dyDescent="0.25">
      <c r="L30162" s="36"/>
      <c r="M30162" s="36"/>
      <c r="N30162" s="36"/>
      <c r="O30162" s="40"/>
      <c r="P30162" s="36"/>
      <c r="S30162" s="36"/>
      <c r="T30162" s="36"/>
      <c r="U30162" s="36"/>
      <c r="V30162" s="36"/>
    </row>
    <row r="30163" spans="12:22" x14ac:dyDescent="0.25">
      <c r="L30163" s="36"/>
      <c r="M30163" s="36"/>
      <c r="N30163" s="36"/>
      <c r="O30163" s="40"/>
      <c r="P30163" s="36"/>
      <c r="S30163" s="36"/>
      <c r="T30163" s="36"/>
      <c r="U30163" s="36"/>
      <c r="V30163" s="36"/>
    </row>
    <row r="30164" spans="12:22" x14ac:dyDescent="0.25">
      <c r="L30164" s="36"/>
      <c r="M30164" s="36"/>
      <c r="N30164" s="36"/>
      <c r="O30164" s="40"/>
      <c r="P30164" s="36"/>
      <c r="S30164" s="36"/>
      <c r="T30164" s="36"/>
      <c r="U30164" s="36"/>
      <c r="V30164" s="36"/>
    </row>
    <row r="30165" spans="12:22" x14ac:dyDescent="0.25">
      <c r="L30165" s="36"/>
      <c r="M30165" s="36"/>
      <c r="N30165" s="36"/>
      <c r="O30165" s="40"/>
      <c r="P30165" s="36"/>
      <c r="S30165" s="36"/>
      <c r="T30165" s="36"/>
      <c r="U30165" s="36"/>
      <c r="V30165" s="36"/>
    </row>
    <row r="30166" spans="12:22" x14ac:dyDescent="0.25">
      <c r="L30166" s="36"/>
      <c r="M30166" s="36"/>
      <c r="N30166" s="36"/>
      <c r="O30166" s="40"/>
      <c r="P30166" s="36"/>
      <c r="S30166" s="36"/>
      <c r="T30166" s="36"/>
      <c r="U30166" s="36"/>
      <c r="V30166" s="36"/>
    </row>
    <row r="30167" spans="12:22" x14ac:dyDescent="0.25">
      <c r="L30167" s="36"/>
      <c r="M30167" s="36"/>
      <c r="N30167" s="36"/>
      <c r="O30167" s="40"/>
      <c r="P30167" s="36"/>
      <c r="S30167" s="36"/>
      <c r="T30167" s="36"/>
      <c r="U30167" s="36"/>
      <c r="V30167" s="36"/>
    </row>
    <row r="30168" spans="12:22" x14ac:dyDescent="0.25">
      <c r="L30168" s="36"/>
      <c r="M30168" s="36"/>
      <c r="N30168" s="36"/>
      <c r="O30168" s="40"/>
      <c r="P30168" s="36"/>
      <c r="S30168" s="36"/>
      <c r="T30168" s="36"/>
      <c r="U30168" s="36"/>
      <c r="V30168" s="36"/>
    </row>
    <row r="30169" spans="12:22" x14ac:dyDescent="0.25">
      <c r="L30169" s="36"/>
      <c r="M30169" s="36"/>
      <c r="N30169" s="36"/>
      <c r="O30169" s="40"/>
      <c r="P30169" s="36"/>
      <c r="S30169" s="36"/>
      <c r="T30169" s="36"/>
      <c r="U30169" s="36"/>
      <c r="V30169" s="36"/>
    </row>
    <row r="30170" spans="12:22" x14ac:dyDescent="0.25">
      <c r="L30170" s="36"/>
      <c r="M30170" s="36"/>
      <c r="N30170" s="36"/>
      <c r="O30170" s="40"/>
      <c r="P30170" s="36"/>
      <c r="S30170" s="36"/>
      <c r="T30170" s="36"/>
      <c r="U30170" s="36"/>
      <c r="V30170" s="36"/>
    </row>
    <row r="30171" spans="12:22" x14ac:dyDescent="0.25">
      <c r="L30171" s="36"/>
      <c r="M30171" s="36"/>
      <c r="N30171" s="36"/>
      <c r="O30171" s="40"/>
      <c r="P30171" s="36"/>
      <c r="S30171" s="36"/>
      <c r="T30171" s="36"/>
      <c r="U30171" s="36"/>
      <c r="V30171" s="36"/>
    </row>
    <row r="30172" spans="12:22" x14ac:dyDescent="0.25">
      <c r="L30172" s="36"/>
      <c r="M30172" s="36"/>
      <c r="N30172" s="36"/>
      <c r="O30172" s="40"/>
      <c r="P30172" s="36"/>
      <c r="S30172" s="36"/>
      <c r="T30172" s="36"/>
      <c r="U30172" s="36"/>
      <c r="V30172" s="36"/>
    </row>
    <row r="30173" spans="12:22" x14ac:dyDescent="0.25">
      <c r="L30173" s="36"/>
      <c r="M30173" s="36"/>
      <c r="N30173" s="36"/>
      <c r="O30173" s="40"/>
      <c r="P30173" s="36"/>
      <c r="S30173" s="36"/>
      <c r="T30173" s="36"/>
      <c r="U30173" s="36"/>
      <c r="V30173" s="36"/>
    </row>
    <row r="30174" spans="12:22" x14ac:dyDescent="0.25">
      <c r="L30174" s="36"/>
      <c r="M30174" s="36"/>
      <c r="N30174" s="36"/>
      <c r="O30174" s="40"/>
      <c r="P30174" s="36"/>
      <c r="S30174" s="36"/>
      <c r="T30174" s="36"/>
      <c r="U30174" s="36"/>
      <c r="V30174" s="36"/>
    </row>
    <row r="30175" spans="12:22" x14ac:dyDescent="0.25">
      <c r="L30175" s="36"/>
      <c r="M30175" s="36"/>
      <c r="N30175" s="36"/>
      <c r="O30175" s="40"/>
      <c r="P30175" s="36"/>
      <c r="S30175" s="36"/>
      <c r="T30175" s="36"/>
      <c r="U30175" s="36"/>
      <c r="V30175" s="36"/>
    </row>
    <row r="30176" spans="12:22" x14ac:dyDescent="0.25">
      <c r="L30176" s="36"/>
      <c r="M30176" s="36"/>
      <c r="N30176" s="36"/>
      <c r="O30176" s="40"/>
      <c r="P30176" s="36"/>
      <c r="S30176" s="36"/>
      <c r="T30176" s="36"/>
      <c r="U30176" s="36"/>
      <c r="V30176" s="36"/>
    </row>
    <row r="30177" spans="12:22" x14ac:dyDescent="0.25">
      <c r="L30177" s="36"/>
      <c r="M30177" s="36"/>
      <c r="N30177" s="36"/>
      <c r="O30177" s="40"/>
      <c r="P30177" s="36"/>
      <c r="S30177" s="36"/>
      <c r="T30177" s="36"/>
      <c r="U30177" s="36"/>
      <c r="V30177" s="36"/>
    </row>
    <row r="30178" spans="12:22" x14ac:dyDescent="0.25">
      <c r="L30178" s="36"/>
      <c r="M30178" s="36"/>
      <c r="N30178" s="36"/>
      <c r="O30178" s="40"/>
      <c r="P30178" s="36"/>
      <c r="S30178" s="36"/>
      <c r="T30178" s="36"/>
      <c r="U30178" s="36"/>
      <c r="V30178" s="36"/>
    </row>
    <row r="30179" spans="12:22" x14ac:dyDescent="0.25">
      <c r="L30179" s="36"/>
      <c r="M30179" s="36"/>
      <c r="N30179" s="36"/>
      <c r="O30179" s="40"/>
      <c r="P30179" s="36"/>
      <c r="S30179" s="36"/>
      <c r="T30179" s="36"/>
      <c r="U30179" s="36"/>
      <c r="V30179" s="36"/>
    </row>
    <row r="30180" spans="12:22" x14ac:dyDescent="0.25">
      <c r="L30180" s="36"/>
      <c r="M30180" s="36"/>
      <c r="N30180" s="36"/>
      <c r="O30180" s="40"/>
      <c r="P30180" s="36"/>
      <c r="S30180" s="36"/>
      <c r="T30180" s="36"/>
      <c r="U30180" s="36"/>
      <c r="V30180" s="36"/>
    </row>
    <row r="30181" spans="12:22" x14ac:dyDescent="0.25">
      <c r="L30181" s="36"/>
      <c r="M30181" s="36"/>
      <c r="N30181" s="36"/>
      <c r="O30181" s="40"/>
      <c r="P30181" s="36"/>
      <c r="S30181" s="36"/>
      <c r="T30181" s="36"/>
      <c r="U30181" s="36"/>
      <c r="V30181" s="36"/>
    </row>
    <row r="30182" spans="12:22" x14ac:dyDescent="0.25">
      <c r="L30182" s="36"/>
      <c r="M30182" s="36"/>
      <c r="N30182" s="36"/>
      <c r="O30182" s="40"/>
      <c r="P30182" s="36"/>
      <c r="S30182" s="36"/>
      <c r="T30182" s="36"/>
      <c r="U30182" s="36"/>
      <c r="V30182" s="36"/>
    </row>
    <row r="30183" spans="12:22" x14ac:dyDescent="0.25">
      <c r="L30183" s="36"/>
      <c r="M30183" s="36"/>
      <c r="N30183" s="36"/>
      <c r="O30183" s="40"/>
      <c r="P30183" s="36"/>
      <c r="S30183" s="36"/>
      <c r="T30183" s="36"/>
      <c r="U30183" s="36"/>
      <c r="V30183" s="36"/>
    </row>
    <row r="30184" spans="12:22" x14ac:dyDescent="0.25">
      <c r="L30184" s="36"/>
      <c r="M30184" s="36"/>
      <c r="N30184" s="36"/>
      <c r="O30184" s="40"/>
      <c r="P30184" s="36"/>
      <c r="S30184" s="36"/>
      <c r="T30184" s="36"/>
      <c r="U30184" s="36"/>
      <c r="V30184" s="36"/>
    </row>
    <row r="30185" spans="12:22" x14ac:dyDescent="0.25">
      <c r="L30185" s="36"/>
      <c r="M30185" s="36"/>
      <c r="N30185" s="36"/>
      <c r="O30185" s="40"/>
      <c r="P30185" s="36"/>
      <c r="S30185" s="36"/>
      <c r="T30185" s="36"/>
      <c r="U30185" s="36"/>
      <c r="V30185" s="36"/>
    </row>
    <row r="30186" spans="12:22" x14ac:dyDescent="0.25">
      <c r="L30186" s="36"/>
      <c r="M30186" s="36"/>
      <c r="N30186" s="36"/>
      <c r="O30186" s="40"/>
      <c r="P30186" s="36"/>
      <c r="S30186" s="36"/>
      <c r="T30186" s="36"/>
      <c r="U30186" s="36"/>
      <c r="V30186" s="36"/>
    </row>
    <row r="30187" spans="12:22" x14ac:dyDescent="0.25">
      <c r="L30187" s="36"/>
      <c r="M30187" s="36"/>
      <c r="N30187" s="36"/>
      <c r="O30187" s="40"/>
      <c r="P30187" s="36"/>
      <c r="S30187" s="36"/>
      <c r="T30187" s="36"/>
      <c r="U30187" s="36"/>
      <c r="V30187" s="36"/>
    </row>
    <row r="30188" spans="12:22" x14ac:dyDescent="0.25">
      <c r="L30188" s="36"/>
      <c r="M30188" s="36"/>
      <c r="N30188" s="36"/>
      <c r="O30188" s="40"/>
      <c r="P30188" s="36"/>
      <c r="S30188" s="36"/>
      <c r="T30188" s="36"/>
      <c r="U30188" s="36"/>
      <c r="V30188" s="36"/>
    </row>
    <row r="30189" spans="12:22" x14ac:dyDescent="0.25">
      <c r="L30189" s="36"/>
      <c r="M30189" s="36"/>
      <c r="N30189" s="36"/>
      <c r="O30189" s="40"/>
      <c r="P30189" s="36"/>
      <c r="S30189" s="36"/>
      <c r="T30189" s="36"/>
      <c r="U30189" s="36"/>
      <c r="V30189" s="36"/>
    </row>
    <row r="30190" spans="12:22" x14ac:dyDescent="0.25">
      <c r="L30190" s="36"/>
      <c r="M30190" s="36"/>
      <c r="N30190" s="36"/>
      <c r="O30190" s="40"/>
      <c r="P30190" s="36"/>
      <c r="S30190" s="36"/>
      <c r="T30190" s="36"/>
      <c r="U30190" s="36"/>
      <c r="V30190" s="36"/>
    </row>
    <row r="30191" spans="12:22" x14ac:dyDescent="0.25">
      <c r="L30191" s="36"/>
      <c r="M30191" s="36"/>
      <c r="N30191" s="36"/>
      <c r="O30191" s="40"/>
      <c r="P30191" s="36"/>
      <c r="S30191" s="36"/>
      <c r="T30191" s="36"/>
      <c r="U30191" s="36"/>
      <c r="V30191" s="36"/>
    </row>
    <row r="30192" spans="12:22" x14ac:dyDescent="0.25">
      <c r="L30192" s="36"/>
      <c r="M30192" s="36"/>
      <c r="N30192" s="36"/>
      <c r="O30192" s="40"/>
      <c r="P30192" s="36"/>
      <c r="S30192" s="36"/>
      <c r="T30192" s="36"/>
      <c r="U30192" s="36"/>
      <c r="V30192" s="36"/>
    </row>
    <row r="30193" spans="12:22" x14ac:dyDescent="0.25">
      <c r="L30193" s="36"/>
      <c r="M30193" s="36"/>
      <c r="N30193" s="36"/>
      <c r="O30193" s="40"/>
      <c r="P30193" s="36"/>
      <c r="S30193" s="36"/>
      <c r="T30193" s="36"/>
      <c r="U30193" s="36"/>
      <c r="V30193" s="36"/>
    </row>
    <row r="30194" spans="12:22" x14ac:dyDescent="0.25">
      <c r="L30194" s="36"/>
      <c r="M30194" s="36"/>
      <c r="N30194" s="36"/>
      <c r="O30194" s="40"/>
      <c r="P30194" s="36"/>
      <c r="S30194" s="36"/>
      <c r="T30194" s="36"/>
      <c r="U30194" s="36"/>
      <c r="V30194" s="36"/>
    </row>
    <row r="30195" spans="12:22" x14ac:dyDescent="0.25">
      <c r="L30195" s="36"/>
      <c r="M30195" s="36"/>
      <c r="N30195" s="36"/>
      <c r="O30195" s="40"/>
      <c r="P30195" s="36"/>
      <c r="S30195" s="36"/>
      <c r="T30195" s="36"/>
      <c r="U30195" s="36"/>
      <c r="V30195" s="36"/>
    </row>
    <row r="30196" spans="12:22" x14ac:dyDescent="0.25">
      <c r="L30196" s="36"/>
      <c r="M30196" s="36"/>
      <c r="N30196" s="36"/>
      <c r="O30196" s="40"/>
      <c r="P30196" s="36"/>
      <c r="S30196" s="36"/>
      <c r="T30196" s="36"/>
      <c r="U30196" s="36"/>
      <c r="V30196" s="36"/>
    </row>
    <row r="30197" spans="12:22" x14ac:dyDescent="0.25">
      <c r="L30197" s="36"/>
      <c r="M30197" s="36"/>
      <c r="N30197" s="36"/>
      <c r="O30197" s="40"/>
      <c r="P30197" s="36"/>
      <c r="S30197" s="36"/>
      <c r="T30197" s="36"/>
      <c r="U30197" s="36"/>
      <c r="V30197" s="36"/>
    </row>
    <row r="30198" spans="12:22" x14ac:dyDescent="0.25">
      <c r="L30198" s="36"/>
      <c r="M30198" s="36"/>
      <c r="N30198" s="36"/>
      <c r="O30198" s="40"/>
      <c r="P30198" s="36"/>
      <c r="S30198" s="36"/>
      <c r="T30198" s="36"/>
      <c r="U30198" s="36"/>
      <c r="V30198" s="36"/>
    </row>
    <row r="30199" spans="12:22" x14ac:dyDescent="0.25">
      <c r="L30199" s="36"/>
      <c r="M30199" s="36"/>
      <c r="N30199" s="36"/>
      <c r="O30199" s="40"/>
      <c r="P30199" s="36"/>
      <c r="S30199" s="36"/>
      <c r="T30199" s="36"/>
      <c r="U30199" s="36"/>
      <c r="V30199" s="36"/>
    </row>
    <row r="30200" spans="12:22" x14ac:dyDescent="0.25">
      <c r="L30200" s="36"/>
      <c r="M30200" s="36"/>
      <c r="N30200" s="36"/>
      <c r="O30200" s="40"/>
      <c r="P30200" s="36"/>
      <c r="S30200" s="36"/>
      <c r="T30200" s="36"/>
      <c r="U30200" s="36"/>
      <c r="V30200" s="36"/>
    </row>
    <row r="30201" spans="12:22" x14ac:dyDescent="0.25">
      <c r="L30201" s="36"/>
      <c r="M30201" s="36"/>
      <c r="N30201" s="36"/>
      <c r="O30201" s="40"/>
      <c r="P30201" s="36"/>
      <c r="S30201" s="36"/>
      <c r="T30201" s="36"/>
      <c r="U30201" s="36"/>
      <c r="V30201" s="36"/>
    </row>
    <row r="30202" spans="12:22" x14ac:dyDescent="0.25">
      <c r="L30202" s="36"/>
      <c r="M30202" s="36"/>
      <c r="N30202" s="36"/>
      <c r="O30202" s="40"/>
      <c r="P30202" s="36"/>
      <c r="S30202" s="36"/>
      <c r="T30202" s="36"/>
      <c r="U30202" s="36"/>
      <c r="V30202" s="36"/>
    </row>
    <row r="30203" spans="12:22" x14ac:dyDescent="0.25">
      <c r="L30203" s="36"/>
      <c r="M30203" s="36"/>
      <c r="N30203" s="36"/>
      <c r="O30203" s="40"/>
      <c r="P30203" s="36"/>
      <c r="S30203" s="36"/>
      <c r="T30203" s="36"/>
      <c r="U30203" s="36"/>
      <c r="V30203" s="36"/>
    </row>
    <row r="30204" spans="12:22" x14ac:dyDescent="0.25">
      <c r="L30204" s="36"/>
      <c r="M30204" s="36"/>
      <c r="N30204" s="36"/>
      <c r="O30204" s="40"/>
      <c r="P30204" s="36"/>
      <c r="S30204" s="36"/>
      <c r="T30204" s="36"/>
      <c r="U30204" s="36"/>
      <c r="V30204" s="36"/>
    </row>
    <row r="30205" spans="12:22" x14ac:dyDescent="0.25">
      <c r="L30205" s="36"/>
      <c r="M30205" s="36"/>
      <c r="N30205" s="36"/>
      <c r="O30205" s="40"/>
      <c r="P30205" s="36"/>
      <c r="S30205" s="36"/>
      <c r="T30205" s="36"/>
      <c r="U30205" s="36"/>
      <c r="V30205" s="36"/>
    </row>
    <row r="30206" spans="12:22" x14ac:dyDescent="0.25">
      <c r="L30206" s="36"/>
      <c r="M30206" s="36"/>
      <c r="N30206" s="36"/>
      <c r="O30206" s="40"/>
      <c r="P30206" s="36"/>
      <c r="S30206" s="36"/>
      <c r="T30206" s="36"/>
      <c r="U30206" s="36"/>
      <c r="V30206" s="36"/>
    </row>
    <row r="30207" spans="12:22" x14ac:dyDescent="0.25">
      <c r="L30207" s="36"/>
      <c r="M30207" s="36"/>
      <c r="N30207" s="36"/>
      <c r="O30207" s="40"/>
      <c r="P30207" s="36"/>
      <c r="S30207" s="36"/>
      <c r="T30207" s="36"/>
      <c r="U30207" s="36"/>
      <c r="V30207" s="36"/>
    </row>
    <row r="30208" spans="12:22" x14ac:dyDescent="0.25">
      <c r="L30208" s="36"/>
      <c r="M30208" s="36"/>
      <c r="N30208" s="36"/>
      <c r="O30208" s="40"/>
      <c r="P30208" s="36"/>
      <c r="S30208" s="36"/>
      <c r="T30208" s="36"/>
      <c r="U30208" s="36"/>
      <c r="V30208" s="36"/>
    </row>
    <row r="30209" spans="12:22" x14ac:dyDescent="0.25">
      <c r="L30209" s="36"/>
      <c r="M30209" s="36"/>
      <c r="N30209" s="36"/>
      <c r="O30209" s="40"/>
      <c r="P30209" s="36"/>
      <c r="S30209" s="36"/>
      <c r="T30209" s="36"/>
      <c r="U30209" s="36"/>
      <c r="V30209" s="36"/>
    </row>
    <row r="30210" spans="12:22" x14ac:dyDescent="0.25">
      <c r="L30210" s="36"/>
      <c r="M30210" s="36"/>
      <c r="N30210" s="36"/>
      <c r="O30210" s="40"/>
      <c r="P30210" s="36"/>
      <c r="S30210" s="36"/>
      <c r="T30210" s="36"/>
      <c r="U30210" s="36"/>
      <c r="V30210" s="36"/>
    </row>
    <row r="30211" spans="12:22" x14ac:dyDescent="0.25">
      <c r="L30211" s="36"/>
      <c r="M30211" s="36"/>
      <c r="N30211" s="36"/>
      <c r="O30211" s="40"/>
      <c r="P30211" s="36"/>
      <c r="S30211" s="36"/>
      <c r="T30211" s="36"/>
      <c r="U30211" s="36"/>
      <c r="V30211" s="36"/>
    </row>
    <row r="30212" spans="12:22" x14ac:dyDescent="0.25">
      <c r="L30212" s="36"/>
      <c r="M30212" s="36"/>
      <c r="N30212" s="36"/>
      <c r="O30212" s="40"/>
      <c r="P30212" s="36"/>
      <c r="S30212" s="36"/>
      <c r="T30212" s="36"/>
      <c r="U30212" s="36"/>
      <c r="V30212" s="36"/>
    </row>
    <row r="30213" spans="12:22" x14ac:dyDescent="0.25">
      <c r="L30213" s="36"/>
      <c r="M30213" s="36"/>
      <c r="N30213" s="36"/>
      <c r="O30213" s="40"/>
      <c r="P30213" s="36"/>
      <c r="S30213" s="36"/>
      <c r="T30213" s="36"/>
      <c r="U30213" s="36"/>
      <c r="V30213" s="36"/>
    </row>
    <row r="30214" spans="12:22" x14ac:dyDescent="0.25">
      <c r="L30214" s="36"/>
      <c r="M30214" s="36"/>
      <c r="N30214" s="36"/>
      <c r="O30214" s="40"/>
      <c r="P30214" s="36"/>
      <c r="S30214" s="36"/>
      <c r="T30214" s="36"/>
      <c r="U30214" s="36"/>
      <c r="V30214" s="36"/>
    </row>
    <row r="30215" spans="12:22" x14ac:dyDescent="0.25">
      <c r="L30215" s="36"/>
      <c r="M30215" s="36"/>
      <c r="N30215" s="36"/>
      <c r="O30215" s="40"/>
      <c r="P30215" s="36"/>
      <c r="S30215" s="36"/>
      <c r="T30215" s="36"/>
      <c r="U30215" s="36"/>
      <c r="V30215" s="36"/>
    </row>
    <row r="30216" spans="12:22" x14ac:dyDescent="0.25">
      <c r="L30216" s="36"/>
      <c r="M30216" s="36"/>
      <c r="N30216" s="36"/>
      <c r="O30216" s="40"/>
      <c r="P30216" s="36"/>
      <c r="S30216" s="36"/>
      <c r="T30216" s="36"/>
      <c r="U30216" s="36"/>
      <c r="V30216" s="36"/>
    </row>
    <row r="30217" spans="12:22" x14ac:dyDescent="0.25">
      <c r="L30217" s="36"/>
      <c r="M30217" s="36"/>
      <c r="N30217" s="36"/>
      <c r="O30217" s="40"/>
      <c r="P30217" s="36"/>
      <c r="S30217" s="36"/>
      <c r="T30217" s="36"/>
      <c r="U30217" s="36"/>
      <c r="V30217" s="36"/>
    </row>
    <row r="30218" spans="12:22" x14ac:dyDescent="0.25">
      <c r="L30218" s="36"/>
      <c r="M30218" s="36"/>
      <c r="N30218" s="36"/>
      <c r="O30218" s="40"/>
      <c r="P30218" s="36"/>
      <c r="S30218" s="36"/>
      <c r="T30218" s="36"/>
      <c r="U30218" s="36"/>
      <c r="V30218" s="36"/>
    </row>
    <row r="30219" spans="12:22" x14ac:dyDescent="0.25">
      <c r="L30219" s="36"/>
      <c r="M30219" s="36"/>
      <c r="N30219" s="36"/>
      <c r="O30219" s="40"/>
      <c r="P30219" s="36"/>
      <c r="S30219" s="36"/>
      <c r="T30219" s="36"/>
      <c r="U30219" s="36"/>
      <c r="V30219" s="36"/>
    </row>
    <row r="30220" spans="12:22" x14ac:dyDescent="0.25">
      <c r="L30220" s="36"/>
      <c r="M30220" s="36"/>
      <c r="N30220" s="36"/>
      <c r="O30220" s="40"/>
      <c r="P30220" s="36"/>
      <c r="S30220" s="36"/>
      <c r="T30220" s="36"/>
      <c r="U30220" s="36"/>
      <c r="V30220" s="36"/>
    </row>
    <row r="30221" spans="12:22" x14ac:dyDescent="0.25">
      <c r="L30221" s="36"/>
      <c r="M30221" s="36"/>
      <c r="N30221" s="36"/>
      <c r="O30221" s="40"/>
      <c r="P30221" s="36"/>
      <c r="S30221" s="36"/>
      <c r="T30221" s="36"/>
      <c r="U30221" s="36"/>
      <c r="V30221" s="36"/>
    </row>
    <row r="30222" spans="12:22" x14ac:dyDescent="0.25">
      <c r="L30222" s="36"/>
      <c r="M30222" s="36"/>
      <c r="N30222" s="36"/>
      <c r="O30222" s="40"/>
      <c r="P30222" s="36"/>
      <c r="S30222" s="36"/>
      <c r="T30222" s="36"/>
      <c r="U30222" s="36"/>
      <c r="V30222" s="36"/>
    </row>
    <row r="30223" spans="12:22" x14ac:dyDescent="0.25">
      <c r="L30223" s="36"/>
      <c r="M30223" s="36"/>
      <c r="N30223" s="36"/>
      <c r="O30223" s="40"/>
      <c r="P30223" s="36"/>
      <c r="S30223" s="36"/>
      <c r="T30223" s="36"/>
      <c r="U30223" s="36"/>
      <c r="V30223" s="36"/>
    </row>
    <row r="30224" spans="12:22" x14ac:dyDescent="0.25">
      <c r="L30224" s="36"/>
      <c r="M30224" s="36"/>
      <c r="N30224" s="36"/>
      <c r="O30224" s="40"/>
      <c r="P30224" s="36"/>
      <c r="S30224" s="36"/>
      <c r="T30224" s="36"/>
      <c r="U30224" s="36"/>
      <c r="V30224" s="36"/>
    </row>
    <row r="30225" spans="12:22" x14ac:dyDescent="0.25">
      <c r="L30225" s="36"/>
      <c r="M30225" s="36"/>
      <c r="N30225" s="36"/>
      <c r="O30225" s="40"/>
      <c r="P30225" s="36"/>
      <c r="S30225" s="36"/>
      <c r="T30225" s="36"/>
      <c r="U30225" s="36"/>
      <c r="V30225" s="36"/>
    </row>
    <row r="30226" spans="12:22" x14ac:dyDescent="0.25">
      <c r="L30226" s="36"/>
      <c r="M30226" s="36"/>
      <c r="N30226" s="36"/>
      <c r="O30226" s="40"/>
      <c r="P30226" s="36"/>
      <c r="S30226" s="36"/>
      <c r="T30226" s="36"/>
      <c r="U30226" s="36"/>
      <c r="V30226" s="36"/>
    </row>
    <row r="30227" spans="12:22" x14ac:dyDescent="0.25">
      <c r="L30227" s="36"/>
      <c r="M30227" s="36"/>
      <c r="N30227" s="36"/>
      <c r="O30227" s="40"/>
      <c r="P30227" s="36"/>
      <c r="S30227" s="36"/>
      <c r="T30227" s="36"/>
      <c r="U30227" s="36"/>
      <c r="V30227" s="36"/>
    </row>
    <row r="30228" spans="12:22" x14ac:dyDescent="0.25">
      <c r="L30228" s="36"/>
      <c r="M30228" s="36"/>
      <c r="N30228" s="36"/>
      <c r="O30228" s="40"/>
      <c r="P30228" s="36"/>
      <c r="S30228" s="36"/>
      <c r="T30228" s="36"/>
      <c r="U30228" s="36"/>
      <c r="V30228" s="36"/>
    </row>
    <row r="30229" spans="12:22" x14ac:dyDescent="0.25">
      <c r="L30229" s="36"/>
      <c r="M30229" s="36"/>
      <c r="N30229" s="36"/>
      <c r="O30229" s="40"/>
      <c r="P30229" s="36"/>
      <c r="S30229" s="36"/>
      <c r="T30229" s="36"/>
      <c r="U30229" s="36"/>
      <c r="V30229" s="36"/>
    </row>
    <row r="30230" spans="12:22" x14ac:dyDescent="0.25">
      <c r="L30230" s="36"/>
      <c r="M30230" s="36"/>
      <c r="N30230" s="36"/>
      <c r="O30230" s="40"/>
      <c r="P30230" s="36"/>
      <c r="S30230" s="36"/>
      <c r="T30230" s="36"/>
      <c r="U30230" s="36"/>
      <c r="V30230" s="36"/>
    </row>
    <row r="30231" spans="12:22" x14ac:dyDescent="0.25">
      <c r="L30231" s="36"/>
      <c r="M30231" s="36"/>
      <c r="N30231" s="36"/>
      <c r="O30231" s="40"/>
      <c r="P30231" s="36"/>
      <c r="S30231" s="36"/>
      <c r="T30231" s="36"/>
      <c r="U30231" s="36"/>
      <c r="V30231" s="36"/>
    </row>
    <row r="30232" spans="12:22" x14ac:dyDescent="0.25">
      <c r="L30232" s="36"/>
      <c r="M30232" s="36"/>
      <c r="N30232" s="36"/>
      <c r="O30232" s="40"/>
      <c r="P30232" s="36"/>
      <c r="S30232" s="36"/>
      <c r="T30232" s="36"/>
      <c r="U30232" s="36"/>
      <c r="V30232" s="36"/>
    </row>
    <row r="30233" spans="12:22" x14ac:dyDescent="0.25">
      <c r="L30233" s="36"/>
      <c r="M30233" s="36"/>
      <c r="N30233" s="36"/>
      <c r="O30233" s="40"/>
      <c r="P30233" s="36"/>
      <c r="S30233" s="36"/>
      <c r="T30233" s="36"/>
      <c r="U30233" s="36"/>
      <c r="V30233" s="36"/>
    </row>
    <row r="30234" spans="12:22" x14ac:dyDescent="0.25">
      <c r="L30234" s="36"/>
      <c r="M30234" s="36"/>
      <c r="N30234" s="36"/>
      <c r="O30234" s="40"/>
      <c r="P30234" s="36"/>
      <c r="S30234" s="36"/>
      <c r="T30234" s="36"/>
      <c r="U30234" s="36"/>
      <c r="V30234" s="36"/>
    </row>
    <row r="30235" spans="12:22" x14ac:dyDescent="0.25">
      <c r="L30235" s="36"/>
      <c r="M30235" s="36"/>
      <c r="N30235" s="36"/>
      <c r="O30235" s="40"/>
      <c r="P30235" s="36"/>
      <c r="S30235" s="36"/>
      <c r="T30235" s="36"/>
      <c r="U30235" s="36"/>
      <c r="V30235" s="36"/>
    </row>
    <row r="30236" spans="12:22" x14ac:dyDescent="0.25">
      <c r="L30236" s="36"/>
      <c r="M30236" s="36"/>
      <c r="N30236" s="36"/>
      <c r="O30236" s="40"/>
      <c r="P30236" s="36"/>
      <c r="S30236" s="36"/>
      <c r="T30236" s="36"/>
      <c r="U30236" s="36"/>
      <c r="V30236" s="36"/>
    </row>
    <row r="30237" spans="12:22" x14ac:dyDescent="0.25">
      <c r="L30237" s="36"/>
      <c r="M30237" s="36"/>
      <c r="N30237" s="36"/>
      <c r="O30237" s="40"/>
      <c r="P30237" s="36"/>
      <c r="S30237" s="36"/>
      <c r="T30237" s="36"/>
      <c r="U30237" s="36"/>
      <c r="V30237" s="36"/>
    </row>
    <row r="30238" spans="12:22" x14ac:dyDescent="0.25">
      <c r="L30238" s="36"/>
      <c r="M30238" s="36"/>
      <c r="N30238" s="36"/>
      <c r="O30238" s="40"/>
      <c r="P30238" s="36"/>
      <c r="S30238" s="36"/>
      <c r="T30238" s="36"/>
      <c r="U30238" s="36"/>
      <c r="V30238" s="36"/>
    </row>
    <row r="30239" spans="12:22" x14ac:dyDescent="0.25">
      <c r="L30239" s="36"/>
      <c r="M30239" s="36"/>
      <c r="N30239" s="36"/>
      <c r="O30239" s="40"/>
      <c r="P30239" s="36"/>
      <c r="S30239" s="36"/>
      <c r="T30239" s="36"/>
      <c r="U30239" s="36"/>
      <c r="V30239" s="36"/>
    </row>
    <row r="30240" spans="12:22" x14ac:dyDescent="0.25">
      <c r="L30240" s="36"/>
      <c r="M30240" s="36"/>
      <c r="N30240" s="36"/>
      <c r="O30240" s="40"/>
      <c r="P30240" s="36"/>
      <c r="S30240" s="36"/>
      <c r="T30240" s="36"/>
      <c r="U30240" s="36"/>
      <c r="V30240" s="36"/>
    </row>
    <row r="30241" spans="12:22" x14ac:dyDescent="0.25">
      <c r="L30241" s="36"/>
      <c r="M30241" s="36"/>
      <c r="N30241" s="36"/>
      <c r="O30241" s="40"/>
      <c r="P30241" s="36"/>
      <c r="S30241" s="36"/>
      <c r="T30241" s="36"/>
      <c r="U30241" s="36"/>
      <c r="V30241" s="36"/>
    </row>
    <row r="30242" spans="12:22" x14ac:dyDescent="0.25">
      <c r="L30242" s="36"/>
      <c r="M30242" s="36"/>
      <c r="N30242" s="36"/>
      <c r="O30242" s="40"/>
      <c r="P30242" s="36"/>
      <c r="S30242" s="36"/>
      <c r="T30242" s="36"/>
      <c r="U30242" s="36"/>
      <c r="V30242" s="36"/>
    </row>
    <row r="30243" spans="12:22" x14ac:dyDescent="0.25">
      <c r="L30243" s="36"/>
      <c r="M30243" s="36"/>
      <c r="N30243" s="36"/>
      <c r="O30243" s="40"/>
      <c r="P30243" s="36"/>
      <c r="S30243" s="36"/>
      <c r="T30243" s="36"/>
      <c r="U30243" s="36"/>
      <c r="V30243" s="36"/>
    </row>
    <row r="30244" spans="12:22" x14ac:dyDescent="0.25">
      <c r="L30244" s="36"/>
      <c r="M30244" s="36"/>
      <c r="N30244" s="36"/>
      <c r="O30244" s="40"/>
      <c r="P30244" s="36"/>
      <c r="S30244" s="36"/>
      <c r="T30244" s="36"/>
      <c r="U30244" s="36"/>
      <c r="V30244" s="36"/>
    </row>
    <row r="30245" spans="12:22" x14ac:dyDescent="0.25">
      <c r="L30245" s="36"/>
      <c r="M30245" s="36"/>
      <c r="N30245" s="36"/>
      <c r="O30245" s="40"/>
      <c r="P30245" s="36"/>
      <c r="S30245" s="36"/>
      <c r="T30245" s="36"/>
      <c r="U30245" s="36"/>
      <c r="V30245" s="36"/>
    </row>
    <row r="30246" spans="12:22" x14ac:dyDescent="0.25">
      <c r="L30246" s="36"/>
      <c r="M30246" s="36"/>
      <c r="N30246" s="36"/>
      <c r="O30246" s="40"/>
      <c r="P30246" s="36"/>
      <c r="S30246" s="36"/>
      <c r="T30246" s="36"/>
      <c r="U30246" s="36"/>
      <c r="V30246" s="36"/>
    </row>
    <row r="30247" spans="12:22" x14ac:dyDescent="0.25">
      <c r="L30247" s="36"/>
      <c r="M30247" s="36"/>
      <c r="N30247" s="36"/>
      <c r="O30247" s="40"/>
      <c r="P30247" s="36"/>
      <c r="S30247" s="36"/>
      <c r="T30247" s="36"/>
      <c r="U30247" s="36"/>
      <c r="V30247" s="36"/>
    </row>
    <row r="30248" spans="12:22" x14ac:dyDescent="0.25">
      <c r="L30248" s="36"/>
      <c r="M30248" s="36"/>
      <c r="N30248" s="36"/>
      <c r="O30248" s="40"/>
      <c r="P30248" s="36"/>
      <c r="S30248" s="36"/>
      <c r="T30248" s="36"/>
      <c r="U30248" s="36"/>
      <c r="V30248" s="36"/>
    </row>
    <row r="30249" spans="12:22" x14ac:dyDescent="0.25">
      <c r="L30249" s="36"/>
      <c r="M30249" s="36"/>
      <c r="N30249" s="36"/>
      <c r="O30249" s="40"/>
      <c r="P30249" s="36"/>
      <c r="S30249" s="36"/>
      <c r="T30249" s="36"/>
      <c r="U30249" s="36"/>
      <c r="V30249" s="36"/>
    </row>
    <row r="30250" spans="12:22" x14ac:dyDescent="0.25">
      <c r="L30250" s="36"/>
      <c r="M30250" s="36"/>
      <c r="N30250" s="36"/>
      <c r="O30250" s="40"/>
      <c r="P30250" s="36"/>
      <c r="S30250" s="36"/>
      <c r="T30250" s="36"/>
      <c r="U30250" s="36"/>
      <c r="V30250" s="36"/>
    </row>
    <row r="30251" spans="12:22" x14ac:dyDescent="0.25">
      <c r="L30251" s="36"/>
      <c r="M30251" s="36"/>
      <c r="N30251" s="36"/>
      <c r="O30251" s="40"/>
      <c r="P30251" s="36"/>
      <c r="S30251" s="36"/>
      <c r="T30251" s="36"/>
      <c r="U30251" s="36"/>
      <c r="V30251" s="36"/>
    </row>
    <row r="30252" spans="12:22" x14ac:dyDescent="0.25">
      <c r="L30252" s="36"/>
      <c r="M30252" s="36"/>
      <c r="N30252" s="36"/>
      <c r="O30252" s="40"/>
      <c r="P30252" s="36"/>
      <c r="S30252" s="36"/>
      <c r="T30252" s="36"/>
      <c r="U30252" s="36"/>
      <c r="V30252" s="36"/>
    </row>
    <row r="30253" spans="12:22" x14ac:dyDescent="0.25">
      <c r="L30253" s="36"/>
      <c r="M30253" s="36"/>
      <c r="N30253" s="36"/>
      <c r="O30253" s="40"/>
      <c r="P30253" s="36"/>
      <c r="S30253" s="36"/>
      <c r="T30253" s="36"/>
      <c r="U30253" s="36"/>
      <c r="V30253" s="36"/>
    </row>
    <row r="30254" spans="12:22" x14ac:dyDescent="0.25">
      <c r="L30254" s="36"/>
      <c r="M30254" s="36"/>
      <c r="N30254" s="36"/>
      <c r="O30254" s="40"/>
      <c r="P30254" s="36"/>
      <c r="S30254" s="36"/>
      <c r="T30254" s="36"/>
      <c r="U30254" s="36"/>
      <c r="V30254" s="36"/>
    </row>
    <row r="30255" spans="12:22" x14ac:dyDescent="0.25">
      <c r="L30255" s="36"/>
      <c r="M30255" s="36"/>
      <c r="N30255" s="36"/>
      <c r="O30255" s="40"/>
      <c r="P30255" s="36"/>
      <c r="S30255" s="36"/>
      <c r="T30255" s="36"/>
      <c r="U30255" s="36"/>
      <c r="V30255" s="36"/>
    </row>
    <row r="30256" spans="12:22" x14ac:dyDescent="0.25">
      <c r="L30256" s="36"/>
      <c r="M30256" s="36"/>
      <c r="N30256" s="36"/>
      <c r="O30256" s="40"/>
      <c r="P30256" s="36"/>
      <c r="S30256" s="36"/>
      <c r="T30256" s="36"/>
      <c r="U30256" s="36"/>
      <c r="V30256" s="36"/>
    </row>
    <row r="30257" spans="12:22" x14ac:dyDescent="0.25">
      <c r="L30257" s="36"/>
      <c r="M30257" s="36"/>
      <c r="N30257" s="36"/>
      <c r="O30257" s="40"/>
      <c r="P30257" s="36"/>
      <c r="S30257" s="36"/>
      <c r="T30257" s="36"/>
      <c r="U30257" s="36"/>
      <c r="V30257" s="36"/>
    </row>
    <row r="30258" spans="12:22" x14ac:dyDescent="0.25">
      <c r="L30258" s="36"/>
      <c r="M30258" s="36"/>
      <c r="N30258" s="36"/>
      <c r="O30258" s="40"/>
      <c r="P30258" s="36"/>
      <c r="S30258" s="36"/>
      <c r="T30258" s="36"/>
      <c r="U30258" s="36"/>
      <c r="V30258" s="36"/>
    </row>
    <row r="30259" spans="12:22" x14ac:dyDescent="0.25">
      <c r="L30259" s="36"/>
      <c r="M30259" s="36"/>
      <c r="N30259" s="36"/>
      <c r="O30259" s="40"/>
      <c r="P30259" s="36"/>
      <c r="S30259" s="36"/>
      <c r="T30259" s="36"/>
      <c r="U30259" s="36"/>
      <c r="V30259" s="36"/>
    </row>
    <row r="30260" spans="12:22" x14ac:dyDescent="0.25">
      <c r="L30260" s="36"/>
      <c r="M30260" s="36"/>
      <c r="N30260" s="36"/>
      <c r="O30260" s="40"/>
      <c r="P30260" s="36"/>
      <c r="S30260" s="36"/>
      <c r="T30260" s="36"/>
      <c r="U30260" s="36"/>
      <c r="V30260" s="36"/>
    </row>
    <row r="30261" spans="12:22" x14ac:dyDescent="0.25">
      <c r="L30261" s="36"/>
      <c r="M30261" s="36"/>
      <c r="N30261" s="36"/>
      <c r="O30261" s="40"/>
      <c r="P30261" s="36"/>
      <c r="S30261" s="36"/>
      <c r="T30261" s="36"/>
      <c r="U30261" s="36"/>
      <c r="V30261" s="36"/>
    </row>
    <row r="30262" spans="12:22" x14ac:dyDescent="0.25">
      <c r="L30262" s="36"/>
      <c r="M30262" s="36"/>
      <c r="N30262" s="36"/>
      <c r="O30262" s="40"/>
      <c r="P30262" s="36"/>
      <c r="S30262" s="36"/>
      <c r="T30262" s="36"/>
      <c r="U30262" s="36"/>
      <c r="V30262" s="36"/>
    </row>
    <row r="30263" spans="12:22" x14ac:dyDescent="0.25">
      <c r="L30263" s="36"/>
      <c r="M30263" s="36"/>
      <c r="N30263" s="36"/>
      <c r="O30263" s="40"/>
      <c r="P30263" s="36"/>
      <c r="S30263" s="36"/>
      <c r="T30263" s="36"/>
      <c r="U30263" s="36"/>
      <c r="V30263" s="36"/>
    </row>
    <row r="30264" spans="12:22" x14ac:dyDescent="0.25">
      <c r="L30264" s="36"/>
      <c r="M30264" s="36"/>
      <c r="N30264" s="36"/>
      <c r="O30264" s="40"/>
      <c r="P30264" s="36"/>
      <c r="S30264" s="36"/>
      <c r="T30264" s="36"/>
      <c r="U30264" s="36"/>
      <c r="V30264" s="36"/>
    </row>
    <row r="30265" spans="12:22" x14ac:dyDescent="0.25">
      <c r="L30265" s="36"/>
      <c r="M30265" s="36"/>
      <c r="N30265" s="36"/>
      <c r="O30265" s="40"/>
      <c r="P30265" s="36"/>
      <c r="S30265" s="36"/>
      <c r="T30265" s="36"/>
      <c r="U30265" s="36"/>
      <c r="V30265" s="36"/>
    </row>
    <row r="30266" spans="12:22" x14ac:dyDescent="0.25">
      <c r="L30266" s="36"/>
      <c r="M30266" s="36"/>
      <c r="N30266" s="36"/>
      <c r="O30266" s="40"/>
      <c r="P30266" s="36"/>
      <c r="S30266" s="36"/>
      <c r="T30266" s="36"/>
      <c r="U30266" s="36"/>
      <c r="V30266" s="36"/>
    </row>
    <row r="30267" spans="12:22" x14ac:dyDescent="0.25">
      <c r="L30267" s="36"/>
      <c r="M30267" s="36"/>
      <c r="N30267" s="36"/>
      <c r="O30267" s="40"/>
      <c r="P30267" s="36"/>
      <c r="S30267" s="36"/>
      <c r="T30267" s="36"/>
      <c r="U30267" s="36"/>
      <c r="V30267" s="36"/>
    </row>
    <row r="30268" spans="12:22" x14ac:dyDescent="0.25">
      <c r="L30268" s="36"/>
      <c r="M30268" s="36"/>
      <c r="N30268" s="36"/>
      <c r="O30268" s="40"/>
      <c r="P30268" s="36"/>
      <c r="S30268" s="36"/>
      <c r="T30268" s="36"/>
      <c r="U30268" s="36"/>
      <c r="V30268" s="36"/>
    </row>
    <row r="30269" spans="12:22" x14ac:dyDescent="0.25">
      <c r="L30269" s="36"/>
      <c r="M30269" s="36"/>
      <c r="N30269" s="36"/>
      <c r="O30269" s="40"/>
      <c r="P30269" s="36"/>
      <c r="S30269" s="36"/>
      <c r="T30269" s="36"/>
      <c r="U30269" s="36"/>
      <c r="V30269" s="36"/>
    </row>
    <row r="30270" spans="12:22" x14ac:dyDescent="0.25">
      <c r="L30270" s="36"/>
      <c r="M30270" s="36"/>
      <c r="N30270" s="36"/>
      <c r="O30270" s="40"/>
      <c r="P30270" s="36"/>
      <c r="S30270" s="36"/>
      <c r="T30270" s="36"/>
      <c r="U30270" s="36"/>
      <c r="V30270" s="36"/>
    </row>
    <row r="30271" spans="12:22" x14ac:dyDescent="0.25">
      <c r="L30271" s="36"/>
      <c r="M30271" s="36"/>
      <c r="N30271" s="36"/>
      <c r="O30271" s="40"/>
      <c r="P30271" s="36"/>
      <c r="S30271" s="36"/>
      <c r="T30271" s="36"/>
      <c r="U30271" s="36"/>
      <c r="V30271" s="36"/>
    </row>
    <row r="30272" spans="12:22" x14ac:dyDescent="0.25">
      <c r="L30272" s="36"/>
      <c r="M30272" s="36"/>
      <c r="N30272" s="36"/>
      <c r="O30272" s="40"/>
      <c r="P30272" s="36"/>
      <c r="S30272" s="36"/>
      <c r="T30272" s="36"/>
      <c r="U30272" s="36"/>
      <c r="V30272" s="36"/>
    </row>
    <row r="30273" spans="12:22" x14ac:dyDescent="0.25">
      <c r="L30273" s="36"/>
      <c r="M30273" s="36"/>
      <c r="N30273" s="36"/>
      <c r="O30273" s="40"/>
      <c r="P30273" s="36"/>
      <c r="S30273" s="36"/>
      <c r="T30273" s="36"/>
      <c r="U30273" s="36"/>
      <c r="V30273" s="36"/>
    </row>
    <row r="30274" spans="12:22" x14ac:dyDescent="0.25">
      <c r="L30274" s="36"/>
      <c r="M30274" s="36"/>
      <c r="N30274" s="36"/>
      <c r="O30274" s="40"/>
      <c r="P30274" s="36"/>
      <c r="S30274" s="36"/>
      <c r="T30274" s="36"/>
      <c r="U30274" s="36"/>
      <c r="V30274" s="36"/>
    </row>
    <row r="30275" spans="12:22" x14ac:dyDescent="0.25">
      <c r="L30275" s="36"/>
      <c r="M30275" s="36"/>
      <c r="N30275" s="36"/>
      <c r="O30275" s="40"/>
      <c r="P30275" s="36"/>
      <c r="S30275" s="36"/>
      <c r="T30275" s="36"/>
      <c r="U30275" s="36"/>
      <c r="V30275" s="36"/>
    </row>
    <row r="30276" spans="12:22" x14ac:dyDescent="0.25">
      <c r="L30276" s="36"/>
      <c r="M30276" s="36"/>
      <c r="N30276" s="36"/>
      <c r="O30276" s="40"/>
      <c r="P30276" s="36"/>
      <c r="S30276" s="36"/>
      <c r="T30276" s="36"/>
      <c r="U30276" s="36"/>
      <c r="V30276" s="36"/>
    </row>
    <row r="30277" spans="12:22" x14ac:dyDescent="0.25">
      <c r="L30277" s="36"/>
      <c r="M30277" s="36"/>
      <c r="N30277" s="36"/>
      <c r="O30277" s="40"/>
      <c r="P30277" s="36"/>
      <c r="S30277" s="36"/>
      <c r="T30277" s="36"/>
      <c r="U30277" s="36"/>
      <c r="V30277" s="36"/>
    </row>
    <row r="30278" spans="12:22" x14ac:dyDescent="0.25">
      <c r="L30278" s="36"/>
      <c r="M30278" s="36"/>
      <c r="N30278" s="36"/>
      <c r="O30278" s="40"/>
      <c r="P30278" s="36"/>
      <c r="S30278" s="36"/>
      <c r="T30278" s="36"/>
      <c r="U30278" s="36"/>
      <c r="V30278" s="36"/>
    </row>
    <row r="30279" spans="12:22" x14ac:dyDescent="0.25">
      <c r="L30279" s="36"/>
      <c r="M30279" s="36"/>
      <c r="N30279" s="36"/>
      <c r="O30279" s="40"/>
      <c r="P30279" s="36"/>
      <c r="S30279" s="36"/>
      <c r="T30279" s="36"/>
      <c r="U30279" s="36"/>
      <c r="V30279" s="36"/>
    </row>
    <row r="30280" spans="12:22" x14ac:dyDescent="0.25">
      <c r="L30280" s="36"/>
      <c r="M30280" s="36"/>
      <c r="N30280" s="36"/>
      <c r="O30280" s="40"/>
      <c r="P30280" s="36"/>
      <c r="S30280" s="36"/>
      <c r="T30280" s="36"/>
      <c r="U30280" s="36"/>
      <c r="V30280" s="36"/>
    </row>
    <row r="30281" spans="12:22" x14ac:dyDescent="0.25">
      <c r="L30281" s="36"/>
      <c r="M30281" s="36"/>
      <c r="N30281" s="36"/>
      <c r="O30281" s="40"/>
      <c r="P30281" s="36"/>
      <c r="S30281" s="36"/>
      <c r="T30281" s="36"/>
      <c r="U30281" s="36"/>
      <c r="V30281" s="36"/>
    </row>
    <row r="30282" spans="12:22" x14ac:dyDescent="0.25">
      <c r="L30282" s="36"/>
      <c r="M30282" s="36"/>
      <c r="N30282" s="36"/>
      <c r="O30282" s="40"/>
      <c r="P30282" s="36"/>
      <c r="S30282" s="36"/>
      <c r="T30282" s="36"/>
      <c r="U30282" s="36"/>
      <c r="V30282" s="36"/>
    </row>
    <row r="30283" spans="12:22" x14ac:dyDescent="0.25">
      <c r="L30283" s="36"/>
      <c r="M30283" s="36"/>
      <c r="N30283" s="36"/>
      <c r="O30283" s="40"/>
      <c r="P30283" s="36"/>
      <c r="S30283" s="36"/>
      <c r="T30283" s="36"/>
      <c r="U30283" s="36"/>
      <c r="V30283" s="36"/>
    </row>
    <row r="30284" spans="12:22" x14ac:dyDescent="0.25">
      <c r="L30284" s="36"/>
      <c r="M30284" s="36"/>
      <c r="N30284" s="36"/>
      <c r="O30284" s="40"/>
      <c r="P30284" s="36"/>
      <c r="S30284" s="36"/>
      <c r="T30284" s="36"/>
      <c r="U30284" s="36"/>
      <c r="V30284" s="36"/>
    </row>
    <row r="30285" spans="12:22" x14ac:dyDescent="0.25">
      <c r="L30285" s="36"/>
      <c r="M30285" s="36"/>
      <c r="N30285" s="36"/>
      <c r="O30285" s="40"/>
      <c r="P30285" s="36"/>
      <c r="S30285" s="36"/>
      <c r="T30285" s="36"/>
      <c r="U30285" s="36"/>
      <c r="V30285" s="36"/>
    </row>
    <row r="30286" spans="12:22" x14ac:dyDescent="0.25">
      <c r="L30286" s="36"/>
      <c r="M30286" s="36"/>
      <c r="N30286" s="36"/>
      <c r="O30286" s="40"/>
      <c r="P30286" s="36"/>
      <c r="S30286" s="36"/>
      <c r="T30286" s="36"/>
      <c r="U30286" s="36"/>
      <c r="V30286" s="36"/>
    </row>
    <row r="30287" spans="12:22" x14ac:dyDescent="0.25">
      <c r="L30287" s="36"/>
      <c r="M30287" s="36"/>
      <c r="N30287" s="36"/>
      <c r="O30287" s="40"/>
      <c r="P30287" s="36"/>
      <c r="S30287" s="36"/>
      <c r="T30287" s="36"/>
      <c r="U30287" s="36"/>
      <c r="V30287" s="36"/>
    </row>
    <row r="30288" spans="12:22" x14ac:dyDescent="0.25">
      <c r="L30288" s="36"/>
      <c r="M30288" s="36"/>
      <c r="N30288" s="36"/>
      <c r="O30288" s="40"/>
      <c r="P30288" s="36"/>
      <c r="S30288" s="36"/>
      <c r="T30288" s="36"/>
      <c r="U30288" s="36"/>
      <c r="V30288" s="36"/>
    </row>
    <row r="30289" spans="12:22" x14ac:dyDescent="0.25">
      <c r="L30289" s="36"/>
      <c r="M30289" s="36"/>
      <c r="N30289" s="36"/>
      <c r="O30289" s="40"/>
      <c r="P30289" s="36"/>
      <c r="S30289" s="36"/>
      <c r="T30289" s="36"/>
      <c r="U30289" s="36"/>
      <c r="V30289" s="36"/>
    </row>
    <row r="30290" spans="12:22" x14ac:dyDescent="0.25">
      <c r="L30290" s="36"/>
      <c r="M30290" s="36"/>
      <c r="N30290" s="36"/>
      <c r="O30290" s="40"/>
      <c r="P30290" s="36"/>
      <c r="S30290" s="36"/>
      <c r="T30290" s="36"/>
      <c r="U30290" s="36"/>
      <c r="V30290" s="36"/>
    </row>
    <row r="30291" spans="12:22" x14ac:dyDescent="0.25">
      <c r="L30291" s="36"/>
      <c r="M30291" s="36"/>
      <c r="N30291" s="36"/>
      <c r="O30291" s="40"/>
      <c r="P30291" s="36"/>
      <c r="S30291" s="36"/>
      <c r="T30291" s="36"/>
      <c r="U30291" s="36"/>
      <c r="V30291" s="36"/>
    </row>
    <row r="30292" spans="12:22" x14ac:dyDescent="0.25">
      <c r="L30292" s="36"/>
      <c r="M30292" s="36"/>
      <c r="N30292" s="36"/>
      <c r="O30292" s="40"/>
      <c r="P30292" s="36"/>
      <c r="S30292" s="36"/>
      <c r="T30292" s="36"/>
      <c r="U30292" s="36"/>
      <c r="V30292" s="36"/>
    </row>
    <row r="30293" spans="12:22" x14ac:dyDescent="0.25">
      <c r="L30293" s="36"/>
      <c r="M30293" s="36"/>
      <c r="N30293" s="36"/>
      <c r="O30293" s="40"/>
      <c r="P30293" s="36"/>
      <c r="S30293" s="36"/>
      <c r="T30293" s="36"/>
      <c r="U30293" s="36"/>
      <c r="V30293" s="36"/>
    </row>
    <row r="30294" spans="12:22" x14ac:dyDescent="0.25">
      <c r="L30294" s="36"/>
      <c r="M30294" s="36"/>
      <c r="N30294" s="36"/>
      <c r="O30294" s="40"/>
      <c r="P30294" s="36"/>
      <c r="S30294" s="36"/>
      <c r="T30294" s="36"/>
      <c r="U30294" s="36"/>
      <c r="V30294" s="36"/>
    </row>
    <row r="30295" spans="12:22" x14ac:dyDescent="0.25">
      <c r="L30295" s="36"/>
      <c r="M30295" s="36"/>
      <c r="N30295" s="36"/>
      <c r="O30295" s="40"/>
      <c r="P30295" s="36"/>
      <c r="S30295" s="36"/>
      <c r="T30295" s="36"/>
      <c r="U30295" s="36"/>
      <c r="V30295" s="36"/>
    </row>
    <row r="30296" spans="12:22" x14ac:dyDescent="0.25">
      <c r="L30296" s="36"/>
      <c r="M30296" s="36"/>
      <c r="N30296" s="36"/>
      <c r="O30296" s="40"/>
      <c r="P30296" s="36"/>
      <c r="S30296" s="36"/>
      <c r="T30296" s="36"/>
      <c r="U30296" s="36"/>
      <c r="V30296" s="36"/>
    </row>
    <row r="30297" spans="12:22" x14ac:dyDescent="0.25">
      <c r="L30297" s="36"/>
      <c r="M30297" s="36"/>
      <c r="N30297" s="36"/>
      <c r="O30297" s="40"/>
      <c r="P30297" s="36"/>
      <c r="S30297" s="36"/>
      <c r="T30297" s="36"/>
      <c r="U30297" s="36"/>
      <c r="V30297" s="36"/>
    </row>
    <row r="30298" spans="12:22" x14ac:dyDescent="0.25">
      <c r="L30298" s="36"/>
      <c r="M30298" s="36"/>
      <c r="N30298" s="36"/>
      <c r="O30298" s="40"/>
      <c r="P30298" s="36"/>
      <c r="S30298" s="36"/>
      <c r="T30298" s="36"/>
      <c r="U30298" s="36"/>
      <c r="V30298" s="36"/>
    </row>
    <row r="30299" spans="12:22" x14ac:dyDescent="0.25">
      <c r="L30299" s="36"/>
      <c r="M30299" s="36"/>
      <c r="N30299" s="36"/>
      <c r="O30299" s="40"/>
      <c r="P30299" s="36"/>
      <c r="S30299" s="36"/>
      <c r="T30299" s="36"/>
      <c r="U30299" s="36"/>
      <c r="V30299" s="36"/>
    </row>
    <row r="30300" spans="12:22" x14ac:dyDescent="0.25">
      <c r="L30300" s="36"/>
      <c r="M30300" s="36"/>
      <c r="N30300" s="36"/>
      <c r="O30300" s="40"/>
      <c r="P30300" s="36"/>
      <c r="S30300" s="36"/>
      <c r="T30300" s="36"/>
      <c r="U30300" s="36"/>
      <c r="V30300" s="36"/>
    </row>
    <row r="30301" spans="12:22" x14ac:dyDescent="0.25">
      <c r="L30301" s="36"/>
      <c r="M30301" s="36"/>
      <c r="N30301" s="36"/>
      <c r="O30301" s="40"/>
      <c r="P30301" s="36"/>
      <c r="S30301" s="36"/>
      <c r="T30301" s="36"/>
      <c r="U30301" s="36"/>
      <c r="V30301" s="36"/>
    </row>
    <row r="30302" spans="12:22" x14ac:dyDescent="0.25">
      <c r="L30302" s="36"/>
      <c r="M30302" s="36"/>
      <c r="N30302" s="36"/>
      <c r="O30302" s="40"/>
      <c r="P30302" s="36"/>
      <c r="S30302" s="36"/>
      <c r="T30302" s="36"/>
      <c r="U30302" s="36"/>
      <c r="V30302" s="36"/>
    </row>
    <row r="30303" spans="12:22" x14ac:dyDescent="0.25">
      <c r="L30303" s="36"/>
      <c r="M30303" s="36"/>
      <c r="N30303" s="36"/>
      <c r="O30303" s="40"/>
      <c r="P30303" s="36"/>
      <c r="S30303" s="36"/>
      <c r="T30303" s="36"/>
      <c r="U30303" s="36"/>
      <c r="V30303" s="36"/>
    </row>
    <row r="30304" spans="12:22" x14ac:dyDescent="0.25">
      <c r="L30304" s="36"/>
      <c r="M30304" s="36"/>
      <c r="N30304" s="36"/>
      <c r="O30304" s="40"/>
      <c r="P30304" s="36"/>
      <c r="S30304" s="36"/>
      <c r="T30304" s="36"/>
      <c r="U30304" s="36"/>
      <c r="V30304" s="36"/>
    </row>
    <row r="30305" spans="12:22" x14ac:dyDescent="0.25">
      <c r="L30305" s="36"/>
      <c r="M30305" s="36"/>
      <c r="N30305" s="36"/>
      <c r="O30305" s="40"/>
      <c r="P30305" s="36"/>
      <c r="S30305" s="36"/>
      <c r="T30305" s="36"/>
      <c r="U30305" s="36"/>
      <c r="V30305" s="36"/>
    </row>
    <row r="30306" spans="12:22" x14ac:dyDescent="0.25">
      <c r="L30306" s="36"/>
      <c r="M30306" s="36"/>
      <c r="N30306" s="36"/>
      <c r="O30306" s="40"/>
      <c r="P30306" s="36"/>
      <c r="S30306" s="36"/>
      <c r="T30306" s="36"/>
      <c r="U30306" s="36"/>
      <c r="V30306" s="36"/>
    </row>
    <row r="30307" spans="12:22" x14ac:dyDescent="0.25">
      <c r="L30307" s="36"/>
      <c r="M30307" s="36"/>
      <c r="N30307" s="36"/>
      <c r="O30307" s="40"/>
      <c r="P30307" s="36"/>
      <c r="S30307" s="36"/>
      <c r="T30307" s="36"/>
      <c r="U30307" s="36"/>
      <c r="V30307" s="36"/>
    </row>
    <row r="30308" spans="12:22" x14ac:dyDescent="0.25">
      <c r="L30308" s="36"/>
      <c r="M30308" s="36"/>
      <c r="N30308" s="36"/>
      <c r="O30308" s="40"/>
      <c r="P30308" s="36"/>
      <c r="S30308" s="36"/>
      <c r="T30308" s="36"/>
      <c r="U30308" s="36"/>
      <c r="V30308" s="36"/>
    </row>
    <row r="30309" spans="12:22" x14ac:dyDescent="0.25">
      <c r="L30309" s="36"/>
      <c r="M30309" s="36"/>
      <c r="N30309" s="36"/>
      <c r="O30309" s="40"/>
      <c r="P30309" s="36"/>
      <c r="S30309" s="36"/>
      <c r="T30309" s="36"/>
      <c r="U30309" s="36"/>
      <c r="V30309" s="36"/>
    </row>
    <row r="30310" spans="12:22" x14ac:dyDescent="0.25">
      <c r="L30310" s="36"/>
      <c r="M30310" s="36"/>
      <c r="N30310" s="36"/>
      <c r="O30310" s="40"/>
      <c r="P30310" s="36"/>
      <c r="S30310" s="36"/>
      <c r="T30310" s="36"/>
      <c r="U30310" s="36"/>
      <c r="V30310" s="36"/>
    </row>
    <row r="30311" spans="12:22" x14ac:dyDescent="0.25">
      <c r="L30311" s="36"/>
      <c r="M30311" s="36"/>
      <c r="N30311" s="36"/>
      <c r="O30311" s="40"/>
      <c r="P30311" s="36"/>
      <c r="S30311" s="36"/>
      <c r="T30311" s="36"/>
      <c r="U30311" s="36"/>
      <c r="V30311" s="36"/>
    </row>
    <row r="30312" spans="12:22" x14ac:dyDescent="0.25">
      <c r="L30312" s="36"/>
      <c r="M30312" s="36"/>
      <c r="N30312" s="36"/>
      <c r="O30312" s="40"/>
      <c r="P30312" s="36"/>
      <c r="S30312" s="36"/>
      <c r="T30312" s="36"/>
      <c r="U30312" s="36"/>
      <c r="V30312" s="36"/>
    </row>
    <row r="30313" spans="12:22" x14ac:dyDescent="0.25">
      <c r="L30313" s="36"/>
      <c r="M30313" s="36"/>
      <c r="N30313" s="36"/>
      <c r="O30313" s="40"/>
      <c r="P30313" s="36"/>
      <c r="S30313" s="36"/>
      <c r="T30313" s="36"/>
      <c r="U30313" s="36"/>
      <c r="V30313" s="36"/>
    </row>
    <row r="30314" spans="12:22" x14ac:dyDescent="0.25">
      <c r="L30314" s="36"/>
      <c r="M30314" s="36"/>
      <c r="N30314" s="36"/>
      <c r="O30314" s="40"/>
      <c r="P30314" s="36"/>
      <c r="S30314" s="36"/>
      <c r="T30314" s="36"/>
      <c r="U30314" s="36"/>
      <c r="V30314" s="36"/>
    </row>
    <row r="30315" spans="12:22" x14ac:dyDescent="0.25">
      <c r="L30315" s="36"/>
      <c r="M30315" s="36"/>
      <c r="N30315" s="36"/>
      <c r="O30315" s="40"/>
      <c r="P30315" s="36"/>
      <c r="S30315" s="36"/>
      <c r="T30315" s="36"/>
      <c r="U30315" s="36"/>
      <c r="V30315" s="36"/>
    </row>
    <row r="30316" spans="12:22" x14ac:dyDescent="0.25">
      <c r="L30316" s="36"/>
      <c r="M30316" s="36"/>
      <c r="N30316" s="36"/>
      <c r="O30316" s="40"/>
      <c r="P30316" s="36"/>
      <c r="S30316" s="36"/>
      <c r="T30316" s="36"/>
      <c r="U30316" s="36"/>
      <c r="V30316" s="36"/>
    </row>
    <row r="30317" spans="12:22" x14ac:dyDescent="0.25">
      <c r="L30317" s="36"/>
      <c r="M30317" s="36"/>
      <c r="N30317" s="36"/>
      <c r="O30317" s="40"/>
      <c r="P30317" s="36"/>
      <c r="S30317" s="36"/>
      <c r="T30317" s="36"/>
      <c r="U30317" s="36"/>
      <c r="V30317" s="36"/>
    </row>
    <row r="30318" spans="12:22" x14ac:dyDescent="0.25">
      <c r="L30318" s="36"/>
      <c r="M30318" s="36"/>
      <c r="N30318" s="36"/>
      <c r="O30318" s="40"/>
      <c r="P30318" s="36"/>
      <c r="S30318" s="36"/>
      <c r="T30318" s="36"/>
      <c r="U30318" s="36"/>
      <c r="V30318" s="36"/>
    </row>
    <row r="30319" spans="12:22" x14ac:dyDescent="0.25">
      <c r="L30319" s="36"/>
      <c r="M30319" s="36"/>
      <c r="N30319" s="36"/>
      <c r="O30319" s="40"/>
      <c r="P30319" s="36"/>
      <c r="S30319" s="36"/>
      <c r="T30319" s="36"/>
      <c r="U30319" s="36"/>
      <c r="V30319" s="36"/>
    </row>
    <row r="30320" spans="12:22" x14ac:dyDescent="0.25">
      <c r="L30320" s="36"/>
      <c r="M30320" s="36"/>
      <c r="N30320" s="36"/>
      <c r="O30320" s="40"/>
      <c r="P30320" s="36"/>
      <c r="S30320" s="36"/>
      <c r="T30320" s="36"/>
      <c r="U30320" s="36"/>
      <c r="V30320" s="36"/>
    </row>
    <row r="30321" spans="12:22" x14ac:dyDescent="0.25">
      <c r="L30321" s="36"/>
      <c r="M30321" s="36"/>
      <c r="N30321" s="36"/>
      <c r="O30321" s="40"/>
      <c r="P30321" s="36"/>
      <c r="S30321" s="36"/>
      <c r="T30321" s="36"/>
      <c r="U30321" s="36"/>
      <c r="V30321" s="36"/>
    </row>
    <row r="30322" spans="12:22" x14ac:dyDescent="0.25">
      <c r="L30322" s="36"/>
      <c r="M30322" s="36"/>
      <c r="N30322" s="36"/>
      <c r="O30322" s="40"/>
      <c r="P30322" s="36"/>
      <c r="S30322" s="36"/>
      <c r="T30322" s="36"/>
      <c r="U30322" s="36"/>
      <c r="V30322" s="36"/>
    </row>
    <row r="30323" spans="12:22" x14ac:dyDescent="0.25">
      <c r="L30323" s="36"/>
      <c r="M30323" s="36"/>
      <c r="N30323" s="36"/>
      <c r="O30323" s="40"/>
      <c r="P30323" s="36"/>
      <c r="S30323" s="36"/>
      <c r="T30323" s="36"/>
      <c r="U30323" s="36"/>
      <c r="V30323" s="36"/>
    </row>
    <row r="30324" spans="12:22" x14ac:dyDescent="0.25">
      <c r="L30324" s="36"/>
      <c r="M30324" s="36"/>
      <c r="N30324" s="36"/>
      <c r="O30324" s="40"/>
      <c r="P30324" s="36"/>
      <c r="S30324" s="36"/>
      <c r="T30324" s="36"/>
      <c r="U30324" s="36"/>
      <c r="V30324" s="36"/>
    </row>
    <row r="30325" spans="12:22" x14ac:dyDescent="0.25">
      <c r="L30325" s="36"/>
      <c r="M30325" s="36"/>
      <c r="N30325" s="36"/>
      <c r="O30325" s="40"/>
      <c r="P30325" s="36"/>
      <c r="S30325" s="36"/>
      <c r="T30325" s="36"/>
      <c r="U30325" s="36"/>
      <c r="V30325" s="36"/>
    </row>
    <row r="30326" spans="12:22" x14ac:dyDescent="0.25">
      <c r="L30326" s="36"/>
      <c r="M30326" s="36"/>
      <c r="N30326" s="36"/>
      <c r="O30326" s="40"/>
      <c r="P30326" s="36"/>
      <c r="S30326" s="36"/>
      <c r="T30326" s="36"/>
      <c r="U30326" s="36"/>
      <c r="V30326" s="36"/>
    </row>
    <row r="30327" spans="12:22" x14ac:dyDescent="0.25">
      <c r="L30327" s="36"/>
      <c r="M30327" s="36"/>
      <c r="N30327" s="36"/>
      <c r="O30327" s="40"/>
      <c r="P30327" s="36"/>
      <c r="S30327" s="36"/>
      <c r="T30327" s="36"/>
      <c r="U30327" s="36"/>
      <c r="V30327" s="36"/>
    </row>
    <row r="30328" spans="12:22" x14ac:dyDescent="0.25">
      <c r="L30328" s="36"/>
      <c r="M30328" s="36"/>
      <c r="N30328" s="36"/>
      <c r="O30328" s="40"/>
      <c r="P30328" s="36"/>
      <c r="S30328" s="36"/>
      <c r="T30328" s="36"/>
      <c r="U30328" s="36"/>
      <c r="V30328" s="36"/>
    </row>
    <row r="30329" spans="12:22" x14ac:dyDescent="0.25">
      <c r="L30329" s="36"/>
      <c r="M30329" s="36"/>
      <c r="N30329" s="36"/>
      <c r="O30329" s="40"/>
      <c r="P30329" s="36"/>
      <c r="S30329" s="36"/>
      <c r="T30329" s="36"/>
      <c r="U30329" s="36"/>
      <c r="V30329" s="36"/>
    </row>
    <row r="30330" spans="12:22" x14ac:dyDescent="0.25">
      <c r="L30330" s="36"/>
      <c r="M30330" s="36"/>
      <c r="N30330" s="36"/>
      <c r="O30330" s="40"/>
      <c r="P30330" s="36"/>
      <c r="S30330" s="36"/>
      <c r="T30330" s="36"/>
      <c r="U30330" s="36"/>
      <c r="V30330" s="36"/>
    </row>
    <row r="30331" spans="12:22" x14ac:dyDescent="0.25">
      <c r="L30331" s="36"/>
      <c r="M30331" s="36"/>
      <c r="N30331" s="36"/>
      <c r="O30331" s="40"/>
      <c r="P30331" s="36"/>
      <c r="S30331" s="36"/>
      <c r="T30331" s="36"/>
      <c r="U30331" s="36"/>
      <c r="V30331" s="36"/>
    </row>
    <row r="30332" spans="12:22" x14ac:dyDescent="0.25">
      <c r="L30332" s="36"/>
      <c r="M30332" s="36"/>
      <c r="N30332" s="36"/>
      <c r="O30332" s="40"/>
      <c r="P30332" s="36"/>
      <c r="S30332" s="36"/>
      <c r="T30332" s="36"/>
      <c r="U30332" s="36"/>
      <c r="V30332" s="36"/>
    </row>
    <row r="30333" spans="12:22" x14ac:dyDescent="0.25">
      <c r="L30333" s="36"/>
      <c r="M30333" s="36"/>
      <c r="N30333" s="36"/>
      <c r="O30333" s="40"/>
      <c r="P30333" s="36"/>
      <c r="S30333" s="36"/>
      <c r="T30333" s="36"/>
      <c r="U30333" s="36"/>
      <c r="V30333" s="36"/>
    </row>
    <row r="30334" spans="12:22" x14ac:dyDescent="0.25">
      <c r="L30334" s="36"/>
      <c r="M30334" s="36"/>
      <c r="N30334" s="36"/>
      <c r="O30334" s="40"/>
      <c r="P30334" s="36"/>
      <c r="S30334" s="36"/>
      <c r="T30334" s="36"/>
      <c r="U30334" s="36"/>
      <c r="V30334" s="36"/>
    </row>
    <row r="30335" spans="12:22" x14ac:dyDescent="0.25">
      <c r="L30335" s="36"/>
      <c r="M30335" s="36"/>
      <c r="N30335" s="36"/>
      <c r="O30335" s="40"/>
      <c r="P30335" s="36"/>
      <c r="S30335" s="36"/>
      <c r="T30335" s="36"/>
      <c r="U30335" s="36"/>
      <c r="V30335" s="36"/>
    </row>
    <row r="30336" spans="12:22" x14ac:dyDescent="0.25">
      <c r="L30336" s="36"/>
      <c r="M30336" s="36"/>
      <c r="N30336" s="36"/>
      <c r="O30336" s="40"/>
      <c r="P30336" s="36"/>
      <c r="S30336" s="36"/>
      <c r="T30336" s="36"/>
      <c r="U30336" s="36"/>
      <c r="V30336" s="36"/>
    </row>
    <row r="30337" spans="12:22" x14ac:dyDescent="0.25">
      <c r="L30337" s="36"/>
      <c r="M30337" s="36"/>
      <c r="N30337" s="36"/>
      <c r="O30337" s="40"/>
      <c r="P30337" s="36"/>
      <c r="S30337" s="36"/>
      <c r="T30337" s="36"/>
      <c r="U30337" s="36"/>
      <c r="V30337" s="36"/>
    </row>
    <row r="30338" spans="12:22" x14ac:dyDescent="0.25">
      <c r="L30338" s="36"/>
      <c r="M30338" s="36"/>
      <c r="N30338" s="36"/>
      <c r="O30338" s="40"/>
      <c r="P30338" s="36"/>
      <c r="S30338" s="36"/>
      <c r="T30338" s="36"/>
      <c r="U30338" s="36"/>
      <c r="V30338" s="36"/>
    </row>
    <row r="30339" spans="12:22" x14ac:dyDescent="0.25">
      <c r="L30339" s="36"/>
      <c r="M30339" s="36"/>
      <c r="N30339" s="36"/>
      <c r="O30339" s="40"/>
      <c r="P30339" s="36"/>
      <c r="S30339" s="36"/>
      <c r="T30339" s="36"/>
      <c r="U30339" s="36"/>
      <c r="V30339" s="36"/>
    </row>
    <row r="30340" spans="12:22" x14ac:dyDescent="0.25">
      <c r="L30340" s="36"/>
      <c r="M30340" s="36"/>
      <c r="N30340" s="36"/>
      <c r="O30340" s="40"/>
      <c r="P30340" s="36"/>
      <c r="S30340" s="36"/>
      <c r="T30340" s="36"/>
      <c r="U30340" s="36"/>
      <c r="V30340" s="36"/>
    </row>
    <row r="30341" spans="12:22" x14ac:dyDescent="0.25">
      <c r="L30341" s="36"/>
      <c r="M30341" s="36"/>
      <c r="N30341" s="36"/>
      <c r="O30341" s="40"/>
      <c r="P30341" s="36"/>
      <c r="S30341" s="36"/>
      <c r="T30341" s="36"/>
      <c r="U30341" s="36"/>
      <c r="V30341" s="36"/>
    </row>
    <row r="30342" spans="12:22" x14ac:dyDescent="0.25">
      <c r="L30342" s="36"/>
      <c r="M30342" s="36"/>
      <c r="N30342" s="36"/>
      <c r="O30342" s="40"/>
      <c r="P30342" s="36"/>
      <c r="S30342" s="36"/>
      <c r="T30342" s="36"/>
      <c r="U30342" s="36"/>
      <c r="V30342" s="36"/>
    </row>
    <row r="30343" spans="12:22" x14ac:dyDescent="0.25">
      <c r="L30343" s="36"/>
      <c r="M30343" s="36"/>
      <c r="N30343" s="36"/>
      <c r="O30343" s="40"/>
      <c r="P30343" s="36"/>
      <c r="S30343" s="36"/>
      <c r="T30343" s="36"/>
      <c r="U30343" s="36"/>
      <c r="V30343" s="36"/>
    </row>
    <row r="30344" spans="12:22" x14ac:dyDescent="0.25">
      <c r="L30344" s="36"/>
      <c r="M30344" s="36"/>
      <c r="N30344" s="36"/>
      <c r="O30344" s="40"/>
      <c r="P30344" s="36"/>
      <c r="S30344" s="36"/>
      <c r="T30344" s="36"/>
      <c r="U30344" s="36"/>
      <c r="V30344" s="36"/>
    </row>
    <row r="30345" spans="12:22" x14ac:dyDescent="0.25">
      <c r="L30345" s="36"/>
      <c r="M30345" s="36"/>
      <c r="N30345" s="36"/>
      <c r="O30345" s="40"/>
      <c r="P30345" s="36"/>
      <c r="S30345" s="36"/>
      <c r="T30345" s="36"/>
      <c r="U30345" s="36"/>
      <c r="V30345" s="36"/>
    </row>
    <row r="30346" spans="12:22" x14ac:dyDescent="0.25">
      <c r="L30346" s="36"/>
      <c r="M30346" s="36"/>
      <c r="N30346" s="36"/>
      <c r="O30346" s="40"/>
      <c r="P30346" s="36"/>
      <c r="S30346" s="36"/>
      <c r="T30346" s="36"/>
      <c r="U30346" s="36"/>
      <c r="V30346" s="36"/>
    </row>
    <row r="30347" spans="12:22" x14ac:dyDescent="0.25">
      <c r="L30347" s="36"/>
      <c r="M30347" s="36"/>
      <c r="N30347" s="36"/>
      <c r="O30347" s="40"/>
      <c r="P30347" s="36"/>
      <c r="S30347" s="36"/>
      <c r="T30347" s="36"/>
      <c r="U30347" s="36"/>
      <c r="V30347" s="36"/>
    </row>
    <row r="30348" spans="12:22" x14ac:dyDescent="0.25">
      <c r="L30348" s="36"/>
      <c r="M30348" s="36"/>
      <c r="N30348" s="36"/>
      <c r="O30348" s="40"/>
      <c r="P30348" s="36"/>
      <c r="S30348" s="36"/>
      <c r="T30348" s="36"/>
      <c r="U30348" s="36"/>
      <c r="V30348" s="36"/>
    </row>
    <row r="30349" spans="12:22" x14ac:dyDescent="0.25">
      <c r="L30349" s="36"/>
      <c r="M30349" s="36"/>
      <c r="N30349" s="36"/>
      <c r="O30349" s="40"/>
      <c r="P30349" s="36"/>
      <c r="S30349" s="36"/>
      <c r="T30349" s="36"/>
      <c r="U30349" s="36"/>
      <c r="V30349" s="36"/>
    </row>
    <row r="30350" spans="12:22" x14ac:dyDescent="0.25">
      <c r="L30350" s="36"/>
      <c r="M30350" s="36"/>
      <c r="N30350" s="36"/>
      <c r="O30350" s="40"/>
      <c r="P30350" s="36"/>
      <c r="S30350" s="36"/>
      <c r="T30350" s="36"/>
      <c r="U30350" s="36"/>
      <c r="V30350" s="36"/>
    </row>
    <row r="30351" spans="12:22" x14ac:dyDescent="0.25">
      <c r="L30351" s="36"/>
      <c r="M30351" s="36"/>
      <c r="N30351" s="36"/>
      <c r="O30351" s="40"/>
      <c r="P30351" s="36"/>
      <c r="S30351" s="36"/>
      <c r="T30351" s="36"/>
      <c r="U30351" s="36"/>
      <c r="V30351" s="36"/>
    </row>
    <row r="30352" spans="12:22" x14ac:dyDescent="0.25">
      <c r="L30352" s="36"/>
      <c r="M30352" s="36"/>
      <c r="N30352" s="36"/>
      <c r="O30352" s="40"/>
      <c r="P30352" s="36"/>
      <c r="S30352" s="36"/>
      <c r="T30352" s="36"/>
      <c r="U30352" s="36"/>
      <c r="V30352" s="36"/>
    </row>
    <row r="30353" spans="12:22" x14ac:dyDescent="0.25">
      <c r="L30353" s="36"/>
      <c r="M30353" s="36"/>
      <c r="N30353" s="36"/>
      <c r="O30353" s="40"/>
      <c r="P30353" s="36"/>
      <c r="S30353" s="36"/>
      <c r="T30353" s="36"/>
      <c r="U30353" s="36"/>
      <c r="V30353" s="36"/>
    </row>
    <row r="30354" spans="12:22" x14ac:dyDescent="0.25">
      <c r="L30354" s="36"/>
      <c r="M30354" s="36"/>
      <c r="N30354" s="36"/>
      <c r="O30354" s="40"/>
      <c r="P30354" s="36"/>
      <c r="S30354" s="36"/>
      <c r="T30354" s="36"/>
      <c r="U30354" s="36"/>
      <c r="V30354" s="36"/>
    </row>
    <row r="30355" spans="12:22" x14ac:dyDescent="0.25">
      <c r="L30355" s="36"/>
      <c r="M30355" s="36"/>
      <c r="N30355" s="36"/>
      <c r="O30355" s="40"/>
      <c r="P30355" s="36"/>
      <c r="S30355" s="36"/>
      <c r="T30355" s="36"/>
      <c r="U30355" s="36"/>
      <c r="V30355" s="36"/>
    </row>
    <row r="30356" spans="12:22" x14ac:dyDescent="0.25">
      <c r="L30356" s="36"/>
      <c r="M30356" s="36"/>
      <c r="N30356" s="36"/>
      <c r="O30356" s="40"/>
      <c r="P30356" s="36"/>
      <c r="S30356" s="36"/>
      <c r="T30356" s="36"/>
      <c r="U30356" s="36"/>
      <c r="V30356" s="36"/>
    </row>
    <row r="30357" spans="12:22" x14ac:dyDescent="0.25">
      <c r="L30357" s="36"/>
      <c r="M30357" s="36"/>
      <c r="N30357" s="36"/>
      <c r="O30357" s="40"/>
      <c r="P30357" s="36"/>
      <c r="S30357" s="36"/>
      <c r="T30357" s="36"/>
      <c r="U30357" s="36"/>
      <c r="V30357" s="36"/>
    </row>
    <row r="30358" spans="12:22" x14ac:dyDescent="0.25">
      <c r="L30358" s="36"/>
      <c r="M30358" s="36"/>
      <c r="N30358" s="36"/>
      <c r="O30358" s="40"/>
      <c r="P30358" s="36"/>
      <c r="S30358" s="36"/>
      <c r="T30358" s="36"/>
      <c r="U30358" s="36"/>
      <c r="V30358" s="36"/>
    </row>
    <row r="30359" spans="12:22" x14ac:dyDescent="0.25">
      <c r="L30359" s="36"/>
      <c r="M30359" s="36"/>
      <c r="N30359" s="36"/>
      <c r="O30359" s="40"/>
      <c r="P30359" s="36"/>
      <c r="S30359" s="36"/>
      <c r="T30359" s="36"/>
      <c r="U30359" s="36"/>
      <c r="V30359" s="36"/>
    </row>
    <row r="30360" spans="12:22" x14ac:dyDescent="0.25">
      <c r="L30360" s="36"/>
      <c r="M30360" s="36"/>
      <c r="N30360" s="36"/>
      <c r="O30360" s="40"/>
      <c r="P30360" s="36"/>
      <c r="S30360" s="36"/>
      <c r="T30360" s="36"/>
      <c r="U30360" s="36"/>
      <c r="V30360" s="36"/>
    </row>
    <row r="30361" spans="12:22" x14ac:dyDescent="0.25">
      <c r="L30361" s="36"/>
      <c r="M30361" s="36"/>
      <c r="N30361" s="36"/>
      <c r="O30361" s="40"/>
      <c r="P30361" s="36"/>
      <c r="S30361" s="36"/>
      <c r="T30361" s="36"/>
      <c r="U30361" s="36"/>
      <c r="V30361" s="36"/>
    </row>
    <row r="30362" spans="12:22" x14ac:dyDescent="0.25">
      <c r="L30362" s="36"/>
      <c r="M30362" s="36"/>
      <c r="N30362" s="36"/>
      <c r="O30362" s="40"/>
      <c r="P30362" s="36"/>
      <c r="S30362" s="36"/>
      <c r="T30362" s="36"/>
      <c r="U30362" s="36"/>
      <c r="V30362" s="36"/>
    </row>
    <row r="30363" spans="12:22" x14ac:dyDescent="0.25">
      <c r="L30363" s="36"/>
      <c r="M30363" s="36"/>
      <c r="N30363" s="36"/>
      <c r="O30363" s="40"/>
      <c r="P30363" s="36"/>
      <c r="S30363" s="36"/>
      <c r="T30363" s="36"/>
      <c r="U30363" s="36"/>
      <c r="V30363" s="36"/>
    </row>
    <row r="30364" spans="12:22" x14ac:dyDescent="0.25">
      <c r="L30364" s="36"/>
      <c r="M30364" s="36"/>
      <c r="N30364" s="36"/>
      <c r="O30364" s="40"/>
      <c r="P30364" s="36"/>
      <c r="S30364" s="36"/>
      <c r="T30364" s="36"/>
      <c r="U30364" s="36"/>
      <c r="V30364" s="36"/>
    </row>
    <row r="30365" spans="12:22" x14ac:dyDescent="0.25">
      <c r="L30365" s="36"/>
      <c r="M30365" s="36"/>
      <c r="N30365" s="36"/>
      <c r="O30365" s="40"/>
      <c r="P30365" s="36"/>
      <c r="S30365" s="36"/>
      <c r="T30365" s="36"/>
      <c r="U30365" s="36"/>
      <c r="V30365" s="36"/>
    </row>
    <row r="30366" spans="12:22" x14ac:dyDescent="0.25">
      <c r="L30366" s="36"/>
      <c r="M30366" s="36"/>
      <c r="N30366" s="36"/>
      <c r="O30366" s="40"/>
      <c r="P30366" s="36"/>
      <c r="S30366" s="36"/>
      <c r="T30366" s="36"/>
      <c r="U30366" s="36"/>
      <c r="V30366" s="36"/>
    </row>
    <row r="30367" spans="12:22" x14ac:dyDescent="0.25">
      <c r="L30367" s="36"/>
      <c r="M30367" s="36"/>
      <c r="N30367" s="36"/>
      <c r="O30367" s="40"/>
      <c r="P30367" s="36"/>
      <c r="S30367" s="36"/>
      <c r="T30367" s="36"/>
      <c r="U30367" s="36"/>
      <c r="V30367" s="36"/>
    </row>
    <row r="30368" spans="12:22" x14ac:dyDescent="0.25">
      <c r="L30368" s="36"/>
      <c r="M30368" s="36"/>
      <c r="N30368" s="36"/>
      <c r="O30368" s="40"/>
      <c r="P30368" s="36"/>
      <c r="S30368" s="36"/>
      <c r="T30368" s="36"/>
      <c r="U30368" s="36"/>
      <c r="V30368" s="36"/>
    </row>
    <row r="30369" spans="12:22" x14ac:dyDescent="0.25">
      <c r="L30369" s="36"/>
      <c r="M30369" s="36"/>
      <c r="N30369" s="36"/>
      <c r="O30369" s="40"/>
      <c r="P30369" s="36"/>
      <c r="S30369" s="36"/>
      <c r="T30369" s="36"/>
      <c r="U30369" s="36"/>
      <c r="V30369" s="36"/>
    </row>
    <row r="30370" spans="12:22" x14ac:dyDescent="0.25">
      <c r="L30370" s="36"/>
      <c r="M30370" s="36"/>
      <c r="N30370" s="36"/>
      <c r="O30370" s="40"/>
      <c r="P30370" s="36"/>
      <c r="S30370" s="36"/>
      <c r="T30370" s="36"/>
      <c r="U30370" s="36"/>
      <c r="V30370" s="36"/>
    </row>
    <row r="30371" spans="12:22" x14ac:dyDescent="0.25">
      <c r="L30371" s="36"/>
      <c r="M30371" s="36"/>
      <c r="N30371" s="36"/>
      <c r="O30371" s="40"/>
      <c r="P30371" s="36"/>
      <c r="S30371" s="36"/>
      <c r="T30371" s="36"/>
      <c r="U30371" s="36"/>
      <c r="V30371" s="36"/>
    </row>
    <row r="30372" spans="12:22" x14ac:dyDescent="0.25">
      <c r="L30372" s="36"/>
      <c r="M30372" s="36"/>
      <c r="N30372" s="36"/>
      <c r="O30372" s="40"/>
      <c r="P30372" s="36"/>
      <c r="S30372" s="36"/>
      <c r="T30372" s="36"/>
      <c r="U30372" s="36"/>
      <c r="V30372" s="36"/>
    </row>
    <row r="30373" spans="12:22" x14ac:dyDescent="0.25">
      <c r="L30373" s="36"/>
      <c r="M30373" s="36"/>
      <c r="N30373" s="36"/>
      <c r="O30373" s="40"/>
      <c r="P30373" s="36"/>
      <c r="S30373" s="36"/>
      <c r="T30373" s="36"/>
      <c r="U30373" s="36"/>
      <c r="V30373" s="36"/>
    </row>
    <row r="30374" spans="12:22" x14ac:dyDescent="0.25">
      <c r="L30374" s="36"/>
      <c r="M30374" s="36"/>
      <c r="N30374" s="36"/>
      <c r="O30374" s="40"/>
      <c r="P30374" s="36"/>
      <c r="S30374" s="36"/>
      <c r="T30374" s="36"/>
      <c r="U30374" s="36"/>
      <c r="V30374" s="36"/>
    </row>
    <row r="30375" spans="12:22" x14ac:dyDescent="0.25">
      <c r="L30375" s="36"/>
      <c r="M30375" s="36"/>
      <c r="N30375" s="36"/>
      <c r="O30375" s="40"/>
      <c r="P30375" s="36"/>
      <c r="S30375" s="36"/>
      <c r="T30375" s="36"/>
      <c r="U30375" s="36"/>
      <c r="V30375" s="36"/>
    </row>
    <row r="30376" spans="12:22" x14ac:dyDescent="0.25">
      <c r="L30376" s="36"/>
      <c r="M30376" s="36"/>
      <c r="N30376" s="36"/>
      <c r="O30376" s="40"/>
      <c r="P30376" s="36"/>
      <c r="S30376" s="36"/>
      <c r="T30376" s="36"/>
      <c r="U30376" s="36"/>
      <c r="V30376" s="36"/>
    </row>
    <row r="30377" spans="12:22" x14ac:dyDescent="0.25">
      <c r="L30377" s="36"/>
      <c r="M30377" s="36"/>
      <c r="N30377" s="36"/>
      <c r="O30377" s="40"/>
      <c r="P30377" s="36"/>
      <c r="S30377" s="36"/>
      <c r="T30377" s="36"/>
      <c r="U30377" s="36"/>
      <c r="V30377" s="36"/>
    </row>
    <row r="30378" spans="12:22" x14ac:dyDescent="0.25">
      <c r="L30378" s="36"/>
      <c r="M30378" s="36"/>
      <c r="N30378" s="36"/>
      <c r="O30378" s="40"/>
      <c r="P30378" s="36"/>
      <c r="S30378" s="36"/>
      <c r="T30378" s="36"/>
      <c r="U30378" s="36"/>
      <c r="V30378" s="36"/>
    </row>
    <row r="30379" spans="12:22" x14ac:dyDescent="0.25">
      <c r="L30379" s="36"/>
      <c r="M30379" s="36"/>
      <c r="N30379" s="36"/>
      <c r="O30379" s="40"/>
      <c r="P30379" s="36"/>
      <c r="S30379" s="36"/>
      <c r="T30379" s="36"/>
      <c r="U30379" s="36"/>
      <c r="V30379" s="36"/>
    </row>
    <row r="30380" spans="12:22" x14ac:dyDescent="0.25">
      <c r="L30380" s="36"/>
      <c r="M30380" s="36"/>
      <c r="N30380" s="36"/>
      <c r="O30380" s="40"/>
      <c r="P30380" s="36"/>
      <c r="S30380" s="36"/>
      <c r="T30380" s="36"/>
      <c r="U30380" s="36"/>
      <c r="V30380" s="36"/>
    </row>
    <row r="30381" spans="12:22" x14ac:dyDescent="0.25">
      <c r="L30381" s="36"/>
      <c r="M30381" s="36"/>
      <c r="N30381" s="36"/>
      <c r="O30381" s="40"/>
      <c r="P30381" s="36"/>
      <c r="S30381" s="36"/>
      <c r="T30381" s="36"/>
      <c r="U30381" s="36"/>
      <c r="V30381" s="36"/>
    </row>
    <row r="30382" spans="12:22" x14ac:dyDescent="0.25">
      <c r="L30382" s="36"/>
      <c r="M30382" s="36"/>
      <c r="N30382" s="36"/>
      <c r="O30382" s="40"/>
      <c r="P30382" s="36"/>
      <c r="S30382" s="36"/>
      <c r="T30382" s="36"/>
      <c r="U30382" s="36"/>
      <c r="V30382" s="36"/>
    </row>
    <row r="30383" spans="12:22" x14ac:dyDescent="0.25">
      <c r="L30383" s="36"/>
      <c r="M30383" s="36"/>
      <c r="N30383" s="36"/>
      <c r="O30383" s="40"/>
      <c r="P30383" s="36"/>
      <c r="S30383" s="36"/>
      <c r="T30383" s="36"/>
      <c r="U30383" s="36"/>
      <c r="V30383" s="36"/>
    </row>
    <row r="30384" spans="12:22" x14ac:dyDescent="0.25">
      <c r="L30384" s="36"/>
      <c r="M30384" s="36"/>
      <c r="N30384" s="36"/>
      <c r="O30384" s="40"/>
      <c r="P30384" s="36"/>
      <c r="S30384" s="36"/>
      <c r="T30384" s="36"/>
      <c r="U30384" s="36"/>
      <c r="V30384" s="36"/>
    </row>
    <row r="30385" spans="12:22" x14ac:dyDescent="0.25">
      <c r="L30385" s="36"/>
      <c r="M30385" s="36"/>
      <c r="N30385" s="36"/>
      <c r="O30385" s="40"/>
      <c r="P30385" s="36"/>
      <c r="S30385" s="36"/>
      <c r="T30385" s="36"/>
      <c r="U30385" s="36"/>
      <c r="V30385" s="36"/>
    </row>
    <row r="30386" spans="12:22" x14ac:dyDescent="0.25">
      <c r="L30386" s="36"/>
      <c r="M30386" s="36"/>
      <c r="N30386" s="36"/>
      <c r="O30386" s="40"/>
      <c r="P30386" s="36"/>
      <c r="S30386" s="36"/>
      <c r="T30386" s="36"/>
      <c r="U30386" s="36"/>
      <c r="V30386" s="36"/>
    </row>
    <row r="30387" spans="12:22" x14ac:dyDescent="0.25">
      <c r="L30387" s="36"/>
      <c r="M30387" s="36"/>
      <c r="N30387" s="36"/>
      <c r="O30387" s="40"/>
      <c r="P30387" s="36"/>
      <c r="S30387" s="36"/>
      <c r="T30387" s="36"/>
      <c r="U30387" s="36"/>
      <c r="V30387" s="36"/>
    </row>
    <row r="30388" spans="12:22" x14ac:dyDescent="0.25">
      <c r="L30388" s="36"/>
      <c r="M30388" s="36"/>
      <c r="N30388" s="36"/>
      <c r="O30388" s="40"/>
      <c r="P30388" s="36"/>
      <c r="S30388" s="36"/>
      <c r="T30388" s="36"/>
      <c r="U30388" s="36"/>
      <c r="V30388" s="36"/>
    </row>
    <row r="30389" spans="12:22" x14ac:dyDescent="0.25">
      <c r="L30389" s="36"/>
      <c r="M30389" s="36"/>
      <c r="N30389" s="36"/>
      <c r="O30389" s="40"/>
      <c r="P30389" s="36"/>
      <c r="S30389" s="36"/>
      <c r="T30389" s="36"/>
      <c r="U30389" s="36"/>
      <c r="V30389" s="36"/>
    </row>
    <row r="30390" spans="12:22" x14ac:dyDescent="0.25">
      <c r="L30390" s="36"/>
      <c r="M30390" s="36"/>
      <c r="N30390" s="36"/>
      <c r="O30390" s="40"/>
      <c r="P30390" s="36"/>
      <c r="S30390" s="36"/>
      <c r="T30390" s="36"/>
      <c r="U30390" s="36"/>
      <c r="V30390" s="36"/>
    </row>
    <row r="30391" spans="12:22" x14ac:dyDescent="0.25">
      <c r="L30391" s="36"/>
      <c r="M30391" s="36"/>
      <c r="N30391" s="36"/>
      <c r="O30391" s="40"/>
      <c r="P30391" s="36"/>
      <c r="S30391" s="36"/>
      <c r="T30391" s="36"/>
      <c r="U30391" s="36"/>
      <c r="V30391" s="36"/>
    </row>
    <row r="30392" spans="12:22" x14ac:dyDescent="0.25">
      <c r="L30392" s="36"/>
      <c r="M30392" s="36"/>
      <c r="N30392" s="36"/>
      <c r="O30392" s="40"/>
      <c r="P30392" s="36"/>
      <c r="S30392" s="36"/>
      <c r="T30392" s="36"/>
      <c r="U30392" s="36"/>
      <c r="V30392" s="36"/>
    </row>
    <row r="30393" spans="12:22" x14ac:dyDescent="0.25">
      <c r="L30393" s="36"/>
      <c r="M30393" s="36"/>
      <c r="N30393" s="36"/>
      <c r="O30393" s="40"/>
      <c r="P30393" s="36"/>
      <c r="S30393" s="36"/>
      <c r="T30393" s="36"/>
      <c r="U30393" s="36"/>
      <c r="V30393" s="36"/>
    </row>
    <row r="30394" spans="12:22" x14ac:dyDescent="0.25">
      <c r="L30394" s="36"/>
      <c r="M30394" s="36"/>
      <c r="N30394" s="36"/>
      <c r="O30394" s="40"/>
      <c r="P30394" s="36"/>
      <c r="S30394" s="36"/>
      <c r="T30394" s="36"/>
      <c r="U30394" s="36"/>
      <c r="V30394" s="36"/>
    </row>
    <row r="30395" spans="12:22" x14ac:dyDescent="0.25">
      <c r="L30395" s="36"/>
      <c r="M30395" s="36"/>
      <c r="N30395" s="36"/>
      <c r="O30395" s="40"/>
      <c r="P30395" s="36"/>
      <c r="S30395" s="36"/>
      <c r="T30395" s="36"/>
      <c r="U30395" s="36"/>
      <c r="V30395" s="36"/>
    </row>
    <row r="30396" spans="12:22" x14ac:dyDescent="0.25">
      <c r="L30396" s="36"/>
      <c r="M30396" s="36"/>
      <c r="N30396" s="36"/>
      <c r="O30396" s="40"/>
      <c r="P30396" s="36"/>
      <c r="S30396" s="36"/>
      <c r="T30396" s="36"/>
      <c r="U30396" s="36"/>
      <c r="V30396" s="36"/>
    </row>
    <row r="30397" spans="12:22" x14ac:dyDescent="0.25">
      <c r="L30397" s="36"/>
      <c r="M30397" s="36"/>
      <c r="N30397" s="36"/>
      <c r="O30397" s="40"/>
      <c r="P30397" s="36"/>
      <c r="S30397" s="36"/>
      <c r="T30397" s="36"/>
      <c r="U30397" s="36"/>
      <c r="V30397" s="36"/>
    </row>
    <row r="30398" spans="12:22" x14ac:dyDescent="0.25">
      <c r="L30398" s="36"/>
      <c r="M30398" s="36"/>
      <c r="N30398" s="36"/>
      <c r="O30398" s="40"/>
      <c r="P30398" s="36"/>
      <c r="S30398" s="36"/>
      <c r="T30398" s="36"/>
      <c r="U30398" s="36"/>
      <c r="V30398" s="36"/>
    </row>
    <row r="30399" spans="12:22" x14ac:dyDescent="0.25">
      <c r="L30399" s="36"/>
      <c r="M30399" s="36"/>
      <c r="N30399" s="36"/>
      <c r="O30399" s="40"/>
      <c r="P30399" s="36"/>
      <c r="S30399" s="36"/>
      <c r="T30399" s="36"/>
      <c r="U30399" s="36"/>
      <c r="V30399" s="36"/>
    </row>
    <row r="30400" spans="12:22" x14ac:dyDescent="0.25">
      <c r="L30400" s="36"/>
      <c r="M30400" s="36"/>
      <c r="N30400" s="36"/>
      <c r="O30400" s="40"/>
      <c r="P30400" s="36"/>
      <c r="S30400" s="36"/>
      <c r="T30400" s="36"/>
      <c r="U30400" s="36"/>
      <c r="V30400" s="36"/>
    </row>
    <row r="30401" spans="12:22" x14ac:dyDescent="0.25">
      <c r="L30401" s="36"/>
      <c r="M30401" s="36"/>
      <c r="N30401" s="36"/>
      <c r="O30401" s="40"/>
      <c r="P30401" s="36"/>
      <c r="S30401" s="36"/>
      <c r="T30401" s="36"/>
      <c r="U30401" s="36"/>
      <c r="V30401" s="36"/>
    </row>
    <row r="30402" spans="12:22" x14ac:dyDescent="0.25">
      <c r="L30402" s="36"/>
      <c r="M30402" s="36"/>
      <c r="N30402" s="36"/>
      <c r="O30402" s="40"/>
      <c r="P30402" s="36"/>
      <c r="S30402" s="36"/>
      <c r="T30402" s="36"/>
      <c r="U30402" s="36"/>
      <c r="V30402" s="36"/>
    </row>
    <row r="30403" spans="12:22" x14ac:dyDescent="0.25">
      <c r="L30403" s="36"/>
      <c r="M30403" s="36"/>
      <c r="N30403" s="36"/>
      <c r="O30403" s="40"/>
      <c r="P30403" s="36"/>
      <c r="S30403" s="36"/>
      <c r="T30403" s="36"/>
      <c r="U30403" s="36"/>
      <c r="V30403" s="36"/>
    </row>
    <row r="30404" spans="12:22" x14ac:dyDescent="0.25">
      <c r="L30404" s="36"/>
      <c r="M30404" s="36"/>
      <c r="N30404" s="36"/>
      <c r="O30404" s="40"/>
      <c r="P30404" s="36"/>
      <c r="S30404" s="36"/>
      <c r="T30404" s="36"/>
      <c r="U30404" s="36"/>
      <c r="V30404" s="36"/>
    </row>
    <row r="30405" spans="12:22" x14ac:dyDescent="0.25">
      <c r="L30405" s="36"/>
      <c r="M30405" s="36"/>
      <c r="N30405" s="36"/>
      <c r="O30405" s="40"/>
      <c r="P30405" s="36"/>
      <c r="S30405" s="36"/>
      <c r="T30405" s="36"/>
      <c r="U30405" s="36"/>
      <c r="V30405" s="36"/>
    </row>
    <row r="30406" spans="12:22" x14ac:dyDescent="0.25">
      <c r="L30406" s="36"/>
      <c r="M30406" s="36"/>
      <c r="N30406" s="36"/>
      <c r="O30406" s="40"/>
      <c r="P30406" s="36"/>
      <c r="S30406" s="36"/>
      <c r="T30406" s="36"/>
      <c r="U30406" s="36"/>
      <c r="V30406" s="36"/>
    </row>
    <row r="30407" spans="12:22" x14ac:dyDescent="0.25">
      <c r="L30407" s="36"/>
      <c r="M30407" s="36"/>
      <c r="N30407" s="36"/>
      <c r="O30407" s="40"/>
      <c r="P30407" s="36"/>
      <c r="S30407" s="36"/>
      <c r="T30407" s="36"/>
      <c r="U30407" s="36"/>
      <c r="V30407" s="36"/>
    </row>
    <row r="30408" spans="12:22" x14ac:dyDescent="0.25">
      <c r="L30408" s="36"/>
      <c r="M30408" s="36"/>
      <c r="N30408" s="36"/>
      <c r="O30408" s="40"/>
      <c r="P30408" s="36"/>
      <c r="S30408" s="36"/>
      <c r="T30408" s="36"/>
      <c r="U30408" s="36"/>
      <c r="V30408" s="36"/>
    </row>
    <row r="30409" spans="12:22" x14ac:dyDescent="0.25">
      <c r="L30409" s="36"/>
      <c r="M30409" s="36"/>
      <c r="N30409" s="36"/>
      <c r="O30409" s="40"/>
      <c r="P30409" s="36"/>
      <c r="S30409" s="36"/>
      <c r="T30409" s="36"/>
      <c r="U30409" s="36"/>
      <c r="V30409" s="36"/>
    </row>
    <row r="30410" spans="12:22" x14ac:dyDescent="0.25">
      <c r="L30410" s="36"/>
      <c r="M30410" s="36"/>
      <c r="N30410" s="36"/>
      <c r="O30410" s="40"/>
      <c r="P30410" s="36"/>
      <c r="S30410" s="36"/>
      <c r="T30410" s="36"/>
      <c r="U30410" s="36"/>
      <c r="V30410" s="36"/>
    </row>
    <row r="30411" spans="12:22" x14ac:dyDescent="0.25">
      <c r="L30411" s="36"/>
      <c r="M30411" s="36"/>
      <c r="N30411" s="36"/>
      <c r="O30411" s="40"/>
      <c r="P30411" s="36"/>
      <c r="S30411" s="36"/>
      <c r="T30411" s="36"/>
      <c r="U30411" s="36"/>
      <c r="V30411" s="36"/>
    </row>
    <row r="30412" spans="12:22" x14ac:dyDescent="0.25">
      <c r="L30412" s="36"/>
      <c r="M30412" s="36"/>
      <c r="N30412" s="36"/>
      <c r="O30412" s="40"/>
      <c r="P30412" s="36"/>
      <c r="S30412" s="36"/>
      <c r="T30412" s="36"/>
      <c r="U30412" s="36"/>
      <c r="V30412" s="36"/>
    </row>
    <row r="30413" spans="12:22" x14ac:dyDescent="0.25">
      <c r="L30413" s="36"/>
      <c r="M30413" s="36"/>
      <c r="N30413" s="36"/>
      <c r="O30413" s="40"/>
      <c r="P30413" s="36"/>
      <c r="S30413" s="36"/>
      <c r="T30413" s="36"/>
      <c r="U30413" s="36"/>
      <c r="V30413" s="36"/>
    </row>
    <row r="30414" spans="12:22" x14ac:dyDescent="0.25">
      <c r="L30414" s="36"/>
      <c r="M30414" s="36"/>
      <c r="N30414" s="36"/>
    </row>
    <row r="30415" spans="12:22" x14ac:dyDescent="0.25">
      <c r="L30415" s="36"/>
      <c r="M30415" s="36"/>
      <c r="N30415" s="36"/>
    </row>
    <row r="30416" spans="12:22" x14ac:dyDescent="0.25">
      <c r="L30416" s="36"/>
      <c r="M30416" s="36"/>
      <c r="N30416" s="36"/>
    </row>
    <row r="30417" spans="12:14" x14ac:dyDescent="0.25">
      <c r="L30417" s="36"/>
      <c r="M30417" s="36"/>
      <c r="N30417" s="36"/>
    </row>
    <row r="30418" spans="12:14" x14ac:dyDescent="0.25">
      <c r="L30418" s="36"/>
      <c r="M30418" s="36"/>
      <c r="N30418" s="36"/>
    </row>
    <row r="30419" spans="12:14" x14ac:dyDescent="0.25">
      <c r="L30419" s="36"/>
      <c r="M30419" s="36"/>
      <c r="N30419" s="36"/>
    </row>
    <row r="30420" spans="12:14" x14ac:dyDescent="0.25">
      <c r="L30420" s="36"/>
      <c r="M30420" s="36"/>
      <c r="N30420" s="36"/>
    </row>
    <row r="30421" spans="12:14" x14ac:dyDescent="0.25">
      <c r="L30421" s="36"/>
      <c r="M30421" s="36"/>
      <c r="N30421" s="36"/>
    </row>
    <row r="30422" spans="12:14" x14ac:dyDescent="0.25">
      <c r="L30422" s="36"/>
      <c r="M30422" s="36"/>
      <c r="N30422" s="36"/>
    </row>
    <row r="30423" spans="12:14" x14ac:dyDescent="0.25">
      <c r="L30423" s="36"/>
      <c r="M30423" s="36"/>
      <c r="N30423" s="36"/>
    </row>
    <row r="30424" spans="12:14" x14ac:dyDescent="0.25">
      <c r="L30424" s="36"/>
      <c r="M30424" s="36"/>
      <c r="N30424" s="36"/>
    </row>
    <row r="30425" spans="12:14" x14ac:dyDescent="0.25">
      <c r="L30425" s="36"/>
      <c r="M30425" s="36"/>
      <c r="N30425" s="36"/>
    </row>
    <row r="30426" spans="12:14" x14ac:dyDescent="0.25">
      <c r="L30426" s="36"/>
      <c r="M30426" s="36"/>
      <c r="N30426" s="36"/>
    </row>
    <row r="30427" spans="12:14" x14ac:dyDescent="0.25">
      <c r="L30427" s="36"/>
      <c r="M30427" s="36"/>
      <c r="N30427" s="36"/>
    </row>
    <row r="30428" spans="12:14" x14ac:dyDescent="0.25">
      <c r="L30428" s="36"/>
      <c r="M30428" s="36"/>
      <c r="N30428" s="36"/>
    </row>
    <row r="30429" spans="12:14" x14ac:dyDescent="0.25">
      <c r="L30429" s="36"/>
      <c r="M30429" s="36"/>
      <c r="N30429" s="36"/>
    </row>
    <row r="30430" spans="12:14" x14ac:dyDescent="0.25">
      <c r="L30430" s="36"/>
      <c r="M30430" s="36"/>
      <c r="N30430" s="36"/>
    </row>
    <row r="30431" spans="12:14" x14ac:dyDescent="0.25">
      <c r="L30431" s="36"/>
      <c r="M30431" s="36"/>
      <c r="N30431" s="36"/>
    </row>
    <row r="30432" spans="12:14" x14ac:dyDescent="0.25">
      <c r="L30432" s="36"/>
      <c r="M30432" s="36"/>
      <c r="N30432" s="36"/>
    </row>
    <row r="30433" spans="12:14" x14ac:dyDescent="0.25">
      <c r="L30433" s="36"/>
      <c r="M30433" s="36"/>
      <c r="N30433" s="36"/>
    </row>
    <row r="30434" spans="12:14" x14ac:dyDescent="0.25">
      <c r="L30434" s="36"/>
      <c r="M30434" s="36"/>
      <c r="N30434" s="36"/>
    </row>
    <row r="30435" spans="12:14" x14ac:dyDescent="0.25">
      <c r="L30435" s="36"/>
      <c r="M30435" s="36"/>
      <c r="N30435" s="36"/>
    </row>
    <row r="30436" spans="12:14" x14ac:dyDescent="0.25">
      <c r="L30436" s="36"/>
      <c r="M30436" s="36"/>
      <c r="N30436" s="36"/>
    </row>
    <row r="30437" spans="12:14" x14ac:dyDescent="0.25">
      <c r="L30437" s="36"/>
      <c r="M30437" s="36"/>
      <c r="N30437" s="36"/>
    </row>
    <row r="30438" spans="12:14" x14ac:dyDescent="0.25">
      <c r="L30438" s="36"/>
      <c r="M30438" s="36"/>
      <c r="N30438" s="36"/>
    </row>
    <row r="30439" spans="12:14" x14ac:dyDescent="0.25">
      <c r="L30439" s="36"/>
      <c r="M30439" s="36"/>
      <c r="N30439" s="36"/>
    </row>
    <row r="30440" spans="12:14" x14ac:dyDescent="0.25">
      <c r="L30440" s="36"/>
      <c r="M30440" s="36"/>
      <c r="N30440" s="36"/>
    </row>
    <row r="30441" spans="12:14" x14ac:dyDescent="0.25">
      <c r="L30441" s="36"/>
      <c r="M30441" s="36"/>
      <c r="N30441" s="36"/>
    </row>
    <row r="30442" spans="12:14" x14ac:dyDescent="0.25">
      <c r="L30442" s="36"/>
      <c r="M30442" s="36"/>
      <c r="N30442" s="36"/>
    </row>
    <row r="30443" spans="12:14" x14ac:dyDescent="0.25">
      <c r="L30443" s="36"/>
      <c r="M30443" s="36"/>
      <c r="N30443" s="36"/>
    </row>
    <row r="30444" spans="12:14" x14ac:dyDescent="0.25">
      <c r="L30444" s="36"/>
      <c r="M30444" s="36"/>
      <c r="N30444" s="36"/>
    </row>
    <row r="30445" spans="12:14" x14ac:dyDescent="0.25">
      <c r="L30445" s="36"/>
      <c r="M30445" s="36"/>
      <c r="N30445" s="36"/>
    </row>
    <row r="30446" spans="12:14" x14ac:dyDescent="0.25">
      <c r="L30446" s="36"/>
      <c r="M30446" s="36"/>
      <c r="N30446" s="36"/>
    </row>
    <row r="30447" spans="12:14" x14ac:dyDescent="0.25">
      <c r="L30447" s="36"/>
      <c r="M30447" s="36"/>
      <c r="N30447" s="36"/>
    </row>
    <row r="30448" spans="12:14" x14ac:dyDescent="0.25">
      <c r="L30448" s="36"/>
      <c r="M30448" s="36"/>
      <c r="N30448" s="36"/>
    </row>
    <row r="30449" spans="12:14" x14ac:dyDescent="0.25">
      <c r="L30449" s="36"/>
      <c r="M30449" s="36"/>
      <c r="N30449" s="36"/>
    </row>
    <row r="30450" spans="12:14" x14ac:dyDescent="0.25">
      <c r="L30450" s="36"/>
      <c r="M30450" s="36"/>
      <c r="N30450" s="36"/>
    </row>
    <row r="30451" spans="12:14" x14ac:dyDescent="0.25">
      <c r="L30451" s="36"/>
      <c r="M30451" s="36"/>
      <c r="N30451" s="36"/>
    </row>
    <row r="30452" spans="12:14" x14ac:dyDescent="0.25">
      <c r="L30452" s="36"/>
      <c r="M30452" s="36"/>
      <c r="N30452" s="36"/>
    </row>
    <row r="30453" spans="12:14" x14ac:dyDescent="0.25">
      <c r="L30453" s="36"/>
      <c r="M30453" s="36"/>
      <c r="N30453" s="36"/>
    </row>
    <row r="30454" spans="12:14" x14ac:dyDescent="0.25">
      <c r="L30454" s="36"/>
      <c r="M30454" s="36"/>
      <c r="N30454" s="36"/>
    </row>
    <row r="30455" spans="12:14" x14ac:dyDescent="0.25">
      <c r="L30455" s="36"/>
      <c r="M30455" s="36"/>
      <c r="N30455" s="36"/>
    </row>
    <row r="30456" spans="12:14" x14ac:dyDescent="0.25">
      <c r="L30456" s="36"/>
      <c r="M30456" s="36"/>
      <c r="N30456" s="36"/>
    </row>
    <row r="30457" spans="12:14" x14ac:dyDescent="0.25">
      <c r="L30457" s="36"/>
      <c r="M30457" s="36"/>
      <c r="N30457" s="36"/>
    </row>
    <row r="30458" spans="12:14" x14ac:dyDescent="0.25">
      <c r="L30458" s="36"/>
      <c r="M30458" s="36"/>
      <c r="N30458" s="36"/>
    </row>
    <row r="30459" spans="12:14" x14ac:dyDescent="0.25">
      <c r="L30459" s="36"/>
      <c r="M30459" s="36"/>
      <c r="N30459" s="36"/>
    </row>
    <row r="30460" spans="12:14" x14ac:dyDescent="0.25">
      <c r="L30460" s="36"/>
      <c r="M30460" s="36"/>
      <c r="N30460" s="36"/>
    </row>
    <row r="30461" spans="12:14" x14ac:dyDescent="0.25">
      <c r="L30461" s="36"/>
      <c r="M30461" s="36"/>
      <c r="N30461" s="36"/>
    </row>
    <row r="30462" spans="12:14" x14ac:dyDescent="0.25">
      <c r="L30462" s="36"/>
      <c r="M30462" s="36"/>
      <c r="N30462" s="36"/>
    </row>
    <row r="30463" spans="12:14" x14ac:dyDescent="0.25">
      <c r="L30463" s="36"/>
      <c r="M30463" s="36"/>
      <c r="N30463" s="36"/>
    </row>
    <row r="30464" spans="12:14" x14ac:dyDescent="0.25">
      <c r="L30464" s="36"/>
      <c r="M30464" s="36"/>
      <c r="N30464" s="36"/>
    </row>
    <row r="30465" spans="12:14" x14ac:dyDescent="0.25">
      <c r="L30465" s="36"/>
      <c r="M30465" s="36"/>
      <c r="N30465" s="36"/>
    </row>
    <row r="30466" spans="12:14" x14ac:dyDescent="0.25">
      <c r="L30466" s="36"/>
      <c r="M30466" s="36"/>
      <c r="N30466" s="36"/>
    </row>
    <row r="30467" spans="12:14" x14ac:dyDescent="0.25">
      <c r="L30467" s="36"/>
      <c r="M30467" s="36"/>
      <c r="N30467" s="36"/>
    </row>
    <row r="30468" spans="12:14" x14ac:dyDescent="0.25">
      <c r="L30468" s="36"/>
      <c r="M30468" s="36"/>
      <c r="N30468" s="36"/>
    </row>
    <row r="30469" spans="12:14" x14ac:dyDescent="0.25">
      <c r="L30469" s="36"/>
      <c r="M30469" s="36"/>
      <c r="N30469" s="36"/>
    </row>
    <row r="30470" spans="12:14" x14ac:dyDescent="0.25">
      <c r="L30470" s="36"/>
      <c r="M30470" s="36"/>
      <c r="N30470" s="36"/>
    </row>
    <row r="30471" spans="12:14" x14ac:dyDescent="0.25">
      <c r="L30471" s="36"/>
      <c r="M30471" s="36"/>
      <c r="N30471" s="36"/>
    </row>
    <row r="30472" spans="12:14" x14ac:dyDescent="0.25">
      <c r="L30472" s="36"/>
      <c r="M30472" s="36"/>
      <c r="N30472" s="36"/>
    </row>
    <row r="30473" spans="12:14" x14ac:dyDescent="0.25">
      <c r="L30473" s="36"/>
      <c r="M30473" s="36"/>
      <c r="N30473" s="36"/>
    </row>
    <row r="30474" spans="12:14" x14ac:dyDescent="0.25">
      <c r="L30474" s="36"/>
      <c r="M30474" s="36"/>
      <c r="N30474" s="36"/>
    </row>
    <row r="30475" spans="12:14" x14ac:dyDescent="0.25">
      <c r="L30475" s="36"/>
      <c r="M30475" s="36"/>
      <c r="N30475" s="36"/>
    </row>
    <row r="30476" spans="12:14" x14ac:dyDescent="0.25">
      <c r="L30476" s="36"/>
      <c r="M30476" s="36"/>
      <c r="N30476" s="36"/>
    </row>
    <row r="30477" spans="12:14" x14ac:dyDescent="0.25">
      <c r="L30477" s="36"/>
      <c r="M30477" s="36"/>
      <c r="N30477" s="36"/>
    </row>
    <row r="30478" spans="12:14" x14ac:dyDescent="0.25">
      <c r="L30478" s="36"/>
      <c r="M30478" s="36"/>
      <c r="N30478" s="36"/>
    </row>
    <row r="30479" spans="12:14" x14ac:dyDescent="0.25">
      <c r="L30479" s="36"/>
      <c r="M30479" s="36"/>
      <c r="N30479" s="36"/>
    </row>
    <row r="30480" spans="12:14" x14ac:dyDescent="0.25">
      <c r="L30480" s="36"/>
      <c r="M30480" s="36"/>
      <c r="N30480" s="36"/>
    </row>
    <row r="30481" spans="12:14" x14ac:dyDescent="0.25">
      <c r="L30481" s="36"/>
      <c r="M30481" s="36"/>
      <c r="N30481" s="36"/>
    </row>
    <row r="30482" spans="12:14" x14ac:dyDescent="0.25">
      <c r="L30482" s="36"/>
      <c r="M30482" s="36"/>
      <c r="N30482" s="36"/>
    </row>
    <row r="30483" spans="12:14" x14ac:dyDescent="0.25">
      <c r="L30483" s="36"/>
      <c r="M30483" s="36"/>
      <c r="N30483" s="36"/>
    </row>
    <row r="30484" spans="12:14" x14ac:dyDescent="0.25">
      <c r="L30484" s="36"/>
      <c r="M30484" s="36"/>
      <c r="N30484" s="36"/>
    </row>
    <row r="30485" spans="12:14" x14ac:dyDescent="0.25">
      <c r="L30485" s="36"/>
      <c r="M30485" s="36"/>
      <c r="N30485" s="36"/>
    </row>
    <row r="30486" spans="12:14" x14ac:dyDescent="0.25">
      <c r="L30486" s="36"/>
      <c r="M30486" s="36"/>
      <c r="N30486" s="36"/>
    </row>
    <row r="30487" spans="12:14" x14ac:dyDescent="0.25">
      <c r="L30487" s="36"/>
      <c r="M30487" s="36"/>
      <c r="N30487" s="36"/>
    </row>
    <row r="30488" spans="12:14" x14ac:dyDescent="0.25">
      <c r="L30488" s="36"/>
      <c r="M30488" s="36"/>
      <c r="N30488" s="36"/>
    </row>
    <row r="30489" spans="12:14" x14ac:dyDescent="0.25">
      <c r="L30489" s="36"/>
      <c r="M30489" s="36"/>
      <c r="N30489" s="36"/>
    </row>
    <row r="30490" spans="12:14" x14ac:dyDescent="0.25">
      <c r="L30490" s="36"/>
      <c r="M30490" s="36"/>
      <c r="N30490" s="36"/>
    </row>
    <row r="30491" spans="12:14" x14ac:dyDescent="0.25">
      <c r="L30491" s="36"/>
      <c r="M30491" s="36"/>
      <c r="N30491" s="36"/>
    </row>
    <row r="30492" spans="12:14" x14ac:dyDescent="0.25">
      <c r="L30492" s="36"/>
      <c r="M30492" s="36"/>
      <c r="N30492" s="36"/>
    </row>
    <row r="30493" spans="12:14" x14ac:dyDescent="0.25">
      <c r="L30493" s="36"/>
      <c r="M30493" s="36"/>
      <c r="N30493" s="36"/>
    </row>
    <row r="30494" spans="12:14" x14ac:dyDescent="0.25">
      <c r="L30494" s="36"/>
      <c r="M30494" s="36"/>
      <c r="N30494" s="36"/>
    </row>
    <row r="30495" spans="12:14" x14ac:dyDescent="0.25">
      <c r="L30495" s="36"/>
      <c r="M30495" s="36"/>
      <c r="N30495" s="36"/>
    </row>
    <row r="30496" spans="12:14" x14ac:dyDescent="0.25">
      <c r="L30496" s="36"/>
      <c r="M30496" s="36"/>
      <c r="N30496" s="36"/>
    </row>
    <row r="30497" spans="12:14" x14ac:dyDescent="0.25">
      <c r="L30497" s="36"/>
      <c r="M30497" s="36"/>
      <c r="N30497" s="36"/>
    </row>
    <row r="30498" spans="12:14" x14ac:dyDescent="0.25">
      <c r="L30498" s="36"/>
      <c r="M30498" s="36"/>
      <c r="N30498" s="36"/>
    </row>
    <row r="30499" spans="12:14" x14ac:dyDescent="0.25">
      <c r="L30499" s="36"/>
      <c r="M30499" s="36"/>
      <c r="N30499" s="36"/>
    </row>
    <row r="30500" spans="12:14" x14ac:dyDescent="0.25">
      <c r="L30500" s="36"/>
      <c r="M30500" s="36"/>
      <c r="N30500" s="36"/>
    </row>
    <row r="30501" spans="12:14" x14ac:dyDescent="0.25">
      <c r="L30501" s="36"/>
      <c r="M30501" s="36"/>
      <c r="N30501" s="36"/>
    </row>
    <row r="30502" spans="12:14" x14ac:dyDescent="0.25">
      <c r="L30502" s="36"/>
      <c r="M30502" s="36"/>
      <c r="N30502" s="36"/>
    </row>
    <row r="30503" spans="12:14" x14ac:dyDescent="0.25">
      <c r="L30503" s="36"/>
      <c r="M30503" s="36"/>
      <c r="N30503" s="36"/>
    </row>
    <row r="30504" spans="12:14" x14ac:dyDescent="0.25">
      <c r="L30504" s="36"/>
      <c r="M30504" s="36"/>
      <c r="N30504" s="36"/>
    </row>
    <row r="30505" spans="12:14" x14ac:dyDescent="0.25">
      <c r="L30505" s="36"/>
      <c r="M30505" s="36"/>
      <c r="N30505" s="36"/>
    </row>
    <row r="30506" spans="12:14" x14ac:dyDescent="0.25">
      <c r="L30506" s="36"/>
      <c r="M30506" s="36"/>
      <c r="N30506" s="36"/>
    </row>
    <row r="30507" spans="12:14" x14ac:dyDescent="0.25">
      <c r="L30507" s="36"/>
      <c r="M30507" s="36"/>
      <c r="N30507" s="36"/>
    </row>
    <row r="30508" spans="12:14" x14ac:dyDescent="0.25">
      <c r="L30508" s="36"/>
      <c r="M30508" s="36"/>
      <c r="N30508" s="36"/>
    </row>
    <row r="30509" spans="12:14" x14ac:dyDescent="0.25">
      <c r="L30509" s="36"/>
      <c r="M30509" s="36"/>
      <c r="N30509" s="36"/>
    </row>
    <row r="30510" spans="12:14" x14ac:dyDescent="0.25">
      <c r="L30510" s="36"/>
      <c r="M30510" s="36"/>
      <c r="N30510" s="36"/>
    </row>
    <row r="30511" spans="12:14" x14ac:dyDescent="0.25">
      <c r="L30511" s="36"/>
      <c r="M30511" s="36"/>
      <c r="N30511" s="36"/>
    </row>
    <row r="30512" spans="12:14" x14ac:dyDescent="0.25">
      <c r="L30512" s="36"/>
      <c r="M30512" s="36"/>
      <c r="N30512" s="36"/>
    </row>
    <row r="30513" spans="12:14" x14ac:dyDescent="0.25">
      <c r="L30513" s="36"/>
      <c r="M30513" s="36"/>
      <c r="N30513" s="36"/>
    </row>
    <row r="30514" spans="12:14" x14ac:dyDescent="0.25">
      <c r="L30514" s="36"/>
      <c r="M30514" s="36"/>
      <c r="N30514" s="36"/>
    </row>
    <row r="30515" spans="12:14" x14ac:dyDescent="0.25">
      <c r="L30515" s="36"/>
      <c r="M30515" s="36"/>
      <c r="N30515" s="36"/>
    </row>
    <row r="30516" spans="12:14" x14ac:dyDescent="0.25">
      <c r="L30516" s="36"/>
      <c r="M30516" s="36"/>
      <c r="N30516" s="36"/>
    </row>
    <row r="30517" spans="12:14" x14ac:dyDescent="0.25">
      <c r="L30517" s="36"/>
      <c r="M30517" s="36"/>
      <c r="N30517" s="36"/>
    </row>
    <row r="30518" spans="12:14" x14ac:dyDescent="0.25">
      <c r="L30518" s="36"/>
      <c r="M30518" s="36"/>
      <c r="N30518" s="36"/>
    </row>
    <row r="30519" spans="12:14" x14ac:dyDescent="0.25">
      <c r="L30519" s="36"/>
      <c r="M30519" s="36"/>
      <c r="N30519" s="36"/>
    </row>
    <row r="30520" spans="12:14" x14ac:dyDescent="0.25">
      <c r="L30520" s="36"/>
      <c r="M30520" s="36"/>
      <c r="N30520" s="36"/>
    </row>
    <row r="30521" spans="12:14" x14ac:dyDescent="0.25">
      <c r="L30521" s="36"/>
      <c r="M30521" s="36"/>
      <c r="N30521" s="36"/>
    </row>
    <row r="30522" spans="12:14" x14ac:dyDescent="0.25">
      <c r="L30522" s="36"/>
      <c r="M30522" s="36"/>
      <c r="N30522" s="36"/>
    </row>
    <row r="30523" spans="12:14" x14ac:dyDescent="0.25">
      <c r="L30523" s="36"/>
      <c r="M30523" s="36"/>
      <c r="N30523" s="36"/>
    </row>
    <row r="30524" spans="12:14" x14ac:dyDescent="0.25">
      <c r="L30524" s="36"/>
      <c r="M30524" s="36"/>
      <c r="N30524" s="36"/>
    </row>
    <row r="30525" spans="12:14" x14ac:dyDescent="0.25">
      <c r="L30525" s="36"/>
      <c r="M30525" s="36"/>
      <c r="N30525" s="36"/>
    </row>
    <row r="30526" spans="12:14" x14ac:dyDescent="0.25">
      <c r="L30526" s="36"/>
      <c r="M30526" s="36"/>
      <c r="N30526" s="36"/>
    </row>
    <row r="30527" spans="12:14" x14ac:dyDescent="0.25">
      <c r="L30527" s="36"/>
      <c r="M30527" s="36"/>
      <c r="N30527" s="36"/>
    </row>
    <row r="30528" spans="12:14" x14ac:dyDescent="0.25">
      <c r="L30528" s="36"/>
      <c r="M30528" s="36"/>
      <c r="N30528" s="36"/>
    </row>
    <row r="30529" spans="12:14" x14ac:dyDescent="0.25">
      <c r="L30529" s="36"/>
      <c r="M30529" s="36"/>
      <c r="N30529" s="36"/>
    </row>
    <row r="30530" spans="12:14" x14ac:dyDescent="0.25">
      <c r="L30530" s="36"/>
      <c r="M30530" s="36"/>
      <c r="N30530" s="36"/>
    </row>
    <row r="30531" spans="12:14" x14ac:dyDescent="0.25">
      <c r="L30531" s="36"/>
      <c r="M30531" s="36"/>
      <c r="N30531" s="36"/>
    </row>
    <row r="30532" spans="12:14" x14ac:dyDescent="0.25">
      <c r="L30532" s="36"/>
      <c r="M30532" s="36"/>
      <c r="N30532" s="36"/>
    </row>
    <row r="30533" spans="12:14" x14ac:dyDescent="0.25">
      <c r="L30533" s="36"/>
      <c r="M30533" s="36"/>
      <c r="N30533" s="36"/>
    </row>
    <row r="30534" spans="12:14" x14ac:dyDescent="0.25">
      <c r="L30534" s="36"/>
      <c r="M30534" s="36"/>
      <c r="N30534" s="36"/>
    </row>
    <row r="30535" spans="12:14" x14ac:dyDescent="0.25">
      <c r="L30535" s="36"/>
      <c r="M30535" s="36"/>
      <c r="N30535" s="36"/>
    </row>
    <row r="30536" spans="12:14" x14ac:dyDescent="0.25">
      <c r="L30536" s="36"/>
      <c r="M30536" s="36"/>
      <c r="N30536" s="36"/>
    </row>
    <row r="30537" spans="12:14" x14ac:dyDescent="0.25">
      <c r="L30537" s="36"/>
      <c r="M30537" s="36"/>
      <c r="N30537" s="36"/>
    </row>
    <row r="30538" spans="12:14" x14ac:dyDescent="0.25">
      <c r="L30538" s="36"/>
      <c r="M30538" s="36"/>
      <c r="N30538" s="36"/>
    </row>
    <row r="30539" spans="12:14" x14ac:dyDescent="0.25">
      <c r="L30539" s="36"/>
      <c r="M30539" s="36"/>
      <c r="N30539" s="36"/>
    </row>
    <row r="30540" spans="12:14" x14ac:dyDescent="0.25">
      <c r="L30540" s="36"/>
      <c r="M30540" s="36"/>
      <c r="N30540" s="36"/>
    </row>
    <row r="30541" spans="12:14" x14ac:dyDescent="0.25">
      <c r="L30541" s="36"/>
      <c r="M30541" s="36"/>
      <c r="N30541" s="36"/>
    </row>
    <row r="30542" spans="12:14" x14ac:dyDescent="0.25">
      <c r="L30542" s="36"/>
      <c r="M30542" s="36"/>
      <c r="N30542" s="36"/>
    </row>
    <row r="30543" spans="12:14" x14ac:dyDescent="0.25">
      <c r="L30543" s="36"/>
      <c r="M30543" s="36"/>
      <c r="N30543" s="36"/>
    </row>
    <row r="30544" spans="12:14" x14ac:dyDescent="0.25">
      <c r="L30544" s="36"/>
      <c r="M30544" s="36"/>
      <c r="N30544" s="36"/>
    </row>
    <row r="30545" spans="12:14" x14ac:dyDescent="0.25">
      <c r="L30545" s="36"/>
      <c r="M30545" s="36"/>
      <c r="N30545" s="36"/>
    </row>
    <row r="30546" spans="12:14" x14ac:dyDescent="0.25">
      <c r="L30546" s="36"/>
      <c r="M30546" s="36"/>
      <c r="N30546" s="36"/>
    </row>
    <row r="30547" spans="12:14" x14ac:dyDescent="0.25">
      <c r="L30547" s="36"/>
      <c r="M30547" s="36"/>
      <c r="N30547" s="36"/>
    </row>
    <row r="30548" spans="12:14" x14ac:dyDescent="0.25">
      <c r="L30548" s="36"/>
      <c r="M30548" s="36"/>
      <c r="N30548" s="36"/>
    </row>
    <row r="30549" spans="12:14" x14ac:dyDescent="0.25">
      <c r="L30549" s="36"/>
      <c r="M30549" s="36"/>
      <c r="N30549" s="36"/>
    </row>
    <row r="30550" spans="12:14" x14ac:dyDescent="0.25">
      <c r="L30550" s="36"/>
      <c r="M30550" s="36"/>
      <c r="N30550" s="36"/>
    </row>
    <row r="30551" spans="12:14" x14ac:dyDescent="0.25">
      <c r="L30551" s="36"/>
      <c r="M30551" s="36"/>
      <c r="N30551" s="36"/>
    </row>
    <row r="30552" spans="12:14" x14ac:dyDescent="0.25">
      <c r="L30552" s="36"/>
      <c r="M30552" s="36"/>
      <c r="N30552" s="36"/>
    </row>
    <row r="30553" spans="12:14" x14ac:dyDescent="0.25">
      <c r="L30553" s="36"/>
      <c r="M30553" s="36"/>
      <c r="N30553" s="36"/>
    </row>
    <row r="30554" spans="12:14" x14ac:dyDescent="0.25">
      <c r="L30554" s="36"/>
      <c r="M30554" s="36"/>
      <c r="N30554" s="36"/>
    </row>
    <row r="30555" spans="12:14" x14ac:dyDescent="0.25">
      <c r="L30555" s="36"/>
      <c r="M30555" s="36"/>
      <c r="N30555" s="36"/>
    </row>
    <row r="30556" spans="12:14" x14ac:dyDescent="0.25">
      <c r="L30556" s="36"/>
      <c r="M30556" s="36"/>
      <c r="N30556" s="36"/>
    </row>
    <row r="30557" spans="12:14" x14ac:dyDescent="0.25">
      <c r="L30557" s="36"/>
      <c r="M30557" s="36"/>
      <c r="N30557" s="36"/>
    </row>
    <row r="30558" spans="12:14" x14ac:dyDescent="0.25">
      <c r="L30558" s="36"/>
      <c r="M30558" s="36"/>
      <c r="N30558" s="36"/>
    </row>
    <row r="30559" spans="12:14" x14ac:dyDescent="0.25">
      <c r="L30559" s="36"/>
      <c r="M30559" s="36"/>
      <c r="N30559" s="36"/>
    </row>
    <row r="30560" spans="12:14" x14ac:dyDescent="0.25">
      <c r="L30560" s="36"/>
      <c r="M30560" s="36"/>
      <c r="N30560" s="36"/>
    </row>
    <row r="30561" spans="12:14" x14ac:dyDescent="0.25">
      <c r="L30561" s="36"/>
      <c r="M30561" s="36"/>
      <c r="N30561" s="36"/>
    </row>
    <row r="30562" spans="12:14" x14ac:dyDescent="0.25">
      <c r="L30562" s="36"/>
      <c r="M30562" s="36"/>
      <c r="N30562" s="36"/>
    </row>
    <row r="30563" spans="12:14" x14ac:dyDescent="0.25">
      <c r="L30563" s="36"/>
      <c r="M30563" s="36"/>
      <c r="N30563" s="36"/>
    </row>
    <row r="30564" spans="12:14" x14ac:dyDescent="0.25">
      <c r="L30564" s="36"/>
      <c r="M30564" s="36"/>
      <c r="N30564" s="36"/>
    </row>
    <row r="30565" spans="12:14" x14ac:dyDescent="0.25">
      <c r="L30565" s="36"/>
      <c r="M30565" s="36"/>
      <c r="N30565" s="36"/>
    </row>
    <row r="30566" spans="12:14" x14ac:dyDescent="0.25">
      <c r="L30566" s="36"/>
      <c r="M30566" s="36"/>
      <c r="N30566" s="36"/>
    </row>
    <row r="30567" spans="12:14" x14ac:dyDescent="0.25">
      <c r="L30567" s="36"/>
      <c r="M30567" s="36"/>
      <c r="N30567" s="36"/>
    </row>
    <row r="30568" spans="12:14" x14ac:dyDescent="0.25">
      <c r="L30568" s="36"/>
      <c r="M30568" s="36"/>
      <c r="N30568" s="36"/>
    </row>
    <row r="30569" spans="12:14" x14ac:dyDescent="0.25">
      <c r="L30569" s="36"/>
      <c r="M30569" s="36"/>
      <c r="N30569" s="36"/>
    </row>
    <row r="30570" spans="12:14" x14ac:dyDescent="0.25">
      <c r="L30570" s="36"/>
      <c r="M30570" s="36"/>
      <c r="N30570" s="36"/>
    </row>
    <row r="30571" spans="12:14" x14ac:dyDescent="0.25">
      <c r="L30571" s="36"/>
      <c r="M30571" s="36"/>
      <c r="N30571" s="36"/>
    </row>
    <row r="30572" spans="12:14" x14ac:dyDescent="0.25">
      <c r="L30572" s="36"/>
      <c r="M30572" s="36"/>
      <c r="N30572" s="36"/>
    </row>
    <row r="30573" spans="12:14" x14ac:dyDescent="0.25">
      <c r="L30573" s="36"/>
      <c r="M30573" s="36"/>
      <c r="N30573" s="36"/>
    </row>
    <row r="30574" spans="12:14" x14ac:dyDescent="0.25">
      <c r="L30574" s="36"/>
      <c r="M30574" s="36"/>
      <c r="N30574" s="36"/>
    </row>
    <row r="30575" spans="12:14" x14ac:dyDescent="0.25">
      <c r="L30575" s="36"/>
      <c r="M30575" s="36"/>
      <c r="N30575" s="36"/>
    </row>
    <row r="30576" spans="12:14" x14ac:dyDescent="0.25">
      <c r="L30576" s="36"/>
      <c r="M30576" s="36"/>
      <c r="N30576" s="36"/>
    </row>
    <row r="30577" spans="12:14" x14ac:dyDescent="0.25">
      <c r="L30577" s="36"/>
      <c r="M30577" s="36"/>
      <c r="N30577" s="36"/>
    </row>
    <row r="30578" spans="12:14" x14ac:dyDescent="0.25">
      <c r="L30578" s="36"/>
      <c r="M30578" s="36"/>
      <c r="N30578" s="36"/>
    </row>
    <row r="30579" spans="12:14" x14ac:dyDescent="0.25">
      <c r="L30579" s="36"/>
      <c r="M30579" s="36"/>
      <c r="N30579" s="36"/>
    </row>
    <row r="30580" spans="12:14" x14ac:dyDescent="0.25">
      <c r="L30580" s="36"/>
      <c r="M30580" s="36"/>
      <c r="N30580" s="36"/>
    </row>
    <row r="30581" spans="12:14" x14ac:dyDescent="0.25">
      <c r="L30581" s="36"/>
      <c r="M30581" s="36"/>
      <c r="N30581" s="36"/>
    </row>
    <row r="30582" spans="12:14" x14ac:dyDescent="0.25">
      <c r="L30582" s="36"/>
      <c r="M30582" s="36"/>
      <c r="N30582" s="36"/>
    </row>
    <row r="30583" spans="12:14" x14ac:dyDescent="0.25">
      <c r="L30583" s="36"/>
      <c r="M30583" s="36"/>
      <c r="N30583" s="36"/>
    </row>
    <row r="30584" spans="12:14" x14ac:dyDescent="0.25">
      <c r="L30584" s="36"/>
      <c r="M30584" s="36"/>
      <c r="N30584" s="36"/>
    </row>
    <row r="30585" spans="12:14" x14ac:dyDescent="0.25">
      <c r="L30585" s="36"/>
      <c r="M30585" s="36"/>
      <c r="N30585" s="36"/>
    </row>
    <row r="30586" spans="12:14" x14ac:dyDescent="0.25">
      <c r="L30586" s="36"/>
      <c r="M30586" s="36"/>
      <c r="N30586" s="36"/>
    </row>
    <row r="30587" spans="12:14" x14ac:dyDescent="0.25">
      <c r="L30587" s="36"/>
      <c r="M30587" s="36"/>
      <c r="N30587" s="36"/>
    </row>
    <row r="30588" spans="12:14" x14ac:dyDescent="0.25">
      <c r="L30588" s="36"/>
      <c r="M30588" s="36"/>
      <c r="N30588" s="36"/>
    </row>
    <row r="30589" spans="12:14" x14ac:dyDescent="0.25">
      <c r="L30589" s="36"/>
      <c r="M30589" s="36"/>
      <c r="N30589" s="36"/>
    </row>
    <row r="30590" spans="12:14" x14ac:dyDescent="0.25">
      <c r="L30590" s="36"/>
      <c r="M30590" s="36"/>
      <c r="N30590" s="36"/>
    </row>
    <row r="30591" spans="12:14" x14ac:dyDescent="0.25">
      <c r="L30591" s="36"/>
      <c r="M30591" s="36"/>
      <c r="N30591" s="36"/>
    </row>
    <row r="30592" spans="12:14" x14ac:dyDescent="0.25">
      <c r="L30592" s="36"/>
      <c r="M30592" s="36"/>
      <c r="N30592" s="36"/>
    </row>
    <row r="30593" spans="12:14" x14ac:dyDescent="0.25">
      <c r="L30593" s="36"/>
      <c r="M30593" s="36"/>
      <c r="N30593" s="36"/>
    </row>
    <row r="30594" spans="12:14" x14ac:dyDescent="0.25">
      <c r="L30594" s="36"/>
      <c r="M30594" s="36"/>
      <c r="N30594" s="36"/>
    </row>
    <row r="30595" spans="12:14" x14ac:dyDescent="0.25">
      <c r="L30595" s="36"/>
      <c r="M30595" s="36"/>
      <c r="N30595" s="36"/>
    </row>
    <row r="30596" spans="12:14" x14ac:dyDescent="0.25">
      <c r="L30596" s="36"/>
      <c r="M30596" s="36"/>
      <c r="N30596" s="36"/>
    </row>
    <row r="30597" spans="12:14" x14ac:dyDescent="0.25">
      <c r="L30597" s="36"/>
      <c r="M30597" s="36"/>
      <c r="N30597" s="36"/>
    </row>
    <row r="30598" spans="12:14" x14ac:dyDescent="0.25">
      <c r="L30598" s="36"/>
      <c r="M30598" s="36"/>
      <c r="N30598" s="36"/>
    </row>
    <row r="30599" spans="12:14" x14ac:dyDescent="0.25">
      <c r="L30599" s="36"/>
      <c r="M30599" s="36"/>
      <c r="N30599" s="36"/>
    </row>
    <row r="30600" spans="12:14" x14ac:dyDescent="0.25">
      <c r="L30600" s="36"/>
      <c r="M30600" s="36"/>
      <c r="N30600" s="36"/>
    </row>
    <row r="30601" spans="12:14" x14ac:dyDescent="0.25">
      <c r="L30601" s="36"/>
      <c r="M30601" s="36"/>
      <c r="N30601" s="36"/>
    </row>
    <row r="30602" spans="12:14" x14ac:dyDescent="0.25">
      <c r="L30602" s="36"/>
      <c r="M30602" s="36"/>
      <c r="N30602" s="36"/>
    </row>
    <row r="30603" spans="12:14" x14ac:dyDescent="0.25">
      <c r="L30603" s="36"/>
      <c r="M30603" s="36"/>
      <c r="N30603" s="36"/>
    </row>
    <row r="30604" spans="12:14" x14ac:dyDescent="0.25">
      <c r="L30604" s="36"/>
      <c r="M30604" s="36"/>
      <c r="N30604" s="36"/>
    </row>
    <row r="30605" spans="12:14" x14ac:dyDescent="0.25">
      <c r="L30605" s="36"/>
      <c r="M30605" s="36"/>
      <c r="N30605" s="36"/>
    </row>
    <row r="30606" spans="12:14" x14ac:dyDescent="0.25">
      <c r="L30606" s="36"/>
      <c r="M30606" s="36"/>
      <c r="N30606" s="36"/>
    </row>
    <row r="30607" spans="12:14" x14ac:dyDescent="0.25">
      <c r="L30607" s="36"/>
      <c r="M30607" s="36"/>
      <c r="N30607" s="36"/>
    </row>
    <row r="30608" spans="12:14" x14ac:dyDescent="0.25">
      <c r="L30608" s="36"/>
      <c r="M30608" s="36"/>
      <c r="N30608" s="36"/>
    </row>
    <row r="30609" spans="12:14" x14ac:dyDescent="0.25">
      <c r="L30609" s="36"/>
      <c r="M30609" s="36"/>
      <c r="N30609" s="36"/>
    </row>
    <row r="30610" spans="12:14" x14ac:dyDescent="0.25">
      <c r="L30610" s="36"/>
      <c r="M30610" s="36"/>
      <c r="N30610" s="36"/>
    </row>
    <row r="30611" spans="12:14" x14ac:dyDescent="0.25">
      <c r="L30611" s="36"/>
      <c r="M30611" s="36"/>
      <c r="N30611" s="36"/>
    </row>
    <row r="30612" spans="12:14" x14ac:dyDescent="0.25">
      <c r="L30612" s="36"/>
      <c r="M30612" s="36"/>
      <c r="N30612" s="36"/>
    </row>
    <row r="30613" spans="12:14" x14ac:dyDescent="0.25">
      <c r="L30613" s="36"/>
      <c r="M30613" s="36"/>
      <c r="N30613" s="36"/>
    </row>
    <row r="30614" spans="12:14" x14ac:dyDescent="0.25">
      <c r="L30614" s="36"/>
      <c r="M30614" s="36"/>
      <c r="N30614" s="36"/>
    </row>
    <row r="30615" spans="12:14" x14ac:dyDescent="0.25">
      <c r="L30615" s="36"/>
      <c r="M30615" s="36"/>
      <c r="N30615" s="36"/>
    </row>
    <row r="30616" spans="12:14" x14ac:dyDescent="0.25">
      <c r="L30616" s="36"/>
      <c r="M30616" s="36"/>
      <c r="N30616" s="36"/>
    </row>
    <row r="30617" spans="12:14" x14ac:dyDescent="0.25">
      <c r="L30617" s="36"/>
      <c r="M30617" s="36"/>
      <c r="N30617" s="36"/>
    </row>
    <row r="30618" spans="12:14" x14ac:dyDescent="0.25">
      <c r="L30618" s="36"/>
      <c r="M30618" s="36"/>
      <c r="N30618" s="36"/>
    </row>
    <row r="30619" spans="12:14" x14ac:dyDescent="0.25">
      <c r="L30619" s="36"/>
      <c r="M30619" s="36"/>
      <c r="N30619" s="36"/>
    </row>
    <row r="30620" spans="12:14" x14ac:dyDescent="0.25">
      <c r="L30620" s="36"/>
      <c r="M30620" s="36"/>
      <c r="N30620" s="36"/>
    </row>
    <row r="30621" spans="12:14" x14ac:dyDescent="0.25">
      <c r="L30621" s="36"/>
      <c r="M30621" s="36"/>
      <c r="N30621" s="36"/>
    </row>
    <row r="30622" spans="12:14" x14ac:dyDescent="0.25">
      <c r="L30622" s="36"/>
      <c r="M30622" s="36"/>
      <c r="N30622" s="36"/>
    </row>
    <row r="30623" spans="12:14" x14ac:dyDescent="0.25">
      <c r="L30623" s="36"/>
      <c r="M30623" s="36"/>
      <c r="N30623" s="36"/>
    </row>
    <row r="30624" spans="12:14" x14ac:dyDescent="0.25">
      <c r="L30624" s="36"/>
      <c r="M30624" s="36"/>
      <c r="N30624" s="36"/>
    </row>
    <row r="30625" spans="12:14" x14ac:dyDescent="0.25">
      <c r="L30625" s="36"/>
      <c r="M30625" s="36"/>
      <c r="N30625" s="36"/>
    </row>
    <row r="30626" spans="12:14" x14ac:dyDescent="0.25">
      <c r="L30626" s="36"/>
      <c r="M30626" s="36"/>
      <c r="N30626" s="36"/>
    </row>
    <row r="30627" spans="12:14" x14ac:dyDescent="0.25">
      <c r="L30627" s="36"/>
      <c r="M30627" s="36"/>
      <c r="N30627" s="36"/>
    </row>
    <row r="30628" spans="12:14" x14ac:dyDescent="0.25">
      <c r="L30628" s="36"/>
      <c r="M30628" s="36"/>
      <c r="N30628" s="36"/>
    </row>
    <row r="30629" spans="12:14" x14ac:dyDescent="0.25">
      <c r="L30629" s="36"/>
      <c r="M30629" s="36"/>
      <c r="N30629" s="36"/>
    </row>
    <row r="30630" spans="12:14" x14ac:dyDescent="0.25">
      <c r="L30630" s="36"/>
      <c r="M30630" s="36"/>
      <c r="N30630" s="36"/>
    </row>
    <row r="30631" spans="12:14" x14ac:dyDescent="0.25">
      <c r="L30631" s="36"/>
      <c r="M30631" s="36"/>
      <c r="N30631" s="36"/>
    </row>
    <row r="30632" spans="12:14" x14ac:dyDescent="0.25">
      <c r="L30632" s="36"/>
      <c r="M30632" s="36"/>
      <c r="N30632" s="36"/>
    </row>
    <row r="30633" spans="12:14" x14ac:dyDescent="0.25">
      <c r="L30633" s="36"/>
      <c r="M30633" s="36"/>
      <c r="N30633" s="36"/>
    </row>
    <row r="30634" spans="12:14" x14ac:dyDescent="0.25">
      <c r="L30634" s="36"/>
      <c r="M30634" s="36"/>
      <c r="N30634" s="36"/>
    </row>
    <row r="30635" spans="12:14" x14ac:dyDescent="0.25">
      <c r="L30635" s="36"/>
      <c r="M30635" s="36"/>
      <c r="N30635" s="36"/>
    </row>
    <row r="30636" spans="12:14" x14ac:dyDescent="0.25">
      <c r="L30636" s="36"/>
      <c r="M30636" s="36"/>
      <c r="N30636" s="36"/>
    </row>
    <row r="30637" spans="12:14" x14ac:dyDescent="0.25">
      <c r="L30637" s="36"/>
      <c r="M30637" s="36"/>
      <c r="N30637" s="36"/>
    </row>
    <row r="30638" spans="12:14" x14ac:dyDescent="0.25">
      <c r="L30638" s="36"/>
      <c r="M30638" s="36"/>
      <c r="N30638" s="36"/>
    </row>
    <row r="30639" spans="12:14" x14ac:dyDescent="0.25">
      <c r="L30639" s="36"/>
      <c r="M30639" s="36"/>
      <c r="N30639" s="36"/>
    </row>
    <row r="30640" spans="12:14" x14ac:dyDescent="0.25">
      <c r="L30640" s="36"/>
      <c r="M30640" s="36"/>
      <c r="N30640" s="36"/>
    </row>
    <row r="30641" spans="12:14" x14ac:dyDescent="0.25">
      <c r="L30641" s="36"/>
      <c r="M30641" s="36"/>
      <c r="N30641" s="36"/>
    </row>
    <row r="30642" spans="12:14" x14ac:dyDescent="0.25">
      <c r="L30642" s="36"/>
      <c r="M30642" s="36"/>
      <c r="N30642" s="36"/>
    </row>
    <row r="30643" spans="12:14" x14ac:dyDescent="0.25">
      <c r="L30643" s="36"/>
      <c r="M30643" s="36"/>
      <c r="N30643" s="36"/>
    </row>
    <row r="30644" spans="12:14" x14ac:dyDescent="0.25">
      <c r="L30644" s="36"/>
      <c r="M30644" s="36"/>
      <c r="N30644" s="36"/>
    </row>
    <row r="30645" spans="12:14" x14ac:dyDescent="0.25">
      <c r="L30645" s="36"/>
      <c r="M30645" s="36"/>
      <c r="N30645" s="36"/>
    </row>
    <row r="30646" spans="12:14" x14ac:dyDescent="0.25">
      <c r="L30646" s="36"/>
      <c r="M30646" s="36"/>
      <c r="N30646" s="36"/>
    </row>
    <row r="30647" spans="12:14" x14ac:dyDescent="0.25">
      <c r="L30647" s="36"/>
      <c r="M30647" s="36"/>
      <c r="N30647" s="36"/>
    </row>
    <row r="30648" spans="12:14" x14ac:dyDescent="0.25">
      <c r="L30648" s="36"/>
      <c r="M30648" s="36"/>
      <c r="N30648" s="36"/>
    </row>
    <row r="30649" spans="12:14" x14ac:dyDescent="0.25">
      <c r="L30649" s="36"/>
      <c r="M30649" s="36"/>
      <c r="N30649" s="36"/>
    </row>
    <row r="30650" spans="12:14" x14ac:dyDescent="0.25">
      <c r="L30650" s="36"/>
      <c r="M30650" s="36"/>
      <c r="N30650" s="36"/>
    </row>
    <row r="30651" spans="12:14" x14ac:dyDescent="0.25">
      <c r="L30651" s="36"/>
      <c r="M30651" s="36"/>
      <c r="N30651" s="36"/>
    </row>
    <row r="30652" spans="12:14" x14ac:dyDescent="0.25">
      <c r="L30652" s="36"/>
      <c r="M30652" s="36"/>
      <c r="N30652" s="36"/>
    </row>
    <row r="30653" spans="12:14" x14ac:dyDescent="0.25">
      <c r="L30653" s="36"/>
      <c r="M30653" s="36"/>
      <c r="N30653" s="36"/>
    </row>
    <row r="30654" spans="12:14" x14ac:dyDescent="0.25">
      <c r="L30654" s="36"/>
      <c r="M30654" s="36"/>
      <c r="N30654" s="36"/>
    </row>
    <row r="30655" spans="12:14" x14ac:dyDescent="0.25">
      <c r="L30655" s="36"/>
      <c r="M30655" s="36"/>
      <c r="N30655" s="36"/>
    </row>
    <row r="30656" spans="12:14" x14ac:dyDescent="0.25">
      <c r="L30656" s="36"/>
      <c r="M30656" s="36"/>
      <c r="N30656" s="36"/>
    </row>
    <row r="30657" spans="12:14" x14ac:dyDescent="0.25">
      <c r="L30657" s="36"/>
      <c r="M30657" s="36"/>
      <c r="N30657" s="36"/>
    </row>
    <row r="30658" spans="12:14" x14ac:dyDescent="0.25">
      <c r="L30658" s="36"/>
      <c r="M30658" s="36"/>
      <c r="N30658" s="36"/>
    </row>
    <row r="30659" spans="12:14" x14ac:dyDescent="0.25">
      <c r="L30659" s="36"/>
      <c r="M30659" s="36"/>
      <c r="N30659" s="36"/>
    </row>
    <row r="30660" spans="12:14" x14ac:dyDescent="0.25">
      <c r="L30660" s="36"/>
      <c r="M30660" s="36"/>
      <c r="N30660" s="36"/>
    </row>
    <row r="30661" spans="12:14" x14ac:dyDescent="0.25">
      <c r="L30661" s="36"/>
      <c r="M30661" s="36"/>
      <c r="N30661" s="36"/>
    </row>
    <row r="30662" spans="12:14" x14ac:dyDescent="0.25">
      <c r="L30662" s="36"/>
      <c r="M30662" s="36"/>
      <c r="N30662" s="36"/>
    </row>
    <row r="30663" spans="12:14" x14ac:dyDescent="0.25">
      <c r="L30663" s="36"/>
      <c r="M30663" s="36"/>
      <c r="N30663" s="36"/>
    </row>
    <row r="30664" spans="12:14" x14ac:dyDescent="0.25">
      <c r="L30664" s="36"/>
      <c r="M30664" s="36"/>
      <c r="N30664" s="36"/>
    </row>
    <row r="30665" spans="12:14" x14ac:dyDescent="0.25">
      <c r="L30665" s="36"/>
      <c r="M30665" s="36"/>
      <c r="N30665" s="36"/>
    </row>
    <row r="30666" spans="12:14" x14ac:dyDescent="0.25">
      <c r="L30666" s="36"/>
      <c r="M30666" s="36"/>
      <c r="N30666" s="36"/>
    </row>
    <row r="30667" spans="12:14" x14ac:dyDescent="0.25">
      <c r="L30667" s="36"/>
      <c r="M30667" s="36"/>
      <c r="N30667" s="36"/>
    </row>
    <row r="30668" spans="12:14" x14ac:dyDescent="0.25">
      <c r="L30668" s="36"/>
      <c r="M30668" s="36"/>
      <c r="N30668" s="36"/>
    </row>
    <row r="30669" spans="12:14" x14ac:dyDescent="0.25">
      <c r="L30669" s="36"/>
      <c r="M30669" s="36"/>
      <c r="N30669" s="36"/>
    </row>
    <row r="30670" spans="12:14" x14ac:dyDescent="0.25">
      <c r="L30670" s="36"/>
      <c r="M30670" s="36"/>
      <c r="N30670" s="36"/>
    </row>
    <row r="30671" spans="12:14" x14ac:dyDescent="0.25">
      <c r="L30671" s="36"/>
      <c r="M30671" s="36"/>
      <c r="N30671" s="36"/>
    </row>
    <row r="30672" spans="12:14" x14ac:dyDescent="0.25">
      <c r="L30672" s="36"/>
      <c r="M30672" s="36"/>
      <c r="N30672" s="36"/>
    </row>
    <row r="30673" spans="12:14" x14ac:dyDescent="0.25">
      <c r="L30673" s="36"/>
      <c r="M30673" s="36"/>
      <c r="N30673" s="36"/>
    </row>
    <row r="30674" spans="12:14" x14ac:dyDescent="0.25">
      <c r="L30674" s="36"/>
      <c r="M30674" s="36"/>
      <c r="N30674" s="36"/>
    </row>
    <row r="30675" spans="12:14" x14ac:dyDescent="0.25">
      <c r="L30675" s="36"/>
      <c r="M30675" s="36"/>
      <c r="N30675" s="36"/>
    </row>
    <row r="30676" spans="12:14" x14ac:dyDescent="0.25">
      <c r="L30676" s="36"/>
      <c r="M30676" s="36"/>
      <c r="N30676" s="36"/>
    </row>
    <row r="30677" spans="12:14" x14ac:dyDescent="0.25">
      <c r="L30677" s="36"/>
      <c r="M30677" s="36"/>
      <c r="N30677" s="36"/>
    </row>
    <row r="30678" spans="12:14" x14ac:dyDescent="0.25">
      <c r="L30678" s="36"/>
      <c r="M30678" s="36"/>
      <c r="N30678" s="36"/>
    </row>
    <row r="30679" spans="12:14" x14ac:dyDescent="0.25">
      <c r="L30679" s="36"/>
      <c r="M30679" s="36"/>
      <c r="N30679" s="36"/>
    </row>
    <row r="30680" spans="12:14" x14ac:dyDescent="0.25">
      <c r="L30680" s="36"/>
      <c r="M30680" s="36"/>
      <c r="N30680" s="36"/>
    </row>
    <row r="30681" spans="12:14" x14ac:dyDescent="0.25">
      <c r="L30681" s="36"/>
      <c r="M30681" s="36"/>
      <c r="N30681" s="36"/>
    </row>
    <row r="30682" spans="12:14" x14ac:dyDescent="0.25">
      <c r="L30682" s="36"/>
      <c r="M30682" s="36"/>
      <c r="N30682" s="36"/>
    </row>
    <row r="30683" spans="12:14" x14ac:dyDescent="0.25">
      <c r="L30683" s="36"/>
      <c r="M30683" s="36"/>
      <c r="N30683" s="36"/>
    </row>
    <row r="30684" spans="12:14" x14ac:dyDescent="0.25">
      <c r="L30684" s="36"/>
      <c r="M30684" s="36"/>
      <c r="N30684" s="36"/>
    </row>
    <row r="30685" spans="12:14" x14ac:dyDescent="0.25">
      <c r="L30685" s="36"/>
      <c r="M30685" s="36"/>
      <c r="N30685" s="36"/>
    </row>
    <row r="30686" spans="12:14" x14ac:dyDescent="0.25">
      <c r="L30686" s="36"/>
      <c r="M30686" s="36"/>
      <c r="N30686" s="36"/>
    </row>
    <row r="30687" spans="12:14" x14ac:dyDescent="0.25">
      <c r="L30687" s="36"/>
      <c r="M30687" s="36"/>
      <c r="N30687" s="36"/>
    </row>
    <row r="30688" spans="12:14" x14ac:dyDescent="0.25">
      <c r="L30688" s="36"/>
      <c r="M30688" s="36"/>
      <c r="N30688" s="36"/>
    </row>
    <row r="30689" spans="12:14" x14ac:dyDescent="0.25">
      <c r="L30689" s="36"/>
      <c r="M30689" s="36"/>
      <c r="N30689" s="36"/>
    </row>
    <row r="30690" spans="12:14" x14ac:dyDescent="0.25">
      <c r="L30690" s="36"/>
      <c r="M30690" s="36"/>
      <c r="N30690" s="36"/>
    </row>
    <row r="30691" spans="12:14" x14ac:dyDescent="0.25">
      <c r="L30691" s="36"/>
      <c r="M30691" s="36"/>
      <c r="N30691" s="36"/>
    </row>
    <row r="30692" spans="12:14" x14ac:dyDescent="0.25">
      <c r="L30692" s="36"/>
      <c r="M30692" s="36"/>
      <c r="N30692" s="36"/>
    </row>
    <row r="30693" spans="12:14" x14ac:dyDescent="0.25">
      <c r="L30693" s="36"/>
      <c r="M30693" s="36"/>
      <c r="N30693" s="36"/>
    </row>
    <row r="30694" spans="12:14" x14ac:dyDescent="0.25">
      <c r="L30694" s="36"/>
      <c r="M30694" s="36"/>
      <c r="N30694" s="36"/>
    </row>
    <row r="30695" spans="12:14" x14ac:dyDescent="0.25">
      <c r="L30695" s="36"/>
      <c r="M30695" s="36"/>
      <c r="N30695" s="36"/>
    </row>
    <row r="30696" spans="12:14" x14ac:dyDescent="0.25">
      <c r="L30696" s="36"/>
      <c r="M30696" s="36"/>
      <c r="N30696" s="36"/>
    </row>
    <row r="30697" spans="12:14" x14ac:dyDescent="0.25">
      <c r="L30697" s="36"/>
      <c r="M30697" s="36"/>
      <c r="N30697" s="36"/>
    </row>
    <row r="30698" spans="12:14" x14ac:dyDescent="0.25">
      <c r="L30698" s="36"/>
      <c r="M30698" s="36"/>
      <c r="N30698" s="36"/>
    </row>
    <row r="30699" spans="12:14" x14ac:dyDescent="0.25">
      <c r="L30699" s="36"/>
      <c r="M30699" s="36"/>
      <c r="N30699" s="36"/>
    </row>
    <row r="30700" spans="12:14" x14ac:dyDescent="0.25">
      <c r="L30700" s="36"/>
      <c r="M30700" s="36"/>
      <c r="N30700" s="36"/>
    </row>
    <row r="30701" spans="12:14" x14ac:dyDescent="0.25">
      <c r="L30701" s="36"/>
      <c r="M30701" s="36"/>
      <c r="N30701" s="36"/>
    </row>
    <row r="30702" spans="12:14" x14ac:dyDescent="0.25">
      <c r="L30702" s="36"/>
      <c r="M30702" s="36"/>
      <c r="N30702" s="36"/>
    </row>
    <row r="30703" spans="12:14" x14ac:dyDescent="0.25">
      <c r="L30703" s="36"/>
      <c r="M30703" s="36"/>
      <c r="N30703" s="36"/>
    </row>
    <row r="30704" spans="12:14" x14ac:dyDescent="0.25">
      <c r="L30704" s="36"/>
      <c r="M30704" s="36"/>
      <c r="N30704" s="36"/>
    </row>
    <row r="30705" spans="12:14" x14ac:dyDescent="0.25">
      <c r="L30705" s="36"/>
      <c r="M30705" s="36"/>
      <c r="N30705" s="36"/>
    </row>
    <row r="30706" spans="12:14" x14ac:dyDescent="0.25">
      <c r="L30706" s="36"/>
      <c r="M30706" s="36"/>
      <c r="N30706" s="36"/>
    </row>
    <row r="30707" spans="12:14" x14ac:dyDescent="0.25">
      <c r="L30707" s="36"/>
      <c r="M30707" s="36"/>
      <c r="N30707" s="36"/>
    </row>
    <row r="30708" spans="12:14" x14ac:dyDescent="0.25">
      <c r="L30708" s="36"/>
      <c r="M30708" s="36"/>
      <c r="N30708" s="36"/>
    </row>
    <row r="30709" spans="12:14" x14ac:dyDescent="0.25">
      <c r="L30709" s="36"/>
      <c r="M30709" s="36"/>
      <c r="N30709" s="36"/>
    </row>
    <row r="30710" spans="12:14" x14ac:dyDescent="0.25">
      <c r="L30710" s="36"/>
      <c r="M30710" s="36"/>
      <c r="N30710" s="36"/>
    </row>
    <row r="30711" spans="12:14" x14ac:dyDescent="0.25">
      <c r="L30711" s="36"/>
      <c r="M30711" s="36"/>
      <c r="N30711" s="36"/>
    </row>
    <row r="30712" spans="12:14" x14ac:dyDescent="0.25">
      <c r="L30712" s="36"/>
      <c r="M30712" s="36"/>
      <c r="N30712" s="36"/>
    </row>
    <row r="30713" spans="12:14" x14ac:dyDescent="0.25">
      <c r="L30713" s="36"/>
      <c r="M30713" s="36"/>
      <c r="N30713" s="36"/>
    </row>
    <row r="30714" spans="12:14" x14ac:dyDescent="0.25">
      <c r="L30714" s="36"/>
      <c r="M30714" s="36"/>
      <c r="N30714" s="36"/>
    </row>
    <row r="30715" spans="12:14" x14ac:dyDescent="0.25">
      <c r="L30715" s="36"/>
      <c r="M30715" s="36"/>
      <c r="N30715" s="36"/>
    </row>
    <row r="30716" spans="12:14" x14ac:dyDescent="0.25">
      <c r="L30716" s="36"/>
      <c r="M30716" s="36"/>
      <c r="N30716" s="36"/>
    </row>
    <row r="30717" spans="12:14" x14ac:dyDescent="0.25">
      <c r="L30717" s="36"/>
      <c r="M30717" s="36"/>
      <c r="N30717" s="36"/>
    </row>
    <row r="30718" spans="12:14" x14ac:dyDescent="0.25">
      <c r="L30718" s="36"/>
      <c r="M30718" s="36"/>
      <c r="N30718" s="36"/>
    </row>
    <row r="30719" spans="12:14" x14ac:dyDescent="0.25">
      <c r="L30719" s="36"/>
      <c r="M30719" s="36"/>
      <c r="N30719" s="36"/>
    </row>
    <row r="30720" spans="12:14" x14ac:dyDescent="0.25">
      <c r="L30720" s="36"/>
      <c r="M30720" s="36"/>
      <c r="N30720" s="36"/>
    </row>
    <row r="30721" spans="12:14" x14ac:dyDescent="0.25">
      <c r="L30721" s="36"/>
      <c r="M30721" s="36"/>
      <c r="N30721" s="36"/>
    </row>
    <row r="30722" spans="12:14" x14ac:dyDescent="0.25">
      <c r="L30722" s="36"/>
      <c r="M30722" s="36"/>
      <c r="N30722" s="36"/>
    </row>
    <row r="30723" spans="12:14" x14ac:dyDescent="0.25">
      <c r="L30723" s="36"/>
      <c r="M30723" s="36"/>
      <c r="N30723" s="36"/>
    </row>
    <row r="30724" spans="12:14" x14ac:dyDescent="0.25">
      <c r="L30724" s="36"/>
      <c r="M30724" s="36"/>
      <c r="N30724" s="36"/>
    </row>
    <row r="30725" spans="12:14" x14ac:dyDescent="0.25">
      <c r="L30725" s="36"/>
      <c r="M30725" s="36"/>
      <c r="N30725" s="36"/>
    </row>
    <row r="30726" spans="12:14" x14ac:dyDescent="0.25">
      <c r="L30726" s="36"/>
      <c r="M30726" s="36"/>
      <c r="N30726" s="36"/>
    </row>
    <row r="30727" spans="12:14" x14ac:dyDescent="0.25">
      <c r="L30727" s="36"/>
      <c r="M30727" s="36"/>
      <c r="N30727" s="36"/>
    </row>
    <row r="30728" spans="12:14" x14ac:dyDescent="0.25">
      <c r="L30728" s="36"/>
      <c r="M30728" s="36"/>
      <c r="N30728" s="36"/>
    </row>
    <row r="30729" spans="12:14" x14ac:dyDescent="0.25">
      <c r="L30729" s="36"/>
      <c r="M30729" s="36"/>
      <c r="N30729" s="36"/>
    </row>
    <row r="30730" spans="12:14" x14ac:dyDescent="0.25">
      <c r="L30730" s="36"/>
      <c r="M30730" s="36"/>
      <c r="N30730" s="36"/>
    </row>
    <row r="30731" spans="12:14" x14ac:dyDescent="0.25">
      <c r="L30731" s="36"/>
      <c r="M30731" s="36"/>
      <c r="N30731" s="36"/>
    </row>
    <row r="30732" spans="12:14" x14ac:dyDescent="0.25">
      <c r="L30732" s="36"/>
      <c r="M30732" s="36"/>
      <c r="N30732" s="36"/>
    </row>
    <row r="30733" spans="12:14" x14ac:dyDescent="0.25">
      <c r="L30733" s="36"/>
      <c r="M30733" s="36"/>
      <c r="N30733" s="36"/>
    </row>
    <row r="30734" spans="12:14" x14ac:dyDescent="0.25">
      <c r="L30734" s="36"/>
      <c r="M30734" s="36"/>
      <c r="N30734" s="36"/>
    </row>
    <row r="30735" spans="12:14" x14ac:dyDescent="0.25">
      <c r="L30735" s="36"/>
      <c r="M30735" s="36"/>
      <c r="N30735" s="36"/>
    </row>
    <row r="30736" spans="12:14" x14ac:dyDescent="0.25">
      <c r="L30736" s="36"/>
      <c r="M30736" s="36"/>
      <c r="N30736" s="36"/>
    </row>
    <row r="30737" spans="12:14" x14ac:dyDescent="0.25">
      <c r="L30737" s="36"/>
      <c r="M30737" s="36"/>
      <c r="N30737" s="36"/>
    </row>
    <row r="30738" spans="12:14" x14ac:dyDescent="0.25">
      <c r="L30738" s="36"/>
      <c r="M30738" s="36"/>
      <c r="N30738" s="36"/>
    </row>
    <row r="30739" spans="12:14" x14ac:dyDescent="0.25">
      <c r="L30739" s="36"/>
      <c r="M30739" s="36"/>
      <c r="N30739" s="36"/>
    </row>
    <row r="30740" spans="12:14" x14ac:dyDescent="0.25">
      <c r="L30740" s="36"/>
      <c r="M30740" s="36"/>
      <c r="N30740" s="36"/>
    </row>
    <row r="30741" spans="12:14" x14ac:dyDescent="0.25">
      <c r="L30741" s="36"/>
      <c r="M30741" s="36"/>
      <c r="N30741" s="36"/>
    </row>
    <row r="30742" spans="12:14" x14ac:dyDescent="0.25">
      <c r="L30742" s="36"/>
      <c r="M30742" s="36"/>
      <c r="N30742" s="36"/>
    </row>
    <row r="30743" spans="12:14" x14ac:dyDescent="0.25">
      <c r="L30743" s="36"/>
      <c r="M30743" s="36"/>
      <c r="N30743" s="36"/>
    </row>
    <row r="30744" spans="12:14" x14ac:dyDescent="0.25">
      <c r="L30744" s="36"/>
      <c r="M30744" s="36"/>
      <c r="N30744" s="36"/>
    </row>
    <row r="30745" spans="12:14" x14ac:dyDescent="0.25">
      <c r="L30745" s="36"/>
      <c r="M30745" s="36"/>
      <c r="N30745" s="36"/>
    </row>
    <row r="30746" spans="12:14" x14ac:dyDescent="0.25">
      <c r="L30746" s="36"/>
      <c r="M30746" s="36"/>
      <c r="N30746" s="36"/>
    </row>
    <row r="30747" spans="12:14" x14ac:dyDescent="0.25">
      <c r="L30747" s="36"/>
      <c r="M30747" s="36"/>
      <c r="N30747" s="36"/>
    </row>
    <row r="30748" spans="12:14" x14ac:dyDescent="0.25">
      <c r="L30748" s="36"/>
      <c r="M30748" s="36"/>
      <c r="N30748" s="36"/>
    </row>
    <row r="30749" spans="12:14" x14ac:dyDescent="0.25">
      <c r="L30749" s="36"/>
      <c r="M30749" s="36"/>
      <c r="N30749" s="36"/>
    </row>
    <row r="30750" spans="12:14" x14ac:dyDescent="0.25">
      <c r="L30750" s="36"/>
      <c r="M30750" s="36"/>
      <c r="N30750" s="36"/>
    </row>
    <row r="30751" spans="12:14" x14ac:dyDescent="0.25">
      <c r="L30751" s="36"/>
      <c r="M30751" s="36"/>
      <c r="N30751" s="36"/>
    </row>
    <row r="30752" spans="12:14" x14ac:dyDescent="0.25">
      <c r="L30752" s="36"/>
      <c r="M30752" s="36"/>
      <c r="N30752" s="36"/>
    </row>
    <row r="30753" spans="12:14" x14ac:dyDescent="0.25">
      <c r="L30753" s="36"/>
      <c r="M30753" s="36"/>
      <c r="N30753" s="36"/>
    </row>
    <row r="30754" spans="12:14" x14ac:dyDescent="0.25">
      <c r="L30754" s="36"/>
      <c r="M30754" s="36"/>
      <c r="N30754" s="36"/>
    </row>
    <row r="30755" spans="12:14" x14ac:dyDescent="0.25">
      <c r="L30755" s="36"/>
      <c r="M30755" s="36"/>
      <c r="N30755" s="36"/>
    </row>
    <row r="30756" spans="12:14" x14ac:dyDescent="0.25">
      <c r="L30756" s="36"/>
      <c r="M30756" s="36"/>
      <c r="N30756" s="36"/>
    </row>
    <row r="30757" spans="12:14" x14ac:dyDescent="0.25">
      <c r="L30757" s="36"/>
      <c r="M30757" s="36"/>
      <c r="N30757" s="36"/>
    </row>
    <row r="30758" spans="12:14" x14ac:dyDescent="0.25">
      <c r="L30758" s="36"/>
      <c r="M30758" s="36"/>
      <c r="N30758" s="36"/>
    </row>
    <row r="30759" spans="12:14" x14ac:dyDescent="0.25">
      <c r="L30759" s="36"/>
      <c r="M30759" s="36"/>
      <c r="N30759" s="36"/>
    </row>
    <row r="30760" spans="12:14" x14ac:dyDescent="0.25">
      <c r="L30760" s="36"/>
      <c r="M30760" s="36"/>
      <c r="N30760" s="36"/>
    </row>
    <row r="30761" spans="12:14" x14ac:dyDescent="0.25">
      <c r="L30761" s="36"/>
      <c r="M30761" s="36"/>
      <c r="N30761" s="36"/>
    </row>
    <row r="30762" spans="12:14" x14ac:dyDescent="0.25">
      <c r="L30762" s="36"/>
      <c r="M30762" s="36"/>
      <c r="N30762" s="36"/>
    </row>
    <row r="30763" spans="12:14" x14ac:dyDescent="0.25">
      <c r="L30763" s="36"/>
      <c r="M30763" s="36"/>
      <c r="N30763" s="36"/>
    </row>
    <row r="30764" spans="12:14" x14ac:dyDescent="0.25">
      <c r="L30764" s="36"/>
      <c r="M30764" s="36"/>
      <c r="N30764" s="36"/>
    </row>
    <row r="30765" spans="12:14" x14ac:dyDescent="0.25">
      <c r="L30765" s="36"/>
      <c r="M30765" s="36"/>
      <c r="N30765" s="36"/>
    </row>
    <row r="30766" spans="12:14" x14ac:dyDescent="0.25">
      <c r="L30766" s="36"/>
      <c r="M30766" s="36"/>
      <c r="N30766" s="36"/>
    </row>
    <row r="30767" spans="12:14" x14ac:dyDescent="0.25">
      <c r="L30767" s="36"/>
      <c r="M30767" s="36"/>
      <c r="N30767" s="36"/>
    </row>
    <row r="30768" spans="12:14" x14ac:dyDescent="0.25">
      <c r="L30768" s="36"/>
      <c r="M30768" s="36"/>
      <c r="N30768" s="36"/>
    </row>
    <row r="30769" spans="12:14" x14ac:dyDescent="0.25">
      <c r="L30769" s="36"/>
      <c r="M30769" s="36"/>
      <c r="N30769" s="36"/>
    </row>
    <row r="30770" spans="12:14" x14ac:dyDescent="0.25">
      <c r="L30770" s="36"/>
      <c r="M30770" s="36"/>
      <c r="N30770" s="36"/>
    </row>
    <row r="30771" spans="12:14" x14ac:dyDescent="0.25">
      <c r="L30771" s="36"/>
      <c r="M30771" s="36"/>
      <c r="N30771" s="36"/>
    </row>
    <row r="30772" spans="12:14" x14ac:dyDescent="0.25">
      <c r="L30772" s="36"/>
      <c r="M30772" s="36"/>
      <c r="N30772" s="36"/>
    </row>
    <row r="30773" spans="12:14" x14ac:dyDescent="0.25">
      <c r="L30773" s="36"/>
      <c r="M30773" s="36"/>
      <c r="N30773" s="36"/>
    </row>
    <row r="30774" spans="12:14" x14ac:dyDescent="0.25">
      <c r="L30774" s="36"/>
      <c r="M30774" s="36"/>
      <c r="N30774" s="36"/>
    </row>
    <row r="30775" spans="12:14" x14ac:dyDescent="0.25">
      <c r="L30775" s="36"/>
      <c r="M30775" s="36"/>
      <c r="N30775" s="36"/>
    </row>
    <row r="30776" spans="12:14" x14ac:dyDescent="0.25">
      <c r="L30776" s="36"/>
      <c r="M30776" s="36"/>
      <c r="N30776" s="36"/>
    </row>
    <row r="30777" spans="12:14" x14ac:dyDescent="0.25">
      <c r="L30777" s="36"/>
      <c r="M30777" s="36"/>
      <c r="N30777" s="36"/>
    </row>
    <row r="30778" spans="12:14" x14ac:dyDescent="0.25">
      <c r="L30778" s="36"/>
      <c r="M30778" s="36"/>
      <c r="N30778" s="36"/>
    </row>
    <row r="30779" spans="12:14" x14ac:dyDescent="0.25">
      <c r="L30779" s="36"/>
      <c r="M30779" s="36"/>
      <c r="N30779" s="36"/>
    </row>
    <row r="30780" spans="12:14" x14ac:dyDescent="0.25">
      <c r="L30780" s="36"/>
      <c r="M30780" s="36"/>
      <c r="N30780" s="36"/>
    </row>
    <row r="30781" spans="12:14" x14ac:dyDescent="0.25">
      <c r="L30781" s="36"/>
      <c r="M30781" s="36"/>
      <c r="N30781" s="36"/>
    </row>
    <row r="30782" spans="12:14" x14ac:dyDescent="0.25">
      <c r="L30782" s="36"/>
      <c r="M30782" s="36"/>
      <c r="N30782" s="36"/>
    </row>
    <row r="30783" spans="12:14" x14ac:dyDescent="0.25">
      <c r="L30783" s="36"/>
      <c r="M30783" s="36"/>
      <c r="N30783" s="36"/>
    </row>
    <row r="30784" spans="12:14" x14ac:dyDescent="0.25">
      <c r="L30784" s="36"/>
      <c r="M30784" s="36"/>
      <c r="N30784" s="36"/>
    </row>
    <row r="30785" spans="12:14" x14ac:dyDescent="0.25">
      <c r="L30785" s="36"/>
      <c r="M30785" s="36"/>
      <c r="N30785" s="36"/>
    </row>
    <row r="30786" spans="12:14" x14ac:dyDescent="0.25">
      <c r="L30786" s="36"/>
      <c r="M30786" s="36"/>
      <c r="N30786" s="36"/>
    </row>
    <row r="30787" spans="12:14" x14ac:dyDescent="0.25">
      <c r="L30787" s="36"/>
      <c r="M30787" s="36"/>
      <c r="N30787" s="36"/>
    </row>
    <row r="30788" spans="12:14" x14ac:dyDescent="0.25">
      <c r="L30788" s="36"/>
      <c r="M30788" s="36"/>
      <c r="N30788" s="36"/>
    </row>
    <row r="30789" spans="12:14" x14ac:dyDescent="0.25">
      <c r="L30789" s="36"/>
      <c r="M30789" s="36"/>
      <c r="N30789" s="36"/>
    </row>
    <row r="30790" spans="12:14" x14ac:dyDescent="0.25">
      <c r="L30790" s="36"/>
      <c r="M30790" s="36"/>
      <c r="N30790" s="36"/>
    </row>
    <row r="30791" spans="12:14" x14ac:dyDescent="0.25">
      <c r="L30791" s="36"/>
      <c r="M30791" s="36"/>
      <c r="N30791" s="36"/>
    </row>
    <row r="30792" spans="12:14" x14ac:dyDescent="0.25">
      <c r="L30792" s="36"/>
      <c r="M30792" s="36"/>
      <c r="N30792" s="36"/>
    </row>
    <row r="30793" spans="12:14" x14ac:dyDescent="0.25">
      <c r="L30793" s="36"/>
      <c r="M30793" s="36"/>
      <c r="N30793" s="36"/>
    </row>
    <row r="30794" spans="12:14" x14ac:dyDescent="0.25">
      <c r="L30794" s="36"/>
      <c r="M30794" s="36"/>
      <c r="N30794" s="36"/>
    </row>
    <row r="30795" spans="12:14" x14ac:dyDescent="0.25">
      <c r="L30795" s="36"/>
      <c r="M30795" s="36"/>
      <c r="N30795" s="36"/>
    </row>
    <row r="30796" spans="12:14" x14ac:dyDescent="0.25">
      <c r="L30796" s="36"/>
      <c r="M30796" s="36"/>
      <c r="N30796" s="36"/>
    </row>
    <row r="30797" spans="12:14" x14ac:dyDescent="0.25">
      <c r="L30797" s="36"/>
      <c r="M30797" s="36"/>
      <c r="N30797" s="36"/>
    </row>
    <row r="30798" spans="12:14" x14ac:dyDescent="0.25">
      <c r="L30798" s="36"/>
      <c r="M30798" s="36"/>
      <c r="N30798" s="36"/>
    </row>
    <row r="30799" spans="12:14" x14ac:dyDescent="0.25">
      <c r="L30799" s="36"/>
      <c r="M30799" s="36"/>
      <c r="N30799" s="36"/>
    </row>
    <row r="30800" spans="12:14" x14ac:dyDescent="0.25">
      <c r="L30800" s="36"/>
      <c r="M30800" s="36"/>
      <c r="N30800" s="36"/>
    </row>
    <row r="30801" spans="12:14" x14ac:dyDescent="0.25">
      <c r="L30801" s="36"/>
      <c r="M30801" s="36"/>
      <c r="N30801" s="36"/>
    </row>
    <row r="30802" spans="12:14" x14ac:dyDescent="0.25">
      <c r="L30802" s="36"/>
      <c r="M30802" s="36"/>
      <c r="N30802" s="36"/>
    </row>
    <row r="30803" spans="12:14" x14ac:dyDescent="0.25">
      <c r="L30803" s="36"/>
      <c r="M30803" s="36"/>
      <c r="N30803" s="36"/>
    </row>
    <row r="30804" spans="12:14" x14ac:dyDescent="0.25">
      <c r="L30804" s="36"/>
      <c r="M30804" s="36"/>
      <c r="N30804" s="36"/>
    </row>
    <row r="30805" spans="12:14" x14ac:dyDescent="0.25">
      <c r="L30805" s="36"/>
      <c r="M30805" s="36"/>
      <c r="N30805" s="36"/>
    </row>
    <row r="30806" spans="12:14" x14ac:dyDescent="0.25">
      <c r="L30806" s="36"/>
      <c r="M30806" s="36"/>
      <c r="N30806" s="36"/>
    </row>
    <row r="30807" spans="12:14" x14ac:dyDescent="0.25">
      <c r="L30807" s="36"/>
      <c r="M30807" s="36"/>
      <c r="N30807" s="36"/>
    </row>
    <row r="30808" spans="12:14" x14ac:dyDescent="0.25">
      <c r="L30808" s="36"/>
      <c r="M30808" s="36"/>
      <c r="N30808" s="36"/>
    </row>
    <row r="30809" spans="12:14" x14ac:dyDescent="0.25">
      <c r="L30809" s="36"/>
      <c r="M30809" s="36"/>
      <c r="N30809" s="36"/>
    </row>
    <row r="30810" spans="12:14" x14ac:dyDescent="0.25">
      <c r="L30810" s="36"/>
      <c r="M30810" s="36"/>
      <c r="N30810" s="36"/>
    </row>
    <row r="30811" spans="12:14" x14ac:dyDescent="0.25">
      <c r="L30811" s="36"/>
      <c r="M30811" s="36"/>
      <c r="N30811" s="36"/>
    </row>
    <row r="30812" spans="12:14" x14ac:dyDescent="0.25">
      <c r="L30812" s="36"/>
      <c r="M30812" s="36"/>
      <c r="N30812" s="36"/>
    </row>
    <row r="30813" spans="12:14" x14ac:dyDescent="0.25">
      <c r="L30813" s="36"/>
      <c r="M30813" s="36"/>
      <c r="N30813" s="36"/>
    </row>
    <row r="30814" spans="12:14" x14ac:dyDescent="0.25">
      <c r="L30814" s="36"/>
      <c r="M30814" s="36"/>
      <c r="N30814" s="36"/>
    </row>
    <row r="30815" spans="12:14" x14ac:dyDescent="0.25">
      <c r="L30815" s="36"/>
      <c r="M30815" s="36"/>
      <c r="N30815" s="36"/>
    </row>
    <row r="30816" spans="12:14" x14ac:dyDescent="0.25">
      <c r="L30816" s="36"/>
      <c r="M30816" s="36"/>
      <c r="N30816" s="36"/>
    </row>
    <row r="30817" spans="12:14" x14ac:dyDescent="0.25">
      <c r="L30817" s="36"/>
      <c r="M30817" s="36"/>
      <c r="N30817" s="36"/>
    </row>
    <row r="30818" spans="12:14" x14ac:dyDescent="0.25">
      <c r="L30818" s="36"/>
      <c r="M30818" s="36"/>
      <c r="N30818" s="36"/>
    </row>
    <row r="30819" spans="12:14" x14ac:dyDescent="0.25">
      <c r="L30819" s="36"/>
      <c r="M30819" s="36"/>
      <c r="N30819" s="36"/>
    </row>
    <row r="30820" spans="12:14" x14ac:dyDescent="0.25">
      <c r="L30820" s="36"/>
      <c r="M30820" s="36"/>
      <c r="N30820" s="36"/>
    </row>
    <row r="30821" spans="12:14" x14ac:dyDescent="0.25">
      <c r="L30821" s="36"/>
      <c r="M30821" s="36"/>
      <c r="N30821" s="36"/>
    </row>
    <row r="30822" spans="12:14" x14ac:dyDescent="0.25">
      <c r="L30822" s="36"/>
      <c r="M30822" s="36"/>
      <c r="N30822" s="36"/>
    </row>
    <row r="30823" spans="12:14" x14ac:dyDescent="0.25">
      <c r="L30823" s="36"/>
      <c r="M30823" s="36"/>
      <c r="N30823" s="36"/>
    </row>
    <row r="30824" spans="12:14" x14ac:dyDescent="0.25">
      <c r="L30824" s="36"/>
      <c r="M30824" s="36"/>
      <c r="N30824" s="36"/>
    </row>
    <row r="30825" spans="12:14" x14ac:dyDescent="0.25">
      <c r="L30825" s="36"/>
      <c r="M30825" s="36"/>
      <c r="N30825" s="36"/>
    </row>
    <row r="30826" spans="12:14" x14ac:dyDescent="0.25">
      <c r="L30826" s="36"/>
      <c r="M30826" s="36"/>
      <c r="N30826" s="36"/>
    </row>
    <row r="30827" spans="12:14" x14ac:dyDescent="0.25">
      <c r="L30827" s="36"/>
      <c r="M30827" s="36"/>
      <c r="N30827" s="36"/>
    </row>
    <row r="30828" spans="12:14" x14ac:dyDescent="0.25">
      <c r="L30828" s="36"/>
      <c r="M30828" s="36"/>
      <c r="N30828" s="36"/>
    </row>
    <row r="30829" spans="12:14" x14ac:dyDescent="0.25">
      <c r="L30829" s="36"/>
      <c r="M30829" s="36"/>
      <c r="N30829" s="36"/>
    </row>
    <row r="30830" spans="12:14" x14ac:dyDescent="0.25">
      <c r="L30830" s="36"/>
      <c r="M30830" s="36"/>
      <c r="N30830" s="36"/>
    </row>
    <row r="30831" spans="12:14" x14ac:dyDescent="0.25">
      <c r="L30831" s="36"/>
      <c r="M30831" s="36"/>
      <c r="N30831" s="36"/>
    </row>
    <row r="30832" spans="12:14" x14ac:dyDescent="0.25">
      <c r="L30832" s="36"/>
      <c r="M30832" s="36"/>
      <c r="N30832" s="36"/>
    </row>
    <row r="30833" spans="12:14" x14ac:dyDescent="0.25">
      <c r="L30833" s="36"/>
      <c r="M30833" s="36"/>
      <c r="N30833" s="36"/>
    </row>
    <row r="30834" spans="12:14" x14ac:dyDescent="0.25">
      <c r="L30834" s="36"/>
      <c r="M30834" s="36"/>
      <c r="N30834" s="36"/>
    </row>
    <row r="30835" spans="12:14" x14ac:dyDescent="0.25">
      <c r="L30835" s="36"/>
      <c r="M30835" s="36"/>
      <c r="N30835" s="36"/>
    </row>
    <row r="30836" spans="12:14" x14ac:dyDescent="0.25">
      <c r="L30836" s="36"/>
      <c r="M30836" s="36"/>
      <c r="N30836" s="36"/>
    </row>
    <row r="30837" spans="12:14" x14ac:dyDescent="0.25">
      <c r="L30837" s="36"/>
      <c r="M30837" s="36"/>
      <c r="N30837" s="36"/>
    </row>
    <row r="30838" spans="12:14" x14ac:dyDescent="0.25">
      <c r="L30838" s="36"/>
      <c r="M30838" s="36"/>
      <c r="N30838" s="36"/>
    </row>
    <row r="30839" spans="12:14" x14ac:dyDescent="0.25">
      <c r="L30839" s="36"/>
      <c r="M30839" s="36"/>
      <c r="N30839" s="36"/>
    </row>
    <row r="30840" spans="12:14" x14ac:dyDescent="0.25">
      <c r="L30840" s="36"/>
      <c r="M30840" s="36"/>
      <c r="N30840" s="36"/>
    </row>
    <row r="30841" spans="12:14" x14ac:dyDescent="0.25">
      <c r="L30841" s="36"/>
      <c r="M30841" s="36"/>
      <c r="N30841" s="36"/>
    </row>
    <row r="30842" spans="12:14" x14ac:dyDescent="0.25">
      <c r="L30842" s="36"/>
      <c r="M30842" s="36"/>
      <c r="N30842" s="36"/>
    </row>
    <row r="30843" spans="12:14" x14ac:dyDescent="0.25">
      <c r="L30843" s="36"/>
      <c r="M30843" s="36"/>
      <c r="N30843" s="36"/>
    </row>
    <row r="30844" spans="12:14" x14ac:dyDescent="0.25">
      <c r="L30844" s="36"/>
      <c r="M30844" s="36"/>
      <c r="N30844" s="36"/>
    </row>
    <row r="30845" spans="12:14" x14ac:dyDescent="0.25">
      <c r="L30845" s="36"/>
      <c r="M30845" s="36"/>
      <c r="N30845" s="36"/>
    </row>
    <row r="30846" spans="12:14" x14ac:dyDescent="0.25">
      <c r="L30846" s="36"/>
      <c r="M30846" s="36"/>
      <c r="N30846" s="36"/>
    </row>
    <row r="30847" spans="12:14" x14ac:dyDescent="0.25">
      <c r="L30847" s="36"/>
      <c r="M30847" s="36"/>
      <c r="N30847" s="36"/>
    </row>
    <row r="30848" spans="12:14" x14ac:dyDescent="0.25">
      <c r="L30848" s="36"/>
      <c r="M30848" s="36"/>
      <c r="N30848" s="36"/>
    </row>
    <row r="30849" spans="12:14" x14ac:dyDescent="0.25">
      <c r="L30849" s="36"/>
      <c r="M30849" s="36"/>
      <c r="N30849" s="36"/>
    </row>
    <row r="30850" spans="12:14" x14ac:dyDescent="0.25">
      <c r="L30850" s="36"/>
      <c r="M30850" s="36"/>
      <c r="N30850" s="36"/>
    </row>
    <row r="30851" spans="12:14" x14ac:dyDescent="0.25">
      <c r="L30851" s="36"/>
      <c r="M30851" s="36"/>
      <c r="N30851" s="36"/>
    </row>
    <row r="30852" spans="12:14" x14ac:dyDescent="0.25">
      <c r="L30852" s="36"/>
      <c r="M30852" s="36"/>
      <c r="N30852" s="36"/>
    </row>
    <row r="30853" spans="12:14" x14ac:dyDescent="0.25">
      <c r="L30853" s="36"/>
      <c r="M30853" s="36"/>
      <c r="N30853" s="36"/>
    </row>
    <row r="30854" spans="12:14" x14ac:dyDescent="0.25">
      <c r="L30854" s="36"/>
      <c r="M30854" s="36"/>
      <c r="N30854" s="36"/>
    </row>
    <row r="30855" spans="12:14" x14ac:dyDescent="0.25">
      <c r="L30855" s="36"/>
      <c r="M30855" s="36"/>
      <c r="N30855" s="36"/>
    </row>
    <row r="30856" spans="12:14" x14ac:dyDescent="0.25">
      <c r="L30856" s="36"/>
      <c r="M30856" s="36"/>
      <c r="N30856" s="36"/>
    </row>
    <row r="30857" spans="12:14" x14ac:dyDescent="0.25">
      <c r="L30857" s="36"/>
      <c r="M30857" s="36"/>
      <c r="N30857" s="36"/>
    </row>
    <row r="30858" spans="12:14" x14ac:dyDescent="0.25">
      <c r="L30858" s="36"/>
      <c r="M30858" s="36"/>
      <c r="N30858" s="36"/>
    </row>
    <row r="30859" spans="12:14" x14ac:dyDescent="0.25">
      <c r="L30859" s="36"/>
      <c r="M30859" s="36"/>
      <c r="N30859" s="36"/>
    </row>
    <row r="30860" spans="12:14" x14ac:dyDescent="0.25">
      <c r="L30860" s="36"/>
      <c r="M30860" s="36"/>
      <c r="N30860" s="36"/>
    </row>
    <row r="30861" spans="12:14" x14ac:dyDescent="0.25">
      <c r="L30861" s="36"/>
      <c r="M30861" s="36"/>
      <c r="N30861" s="36"/>
    </row>
    <row r="30862" spans="12:14" x14ac:dyDescent="0.25">
      <c r="L30862" s="36"/>
      <c r="M30862" s="36"/>
      <c r="N30862" s="36"/>
    </row>
    <row r="30863" spans="12:14" x14ac:dyDescent="0.25">
      <c r="L30863" s="36"/>
      <c r="M30863" s="36"/>
      <c r="N30863" s="36"/>
    </row>
    <row r="30864" spans="12:14" x14ac:dyDescent="0.25">
      <c r="L30864" s="36"/>
      <c r="M30864" s="36"/>
      <c r="N30864" s="36"/>
    </row>
    <row r="30865" spans="12:14" x14ac:dyDescent="0.25">
      <c r="L30865" s="36"/>
      <c r="M30865" s="36"/>
      <c r="N30865" s="36"/>
    </row>
    <row r="30866" spans="12:14" x14ac:dyDescent="0.25">
      <c r="L30866" s="36"/>
      <c r="M30866" s="36"/>
      <c r="N30866" s="36"/>
    </row>
    <row r="30867" spans="12:14" x14ac:dyDescent="0.25">
      <c r="L30867" s="36"/>
      <c r="M30867" s="36"/>
      <c r="N30867" s="36"/>
    </row>
    <row r="30868" spans="12:14" x14ac:dyDescent="0.25">
      <c r="L30868" s="36"/>
      <c r="M30868" s="36"/>
      <c r="N30868" s="36"/>
    </row>
    <row r="30869" spans="12:14" x14ac:dyDescent="0.25">
      <c r="L30869" s="36"/>
      <c r="M30869" s="36"/>
      <c r="N30869" s="36"/>
    </row>
    <row r="30870" spans="12:14" x14ac:dyDescent="0.25">
      <c r="L30870" s="36"/>
      <c r="M30870" s="36"/>
      <c r="N30870" s="36"/>
    </row>
    <row r="30871" spans="12:14" x14ac:dyDescent="0.25">
      <c r="L30871" s="36"/>
      <c r="M30871" s="36"/>
      <c r="N30871" s="36"/>
    </row>
    <row r="30872" spans="12:14" x14ac:dyDescent="0.25">
      <c r="L30872" s="36"/>
      <c r="M30872" s="36"/>
      <c r="N30872" s="36"/>
    </row>
    <row r="30873" spans="12:14" x14ac:dyDescent="0.25">
      <c r="L30873" s="36"/>
      <c r="M30873" s="36"/>
      <c r="N30873" s="36"/>
    </row>
    <row r="30874" spans="12:14" x14ac:dyDescent="0.25">
      <c r="L30874" s="36"/>
      <c r="M30874" s="36"/>
      <c r="N30874" s="36"/>
    </row>
    <row r="30875" spans="12:14" x14ac:dyDescent="0.25">
      <c r="L30875" s="36"/>
      <c r="M30875" s="36"/>
      <c r="N30875" s="36"/>
    </row>
    <row r="30876" spans="12:14" x14ac:dyDescent="0.25">
      <c r="L30876" s="36"/>
      <c r="M30876" s="36"/>
      <c r="N30876" s="36"/>
    </row>
    <row r="30877" spans="12:14" x14ac:dyDescent="0.25">
      <c r="L30877" s="36"/>
      <c r="M30877" s="36"/>
      <c r="N30877" s="36"/>
    </row>
    <row r="30878" spans="12:14" x14ac:dyDescent="0.25">
      <c r="L30878" s="36"/>
      <c r="M30878" s="36"/>
      <c r="N30878" s="36"/>
    </row>
    <row r="30879" spans="12:14" x14ac:dyDescent="0.25">
      <c r="L30879" s="36"/>
      <c r="M30879" s="36"/>
      <c r="N30879" s="36"/>
    </row>
    <row r="30880" spans="12:14" x14ac:dyDescent="0.25">
      <c r="L30880" s="36"/>
      <c r="M30880" s="36"/>
      <c r="N30880" s="36"/>
    </row>
    <row r="30881" spans="12:14" x14ac:dyDescent="0.25">
      <c r="L30881" s="36"/>
      <c r="M30881" s="36"/>
      <c r="N30881" s="36"/>
    </row>
    <row r="30882" spans="12:14" x14ac:dyDescent="0.25">
      <c r="L30882" s="36"/>
      <c r="M30882" s="36"/>
      <c r="N30882" s="36"/>
    </row>
    <row r="30883" spans="12:14" x14ac:dyDescent="0.25">
      <c r="L30883" s="36"/>
      <c r="M30883" s="36"/>
      <c r="N30883" s="36"/>
    </row>
    <row r="30884" spans="12:14" x14ac:dyDescent="0.25">
      <c r="L30884" s="36"/>
      <c r="M30884" s="36"/>
      <c r="N30884" s="36"/>
    </row>
    <row r="30885" spans="12:14" x14ac:dyDescent="0.25">
      <c r="L30885" s="36"/>
      <c r="M30885" s="36"/>
      <c r="N30885" s="36"/>
    </row>
    <row r="30886" spans="12:14" x14ac:dyDescent="0.25">
      <c r="L30886" s="36"/>
      <c r="M30886" s="36"/>
      <c r="N30886" s="36"/>
    </row>
    <row r="30887" spans="12:14" x14ac:dyDescent="0.25">
      <c r="L30887" s="36"/>
      <c r="M30887" s="36"/>
      <c r="N30887" s="36"/>
    </row>
    <row r="30888" spans="12:14" x14ac:dyDescent="0.25">
      <c r="L30888" s="36"/>
      <c r="M30888" s="36"/>
      <c r="N30888" s="36"/>
    </row>
    <row r="30889" spans="12:14" x14ac:dyDescent="0.25">
      <c r="L30889" s="36"/>
      <c r="M30889" s="36"/>
      <c r="N30889" s="36"/>
    </row>
    <row r="30890" spans="12:14" x14ac:dyDescent="0.25">
      <c r="L30890" s="36"/>
      <c r="M30890" s="36"/>
      <c r="N30890" s="36"/>
    </row>
    <row r="30891" spans="12:14" x14ac:dyDescent="0.25">
      <c r="L30891" s="36"/>
      <c r="M30891" s="36"/>
      <c r="N30891" s="36"/>
    </row>
    <row r="30892" spans="12:14" x14ac:dyDescent="0.25">
      <c r="L30892" s="36"/>
      <c r="M30892" s="36"/>
      <c r="N30892" s="36"/>
    </row>
    <row r="30893" spans="12:14" x14ac:dyDescent="0.25">
      <c r="L30893" s="36"/>
      <c r="M30893" s="36"/>
      <c r="N30893" s="36"/>
    </row>
    <row r="30894" spans="12:14" x14ac:dyDescent="0.25">
      <c r="L30894" s="36"/>
      <c r="M30894" s="36"/>
      <c r="N30894" s="36"/>
    </row>
    <row r="30895" spans="12:14" x14ac:dyDescent="0.25">
      <c r="L30895" s="36"/>
      <c r="M30895" s="36"/>
      <c r="N30895" s="36"/>
    </row>
    <row r="30896" spans="12:14" x14ac:dyDescent="0.25">
      <c r="L30896" s="36"/>
      <c r="M30896" s="36"/>
      <c r="N30896" s="36"/>
    </row>
    <row r="30897" spans="12:14" x14ac:dyDescent="0.25">
      <c r="L30897" s="36"/>
      <c r="M30897" s="36"/>
      <c r="N30897" s="36"/>
    </row>
    <row r="30898" spans="12:14" x14ac:dyDescent="0.25">
      <c r="L30898" s="36"/>
      <c r="M30898" s="36"/>
      <c r="N30898" s="36"/>
    </row>
    <row r="30899" spans="12:14" x14ac:dyDescent="0.25">
      <c r="L30899" s="36"/>
      <c r="M30899" s="36"/>
      <c r="N30899" s="36"/>
    </row>
    <row r="30900" spans="12:14" x14ac:dyDescent="0.25">
      <c r="L30900" s="36"/>
      <c r="M30900" s="36"/>
      <c r="N30900" s="36"/>
    </row>
    <row r="30901" spans="12:14" x14ac:dyDescent="0.25">
      <c r="L30901" s="36"/>
      <c r="M30901" s="36"/>
      <c r="N30901" s="36"/>
    </row>
    <row r="30902" spans="12:14" x14ac:dyDescent="0.25">
      <c r="L30902" s="36"/>
      <c r="M30902" s="36"/>
      <c r="N30902" s="36"/>
    </row>
    <row r="30903" spans="12:14" x14ac:dyDescent="0.25">
      <c r="L30903" s="36"/>
      <c r="M30903" s="36"/>
      <c r="N30903" s="36"/>
    </row>
    <row r="30904" spans="12:14" x14ac:dyDescent="0.25">
      <c r="L30904" s="36"/>
      <c r="M30904" s="36"/>
      <c r="N30904" s="36"/>
    </row>
    <row r="30905" spans="12:14" x14ac:dyDescent="0.25">
      <c r="L30905" s="36"/>
      <c r="M30905" s="36"/>
      <c r="N30905" s="36"/>
    </row>
    <row r="30906" spans="12:14" x14ac:dyDescent="0.25">
      <c r="L30906" s="36"/>
      <c r="M30906" s="36"/>
      <c r="N30906" s="36"/>
    </row>
    <row r="30907" spans="12:14" x14ac:dyDescent="0.25">
      <c r="L30907" s="36"/>
      <c r="M30907" s="36"/>
      <c r="N30907" s="36"/>
    </row>
    <row r="30908" spans="12:14" x14ac:dyDescent="0.25">
      <c r="L30908" s="36"/>
      <c r="M30908" s="36"/>
      <c r="N30908" s="36"/>
    </row>
    <row r="30909" spans="12:14" x14ac:dyDescent="0.25">
      <c r="L30909" s="36"/>
      <c r="M30909" s="36"/>
      <c r="N30909" s="36"/>
    </row>
    <row r="30910" spans="12:14" x14ac:dyDescent="0.25">
      <c r="L30910" s="36"/>
      <c r="M30910" s="36"/>
      <c r="N30910" s="36"/>
    </row>
    <row r="30911" spans="12:14" x14ac:dyDescent="0.25">
      <c r="L30911" s="36"/>
      <c r="M30911" s="36"/>
      <c r="N30911" s="36"/>
    </row>
    <row r="30912" spans="12:14" x14ac:dyDescent="0.25">
      <c r="L30912" s="36"/>
      <c r="M30912" s="36"/>
      <c r="N30912" s="36"/>
    </row>
    <row r="30913" spans="12:14" x14ac:dyDescent="0.25">
      <c r="L30913" s="36"/>
      <c r="M30913" s="36"/>
      <c r="N30913" s="36"/>
    </row>
    <row r="30914" spans="12:14" x14ac:dyDescent="0.25">
      <c r="L30914" s="36"/>
      <c r="M30914" s="36"/>
      <c r="N30914" s="36"/>
    </row>
    <row r="30915" spans="12:14" x14ac:dyDescent="0.25">
      <c r="L30915" s="36"/>
      <c r="M30915" s="36"/>
      <c r="N30915" s="36"/>
    </row>
    <row r="30916" spans="12:14" x14ac:dyDescent="0.25">
      <c r="L30916" s="36"/>
      <c r="M30916" s="36"/>
      <c r="N30916" s="36"/>
    </row>
    <row r="30917" spans="12:14" x14ac:dyDescent="0.25">
      <c r="L30917" s="36"/>
      <c r="M30917" s="36"/>
      <c r="N30917" s="36"/>
    </row>
    <row r="30918" spans="12:14" x14ac:dyDescent="0.25">
      <c r="L30918" s="36"/>
      <c r="M30918" s="36"/>
      <c r="N30918" s="36"/>
    </row>
    <row r="30919" spans="12:14" x14ac:dyDescent="0.25">
      <c r="L30919" s="36"/>
      <c r="M30919" s="36"/>
      <c r="N30919" s="36"/>
    </row>
    <row r="30920" spans="12:14" x14ac:dyDescent="0.25">
      <c r="L30920" s="36"/>
      <c r="M30920" s="36"/>
      <c r="N30920" s="36"/>
    </row>
    <row r="30921" spans="12:14" x14ac:dyDescent="0.25">
      <c r="L30921" s="36"/>
      <c r="M30921" s="36"/>
      <c r="N30921" s="36"/>
    </row>
    <row r="30922" spans="12:14" x14ac:dyDescent="0.25">
      <c r="L30922" s="36"/>
      <c r="M30922" s="36"/>
      <c r="N30922" s="36"/>
    </row>
    <row r="30923" spans="12:14" x14ac:dyDescent="0.25">
      <c r="L30923" s="36"/>
      <c r="M30923" s="36"/>
      <c r="N30923" s="36"/>
    </row>
    <row r="30924" spans="12:14" x14ac:dyDescent="0.25">
      <c r="L30924" s="36"/>
      <c r="M30924" s="36"/>
      <c r="N30924" s="36"/>
    </row>
    <row r="30925" spans="12:14" x14ac:dyDescent="0.25">
      <c r="L30925" s="36"/>
      <c r="M30925" s="36"/>
      <c r="N30925" s="36"/>
    </row>
    <row r="30926" spans="12:14" x14ac:dyDescent="0.25">
      <c r="L30926" s="36"/>
      <c r="M30926" s="36"/>
      <c r="N30926" s="36"/>
    </row>
    <row r="30927" spans="12:14" x14ac:dyDescent="0.25">
      <c r="L30927" s="36"/>
      <c r="M30927" s="36"/>
      <c r="N30927" s="36"/>
    </row>
    <row r="30928" spans="12:14" x14ac:dyDescent="0.25">
      <c r="L30928" s="36"/>
      <c r="M30928" s="36"/>
      <c r="N30928" s="36"/>
    </row>
    <row r="30929" spans="12:14" x14ac:dyDescent="0.25">
      <c r="L30929" s="36"/>
      <c r="M30929" s="36"/>
      <c r="N30929" s="36"/>
    </row>
    <row r="30930" spans="12:14" x14ac:dyDescent="0.25">
      <c r="L30930" s="36"/>
      <c r="M30930" s="36"/>
      <c r="N30930" s="36"/>
    </row>
    <row r="30931" spans="12:14" x14ac:dyDescent="0.25">
      <c r="L30931" s="36"/>
      <c r="M30931" s="36"/>
      <c r="N30931" s="36"/>
    </row>
    <row r="30932" spans="12:14" x14ac:dyDescent="0.25">
      <c r="L30932" s="36"/>
      <c r="M30932" s="36"/>
      <c r="N30932" s="36"/>
    </row>
    <row r="30933" spans="12:14" x14ac:dyDescent="0.25">
      <c r="L30933" s="36"/>
      <c r="M30933" s="36"/>
      <c r="N30933" s="36"/>
    </row>
    <row r="30934" spans="12:14" x14ac:dyDescent="0.25">
      <c r="L30934" s="36"/>
      <c r="M30934" s="36"/>
      <c r="N30934" s="36"/>
    </row>
    <row r="30935" spans="12:14" x14ac:dyDescent="0.25">
      <c r="L30935" s="36"/>
      <c r="M30935" s="36"/>
      <c r="N30935" s="36"/>
    </row>
    <row r="30936" spans="12:14" x14ac:dyDescent="0.25">
      <c r="L30936" s="36"/>
      <c r="M30936" s="36"/>
      <c r="N30936" s="36"/>
    </row>
    <row r="30937" spans="12:14" x14ac:dyDescent="0.25">
      <c r="L30937" s="36"/>
      <c r="M30937" s="36"/>
      <c r="N30937" s="36"/>
    </row>
    <row r="30938" spans="12:14" x14ac:dyDescent="0.25">
      <c r="L30938" s="36"/>
      <c r="M30938" s="36"/>
      <c r="N30938" s="36"/>
    </row>
    <row r="30939" spans="12:14" x14ac:dyDescent="0.25">
      <c r="L30939" s="36"/>
      <c r="M30939" s="36"/>
      <c r="N30939" s="36"/>
    </row>
    <row r="30940" spans="12:14" x14ac:dyDescent="0.25">
      <c r="L30940" s="36"/>
      <c r="M30940" s="36"/>
      <c r="N30940" s="36"/>
    </row>
    <row r="30941" spans="12:14" x14ac:dyDescent="0.25">
      <c r="L30941" s="36"/>
      <c r="M30941" s="36"/>
      <c r="N30941" s="36"/>
    </row>
    <row r="30942" spans="12:14" x14ac:dyDescent="0.25">
      <c r="L30942" s="36"/>
      <c r="M30942" s="36"/>
      <c r="N30942" s="36"/>
    </row>
    <row r="30943" spans="12:14" x14ac:dyDescent="0.25">
      <c r="L30943" s="36"/>
      <c r="M30943" s="36"/>
      <c r="N30943" s="36"/>
    </row>
    <row r="30944" spans="12:14" x14ac:dyDescent="0.25">
      <c r="L30944" s="36"/>
      <c r="M30944" s="36"/>
      <c r="N30944" s="36"/>
    </row>
    <row r="30945" spans="12:14" x14ac:dyDescent="0.25">
      <c r="L30945" s="36"/>
      <c r="M30945" s="36"/>
      <c r="N30945" s="36"/>
    </row>
    <row r="30946" spans="12:14" x14ac:dyDescent="0.25">
      <c r="L30946" s="36"/>
      <c r="M30946" s="36"/>
      <c r="N30946" s="36"/>
    </row>
    <row r="30947" spans="12:14" x14ac:dyDescent="0.25">
      <c r="L30947" s="36"/>
      <c r="M30947" s="36"/>
      <c r="N30947" s="36"/>
    </row>
    <row r="30948" spans="12:14" x14ac:dyDescent="0.25">
      <c r="L30948" s="36"/>
      <c r="M30948" s="36"/>
      <c r="N30948" s="36"/>
    </row>
    <row r="30949" spans="12:14" x14ac:dyDescent="0.25">
      <c r="L30949" s="36"/>
      <c r="M30949" s="36"/>
      <c r="N30949" s="36"/>
    </row>
    <row r="30950" spans="12:14" x14ac:dyDescent="0.25">
      <c r="L30950" s="36"/>
      <c r="M30950" s="36"/>
      <c r="N30950" s="36"/>
    </row>
    <row r="30951" spans="12:14" x14ac:dyDescent="0.25">
      <c r="L30951" s="36"/>
      <c r="M30951" s="36"/>
      <c r="N30951" s="36"/>
    </row>
    <row r="30952" spans="12:14" x14ac:dyDescent="0.25">
      <c r="L30952" s="36"/>
      <c r="M30952" s="36"/>
      <c r="N30952" s="36"/>
    </row>
    <row r="30953" spans="12:14" x14ac:dyDescent="0.25">
      <c r="L30953" s="36"/>
      <c r="M30953" s="36"/>
      <c r="N30953" s="36"/>
    </row>
    <row r="30954" spans="12:14" x14ac:dyDescent="0.25">
      <c r="L30954" s="36"/>
      <c r="M30954" s="36"/>
      <c r="N30954" s="36"/>
    </row>
    <row r="30955" spans="12:14" x14ac:dyDescent="0.25">
      <c r="L30955" s="36"/>
      <c r="M30955" s="36"/>
      <c r="N30955" s="36"/>
    </row>
    <row r="30956" spans="12:14" x14ac:dyDescent="0.25">
      <c r="L30956" s="36"/>
      <c r="M30956" s="36"/>
      <c r="N30956" s="36"/>
    </row>
    <row r="30957" spans="12:14" x14ac:dyDescent="0.25">
      <c r="L30957" s="36"/>
      <c r="M30957" s="36"/>
      <c r="N30957" s="36"/>
    </row>
    <row r="30958" spans="12:14" x14ac:dyDescent="0.25">
      <c r="L30958" s="36"/>
      <c r="M30958" s="36"/>
      <c r="N30958" s="36"/>
    </row>
    <row r="30959" spans="12:14" x14ac:dyDescent="0.25">
      <c r="L30959" s="36"/>
      <c r="M30959" s="36"/>
      <c r="N30959" s="36"/>
    </row>
    <row r="30960" spans="12:14" x14ac:dyDescent="0.25">
      <c r="L30960" s="36"/>
      <c r="M30960" s="36"/>
      <c r="N30960" s="36"/>
    </row>
    <row r="30961" spans="12:14" x14ac:dyDescent="0.25">
      <c r="L30961" s="36"/>
      <c r="M30961" s="36"/>
      <c r="N30961" s="36"/>
    </row>
    <row r="30962" spans="12:14" x14ac:dyDescent="0.25">
      <c r="L30962" s="36"/>
      <c r="M30962" s="36"/>
      <c r="N30962" s="36"/>
    </row>
    <row r="30963" spans="12:14" x14ac:dyDescent="0.25">
      <c r="L30963" s="36"/>
      <c r="M30963" s="36"/>
      <c r="N30963" s="36"/>
    </row>
    <row r="30964" spans="12:14" x14ac:dyDescent="0.25">
      <c r="L30964" s="36"/>
      <c r="M30964" s="36"/>
      <c r="N30964" s="36"/>
    </row>
    <row r="30965" spans="12:14" x14ac:dyDescent="0.25">
      <c r="L30965" s="36"/>
      <c r="M30965" s="36"/>
      <c r="N30965" s="36"/>
    </row>
    <row r="30966" spans="12:14" x14ac:dyDescent="0.25">
      <c r="L30966" s="36"/>
      <c r="M30966" s="36"/>
      <c r="N30966" s="36"/>
    </row>
    <row r="30967" spans="12:14" x14ac:dyDescent="0.25">
      <c r="L30967" s="36"/>
      <c r="M30967" s="36"/>
      <c r="N30967" s="36"/>
    </row>
    <row r="30968" spans="12:14" x14ac:dyDescent="0.25">
      <c r="L30968" s="36"/>
      <c r="M30968" s="36"/>
      <c r="N30968" s="36"/>
    </row>
    <row r="30969" spans="12:14" x14ac:dyDescent="0.25">
      <c r="L30969" s="36"/>
      <c r="M30969" s="36"/>
      <c r="N30969" s="36"/>
    </row>
    <row r="30970" spans="12:14" x14ac:dyDescent="0.25">
      <c r="L30970" s="36"/>
      <c r="M30970" s="36"/>
      <c r="N30970" s="36"/>
    </row>
    <row r="30971" spans="12:14" x14ac:dyDescent="0.25">
      <c r="L30971" s="36"/>
      <c r="M30971" s="36"/>
      <c r="N30971" s="36"/>
    </row>
    <row r="30972" spans="12:14" x14ac:dyDescent="0.25">
      <c r="L30972" s="36"/>
      <c r="M30972" s="36"/>
      <c r="N30972" s="36"/>
    </row>
    <row r="30973" spans="12:14" x14ac:dyDescent="0.25">
      <c r="L30973" s="36"/>
      <c r="M30973" s="36"/>
      <c r="N30973" s="36"/>
    </row>
    <row r="30974" spans="12:14" x14ac:dyDescent="0.25">
      <c r="L30974" s="36"/>
      <c r="M30974" s="36"/>
      <c r="N30974" s="36"/>
    </row>
    <row r="30975" spans="12:14" x14ac:dyDescent="0.25">
      <c r="L30975" s="36"/>
      <c r="M30975" s="36"/>
      <c r="N30975" s="36"/>
    </row>
    <row r="30976" spans="12:14" x14ac:dyDescent="0.25">
      <c r="L30976" s="36"/>
      <c r="M30976" s="36"/>
      <c r="N30976" s="36"/>
    </row>
    <row r="30977" spans="12:14" x14ac:dyDescent="0.25">
      <c r="L30977" s="36"/>
      <c r="M30977" s="36"/>
      <c r="N30977" s="36"/>
    </row>
    <row r="30978" spans="12:14" x14ac:dyDescent="0.25">
      <c r="L30978" s="36"/>
      <c r="M30978" s="36"/>
      <c r="N30978" s="36"/>
    </row>
    <row r="30979" spans="12:14" x14ac:dyDescent="0.25">
      <c r="L30979" s="36"/>
      <c r="M30979" s="36"/>
      <c r="N30979" s="36"/>
    </row>
    <row r="30980" spans="12:14" x14ac:dyDescent="0.25">
      <c r="L30980" s="36"/>
      <c r="M30980" s="36"/>
      <c r="N30980" s="36"/>
    </row>
    <row r="30981" spans="12:14" x14ac:dyDescent="0.25">
      <c r="L30981" s="36"/>
      <c r="M30981" s="36"/>
      <c r="N30981" s="36"/>
    </row>
    <row r="30982" spans="12:14" x14ac:dyDescent="0.25">
      <c r="L30982" s="36"/>
      <c r="M30982" s="36"/>
      <c r="N30982" s="36"/>
    </row>
    <row r="30983" spans="12:14" x14ac:dyDescent="0.25">
      <c r="L30983" s="36"/>
      <c r="M30983" s="36"/>
      <c r="N30983" s="36"/>
    </row>
    <row r="30984" spans="12:14" x14ac:dyDescent="0.25">
      <c r="L30984" s="36"/>
      <c r="M30984" s="36"/>
      <c r="N30984" s="36"/>
    </row>
    <row r="30985" spans="12:14" x14ac:dyDescent="0.25">
      <c r="L30985" s="36"/>
      <c r="M30985" s="36"/>
      <c r="N30985" s="36"/>
    </row>
    <row r="30986" spans="12:14" x14ac:dyDescent="0.25">
      <c r="L30986" s="36"/>
      <c r="M30986" s="36"/>
      <c r="N30986" s="36"/>
    </row>
    <row r="30987" spans="12:14" x14ac:dyDescent="0.25">
      <c r="L30987" s="36"/>
      <c r="M30987" s="36"/>
      <c r="N30987" s="36"/>
    </row>
    <row r="30988" spans="12:14" x14ac:dyDescent="0.25">
      <c r="L30988" s="36"/>
      <c r="M30988" s="36"/>
      <c r="N30988" s="36"/>
    </row>
    <row r="30989" spans="12:14" x14ac:dyDescent="0.25">
      <c r="L30989" s="36"/>
      <c r="M30989" s="36"/>
      <c r="N30989" s="36"/>
    </row>
    <row r="30990" spans="12:14" x14ac:dyDescent="0.25">
      <c r="L30990" s="36"/>
      <c r="M30990" s="36"/>
      <c r="N30990" s="36"/>
    </row>
    <row r="30991" spans="12:14" x14ac:dyDescent="0.25">
      <c r="L30991" s="36"/>
      <c r="M30991" s="36"/>
      <c r="N30991" s="36"/>
    </row>
    <row r="30992" spans="12:14" x14ac:dyDescent="0.25">
      <c r="L30992" s="36"/>
      <c r="M30992" s="36"/>
      <c r="N30992" s="36"/>
    </row>
    <row r="30993" spans="12:14" x14ac:dyDescent="0.25">
      <c r="L30993" s="36"/>
      <c r="M30993" s="36"/>
      <c r="N30993" s="36"/>
    </row>
    <row r="30994" spans="12:14" x14ac:dyDescent="0.25">
      <c r="L30994" s="36"/>
      <c r="M30994" s="36"/>
      <c r="N30994" s="36"/>
    </row>
    <row r="30995" spans="12:14" x14ac:dyDescent="0.25">
      <c r="L30995" s="36"/>
      <c r="M30995" s="36"/>
      <c r="N30995" s="36"/>
    </row>
    <row r="30996" spans="12:14" x14ac:dyDescent="0.25">
      <c r="L30996" s="36"/>
      <c r="M30996" s="36"/>
      <c r="N30996" s="36"/>
    </row>
    <row r="30997" spans="12:14" x14ac:dyDescent="0.25">
      <c r="L30997" s="36"/>
      <c r="M30997" s="36"/>
      <c r="N30997" s="36"/>
    </row>
    <row r="30998" spans="12:14" x14ac:dyDescent="0.25">
      <c r="L30998" s="36"/>
      <c r="M30998" s="36"/>
      <c r="N30998" s="36"/>
    </row>
    <row r="30999" spans="12:14" x14ac:dyDescent="0.25">
      <c r="L30999" s="36"/>
      <c r="M30999" s="36"/>
      <c r="N30999" s="36"/>
    </row>
    <row r="31000" spans="12:14" x14ac:dyDescent="0.25">
      <c r="L31000" s="36"/>
      <c r="M31000" s="36"/>
      <c r="N31000" s="36"/>
    </row>
    <row r="31001" spans="12:14" x14ac:dyDescent="0.25">
      <c r="L31001" s="36"/>
      <c r="M31001" s="36"/>
      <c r="N31001" s="36"/>
    </row>
    <row r="31002" spans="12:14" x14ac:dyDescent="0.25">
      <c r="L31002" s="36"/>
      <c r="M31002" s="36"/>
      <c r="N31002" s="36"/>
    </row>
    <row r="31003" spans="12:14" x14ac:dyDescent="0.25">
      <c r="L31003" s="36"/>
      <c r="M31003" s="36"/>
      <c r="N31003" s="36"/>
    </row>
    <row r="31004" spans="12:14" x14ac:dyDescent="0.25">
      <c r="L31004" s="36"/>
      <c r="M31004" s="36"/>
      <c r="N31004" s="36"/>
    </row>
    <row r="31005" spans="12:14" x14ac:dyDescent="0.25">
      <c r="L31005" s="36"/>
      <c r="M31005" s="36"/>
      <c r="N31005" s="36"/>
    </row>
    <row r="31006" spans="12:14" x14ac:dyDescent="0.25">
      <c r="L31006" s="36"/>
      <c r="M31006" s="36"/>
      <c r="N31006" s="36"/>
    </row>
    <row r="31007" spans="12:14" x14ac:dyDescent="0.25">
      <c r="L31007" s="36"/>
      <c r="M31007" s="36"/>
      <c r="N31007" s="36"/>
    </row>
    <row r="31008" spans="12:14" x14ac:dyDescent="0.25">
      <c r="L31008" s="36"/>
      <c r="M31008" s="36"/>
      <c r="N31008" s="36"/>
    </row>
    <row r="31009" spans="12:14" x14ac:dyDescent="0.25">
      <c r="L31009" s="36"/>
      <c r="M31009" s="36"/>
      <c r="N31009" s="36"/>
    </row>
    <row r="31010" spans="12:14" x14ac:dyDescent="0.25">
      <c r="L31010" s="36"/>
      <c r="M31010" s="36"/>
      <c r="N31010" s="36"/>
    </row>
    <row r="31011" spans="12:14" x14ac:dyDescent="0.25">
      <c r="L31011" s="36"/>
      <c r="M31011" s="36"/>
      <c r="N31011" s="36"/>
    </row>
    <row r="31012" spans="12:14" x14ac:dyDescent="0.25">
      <c r="L31012" s="36"/>
      <c r="M31012" s="36"/>
      <c r="N31012" s="36"/>
    </row>
    <row r="31013" spans="12:14" x14ac:dyDescent="0.25">
      <c r="L31013" s="36"/>
      <c r="M31013" s="36"/>
      <c r="N31013" s="36"/>
    </row>
    <row r="31014" spans="12:14" x14ac:dyDescent="0.25">
      <c r="L31014" s="36"/>
      <c r="M31014" s="36"/>
      <c r="N31014" s="36"/>
    </row>
    <row r="31015" spans="12:14" x14ac:dyDescent="0.25">
      <c r="L31015" s="36"/>
      <c r="M31015" s="36"/>
      <c r="N31015" s="36"/>
    </row>
    <row r="31016" spans="12:14" x14ac:dyDescent="0.25">
      <c r="L31016" s="36"/>
      <c r="M31016" s="36"/>
      <c r="N31016" s="36"/>
    </row>
    <row r="31017" spans="12:14" x14ac:dyDescent="0.25">
      <c r="L31017" s="36"/>
      <c r="M31017" s="36"/>
      <c r="N31017" s="36"/>
    </row>
    <row r="31018" spans="12:14" x14ac:dyDescent="0.25">
      <c r="L31018" s="36"/>
      <c r="M31018" s="36"/>
      <c r="N31018" s="36"/>
    </row>
    <row r="31019" spans="12:14" x14ac:dyDescent="0.25">
      <c r="L31019" s="36"/>
      <c r="M31019" s="36"/>
      <c r="N31019" s="36"/>
    </row>
    <row r="31020" spans="12:14" x14ac:dyDescent="0.25">
      <c r="L31020" s="36"/>
      <c r="M31020" s="36"/>
      <c r="N31020" s="36"/>
    </row>
    <row r="31021" spans="12:14" x14ac:dyDescent="0.25">
      <c r="L31021" s="36"/>
      <c r="M31021" s="36"/>
      <c r="N31021" s="36"/>
    </row>
    <row r="31022" spans="12:14" x14ac:dyDescent="0.25">
      <c r="L31022" s="36"/>
      <c r="M31022" s="36"/>
      <c r="N31022" s="36"/>
    </row>
    <row r="31023" spans="12:14" x14ac:dyDescent="0.25">
      <c r="L31023" s="36"/>
      <c r="M31023" s="36"/>
      <c r="N31023" s="36"/>
    </row>
    <row r="31024" spans="12:14" x14ac:dyDescent="0.25">
      <c r="L31024" s="36"/>
      <c r="M31024" s="36"/>
      <c r="N31024" s="36"/>
    </row>
    <row r="31025" spans="12:14" x14ac:dyDescent="0.25">
      <c r="L31025" s="36"/>
      <c r="M31025" s="36"/>
      <c r="N31025" s="36"/>
    </row>
    <row r="31026" spans="12:14" x14ac:dyDescent="0.25">
      <c r="L31026" s="36"/>
      <c r="M31026" s="36"/>
      <c r="N31026" s="36"/>
    </row>
    <row r="31027" spans="12:14" x14ac:dyDescent="0.25">
      <c r="L31027" s="36"/>
      <c r="M31027" s="36"/>
      <c r="N31027" s="36"/>
    </row>
    <row r="31028" spans="12:14" x14ac:dyDescent="0.25">
      <c r="L31028" s="36"/>
      <c r="M31028" s="36"/>
      <c r="N31028" s="36"/>
    </row>
    <row r="31029" spans="12:14" x14ac:dyDescent="0.25">
      <c r="L31029" s="36"/>
      <c r="M31029" s="36"/>
      <c r="N31029" s="36"/>
    </row>
    <row r="31030" spans="12:14" x14ac:dyDescent="0.25">
      <c r="L31030" s="36"/>
      <c r="M31030" s="36"/>
      <c r="N31030" s="36"/>
    </row>
    <row r="31031" spans="12:14" x14ac:dyDescent="0.25">
      <c r="L31031" s="36"/>
      <c r="M31031" s="36"/>
      <c r="N31031" s="36"/>
    </row>
    <row r="31032" spans="12:14" x14ac:dyDescent="0.25">
      <c r="L31032" s="36"/>
      <c r="M31032" s="36"/>
      <c r="N31032" s="36"/>
    </row>
    <row r="31033" spans="12:14" x14ac:dyDescent="0.25">
      <c r="L31033" s="36"/>
      <c r="M31033" s="36"/>
      <c r="N31033" s="36"/>
    </row>
    <row r="31034" spans="12:14" x14ac:dyDescent="0.25">
      <c r="L31034" s="36"/>
      <c r="M31034" s="36"/>
      <c r="N31034" s="36"/>
    </row>
    <row r="31035" spans="12:14" x14ac:dyDescent="0.25">
      <c r="L31035" s="36"/>
      <c r="M31035" s="36"/>
      <c r="N31035" s="36"/>
    </row>
    <row r="31036" spans="12:14" x14ac:dyDescent="0.25">
      <c r="L31036" s="36"/>
      <c r="M31036" s="36"/>
      <c r="N31036" s="36"/>
    </row>
    <row r="31037" spans="12:14" x14ac:dyDescent="0.25">
      <c r="L31037" s="36"/>
      <c r="M31037" s="36"/>
      <c r="N31037" s="36"/>
    </row>
    <row r="31038" spans="12:14" x14ac:dyDescent="0.25">
      <c r="L31038" s="36"/>
      <c r="M31038" s="36"/>
      <c r="N31038" s="36"/>
    </row>
    <row r="31039" spans="12:14" x14ac:dyDescent="0.25">
      <c r="L31039" s="36"/>
      <c r="M31039" s="36"/>
      <c r="N31039" s="36"/>
    </row>
    <row r="31040" spans="12:14" x14ac:dyDescent="0.25">
      <c r="L31040" s="36"/>
      <c r="M31040" s="36"/>
      <c r="N31040" s="36"/>
    </row>
    <row r="31041" spans="12:14" x14ac:dyDescent="0.25">
      <c r="L31041" s="36"/>
      <c r="M31041" s="36"/>
      <c r="N31041" s="36"/>
    </row>
    <row r="31042" spans="12:14" x14ac:dyDescent="0.25">
      <c r="L31042" s="36"/>
      <c r="M31042" s="36"/>
      <c r="N31042" s="36"/>
    </row>
    <row r="31043" spans="12:14" x14ac:dyDescent="0.25">
      <c r="L31043" s="36"/>
      <c r="M31043" s="36"/>
      <c r="N31043" s="36"/>
    </row>
    <row r="31044" spans="12:14" x14ac:dyDescent="0.25">
      <c r="L31044" s="36"/>
      <c r="M31044" s="36"/>
      <c r="N31044" s="36"/>
    </row>
    <row r="31045" spans="12:14" x14ac:dyDescent="0.25">
      <c r="L31045" s="36"/>
      <c r="M31045" s="36"/>
      <c r="N31045" s="36"/>
    </row>
    <row r="31046" spans="12:14" x14ac:dyDescent="0.25">
      <c r="L31046" s="36"/>
      <c r="M31046" s="36"/>
      <c r="N31046" s="36"/>
    </row>
    <row r="31047" spans="12:14" x14ac:dyDescent="0.25">
      <c r="L31047" s="36"/>
      <c r="M31047" s="36"/>
      <c r="N31047" s="36"/>
    </row>
    <row r="31048" spans="12:14" x14ac:dyDescent="0.25">
      <c r="L31048" s="36"/>
      <c r="M31048" s="36"/>
      <c r="N31048" s="36"/>
    </row>
    <row r="31049" spans="12:14" x14ac:dyDescent="0.25">
      <c r="L31049" s="36"/>
      <c r="M31049" s="36"/>
      <c r="N31049" s="36"/>
    </row>
    <row r="31050" spans="12:14" x14ac:dyDescent="0.25">
      <c r="L31050" s="36"/>
      <c r="M31050" s="36"/>
      <c r="N31050" s="36"/>
    </row>
    <row r="31051" spans="12:14" x14ac:dyDescent="0.25">
      <c r="L31051" s="36"/>
      <c r="M31051" s="36"/>
      <c r="N31051" s="36"/>
    </row>
    <row r="31052" spans="12:14" x14ac:dyDescent="0.25">
      <c r="L31052" s="36"/>
      <c r="M31052" s="36"/>
      <c r="N31052" s="36"/>
    </row>
    <row r="31053" spans="12:14" x14ac:dyDescent="0.25">
      <c r="L31053" s="36"/>
      <c r="M31053" s="36"/>
      <c r="N31053" s="36"/>
    </row>
    <row r="31054" spans="12:14" x14ac:dyDescent="0.25">
      <c r="L31054" s="36"/>
      <c r="M31054" s="36"/>
      <c r="N31054" s="36"/>
    </row>
    <row r="31055" spans="12:14" x14ac:dyDescent="0.25">
      <c r="L31055" s="36"/>
      <c r="M31055" s="36"/>
      <c r="N31055" s="36"/>
    </row>
    <row r="31056" spans="12:14" x14ac:dyDescent="0.25">
      <c r="L31056" s="36"/>
      <c r="M31056" s="36"/>
      <c r="N31056" s="36"/>
    </row>
    <row r="31057" spans="12:14" x14ac:dyDescent="0.25">
      <c r="L31057" s="36"/>
      <c r="M31057" s="36"/>
      <c r="N31057" s="36"/>
    </row>
    <row r="31058" spans="12:14" x14ac:dyDescent="0.25">
      <c r="L31058" s="36"/>
      <c r="M31058" s="36"/>
      <c r="N31058" s="36"/>
    </row>
    <row r="31059" spans="12:14" x14ac:dyDescent="0.25">
      <c r="L31059" s="36"/>
      <c r="M31059" s="36"/>
      <c r="N31059" s="36"/>
    </row>
    <row r="31060" spans="12:14" x14ac:dyDescent="0.25">
      <c r="L31060" s="36"/>
      <c r="M31060" s="36"/>
      <c r="N31060" s="36"/>
    </row>
    <row r="31061" spans="12:14" x14ac:dyDescent="0.25">
      <c r="L31061" s="36"/>
      <c r="M31061" s="36"/>
      <c r="N31061" s="36"/>
    </row>
    <row r="31062" spans="12:14" x14ac:dyDescent="0.25">
      <c r="L31062" s="36"/>
      <c r="M31062" s="36"/>
      <c r="N31062" s="36"/>
    </row>
    <row r="31063" spans="12:14" x14ac:dyDescent="0.25">
      <c r="L31063" s="36"/>
      <c r="M31063" s="36"/>
      <c r="N31063" s="36"/>
    </row>
    <row r="31064" spans="12:14" x14ac:dyDescent="0.25">
      <c r="L31064" s="36"/>
      <c r="M31064" s="36"/>
      <c r="N31064" s="36"/>
    </row>
    <row r="31065" spans="12:14" x14ac:dyDescent="0.25">
      <c r="L31065" s="36"/>
      <c r="M31065" s="36"/>
      <c r="N31065" s="36"/>
    </row>
    <row r="31066" spans="12:14" x14ac:dyDescent="0.25">
      <c r="L31066" s="36"/>
      <c r="M31066" s="36"/>
      <c r="N31066" s="36"/>
    </row>
    <row r="31067" spans="12:14" x14ac:dyDescent="0.25">
      <c r="L31067" s="36"/>
      <c r="M31067" s="36"/>
      <c r="N31067" s="36"/>
    </row>
    <row r="31068" spans="12:14" x14ac:dyDescent="0.25">
      <c r="L31068" s="36"/>
      <c r="M31068" s="36"/>
      <c r="N31068" s="36"/>
    </row>
    <row r="31069" spans="12:14" x14ac:dyDescent="0.25">
      <c r="L31069" s="36"/>
      <c r="M31069" s="36"/>
      <c r="N31069" s="36"/>
    </row>
    <row r="31070" spans="12:14" x14ac:dyDescent="0.25">
      <c r="L31070" s="36"/>
      <c r="M31070" s="36"/>
      <c r="N31070" s="36"/>
    </row>
    <row r="31071" spans="12:14" x14ac:dyDescent="0.25">
      <c r="L31071" s="36"/>
      <c r="M31071" s="36"/>
      <c r="N31071" s="36"/>
    </row>
    <row r="31072" spans="12:14" x14ac:dyDescent="0.25">
      <c r="L31072" s="36"/>
      <c r="M31072" s="36"/>
      <c r="N31072" s="36"/>
    </row>
    <row r="31073" spans="12:14" x14ac:dyDescent="0.25">
      <c r="L31073" s="36"/>
      <c r="M31073" s="36"/>
      <c r="N31073" s="36"/>
    </row>
    <row r="31074" spans="12:14" x14ac:dyDescent="0.25">
      <c r="L31074" s="36"/>
      <c r="M31074" s="36"/>
      <c r="N31074" s="36"/>
    </row>
    <row r="31075" spans="12:14" x14ac:dyDescent="0.25">
      <c r="L31075" s="36"/>
      <c r="M31075" s="36"/>
      <c r="N31075" s="36"/>
    </row>
    <row r="31076" spans="12:14" x14ac:dyDescent="0.25">
      <c r="L31076" s="36"/>
      <c r="M31076" s="36"/>
      <c r="N31076" s="36"/>
    </row>
    <row r="31077" spans="12:14" x14ac:dyDescent="0.25">
      <c r="L31077" s="36"/>
      <c r="M31077" s="36"/>
      <c r="N31077" s="36"/>
    </row>
    <row r="31078" spans="12:14" x14ac:dyDescent="0.25">
      <c r="L31078" s="36"/>
      <c r="M31078" s="36"/>
      <c r="N31078" s="36"/>
    </row>
    <row r="31079" spans="12:14" x14ac:dyDescent="0.25">
      <c r="L31079" s="36"/>
      <c r="M31079" s="36"/>
      <c r="N31079" s="36"/>
    </row>
    <row r="31080" spans="12:14" x14ac:dyDescent="0.25">
      <c r="L31080" s="36"/>
      <c r="M31080" s="36"/>
      <c r="N31080" s="36"/>
    </row>
    <row r="31081" spans="12:14" x14ac:dyDescent="0.25">
      <c r="L31081" s="36"/>
      <c r="M31081" s="36"/>
      <c r="N31081" s="36"/>
    </row>
    <row r="31082" spans="12:14" x14ac:dyDescent="0.25">
      <c r="L31082" s="36"/>
      <c r="M31082" s="36"/>
      <c r="N31082" s="36"/>
    </row>
    <row r="31083" spans="12:14" x14ac:dyDescent="0.25">
      <c r="L31083" s="36"/>
      <c r="M31083" s="36"/>
      <c r="N31083" s="36"/>
    </row>
    <row r="31084" spans="12:14" x14ac:dyDescent="0.25">
      <c r="L31084" s="36"/>
      <c r="M31084" s="36"/>
      <c r="N31084" s="36"/>
    </row>
    <row r="31085" spans="12:14" x14ac:dyDescent="0.25">
      <c r="L31085" s="36"/>
      <c r="M31085" s="36"/>
      <c r="N31085" s="36"/>
    </row>
    <row r="31086" spans="12:14" x14ac:dyDescent="0.25">
      <c r="L31086" s="36"/>
      <c r="M31086" s="36"/>
      <c r="N31086" s="36"/>
    </row>
    <row r="31087" spans="12:14" x14ac:dyDescent="0.25">
      <c r="L31087" s="36"/>
      <c r="M31087" s="36"/>
      <c r="N31087" s="36"/>
    </row>
    <row r="31088" spans="12:14" x14ac:dyDescent="0.25">
      <c r="L31088" s="36"/>
      <c r="M31088" s="36"/>
      <c r="N31088" s="36"/>
    </row>
    <row r="31089" spans="12:14" x14ac:dyDescent="0.25">
      <c r="L31089" s="36"/>
      <c r="M31089" s="36"/>
      <c r="N31089" s="36"/>
    </row>
    <row r="31090" spans="12:14" x14ac:dyDescent="0.25">
      <c r="L31090" s="36"/>
      <c r="M31090" s="36"/>
      <c r="N31090" s="36"/>
    </row>
    <row r="31091" spans="12:14" x14ac:dyDescent="0.25">
      <c r="L31091" s="36"/>
      <c r="M31091" s="36"/>
      <c r="N31091" s="36"/>
    </row>
    <row r="31092" spans="12:14" x14ac:dyDescent="0.25">
      <c r="L31092" s="36"/>
      <c r="M31092" s="36"/>
      <c r="N31092" s="36"/>
    </row>
    <row r="31093" spans="12:14" x14ac:dyDescent="0.25">
      <c r="L31093" s="36"/>
      <c r="M31093" s="36"/>
      <c r="N31093" s="36"/>
    </row>
    <row r="31094" spans="12:14" x14ac:dyDescent="0.25">
      <c r="L31094" s="36"/>
      <c r="M31094" s="36"/>
      <c r="N31094" s="36"/>
    </row>
    <row r="31095" spans="12:14" x14ac:dyDescent="0.25">
      <c r="L31095" s="36"/>
      <c r="M31095" s="36"/>
      <c r="N31095" s="36"/>
    </row>
    <row r="31096" spans="12:14" x14ac:dyDescent="0.25">
      <c r="L31096" s="36"/>
      <c r="M31096" s="36"/>
      <c r="N31096" s="36"/>
    </row>
    <row r="31097" spans="12:14" x14ac:dyDescent="0.25">
      <c r="L31097" s="36"/>
      <c r="M31097" s="36"/>
      <c r="N31097" s="36"/>
    </row>
    <row r="31098" spans="12:14" x14ac:dyDescent="0.25">
      <c r="L31098" s="36"/>
      <c r="M31098" s="36"/>
      <c r="N31098" s="36"/>
    </row>
    <row r="31099" spans="12:14" x14ac:dyDescent="0.25">
      <c r="L31099" s="36"/>
      <c r="M31099" s="36"/>
      <c r="N31099" s="36"/>
    </row>
    <row r="31100" spans="12:14" x14ac:dyDescent="0.25">
      <c r="L31100" s="36"/>
      <c r="M31100" s="36"/>
      <c r="N31100" s="36"/>
    </row>
    <row r="31101" spans="12:14" x14ac:dyDescent="0.25">
      <c r="L31101" s="36"/>
      <c r="M31101" s="36"/>
      <c r="N31101" s="36"/>
    </row>
    <row r="31102" spans="12:14" x14ac:dyDescent="0.25">
      <c r="L31102" s="36"/>
      <c r="M31102" s="36"/>
      <c r="N31102" s="36"/>
    </row>
    <row r="31103" spans="12:14" x14ac:dyDescent="0.25">
      <c r="L31103" s="36"/>
      <c r="M31103" s="36"/>
      <c r="N31103" s="36"/>
    </row>
    <row r="31104" spans="12:14" x14ac:dyDescent="0.25">
      <c r="L31104" s="36"/>
      <c r="M31104" s="36"/>
      <c r="N31104" s="36"/>
    </row>
    <row r="31105" spans="12:14" x14ac:dyDescent="0.25">
      <c r="L31105" s="36"/>
      <c r="M31105" s="36"/>
      <c r="N31105" s="36"/>
    </row>
    <row r="31106" spans="12:14" x14ac:dyDescent="0.25">
      <c r="L31106" s="36"/>
      <c r="M31106" s="36"/>
      <c r="N31106" s="36"/>
    </row>
    <row r="31107" spans="12:14" x14ac:dyDescent="0.25">
      <c r="L31107" s="36"/>
      <c r="M31107" s="36"/>
      <c r="N31107" s="36"/>
    </row>
    <row r="31108" spans="12:14" x14ac:dyDescent="0.25">
      <c r="L31108" s="36"/>
      <c r="M31108" s="36"/>
      <c r="N31108" s="36"/>
    </row>
    <row r="31109" spans="12:14" x14ac:dyDescent="0.25">
      <c r="L31109" s="36"/>
      <c r="M31109" s="36"/>
      <c r="N31109" s="36"/>
    </row>
    <row r="31110" spans="12:14" x14ac:dyDescent="0.25">
      <c r="L31110" s="36"/>
      <c r="M31110" s="36"/>
      <c r="N31110" s="36"/>
    </row>
    <row r="31111" spans="12:14" x14ac:dyDescent="0.25">
      <c r="L31111" s="36"/>
      <c r="M31111" s="36"/>
      <c r="N31111" s="36"/>
    </row>
    <row r="31112" spans="12:14" x14ac:dyDescent="0.25">
      <c r="L31112" s="36"/>
      <c r="M31112" s="36"/>
      <c r="N31112" s="36"/>
    </row>
    <row r="31113" spans="12:14" x14ac:dyDescent="0.25">
      <c r="L31113" s="36"/>
      <c r="M31113" s="36"/>
      <c r="N31113" s="36"/>
    </row>
    <row r="31114" spans="12:14" x14ac:dyDescent="0.25">
      <c r="L31114" s="36"/>
      <c r="M31114" s="36"/>
      <c r="N31114" s="36"/>
    </row>
    <row r="31115" spans="12:14" x14ac:dyDescent="0.25">
      <c r="L31115" s="36"/>
      <c r="M31115" s="36"/>
      <c r="N31115" s="36"/>
    </row>
    <row r="31116" spans="12:14" x14ac:dyDescent="0.25">
      <c r="L31116" s="36"/>
      <c r="M31116" s="36"/>
      <c r="N31116" s="36"/>
    </row>
    <row r="31117" spans="12:14" x14ac:dyDescent="0.25">
      <c r="L31117" s="36"/>
      <c r="M31117" s="36"/>
      <c r="N31117" s="36"/>
    </row>
    <row r="31118" spans="12:14" x14ac:dyDescent="0.25">
      <c r="L31118" s="36"/>
      <c r="M31118" s="36"/>
      <c r="N31118" s="36"/>
    </row>
    <row r="31119" spans="12:14" x14ac:dyDescent="0.25">
      <c r="L31119" s="36"/>
      <c r="M31119" s="36"/>
      <c r="N31119" s="36"/>
    </row>
    <row r="31120" spans="12:14" x14ac:dyDescent="0.25">
      <c r="L31120" s="36"/>
      <c r="M31120" s="36"/>
      <c r="N31120" s="36"/>
    </row>
    <row r="31121" spans="12:14" x14ac:dyDescent="0.25">
      <c r="L31121" s="36"/>
      <c r="M31121" s="36"/>
      <c r="N31121" s="36"/>
    </row>
    <row r="31122" spans="12:14" x14ac:dyDescent="0.25">
      <c r="L31122" s="36"/>
      <c r="M31122" s="36"/>
      <c r="N31122" s="36"/>
    </row>
    <row r="31123" spans="12:14" x14ac:dyDescent="0.25">
      <c r="L31123" s="36"/>
      <c r="M31123" s="36"/>
      <c r="N31123" s="36"/>
    </row>
    <row r="31124" spans="12:14" x14ac:dyDescent="0.25">
      <c r="L31124" s="36"/>
      <c r="M31124" s="36"/>
      <c r="N31124" s="36"/>
    </row>
    <row r="31125" spans="12:14" x14ac:dyDescent="0.25">
      <c r="L31125" s="36"/>
      <c r="M31125" s="36"/>
      <c r="N31125" s="36"/>
    </row>
    <row r="31126" spans="12:14" x14ac:dyDescent="0.25">
      <c r="L31126" s="36"/>
      <c r="M31126" s="36"/>
      <c r="N31126" s="36"/>
    </row>
    <row r="31127" spans="12:14" x14ac:dyDescent="0.25">
      <c r="L31127" s="36"/>
      <c r="M31127" s="36"/>
      <c r="N31127" s="36"/>
    </row>
    <row r="31128" spans="12:14" x14ac:dyDescent="0.25">
      <c r="L31128" s="36"/>
      <c r="M31128" s="36"/>
      <c r="N31128" s="36"/>
    </row>
    <row r="31129" spans="12:14" x14ac:dyDescent="0.25">
      <c r="L31129" s="36"/>
      <c r="M31129" s="36"/>
      <c r="N31129" s="36"/>
    </row>
    <row r="31130" spans="12:14" x14ac:dyDescent="0.25">
      <c r="L31130" s="36"/>
      <c r="M31130" s="36"/>
      <c r="N31130" s="36"/>
    </row>
    <row r="31131" spans="12:14" x14ac:dyDescent="0.25">
      <c r="L31131" s="36"/>
      <c r="M31131" s="36"/>
      <c r="N31131" s="36"/>
    </row>
    <row r="31132" spans="12:14" x14ac:dyDescent="0.25">
      <c r="L31132" s="36"/>
      <c r="M31132" s="36"/>
      <c r="N31132" s="36"/>
    </row>
    <row r="31133" spans="12:14" x14ac:dyDescent="0.25">
      <c r="L31133" s="36"/>
      <c r="M31133" s="36"/>
      <c r="N31133" s="36"/>
    </row>
    <row r="31134" spans="12:14" x14ac:dyDescent="0.25">
      <c r="L31134" s="36"/>
      <c r="M31134" s="36"/>
      <c r="N31134" s="36"/>
    </row>
    <row r="31135" spans="12:14" x14ac:dyDescent="0.25">
      <c r="L31135" s="36"/>
      <c r="M31135" s="36"/>
      <c r="N31135" s="36"/>
    </row>
    <row r="31136" spans="12:14" x14ac:dyDescent="0.25">
      <c r="L31136" s="36"/>
      <c r="M31136" s="36"/>
      <c r="N31136" s="36"/>
    </row>
    <row r="31137" spans="12:14" x14ac:dyDescent="0.25">
      <c r="L31137" s="36"/>
      <c r="M31137" s="36"/>
      <c r="N31137" s="36"/>
    </row>
    <row r="31138" spans="12:14" x14ac:dyDescent="0.25">
      <c r="L31138" s="36"/>
      <c r="M31138" s="36"/>
      <c r="N31138" s="36"/>
    </row>
    <row r="31139" spans="12:14" x14ac:dyDescent="0.25">
      <c r="L31139" s="36"/>
      <c r="M31139" s="36"/>
      <c r="N31139" s="36"/>
    </row>
    <row r="31140" spans="12:14" x14ac:dyDescent="0.25">
      <c r="L31140" s="36"/>
      <c r="M31140" s="36"/>
      <c r="N31140" s="36"/>
    </row>
    <row r="31141" spans="12:14" x14ac:dyDescent="0.25">
      <c r="L31141" s="36"/>
      <c r="M31141" s="36"/>
      <c r="N31141" s="36"/>
    </row>
    <row r="31142" spans="12:14" x14ac:dyDescent="0.25">
      <c r="L31142" s="36"/>
      <c r="M31142" s="36"/>
      <c r="N31142" s="36"/>
    </row>
    <row r="31143" spans="12:14" x14ac:dyDescent="0.25">
      <c r="L31143" s="36"/>
      <c r="M31143" s="36"/>
      <c r="N31143" s="36"/>
    </row>
    <row r="31144" spans="12:14" x14ac:dyDescent="0.25">
      <c r="L31144" s="36"/>
      <c r="M31144" s="36"/>
      <c r="N31144" s="36"/>
    </row>
    <row r="31145" spans="12:14" x14ac:dyDescent="0.25">
      <c r="L31145" s="36"/>
      <c r="M31145" s="36"/>
      <c r="N31145" s="36"/>
    </row>
    <row r="31146" spans="12:14" x14ac:dyDescent="0.25">
      <c r="L31146" s="36"/>
      <c r="M31146" s="36"/>
      <c r="N31146" s="36"/>
    </row>
    <row r="31147" spans="12:14" x14ac:dyDescent="0.25">
      <c r="L31147" s="36"/>
      <c r="M31147" s="36"/>
      <c r="N31147" s="36"/>
    </row>
    <row r="31148" spans="12:14" x14ac:dyDescent="0.25">
      <c r="L31148" s="36"/>
      <c r="M31148" s="36"/>
      <c r="N31148" s="36"/>
    </row>
    <row r="31149" spans="12:14" x14ac:dyDescent="0.25">
      <c r="L31149" s="36"/>
      <c r="M31149" s="36"/>
      <c r="N31149" s="36"/>
    </row>
    <row r="31150" spans="12:14" x14ac:dyDescent="0.25">
      <c r="L31150" s="36"/>
      <c r="M31150" s="36"/>
      <c r="N31150" s="36"/>
    </row>
    <row r="31151" spans="12:14" x14ac:dyDescent="0.25">
      <c r="L31151" s="36"/>
      <c r="M31151" s="36"/>
      <c r="N31151" s="36"/>
    </row>
    <row r="31152" spans="12:14" x14ac:dyDescent="0.25">
      <c r="L31152" s="36"/>
      <c r="M31152" s="36"/>
      <c r="N31152" s="36"/>
    </row>
    <row r="31153" spans="12:14" x14ac:dyDescent="0.25">
      <c r="L31153" s="36"/>
      <c r="M31153" s="36"/>
      <c r="N31153" s="36"/>
    </row>
    <row r="31154" spans="12:14" x14ac:dyDescent="0.25">
      <c r="L31154" s="36"/>
      <c r="M31154" s="36"/>
      <c r="N31154" s="36"/>
    </row>
    <row r="31155" spans="12:14" x14ac:dyDescent="0.25">
      <c r="L31155" s="36"/>
      <c r="M31155" s="36"/>
      <c r="N31155" s="36"/>
    </row>
    <row r="31156" spans="12:14" x14ac:dyDescent="0.25">
      <c r="L31156" s="36"/>
      <c r="M31156" s="36"/>
      <c r="N31156" s="36"/>
    </row>
    <row r="31157" spans="12:14" x14ac:dyDescent="0.25">
      <c r="L31157" s="36"/>
      <c r="M31157" s="36"/>
      <c r="N31157" s="36"/>
    </row>
    <row r="31158" spans="12:14" x14ac:dyDescent="0.25">
      <c r="L31158" s="36"/>
      <c r="M31158" s="36"/>
      <c r="N31158" s="36"/>
    </row>
    <row r="31159" spans="12:14" x14ac:dyDescent="0.25">
      <c r="L31159" s="36"/>
      <c r="M31159" s="36"/>
      <c r="N31159" s="36"/>
    </row>
    <row r="31160" spans="12:14" x14ac:dyDescent="0.25">
      <c r="L31160" s="36"/>
      <c r="M31160" s="36"/>
      <c r="N31160" s="36"/>
    </row>
    <row r="31161" spans="12:14" x14ac:dyDescent="0.25">
      <c r="L31161" s="36"/>
      <c r="M31161" s="36"/>
      <c r="N31161" s="36"/>
    </row>
    <row r="31162" spans="12:14" x14ac:dyDescent="0.25">
      <c r="L31162" s="36"/>
      <c r="M31162" s="36"/>
      <c r="N31162" s="36"/>
    </row>
    <row r="31163" spans="12:14" x14ac:dyDescent="0.25">
      <c r="L31163" s="36"/>
      <c r="M31163" s="36"/>
      <c r="N31163" s="36"/>
    </row>
    <row r="31164" spans="12:14" x14ac:dyDescent="0.25">
      <c r="L31164" s="36"/>
      <c r="M31164" s="36"/>
      <c r="N31164" s="36"/>
    </row>
    <row r="31165" spans="12:14" x14ac:dyDescent="0.25">
      <c r="L31165" s="36"/>
      <c r="M31165" s="36"/>
      <c r="N31165" s="36"/>
    </row>
    <row r="31166" spans="12:14" x14ac:dyDescent="0.25">
      <c r="L31166" s="36"/>
      <c r="M31166" s="36"/>
      <c r="N31166" s="36"/>
    </row>
    <row r="31167" spans="12:14" x14ac:dyDescent="0.25">
      <c r="L31167" s="36"/>
      <c r="M31167" s="36"/>
      <c r="N31167" s="36"/>
    </row>
    <row r="31168" spans="12:14" x14ac:dyDescent="0.25">
      <c r="L31168" s="36"/>
      <c r="M31168" s="36"/>
      <c r="N31168" s="36"/>
    </row>
    <row r="31169" spans="12:14" x14ac:dyDescent="0.25">
      <c r="L31169" s="36"/>
      <c r="M31169" s="36"/>
      <c r="N31169" s="36"/>
    </row>
    <row r="31170" spans="12:14" x14ac:dyDescent="0.25">
      <c r="L31170" s="36"/>
      <c r="M31170" s="36"/>
      <c r="N31170" s="36"/>
    </row>
    <row r="31171" spans="12:14" x14ac:dyDescent="0.25">
      <c r="L31171" s="36"/>
      <c r="M31171" s="36"/>
      <c r="N31171" s="36"/>
    </row>
    <row r="31172" spans="12:14" x14ac:dyDescent="0.25">
      <c r="L31172" s="36"/>
      <c r="M31172" s="36"/>
      <c r="N31172" s="36"/>
    </row>
    <row r="31173" spans="12:14" x14ac:dyDescent="0.25">
      <c r="L31173" s="36"/>
      <c r="M31173" s="36"/>
      <c r="N31173" s="36"/>
    </row>
    <row r="31174" spans="12:14" x14ac:dyDescent="0.25">
      <c r="L31174" s="36"/>
      <c r="M31174" s="36"/>
      <c r="N31174" s="36"/>
    </row>
    <row r="31175" spans="12:14" x14ac:dyDescent="0.25">
      <c r="L31175" s="36"/>
      <c r="M31175" s="36"/>
      <c r="N31175" s="36"/>
    </row>
    <row r="31176" spans="12:14" x14ac:dyDescent="0.25">
      <c r="L31176" s="36"/>
      <c r="M31176" s="36"/>
      <c r="N31176" s="36"/>
    </row>
    <row r="31177" spans="12:14" x14ac:dyDescent="0.25">
      <c r="L31177" s="36"/>
      <c r="M31177" s="36"/>
      <c r="N31177" s="36"/>
    </row>
    <row r="31178" spans="12:14" x14ac:dyDescent="0.25">
      <c r="L31178" s="36"/>
      <c r="M31178" s="36"/>
      <c r="N31178" s="36"/>
    </row>
    <row r="31179" spans="12:14" x14ac:dyDescent="0.25">
      <c r="L31179" s="36"/>
      <c r="M31179" s="36"/>
      <c r="N31179" s="36"/>
    </row>
    <row r="31180" spans="12:14" x14ac:dyDescent="0.25">
      <c r="L31180" s="36"/>
      <c r="M31180" s="36"/>
      <c r="N31180" s="36"/>
    </row>
    <row r="31181" spans="12:14" x14ac:dyDescent="0.25">
      <c r="L31181" s="36"/>
      <c r="M31181" s="36"/>
      <c r="N31181" s="36"/>
    </row>
    <row r="31182" spans="12:14" x14ac:dyDescent="0.25">
      <c r="L31182" s="36"/>
      <c r="M31182" s="36"/>
      <c r="N31182" s="36"/>
    </row>
    <row r="31183" spans="12:14" x14ac:dyDescent="0.25">
      <c r="L31183" s="36"/>
      <c r="M31183" s="36"/>
      <c r="N31183" s="36"/>
    </row>
    <row r="31184" spans="12:14" x14ac:dyDescent="0.25">
      <c r="L31184" s="36"/>
      <c r="M31184" s="36"/>
      <c r="N31184" s="36"/>
    </row>
    <row r="31185" spans="12:14" x14ac:dyDescent="0.25">
      <c r="L31185" s="36"/>
      <c r="M31185" s="36"/>
      <c r="N31185" s="36"/>
    </row>
    <row r="31186" spans="12:14" x14ac:dyDescent="0.25">
      <c r="L31186" s="36"/>
      <c r="M31186" s="36"/>
      <c r="N31186" s="36"/>
    </row>
    <row r="31187" spans="12:14" x14ac:dyDescent="0.25">
      <c r="L31187" s="36"/>
      <c r="M31187" s="36"/>
      <c r="N31187" s="36"/>
    </row>
    <row r="31188" spans="12:14" x14ac:dyDescent="0.25">
      <c r="L31188" s="36"/>
      <c r="M31188" s="36"/>
      <c r="N31188" s="36"/>
    </row>
    <row r="31189" spans="12:14" x14ac:dyDescent="0.25">
      <c r="L31189" s="36"/>
      <c r="M31189" s="36"/>
      <c r="N31189" s="36"/>
    </row>
    <row r="31190" spans="12:14" x14ac:dyDescent="0.25">
      <c r="L31190" s="36"/>
      <c r="M31190" s="36"/>
      <c r="N31190" s="36"/>
    </row>
    <row r="31191" spans="12:14" x14ac:dyDescent="0.25">
      <c r="L31191" s="36"/>
      <c r="M31191" s="36"/>
      <c r="N31191" s="36"/>
    </row>
    <row r="31192" spans="12:14" x14ac:dyDescent="0.25">
      <c r="L31192" s="36"/>
      <c r="M31192" s="36"/>
      <c r="N31192" s="36"/>
    </row>
    <row r="31193" spans="12:14" x14ac:dyDescent="0.25">
      <c r="L31193" s="36"/>
      <c r="M31193" s="36"/>
      <c r="N31193" s="36"/>
    </row>
    <row r="31194" spans="12:14" x14ac:dyDescent="0.25">
      <c r="L31194" s="36"/>
      <c r="M31194" s="36"/>
      <c r="N31194" s="36"/>
    </row>
    <row r="31195" spans="12:14" x14ac:dyDescent="0.25">
      <c r="L31195" s="36"/>
      <c r="M31195" s="36"/>
      <c r="N31195" s="36"/>
    </row>
    <row r="31196" spans="12:14" x14ac:dyDescent="0.25">
      <c r="L31196" s="36"/>
      <c r="M31196" s="36"/>
      <c r="N31196" s="36"/>
    </row>
    <row r="31197" spans="12:14" x14ac:dyDescent="0.25">
      <c r="L31197" s="36"/>
      <c r="M31197" s="36"/>
      <c r="N31197" s="36"/>
    </row>
    <row r="31198" spans="12:14" x14ac:dyDescent="0.25">
      <c r="L31198" s="36"/>
      <c r="M31198" s="36"/>
      <c r="N31198" s="36"/>
    </row>
    <row r="31199" spans="12:14" x14ac:dyDescent="0.25">
      <c r="L31199" s="36"/>
      <c r="M31199" s="36"/>
      <c r="N31199" s="36"/>
    </row>
    <row r="31200" spans="12:14" x14ac:dyDescent="0.25">
      <c r="L31200" s="36"/>
      <c r="M31200" s="36"/>
      <c r="N31200" s="36"/>
    </row>
    <row r="31201" spans="12:14" x14ac:dyDescent="0.25">
      <c r="L31201" s="36"/>
      <c r="M31201" s="36"/>
      <c r="N31201" s="36"/>
    </row>
    <row r="31202" spans="12:14" x14ac:dyDescent="0.25">
      <c r="L31202" s="36"/>
      <c r="M31202" s="36"/>
      <c r="N31202" s="36"/>
    </row>
    <row r="31203" spans="12:14" x14ac:dyDescent="0.25">
      <c r="L31203" s="36"/>
      <c r="M31203" s="36"/>
      <c r="N31203" s="36"/>
    </row>
    <row r="31204" spans="12:14" x14ac:dyDescent="0.25">
      <c r="L31204" s="36"/>
      <c r="M31204" s="36"/>
      <c r="N31204" s="36"/>
    </row>
    <row r="31205" spans="12:14" x14ac:dyDescent="0.25">
      <c r="L31205" s="36"/>
      <c r="M31205" s="36"/>
      <c r="N31205" s="36"/>
    </row>
    <row r="31206" spans="12:14" x14ac:dyDescent="0.25">
      <c r="L31206" s="36"/>
      <c r="M31206" s="36"/>
      <c r="N31206" s="36"/>
    </row>
    <row r="31207" spans="12:14" x14ac:dyDescent="0.25">
      <c r="L31207" s="36"/>
      <c r="M31207" s="36"/>
      <c r="N31207" s="36"/>
    </row>
    <row r="31208" spans="12:14" x14ac:dyDescent="0.25">
      <c r="L31208" s="36"/>
      <c r="M31208" s="36"/>
      <c r="N31208" s="36"/>
    </row>
    <row r="31209" spans="12:14" x14ac:dyDescent="0.25">
      <c r="L31209" s="36"/>
      <c r="M31209" s="36"/>
      <c r="N31209" s="36"/>
    </row>
    <row r="31210" spans="12:14" x14ac:dyDescent="0.25">
      <c r="L31210" s="36"/>
      <c r="M31210" s="36"/>
      <c r="N31210" s="36"/>
    </row>
    <row r="31211" spans="12:14" x14ac:dyDescent="0.25">
      <c r="L31211" s="36"/>
      <c r="M31211" s="36"/>
      <c r="N31211" s="36"/>
    </row>
    <row r="31212" spans="12:14" x14ac:dyDescent="0.25">
      <c r="L31212" s="36"/>
      <c r="M31212" s="36"/>
      <c r="N31212" s="36"/>
    </row>
    <row r="31213" spans="12:14" x14ac:dyDescent="0.25">
      <c r="L31213" s="36"/>
      <c r="M31213" s="36"/>
      <c r="N31213" s="36"/>
    </row>
    <row r="31214" spans="12:14" x14ac:dyDescent="0.25">
      <c r="L31214" s="36"/>
      <c r="M31214" s="36"/>
      <c r="N31214" s="36"/>
    </row>
    <row r="31215" spans="12:14" x14ac:dyDescent="0.25">
      <c r="L31215" s="36"/>
      <c r="M31215" s="36"/>
      <c r="N31215" s="36"/>
    </row>
    <row r="31216" spans="12:14" x14ac:dyDescent="0.25">
      <c r="L31216" s="36"/>
      <c r="M31216" s="36"/>
      <c r="N31216" s="36"/>
    </row>
    <row r="31217" spans="12:14" x14ac:dyDescent="0.25">
      <c r="L31217" s="36"/>
      <c r="M31217" s="36"/>
      <c r="N31217" s="36"/>
    </row>
    <row r="31218" spans="12:14" x14ac:dyDescent="0.25">
      <c r="L31218" s="36"/>
      <c r="M31218" s="36"/>
      <c r="N31218" s="36"/>
    </row>
    <row r="31219" spans="12:14" x14ac:dyDescent="0.25">
      <c r="L31219" s="36"/>
      <c r="M31219" s="36"/>
      <c r="N31219" s="36"/>
    </row>
    <row r="31220" spans="12:14" x14ac:dyDescent="0.25">
      <c r="L31220" s="36"/>
      <c r="M31220" s="36"/>
      <c r="N31220" s="36"/>
    </row>
    <row r="31221" spans="12:14" x14ac:dyDescent="0.25">
      <c r="L31221" s="36"/>
      <c r="M31221" s="36"/>
      <c r="N31221" s="36"/>
    </row>
    <row r="31222" spans="12:14" x14ac:dyDescent="0.25">
      <c r="L31222" s="36"/>
      <c r="M31222" s="36"/>
      <c r="N31222" s="36"/>
    </row>
    <row r="31223" spans="12:14" x14ac:dyDescent="0.25">
      <c r="L31223" s="36"/>
      <c r="M31223" s="36"/>
      <c r="N31223" s="36"/>
    </row>
    <row r="31224" spans="12:14" x14ac:dyDescent="0.25">
      <c r="L31224" s="36"/>
      <c r="M31224" s="36"/>
      <c r="N31224" s="36"/>
    </row>
    <row r="31225" spans="12:14" x14ac:dyDescent="0.25">
      <c r="L31225" s="36"/>
      <c r="M31225" s="36"/>
      <c r="N31225" s="36"/>
    </row>
    <row r="31226" spans="12:14" x14ac:dyDescent="0.25">
      <c r="L31226" s="36"/>
      <c r="M31226" s="36"/>
      <c r="N31226" s="36"/>
    </row>
    <row r="31227" spans="12:14" x14ac:dyDescent="0.25">
      <c r="L31227" s="36"/>
      <c r="M31227" s="36"/>
      <c r="N31227" s="36"/>
    </row>
    <row r="31228" spans="12:14" x14ac:dyDescent="0.25">
      <c r="L31228" s="36"/>
      <c r="M31228" s="36"/>
      <c r="N31228" s="36"/>
    </row>
    <row r="31229" spans="12:14" x14ac:dyDescent="0.25">
      <c r="L31229" s="36"/>
      <c r="M31229" s="36"/>
      <c r="N31229" s="36"/>
    </row>
    <row r="31230" spans="12:14" x14ac:dyDescent="0.25">
      <c r="L31230" s="36"/>
      <c r="M31230" s="36"/>
      <c r="N31230" s="36"/>
    </row>
    <row r="31231" spans="12:14" x14ac:dyDescent="0.25">
      <c r="L31231" s="36"/>
      <c r="M31231" s="36"/>
      <c r="N31231" s="36"/>
    </row>
    <row r="31232" spans="12:14" x14ac:dyDescent="0.25">
      <c r="L31232" s="36"/>
      <c r="M31232" s="36"/>
      <c r="N31232" s="36"/>
    </row>
    <row r="31233" spans="12:14" x14ac:dyDescent="0.25">
      <c r="L31233" s="36"/>
      <c r="M31233" s="36"/>
      <c r="N31233" s="36"/>
    </row>
    <row r="31234" spans="12:14" x14ac:dyDescent="0.25">
      <c r="L31234" s="36"/>
      <c r="M31234" s="36"/>
      <c r="N31234" s="36"/>
    </row>
    <row r="31235" spans="12:14" x14ac:dyDescent="0.25">
      <c r="L31235" s="36"/>
      <c r="M31235" s="36"/>
      <c r="N31235" s="36"/>
    </row>
    <row r="31236" spans="12:14" x14ac:dyDescent="0.25">
      <c r="L31236" s="36"/>
      <c r="M31236" s="36"/>
      <c r="N31236" s="36"/>
    </row>
    <row r="31237" spans="12:14" x14ac:dyDescent="0.25">
      <c r="L31237" s="36"/>
      <c r="M31237" s="36"/>
      <c r="N31237" s="36"/>
    </row>
    <row r="31238" spans="12:14" x14ac:dyDescent="0.25">
      <c r="L31238" s="36"/>
      <c r="M31238" s="36"/>
      <c r="N31238" s="36"/>
    </row>
    <row r="31239" spans="12:14" x14ac:dyDescent="0.25">
      <c r="L31239" s="36"/>
      <c r="M31239" s="36"/>
      <c r="N31239" s="36"/>
    </row>
    <row r="31240" spans="12:14" x14ac:dyDescent="0.25">
      <c r="L31240" s="36"/>
      <c r="M31240" s="36"/>
      <c r="N31240" s="36"/>
    </row>
    <row r="31241" spans="12:14" x14ac:dyDescent="0.25">
      <c r="L31241" s="36"/>
      <c r="M31241" s="36"/>
      <c r="N31241" s="36"/>
    </row>
    <row r="31242" spans="12:14" x14ac:dyDescent="0.25">
      <c r="L31242" s="36"/>
      <c r="M31242" s="36"/>
      <c r="N31242" s="36"/>
    </row>
    <row r="31243" spans="12:14" x14ac:dyDescent="0.25">
      <c r="L31243" s="36"/>
      <c r="M31243" s="36"/>
      <c r="N31243" s="36"/>
    </row>
    <row r="31244" spans="12:14" x14ac:dyDescent="0.25">
      <c r="L31244" s="36"/>
      <c r="M31244" s="36"/>
      <c r="N31244" s="36"/>
    </row>
    <row r="31245" spans="12:14" x14ac:dyDescent="0.25">
      <c r="L31245" s="36"/>
      <c r="M31245" s="36"/>
      <c r="N31245" s="36"/>
    </row>
    <row r="31246" spans="12:14" x14ac:dyDescent="0.25">
      <c r="L31246" s="36"/>
      <c r="M31246" s="36"/>
      <c r="N31246" s="36"/>
    </row>
    <row r="31247" spans="12:14" x14ac:dyDescent="0.25">
      <c r="L31247" s="36"/>
      <c r="M31247" s="36"/>
      <c r="N31247" s="36"/>
    </row>
    <row r="31248" spans="12:14" x14ac:dyDescent="0.25">
      <c r="L31248" s="36"/>
      <c r="M31248" s="36"/>
      <c r="N31248" s="36"/>
    </row>
    <row r="31249" spans="12:14" x14ac:dyDescent="0.25">
      <c r="L31249" s="36"/>
      <c r="M31249" s="36"/>
      <c r="N31249" s="36"/>
    </row>
    <row r="31250" spans="12:14" x14ac:dyDescent="0.25">
      <c r="L31250" s="36"/>
      <c r="M31250" s="36"/>
      <c r="N31250" s="36"/>
    </row>
    <row r="31251" spans="12:14" x14ac:dyDescent="0.25">
      <c r="L31251" s="36"/>
      <c r="M31251" s="36"/>
      <c r="N31251" s="36"/>
    </row>
    <row r="31252" spans="12:14" x14ac:dyDescent="0.25">
      <c r="L31252" s="36"/>
      <c r="M31252" s="36"/>
      <c r="N31252" s="36"/>
    </row>
    <row r="31253" spans="12:14" x14ac:dyDescent="0.25">
      <c r="L31253" s="36"/>
      <c r="M31253" s="36"/>
      <c r="N31253" s="36"/>
    </row>
    <row r="31254" spans="12:14" x14ac:dyDescent="0.25">
      <c r="L31254" s="36"/>
      <c r="M31254" s="36"/>
      <c r="N31254" s="36"/>
    </row>
    <row r="31255" spans="12:14" x14ac:dyDescent="0.25">
      <c r="L31255" s="36"/>
      <c r="M31255" s="36"/>
      <c r="N31255" s="36"/>
    </row>
    <row r="31256" spans="12:14" x14ac:dyDescent="0.25">
      <c r="L31256" s="36"/>
      <c r="M31256" s="36"/>
      <c r="N31256" s="36"/>
    </row>
    <row r="31257" spans="12:14" x14ac:dyDescent="0.25">
      <c r="L31257" s="36"/>
      <c r="M31257" s="36"/>
      <c r="N31257" s="36"/>
    </row>
    <row r="31258" spans="12:14" x14ac:dyDescent="0.25">
      <c r="L31258" s="36"/>
      <c r="M31258" s="36"/>
      <c r="N31258" s="36"/>
    </row>
    <row r="31259" spans="12:14" x14ac:dyDescent="0.25">
      <c r="L31259" s="36"/>
      <c r="M31259" s="36"/>
      <c r="N31259" s="36"/>
    </row>
    <row r="31260" spans="12:14" x14ac:dyDescent="0.25">
      <c r="L31260" s="36"/>
      <c r="M31260" s="36"/>
      <c r="N31260" s="36"/>
    </row>
    <row r="31261" spans="12:14" x14ac:dyDescent="0.25">
      <c r="L31261" s="36"/>
      <c r="M31261" s="36"/>
      <c r="N31261" s="36"/>
    </row>
    <row r="31262" spans="12:14" x14ac:dyDescent="0.25">
      <c r="L31262" s="36"/>
      <c r="M31262" s="36"/>
      <c r="N31262" s="36"/>
    </row>
    <row r="31263" spans="12:14" x14ac:dyDescent="0.25">
      <c r="L31263" s="36"/>
      <c r="M31263" s="36"/>
      <c r="N31263" s="36"/>
    </row>
    <row r="31264" spans="12:14" x14ac:dyDescent="0.25">
      <c r="L31264" s="36"/>
      <c r="M31264" s="36"/>
      <c r="N31264" s="36"/>
    </row>
    <row r="31265" spans="12:14" x14ac:dyDescent="0.25">
      <c r="L31265" s="36"/>
      <c r="M31265" s="36"/>
      <c r="N31265" s="36"/>
    </row>
    <row r="31266" spans="12:14" x14ac:dyDescent="0.25">
      <c r="L31266" s="36"/>
      <c r="M31266" s="36"/>
      <c r="N31266" s="36"/>
    </row>
    <row r="31267" spans="12:14" x14ac:dyDescent="0.25">
      <c r="L31267" s="36"/>
      <c r="M31267" s="36"/>
      <c r="N31267" s="36"/>
    </row>
    <row r="31268" spans="12:14" x14ac:dyDescent="0.25">
      <c r="L31268" s="36"/>
      <c r="M31268" s="36"/>
      <c r="N31268" s="36"/>
    </row>
    <row r="31269" spans="12:14" x14ac:dyDescent="0.25">
      <c r="L31269" s="36"/>
      <c r="M31269" s="36"/>
      <c r="N31269" s="36"/>
    </row>
    <row r="31270" spans="12:14" x14ac:dyDescent="0.25">
      <c r="L31270" s="36"/>
      <c r="M31270" s="36"/>
      <c r="N31270" s="36"/>
    </row>
    <row r="31271" spans="12:14" x14ac:dyDescent="0.25">
      <c r="L31271" s="36"/>
      <c r="M31271" s="36"/>
      <c r="N31271" s="36"/>
    </row>
    <row r="31272" spans="12:14" x14ac:dyDescent="0.25">
      <c r="L31272" s="36"/>
      <c r="M31272" s="36"/>
      <c r="N31272" s="36"/>
    </row>
    <row r="31273" spans="12:14" x14ac:dyDescent="0.25">
      <c r="L31273" s="36"/>
      <c r="M31273" s="36"/>
      <c r="N31273" s="36"/>
    </row>
    <row r="31274" spans="12:14" x14ac:dyDescent="0.25">
      <c r="L31274" s="36"/>
      <c r="M31274" s="36"/>
      <c r="N31274" s="36"/>
    </row>
    <row r="31275" spans="12:14" x14ac:dyDescent="0.25">
      <c r="L31275" s="36"/>
      <c r="M31275" s="36"/>
      <c r="N31275" s="36"/>
    </row>
    <row r="31276" spans="12:14" x14ac:dyDescent="0.25">
      <c r="L31276" s="36"/>
      <c r="M31276" s="36"/>
      <c r="N31276" s="36"/>
    </row>
    <row r="31277" spans="12:14" x14ac:dyDescent="0.25">
      <c r="L31277" s="36"/>
      <c r="M31277" s="36"/>
      <c r="N31277" s="36"/>
    </row>
    <row r="31278" spans="12:14" x14ac:dyDescent="0.25">
      <c r="L31278" s="36"/>
      <c r="M31278" s="36"/>
      <c r="N31278" s="36"/>
    </row>
    <row r="31279" spans="12:14" x14ac:dyDescent="0.25">
      <c r="L31279" s="36"/>
      <c r="M31279" s="36"/>
      <c r="N31279" s="36"/>
    </row>
    <row r="31280" spans="12:14" x14ac:dyDescent="0.25">
      <c r="L31280" s="36"/>
      <c r="M31280" s="36"/>
      <c r="N31280" s="36"/>
    </row>
    <row r="31281" spans="12:14" x14ac:dyDescent="0.25">
      <c r="L31281" s="36"/>
      <c r="M31281" s="36"/>
      <c r="N31281" s="36"/>
    </row>
    <row r="31282" spans="12:14" x14ac:dyDescent="0.25">
      <c r="L31282" s="36"/>
      <c r="M31282" s="36"/>
      <c r="N31282" s="36"/>
    </row>
    <row r="31283" spans="12:14" x14ac:dyDescent="0.25">
      <c r="L31283" s="36"/>
      <c r="M31283" s="36"/>
      <c r="N31283" s="36"/>
    </row>
    <row r="31284" spans="12:14" x14ac:dyDescent="0.25">
      <c r="L31284" s="36"/>
      <c r="M31284" s="36"/>
      <c r="N31284" s="36"/>
    </row>
    <row r="31285" spans="12:14" x14ac:dyDescent="0.25">
      <c r="L31285" s="36"/>
      <c r="M31285" s="36"/>
      <c r="N31285" s="36"/>
    </row>
    <row r="31286" spans="12:14" x14ac:dyDescent="0.25">
      <c r="L31286" s="36"/>
      <c r="M31286" s="36"/>
      <c r="N31286" s="36"/>
    </row>
    <row r="31287" spans="12:14" x14ac:dyDescent="0.25">
      <c r="L31287" s="36"/>
      <c r="M31287" s="36"/>
      <c r="N31287" s="36"/>
    </row>
    <row r="31288" spans="12:14" x14ac:dyDescent="0.25">
      <c r="L31288" s="36"/>
      <c r="M31288" s="36"/>
      <c r="N31288" s="36"/>
    </row>
    <row r="31289" spans="12:14" x14ac:dyDescent="0.25">
      <c r="L31289" s="36"/>
      <c r="M31289" s="36"/>
      <c r="N31289" s="36"/>
    </row>
    <row r="31290" spans="12:14" x14ac:dyDescent="0.25">
      <c r="L31290" s="36"/>
      <c r="M31290" s="36"/>
      <c r="N31290" s="36"/>
    </row>
    <row r="31291" spans="12:14" x14ac:dyDescent="0.25">
      <c r="L31291" s="36"/>
      <c r="M31291" s="36"/>
      <c r="N31291" s="36"/>
    </row>
    <row r="31292" spans="12:14" x14ac:dyDescent="0.25">
      <c r="L31292" s="36"/>
      <c r="M31292" s="36"/>
      <c r="N31292" s="36"/>
    </row>
    <row r="31293" spans="12:14" x14ac:dyDescent="0.25">
      <c r="L31293" s="36"/>
      <c r="M31293" s="36"/>
      <c r="N31293" s="36"/>
    </row>
    <row r="31294" spans="12:14" x14ac:dyDescent="0.25">
      <c r="L31294" s="36"/>
      <c r="M31294" s="36"/>
      <c r="N31294" s="36"/>
    </row>
    <row r="31295" spans="12:14" x14ac:dyDescent="0.25">
      <c r="L31295" s="36"/>
      <c r="M31295" s="36"/>
      <c r="N31295" s="36"/>
    </row>
    <row r="31296" spans="12:14" x14ac:dyDescent="0.25">
      <c r="L31296" s="36"/>
      <c r="M31296" s="36"/>
      <c r="N31296" s="36"/>
    </row>
    <row r="31297" spans="12:14" x14ac:dyDescent="0.25">
      <c r="L31297" s="36"/>
      <c r="M31297" s="36"/>
      <c r="N31297" s="36"/>
    </row>
    <row r="31298" spans="12:14" x14ac:dyDescent="0.25">
      <c r="L31298" s="36"/>
      <c r="M31298" s="36"/>
      <c r="N31298" s="36"/>
    </row>
    <row r="31299" spans="12:14" x14ac:dyDescent="0.25">
      <c r="L31299" s="36"/>
      <c r="M31299" s="36"/>
      <c r="N31299" s="36"/>
    </row>
    <row r="31300" spans="12:14" x14ac:dyDescent="0.25">
      <c r="L31300" s="36"/>
      <c r="M31300" s="36"/>
      <c r="N31300" s="36"/>
    </row>
    <row r="31301" spans="12:14" x14ac:dyDescent="0.25">
      <c r="L31301" s="36"/>
      <c r="M31301" s="36"/>
      <c r="N31301" s="36"/>
    </row>
    <row r="31302" spans="12:14" x14ac:dyDescent="0.25">
      <c r="L31302" s="36"/>
      <c r="M31302" s="36"/>
      <c r="N31302" s="36"/>
    </row>
    <row r="31303" spans="12:14" x14ac:dyDescent="0.25">
      <c r="L31303" s="36"/>
      <c r="M31303" s="36"/>
      <c r="N31303" s="36"/>
    </row>
    <row r="31304" spans="12:14" x14ac:dyDescent="0.25">
      <c r="L31304" s="36"/>
      <c r="M31304" s="36"/>
      <c r="N31304" s="36"/>
    </row>
    <row r="31305" spans="12:14" x14ac:dyDescent="0.25">
      <c r="L31305" s="36"/>
      <c r="M31305" s="36"/>
      <c r="N31305" s="36"/>
    </row>
    <row r="31306" spans="12:14" x14ac:dyDescent="0.25">
      <c r="L31306" s="36"/>
      <c r="M31306" s="36"/>
      <c r="N31306" s="36"/>
    </row>
    <row r="31307" spans="12:14" x14ac:dyDescent="0.25">
      <c r="L31307" s="36"/>
      <c r="M31307" s="36"/>
      <c r="N31307" s="36"/>
    </row>
    <row r="31308" spans="12:14" x14ac:dyDescent="0.25">
      <c r="L31308" s="36"/>
      <c r="M31308" s="36"/>
      <c r="N31308" s="36"/>
    </row>
    <row r="31309" spans="12:14" x14ac:dyDescent="0.25">
      <c r="L31309" s="36"/>
      <c r="M31309" s="36"/>
      <c r="N31309" s="36"/>
    </row>
    <row r="31310" spans="12:14" x14ac:dyDescent="0.25">
      <c r="L31310" s="36"/>
      <c r="M31310" s="36"/>
      <c r="N31310" s="36"/>
    </row>
    <row r="31311" spans="12:14" x14ac:dyDescent="0.25">
      <c r="L31311" s="36"/>
      <c r="M31311" s="36"/>
      <c r="N31311" s="36"/>
    </row>
    <row r="31312" spans="12:14" x14ac:dyDescent="0.25">
      <c r="L31312" s="36"/>
      <c r="M31312" s="36"/>
      <c r="N31312" s="36"/>
    </row>
    <row r="31313" spans="12:14" x14ac:dyDescent="0.25">
      <c r="L31313" s="36"/>
      <c r="M31313" s="36"/>
      <c r="N31313" s="36"/>
    </row>
    <row r="31314" spans="12:14" x14ac:dyDescent="0.25">
      <c r="L31314" s="36"/>
      <c r="M31314" s="36"/>
      <c r="N31314" s="36"/>
    </row>
    <row r="31315" spans="12:14" x14ac:dyDescent="0.25">
      <c r="L31315" s="36"/>
      <c r="M31315" s="36"/>
      <c r="N31315" s="36"/>
    </row>
    <row r="31316" spans="12:14" x14ac:dyDescent="0.25">
      <c r="L31316" s="36"/>
      <c r="M31316" s="36"/>
      <c r="N31316" s="36"/>
    </row>
    <row r="31317" spans="12:14" x14ac:dyDescent="0.25">
      <c r="L31317" s="36"/>
      <c r="M31317" s="36"/>
      <c r="N31317" s="36"/>
    </row>
    <row r="31318" spans="12:14" x14ac:dyDescent="0.25">
      <c r="L31318" s="36"/>
      <c r="M31318" s="36"/>
      <c r="N31318" s="36"/>
    </row>
    <row r="31319" spans="12:14" x14ac:dyDescent="0.25">
      <c r="L31319" s="36"/>
      <c r="M31319" s="36"/>
      <c r="N31319" s="36"/>
    </row>
    <row r="31320" spans="12:14" x14ac:dyDescent="0.25">
      <c r="L31320" s="36"/>
      <c r="M31320" s="36"/>
      <c r="N31320" s="36"/>
    </row>
    <row r="31321" spans="12:14" x14ac:dyDescent="0.25">
      <c r="L31321" s="36"/>
      <c r="M31321" s="36"/>
      <c r="N31321" s="36"/>
    </row>
    <row r="31322" spans="12:14" x14ac:dyDescent="0.25">
      <c r="L31322" s="36"/>
      <c r="M31322" s="36"/>
      <c r="N31322" s="36"/>
    </row>
    <row r="31323" spans="12:14" x14ac:dyDescent="0.25">
      <c r="L31323" s="36"/>
      <c r="M31323" s="36"/>
      <c r="N31323" s="36"/>
    </row>
    <row r="31324" spans="12:14" x14ac:dyDescent="0.25">
      <c r="L31324" s="36"/>
      <c r="M31324" s="36"/>
      <c r="N31324" s="36"/>
    </row>
    <row r="31325" spans="12:14" x14ac:dyDescent="0.25">
      <c r="L31325" s="36"/>
      <c r="M31325" s="36"/>
      <c r="N31325" s="36"/>
    </row>
    <row r="31326" spans="12:14" x14ac:dyDescent="0.25">
      <c r="L31326" s="36"/>
      <c r="M31326" s="36"/>
      <c r="N31326" s="36"/>
    </row>
    <row r="31327" spans="12:14" x14ac:dyDescent="0.25">
      <c r="L31327" s="36"/>
      <c r="M31327" s="36"/>
      <c r="N31327" s="36"/>
    </row>
    <row r="31328" spans="12:14" x14ac:dyDescent="0.25">
      <c r="L31328" s="36"/>
      <c r="M31328" s="36"/>
      <c r="N31328" s="36"/>
    </row>
    <row r="31329" spans="12:14" x14ac:dyDescent="0.25">
      <c r="L31329" s="36"/>
      <c r="M31329" s="36"/>
      <c r="N31329" s="36"/>
    </row>
    <row r="31330" spans="12:14" x14ac:dyDescent="0.25">
      <c r="L31330" s="36"/>
      <c r="M31330" s="36"/>
      <c r="N31330" s="36"/>
    </row>
    <row r="31331" spans="12:14" x14ac:dyDescent="0.25">
      <c r="L31331" s="36"/>
      <c r="M31331" s="36"/>
      <c r="N31331" s="36"/>
    </row>
    <row r="31332" spans="12:14" x14ac:dyDescent="0.25">
      <c r="L31332" s="36"/>
      <c r="M31332" s="36"/>
      <c r="N31332" s="36"/>
    </row>
    <row r="31333" spans="12:14" x14ac:dyDescent="0.25">
      <c r="L31333" s="36"/>
      <c r="M31333" s="36"/>
      <c r="N31333" s="36"/>
    </row>
    <row r="31334" spans="12:14" x14ac:dyDescent="0.25">
      <c r="L31334" s="36"/>
      <c r="M31334" s="36"/>
      <c r="N31334" s="36"/>
    </row>
    <row r="31335" spans="12:14" x14ac:dyDescent="0.25">
      <c r="L31335" s="36"/>
      <c r="M31335" s="36"/>
      <c r="N31335" s="36"/>
    </row>
    <row r="31336" spans="12:14" x14ac:dyDescent="0.25">
      <c r="L31336" s="36"/>
      <c r="M31336" s="36"/>
      <c r="N31336" s="36"/>
    </row>
    <row r="31337" spans="12:14" x14ac:dyDescent="0.25">
      <c r="L31337" s="36"/>
      <c r="M31337" s="36"/>
      <c r="N31337" s="36"/>
    </row>
    <row r="31338" spans="12:14" x14ac:dyDescent="0.25">
      <c r="L31338" s="36"/>
      <c r="M31338" s="36"/>
      <c r="N31338" s="36"/>
    </row>
    <row r="31339" spans="12:14" x14ac:dyDescent="0.25">
      <c r="L31339" s="36"/>
      <c r="M31339" s="36"/>
      <c r="N31339" s="36"/>
    </row>
    <row r="31340" spans="12:14" x14ac:dyDescent="0.25">
      <c r="L31340" s="36"/>
      <c r="M31340" s="36"/>
      <c r="N31340" s="36"/>
    </row>
    <row r="31341" spans="12:14" x14ac:dyDescent="0.25">
      <c r="L31341" s="36"/>
      <c r="M31341" s="36"/>
      <c r="N31341" s="36"/>
    </row>
    <row r="31342" spans="12:14" x14ac:dyDescent="0.25">
      <c r="L31342" s="36"/>
      <c r="M31342" s="36"/>
      <c r="N31342" s="36"/>
    </row>
    <row r="31343" spans="12:14" x14ac:dyDescent="0.25">
      <c r="L31343" s="36"/>
      <c r="M31343" s="36"/>
      <c r="N31343" s="36"/>
    </row>
    <row r="31344" spans="12:14" x14ac:dyDescent="0.25">
      <c r="L31344" s="36"/>
      <c r="M31344" s="36"/>
      <c r="N31344" s="36"/>
    </row>
    <row r="31345" spans="12:14" x14ac:dyDescent="0.25">
      <c r="L31345" s="36"/>
      <c r="M31345" s="36"/>
      <c r="N31345" s="36"/>
    </row>
    <row r="31346" spans="12:14" x14ac:dyDescent="0.25">
      <c r="L31346" s="36"/>
      <c r="M31346" s="36"/>
      <c r="N31346" s="36"/>
    </row>
    <row r="31347" spans="12:14" x14ac:dyDescent="0.25">
      <c r="L31347" s="36"/>
      <c r="M31347" s="36"/>
      <c r="N31347" s="36"/>
    </row>
    <row r="31348" spans="12:14" x14ac:dyDescent="0.25">
      <c r="L31348" s="36"/>
      <c r="M31348" s="36"/>
      <c r="N31348" s="36"/>
    </row>
    <row r="31349" spans="12:14" x14ac:dyDescent="0.25">
      <c r="L31349" s="36"/>
      <c r="M31349" s="36"/>
      <c r="N31349" s="36"/>
    </row>
    <row r="31350" spans="12:14" x14ac:dyDescent="0.25">
      <c r="L31350" s="36"/>
      <c r="M31350" s="36"/>
      <c r="N31350" s="36"/>
    </row>
    <row r="31351" spans="12:14" x14ac:dyDescent="0.25">
      <c r="L31351" s="36"/>
      <c r="M31351" s="36"/>
      <c r="N31351" s="36"/>
    </row>
    <row r="31352" spans="12:14" x14ac:dyDescent="0.25">
      <c r="L31352" s="36"/>
      <c r="M31352" s="36"/>
      <c r="N31352" s="36"/>
    </row>
    <row r="31353" spans="12:14" x14ac:dyDescent="0.25">
      <c r="L31353" s="36"/>
      <c r="M31353" s="36"/>
      <c r="N31353" s="36"/>
    </row>
    <row r="31354" spans="12:14" x14ac:dyDescent="0.25">
      <c r="L31354" s="36"/>
      <c r="M31354" s="36"/>
      <c r="N31354" s="36"/>
    </row>
    <row r="31355" spans="12:14" x14ac:dyDescent="0.25">
      <c r="L31355" s="36"/>
      <c r="M31355" s="36"/>
      <c r="N31355" s="36"/>
    </row>
    <row r="31356" spans="12:14" x14ac:dyDescent="0.25">
      <c r="L31356" s="36"/>
      <c r="M31356" s="36"/>
      <c r="N31356" s="36"/>
    </row>
    <row r="31357" spans="12:14" x14ac:dyDescent="0.25">
      <c r="L31357" s="36"/>
      <c r="M31357" s="36"/>
      <c r="N31357" s="36"/>
    </row>
    <row r="31358" spans="12:14" x14ac:dyDescent="0.25">
      <c r="L31358" s="36"/>
      <c r="M31358" s="36"/>
      <c r="N31358" s="36"/>
    </row>
    <row r="31359" spans="12:14" x14ac:dyDescent="0.25">
      <c r="L31359" s="36"/>
      <c r="M31359" s="36"/>
      <c r="N31359" s="36"/>
    </row>
    <row r="31360" spans="12:14" x14ac:dyDescent="0.25">
      <c r="L31360" s="36"/>
      <c r="M31360" s="36"/>
      <c r="N31360" s="36"/>
    </row>
    <row r="31361" spans="12:14" x14ac:dyDescent="0.25">
      <c r="L31361" s="36"/>
      <c r="M31361" s="36"/>
      <c r="N31361" s="36"/>
    </row>
    <row r="31362" spans="12:14" x14ac:dyDescent="0.25">
      <c r="L31362" s="36"/>
      <c r="M31362" s="36"/>
      <c r="N31362" s="36"/>
    </row>
    <row r="31363" spans="12:14" x14ac:dyDescent="0.25">
      <c r="L31363" s="36"/>
      <c r="M31363" s="36"/>
      <c r="N31363" s="36"/>
    </row>
    <row r="31364" spans="12:14" x14ac:dyDescent="0.25">
      <c r="L31364" s="36"/>
      <c r="M31364" s="36"/>
      <c r="N31364" s="36"/>
    </row>
    <row r="31365" spans="12:14" x14ac:dyDescent="0.25">
      <c r="L31365" s="36"/>
      <c r="M31365" s="36"/>
      <c r="N31365" s="36"/>
    </row>
    <row r="31366" spans="12:14" x14ac:dyDescent="0.25">
      <c r="L31366" s="36"/>
      <c r="M31366" s="36"/>
      <c r="N31366" s="36"/>
    </row>
    <row r="31367" spans="12:14" x14ac:dyDescent="0.25">
      <c r="L31367" s="36"/>
      <c r="M31367" s="36"/>
      <c r="N31367" s="36"/>
    </row>
    <row r="31368" spans="12:14" x14ac:dyDescent="0.25">
      <c r="L31368" s="36"/>
      <c r="M31368" s="36"/>
      <c r="N31368" s="36"/>
    </row>
    <row r="31369" spans="12:14" x14ac:dyDescent="0.25">
      <c r="L31369" s="36"/>
      <c r="M31369" s="36"/>
      <c r="N31369" s="36"/>
    </row>
    <row r="31370" spans="12:14" x14ac:dyDescent="0.25">
      <c r="L31370" s="36"/>
      <c r="M31370" s="36"/>
      <c r="N31370" s="36"/>
    </row>
    <row r="31371" spans="12:14" x14ac:dyDescent="0.25">
      <c r="L31371" s="36"/>
      <c r="M31371" s="36"/>
      <c r="N31371" s="36"/>
    </row>
    <row r="31372" spans="12:14" x14ac:dyDescent="0.25">
      <c r="L31372" s="36"/>
      <c r="M31372" s="36"/>
      <c r="N31372" s="36"/>
    </row>
    <row r="31373" spans="12:14" x14ac:dyDescent="0.25">
      <c r="L31373" s="36"/>
      <c r="M31373" s="36"/>
      <c r="N31373" s="36"/>
    </row>
    <row r="31374" spans="12:14" x14ac:dyDescent="0.25">
      <c r="L31374" s="36"/>
      <c r="M31374" s="36"/>
      <c r="N31374" s="36"/>
    </row>
    <row r="31375" spans="12:14" x14ac:dyDescent="0.25">
      <c r="L31375" s="36"/>
      <c r="M31375" s="36"/>
      <c r="N31375" s="36"/>
    </row>
    <row r="31376" spans="12:14" x14ac:dyDescent="0.25">
      <c r="L31376" s="36"/>
      <c r="M31376" s="36"/>
      <c r="N31376" s="36"/>
    </row>
    <row r="31377" spans="12:14" x14ac:dyDescent="0.25">
      <c r="L31377" s="36"/>
      <c r="M31377" s="36"/>
      <c r="N31377" s="36"/>
    </row>
    <row r="31378" spans="12:14" x14ac:dyDescent="0.25">
      <c r="L31378" s="36"/>
      <c r="M31378" s="36"/>
      <c r="N31378" s="36"/>
    </row>
    <row r="31379" spans="12:14" x14ac:dyDescent="0.25">
      <c r="L31379" s="36"/>
      <c r="M31379" s="36"/>
      <c r="N31379" s="36"/>
    </row>
    <row r="31380" spans="12:14" x14ac:dyDescent="0.25">
      <c r="L31380" s="36"/>
      <c r="M31380" s="36"/>
      <c r="N31380" s="36"/>
    </row>
    <row r="31381" spans="12:14" x14ac:dyDescent="0.25">
      <c r="L31381" s="36"/>
      <c r="M31381" s="36"/>
      <c r="N31381" s="36"/>
    </row>
    <row r="31382" spans="12:14" x14ac:dyDescent="0.25">
      <c r="L31382" s="36"/>
      <c r="M31382" s="36"/>
      <c r="N31382" s="36"/>
    </row>
    <row r="31383" spans="12:14" x14ac:dyDescent="0.25">
      <c r="L31383" s="36"/>
      <c r="M31383" s="36"/>
      <c r="N31383" s="36"/>
    </row>
    <row r="31384" spans="12:14" x14ac:dyDescent="0.25">
      <c r="L31384" s="36"/>
      <c r="M31384" s="36"/>
      <c r="N31384" s="36"/>
    </row>
    <row r="31385" spans="12:14" x14ac:dyDescent="0.25">
      <c r="L31385" s="36"/>
      <c r="M31385" s="36"/>
      <c r="N31385" s="36"/>
    </row>
    <row r="31386" spans="12:14" x14ac:dyDescent="0.25">
      <c r="L31386" s="36"/>
      <c r="M31386" s="36"/>
      <c r="N31386" s="36"/>
    </row>
    <row r="31387" spans="12:14" x14ac:dyDescent="0.25">
      <c r="L31387" s="36"/>
      <c r="M31387" s="36"/>
      <c r="N31387" s="36"/>
    </row>
    <row r="31388" spans="12:14" x14ac:dyDescent="0.25">
      <c r="L31388" s="36"/>
      <c r="M31388" s="36"/>
      <c r="N31388" s="36"/>
    </row>
    <row r="31389" spans="12:14" x14ac:dyDescent="0.25">
      <c r="L31389" s="36"/>
      <c r="M31389" s="36"/>
      <c r="N31389" s="36"/>
    </row>
    <row r="31390" spans="12:14" x14ac:dyDescent="0.25">
      <c r="L31390" s="36"/>
      <c r="M31390" s="36"/>
      <c r="N31390" s="36"/>
    </row>
    <row r="31391" spans="12:14" x14ac:dyDescent="0.25">
      <c r="L31391" s="36"/>
      <c r="M31391" s="36"/>
      <c r="N31391" s="36"/>
    </row>
    <row r="31392" spans="12:14" x14ac:dyDescent="0.25">
      <c r="L31392" s="36"/>
      <c r="M31392" s="36"/>
      <c r="N31392" s="36"/>
    </row>
    <row r="31393" spans="12:14" x14ac:dyDescent="0.25">
      <c r="L31393" s="36"/>
      <c r="M31393" s="36"/>
      <c r="N31393" s="36"/>
    </row>
    <row r="31394" spans="12:14" x14ac:dyDescent="0.25">
      <c r="L31394" s="36"/>
      <c r="M31394" s="36"/>
      <c r="N31394" s="36"/>
    </row>
    <row r="31395" spans="12:14" x14ac:dyDescent="0.25">
      <c r="L31395" s="36"/>
      <c r="M31395" s="36"/>
      <c r="N31395" s="36"/>
    </row>
    <row r="31396" spans="12:14" x14ac:dyDescent="0.25">
      <c r="L31396" s="36"/>
      <c r="M31396" s="36"/>
      <c r="N31396" s="36"/>
    </row>
    <row r="31397" spans="12:14" x14ac:dyDescent="0.25">
      <c r="L31397" s="36"/>
      <c r="M31397" s="36"/>
      <c r="N31397" s="36"/>
    </row>
    <row r="31398" spans="12:14" x14ac:dyDescent="0.25">
      <c r="L31398" s="36"/>
      <c r="M31398" s="36"/>
      <c r="N31398" s="36"/>
    </row>
    <row r="31399" spans="12:14" x14ac:dyDescent="0.25">
      <c r="L31399" s="36"/>
      <c r="M31399" s="36"/>
      <c r="N31399" s="36"/>
    </row>
    <row r="31400" spans="12:14" x14ac:dyDescent="0.25">
      <c r="L31400" s="36"/>
      <c r="M31400" s="36"/>
      <c r="N31400" s="36"/>
    </row>
    <row r="31401" spans="12:14" x14ac:dyDescent="0.25">
      <c r="L31401" s="36"/>
      <c r="M31401" s="36"/>
      <c r="N31401" s="36"/>
    </row>
    <row r="31402" spans="12:14" x14ac:dyDescent="0.25">
      <c r="L31402" s="36"/>
      <c r="M31402" s="36"/>
      <c r="N31402" s="36"/>
    </row>
    <row r="31403" spans="12:14" x14ac:dyDescent="0.25">
      <c r="L31403" s="36"/>
      <c r="M31403" s="36"/>
      <c r="N31403" s="36"/>
    </row>
    <row r="31404" spans="12:14" x14ac:dyDescent="0.25">
      <c r="L31404" s="36"/>
      <c r="M31404" s="36"/>
      <c r="N31404" s="36"/>
    </row>
    <row r="31405" spans="12:14" x14ac:dyDescent="0.25">
      <c r="L31405" s="36"/>
      <c r="M31405" s="36"/>
      <c r="N31405" s="36"/>
    </row>
    <row r="31406" spans="12:14" x14ac:dyDescent="0.25">
      <c r="L31406" s="36"/>
      <c r="M31406" s="36"/>
      <c r="N31406" s="36"/>
    </row>
    <row r="31407" spans="12:14" x14ac:dyDescent="0.25">
      <c r="L31407" s="36"/>
      <c r="M31407" s="36"/>
      <c r="N31407" s="36"/>
    </row>
    <row r="31408" spans="12:14" x14ac:dyDescent="0.25">
      <c r="L31408" s="36"/>
      <c r="M31408" s="36"/>
      <c r="N31408" s="36"/>
    </row>
    <row r="31409" spans="12:14" x14ac:dyDescent="0.25">
      <c r="L31409" s="36"/>
      <c r="M31409" s="36"/>
      <c r="N31409" s="36"/>
    </row>
    <row r="31410" spans="12:14" x14ac:dyDescent="0.25">
      <c r="L31410" s="36"/>
      <c r="M31410" s="36"/>
      <c r="N31410" s="36"/>
    </row>
    <row r="31411" spans="12:14" x14ac:dyDescent="0.25">
      <c r="L31411" s="36"/>
      <c r="M31411" s="36"/>
      <c r="N31411" s="36"/>
    </row>
    <row r="31412" spans="12:14" x14ac:dyDescent="0.25">
      <c r="L31412" s="36"/>
      <c r="M31412" s="36"/>
      <c r="N31412" s="36"/>
    </row>
    <row r="31413" spans="12:14" x14ac:dyDescent="0.25">
      <c r="L31413" s="36"/>
      <c r="M31413" s="36"/>
      <c r="N31413" s="36"/>
    </row>
    <row r="31414" spans="12:14" x14ac:dyDescent="0.25">
      <c r="L31414" s="36"/>
      <c r="M31414" s="36"/>
      <c r="N31414" s="36"/>
    </row>
    <row r="31415" spans="12:14" x14ac:dyDescent="0.25">
      <c r="L31415" s="36"/>
      <c r="M31415" s="36"/>
      <c r="N31415" s="36"/>
    </row>
    <row r="31416" spans="12:14" x14ac:dyDescent="0.25">
      <c r="L31416" s="36"/>
      <c r="M31416" s="36"/>
      <c r="N31416" s="36"/>
    </row>
    <row r="31417" spans="12:14" x14ac:dyDescent="0.25">
      <c r="L31417" s="36"/>
      <c r="M31417" s="36"/>
      <c r="N31417" s="36"/>
    </row>
    <row r="31418" spans="12:14" x14ac:dyDescent="0.25">
      <c r="L31418" s="36"/>
      <c r="M31418" s="36"/>
      <c r="N31418" s="36"/>
    </row>
    <row r="31419" spans="12:14" x14ac:dyDescent="0.25">
      <c r="L31419" s="36"/>
      <c r="M31419" s="36"/>
      <c r="N31419" s="36"/>
    </row>
    <row r="31420" spans="12:14" x14ac:dyDescent="0.25">
      <c r="L31420" s="36"/>
      <c r="M31420" s="36"/>
      <c r="N31420" s="36"/>
    </row>
    <row r="31421" spans="12:14" x14ac:dyDescent="0.25">
      <c r="L31421" s="36"/>
      <c r="M31421" s="36"/>
      <c r="N31421" s="36"/>
    </row>
    <row r="31422" spans="12:14" x14ac:dyDescent="0.25">
      <c r="L31422" s="36"/>
      <c r="M31422" s="36"/>
      <c r="N31422" s="36"/>
    </row>
    <row r="31423" spans="12:14" x14ac:dyDescent="0.25">
      <c r="L31423" s="36"/>
      <c r="M31423" s="36"/>
      <c r="N31423" s="36"/>
    </row>
    <row r="31424" spans="12:14" x14ac:dyDescent="0.25">
      <c r="L31424" s="36"/>
      <c r="M31424" s="36"/>
      <c r="N31424" s="36"/>
    </row>
    <row r="31425" spans="12:14" x14ac:dyDescent="0.25">
      <c r="L31425" s="36"/>
      <c r="M31425" s="36"/>
      <c r="N31425" s="36"/>
    </row>
    <row r="31426" spans="12:14" x14ac:dyDescent="0.25">
      <c r="L31426" s="36"/>
      <c r="M31426" s="36"/>
      <c r="N31426" s="36"/>
    </row>
    <row r="31427" spans="12:14" x14ac:dyDescent="0.25">
      <c r="L31427" s="36"/>
      <c r="M31427" s="36"/>
      <c r="N31427" s="36"/>
    </row>
    <row r="31428" spans="12:14" x14ac:dyDescent="0.25">
      <c r="L31428" s="36"/>
      <c r="M31428" s="36"/>
      <c r="N31428" s="36"/>
    </row>
    <row r="31429" spans="12:14" x14ac:dyDescent="0.25">
      <c r="L31429" s="36"/>
      <c r="M31429" s="36"/>
      <c r="N31429" s="36"/>
    </row>
    <row r="31430" spans="12:14" x14ac:dyDescent="0.25">
      <c r="L31430" s="36"/>
      <c r="M31430" s="36"/>
      <c r="N31430" s="36"/>
    </row>
    <row r="31431" spans="12:14" x14ac:dyDescent="0.25">
      <c r="L31431" s="36"/>
      <c r="M31431" s="36"/>
      <c r="N31431" s="36"/>
    </row>
    <row r="31432" spans="12:14" x14ac:dyDescent="0.25">
      <c r="L31432" s="36"/>
      <c r="M31432" s="36"/>
      <c r="N31432" s="36"/>
    </row>
    <row r="31433" spans="12:14" x14ac:dyDescent="0.25">
      <c r="L31433" s="36"/>
      <c r="M31433" s="36"/>
      <c r="N31433" s="36"/>
    </row>
    <row r="31434" spans="12:14" x14ac:dyDescent="0.25">
      <c r="L31434" s="36"/>
      <c r="M31434" s="36"/>
      <c r="N31434" s="36"/>
    </row>
    <row r="31435" spans="12:14" x14ac:dyDescent="0.25">
      <c r="L31435" s="36"/>
      <c r="M31435" s="36"/>
      <c r="N31435" s="36"/>
    </row>
    <row r="31436" spans="12:14" x14ac:dyDescent="0.25">
      <c r="L31436" s="36"/>
      <c r="M31436" s="36"/>
      <c r="N31436" s="36"/>
    </row>
    <row r="31437" spans="12:14" x14ac:dyDescent="0.25">
      <c r="L31437" s="36"/>
      <c r="M31437" s="36"/>
      <c r="N31437" s="36"/>
    </row>
    <row r="31438" spans="12:14" x14ac:dyDescent="0.25">
      <c r="L31438" s="36"/>
      <c r="M31438" s="36"/>
      <c r="N31438" s="36"/>
    </row>
    <row r="31439" spans="12:14" x14ac:dyDescent="0.25">
      <c r="L31439" s="36"/>
      <c r="M31439" s="36"/>
      <c r="N31439" s="36"/>
    </row>
    <row r="31440" spans="12:14" x14ac:dyDescent="0.25">
      <c r="L31440" s="36"/>
      <c r="M31440" s="36"/>
      <c r="N31440" s="36"/>
    </row>
    <row r="31441" spans="12:14" x14ac:dyDescent="0.25">
      <c r="L31441" s="36"/>
      <c r="M31441" s="36"/>
      <c r="N31441" s="36"/>
    </row>
    <row r="31442" spans="12:14" x14ac:dyDescent="0.25">
      <c r="L31442" s="36"/>
      <c r="M31442" s="36"/>
      <c r="N31442" s="36"/>
    </row>
    <row r="31443" spans="12:14" x14ac:dyDescent="0.25">
      <c r="L31443" s="36"/>
      <c r="M31443" s="36"/>
      <c r="N31443" s="36"/>
    </row>
    <row r="31444" spans="12:14" x14ac:dyDescent="0.25">
      <c r="L31444" s="36"/>
      <c r="M31444" s="36"/>
      <c r="N31444" s="36"/>
    </row>
    <row r="31445" spans="12:14" x14ac:dyDescent="0.25">
      <c r="L31445" s="36"/>
      <c r="M31445" s="36"/>
      <c r="N31445" s="36"/>
    </row>
    <row r="31446" spans="12:14" x14ac:dyDescent="0.25">
      <c r="L31446" s="36"/>
      <c r="M31446" s="36"/>
      <c r="N31446" s="36"/>
    </row>
    <row r="31447" spans="12:14" x14ac:dyDescent="0.25">
      <c r="L31447" s="36"/>
      <c r="M31447" s="36"/>
      <c r="N31447" s="36"/>
    </row>
    <row r="31448" spans="12:14" x14ac:dyDescent="0.25">
      <c r="L31448" s="36"/>
      <c r="M31448" s="36"/>
      <c r="N31448" s="36"/>
    </row>
    <row r="31449" spans="12:14" x14ac:dyDescent="0.25">
      <c r="L31449" s="36"/>
      <c r="M31449" s="36"/>
      <c r="N31449" s="36"/>
    </row>
    <row r="31450" spans="12:14" x14ac:dyDescent="0.25">
      <c r="L31450" s="36"/>
      <c r="M31450" s="36"/>
      <c r="N31450" s="36"/>
    </row>
    <row r="31451" spans="12:14" x14ac:dyDescent="0.25">
      <c r="L31451" s="36"/>
      <c r="M31451" s="36"/>
      <c r="N31451" s="36"/>
    </row>
    <row r="31452" spans="12:14" x14ac:dyDescent="0.25">
      <c r="L31452" s="36"/>
      <c r="M31452" s="36"/>
      <c r="N31452" s="36"/>
    </row>
    <row r="31453" spans="12:14" x14ac:dyDescent="0.25">
      <c r="L31453" s="36"/>
      <c r="M31453" s="36"/>
      <c r="N31453" s="36"/>
    </row>
    <row r="31454" spans="12:14" x14ac:dyDescent="0.25">
      <c r="L31454" s="36"/>
      <c r="M31454" s="36"/>
      <c r="N31454" s="36"/>
    </row>
    <row r="31455" spans="12:14" x14ac:dyDescent="0.25">
      <c r="L31455" s="36"/>
      <c r="M31455" s="36"/>
      <c r="N31455" s="36"/>
    </row>
    <row r="31456" spans="12:14" x14ac:dyDescent="0.25">
      <c r="L31456" s="36"/>
      <c r="M31456" s="36"/>
      <c r="N31456" s="36"/>
    </row>
    <row r="31457" spans="12:14" x14ac:dyDescent="0.25">
      <c r="L31457" s="36"/>
      <c r="M31457" s="36"/>
      <c r="N31457" s="36"/>
    </row>
    <row r="31458" spans="12:14" x14ac:dyDescent="0.25">
      <c r="L31458" s="36"/>
      <c r="M31458" s="36"/>
      <c r="N31458" s="36"/>
    </row>
    <row r="31459" spans="12:14" x14ac:dyDescent="0.25">
      <c r="L31459" s="36"/>
      <c r="M31459" s="36"/>
      <c r="N31459" s="36"/>
    </row>
    <row r="31460" spans="12:14" x14ac:dyDescent="0.25">
      <c r="L31460" s="36"/>
      <c r="M31460" s="36"/>
      <c r="N31460" s="36"/>
    </row>
    <row r="31461" spans="12:14" x14ac:dyDescent="0.25">
      <c r="L31461" s="36"/>
      <c r="M31461" s="36"/>
      <c r="N31461" s="36"/>
    </row>
    <row r="31462" spans="12:14" x14ac:dyDescent="0.25">
      <c r="L31462" s="36"/>
      <c r="M31462" s="36"/>
      <c r="N31462" s="36"/>
    </row>
    <row r="31463" spans="12:14" x14ac:dyDescent="0.25">
      <c r="L31463" s="36"/>
      <c r="M31463" s="36"/>
      <c r="N31463" s="36"/>
    </row>
    <row r="31464" spans="12:14" x14ac:dyDescent="0.25">
      <c r="L31464" s="36"/>
      <c r="M31464" s="36"/>
      <c r="N31464" s="36"/>
    </row>
    <row r="31465" spans="12:14" x14ac:dyDescent="0.25">
      <c r="L31465" s="36"/>
      <c r="M31465" s="36"/>
      <c r="N31465" s="36"/>
    </row>
    <row r="31466" spans="12:14" x14ac:dyDescent="0.25">
      <c r="L31466" s="36"/>
      <c r="M31466" s="36"/>
      <c r="N31466" s="36"/>
    </row>
    <row r="31467" spans="12:14" x14ac:dyDescent="0.25">
      <c r="L31467" s="36"/>
      <c r="M31467" s="36"/>
      <c r="N31467" s="36"/>
    </row>
    <row r="31468" spans="12:14" x14ac:dyDescent="0.25">
      <c r="L31468" s="36"/>
      <c r="M31468" s="36"/>
      <c r="N31468" s="36"/>
    </row>
    <row r="31469" spans="12:14" x14ac:dyDescent="0.25">
      <c r="L31469" s="36"/>
      <c r="M31469" s="36"/>
      <c r="N31469" s="36"/>
    </row>
    <row r="31470" spans="12:14" x14ac:dyDescent="0.25">
      <c r="L31470" s="36"/>
      <c r="M31470" s="36"/>
      <c r="N31470" s="36"/>
    </row>
    <row r="31471" spans="12:14" x14ac:dyDescent="0.25">
      <c r="L31471" s="36"/>
      <c r="M31471" s="36"/>
      <c r="N31471" s="36"/>
    </row>
    <row r="31472" spans="12:14" x14ac:dyDescent="0.25">
      <c r="L31472" s="36"/>
      <c r="M31472" s="36"/>
      <c r="N31472" s="36"/>
    </row>
    <row r="31473" spans="12:14" x14ac:dyDescent="0.25">
      <c r="L31473" s="36"/>
      <c r="M31473" s="36"/>
      <c r="N31473" s="36"/>
    </row>
    <row r="31474" spans="12:14" x14ac:dyDescent="0.25">
      <c r="L31474" s="36"/>
      <c r="M31474" s="36"/>
      <c r="N31474" s="36"/>
    </row>
    <row r="31475" spans="12:14" x14ac:dyDescent="0.25">
      <c r="L31475" s="36"/>
      <c r="M31475" s="36"/>
      <c r="N31475" s="36"/>
    </row>
    <row r="31476" spans="12:14" x14ac:dyDescent="0.25">
      <c r="L31476" s="36"/>
      <c r="M31476" s="36"/>
      <c r="N31476" s="36"/>
    </row>
    <row r="31477" spans="12:14" x14ac:dyDescent="0.25">
      <c r="L31477" s="36"/>
      <c r="M31477" s="36"/>
      <c r="N31477" s="36"/>
    </row>
    <row r="31478" spans="12:14" x14ac:dyDescent="0.25">
      <c r="L31478" s="36"/>
      <c r="M31478" s="36"/>
      <c r="N31478" s="36"/>
    </row>
    <row r="31479" spans="12:14" x14ac:dyDescent="0.25">
      <c r="L31479" s="36"/>
      <c r="M31479" s="36"/>
      <c r="N31479" s="36"/>
    </row>
    <row r="31480" spans="12:14" x14ac:dyDescent="0.25">
      <c r="L31480" s="36"/>
      <c r="M31480" s="36"/>
      <c r="N31480" s="36"/>
    </row>
    <row r="31481" spans="12:14" x14ac:dyDescent="0.25">
      <c r="L31481" s="36"/>
      <c r="M31481" s="36"/>
      <c r="N31481" s="36"/>
    </row>
    <row r="31482" spans="12:14" x14ac:dyDescent="0.25">
      <c r="L31482" s="36"/>
      <c r="M31482" s="36"/>
      <c r="N31482" s="36"/>
    </row>
    <row r="31483" spans="12:14" x14ac:dyDescent="0.25">
      <c r="L31483" s="36"/>
      <c r="M31483" s="36"/>
      <c r="N31483" s="36"/>
    </row>
    <row r="31484" spans="12:14" x14ac:dyDescent="0.25">
      <c r="L31484" s="36"/>
      <c r="M31484" s="36"/>
      <c r="N31484" s="36"/>
    </row>
    <row r="31485" spans="12:14" x14ac:dyDescent="0.25">
      <c r="L31485" s="36"/>
      <c r="M31485" s="36"/>
      <c r="N31485" s="36"/>
    </row>
    <row r="31486" spans="12:14" x14ac:dyDescent="0.25">
      <c r="L31486" s="36"/>
      <c r="M31486" s="36"/>
      <c r="N31486" s="36"/>
    </row>
    <row r="31487" spans="12:14" x14ac:dyDescent="0.25">
      <c r="L31487" s="36"/>
      <c r="M31487" s="36"/>
      <c r="N31487" s="36"/>
    </row>
    <row r="31488" spans="12:14" x14ac:dyDescent="0.25">
      <c r="L31488" s="36"/>
      <c r="M31488" s="36"/>
      <c r="N31488" s="36"/>
    </row>
    <row r="31489" spans="12:14" x14ac:dyDescent="0.25">
      <c r="L31489" s="36"/>
      <c r="M31489" s="36"/>
      <c r="N31489" s="36"/>
    </row>
    <row r="31490" spans="12:14" x14ac:dyDescent="0.25">
      <c r="L31490" s="36"/>
      <c r="M31490" s="36"/>
      <c r="N31490" s="36"/>
    </row>
    <row r="31491" spans="12:14" x14ac:dyDescent="0.25">
      <c r="L31491" s="36"/>
      <c r="M31491" s="36"/>
      <c r="N31491" s="36"/>
    </row>
    <row r="31492" spans="12:14" x14ac:dyDescent="0.25">
      <c r="L31492" s="36"/>
      <c r="M31492" s="36"/>
      <c r="N31492" s="36"/>
    </row>
    <row r="31493" spans="12:14" x14ac:dyDescent="0.25">
      <c r="L31493" s="36"/>
      <c r="M31493" s="36"/>
      <c r="N31493" s="36"/>
    </row>
    <row r="31494" spans="12:14" x14ac:dyDescent="0.25">
      <c r="L31494" s="36"/>
      <c r="M31494" s="36"/>
      <c r="N31494" s="36"/>
    </row>
    <row r="31495" spans="12:14" x14ac:dyDescent="0.25">
      <c r="L31495" s="36"/>
      <c r="M31495" s="36"/>
      <c r="N31495" s="36"/>
    </row>
    <row r="31496" spans="12:14" x14ac:dyDescent="0.25">
      <c r="L31496" s="36"/>
      <c r="M31496" s="36"/>
      <c r="N31496" s="36"/>
    </row>
    <row r="31497" spans="12:14" x14ac:dyDescent="0.25">
      <c r="L31497" s="36"/>
      <c r="M31497" s="36"/>
      <c r="N31497" s="36"/>
    </row>
    <row r="31498" spans="12:14" x14ac:dyDescent="0.25">
      <c r="L31498" s="36"/>
      <c r="M31498" s="36"/>
      <c r="N31498" s="36"/>
    </row>
    <row r="31499" spans="12:14" x14ac:dyDescent="0.25">
      <c r="L31499" s="36"/>
      <c r="M31499" s="36"/>
      <c r="N31499" s="36"/>
    </row>
    <row r="31500" spans="12:14" x14ac:dyDescent="0.25">
      <c r="L31500" s="36"/>
      <c r="M31500" s="36"/>
      <c r="N31500" s="36"/>
    </row>
    <row r="31501" spans="12:14" x14ac:dyDescent="0.25">
      <c r="L31501" s="36"/>
      <c r="M31501" s="36"/>
      <c r="N31501" s="36"/>
    </row>
    <row r="31502" spans="12:14" x14ac:dyDescent="0.25">
      <c r="L31502" s="36"/>
      <c r="M31502" s="36"/>
      <c r="N31502" s="36"/>
    </row>
    <row r="31503" spans="12:14" x14ac:dyDescent="0.25">
      <c r="L31503" s="36"/>
      <c r="M31503" s="36"/>
      <c r="N31503" s="36"/>
    </row>
    <row r="31504" spans="12:14" x14ac:dyDescent="0.25">
      <c r="L31504" s="36"/>
      <c r="M31504" s="36"/>
      <c r="N31504" s="36"/>
    </row>
    <row r="31505" spans="12:14" x14ac:dyDescent="0.25">
      <c r="L31505" s="36"/>
      <c r="M31505" s="36"/>
      <c r="N31505" s="36"/>
    </row>
    <row r="31506" spans="12:14" x14ac:dyDescent="0.25">
      <c r="L31506" s="36"/>
      <c r="M31506" s="36"/>
      <c r="N31506" s="36"/>
    </row>
    <row r="31507" spans="12:14" x14ac:dyDescent="0.25">
      <c r="L31507" s="36"/>
      <c r="M31507" s="36"/>
      <c r="N31507" s="36"/>
    </row>
    <row r="31508" spans="12:14" x14ac:dyDescent="0.25">
      <c r="L31508" s="36"/>
      <c r="M31508" s="36"/>
      <c r="N31508" s="36"/>
    </row>
    <row r="31509" spans="12:14" x14ac:dyDescent="0.25">
      <c r="L31509" s="36"/>
      <c r="M31509" s="36"/>
      <c r="N31509" s="36"/>
    </row>
    <row r="31510" spans="12:14" x14ac:dyDescent="0.25">
      <c r="L31510" s="36"/>
      <c r="M31510" s="36"/>
      <c r="N31510" s="36"/>
    </row>
    <row r="31511" spans="12:14" x14ac:dyDescent="0.25">
      <c r="L31511" s="36"/>
      <c r="M31511" s="36"/>
      <c r="N31511" s="36"/>
    </row>
    <row r="31512" spans="12:14" x14ac:dyDescent="0.25">
      <c r="L31512" s="36"/>
      <c r="M31512" s="36"/>
      <c r="N31512" s="36"/>
    </row>
    <row r="31513" spans="12:14" x14ac:dyDescent="0.25">
      <c r="L31513" s="36"/>
      <c r="M31513" s="36"/>
      <c r="N31513" s="36"/>
    </row>
    <row r="31514" spans="12:14" x14ac:dyDescent="0.25">
      <c r="L31514" s="36"/>
      <c r="M31514" s="36"/>
      <c r="N31514" s="36"/>
    </row>
    <row r="31515" spans="12:14" x14ac:dyDescent="0.25">
      <c r="L31515" s="36"/>
      <c r="M31515" s="36"/>
      <c r="N31515" s="36"/>
    </row>
    <row r="31516" spans="12:14" x14ac:dyDescent="0.25">
      <c r="L31516" s="36"/>
      <c r="M31516" s="36"/>
      <c r="N31516" s="36"/>
    </row>
    <row r="31517" spans="12:14" x14ac:dyDescent="0.25">
      <c r="L31517" s="36"/>
      <c r="M31517" s="36"/>
      <c r="N31517" s="36"/>
    </row>
    <row r="31518" spans="12:14" x14ac:dyDescent="0.25">
      <c r="L31518" s="36"/>
      <c r="M31518" s="36"/>
      <c r="N31518" s="36"/>
    </row>
    <row r="31519" spans="12:14" x14ac:dyDescent="0.25">
      <c r="L31519" s="36"/>
      <c r="M31519" s="36"/>
      <c r="N31519" s="36"/>
    </row>
    <row r="31520" spans="12:14" x14ac:dyDescent="0.25">
      <c r="L31520" s="36"/>
      <c r="M31520" s="36"/>
      <c r="N31520" s="36"/>
    </row>
    <row r="31521" spans="12:14" x14ac:dyDescent="0.25">
      <c r="L31521" s="36"/>
      <c r="M31521" s="36"/>
      <c r="N31521" s="36"/>
    </row>
    <row r="31522" spans="12:14" x14ac:dyDescent="0.25">
      <c r="L31522" s="36"/>
      <c r="M31522" s="36"/>
      <c r="N31522" s="36"/>
    </row>
    <row r="31523" spans="12:14" x14ac:dyDescent="0.25">
      <c r="L31523" s="36"/>
      <c r="M31523" s="36"/>
      <c r="N31523" s="36"/>
    </row>
    <row r="31524" spans="12:14" x14ac:dyDescent="0.25">
      <c r="L31524" s="36"/>
      <c r="M31524" s="36"/>
      <c r="N31524" s="36"/>
    </row>
    <row r="31525" spans="12:14" x14ac:dyDescent="0.25">
      <c r="L31525" s="36"/>
      <c r="M31525" s="36"/>
      <c r="N31525" s="36"/>
    </row>
    <row r="31526" spans="12:14" x14ac:dyDescent="0.25">
      <c r="L31526" s="36"/>
      <c r="M31526" s="36"/>
      <c r="N31526" s="36"/>
    </row>
    <row r="31527" spans="12:14" x14ac:dyDescent="0.25">
      <c r="L31527" s="36"/>
      <c r="M31527" s="36"/>
      <c r="N31527" s="36"/>
    </row>
    <row r="31528" spans="12:14" x14ac:dyDescent="0.25">
      <c r="L31528" s="36"/>
      <c r="M31528" s="36"/>
      <c r="N31528" s="36"/>
    </row>
    <row r="31529" spans="12:14" x14ac:dyDescent="0.25">
      <c r="L31529" s="36"/>
      <c r="M31529" s="36"/>
      <c r="N31529" s="36"/>
    </row>
    <row r="31530" spans="12:14" x14ac:dyDescent="0.25">
      <c r="L31530" s="36"/>
      <c r="M31530" s="36"/>
      <c r="N31530" s="36"/>
    </row>
    <row r="31531" spans="12:14" x14ac:dyDescent="0.25">
      <c r="L31531" s="36"/>
      <c r="M31531" s="36"/>
      <c r="N31531" s="36"/>
    </row>
    <row r="31532" spans="12:14" x14ac:dyDescent="0.25">
      <c r="L31532" s="36"/>
      <c r="M31532" s="36"/>
      <c r="N31532" s="36"/>
    </row>
    <row r="31533" spans="12:14" x14ac:dyDescent="0.25">
      <c r="L31533" s="36"/>
      <c r="M31533" s="36"/>
      <c r="N31533" s="36"/>
    </row>
    <row r="31534" spans="12:14" x14ac:dyDescent="0.25">
      <c r="L31534" s="36"/>
      <c r="M31534" s="36"/>
      <c r="N31534" s="36"/>
    </row>
    <row r="31535" spans="12:14" x14ac:dyDescent="0.25">
      <c r="L31535" s="36"/>
      <c r="M31535" s="36"/>
      <c r="N31535" s="36"/>
    </row>
    <row r="31536" spans="12:14" x14ac:dyDescent="0.25">
      <c r="L31536" s="36"/>
      <c r="M31536" s="36"/>
      <c r="N31536" s="36"/>
    </row>
    <row r="31537" spans="12:14" x14ac:dyDescent="0.25">
      <c r="L31537" s="36"/>
      <c r="M31537" s="36"/>
      <c r="N31537" s="36"/>
    </row>
    <row r="31538" spans="12:14" x14ac:dyDescent="0.25">
      <c r="L31538" s="36"/>
      <c r="M31538" s="36"/>
      <c r="N31538" s="36"/>
    </row>
    <row r="31539" spans="12:14" x14ac:dyDescent="0.25">
      <c r="L31539" s="36"/>
      <c r="M31539" s="36"/>
      <c r="N31539" s="36"/>
    </row>
    <row r="31540" spans="12:14" x14ac:dyDescent="0.25">
      <c r="L31540" s="36"/>
      <c r="M31540" s="36"/>
      <c r="N31540" s="36"/>
    </row>
    <row r="31541" spans="12:14" x14ac:dyDescent="0.25">
      <c r="L31541" s="36"/>
      <c r="M31541" s="36"/>
      <c r="N31541" s="36"/>
    </row>
    <row r="31542" spans="12:14" x14ac:dyDescent="0.25">
      <c r="L31542" s="36"/>
      <c r="M31542" s="36"/>
      <c r="N31542" s="36"/>
    </row>
    <row r="31543" spans="12:14" x14ac:dyDescent="0.25">
      <c r="L31543" s="36"/>
      <c r="M31543" s="36"/>
      <c r="N31543" s="36"/>
    </row>
    <row r="31544" spans="12:14" x14ac:dyDescent="0.25">
      <c r="L31544" s="36"/>
      <c r="M31544" s="36"/>
      <c r="N31544" s="36"/>
    </row>
    <row r="31545" spans="12:14" x14ac:dyDescent="0.25">
      <c r="L31545" s="36"/>
      <c r="M31545" s="36"/>
      <c r="N31545" s="36"/>
    </row>
    <row r="31546" spans="12:14" x14ac:dyDescent="0.25">
      <c r="L31546" s="36"/>
      <c r="M31546" s="36"/>
      <c r="N31546" s="36"/>
    </row>
    <row r="31547" spans="12:14" x14ac:dyDescent="0.25">
      <c r="L31547" s="36"/>
      <c r="M31547" s="36"/>
      <c r="N31547" s="36"/>
    </row>
    <row r="31548" spans="12:14" x14ac:dyDescent="0.25">
      <c r="L31548" s="36"/>
      <c r="M31548" s="36"/>
      <c r="N31548" s="36"/>
    </row>
    <row r="31549" spans="12:14" x14ac:dyDescent="0.25">
      <c r="L31549" s="36"/>
      <c r="M31549" s="36"/>
      <c r="N31549" s="36"/>
    </row>
    <row r="31550" spans="12:14" x14ac:dyDescent="0.25">
      <c r="L31550" s="36"/>
      <c r="M31550" s="36"/>
      <c r="N31550" s="36"/>
    </row>
    <row r="31551" spans="12:14" x14ac:dyDescent="0.25">
      <c r="L31551" s="36"/>
      <c r="M31551" s="36"/>
      <c r="N31551" s="36"/>
    </row>
    <row r="31552" spans="12:14" x14ac:dyDescent="0.25">
      <c r="L31552" s="36"/>
      <c r="M31552" s="36"/>
      <c r="N31552" s="36"/>
    </row>
    <row r="31553" spans="12:14" x14ac:dyDescent="0.25">
      <c r="L31553" s="36"/>
      <c r="M31553" s="36"/>
      <c r="N31553" s="36"/>
    </row>
    <row r="31554" spans="12:14" x14ac:dyDescent="0.25">
      <c r="L31554" s="36"/>
      <c r="M31554" s="36"/>
      <c r="N31554" s="36"/>
    </row>
    <row r="31555" spans="12:14" x14ac:dyDescent="0.25">
      <c r="L31555" s="36"/>
      <c r="M31555" s="36"/>
      <c r="N31555" s="36"/>
    </row>
    <row r="31556" spans="12:14" x14ac:dyDescent="0.25">
      <c r="L31556" s="36"/>
      <c r="M31556" s="36"/>
      <c r="N31556" s="36"/>
    </row>
    <row r="31557" spans="12:14" x14ac:dyDescent="0.25">
      <c r="L31557" s="36"/>
      <c r="M31557" s="36"/>
      <c r="N31557" s="36"/>
    </row>
    <row r="31558" spans="12:14" x14ac:dyDescent="0.25">
      <c r="L31558" s="36"/>
      <c r="M31558" s="36"/>
      <c r="N31558" s="36"/>
    </row>
    <row r="31559" spans="12:14" x14ac:dyDescent="0.25">
      <c r="L31559" s="36"/>
      <c r="M31559" s="36"/>
      <c r="N31559" s="36"/>
    </row>
    <row r="31560" spans="12:14" x14ac:dyDescent="0.25">
      <c r="L31560" s="36"/>
      <c r="M31560" s="36"/>
      <c r="N31560" s="36"/>
    </row>
    <row r="31561" spans="12:14" x14ac:dyDescent="0.25">
      <c r="L31561" s="36"/>
      <c r="M31561" s="36"/>
      <c r="N31561" s="36"/>
    </row>
    <row r="31562" spans="12:14" x14ac:dyDescent="0.25">
      <c r="L31562" s="36"/>
      <c r="M31562" s="36"/>
      <c r="N31562" s="36"/>
    </row>
    <row r="31563" spans="12:14" x14ac:dyDescent="0.25">
      <c r="L31563" s="36"/>
      <c r="M31563" s="36"/>
      <c r="N31563" s="36"/>
    </row>
    <row r="31564" spans="12:14" x14ac:dyDescent="0.25">
      <c r="L31564" s="36"/>
      <c r="M31564" s="36"/>
      <c r="N31564" s="36"/>
    </row>
    <row r="31565" spans="12:14" x14ac:dyDescent="0.25">
      <c r="L31565" s="36"/>
      <c r="M31565" s="36"/>
      <c r="N31565" s="36"/>
    </row>
    <row r="31566" spans="12:14" x14ac:dyDescent="0.25">
      <c r="L31566" s="36"/>
      <c r="M31566" s="36"/>
      <c r="N31566" s="36"/>
    </row>
    <row r="31567" spans="12:14" x14ac:dyDescent="0.25">
      <c r="L31567" s="36"/>
      <c r="M31567" s="36"/>
      <c r="N31567" s="36"/>
    </row>
    <row r="31568" spans="12:14" x14ac:dyDescent="0.25">
      <c r="L31568" s="36"/>
      <c r="M31568" s="36"/>
      <c r="N31568" s="36"/>
    </row>
    <row r="31569" spans="12:14" x14ac:dyDescent="0.25">
      <c r="L31569" s="36"/>
      <c r="M31569" s="36"/>
      <c r="N31569" s="36"/>
    </row>
    <row r="31570" spans="12:14" x14ac:dyDescent="0.25">
      <c r="L31570" s="36"/>
      <c r="M31570" s="36"/>
      <c r="N31570" s="36"/>
    </row>
    <row r="31571" spans="12:14" x14ac:dyDescent="0.25">
      <c r="L31571" s="36"/>
      <c r="M31571" s="36"/>
      <c r="N31571" s="36"/>
    </row>
    <row r="31572" spans="12:14" x14ac:dyDescent="0.25">
      <c r="L31572" s="36"/>
      <c r="M31572" s="36"/>
      <c r="N31572" s="36"/>
    </row>
    <row r="31573" spans="12:14" x14ac:dyDescent="0.25">
      <c r="L31573" s="36"/>
      <c r="M31573" s="36"/>
      <c r="N31573" s="36"/>
    </row>
    <row r="31574" spans="12:14" x14ac:dyDescent="0.25">
      <c r="L31574" s="36"/>
      <c r="M31574" s="36"/>
      <c r="N31574" s="36"/>
    </row>
    <row r="31575" spans="12:14" x14ac:dyDescent="0.25">
      <c r="L31575" s="36"/>
      <c r="M31575" s="36"/>
      <c r="N31575" s="36"/>
    </row>
    <row r="31576" spans="12:14" x14ac:dyDescent="0.25">
      <c r="L31576" s="36"/>
      <c r="M31576" s="36"/>
      <c r="N31576" s="36"/>
    </row>
    <row r="31577" spans="12:14" x14ac:dyDescent="0.25">
      <c r="L31577" s="36"/>
      <c r="M31577" s="36"/>
      <c r="N31577" s="36"/>
    </row>
    <row r="31578" spans="12:14" x14ac:dyDescent="0.25">
      <c r="L31578" s="36"/>
      <c r="M31578" s="36"/>
      <c r="N31578" s="36"/>
    </row>
    <row r="31579" spans="12:14" x14ac:dyDescent="0.25">
      <c r="L31579" s="36"/>
      <c r="M31579" s="36"/>
      <c r="N31579" s="36"/>
    </row>
    <row r="31580" spans="12:14" x14ac:dyDescent="0.25">
      <c r="L31580" s="36"/>
      <c r="M31580" s="36"/>
      <c r="N31580" s="36"/>
    </row>
    <row r="31581" spans="12:14" x14ac:dyDescent="0.25">
      <c r="L31581" s="36"/>
      <c r="M31581" s="36"/>
      <c r="N31581" s="36"/>
    </row>
    <row r="31582" spans="12:14" x14ac:dyDescent="0.25">
      <c r="L31582" s="36"/>
      <c r="M31582" s="36"/>
      <c r="N31582" s="36"/>
    </row>
    <row r="31583" spans="12:14" x14ac:dyDescent="0.25">
      <c r="L31583" s="36"/>
      <c r="M31583" s="36"/>
      <c r="N31583" s="36"/>
    </row>
    <row r="31584" spans="12:14" x14ac:dyDescent="0.25">
      <c r="L31584" s="36"/>
      <c r="M31584" s="36"/>
      <c r="N31584" s="36"/>
    </row>
    <row r="31585" spans="12:14" x14ac:dyDescent="0.25">
      <c r="L31585" s="36"/>
      <c r="M31585" s="36"/>
      <c r="N31585" s="36"/>
    </row>
    <row r="31586" spans="12:14" x14ac:dyDescent="0.25">
      <c r="L31586" s="36"/>
      <c r="M31586" s="36"/>
      <c r="N31586" s="36"/>
    </row>
    <row r="31587" spans="12:14" x14ac:dyDescent="0.25">
      <c r="L31587" s="36"/>
      <c r="M31587" s="36"/>
      <c r="N31587" s="36"/>
    </row>
    <row r="31588" spans="12:14" x14ac:dyDescent="0.25">
      <c r="L31588" s="36"/>
      <c r="M31588" s="36"/>
      <c r="N31588" s="36"/>
    </row>
    <row r="31589" spans="12:14" x14ac:dyDescent="0.25">
      <c r="L31589" s="36"/>
      <c r="M31589" s="36"/>
      <c r="N31589" s="36"/>
    </row>
    <row r="31590" spans="12:14" x14ac:dyDescent="0.25">
      <c r="L31590" s="36"/>
      <c r="M31590" s="36"/>
      <c r="N31590" s="36"/>
    </row>
    <row r="31591" spans="12:14" x14ac:dyDescent="0.25">
      <c r="L31591" s="36"/>
      <c r="M31591" s="36"/>
      <c r="N31591" s="36"/>
    </row>
    <row r="31592" spans="12:14" x14ac:dyDescent="0.25">
      <c r="L31592" s="36"/>
      <c r="M31592" s="36"/>
      <c r="N31592" s="36"/>
    </row>
    <row r="31593" spans="12:14" x14ac:dyDescent="0.25">
      <c r="L31593" s="36"/>
      <c r="M31593" s="36"/>
      <c r="N31593" s="36"/>
    </row>
    <row r="31594" spans="12:14" x14ac:dyDescent="0.25">
      <c r="L31594" s="36"/>
      <c r="M31594" s="36"/>
      <c r="N31594" s="36"/>
    </row>
    <row r="31595" spans="12:14" x14ac:dyDescent="0.25">
      <c r="L31595" s="36"/>
      <c r="M31595" s="36"/>
      <c r="N31595" s="36"/>
    </row>
    <row r="31596" spans="12:14" x14ac:dyDescent="0.25">
      <c r="L31596" s="36"/>
      <c r="M31596" s="36"/>
      <c r="N31596" s="36"/>
    </row>
    <row r="31597" spans="12:14" x14ac:dyDescent="0.25">
      <c r="L31597" s="36"/>
      <c r="M31597" s="36"/>
      <c r="N31597" s="36"/>
    </row>
    <row r="31598" spans="12:14" x14ac:dyDescent="0.25">
      <c r="L31598" s="36"/>
      <c r="M31598" s="36"/>
      <c r="N31598" s="36"/>
    </row>
    <row r="31599" spans="12:14" x14ac:dyDescent="0.25">
      <c r="L31599" s="36"/>
      <c r="M31599" s="36"/>
      <c r="N31599" s="36"/>
    </row>
    <row r="31600" spans="12:14" x14ac:dyDescent="0.25">
      <c r="L31600" s="36"/>
      <c r="M31600" s="36"/>
      <c r="N31600" s="36"/>
    </row>
    <row r="31601" spans="12:14" x14ac:dyDescent="0.25">
      <c r="L31601" s="36"/>
      <c r="M31601" s="36"/>
      <c r="N31601" s="36"/>
    </row>
    <row r="31602" spans="12:14" x14ac:dyDescent="0.25">
      <c r="L31602" s="36"/>
      <c r="M31602" s="36"/>
      <c r="N31602" s="36"/>
    </row>
    <row r="31603" spans="12:14" x14ac:dyDescent="0.25">
      <c r="L31603" s="36"/>
      <c r="M31603" s="36"/>
      <c r="N31603" s="36"/>
    </row>
    <row r="31604" spans="12:14" x14ac:dyDescent="0.25">
      <c r="L31604" s="36"/>
      <c r="M31604" s="36"/>
      <c r="N31604" s="36"/>
    </row>
    <row r="31605" spans="12:14" x14ac:dyDescent="0.25">
      <c r="L31605" s="36"/>
      <c r="M31605" s="36"/>
      <c r="N31605" s="36"/>
    </row>
    <row r="31606" spans="12:14" x14ac:dyDescent="0.25">
      <c r="L31606" s="36"/>
      <c r="M31606" s="36"/>
      <c r="N31606" s="36"/>
    </row>
    <row r="31607" spans="12:14" x14ac:dyDescent="0.25">
      <c r="L31607" s="36"/>
      <c r="M31607" s="36"/>
      <c r="N31607" s="36"/>
    </row>
    <row r="31608" spans="12:14" x14ac:dyDescent="0.25">
      <c r="L31608" s="36"/>
      <c r="M31608" s="36"/>
      <c r="N31608" s="36"/>
    </row>
    <row r="31609" spans="12:14" x14ac:dyDescent="0.25">
      <c r="L31609" s="36"/>
      <c r="M31609" s="36"/>
      <c r="N31609" s="36"/>
    </row>
    <row r="31610" spans="12:14" x14ac:dyDescent="0.25">
      <c r="L31610" s="36"/>
      <c r="M31610" s="36"/>
      <c r="N31610" s="36"/>
    </row>
    <row r="31611" spans="12:14" x14ac:dyDescent="0.25">
      <c r="L31611" s="36"/>
      <c r="M31611" s="36"/>
      <c r="N31611" s="36"/>
    </row>
    <row r="31612" spans="12:14" x14ac:dyDescent="0.25">
      <c r="L31612" s="36"/>
      <c r="M31612" s="36"/>
      <c r="N31612" s="36"/>
    </row>
    <row r="31613" spans="12:14" x14ac:dyDescent="0.25">
      <c r="L31613" s="36"/>
      <c r="M31613" s="36"/>
      <c r="N31613" s="36"/>
    </row>
    <row r="31614" spans="12:14" x14ac:dyDescent="0.25">
      <c r="L31614" s="36"/>
      <c r="M31614" s="36"/>
      <c r="N31614" s="36"/>
    </row>
    <row r="31615" spans="12:14" x14ac:dyDescent="0.25">
      <c r="L31615" s="36"/>
      <c r="M31615" s="36"/>
      <c r="N31615" s="36"/>
    </row>
    <row r="31616" spans="12:14" x14ac:dyDescent="0.25">
      <c r="L31616" s="36"/>
      <c r="M31616" s="36"/>
      <c r="N31616" s="36"/>
    </row>
    <row r="31617" spans="12:14" x14ac:dyDescent="0.25">
      <c r="L31617" s="36"/>
      <c r="M31617" s="36"/>
      <c r="N31617" s="36"/>
    </row>
    <row r="31618" spans="12:14" x14ac:dyDescent="0.25">
      <c r="L31618" s="36"/>
      <c r="M31618" s="36"/>
      <c r="N31618" s="36"/>
    </row>
    <row r="31619" spans="12:14" x14ac:dyDescent="0.25">
      <c r="L31619" s="36"/>
      <c r="M31619" s="36"/>
      <c r="N31619" s="36"/>
    </row>
    <row r="31620" spans="12:14" x14ac:dyDescent="0.25">
      <c r="L31620" s="36"/>
      <c r="M31620" s="36"/>
      <c r="N31620" s="36"/>
    </row>
    <row r="31621" spans="12:14" x14ac:dyDescent="0.25">
      <c r="L31621" s="36"/>
      <c r="M31621" s="36"/>
      <c r="N31621" s="36"/>
    </row>
    <row r="31622" spans="12:14" x14ac:dyDescent="0.25">
      <c r="L31622" s="36"/>
      <c r="M31622" s="36"/>
      <c r="N31622" s="36"/>
    </row>
    <row r="31623" spans="12:14" x14ac:dyDescent="0.25">
      <c r="L31623" s="36"/>
      <c r="M31623" s="36"/>
      <c r="N31623" s="36"/>
    </row>
    <row r="31624" spans="12:14" x14ac:dyDescent="0.25">
      <c r="L31624" s="36"/>
      <c r="M31624" s="36"/>
      <c r="N31624" s="36"/>
    </row>
    <row r="31625" spans="12:14" x14ac:dyDescent="0.25">
      <c r="L31625" s="36"/>
      <c r="M31625" s="36"/>
      <c r="N31625" s="36"/>
    </row>
    <row r="31626" spans="12:14" x14ac:dyDescent="0.25">
      <c r="L31626" s="36"/>
      <c r="M31626" s="36"/>
      <c r="N31626" s="36"/>
    </row>
    <row r="31627" spans="12:14" x14ac:dyDescent="0.25">
      <c r="L31627" s="36"/>
      <c r="M31627" s="36"/>
      <c r="N31627" s="36"/>
    </row>
    <row r="31628" spans="12:14" x14ac:dyDescent="0.25">
      <c r="L31628" s="36"/>
      <c r="M31628" s="36"/>
      <c r="N31628" s="36"/>
    </row>
    <row r="31629" spans="12:14" x14ac:dyDescent="0.25">
      <c r="L31629" s="36"/>
      <c r="M31629" s="36"/>
      <c r="N31629" s="36"/>
    </row>
    <row r="31630" spans="12:14" x14ac:dyDescent="0.25">
      <c r="L31630" s="36"/>
      <c r="M31630" s="36"/>
      <c r="N31630" s="36"/>
    </row>
    <row r="31631" spans="12:14" x14ac:dyDescent="0.25">
      <c r="L31631" s="36"/>
      <c r="M31631" s="36"/>
      <c r="N31631" s="36"/>
    </row>
    <row r="31632" spans="12:14" x14ac:dyDescent="0.25">
      <c r="L31632" s="36"/>
      <c r="M31632" s="36"/>
      <c r="N31632" s="36"/>
    </row>
    <row r="31633" spans="12:14" x14ac:dyDescent="0.25">
      <c r="L31633" s="36"/>
      <c r="M31633" s="36"/>
      <c r="N31633" s="36"/>
    </row>
    <row r="31634" spans="12:14" x14ac:dyDescent="0.25">
      <c r="L31634" s="36"/>
      <c r="M31634" s="36"/>
      <c r="N31634" s="36"/>
    </row>
    <row r="31635" spans="12:14" x14ac:dyDescent="0.25">
      <c r="L31635" s="36"/>
      <c r="M31635" s="36"/>
      <c r="N31635" s="36"/>
    </row>
    <row r="31636" spans="12:14" x14ac:dyDescent="0.25">
      <c r="L31636" s="36"/>
      <c r="M31636" s="36"/>
      <c r="N31636" s="36"/>
    </row>
    <row r="31637" spans="12:14" x14ac:dyDescent="0.25">
      <c r="L31637" s="36"/>
      <c r="M31637" s="36"/>
      <c r="N31637" s="36"/>
    </row>
    <row r="31638" spans="12:14" x14ac:dyDescent="0.25">
      <c r="L31638" s="36"/>
      <c r="M31638" s="36"/>
      <c r="N31638" s="36"/>
    </row>
    <row r="31639" spans="12:14" x14ac:dyDescent="0.25">
      <c r="L31639" s="36"/>
      <c r="M31639" s="36"/>
      <c r="N31639" s="36"/>
    </row>
    <row r="31640" spans="12:14" x14ac:dyDescent="0.25">
      <c r="L31640" s="36"/>
      <c r="M31640" s="36"/>
      <c r="N31640" s="36"/>
    </row>
    <row r="31641" spans="12:14" x14ac:dyDescent="0.25">
      <c r="L31641" s="36"/>
      <c r="M31641" s="36"/>
      <c r="N31641" s="36"/>
    </row>
    <row r="31642" spans="12:14" x14ac:dyDescent="0.25">
      <c r="L31642" s="36"/>
      <c r="M31642" s="36"/>
      <c r="N31642" s="36"/>
    </row>
    <row r="31643" spans="12:14" x14ac:dyDescent="0.25">
      <c r="L31643" s="36"/>
      <c r="M31643" s="36"/>
      <c r="N31643" s="36"/>
    </row>
    <row r="31644" spans="12:14" x14ac:dyDescent="0.25">
      <c r="L31644" s="36"/>
      <c r="M31644" s="36"/>
      <c r="N31644" s="36"/>
    </row>
    <row r="31645" spans="12:14" x14ac:dyDescent="0.25">
      <c r="L31645" s="36"/>
      <c r="M31645" s="36"/>
      <c r="N31645" s="36"/>
    </row>
    <row r="31646" spans="12:14" x14ac:dyDescent="0.25">
      <c r="L31646" s="36"/>
      <c r="M31646" s="36"/>
      <c r="N31646" s="36"/>
    </row>
    <row r="31647" spans="12:14" x14ac:dyDescent="0.25">
      <c r="L31647" s="36"/>
      <c r="M31647" s="36"/>
      <c r="N31647" s="36"/>
    </row>
    <row r="31648" spans="12:14" x14ac:dyDescent="0.25">
      <c r="L31648" s="36"/>
      <c r="M31648" s="36"/>
      <c r="N31648" s="36"/>
    </row>
    <row r="31649" spans="12:14" x14ac:dyDescent="0.25">
      <c r="L31649" s="36"/>
      <c r="M31649" s="36"/>
      <c r="N31649" s="36"/>
    </row>
    <row r="31650" spans="12:14" x14ac:dyDescent="0.25">
      <c r="L31650" s="36"/>
      <c r="M31650" s="36"/>
      <c r="N31650" s="36"/>
    </row>
    <row r="31651" spans="12:14" x14ac:dyDescent="0.25">
      <c r="L31651" s="36"/>
      <c r="M31651" s="36"/>
      <c r="N31651" s="36"/>
    </row>
    <row r="31652" spans="12:14" x14ac:dyDescent="0.25">
      <c r="L31652" s="36"/>
      <c r="M31652" s="36"/>
      <c r="N31652" s="36"/>
    </row>
    <row r="31653" spans="12:14" x14ac:dyDescent="0.25">
      <c r="L31653" s="36"/>
      <c r="M31653" s="36"/>
      <c r="N31653" s="36"/>
    </row>
    <row r="31654" spans="12:14" x14ac:dyDescent="0.25">
      <c r="L31654" s="36"/>
      <c r="M31654" s="36"/>
      <c r="N31654" s="36"/>
    </row>
    <row r="31655" spans="12:14" x14ac:dyDescent="0.25">
      <c r="L31655" s="36"/>
      <c r="M31655" s="36"/>
      <c r="N31655" s="36"/>
    </row>
    <row r="31656" spans="12:14" x14ac:dyDescent="0.25">
      <c r="L31656" s="36"/>
      <c r="M31656" s="36"/>
      <c r="N31656" s="36"/>
    </row>
    <row r="31657" spans="12:14" x14ac:dyDescent="0.25">
      <c r="L31657" s="36"/>
      <c r="M31657" s="36"/>
      <c r="N31657" s="36"/>
    </row>
    <row r="31658" spans="12:14" x14ac:dyDescent="0.25">
      <c r="L31658" s="36"/>
      <c r="M31658" s="36"/>
      <c r="N31658" s="36"/>
    </row>
    <row r="31659" spans="12:14" x14ac:dyDescent="0.25">
      <c r="L31659" s="36"/>
      <c r="M31659" s="36"/>
      <c r="N31659" s="36"/>
    </row>
    <row r="31660" spans="12:14" x14ac:dyDescent="0.25">
      <c r="L31660" s="36"/>
      <c r="M31660" s="36"/>
      <c r="N31660" s="36"/>
    </row>
    <row r="31661" spans="12:14" x14ac:dyDescent="0.25">
      <c r="L31661" s="36"/>
      <c r="M31661" s="36"/>
      <c r="N31661" s="36"/>
    </row>
    <row r="31662" spans="12:14" x14ac:dyDescent="0.25">
      <c r="L31662" s="36"/>
      <c r="M31662" s="36"/>
      <c r="N31662" s="36"/>
    </row>
    <row r="31663" spans="12:14" x14ac:dyDescent="0.25">
      <c r="L31663" s="36"/>
      <c r="M31663" s="36"/>
      <c r="N31663" s="36"/>
    </row>
    <row r="31664" spans="12:14" x14ac:dyDescent="0.25">
      <c r="L31664" s="36"/>
      <c r="M31664" s="36"/>
      <c r="N31664" s="36"/>
    </row>
    <row r="31665" spans="12:14" x14ac:dyDescent="0.25">
      <c r="L31665" s="36"/>
      <c r="M31665" s="36"/>
      <c r="N31665" s="36"/>
    </row>
    <row r="31666" spans="12:14" x14ac:dyDescent="0.25">
      <c r="L31666" s="36"/>
      <c r="M31666" s="36"/>
      <c r="N31666" s="36"/>
    </row>
    <row r="31667" spans="12:14" x14ac:dyDescent="0.25">
      <c r="L31667" s="36"/>
      <c r="M31667" s="36"/>
      <c r="N31667" s="36"/>
    </row>
    <row r="31668" spans="12:14" x14ac:dyDescent="0.25">
      <c r="L31668" s="36"/>
      <c r="M31668" s="36"/>
      <c r="N31668" s="36"/>
    </row>
    <row r="31669" spans="12:14" x14ac:dyDescent="0.25">
      <c r="L31669" s="36"/>
      <c r="M31669" s="36"/>
      <c r="N31669" s="36"/>
    </row>
    <row r="31670" spans="12:14" x14ac:dyDescent="0.25">
      <c r="L31670" s="36"/>
      <c r="M31670" s="36"/>
      <c r="N31670" s="36"/>
    </row>
    <row r="31671" spans="12:14" x14ac:dyDescent="0.25">
      <c r="L31671" s="36"/>
      <c r="M31671" s="36"/>
      <c r="N31671" s="36"/>
    </row>
    <row r="31672" spans="12:14" x14ac:dyDescent="0.25">
      <c r="L31672" s="36"/>
      <c r="M31672" s="36"/>
      <c r="N31672" s="36"/>
    </row>
    <row r="31673" spans="12:14" x14ac:dyDescent="0.25">
      <c r="L31673" s="36"/>
      <c r="M31673" s="36"/>
      <c r="N31673" s="36"/>
    </row>
    <row r="31674" spans="12:14" x14ac:dyDescent="0.25">
      <c r="L31674" s="36"/>
      <c r="M31674" s="36"/>
      <c r="N31674" s="36"/>
    </row>
    <row r="31675" spans="12:14" x14ac:dyDescent="0.25">
      <c r="L31675" s="36"/>
      <c r="M31675" s="36"/>
      <c r="N31675" s="36"/>
    </row>
    <row r="31676" spans="12:14" x14ac:dyDescent="0.25">
      <c r="L31676" s="36"/>
      <c r="M31676" s="36"/>
      <c r="N31676" s="36"/>
    </row>
    <row r="31677" spans="12:14" x14ac:dyDescent="0.25">
      <c r="L31677" s="36"/>
      <c r="M31677" s="36"/>
      <c r="N31677" s="36"/>
    </row>
    <row r="31678" spans="12:14" x14ac:dyDescent="0.25">
      <c r="L31678" s="36"/>
      <c r="M31678" s="36"/>
      <c r="N31678" s="36"/>
    </row>
    <row r="31679" spans="12:14" x14ac:dyDescent="0.25">
      <c r="L31679" s="36"/>
      <c r="M31679" s="36"/>
      <c r="N31679" s="36"/>
    </row>
    <row r="31680" spans="12:14" x14ac:dyDescent="0.25">
      <c r="L31680" s="36"/>
      <c r="M31680" s="36"/>
      <c r="N31680" s="36"/>
    </row>
    <row r="31681" spans="12:14" x14ac:dyDescent="0.25">
      <c r="L31681" s="36"/>
      <c r="M31681" s="36"/>
      <c r="N31681" s="36"/>
    </row>
    <row r="31682" spans="12:14" x14ac:dyDescent="0.25">
      <c r="L31682" s="36"/>
      <c r="M31682" s="36"/>
      <c r="N31682" s="36"/>
    </row>
    <row r="31683" spans="12:14" x14ac:dyDescent="0.25">
      <c r="L31683" s="36"/>
      <c r="M31683" s="36"/>
      <c r="N31683" s="36"/>
    </row>
    <row r="31684" spans="12:14" x14ac:dyDescent="0.25">
      <c r="L31684" s="36"/>
      <c r="M31684" s="36"/>
      <c r="N31684" s="36"/>
    </row>
    <row r="31685" spans="12:14" x14ac:dyDescent="0.25">
      <c r="L31685" s="36"/>
      <c r="M31685" s="36"/>
      <c r="N31685" s="36"/>
    </row>
    <row r="31686" spans="12:14" x14ac:dyDescent="0.25">
      <c r="L31686" s="36"/>
      <c r="M31686" s="36"/>
      <c r="N31686" s="36"/>
    </row>
    <row r="31687" spans="12:14" x14ac:dyDescent="0.25">
      <c r="L31687" s="36"/>
      <c r="M31687" s="36"/>
      <c r="N31687" s="36"/>
    </row>
    <row r="31688" spans="12:14" x14ac:dyDescent="0.25">
      <c r="L31688" s="36"/>
      <c r="M31688" s="36"/>
      <c r="N31688" s="36"/>
    </row>
    <row r="31689" spans="12:14" x14ac:dyDescent="0.25">
      <c r="L31689" s="36"/>
      <c r="M31689" s="36"/>
      <c r="N31689" s="36"/>
    </row>
    <row r="31690" spans="12:14" x14ac:dyDescent="0.25">
      <c r="L31690" s="36"/>
      <c r="M31690" s="36"/>
      <c r="N31690" s="36"/>
    </row>
    <row r="31691" spans="12:14" x14ac:dyDescent="0.25">
      <c r="L31691" s="36"/>
      <c r="M31691" s="36"/>
      <c r="N31691" s="36"/>
    </row>
    <row r="31692" spans="12:14" x14ac:dyDescent="0.25">
      <c r="L31692" s="36"/>
      <c r="M31692" s="36"/>
      <c r="N31692" s="36"/>
    </row>
    <row r="31693" spans="12:14" x14ac:dyDescent="0.25">
      <c r="L31693" s="36"/>
      <c r="M31693" s="36"/>
      <c r="N31693" s="36"/>
    </row>
    <row r="31694" spans="12:14" x14ac:dyDescent="0.25">
      <c r="L31694" s="36"/>
      <c r="M31694" s="36"/>
      <c r="N31694" s="36"/>
    </row>
    <row r="31695" spans="12:14" x14ac:dyDescent="0.25">
      <c r="L31695" s="36"/>
      <c r="M31695" s="36"/>
      <c r="N31695" s="36"/>
    </row>
    <row r="31696" spans="12:14" x14ac:dyDescent="0.25">
      <c r="L31696" s="36"/>
      <c r="M31696" s="36"/>
      <c r="N31696" s="36"/>
    </row>
    <row r="31697" spans="12:14" x14ac:dyDescent="0.25">
      <c r="L31697" s="36"/>
      <c r="M31697" s="36"/>
      <c r="N31697" s="36"/>
    </row>
    <row r="31698" spans="12:14" x14ac:dyDescent="0.25">
      <c r="L31698" s="36"/>
      <c r="M31698" s="36"/>
      <c r="N31698" s="36"/>
    </row>
    <row r="31699" spans="12:14" x14ac:dyDescent="0.25">
      <c r="L31699" s="36"/>
      <c r="M31699" s="36"/>
      <c r="N31699" s="36"/>
    </row>
    <row r="31700" spans="12:14" x14ac:dyDescent="0.25">
      <c r="L31700" s="36"/>
      <c r="M31700" s="36"/>
      <c r="N31700" s="36"/>
    </row>
    <row r="31701" spans="12:14" x14ac:dyDescent="0.25">
      <c r="L31701" s="36"/>
      <c r="M31701" s="36"/>
      <c r="N31701" s="36"/>
    </row>
    <row r="31702" spans="12:14" x14ac:dyDescent="0.25">
      <c r="L31702" s="36"/>
      <c r="M31702" s="36"/>
      <c r="N31702" s="36"/>
    </row>
    <row r="31703" spans="12:14" x14ac:dyDescent="0.25">
      <c r="L31703" s="36"/>
      <c r="M31703" s="36"/>
      <c r="N31703" s="36"/>
    </row>
    <row r="31704" spans="12:14" x14ac:dyDescent="0.25">
      <c r="L31704" s="36"/>
      <c r="M31704" s="36"/>
      <c r="N31704" s="36"/>
    </row>
    <row r="31705" spans="12:14" x14ac:dyDescent="0.25">
      <c r="L31705" s="36"/>
      <c r="M31705" s="36"/>
      <c r="N31705" s="36"/>
    </row>
    <row r="31706" spans="12:14" x14ac:dyDescent="0.25">
      <c r="L31706" s="36"/>
      <c r="M31706" s="36"/>
      <c r="N31706" s="36"/>
    </row>
    <row r="31707" spans="12:14" x14ac:dyDescent="0.25">
      <c r="L31707" s="36"/>
      <c r="M31707" s="36"/>
      <c r="N31707" s="36"/>
    </row>
    <row r="31708" spans="12:14" x14ac:dyDescent="0.25">
      <c r="L31708" s="36"/>
      <c r="M31708" s="36"/>
      <c r="N31708" s="36"/>
    </row>
    <row r="31709" spans="12:14" x14ac:dyDescent="0.25">
      <c r="L31709" s="36"/>
      <c r="M31709" s="36"/>
      <c r="N31709" s="36"/>
    </row>
    <row r="31710" spans="12:14" x14ac:dyDescent="0.25">
      <c r="L31710" s="36"/>
      <c r="M31710" s="36"/>
      <c r="N31710" s="36"/>
    </row>
    <row r="31711" spans="12:14" x14ac:dyDescent="0.25">
      <c r="L31711" s="36"/>
      <c r="M31711" s="36"/>
      <c r="N31711" s="36"/>
    </row>
    <row r="31712" spans="12:14" x14ac:dyDescent="0.25">
      <c r="L31712" s="36"/>
      <c r="M31712" s="36"/>
      <c r="N31712" s="36"/>
    </row>
    <row r="31713" spans="12:14" x14ac:dyDescent="0.25">
      <c r="L31713" s="36"/>
      <c r="M31713" s="36"/>
      <c r="N31713" s="36"/>
    </row>
    <row r="31714" spans="12:14" x14ac:dyDescent="0.25">
      <c r="L31714" s="36"/>
      <c r="M31714" s="36"/>
      <c r="N31714" s="36"/>
    </row>
    <row r="31715" spans="12:14" x14ac:dyDescent="0.25">
      <c r="L31715" s="36"/>
      <c r="M31715" s="36"/>
      <c r="N31715" s="36"/>
    </row>
    <row r="31716" spans="12:14" x14ac:dyDescent="0.25">
      <c r="L31716" s="36"/>
      <c r="M31716" s="36"/>
      <c r="N31716" s="36"/>
    </row>
    <row r="31717" spans="12:14" x14ac:dyDescent="0.25">
      <c r="L31717" s="36"/>
      <c r="M31717" s="36"/>
      <c r="N31717" s="36"/>
    </row>
    <row r="31718" spans="12:14" x14ac:dyDescent="0.25">
      <c r="L31718" s="36"/>
      <c r="M31718" s="36"/>
      <c r="N31718" s="36"/>
    </row>
    <row r="31719" spans="12:14" x14ac:dyDescent="0.25">
      <c r="L31719" s="36"/>
      <c r="M31719" s="36"/>
      <c r="N31719" s="36"/>
    </row>
    <row r="31720" spans="12:14" x14ac:dyDescent="0.25">
      <c r="L31720" s="36"/>
      <c r="M31720" s="36"/>
      <c r="N31720" s="36"/>
    </row>
    <row r="31721" spans="12:14" x14ac:dyDescent="0.25">
      <c r="L31721" s="36"/>
      <c r="M31721" s="36"/>
      <c r="N31721" s="36"/>
    </row>
    <row r="31722" spans="12:14" x14ac:dyDescent="0.25">
      <c r="L31722" s="36"/>
      <c r="M31722" s="36"/>
      <c r="N31722" s="36"/>
    </row>
    <row r="31723" spans="12:14" x14ac:dyDescent="0.25">
      <c r="L31723" s="36"/>
      <c r="M31723" s="36"/>
      <c r="N31723" s="36"/>
    </row>
    <row r="31724" spans="12:14" x14ac:dyDescent="0.25">
      <c r="L31724" s="36"/>
      <c r="M31724" s="36"/>
      <c r="N31724" s="36"/>
    </row>
    <row r="31725" spans="12:14" x14ac:dyDescent="0.25">
      <c r="L31725" s="36"/>
      <c r="M31725" s="36"/>
      <c r="N31725" s="36"/>
    </row>
    <row r="31726" spans="12:14" x14ac:dyDescent="0.25">
      <c r="L31726" s="36"/>
      <c r="M31726" s="36"/>
      <c r="N31726" s="36"/>
    </row>
    <row r="31727" spans="12:14" x14ac:dyDescent="0.25">
      <c r="L31727" s="36"/>
      <c r="M31727" s="36"/>
      <c r="N31727" s="36"/>
    </row>
    <row r="31728" spans="12:14" x14ac:dyDescent="0.25">
      <c r="L31728" s="36"/>
      <c r="M31728" s="36"/>
      <c r="N31728" s="36"/>
    </row>
    <row r="31729" spans="12:14" x14ac:dyDescent="0.25">
      <c r="L31729" s="36"/>
      <c r="M31729" s="36"/>
      <c r="N31729" s="36"/>
    </row>
    <row r="31730" spans="12:14" x14ac:dyDescent="0.25">
      <c r="L31730" s="36"/>
      <c r="M31730" s="36"/>
      <c r="N31730" s="36"/>
    </row>
    <row r="31731" spans="12:14" x14ac:dyDescent="0.25">
      <c r="L31731" s="36"/>
      <c r="M31731" s="36"/>
      <c r="N31731" s="36"/>
    </row>
    <row r="31732" spans="12:14" x14ac:dyDescent="0.25">
      <c r="L31732" s="36"/>
      <c r="M31732" s="36"/>
      <c r="N31732" s="36"/>
    </row>
    <row r="31733" spans="12:14" x14ac:dyDescent="0.25">
      <c r="L31733" s="36"/>
      <c r="M31733" s="36"/>
      <c r="N31733" s="36"/>
    </row>
    <row r="31734" spans="12:14" x14ac:dyDescent="0.25">
      <c r="L31734" s="36"/>
      <c r="M31734" s="36"/>
      <c r="N31734" s="36"/>
    </row>
    <row r="31735" spans="12:14" x14ac:dyDescent="0.25">
      <c r="L31735" s="36"/>
      <c r="M31735" s="36"/>
      <c r="N31735" s="36"/>
    </row>
    <row r="31736" spans="12:14" x14ac:dyDescent="0.25">
      <c r="L31736" s="36"/>
      <c r="M31736" s="36"/>
      <c r="N31736" s="36"/>
    </row>
    <row r="31737" spans="12:14" x14ac:dyDescent="0.25">
      <c r="L31737" s="36"/>
      <c r="M31737" s="36"/>
      <c r="N31737" s="36"/>
    </row>
    <row r="31738" spans="12:14" x14ac:dyDescent="0.25">
      <c r="L31738" s="36"/>
      <c r="M31738" s="36"/>
      <c r="N31738" s="36"/>
    </row>
    <row r="31739" spans="12:14" x14ac:dyDescent="0.25">
      <c r="L31739" s="36"/>
      <c r="M31739" s="36"/>
      <c r="N31739" s="36"/>
    </row>
    <row r="31740" spans="12:14" x14ac:dyDescent="0.25">
      <c r="L31740" s="36"/>
      <c r="M31740" s="36"/>
      <c r="N31740" s="36"/>
    </row>
    <row r="31741" spans="12:14" x14ac:dyDescent="0.25">
      <c r="L31741" s="36"/>
      <c r="M31741" s="36"/>
      <c r="N31741" s="36"/>
    </row>
    <row r="31742" spans="12:14" x14ac:dyDescent="0.25">
      <c r="L31742" s="36"/>
      <c r="M31742" s="36"/>
      <c r="N31742" s="36"/>
    </row>
    <row r="31743" spans="12:14" x14ac:dyDescent="0.25">
      <c r="L31743" s="36"/>
      <c r="M31743" s="36"/>
      <c r="N31743" s="36"/>
    </row>
    <row r="31744" spans="12:14" x14ac:dyDescent="0.25">
      <c r="L31744" s="36"/>
      <c r="M31744" s="36"/>
      <c r="N31744" s="36"/>
    </row>
    <row r="31745" spans="12:14" x14ac:dyDescent="0.25">
      <c r="L31745" s="36"/>
      <c r="M31745" s="36"/>
      <c r="N31745" s="36"/>
    </row>
    <row r="31746" spans="12:14" x14ac:dyDescent="0.25">
      <c r="L31746" s="36"/>
      <c r="M31746" s="36"/>
      <c r="N31746" s="36"/>
    </row>
    <row r="31747" spans="12:14" x14ac:dyDescent="0.25">
      <c r="L31747" s="36"/>
      <c r="M31747" s="36"/>
      <c r="N31747" s="36"/>
    </row>
    <row r="31748" spans="12:14" x14ac:dyDescent="0.25">
      <c r="L31748" s="36"/>
      <c r="M31748" s="36"/>
      <c r="N31748" s="36"/>
    </row>
    <row r="31749" spans="12:14" x14ac:dyDescent="0.25">
      <c r="L31749" s="36"/>
      <c r="M31749" s="36"/>
      <c r="N31749" s="36"/>
    </row>
    <row r="31750" spans="12:14" x14ac:dyDescent="0.25">
      <c r="L31750" s="36"/>
      <c r="M31750" s="36"/>
      <c r="N31750" s="36"/>
    </row>
    <row r="31751" spans="12:14" x14ac:dyDescent="0.25">
      <c r="L31751" s="36"/>
      <c r="M31751" s="36"/>
      <c r="N31751" s="36"/>
    </row>
    <row r="31752" spans="12:14" x14ac:dyDescent="0.25">
      <c r="L31752" s="36"/>
      <c r="M31752" s="36"/>
      <c r="N31752" s="36"/>
    </row>
    <row r="31753" spans="12:14" x14ac:dyDescent="0.25">
      <c r="L31753" s="36"/>
      <c r="M31753" s="36"/>
      <c r="N31753" s="36"/>
    </row>
    <row r="31754" spans="12:14" x14ac:dyDescent="0.25">
      <c r="L31754" s="36"/>
      <c r="M31754" s="36"/>
      <c r="N31754" s="36"/>
    </row>
    <row r="31755" spans="12:14" x14ac:dyDescent="0.25">
      <c r="L31755" s="36"/>
      <c r="M31755" s="36"/>
      <c r="N31755" s="36"/>
    </row>
    <row r="31756" spans="12:14" x14ac:dyDescent="0.25">
      <c r="L31756" s="36"/>
      <c r="M31756" s="36"/>
      <c r="N31756" s="36"/>
    </row>
    <row r="31757" spans="12:14" x14ac:dyDescent="0.25">
      <c r="L31757" s="36"/>
      <c r="M31757" s="36"/>
      <c r="N31757" s="36"/>
    </row>
    <row r="31758" spans="12:14" x14ac:dyDescent="0.25">
      <c r="L31758" s="36"/>
      <c r="M31758" s="36"/>
      <c r="N31758" s="36"/>
    </row>
    <row r="31759" spans="12:14" x14ac:dyDescent="0.25">
      <c r="L31759" s="36"/>
      <c r="M31759" s="36"/>
      <c r="N31759" s="36"/>
    </row>
    <row r="31760" spans="12:14" x14ac:dyDescent="0.25">
      <c r="L31760" s="36"/>
      <c r="M31760" s="36"/>
      <c r="N31760" s="36"/>
    </row>
    <row r="31761" spans="12:14" x14ac:dyDescent="0.25">
      <c r="L31761" s="36"/>
      <c r="M31761" s="36"/>
      <c r="N31761" s="36"/>
    </row>
    <row r="31762" spans="12:14" x14ac:dyDescent="0.25">
      <c r="L31762" s="36"/>
      <c r="M31762" s="36"/>
      <c r="N31762" s="36"/>
    </row>
    <row r="31763" spans="12:14" x14ac:dyDescent="0.25">
      <c r="L31763" s="36"/>
      <c r="M31763" s="36"/>
      <c r="N31763" s="36"/>
    </row>
    <row r="31764" spans="12:14" x14ac:dyDescent="0.25">
      <c r="L31764" s="36"/>
      <c r="M31764" s="36"/>
      <c r="N31764" s="36"/>
    </row>
    <row r="31765" spans="12:14" x14ac:dyDescent="0.25">
      <c r="L31765" s="36"/>
      <c r="M31765" s="36"/>
      <c r="N31765" s="36"/>
    </row>
    <row r="31766" spans="12:14" x14ac:dyDescent="0.25">
      <c r="L31766" s="36"/>
      <c r="M31766" s="36"/>
      <c r="N31766" s="36"/>
    </row>
    <row r="31767" spans="12:14" x14ac:dyDescent="0.25">
      <c r="L31767" s="36"/>
      <c r="M31767" s="36"/>
      <c r="N31767" s="36"/>
    </row>
    <row r="31768" spans="12:14" x14ac:dyDescent="0.25">
      <c r="L31768" s="36"/>
      <c r="M31768" s="36"/>
      <c r="N31768" s="36"/>
    </row>
    <row r="31769" spans="12:14" x14ac:dyDescent="0.25">
      <c r="L31769" s="36"/>
      <c r="M31769" s="36"/>
      <c r="N31769" s="36"/>
    </row>
    <row r="31770" spans="12:14" x14ac:dyDescent="0.25">
      <c r="L31770" s="36"/>
      <c r="M31770" s="36"/>
      <c r="N31770" s="36"/>
    </row>
    <row r="31771" spans="12:14" x14ac:dyDescent="0.25">
      <c r="L31771" s="36"/>
      <c r="M31771" s="36"/>
      <c r="N31771" s="36"/>
    </row>
    <row r="31772" spans="12:14" x14ac:dyDescent="0.25">
      <c r="L31772" s="36"/>
      <c r="M31772" s="36"/>
      <c r="N31772" s="36"/>
    </row>
    <row r="31773" spans="12:14" x14ac:dyDescent="0.25">
      <c r="L31773" s="36"/>
      <c r="M31773" s="36"/>
      <c r="N31773" s="36"/>
    </row>
    <row r="31774" spans="12:14" x14ac:dyDescent="0.25">
      <c r="L31774" s="36"/>
      <c r="M31774" s="36"/>
      <c r="N31774" s="36"/>
    </row>
    <row r="31775" spans="12:14" x14ac:dyDescent="0.25">
      <c r="L31775" s="36"/>
      <c r="M31775" s="36"/>
      <c r="N31775" s="36"/>
    </row>
    <row r="31776" spans="12:14" x14ac:dyDescent="0.25">
      <c r="L31776" s="36"/>
      <c r="M31776" s="36"/>
      <c r="N31776" s="36"/>
    </row>
    <row r="31777" spans="12:14" x14ac:dyDescent="0.25">
      <c r="L31777" s="36"/>
      <c r="M31777" s="36"/>
      <c r="N31777" s="36"/>
    </row>
    <row r="31778" spans="12:14" x14ac:dyDescent="0.25">
      <c r="L31778" s="36"/>
      <c r="M31778" s="36"/>
      <c r="N31778" s="36"/>
    </row>
    <row r="31779" spans="12:14" x14ac:dyDescent="0.25">
      <c r="L31779" s="36"/>
      <c r="M31779" s="36"/>
      <c r="N31779" s="36"/>
    </row>
    <row r="31780" spans="12:14" x14ac:dyDescent="0.25">
      <c r="L31780" s="36"/>
      <c r="M31780" s="36"/>
      <c r="N31780" s="36"/>
    </row>
    <row r="31781" spans="12:14" x14ac:dyDescent="0.25">
      <c r="L31781" s="36"/>
      <c r="M31781" s="36"/>
      <c r="N31781" s="36"/>
    </row>
    <row r="31782" spans="12:14" x14ac:dyDescent="0.25">
      <c r="L31782" s="36"/>
      <c r="M31782" s="36"/>
      <c r="N31782" s="36"/>
    </row>
    <row r="31783" spans="12:14" x14ac:dyDescent="0.25">
      <c r="L31783" s="36"/>
      <c r="M31783" s="36"/>
      <c r="N31783" s="36"/>
    </row>
    <row r="31784" spans="12:14" x14ac:dyDescent="0.25">
      <c r="L31784" s="36"/>
      <c r="M31784" s="36"/>
      <c r="N31784" s="36"/>
    </row>
    <row r="31785" spans="12:14" x14ac:dyDescent="0.25">
      <c r="L31785" s="36"/>
      <c r="M31785" s="36"/>
      <c r="N31785" s="36"/>
    </row>
    <row r="31786" spans="12:14" x14ac:dyDescent="0.25">
      <c r="L31786" s="36"/>
      <c r="M31786" s="36"/>
      <c r="N31786" s="36"/>
    </row>
    <row r="31787" spans="12:14" x14ac:dyDescent="0.25">
      <c r="L31787" s="36"/>
      <c r="M31787" s="36"/>
      <c r="N31787" s="36"/>
    </row>
    <row r="31788" spans="12:14" x14ac:dyDescent="0.25">
      <c r="L31788" s="36"/>
      <c r="M31788" s="36"/>
      <c r="N31788" s="36"/>
    </row>
    <row r="31789" spans="12:14" x14ac:dyDescent="0.25">
      <c r="L31789" s="36"/>
      <c r="M31789" s="36"/>
      <c r="N31789" s="36"/>
    </row>
    <row r="31790" spans="12:14" x14ac:dyDescent="0.25">
      <c r="L31790" s="36"/>
      <c r="M31790" s="36"/>
      <c r="N31790" s="36"/>
    </row>
    <row r="31791" spans="12:14" x14ac:dyDescent="0.25">
      <c r="L31791" s="36"/>
      <c r="M31791" s="36"/>
      <c r="N31791" s="36"/>
    </row>
    <row r="31792" spans="12:14" x14ac:dyDescent="0.25">
      <c r="L31792" s="36"/>
      <c r="M31792" s="36"/>
      <c r="N31792" s="36"/>
    </row>
    <row r="31793" spans="12:14" x14ac:dyDescent="0.25">
      <c r="L31793" s="36"/>
      <c r="M31793" s="36"/>
      <c r="N31793" s="36"/>
    </row>
    <row r="31794" spans="12:14" x14ac:dyDescent="0.25">
      <c r="L31794" s="36"/>
      <c r="M31794" s="36"/>
      <c r="N31794" s="36"/>
    </row>
    <row r="31795" spans="12:14" x14ac:dyDescent="0.25">
      <c r="L31795" s="36"/>
      <c r="M31795" s="36"/>
      <c r="N31795" s="36"/>
    </row>
    <row r="31796" spans="12:14" x14ac:dyDescent="0.25">
      <c r="L31796" s="36"/>
      <c r="M31796" s="36"/>
      <c r="N31796" s="36"/>
    </row>
    <row r="31797" spans="12:14" x14ac:dyDescent="0.25">
      <c r="L31797" s="36"/>
      <c r="M31797" s="36"/>
      <c r="N31797" s="36"/>
    </row>
    <row r="31798" spans="12:14" x14ac:dyDescent="0.25">
      <c r="L31798" s="36"/>
      <c r="M31798" s="36"/>
      <c r="N31798" s="36"/>
    </row>
    <row r="31799" spans="12:14" x14ac:dyDescent="0.25">
      <c r="L31799" s="36"/>
      <c r="M31799" s="36"/>
      <c r="N31799" s="36"/>
    </row>
    <row r="31800" spans="12:14" x14ac:dyDescent="0.25">
      <c r="L31800" s="36"/>
      <c r="M31800" s="36"/>
      <c r="N31800" s="36"/>
    </row>
    <row r="31801" spans="12:14" x14ac:dyDescent="0.25">
      <c r="L31801" s="36"/>
      <c r="M31801" s="36"/>
      <c r="N31801" s="36"/>
    </row>
    <row r="31802" spans="12:14" x14ac:dyDescent="0.25">
      <c r="L31802" s="36"/>
      <c r="M31802" s="36"/>
      <c r="N31802" s="36"/>
    </row>
    <row r="31803" spans="12:14" x14ac:dyDescent="0.25">
      <c r="L31803" s="36"/>
      <c r="M31803" s="36"/>
      <c r="N31803" s="36"/>
    </row>
    <row r="31804" spans="12:14" x14ac:dyDescent="0.25">
      <c r="L31804" s="36"/>
      <c r="M31804" s="36"/>
      <c r="N31804" s="36"/>
    </row>
    <row r="31805" spans="12:14" x14ac:dyDescent="0.25">
      <c r="L31805" s="36"/>
      <c r="M31805" s="36"/>
      <c r="N31805" s="36"/>
    </row>
    <row r="31806" spans="12:14" x14ac:dyDescent="0.25">
      <c r="L31806" s="36"/>
      <c r="M31806" s="36"/>
      <c r="N31806" s="36"/>
    </row>
    <row r="31807" spans="12:14" x14ac:dyDescent="0.25">
      <c r="L31807" s="36"/>
      <c r="M31807" s="36"/>
      <c r="N31807" s="36"/>
    </row>
    <row r="31808" spans="12:14" x14ac:dyDescent="0.25">
      <c r="L31808" s="36"/>
      <c r="M31808" s="36"/>
      <c r="N31808" s="36"/>
    </row>
    <row r="31809" spans="12:14" x14ac:dyDescent="0.25">
      <c r="L31809" s="36"/>
      <c r="M31809" s="36"/>
      <c r="N31809" s="36"/>
    </row>
    <row r="31810" spans="12:14" x14ac:dyDescent="0.25">
      <c r="L31810" s="36"/>
      <c r="M31810" s="36"/>
      <c r="N31810" s="36"/>
    </row>
    <row r="31811" spans="12:14" x14ac:dyDescent="0.25">
      <c r="L31811" s="36"/>
      <c r="M31811" s="36"/>
      <c r="N31811" s="36"/>
    </row>
    <row r="31812" spans="12:14" x14ac:dyDescent="0.25">
      <c r="L31812" s="36"/>
      <c r="M31812" s="36"/>
      <c r="N31812" s="36"/>
    </row>
    <row r="31813" spans="12:14" x14ac:dyDescent="0.25">
      <c r="L31813" s="36"/>
      <c r="M31813" s="36"/>
      <c r="N31813" s="36"/>
    </row>
    <row r="31814" spans="12:14" x14ac:dyDescent="0.25">
      <c r="L31814" s="36"/>
      <c r="M31814" s="36"/>
      <c r="N31814" s="36"/>
    </row>
    <row r="31815" spans="12:14" x14ac:dyDescent="0.25">
      <c r="L31815" s="36"/>
      <c r="M31815" s="36"/>
      <c r="N31815" s="36"/>
    </row>
    <row r="31816" spans="12:14" x14ac:dyDescent="0.25">
      <c r="L31816" s="36"/>
      <c r="M31816" s="36"/>
      <c r="N31816" s="36"/>
    </row>
    <row r="31817" spans="12:14" x14ac:dyDescent="0.25">
      <c r="L31817" s="36"/>
      <c r="M31817" s="36"/>
      <c r="N31817" s="36"/>
    </row>
    <row r="31818" spans="12:14" x14ac:dyDescent="0.25">
      <c r="L31818" s="36"/>
      <c r="M31818" s="36"/>
      <c r="N31818" s="36"/>
    </row>
    <row r="31819" spans="12:14" x14ac:dyDescent="0.25">
      <c r="L31819" s="36"/>
      <c r="M31819" s="36"/>
      <c r="N31819" s="36"/>
    </row>
    <row r="31820" spans="12:14" x14ac:dyDescent="0.25">
      <c r="L31820" s="36"/>
      <c r="M31820" s="36"/>
      <c r="N31820" s="36"/>
    </row>
    <row r="31821" spans="12:14" x14ac:dyDescent="0.25">
      <c r="L31821" s="36"/>
      <c r="M31821" s="36"/>
      <c r="N31821" s="36"/>
    </row>
    <row r="31822" spans="12:14" x14ac:dyDescent="0.25">
      <c r="L31822" s="36"/>
      <c r="M31822" s="36"/>
      <c r="N31822" s="36"/>
    </row>
    <row r="31823" spans="12:14" x14ac:dyDescent="0.25">
      <c r="L31823" s="36"/>
      <c r="M31823" s="36"/>
      <c r="N31823" s="36"/>
    </row>
    <row r="31824" spans="12:14" x14ac:dyDescent="0.25">
      <c r="L31824" s="36"/>
      <c r="M31824" s="36"/>
      <c r="N31824" s="36"/>
    </row>
    <row r="31825" spans="12:14" x14ac:dyDescent="0.25">
      <c r="L31825" s="36"/>
      <c r="M31825" s="36"/>
      <c r="N31825" s="36"/>
    </row>
    <row r="31826" spans="12:14" x14ac:dyDescent="0.25">
      <c r="L31826" s="36"/>
      <c r="M31826" s="36"/>
      <c r="N31826" s="36"/>
    </row>
    <row r="31827" spans="12:14" x14ac:dyDescent="0.25">
      <c r="L31827" s="36"/>
      <c r="M31827" s="36"/>
      <c r="N31827" s="36"/>
    </row>
    <row r="31828" spans="12:14" x14ac:dyDescent="0.25">
      <c r="L31828" s="36"/>
      <c r="M31828" s="36"/>
      <c r="N31828" s="36"/>
    </row>
    <row r="31829" spans="12:14" x14ac:dyDescent="0.25">
      <c r="L31829" s="36"/>
      <c r="M31829" s="36"/>
      <c r="N31829" s="36"/>
    </row>
    <row r="31830" spans="12:14" x14ac:dyDescent="0.25">
      <c r="L31830" s="36"/>
      <c r="M31830" s="36"/>
      <c r="N31830" s="36"/>
    </row>
    <row r="31831" spans="12:14" x14ac:dyDescent="0.25">
      <c r="L31831" s="36"/>
      <c r="M31831" s="36"/>
      <c r="N31831" s="36"/>
    </row>
    <row r="31832" spans="12:14" x14ac:dyDescent="0.25">
      <c r="L31832" s="36"/>
      <c r="M31832" s="36"/>
      <c r="N31832" s="36"/>
    </row>
    <row r="31833" spans="12:14" x14ac:dyDescent="0.25">
      <c r="L31833" s="36"/>
      <c r="M31833" s="36"/>
      <c r="N31833" s="36"/>
    </row>
    <row r="31834" spans="12:14" x14ac:dyDescent="0.25">
      <c r="L31834" s="36"/>
      <c r="M31834" s="36"/>
      <c r="N31834" s="36"/>
    </row>
    <row r="31835" spans="12:14" x14ac:dyDescent="0.25">
      <c r="L31835" s="36"/>
      <c r="M31835" s="36"/>
      <c r="N31835" s="36"/>
    </row>
    <row r="31836" spans="12:14" x14ac:dyDescent="0.25">
      <c r="L31836" s="36"/>
      <c r="M31836" s="36"/>
      <c r="N31836" s="36"/>
    </row>
    <row r="31837" spans="12:14" x14ac:dyDescent="0.25">
      <c r="L31837" s="36"/>
      <c r="M31837" s="36"/>
      <c r="N31837" s="36"/>
    </row>
    <row r="31838" spans="12:14" x14ac:dyDescent="0.25">
      <c r="L31838" s="36"/>
      <c r="M31838" s="36"/>
      <c r="N31838" s="36"/>
    </row>
    <row r="31839" spans="12:14" x14ac:dyDescent="0.25">
      <c r="L31839" s="36"/>
      <c r="M31839" s="36"/>
      <c r="N31839" s="36"/>
    </row>
    <row r="31840" spans="12:14" x14ac:dyDescent="0.25">
      <c r="L31840" s="36"/>
      <c r="M31840" s="36"/>
      <c r="N31840" s="36"/>
    </row>
    <row r="31841" spans="12:14" x14ac:dyDescent="0.25">
      <c r="L31841" s="36"/>
      <c r="M31841" s="36"/>
      <c r="N31841" s="36"/>
    </row>
    <row r="31842" spans="12:14" x14ac:dyDescent="0.25">
      <c r="L31842" s="36"/>
      <c r="M31842" s="36"/>
      <c r="N31842" s="36"/>
    </row>
    <row r="31843" spans="12:14" x14ac:dyDescent="0.25">
      <c r="L31843" s="36"/>
      <c r="M31843" s="36"/>
      <c r="N31843" s="36"/>
    </row>
    <row r="31844" spans="12:14" x14ac:dyDescent="0.25">
      <c r="L31844" s="36"/>
      <c r="M31844" s="36"/>
      <c r="N31844" s="36"/>
    </row>
    <row r="31845" spans="12:14" x14ac:dyDescent="0.25">
      <c r="L31845" s="36"/>
      <c r="M31845" s="36"/>
      <c r="N31845" s="36"/>
    </row>
    <row r="31846" spans="12:14" x14ac:dyDescent="0.25">
      <c r="L31846" s="36"/>
      <c r="M31846" s="36"/>
      <c r="N31846" s="36"/>
    </row>
    <row r="31847" spans="12:14" x14ac:dyDescent="0.25">
      <c r="L31847" s="36"/>
      <c r="M31847" s="36"/>
      <c r="N31847" s="36"/>
    </row>
    <row r="31848" spans="12:14" x14ac:dyDescent="0.25">
      <c r="L31848" s="36"/>
      <c r="M31848" s="36"/>
      <c r="N31848" s="36"/>
    </row>
    <row r="31849" spans="12:14" x14ac:dyDescent="0.25">
      <c r="L31849" s="36"/>
      <c r="M31849" s="36"/>
      <c r="N31849" s="36"/>
    </row>
    <row r="31850" spans="12:14" x14ac:dyDescent="0.25">
      <c r="L31850" s="36"/>
      <c r="M31850" s="36"/>
      <c r="N31850" s="36"/>
    </row>
    <row r="31851" spans="12:14" x14ac:dyDescent="0.25">
      <c r="L31851" s="36"/>
      <c r="M31851" s="36"/>
      <c r="N31851" s="36"/>
    </row>
    <row r="31852" spans="12:14" x14ac:dyDescent="0.25">
      <c r="L31852" s="36"/>
      <c r="M31852" s="36"/>
      <c r="N31852" s="36"/>
    </row>
    <row r="31853" spans="12:14" x14ac:dyDescent="0.25">
      <c r="L31853" s="36"/>
      <c r="M31853" s="36"/>
      <c r="N31853" s="36"/>
    </row>
    <row r="31854" spans="12:14" x14ac:dyDescent="0.25">
      <c r="L31854" s="36"/>
      <c r="M31854" s="36"/>
      <c r="N31854" s="36"/>
    </row>
    <row r="31855" spans="12:14" x14ac:dyDescent="0.25">
      <c r="L31855" s="36"/>
      <c r="M31855" s="36"/>
      <c r="N31855" s="36"/>
    </row>
    <row r="31856" spans="12:14" x14ac:dyDescent="0.25">
      <c r="L31856" s="36"/>
      <c r="M31856" s="36"/>
      <c r="N31856" s="36"/>
    </row>
    <row r="31857" spans="12:14" x14ac:dyDescent="0.25">
      <c r="L31857" s="36"/>
      <c r="M31857" s="36"/>
      <c r="N31857" s="36"/>
    </row>
    <row r="31858" spans="12:14" x14ac:dyDescent="0.25">
      <c r="L31858" s="36"/>
      <c r="M31858" s="36"/>
      <c r="N31858" s="36"/>
    </row>
    <row r="31859" spans="12:14" x14ac:dyDescent="0.25">
      <c r="L31859" s="36"/>
      <c r="M31859" s="36"/>
      <c r="N31859" s="36"/>
    </row>
    <row r="31860" spans="12:14" x14ac:dyDescent="0.25">
      <c r="L31860" s="36"/>
      <c r="M31860" s="36"/>
      <c r="N31860" s="36"/>
    </row>
    <row r="31861" spans="12:14" x14ac:dyDescent="0.25">
      <c r="L31861" s="36"/>
      <c r="M31861" s="36"/>
      <c r="N31861" s="36"/>
    </row>
    <row r="31862" spans="12:14" x14ac:dyDescent="0.25">
      <c r="L31862" s="36"/>
      <c r="M31862" s="36"/>
      <c r="N31862" s="36"/>
    </row>
    <row r="31863" spans="12:14" x14ac:dyDescent="0.25">
      <c r="L31863" s="36"/>
      <c r="M31863" s="36"/>
      <c r="N31863" s="36"/>
    </row>
    <row r="31864" spans="12:14" x14ac:dyDescent="0.25">
      <c r="L31864" s="36"/>
      <c r="M31864" s="36"/>
      <c r="N31864" s="36"/>
    </row>
    <row r="31865" spans="12:14" x14ac:dyDescent="0.25">
      <c r="L31865" s="36"/>
      <c r="M31865" s="36"/>
      <c r="N31865" s="36"/>
    </row>
    <row r="31866" spans="12:14" x14ac:dyDescent="0.25">
      <c r="L31866" s="36"/>
      <c r="M31866" s="36"/>
      <c r="N31866" s="36"/>
    </row>
    <row r="31867" spans="12:14" x14ac:dyDescent="0.25">
      <c r="L31867" s="36"/>
      <c r="M31867" s="36"/>
      <c r="N31867" s="36"/>
    </row>
    <row r="31868" spans="12:14" x14ac:dyDescent="0.25">
      <c r="L31868" s="36"/>
      <c r="M31868" s="36"/>
      <c r="N31868" s="36"/>
    </row>
    <row r="31869" spans="12:14" x14ac:dyDescent="0.25">
      <c r="L31869" s="36"/>
      <c r="M31869" s="36"/>
      <c r="N31869" s="36"/>
    </row>
    <row r="31870" spans="12:14" x14ac:dyDescent="0.25">
      <c r="L31870" s="36"/>
      <c r="M31870" s="36"/>
      <c r="N31870" s="36"/>
    </row>
    <row r="31871" spans="12:14" x14ac:dyDescent="0.25">
      <c r="L31871" s="36"/>
      <c r="M31871" s="36"/>
      <c r="N31871" s="36"/>
    </row>
    <row r="31872" spans="12:14" x14ac:dyDescent="0.25">
      <c r="L31872" s="36"/>
      <c r="M31872" s="36"/>
      <c r="N31872" s="36"/>
    </row>
    <row r="31873" spans="12:14" x14ac:dyDescent="0.25">
      <c r="L31873" s="36"/>
      <c r="M31873" s="36"/>
      <c r="N31873" s="36"/>
    </row>
    <row r="31874" spans="12:14" x14ac:dyDescent="0.25">
      <c r="L31874" s="36"/>
      <c r="M31874" s="36"/>
      <c r="N31874" s="36"/>
    </row>
    <row r="31875" spans="12:14" x14ac:dyDescent="0.25">
      <c r="L31875" s="36"/>
      <c r="M31875" s="36"/>
      <c r="N31875" s="36"/>
    </row>
    <row r="31876" spans="12:14" x14ac:dyDescent="0.25">
      <c r="L31876" s="36"/>
      <c r="M31876" s="36"/>
      <c r="N31876" s="36"/>
    </row>
    <row r="31877" spans="12:14" x14ac:dyDescent="0.25">
      <c r="L31877" s="36"/>
      <c r="M31877" s="36"/>
      <c r="N31877" s="36"/>
    </row>
    <row r="31878" spans="12:14" x14ac:dyDescent="0.25">
      <c r="L31878" s="36"/>
      <c r="M31878" s="36"/>
      <c r="N31878" s="36"/>
    </row>
    <row r="31879" spans="12:14" x14ac:dyDescent="0.25">
      <c r="L31879" s="36"/>
      <c r="M31879" s="36"/>
      <c r="N31879" s="36"/>
    </row>
    <row r="31880" spans="12:14" x14ac:dyDescent="0.25">
      <c r="L31880" s="36"/>
      <c r="M31880" s="36"/>
      <c r="N31880" s="36"/>
    </row>
    <row r="31881" spans="12:14" x14ac:dyDescent="0.25">
      <c r="L31881" s="36"/>
      <c r="M31881" s="36"/>
      <c r="N31881" s="36"/>
    </row>
    <row r="31882" spans="12:14" x14ac:dyDescent="0.25">
      <c r="L31882" s="36"/>
      <c r="M31882" s="36"/>
      <c r="N31882" s="36"/>
    </row>
    <row r="31883" spans="12:14" x14ac:dyDescent="0.25">
      <c r="L31883" s="36"/>
      <c r="M31883" s="36"/>
      <c r="N31883" s="36"/>
    </row>
    <row r="31884" spans="12:14" x14ac:dyDescent="0.25">
      <c r="L31884" s="36"/>
      <c r="M31884" s="36"/>
      <c r="N31884" s="36"/>
    </row>
    <row r="31885" spans="12:14" x14ac:dyDescent="0.25">
      <c r="L31885" s="36"/>
      <c r="M31885" s="36"/>
      <c r="N31885" s="36"/>
    </row>
    <row r="31886" spans="12:14" x14ac:dyDescent="0.25">
      <c r="L31886" s="36"/>
      <c r="M31886" s="36"/>
      <c r="N31886" s="36"/>
    </row>
    <row r="31887" spans="12:14" x14ac:dyDescent="0.25">
      <c r="L31887" s="36"/>
      <c r="M31887" s="36"/>
      <c r="N31887" s="36"/>
    </row>
    <row r="31888" spans="12:14" x14ac:dyDescent="0.25">
      <c r="L31888" s="36"/>
      <c r="M31888" s="36"/>
      <c r="N31888" s="36"/>
    </row>
    <row r="31889" spans="12:14" x14ac:dyDescent="0.25">
      <c r="L31889" s="36"/>
      <c r="M31889" s="36"/>
      <c r="N31889" s="36"/>
    </row>
    <row r="31890" spans="12:14" x14ac:dyDescent="0.25">
      <c r="L31890" s="36"/>
      <c r="M31890" s="36"/>
      <c r="N31890" s="36"/>
    </row>
    <row r="31891" spans="12:14" x14ac:dyDescent="0.25">
      <c r="L31891" s="36"/>
      <c r="M31891" s="36"/>
      <c r="N31891" s="36"/>
    </row>
    <row r="31892" spans="12:14" x14ac:dyDescent="0.25">
      <c r="L31892" s="36"/>
      <c r="M31892" s="36"/>
      <c r="N31892" s="36"/>
    </row>
    <row r="31893" spans="12:14" x14ac:dyDescent="0.25">
      <c r="L31893" s="36"/>
      <c r="M31893" s="36"/>
      <c r="N31893" s="36"/>
    </row>
    <row r="31894" spans="12:14" x14ac:dyDescent="0.25">
      <c r="L31894" s="36"/>
      <c r="M31894" s="36"/>
      <c r="N31894" s="36"/>
    </row>
    <row r="31895" spans="12:14" x14ac:dyDescent="0.25">
      <c r="L31895" s="36"/>
      <c r="M31895" s="36"/>
      <c r="N31895" s="36"/>
    </row>
    <row r="31896" spans="12:14" x14ac:dyDescent="0.25">
      <c r="L31896" s="36"/>
      <c r="M31896" s="36"/>
      <c r="N31896" s="36"/>
    </row>
    <row r="31897" spans="12:14" x14ac:dyDescent="0.25">
      <c r="L31897" s="36"/>
      <c r="M31897" s="36"/>
      <c r="N31897" s="36"/>
    </row>
    <row r="31898" spans="12:14" x14ac:dyDescent="0.25">
      <c r="L31898" s="36"/>
      <c r="M31898" s="36"/>
      <c r="N31898" s="36"/>
    </row>
    <row r="31899" spans="12:14" x14ac:dyDescent="0.25">
      <c r="L31899" s="36"/>
      <c r="M31899" s="36"/>
      <c r="N31899" s="36"/>
    </row>
    <row r="31900" spans="12:14" x14ac:dyDescent="0.25">
      <c r="L31900" s="36"/>
      <c r="M31900" s="36"/>
      <c r="N31900" s="36"/>
    </row>
    <row r="31901" spans="12:14" x14ac:dyDescent="0.25">
      <c r="L31901" s="36"/>
      <c r="M31901" s="36"/>
      <c r="N31901" s="36"/>
    </row>
    <row r="31902" spans="12:14" x14ac:dyDescent="0.25">
      <c r="L31902" s="36"/>
      <c r="M31902" s="36"/>
      <c r="N31902" s="36"/>
    </row>
    <row r="31903" spans="12:14" x14ac:dyDescent="0.25">
      <c r="L31903" s="36"/>
      <c r="M31903" s="36"/>
      <c r="N31903" s="36"/>
    </row>
    <row r="31904" spans="12:14" x14ac:dyDescent="0.25">
      <c r="L31904" s="36"/>
      <c r="M31904" s="36"/>
      <c r="N31904" s="36"/>
    </row>
    <row r="31905" spans="12:14" x14ac:dyDescent="0.25">
      <c r="L31905" s="36"/>
      <c r="M31905" s="36"/>
      <c r="N31905" s="36"/>
    </row>
    <row r="31906" spans="12:14" x14ac:dyDescent="0.25">
      <c r="L31906" s="36"/>
      <c r="M31906" s="36"/>
      <c r="N31906" s="36"/>
    </row>
    <row r="31907" spans="12:14" x14ac:dyDescent="0.25">
      <c r="L31907" s="36"/>
      <c r="M31907" s="36"/>
      <c r="N31907" s="36"/>
    </row>
    <row r="31908" spans="12:14" x14ac:dyDescent="0.25">
      <c r="L31908" s="36"/>
      <c r="M31908" s="36"/>
      <c r="N31908" s="36"/>
    </row>
    <row r="31909" spans="12:14" x14ac:dyDescent="0.25">
      <c r="L31909" s="36"/>
      <c r="M31909" s="36"/>
      <c r="N31909" s="36"/>
    </row>
    <row r="31910" spans="12:14" x14ac:dyDescent="0.25">
      <c r="L31910" s="36"/>
      <c r="M31910" s="36"/>
      <c r="N31910" s="36"/>
    </row>
    <row r="31911" spans="12:14" x14ac:dyDescent="0.25">
      <c r="L31911" s="36"/>
      <c r="M31911" s="36"/>
      <c r="N31911" s="36"/>
    </row>
    <row r="31912" spans="12:14" x14ac:dyDescent="0.25">
      <c r="L31912" s="36"/>
      <c r="M31912" s="36"/>
      <c r="N31912" s="36"/>
    </row>
    <row r="31913" spans="12:14" x14ac:dyDescent="0.25">
      <c r="L31913" s="36"/>
      <c r="M31913" s="36"/>
      <c r="N31913" s="36"/>
    </row>
    <row r="31914" spans="12:14" x14ac:dyDescent="0.25">
      <c r="L31914" s="36"/>
      <c r="M31914" s="36"/>
      <c r="N31914" s="36"/>
    </row>
    <row r="31915" spans="12:14" x14ac:dyDescent="0.25">
      <c r="L31915" s="36"/>
      <c r="M31915" s="36"/>
      <c r="N31915" s="36"/>
    </row>
    <row r="31916" spans="12:14" x14ac:dyDescent="0.25">
      <c r="L31916" s="36"/>
      <c r="M31916" s="36"/>
      <c r="N31916" s="36"/>
    </row>
    <row r="31917" spans="12:14" x14ac:dyDescent="0.25">
      <c r="L31917" s="36"/>
      <c r="M31917" s="36"/>
      <c r="N31917" s="36"/>
    </row>
    <row r="31918" spans="12:14" x14ac:dyDescent="0.25">
      <c r="L31918" s="36"/>
      <c r="M31918" s="36"/>
      <c r="N31918" s="36"/>
    </row>
    <row r="31919" spans="12:14" x14ac:dyDescent="0.25">
      <c r="L31919" s="36"/>
      <c r="M31919" s="36"/>
      <c r="N31919" s="36"/>
    </row>
    <row r="31920" spans="12:14" x14ac:dyDescent="0.25">
      <c r="L31920" s="36"/>
      <c r="M31920" s="36"/>
      <c r="N31920" s="36"/>
    </row>
    <row r="31921" spans="12:14" x14ac:dyDescent="0.25">
      <c r="L31921" s="36"/>
      <c r="M31921" s="36"/>
      <c r="N31921" s="36"/>
    </row>
    <row r="31922" spans="12:14" x14ac:dyDescent="0.25">
      <c r="L31922" s="36"/>
      <c r="M31922" s="36"/>
      <c r="N31922" s="36"/>
    </row>
    <row r="31923" spans="12:14" x14ac:dyDescent="0.25">
      <c r="L31923" s="36"/>
      <c r="M31923" s="36"/>
      <c r="N31923" s="36"/>
    </row>
    <row r="31924" spans="12:14" x14ac:dyDescent="0.25">
      <c r="L31924" s="36"/>
      <c r="M31924" s="36"/>
      <c r="N31924" s="36"/>
    </row>
    <row r="31925" spans="12:14" x14ac:dyDescent="0.25">
      <c r="L31925" s="36"/>
      <c r="M31925" s="36"/>
      <c r="N31925" s="36"/>
    </row>
    <row r="31926" spans="12:14" x14ac:dyDescent="0.25">
      <c r="L31926" s="36"/>
      <c r="M31926" s="36"/>
      <c r="N31926" s="36"/>
    </row>
    <row r="31927" spans="12:14" x14ac:dyDescent="0.25">
      <c r="L31927" s="36"/>
      <c r="M31927" s="36"/>
      <c r="N31927" s="36"/>
    </row>
    <row r="31928" spans="12:14" x14ac:dyDescent="0.25">
      <c r="L31928" s="36"/>
      <c r="M31928" s="36"/>
      <c r="N31928" s="36"/>
    </row>
    <row r="31929" spans="12:14" x14ac:dyDescent="0.25">
      <c r="L31929" s="36"/>
      <c r="M31929" s="36"/>
      <c r="N31929" s="36"/>
    </row>
    <row r="31930" spans="12:14" x14ac:dyDescent="0.25">
      <c r="L31930" s="36"/>
      <c r="M31930" s="36"/>
      <c r="N31930" s="36"/>
    </row>
    <row r="31931" spans="12:14" x14ac:dyDescent="0.25">
      <c r="L31931" s="36"/>
      <c r="M31931" s="36"/>
      <c r="N31931" s="36"/>
    </row>
    <row r="31932" spans="12:14" x14ac:dyDescent="0.25">
      <c r="L31932" s="36"/>
      <c r="M31932" s="36"/>
      <c r="N31932" s="36"/>
    </row>
    <row r="31933" spans="12:14" x14ac:dyDescent="0.25">
      <c r="L31933" s="36"/>
      <c r="M31933" s="36"/>
      <c r="N31933" s="36"/>
    </row>
    <row r="31934" spans="12:14" x14ac:dyDescent="0.25">
      <c r="L31934" s="36"/>
      <c r="M31934" s="36"/>
      <c r="N31934" s="36"/>
    </row>
    <row r="31935" spans="12:14" x14ac:dyDescent="0.25">
      <c r="L31935" s="36"/>
      <c r="M31935" s="36"/>
      <c r="N31935" s="36"/>
    </row>
    <row r="31936" spans="12:14" x14ac:dyDescent="0.25">
      <c r="L31936" s="36"/>
      <c r="M31936" s="36"/>
      <c r="N31936" s="36"/>
    </row>
    <row r="31937" spans="12:14" x14ac:dyDescent="0.25">
      <c r="L31937" s="36"/>
      <c r="M31937" s="36"/>
      <c r="N31937" s="36"/>
    </row>
    <row r="31938" spans="12:14" x14ac:dyDescent="0.25">
      <c r="L31938" s="36"/>
      <c r="M31938" s="36"/>
      <c r="N31938" s="36"/>
    </row>
    <row r="31939" spans="12:14" x14ac:dyDescent="0.25">
      <c r="L31939" s="36"/>
      <c r="M31939" s="36"/>
      <c r="N31939" s="36"/>
    </row>
    <row r="31940" spans="12:14" x14ac:dyDescent="0.25">
      <c r="L31940" s="36"/>
      <c r="M31940" s="36"/>
      <c r="N31940" s="36"/>
    </row>
    <row r="31941" spans="12:14" x14ac:dyDescent="0.25">
      <c r="L31941" s="36"/>
      <c r="M31941" s="36"/>
      <c r="N31941" s="36"/>
    </row>
    <row r="31942" spans="12:14" x14ac:dyDescent="0.25">
      <c r="L31942" s="36"/>
      <c r="M31942" s="36"/>
      <c r="N31942" s="36"/>
    </row>
    <row r="31943" spans="12:14" x14ac:dyDescent="0.25">
      <c r="L31943" s="36"/>
      <c r="M31943" s="36"/>
      <c r="N31943" s="36"/>
    </row>
    <row r="31944" spans="12:14" x14ac:dyDescent="0.25">
      <c r="L31944" s="36"/>
      <c r="M31944" s="36"/>
      <c r="N31944" s="36"/>
    </row>
    <row r="31945" spans="12:14" x14ac:dyDescent="0.25">
      <c r="L31945" s="36"/>
      <c r="M31945" s="36"/>
      <c r="N31945" s="36"/>
    </row>
    <row r="31946" spans="12:14" x14ac:dyDescent="0.25">
      <c r="L31946" s="36"/>
      <c r="M31946" s="36"/>
      <c r="N31946" s="36"/>
    </row>
    <row r="31947" spans="12:14" x14ac:dyDescent="0.25">
      <c r="L31947" s="36"/>
      <c r="M31947" s="36"/>
      <c r="N31947" s="36"/>
    </row>
    <row r="31948" spans="12:14" x14ac:dyDescent="0.25">
      <c r="L31948" s="36"/>
      <c r="M31948" s="36"/>
      <c r="N31948" s="36"/>
    </row>
    <row r="31949" spans="12:14" x14ac:dyDescent="0.25">
      <c r="L31949" s="36"/>
      <c r="M31949" s="36"/>
      <c r="N31949" s="36"/>
    </row>
    <row r="31950" spans="12:14" x14ac:dyDescent="0.25">
      <c r="L31950" s="36"/>
      <c r="M31950" s="36"/>
      <c r="N31950" s="36"/>
    </row>
    <row r="31951" spans="12:14" x14ac:dyDescent="0.25">
      <c r="L31951" s="36"/>
      <c r="M31951" s="36"/>
      <c r="N31951" s="36"/>
    </row>
    <row r="31952" spans="12:14" x14ac:dyDescent="0.25">
      <c r="L31952" s="36"/>
      <c r="M31952" s="36"/>
      <c r="N31952" s="36"/>
    </row>
    <row r="31953" spans="12:14" x14ac:dyDescent="0.25">
      <c r="L31953" s="36"/>
      <c r="M31953" s="36"/>
      <c r="N31953" s="36"/>
    </row>
    <row r="31954" spans="12:14" x14ac:dyDescent="0.25">
      <c r="L31954" s="36"/>
      <c r="M31954" s="36"/>
      <c r="N31954" s="36"/>
    </row>
    <row r="31955" spans="12:14" x14ac:dyDescent="0.25">
      <c r="L31955" s="36"/>
      <c r="M31955" s="36"/>
      <c r="N31955" s="36"/>
    </row>
    <row r="31956" spans="12:14" x14ac:dyDescent="0.25">
      <c r="L31956" s="36"/>
      <c r="M31956" s="36"/>
      <c r="N31956" s="36"/>
    </row>
    <row r="31957" spans="12:14" x14ac:dyDescent="0.25">
      <c r="L31957" s="36"/>
      <c r="M31957" s="36"/>
      <c r="N31957" s="36"/>
    </row>
    <row r="31958" spans="12:14" x14ac:dyDescent="0.25">
      <c r="L31958" s="36"/>
      <c r="M31958" s="36"/>
      <c r="N31958" s="36"/>
    </row>
    <row r="31959" spans="12:14" x14ac:dyDescent="0.25">
      <c r="L31959" s="36"/>
      <c r="M31959" s="36"/>
      <c r="N31959" s="36"/>
    </row>
    <row r="31960" spans="12:14" x14ac:dyDescent="0.25">
      <c r="L31960" s="36"/>
      <c r="M31960" s="36"/>
      <c r="N31960" s="36"/>
    </row>
    <row r="31961" spans="12:14" x14ac:dyDescent="0.25">
      <c r="L31961" s="36"/>
      <c r="M31961" s="36"/>
      <c r="N31961" s="36"/>
    </row>
    <row r="31962" spans="12:14" x14ac:dyDescent="0.25">
      <c r="L31962" s="36"/>
      <c r="M31962" s="36"/>
      <c r="N31962" s="36"/>
    </row>
    <row r="31963" spans="12:14" x14ac:dyDescent="0.25">
      <c r="L31963" s="36"/>
      <c r="M31963" s="36"/>
      <c r="N31963" s="36"/>
    </row>
    <row r="31964" spans="12:14" x14ac:dyDescent="0.25">
      <c r="L31964" s="36"/>
      <c r="M31964" s="36"/>
      <c r="N31964" s="36"/>
    </row>
    <row r="31965" spans="12:14" x14ac:dyDescent="0.25">
      <c r="L31965" s="36"/>
      <c r="M31965" s="36"/>
      <c r="N31965" s="36"/>
    </row>
    <row r="31966" spans="12:14" x14ac:dyDescent="0.25">
      <c r="L31966" s="36"/>
      <c r="M31966" s="36"/>
      <c r="N31966" s="36"/>
    </row>
    <row r="31967" spans="12:14" x14ac:dyDescent="0.25">
      <c r="L31967" s="36"/>
      <c r="M31967" s="36"/>
      <c r="N31967" s="36"/>
    </row>
    <row r="31968" spans="12:14" x14ac:dyDescent="0.25">
      <c r="L31968" s="36"/>
      <c r="M31968" s="36"/>
      <c r="N31968" s="36"/>
    </row>
    <row r="31969" spans="12:14" x14ac:dyDescent="0.25">
      <c r="L31969" s="36"/>
      <c r="M31969" s="36"/>
      <c r="N31969" s="36"/>
    </row>
    <row r="31970" spans="12:14" x14ac:dyDescent="0.25">
      <c r="L31970" s="36"/>
      <c r="M31970" s="36"/>
      <c r="N31970" s="36"/>
    </row>
    <row r="31971" spans="12:14" x14ac:dyDescent="0.25">
      <c r="L31971" s="36"/>
      <c r="M31971" s="36"/>
      <c r="N31971" s="36"/>
    </row>
    <row r="31972" spans="12:14" x14ac:dyDescent="0.25">
      <c r="L31972" s="36"/>
      <c r="M31972" s="36"/>
      <c r="N31972" s="36"/>
    </row>
    <row r="31973" spans="12:14" x14ac:dyDescent="0.25">
      <c r="L31973" s="36"/>
      <c r="M31973" s="36"/>
      <c r="N31973" s="36"/>
    </row>
    <row r="31974" spans="12:14" x14ac:dyDescent="0.25">
      <c r="L31974" s="36"/>
      <c r="M31974" s="36"/>
      <c r="N31974" s="36"/>
    </row>
    <row r="31975" spans="12:14" x14ac:dyDescent="0.25">
      <c r="L31975" s="36"/>
      <c r="M31975" s="36"/>
      <c r="N31975" s="36"/>
    </row>
    <row r="31976" spans="12:14" x14ac:dyDescent="0.25">
      <c r="L31976" s="36"/>
      <c r="M31976" s="36"/>
      <c r="N31976" s="36"/>
    </row>
    <row r="31977" spans="12:14" x14ac:dyDescent="0.25">
      <c r="L31977" s="36"/>
      <c r="M31977" s="36"/>
      <c r="N31977" s="36"/>
    </row>
    <row r="31978" spans="12:14" x14ac:dyDescent="0.25">
      <c r="L31978" s="36"/>
      <c r="M31978" s="36"/>
      <c r="N31978" s="36"/>
    </row>
    <row r="31979" spans="12:14" x14ac:dyDescent="0.25">
      <c r="L31979" s="36"/>
      <c r="M31979" s="36"/>
      <c r="N31979" s="36"/>
    </row>
    <row r="31980" spans="12:14" x14ac:dyDescent="0.25">
      <c r="L31980" s="36"/>
      <c r="M31980" s="36"/>
      <c r="N31980" s="36"/>
    </row>
    <row r="31981" spans="12:14" x14ac:dyDescent="0.25">
      <c r="L31981" s="36"/>
      <c r="M31981" s="36"/>
      <c r="N31981" s="36"/>
    </row>
    <row r="31982" spans="12:14" x14ac:dyDescent="0.25">
      <c r="L31982" s="36"/>
      <c r="M31982" s="36"/>
      <c r="N31982" s="36"/>
    </row>
    <row r="31983" spans="12:14" x14ac:dyDescent="0.25">
      <c r="L31983" s="36"/>
      <c r="M31983" s="36"/>
      <c r="N31983" s="36"/>
    </row>
    <row r="31984" spans="12:14" x14ac:dyDescent="0.25">
      <c r="L31984" s="36"/>
      <c r="M31984" s="36"/>
      <c r="N31984" s="36"/>
    </row>
    <row r="31985" spans="12:14" x14ac:dyDescent="0.25">
      <c r="L31985" s="36"/>
      <c r="M31985" s="36"/>
      <c r="N31985" s="36"/>
    </row>
    <row r="31986" spans="12:14" x14ac:dyDescent="0.25">
      <c r="L31986" s="36"/>
      <c r="M31986" s="36"/>
      <c r="N31986" s="36"/>
    </row>
    <row r="31987" spans="12:14" x14ac:dyDescent="0.25">
      <c r="L31987" s="36"/>
      <c r="M31987" s="36"/>
      <c r="N31987" s="36"/>
    </row>
    <row r="31988" spans="12:14" x14ac:dyDescent="0.25">
      <c r="L31988" s="36"/>
      <c r="M31988" s="36"/>
      <c r="N31988" s="36"/>
    </row>
    <row r="31989" spans="12:14" x14ac:dyDescent="0.25">
      <c r="L31989" s="36"/>
      <c r="M31989" s="36"/>
      <c r="N31989" s="36"/>
    </row>
    <row r="31990" spans="12:14" x14ac:dyDescent="0.25">
      <c r="L31990" s="36"/>
      <c r="M31990" s="36"/>
      <c r="N31990" s="36"/>
    </row>
    <row r="31991" spans="12:14" x14ac:dyDescent="0.25">
      <c r="L31991" s="36"/>
      <c r="M31991" s="36"/>
      <c r="N31991" s="36"/>
    </row>
    <row r="31992" spans="12:14" x14ac:dyDescent="0.25">
      <c r="L31992" s="36"/>
      <c r="M31992" s="36"/>
      <c r="N31992" s="36"/>
    </row>
    <row r="31993" spans="12:14" x14ac:dyDescent="0.25">
      <c r="L31993" s="36"/>
      <c r="M31993" s="36"/>
      <c r="N31993" s="36"/>
    </row>
    <row r="31994" spans="12:14" x14ac:dyDescent="0.25">
      <c r="L31994" s="36"/>
      <c r="M31994" s="36"/>
      <c r="N31994" s="36"/>
    </row>
    <row r="31995" spans="12:14" x14ac:dyDescent="0.25">
      <c r="L31995" s="36"/>
      <c r="M31995" s="36"/>
      <c r="N31995" s="36"/>
    </row>
    <row r="31996" spans="12:14" x14ac:dyDescent="0.25">
      <c r="L31996" s="36"/>
      <c r="M31996" s="36"/>
      <c r="N31996" s="36"/>
    </row>
    <row r="31997" spans="12:14" x14ac:dyDescent="0.25">
      <c r="L31997" s="36"/>
      <c r="M31997" s="36"/>
      <c r="N31997" s="36"/>
    </row>
    <row r="31998" spans="12:14" x14ac:dyDescent="0.25">
      <c r="L31998" s="36"/>
      <c r="M31998" s="36"/>
      <c r="N31998" s="36"/>
    </row>
    <row r="31999" spans="12:14" x14ac:dyDescent="0.25">
      <c r="L31999" s="36"/>
      <c r="M31999" s="36"/>
      <c r="N31999" s="36"/>
    </row>
    <row r="32000" spans="12:14" x14ac:dyDescent="0.25">
      <c r="L32000" s="36"/>
      <c r="M32000" s="36"/>
      <c r="N32000" s="36"/>
    </row>
    <row r="32001" spans="12:14" x14ac:dyDescent="0.25">
      <c r="L32001" s="36"/>
      <c r="M32001" s="36"/>
      <c r="N32001" s="36"/>
    </row>
    <row r="32002" spans="12:14" x14ac:dyDescent="0.25">
      <c r="L32002" s="36"/>
      <c r="M32002" s="36"/>
      <c r="N32002" s="36"/>
    </row>
    <row r="32003" spans="12:14" x14ac:dyDescent="0.25">
      <c r="L32003" s="36"/>
      <c r="M32003" s="36"/>
      <c r="N32003" s="36"/>
    </row>
    <row r="32004" spans="12:14" x14ac:dyDescent="0.25">
      <c r="L32004" s="36"/>
      <c r="M32004" s="36"/>
      <c r="N32004" s="36"/>
    </row>
    <row r="32005" spans="12:14" x14ac:dyDescent="0.25">
      <c r="L32005" s="36"/>
      <c r="M32005" s="36"/>
      <c r="N32005" s="36"/>
    </row>
    <row r="32006" spans="12:14" x14ac:dyDescent="0.25">
      <c r="L32006" s="36"/>
      <c r="M32006" s="36"/>
      <c r="N32006" s="36"/>
    </row>
    <row r="32007" spans="12:14" x14ac:dyDescent="0.25">
      <c r="L32007" s="36"/>
      <c r="M32007" s="36"/>
      <c r="N32007" s="36"/>
    </row>
    <row r="32008" spans="12:14" x14ac:dyDescent="0.25">
      <c r="L32008" s="36"/>
      <c r="M32008" s="36"/>
      <c r="N32008" s="36"/>
    </row>
    <row r="32009" spans="12:14" x14ac:dyDescent="0.25">
      <c r="L32009" s="36"/>
      <c r="M32009" s="36"/>
      <c r="N32009" s="36"/>
    </row>
    <row r="32010" spans="12:14" x14ac:dyDescent="0.25">
      <c r="L32010" s="36"/>
      <c r="M32010" s="36"/>
      <c r="N32010" s="36"/>
    </row>
    <row r="32011" spans="12:14" x14ac:dyDescent="0.25">
      <c r="L32011" s="36"/>
      <c r="M32011" s="36"/>
      <c r="N32011" s="36"/>
    </row>
    <row r="32012" spans="12:14" x14ac:dyDescent="0.25">
      <c r="L32012" s="36"/>
      <c r="M32012" s="36"/>
      <c r="N32012" s="36"/>
    </row>
    <row r="32013" spans="12:14" x14ac:dyDescent="0.25">
      <c r="L32013" s="36"/>
      <c r="M32013" s="36"/>
      <c r="N32013" s="36"/>
    </row>
    <row r="32014" spans="12:14" x14ac:dyDescent="0.25">
      <c r="L32014" s="36"/>
      <c r="M32014" s="36"/>
      <c r="N32014" s="36"/>
    </row>
    <row r="32015" spans="12:14" x14ac:dyDescent="0.25">
      <c r="L32015" s="36"/>
      <c r="M32015" s="36"/>
      <c r="N32015" s="36"/>
    </row>
    <row r="32016" spans="12:14" x14ac:dyDescent="0.25">
      <c r="L32016" s="36"/>
      <c r="M32016" s="36"/>
      <c r="N32016" s="36"/>
    </row>
    <row r="32017" spans="12:14" x14ac:dyDescent="0.25">
      <c r="L32017" s="36"/>
      <c r="M32017" s="36"/>
      <c r="N32017" s="36"/>
    </row>
    <row r="32018" spans="12:14" x14ac:dyDescent="0.25">
      <c r="L32018" s="36"/>
      <c r="M32018" s="36"/>
      <c r="N32018" s="36"/>
    </row>
    <row r="32019" spans="12:14" x14ac:dyDescent="0.25">
      <c r="L32019" s="36"/>
      <c r="M32019" s="36"/>
      <c r="N32019" s="36"/>
    </row>
    <row r="32020" spans="12:14" x14ac:dyDescent="0.25">
      <c r="L32020" s="36"/>
      <c r="M32020" s="36"/>
      <c r="N32020" s="36"/>
    </row>
    <row r="32021" spans="12:14" x14ac:dyDescent="0.25">
      <c r="L32021" s="36"/>
      <c r="M32021" s="36"/>
      <c r="N32021" s="36"/>
    </row>
    <row r="32022" spans="12:14" x14ac:dyDescent="0.25">
      <c r="L32022" s="36"/>
      <c r="M32022" s="36"/>
      <c r="N32022" s="36"/>
    </row>
    <row r="32023" spans="12:14" x14ac:dyDescent="0.25">
      <c r="L32023" s="36"/>
      <c r="M32023" s="36"/>
      <c r="N32023" s="36"/>
    </row>
    <row r="32024" spans="12:14" x14ac:dyDescent="0.25">
      <c r="L32024" s="36"/>
      <c r="M32024" s="36"/>
      <c r="N32024" s="36"/>
    </row>
    <row r="32025" spans="12:14" x14ac:dyDescent="0.25">
      <c r="L32025" s="36"/>
      <c r="M32025" s="36"/>
      <c r="N32025" s="36"/>
    </row>
    <row r="32026" spans="12:14" x14ac:dyDescent="0.25">
      <c r="L32026" s="36"/>
      <c r="M32026" s="36"/>
      <c r="N32026" s="36"/>
    </row>
    <row r="32027" spans="12:14" x14ac:dyDescent="0.25">
      <c r="L32027" s="36"/>
      <c r="M32027" s="36"/>
      <c r="N32027" s="36"/>
    </row>
    <row r="32028" spans="12:14" x14ac:dyDescent="0.25">
      <c r="L32028" s="36"/>
      <c r="M32028" s="36"/>
      <c r="N32028" s="36"/>
    </row>
    <row r="32029" spans="12:14" x14ac:dyDescent="0.25">
      <c r="L32029" s="36"/>
      <c r="M32029" s="36"/>
      <c r="N32029" s="36"/>
    </row>
    <row r="32030" spans="12:14" x14ac:dyDescent="0.25">
      <c r="L32030" s="36"/>
      <c r="M32030" s="36"/>
      <c r="N32030" s="36"/>
    </row>
    <row r="32031" spans="12:14" x14ac:dyDescent="0.25">
      <c r="L32031" s="36"/>
      <c r="M32031" s="36"/>
      <c r="N32031" s="36"/>
    </row>
    <row r="32032" spans="12:14" x14ac:dyDescent="0.25">
      <c r="L32032" s="36"/>
      <c r="M32032" s="36"/>
      <c r="N32032" s="36"/>
    </row>
    <row r="32033" spans="12:14" x14ac:dyDescent="0.25">
      <c r="L32033" s="36"/>
      <c r="M32033" s="36"/>
      <c r="N32033" s="36"/>
    </row>
    <row r="32034" spans="12:14" x14ac:dyDescent="0.25">
      <c r="L32034" s="36"/>
      <c r="M32034" s="36"/>
      <c r="N32034" s="36"/>
    </row>
    <row r="32035" spans="12:14" x14ac:dyDescent="0.25">
      <c r="L32035" s="36"/>
      <c r="M32035" s="36"/>
      <c r="N32035" s="36"/>
    </row>
    <row r="32036" spans="12:14" x14ac:dyDescent="0.25">
      <c r="L32036" s="36"/>
      <c r="M32036" s="36"/>
      <c r="N32036" s="36"/>
    </row>
    <row r="32037" spans="12:14" x14ac:dyDescent="0.25">
      <c r="L32037" s="36"/>
      <c r="M32037" s="36"/>
      <c r="N32037" s="36"/>
    </row>
    <row r="32038" spans="12:14" x14ac:dyDescent="0.25">
      <c r="L32038" s="36"/>
      <c r="M32038" s="36"/>
      <c r="N32038" s="36"/>
    </row>
    <row r="32039" spans="12:14" x14ac:dyDescent="0.25">
      <c r="L32039" s="36"/>
      <c r="M32039" s="36"/>
      <c r="N32039" s="36"/>
    </row>
    <row r="32040" spans="12:14" x14ac:dyDescent="0.25">
      <c r="L32040" s="36"/>
      <c r="M32040" s="36"/>
      <c r="N32040" s="36"/>
    </row>
    <row r="32041" spans="12:14" x14ac:dyDescent="0.25">
      <c r="L32041" s="36"/>
      <c r="M32041" s="36"/>
      <c r="N32041" s="36"/>
    </row>
    <row r="32042" spans="12:14" x14ac:dyDescent="0.25">
      <c r="L32042" s="36"/>
      <c r="M32042" s="36"/>
      <c r="N32042" s="36"/>
    </row>
    <row r="32043" spans="12:14" x14ac:dyDescent="0.25">
      <c r="L32043" s="36"/>
      <c r="M32043" s="36"/>
      <c r="N32043" s="36"/>
    </row>
    <row r="32044" spans="12:14" x14ac:dyDescent="0.25">
      <c r="L32044" s="36"/>
      <c r="M32044" s="36"/>
      <c r="N32044" s="36"/>
    </row>
    <row r="32045" spans="12:14" x14ac:dyDescent="0.25">
      <c r="L32045" s="36"/>
      <c r="M32045" s="36"/>
      <c r="N32045" s="36"/>
    </row>
    <row r="32046" spans="12:14" x14ac:dyDescent="0.25">
      <c r="L32046" s="36"/>
      <c r="M32046" s="36"/>
      <c r="N32046" s="36"/>
    </row>
    <row r="32047" spans="12:14" x14ac:dyDescent="0.25">
      <c r="L32047" s="36"/>
      <c r="M32047" s="36"/>
      <c r="N32047" s="36"/>
    </row>
    <row r="32048" spans="12:14" x14ac:dyDescent="0.25">
      <c r="L32048" s="36"/>
      <c r="M32048" s="36"/>
      <c r="N32048" s="36"/>
    </row>
    <row r="32049" spans="12:14" x14ac:dyDescent="0.25">
      <c r="L32049" s="36"/>
      <c r="M32049" s="36"/>
      <c r="N32049" s="36"/>
    </row>
    <row r="32050" spans="12:14" x14ac:dyDescent="0.25">
      <c r="L32050" s="36"/>
      <c r="M32050" s="36"/>
      <c r="N32050" s="36"/>
    </row>
    <row r="32051" spans="12:14" x14ac:dyDescent="0.25">
      <c r="L32051" s="36"/>
      <c r="M32051" s="36"/>
      <c r="N32051" s="36"/>
    </row>
    <row r="32052" spans="12:14" x14ac:dyDescent="0.25">
      <c r="L32052" s="36"/>
      <c r="M32052" s="36"/>
      <c r="N32052" s="36"/>
    </row>
    <row r="32053" spans="12:14" x14ac:dyDescent="0.25">
      <c r="L32053" s="36"/>
      <c r="M32053" s="36"/>
      <c r="N32053" s="36"/>
    </row>
    <row r="32054" spans="12:14" x14ac:dyDescent="0.25">
      <c r="L32054" s="36"/>
      <c r="M32054" s="36"/>
      <c r="N32054" s="36"/>
    </row>
    <row r="32055" spans="12:14" x14ac:dyDescent="0.25">
      <c r="L32055" s="36"/>
      <c r="M32055" s="36"/>
      <c r="N32055" s="36"/>
    </row>
    <row r="32056" spans="12:14" x14ac:dyDescent="0.25">
      <c r="L32056" s="36"/>
      <c r="M32056" s="36"/>
      <c r="N32056" s="36"/>
    </row>
    <row r="32057" spans="12:14" x14ac:dyDescent="0.25">
      <c r="L32057" s="36"/>
      <c r="M32057" s="36"/>
      <c r="N32057" s="36"/>
    </row>
    <row r="32058" spans="12:14" x14ac:dyDescent="0.25">
      <c r="L32058" s="36"/>
      <c r="M32058" s="36"/>
      <c r="N32058" s="36"/>
    </row>
    <row r="32059" spans="12:14" x14ac:dyDescent="0.25">
      <c r="L32059" s="36"/>
      <c r="M32059" s="36"/>
      <c r="N32059" s="36"/>
    </row>
    <row r="32060" spans="12:14" x14ac:dyDescent="0.25">
      <c r="L32060" s="36"/>
      <c r="M32060" s="36"/>
      <c r="N32060" s="36"/>
    </row>
    <row r="32061" spans="12:14" x14ac:dyDescent="0.25">
      <c r="L32061" s="36"/>
      <c r="M32061" s="36"/>
      <c r="N32061" s="36"/>
    </row>
    <row r="32062" spans="12:14" x14ac:dyDescent="0.25">
      <c r="L32062" s="36"/>
      <c r="M32062" s="36"/>
      <c r="N32062" s="36"/>
    </row>
    <row r="32063" spans="12:14" x14ac:dyDescent="0.25">
      <c r="L32063" s="36"/>
      <c r="M32063" s="36"/>
      <c r="N32063" s="36"/>
    </row>
    <row r="32064" spans="12:14" x14ac:dyDescent="0.25">
      <c r="L32064" s="36"/>
      <c r="M32064" s="36"/>
      <c r="N32064" s="36"/>
    </row>
    <row r="32065" spans="12:14" x14ac:dyDescent="0.25">
      <c r="L32065" s="36"/>
      <c r="M32065" s="36"/>
      <c r="N32065" s="36"/>
    </row>
    <row r="32066" spans="12:14" x14ac:dyDescent="0.25">
      <c r="L32066" s="36"/>
      <c r="M32066" s="36"/>
      <c r="N32066" s="36"/>
    </row>
    <row r="32067" spans="12:14" x14ac:dyDescent="0.25">
      <c r="L32067" s="36"/>
      <c r="M32067" s="36"/>
      <c r="N32067" s="36"/>
    </row>
    <row r="32068" spans="12:14" x14ac:dyDescent="0.25">
      <c r="L32068" s="36"/>
      <c r="M32068" s="36"/>
      <c r="N32068" s="36"/>
    </row>
    <row r="32069" spans="12:14" x14ac:dyDescent="0.25">
      <c r="L32069" s="36"/>
      <c r="M32069" s="36"/>
      <c r="N32069" s="36"/>
    </row>
    <row r="32070" spans="12:14" x14ac:dyDescent="0.25">
      <c r="L32070" s="36"/>
      <c r="M32070" s="36"/>
      <c r="N32070" s="36"/>
    </row>
    <row r="32071" spans="12:14" x14ac:dyDescent="0.25">
      <c r="L32071" s="36"/>
      <c r="M32071" s="36"/>
      <c r="N32071" s="36"/>
    </row>
    <row r="32072" spans="12:14" x14ac:dyDescent="0.25">
      <c r="L32072" s="36"/>
      <c r="M32072" s="36"/>
      <c r="N32072" s="36"/>
    </row>
    <row r="32073" spans="12:14" x14ac:dyDescent="0.25">
      <c r="L32073" s="36"/>
      <c r="M32073" s="36"/>
      <c r="N32073" s="36"/>
    </row>
    <row r="32074" spans="12:14" x14ac:dyDescent="0.25">
      <c r="L32074" s="36"/>
      <c r="M32074" s="36"/>
      <c r="N32074" s="36"/>
    </row>
    <row r="32075" spans="12:14" x14ac:dyDescent="0.25">
      <c r="L32075" s="36"/>
      <c r="M32075" s="36"/>
      <c r="N32075" s="36"/>
    </row>
    <row r="32076" spans="12:14" x14ac:dyDescent="0.25">
      <c r="L32076" s="36"/>
      <c r="M32076" s="36"/>
      <c r="N32076" s="36"/>
    </row>
    <row r="32077" spans="12:14" x14ac:dyDescent="0.25">
      <c r="L32077" s="36"/>
      <c r="M32077" s="36"/>
      <c r="N32077" s="36"/>
    </row>
    <row r="32078" spans="12:14" x14ac:dyDescent="0.25">
      <c r="L32078" s="36"/>
      <c r="M32078" s="36"/>
      <c r="N32078" s="36"/>
    </row>
    <row r="32079" spans="12:14" x14ac:dyDescent="0.25">
      <c r="L32079" s="36"/>
      <c r="M32079" s="36"/>
      <c r="N32079" s="36"/>
    </row>
    <row r="32080" spans="12:14" x14ac:dyDescent="0.25">
      <c r="L32080" s="36"/>
      <c r="M32080" s="36"/>
      <c r="N32080" s="36"/>
    </row>
    <row r="32081" spans="12:14" x14ac:dyDescent="0.25">
      <c r="L32081" s="36"/>
      <c r="M32081" s="36"/>
      <c r="N32081" s="36"/>
    </row>
    <row r="32082" spans="12:14" x14ac:dyDescent="0.25">
      <c r="L32082" s="36"/>
      <c r="M32082" s="36"/>
      <c r="N32082" s="36"/>
    </row>
    <row r="32083" spans="12:14" x14ac:dyDescent="0.25">
      <c r="L32083" s="36"/>
      <c r="M32083" s="36"/>
      <c r="N32083" s="36"/>
    </row>
    <row r="32084" spans="12:14" x14ac:dyDescent="0.25">
      <c r="L32084" s="36"/>
      <c r="M32084" s="36"/>
      <c r="N32084" s="36"/>
    </row>
    <row r="32085" spans="12:14" x14ac:dyDescent="0.25">
      <c r="L32085" s="36"/>
      <c r="M32085" s="36"/>
      <c r="N32085" s="36"/>
    </row>
    <row r="32086" spans="12:14" x14ac:dyDescent="0.25">
      <c r="L32086" s="36"/>
      <c r="M32086" s="36"/>
      <c r="N32086" s="36"/>
    </row>
    <row r="32087" spans="12:14" x14ac:dyDescent="0.25">
      <c r="L32087" s="36"/>
      <c r="M32087" s="36"/>
      <c r="N32087" s="36"/>
    </row>
    <row r="32088" spans="12:14" x14ac:dyDescent="0.25">
      <c r="L32088" s="36"/>
      <c r="M32088" s="36"/>
      <c r="N32088" s="36"/>
    </row>
    <row r="32089" spans="12:14" x14ac:dyDescent="0.25">
      <c r="L32089" s="36"/>
      <c r="M32089" s="36"/>
      <c r="N32089" s="36"/>
    </row>
    <row r="32090" spans="12:14" x14ac:dyDescent="0.25">
      <c r="L32090" s="36"/>
      <c r="M32090" s="36"/>
      <c r="N32090" s="36"/>
    </row>
    <row r="32091" spans="12:14" x14ac:dyDescent="0.25">
      <c r="L32091" s="36"/>
      <c r="M32091" s="36"/>
      <c r="N32091" s="36"/>
    </row>
    <row r="32092" spans="12:14" x14ac:dyDescent="0.25">
      <c r="L32092" s="36"/>
      <c r="M32092" s="36"/>
      <c r="N32092" s="36"/>
    </row>
    <row r="32093" spans="12:14" x14ac:dyDescent="0.25">
      <c r="L32093" s="36"/>
      <c r="M32093" s="36"/>
      <c r="N32093" s="36"/>
    </row>
    <row r="32094" spans="12:14" x14ac:dyDescent="0.25">
      <c r="L32094" s="36"/>
      <c r="M32094" s="36"/>
      <c r="N32094" s="36"/>
    </row>
    <row r="32095" spans="12:14" x14ac:dyDescent="0.25">
      <c r="L32095" s="36"/>
      <c r="M32095" s="36"/>
      <c r="N32095" s="36"/>
    </row>
    <row r="32096" spans="12:14" x14ac:dyDescent="0.25">
      <c r="L32096" s="36"/>
      <c r="M32096" s="36"/>
      <c r="N32096" s="36"/>
    </row>
    <row r="32097" spans="12:14" x14ac:dyDescent="0.25">
      <c r="L32097" s="36"/>
      <c r="M32097" s="36"/>
      <c r="N32097" s="36"/>
    </row>
    <row r="32098" spans="12:14" x14ac:dyDescent="0.25">
      <c r="L32098" s="36"/>
      <c r="M32098" s="36"/>
      <c r="N32098" s="36"/>
    </row>
    <row r="32099" spans="12:14" x14ac:dyDescent="0.25">
      <c r="L32099" s="36"/>
      <c r="M32099" s="36"/>
      <c r="N32099" s="36"/>
    </row>
    <row r="32100" spans="12:14" x14ac:dyDescent="0.25">
      <c r="L32100" s="36"/>
      <c r="M32100" s="36"/>
      <c r="N32100" s="36"/>
    </row>
    <row r="32101" spans="12:14" x14ac:dyDescent="0.25">
      <c r="L32101" s="36"/>
      <c r="M32101" s="36"/>
      <c r="N32101" s="36"/>
    </row>
    <row r="32102" spans="12:14" x14ac:dyDescent="0.25">
      <c r="L32102" s="36"/>
      <c r="M32102" s="36"/>
      <c r="N32102" s="36"/>
    </row>
    <row r="32103" spans="12:14" x14ac:dyDescent="0.25">
      <c r="L32103" s="36"/>
      <c r="M32103" s="36"/>
      <c r="N32103" s="36"/>
    </row>
    <row r="32104" spans="12:14" x14ac:dyDescent="0.25">
      <c r="L32104" s="36"/>
      <c r="M32104" s="36"/>
      <c r="N32104" s="36"/>
    </row>
    <row r="32105" spans="12:14" x14ac:dyDescent="0.25">
      <c r="L32105" s="36"/>
      <c r="M32105" s="36"/>
      <c r="N32105" s="36"/>
    </row>
    <row r="32106" spans="12:14" x14ac:dyDescent="0.25">
      <c r="L32106" s="36"/>
      <c r="M32106" s="36"/>
      <c r="N32106" s="36"/>
    </row>
    <row r="32107" spans="12:14" x14ac:dyDescent="0.25">
      <c r="L32107" s="36"/>
      <c r="M32107" s="36"/>
      <c r="N32107" s="36"/>
    </row>
    <row r="32108" spans="12:14" x14ac:dyDescent="0.25">
      <c r="L32108" s="36"/>
      <c r="M32108" s="36"/>
      <c r="N32108" s="36"/>
    </row>
    <row r="32109" spans="12:14" x14ac:dyDescent="0.25">
      <c r="L32109" s="36"/>
      <c r="M32109" s="36"/>
      <c r="N32109" s="36"/>
    </row>
    <row r="32110" spans="12:14" x14ac:dyDescent="0.25">
      <c r="L32110" s="36"/>
      <c r="M32110" s="36"/>
      <c r="N32110" s="36"/>
    </row>
    <row r="32111" spans="12:14" x14ac:dyDescent="0.25">
      <c r="L32111" s="36"/>
      <c r="M32111" s="36"/>
      <c r="N32111" s="36"/>
    </row>
    <row r="32112" spans="12:14" x14ac:dyDescent="0.25">
      <c r="L32112" s="36"/>
      <c r="M32112" s="36"/>
      <c r="N32112" s="36"/>
    </row>
    <row r="32113" spans="12:14" x14ac:dyDescent="0.25">
      <c r="L32113" s="36"/>
      <c r="M32113" s="36"/>
      <c r="N32113" s="36"/>
    </row>
    <row r="32114" spans="12:14" x14ac:dyDescent="0.25">
      <c r="L32114" s="36"/>
      <c r="M32114" s="36"/>
      <c r="N32114" s="36"/>
    </row>
    <row r="32115" spans="12:14" x14ac:dyDescent="0.25">
      <c r="L32115" s="36"/>
      <c r="M32115" s="36"/>
      <c r="N32115" s="36"/>
    </row>
    <row r="32116" spans="12:14" x14ac:dyDescent="0.25">
      <c r="L32116" s="36"/>
      <c r="M32116" s="36"/>
      <c r="N32116" s="36"/>
    </row>
    <row r="32117" spans="12:14" x14ac:dyDescent="0.25">
      <c r="L32117" s="36"/>
      <c r="M32117" s="36"/>
      <c r="N32117" s="36"/>
    </row>
    <row r="32118" spans="12:14" x14ac:dyDescent="0.25">
      <c r="L32118" s="36"/>
      <c r="M32118" s="36"/>
      <c r="N32118" s="36"/>
    </row>
    <row r="32119" spans="12:14" x14ac:dyDescent="0.25">
      <c r="L32119" s="36"/>
      <c r="M32119" s="36"/>
      <c r="N32119" s="36"/>
    </row>
    <row r="32120" spans="12:14" x14ac:dyDescent="0.25">
      <c r="L32120" s="36"/>
      <c r="M32120" s="36"/>
      <c r="N32120" s="36"/>
    </row>
    <row r="32121" spans="12:14" x14ac:dyDescent="0.25">
      <c r="L32121" s="36"/>
      <c r="M32121" s="36"/>
      <c r="N32121" s="36"/>
    </row>
    <row r="32122" spans="12:14" x14ac:dyDescent="0.25">
      <c r="L32122" s="36"/>
      <c r="M32122" s="36"/>
      <c r="N32122" s="36"/>
    </row>
    <row r="32123" spans="12:14" x14ac:dyDescent="0.25">
      <c r="L32123" s="36"/>
      <c r="M32123" s="36"/>
      <c r="N32123" s="36"/>
    </row>
    <row r="32124" spans="12:14" x14ac:dyDescent="0.25">
      <c r="L32124" s="36"/>
      <c r="M32124" s="36"/>
      <c r="N32124" s="36"/>
    </row>
    <row r="32125" spans="12:14" x14ac:dyDescent="0.25">
      <c r="L32125" s="36"/>
      <c r="M32125" s="36"/>
      <c r="N32125" s="36"/>
    </row>
    <row r="32126" spans="12:14" x14ac:dyDescent="0.25">
      <c r="L32126" s="36"/>
      <c r="M32126" s="36"/>
      <c r="N32126" s="36"/>
    </row>
    <row r="32127" spans="12:14" x14ac:dyDescent="0.25">
      <c r="L32127" s="36"/>
      <c r="M32127" s="36"/>
      <c r="N32127" s="36"/>
    </row>
    <row r="32128" spans="12:14" x14ac:dyDescent="0.25">
      <c r="L32128" s="36"/>
      <c r="M32128" s="36"/>
      <c r="N32128" s="36"/>
    </row>
    <row r="32129" spans="12:14" x14ac:dyDescent="0.25">
      <c r="L32129" s="36"/>
      <c r="M32129" s="36"/>
      <c r="N32129" s="36"/>
    </row>
    <row r="32130" spans="12:14" x14ac:dyDescent="0.25">
      <c r="L32130" s="36"/>
      <c r="M32130" s="36"/>
      <c r="N32130" s="36"/>
    </row>
    <row r="32131" spans="12:14" x14ac:dyDescent="0.25">
      <c r="L32131" s="36"/>
      <c r="M32131" s="36"/>
      <c r="N32131" s="36"/>
    </row>
    <row r="32132" spans="12:14" x14ac:dyDescent="0.25">
      <c r="L32132" s="36"/>
      <c r="M32132" s="36"/>
      <c r="N32132" s="36"/>
    </row>
    <row r="32133" spans="12:14" x14ac:dyDescent="0.25">
      <c r="L32133" s="36"/>
      <c r="M32133" s="36"/>
      <c r="N32133" s="36"/>
    </row>
    <row r="32134" spans="12:14" x14ac:dyDescent="0.25">
      <c r="L32134" s="36"/>
      <c r="M32134" s="36"/>
      <c r="N32134" s="36"/>
    </row>
    <row r="32135" spans="12:14" x14ac:dyDescent="0.25">
      <c r="L32135" s="36"/>
      <c r="M32135" s="36"/>
      <c r="N32135" s="36"/>
    </row>
    <row r="32136" spans="12:14" x14ac:dyDescent="0.25">
      <c r="L32136" s="36"/>
      <c r="M32136" s="36"/>
      <c r="N32136" s="36"/>
    </row>
    <row r="32137" spans="12:14" x14ac:dyDescent="0.25">
      <c r="L32137" s="36"/>
      <c r="M32137" s="36"/>
      <c r="N32137" s="36"/>
    </row>
    <row r="32138" spans="12:14" x14ac:dyDescent="0.25">
      <c r="L32138" s="36"/>
      <c r="M32138" s="36"/>
      <c r="N32138" s="36"/>
    </row>
    <row r="32139" spans="12:14" x14ac:dyDescent="0.25">
      <c r="L32139" s="36"/>
      <c r="M32139" s="36"/>
      <c r="N32139" s="36"/>
    </row>
    <row r="32140" spans="12:14" x14ac:dyDescent="0.25">
      <c r="L32140" s="36"/>
      <c r="M32140" s="36"/>
      <c r="N32140" s="36"/>
    </row>
    <row r="32141" spans="12:14" x14ac:dyDescent="0.25">
      <c r="L32141" s="36"/>
      <c r="M32141" s="36"/>
      <c r="N32141" s="36"/>
    </row>
    <row r="32142" spans="12:14" x14ac:dyDescent="0.25">
      <c r="L32142" s="36"/>
      <c r="M32142" s="36"/>
      <c r="N32142" s="36"/>
    </row>
    <row r="32143" spans="12:14" x14ac:dyDescent="0.25">
      <c r="L32143" s="36"/>
      <c r="M32143" s="36"/>
      <c r="N32143" s="36"/>
    </row>
    <row r="32144" spans="12:14" x14ac:dyDescent="0.25">
      <c r="L32144" s="36"/>
      <c r="M32144" s="36"/>
      <c r="N32144" s="36"/>
    </row>
    <row r="32145" spans="12:14" x14ac:dyDescent="0.25">
      <c r="L32145" s="36"/>
      <c r="M32145" s="36"/>
      <c r="N32145" s="36"/>
    </row>
    <row r="32146" spans="12:14" x14ac:dyDescent="0.25">
      <c r="L32146" s="36"/>
      <c r="M32146" s="36"/>
      <c r="N32146" s="36"/>
    </row>
    <row r="32147" spans="12:14" x14ac:dyDescent="0.25">
      <c r="L32147" s="36"/>
      <c r="M32147" s="36"/>
      <c r="N32147" s="36"/>
    </row>
    <row r="32148" spans="12:14" x14ac:dyDescent="0.25">
      <c r="L32148" s="36"/>
      <c r="M32148" s="36"/>
      <c r="N32148" s="36"/>
    </row>
    <row r="32149" spans="12:14" x14ac:dyDescent="0.25">
      <c r="L32149" s="36"/>
      <c r="M32149" s="36"/>
      <c r="N32149" s="36"/>
    </row>
    <row r="32150" spans="12:14" x14ac:dyDescent="0.25">
      <c r="L32150" s="36"/>
      <c r="M32150" s="36"/>
      <c r="N32150" s="36"/>
    </row>
    <row r="32151" spans="12:14" x14ac:dyDescent="0.25">
      <c r="L32151" s="36"/>
      <c r="M32151" s="36"/>
      <c r="N32151" s="36"/>
    </row>
    <row r="32152" spans="12:14" x14ac:dyDescent="0.25">
      <c r="L32152" s="36"/>
      <c r="M32152" s="36"/>
      <c r="N32152" s="36"/>
    </row>
    <row r="32153" spans="12:14" x14ac:dyDescent="0.25">
      <c r="L32153" s="36"/>
      <c r="M32153" s="36"/>
      <c r="N32153" s="36"/>
    </row>
    <row r="32154" spans="12:14" x14ac:dyDescent="0.25">
      <c r="L32154" s="36"/>
      <c r="M32154" s="36"/>
      <c r="N32154" s="36"/>
    </row>
    <row r="32155" spans="12:14" x14ac:dyDescent="0.25">
      <c r="L32155" s="36"/>
      <c r="M32155" s="36"/>
      <c r="N32155" s="36"/>
    </row>
    <row r="32156" spans="12:14" x14ac:dyDescent="0.25">
      <c r="L32156" s="36"/>
      <c r="M32156" s="36"/>
      <c r="N32156" s="36"/>
    </row>
    <row r="32157" spans="12:14" x14ac:dyDescent="0.25">
      <c r="L32157" s="36"/>
      <c r="M32157" s="36"/>
      <c r="N32157" s="36"/>
    </row>
    <row r="32158" spans="12:14" x14ac:dyDescent="0.25">
      <c r="L32158" s="36"/>
      <c r="M32158" s="36"/>
      <c r="N32158" s="36"/>
    </row>
    <row r="32159" spans="12:14" x14ac:dyDescent="0.25">
      <c r="L32159" s="36"/>
      <c r="M32159" s="36"/>
      <c r="N32159" s="36"/>
    </row>
    <row r="32160" spans="12:14" x14ac:dyDescent="0.25">
      <c r="L32160" s="36"/>
      <c r="M32160" s="36"/>
      <c r="N32160" s="36"/>
    </row>
    <row r="32161" spans="12:14" x14ac:dyDescent="0.25">
      <c r="L32161" s="36"/>
      <c r="M32161" s="36"/>
      <c r="N32161" s="36"/>
    </row>
    <row r="32162" spans="12:14" x14ac:dyDescent="0.25">
      <c r="L32162" s="36"/>
      <c r="M32162" s="36"/>
      <c r="N32162" s="36"/>
    </row>
    <row r="32163" spans="12:14" x14ac:dyDescent="0.25">
      <c r="L32163" s="36"/>
      <c r="M32163" s="36"/>
      <c r="N32163" s="36"/>
    </row>
    <row r="32164" spans="12:14" x14ac:dyDescent="0.25">
      <c r="L32164" s="36"/>
      <c r="M32164" s="36"/>
      <c r="N32164" s="36"/>
    </row>
    <row r="32165" spans="12:14" x14ac:dyDescent="0.25">
      <c r="L32165" s="36"/>
      <c r="M32165" s="36"/>
      <c r="N32165" s="36"/>
    </row>
    <row r="32166" spans="12:14" x14ac:dyDescent="0.25">
      <c r="L32166" s="36"/>
      <c r="M32166" s="36"/>
      <c r="N32166" s="36"/>
    </row>
    <row r="32167" spans="12:14" x14ac:dyDescent="0.25">
      <c r="L32167" s="36"/>
      <c r="M32167" s="36"/>
      <c r="N32167" s="36"/>
    </row>
    <row r="32168" spans="12:14" x14ac:dyDescent="0.25">
      <c r="L32168" s="36"/>
      <c r="M32168" s="36"/>
      <c r="N32168" s="36"/>
    </row>
    <row r="32169" spans="12:14" x14ac:dyDescent="0.25">
      <c r="L32169" s="36"/>
      <c r="M32169" s="36"/>
      <c r="N32169" s="36"/>
    </row>
    <row r="32170" spans="12:14" x14ac:dyDescent="0.25">
      <c r="L32170" s="36"/>
      <c r="M32170" s="36"/>
      <c r="N32170" s="36"/>
    </row>
    <row r="32171" spans="12:14" x14ac:dyDescent="0.25">
      <c r="L32171" s="36"/>
      <c r="M32171" s="36"/>
      <c r="N32171" s="36"/>
    </row>
    <row r="32172" spans="12:14" x14ac:dyDescent="0.25">
      <c r="L32172" s="36"/>
      <c r="M32172" s="36"/>
      <c r="N32172" s="36"/>
    </row>
    <row r="32173" spans="12:14" x14ac:dyDescent="0.25">
      <c r="L32173" s="36"/>
      <c r="M32173" s="36"/>
      <c r="N32173" s="36"/>
    </row>
    <row r="32174" spans="12:14" x14ac:dyDescent="0.25">
      <c r="L32174" s="36"/>
      <c r="M32174" s="36"/>
      <c r="N32174" s="36"/>
    </row>
    <row r="32175" spans="12:14" x14ac:dyDescent="0.25">
      <c r="L32175" s="36"/>
      <c r="M32175" s="36"/>
      <c r="N32175" s="36"/>
    </row>
    <row r="32176" spans="12:14" x14ac:dyDescent="0.25">
      <c r="L32176" s="36"/>
      <c r="M32176" s="36"/>
      <c r="N32176" s="36"/>
    </row>
    <row r="32177" spans="12:14" x14ac:dyDescent="0.25">
      <c r="L32177" s="36"/>
      <c r="M32177" s="36"/>
      <c r="N32177" s="36"/>
    </row>
    <row r="32178" spans="12:14" x14ac:dyDescent="0.25">
      <c r="L32178" s="36"/>
      <c r="M32178" s="36"/>
      <c r="N32178" s="36"/>
    </row>
    <row r="32179" spans="12:14" x14ac:dyDescent="0.25">
      <c r="L32179" s="36"/>
      <c r="M32179" s="36"/>
      <c r="N32179" s="36"/>
    </row>
    <row r="32180" spans="12:14" x14ac:dyDescent="0.25">
      <c r="L32180" s="36"/>
      <c r="M32180" s="36"/>
      <c r="N32180" s="36"/>
    </row>
    <row r="32181" spans="12:14" x14ac:dyDescent="0.25">
      <c r="L32181" s="36"/>
      <c r="M32181" s="36"/>
      <c r="N32181" s="36"/>
    </row>
    <row r="32182" spans="12:14" x14ac:dyDescent="0.25">
      <c r="L32182" s="36"/>
      <c r="M32182" s="36"/>
      <c r="N32182" s="36"/>
    </row>
    <row r="32183" spans="12:14" x14ac:dyDescent="0.25">
      <c r="L32183" s="36"/>
      <c r="M32183" s="36"/>
      <c r="N32183" s="36"/>
    </row>
    <row r="32184" spans="12:14" x14ac:dyDescent="0.25">
      <c r="L32184" s="36"/>
      <c r="M32184" s="36"/>
      <c r="N32184" s="36"/>
    </row>
    <row r="32185" spans="12:14" x14ac:dyDescent="0.25">
      <c r="L32185" s="36"/>
      <c r="M32185" s="36"/>
      <c r="N32185" s="36"/>
    </row>
    <row r="32186" spans="12:14" x14ac:dyDescent="0.25">
      <c r="L32186" s="36"/>
      <c r="M32186" s="36"/>
      <c r="N32186" s="36"/>
    </row>
    <row r="32187" spans="12:14" x14ac:dyDescent="0.25">
      <c r="L32187" s="36"/>
      <c r="M32187" s="36"/>
      <c r="N32187" s="36"/>
    </row>
    <row r="32188" spans="12:14" x14ac:dyDescent="0.25">
      <c r="L32188" s="36"/>
      <c r="M32188" s="36"/>
      <c r="N32188" s="36"/>
    </row>
    <row r="32189" spans="12:14" x14ac:dyDescent="0.25">
      <c r="L32189" s="36"/>
      <c r="M32189" s="36"/>
      <c r="N32189" s="36"/>
    </row>
    <row r="32190" spans="12:14" x14ac:dyDescent="0.25">
      <c r="L32190" s="36"/>
      <c r="M32190" s="36"/>
      <c r="N32190" s="36"/>
    </row>
    <row r="32191" spans="12:14" x14ac:dyDescent="0.25">
      <c r="L32191" s="36"/>
      <c r="M32191" s="36"/>
      <c r="N32191" s="36"/>
    </row>
    <row r="32192" spans="12:14" x14ac:dyDescent="0.25">
      <c r="L32192" s="36"/>
      <c r="M32192" s="36"/>
      <c r="N32192" s="36"/>
    </row>
    <row r="32193" spans="12:14" x14ac:dyDescent="0.25">
      <c r="L32193" s="36"/>
      <c r="M32193" s="36"/>
      <c r="N32193" s="36"/>
    </row>
    <row r="32194" spans="12:14" x14ac:dyDescent="0.25">
      <c r="L32194" s="36"/>
      <c r="M32194" s="36"/>
      <c r="N32194" s="36"/>
    </row>
    <row r="32195" spans="12:14" x14ac:dyDescent="0.25">
      <c r="L32195" s="36"/>
      <c r="M32195" s="36"/>
      <c r="N32195" s="36"/>
    </row>
    <row r="32196" spans="12:14" x14ac:dyDescent="0.25">
      <c r="L32196" s="36"/>
      <c r="M32196" s="36"/>
      <c r="N32196" s="36"/>
    </row>
    <row r="32197" spans="12:14" x14ac:dyDescent="0.25">
      <c r="L32197" s="36"/>
      <c r="M32197" s="36"/>
      <c r="N32197" s="36"/>
    </row>
    <row r="32198" spans="12:14" x14ac:dyDescent="0.25">
      <c r="L32198" s="36"/>
      <c r="M32198" s="36"/>
      <c r="N32198" s="36"/>
    </row>
    <row r="32199" spans="12:14" x14ac:dyDescent="0.25">
      <c r="L32199" s="36"/>
      <c r="M32199" s="36"/>
      <c r="N32199" s="36"/>
    </row>
    <row r="32200" spans="12:14" x14ac:dyDescent="0.25">
      <c r="L32200" s="36"/>
      <c r="M32200" s="36"/>
      <c r="N32200" s="36"/>
    </row>
    <row r="32201" spans="12:14" x14ac:dyDescent="0.25">
      <c r="L32201" s="36"/>
      <c r="M32201" s="36"/>
      <c r="N32201" s="36"/>
    </row>
    <row r="32202" spans="12:14" x14ac:dyDescent="0.25">
      <c r="L32202" s="36"/>
      <c r="M32202" s="36"/>
      <c r="N32202" s="36"/>
    </row>
    <row r="32203" spans="12:14" x14ac:dyDescent="0.25">
      <c r="L32203" s="36"/>
      <c r="M32203" s="36"/>
      <c r="N32203" s="36"/>
    </row>
    <row r="32204" spans="12:14" x14ac:dyDescent="0.25">
      <c r="L32204" s="36"/>
      <c r="M32204" s="36"/>
      <c r="N32204" s="36"/>
    </row>
    <row r="32205" spans="12:14" x14ac:dyDescent="0.25">
      <c r="L32205" s="36"/>
      <c r="M32205" s="36"/>
      <c r="N32205" s="36"/>
    </row>
    <row r="32206" spans="12:14" x14ac:dyDescent="0.25">
      <c r="L32206" s="36"/>
      <c r="M32206" s="36"/>
      <c r="N32206" s="36"/>
    </row>
    <row r="32207" spans="12:14" x14ac:dyDescent="0.25">
      <c r="L32207" s="36"/>
      <c r="M32207" s="36"/>
      <c r="N32207" s="36"/>
    </row>
    <row r="32208" spans="12:14" x14ac:dyDescent="0.25">
      <c r="L32208" s="36"/>
      <c r="M32208" s="36"/>
      <c r="N32208" s="36"/>
    </row>
    <row r="32209" spans="12:14" x14ac:dyDescent="0.25">
      <c r="L32209" s="36"/>
      <c r="M32209" s="36"/>
      <c r="N32209" s="36"/>
    </row>
    <row r="32210" spans="12:14" x14ac:dyDescent="0.25">
      <c r="L32210" s="36"/>
      <c r="M32210" s="36"/>
      <c r="N32210" s="36"/>
    </row>
    <row r="32211" spans="12:14" x14ac:dyDescent="0.25">
      <c r="L32211" s="36"/>
      <c r="M32211" s="36"/>
      <c r="N32211" s="36"/>
    </row>
    <row r="32212" spans="12:14" x14ac:dyDescent="0.25">
      <c r="L32212" s="36"/>
      <c r="M32212" s="36"/>
      <c r="N32212" s="36"/>
    </row>
    <row r="32213" spans="12:14" x14ac:dyDescent="0.25">
      <c r="L32213" s="36"/>
      <c r="M32213" s="36"/>
      <c r="N32213" s="36"/>
    </row>
    <row r="32214" spans="12:14" x14ac:dyDescent="0.25">
      <c r="L32214" s="36"/>
      <c r="M32214" s="36"/>
      <c r="N32214" s="36"/>
    </row>
    <row r="32215" spans="12:14" x14ac:dyDescent="0.25">
      <c r="L32215" s="36"/>
      <c r="M32215" s="36"/>
      <c r="N32215" s="36"/>
    </row>
    <row r="32216" spans="12:14" x14ac:dyDescent="0.25">
      <c r="L32216" s="36"/>
      <c r="M32216" s="36"/>
      <c r="N32216" s="36"/>
    </row>
    <row r="32217" spans="12:14" x14ac:dyDescent="0.25">
      <c r="L32217" s="36"/>
      <c r="M32217" s="36"/>
      <c r="N32217" s="36"/>
    </row>
    <row r="32218" spans="12:14" x14ac:dyDescent="0.25">
      <c r="L32218" s="36"/>
      <c r="M32218" s="36"/>
      <c r="N32218" s="36"/>
    </row>
    <row r="32219" spans="12:14" x14ac:dyDescent="0.25">
      <c r="L32219" s="36"/>
      <c r="M32219" s="36"/>
      <c r="N32219" s="36"/>
    </row>
    <row r="32220" spans="12:14" x14ac:dyDescent="0.25">
      <c r="L32220" s="36"/>
      <c r="M32220" s="36"/>
      <c r="N32220" s="36"/>
    </row>
    <row r="32221" spans="12:14" x14ac:dyDescent="0.25">
      <c r="L32221" s="36"/>
      <c r="M32221" s="36"/>
      <c r="N32221" s="36"/>
    </row>
    <row r="32222" spans="12:14" x14ac:dyDescent="0.25">
      <c r="L32222" s="36"/>
      <c r="M32222" s="36"/>
      <c r="N32222" s="36"/>
    </row>
    <row r="32223" spans="12:14" x14ac:dyDescent="0.25">
      <c r="L32223" s="36"/>
      <c r="M32223" s="36"/>
      <c r="N32223" s="36"/>
    </row>
    <row r="32224" spans="12:14" x14ac:dyDescent="0.25">
      <c r="L32224" s="36"/>
      <c r="M32224" s="36"/>
      <c r="N32224" s="36"/>
    </row>
    <row r="32225" spans="12:14" x14ac:dyDescent="0.25">
      <c r="L32225" s="36"/>
      <c r="M32225" s="36"/>
      <c r="N32225" s="36"/>
    </row>
    <row r="32226" spans="12:14" x14ac:dyDescent="0.25">
      <c r="L32226" s="36"/>
      <c r="M32226" s="36"/>
      <c r="N32226" s="36"/>
    </row>
    <row r="32227" spans="12:14" x14ac:dyDescent="0.25">
      <c r="L32227" s="36"/>
      <c r="M32227" s="36"/>
      <c r="N32227" s="36"/>
    </row>
    <row r="32228" spans="12:14" x14ac:dyDescent="0.25">
      <c r="L32228" s="36"/>
      <c r="M32228" s="36"/>
      <c r="N32228" s="36"/>
    </row>
    <row r="32229" spans="12:14" x14ac:dyDescent="0.25">
      <c r="L32229" s="36"/>
      <c r="M32229" s="36"/>
      <c r="N32229" s="36"/>
    </row>
    <row r="32230" spans="12:14" x14ac:dyDescent="0.25">
      <c r="L32230" s="36"/>
      <c r="M32230" s="36"/>
      <c r="N32230" s="36"/>
    </row>
    <row r="32231" spans="12:14" x14ac:dyDescent="0.25">
      <c r="L32231" s="36"/>
      <c r="M32231" s="36"/>
      <c r="N32231" s="36"/>
    </row>
    <row r="32232" spans="12:14" x14ac:dyDescent="0.25">
      <c r="L32232" s="36"/>
      <c r="M32232" s="36"/>
      <c r="N32232" s="36"/>
    </row>
    <row r="32233" spans="12:14" x14ac:dyDescent="0.25">
      <c r="L32233" s="36"/>
      <c r="M32233" s="36"/>
      <c r="N32233" s="36"/>
    </row>
    <row r="32234" spans="12:14" x14ac:dyDescent="0.25">
      <c r="L32234" s="36"/>
      <c r="M32234" s="36"/>
      <c r="N32234" s="36"/>
    </row>
    <row r="32235" spans="12:14" x14ac:dyDescent="0.25">
      <c r="L32235" s="36"/>
      <c r="M32235" s="36"/>
      <c r="N32235" s="36"/>
    </row>
    <row r="32236" spans="12:14" x14ac:dyDescent="0.25">
      <c r="L32236" s="36"/>
      <c r="M32236" s="36"/>
      <c r="N32236" s="36"/>
    </row>
    <row r="32237" spans="12:14" x14ac:dyDescent="0.25">
      <c r="L32237" s="36"/>
      <c r="M32237" s="36"/>
      <c r="N32237" s="36"/>
    </row>
    <row r="32238" spans="12:14" x14ac:dyDescent="0.25">
      <c r="L32238" s="36"/>
      <c r="M32238" s="36"/>
      <c r="N32238" s="36"/>
    </row>
    <row r="32239" spans="12:14" x14ac:dyDescent="0.25">
      <c r="L32239" s="36"/>
      <c r="M32239" s="36"/>
      <c r="N32239" s="36"/>
    </row>
    <row r="32240" spans="12:14" x14ac:dyDescent="0.25">
      <c r="L32240" s="36"/>
      <c r="M32240" s="36"/>
      <c r="N32240" s="36"/>
    </row>
    <row r="32241" spans="12:14" x14ac:dyDescent="0.25">
      <c r="L32241" s="36"/>
      <c r="M32241" s="36"/>
      <c r="N32241" s="36"/>
    </row>
    <row r="32242" spans="12:14" x14ac:dyDescent="0.25">
      <c r="L32242" s="36"/>
      <c r="M32242" s="36"/>
      <c r="N32242" s="36"/>
    </row>
    <row r="32243" spans="12:14" x14ac:dyDescent="0.25">
      <c r="L32243" s="36"/>
      <c r="M32243" s="36"/>
      <c r="N32243" s="36"/>
    </row>
    <row r="32244" spans="12:14" x14ac:dyDescent="0.25">
      <c r="L32244" s="36"/>
      <c r="M32244" s="36"/>
      <c r="N32244" s="36"/>
    </row>
    <row r="32245" spans="12:14" x14ac:dyDescent="0.25">
      <c r="L32245" s="36"/>
      <c r="M32245" s="36"/>
      <c r="N32245" s="36"/>
    </row>
    <row r="32246" spans="12:14" x14ac:dyDescent="0.25">
      <c r="L32246" s="36"/>
      <c r="M32246" s="36"/>
      <c r="N32246" s="36"/>
    </row>
    <row r="32247" spans="12:14" x14ac:dyDescent="0.25">
      <c r="L32247" s="36"/>
      <c r="M32247" s="36"/>
      <c r="N32247" s="36"/>
    </row>
    <row r="32248" spans="12:14" x14ac:dyDescent="0.25">
      <c r="L32248" s="36"/>
      <c r="M32248" s="36"/>
      <c r="N32248" s="36"/>
    </row>
    <row r="32249" spans="12:14" x14ac:dyDescent="0.25">
      <c r="L32249" s="36"/>
      <c r="M32249" s="36"/>
      <c r="N32249" s="36"/>
    </row>
    <row r="32250" spans="12:14" x14ac:dyDescent="0.25">
      <c r="L32250" s="36"/>
      <c r="M32250" s="36"/>
      <c r="N32250" s="36"/>
    </row>
    <row r="32251" spans="12:14" x14ac:dyDescent="0.25">
      <c r="L32251" s="36"/>
      <c r="M32251" s="36"/>
      <c r="N32251" s="36"/>
    </row>
    <row r="32252" spans="12:14" x14ac:dyDescent="0.25">
      <c r="L32252" s="36"/>
      <c r="M32252" s="36"/>
      <c r="N32252" s="36"/>
    </row>
    <row r="32253" spans="12:14" x14ac:dyDescent="0.25">
      <c r="L32253" s="36"/>
      <c r="M32253" s="36"/>
      <c r="N32253" s="36"/>
    </row>
    <row r="32254" spans="12:14" x14ac:dyDescent="0.25">
      <c r="L32254" s="36"/>
      <c r="M32254" s="36"/>
      <c r="N32254" s="36"/>
    </row>
    <row r="32255" spans="12:14" x14ac:dyDescent="0.25">
      <c r="L32255" s="36"/>
      <c r="M32255" s="36"/>
      <c r="N32255" s="36"/>
    </row>
    <row r="32256" spans="12:14" x14ac:dyDescent="0.25">
      <c r="L32256" s="36"/>
      <c r="M32256" s="36"/>
      <c r="N32256" s="36"/>
    </row>
    <row r="32257" spans="12:14" x14ac:dyDescent="0.25">
      <c r="L32257" s="36"/>
      <c r="M32257" s="36"/>
      <c r="N32257" s="36"/>
    </row>
    <row r="32258" spans="12:14" x14ac:dyDescent="0.25">
      <c r="L32258" s="36"/>
      <c r="M32258" s="36"/>
      <c r="N32258" s="36"/>
    </row>
    <row r="32259" spans="12:14" x14ac:dyDescent="0.25">
      <c r="L32259" s="36"/>
      <c r="M32259" s="36"/>
      <c r="N32259" s="36"/>
    </row>
    <row r="32260" spans="12:14" x14ac:dyDescent="0.25">
      <c r="L32260" s="36"/>
      <c r="M32260" s="36"/>
      <c r="N32260" s="36"/>
    </row>
    <row r="32261" spans="12:14" x14ac:dyDescent="0.25">
      <c r="L32261" s="36"/>
      <c r="M32261" s="36"/>
      <c r="N32261" s="36"/>
    </row>
    <row r="32262" spans="12:14" x14ac:dyDescent="0.25">
      <c r="L32262" s="36"/>
      <c r="M32262" s="36"/>
      <c r="N32262" s="36"/>
    </row>
    <row r="32263" spans="12:14" x14ac:dyDescent="0.25">
      <c r="L32263" s="36"/>
      <c r="M32263" s="36"/>
      <c r="N32263" s="36"/>
    </row>
    <row r="32264" spans="12:14" x14ac:dyDescent="0.25">
      <c r="L32264" s="36"/>
      <c r="M32264" s="36"/>
      <c r="N32264" s="36"/>
    </row>
    <row r="32265" spans="12:14" x14ac:dyDescent="0.25">
      <c r="L32265" s="36"/>
      <c r="M32265" s="36"/>
      <c r="N32265" s="36"/>
    </row>
    <row r="32266" spans="12:14" x14ac:dyDescent="0.25">
      <c r="L32266" s="36"/>
      <c r="M32266" s="36"/>
      <c r="N32266" s="36"/>
    </row>
    <row r="32267" spans="12:14" x14ac:dyDescent="0.25">
      <c r="L32267" s="36"/>
      <c r="M32267" s="36"/>
      <c r="N32267" s="36"/>
    </row>
    <row r="32268" spans="12:14" x14ac:dyDescent="0.25">
      <c r="L32268" s="36"/>
      <c r="M32268" s="36"/>
      <c r="N32268" s="36"/>
    </row>
    <row r="32269" spans="12:14" x14ac:dyDescent="0.25">
      <c r="L32269" s="36"/>
      <c r="M32269" s="36"/>
      <c r="N32269" s="36"/>
    </row>
    <row r="32270" spans="12:14" x14ac:dyDescent="0.25">
      <c r="L32270" s="36"/>
      <c r="M32270" s="36"/>
      <c r="N32270" s="36"/>
    </row>
    <row r="32271" spans="12:14" x14ac:dyDescent="0.25">
      <c r="L32271" s="36"/>
      <c r="M32271" s="36"/>
      <c r="N32271" s="36"/>
    </row>
    <row r="32272" spans="12:14" x14ac:dyDescent="0.25">
      <c r="L32272" s="36"/>
      <c r="M32272" s="36"/>
      <c r="N32272" s="36"/>
    </row>
    <row r="32273" spans="12:14" x14ac:dyDescent="0.25">
      <c r="L32273" s="36"/>
      <c r="M32273" s="36"/>
      <c r="N32273" s="36"/>
    </row>
    <row r="32274" spans="12:14" x14ac:dyDescent="0.25">
      <c r="L32274" s="36"/>
      <c r="M32274" s="36"/>
      <c r="N32274" s="36"/>
    </row>
    <row r="32275" spans="12:14" x14ac:dyDescent="0.25">
      <c r="L32275" s="36"/>
      <c r="M32275" s="36"/>
      <c r="N32275" s="36"/>
    </row>
    <row r="32276" spans="12:14" x14ac:dyDescent="0.25">
      <c r="L32276" s="36"/>
      <c r="M32276" s="36"/>
      <c r="N32276" s="36"/>
    </row>
    <row r="32277" spans="12:14" x14ac:dyDescent="0.25">
      <c r="L32277" s="36"/>
      <c r="M32277" s="36"/>
      <c r="N32277" s="36"/>
    </row>
    <row r="32278" spans="12:14" x14ac:dyDescent="0.25">
      <c r="L32278" s="36"/>
      <c r="M32278" s="36"/>
      <c r="N32278" s="36"/>
    </row>
    <row r="32279" spans="12:14" x14ac:dyDescent="0.25">
      <c r="L32279" s="36"/>
      <c r="M32279" s="36"/>
      <c r="N32279" s="36"/>
    </row>
    <row r="32280" spans="12:14" x14ac:dyDescent="0.25">
      <c r="L32280" s="36"/>
      <c r="M32280" s="36"/>
      <c r="N32280" s="36"/>
    </row>
    <row r="32281" spans="12:14" x14ac:dyDescent="0.25">
      <c r="L32281" s="36"/>
      <c r="M32281" s="36"/>
      <c r="N32281" s="36"/>
    </row>
    <row r="32282" spans="12:14" x14ac:dyDescent="0.25">
      <c r="L32282" s="36"/>
      <c r="M32282" s="36"/>
      <c r="N32282" s="36"/>
    </row>
    <row r="32283" spans="12:14" x14ac:dyDescent="0.25">
      <c r="L32283" s="36"/>
      <c r="M32283" s="36"/>
      <c r="N32283" s="36"/>
    </row>
    <row r="32284" spans="12:14" x14ac:dyDescent="0.25">
      <c r="L32284" s="36"/>
      <c r="M32284" s="36"/>
      <c r="N32284" s="36"/>
    </row>
    <row r="32285" spans="12:14" x14ac:dyDescent="0.25">
      <c r="L32285" s="36"/>
      <c r="M32285" s="36"/>
      <c r="N32285" s="36"/>
    </row>
    <row r="32286" spans="12:14" x14ac:dyDescent="0.25">
      <c r="L32286" s="36"/>
      <c r="M32286" s="36"/>
      <c r="N32286" s="36"/>
    </row>
    <row r="32287" spans="12:14" x14ac:dyDescent="0.25">
      <c r="L32287" s="36"/>
      <c r="M32287" s="36"/>
      <c r="N32287" s="36"/>
    </row>
    <row r="32288" spans="12:14" x14ac:dyDescent="0.25">
      <c r="L32288" s="36"/>
      <c r="M32288" s="36"/>
      <c r="N32288" s="36"/>
    </row>
    <row r="32289" spans="12:14" x14ac:dyDescent="0.25">
      <c r="L32289" s="36"/>
      <c r="M32289" s="36"/>
      <c r="N32289" s="36"/>
    </row>
    <row r="32290" spans="12:14" x14ac:dyDescent="0.25">
      <c r="L32290" s="36"/>
      <c r="M32290" s="36"/>
      <c r="N32290" s="36"/>
    </row>
    <row r="32291" spans="12:14" x14ac:dyDescent="0.25">
      <c r="L32291" s="36"/>
      <c r="M32291" s="36"/>
      <c r="N32291" s="36"/>
    </row>
    <row r="32292" spans="12:14" x14ac:dyDescent="0.25">
      <c r="L32292" s="36"/>
      <c r="M32292" s="36"/>
      <c r="N32292" s="36"/>
    </row>
    <row r="32293" spans="12:14" x14ac:dyDescent="0.25">
      <c r="L32293" s="36"/>
      <c r="M32293" s="36"/>
      <c r="N32293" s="36"/>
    </row>
    <row r="32294" spans="12:14" x14ac:dyDescent="0.25">
      <c r="L32294" s="36"/>
      <c r="M32294" s="36"/>
      <c r="N32294" s="36"/>
    </row>
    <row r="32295" spans="12:14" x14ac:dyDescent="0.25">
      <c r="L32295" s="36"/>
      <c r="M32295" s="36"/>
      <c r="N32295" s="36"/>
    </row>
    <row r="32296" spans="12:14" x14ac:dyDescent="0.25">
      <c r="L32296" s="36"/>
      <c r="M32296" s="36"/>
      <c r="N32296" s="36"/>
    </row>
    <row r="32297" spans="12:14" x14ac:dyDescent="0.25">
      <c r="L32297" s="36"/>
      <c r="M32297" s="36"/>
      <c r="N32297" s="36"/>
    </row>
    <row r="32298" spans="12:14" x14ac:dyDescent="0.25">
      <c r="L32298" s="36"/>
      <c r="M32298" s="36"/>
      <c r="N32298" s="36"/>
    </row>
    <row r="32299" spans="12:14" x14ac:dyDescent="0.25">
      <c r="L32299" s="36"/>
      <c r="M32299" s="36"/>
      <c r="N32299" s="36"/>
    </row>
    <row r="32300" spans="12:14" x14ac:dyDescent="0.25">
      <c r="L32300" s="36"/>
      <c r="M32300" s="36"/>
      <c r="N32300" s="36"/>
    </row>
    <row r="32301" spans="12:14" x14ac:dyDescent="0.25">
      <c r="L32301" s="36"/>
      <c r="M32301" s="36"/>
      <c r="N32301" s="36"/>
    </row>
    <row r="32302" spans="12:14" x14ac:dyDescent="0.25">
      <c r="L32302" s="36"/>
      <c r="M32302" s="36"/>
      <c r="N32302" s="36"/>
    </row>
    <row r="32303" spans="12:14" x14ac:dyDescent="0.25">
      <c r="L32303" s="36"/>
      <c r="M32303" s="36"/>
      <c r="N32303" s="36"/>
    </row>
    <row r="32304" spans="12:14" x14ac:dyDescent="0.25">
      <c r="L32304" s="36"/>
      <c r="M32304" s="36"/>
      <c r="N32304" s="36"/>
    </row>
    <row r="32305" spans="12:14" x14ac:dyDescent="0.25">
      <c r="L32305" s="36"/>
      <c r="M32305" s="36"/>
      <c r="N32305" s="36"/>
    </row>
    <row r="32306" spans="12:14" x14ac:dyDescent="0.25">
      <c r="L32306" s="36"/>
      <c r="M32306" s="36"/>
      <c r="N32306" s="36"/>
    </row>
    <row r="32307" spans="12:14" x14ac:dyDescent="0.25">
      <c r="L32307" s="36"/>
      <c r="M32307" s="36"/>
      <c r="N32307" s="36"/>
    </row>
    <row r="32308" spans="12:14" x14ac:dyDescent="0.25">
      <c r="L32308" s="36"/>
      <c r="M32308" s="36"/>
      <c r="N32308" s="36"/>
    </row>
    <row r="32309" spans="12:14" x14ac:dyDescent="0.25">
      <c r="L32309" s="36"/>
      <c r="M32309" s="36"/>
      <c r="N32309" s="36"/>
    </row>
    <row r="32310" spans="12:14" x14ac:dyDescent="0.25">
      <c r="L32310" s="36"/>
      <c r="M32310" s="36"/>
      <c r="N32310" s="36"/>
    </row>
    <row r="32311" spans="12:14" x14ac:dyDescent="0.25">
      <c r="L32311" s="36"/>
      <c r="M32311" s="36"/>
      <c r="N32311" s="36"/>
    </row>
    <row r="32312" spans="12:14" x14ac:dyDescent="0.25">
      <c r="L32312" s="36"/>
      <c r="M32312" s="36"/>
      <c r="N32312" s="36"/>
    </row>
    <row r="32313" spans="12:14" x14ac:dyDescent="0.25">
      <c r="L32313" s="36"/>
      <c r="M32313" s="36"/>
      <c r="N32313" s="36"/>
    </row>
    <row r="32314" spans="12:14" x14ac:dyDescent="0.25">
      <c r="L32314" s="36"/>
      <c r="M32314" s="36"/>
      <c r="N32314" s="36"/>
    </row>
    <row r="32315" spans="12:14" x14ac:dyDescent="0.25">
      <c r="L32315" s="36"/>
      <c r="M32315" s="36"/>
      <c r="N32315" s="36"/>
    </row>
    <row r="32316" spans="12:14" x14ac:dyDescent="0.25">
      <c r="L32316" s="36"/>
      <c r="M32316" s="36"/>
      <c r="N32316" s="36"/>
    </row>
    <row r="32317" spans="12:14" x14ac:dyDescent="0.25">
      <c r="L32317" s="36"/>
      <c r="M32317" s="36"/>
      <c r="N32317" s="36"/>
    </row>
    <row r="32318" spans="12:14" x14ac:dyDescent="0.25">
      <c r="L32318" s="36"/>
      <c r="M32318" s="36"/>
      <c r="N32318" s="36"/>
    </row>
    <row r="32319" spans="12:14" x14ac:dyDescent="0.25">
      <c r="L32319" s="36"/>
      <c r="M32319" s="36"/>
      <c r="N32319" s="36"/>
    </row>
    <row r="32320" spans="12:14" x14ac:dyDescent="0.25">
      <c r="L32320" s="36"/>
      <c r="M32320" s="36"/>
      <c r="N32320" s="36"/>
    </row>
    <row r="32321" spans="12:14" x14ac:dyDescent="0.25">
      <c r="L32321" s="36"/>
      <c r="M32321" s="36"/>
      <c r="N32321" s="36"/>
    </row>
    <row r="32322" spans="12:14" x14ac:dyDescent="0.25">
      <c r="L32322" s="36"/>
      <c r="M32322" s="36"/>
      <c r="N32322" s="36"/>
    </row>
    <row r="32323" spans="12:14" x14ac:dyDescent="0.25">
      <c r="L32323" s="36"/>
      <c r="M32323" s="36"/>
      <c r="N32323" s="36"/>
    </row>
    <row r="32324" spans="12:14" x14ac:dyDescent="0.25">
      <c r="L32324" s="36"/>
      <c r="M32324" s="36"/>
      <c r="N32324" s="36"/>
    </row>
    <row r="32325" spans="12:14" x14ac:dyDescent="0.25">
      <c r="L32325" s="36"/>
      <c r="M32325" s="36"/>
      <c r="N32325" s="36"/>
    </row>
    <row r="32326" spans="12:14" x14ac:dyDescent="0.25">
      <c r="L32326" s="36"/>
      <c r="M32326" s="36"/>
      <c r="N32326" s="36"/>
    </row>
    <row r="32327" spans="12:14" x14ac:dyDescent="0.25">
      <c r="L32327" s="36"/>
      <c r="M32327" s="36"/>
      <c r="N32327" s="36"/>
    </row>
    <row r="32328" spans="12:14" x14ac:dyDescent="0.25">
      <c r="L32328" s="36"/>
      <c r="M32328" s="36"/>
      <c r="N32328" s="36"/>
    </row>
    <row r="32329" spans="12:14" x14ac:dyDescent="0.25">
      <c r="L32329" s="36"/>
      <c r="M32329" s="36"/>
      <c r="N32329" s="36"/>
    </row>
    <row r="32330" spans="12:14" x14ac:dyDescent="0.25">
      <c r="L32330" s="36"/>
      <c r="M32330" s="36"/>
      <c r="N32330" s="36"/>
    </row>
    <row r="32331" spans="12:14" x14ac:dyDescent="0.25">
      <c r="L32331" s="36"/>
      <c r="M32331" s="36"/>
      <c r="N32331" s="36"/>
    </row>
    <row r="32332" spans="12:14" x14ac:dyDescent="0.25">
      <c r="L32332" s="36"/>
      <c r="M32332" s="36"/>
      <c r="N32332" s="36"/>
    </row>
    <row r="32333" spans="12:14" x14ac:dyDescent="0.25">
      <c r="L32333" s="36"/>
      <c r="M32333" s="36"/>
      <c r="N32333" s="36"/>
    </row>
    <row r="32334" spans="12:14" x14ac:dyDescent="0.25">
      <c r="L32334" s="36"/>
      <c r="M32334" s="36"/>
      <c r="N32334" s="36"/>
    </row>
    <row r="32335" spans="12:14" x14ac:dyDescent="0.25">
      <c r="L32335" s="36"/>
      <c r="M32335" s="36"/>
      <c r="N32335" s="36"/>
    </row>
    <row r="32336" spans="12:14" x14ac:dyDescent="0.25">
      <c r="L32336" s="36"/>
      <c r="M32336" s="36"/>
      <c r="N32336" s="36"/>
    </row>
    <row r="32337" spans="12:14" x14ac:dyDescent="0.25">
      <c r="L32337" s="36"/>
      <c r="M32337" s="36"/>
      <c r="N32337" s="36"/>
    </row>
    <row r="32338" spans="12:14" x14ac:dyDescent="0.25">
      <c r="L32338" s="36"/>
      <c r="M32338" s="36"/>
      <c r="N32338" s="36"/>
    </row>
    <row r="32339" spans="12:14" x14ac:dyDescent="0.25">
      <c r="L32339" s="36"/>
      <c r="M32339" s="36"/>
      <c r="N32339" s="36"/>
    </row>
    <row r="32340" spans="12:14" x14ac:dyDescent="0.25">
      <c r="L32340" s="36"/>
      <c r="M32340" s="36"/>
      <c r="N32340" s="36"/>
    </row>
    <row r="32341" spans="12:14" x14ac:dyDescent="0.25">
      <c r="L32341" s="36"/>
      <c r="M32341" s="36"/>
      <c r="N32341" s="36"/>
    </row>
    <row r="32342" spans="12:14" x14ac:dyDescent="0.25">
      <c r="L32342" s="36"/>
      <c r="M32342" s="36"/>
      <c r="N32342" s="36"/>
    </row>
    <row r="32343" spans="12:14" x14ac:dyDescent="0.25">
      <c r="L32343" s="36"/>
      <c r="M32343" s="36"/>
      <c r="N32343" s="36"/>
    </row>
    <row r="32344" spans="12:14" x14ac:dyDescent="0.25">
      <c r="L32344" s="36"/>
      <c r="M32344" s="36"/>
      <c r="N32344" s="36"/>
    </row>
    <row r="32345" spans="12:14" x14ac:dyDescent="0.25">
      <c r="L32345" s="36"/>
      <c r="M32345" s="36"/>
      <c r="N32345" s="36"/>
    </row>
    <row r="32346" spans="12:14" x14ac:dyDescent="0.25">
      <c r="L32346" s="36"/>
      <c r="M32346" s="36"/>
      <c r="N32346" s="36"/>
    </row>
    <row r="32347" spans="12:14" x14ac:dyDescent="0.25">
      <c r="L32347" s="36"/>
      <c r="M32347" s="36"/>
      <c r="N32347" s="36"/>
    </row>
    <row r="32348" spans="12:14" x14ac:dyDescent="0.25">
      <c r="L32348" s="36"/>
      <c r="M32348" s="36"/>
      <c r="N32348" s="36"/>
    </row>
    <row r="32349" spans="12:14" x14ac:dyDescent="0.25">
      <c r="L32349" s="36"/>
      <c r="M32349" s="36"/>
      <c r="N32349" s="36"/>
    </row>
    <row r="32350" spans="12:14" x14ac:dyDescent="0.25">
      <c r="L32350" s="36"/>
      <c r="M32350" s="36"/>
      <c r="N32350" s="36"/>
    </row>
    <row r="32351" spans="12:14" x14ac:dyDescent="0.25">
      <c r="L32351" s="36"/>
      <c r="M32351" s="36"/>
      <c r="N32351" s="36"/>
    </row>
    <row r="32352" spans="12:14" x14ac:dyDescent="0.25">
      <c r="L32352" s="36"/>
      <c r="M32352" s="36"/>
      <c r="N32352" s="36"/>
    </row>
    <row r="32353" spans="12:14" x14ac:dyDescent="0.25">
      <c r="L32353" s="36"/>
      <c r="M32353" s="36"/>
      <c r="N32353" s="36"/>
    </row>
    <row r="32354" spans="12:14" x14ac:dyDescent="0.25">
      <c r="L32354" s="36"/>
      <c r="M32354" s="36"/>
      <c r="N32354" s="36"/>
    </row>
    <row r="32355" spans="12:14" x14ac:dyDescent="0.25">
      <c r="L32355" s="36"/>
      <c r="M32355" s="36"/>
      <c r="N32355" s="36"/>
    </row>
    <row r="32356" spans="12:14" x14ac:dyDescent="0.25">
      <c r="L32356" s="36"/>
      <c r="M32356" s="36"/>
      <c r="N32356" s="36"/>
    </row>
    <row r="32357" spans="12:14" x14ac:dyDescent="0.25">
      <c r="L32357" s="36"/>
      <c r="M32357" s="36"/>
      <c r="N32357" s="36"/>
    </row>
    <row r="32358" spans="12:14" x14ac:dyDescent="0.25">
      <c r="L32358" s="36"/>
      <c r="M32358" s="36"/>
      <c r="N32358" s="36"/>
    </row>
    <row r="32359" spans="12:14" x14ac:dyDescent="0.25">
      <c r="L32359" s="36"/>
      <c r="M32359" s="36"/>
      <c r="N32359" s="36"/>
    </row>
    <row r="32360" spans="12:14" x14ac:dyDescent="0.25">
      <c r="L32360" s="36"/>
      <c r="M32360" s="36"/>
      <c r="N32360" s="36"/>
    </row>
    <row r="32361" spans="12:14" x14ac:dyDescent="0.25">
      <c r="L32361" s="36"/>
      <c r="M32361" s="36"/>
      <c r="N32361" s="36"/>
    </row>
    <row r="32362" spans="12:14" x14ac:dyDescent="0.25">
      <c r="L32362" s="36"/>
      <c r="M32362" s="36"/>
      <c r="N32362" s="36"/>
    </row>
    <row r="32363" spans="12:14" x14ac:dyDescent="0.25">
      <c r="L32363" s="36"/>
      <c r="M32363" s="36"/>
      <c r="N32363" s="36"/>
    </row>
    <row r="32364" spans="12:14" x14ac:dyDescent="0.25">
      <c r="L32364" s="36"/>
      <c r="M32364" s="36"/>
      <c r="N32364" s="36"/>
    </row>
    <row r="32365" spans="12:14" x14ac:dyDescent="0.25">
      <c r="L32365" s="36"/>
      <c r="M32365" s="36"/>
      <c r="N32365" s="36"/>
    </row>
    <row r="32366" spans="12:14" x14ac:dyDescent="0.25">
      <c r="L32366" s="36"/>
      <c r="M32366" s="36"/>
      <c r="N32366" s="36"/>
    </row>
    <row r="32367" spans="12:14" x14ac:dyDescent="0.25">
      <c r="L32367" s="36"/>
      <c r="M32367" s="36"/>
      <c r="N32367" s="36"/>
    </row>
    <row r="32368" spans="12:14" x14ac:dyDescent="0.25">
      <c r="L32368" s="36"/>
      <c r="M32368" s="36"/>
      <c r="N32368" s="36"/>
    </row>
    <row r="32369" spans="12:14" x14ac:dyDescent="0.25">
      <c r="L32369" s="36"/>
      <c r="M32369" s="36"/>
      <c r="N32369" s="36"/>
    </row>
    <row r="32370" spans="12:14" x14ac:dyDescent="0.25">
      <c r="L32370" s="36"/>
      <c r="M32370" s="36"/>
      <c r="N32370" s="36"/>
    </row>
    <row r="32371" spans="12:14" x14ac:dyDescent="0.25">
      <c r="L32371" s="36"/>
      <c r="M32371" s="36"/>
      <c r="N32371" s="36"/>
    </row>
    <row r="32372" spans="12:14" x14ac:dyDescent="0.25">
      <c r="L32372" s="36"/>
      <c r="M32372" s="36"/>
      <c r="N32372" s="36"/>
    </row>
    <row r="32373" spans="12:14" x14ac:dyDescent="0.25">
      <c r="L32373" s="36"/>
      <c r="M32373" s="36"/>
      <c r="N32373" s="36"/>
    </row>
    <row r="32374" spans="12:14" x14ac:dyDescent="0.25">
      <c r="L32374" s="36"/>
      <c r="M32374" s="36"/>
      <c r="N32374" s="36"/>
    </row>
    <row r="32375" spans="12:14" x14ac:dyDescent="0.25">
      <c r="L32375" s="36"/>
      <c r="M32375" s="36"/>
      <c r="N32375" s="36"/>
    </row>
    <row r="32376" spans="12:14" x14ac:dyDescent="0.25">
      <c r="L32376" s="36"/>
      <c r="M32376" s="36"/>
      <c r="N32376" s="36"/>
    </row>
    <row r="32377" spans="12:14" x14ac:dyDescent="0.25">
      <c r="L32377" s="36"/>
      <c r="M32377" s="36"/>
      <c r="N32377" s="36"/>
    </row>
    <row r="32378" spans="12:14" x14ac:dyDescent="0.25">
      <c r="L32378" s="36"/>
      <c r="M32378" s="36"/>
      <c r="N32378" s="36"/>
    </row>
    <row r="32379" spans="12:14" x14ac:dyDescent="0.25">
      <c r="L32379" s="36"/>
      <c r="M32379" s="36"/>
      <c r="N32379" s="36"/>
    </row>
    <row r="32380" spans="12:14" x14ac:dyDescent="0.25">
      <c r="L32380" s="36"/>
      <c r="M32380" s="36"/>
      <c r="N32380" s="36"/>
    </row>
    <row r="32381" spans="12:14" x14ac:dyDescent="0.25">
      <c r="L32381" s="36"/>
      <c r="M32381" s="36"/>
      <c r="N32381" s="36"/>
    </row>
    <row r="32382" spans="12:14" x14ac:dyDescent="0.25">
      <c r="L32382" s="36"/>
      <c r="M32382" s="36"/>
      <c r="N32382" s="36"/>
    </row>
    <row r="32383" spans="12:14" x14ac:dyDescent="0.25">
      <c r="L32383" s="36"/>
      <c r="M32383" s="36"/>
      <c r="N32383" s="36"/>
    </row>
    <row r="32384" spans="12:14" x14ac:dyDescent="0.25">
      <c r="L32384" s="36"/>
      <c r="M32384" s="36"/>
      <c r="N32384" s="36"/>
    </row>
    <row r="32385" spans="12:14" x14ac:dyDescent="0.25">
      <c r="L32385" s="36"/>
      <c r="M32385" s="36"/>
      <c r="N32385" s="36"/>
    </row>
    <row r="32386" spans="12:14" x14ac:dyDescent="0.25">
      <c r="L32386" s="36"/>
      <c r="M32386" s="36"/>
      <c r="N32386" s="36"/>
    </row>
    <row r="32387" spans="12:14" x14ac:dyDescent="0.25">
      <c r="L32387" s="36"/>
      <c r="M32387" s="36"/>
      <c r="N32387" s="36"/>
    </row>
    <row r="32388" spans="12:14" x14ac:dyDescent="0.25">
      <c r="L32388" s="36"/>
      <c r="M32388" s="36"/>
      <c r="N32388" s="36"/>
    </row>
    <row r="32389" spans="12:14" x14ac:dyDescent="0.25">
      <c r="L32389" s="36"/>
      <c r="M32389" s="36"/>
      <c r="N32389" s="36"/>
    </row>
    <row r="32390" spans="12:14" x14ac:dyDescent="0.25">
      <c r="L32390" s="36"/>
      <c r="M32390" s="36"/>
      <c r="N32390" s="36"/>
    </row>
    <row r="32391" spans="12:14" x14ac:dyDescent="0.25">
      <c r="L32391" s="36"/>
      <c r="M32391" s="36"/>
      <c r="N32391" s="36"/>
    </row>
    <row r="32392" spans="12:14" x14ac:dyDescent="0.25">
      <c r="L32392" s="36"/>
      <c r="M32392" s="36"/>
      <c r="N32392" s="36"/>
    </row>
    <row r="32393" spans="12:14" x14ac:dyDescent="0.25">
      <c r="L32393" s="36"/>
      <c r="M32393" s="36"/>
      <c r="N32393" s="36"/>
    </row>
    <row r="32394" spans="12:14" x14ac:dyDescent="0.25">
      <c r="L32394" s="36"/>
      <c r="M32394" s="36"/>
      <c r="N32394" s="36"/>
    </row>
    <row r="32395" spans="12:14" x14ac:dyDescent="0.25">
      <c r="L32395" s="36"/>
      <c r="M32395" s="36"/>
      <c r="N32395" s="36"/>
    </row>
    <row r="32396" spans="12:14" x14ac:dyDescent="0.25">
      <c r="L32396" s="36"/>
      <c r="M32396" s="36"/>
      <c r="N32396" s="36"/>
    </row>
    <row r="32397" spans="12:14" x14ac:dyDescent="0.25">
      <c r="L32397" s="36"/>
      <c r="M32397" s="36"/>
      <c r="N32397" s="36"/>
    </row>
    <row r="32398" spans="12:14" x14ac:dyDescent="0.25">
      <c r="L32398" s="36"/>
      <c r="M32398" s="36"/>
      <c r="N32398" s="36"/>
    </row>
    <row r="32399" spans="12:14" x14ac:dyDescent="0.25">
      <c r="L32399" s="36"/>
      <c r="M32399" s="36"/>
      <c r="N32399" s="36"/>
    </row>
    <row r="32400" spans="12:14" x14ac:dyDescent="0.25">
      <c r="L32400" s="36"/>
      <c r="M32400" s="36"/>
      <c r="N32400" s="36"/>
    </row>
    <row r="32401" spans="12:14" x14ac:dyDescent="0.25">
      <c r="L32401" s="36"/>
      <c r="M32401" s="36"/>
      <c r="N32401" s="36"/>
    </row>
    <row r="32402" spans="12:14" x14ac:dyDescent="0.25">
      <c r="L32402" s="36"/>
      <c r="M32402" s="36"/>
      <c r="N32402" s="36"/>
    </row>
    <row r="32403" spans="12:14" x14ac:dyDescent="0.25">
      <c r="L32403" s="36"/>
      <c r="M32403" s="36"/>
      <c r="N32403" s="36"/>
    </row>
    <row r="32404" spans="12:14" x14ac:dyDescent="0.25">
      <c r="L32404" s="36"/>
      <c r="M32404" s="36"/>
      <c r="N32404" s="36"/>
    </row>
    <row r="32405" spans="12:14" x14ac:dyDescent="0.25">
      <c r="L32405" s="36"/>
      <c r="M32405" s="36"/>
      <c r="N32405" s="36"/>
    </row>
    <row r="32406" spans="12:14" x14ac:dyDescent="0.25">
      <c r="L32406" s="36"/>
      <c r="M32406" s="36"/>
      <c r="N32406" s="36"/>
    </row>
    <row r="32407" spans="12:14" x14ac:dyDescent="0.25">
      <c r="L32407" s="36"/>
      <c r="M32407" s="36"/>
      <c r="N32407" s="36"/>
    </row>
    <row r="32408" spans="12:14" x14ac:dyDescent="0.25">
      <c r="L32408" s="36"/>
      <c r="M32408" s="36"/>
      <c r="N32408" s="36"/>
    </row>
    <row r="32409" spans="12:14" x14ac:dyDescent="0.25">
      <c r="L32409" s="36"/>
      <c r="M32409" s="36"/>
      <c r="N32409" s="36"/>
    </row>
    <row r="32410" spans="12:14" x14ac:dyDescent="0.25">
      <c r="L32410" s="36"/>
      <c r="M32410" s="36"/>
      <c r="N32410" s="36"/>
    </row>
    <row r="32411" spans="12:14" x14ac:dyDescent="0.25">
      <c r="L32411" s="36"/>
      <c r="M32411" s="36"/>
      <c r="N32411" s="36"/>
    </row>
    <row r="32412" spans="12:14" x14ac:dyDescent="0.25">
      <c r="L32412" s="36"/>
      <c r="M32412" s="36"/>
      <c r="N32412" s="36"/>
    </row>
    <row r="32413" spans="12:14" x14ac:dyDescent="0.25">
      <c r="L32413" s="36"/>
      <c r="M32413" s="36"/>
      <c r="N32413" s="36"/>
    </row>
    <row r="32414" spans="12:14" x14ac:dyDescent="0.25">
      <c r="L32414" s="36"/>
      <c r="M32414" s="36"/>
      <c r="N32414" s="36"/>
    </row>
    <row r="32415" spans="12:14" x14ac:dyDescent="0.25">
      <c r="L32415" s="36"/>
      <c r="M32415" s="36"/>
      <c r="N32415" s="36"/>
    </row>
    <row r="32416" spans="12:14" x14ac:dyDescent="0.25">
      <c r="L32416" s="36"/>
      <c r="M32416" s="36"/>
      <c r="N32416" s="36"/>
    </row>
    <row r="32417" spans="12:14" x14ac:dyDescent="0.25">
      <c r="L32417" s="36"/>
      <c r="M32417" s="36"/>
      <c r="N32417" s="36"/>
    </row>
    <row r="32418" spans="12:14" x14ac:dyDescent="0.25">
      <c r="L32418" s="36"/>
      <c r="M32418" s="36"/>
      <c r="N32418" s="36"/>
    </row>
    <row r="32419" spans="12:14" x14ac:dyDescent="0.25">
      <c r="L32419" s="36"/>
      <c r="M32419" s="36"/>
      <c r="N32419" s="36"/>
    </row>
    <row r="32420" spans="12:14" x14ac:dyDescent="0.25">
      <c r="L32420" s="36"/>
      <c r="M32420" s="36"/>
      <c r="N32420" s="36"/>
    </row>
    <row r="32421" spans="12:14" x14ac:dyDescent="0.25">
      <c r="L32421" s="36"/>
      <c r="M32421" s="36"/>
      <c r="N32421" s="36"/>
    </row>
    <row r="32422" spans="12:14" x14ac:dyDescent="0.25">
      <c r="L32422" s="36"/>
      <c r="M32422" s="36"/>
      <c r="N32422" s="36"/>
    </row>
    <row r="32423" spans="12:14" x14ac:dyDescent="0.25">
      <c r="L32423" s="36"/>
      <c r="M32423" s="36"/>
      <c r="N32423" s="36"/>
    </row>
    <row r="32424" spans="12:14" x14ac:dyDescent="0.25">
      <c r="L32424" s="36"/>
      <c r="M32424" s="36"/>
      <c r="N32424" s="36"/>
    </row>
    <row r="32425" spans="12:14" x14ac:dyDescent="0.25">
      <c r="L32425" s="36"/>
      <c r="M32425" s="36"/>
      <c r="N32425" s="36"/>
    </row>
    <row r="32426" spans="12:14" x14ac:dyDescent="0.25">
      <c r="L32426" s="36"/>
      <c r="M32426" s="36"/>
      <c r="N32426" s="36"/>
    </row>
    <row r="32427" spans="12:14" x14ac:dyDescent="0.25">
      <c r="L32427" s="36"/>
      <c r="M32427" s="36"/>
      <c r="N32427" s="36"/>
    </row>
    <row r="32428" spans="12:14" x14ac:dyDescent="0.25">
      <c r="L32428" s="36"/>
      <c r="M32428" s="36"/>
      <c r="N32428" s="36"/>
    </row>
    <row r="32429" spans="12:14" x14ac:dyDescent="0.25">
      <c r="L32429" s="36"/>
      <c r="M32429" s="36"/>
      <c r="N32429" s="36"/>
    </row>
    <row r="32430" spans="12:14" x14ac:dyDescent="0.25">
      <c r="L32430" s="36"/>
      <c r="M32430" s="36"/>
      <c r="N32430" s="36"/>
    </row>
    <row r="32431" spans="12:14" x14ac:dyDescent="0.25">
      <c r="L32431" s="36"/>
      <c r="M32431" s="36"/>
      <c r="N32431" s="36"/>
    </row>
    <row r="32432" spans="12:14" x14ac:dyDescent="0.25">
      <c r="L32432" s="36"/>
      <c r="M32432" s="36"/>
      <c r="N32432" s="36"/>
    </row>
    <row r="32433" spans="12:14" x14ac:dyDescent="0.25">
      <c r="L32433" s="36"/>
      <c r="M32433" s="36"/>
      <c r="N32433" s="36"/>
    </row>
    <row r="32434" spans="12:14" x14ac:dyDescent="0.25">
      <c r="L32434" s="36"/>
      <c r="M32434" s="36"/>
      <c r="N32434" s="36"/>
    </row>
    <row r="32435" spans="12:14" x14ac:dyDescent="0.25">
      <c r="L32435" s="36"/>
      <c r="M32435" s="36"/>
      <c r="N32435" s="36"/>
    </row>
    <row r="32436" spans="12:14" x14ac:dyDescent="0.25">
      <c r="L32436" s="36"/>
      <c r="M32436" s="36"/>
      <c r="N32436" s="36"/>
    </row>
    <row r="32437" spans="12:14" x14ac:dyDescent="0.25">
      <c r="L32437" s="36"/>
      <c r="M32437" s="36"/>
      <c r="N32437" s="36"/>
    </row>
    <row r="32438" spans="12:14" x14ac:dyDescent="0.25">
      <c r="L32438" s="36"/>
      <c r="M32438" s="36"/>
      <c r="N32438" s="36"/>
    </row>
    <row r="32439" spans="12:14" x14ac:dyDescent="0.25">
      <c r="L32439" s="36"/>
      <c r="M32439" s="36"/>
      <c r="N32439" s="36"/>
    </row>
    <row r="32440" spans="12:14" x14ac:dyDescent="0.25">
      <c r="L32440" s="36"/>
      <c r="M32440" s="36"/>
      <c r="N32440" s="36"/>
    </row>
    <row r="32441" spans="12:14" x14ac:dyDescent="0.25">
      <c r="L32441" s="36"/>
      <c r="M32441" s="36"/>
      <c r="N32441" s="36"/>
    </row>
    <row r="32442" spans="12:14" x14ac:dyDescent="0.25">
      <c r="L32442" s="36"/>
      <c r="M32442" s="36"/>
      <c r="N32442" s="36"/>
    </row>
    <row r="32443" spans="12:14" x14ac:dyDescent="0.25">
      <c r="L32443" s="36"/>
      <c r="M32443" s="36"/>
      <c r="N32443" s="36"/>
    </row>
    <row r="32444" spans="12:14" x14ac:dyDescent="0.25">
      <c r="L32444" s="36"/>
      <c r="M32444" s="36"/>
      <c r="N32444" s="36"/>
    </row>
    <row r="32445" spans="12:14" x14ac:dyDescent="0.25">
      <c r="L32445" s="36"/>
      <c r="M32445" s="36"/>
      <c r="N32445" s="36"/>
    </row>
    <row r="32446" spans="12:14" x14ac:dyDescent="0.25">
      <c r="L32446" s="36"/>
      <c r="M32446" s="36"/>
      <c r="N32446" s="36"/>
    </row>
    <row r="32447" spans="12:14" x14ac:dyDescent="0.25">
      <c r="L32447" s="36"/>
      <c r="M32447" s="36"/>
      <c r="N32447" s="36"/>
    </row>
    <row r="32448" spans="12:14" x14ac:dyDescent="0.25">
      <c r="L32448" s="36"/>
      <c r="M32448" s="36"/>
      <c r="N32448" s="36"/>
    </row>
    <row r="32449" spans="12:14" x14ac:dyDescent="0.25">
      <c r="L32449" s="36"/>
      <c r="M32449" s="36"/>
      <c r="N32449" s="36"/>
    </row>
    <row r="32450" spans="12:14" x14ac:dyDescent="0.25">
      <c r="L32450" s="36"/>
      <c r="M32450" s="36"/>
      <c r="N32450" s="36"/>
    </row>
    <row r="32451" spans="12:14" x14ac:dyDescent="0.25">
      <c r="L32451" s="36"/>
      <c r="M32451" s="36"/>
      <c r="N32451" s="36"/>
    </row>
    <row r="32452" spans="12:14" x14ac:dyDescent="0.25">
      <c r="L32452" s="36"/>
      <c r="M32452" s="36"/>
      <c r="N32452" s="36"/>
    </row>
    <row r="32453" spans="12:14" x14ac:dyDescent="0.25">
      <c r="L32453" s="36"/>
      <c r="M32453" s="36"/>
      <c r="N32453" s="36"/>
    </row>
    <row r="32454" spans="12:14" x14ac:dyDescent="0.25">
      <c r="L32454" s="36"/>
      <c r="M32454" s="36"/>
      <c r="N32454" s="36"/>
    </row>
    <row r="32455" spans="12:14" x14ac:dyDescent="0.25">
      <c r="L32455" s="36"/>
      <c r="M32455" s="36"/>
      <c r="N32455" s="36"/>
    </row>
    <row r="32456" spans="12:14" x14ac:dyDescent="0.25">
      <c r="L32456" s="36"/>
      <c r="M32456" s="36"/>
      <c r="N32456" s="36"/>
    </row>
    <row r="32457" spans="12:14" x14ac:dyDescent="0.25">
      <c r="L32457" s="36"/>
      <c r="M32457" s="36"/>
      <c r="N32457" s="36"/>
    </row>
    <row r="32458" spans="12:14" x14ac:dyDescent="0.25">
      <c r="L32458" s="36"/>
      <c r="M32458" s="36"/>
      <c r="N32458" s="36"/>
    </row>
    <row r="32459" spans="12:14" x14ac:dyDescent="0.25">
      <c r="L32459" s="36"/>
      <c r="M32459" s="36"/>
      <c r="N32459" s="36"/>
    </row>
    <row r="32460" spans="12:14" x14ac:dyDescent="0.25">
      <c r="L32460" s="36"/>
      <c r="M32460" s="36"/>
      <c r="N32460" s="36"/>
    </row>
    <row r="32461" spans="12:14" x14ac:dyDescent="0.25">
      <c r="L32461" s="36"/>
      <c r="M32461" s="36"/>
      <c r="N32461" s="36"/>
    </row>
    <row r="32462" spans="12:14" x14ac:dyDescent="0.25">
      <c r="L32462" s="36"/>
      <c r="M32462" s="36"/>
      <c r="N32462" s="36"/>
    </row>
    <row r="32463" spans="12:14" x14ac:dyDescent="0.25">
      <c r="L32463" s="36"/>
      <c r="M32463" s="36"/>
      <c r="N32463" s="36"/>
    </row>
    <row r="32464" spans="12:14" x14ac:dyDescent="0.25">
      <c r="L32464" s="36"/>
      <c r="M32464" s="36"/>
      <c r="N32464" s="36"/>
    </row>
    <row r="32465" spans="12:14" x14ac:dyDescent="0.25">
      <c r="L32465" s="36"/>
      <c r="M32465" s="36"/>
      <c r="N32465" s="36"/>
    </row>
    <row r="32466" spans="12:14" x14ac:dyDescent="0.25">
      <c r="L32466" s="36"/>
      <c r="M32466" s="36"/>
      <c r="N32466" s="36"/>
    </row>
    <row r="32467" spans="12:14" x14ac:dyDescent="0.25">
      <c r="L32467" s="36"/>
      <c r="M32467" s="36"/>
      <c r="N32467" s="36"/>
    </row>
    <row r="32468" spans="12:14" x14ac:dyDescent="0.25">
      <c r="L32468" s="36"/>
      <c r="M32468" s="36"/>
      <c r="N32468" s="36"/>
    </row>
    <row r="32469" spans="12:14" x14ac:dyDescent="0.25">
      <c r="L32469" s="36"/>
      <c r="M32469" s="36"/>
      <c r="N32469" s="36"/>
    </row>
    <row r="32470" spans="12:14" x14ac:dyDescent="0.25">
      <c r="L32470" s="36"/>
      <c r="M32470" s="36"/>
      <c r="N32470" s="36"/>
    </row>
    <row r="32471" spans="12:14" x14ac:dyDescent="0.25">
      <c r="L32471" s="36"/>
      <c r="M32471" s="36"/>
      <c r="N32471" s="36"/>
    </row>
    <row r="32472" spans="12:14" x14ac:dyDescent="0.25">
      <c r="L32472" s="36"/>
      <c r="M32472" s="36"/>
      <c r="N32472" s="36"/>
    </row>
    <row r="32473" spans="12:14" x14ac:dyDescent="0.25">
      <c r="L32473" s="36"/>
      <c r="M32473" s="36"/>
      <c r="N32473" s="36"/>
    </row>
    <row r="32474" spans="12:14" x14ac:dyDescent="0.25">
      <c r="L32474" s="36"/>
      <c r="M32474" s="36"/>
      <c r="N32474" s="36"/>
    </row>
    <row r="32475" spans="12:14" x14ac:dyDescent="0.25">
      <c r="L32475" s="36"/>
      <c r="M32475" s="36"/>
      <c r="N32475" s="36"/>
    </row>
    <row r="32476" spans="12:14" x14ac:dyDescent="0.25">
      <c r="L32476" s="36"/>
      <c r="M32476" s="36"/>
      <c r="N32476" s="36"/>
    </row>
    <row r="32477" spans="12:14" x14ac:dyDescent="0.25">
      <c r="L32477" s="36"/>
      <c r="M32477" s="36"/>
      <c r="N32477" s="36"/>
    </row>
    <row r="32478" spans="12:14" x14ac:dyDescent="0.25">
      <c r="L32478" s="36"/>
      <c r="M32478" s="36"/>
      <c r="N32478" s="36"/>
    </row>
    <row r="32479" spans="12:14" x14ac:dyDescent="0.25">
      <c r="L32479" s="36"/>
      <c r="M32479" s="36"/>
      <c r="N32479" s="36"/>
    </row>
    <row r="32480" spans="12:14" x14ac:dyDescent="0.25">
      <c r="L32480" s="36"/>
      <c r="M32480" s="36"/>
      <c r="N32480" s="36"/>
    </row>
    <row r="32481" spans="12:14" x14ac:dyDescent="0.25">
      <c r="L32481" s="36"/>
      <c r="M32481" s="36"/>
      <c r="N32481" s="36"/>
    </row>
    <row r="32482" spans="12:14" x14ac:dyDescent="0.25">
      <c r="L32482" s="36"/>
      <c r="M32482" s="36"/>
      <c r="N32482" s="36"/>
    </row>
    <row r="32483" spans="12:14" x14ac:dyDescent="0.25">
      <c r="L32483" s="36"/>
      <c r="M32483" s="36"/>
      <c r="N32483" s="36"/>
    </row>
    <row r="32484" spans="12:14" x14ac:dyDescent="0.25">
      <c r="L32484" s="36"/>
      <c r="M32484" s="36"/>
      <c r="N32484" s="36"/>
    </row>
    <row r="32485" spans="12:14" x14ac:dyDescent="0.25">
      <c r="L32485" s="36"/>
      <c r="M32485" s="36"/>
      <c r="N32485" s="36"/>
    </row>
    <row r="32486" spans="12:14" x14ac:dyDescent="0.25">
      <c r="L32486" s="36"/>
      <c r="M32486" s="36"/>
      <c r="N32486" s="36"/>
    </row>
    <row r="32487" spans="12:14" x14ac:dyDescent="0.25">
      <c r="L32487" s="36"/>
      <c r="M32487" s="36"/>
      <c r="N32487" s="36"/>
    </row>
    <row r="32488" spans="12:14" x14ac:dyDescent="0.25">
      <c r="L32488" s="36"/>
      <c r="M32488" s="36"/>
      <c r="N32488" s="36"/>
    </row>
    <row r="32489" spans="12:14" x14ac:dyDescent="0.25">
      <c r="L32489" s="36"/>
      <c r="M32489" s="36"/>
      <c r="N32489" s="36"/>
    </row>
    <row r="32490" spans="12:14" x14ac:dyDescent="0.25">
      <c r="L32490" s="36"/>
      <c r="M32490" s="36"/>
      <c r="N32490" s="36"/>
    </row>
    <row r="32491" spans="12:14" x14ac:dyDescent="0.25">
      <c r="L32491" s="36"/>
      <c r="M32491" s="36"/>
      <c r="N32491" s="36"/>
    </row>
    <row r="32492" spans="12:14" x14ac:dyDescent="0.25">
      <c r="L32492" s="36"/>
      <c r="M32492" s="36"/>
      <c r="N32492" s="36"/>
    </row>
    <row r="32493" spans="12:14" x14ac:dyDescent="0.25">
      <c r="L32493" s="36"/>
      <c r="M32493" s="36"/>
      <c r="N32493" s="36"/>
    </row>
    <row r="32494" spans="12:14" x14ac:dyDescent="0.25">
      <c r="L32494" s="36"/>
      <c r="M32494" s="36"/>
      <c r="N32494" s="36"/>
    </row>
    <row r="32495" spans="12:14" x14ac:dyDescent="0.25">
      <c r="L32495" s="36"/>
      <c r="M32495" s="36"/>
      <c r="N32495" s="36"/>
    </row>
    <row r="32496" spans="12:14" x14ac:dyDescent="0.25">
      <c r="L32496" s="36"/>
      <c r="M32496" s="36"/>
      <c r="N32496" s="36"/>
    </row>
    <row r="32497" spans="12:14" x14ac:dyDescent="0.25">
      <c r="L32497" s="36"/>
      <c r="M32497" s="36"/>
      <c r="N32497" s="36"/>
    </row>
    <row r="32498" spans="12:14" x14ac:dyDescent="0.25">
      <c r="L32498" s="36"/>
      <c r="M32498" s="36"/>
      <c r="N32498" s="36"/>
    </row>
    <row r="32499" spans="12:14" x14ac:dyDescent="0.25">
      <c r="L32499" s="36"/>
      <c r="M32499" s="36"/>
      <c r="N32499" s="36"/>
    </row>
    <row r="32500" spans="12:14" x14ac:dyDescent="0.25">
      <c r="L32500" s="36"/>
      <c r="M32500" s="36"/>
      <c r="N32500" s="36"/>
    </row>
    <row r="32501" spans="12:14" x14ac:dyDescent="0.25">
      <c r="L32501" s="36"/>
      <c r="M32501" s="36"/>
      <c r="N32501" s="36"/>
    </row>
    <row r="32502" spans="12:14" x14ac:dyDescent="0.25">
      <c r="L32502" s="36"/>
      <c r="M32502" s="36"/>
      <c r="N32502" s="36"/>
    </row>
    <row r="32503" spans="12:14" x14ac:dyDescent="0.25">
      <c r="L32503" s="36"/>
      <c r="M32503" s="36"/>
      <c r="N32503" s="36"/>
    </row>
    <row r="32504" spans="12:14" x14ac:dyDescent="0.25">
      <c r="L32504" s="36"/>
      <c r="M32504" s="36"/>
      <c r="N32504" s="36"/>
    </row>
    <row r="32505" spans="12:14" x14ac:dyDescent="0.25">
      <c r="L32505" s="36"/>
      <c r="M32505" s="36"/>
      <c r="N32505" s="36"/>
    </row>
    <row r="32506" spans="12:14" x14ac:dyDescent="0.25">
      <c r="L32506" s="36"/>
      <c r="M32506" s="36"/>
      <c r="N32506" s="36"/>
    </row>
    <row r="32507" spans="12:14" x14ac:dyDescent="0.25">
      <c r="L32507" s="36"/>
      <c r="M32507" s="36"/>
      <c r="N32507" s="36"/>
    </row>
    <row r="32508" spans="12:14" x14ac:dyDescent="0.25">
      <c r="L32508" s="36"/>
      <c r="M32508" s="36"/>
      <c r="N32508" s="36"/>
    </row>
    <row r="32509" spans="12:14" x14ac:dyDescent="0.25">
      <c r="L32509" s="36"/>
      <c r="M32509" s="36"/>
      <c r="N32509" s="36"/>
    </row>
    <row r="32510" spans="12:14" x14ac:dyDescent="0.25">
      <c r="L32510" s="36"/>
      <c r="M32510" s="36"/>
      <c r="N32510" s="36"/>
    </row>
    <row r="32511" spans="12:14" x14ac:dyDescent="0.25">
      <c r="L32511" s="36"/>
      <c r="M32511" s="36"/>
      <c r="N32511" s="36"/>
    </row>
    <row r="32512" spans="12:14" x14ac:dyDescent="0.25">
      <c r="L32512" s="36"/>
      <c r="M32512" s="36"/>
      <c r="N32512" s="36"/>
    </row>
    <row r="32513" spans="12:14" x14ac:dyDescent="0.25">
      <c r="L32513" s="36"/>
      <c r="M32513" s="36"/>
      <c r="N32513" s="36"/>
    </row>
    <row r="32514" spans="12:14" x14ac:dyDescent="0.25">
      <c r="L32514" s="36"/>
      <c r="M32514" s="36"/>
      <c r="N32514" s="36"/>
    </row>
    <row r="32515" spans="12:14" x14ac:dyDescent="0.25">
      <c r="L32515" s="36"/>
      <c r="M32515" s="36"/>
      <c r="N32515" s="36"/>
    </row>
    <row r="32516" spans="12:14" x14ac:dyDescent="0.25">
      <c r="L32516" s="36"/>
      <c r="M32516" s="36"/>
      <c r="N32516" s="36"/>
    </row>
    <row r="32517" spans="12:14" x14ac:dyDescent="0.25">
      <c r="L32517" s="36"/>
      <c r="M32517" s="36"/>
      <c r="N32517" s="36"/>
    </row>
    <row r="32518" spans="12:14" x14ac:dyDescent="0.25">
      <c r="L32518" s="36"/>
      <c r="M32518" s="36"/>
      <c r="N32518" s="36"/>
    </row>
    <row r="32519" spans="12:14" x14ac:dyDescent="0.25">
      <c r="L32519" s="36"/>
      <c r="M32519" s="36"/>
      <c r="N32519" s="36"/>
    </row>
    <row r="32520" spans="12:14" x14ac:dyDescent="0.25">
      <c r="L32520" s="36"/>
      <c r="M32520" s="36"/>
      <c r="N32520" s="36"/>
    </row>
    <row r="32521" spans="12:14" x14ac:dyDescent="0.25">
      <c r="L32521" s="36"/>
      <c r="M32521" s="36"/>
      <c r="N32521" s="36"/>
    </row>
    <row r="32522" spans="12:14" x14ac:dyDescent="0.25">
      <c r="L32522" s="36"/>
      <c r="M32522" s="36"/>
      <c r="N32522" s="36"/>
    </row>
    <row r="32523" spans="12:14" x14ac:dyDescent="0.25">
      <c r="L32523" s="36"/>
      <c r="M32523" s="36"/>
      <c r="N32523" s="36"/>
    </row>
    <row r="32524" spans="12:14" x14ac:dyDescent="0.25">
      <c r="L32524" s="36"/>
      <c r="M32524" s="36"/>
      <c r="N32524" s="36"/>
    </row>
    <row r="32525" spans="12:14" x14ac:dyDescent="0.25">
      <c r="L32525" s="36"/>
      <c r="M32525" s="36"/>
      <c r="N32525" s="36"/>
    </row>
    <row r="32526" spans="12:14" x14ac:dyDescent="0.25">
      <c r="L32526" s="36"/>
      <c r="M32526" s="36"/>
      <c r="N32526" s="36"/>
    </row>
    <row r="32527" spans="12:14" x14ac:dyDescent="0.25">
      <c r="L32527" s="36"/>
      <c r="M32527" s="36"/>
      <c r="N32527" s="36"/>
    </row>
    <row r="32528" spans="12:14" x14ac:dyDescent="0.25">
      <c r="L32528" s="36"/>
      <c r="M32528" s="36"/>
      <c r="N32528" s="36"/>
    </row>
    <row r="32529" spans="12:14" x14ac:dyDescent="0.25">
      <c r="L32529" s="36"/>
      <c r="M32529" s="36"/>
      <c r="N32529" s="36"/>
    </row>
    <row r="32530" spans="12:14" x14ac:dyDescent="0.25">
      <c r="L32530" s="36"/>
      <c r="M32530" s="36"/>
      <c r="N32530" s="36"/>
    </row>
    <row r="32531" spans="12:14" x14ac:dyDescent="0.25">
      <c r="L32531" s="36"/>
      <c r="M32531" s="36"/>
      <c r="N32531" s="36"/>
    </row>
    <row r="32532" spans="12:14" x14ac:dyDescent="0.25">
      <c r="L32532" s="36"/>
      <c r="M32532" s="36"/>
      <c r="N32532" s="36"/>
    </row>
    <row r="32533" spans="12:14" x14ac:dyDescent="0.25">
      <c r="L32533" s="36"/>
      <c r="M32533" s="36"/>
      <c r="N32533" s="36"/>
    </row>
    <row r="32534" spans="12:14" x14ac:dyDescent="0.25">
      <c r="L32534" s="36"/>
      <c r="M32534" s="36"/>
      <c r="N32534" s="36"/>
    </row>
    <row r="32535" spans="12:14" x14ac:dyDescent="0.25">
      <c r="L32535" s="36"/>
      <c r="M32535" s="36"/>
      <c r="N32535" s="36"/>
    </row>
    <row r="32536" spans="12:14" x14ac:dyDescent="0.25">
      <c r="L32536" s="36"/>
      <c r="M32536" s="36"/>
      <c r="N32536" s="36"/>
    </row>
    <row r="32537" spans="12:14" x14ac:dyDescent="0.25">
      <c r="L32537" s="36"/>
      <c r="M32537" s="36"/>
      <c r="N32537" s="36"/>
    </row>
    <row r="32538" spans="12:14" x14ac:dyDescent="0.25">
      <c r="L32538" s="36"/>
      <c r="M32538" s="36"/>
      <c r="N32538" s="36"/>
    </row>
    <row r="32539" spans="12:14" x14ac:dyDescent="0.25">
      <c r="L32539" s="36"/>
      <c r="M32539" s="36"/>
      <c r="N32539" s="36"/>
    </row>
    <row r="32540" spans="12:14" x14ac:dyDescent="0.25">
      <c r="L32540" s="36"/>
      <c r="M32540" s="36"/>
      <c r="N32540" s="36"/>
    </row>
    <row r="32541" spans="12:14" x14ac:dyDescent="0.25">
      <c r="L32541" s="36"/>
      <c r="M32541" s="36"/>
      <c r="N32541" s="36"/>
    </row>
    <row r="32542" spans="12:14" x14ac:dyDescent="0.25">
      <c r="L32542" s="36"/>
      <c r="M32542" s="36"/>
      <c r="N32542" s="36"/>
    </row>
    <row r="32543" spans="12:14" x14ac:dyDescent="0.25">
      <c r="L32543" s="36"/>
      <c r="M32543" s="36"/>
      <c r="N32543" s="36"/>
    </row>
    <row r="32544" spans="12:14" x14ac:dyDescent="0.25">
      <c r="L32544" s="36"/>
      <c r="M32544" s="36"/>
      <c r="N32544" s="36"/>
    </row>
    <row r="32545" spans="12:14" x14ac:dyDescent="0.25">
      <c r="L32545" s="36"/>
      <c r="M32545" s="36"/>
      <c r="N32545" s="36"/>
    </row>
    <row r="32546" spans="12:14" x14ac:dyDescent="0.25">
      <c r="L32546" s="36"/>
      <c r="M32546" s="36"/>
      <c r="N32546" s="36"/>
    </row>
    <row r="32547" spans="12:14" x14ac:dyDescent="0.25">
      <c r="L32547" s="36"/>
      <c r="M32547" s="36"/>
      <c r="N32547" s="36"/>
    </row>
    <row r="32548" spans="12:14" x14ac:dyDescent="0.25">
      <c r="L32548" s="36"/>
      <c r="M32548" s="36"/>
      <c r="N32548" s="36"/>
    </row>
    <row r="32549" spans="12:14" x14ac:dyDescent="0.25">
      <c r="L32549" s="36"/>
      <c r="M32549" s="36"/>
      <c r="N32549" s="36"/>
    </row>
    <row r="32550" spans="12:14" x14ac:dyDescent="0.25">
      <c r="L32550" s="36"/>
      <c r="M32550" s="36"/>
      <c r="N32550" s="36"/>
    </row>
    <row r="32551" spans="12:14" x14ac:dyDescent="0.25">
      <c r="L32551" s="36"/>
      <c r="M32551" s="36"/>
      <c r="N32551" s="36"/>
    </row>
    <row r="32552" spans="12:14" x14ac:dyDescent="0.25">
      <c r="L32552" s="36"/>
      <c r="M32552" s="36"/>
      <c r="N32552" s="36"/>
    </row>
    <row r="32553" spans="12:14" x14ac:dyDescent="0.25">
      <c r="L32553" s="36"/>
      <c r="M32553" s="36"/>
      <c r="N32553" s="36"/>
    </row>
    <row r="32554" spans="12:14" x14ac:dyDescent="0.25">
      <c r="L32554" s="36"/>
      <c r="M32554" s="36"/>
      <c r="N32554" s="36"/>
    </row>
    <row r="32555" spans="12:14" x14ac:dyDescent="0.25">
      <c r="L32555" s="36"/>
      <c r="M32555" s="36"/>
      <c r="N32555" s="36"/>
    </row>
    <row r="32556" spans="12:14" x14ac:dyDescent="0.25">
      <c r="L32556" s="36"/>
      <c r="M32556" s="36"/>
      <c r="N32556" s="36"/>
    </row>
    <row r="32557" spans="12:14" x14ac:dyDescent="0.25">
      <c r="L32557" s="36"/>
      <c r="M32557" s="36"/>
      <c r="N32557" s="36"/>
    </row>
    <row r="32558" spans="12:14" x14ac:dyDescent="0.25">
      <c r="L32558" s="36"/>
      <c r="M32558" s="36"/>
      <c r="N32558" s="36"/>
    </row>
    <row r="32559" spans="12:14" x14ac:dyDescent="0.25">
      <c r="L32559" s="36"/>
      <c r="M32559" s="36"/>
      <c r="N32559" s="36"/>
    </row>
    <row r="32560" spans="12:14" x14ac:dyDescent="0.25">
      <c r="L32560" s="36"/>
      <c r="M32560" s="36"/>
      <c r="N32560" s="36"/>
    </row>
    <row r="32561" spans="12:14" x14ac:dyDescent="0.25">
      <c r="L32561" s="36"/>
      <c r="M32561" s="36"/>
      <c r="N32561" s="36"/>
    </row>
    <row r="32562" spans="12:14" x14ac:dyDescent="0.25">
      <c r="L32562" s="36"/>
      <c r="M32562" s="36"/>
      <c r="N32562" s="36"/>
    </row>
    <row r="32563" spans="12:14" x14ac:dyDescent="0.25">
      <c r="L32563" s="36"/>
      <c r="M32563" s="36"/>
      <c r="N32563" s="36"/>
    </row>
    <row r="32564" spans="12:14" x14ac:dyDescent="0.25">
      <c r="L32564" s="36"/>
      <c r="M32564" s="36"/>
      <c r="N32564" s="36"/>
    </row>
    <row r="32565" spans="12:14" x14ac:dyDescent="0.25">
      <c r="L32565" s="36"/>
      <c r="M32565" s="36"/>
      <c r="N32565" s="36"/>
    </row>
    <row r="32566" spans="12:14" x14ac:dyDescent="0.25">
      <c r="L32566" s="36"/>
      <c r="M32566" s="36"/>
      <c r="N32566" s="36"/>
    </row>
    <row r="32567" spans="12:14" x14ac:dyDescent="0.25">
      <c r="L32567" s="36"/>
      <c r="M32567" s="36"/>
      <c r="N32567" s="36"/>
    </row>
    <row r="32568" spans="12:14" x14ac:dyDescent="0.25">
      <c r="L32568" s="36"/>
      <c r="M32568" s="36"/>
      <c r="N32568" s="36"/>
    </row>
    <row r="32569" spans="12:14" x14ac:dyDescent="0.25">
      <c r="L32569" s="36"/>
      <c r="M32569" s="36"/>
      <c r="N32569" s="36"/>
    </row>
    <row r="32570" spans="12:14" x14ac:dyDescent="0.25">
      <c r="L32570" s="36"/>
      <c r="M32570" s="36"/>
      <c r="N32570" s="36"/>
    </row>
    <row r="32571" spans="12:14" x14ac:dyDescent="0.25">
      <c r="L32571" s="36"/>
      <c r="M32571" s="36"/>
      <c r="N32571" s="36"/>
    </row>
    <row r="32572" spans="12:14" x14ac:dyDescent="0.25">
      <c r="L32572" s="36"/>
      <c r="M32572" s="36"/>
      <c r="N32572" s="36"/>
    </row>
    <row r="32573" spans="12:14" x14ac:dyDescent="0.25">
      <c r="L32573" s="36"/>
      <c r="M32573" s="36"/>
      <c r="N32573" s="36"/>
    </row>
    <row r="32574" spans="12:14" x14ac:dyDescent="0.25">
      <c r="L32574" s="36"/>
      <c r="M32574" s="36"/>
      <c r="N32574" s="36"/>
    </row>
    <row r="32575" spans="12:14" x14ac:dyDescent="0.25">
      <c r="L32575" s="36"/>
      <c r="M32575" s="36"/>
      <c r="N32575" s="36"/>
    </row>
    <row r="32576" spans="12:14" x14ac:dyDescent="0.25">
      <c r="L32576" s="36"/>
      <c r="M32576" s="36"/>
      <c r="N32576" s="36"/>
    </row>
    <row r="32577" spans="12:14" x14ac:dyDescent="0.25">
      <c r="L32577" s="36"/>
      <c r="M32577" s="36"/>
      <c r="N32577" s="36"/>
    </row>
    <row r="32578" spans="12:14" x14ac:dyDescent="0.25">
      <c r="L32578" s="36"/>
      <c r="M32578" s="36"/>
      <c r="N32578" s="36"/>
    </row>
    <row r="32579" spans="12:14" x14ac:dyDescent="0.25">
      <c r="L32579" s="36"/>
      <c r="M32579" s="36"/>
      <c r="N32579" s="36"/>
    </row>
    <row r="32580" spans="12:14" x14ac:dyDescent="0.25">
      <c r="L32580" s="36"/>
      <c r="M32580" s="36"/>
      <c r="N32580" s="36"/>
    </row>
    <row r="32581" spans="12:14" x14ac:dyDescent="0.25">
      <c r="L32581" s="36"/>
      <c r="M32581" s="36"/>
      <c r="N32581" s="36"/>
    </row>
    <row r="32582" spans="12:14" x14ac:dyDescent="0.25">
      <c r="L32582" s="36"/>
      <c r="M32582" s="36"/>
      <c r="N32582" s="36"/>
    </row>
    <row r="32583" spans="12:14" x14ac:dyDescent="0.25">
      <c r="L32583" s="36"/>
      <c r="M32583" s="36"/>
      <c r="N32583" s="36"/>
    </row>
    <row r="32584" spans="12:14" x14ac:dyDescent="0.25">
      <c r="L32584" s="36"/>
      <c r="M32584" s="36"/>
      <c r="N32584" s="36"/>
    </row>
    <row r="32585" spans="12:14" x14ac:dyDescent="0.25">
      <c r="L32585" s="36"/>
      <c r="M32585" s="36"/>
      <c r="N32585" s="36"/>
    </row>
    <row r="32586" spans="12:14" x14ac:dyDescent="0.25">
      <c r="L32586" s="36"/>
      <c r="M32586" s="36"/>
      <c r="N32586" s="36"/>
    </row>
    <row r="32587" spans="12:14" x14ac:dyDescent="0.25">
      <c r="L32587" s="36"/>
      <c r="M32587" s="36"/>
      <c r="N32587" s="36"/>
    </row>
    <row r="32588" spans="12:14" x14ac:dyDescent="0.25">
      <c r="L32588" s="36"/>
      <c r="M32588" s="36"/>
      <c r="N32588" s="36"/>
    </row>
    <row r="32589" spans="12:14" x14ac:dyDescent="0.25">
      <c r="L32589" s="36"/>
      <c r="M32589" s="36"/>
      <c r="N32589" s="36"/>
    </row>
    <row r="32590" spans="12:14" x14ac:dyDescent="0.25">
      <c r="L32590" s="36"/>
      <c r="M32590" s="36"/>
      <c r="N32590" s="36"/>
    </row>
    <row r="32591" spans="12:14" x14ac:dyDescent="0.25">
      <c r="L32591" s="36"/>
      <c r="M32591" s="36"/>
      <c r="N32591" s="36"/>
    </row>
    <row r="32592" spans="12:14" x14ac:dyDescent="0.25">
      <c r="L32592" s="36"/>
      <c r="M32592" s="36"/>
      <c r="N32592" s="36"/>
    </row>
    <row r="32593" spans="12:14" x14ac:dyDescent="0.25">
      <c r="L32593" s="36"/>
      <c r="M32593" s="36"/>
      <c r="N32593" s="36"/>
    </row>
    <row r="32594" spans="12:14" x14ac:dyDescent="0.25">
      <c r="L32594" s="36"/>
      <c r="M32594" s="36"/>
      <c r="N32594" s="36"/>
    </row>
    <row r="32595" spans="12:14" x14ac:dyDescent="0.25">
      <c r="L32595" s="36"/>
      <c r="M32595" s="36"/>
      <c r="N32595" s="36"/>
    </row>
    <row r="32596" spans="12:14" x14ac:dyDescent="0.25">
      <c r="L32596" s="36"/>
      <c r="M32596" s="36"/>
      <c r="N32596" s="36"/>
    </row>
    <row r="32597" spans="12:14" x14ac:dyDescent="0.25">
      <c r="L32597" s="36"/>
      <c r="M32597" s="36"/>
      <c r="N32597" s="36"/>
    </row>
    <row r="32598" spans="12:14" x14ac:dyDescent="0.25">
      <c r="L32598" s="36"/>
      <c r="M32598" s="36"/>
      <c r="N32598" s="36"/>
    </row>
    <row r="32599" spans="12:14" x14ac:dyDescent="0.25">
      <c r="L32599" s="36"/>
      <c r="M32599" s="36"/>
      <c r="N32599" s="36"/>
    </row>
    <row r="32600" spans="12:14" x14ac:dyDescent="0.25">
      <c r="L32600" s="36"/>
      <c r="M32600" s="36"/>
      <c r="N32600" s="36"/>
    </row>
    <row r="32601" spans="12:14" x14ac:dyDescent="0.25">
      <c r="L32601" s="36"/>
      <c r="M32601" s="36"/>
      <c r="N32601" s="36"/>
    </row>
    <row r="32602" spans="12:14" x14ac:dyDescent="0.25">
      <c r="L32602" s="36"/>
      <c r="M32602" s="36"/>
      <c r="N32602" s="36"/>
    </row>
    <row r="32603" spans="12:14" x14ac:dyDescent="0.25">
      <c r="L32603" s="36"/>
      <c r="M32603" s="36"/>
      <c r="N32603" s="36"/>
    </row>
    <row r="32604" spans="12:14" x14ac:dyDescent="0.25">
      <c r="L32604" s="36"/>
      <c r="M32604" s="36"/>
      <c r="N32604" s="36"/>
    </row>
    <row r="32605" spans="12:14" x14ac:dyDescent="0.25">
      <c r="L32605" s="36"/>
      <c r="M32605" s="36"/>
      <c r="N32605" s="36"/>
    </row>
    <row r="32606" spans="12:14" x14ac:dyDescent="0.25">
      <c r="L32606" s="36"/>
      <c r="M32606" s="36"/>
      <c r="N32606" s="36"/>
    </row>
    <row r="32607" spans="12:14" x14ac:dyDescent="0.25">
      <c r="L32607" s="36"/>
      <c r="M32607" s="36"/>
      <c r="N32607" s="36"/>
    </row>
    <row r="32608" spans="12:14" x14ac:dyDescent="0.25">
      <c r="L32608" s="36"/>
      <c r="M32608" s="36"/>
      <c r="N32608" s="36"/>
    </row>
    <row r="32609" spans="12:14" x14ac:dyDescent="0.25">
      <c r="L32609" s="36"/>
      <c r="M32609" s="36"/>
      <c r="N32609" s="36"/>
    </row>
    <row r="32610" spans="12:14" x14ac:dyDescent="0.25">
      <c r="L32610" s="36"/>
      <c r="M32610" s="36"/>
      <c r="N32610" s="36"/>
    </row>
    <row r="32611" spans="12:14" x14ac:dyDescent="0.25">
      <c r="L32611" s="36"/>
      <c r="M32611" s="36"/>
      <c r="N32611" s="36"/>
    </row>
    <row r="32612" spans="12:14" x14ac:dyDescent="0.25">
      <c r="L32612" s="36"/>
      <c r="M32612" s="36"/>
      <c r="N32612" s="36"/>
    </row>
    <row r="32613" spans="12:14" x14ac:dyDescent="0.25">
      <c r="L32613" s="36"/>
      <c r="M32613" s="36"/>
      <c r="N32613" s="36"/>
    </row>
    <row r="32614" spans="12:14" x14ac:dyDescent="0.25">
      <c r="L32614" s="36"/>
      <c r="M32614" s="36"/>
      <c r="N32614" s="36"/>
    </row>
    <row r="32615" spans="12:14" x14ac:dyDescent="0.25">
      <c r="L32615" s="36"/>
      <c r="M32615" s="36"/>
      <c r="N32615" s="36"/>
    </row>
    <row r="32616" spans="12:14" x14ac:dyDescent="0.25">
      <c r="L32616" s="36"/>
      <c r="M32616" s="36"/>
      <c r="N32616" s="36"/>
    </row>
    <row r="32617" spans="12:14" x14ac:dyDescent="0.25">
      <c r="L32617" s="36"/>
      <c r="M32617" s="36"/>
      <c r="N32617" s="36"/>
    </row>
    <row r="32618" spans="12:14" x14ac:dyDescent="0.25">
      <c r="L32618" s="36"/>
      <c r="M32618" s="36"/>
      <c r="N32618" s="36"/>
    </row>
    <row r="32619" spans="12:14" x14ac:dyDescent="0.25">
      <c r="L32619" s="36"/>
      <c r="M32619" s="36"/>
      <c r="N32619" s="36"/>
    </row>
    <row r="32620" spans="12:14" x14ac:dyDescent="0.25">
      <c r="L32620" s="36"/>
      <c r="M32620" s="36"/>
      <c r="N32620" s="36"/>
    </row>
    <row r="32621" spans="12:14" x14ac:dyDescent="0.25">
      <c r="L32621" s="36"/>
      <c r="M32621" s="36"/>
      <c r="N32621" s="36"/>
    </row>
    <row r="32622" spans="12:14" x14ac:dyDescent="0.25">
      <c r="L32622" s="36"/>
      <c r="M32622" s="36"/>
      <c r="N32622" s="36"/>
    </row>
    <row r="32623" spans="12:14" x14ac:dyDescent="0.25">
      <c r="L32623" s="36"/>
      <c r="M32623" s="36"/>
      <c r="N32623" s="36"/>
    </row>
    <row r="32624" spans="12:14" x14ac:dyDescent="0.25">
      <c r="L32624" s="36"/>
      <c r="M32624" s="36"/>
      <c r="N32624" s="36"/>
    </row>
    <row r="32625" spans="12:14" x14ac:dyDescent="0.25">
      <c r="L32625" s="36"/>
      <c r="M32625" s="36"/>
      <c r="N32625" s="36"/>
    </row>
    <row r="32626" spans="12:14" x14ac:dyDescent="0.25">
      <c r="L32626" s="36"/>
      <c r="M32626" s="36"/>
      <c r="N32626" s="36"/>
    </row>
    <row r="32627" spans="12:14" x14ac:dyDescent="0.25">
      <c r="L32627" s="36"/>
      <c r="M32627" s="36"/>
      <c r="N32627" s="36"/>
    </row>
    <row r="32628" spans="12:14" x14ac:dyDescent="0.25">
      <c r="L32628" s="36"/>
      <c r="M32628" s="36"/>
      <c r="N32628" s="36"/>
    </row>
    <row r="32629" spans="12:14" x14ac:dyDescent="0.25">
      <c r="L32629" s="36"/>
      <c r="M32629" s="36"/>
      <c r="N32629" s="36"/>
    </row>
    <row r="32630" spans="12:14" x14ac:dyDescent="0.25">
      <c r="L32630" s="36"/>
      <c r="M32630" s="36"/>
      <c r="N32630" s="36"/>
    </row>
    <row r="32631" spans="12:14" x14ac:dyDescent="0.25">
      <c r="L32631" s="36"/>
      <c r="M32631" s="36"/>
      <c r="N32631" s="36"/>
    </row>
    <row r="32632" spans="12:14" x14ac:dyDescent="0.25">
      <c r="L32632" s="36"/>
      <c r="M32632" s="36"/>
      <c r="N32632" s="36"/>
    </row>
    <row r="32633" spans="12:14" x14ac:dyDescent="0.25">
      <c r="L32633" s="36"/>
      <c r="M32633" s="36"/>
      <c r="N32633" s="36"/>
    </row>
    <row r="32634" spans="12:14" x14ac:dyDescent="0.25">
      <c r="L32634" s="36"/>
      <c r="M32634" s="36"/>
      <c r="N32634" s="36"/>
    </row>
    <row r="32635" spans="12:14" x14ac:dyDescent="0.25">
      <c r="L32635" s="36"/>
      <c r="M32635" s="36"/>
      <c r="N32635" s="36"/>
    </row>
    <row r="32636" spans="12:14" x14ac:dyDescent="0.25">
      <c r="L32636" s="36"/>
      <c r="M32636" s="36"/>
      <c r="N32636" s="36"/>
    </row>
    <row r="32637" spans="12:14" x14ac:dyDescent="0.25">
      <c r="L32637" s="36"/>
      <c r="M32637" s="36"/>
      <c r="N32637" s="36"/>
    </row>
    <row r="32638" spans="12:14" x14ac:dyDescent="0.25">
      <c r="L32638" s="36"/>
      <c r="M32638" s="36"/>
      <c r="N32638" s="36"/>
    </row>
    <row r="32639" spans="12:14" x14ac:dyDescent="0.25">
      <c r="L32639" s="36"/>
      <c r="M32639" s="36"/>
      <c r="N32639" s="36"/>
    </row>
    <row r="32640" spans="12:14" x14ac:dyDescent="0.25">
      <c r="L32640" s="36"/>
      <c r="M32640" s="36"/>
      <c r="N32640" s="36"/>
    </row>
    <row r="32641" spans="12:14" x14ac:dyDescent="0.25">
      <c r="L32641" s="36"/>
      <c r="M32641" s="36"/>
      <c r="N32641" s="36"/>
    </row>
    <row r="32642" spans="12:14" x14ac:dyDescent="0.25">
      <c r="L32642" s="36"/>
      <c r="M32642" s="36"/>
      <c r="N32642" s="36"/>
    </row>
    <row r="32643" spans="12:14" x14ac:dyDescent="0.25">
      <c r="L32643" s="36"/>
      <c r="M32643" s="36"/>
      <c r="N32643" s="36"/>
    </row>
    <row r="32644" spans="12:14" x14ac:dyDescent="0.25">
      <c r="L32644" s="36"/>
      <c r="M32644" s="36"/>
      <c r="N32644" s="36"/>
    </row>
    <row r="32645" spans="12:14" x14ac:dyDescent="0.25">
      <c r="L32645" s="36"/>
      <c r="M32645" s="36"/>
      <c r="N32645" s="36"/>
    </row>
    <row r="32646" spans="12:14" x14ac:dyDescent="0.25">
      <c r="L32646" s="36"/>
      <c r="M32646" s="36"/>
      <c r="N32646" s="36"/>
    </row>
    <row r="32647" spans="12:14" x14ac:dyDescent="0.25">
      <c r="L32647" s="36"/>
      <c r="M32647" s="36"/>
      <c r="N32647" s="36"/>
    </row>
    <row r="32648" spans="12:14" x14ac:dyDescent="0.25">
      <c r="L32648" s="36"/>
      <c r="M32648" s="36"/>
      <c r="N32648" s="36"/>
    </row>
    <row r="32649" spans="12:14" x14ac:dyDescent="0.25">
      <c r="L32649" s="36"/>
      <c r="M32649" s="36"/>
      <c r="N32649" s="36"/>
    </row>
    <row r="32650" spans="12:14" x14ac:dyDescent="0.25">
      <c r="L32650" s="36"/>
      <c r="M32650" s="36"/>
      <c r="N32650" s="36"/>
    </row>
    <row r="32651" spans="12:14" x14ac:dyDescent="0.25">
      <c r="L32651" s="36"/>
      <c r="M32651" s="36"/>
      <c r="N32651" s="36"/>
    </row>
    <row r="32652" spans="12:14" x14ac:dyDescent="0.25">
      <c r="L32652" s="36"/>
      <c r="M32652" s="36"/>
      <c r="N32652" s="36"/>
    </row>
    <row r="32653" spans="12:14" x14ac:dyDescent="0.25">
      <c r="L32653" s="36"/>
      <c r="M32653" s="36"/>
      <c r="N32653" s="36"/>
    </row>
    <row r="32654" spans="12:14" x14ac:dyDescent="0.25">
      <c r="L32654" s="36"/>
      <c r="M32654" s="36"/>
      <c r="N32654" s="36"/>
    </row>
    <row r="32655" spans="12:14" x14ac:dyDescent="0.25">
      <c r="L32655" s="36"/>
      <c r="M32655" s="36"/>
      <c r="N32655" s="36"/>
    </row>
    <row r="32656" spans="12:14" x14ac:dyDescent="0.25">
      <c r="L32656" s="36"/>
      <c r="M32656" s="36"/>
      <c r="N32656" s="36"/>
    </row>
    <row r="32657" spans="12:14" x14ac:dyDescent="0.25">
      <c r="L32657" s="36"/>
      <c r="M32657" s="36"/>
      <c r="N32657" s="36"/>
    </row>
    <row r="32658" spans="12:14" x14ac:dyDescent="0.25">
      <c r="L32658" s="36"/>
      <c r="M32658" s="36"/>
      <c r="N32658" s="36"/>
    </row>
    <row r="32659" spans="12:14" x14ac:dyDescent="0.25">
      <c r="L32659" s="36"/>
      <c r="M32659" s="36"/>
      <c r="N32659" s="36"/>
    </row>
    <row r="32660" spans="12:14" x14ac:dyDescent="0.25">
      <c r="L32660" s="36"/>
      <c r="M32660" s="36"/>
      <c r="N32660" s="36"/>
    </row>
    <row r="32661" spans="12:14" x14ac:dyDescent="0.25">
      <c r="L32661" s="36"/>
      <c r="M32661" s="36"/>
      <c r="N32661" s="36"/>
    </row>
    <row r="32662" spans="12:14" x14ac:dyDescent="0.25">
      <c r="L32662" s="36"/>
      <c r="M32662" s="36"/>
      <c r="N32662" s="36"/>
    </row>
    <row r="32663" spans="12:14" x14ac:dyDescent="0.25">
      <c r="L32663" s="36"/>
      <c r="M32663" s="36"/>
      <c r="N32663" s="36"/>
    </row>
    <row r="32664" spans="12:14" x14ac:dyDescent="0.25">
      <c r="L32664" s="36"/>
      <c r="M32664" s="36"/>
      <c r="N32664" s="36"/>
    </row>
    <row r="32665" spans="12:14" x14ac:dyDescent="0.25">
      <c r="L32665" s="36"/>
      <c r="M32665" s="36"/>
      <c r="N32665" s="36"/>
    </row>
    <row r="32666" spans="12:14" x14ac:dyDescent="0.25">
      <c r="L32666" s="36"/>
      <c r="M32666" s="36"/>
      <c r="N32666" s="36"/>
    </row>
    <row r="32667" spans="12:14" x14ac:dyDescent="0.25">
      <c r="L32667" s="36"/>
      <c r="M32667" s="36"/>
      <c r="N32667" s="36"/>
    </row>
    <row r="32668" spans="12:14" x14ac:dyDescent="0.25">
      <c r="L32668" s="36"/>
      <c r="M32668" s="36"/>
      <c r="N32668" s="36"/>
    </row>
    <row r="32669" spans="12:14" x14ac:dyDescent="0.25">
      <c r="L32669" s="36"/>
      <c r="M32669" s="36"/>
      <c r="N32669" s="36"/>
    </row>
    <row r="32670" spans="12:14" x14ac:dyDescent="0.25">
      <c r="L32670" s="36"/>
      <c r="M32670" s="36"/>
      <c r="N32670" s="36"/>
    </row>
    <row r="32671" spans="12:14" x14ac:dyDescent="0.25">
      <c r="L32671" s="36"/>
      <c r="M32671" s="36"/>
      <c r="N32671" s="36"/>
    </row>
    <row r="32672" spans="12:14" x14ac:dyDescent="0.25">
      <c r="L32672" s="36"/>
      <c r="M32672" s="36"/>
      <c r="N32672" s="36"/>
    </row>
    <row r="32673" spans="12:14" x14ac:dyDescent="0.25">
      <c r="L32673" s="36"/>
      <c r="M32673" s="36"/>
      <c r="N32673" s="36"/>
    </row>
    <row r="32674" spans="12:14" x14ac:dyDescent="0.25">
      <c r="L32674" s="36"/>
      <c r="M32674" s="36"/>
      <c r="N32674" s="36"/>
    </row>
    <row r="32675" spans="12:14" x14ac:dyDescent="0.25">
      <c r="L32675" s="36"/>
      <c r="M32675" s="36"/>
      <c r="N32675" s="36"/>
    </row>
    <row r="32676" spans="12:14" x14ac:dyDescent="0.25">
      <c r="L32676" s="36"/>
      <c r="M32676" s="36"/>
      <c r="N32676" s="36"/>
    </row>
    <row r="32677" spans="12:14" x14ac:dyDescent="0.25">
      <c r="L32677" s="36"/>
      <c r="M32677" s="36"/>
      <c r="N32677" s="36"/>
    </row>
    <row r="32678" spans="12:14" x14ac:dyDescent="0.25">
      <c r="L32678" s="36"/>
      <c r="M32678" s="36"/>
      <c r="N32678" s="36"/>
    </row>
    <row r="32679" spans="12:14" x14ac:dyDescent="0.25">
      <c r="L32679" s="36"/>
      <c r="M32679" s="36"/>
      <c r="N32679" s="36"/>
    </row>
    <row r="32680" spans="12:14" x14ac:dyDescent="0.25">
      <c r="L32680" s="36"/>
      <c r="M32680" s="36"/>
      <c r="N32680" s="36"/>
    </row>
    <row r="32681" spans="12:14" x14ac:dyDescent="0.25">
      <c r="L32681" s="36"/>
      <c r="M32681" s="36"/>
      <c r="N32681" s="36"/>
    </row>
    <row r="32682" spans="12:14" x14ac:dyDescent="0.25">
      <c r="L32682" s="36"/>
      <c r="M32682" s="36"/>
      <c r="N32682" s="36"/>
    </row>
    <row r="32683" spans="12:14" x14ac:dyDescent="0.25">
      <c r="L32683" s="36"/>
      <c r="M32683" s="36"/>
      <c r="N32683" s="36"/>
    </row>
    <row r="32684" spans="12:14" x14ac:dyDescent="0.25">
      <c r="L32684" s="36"/>
      <c r="M32684" s="36"/>
      <c r="N32684" s="36"/>
    </row>
    <row r="32685" spans="12:14" x14ac:dyDescent="0.25">
      <c r="L32685" s="36"/>
      <c r="M32685" s="36"/>
      <c r="N32685" s="36"/>
    </row>
    <row r="32686" spans="12:14" x14ac:dyDescent="0.25">
      <c r="L32686" s="36"/>
      <c r="M32686" s="36"/>
      <c r="N32686" s="36"/>
    </row>
    <row r="32687" spans="12:14" x14ac:dyDescent="0.25">
      <c r="L32687" s="36"/>
      <c r="M32687" s="36"/>
      <c r="N32687" s="36"/>
    </row>
    <row r="32688" spans="12:14" x14ac:dyDescent="0.25">
      <c r="L32688" s="36"/>
      <c r="M32688" s="36"/>
      <c r="N32688" s="36"/>
    </row>
    <row r="32689" spans="12:14" x14ac:dyDescent="0.25">
      <c r="L32689" s="36"/>
      <c r="M32689" s="36"/>
      <c r="N32689" s="36"/>
    </row>
    <row r="32690" spans="12:14" x14ac:dyDescent="0.25">
      <c r="L32690" s="36"/>
      <c r="M32690" s="36"/>
      <c r="N32690" s="36"/>
    </row>
    <row r="32691" spans="12:14" x14ac:dyDescent="0.25">
      <c r="L32691" s="36"/>
      <c r="M32691" s="36"/>
      <c r="N32691" s="36"/>
    </row>
    <row r="32692" spans="12:14" x14ac:dyDescent="0.25">
      <c r="L32692" s="36"/>
      <c r="M32692" s="36"/>
      <c r="N32692" s="36"/>
    </row>
    <row r="32693" spans="12:14" x14ac:dyDescent="0.25">
      <c r="L32693" s="36"/>
      <c r="M32693" s="36"/>
      <c r="N32693" s="36"/>
    </row>
    <row r="32694" spans="12:14" x14ac:dyDescent="0.25">
      <c r="L32694" s="36"/>
      <c r="M32694" s="36"/>
      <c r="N32694" s="36"/>
    </row>
    <row r="32695" spans="12:14" x14ac:dyDescent="0.25">
      <c r="L32695" s="36"/>
      <c r="M32695" s="36"/>
      <c r="N32695" s="36"/>
    </row>
    <row r="32696" spans="12:14" x14ac:dyDescent="0.25">
      <c r="L32696" s="36"/>
      <c r="M32696" s="36"/>
      <c r="N32696" s="36"/>
    </row>
    <row r="32697" spans="12:14" x14ac:dyDescent="0.25">
      <c r="L32697" s="36"/>
      <c r="M32697" s="36"/>
      <c r="N32697" s="36"/>
    </row>
    <row r="32698" spans="12:14" x14ac:dyDescent="0.25">
      <c r="L32698" s="36"/>
      <c r="M32698" s="36"/>
      <c r="N32698" s="36"/>
    </row>
    <row r="32699" spans="12:14" x14ac:dyDescent="0.25">
      <c r="L32699" s="36"/>
      <c r="M32699" s="36"/>
      <c r="N32699" s="36"/>
    </row>
    <row r="32700" spans="12:14" x14ac:dyDescent="0.25">
      <c r="L32700" s="36"/>
      <c r="M32700" s="36"/>
      <c r="N32700" s="36"/>
    </row>
    <row r="32701" spans="12:14" x14ac:dyDescent="0.25">
      <c r="L32701" s="36"/>
      <c r="M32701" s="36"/>
      <c r="N32701" s="36"/>
    </row>
    <row r="32702" spans="12:14" x14ac:dyDescent="0.25">
      <c r="L32702" s="36"/>
      <c r="M32702" s="36"/>
      <c r="N32702" s="36"/>
    </row>
    <row r="32703" spans="12:14" x14ac:dyDescent="0.25">
      <c r="L32703" s="36"/>
      <c r="M32703" s="36"/>
      <c r="N32703" s="36"/>
    </row>
    <row r="32704" spans="12:14" x14ac:dyDescent="0.25">
      <c r="L32704" s="36"/>
      <c r="M32704" s="36"/>
      <c r="N32704" s="36"/>
    </row>
    <row r="32705" spans="12:14" x14ac:dyDescent="0.25">
      <c r="L32705" s="36"/>
      <c r="M32705" s="36"/>
      <c r="N32705" s="36"/>
    </row>
    <row r="32706" spans="12:14" x14ac:dyDescent="0.25">
      <c r="L32706" s="36"/>
      <c r="M32706" s="36"/>
      <c r="N32706" s="36"/>
    </row>
    <row r="32707" spans="12:14" x14ac:dyDescent="0.25">
      <c r="L32707" s="36"/>
      <c r="M32707" s="36"/>
      <c r="N32707" s="36"/>
    </row>
    <row r="32708" spans="12:14" x14ac:dyDescent="0.25">
      <c r="L32708" s="36"/>
      <c r="M32708" s="36"/>
      <c r="N32708" s="36"/>
    </row>
    <row r="32709" spans="12:14" x14ac:dyDescent="0.25">
      <c r="L32709" s="36"/>
      <c r="M32709" s="36"/>
      <c r="N32709" s="36"/>
    </row>
    <row r="32710" spans="12:14" x14ac:dyDescent="0.25">
      <c r="L32710" s="36"/>
      <c r="M32710" s="36"/>
      <c r="N32710" s="36"/>
    </row>
    <row r="32711" spans="12:14" x14ac:dyDescent="0.25">
      <c r="L32711" s="36"/>
      <c r="M32711" s="36"/>
      <c r="N32711" s="36"/>
    </row>
    <row r="32712" spans="12:14" x14ac:dyDescent="0.25">
      <c r="L32712" s="36"/>
      <c r="M32712" s="36"/>
      <c r="N32712" s="36"/>
    </row>
    <row r="32713" spans="12:14" x14ac:dyDescent="0.25">
      <c r="L32713" s="36"/>
      <c r="M32713" s="36"/>
      <c r="N32713" s="36"/>
    </row>
    <row r="32714" spans="12:14" x14ac:dyDescent="0.25">
      <c r="L32714" s="36"/>
      <c r="M32714" s="36"/>
      <c r="N32714" s="36"/>
    </row>
    <row r="32715" spans="12:14" x14ac:dyDescent="0.25">
      <c r="L32715" s="36"/>
      <c r="M32715" s="36"/>
      <c r="N32715" s="36"/>
    </row>
    <row r="32716" spans="12:14" x14ac:dyDescent="0.25">
      <c r="L32716" s="36"/>
      <c r="M32716" s="36"/>
      <c r="N32716" s="36"/>
    </row>
    <row r="32717" spans="12:14" x14ac:dyDescent="0.25">
      <c r="L32717" s="36"/>
      <c r="M32717" s="36"/>
      <c r="N32717" s="36"/>
    </row>
    <row r="32718" spans="12:14" x14ac:dyDescent="0.25">
      <c r="L32718" s="36"/>
      <c r="M32718" s="36"/>
      <c r="N32718" s="36"/>
    </row>
    <row r="32719" spans="12:14" x14ac:dyDescent="0.25">
      <c r="L32719" s="36"/>
      <c r="M32719" s="36"/>
      <c r="N32719" s="36"/>
    </row>
    <row r="32720" spans="12:14" x14ac:dyDescent="0.25">
      <c r="L32720" s="36"/>
      <c r="M32720" s="36"/>
      <c r="N32720" s="36"/>
    </row>
    <row r="32721" spans="12:14" x14ac:dyDescent="0.25">
      <c r="L32721" s="36"/>
      <c r="M32721" s="36"/>
      <c r="N32721" s="36"/>
    </row>
    <row r="32722" spans="12:14" x14ac:dyDescent="0.25">
      <c r="L32722" s="36"/>
      <c r="M32722" s="36"/>
      <c r="N32722" s="36"/>
    </row>
    <row r="32723" spans="12:14" x14ac:dyDescent="0.25">
      <c r="L32723" s="36"/>
      <c r="M32723" s="36"/>
      <c r="N32723" s="36"/>
    </row>
    <row r="32724" spans="12:14" x14ac:dyDescent="0.25">
      <c r="L32724" s="36"/>
      <c r="M32724" s="36"/>
      <c r="N32724" s="36"/>
    </row>
    <row r="32725" spans="12:14" x14ac:dyDescent="0.25">
      <c r="L32725" s="36"/>
      <c r="M32725" s="36"/>
      <c r="N32725" s="36"/>
    </row>
    <row r="32726" spans="12:14" x14ac:dyDescent="0.25">
      <c r="L32726" s="36"/>
      <c r="M32726" s="36"/>
      <c r="N32726" s="36"/>
    </row>
    <row r="32727" spans="12:14" x14ac:dyDescent="0.25">
      <c r="L32727" s="36"/>
      <c r="M32727" s="36"/>
      <c r="N32727" s="36"/>
    </row>
    <row r="32728" spans="12:14" x14ac:dyDescent="0.25">
      <c r="L32728" s="36"/>
      <c r="M32728" s="36"/>
      <c r="N32728" s="36"/>
    </row>
    <row r="32729" spans="12:14" x14ac:dyDescent="0.25">
      <c r="L32729" s="36"/>
      <c r="M32729" s="36"/>
      <c r="N32729" s="36"/>
    </row>
    <row r="32730" spans="12:14" x14ac:dyDescent="0.25">
      <c r="L32730" s="36"/>
      <c r="M32730" s="36"/>
      <c r="N32730" s="36"/>
    </row>
    <row r="32731" spans="12:14" x14ac:dyDescent="0.25">
      <c r="L32731" s="36"/>
      <c r="M32731" s="36"/>
      <c r="N32731" s="36"/>
    </row>
    <row r="32732" spans="12:14" x14ac:dyDescent="0.25">
      <c r="L32732" s="36"/>
      <c r="M32732" s="36"/>
      <c r="N32732" s="36"/>
    </row>
    <row r="32733" spans="12:14" x14ac:dyDescent="0.25">
      <c r="L32733" s="36"/>
      <c r="M32733" s="36"/>
      <c r="N32733" s="36"/>
    </row>
    <row r="32734" spans="12:14" x14ac:dyDescent="0.25">
      <c r="L32734" s="36"/>
      <c r="M32734" s="36"/>
      <c r="N32734" s="36"/>
    </row>
    <row r="32735" spans="12:14" x14ac:dyDescent="0.25">
      <c r="L32735" s="36"/>
      <c r="M32735" s="36"/>
      <c r="N32735" s="36"/>
    </row>
    <row r="32736" spans="12:14" x14ac:dyDescent="0.25">
      <c r="L32736" s="36"/>
      <c r="M32736" s="36"/>
      <c r="N32736" s="36"/>
    </row>
    <row r="32737" spans="12:14" x14ac:dyDescent="0.25">
      <c r="L32737" s="36"/>
      <c r="M32737" s="36"/>
      <c r="N32737" s="36"/>
    </row>
    <row r="32738" spans="12:14" x14ac:dyDescent="0.25">
      <c r="L32738" s="36"/>
      <c r="M32738" s="36"/>
      <c r="N32738" s="36"/>
    </row>
    <row r="32739" spans="12:14" x14ac:dyDescent="0.25">
      <c r="L32739" s="36"/>
      <c r="M32739" s="36"/>
      <c r="N32739" s="36"/>
    </row>
    <row r="32740" spans="12:14" x14ac:dyDescent="0.25">
      <c r="L32740" s="36"/>
      <c r="M32740" s="36"/>
      <c r="N32740" s="36"/>
    </row>
    <row r="32741" spans="12:14" x14ac:dyDescent="0.25">
      <c r="L32741" s="36"/>
      <c r="M32741" s="36"/>
      <c r="N32741" s="36"/>
    </row>
    <row r="32742" spans="12:14" x14ac:dyDescent="0.25">
      <c r="L32742" s="36"/>
      <c r="M32742" s="36"/>
      <c r="N32742" s="36"/>
    </row>
    <row r="32743" spans="12:14" x14ac:dyDescent="0.25">
      <c r="L32743" s="36"/>
      <c r="M32743" s="36"/>
      <c r="N32743" s="36"/>
    </row>
    <row r="32744" spans="12:14" x14ac:dyDescent="0.25">
      <c r="L32744" s="36"/>
      <c r="M32744" s="36"/>
      <c r="N32744" s="36"/>
    </row>
    <row r="32745" spans="12:14" x14ac:dyDescent="0.25">
      <c r="L32745" s="36"/>
      <c r="M32745" s="36"/>
      <c r="N32745" s="36"/>
    </row>
    <row r="32746" spans="12:14" x14ac:dyDescent="0.25">
      <c r="L32746" s="36"/>
      <c r="M32746" s="36"/>
      <c r="N32746" s="36"/>
    </row>
    <row r="32747" spans="12:14" x14ac:dyDescent="0.25">
      <c r="L32747" s="36"/>
      <c r="M32747" s="36"/>
      <c r="N32747" s="36"/>
    </row>
    <row r="32748" spans="12:14" x14ac:dyDescent="0.25">
      <c r="L32748" s="36"/>
      <c r="M32748" s="36"/>
      <c r="N32748" s="36"/>
    </row>
    <row r="32749" spans="12:14" x14ac:dyDescent="0.25">
      <c r="L32749" s="36"/>
      <c r="M32749" s="36"/>
      <c r="N32749" s="36"/>
    </row>
    <row r="32750" spans="12:14" x14ac:dyDescent="0.25">
      <c r="L32750" s="36"/>
      <c r="M32750" s="36"/>
      <c r="N32750" s="36"/>
    </row>
    <row r="32751" spans="12:14" x14ac:dyDescent="0.25">
      <c r="L32751" s="36"/>
      <c r="M32751" s="36"/>
      <c r="N32751" s="36"/>
    </row>
    <row r="32752" spans="12:14" x14ac:dyDescent="0.25">
      <c r="L32752" s="36"/>
      <c r="M32752" s="36"/>
      <c r="N32752" s="36"/>
    </row>
    <row r="32753" spans="12:14" x14ac:dyDescent="0.25">
      <c r="L32753" s="36"/>
      <c r="M32753" s="36"/>
      <c r="N32753" s="36"/>
    </row>
    <row r="32754" spans="12:14" x14ac:dyDescent="0.25">
      <c r="L32754" s="36"/>
      <c r="M32754" s="36"/>
      <c r="N32754" s="36"/>
    </row>
    <row r="32755" spans="12:14" x14ac:dyDescent="0.25">
      <c r="L32755" s="36"/>
      <c r="M32755" s="36"/>
      <c r="N32755" s="36"/>
    </row>
    <row r="32756" spans="12:14" x14ac:dyDescent="0.25">
      <c r="L32756" s="36"/>
      <c r="M32756" s="36"/>
      <c r="N32756" s="36"/>
    </row>
    <row r="32757" spans="12:14" x14ac:dyDescent="0.25">
      <c r="L32757" s="36"/>
      <c r="M32757" s="36"/>
      <c r="N32757" s="36"/>
    </row>
    <row r="32758" spans="12:14" x14ac:dyDescent="0.25">
      <c r="L32758" s="36"/>
      <c r="M32758" s="36"/>
      <c r="N32758" s="36"/>
    </row>
    <row r="32759" spans="12:14" x14ac:dyDescent="0.25">
      <c r="L32759" s="36"/>
      <c r="M32759" s="36"/>
      <c r="N32759" s="36"/>
    </row>
    <row r="32760" spans="12:14" x14ac:dyDescent="0.25">
      <c r="L32760" s="36"/>
      <c r="M32760" s="36"/>
      <c r="N32760" s="36"/>
    </row>
    <row r="32761" spans="12:14" x14ac:dyDescent="0.25">
      <c r="L32761" s="36"/>
      <c r="M32761" s="36"/>
      <c r="N32761" s="36"/>
    </row>
    <row r="32762" spans="12:14" x14ac:dyDescent="0.25">
      <c r="L32762" s="36"/>
      <c r="M32762" s="36"/>
      <c r="N32762" s="36"/>
    </row>
    <row r="32763" spans="12:14" x14ac:dyDescent="0.25">
      <c r="L32763" s="36"/>
      <c r="M32763" s="36"/>
      <c r="N32763" s="36"/>
    </row>
    <row r="32764" spans="12:14" x14ac:dyDescent="0.25">
      <c r="L32764" s="36"/>
      <c r="M32764" s="36"/>
      <c r="N32764" s="36"/>
    </row>
    <row r="32765" spans="12:14" x14ac:dyDescent="0.25">
      <c r="L32765" s="36"/>
      <c r="M32765" s="36"/>
      <c r="N32765" s="36"/>
    </row>
    <row r="32766" spans="12:14" x14ac:dyDescent="0.25">
      <c r="L32766" s="36"/>
      <c r="M32766" s="36"/>
      <c r="N32766" s="36"/>
    </row>
    <row r="32767" spans="12:14" x14ac:dyDescent="0.25">
      <c r="L32767" s="36"/>
      <c r="M32767" s="36"/>
      <c r="N32767" s="36"/>
    </row>
    <row r="32768" spans="12:14" x14ac:dyDescent="0.25">
      <c r="L32768" s="36"/>
      <c r="M32768" s="36"/>
      <c r="N32768" s="36"/>
    </row>
    <row r="32769" spans="12:14" x14ac:dyDescent="0.25">
      <c r="L32769" s="36"/>
      <c r="M32769" s="36"/>
      <c r="N32769" s="36"/>
    </row>
    <row r="32770" spans="12:14" x14ac:dyDescent="0.25">
      <c r="L32770" s="36"/>
      <c r="M32770" s="36"/>
      <c r="N32770" s="36"/>
    </row>
    <row r="32771" spans="12:14" x14ac:dyDescent="0.25">
      <c r="L32771" s="36"/>
      <c r="M32771" s="36"/>
      <c r="N32771" s="36"/>
    </row>
    <row r="32772" spans="12:14" x14ac:dyDescent="0.25">
      <c r="L32772" s="36"/>
      <c r="M32772" s="36"/>
      <c r="N32772" s="36"/>
    </row>
    <row r="32773" spans="12:14" x14ac:dyDescent="0.25">
      <c r="L32773" s="36"/>
      <c r="M32773" s="36"/>
      <c r="N32773" s="36"/>
    </row>
    <row r="32774" spans="12:14" x14ac:dyDescent="0.25">
      <c r="L32774" s="36"/>
      <c r="M32774" s="36"/>
      <c r="N32774" s="36"/>
    </row>
    <row r="32775" spans="12:14" x14ac:dyDescent="0.25">
      <c r="L32775" s="36"/>
      <c r="M32775" s="36"/>
      <c r="N32775" s="36"/>
    </row>
    <row r="32776" spans="12:14" x14ac:dyDescent="0.25">
      <c r="L32776" s="36"/>
      <c r="M32776" s="36"/>
      <c r="N32776" s="36"/>
    </row>
    <row r="32777" spans="12:14" x14ac:dyDescent="0.25">
      <c r="L32777" s="36"/>
      <c r="M32777" s="36"/>
      <c r="N32777" s="36"/>
    </row>
    <row r="32778" spans="12:14" x14ac:dyDescent="0.25">
      <c r="L32778" s="36"/>
      <c r="M32778" s="36"/>
      <c r="N32778" s="36"/>
    </row>
    <row r="32779" spans="12:14" x14ac:dyDescent="0.25">
      <c r="L32779" s="36"/>
      <c r="M32779" s="36"/>
      <c r="N32779" s="36"/>
    </row>
    <row r="32780" spans="12:14" x14ac:dyDescent="0.25">
      <c r="L32780" s="36"/>
      <c r="M32780" s="36"/>
      <c r="N32780" s="36"/>
    </row>
    <row r="32781" spans="12:14" x14ac:dyDescent="0.25">
      <c r="L32781" s="36"/>
      <c r="M32781" s="36"/>
      <c r="N32781" s="36"/>
    </row>
    <row r="32782" spans="12:14" x14ac:dyDescent="0.25">
      <c r="L32782" s="36"/>
      <c r="M32782" s="36"/>
      <c r="N32782" s="36"/>
    </row>
    <row r="32783" spans="12:14" x14ac:dyDescent="0.25">
      <c r="L32783" s="36"/>
      <c r="M32783" s="36"/>
      <c r="N32783" s="36"/>
    </row>
    <row r="32784" spans="12:14" x14ac:dyDescent="0.25">
      <c r="L32784" s="36"/>
      <c r="M32784" s="36"/>
      <c r="N32784" s="36"/>
    </row>
    <row r="32785" spans="12:14" x14ac:dyDescent="0.25">
      <c r="L32785" s="36"/>
      <c r="M32785" s="36"/>
      <c r="N32785" s="36"/>
    </row>
    <row r="32786" spans="12:14" x14ac:dyDescent="0.25">
      <c r="L32786" s="36"/>
      <c r="M32786" s="36"/>
      <c r="N32786" s="36"/>
    </row>
    <row r="32787" spans="12:14" x14ac:dyDescent="0.25">
      <c r="L32787" s="36"/>
      <c r="M32787" s="36"/>
      <c r="N32787" s="36"/>
    </row>
    <row r="32788" spans="12:14" x14ac:dyDescent="0.25">
      <c r="L32788" s="36"/>
      <c r="M32788" s="36"/>
      <c r="N32788" s="36"/>
    </row>
    <row r="32789" spans="12:14" x14ac:dyDescent="0.25">
      <c r="L32789" s="36"/>
      <c r="M32789" s="36"/>
      <c r="N32789" s="36"/>
    </row>
    <row r="32790" spans="12:14" x14ac:dyDescent="0.25">
      <c r="L32790" s="36"/>
      <c r="M32790" s="36"/>
      <c r="N32790" s="36"/>
    </row>
    <row r="32791" spans="12:14" x14ac:dyDescent="0.25">
      <c r="L32791" s="36"/>
      <c r="M32791" s="36"/>
      <c r="N32791" s="36"/>
    </row>
    <row r="32792" spans="12:14" x14ac:dyDescent="0.25">
      <c r="L32792" s="36"/>
      <c r="M32792" s="36"/>
      <c r="N32792" s="36"/>
    </row>
    <row r="32793" spans="12:14" x14ac:dyDescent="0.25">
      <c r="L32793" s="36"/>
      <c r="M32793" s="36"/>
      <c r="N32793" s="36"/>
    </row>
    <row r="32794" spans="12:14" x14ac:dyDescent="0.25">
      <c r="L32794" s="36"/>
      <c r="M32794" s="36"/>
      <c r="N32794" s="36"/>
    </row>
    <row r="32795" spans="12:14" x14ac:dyDescent="0.25">
      <c r="L32795" s="36"/>
      <c r="M32795" s="36"/>
      <c r="N32795" s="36"/>
    </row>
    <row r="32796" spans="12:14" x14ac:dyDescent="0.25">
      <c r="L32796" s="36"/>
      <c r="M32796" s="36"/>
      <c r="N32796" s="36"/>
    </row>
    <row r="32797" spans="12:14" x14ac:dyDescent="0.25">
      <c r="L32797" s="36"/>
      <c r="M32797" s="36"/>
      <c r="N32797" s="36"/>
    </row>
    <row r="32798" spans="12:14" x14ac:dyDescent="0.25">
      <c r="L32798" s="36"/>
      <c r="M32798" s="36"/>
      <c r="N32798" s="36"/>
    </row>
    <row r="32799" spans="12:14" x14ac:dyDescent="0.25">
      <c r="L32799" s="36"/>
      <c r="M32799" s="36"/>
      <c r="N32799" s="36"/>
    </row>
    <row r="32800" spans="12:14" x14ac:dyDescent="0.25">
      <c r="L32800" s="36"/>
      <c r="M32800" s="36"/>
      <c r="N32800" s="36"/>
    </row>
    <row r="32801" spans="12:14" x14ac:dyDescent="0.25">
      <c r="L32801" s="36"/>
      <c r="M32801" s="36"/>
      <c r="N32801" s="36"/>
    </row>
    <row r="32802" spans="12:14" x14ac:dyDescent="0.25">
      <c r="L32802" s="36"/>
      <c r="M32802" s="36"/>
      <c r="N32802" s="36"/>
    </row>
    <row r="32803" spans="12:14" x14ac:dyDescent="0.25">
      <c r="L32803" s="36"/>
      <c r="M32803" s="36"/>
      <c r="N32803" s="36"/>
    </row>
    <row r="32804" spans="12:14" x14ac:dyDescent="0.25">
      <c r="L32804" s="36"/>
      <c r="M32804" s="36"/>
      <c r="N32804" s="36"/>
    </row>
    <row r="32805" spans="12:14" x14ac:dyDescent="0.25">
      <c r="L32805" s="36"/>
      <c r="M32805" s="36"/>
      <c r="N32805" s="36"/>
    </row>
    <row r="32806" spans="12:14" x14ac:dyDescent="0.25">
      <c r="L32806" s="36"/>
      <c r="M32806" s="36"/>
      <c r="N32806" s="36"/>
    </row>
    <row r="32807" spans="12:14" x14ac:dyDescent="0.25">
      <c r="L32807" s="36"/>
      <c r="M32807" s="36"/>
      <c r="N32807" s="36"/>
    </row>
    <row r="32808" spans="12:14" x14ac:dyDescent="0.25">
      <c r="L32808" s="36"/>
      <c r="M32808" s="36"/>
      <c r="N32808" s="36"/>
    </row>
    <row r="32809" spans="12:14" x14ac:dyDescent="0.25">
      <c r="L32809" s="36"/>
      <c r="M32809" s="36"/>
      <c r="N32809" s="36"/>
    </row>
    <row r="32810" spans="12:14" x14ac:dyDescent="0.25">
      <c r="L32810" s="36"/>
      <c r="M32810" s="36"/>
      <c r="N32810" s="36"/>
    </row>
    <row r="32811" spans="12:14" x14ac:dyDescent="0.25">
      <c r="L32811" s="36"/>
      <c r="M32811" s="36"/>
      <c r="N32811" s="36"/>
    </row>
    <row r="32812" spans="12:14" x14ac:dyDescent="0.25">
      <c r="L32812" s="36"/>
      <c r="M32812" s="36"/>
      <c r="N32812" s="36"/>
    </row>
    <row r="32813" spans="12:14" x14ac:dyDescent="0.25">
      <c r="L32813" s="36"/>
      <c r="M32813" s="36"/>
      <c r="N32813" s="36"/>
    </row>
    <row r="32814" spans="12:14" x14ac:dyDescent="0.25">
      <c r="L32814" s="36"/>
      <c r="M32814" s="36"/>
      <c r="N32814" s="36"/>
    </row>
    <row r="32815" spans="12:14" x14ac:dyDescent="0.25">
      <c r="L32815" s="36"/>
      <c r="M32815" s="36"/>
      <c r="N32815" s="36"/>
    </row>
    <row r="32816" spans="12:14" x14ac:dyDescent="0.25">
      <c r="L32816" s="36"/>
      <c r="M32816" s="36"/>
      <c r="N32816" s="36"/>
    </row>
    <row r="32817" spans="12:14" x14ac:dyDescent="0.25">
      <c r="L32817" s="36"/>
      <c r="M32817" s="36"/>
      <c r="N32817" s="36"/>
    </row>
    <row r="32818" spans="12:14" x14ac:dyDescent="0.25">
      <c r="L32818" s="36"/>
      <c r="M32818" s="36"/>
      <c r="N32818" s="36"/>
    </row>
    <row r="32819" spans="12:14" x14ac:dyDescent="0.25">
      <c r="L32819" s="36"/>
      <c r="M32819" s="36"/>
      <c r="N32819" s="36"/>
    </row>
    <row r="32820" spans="12:14" x14ac:dyDescent="0.25">
      <c r="L32820" s="36"/>
      <c r="M32820" s="36"/>
      <c r="N32820" s="36"/>
    </row>
    <row r="32821" spans="12:14" x14ac:dyDescent="0.25">
      <c r="L32821" s="36"/>
      <c r="M32821" s="36"/>
      <c r="N32821" s="36"/>
    </row>
    <row r="32822" spans="12:14" x14ac:dyDescent="0.25">
      <c r="L32822" s="36"/>
      <c r="M32822" s="36"/>
      <c r="N32822" s="36"/>
    </row>
    <row r="32823" spans="12:14" x14ac:dyDescent="0.25">
      <c r="L32823" s="36"/>
      <c r="M32823" s="36"/>
      <c r="N32823" s="36"/>
    </row>
    <row r="32824" spans="12:14" x14ac:dyDescent="0.25">
      <c r="L32824" s="36"/>
      <c r="M32824" s="36"/>
      <c r="N32824" s="36"/>
    </row>
    <row r="32825" spans="12:14" x14ac:dyDescent="0.25">
      <c r="L32825" s="36"/>
      <c r="M32825" s="36"/>
      <c r="N32825" s="36"/>
    </row>
    <row r="32826" spans="12:14" x14ac:dyDescent="0.25">
      <c r="L32826" s="36"/>
      <c r="M32826" s="36"/>
      <c r="N32826" s="36"/>
    </row>
    <row r="32827" spans="12:14" x14ac:dyDescent="0.25">
      <c r="L32827" s="36"/>
      <c r="M32827" s="36"/>
      <c r="N32827" s="36"/>
    </row>
    <row r="32828" spans="12:14" x14ac:dyDescent="0.25">
      <c r="L32828" s="36"/>
      <c r="M32828" s="36"/>
      <c r="N32828" s="36"/>
    </row>
    <row r="32829" spans="12:14" x14ac:dyDescent="0.25">
      <c r="L32829" s="36"/>
      <c r="M32829" s="36"/>
      <c r="N32829" s="36"/>
    </row>
    <row r="32830" spans="12:14" x14ac:dyDescent="0.25">
      <c r="L32830" s="36"/>
      <c r="M32830" s="36"/>
      <c r="N32830" s="36"/>
    </row>
    <row r="32831" spans="12:14" x14ac:dyDescent="0.25">
      <c r="L32831" s="36"/>
      <c r="M32831" s="36"/>
      <c r="N32831" s="36"/>
    </row>
    <row r="32832" spans="12:14" x14ac:dyDescent="0.25">
      <c r="L32832" s="36"/>
      <c r="M32832" s="36"/>
      <c r="N32832" s="36"/>
    </row>
    <row r="32833" spans="12:14" x14ac:dyDescent="0.25">
      <c r="L32833" s="36"/>
      <c r="M32833" s="36"/>
      <c r="N32833" s="36"/>
    </row>
    <row r="32834" spans="12:14" x14ac:dyDescent="0.25">
      <c r="L32834" s="36"/>
      <c r="M32834" s="36"/>
      <c r="N32834" s="36"/>
    </row>
    <row r="32835" spans="12:14" x14ac:dyDescent="0.25">
      <c r="L32835" s="36"/>
      <c r="M32835" s="36"/>
      <c r="N32835" s="36"/>
    </row>
    <row r="32836" spans="12:14" x14ac:dyDescent="0.25">
      <c r="L32836" s="36"/>
      <c r="M32836" s="36"/>
      <c r="N32836" s="36"/>
    </row>
    <row r="32837" spans="12:14" x14ac:dyDescent="0.25">
      <c r="L32837" s="36"/>
      <c r="M32837" s="36"/>
      <c r="N32837" s="36"/>
    </row>
    <row r="32838" spans="12:14" x14ac:dyDescent="0.25">
      <c r="L32838" s="36"/>
      <c r="M32838" s="36"/>
      <c r="N32838" s="36"/>
    </row>
    <row r="32839" spans="12:14" x14ac:dyDescent="0.25">
      <c r="L32839" s="36"/>
      <c r="M32839" s="36"/>
      <c r="N32839" s="36"/>
    </row>
    <row r="32840" spans="12:14" x14ac:dyDescent="0.25">
      <c r="L32840" s="36"/>
      <c r="M32840" s="36"/>
      <c r="N32840" s="36"/>
    </row>
    <row r="32841" spans="12:14" x14ac:dyDescent="0.25">
      <c r="L32841" s="36"/>
      <c r="M32841" s="36"/>
      <c r="N32841" s="36"/>
    </row>
    <row r="32842" spans="12:14" x14ac:dyDescent="0.25">
      <c r="L32842" s="36"/>
      <c r="M32842" s="36"/>
      <c r="N32842" s="36"/>
    </row>
    <row r="32843" spans="12:14" x14ac:dyDescent="0.25">
      <c r="L32843" s="36"/>
      <c r="M32843" s="36"/>
      <c r="N32843" s="36"/>
    </row>
    <row r="32844" spans="12:14" x14ac:dyDescent="0.25">
      <c r="L32844" s="36"/>
      <c r="M32844" s="36"/>
      <c r="N32844" s="36"/>
    </row>
    <row r="32845" spans="12:14" x14ac:dyDescent="0.25">
      <c r="L32845" s="36"/>
      <c r="M32845" s="36"/>
      <c r="N32845" s="36"/>
    </row>
    <row r="32846" spans="12:14" x14ac:dyDescent="0.25">
      <c r="L32846" s="36"/>
      <c r="M32846" s="36"/>
      <c r="N32846" s="36"/>
    </row>
    <row r="32847" spans="12:14" x14ac:dyDescent="0.25">
      <c r="L32847" s="36"/>
      <c r="M32847" s="36"/>
      <c r="N32847" s="36"/>
    </row>
    <row r="32848" spans="12:14" x14ac:dyDescent="0.25">
      <c r="L32848" s="36"/>
      <c r="M32848" s="36"/>
      <c r="N32848" s="36"/>
    </row>
    <row r="32849" spans="12:14" x14ac:dyDescent="0.25">
      <c r="L32849" s="36"/>
      <c r="M32849" s="36"/>
      <c r="N32849" s="36"/>
    </row>
    <row r="32850" spans="12:14" x14ac:dyDescent="0.25">
      <c r="L32850" s="36"/>
      <c r="M32850" s="36"/>
      <c r="N32850" s="36"/>
    </row>
    <row r="32851" spans="12:14" x14ac:dyDescent="0.25">
      <c r="L32851" s="36"/>
      <c r="M32851" s="36"/>
      <c r="N32851" s="36"/>
    </row>
    <row r="32852" spans="12:14" x14ac:dyDescent="0.25">
      <c r="L32852" s="36"/>
      <c r="M32852" s="36"/>
      <c r="N32852" s="36"/>
    </row>
    <row r="32853" spans="12:14" x14ac:dyDescent="0.25">
      <c r="L32853" s="36"/>
      <c r="M32853" s="36"/>
      <c r="N32853" s="36"/>
    </row>
    <row r="32854" spans="12:14" x14ac:dyDescent="0.25">
      <c r="L32854" s="36"/>
      <c r="M32854" s="36"/>
      <c r="N32854" s="36"/>
    </row>
    <row r="32855" spans="12:14" x14ac:dyDescent="0.25">
      <c r="L32855" s="36"/>
      <c r="M32855" s="36"/>
      <c r="N32855" s="36"/>
    </row>
    <row r="32856" spans="12:14" x14ac:dyDescent="0.25">
      <c r="L32856" s="36"/>
      <c r="M32856" s="36"/>
      <c r="N32856" s="36"/>
    </row>
    <row r="32857" spans="12:14" x14ac:dyDescent="0.25">
      <c r="L32857" s="36"/>
      <c r="M32857" s="36"/>
      <c r="N32857" s="36"/>
    </row>
    <row r="32858" spans="12:14" x14ac:dyDescent="0.25">
      <c r="L32858" s="36"/>
      <c r="M32858" s="36"/>
      <c r="N32858" s="36"/>
    </row>
    <row r="32859" spans="12:14" x14ac:dyDescent="0.25">
      <c r="L32859" s="36"/>
      <c r="M32859" s="36"/>
      <c r="N32859" s="36"/>
    </row>
    <row r="32860" spans="12:14" x14ac:dyDescent="0.25">
      <c r="L32860" s="36"/>
      <c r="M32860" s="36"/>
      <c r="N32860" s="36"/>
    </row>
    <row r="32861" spans="12:14" x14ac:dyDescent="0.25">
      <c r="L32861" s="36"/>
      <c r="M32861" s="36"/>
      <c r="N32861" s="36"/>
    </row>
    <row r="32862" spans="12:14" x14ac:dyDescent="0.25">
      <c r="L32862" s="36"/>
      <c r="M32862" s="36"/>
      <c r="N32862" s="36"/>
    </row>
    <row r="32863" spans="12:14" x14ac:dyDescent="0.25">
      <c r="L32863" s="36"/>
      <c r="M32863" s="36"/>
      <c r="N32863" s="36"/>
    </row>
    <row r="32864" spans="12:14" x14ac:dyDescent="0.25">
      <c r="L32864" s="36"/>
      <c r="M32864" s="36"/>
      <c r="N32864" s="36"/>
    </row>
    <row r="32865" spans="12:14" x14ac:dyDescent="0.25">
      <c r="L32865" s="36"/>
      <c r="M32865" s="36"/>
      <c r="N32865" s="36"/>
    </row>
    <row r="32866" spans="12:14" x14ac:dyDescent="0.25">
      <c r="L32866" s="36"/>
      <c r="M32866" s="36"/>
      <c r="N32866" s="36"/>
    </row>
    <row r="32867" spans="12:14" x14ac:dyDescent="0.25">
      <c r="L32867" s="36"/>
      <c r="M32867" s="36"/>
      <c r="N32867" s="36"/>
    </row>
    <row r="32868" spans="12:14" x14ac:dyDescent="0.25">
      <c r="L32868" s="36"/>
      <c r="M32868" s="36"/>
      <c r="N32868" s="36"/>
    </row>
    <row r="32869" spans="12:14" x14ac:dyDescent="0.25">
      <c r="L32869" s="36"/>
      <c r="M32869" s="36"/>
      <c r="N32869" s="36"/>
    </row>
    <row r="32870" spans="12:14" x14ac:dyDescent="0.25">
      <c r="L32870" s="36"/>
      <c r="M32870" s="36"/>
      <c r="N32870" s="36"/>
    </row>
    <row r="32871" spans="12:14" x14ac:dyDescent="0.25">
      <c r="L32871" s="36"/>
      <c r="M32871" s="36"/>
      <c r="N32871" s="36"/>
    </row>
    <row r="32872" spans="12:14" x14ac:dyDescent="0.25">
      <c r="L32872" s="36"/>
      <c r="M32872" s="36"/>
      <c r="N32872" s="36"/>
    </row>
    <row r="32873" spans="12:14" x14ac:dyDescent="0.25">
      <c r="L32873" s="36"/>
      <c r="M32873" s="36"/>
      <c r="N32873" s="36"/>
    </row>
    <row r="32874" spans="12:14" x14ac:dyDescent="0.25">
      <c r="L32874" s="36"/>
      <c r="M32874" s="36"/>
      <c r="N32874" s="36"/>
    </row>
    <row r="32875" spans="12:14" x14ac:dyDescent="0.25">
      <c r="L32875" s="36"/>
      <c r="M32875" s="36"/>
      <c r="N32875" s="36"/>
    </row>
    <row r="32876" spans="12:14" x14ac:dyDescent="0.25">
      <c r="L32876" s="36"/>
      <c r="M32876" s="36"/>
      <c r="N32876" s="36"/>
    </row>
    <row r="32877" spans="12:14" x14ac:dyDescent="0.25">
      <c r="L32877" s="36"/>
      <c r="M32877" s="36"/>
      <c r="N32877" s="36"/>
    </row>
    <row r="32878" spans="12:14" x14ac:dyDescent="0.25">
      <c r="L32878" s="36"/>
      <c r="M32878" s="36"/>
      <c r="N32878" s="36"/>
    </row>
    <row r="32879" spans="12:14" x14ac:dyDescent="0.25">
      <c r="L32879" s="36"/>
      <c r="M32879" s="36"/>
      <c r="N32879" s="36"/>
    </row>
    <row r="32880" spans="12:14" x14ac:dyDescent="0.25">
      <c r="L32880" s="36"/>
      <c r="M32880" s="36"/>
      <c r="N32880" s="36"/>
    </row>
    <row r="32881" spans="12:14" x14ac:dyDescent="0.25">
      <c r="L32881" s="36"/>
      <c r="M32881" s="36"/>
      <c r="N32881" s="36"/>
    </row>
    <row r="32882" spans="12:14" x14ac:dyDescent="0.25">
      <c r="L32882" s="36"/>
      <c r="M32882" s="36"/>
      <c r="N32882" s="36"/>
    </row>
    <row r="32883" spans="12:14" x14ac:dyDescent="0.25">
      <c r="L32883" s="36"/>
      <c r="M32883" s="36"/>
      <c r="N32883" s="36"/>
    </row>
    <row r="32884" spans="12:14" x14ac:dyDescent="0.25">
      <c r="L32884" s="36"/>
      <c r="M32884" s="36"/>
      <c r="N32884" s="36"/>
    </row>
    <row r="32885" spans="12:14" x14ac:dyDescent="0.25">
      <c r="L32885" s="36"/>
      <c r="M32885" s="36"/>
      <c r="N32885" s="36"/>
    </row>
    <row r="32886" spans="12:14" x14ac:dyDescent="0.25">
      <c r="L32886" s="36"/>
      <c r="M32886" s="36"/>
      <c r="N32886" s="36"/>
    </row>
    <row r="32887" spans="12:14" x14ac:dyDescent="0.25">
      <c r="L32887" s="36"/>
      <c r="M32887" s="36"/>
      <c r="N32887" s="36"/>
    </row>
    <row r="32888" spans="12:14" x14ac:dyDescent="0.25">
      <c r="L32888" s="36"/>
      <c r="M32888" s="36"/>
      <c r="N32888" s="36"/>
    </row>
    <row r="32889" spans="12:14" x14ac:dyDescent="0.25">
      <c r="L32889" s="36"/>
      <c r="M32889" s="36"/>
      <c r="N32889" s="36"/>
    </row>
    <row r="32890" spans="12:14" x14ac:dyDescent="0.25">
      <c r="L32890" s="36"/>
      <c r="M32890" s="36"/>
      <c r="N32890" s="36"/>
    </row>
    <row r="32891" spans="12:14" x14ac:dyDescent="0.25">
      <c r="L32891" s="36"/>
      <c r="M32891" s="36"/>
      <c r="N32891" s="36"/>
    </row>
    <row r="32892" spans="12:14" x14ac:dyDescent="0.25">
      <c r="L32892" s="36"/>
      <c r="M32892" s="36"/>
      <c r="N32892" s="36"/>
    </row>
    <row r="32893" spans="12:14" x14ac:dyDescent="0.25">
      <c r="L32893" s="36"/>
      <c r="M32893" s="36"/>
      <c r="N32893" s="36"/>
    </row>
    <row r="32894" spans="12:14" x14ac:dyDescent="0.25">
      <c r="L32894" s="36"/>
      <c r="M32894" s="36"/>
      <c r="N32894" s="36"/>
    </row>
    <row r="32895" spans="12:14" x14ac:dyDescent="0.25">
      <c r="L32895" s="36"/>
      <c r="M32895" s="36"/>
      <c r="N32895" s="36"/>
    </row>
    <row r="32896" spans="12:14" x14ac:dyDescent="0.25">
      <c r="L32896" s="36"/>
      <c r="M32896" s="36"/>
      <c r="N32896" s="36"/>
    </row>
    <row r="32897" spans="12:14" x14ac:dyDescent="0.25">
      <c r="L32897" s="36"/>
      <c r="M32897" s="36"/>
      <c r="N32897" s="36"/>
    </row>
    <row r="32898" spans="12:14" x14ac:dyDescent="0.25">
      <c r="L32898" s="36"/>
      <c r="M32898" s="36"/>
      <c r="N32898" s="36"/>
    </row>
    <row r="32899" spans="12:14" x14ac:dyDescent="0.25">
      <c r="L32899" s="36"/>
      <c r="M32899" s="36"/>
      <c r="N32899" s="36"/>
    </row>
    <row r="32900" spans="12:14" x14ac:dyDescent="0.25">
      <c r="L32900" s="36"/>
      <c r="M32900" s="36"/>
      <c r="N32900" s="36"/>
    </row>
    <row r="32901" spans="12:14" x14ac:dyDescent="0.25">
      <c r="L32901" s="36"/>
      <c r="M32901" s="36"/>
      <c r="N32901" s="36"/>
    </row>
    <row r="32902" spans="12:14" x14ac:dyDescent="0.25">
      <c r="L32902" s="36"/>
      <c r="M32902" s="36"/>
      <c r="N32902" s="36"/>
    </row>
    <row r="32903" spans="12:14" x14ac:dyDescent="0.25">
      <c r="L32903" s="36"/>
      <c r="M32903" s="36"/>
      <c r="N32903" s="36"/>
    </row>
    <row r="32904" spans="12:14" x14ac:dyDescent="0.25">
      <c r="L32904" s="36"/>
      <c r="M32904" s="36"/>
      <c r="N32904" s="36"/>
    </row>
    <row r="32905" spans="12:14" x14ac:dyDescent="0.25">
      <c r="L32905" s="36"/>
      <c r="M32905" s="36"/>
      <c r="N32905" s="36"/>
    </row>
    <row r="32906" spans="12:14" x14ac:dyDescent="0.25">
      <c r="L32906" s="36"/>
      <c r="M32906" s="36"/>
      <c r="N32906" s="36"/>
    </row>
    <row r="32907" spans="12:14" x14ac:dyDescent="0.25">
      <c r="L32907" s="36"/>
      <c r="M32907" s="36"/>
      <c r="N32907" s="36"/>
    </row>
    <row r="32908" spans="12:14" x14ac:dyDescent="0.25">
      <c r="L32908" s="36"/>
      <c r="M32908" s="36"/>
      <c r="N32908" s="36"/>
    </row>
    <row r="32909" spans="12:14" x14ac:dyDescent="0.25">
      <c r="L32909" s="36"/>
      <c r="M32909" s="36"/>
      <c r="N32909" s="36"/>
    </row>
    <row r="32910" spans="12:14" x14ac:dyDescent="0.25">
      <c r="L32910" s="36"/>
      <c r="M32910" s="36"/>
      <c r="N32910" s="36"/>
    </row>
    <row r="32911" spans="12:14" x14ac:dyDescent="0.25">
      <c r="L32911" s="36"/>
      <c r="M32911" s="36"/>
      <c r="N32911" s="36"/>
    </row>
    <row r="32912" spans="12:14" x14ac:dyDescent="0.25">
      <c r="L32912" s="36"/>
      <c r="M32912" s="36"/>
      <c r="N32912" s="36"/>
    </row>
    <row r="32913" spans="12:14" x14ac:dyDescent="0.25">
      <c r="L32913" s="36"/>
      <c r="M32913" s="36"/>
      <c r="N32913" s="36"/>
    </row>
    <row r="32914" spans="12:14" x14ac:dyDescent="0.25">
      <c r="L32914" s="36"/>
      <c r="M32914" s="36"/>
      <c r="N32914" s="36"/>
    </row>
    <row r="32915" spans="12:14" x14ac:dyDescent="0.25">
      <c r="L32915" s="36"/>
      <c r="M32915" s="36"/>
      <c r="N32915" s="36"/>
    </row>
    <row r="32916" spans="12:14" x14ac:dyDescent="0.25">
      <c r="L32916" s="36"/>
      <c r="M32916" s="36"/>
      <c r="N32916" s="36"/>
    </row>
    <row r="32917" spans="12:14" x14ac:dyDescent="0.25">
      <c r="L32917" s="36"/>
      <c r="M32917" s="36"/>
      <c r="N32917" s="36"/>
    </row>
    <row r="32918" spans="12:14" x14ac:dyDescent="0.25">
      <c r="L32918" s="36"/>
      <c r="M32918" s="36"/>
      <c r="N32918" s="36"/>
    </row>
    <row r="32919" spans="12:14" x14ac:dyDescent="0.25">
      <c r="L32919" s="36"/>
      <c r="M32919" s="36"/>
      <c r="N32919" s="36"/>
    </row>
    <row r="32920" spans="12:14" x14ac:dyDescent="0.25">
      <c r="L32920" s="36"/>
      <c r="M32920" s="36"/>
      <c r="N32920" s="36"/>
    </row>
    <row r="32921" spans="12:14" x14ac:dyDescent="0.25">
      <c r="L32921" s="36"/>
      <c r="M32921" s="36"/>
      <c r="N32921" s="36"/>
    </row>
    <row r="32922" spans="12:14" x14ac:dyDescent="0.25">
      <c r="L32922" s="36"/>
      <c r="M32922" s="36"/>
      <c r="N32922" s="36"/>
    </row>
    <row r="32923" spans="12:14" x14ac:dyDescent="0.25">
      <c r="L32923" s="36"/>
      <c r="M32923" s="36"/>
      <c r="N32923" s="36"/>
    </row>
    <row r="32924" spans="12:14" x14ac:dyDescent="0.25">
      <c r="L32924" s="36"/>
      <c r="M32924" s="36"/>
      <c r="N32924" s="36"/>
    </row>
    <row r="32925" spans="12:14" x14ac:dyDescent="0.25">
      <c r="L32925" s="36"/>
      <c r="M32925" s="36"/>
      <c r="N32925" s="36"/>
    </row>
    <row r="32926" spans="12:14" x14ac:dyDescent="0.25">
      <c r="L32926" s="36"/>
      <c r="M32926" s="36"/>
      <c r="N32926" s="36"/>
    </row>
    <row r="32927" spans="12:14" x14ac:dyDescent="0.25">
      <c r="L32927" s="36"/>
      <c r="M32927" s="36"/>
      <c r="N32927" s="36"/>
    </row>
    <row r="32928" spans="12:14" x14ac:dyDescent="0.25">
      <c r="L32928" s="36"/>
      <c r="M32928" s="36"/>
      <c r="N32928" s="36"/>
    </row>
    <row r="32929" spans="12:14" x14ac:dyDescent="0.25">
      <c r="L32929" s="36"/>
      <c r="M32929" s="36"/>
      <c r="N32929" s="36"/>
    </row>
    <row r="32930" spans="12:14" x14ac:dyDescent="0.25">
      <c r="L32930" s="36"/>
      <c r="M32930" s="36"/>
      <c r="N32930" s="36"/>
    </row>
    <row r="32931" spans="12:14" x14ac:dyDescent="0.25">
      <c r="L32931" s="36"/>
      <c r="M32931" s="36"/>
      <c r="N32931" s="36"/>
    </row>
    <row r="32932" spans="12:14" x14ac:dyDescent="0.25">
      <c r="L32932" s="36"/>
      <c r="M32932" s="36"/>
      <c r="N32932" s="36"/>
    </row>
    <row r="32933" spans="12:14" x14ac:dyDescent="0.25">
      <c r="L32933" s="36"/>
      <c r="M32933" s="36"/>
      <c r="N32933" s="36"/>
    </row>
    <row r="32934" spans="12:14" x14ac:dyDescent="0.25">
      <c r="L32934" s="36"/>
      <c r="M32934" s="36"/>
      <c r="N32934" s="36"/>
    </row>
    <row r="32935" spans="12:14" x14ac:dyDescent="0.25">
      <c r="L32935" s="36"/>
      <c r="M32935" s="36"/>
      <c r="N32935" s="36"/>
    </row>
    <row r="32936" spans="12:14" x14ac:dyDescent="0.25">
      <c r="L32936" s="36"/>
      <c r="M32936" s="36"/>
      <c r="N32936" s="36"/>
    </row>
    <row r="32937" spans="12:14" x14ac:dyDescent="0.25">
      <c r="L32937" s="36"/>
      <c r="M32937" s="36"/>
      <c r="N32937" s="36"/>
    </row>
    <row r="32938" spans="12:14" x14ac:dyDescent="0.25">
      <c r="L32938" s="36"/>
      <c r="M32938" s="36"/>
      <c r="N32938" s="36"/>
    </row>
    <row r="32939" spans="12:14" x14ac:dyDescent="0.25">
      <c r="L32939" s="36"/>
      <c r="M32939" s="36"/>
      <c r="N32939" s="36"/>
    </row>
    <row r="32940" spans="12:14" x14ac:dyDescent="0.25">
      <c r="L32940" s="36"/>
      <c r="M32940" s="36"/>
      <c r="N32940" s="36"/>
    </row>
    <row r="32941" spans="12:14" x14ac:dyDescent="0.25">
      <c r="L32941" s="36"/>
      <c r="M32941" s="36"/>
      <c r="N32941" s="36"/>
    </row>
    <row r="32942" spans="12:14" x14ac:dyDescent="0.25">
      <c r="L32942" s="36"/>
      <c r="M32942" s="36"/>
      <c r="N32942" s="36"/>
    </row>
    <row r="32943" spans="12:14" x14ac:dyDescent="0.25">
      <c r="L32943" s="36"/>
      <c r="M32943" s="36"/>
      <c r="N32943" s="36"/>
    </row>
    <row r="32944" spans="12:14" x14ac:dyDescent="0.25">
      <c r="L32944" s="36"/>
      <c r="M32944" s="36"/>
      <c r="N32944" s="36"/>
    </row>
    <row r="32945" spans="12:14" x14ac:dyDescent="0.25">
      <c r="L32945" s="36"/>
      <c r="M32945" s="36"/>
      <c r="N32945" s="36"/>
    </row>
    <row r="32946" spans="12:14" x14ac:dyDescent="0.25">
      <c r="M32946" s="36"/>
      <c r="N32946" s="36"/>
    </row>
    <row r="32947" spans="12:14" x14ac:dyDescent="0.25">
      <c r="M32947" s="36"/>
      <c r="N32947" s="36"/>
    </row>
    <row r="32948" spans="12:14" x14ac:dyDescent="0.25">
      <c r="M32948" s="36"/>
      <c r="N32948" s="36"/>
    </row>
    <row r="32949" spans="12:14" x14ac:dyDescent="0.25">
      <c r="M32949" s="36"/>
      <c r="N32949" s="36"/>
    </row>
    <row r="32950" spans="12:14" x14ac:dyDescent="0.25">
      <c r="M32950" s="36"/>
      <c r="N32950" s="36"/>
    </row>
    <row r="32951" spans="12:14" x14ac:dyDescent="0.25">
      <c r="M32951" s="36"/>
      <c r="N32951" s="36"/>
    </row>
    <row r="32952" spans="12:14" x14ac:dyDescent="0.25">
      <c r="M32952" s="36"/>
      <c r="N32952" s="36"/>
    </row>
    <row r="32953" spans="12:14" x14ac:dyDescent="0.25">
      <c r="M32953" s="36"/>
      <c r="N32953" s="36"/>
    </row>
    <row r="32954" spans="12:14" x14ac:dyDescent="0.25">
      <c r="M32954" s="36"/>
      <c r="N32954" s="36"/>
    </row>
    <row r="32955" spans="12:14" x14ac:dyDescent="0.25">
      <c r="M32955" s="36"/>
      <c r="N32955" s="36"/>
    </row>
    <row r="32956" spans="12:14" x14ac:dyDescent="0.25">
      <c r="M32956" s="36"/>
      <c r="N32956" s="36"/>
    </row>
    <row r="32957" spans="12:14" x14ac:dyDescent="0.25">
      <c r="M32957" s="36"/>
      <c r="N32957" s="36"/>
    </row>
    <row r="32958" spans="12:14" x14ac:dyDescent="0.25">
      <c r="M32958" s="36"/>
      <c r="N32958" s="36"/>
    </row>
    <row r="32959" spans="12:14" x14ac:dyDescent="0.25">
      <c r="M32959" s="36"/>
      <c r="N32959" s="36"/>
    </row>
    <row r="32960" spans="12:14" x14ac:dyDescent="0.25">
      <c r="L32960" s="36"/>
      <c r="M32960" s="36"/>
      <c r="N32960" s="36"/>
    </row>
    <row r="32961" spans="12:14" x14ac:dyDescent="0.25">
      <c r="L32961" s="36"/>
      <c r="M32961" s="36"/>
      <c r="N32961" s="36"/>
    </row>
    <row r="32962" spans="12:14" x14ac:dyDescent="0.25">
      <c r="L32962" s="36"/>
      <c r="M32962" s="36"/>
      <c r="N32962" s="36"/>
    </row>
    <row r="32963" spans="12:14" x14ac:dyDescent="0.25">
      <c r="L32963" s="36"/>
      <c r="M32963" s="36"/>
      <c r="N32963" s="36"/>
    </row>
    <row r="32964" spans="12:14" x14ac:dyDescent="0.25">
      <c r="L32964" s="36"/>
      <c r="M32964" s="36"/>
      <c r="N32964" s="36"/>
    </row>
    <row r="32965" spans="12:14" x14ac:dyDescent="0.25">
      <c r="L32965" s="36"/>
      <c r="M32965" s="36"/>
      <c r="N32965" s="36"/>
    </row>
    <row r="32966" spans="12:14" x14ac:dyDescent="0.25">
      <c r="L32966" s="36"/>
      <c r="M32966" s="36"/>
      <c r="N32966" s="36"/>
    </row>
    <row r="32967" spans="12:14" x14ac:dyDescent="0.25">
      <c r="L32967" s="36"/>
      <c r="M32967" s="36"/>
      <c r="N32967" s="36"/>
    </row>
    <row r="32968" spans="12:14" x14ac:dyDescent="0.25">
      <c r="L32968" s="36"/>
      <c r="M32968" s="36"/>
      <c r="N32968" s="36"/>
    </row>
    <row r="32969" spans="12:14" x14ac:dyDescent="0.25">
      <c r="L32969" s="36"/>
      <c r="M32969" s="36"/>
      <c r="N32969" s="36"/>
    </row>
    <row r="32970" spans="12:14" x14ac:dyDescent="0.25">
      <c r="L32970" s="36"/>
      <c r="M32970" s="36"/>
      <c r="N32970" s="36"/>
    </row>
    <row r="32971" spans="12:14" x14ac:dyDescent="0.25">
      <c r="L32971" s="36"/>
      <c r="M32971" s="36"/>
      <c r="N32971" s="36"/>
    </row>
    <row r="32972" spans="12:14" x14ac:dyDescent="0.25">
      <c r="L32972" s="36"/>
      <c r="M32972" s="36"/>
      <c r="N32972" s="36"/>
    </row>
    <row r="32973" spans="12:14" x14ac:dyDescent="0.25">
      <c r="L32973" s="36"/>
      <c r="M32973" s="36"/>
      <c r="N32973" s="36"/>
    </row>
    <row r="32974" spans="12:14" x14ac:dyDescent="0.25">
      <c r="L32974" s="36"/>
      <c r="M32974" s="36"/>
      <c r="N32974" s="36"/>
    </row>
    <row r="32975" spans="12:14" x14ac:dyDescent="0.25">
      <c r="L32975" s="36"/>
      <c r="M32975" s="36"/>
      <c r="N32975" s="36"/>
    </row>
    <row r="32976" spans="12:14" x14ac:dyDescent="0.25">
      <c r="L32976" s="36"/>
      <c r="M32976" s="36"/>
      <c r="N32976" s="36"/>
    </row>
    <row r="32977" spans="12:14" x14ac:dyDescent="0.25">
      <c r="L32977" s="36"/>
      <c r="M32977" s="36"/>
      <c r="N32977" s="36"/>
    </row>
    <row r="32978" spans="12:14" x14ac:dyDescent="0.25">
      <c r="L32978" s="36"/>
      <c r="M32978" s="36"/>
      <c r="N32978" s="36"/>
    </row>
    <row r="32979" spans="12:14" x14ac:dyDescent="0.25">
      <c r="L32979" s="36"/>
      <c r="M32979" s="36"/>
      <c r="N32979" s="36"/>
    </row>
    <row r="32980" spans="12:14" x14ac:dyDescent="0.25">
      <c r="L32980" s="36"/>
      <c r="M32980" s="36"/>
      <c r="N32980" s="36"/>
    </row>
    <row r="32981" spans="12:14" x14ac:dyDescent="0.25">
      <c r="L32981" s="36"/>
      <c r="M32981" s="36"/>
      <c r="N32981" s="36"/>
    </row>
    <row r="32982" spans="12:14" x14ac:dyDescent="0.25">
      <c r="L32982" s="36"/>
      <c r="M32982" s="36"/>
      <c r="N32982" s="36"/>
    </row>
    <row r="32983" spans="12:14" x14ac:dyDescent="0.25">
      <c r="L32983" s="36"/>
      <c r="M32983" s="36"/>
      <c r="N32983" s="36"/>
    </row>
    <row r="32984" spans="12:14" x14ac:dyDescent="0.25">
      <c r="L32984" s="36"/>
      <c r="M32984" s="36"/>
      <c r="N32984" s="36"/>
    </row>
    <row r="32985" spans="12:14" x14ac:dyDescent="0.25">
      <c r="L32985" s="36"/>
      <c r="M32985" s="36"/>
      <c r="N32985" s="36"/>
    </row>
    <row r="32986" spans="12:14" x14ac:dyDescent="0.25">
      <c r="L32986" s="36"/>
      <c r="M32986" s="36"/>
      <c r="N32986" s="36"/>
    </row>
    <row r="32987" spans="12:14" x14ac:dyDescent="0.25">
      <c r="L32987" s="36"/>
      <c r="M32987" s="36"/>
      <c r="N32987" s="36"/>
    </row>
    <row r="32988" spans="12:14" x14ac:dyDescent="0.25">
      <c r="L32988" s="36"/>
      <c r="M32988" s="36"/>
      <c r="N32988" s="36"/>
    </row>
    <row r="32989" spans="12:14" x14ac:dyDescent="0.25">
      <c r="L32989" s="36"/>
      <c r="M32989" s="36"/>
      <c r="N32989" s="36"/>
    </row>
    <row r="32990" spans="12:14" x14ac:dyDescent="0.25">
      <c r="L32990" s="36"/>
      <c r="M32990" s="36"/>
      <c r="N32990" s="36"/>
    </row>
    <row r="32991" spans="12:14" x14ac:dyDescent="0.25">
      <c r="L32991" s="36"/>
      <c r="M32991" s="36"/>
      <c r="N32991" s="36"/>
    </row>
    <row r="32992" spans="12:14" x14ac:dyDescent="0.25">
      <c r="L32992" s="36"/>
      <c r="M32992" s="36"/>
      <c r="N32992" s="36"/>
    </row>
    <row r="32993" spans="12:14" x14ac:dyDescent="0.25">
      <c r="L32993" s="36"/>
      <c r="M32993" s="36"/>
      <c r="N32993" s="36"/>
    </row>
    <row r="32994" spans="12:14" x14ac:dyDescent="0.25">
      <c r="L32994" s="36"/>
      <c r="M32994" s="36"/>
      <c r="N32994" s="36"/>
    </row>
    <row r="32995" spans="12:14" x14ac:dyDescent="0.25">
      <c r="L32995" s="36"/>
      <c r="M32995" s="36"/>
      <c r="N32995" s="36"/>
    </row>
    <row r="32996" spans="12:14" x14ac:dyDescent="0.25">
      <c r="L32996" s="36"/>
      <c r="M32996" s="36"/>
      <c r="N32996" s="36"/>
    </row>
    <row r="32997" spans="12:14" x14ac:dyDescent="0.25">
      <c r="L32997" s="36"/>
      <c r="M32997" s="36"/>
      <c r="N32997" s="36"/>
    </row>
    <row r="32998" spans="12:14" x14ac:dyDescent="0.25">
      <c r="L32998" s="36"/>
      <c r="M32998" s="36"/>
      <c r="N32998" s="36"/>
    </row>
    <row r="32999" spans="12:14" x14ac:dyDescent="0.25">
      <c r="L32999" s="36"/>
      <c r="M32999" s="36"/>
      <c r="N32999" s="36"/>
    </row>
    <row r="33000" spans="12:14" x14ac:dyDescent="0.25">
      <c r="L33000" s="36"/>
      <c r="M33000" s="36"/>
      <c r="N33000" s="36"/>
    </row>
    <row r="33001" spans="12:14" x14ac:dyDescent="0.25">
      <c r="L33001" s="36"/>
      <c r="M33001" s="36"/>
      <c r="N33001" s="36"/>
    </row>
    <row r="33002" spans="12:14" x14ac:dyDescent="0.25">
      <c r="L33002" s="36"/>
      <c r="M33002" s="36"/>
      <c r="N33002" s="36"/>
    </row>
    <row r="33003" spans="12:14" x14ac:dyDescent="0.25">
      <c r="L33003" s="36"/>
      <c r="M33003" s="36"/>
      <c r="N33003" s="36"/>
    </row>
    <row r="33004" spans="12:14" x14ac:dyDescent="0.25">
      <c r="L33004" s="36"/>
      <c r="M33004" s="36"/>
      <c r="N33004" s="36"/>
    </row>
    <row r="33005" spans="12:14" x14ac:dyDescent="0.25">
      <c r="L33005" s="36"/>
      <c r="M33005" s="36"/>
      <c r="N33005" s="36"/>
    </row>
    <row r="33006" spans="12:14" x14ac:dyDescent="0.25">
      <c r="L33006" s="36"/>
      <c r="M33006" s="36"/>
      <c r="N33006" s="36"/>
    </row>
    <row r="33007" spans="12:14" x14ac:dyDescent="0.25">
      <c r="L33007" s="36"/>
      <c r="M33007" s="36"/>
      <c r="N33007" s="36"/>
    </row>
    <row r="33008" spans="12:14" x14ac:dyDescent="0.25">
      <c r="L33008" s="36"/>
      <c r="M33008" s="36"/>
      <c r="N33008" s="36"/>
    </row>
    <row r="33009" spans="12:14" x14ac:dyDescent="0.25">
      <c r="L33009" s="36"/>
      <c r="M33009" s="36"/>
      <c r="N33009" s="36"/>
    </row>
    <row r="33010" spans="12:14" x14ac:dyDescent="0.25">
      <c r="L33010" s="36"/>
      <c r="M33010" s="36"/>
      <c r="N33010" s="36"/>
    </row>
    <row r="33011" spans="12:14" x14ac:dyDescent="0.25">
      <c r="L33011" s="36"/>
      <c r="M33011" s="36"/>
      <c r="N33011" s="36"/>
    </row>
    <row r="33012" spans="12:14" x14ac:dyDescent="0.25">
      <c r="L33012" s="36"/>
      <c r="M33012" s="36"/>
      <c r="N33012" s="36"/>
    </row>
    <row r="33013" spans="12:14" x14ac:dyDescent="0.25">
      <c r="L33013" s="36"/>
      <c r="M33013" s="36"/>
      <c r="N33013" s="36"/>
    </row>
    <row r="33014" spans="12:14" x14ac:dyDescent="0.25">
      <c r="L33014" s="36"/>
      <c r="M33014" s="36"/>
      <c r="N33014" s="36"/>
    </row>
    <row r="33015" spans="12:14" x14ac:dyDescent="0.25">
      <c r="L33015" s="36"/>
      <c r="M33015" s="36"/>
      <c r="N33015" s="36"/>
    </row>
    <row r="33016" spans="12:14" x14ac:dyDescent="0.25">
      <c r="L33016" s="36"/>
      <c r="M33016" s="36"/>
      <c r="N33016" s="36"/>
    </row>
    <row r="33017" spans="12:14" x14ac:dyDescent="0.25">
      <c r="L33017" s="36"/>
      <c r="M33017" s="36"/>
      <c r="N33017" s="36"/>
    </row>
    <row r="33018" spans="12:14" x14ac:dyDescent="0.25">
      <c r="L33018" s="36"/>
      <c r="M33018" s="36"/>
      <c r="N33018" s="36"/>
    </row>
    <row r="33019" spans="12:14" x14ac:dyDescent="0.25">
      <c r="L33019" s="36"/>
      <c r="M33019" s="36"/>
      <c r="N33019" s="36"/>
    </row>
    <row r="33020" spans="12:14" x14ac:dyDescent="0.25">
      <c r="L33020" s="36"/>
      <c r="M33020" s="36"/>
      <c r="N33020" s="36"/>
    </row>
    <row r="33021" spans="12:14" x14ac:dyDescent="0.25">
      <c r="L33021" s="36"/>
      <c r="M33021" s="36"/>
      <c r="N33021" s="36"/>
    </row>
    <row r="33022" spans="12:14" x14ac:dyDescent="0.25">
      <c r="L33022" s="36"/>
      <c r="M33022" s="36"/>
      <c r="N33022" s="36"/>
    </row>
    <row r="33023" spans="12:14" x14ac:dyDescent="0.25">
      <c r="L33023" s="36"/>
      <c r="M33023" s="36"/>
      <c r="N33023" s="36"/>
    </row>
    <row r="33024" spans="12:14" x14ac:dyDescent="0.25">
      <c r="L33024" s="36"/>
      <c r="M33024" s="36"/>
      <c r="N33024" s="36"/>
    </row>
    <row r="33025" spans="12:14" x14ac:dyDescent="0.25">
      <c r="L33025" s="36"/>
      <c r="M33025" s="36"/>
      <c r="N33025" s="36"/>
    </row>
    <row r="33026" spans="12:14" x14ac:dyDescent="0.25">
      <c r="L33026" s="36"/>
      <c r="M33026" s="36"/>
      <c r="N33026" s="36"/>
    </row>
    <row r="33027" spans="12:14" x14ac:dyDescent="0.25">
      <c r="L33027" s="36"/>
      <c r="M33027" s="36"/>
      <c r="N33027" s="36"/>
    </row>
    <row r="33028" spans="12:14" x14ac:dyDescent="0.25">
      <c r="L33028" s="36"/>
      <c r="M33028" s="36"/>
      <c r="N33028" s="36"/>
    </row>
    <row r="33029" spans="12:14" x14ac:dyDescent="0.25">
      <c r="L33029" s="36"/>
      <c r="M33029" s="36"/>
      <c r="N33029" s="36"/>
    </row>
    <row r="33030" spans="12:14" x14ac:dyDescent="0.25">
      <c r="L33030" s="36"/>
      <c r="M33030" s="36"/>
      <c r="N33030" s="36"/>
    </row>
    <row r="33031" spans="12:14" x14ac:dyDescent="0.25">
      <c r="L33031" s="36"/>
      <c r="M33031" s="36"/>
      <c r="N33031" s="36"/>
    </row>
    <row r="33032" spans="12:14" x14ac:dyDescent="0.25">
      <c r="L33032" s="36"/>
      <c r="M33032" s="36"/>
      <c r="N33032" s="36"/>
    </row>
    <row r="33033" spans="12:14" x14ac:dyDescent="0.25">
      <c r="L33033" s="36"/>
      <c r="M33033" s="36"/>
      <c r="N33033" s="36"/>
    </row>
    <row r="33034" spans="12:14" x14ac:dyDescent="0.25">
      <c r="L33034" s="36"/>
      <c r="M33034" s="36"/>
      <c r="N33034" s="36"/>
    </row>
    <row r="33035" spans="12:14" x14ac:dyDescent="0.25">
      <c r="L33035" s="36"/>
      <c r="M33035" s="36"/>
      <c r="N33035" s="36"/>
    </row>
    <row r="33036" spans="12:14" x14ac:dyDescent="0.25">
      <c r="L33036" s="36"/>
      <c r="M33036" s="36"/>
      <c r="N33036" s="36"/>
    </row>
    <row r="33037" spans="12:14" x14ac:dyDescent="0.25">
      <c r="L33037" s="36"/>
      <c r="M33037" s="36"/>
      <c r="N33037" s="36"/>
    </row>
    <row r="33038" spans="12:14" x14ac:dyDescent="0.25">
      <c r="L33038" s="36"/>
      <c r="M33038" s="36"/>
      <c r="N33038" s="36"/>
    </row>
    <row r="33039" spans="12:14" x14ac:dyDescent="0.25">
      <c r="L33039" s="36"/>
      <c r="M33039" s="36"/>
      <c r="N33039" s="36"/>
    </row>
    <row r="33040" spans="12:14" x14ac:dyDescent="0.25">
      <c r="L33040" s="36"/>
      <c r="M33040" s="36"/>
      <c r="N33040" s="36"/>
    </row>
    <row r="33041" spans="12:14" x14ac:dyDescent="0.25">
      <c r="L33041" s="36"/>
      <c r="M33041" s="36"/>
      <c r="N33041" s="36"/>
    </row>
    <row r="33042" spans="12:14" x14ac:dyDescent="0.25">
      <c r="L33042" s="36"/>
      <c r="M33042" s="36"/>
      <c r="N33042" s="36"/>
    </row>
    <row r="33043" spans="12:14" x14ac:dyDescent="0.25">
      <c r="L33043" s="36"/>
      <c r="M33043" s="36"/>
      <c r="N33043" s="36"/>
    </row>
    <row r="33044" spans="12:14" x14ac:dyDescent="0.25">
      <c r="L33044" s="36"/>
      <c r="M33044" s="36"/>
      <c r="N33044" s="36"/>
    </row>
    <row r="33045" spans="12:14" x14ac:dyDescent="0.25">
      <c r="L33045" s="36"/>
      <c r="M33045" s="36"/>
      <c r="N33045" s="36"/>
    </row>
    <row r="33046" spans="12:14" x14ac:dyDescent="0.25">
      <c r="L33046" s="36"/>
      <c r="M33046" s="36"/>
      <c r="N33046" s="36"/>
    </row>
    <row r="33047" spans="12:14" x14ac:dyDescent="0.25">
      <c r="L33047" s="36"/>
      <c r="M33047" s="36"/>
      <c r="N33047" s="36"/>
    </row>
    <row r="33048" spans="12:14" x14ac:dyDescent="0.25">
      <c r="L33048" s="36"/>
      <c r="M33048" s="36"/>
      <c r="N33048" s="36"/>
    </row>
    <row r="33049" spans="12:14" x14ac:dyDescent="0.25">
      <c r="L33049" s="36"/>
      <c r="M33049" s="36"/>
      <c r="N33049" s="36"/>
    </row>
    <row r="33050" spans="12:14" x14ac:dyDescent="0.25">
      <c r="L33050" s="36"/>
      <c r="M33050" s="36"/>
      <c r="N33050" s="36"/>
    </row>
    <row r="33051" spans="12:14" x14ac:dyDescent="0.25">
      <c r="L33051" s="36"/>
      <c r="M33051" s="36"/>
      <c r="N33051" s="36"/>
    </row>
    <row r="33052" spans="12:14" x14ac:dyDescent="0.25">
      <c r="L33052" s="36"/>
      <c r="M33052" s="36"/>
      <c r="N33052" s="36"/>
    </row>
    <row r="33053" spans="12:14" x14ac:dyDescent="0.25">
      <c r="L33053" s="36"/>
      <c r="M33053" s="36"/>
      <c r="N33053" s="36"/>
    </row>
    <row r="33054" spans="12:14" x14ac:dyDescent="0.25">
      <c r="L33054" s="36"/>
      <c r="M33054" s="36"/>
      <c r="N33054" s="36"/>
    </row>
    <row r="33055" spans="12:14" x14ac:dyDescent="0.25">
      <c r="L33055" s="36"/>
      <c r="M33055" s="36"/>
      <c r="N33055" s="36"/>
    </row>
    <row r="33056" spans="12:14" x14ac:dyDescent="0.25">
      <c r="L33056" s="36"/>
      <c r="M33056" s="36"/>
      <c r="N33056" s="36"/>
    </row>
    <row r="33057" spans="12:14" x14ac:dyDescent="0.25">
      <c r="L33057" s="36"/>
      <c r="M33057" s="36"/>
      <c r="N33057" s="36"/>
    </row>
    <row r="33058" spans="12:14" x14ac:dyDescent="0.25">
      <c r="L33058" s="36"/>
      <c r="M33058" s="36"/>
      <c r="N33058" s="36"/>
    </row>
    <row r="33059" spans="12:14" x14ac:dyDescent="0.25">
      <c r="L33059" s="36"/>
      <c r="M33059" s="36"/>
      <c r="N33059" s="36"/>
    </row>
    <row r="33060" spans="12:14" x14ac:dyDescent="0.25">
      <c r="L33060" s="36"/>
      <c r="M33060" s="36"/>
      <c r="N33060" s="36"/>
    </row>
    <row r="33061" spans="12:14" x14ac:dyDescent="0.25">
      <c r="L33061" s="36"/>
      <c r="M33061" s="36"/>
      <c r="N33061" s="36"/>
    </row>
    <row r="33062" spans="12:14" x14ac:dyDescent="0.25">
      <c r="L33062" s="36"/>
      <c r="M33062" s="36"/>
      <c r="N33062" s="36"/>
    </row>
    <row r="33063" spans="12:14" x14ac:dyDescent="0.25">
      <c r="L33063" s="36"/>
      <c r="M33063" s="36"/>
      <c r="N33063" s="36"/>
    </row>
    <row r="33064" spans="12:14" x14ac:dyDescent="0.25">
      <c r="L33064" s="36"/>
      <c r="M33064" s="36"/>
      <c r="N33064" s="36"/>
    </row>
    <row r="33065" spans="12:14" x14ac:dyDescent="0.25">
      <c r="L33065" s="36"/>
      <c r="M33065" s="36"/>
      <c r="N33065" s="36"/>
    </row>
    <row r="33066" spans="12:14" x14ac:dyDescent="0.25">
      <c r="L33066" s="36"/>
      <c r="M33066" s="36"/>
      <c r="N33066" s="36"/>
    </row>
    <row r="33067" spans="12:14" x14ac:dyDescent="0.25">
      <c r="L33067" s="36"/>
      <c r="M33067" s="36"/>
      <c r="N33067" s="36"/>
    </row>
    <row r="33068" spans="12:14" x14ac:dyDescent="0.25">
      <c r="L33068" s="36"/>
      <c r="M33068" s="36"/>
      <c r="N33068" s="36"/>
    </row>
    <row r="33069" spans="12:14" x14ac:dyDescent="0.25">
      <c r="L33069" s="36"/>
      <c r="M33069" s="36"/>
      <c r="N33069" s="36"/>
    </row>
    <row r="33070" spans="12:14" x14ac:dyDescent="0.25">
      <c r="L33070" s="36"/>
      <c r="M33070" s="36"/>
      <c r="N33070" s="36"/>
    </row>
    <row r="33071" spans="12:14" x14ac:dyDescent="0.25">
      <c r="L33071" s="36"/>
      <c r="M33071" s="36"/>
      <c r="N33071" s="36"/>
    </row>
    <row r="33072" spans="12:14" x14ac:dyDescent="0.25">
      <c r="L33072" s="36"/>
      <c r="M33072" s="36"/>
      <c r="N33072" s="36"/>
    </row>
    <row r="33073" spans="12:14" x14ac:dyDescent="0.25">
      <c r="L33073" s="36"/>
      <c r="M33073" s="36"/>
      <c r="N33073" s="36"/>
    </row>
    <row r="33074" spans="12:14" x14ac:dyDescent="0.25">
      <c r="L33074" s="36"/>
      <c r="M33074" s="36"/>
      <c r="N33074" s="36"/>
    </row>
    <row r="33075" spans="12:14" x14ac:dyDescent="0.25">
      <c r="L33075" s="36"/>
      <c r="M33075" s="36"/>
      <c r="N33075" s="36"/>
    </row>
    <row r="33076" spans="12:14" x14ac:dyDescent="0.25">
      <c r="L33076" s="36"/>
      <c r="M33076" s="36"/>
      <c r="N33076" s="36"/>
    </row>
    <row r="33077" spans="12:14" x14ac:dyDescent="0.25">
      <c r="L33077" s="36"/>
      <c r="M33077" s="36"/>
      <c r="N33077" s="36"/>
    </row>
    <row r="33078" spans="12:14" x14ac:dyDescent="0.25">
      <c r="L33078" s="36"/>
      <c r="M33078" s="36"/>
      <c r="N33078" s="36"/>
    </row>
    <row r="33079" spans="12:14" x14ac:dyDescent="0.25">
      <c r="M33079" s="36"/>
      <c r="N33079" s="36"/>
    </row>
    <row r="33080" spans="12:14" x14ac:dyDescent="0.25">
      <c r="M33080" s="36"/>
      <c r="N33080" s="36"/>
    </row>
    <row r="33081" spans="12:14" x14ac:dyDescent="0.25">
      <c r="M33081" s="36"/>
      <c r="N33081" s="36"/>
    </row>
    <row r="33082" spans="12:14" x14ac:dyDescent="0.25">
      <c r="M33082" s="36"/>
      <c r="N33082" s="36"/>
    </row>
    <row r="33083" spans="12:14" x14ac:dyDescent="0.25">
      <c r="M33083" s="36"/>
      <c r="N33083" s="36"/>
    </row>
    <row r="33084" spans="12:14" x14ac:dyDescent="0.25">
      <c r="L33084" s="36"/>
      <c r="M33084" s="36"/>
      <c r="N33084" s="36"/>
    </row>
    <row r="33085" spans="12:14" x14ac:dyDescent="0.25">
      <c r="L33085" s="36"/>
      <c r="M33085" s="36"/>
      <c r="N33085" s="36"/>
    </row>
    <row r="33086" spans="12:14" x14ac:dyDescent="0.25">
      <c r="L33086" s="36"/>
      <c r="M33086" s="36"/>
      <c r="N33086" s="36"/>
    </row>
    <row r="33087" spans="12:14" x14ac:dyDescent="0.25">
      <c r="L33087" s="36"/>
      <c r="M33087" s="36"/>
      <c r="N33087" s="36"/>
    </row>
    <row r="33088" spans="12:14" x14ac:dyDescent="0.25">
      <c r="L33088" s="36"/>
      <c r="M33088" s="36"/>
      <c r="N33088" s="36"/>
    </row>
    <row r="33089" spans="12:14" x14ac:dyDescent="0.25">
      <c r="L33089" s="36"/>
      <c r="M33089" s="36"/>
      <c r="N33089" s="36"/>
    </row>
    <row r="33090" spans="12:14" x14ac:dyDescent="0.25">
      <c r="L33090" s="36"/>
      <c r="M33090" s="36"/>
      <c r="N33090" s="36"/>
    </row>
    <row r="33091" spans="12:14" x14ac:dyDescent="0.25">
      <c r="L33091" s="36"/>
      <c r="M33091" s="36"/>
      <c r="N33091" s="36"/>
    </row>
    <row r="33092" spans="12:14" x14ac:dyDescent="0.25">
      <c r="L33092" s="36"/>
      <c r="M33092" s="36"/>
      <c r="N33092" s="36"/>
    </row>
    <row r="33093" spans="12:14" x14ac:dyDescent="0.25">
      <c r="L33093" s="36"/>
      <c r="M33093" s="36"/>
      <c r="N33093" s="36"/>
    </row>
    <row r="33094" spans="12:14" x14ac:dyDescent="0.25">
      <c r="L33094" s="36"/>
      <c r="M33094" s="36"/>
      <c r="N33094" s="36"/>
    </row>
    <row r="33095" spans="12:14" x14ac:dyDescent="0.25">
      <c r="L33095" s="36"/>
      <c r="M33095" s="36"/>
      <c r="N33095" s="36"/>
    </row>
    <row r="33096" spans="12:14" x14ac:dyDescent="0.25">
      <c r="L33096" s="36"/>
      <c r="M33096" s="36"/>
      <c r="N33096" s="36"/>
    </row>
    <row r="33097" spans="12:14" x14ac:dyDescent="0.25">
      <c r="L33097" s="36"/>
      <c r="M33097" s="36"/>
      <c r="N33097" s="36"/>
    </row>
    <row r="33098" spans="12:14" x14ac:dyDescent="0.25">
      <c r="L33098" s="36"/>
      <c r="M33098" s="36"/>
      <c r="N33098" s="36"/>
    </row>
    <row r="33099" spans="12:14" x14ac:dyDescent="0.25">
      <c r="L33099" s="36"/>
      <c r="M33099" s="36"/>
      <c r="N33099" s="36"/>
    </row>
    <row r="33100" spans="12:14" x14ac:dyDescent="0.25">
      <c r="L33100" s="36"/>
      <c r="M33100" s="36"/>
      <c r="N33100" s="36"/>
    </row>
    <row r="33101" spans="12:14" x14ac:dyDescent="0.25">
      <c r="L33101" s="36"/>
      <c r="M33101" s="36"/>
      <c r="N33101" s="36"/>
    </row>
    <row r="33102" spans="12:14" x14ac:dyDescent="0.25">
      <c r="L33102" s="36"/>
      <c r="M33102" s="36"/>
      <c r="N33102" s="36"/>
    </row>
    <row r="33103" spans="12:14" x14ac:dyDescent="0.25">
      <c r="L33103" s="36"/>
      <c r="M33103" s="36"/>
      <c r="N33103" s="36"/>
    </row>
    <row r="33104" spans="12:14" x14ac:dyDescent="0.25">
      <c r="L33104" s="36"/>
      <c r="M33104" s="36"/>
      <c r="N33104" s="36"/>
    </row>
    <row r="33105" spans="12:14" x14ac:dyDescent="0.25">
      <c r="L33105" s="36"/>
      <c r="M33105" s="36"/>
      <c r="N33105" s="36"/>
    </row>
    <row r="33106" spans="12:14" x14ac:dyDescent="0.25">
      <c r="L33106" s="36"/>
      <c r="M33106" s="36"/>
      <c r="N33106" s="36"/>
    </row>
    <row r="33107" spans="12:14" x14ac:dyDescent="0.25">
      <c r="L33107" s="36"/>
      <c r="M33107" s="36"/>
      <c r="N33107" s="36"/>
    </row>
    <row r="33108" spans="12:14" x14ac:dyDescent="0.25">
      <c r="L33108" s="36"/>
      <c r="M33108" s="36"/>
      <c r="N33108" s="36"/>
    </row>
    <row r="33109" spans="12:14" x14ac:dyDescent="0.25">
      <c r="L33109" s="36"/>
      <c r="M33109" s="36"/>
      <c r="N33109" s="36"/>
    </row>
    <row r="33110" spans="12:14" x14ac:dyDescent="0.25">
      <c r="L33110" s="36"/>
      <c r="M33110" s="36"/>
      <c r="N33110" s="36"/>
    </row>
    <row r="33111" spans="12:14" x14ac:dyDescent="0.25">
      <c r="L33111" s="36"/>
      <c r="M33111" s="36"/>
      <c r="N33111" s="36"/>
    </row>
    <row r="33112" spans="12:14" x14ac:dyDescent="0.25">
      <c r="L33112" s="36"/>
      <c r="M33112" s="36"/>
      <c r="N33112" s="36"/>
    </row>
    <row r="33113" spans="12:14" x14ac:dyDescent="0.25">
      <c r="L33113" s="36"/>
      <c r="M33113" s="36"/>
      <c r="N33113" s="36"/>
    </row>
    <row r="33114" spans="12:14" x14ac:dyDescent="0.25">
      <c r="L33114" s="36"/>
      <c r="M33114" s="36"/>
      <c r="N33114" s="36"/>
    </row>
    <row r="33115" spans="12:14" x14ac:dyDescent="0.25">
      <c r="L33115" s="36"/>
      <c r="M33115" s="36"/>
      <c r="N33115" s="36"/>
    </row>
    <row r="33116" spans="12:14" x14ac:dyDescent="0.25">
      <c r="L33116" s="36"/>
      <c r="M33116" s="36"/>
      <c r="N33116" s="36"/>
    </row>
    <row r="33117" spans="12:14" x14ac:dyDescent="0.25">
      <c r="L33117" s="36"/>
      <c r="M33117" s="36"/>
      <c r="N33117" s="36"/>
    </row>
    <row r="33118" spans="12:14" x14ac:dyDescent="0.25">
      <c r="L33118" s="36"/>
      <c r="M33118" s="36"/>
      <c r="N33118" s="36"/>
    </row>
    <row r="33119" spans="12:14" x14ac:dyDescent="0.25">
      <c r="L33119" s="36"/>
      <c r="M33119" s="36"/>
      <c r="N33119" s="36"/>
    </row>
    <row r="33120" spans="12:14" x14ac:dyDescent="0.25">
      <c r="L33120" s="36"/>
      <c r="M33120" s="36"/>
      <c r="N33120" s="36"/>
    </row>
    <row r="33121" spans="12:14" x14ac:dyDescent="0.25">
      <c r="L33121" s="36"/>
      <c r="M33121" s="36"/>
      <c r="N33121" s="36"/>
    </row>
    <row r="33122" spans="12:14" x14ac:dyDescent="0.25">
      <c r="L33122" s="36"/>
      <c r="M33122" s="36"/>
      <c r="N33122" s="36"/>
    </row>
    <row r="33123" spans="12:14" x14ac:dyDescent="0.25">
      <c r="L33123" s="36"/>
      <c r="M33123" s="36"/>
      <c r="N33123" s="36"/>
    </row>
    <row r="33124" spans="12:14" x14ac:dyDescent="0.25">
      <c r="L33124" s="36"/>
      <c r="M33124" s="36"/>
      <c r="N33124" s="36"/>
    </row>
    <row r="33125" spans="12:14" x14ac:dyDescent="0.25">
      <c r="L33125" s="36"/>
      <c r="M33125" s="36"/>
      <c r="N33125" s="36"/>
    </row>
    <row r="33126" spans="12:14" x14ac:dyDescent="0.25">
      <c r="L33126" s="36"/>
      <c r="M33126" s="36"/>
      <c r="N33126" s="36"/>
    </row>
    <row r="33127" spans="12:14" x14ac:dyDescent="0.25">
      <c r="L33127" s="36"/>
      <c r="M33127" s="36"/>
      <c r="N33127" s="36"/>
    </row>
    <row r="33128" spans="12:14" x14ac:dyDescent="0.25">
      <c r="L33128" s="36"/>
      <c r="M33128" s="36"/>
      <c r="N33128" s="36"/>
    </row>
    <row r="33129" spans="12:14" x14ac:dyDescent="0.25">
      <c r="L33129" s="36"/>
      <c r="M33129" s="36"/>
      <c r="N33129" s="36"/>
    </row>
    <row r="33130" spans="12:14" x14ac:dyDescent="0.25">
      <c r="L33130" s="36"/>
      <c r="M33130" s="36"/>
      <c r="N33130" s="36"/>
    </row>
    <row r="33131" spans="12:14" x14ac:dyDescent="0.25">
      <c r="L33131" s="36"/>
      <c r="M33131" s="36"/>
      <c r="N33131" s="36"/>
    </row>
    <row r="33132" spans="12:14" x14ac:dyDescent="0.25">
      <c r="L33132" s="36"/>
      <c r="M33132" s="36"/>
      <c r="N33132" s="36"/>
    </row>
    <row r="33133" spans="12:14" x14ac:dyDescent="0.25">
      <c r="L33133" s="36"/>
      <c r="M33133" s="36"/>
      <c r="N33133" s="36"/>
    </row>
    <row r="33134" spans="12:14" x14ac:dyDescent="0.25">
      <c r="L33134" s="36"/>
      <c r="M33134" s="36"/>
      <c r="N33134" s="36"/>
    </row>
    <row r="33135" spans="12:14" x14ac:dyDescent="0.25">
      <c r="L33135" s="36"/>
      <c r="M33135" s="36"/>
      <c r="N33135" s="36"/>
    </row>
    <row r="33136" spans="12:14" x14ac:dyDescent="0.25">
      <c r="L33136" s="36"/>
      <c r="M33136" s="36"/>
      <c r="N33136" s="36"/>
    </row>
    <row r="33137" spans="12:14" x14ac:dyDescent="0.25">
      <c r="L33137" s="36"/>
      <c r="M33137" s="36"/>
      <c r="N33137" s="36"/>
    </row>
    <row r="33138" spans="12:14" x14ac:dyDescent="0.25">
      <c r="L33138" s="36"/>
      <c r="M33138" s="36"/>
      <c r="N33138" s="36"/>
    </row>
    <row r="33139" spans="12:14" x14ac:dyDescent="0.25">
      <c r="L33139" s="36"/>
      <c r="M33139" s="36"/>
      <c r="N33139" s="36"/>
    </row>
    <row r="33140" spans="12:14" x14ac:dyDescent="0.25">
      <c r="L33140" s="36"/>
      <c r="M33140" s="36"/>
      <c r="N33140" s="36"/>
    </row>
    <row r="33141" spans="12:14" x14ac:dyDescent="0.25">
      <c r="L33141" s="36"/>
      <c r="M33141" s="36"/>
      <c r="N33141" s="36"/>
    </row>
    <row r="33142" spans="12:14" x14ac:dyDescent="0.25">
      <c r="L33142" s="36"/>
      <c r="M33142" s="36"/>
      <c r="N33142" s="36"/>
    </row>
    <row r="33143" spans="12:14" x14ac:dyDescent="0.25">
      <c r="L33143" s="36"/>
      <c r="M33143" s="36"/>
      <c r="N33143" s="36"/>
    </row>
    <row r="33144" spans="12:14" x14ac:dyDescent="0.25">
      <c r="L33144" s="36"/>
      <c r="M33144" s="36"/>
      <c r="N33144" s="36"/>
    </row>
    <row r="33145" spans="12:14" x14ac:dyDescent="0.25">
      <c r="L33145" s="36"/>
      <c r="M33145" s="36"/>
      <c r="N33145" s="36"/>
    </row>
    <row r="33146" spans="12:14" x14ac:dyDescent="0.25">
      <c r="L33146" s="36"/>
      <c r="M33146" s="36"/>
      <c r="N33146" s="36"/>
    </row>
    <row r="33147" spans="12:14" x14ac:dyDescent="0.25">
      <c r="L33147" s="36"/>
      <c r="M33147" s="36"/>
      <c r="N33147" s="36"/>
    </row>
    <row r="33148" spans="12:14" x14ac:dyDescent="0.25">
      <c r="L33148" s="36"/>
      <c r="M33148" s="36"/>
      <c r="N33148" s="36"/>
    </row>
    <row r="33149" spans="12:14" x14ac:dyDescent="0.25">
      <c r="L33149" s="36"/>
      <c r="M33149" s="36"/>
      <c r="N33149" s="36"/>
    </row>
    <row r="33150" spans="12:14" x14ac:dyDescent="0.25">
      <c r="L33150" s="36"/>
      <c r="M33150" s="36"/>
      <c r="N33150" s="36"/>
    </row>
    <row r="33151" spans="12:14" x14ac:dyDescent="0.25">
      <c r="L33151" s="36"/>
      <c r="M33151" s="36"/>
      <c r="N33151" s="36"/>
    </row>
    <row r="33152" spans="12:14" x14ac:dyDescent="0.25">
      <c r="L33152" s="36"/>
      <c r="M33152" s="36"/>
      <c r="N33152" s="36"/>
    </row>
    <row r="33153" spans="12:14" x14ac:dyDescent="0.25">
      <c r="L33153" s="36"/>
      <c r="M33153" s="36"/>
      <c r="N33153" s="36"/>
    </row>
    <row r="33154" spans="12:14" x14ac:dyDescent="0.25">
      <c r="L33154" s="36"/>
      <c r="M33154" s="36"/>
      <c r="N33154" s="36"/>
    </row>
    <row r="33155" spans="12:14" x14ac:dyDescent="0.25">
      <c r="L33155" s="36"/>
      <c r="M33155" s="36"/>
      <c r="N33155" s="36"/>
    </row>
    <row r="33156" spans="12:14" x14ac:dyDescent="0.25">
      <c r="L33156" s="36"/>
      <c r="M33156" s="36"/>
      <c r="N33156" s="36"/>
    </row>
    <row r="33157" spans="12:14" x14ac:dyDescent="0.25">
      <c r="L33157" s="36"/>
      <c r="M33157" s="36"/>
      <c r="N33157" s="36"/>
    </row>
    <row r="33158" spans="12:14" x14ac:dyDescent="0.25">
      <c r="L33158" s="36"/>
      <c r="M33158" s="36"/>
      <c r="N33158" s="36"/>
    </row>
    <row r="33159" spans="12:14" x14ac:dyDescent="0.25">
      <c r="L33159" s="36"/>
      <c r="M33159" s="36"/>
      <c r="N33159" s="36"/>
    </row>
    <row r="33160" spans="12:14" x14ac:dyDescent="0.25">
      <c r="L33160" s="36"/>
      <c r="M33160" s="36"/>
      <c r="N33160" s="36"/>
    </row>
    <row r="33161" spans="12:14" x14ac:dyDescent="0.25">
      <c r="L33161" s="36"/>
      <c r="M33161" s="36"/>
      <c r="N33161" s="36"/>
    </row>
    <row r="33162" spans="12:14" x14ac:dyDescent="0.25">
      <c r="L33162" s="36"/>
      <c r="M33162" s="36"/>
      <c r="N33162" s="36"/>
    </row>
    <row r="33163" spans="12:14" x14ac:dyDescent="0.25">
      <c r="L33163" s="36"/>
      <c r="M33163" s="36"/>
      <c r="N33163" s="36"/>
    </row>
    <row r="33164" spans="12:14" x14ac:dyDescent="0.25">
      <c r="L33164" s="36"/>
      <c r="M33164" s="36"/>
      <c r="N33164" s="36"/>
    </row>
    <row r="33165" spans="12:14" x14ac:dyDescent="0.25">
      <c r="L33165" s="36"/>
      <c r="M33165" s="36"/>
      <c r="N33165" s="36"/>
    </row>
    <row r="33166" spans="12:14" x14ac:dyDescent="0.25">
      <c r="L33166" s="36"/>
      <c r="M33166" s="36"/>
      <c r="N33166" s="36"/>
    </row>
    <row r="33167" spans="12:14" x14ac:dyDescent="0.25">
      <c r="L33167" s="36"/>
      <c r="M33167" s="36"/>
      <c r="N33167" s="36"/>
    </row>
    <row r="33168" spans="12:14" x14ac:dyDescent="0.25">
      <c r="L33168" s="36"/>
      <c r="M33168" s="36"/>
      <c r="N33168" s="36"/>
    </row>
    <row r="33169" spans="12:14" x14ac:dyDescent="0.25">
      <c r="L33169" s="36"/>
      <c r="M33169" s="36"/>
      <c r="N33169" s="36"/>
    </row>
    <row r="33170" spans="12:14" x14ac:dyDescent="0.25">
      <c r="L33170" s="36"/>
      <c r="M33170" s="36"/>
      <c r="N33170" s="36"/>
    </row>
    <row r="33171" spans="12:14" x14ac:dyDescent="0.25">
      <c r="L33171" s="36"/>
      <c r="M33171" s="36"/>
      <c r="N33171" s="36"/>
    </row>
    <row r="33172" spans="12:14" x14ac:dyDescent="0.25">
      <c r="L33172" s="36"/>
      <c r="M33172" s="36"/>
      <c r="N33172" s="36"/>
    </row>
    <row r="33173" spans="12:14" x14ac:dyDescent="0.25">
      <c r="L33173" s="36"/>
      <c r="M33173" s="36"/>
      <c r="N33173" s="36"/>
    </row>
    <row r="33174" spans="12:14" x14ac:dyDescent="0.25">
      <c r="L33174" s="36"/>
      <c r="M33174" s="36"/>
      <c r="N33174" s="36"/>
    </row>
    <row r="33175" spans="12:14" x14ac:dyDescent="0.25">
      <c r="L33175" s="36"/>
      <c r="M33175" s="36"/>
      <c r="N33175" s="36"/>
    </row>
    <row r="33176" spans="12:14" x14ac:dyDescent="0.25">
      <c r="L33176" s="36"/>
      <c r="M33176" s="36"/>
      <c r="N33176" s="36"/>
    </row>
    <row r="33177" spans="12:14" x14ac:dyDescent="0.25">
      <c r="L33177" s="36"/>
      <c r="M33177" s="36"/>
      <c r="N33177" s="36"/>
    </row>
    <row r="33178" spans="12:14" x14ac:dyDescent="0.25">
      <c r="L33178" s="36"/>
      <c r="M33178" s="36"/>
      <c r="N33178" s="36"/>
    </row>
    <row r="33179" spans="12:14" x14ac:dyDescent="0.25">
      <c r="L33179" s="36"/>
      <c r="M33179" s="36"/>
      <c r="N33179" s="36"/>
    </row>
    <row r="33180" spans="12:14" x14ac:dyDescent="0.25">
      <c r="L33180" s="36"/>
      <c r="M33180" s="36"/>
      <c r="N33180" s="36"/>
    </row>
    <row r="33181" spans="12:14" x14ac:dyDescent="0.25">
      <c r="L33181" s="36"/>
      <c r="M33181" s="36"/>
      <c r="N33181" s="36"/>
    </row>
    <row r="33182" spans="12:14" x14ac:dyDescent="0.25">
      <c r="L33182" s="36"/>
      <c r="M33182" s="36"/>
      <c r="N33182" s="36"/>
    </row>
    <row r="33183" spans="12:14" x14ac:dyDescent="0.25">
      <c r="L33183" s="36"/>
      <c r="M33183" s="36"/>
      <c r="N33183" s="36"/>
    </row>
    <row r="33184" spans="12:14" x14ac:dyDescent="0.25">
      <c r="L33184" s="36"/>
      <c r="M33184" s="36"/>
      <c r="N33184" s="36"/>
    </row>
    <row r="33185" spans="12:14" x14ac:dyDescent="0.25">
      <c r="L33185" s="36"/>
      <c r="M33185" s="36"/>
      <c r="N33185" s="36"/>
    </row>
    <row r="33186" spans="12:14" x14ac:dyDescent="0.25">
      <c r="L33186" s="36"/>
      <c r="M33186" s="36"/>
      <c r="N33186" s="36"/>
    </row>
    <row r="33187" spans="12:14" x14ac:dyDescent="0.25">
      <c r="L33187" s="36"/>
      <c r="M33187" s="36"/>
      <c r="N33187" s="36"/>
    </row>
    <row r="33188" spans="12:14" x14ac:dyDescent="0.25">
      <c r="L33188" s="36"/>
      <c r="M33188" s="36"/>
      <c r="N33188" s="36"/>
    </row>
    <row r="33189" spans="12:14" x14ac:dyDescent="0.25">
      <c r="L33189" s="36"/>
      <c r="M33189" s="36"/>
      <c r="N33189" s="36"/>
    </row>
    <row r="33190" spans="12:14" x14ac:dyDescent="0.25">
      <c r="L33190" s="36"/>
      <c r="M33190" s="36"/>
      <c r="N33190" s="36"/>
    </row>
    <row r="33191" spans="12:14" x14ac:dyDescent="0.25">
      <c r="L33191" s="36"/>
      <c r="M33191" s="36"/>
      <c r="N33191" s="36"/>
    </row>
    <row r="33192" spans="12:14" x14ac:dyDescent="0.25">
      <c r="L33192" s="36"/>
      <c r="M33192" s="36"/>
      <c r="N33192" s="36"/>
    </row>
    <row r="33193" spans="12:14" x14ac:dyDescent="0.25">
      <c r="L33193" s="36"/>
      <c r="M33193" s="36"/>
      <c r="N33193" s="36"/>
    </row>
    <row r="33194" spans="12:14" x14ac:dyDescent="0.25">
      <c r="L33194" s="36"/>
      <c r="M33194" s="36"/>
      <c r="N33194" s="36"/>
    </row>
    <row r="33195" spans="12:14" x14ac:dyDescent="0.25">
      <c r="L33195" s="36"/>
      <c r="M33195" s="36"/>
      <c r="N33195" s="36"/>
    </row>
    <row r="33196" spans="12:14" x14ac:dyDescent="0.25">
      <c r="L33196" s="36"/>
      <c r="M33196" s="36"/>
      <c r="N33196" s="36"/>
    </row>
    <row r="33197" spans="12:14" x14ac:dyDescent="0.25">
      <c r="L33197" s="36"/>
      <c r="M33197" s="36"/>
      <c r="N33197" s="36"/>
    </row>
    <row r="33198" spans="12:14" x14ac:dyDescent="0.25">
      <c r="L33198" s="36"/>
      <c r="M33198" s="36"/>
      <c r="N33198" s="36"/>
    </row>
    <row r="33199" spans="12:14" x14ac:dyDescent="0.25">
      <c r="L33199" s="36"/>
      <c r="M33199" s="36"/>
      <c r="N33199" s="36"/>
    </row>
    <row r="33200" spans="12:14" x14ac:dyDescent="0.25">
      <c r="L33200" s="36"/>
      <c r="M33200" s="36"/>
      <c r="N33200" s="36"/>
    </row>
    <row r="33201" spans="12:14" x14ac:dyDescent="0.25">
      <c r="L33201" s="36"/>
      <c r="M33201" s="36"/>
      <c r="N33201" s="36"/>
    </row>
    <row r="33202" spans="12:14" x14ac:dyDescent="0.25">
      <c r="L33202" s="36"/>
      <c r="M33202" s="36"/>
      <c r="N33202" s="36"/>
    </row>
    <row r="33203" spans="12:14" x14ac:dyDescent="0.25">
      <c r="L33203" s="36"/>
      <c r="M33203" s="36"/>
      <c r="N33203" s="36"/>
    </row>
    <row r="33204" spans="12:14" x14ac:dyDescent="0.25">
      <c r="L33204" s="36"/>
      <c r="M33204" s="36"/>
      <c r="N33204" s="36"/>
    </row>
    <row r="33205" spans="12:14" x14ac:dyDescent="0.25">
      <c r="L33205" s="36"/>
      <c r="M33205" s="36"/>
      <c r="N33205" s="36"/>
    </row>
    <row r="33206" spans="12:14" x14ac:dyDescent="0.25">
      <c r="L33206" s="36"/>
      <c r="M33206" s="36"/>
      <c r="N33206" s="36"/>
    </row>
    <row r="33207" spans="12:14" x14ac:dyDescent="0.25">
      <c r="L33207" s="36"/>
      <c r="M33207" s="36"/>
      <c r="N33207" s="36"/>
    </row>
    <row r="33208" spans="12:14" x14ac:dyDescent="0.25">
      <c r="L33208" s="36"/>
      <c r="M33208" s="36"/>
      <c r="N33208" s="36"/>
    </row>
    <row r="33209" spans="12:14" x14ac:dyDescent="0.25">
      <c r="L33209" s="36"/>
      <c r="M33209" s="36"/>
      <c r="N33209" s="36"/>
    </row>
    <row r="33210" spans="12:14" x14ac:dyDescent="0.25">
      <c r="L33210" s="36"/>
      <c r="M33210" s="36"/>
      <c r="N33210" s="36"/>
    </row>
    <row r="33211" spans="12:14" x14ac:dyDescent="0.25">
      <c r="L33211" s="36"/>
      <c r="M33211" s="36"/>
      <c r="N33211" s="36"/>
    </row>
    <row r="33212" spans="12:14" x14ac:dyDescent="0.25">
      <c r="L33212" s="36"/>
      <c r="M33212" s="36"/>
      <c r="N33212" s="36"/>
    </row>
    <row r="33213" spans="12:14" x14ac:dyDescent="0.25">
      <c r="L33213" s="36"/>
      <c r="M33213" s="36"/>
      <c r="N33213" s="36"/>
    </row>
    <row r="33214" spans="12:14" x14ac:dyDescent="0.25">
      <c r="L33214" s="36"/>
      <c r="M33214" s="36"/>
      <c r="N33214" s="36"/>
    </row>
    <row r="33215" spans="12:14" x14ac:dyDescent="0.25">
      <c r="L33215" s="36"/>
      <c r="M33215" s="36"/>
      <c r="N33215" s="36"/>
    </row>
    <row r="33216" spans="12:14" x14ac:dyDescent="0.25">
      <c r="L33216" s="36"/>
      <c r="M33216" s="36"/>
      <c r="N33216" s="36"/>
    </row>
    <row r="33217" spans="12:14" x14ac:dyDescent="0.25">
      <c r="L33217" s="36"/>
      <c r="M33217" s="36"/>
      <c r="N33217" s="36"/>
    </row>
    <row r="33218" spans="12:14" x14ac:dyDescent="0.25">
      <c r="L33218" s="36"/>
      <c r="M33218" s="36"/>
      <c r="N33218" s="36"/>
    </row>
    <row r="33219" spans="12:14" x14ac:dyDescent="0.25">
      <c r="L33219" s="36"/>
      <c r="M33219" s="36"/>
      <c r="N33219" s="36"/>
    </row>
    <row r="33220" spans="12:14" x14ac:dyDescent="0.25">
      <c r="L33220" s="36"/>
      <c r="M33220" s="36"/>
      <c r="N33220" s="36"/>
    </row>
    <row r="33221" spans="12:14" x14ac:dyDescent="0.25">
      <c r="L33221" s="36"/>
      <c r="M33221" s="36"/>
      <c r="N33221" s="36"/>
    </row>
    <row r="33222" spans="12:14" x14ac:dyDescent="0.25">
      <c r="L33222" s="36"/>
      <c r="M33222" s="36"/>
      <c r="N33222" s="36"/>
    </row>
    <row r="33223" spans="12:14" x14ac:dyDescent="0.25">
      <c r="L33223" s="36"/>
      <c r="M33223" s="36"/>
      <c r="N33223" s="36"/>
    </row>
    <row r="33224" spans="12:14" x14ac:dyDescent="0.25">
      <c r="L33224" s="36"/>
      <c r="M33224" s="36"/>
      <c r="N33224" s="36"/>
    </row>
    <row r="33225" spans="12:14" x14ac:dyDescent="0.25">
      <c r="L33225" s="36"/>
      <c r="M33225" s="36"/>
      <c r="N33225" s="36"/>
    </row>
    <row r="33226" spans="12:14" x14ac:dyDescent="0.25">
      <c r="L33226" s="36"/>
      <c r="M33226" s="36"/>
      <c r="N33226" s="36"/>
    </row>
    <row r="33227" spans="12:14" x14ac:dyDescent="0.25">
      <c r="L33227" s="36"/>
      <c r="M33227" s="36"/>
      <c r="N33227" s="36"/>
    </row>
    <row r="33228" spans="12:14" x14ac:dyDescent="0.25">
      <c r="L33228" s="36"/>
      <c r="M33228" s="36"/>
      <c r="N33228" s="36"/>
    </row>
    <row r="33229" spans="12:14" x14ac:dyDescent="0.25">
      <c r="L33229" s="36"/>
      <c r="M33229" s="36"/>
      <c r="N33229" s="36"/>
    </row>
    <row r="33230" spans="12:14" x14ac:dyDescent="0.25">
      <c r="L33230" s="36"/>
      <c r="M33230" s="36"/>
      <c r="N33230" s="36"/>
    </row>
    <row r="33231" spans="12:14" x14ac:dyDescent="0.25">
      <c r="L33231" s="36"/>
      <c r="M33231" s="36"/>
      <c r="N33231" s="36"/>
    </row>
    <row r="33232" spans="12:14" x14ac:dyDescent="0.25">
      <c r="L33232" s="36"/>
      <c r="M33232" s="36"/>
      <c r="N33232" s="36"/>
    </row>
    <row r="33233" spans="12:14" x14ac:dyDescent="0.25">
      <c r="L33233" s="36"/>
      <c r="M33233" s="36"/>
      <c r="N33233" s="36"/>
    </row>
    <row r="33234" spans="12:14" x14ac:dyDescent="0.25">
      <c r="L33234" s="36"/>
      <c r="M33234" s="36"/>
      <c r="N33234" s="36"/>
    </row>
    <row r="33235" spans="12:14" x14ac:dyDescent="0.25">
      <c r="L33235" s="36"/>
      <c r="M33235" s="36"/>
      <c r="N33235" s="36"/>
    </row>
    <row r="33236" spans="12:14" x14ac:dyDescent="0.25">
      <c r="L33236" s="36"/>
      <c r="M33236" s="36"/>
      <c r="N33236" s="36"/>
    </row>
    <row r="33237" spans="12:14" x14ac:dyDescent="0.25">
      <c r="L33237" s="36"/>
      <c r="M33237" s="36"/>
      <c r="N33237" s="36"/>
    </row>
    <row r="33238" spans="12:14" x14ac:dyDescent="0.25">
      <c r="L33238" s="36"/>
      <c r="M33238" s="36"/>
      <c r="N33238" s="36"/>
    </row>
    <row r="33239" spans="12:14" x14ac:dyDescent="0.25">
      <c r="L33239" s="36"/>
      <c r="M33239" s="36"/>
      <c r="N33239" s="36"/>
    </row>
    <row r="33240" spans="12:14" x14ac:dyDescent="0.25">
      <c r="L33240" s="36"/>
      <c r="M33240" s="36"/>
      <c r="N33240" s="36"/>
    </row>
    <row r="33241" spans="12:14" x14ac:dyDescent="0.25">
      <c r="L33241" s="36"/>
      <c r="M33241" s="36"/>
      <c r="N33241" s="36"/>
    </row>
    <row r="33242" spans="12:14" x14ac:dyDescent="0.25">
      <c r="L33242" s="36"/>
      <c r="M33242" s="36"/>
      <c r="N33242" s="36"/>
    </row>
    <row r="33243" spans="12:14" x14ac:dyDescent="0.25">
      <c r="L33243" s="36"/>
      <c r="M33243" s="36"/>
      <c r="N33243" s="36"/>
    </row>
    <row r="33244" spans="12:14" x14ac:dyDescent="0.25">
      <c r="L33244" s="36"/>
      <c r="M33244" s="36"/>
      <c r="N33244" s="36"/>
    </row>
    <row r="33245" spans="12:14" x14ac:dyDescent="0.25">
      <c r="L33245" s="36"/>
      <c r="M33245" s="36"/>
      <c r="N33245" s="36"/>
    </row>
    <row r="33246" spans="12:14" x14ac:dyDescent="0.25">
      <c r="L33246" s="36"/>
      <c r="M33246" s="36"/>
      <c r="N33246" s="36"/>
    </row>
    <row r="33247" spans="12:14" x14ac:dyDescent="0.25">
      <c r="L33247" s="36"/>
      <c r="M33247" s="36"/>
      <c r="N33247" s="36"/>
    </row>
    <row r="33248" spans="12:14" x14ac:dyDescent="0.25">
      <c r="L33248" s="36"/>
      <c r="M33248" s="36"/>
      <c r="N33248" s="36"/>
    </row>
    <row r="33249" spans="12:14" x14ac:dyDescent="0.25">
      <c r="L33249" s="36"/>
      <c r="M33249" s="36"/>
      <c r="N33249" s="36"/>
    </row>
    <row r="33250" spans="12:14" x14ac:dyDescent="0.25">
      <c r="L33250" s="36"/>
      <c r="M33250" s="36"/>
      <c r="N33250" s="36"/>
    </row>
    <row r="33251" spans="12:14" x14ac:dyDescent="0.25">
      <c r="L33251" s="36"/>
      <c r="M33251" s="36"/>
      <c r="N33251" s="36"/>
    </row>
    <row r="33252" spans="12:14" x14ac:dyDescent="0.25">
      <c r="L33252" s="36"/>
      <c r="M33252" s="36"/>
      <c r="N33252" s="36"/>
    </row>
    <row r="33253" spans="12:14" x14ac:dyDescent="0.25">
      <c r="L33253" s="36"/>
      <c r="M33253" s="36"/>
      <c r="N33253" s="36"/>
    </row>
    <row r="33254" spans="12:14" x14ac:dyDescent="0.25">
      <c r="L33254" s="36"/>
      <c r="M33254" s="36"/>
      <c r="N33254" s="36"/>
    </row>
    <row r="33255" spans="12:14" x14ac:dyDescent="0.25">
      <c r="L33255" s="36"/>
      <c r="M33255" s="36"/>
      <c r="N33255" s="36"/>
    </row>
    <row r="33256" spans="12:14" x14ac:dyDescent="0.25">
      <c r="L33256" s="36"/>
      <c r="M33256" s="36"/>
      <c r="N33256" s="36"/>
    </row>
    <row r="33257" spans="12:14" x14ac:dyDescent="0.25">
      <c r="L33257" s="36"/>
      <c r="M33257" s="36"/>
      <c r="N33257" s="36"/>
    </row>
    <row r="33258" spans="12:14" x14ac:dyDescent="0.25">
      <c r="L33258" s="36"/>
      <c r="M33258" s="36"/>
      <c r="N33258" s="36"/>
    </row>
    <row r="33259" spans="12:14" x14ac:dyDescent="0.25">
      <c r="L33259" s="36"/>
      <c r="M33259" s="36"/>
      <c r="N33259" s="36"/>
    </row>
    <row r="33260" spans="12:14" x14ac:dyDescent="0.25">
      <c r="L33260" s="36"/>
      <c r="M33260" s="36"/>
      <c r="N33260" s="36"/>
    </row>
    <row r="33261" spans="12:14" x14ac:dyDescent="0.25">
      <c r="L33261" s="36"/>
      <c r="M33261" s="36"/>
      <c r="N33261" s="36"/>
    </row>
    <row r="33262" spans="12:14" x14ac:dyDescent="0.25">
      <c r="L33262" s="36"/>
      <c r="M33262" s="36"/>
      <c r="N33262" s="36"/>
    </row>
    <row r="33263" spans="12:14" x14ac:dyDescent="0.25">
      <c r="L33263" s="36"/>
      <c r="M33263" s="36"/>
      <c r="N33263" s="36"/>
    </row>
    <row r="33264" spans="12:14" x14ac:dyDescent="0.25">
      <c r="L33264" s="36"/>
      <c r="M33264" s="36"/>
      <c r="N33264" s="36"/>
    </row>
    <row r="33265" spans="12:14" x14ac:dyDescent="0.25">
      <c r="L33265" s="36"/>
      <c r="M33265" s="36"/>
      <c r="N33265" s="36"/>
    </row>
    <row r="33266" spans="12:14" x14ac:dyDescent="0.25">
      <c r="L33266" s="36"/>
      <c r="M33266" s="36"/>
      <c r="N33266" s="36"/>
    </row>
    <row r="33267" spans="12:14" x14ac:dyDescent="0.25">
      <c r="L33267" s="36"/>
      <c r="M33267" s="36"/>
      <c r="N33267" s="36"/>
    </row>
    <row r="33268" spans="12:14" x14ac:dyDescent="0.25">
      <c r="L33268" s="36"/>
      <c r="M33268" s="36"/>
      <c r="N33268" s="36"/>
    </row>
    <row r="33269" spans="12:14" x14ac:dyDescent="0.25">
      <c r="L33269" s="36"/>
      <c r="M33269" s="36"/>
      <c r="N33269" s="36"/>
    </row>
    <row r="33270" spans="12:14" x14ac:dyDescent="0.25">
      <c r="L33270" s="36"/>
      <c r="M33270" s="36"/>
      <c r="N33270" s="36"/>
    </row>
    <row r="33271" spans="12:14" x14ac:dyDescent="0.25">
      <c r="L33271" s="36"/>
      <c r="M33271" s="36"/>
      <c r="N33271" s="36"/>
    </row>
    <row r="33272" spans="12:14" x14ac:dyDescent="0.25">
      <c r="L33272" s="36"/>
      <c r="M33272" s="36"/>
      <c r="N33272" s="36"/>
    </row>
    <row r="33273" spans="12:14" x14ac:dyDescent="0.25">
      <c r="L33273" s="36"/>
      <c r="M33273" s="36"/>
      <c r="N33273" s="36"/>
    </row>
    <row r="33274" spans="12:14" x14ac:dyDescent="0.25">
      <c r="L33274" s="36"/>
      <c r="M33274" s="36"/>
      <c r="N33274" s="36"/>
    </row>
    <row r="33275" spans="12:14" x14ac:dyDescent="0.25">
      <c r="L33275" s="36"/>
      <c r="M33275" s="36"/>
      <c r="N33275" s="36"/>
    </row>
    <row r="33276" spans="12:14" x14ac:dyDescent="0.25">
      <c r="L33276" s="36"/>
      <c r="M33276" s="36"/>
      <c r="N33276" s="36"/>
    </row>
    <row r="33277" spans="12:14" x14ac:dyDescent="0.25">
      <c r="L33277" s="36"/>
      <c r="M33277" s="36"/>
      <c r="N33277" s="36"/>
    </row>
    <row r="33278" spans="12:14" x14ac:dyDescent="0.25">
      <c r="L33278" s="36"/>
      <c r="M33278" s="36"/>
      <c r="N33278" s="36"/>
    </row>
    <row r="33279" spans="12:14" x14ac:dyDescent="0.25">
      <c r="L33279" s="36"/>
      <c r="M33279" s="36"/>
      <c r="N33279" s="36"/>
    </row>
    <row r="33280" spans="12:14" x14ac:dyDescent="0.25">
      <c r="L33280" s="36"/>
      <c r="M33280" s="36"/>
      <c r="N33280" s="36"/>
    </row>
    <row r="33281" spans="12:14" x14ac:dyDescent="0.25">
      <c r="L33281" s="36"/>
      <c r="M33281" s="36"/>
      <c r="N33281" s="36"/>
    </row>
    <row r="33282" spans="12:14" x14ac:dyDescent="0.25">
      <c r="L33282" s="36"/>
      <c r="M33282" s="36"/>
      <c r="N33282" s="36"/>
    </row>
    <row r="33283" spans="12:14" x14ac:dyDescent="0.25">
      <c r="L33283" s="36"/>
      <c r="M33283" s="36"/>
      <c r="N33283" s="36"/>
    </row>
    <row r="33284" spans="12:14" x14ac:dyDescent="0.25">
      <c r="L33284" s="36"/>
      <c r="M33284" s="36"/>
      <c r="N33284" s="36"/>
    </row>
    <row r="33285" spans="12:14" x14ac:dyDescent="0.25">
      <c r="L33285" s="36"/>
      <c r="M33285" s="36"/>
      <c r="N33285" s="36"/>
    </row>
    <row r="33286" spans="12:14" x14ac:dyDescent="0.25">
      <c r="L33286" s="36"/>
      <c r="M33286" s="36"/>
      <c r="N33286" s="36"/>
    </row>
    <row r="33287" spans="12:14" x14ac:dyDescent="0.25">
      <c r="L33287" s="36"/>
      <c r="M33287" s="36"/>
      <c r="N33287" s="36"/>
    </row>
    <row r="33288" spans="12:14" x14ac:dyDescent="0.25">
      <c r="L33288" s="36"/>
      <c r="M33288" s="36"/>
      <c r="N33288" s="36"/>
    </row>
    <row r="33289" spans="12:14" x14ac:dyDescent="0.25">
      <c r="L33289" s="36"/>
      <c r="M33289" s="36"/>
      <c r="N33289" s="36"/>
    </row>
    <row r="33290" spans="12:14" x14ac:dyDescent="0.25">
      <c r="L33290" s="36"/>
      <c r="M33290" s="36"/>
      <c r="N33290" s="36"/>
    </row>
    <row r="33291" spans="12:14" x14ac:dyDescent="0.25">
      <c r="L33291" s="36"/>
      <c r="M33291" s="36"/>
      <c r="N33291" s="36"/>
    </row>
    <row r="33292" spans="12:14" x14ac:dyDescent="0.25">
      <c r="L33292" s="36"/>
      <c r="M33292" s="36"/>
      <c r="N33292" s="36"/>
    </row>
    <row r="33293" spans="12:14" x14ac:dyDescent="0.25">
      <c r="L33293" s="36"/>
      <c r="M33293" s="36"/>
      <c r="N33293" s="36"/>
    </row>
    <row r="33294" spans="12:14" x14ac:dyDescent="0.25">
      <c r="L33294" s="36"/>
      <c r="M33294" s="36"/>
      <c r="N33294" s="36"/>
    </row>
    <row r="33295" spans="12:14" x14ac:dyDescent="0.25">
      <c r="L33295" s="36"/>
      <c r="M33295" s="36"/>
      <c r="N33295" s="36"/>
    </row>
    <row r="33296" spans="12:14" x14ac:dyDescent="0.25">
      <c r="L33296" s="36"/>
      <c r="M33296" s="36"/>
      <c r="N33296" s="36"/>
    </row>
    <row r="33297" spans="12:14" x14ac:dyDescent="0.25">
      <c r="L33297" s="36"/>
      <c r="M33297" s="36"/>
      <c r="N33297" s="36"/>
    </row>
    <row r="33298" spans="12:14" x14ac:dyDescent="0.25">
      <c r="L33298" s="36"/>
      <c r="M33298" s="36"/>
      <c r="N33298" s="36"/>
    </row>
    <row r="33299" spans="12:14" x14ac:dyDescent="0.25">
      <c r="L33299" s="36"/>
      <c r="M33299" s="36"/>
      <c r="N33299" s="36"/>
    </row>
    <row r="33300" spans="12:14" x14ac:dyDescent="0.25">
      <c r="L33300" s="36"/>
      <c r="M33300" s="36"/>
      <c r="N33300" s="36"/>
    </row>
    <row r="33301" spans="12:14" x14ac:dyDescent="0.25">
      <c r="L33301" s="36"/>
      <c r="M33301" s="36"/>
      <c r="N33301" s="36"/>
    </row>
    <row r="33302" spans="12:14" x14ac:dyDescent="0.25">
      <c r="L33302" s="36"/>
      <c r="M33302" s="36"/>
      <c r="N33302" s="36"/>
    </row>
    <row r="33303" spans="12:14" x14ac:dyDescent="0.25">
      <c r="L33303" s="36"/>
      <c r="M33303" s="36"/>
      <c r="N33303" s="36"/>
    </row>
    <row r="33304" spans="12:14" x14ac:dyDescent="0.25">
      <c r="L33304" s="36"/>
      <c r="M33304" s="36"/>
      <c r="N33304" s="36"/>
    </row>
    <row r="33305" spans="12:14" x14ac:dyDescent="0.25">
      <c r="L33305" s="36"/>
      <c r="M33305" s="36"/>
      <c r="N33305" s="36"/>
    </row>
    <row r="33306" spans="12:14" x14ac:dyDescent="0.25">
      <c r="L33306" s="36"/>
      <c r="M33306" s="36"/>
      <c r="N33306" s="36"/>
    </row>
    <row r="33307" spans="12:14" x14ac:dyDescent="0.25">
      <c r="L33307" s="36"/>
      <c r="M33307" s="36"/>
      <c r="N33307" s="36"/>
    </row>
    <row r="33308" spans="12:14" x14ac:dyDescent="0.25">
      <c r="L33308" s="36"/>
      <c r="M33308" s="36"/>
      <c r="N33308" s="36"/>
    </row>
    <row r="33309" spans="12:14" x14ac:dyDescent="0.25">
      <c r="L33309" s="36"/>
      <c r="M33309" s="36"/>
      <c r="N33309" s="36"/>
    </row>
    <row r="33310" spans="12:14" x14ac:dyDescent="0.25">
      <c r="L33310" s="36"/>
      <c r="M33310" s="36"/>
      <c r="N33310" s="36"/>
    </row>
    <row r="33311" spans="12:14" x14ac:dyDescent="0.25">
      <c r="L33311" s="36"/>
      <c r="M33311" s="36"/>
      <c r="N33311" s="36"/>
    </row>
    <row r="33312" spans="12:14" x14ac:dyDescent="0.25">
      <c r="L33312" s="36"/>
      <c r="M33312" s="36"/>
      <c r="N33312" s="36"/>
    </row>
    <row r="33313" spans="12:14" x14ac:dyDescent="0.25">
      <c r="L33313" s="36"/>
      <c r="M33313" s="36"/>
      <c r="N33313" s="36"/>
    </row>
    <row r="33314" spans="12:14" x14ac:dyDescent="0.25">
      <c r="L33314" s="36"/>
      <c r="M33314" s="36"/>
      <c r="N33314" s="36"/>
    </row>
    <row r="33315" spans="12:14" x14ac:dyDescent="0.25">
      <c r="L33315" s="36"/>
      <c r="M33315" s="36"/>
      <c r="N33315" s="36"/>
    </row>
    <row r="33316" spans="12:14" x14ac:dyDescent="0.25">
      <c r="L33316" s="36"/>
      <c r="M33316" s="36"/>
      <c r="N33316" s="36"/>
    </row>
    <row r="33317" spans="12:14" x14ac:dyDescent="0.25">
      <c r="L33317" s="36"/>
      <c r="M33317" s="36"/>
      <c r="N33317" s="36"/>
    </row>
    <row r="33318" spans="12:14" x14ac:dyDescent="0.25">
      <c r="L33318" s="36"/>
      <c r="M33318" s="36"/>
      <c r="N33318" s="36"/>
    </row>
    <row r="33319" spans="12:14" x14ac:dyDescent="0.25">
      <c r="L33319" s="36"/>
      <c r="M33319" s="36"/>
      <c r="N33319" s="36"/>
    </row>
    <row r="33320" spans="12:14" x14ac:dyDescent="0.25">
      <c r="L33320" s="36"/>
      <c r="M33320" s="36"/>
      <c r="N33320" s="36"/>
    </row>
    <row r="33321" spans="12:14" x14ac:dyDescent="0.25">
      <c r="L33321" s="36"/>
      <c r="M33321" s="36"/>
      <c r="N33321" s="36"/>
    </row>
    <row r="33322" spans="12:14" x14ac:dyDescent="0.25">
      <c r="L33322" s="36"/>
      <c r="M33322" s="36"/>
      <c r="N33322" s="36"/>
    </row>
    <row r="33323" spans="12:14" x14ac:dyDescent="0.25">
      <c r="L33323" s="36"/>
      <c r="M33323" s="36"/>
      <c r="N33323" s="36"/>
    </row>
    <row r="33324" spans="12:14" x14ac:dyDescent="0.25">
      <c r="L33324" s="36"/>
      <c r="M33324" s="36"/>
      <c r="N33324" s="36"/>
    </row>
    <row r="33325" spans="12:14" x14ac:dyDescent="0.25">
      <c r="L33325" s="36"/>
      <c r="M33325" s="36"/>
      <c r="N33325" s="36"/>
    </row>
    <row r="33326" spans="12:14" x14ac:dyDescent="0.25">
      <c r="L33326" s="36"/>
      <c r="M33326" s="36"/>
      <c r="N33326" s="36"/>
    </row>
    <row r="33327" spans="12:14" x14ac:dyDescent="0.25">
      <c r="L33327" s="36"/>
      <c r="M33327" s="36"/>
      <c r="N33327" s="36"/>
    </row>
    <row r="33328" spans="12:14" x14ac:dyDescent="0.25">
      <c r="L33328" s="36"/>
      <c r="M33328" s="36"/>
      <c r="N33328" s="36"/>
    </row>
    <row r="33329" spans="12:14" x14ac:dyDescent="0.25">
      <c r="L33329" s="36"/>
      <c r="M33329" s="36"/>
      <c r="N33329" s="36"/>
    </row>
    <row r="33330" spans="12:14" x14ac:dyDescent="0.25">
      <c r="L33330" s="36"/>
      <c r="M33330" s="36"/>
      <c r="N33330" s="36"/>
    </row>
    <row r="33331" spans="12:14" x14ac:dyDescent="0.25">
      <c r="L33331" s="36"/>
      <c r="M33331" s="36"/>
      <c r="N33331" s="36"/>
    </row>
    <row r="33332" spans="12:14" x14ac:dyDescent="0.25">
      <c r="L33332" s="36"/>
      <c r="M33332" s="36"/>
      <c r="N33332" s="36"/>
    </row>
    <row r="33333" spans="12:14" x14ac:dyDescent="0.25">
      <c r="L33333" s="36"/>
      <c r="M33333" s="36"/>
      <c r="N33333" s="36"/>
    </row>
    <row r="33334" spans="12:14" x14ac:dyDescent="0.25">
      <c r="L33334" s="36"/>
      <c r="M33334" s="36"/>
      <c r="N33334" s="36"/>
    </row>
    <row r="33335" spans="12:14" x14ac:dyDescent="0.25">
      <c r="L33335" s="36"/>
      <c r="M33335" s="36"/>
      <c r="N33335" s="36"/>
    </row>
    <row r="33336" spans="12:14" x14ac:dyDescent="0.25">
      <c r="L33336" s="36"/>
      <c r="M33336" s="36"/>
      <c r="N33336" s="36"/>
    </row>
    <row r="33337" spans="12:14" x14ac:dyDescent="0.25">
      <c r="L33337" s="36"/>
      <c r="M33337" s="36"/>
      <c r="N33337" s="36"/>
    </row>
    <row r="33338" spans="12:14" x14ac:dyDescent="0.25">
      <c r="L33338" s="36"/>
      <c r="M33338" s="36"/>
      <c r="N33338" s="36"/>
    </row>
    <row r="33339" spans="12:14" x14ac:dyDescent="0.25">
      <c r="L33339" s="36"/>
      <c r="M33339" s="36"/>
      <c r="N33339" s="36"/>
    </row>
    <row r="33340" spans="12:14" x14ac:dyDescent="0.25">
      <c r="L33340" s="36"/>
      <c r="M33340" s="36"/>
      <c r="N33340" s="36"/>
    </row>
    <row r="33341" spans="12:14" x14ac:dyDescent="0.25">
      <c r="L33341" s="36"/>
      <c r="M33341" s="36"/>
      <c r="N33341" s="36"/>
    </row>
    <row r="33342" spans="12:14" x14ac:dyDescent="0.25">
      <c r="L33342" s="36"/>
      <c r="M33342" s="36"/>
      <c r="N33342" s="36"/>
    </row>
    <row r="33343" spans="12:14" x14ac:dyDescent="0.25">
      <c r="L33343" s="36"/>
      <c r="M33343" s="36"/>
      <c r="N33343" s="36"/>
    </row>
    <row r="33344" spans="12:14" x14ac:dyDescent="0.25">
      <c r="L33344" s="36"/>
      <c r="M33344" s="36"/>
      <c r="N33344" s="36"/>
    </row>
    <row r="33345" spans="12:14" x14ac:dyDescent="0.25">
      <c r="L33345" s="36"/>
      <c r="M33345" s="36"/>
      <c r="N33345" s="36"/>
    </row>
    <row r="33346" spans="12:14" x14ac:dyDescent="0.25">
      <c r="L33346" s="36"/>
      <c r="M33346" s="36"/>
      <c r="N33346" s="36"/>
    </row>
    <row r="33347" spans="12:14" x14ac:dyDescent="0.25">
      <c r="L33347" s="36"/>
      <c r="M33347" s="36"/>
      <c r="N33347" s="36"/>
    </row>
    <row r="33348" spans="12:14" x14ac:dyDescent="0.25">
      <c r="L33348" s="36"/>
      <c r="M33348" s="36"/>
      <c r="N33348" s="36"/>
    </row>
    <row r="33349" spans="12:14" x14ac:dyDescent="0.25">
      <c r="L33349" s="36"/>
      <c r="M33349" s="36"/>
      <c r="N33349" s="36"/>
    </row>
    <row r="33350" spans="12:14" x14ac:dyDescent="0.25">
      <c r="L33350" s="36"/>
      <c r="M33350" s="36"/>
      <c r="N33350" s="36"/>
    </row>
    <row r="33351" spans="12:14" x14ac:dyDescent="0.25">
      <c r="L33351" s="36"/>
      <c r="M33351" s="36"/>
      <c r="N33351" s="36"/>
    </row>
    <row r="33352" spans="12:14" x14ac:dyDescent="0.25">
      <c r="L33352" s="36"/>
      <c r="M33352" s="36"/>
      <c r="N33352" s="36"/>
    </row>
    <row r="33353" spans="12:14" x14ac:dyDescent="0.25">
      <c r="L33353" s="36"/>
      <c r="M33353" s="36"/>
      <c r="N33353" s="36"/>
    </row>
    <row r="33354" spans="12:14" x14ac:dyDescent="0.25">
      <c r="L33354" s="36"/>
      <c r="M33354" s="36"/>
      <c r="N33354" s="36"/>
    </row>
    <row r="33355" spans="12:14" x14ac:dyDescent="0.25">
      <c r="L33355" s="36"/>
      <c r="M33355" s="36"/>
      <c r="N33355" s="36"/>
    </row>
    <row r="33356" spans="12:14" x14ac:dyDescent="0.25">
      <c r="L33356" s="36"/>
      <c r="M33356" s="36"/>
      <c r="N33356" s="36"/>
    </row>
    <row r="33357" spans="12:14" x14ac:dyDescent="0.25">
      <c r="L33357" s="36"/>
      <c r="M33357" s="36"/>
      <c r="N33357" s="36"/>
    </row>
    <row r="33358" spans="12:14" x14ac:dyDescent="0.25">
      <c r="L33358" s="36"/>
      <c r="M33358" s="36"/>
      <c r="N33358" s="36"/>
    </row>
    <row r="33359" spans="12:14" x14ac:dyDescent="0.25">
      <c r="L33359" s="36"/>
      <c r="M33359" s="36"/>
      <c r="N33359" s="36"/>
    </row>
    <row r="33360" spans="12:14" x14ac:dyDescent="0.25">
      <c r="L33360" s="36"/>
      <c r="M33360" s="36"/>
      <c r="N33360" s="36"/>
    </row>
    <row r="33361" spans="12:14" x14ac:dyDescent="0.25">
      <c r="L33361" s="36"/>
      <c r="M33361" s="36"/>
      <c r="N33361" s="36"/>
    </row>
    <row r="33362" spans="12:14" x14ac:dyDescent="0.25">
      <c r="L33362" s="36"/>
      <c r="M33362" s="36"/>
      <c r="N33362" s="36"/>
    </row>
    <row r="33363" spans="12:14" x14ac:dyDescent="0.25">
      <c r="L33363" s="36"/>
      <c r="M33363" s="36"/>
      <c r="N33363" s="36"/>
    </row>
    <row r="33364" spans="12:14" x14ac:dyDescent="0.25">
      <c r="L33364" s="36"/>
      <c r="M33364" s="36"/>
      <c r="N33364" s="36"/>
    </row>
    <row r="33365" spans="12:14" x14ac:dyDescent="0.25">
      <c r="L33365" s="36"/>
      <c r="M33365" s="36"/>
      <c r="N33365" s="36"/>
    </row>
    <row r="33366" spans="12:14" x14ac:dyDescent="0.25">
      <c r="L33366" s="36"/>
      <c r="M33366" s="36"/>
      <c r="N33366" s="36"/>
    </row>
    <row r="33367" spans="12:14" x14ac:dyDescent="0.25">
      <c r="L33367" s="36"/>
      <c r="M33367" s="36"/>
      <c r="N33367" s="36"/>
    </row>
    <row r="33368" spans="12:14" x14ac:dyDescent="0.25">
      <c r="L33368" s="36"/>
      <c r="M33368" s="36"/>
      <c r="N33368" s="36"/>
    </row>
    <row r="33369" spans="12:14" x14ac:dyDescent="0.25">
      <c r="L33369" s="36"/>
      <c r="M33369" s="36"/>
      <c r="N33369" s="36"/>
    </row>
    <row r="33370" spans="12:14" x14ac:dyDescent="0.25">
      <c r="L33370" s="36"/>
      <c r="M33370" s="36"/>
      <c r="N33370" s="36"/>
    </row>
    <row r="33371" spans="12:14" x14ac:dyDescent="0.25">
      <c r="L33371" s="36"/>
      <c r="M33371" s="36"/>
      <c r="N33371" s="36"/>
    </row>
    <row r="33372" spans="12:14" x14ac:dyDescent="0.25">
      <c r="L33372" s="36"/>
      <c r="M33372" s="36"/>
      <c r="N33372" s="36"/>
    </row>
    <row r="33373" spans="12:14" x14ac:dyDescent="0.25">
      <c r="L33373" s="36"/>
      <c r="M33373" s="36"/>
      <c r="N33373" s="36"/>
    </row>
    <row r="33374" spans="12:14" x14ac:dyDescent="0.25">
      <c r="L33374" s="36"/>
      <c r="M33374" s="36"/>
      <c r="N33374" s="36"/>
    </row>
    <row r="33375" spans="12:14" x14ac:dyDescent="0.25">
      <c r="L33375" s="36"/>
      <c r="M33375" s="36"/>
      <c r="N33375" s="36"/>
    </row>
    <row r="33376" spans="12:14" x14ac:dyDescent="0.25">
      <c r="L33376" s="36"/>
      <c r="M33376" s="36"/>
      <c r="N33376" s="36"/>
    </row>
    <row r="33377" spans="12:14" x14ac:dyDescent="0.25">
      <c r="L33377" s="36"/>
      <c r="M33377" s="36"/>
      <c r="N33377" s="36"/>
    </row>
    <row r="33378" spans="12:14" x14ac:dyDescent="0.25">
      <c r="L33378" s="36"/>
      <c r="M33378" s="36"/>
      <c r="N33378" s="36"/>
    </row>
    <row r="33379" spans="12:14" x14ac:dyDescent="0.25">
      <c r="L33379" s="36"/>
      <c r="M33379" s="36"/>
      <c r="N33379" s="36"/>
    </row>
    <row r="33380" spans="12:14" x14ac:dyDescent="0.25">
      <c r="L33380" s="36"/>
      <c r="M33380" s="36"/>
      <c r="N33380" s="36"/>
    </row>
    <row r="33381" spans="12:14" x14ac:dyDescent="0.25">
      <c r="L33381" s="36"/>
      <c r="M33381" s="36"/>
      <c r="N33381" s="36"/>
    </row>
    <row r="33382" spans="12:14" x14ac:dyDescent="0.25">
      <c r="L33382" s="36"/>
      <c r="M33382" s="36"/>
      <c r="N33382" s="36"/>
    </row>
    <row r="33383" spans="12:14" x14ac:dyDescent="0.25">
      <c r="L33383" s="36"/>
      <c r="M33383" s="36"/>
      <c r="N33383" s="36"/>
    </row>
    <row r="33384" spans="12:14" x14ac:dyDescent="0.25">
      <c r="L33384" s="36"/>
      <c r="M33384" s="36"/>
      <c r="N33384" s="36"/>
    </row>
    <row r="33385" spans="12:14" x14ac:dyDescent="0.25">
      <c r="L33385" s="36"/>
      <c r="M33385" s="36"/>
      <c r="N33385" s="36"/>
    </row>
    <row r="33386" spans="12:14" x14ac:dyDescent="0.25">
      <c r="L33386" s="36"/>
      <c r="M33386" s="36"/>
      <c r="N33386" s="36"/>
    </row>
    <row r="33387" spans="12:14" x14ac:dyDescent="0.25">
      <c r="L33387" s="36"/>
      <c r="M33387" s="36"/>
      <c r="N33387" s="36"/>
    </row>
    <row r="33388" spans="12:14" x14ac:dyDescent="0.25">
      <c r="L33388" s="36"/>
      <c r="M33388" s="36"/>
      <c r="N33388" s="36"/>
    </row>
    <row r="33389" spans="12:14" x14ac:dyDescent="0.25">
      <c r="L33389" s="36"/>
      <c r="M33389" s="36"/>
      <c r="N33389" s="36"/>
    </row>
    <row r="33390" spans="12:14" x14ac:dyDescent="0.25">
      <c r="L33390" s="36"/>
      <c r="M33390" s="36"/>
      <c r="N33390" s="36"/>
    </row>
    <row r="33391" spans="12:14" x14ac:dyDescent="0.25">
      <c r="L33391" s="36"/>
      <c r="M33391" s="36"/>
      <c r="N33391" s="36"/>
    </row>
    <row r="33392" spans="12:14" x14ac:dyDescent="0.25">
      <c r="L33392" s="36"/>
      <c r="M33392" s="36"/>
      <c r="N33392" s="36"/>
    </row>
    <row r="33393" spans="12:14" x14ac:dyDescent="0.25">
      <c r="L33393" s="36"/>
      <c r="M33393" s="36"/>
      <c r="N33393" s="36"/>
    </row>
    <row r="33394" spans="12:14" x14ac:dyDescent="0.25">
      <c r="L33394" s="36"/>
      <c r="M33394" s="36"/>
      <c r="N33394" s="36"/>
    </row>
    <row r="33395" spans="12:14" x14ac:dyDescent="0.25">
      <c r="L33395" s="36"/>
      <c r="M33395" s="36"/>
      <c r="N33395" s="36"/>
    </row>
    <row r="33396" spans="12:14" x14ac:dyDescent="0.25">
      <c r="L33396" s="36"/>
      <c r="M33396" s="36"/>
      <c r="N33396" s="36"/>
    </row>
    <row r="33397" spans="12:14" x14ac:dyDescent="0.25">
      <c r="L33397" s="36"/>
      <c r="M33397" s="36"/>
      <c r="N33397" s="36"/>
    </row>
    <row r="33398" spans="12:14" x14ac:dyDescent="0.25">
      <c r="L33398" s="36"/>
      <c r="M33398" s="36"/>
      <c r="N33398" s="36"/>
    </row>
    <row r="33399" spans="12:14" x14ac:dyDescent="0.25">
      <c r="L33399" s="36"/>
      <c r="M33399" s="36"/>
      <c r="N33399" s="36"/>
    </row>
    <row r="33400" spans="12:14" x14ac:dyDescent="0.25">
      <c r="L33400" s="36"/>
      <c r="M33400" s="36"/>
      <c r="N33400" s="36"/>
    </row>
    <row r="33401" spans="12:14" x14ac:dyDescent="0.25">
      <c r="L33401" s="36"/>
      <c r="M33401" s="36"/>
      <c r="N33401" s="36"/>
    </row>
    <row r="33402" spans="12:14" x14ac:dyDescent="0.25">
      <c r="L33402" s="36"/>
      <c r="M33402" s="36"/>
      <c r="N33402" s="36"/>
    </row>
    <row r="33403" spans="12:14" x14ac:dyDescent="0.25">
      <c r="L33403" s="36"/>
      <c r="M33403" s="36"/>
      <c r="N33403" s="36"/>
    </row>
    <row r="33404" spans="12:14" x14ac:dyDescent="0.25">
      <c r="L33404" s="36"/>
      <c r="M33404" s="36"/>
      <c r="N33404" s="36"/>
    </row>
    <row r="33405" spans="12:14" x14ac:dyDescent="0.25">
      <c r="L33405" s="36"/>
      <c r="M33405" s="36"/>
      <c r="N33405" s="36"/>
    </row>
    <row r="33406" spans="12:14" x14ac:dyDescent="0.25">
      <c r="L33406" s="36"/>
      <c r="M33406" s="36"/>
      <c r="N33406" s="36"/>
    </row>
    <row r="33407" spans="12:14" x14ac:dyDescent="0.25">
      <c r="L33407" s="36"/>
      <c r="M33407" s="36"/>
      <c r="N33407" s="36"/>
    </row>
    <row r="33408" spans="12:14" x14ac:dyDescent="0.25">
      <c r="L33408" s="36"/>
      <c r="M33408" s="36"/>
      <c r="N33408" s="36"/>
    </row>
    <row r="33409" spans="12:14" x14ac:dyDescent="0.25">
      <c r="L33409" s="36"/>
      <c r="M33409" s="36"/>
      <c r="N33409" s="36"/>
    </row>
    <row r="33410" spans="12:14" x14ac:dyDescent="0.25">
      <c r="L33410" s="36"/>
      <c r="M33410" s="36"/>
      <c r="N33410" s="36"/>
    </row>
    <row r="33411" spans="12:14" x14ac:dyDescent="0.25">
      <c r="L33411" s="36"/>
      <c r="M33411" s="36"/>
      <c r="N33411" s="36"/>
    </row>
    <row r="33412" spans="12:14" x14ac:dyDescent="0.25">
      <c r="L33412" s="36"/>
      <c r="M33412" s="36"/>
      <c r="N33412" s="36"/>
    </row>
    <row r="33413" spans="12:14" x14ac:dyDescent="0.25">
      <c r="L33413" s="36"/>
      <c r="M33413" s="36"/>
      <c r="N33413" s="36"/>
    </row>
    <row r="33414" spans="12:14" x14ac:dyDescent="0.25">
      <c r="L33414" s="36"/>
      <c r="M33414" s="36"/>
      <c r="N33414" s="36"/>
    </row>
    <row r="33415" spans="12:14" x14ac:dyDescent="0.25">
      <c r="L33415" s="36"/>
      <c r="M33415" s="36"/>
      <c r="N33415" s="36"/>
    </row>
    <row r="33416" spans="12:14" x14ac:dyDescent="0.25">
      <c r="L33416" s="36"/>
      <c r="M33416" s="36"/>
      <c r="N33416" s="36"/>
    </row>
    <row r="33417" spans="12:14" x14ac:dyDescent="0.25">
      <c r="L33417" s="36"/>
      <c r="M33417" s="36"/>
      <c r="N33417" s="36"/>
    </row>
    <row r="33418" spans="12:14" x14ac:dyDescent="0.25">
      <c r="L33418" s="36"/>
      <c r="M33418" s="36"/>
      <c r="N33418" s="36"/>
    </row>
    <row r="33419" spans="12:14" x14ac:dyDescent="0.25">
      <c r="L33419" s="36"/>
      <c r="M33419" s="36"/>
      <c r="N33419" s="36"/>
    </row>
    <row r="33420" spans="12:14" x14ac:dyDescent="0.25">
      <c r="L33420" s="36"/>
      <c r="M33420" s="36"/>
      <c r="N33420" s="36"/>
    </row>
    <row r="33421" spans="12:14" x14ac:dyDescent="0.25">
      <c r="L33421" s="36"/>
      <c r="M33421" s="36"/>
      <c r="N33421" s="36"/>
    </row>
    <row r="33422" spans="12:14" x14ac:dyDescent="0.25">
      <c r="L33422" s="36"/>
      <c r="M33422" s="36"/>
      <c r="N33422" s="36"/>
    </row>
    <row r="33423" spans="12:14" x14ac:dyDescent="0.25">
      <c r="L33423" s="36"/>
      <c r="M33423" s="36"/>
      <c r="N33423" s="36"/>
    </row>
    <row r="33424" spans="12:14" x14ac:dyDescent="0.25">
      <c r="L33424" s="36"/>
      <c r="M33424" s="36"/>
      <c r="N33424" s="36"/>
    </row>
    <row r="33425" spans="12:14" x14ac:dyDescent="0.25">
      <c r="L33425" s="36"/>
      <c r="M33425" s="36"/>
      <c r="N33425" s="36"/>
    </row>
    <row r="33426" spans="12:14" x14ac:dyDescent="0.25">
      <c r="L33426" s="36"/>
      <c r="M33426" s="36"/>
      <c r="N33426" s="36"/>
    </row>
    <row r="33427" spans="12:14" x14ac:dyDescent="0.25">
      <c r="L33427" s="36"/>
      <c r="M33427" s="36"/>
      <c r="N33427" s="36"/>
    </row>
    <row r="33428" spans="12:14" x14ac:dyDescent="0.25">
      <c r="L33428" s="36"/>
      <c r="M33428" s="36"/>
      <c r="N33428" s="36"/>
    </row>
    <row r="33429" spans="12:14" x14ac:dyDescent="0.25">
      <c r="L33429" s="36"/>
      <c r="M33429" s="36"/>
      <c r="N33429" s="36"/>
    </row>
    <row r="33430" spans="12:14" x14ac:dyDescent="0.25">
      <c r="L33430" s="36"/>
      <c r="M33430" s="36"/>
      <c r="N33430" s="36"/>
    </row>
    <row r="33431" spans="12:14" x14ac:dyDescent="0.25">
      <c r="L33431" s="36"/>
      <c r="M33431" s="36"/>
      <c r="N33431" s="36"/>
    </row>
    <row r="33432" spans="12:14" x14ac:dyDescent="0.25">
      <c r="L33432" s="36"/>
      <c r="M33432" s="36"/>
      <c r="N33432" s="36"/>
    </row>
    <row r="33433" spans="12:14" x14ac:dyDescent="0.25">
      <c r="L33433" s="36"/>
      <c r="M33433" s="36"/>
      <c r="N33433" s="36"/>
    </row>
    <row r="33434" spans="12:14" x14ac:dyDescent="0.25">
      <c r="L33434" s="36"/>
      <c r="M33434" s="36"/>
      <c r="N33434" s="36"/>
    </row>
    <row r="33435" spans="12:14" x14ac:dyDescent="0.25">
      <c r="L33435" s="36"/>
      <c r="M33435" s="36"/>
      <c r="N33435" s="36"/>
    </row>
    <row r="33436" spans="12:14" x14ac:dyDescent="0.25">
      <c r="L33436" s="36"/>
      <c r="M33436" s="36"/>
      <c r="N33436" s="36"/>
    </row>
    <row r="33437" spans="12:14" x14ac:dyDescent="0.25">
      <c r="L33437" s="36"/>
      <c r="M33437" s="36"/>
      <c r="N33437" s="36"/>
    </row>
    <row r="33438" spans="12:14" x14ac:dyDescent="0.25">
      <c r="L33438" s="36"/>
      <c r="M33438" s="36"/>
      <c r="N33438" s="36"/>
    </row>
    <row r="33439" spans="12:14" x14ac:dyDescent="0.25">
      <c r="L33439" s="36"/>
      <c r="M33439" s="36"/>
      <c r="N33439" s="36"/>
    </row>
    <row r="33440" spans="12:14" x14ac:dyDescent="0.25">
      <c r="L33440" s="36"/>
      <c r="M33440" s="36"/>
      <c r="N33440" s="36"/>
    </row>
    <row r="33441" spans="12:14" x14ac:dyDescent="0.25">
      <c r="L33441" s="36"/>
      <c r="M33441" s="36"/>
      <c r="N33441" s="36"/>
    </row>
    <row r="33442" spans="12:14" x14ac:dyDescent="0.25">
      <c r="L33442" s="36"/>
      <c r="M33442" s="36"/>
      <c r="N33442" s="36"/>
    </row>
    <row r="33443" spans="12:14" x14ac:dyDescent="0.25">
      <c r="L33443" s="36"/>
      <c r="M33443" s="36"/>
      <c r="N33443" s="36"/>
    </row>
    <row r="33444" spans="12:14" x14ac:dyDescent="0.25">
      <c r="L33444" s="36"/>
      <c r="M33444" s="36"/>
      <c r="N33444" s="36"/>
    </row>
    <row r="33445" spans="12:14" x14ac:dyDescent="0.25">
      <c r="L33445" s="36"/>
      <c r="M33445" s="36"/>
      <c r="N33445" s="36"/>
    </row>
    <row r="33446" spans="12:14" x14ac:dyDescent="0.25">
      <c r="L33446" s="36"/>
      <c r="M33446" s="36"/>
      <c r="N33446" s="36"/>
    </row>
    <row r="33447" spans="12:14" x14ac:dyDescent="0.25">
      <c r="L33447" s="36"/>
      <c r="M33447" s="36"/>
      <c r="N33447" s="36"/>
    </row>
    <row r="33448" spans="12:14" x14ac:dyDescent="0.25">
      <c r="L33448" s="36"/>
      <c r="M33448" s="36"/>
      <c r="N33448" s="36"/>
    </row>
    <row r="33449" spans="12:14" x14ac:dyDescent="0.25">
      <c r="L33449" s="36"/>
      <c r="M33449" s="36"/>
      <c r="N33449" s="36"/>
    </row>
    <row r="33450" spans="12:14" x14ac:dyDescent="0.25">
      <c r="L33450" s="36"/>
      <c r="M33450" s="36"/>
      <c r="N33450" s="36"/>
    </row>
    <row r="33451" spans="12:14" x14ac:dyDescent="0.25">
      <c r="L33451" s="36"/>
      <c r="M33451" s="36"/>
      <c r="N33451" s="36"/>
    </row>
    <row r="33452" spans="12:14" x14ac:dyDescent="0.25">
      <c r="L33452" s="36"/>
      <c r="M33452" s="36"/>
      <c r="N33452" s="36"/>
    </row>
    <row r="33453" spans="12:14" x14ac:dyDescent="0.25">
      <c r="L33453" s="36"/>
      <c r="M33453" s="36"/>
      <c r="N33453" s="36"/>
    </row>
    <row r="33454" spans="12:14" x14ac:dyDescent="0.25">
      <c r="L33454" s="36"/>
      <c r="M33454" s="36"/>
      <c r="N33454" s="36"/>
    </row>
    <row r="33455" spans="12:14" x14ac:dyDescent="0.25">
      <c r="L33455" s="36"/>
      <c r="M33455" s="36"/>
      <c r="N33455" s="36"/>
    </row>
    <row r="33456" spans="12:14" x14ac:dyDescent="0.25">
      <c r="L33456" s="36"/>
      <c r="M33456" s="36"/>
      <c r="N33456" s="36"/>
    </row>
    <row r="33457" spans="12:14" x14ac:dyDescent="0.25">
      <c r="L33457" s="36"/>
      <c r="M33457" s="36"/>
      <c r="N33457" s="36"/>
    </row>
    <row r="33458" spans="12:14" x14ac:dyDescent="0.25">
      <c r="L33458" s="36"/>
      <c r="M33458" s="36"/>
      <c r="N33458" s="36"/>
    </row>
    <row r="33459" spans="12:14" x14ac:dyDescent="0.25">
      <c r="L33459" s="36"/>
      <c r="M33459" s="36"/>
      <c r="N33459" s="36"/>
    </row>
    <row r="33460" spans="12:14" x14ac:dyDescent="0.25">
      <c r="L33460" s="36"/>
      <c r="M33460" s="36"/>
      <c r="N33460" s="36"/>
    </row>
    <row r="33461" spans="12:14" x14ac:dyDescent="0.25">
      <c r="L33461" s="36"/>
      <c r="M33461" s="36"/>
      <c r="N33461" s="36"/>
    </row>
    <row r="33462" spans="12:14" x14ac:dyDescent="0.25">
      <c r="L33462" s="36"/>
      <c r="M33462" s="36"/>
      <c r="N33462" s="36"/>
    </row>
    <row r="33463" spans="12:14" x14ac:dyDescent="0.25">
      <c r="L33463" s="36"/>
      <c r="M33463" s="36"/>
      <c r="N33463" s="36"/>
    </row>
    <row r="33464" spans="12:14" x14ac:dyDescent="0.25">
      <c r="L33464" s="36"/>
      <c r="M33464" s="36"/>
      <c r="N33464" s="36"/>
    </row>
    <row r="33465" spans="12:14" x14ac:dyDescent="0.25">
      <c r="L33465" s="36"/>
      <c r="M33465" s="36"/>
      <c r="N33465" s="36"/>
    </row>
    <row r="33466" spans="12:14" x14ac:dyDescent="0.25">
      <c r="L33466" s="36"/>
      <c r="M33466" s="36"/>
      <c r="N33466" s="36"/>
    </row>
    <row r="33467" spans="12:14" x14ac:dyDescent="0.25">
      <c r="L33467" s="36"/>
      <c r="M33467" s="36"/>
      <c r="N33467" s="36"/>
    </row>
    <row r="33468" spans="12:14" x14ac:dyDescent="0.25">
      <c r="L33468" s="36"/>
      <c r="M33468" s="36"/>
      <c r="N33468" s="36"/>
    </row>
    <row r="33469" spans="12:14" x14ac:dyDescent="0.25">
      <c r="L33469" s="36"/>
      <c r="M33469" s="36"/>
      <c r="N33469" s="36"/>
    </row>
    <row r="33470" spans="12:14" x14ac:dyDescent="0.25">
      <c r="L33470" s="36"/>
      <c r="M33470" s="36"/>
      <c r="N33470" s="36"/>
    </row>
    <row r="33471" spans="12:14" x14ac:dyDescent="0.25">
      <c r="L33471" s="36"/>
      <c r="M33471" s="36"/>
      <c r="N33471" s="36"/>
    </row>
    <row r="33472" spans="12:14" x14ac:dyDescent="0.25">
      <c r="L33472" s="36"/>
      <c r="M33472" s="36"/>
      <c r="N33472" s="36"/>
    </row>
    <row r="33473" spans="12:14" x14ac:dyDescent="0.25">
      <c r="L33473" s="36"/>
      <c r="M33473" s="36"/>
      <c r="N33473" s="36"/>
    </row>
    <row r="33474" spans="12:14" x14ac:dyDescent="0.25">
      <c r="L33474" s="36"/>
      <c r="M33474" s="36"/>
      <c r="N33474" s="36"/>
    </row>
    <row r="33475" spans="12:14" x14ac:dyDescent="0.25">
      <c r="L33475" s="36"/>
      <c r="M33475" s="36"/>
      <c r="N33475" s="36"/>
    </row>
    <row r="33476" spans="12:14" x14ac:dyDescent="0.25">
      <c r="L33476" s="36"/>
      <c r="M33476" s="36"/>
      <c r="N33476" s="36"/>
    </row>
    <row r="33477" spans="12:14" x14ac:dyDescent="0.25">
      <c r="L33477" s="36"/>
      <c r="M33477" s="36"/>
      <c r="N33477" s="36"/>
    </row>
    <row r="33478" spans="12:14" x14ac:dyDescent="0.25">
      <c r="L33478" s="36"/>
      <c r="M33478" s="36"/>
      <c r="N33478" s="36"/>
    </row>
    <row r="33479" spans="12:14" x14ac:dyDescent="0.25">
      <c r="L33479" s="36"/>
      <c r="M33479" s="36"/>
      <c r="N33479" s="36"/>
    </row>
    <row r="33480" spans="12:14" x14ac:dyDescent="0.25">
      <c r="L33480" s="36"/>
      <c r="M33480" s="36"/>
      <c r="N33480" s="36"/>
    </row>
    <row r="33481" spans="12:14" x14ac:dyDescent="0.25">
      <c r="L33481" s="36"/>
      <c r="M33481" s="36"/>
      <c r="N33481" s="36"/>
    </row>
    <row r="33482" spans="12:14" x14ac:dyDescent="0.25">
      <c r="L33482" s="36"/>
      <c r="M33482" s="36"/>
      <c r="N33482" s="36"/>
    </row>
    <row r="33483" spans="12:14" x14ac:dyDescent="0.25">
      <c r="L33483" s="36"/>
      <c r="M33483" s="36"/>
      <c r="N33483" s="36"/>
    </row>
    <row r="33484" spans="12:14" x14ac:dyDescent="0.25">
      <c r="L33484" s="36"/>
      <c r="M33484" s="36"/>
      <c r="N33484" s="36"/>
    </row>
    <row r="33485" spans="12:14" x14ac:dyDescent="0.25">
      <c r="L33485" s="36"/>
      <c r="M33485" s="36"/>
      <c r="N33485" s="36"/>
    </row>
    <row r="33486" spans="12:14" x14ac:dyDescent="0.25">
      <c r="L33486" s="36"/>
      <c r="M33486" s="36"/>
      <c r="N33486" s="36"/>
    </row>
    <row r="33487" spans="12:14" x14ac:dyDescent="0.25">
      <c r="L33487" s="36"/>
      <c r="M33487" s="36"/>
      <c r="N33487" s="36"/>
    </row>
    <row r="33488" spans="12:14" x14ac:dyDescent="0.25">
      <c r="L33488" s="36"/>
      <c r="M33488" s="36"/>
      <c r="N33488" s="36"/>
    </row>
    <row r="33489" spans="12:14" x14ac:dyDescent="0.25">
      <c r="L33489" s="36"/>
      <c r="M33489" s="36"/>
      <c r="N33489" s="36"/>
    </row>
    <row r="33490" spans="12:14" x14ac:dyDescent="0.25">
      <c r="L33490" s="36"/>
      <c r="M33490" s="36"/>
      <c r="N33490" s="36"/>
    </row>
    <row r="33491" spans="12:14" x14ac:dyDescent="0.25">
      <c r="L33491" s="36"/>
      <c r="M33491" s="36"/>
      <c r="N33491" s="36"/>
    </row>
    <row r="33492" spans="12:14" x14ac:dyDescent="0.25">
      <c r="L33492" s="36"/>
      <c r="M33492" s="36"/>
      <c r="N33492" s="36"/>
    </row>
    <row r="33493" spans="12:14" x14ac:dyDescent="0.25">
      <c r="L33493" s="36"/>
      <c r="M33493" s="36"/>
      <c r="N33493" s="36"/>
    </row>
    <row r="33494" spans="12:14" x14ac:dyDescent="0.25">
      <c r="L33494" s="36"/>
      <c r="M33494" s="36"/>
      <c r="N33494" s="36"/>
    </row>
    <row r="33495" spans="12:14" x14ac:dyDescent="0.25">
      <c r="L33495" s="36"/>
      <c r="M33495" s="36"/>
      <c r="N33495" s="36"/>
    </row>
    <row r="33496" spans="12:14" x14ac:dyDescent="0.25">
      <c r="L33496" s="36"/>
      <c r="M33496" s="36"/>
      <c r="N33496" s="36"/>
    </row>
    <row r="33497" spans="12:14" x14ac:dyDescent="0.25">
      <c r="L33497" s="36"/>
      <c r="M33497" s="36"/>
      <c r="N33497" s="36"/>
    </row>
    <row r="33498" spans="12:14" x14ac:dyDescent="0.25">
      <c r="L33498" s="36"/>
      <c r="M33498" s="36"/>
      <c r="N33498" s="36"/>
    </row>
    <row r="33499" spans="12:14" x14ac:dyDescent="0.25">
      <c r="L33499" s="36"/>
      <c r="M33499" s="36"/>
      <c r="N33499" s="36"/>
    </row>
    <row r="33500" spans="12:14" x14ac:dyDescent="0.25">
      <c r="L33500" s="36"/>
      <c r="M33500" s="36"/>
      <c r="N33500" s="36"/>
    </row>
    <row r="33501" spans="12:14" x14ac:dyDescent="0.25">
      <c r="L33501" s="36"/>
      <c r="M33501" s="36"/>
      <c r="N33501" s="36"/>
    </row>
    <row r="33502" spans="12:14" x14ac:dyDescent="0.25">
      <c r="L33502" s="36"/>
      <c r="M33502" s="36"/>
      <c r="N33502" s="36"/>
    </row>
    <row r="33503" spans="12:14" x14ac:dyDescent="0.25">
      <c r="L33503" s="36"/>
      <c r="M33503" s="36"/>
      <c r="N33503" s="36"/>
    </row>
    <row r="33504" spans="12:14" x14ac:dyDescent="0.25">
      <c r="L33504" s="36"/>
      <c r="M33504" s="36"/>
      <c r="N33504" s="36"/>
    </row>
    <row r="33505" spans="12:14" x14ac:dyDescent="0.25">
      <c r="L33505" s="36"/>
      <c r="M33505" s="36"/>
      <c r="N33505" s="36"/>
    </row>
    <row r="33506" spans="12:14" x14ac:dyDescent="0.25">
      <c r="L33506" s="36"/>
      <c r="M33506" s="36"/>
      <c r="N33506" s="36"/>
    </row>
    <row r="33507" spans="12:14" x14ac:dyDescent="0.25">
      <c r="L33507" s="36"/>
      <c r="M33507" s="36"/>
      <c r="N33507" s="36"/>
    </row>
    <row r="33508" spans="12:14" x14ac:dyDescent="0.25">
      <c r="L33508" s="36"/>
      <c r="M33508" s="36"/>
      <c r="N33508" s="36"/>
    </row>
    <row r="33509" spans="12:14" x14ac:dyDescent="0.25">
      <c r="L33509" s="36"/>
      <c r="M33509" s="36"/>
      <c r="N33509" s="36"/>
    </row>
    <row r="33510" spans="12:14" x14ac:dyDescent="0.25">
      <c r="L33510" s="36"/>
      <c r="M33510" s="36"/>
      <c r="N33510" s="36"/>
    </row>
    <row r="33511" spans="12:14" x14ac:dyDescent="0.25">
      <c r="L33511" s="36"/>
      <c r="M33511" s="36"/>
      <c r="N33511" s="36"/>
    </row>
    <row r="33512" spans="12:14" x14ac:dyDescent="0.25">
      <c r="L33512" s="36"/>
      <c r="M33512" s="36"/>
      <c r="N33512" s="36"/>
    </row>
    <row r="33513" spans="12:14" x14ac:dyDescent="0.25">
      <c r="L33513" s="36"/>
      <c r="M33513" s="36"/>
      <c r="N33513" s="36"/>
    </row>
    <row r="33514" spans="12:14" x14ac:dyDescent="0.25">
      <c r="L33514" s="36"/>
      <c r="M33514" s="36"/>
      <c r="N33514" s="36"/>
    </row>
    <row r="33515" spans="12:14" x14ac:dyDescent="0.25">
      <c r="L33515" s="36"/>
      <c r="M33515" s="36"/>
      <c r="N33515" s="36"/>
    </row>
    <row r="33516" spans="12:14" x14ac:dyDescent="0.25">
      <c r="L33516" s="36"/>
      <c r="M33516" s="36"/>
      <c r="N33516" s="36"/>
    </row>
    <row r="33517" spans="12:14" x14ac:dyDescent="0.25">
      <c r="L33517" s="36"/>
      <c r="M33517" s="36"/>
      <c r="N33517" s="36"/>
    </row>
    <row r="33518" spans="12:14" x14ac:dyDescent="0.25">
      <c r="L33518" s="36"/>
      <c r="M33518" s="36"/>
      <c r="N33518" s="36"/>
    </row>
    <row r="33519" spans="12:14" x14ac:dyDescent="0.25">
      <c r="L33519" s="36"/>
      <c r="M33519" s="36"/>
      <c r="N33519" s="36"/>
    </row>
    <row r="33520" spans="12:14" x14ac:dyDescent="0.25">
      <c r="L33520" s="36"/>
      <c r="M33520" s="36"/>
      <c r="N33520" s="36"/>
    </row>
    <row r="33521" spans="12:14" x14ac:dyDescent="0.25">
      <c r="L33521" s="36"/>
      <c r="M33521" s="36"/>
      <c r="N33521" s="36"/>
    </row>
    <row r="33522" spans="12:14" x14ac:dyDescent="0.25">
      <c r="L33522" s="36"/>
      <c r="M33522" s="36"/>
      <c r="N33522" s="36"/>
    </row>
    <row r="33523" spans="12:14" x14ac:dyDescent="0.25">
      <c r="L33523" s="36"/>
      <c r="M33523" s="36"/>
      <c r="N33523" s="36"/>
    </row>
    <row r="33524" spans="12:14" x14ac:dyDescent="0.25">
      <c r="L33524" s="36"/>
      <c r="M33524" s="36"/>
      <c r="N33524" s="36"/>
    </row>
    <row r="33525" spans="12:14" x14ac:dyDescent="0.25">
      <c r="L33525" s="36"/>
      <c r="M33525" s="36"/>
      <c r="N33525" s="36"/>
    </row>
    <row r="33526" spans="12:14" x14ac:dyDescent="0.25">
      <c r="L33526" s="36"/>
      <c r="M33526" s="36"/>
      <c r="N33526" s="36"/>
    </row>
    <row r="33527" spans="12:14" x14ac:dyDescent="0.25">
      <c r="L33527" s="36"/>
      <c r="M33527" s="36"/>
      <c r="N33527" s="36"/>
    </row>
    <row r="33528" spans="12:14" x14ac:dyDescent="0.25">
      <c r="L33528" s="36"/>
      <c r="M33528" s="36"/>
      <c r="N33528" s="36"/>
    </row>
    <row r="33529" spans="12:14" x14ac:dyDescent="0.25">
      <c r="L33529" s="36"/>
      <c r="M33529" s="36"/>
      <c r="N33529" s="36"/>
    </row>
    <row r="33530" spans="12:14" x14ac:dyDescent="0.25">
      <c r="L33530" s="36"/>
      <c r="M33530" s="36"/>
      <c r="N33530" s="36"/>
    </row>
    <row r="33531" spans="12:14" x14ac:dyDescent="0.25">
      <c r="L33531" s="36"/>
      <c r="M33531" s="36"/>
      <c r="N33531" s="36"/>
    </row>
    <row r="33532" spans="12:14" x14ac:dyDescent="0.25">
      <c r="L33532" s="36"/>
      <c r="M33532" s="36"/>
      <c r="N33532" s="36"/>
    </row>
    <row r="33533" spans="12:14" x14ac:dyDescent="0.25">
      <c r="L33533" s="36"/>
      <c r="M33533" s="36"/>
      <c r="N33533" s="36"/>
    </row>
    <row r="33534" spans="12:14" x14ac:dyDescent="0.25">
      <c r="L33534" s="36"/>
      <c r="M33534" s="36"/>
      <c r="N33534" s="36"/>
    </row>
    <row r="33535" spans="12:14" x14ac:dyDescent="0.25">
      <c r="L33535" s="36"/>
      <c r="M33535" s="36"/>
      <c r="N33535" s="36"/>
    </row>
    <row r="33536" spans="12:14" x14ac:dyDescent="0.25">
      <c r="L33536" s="36"/>
      <c r="M33536" s="36"/>
      <c r="N33536" s="36"/>
    </row>
    <row r="33537" spans="12:14" x14ac:dyDescent="0.25">
      <c r="L33537" s="36"/>
      <c r="M33537" s="36"/>
      <c r="N33537" s="36"/>
    </row>
    <row r="33538" spans="12:14" x14ac:dyDescent="0.25">
      <c r="L33538" s="36"/>
      <c r="M33538" s="36"/>
      <c r="N33538" s="36"/>
    </row>
    <row r="33539" spans="12:14" x14ac:dyDescent="0.25">
      <c r="L33539" s="36"/>
      <c r="M33539" s="36"/>
      <c r="N33539" s="36"/>
    </row>
    <row r="33540" spans="12:14" x14ac:dyDescent="0.25">
      <c r="L33540" s="36"/>
      <c r="M33540" s="36"/>
      <c r="N33540" s="36"/>
    </row>
    <row r="33541" spans="12:14" x14ac:dyDescent="0.25">
      <c r="L33541" s="36"/>
      <c r="M33541" s="36"/>
      <c r="N33541" s="36"/>
    </row>
    <row r="33542" spans="12:14" x14ac:dyDescent="0.25">
      <c r="L33542" s="36"/>
      <c r="M33542" s="36"/>
      <c r="N33542" s="36"/>
    </row>
    <row r="33543" spans="12:14" x14ac:dyDescent="0.25">
      <c r="L33543" s="36"/>
      <c r="M33543" s="36"/>
      <c r="N33543" s="36"/>
    </row>
    <row r="33544" spans="12:14" x14ac:dyDescent="0.25">
      <c r="L33544" s="36"/>
      <c r="M33544" s="36"/>
      <c r="N33544" s="36"/>
    </row>
    <row r="33545" spans="12:14" x14ac:dyDescent="0.25">
      <c r="L33545" s="36"/>
      <c r="M33545" s="36"/>
      <c r="N33545" s="36"/>
    </row>
    <row r="33546" spans="12:14" x14ac:dyDescent="0.25">
      <c r="L33546" s="36"/>
      <c r="M33546" s="36"/>
      <c r="N33546" s="36"/>
    </row>
    <row r="33547" spans="12:14" x14ac:dyDescent="0.25">
      <c r="L33547" s="36"/>
      <c r="M33547" s="36"/>
      <c r="N33547" s="36"/>
    </row>
    <row r="33548" spans="12:14" x14ac:dyDescent="0.25">
      <c r="L33548" s="36"/>
      <c r="M33548" s="36"/>
      <c r="N33548" s="36"/>
    </row>
    <row r="33549" spans="12:14" x14ac:dyDescent="0.25">
      <c r="L33549" s="36"/>
      <c r="M33549" s="36"/>
      <c r="N33549" s="36"/>
    </row>
    <row r="33550" spans="12:14" x14ac:dyDescent="0.25">
      <c r="L33550" s="36"/>
      <c r="M33550" s="36"/>
      <c r="N33550" s="36"/>
    </row>
    <row r="33551" spans="12:14" x14ac:dyDescent="0.25">
      <c r="L33551" s="36"/>
      <c r="M33551" s="36"/>
      <c r="N33551" s="36"/>
    </row>
    <row r="33552" spans="12:14" x14ac:dyDescent="0.25">
      <c r="L33552" s="36"/>
      <c r="M33552" s="36"/>
      <c r="N33552" s="36"/>
    </row>
    <row r="33553" spans="12:14" x14ac:dyDescent="0.25">
      <c r="L33553" s="36"/>
      <c r="M33553" s="36"/>
      <c r="N33553" s="36"/>
    </row>
    <row r="33554" spans="12:14" x14ac:dyDescent="0.25">
      <c r="L33554" s="36"/>
      <c r="M33554" s="36"/>
      <c r="N33554" s="36"/>
    </row>
    <row r="33555" spans="12:14" x14ac:dyDescent="0.25">
      <c r="L33555" s="36"/>
      <c r="M33555" s="36"/>
      <c r="N33555" s="36"/>
    </row>
    <row r="33556" spans="12:14" x14ac:dyDescent="0.25">
      <c r="L33556" s="36"/>
      <c r="M33556" s="36"/>
      <c r="N33556" s="36"/>
    </row>
    <row r="33557" spans="12:14" x14ac:dyDescent="0.25">
      <c r="L33557" s="36"/>
      <c r="M33557" s="36"/>
      <c r="N33557" s="36"/>
    </row>
    <row r="33558" spans="12:14" x14ac:dyDescent="0.25">
      <c r="L33558" s="36"/>
      <c r="M33558" s="36"/>
      <c r="N33558" s="36"/>
    </row>
    <row r="33559" spans="12:14" x14ac:dyDescent="0.25">
      <c r="L33559" s="36"/>
      <c r="M33559" s="36"/>
      <c r="N33559" s="36"/>
    </row>
    <row r="33560" spans="12:14" x14ac:dyDescent="0.25">
      <c r="L33560" s="36"/>
      <c r="M33560" s="36"/>
      <c r="N33560" s="36"/>
    </row>
    <row r="33561" spans="12:14" x14ac:dyDescent="0.25">
      <c r="L33561" s="36"/>
      <c r="M33561" s="36"/>
      <c r="N33561" s="36"/>
    </row>
    <row r="33562" spans="12:14" x14ac:dyDescent="0.25">
      <c r="L33562" s="36"/>
      <c r="M33562" s="36"/>
      <c r="N33562" s="36"/>
    </row>
    <row r="33563" spans="12:14" x14ac:dyDescent="0.25">
      <c r="L33563" s="36"/>
      <c r="M33563" s="36"/>
      <c r="N33563" s="36"/>
    </row>
    <row r="33564" spans="12:14" x14ac:dyDescent="0.25">
      <c r="L33564" s="36"/>
      <c r="M33564" s="36"/>
      <c r="N33564" s="36"/>
    </row>
    <row r="33565" spans="12:14" x14ac:dyDescent="0.25">
      <c r="L33565" s="36"/>
      <c r="M33565" s="36"/>
      <c r="N33565" s="36"/>
    </row>
    <row r="33566" spans="12:14" x14ac:dyDescent="0.25">
      <c r="L33566" s="36"/>
      <c r="M33566" s="36"/>
      <c r="N33566" s="36"/>
    </row>
    <row r="33567" spans="12:14" x14ac:dyDescent="0.25">
      <c r="L33567" s="36"/>
      <c r="M33567" s="36"/>
      <c r="N33567" s="36"/>
    </row>
    <row r="33568" spans="12:14" x14ac:dyDescent="0.25">
      <c r="L33568" s="36"/>
      <c r="M33568" s="36"/>
      <c r="N33568" s="36"/>
    </row>
    <row r="33569" spans="12:14" x14ac:dyDescent="0.25">
      <c r="L33569" s="36"/>
      <c r="M33569" s="36"/>
      <c r="N33569" s="36"/>
    </row>
    <row r="33570" spans="12:14" x14ac:dyDescent="0.25">
      <c r="L33570" s="36"/>
      <c r="M33570" s="36"/>
      <c r="N33570" s="36"/>
    </row>
    <row r="33571" spans="12:14" x14ac:dyDescent="0.25">
      <c r="L33571" s="36"/>
      <c r="M33571" s="36"/>
      <c r="N33571" s="36"/>
    </row>
    <row r="33572" spans="12:14" x14ac:dyDescent="0.25">
      <c r="L33572" s="36"/>
      <c r="M33572" s="36"/>
      <c r="N33572" s="36"/>
    </row>
    <row r="33573" spans="12:14" x14ac:dyDescent="0.25">
      <c r="L33573" s="36"/>
      <c r="M33573" s="36"/>
      <c r="N33573" s="36"/>
    </row>
    <row r="33574" spans="12:14" x14ac:dyDescent="0.25">
      <c r="L33574" s="36"/>
      <c r="M33574" s="36"/>
      <c r="N33574" s="36"/>
    </row>
    <row r="33575" spans="12:14" x14ac:dyDescent="0.25">
      <c r="L33575" s="36"/>
      <c r="M33575" s="36"/>
      <c r="N33575" s="36"/>
    </row>
    <row r="33576" spans="12:14" x14ac:dyDescent="0.25">
      <c r="L33576" s="36"/>
      <c r="M33576" s="36"/>
      <c r="N33576" s="36"/>
    </row>
    <row r="33577" spans="12:14" x14ac:dyDescent="0.25">
      <c r="L33577" s="36"/>
      <c r="M33577" s="36"/>
      <c r="N33577" s="36"/>
    </row>
    <row r="33578" spans="12:14" x14ac:dyDescent="0.25">
      <c r="L33578" s="36"/>
      <c r="M33578" s="36"/>
      <c r="N33578" s="36"/>
    </row>
    <row r="33579" spans="12:14" x14ac:dyDescent="0.25">
      <c r="L33579" s="36"/>
      <c r="M33579" s="36"/>
      <c r="N33579" s="36"/>
    </row>
    <row r="33580" spans="12:14" x14ac:dyDescent="0.25">
      <c r="L33580" s="36"/>
      <c r="M33580" s="36"/>
      <c r="N33580" s="36"/>
    </row>
    <row r="33581" spans="12:14" x14ac:dyDescent="0.25">
      <c r="L33581" s="36"/>
      <c r="M33581" s="36"/>
      <c r="N33581" s="36"/>
    </row>
    <row r="33582" spans="12:14" x14ac:dyDescent="0.25">
      <c r="L33582" s="36"/>
      <c r="M33582" s="36"/>
      <c r="N33582" s="36"/>
    </row>
    <row r="33583" spans="12:14" x14ac:dyDescent="0.25">
      <c r="L33583" s="36"/>
      <c r="M33583" s="36"/>
      <c r="N33583" s="36"/>
    </row>
    <row r="33584" spans="12:14" x14ac:dyDescent="0.25">
      <c r="L33584" s="36"/>
      <c r="M33584" s="36"/>
      <c r="N33584" s="36"/>
    </row>
    <row r="33585" spans="12:14" x14ac:dyDescent="0.25">
      <c r="L33585" s="36"/>
      <c r="M33585" s="36"/>
      <c r="N33585" s="36"/>
    </row>
    <row r="33586" spans="12:14" x14ac:dyDescent="0.25">
      <c r="L33586" s="36"/>
      <c r="M33586" s="36"/>
      <c r="N33586" s="36"/>
    </row>
    <row r="33587" spans="12:14" x14ac:dyDescent="0.25">
      <c r="L33587" s="36"/>
      <c r="M33587" s="36"/>
      <c r="N33587" s="36"/>
    </row>
    <row r="33588" spans="12:14" x14ac:dyDescent="0.25">
      <c r="L33588" s="36"/>
      <c r="M33588" s="36"/>
      <c r="N33588" s="36"/>
    </row>
    <row r="33589" spans="12:14" x14ac:dyDescent="0.25">
      <c r="L33589" s="36"/>
      <c r="M33589" s="36"/>
      <c r="N33589" s="36"/>
    </row>
    <row r="33590" spans="12:14" x14ac:dyDescent="0.25">
      <c r="L33590" s="36"/>
      <c r="M33590" s="36"/>
      <c r="N33590" s="36"/>
    </row>
    <row r="33591" spans="12:14" x14ac:dyDescent="0.25">
      <c r="L33591" s="36"/>
      <c r="M33591" s="36"/>
      <c r="N33591" s="36"/>
    </row>
    <row r="33592" spans="12:14" x14ac:dyDescent="0.25">
      <c r="L33592" s="36"/>
      <c r="M33592" s="36"/>
      <c r="N33592" s="36"/>
    </row>
    <row r="33593" spans="12:14" x14ac:dyDescent="0.25">
      <c r="L33593" s="36"/>
      <c r="M33593" s="36"/>
      <c r="N33593" s="36"/>
    </row>
    <row r="33594" spans="12:14" x14ac:dyDescent="0.25">
      <c r="L33594" s="36"/>
      <c r="M33594" s="36"/>
      <c r="N33594" s="36"/>
    </row>
    <row r="33595" spans="12:14" x14ac:dyDescent="0.25">
      <c r="L33595" s="36"/>
      <c r="M33595" s="36"/>
      <c r="N33595" s="36"/>
    </row>
    <row r="33596" spans="12:14" x14ac:dyDescent="0.25">
      <c r="L33596" s="36"/>
      <c r="M33596" s="36"/>
      <c r="N33596" s="36"/>
    </row>
    <row r="33597" spans="12:14" x14ac:dyDescent="0.25">
      <c r="L33597" s="36"/>
      <c r="M33597" s="36"/>
      <c r="N33597" s="36"/>
    </row>
    <row r="33598" spans="12:14" x14ac:dyDescent="0.25">
      <c r="L33598" s="36"/>
      <c r="M33598" s="36"/>
      <c r="N33598" s="36"/>
    </row>
    <row r="33599" spans="12:14" x14ac:dyDescent="0.25">
      <c r="L33599" s="36"/>
      <c r="M33599" s="36"/>
      <c r="N33599" s="36"/>
    </row>
    <row r="33600" spans="12:14" x14ac:dyDescent="0.25">
      <c r="L33600" s="36"/>
      <c r="M33600" s="36"/>
      <c r="N33600" s="36"/>
    </row>
    <row r="33601" spans="12:14" x14ac:dyDescent="0.25">
      <c r="L33601" s="36"/>
      <c r="M33601" s="36"/>
      <c r="N33601" s="36"/>
    </row>
    <row r="33602" spans="12:14" x14ac:dyDescent="0.25">
      <c r="L33602" s="36"/>
      <c r="M33602" s="36"/>
      <c r="N33602" s="36"/>
    </row>
    <row r="33603" spans="12:14" x14ac:dyDescent="0.25">
      <c r="L33603" s="36"/>
      <c r="M33603" s="36"/>
      <c r="N33603" s="36"/>
    </row>
    <row r="33604" spans="12:14" x14ac:dyDescent="0.25">
      <c r="L33604" s="36"/>
      <c r="M33604" s="36"/>
      <c r="N33604" s="36"/>
    </row>
    <row r="33605" spans="12:14" x14ac:dyDescent="0.25">
      <c r="L33605" s="36"/>
      <c r="M33605" s="36"/>
      <c r="N33605" s="36"/>
    </row>
    <row r="33606" spans="12:14" x14ac:dyDescent="0.25">
      <c r="L33606" s="36"/>
      <c r="M33606" s="36"/>
      <c r="N33606" s="36"/>
    </row>
    <row r="33607" spans="12:14" x14ac:dyDescent="0.25">
      <c r="L33607" s="36"/>
      <c r="M33607" s="36"/>
      <c r="N33607" s="36"/>
    </row>
    <row r="33608" spans="12:14" x14ac:dyDescent="0.25">
      <c r="L33608" s="36"/>
      <c r="M33608" s="36"/>
      <c r="N33608" s="36"/>
    </row>
    <row r="33609" spans="12:14" x14ac:dyDescent="0.25">
      <c r="L33609" s="36"/>
      <c r="M33609" s="36"/>
      <c r="N33609" s="36"/>
    </row>
    <row r="33610" spans="12:14" x14ac:dyDescent="0.25">
      <c r="L33610" s="36"/>
      <c r="M33610" s="36"/>
      <c r="N33610" s="36"/>
    </row>
    <row r="33611" spans="12:14" x14ac:dyDescent="0.25">
      <c r="L33611" s="36"/>
      <c r="M33611" s="36"/>
      <c r="N33611" s="36"/>
    </row>
    <row r="33612" spans="12:14" x14ac:dyDescent="0.25">
      <c r="L33612" s="36"/>
      <c r="M33612" s="36"/>
      <c r="N33612" s="36"/>
    </row>
    <row r="33613" spans="12:14" x14ac:dyDescent="0.25">
      <c r="L33613" s="36"/>
      <c r="M33613" s="36"/>
      <c r="N33613" s="36"/>
    </row>
    <row r="33614" spans="12:14" x14ac:dyDescent="0.25">
      <c r="L33614" s="36"/>
      <c r="M33614" s="36"/>
      <c r="N33614" s="36"/>
    </row>
    <row r="33615" spans="12:14" x14ac:dyDescent="0.25">
      <c r="L33615" s="36"/>
      <c r="M33615" s="36"/>
      <c r="N33615" s="36"/>
    </row>
    <row r="33616" spans="12:14" x14ac:dyDescent="0.25">
      <c r="L33616" s="36"/>
      <c r="M33616" s="36"/>
      <c r="N33616" s="36"/>
    </row>
    <row r="33617" spans="12:14" x14ac:dyDescent="0.25">
      <c r="L33617" s="36"/>
      <c r="M33617" s="36"/>
      <c r="N33617" s="36"/>
    </row>
    <row r="33618" spans="12:14" x14ac:dyDescent="0.25">
      <c r="L33618" s="36"/>
      <c r="M33618" s="36"/>
      <c r="N33618" s="36"/>
    </row>
    <row r="33619" spans="12:14" x14ac:dyDescent="0.25">
      <c r="L33619" s="36"/>
      <c r="M33619" s="36"/>
      <c r="N33619" s="36"/>
    </row>
    <row r="33620" spans="12:14" x14ac:dyDescent="0.25">
      <c r="L33620" s="36"/>
      <c r="M33620" s="36"/>
      <c r="N33620" s="36"/>
    </row>
    <row r="33621" spans="12:14" x14ac:dyDescent="0.25">
      <c r="L33621" s="36"/>
      <c r="M33621" s="36"/>
      <c r="N33621" s="36"/>
    </row>
    <row r="33622" spans="12:14" x14ac:dyDescent="0.25">
      <c r="L33622" s="36"/>
      <c r="M33622" s="36"/>
      <c r="N33622" s="36"/>
    </row>
    <row r="33623" spans="12:14" x14ac:dyDescent="0.25">
      <c r="L33623" s="36"/>
      <c r="M33623" s="36"/>
      <c r="N33623" s="36"/>
    </row>
    <row r="33624" spans="12:14" x14ac:dyDescent="0.25">
      <c r="L33624" s="36"/>
      <c r="M33624" s="36"/>
      <c r="N33624" s="36"/>
    </row>
    <row r="33625" spans="12:14" x14ac:dyDescent="0.25">
      <c r="L33625" s="36"/>
      <c r="M33625" s="36"/>
      <c r="N33625" s="36"/>
    </row>
    <row r="33626" spans="12:14" x14ac:dyDescent="0.25">
      <c r="L33626" s="36"/>
      <c r="M33626" s="36"/>
      <c r="N33626" s="36"/>
    </row>
    <row r="33627" spans="12:14" x14ac:dyDescent="0.25">
      <c r="L33627" s="36"/>
      <c r="M33627" s="36"/>
      <c r="N33627" s="36"/>
    </row>
    <row r="33628" spans="12:14" x14ac:dyDescent="0.25">
      <c r="L33628" s="36"/>
      <c r="M33628" s="36"/>
      <c r="N33628" s="36"/>
    </row>
    <row r="33629" spans="12:14" x14ac:dyDescent="0.25">
      <c r="L33629" s="36"/>
      <c r="M33629" s="36"/>
      <c r="N33629" s="36"/>
    </row>
    <row r="33630" spans="12:14" x14ac:dyDescent="0.25">
      <c r="L33630" s="36"/>
      <c r="M33630" s="36"/>
      <c r="N33630" s="36"/>
    </row>
    <row r="33631" spans="12:14" x14ac:dyDescent="0.25">
      <c r="L33631" s="36"/>
      <c r="M33631" s="36"/>
      <c r="N33631" s="36"/>
    </row>
    <row r="33632" spans="12:14" x14ac:dyDescent="0.25">
      <c r="L33632" s="36"/>
      <c r="M33632" s="36"/>
      <c r="N33632" s="36"/>
    </row>
    <row r="33633" spans="12:14" x14ac:dyDescent="0.25">
      <c r="L33633" s="36"/>
      <c r="M33633" s="36"/>
      <c r="N33633" s="36"/>
    </row>
    <row r="33634" spans="12:14" x14ac:dyDescent="0.25">
      <c r="L33634" s="36"/>
      <c r="M33634" s="36"/>
      <c r="N33634" s="36"/>
    </row>
    <row r="33635" spans="12:14" x14ac:dyDescent="0.25">
      <c r="L33635" s="36"/>
      <c r="M33635" s="36"/>
      <c r="N33635" s="36"/>
    </row>
    <row r="33636" spans="12:14" x14ac:dyDescent="0.25">
      <c r="L33636" s="36"/>
      <c r="M33636" s="36"/>
      <c r="N33636" s="36"/>
    </row>
    <row r="33637" spans="12:14" x14ac:dyDescent="0.25">
      <c r="L33637" s="36"/>
      <c r="M33637" s="36"/>
      <c r="N33637" s="36"/>
    </row>
    <row r="33638" spans="12:14" x14ac:dyDescent="0.25">
      <c r="L33638" s="36"/>
      <c r="M33638" s="36"/>
      <c r="N33638" s="36"/>
    </row>
    <row r="33639" spans="12:14" x14ac:dyDescent="0.25">
      <c r="L33639" s="36"/>
      <c r="M33639" s="36"/>
      <c r="N33639" s="36"/>
    </row>
    <row r="33640" spans="12:14" x14ac:dyDescent="0.25">
      <c r="L33640" s="36"/>
      <c r="M33640" s="36"/>
      <c r="N33640" s="36"/>
    </row>
    <row r="33641" spans="12:14" x14ac:dyDescent="0.25">
      <c r="L33641" s="36"/>
      <c r="M33641" s="36"/>
      <c r="N33641" s="36"/>
    </row>
    <row r="33642" spans="12:14" x14ac:dyDescent="0.25">
      <c r="L33642" s="36"/>
      <c r="M33642" s="36"/>
      <c r="N33642" s="36"/>
    </row>
    <row r="33643" spans="12:14" x14ac:dyDescent="0.25">
      <c r="L33643" s="36"/>
      <c r="M33643" s="36"/>
      <c r="N33643" s="36"/>
    </row>
    <row r="33644" spans="12:14" x14ac:dyDescent="0.25">
      <c r="L33644" s="36"/>
      <c r="M33644" s="36"/>
      <c r="N33644" s="36"/>
    </row>
    <row r="33645" spans="12:14" x14ac:dyDescent="0.25">
      <c r="L33645" s="36"/>
      <c r="M33645" s="36"/>
      <c r="N33645" s="36"/>
    </row>
    <row r="33646" spans="12:14" x14ac:dyDescent="0.25">
      <c r="L33646" s="36"/>
      <c r="M33646" s="36"/>
      <c r="N33646" s="36"/>
    </row>
    <row r="33647" spans="12:14" x14ac:dyDescent="0.25">
      <c r="L33647" s="36"/>
      <c r="M33647" s="36"/>
      <c r="N33647" s="36"/>
    </row>
    <row r="33648" spans="12:14" x14ac:dyDescent="0.25">
      <c r="L33648" s="36"/>
      <c r="M33648" s="36"/>
      <c r="N33648" s="36"/>
    </row>
    <row r="33649" spans="12:14" x14ac:dyDescent="0.25">
      <c r="L33649" s="36"/>
      <c r="M33649" s="36"/>
      <c r="N33649" s="36"/>
    </row>
    <row r="33650" spans="12:14" x14ac:dyDescent="0.25">
      <c r="L33650" s="36"/>
      <c r="M33650" s="36"/>
      <c r="N33650" s="36"/>
    </row>
    <row r="33651" spans="12:14" x14ac:dyDescent="0.25">
      <c r="L33651" s="36"/>
      <c r="M33651" s="36"/>
      <c r="N33651" s="36"/>
    </row>
    <row r="33652" spans="12:14" x14ac:dyDescent="0.25">
      <c r="L33652" s="36"/>
      <c r="M33652" s="36"/>
      <c r="N33652" s="36"/>
    </row>
    <row r="33653" spans="12:14" x14ac:dyDescent="0.25">
      <c r="L33653" s="36"/>
      <c r="M33653" s="36"/>
      <c r="N33653" s="36"/>
    </row>
    <row r="33654" spans="12:14" x14ac:dyDescent="0.25">
      <c r="L33654" s="36"/>
      <c r="M33654" s="36"/>
      <c r="N33654" s="36"/>
    </row>
    <row r="33655" spans="12:14" x14ac:dyDescent="0.25">
      <c r="L33655" s="36"/>
      <c r="M33655" s="36"/>
      <c r="N33655" s="36"/>
    </row>
    <row r="33656" spans="12:14" x14ac:dyDescent="0.25">
      <c r="L33656" s="36"/>
      <c r="M33656" s="36"/>
      <c r="N33656" s="36"/>
    </row>
    <row r="33657" spans="12:14" x14ac:dyDescent="0.25">
      <c r="L33657" s="36"/>
      <c r="M33657" s="36"/>
      <c r="N33657" s="36"/>
    </row>
    <row r="33658" spans="12:14" x14ac:dyDescent="0.25">
      <c r="L33658" s="36"/>
      <c r="M33658" s="36"/>
      <c r="N33658" s="36"/>
    </row>
    <row r="33659" spans="12:14" x14ac:dyDescent="0.25">
      <c r="L33659" s="36"/>
      <c r="M33659" s="36"/>
      <c r="N33659" s="36"/>
    </row>
    <row r="33660" spans="12:14" x14ac:dyDescent="0.25">
      <c r="L33660" s="36"/>
      <c r="M33660" s="36"/>
      <c r="N33660" s="36"/>
    </row>
    <row r="33661" spans="12:14" x14ac:dyDescent="0.25">
      <c r="L33661" s="36"/>
      <c r="M33661" s="36"/>
      <c r="N33661" s="36"/>
    </row>
    <row r="33662" spans="12:14" x14ac:dyDescent="0.25">
      <c r="L33662" s="36"/>
      <c r="M33662" s="36"/>
      <c r="N33662" s="36"/>
    </row>
    <row r="33663" spans="12:14" x14ac:dyDescent="0.25">
      <c r="L33663" s="36"/>
      <c r="M33663" s="36"/>
      <c r="N33663" s="36"/>
    </row>
    <row r="33664" spans="12:14" x14ac:dyDescent="0.25">
      <c r="L33664" s="36"/>
      <c r="M33664" s="36"/>
      <c r="N33664" s="36"/>
    </row>
    <row r="33665" spans="12:14" x14ac:dyDescent="0.25">
      <c r="L33665" s="36"/>
      <c r="M33665" s="36"/>
      <c r="N33665" s="36"/>
    </row>
    <row r="33666" spans="12:14" x14ac:dyDescent="0.25">
      <c r="L33666" s="36"/>
      <c r="M33666" s="36"/>
      <c r="N33666" s="36"/>
    </row>
    <row r="33667" spans="12:14" x14ac:dyDescent="0.25">
      <c r="L33667" s="36"/>
      <c r="M33667" s="36"/>
      <c r="N33667" s="36"/>
    </row>
    <row r="33668" spans="12:14" x14ac:dyDescent="0.25">
      <c r="L33668" s="36"/>
      <c r="M33668" s="36"/>
      <c r="N33668" s="36"/>
    </row>
    <row r="33669" spans="12:14" x14ac:dyDescent="0.25">
      <c r="L33669" s="36"/>
      <c r="M33669" s="36"/>
      <c r="N33669" s="36"/>
    </row>
    <row r="33670" spans="12:14" x14ac:dyDescent="0.25">
      <c r="L33670" s="36"/>
      <c r="M33670" s="36"/>
      <c r="N33670" s="36"/>
    </row>
    <row r="33671" spans="12:14" x14ac:dyDescent="0.25">
      <c r="L33671" s="36"/>
      <c r="M33671" s="36"/>
      <c r="N33671" s="36"/>
    </row>
    <row r="33672" spans="12:14" x14ac:dyDescent="0.25">
      <c r="L33672" s="36"/>
      <c r="M33672" s="36"/>
      <c r="N33672" s="36"/>
    </row>
    <row r="33673" spans="12:14" x14ac:dyDescent="0.25">
      <c r="L33673" s="36"/>
      <c r="M33673" s="36"/>
      <c r="N33673" s="36"/>
    </row>
    <row r="33674" spans="12:14" x14ac:dyDescent="0.25">
      <c r="L33674" s="36"/>
      <c r="M33674" s="36"/>
      <c r="N33674" s="36"/>
    </row>
    <row r="33675" spans="12:14" x14ac:dyDescent="0.25">
      <c r="L33675" s="36"/>
      <c r="M33675" s="36"/>
      <c r="N33675" s="36"/>
    </row>
    <row r="33676" spans="12:14" x14ac:dyDescent="0.25">
      <c r="L33676" s="36"/>
      <c r="M33676" s="36"/>
      <c r="N33676" s="36"/>
    </row>
    <row r="33677" spans="12:14" x14ac:dyDescent="0.25">
      <c r="L33677" s="36"/>
      <c r="M33677" s="36"/>
      <c r="N33677" s="36"/>
    </row>
    <row r="33678" spans="12:14" x14ac:dyDescent="0.25">
      <c r="L33678" s="36"/>
      <c r="M33678" s="36"/>
      <c r="N33678" s="36"/>
    </row>
    <row r="33679" spans="12:14" x14ac:dyDescent="0.25">
      <c r="L33679" s="36"/>
      <c r="M33679" s="36"/>
      <c r="N33679" s="36"/>
    </row>
    <row r="33680" spans="12:14" x14ac:dyDescent="0.25">
      <c r="L33680" s="36"/>
      <c r="M33680" s="36"/>
      <c r="N33680" s="36"/>
    </row>
    <row r="33681" spans="12:14" x14ac:dyDescent="0.25">
      <c r="L33681" s="36"/>
      <c r="M33681" s="36"/>
      <c r="N33681" s="36"/>
    </row>
    <row r="33682" spans="12:14" x14ac:dyDescent="0.25">
      <c r="L33682" s="36"/>
      <c r="M33682" s="36"/>
      <c r="N33682" s="36"/>
    </row>
    <row r="33683" spans="12:14" x14ac:dyDescent="0.25">
      <c r="L33683" s="36"/>
      <c r="M33683" s="36"/>
      <c r="N33683" s="36"/>
    </row>
    <row r="33684" spans="12:14" x14ac:dyDescent="0.25">
      <c r="L33684" s="36"/>
      <c r="M33684" s="36"/>
      <c r="N33684" s="36"/>
    </row>
    <row r="33685" spans="12:14" x14ac:dyDescent="0.25">
      <c r="L33685" s="36"/>
      <c r="M33685" s="36"/>
      <c r="N33685" s="36"/>
    </row>
    <row r="33686" spans="12:14" x14ac:dyDescent="0.25">
      <c r="L33686" s="36"/>
      <c r="M33686" s="36"/>
      <c r="N33686" s="36"/>
    </row>
    <row r="33687" spans="12:14" x14ac:dyDescent="0.25">
      <c r="L33687" s="36"/>
      <c r="M33687" s="36"/>
      <c r="N33687" s="36"/>
    </row>
    <row r="33688" spans="12:14" x14ac:dyDescent="0.25">
      <c r="L33688" s="36"/>
      <c r="M33688" s="36"/>
      <c r="N33688" s="36"/>
    </row>
    <row r="33689" spans="12:14" x14ac:dyDescent="0.25">
      <c r="L33689" s="36"/>
      <c r="M33689" s="36"/>
      <c r="N33689" s="36"/>
    </row>
    <row r="33690" spans="12:14" x14ac:dyDescent="0.25">
      <c r="L33690" s="36"/>
      <c r="M33690" s="36"/>
      <c r="N33690" s="36"/>
    </row>
    <row r="33691" spans="12:14" x14ac:dyDescent="0.25">
      <c r="L33691" s="36"/>
      <c r="M33691" s="36"/>
      <c r="N33691" s="36"/>
    </row>
    <row r="33692" spans="12:14" x14ac:dyDescent="0.25">
      <c r="L33692" s="36"/>
      <c r="M33692" s="36"/>
      <c r="N33692" s="36"/>
    </row>
    <row r="33693" spans="12:14" x14ac:dyDescent="0.25">
      <c r="L33693" s="36"/>
      <c r="M33693" s="36"/>
      <c r="N33693" s="36"/>
    </row>
    <row r="33694" spans="12:14" x14ac:dyDescent="0.25">
      <c r="L33694" s="36"/>
      <c r="M33694" s="36"/>
      <c r="N33694" s="36"/>
    </row>
    <row r="33695" spans="12:14" x14ac:dyDescent="0.25">
      <c r="L33695" s="36"/>
      <c r="M33695" s="36"/>
      <c r="N33695" s="36"/>
    </row>
    <row r="33696" spans="12:14" x14ac:dyDescent="0.25">
      <c r="L33696" s="36"/>
      <c r="M33696" s="36"/>
      <c r="N33696" s="36"/>
    </row>
    <row r="33697" spans="12:14" x14ac:dyDescent="0.25">
      <c r="L33697" s="36"/>
      <c r="M33697" s="36"/>
      <c r="N33697" s="36"/>
    </row>
    <row r="33698" spans="12:14" x14ac:dyDescent="0.25">
      <c r="L33698" s="36"/>
      <c r="M33698" s="36"/>
      <c r="N33698" s="36"/>
    </row>
    <row r="33699" spans="12:14" x14ac:dyDescent="0.25">
      <c r="L33699" s="36"/>
      <c r="M33699" s="36"/>
      <c r="N33699" s="36"/>
    </row>
    <row r="33700" spans="12:14" x14ac:dyDescent="0.25">
      <c r="L33700" s="36"/>
      <c r="M33700" s="36"/>
      <c r="N33700" s="36"/>
    </row>
    <row r="33701" spans="12:14" x14ac:dyDescent="0.25">
      <c r="L33701" s="36"/>
      <c r="M33701" s="36"/>
      <c r="N33701" s="36"/>
    </row>
    <row r="33702" spans="12:14" x14ac:dyDescent="0.25">
      <c r="L33702" s="36"/>
      <c r="M33702" s="36"/>
      <c r="N33702" s="36"/>
    </row>
    <row r="33703" spans="12:14" x14ac:dyDescent="0.25">
      <c r="L33703" s="36"/>
      <c r="M33703" s="36"/>
      <c r="N33703" s="36"/>
    </row>
    <row r="33704" spans="12:14" x14ac:dyDescent="0.25">
      <c r="L33704" s="36"/>
      <c r="M33704" s="36"/>
      <c r="N33704" s="36"/>
    </row>
    <row r="33705" spans="12:14" x14ac:dyDescent="0.25">
      <c r="L33705" s="36"/>
      <c r="M33705" s="36"/>
      <c r="N33705" s="36"/>
    </row>
    <row r="33706" spans="12:14" x14ac:dyDescent="0.25">
      <c r="L33706" s="36"/>
      <c r="M33706" s="36"/>
      <c r="N33706" s="36"/>
    </row>
    <row r="33707" spans="12:14" x14ac:dyDescent="0.25">
      <c r="L33707" s="36"/>
      <c r="M33707" s="36"/>
      <c r="N33707" s="36"/>
    </row>
    <row r="33708" spans="12:14" x14ac:dyDescent="0.25">
      <c r="L33708" s="36"/>
      <c r="M33708" s="36"/>
      <c r="N33708" s="36"/>
    </row>
    <row r="33709" spans="12:14" x14ac:dyDescent="0.25">
      <c r="L33709" s="36"/>
      <c r="M33709" s="36"/>
      <c r="N33709" s="36"/>
    </row>
    <row r="33710" spans="12:14" x14ac:dyDescent="0.25">
      <c r="L33710" s="36"/>
      <c r="M33710" s="36"/>
      <c r="N33710" s="36"/>
    </row>
    <row r="33711" spans="12:14" x14ac:dyDescent="0.25">
      <c r="L33711" s="36"/>
      <c r="M33711" s="36"/>
      <c r="N33711" s="36"/>
    </row>
    <row r="33712" spans="12:14" x14ac:dyDescent="0.25">
      <c r="L33712" s="36"/>
      <c r="M33712" s="36"/>
      <c r="N33712" s="36"/>
    </row>
    <row r="33713" spans="12:14" x14ac:dyDescent="0.25">
      <c r="L33713" s="36"/>
      <c r="M33713" s="36"/>
      <c r="N33713" s="36"/>
    </row>
    <row r="33714" spans="12:14" x14ac:dyDescent="0.25">
      <c r="L33714" s="36"/>
      <c r="M33714" s="36"/>
      <c r="N33714" s="36"/>
    </row>
    <row r="33715" spans="12:14" x14ac:dyDescent="0.25">
      <c r="L33715" s="36"/>
      <c r="M33715" s="36"/>
      <c r="N33715" s="36"/>
    </row>
    <row r="33716" spans="12:14" x14ac:dyDescent="0.25">
      <c r="L33716" s="36"/>
      <c r="M33716" s="36"/>
      <c r="N33716" s="36"/>
    </row>
    <row r="33717" spans="12:14" x14ac:dyDescent="0.25">
      <c r="L33717" s="36"/>
      <c r="M33717" s="36"/>
      <c r="N33717" s="36"/>
    </row>
    <row r="33718" spans="12:14" x14ac:dyDescent="0.25">
      <c r="L33718" s="36"/>
      <c r="M33718" s="36"/>
      <c r="N33718" s="36"/>
    </row>
    <row r="33719" spans="12:14" x14ac:dyDescent="0.25">
      <c r="L33719" s="36"/>
      <c r="M33719" s="36"/>
      <c r="N33719" s="36"/>
    </row>
    <row r="33720" spans="12:14" x14ac:dyDescent="0.25">
      <c r="L33720" s="36"/>
      <c r="M33720" s="36"/>
      <c r="N33720" s="36"/>
    </row>
    <row r="33721" spans="12:14" x14ac:dyDescent="0.25">
      <c r="L33721" s="36"/>
      <c r="M33721" s="36"/>
      <c r="N33721" s="36"/>
    </row>
    <row r="33722" spans="12:14" x14ac:dyDescent="0.25">
      <c r="L33722" s="36"/>
      <c r="M33722" s="36"/>
      <c r="N33722" s="36"/>
    </row>
    <row r="33723" spans="12:14" x14ac:dyDescent="0.25">
      <c r="L33723" s="36"/>
      <c r="M33723" s="36"/>
      <c r="N33723" s="36"/>
    </row>
    <row r="33724" spans="12:14" x14ac:dyDescent="0.25">
      <c r="L33724" s="36"/>
      <c r="M33724" s="36"/>
      <c r="N33724" s="36"/>
    </row>
    <row r="33725" spans="12:14" x14ac:dyDescent="0.25">
      <c r="L33725" s="36"/>
      <c r="M33725" s="36"/>
      <c r="N33725" s="36"/>
    </row>
    <row r="33726" spans="12:14" x14ac:dyDescent="0.25">
      <c r="L33726" s="36"/>
      <c r="M33726" s="36"/>
      <c r="N33726" s="36"/>
    </row>
    <row r="33727" spans="12:14" x14ac:dyDescent="0.25">
      <c r="L33727" s="36"/>
      <c r="M33727" s="36"/>
      <c r="N33727" s="36"/>
    </row>
    <row r="33728" spans="12:14" x14ac:dyDescent="0.25">
      <c r="L33728" s="36"/>
      <c r="M33728" s="36"/>
      <c r="N33728" s="36"/>
    </row>
    <row r="33729" spans="12:14" x14ac:dyDescent="0.25">
      <c r="L33729" s="36"/>
      <c r="M33729" s="36"/>
      <c r="N33729" s="36"/>
    </row>
    <row r="33730" spans="12:14" x14ac:dyDescent="0.25">
      <c r="L33730" s="36"/>
      <c r="M33730" s="36"/>
      <c r="N33730" s="36"/>
    </row>
    <row r="33731" spans="12:14" x14ac:dyDescent="0.25">
      <c r="L33731" s="36"/>
      <c r="M33731" s="36"/>
      <c r="N33731" s="36"/>
    </row>
    <row r="33732" spans="12:14" x14ac:dyDescent="0.25">
      <c r="L33732" s="36"/>
      <c r="M33732" s="36"/>
      <c r="N33732" s="36"/>
    </row>
    <row r="33733" spans="12:14" x14ac:dyDescent="0.25">
      <c r="L33733" s="36"/>
      <c r="M33733" s="36"/>
      <c r="N33733" s="36"/>
    </row>
    <row r="33734" spans="12:14" x14ac:dyDescent="0.25">
      <c r="L33734" s="36"/>
      <c r="M33734" s="36"/>
      <c r="N33734" s="36"/>
    </row>
    <row r="33735" spans="12:14" x14ac:dyDescent="0.25">
      <c r="L33735" s="36"/>
      <c r="M33735" s="36"/>
      <c r="N33735" s="36"/>
    </row>
    <row r="33736" spans="12:14" x14ac:dyDescent="0.25">
      <c r="L33736" s="36"/>
      <c r="M33736" s="36"/>
      <c r="N33736" s="36"/>
    </row>
    <row r="33737" spans="12:14" x14ac:dyDescent="0.25">
      <c r="L33737" s="36"/>
      <c r="M33737" s="36"/>
      <c r="N33737" s="36"/>
    </row>
    <row r="33738" spans="12:14" x14ac:dyDescent="0.25">
      <c r="L33738" s="36"/>
      <c r="M33738" s="36"/>
      <c r="N33738" s="36"/>
    </row>
    <row r="33739" spans="12:14" x14ac:dyDescent="0.25">
      <c r="L33739" s="36"/>
      <c r="M33739" s="36"/>
      <c r="N33739" s="36"/>
    </row>
    <row r="33740" spans="12:14" x14ac:dyDescent="0.25">
      <c r="L33740" s="36"/>
      <c r="M33740" s="36"/>
      <c r="N33740" s="36"/>
    </row>
    <row r="33741" spans="12:14" x14ac:dyDescent="0.25">
      <c r="L33741" s="36"/>
      <c r="M33741" s="36"/>
      <c r="N33741" s="36"/>
    </row>
    <row r="33742" spans="12:14" x14ac:dyDescent="0.25">
      <c r="L33742" s="36"/>
      <c r="M33742" s="36"/>
      <c r="N33742" s="36"/>
    </row>
    <row r="33743" spans="12:14" x14ac:dyDescent="0.25">
      <c r="L33743" s="36"/>
      <c r="M33743" s="36"/>
      <c r="N33743" s="36"/>
    </row>
    <row r="33744" spans="12:14" x14ac:dyDescent="0.25">
      <c r="L33744" s="36"/>
      <c r="M33744" s="36"/>
      <c r="N33744" s="36"/>
    </row>
    <row r="33745" spans="12:14" x14ac:dyDescent="0.25">
      <c r="L33745" s="36"/>
      <c r="M33745" s="36"/>
      <c r="N33745" s="36"/>
    </row>
    <row r="33746" spans="12:14" x14ac:dyDescent="0.25">
      <c r="L33746" s="36"/>
      <c r="M33746" s="36"/>
      <c r="N33746" s="36"/>
    </row>
    <row r="33747" spans="12:14" x14ac:dyDescent="0.25">
      <c r="L33747" s="36"/>
      <c r="M33747" s="36"/>
      <c r="N33747" s="36"/>
    </row>
    <row r="33748" spans="12:14" x14ac:dyDescent="0.25">
      <c r="L33748" s="36"/>
      <c r="M33748" s="36"/>
      <c r="N33748" s="36"/>
    </row>
    <row r="33749" spans="12:14" x14ac:dyDescent="0.25">
      <c r="L33749" s="36"/>
      <c r="M33749" s="36"/>
      <c r="N33749" s="36"/>
    </row>
    <row r="33750" spans="12:14" x14ac:dyDescent="0.25">
      <c r="L33750" s="36"/>
      <c r="M33750" s="36"/>
      <c r="N33750" s="36"/>
    </row>
    <row r="33751" spans="12:14" x14ac:dyDescent="0.25">
      <c r="L33751" s="36"/>
      <c r="M33751" s="36"/>
      <c r="N33751" s="36"/>
    </row>
    <row r="33752" spans="12:14" x14ac:dyDescent="0.25">
      <c r="L33752" s="36"/>
      <c r="M33752" s="36"/>
      <c r="N33752" s="36"/>
    </row>
    <row r="33753" spans="12:14" x14ac:dyDescent="0.25">
      <c r="L33753" s="36"/>
      <c r="M33753" s="36"/>
      <c r="N33753" s="36"/>
    </row>
    <row r="33754" spans="12:14" x14ac:dyDescent="0.25">
      <c r="L33754" s="36"/>
      <c r="M33754" s="36"/>
      <c r="N33754" s="36"/>
    </row>
    <row r="33755" spans="12:14" x14ac:dyDescent="0.25">
      <c r="L33755" s="36"/>
      <c r="M33755" s="36"/>
      <c r="N33755" s="36"/>
    </row>
    <row r="33756" spans="12:14" x14ac:dyDescent="0.25">
      <c r="L33756" s="36"/>
      <c r="M33756" s="36"/>
      <c r="N33756" s="36"/>
    </row>
    <row r="33757" spans="12:14" x14ac:dyDescent="0.25">
      <c r="L33757" s="36"/>
      <c r="M33757" s="36"/>
      <c r="N33757" s="36"/>
    </row>
    <row r="33758" spans="12:14" x14ac:dyDescent="0.25">
      <c r="L33758" s="36"/>
      <c r="M33758" s="36"/>
      <c r="N33758" s="36"/>
    </row>
    <row r="33759" spans="12:14" x14ac:dyDescent="0.25">
      <c r="L33759" s="36"/>
      <c r="M33759" s="36"/>
      <c r="N33759" s="36"/>
    </row>
    <row r="33760" spans="12:14" x14ac:dyDescent="0.25">
      <c r="L33760" s="36"/>
      <c r="M33760" s="36"/>
      <c r="N33760" s="36"/>
    </row>
    <row r="33761" spans="12:14" x14ac:dyDescent="0.25">
      <c r="L33761" s="36"/>
      <c r="M33761" s="36"/>
      <c r="N33761" s="36"/>
    </row>
    <row r="33762" spans="12:14" x14ac:dyDescent="0.25">
      <c r="L33762" s="36"/>
      <c r="M33762" s="36"/>
      <c r="N33762" s="36"/>
    </row>
    <row r="33763" spans="12:14" x14ac:dyDescent="0.25">
      <c r="L33763" s="36"/>
      <c r="M33763" s="36"/>
      <c r="N33763" s="36"/>
    </row>
    <row r="33764" spans="12:14" x14ac:dyDescent="0.25">
      <c r="L33764" s="36"/>
      <c r="M33764" s="36"/>
      <c r="N33764" s="36"/>
    </row>
    <row r="33765" spans="12:14" x14ac:dyDescent="0.25">
      <c r="L33765" s="36"/>
      <c r="M33765" s="36"/>
      <c r="N33765" s="36"/>
    </row>
    <row r="33766" spans="12:14" x14ac:dyDescent="0.25">
      <c r="L33766" s="36"/>
      <c r="M33766" s="36"/>
      <c r="N33766" s="36"/>
    </row>
    <row r="33767" spans="12:14" x14ac:dyDescent="0.25">
      <c r="L33767" s="36"/>
      <c r="M33767" s="36"/>
      <c r="N33767" s="36"/>
    </row>
    <row r="33768" spans="12:14" x14ac:dyDescent="0.25">
      <c r="L33768" s="36"/>
      <c r="M33768" s="36"/>
      <c r="N33768" s="36"/>
    </row>
    <row r="33769" spans="12:14" x14ac:dyDescent="0.25">
      <c r="L33769" s="36"/>
      <c r="M33769" s="36"/>
      <c r="N33769" s="36"/>
    </row>
    <row r="33770" spans="12:14" x14ac:dyDescent="0.25">
      <c r="L33770" s="36"/>
      <c r="M33770" s="36"/>
      <c r="N33770" s="36"/>
    </row>
    <row r="33771" spans="12:14" x14ac:dyDescent="0.25">
      <c r="L33771" s="36"/>
      <c r="M33771" s="36"/>
      <c r="N33771" s="36"/>
    </row>
    <row r="33772" spans="12:14" x14ac:dyDescent="0.25">
      <c r="L33772" s="36"/>
      <c r="M33772" s="36"/>
      <c r="N33772" s="36"/>
    </row>
    <row r="33773" spans="12:14" x14ac:dyDescent="0.25">
      <c r="L33773" s="36"/>
      <c r="M33773" s="36"/>
      <c r="N33773" s="36"/>
    </row>
    <row r="33774" spans="12:14" x14ac:dyDescent="0.25">
      <c r="L33774" s="36"/>
      <c r="M33774" s="36"/>
      <c r="N33774" s="36"/>
    </row>
    <row r="33775" spans="12:14" x14ac:dyDescent="0.25">
      <c r="L33775" s="36"/>
      <c r="M33775" s="36"/>
      <c r="N33775" s="36"/>
    </row>
    <row r="33776" spans="12:14" x14ac:dyDescent="0.25">
      <c r="L33776" s="36"/>
      <c r="M33776" s="36"/>
      <c r="N33776" s="36"/>
    </row>
    <row r="33777" spans="12:14" x14ac:dyDescent="0.25">
      <c r="L33777" s="36"/>
      <c r="M33777" s="36"/>
      <c r="N33777" s="36"/>
    </row>
    <row r="33778" spans="12:14" x14ac:dyDescent="0.25">
      <c r="L33778" s="36"/>
      <c r="M33778" s="36"/>
      <c r="N33778" s="36"/>
    </row>
    <row r="33779" spans="12:14" x14ac:dyDescent="0.25">
      <c r="L33779" s="36"/>
      <c r="M33779" s="36"/>
      <c r="N33779" s="36"/>
    </row>
    <row r="33780" spans="12:14" x14ac:dyDescent="0.25">
      <c r="L33780" s="36"/>
      <c r="M33780" s="36"/>
      <c r="N33780" s="36"/>
    </row>
    <row r="33781" spans="12:14" x14ac:dyDescent="0.25">
      <c r="L33781" s="36"/>
      <c r="M33781" s="36"/>
      <c r="N33781" s="36"/>
    </row>
    <row r="33782" spans="12:14" x14ac:dyDescent="0.25">
      <c r="L33782" s="36"/>
      <c r="M33782" s="36"/>
      <c r="N33782" s="36"/>
    </row>
    <row r="33783" spans="12:14" x14ac:dyDescent="0.25">
      <c r="L33783" s="36"/>
      <c r="M33783" s="36"/>
      <c r="N33783" s="36"/>
    </row>
    <row r="33784" spans="12:14" x14ac:dyDescent="0.25">
      <c r="L33784" s="36"/>
      <c r="M33784" s="36"/>
      <c r="N33784" s="36"/>
    </row>
    <row r="33785" spans="12:14" x14ac:dyDescent="0.25">
      <c r="L33785" s="36"/>
      <c r="M33785" s="36"/>
      <c r="N33785" s="36"/>
    </row>
    <row r="33786" spans="12:14" x14ac:dyDescent="0.25">
      <c r="L33786" s="36"/>
      <c r="M33786" s="36"/>
      <c r="N33786" s="36"/>
    </row>
    <row r="33787" spans="12:14" x14ac:dyDescent="0.25">
      <c r="L33787" s="36"/>
      <c r="M33787" s="36"/>
      <c r="N33787" s="36"/>
    </row>
    <row r="33788" spans="12:14" x14ac:dyDescent="0.25">
      <c r="L33788" s="36"/>
      <c r="M33788" s="36"/>
      <c r="N33788" s="36"/>
    </row>
    <row r="33789" spans="12:14" x14ac:dyDescent="0.25">
      <c r="L33789" s="36"/>
      <c r="M33789" s="36"/>
      <c r="N33789" s="36"/>
    </row>
    <row r="33790" spans="12:14" x14ac:dyDescent="0.25">
      <c r="L33790" s="36"/>
      <c r="M33790" s="36"/>
      <c r="N33790" s="36"/>
    </row>
    <row r="33791" spans="12:14" x14ac:dyDescent="0.25">
      <c r="L33791" s="36"/>
      <c r="M33791" s="36"/>
      <c r="N33791" s="36"/>
    </row>
    <row r="33792" spans="12:14" x14ac:dyDescent="0.25">
      <c r="L33792" s="36"/>
      <c r="M33792" s="36"/>
      <c r="N33792" s="36"/>
    </row>
    <row r="33793" spans="12:14" x14ac:dyDescent="0.25">
      <c r="L33793" s="36"/>
      <c r="M33793" s="36"/>
      <c r="N33793" s="36"/>
    </row>
    <row r="33794" spans="12:14" x14ac:dyDescent="0.25">
      <c r="L33794" s="36"/>
      <c r="M33794" s="36"/>
      <c r="N33794" s="36"/>
    </row>
    <row r="33795" spans="12:14" x14ac:dyDescent="0.25">
      <c r="L33795" s="36"/>
      <c r="M33795" s="36"/>
      <c r="N33795" s="36"/>
    </row>
    <row r="33796" spans="12:14" x14ac:dyDescent="0.25">
      <c r="L33796" s="36"/>
      <c r="M33796" s="36"/>
      <c r="N33796" s="36"/>
    </row>
    <row r="33797" spans="12:14" x14ac:dyDescent="0.25">
      <c r="L33797" s="36"/>
      <c r="M33797" s="36"/>
      <c r="N33797" s="36"/>
    </row>
    <row r="33798" spans="12:14" x14ac:dyDescent="0.25">
      <c r="L33798" s="36"/>
      <c r="M33798" s="36"/>
      <c r="N33798" s="36"/>
    </row>
    <row r="33799" spans="12:14" x14ac:dyDescent="0.25">
      <c r="L33799" s="36"/>
      <c r="M33799" s="36"/>
      <c r="N33799" s="36"/>
    </row>
    <row r="33800" spans="12:14" x14ac:dyDescent="0.25">
      <c r="L33800" s="36"/>
      <c r="M33800" s="36"/>
      <c r="N33800" s="36"/>
    </row>
    <row r="33801" spans="12:14" x14ac:dyDescent="0.25">
      <c r="L33801" s="36"/>
      <c r="M33801" s="36"/>
      <c r="N33801" s="36"/>
    </row>
    <row r="33802" spans="12:14" x14ac:dyDescent="0.25">
      <c r="L33802" s="36"/>
      <c r="M33802" s="36"/>
      <c r="N33802" s="36"/>
    </row>
    <row r="33803" spans="12:14" x14ac:dyDescent="0.25">
      <c r="L33803" s="36"/>
      <c r="M33803" s="36"/>
      <c r="N33803" s="36"/>
    </row>
    <row r="33804" spans="12:14" x14ac:dyDescent="0.25">
      <c r="L33804" s="36"/>
      <c r="M33804" s="36"/>
      <c r="N33804" s="36"/>
    </row>
    <row r="33805" spans="12:14" x14ac:dyDescent="0.25">
      <c r="L33805" s="36"/>
      <c r="M33805" s="36"/>
      <c r="N33805" s="36"/>
    </row>
    <row r="33806" spans="12:14" x14ac:dyDescent="0.25">
      <c r="L33806" s="36"/>
      <c r="M33806" s="36"/>
      <c r="N33806" s="36"/>
    </row>
    <row r="33807" spans="12:14" x14ac:dyDescent="0.25">
      <c r="L33807" s="36"/>
      <c r="M33807" s="36"/>
      <c r="N33807" s="36"/>
    </row>
    <row r="33808" spans="12:14" x14ac:dyDescent="0.25">
      <c r="L33808" s="36"/>
      <c r="M33808" s="36"/>
      <c r="N33808" s="36"/>
    </row>
    <row r="33809" spans="12:14" x14ac:dyDescent="0.25">
      <c r="L33809" s="36"/>
      <c r="M33809" s="36"/>
      <c r="N33809" s="36"/>
    </row>
    <row r="33810" spans="12:14" x14ac:dyDescent="0.25">
      <c r="L33810" s="36"/>
      <c r="M33810" s="36"/>
      <c r="N33810" s="36"/>
    </row>
    <row r="33811" spans="12:14" x14ac:dyDescent="0.25">
      <c r="L33811" s="36"/>
      <c r="M33811" s="36"/>
      <c r="N33811" s="36"/>
    </row>
    <row r="33812" spans="12:14" x14ac:dyDescent="0.25">
      <c r="L33812" s="36"/>
      <c r="M33812" s="36"/>
      <c r="N33812" s="36"/>
    </row>
    <row r="33813" spans="12:14" x14ac:dyDescent="0.25">
      <c r="L33813" s="36"/>
      <c r="M33813" s="36"/>
      <c r="N33813" s="36"/>
    </row>
    <row r="33814" spans="12:14" x14ac:dyDescent="0.25">
      <c r="L33814" s="36"/>
      <c r="M33814" s="36"/>
      <c r="N33814" s="36"/>
    </row>
    <row r="33815" spans="12:14" x14ac:dyDescent="0.25">
      <c r="L33815" s="36"/>
      <c r="M33815" s="36"/>
      <c r="N33815" s="36"/>
    </row>
    <row r="33816" spans="12:14" x14ac:dyDescent="0.25">
      <c r="L33816" s="36"/>
      <c r="M33816" s="36"/>
      <c r="N33816" s="36"/>
    </row>
    <row r="33817" spans="12:14" x14ac:dyDescent="0.25">
      <c r="L33817" s="36"/>
      <c r="M33817" s="36"/>
      <c r="N33817" s="36"/>
    </row>
    <row r="33818" spans="12:14" x14ac:dyDescent="0.25">
      <c r="L33818" s="36"/>
      <c r="M33818" s="36"/>
      <c r="N33818" s="36"/>
    </row>
    <row r="33819" spans="12:14" x14ac:dyDescent="0.25">
      <c r="L33819" s="36"/>
      <c r="M33819" s="36"/>
      <c r="N33819" s="36"/>
    </row>
    <row r="33820" spans="12:14" x14ac:dyDescent="0.25">
      <c r="L33820" s="36"/>
      <c r="M33820" s="36"/>
      <c r="N33820" s="36"/>
    </row>
    <row r="33821" spans="12:14" x14ac:dyDescent="0.25">
      <c r="L33821" s="36"/>
      <c r="M33821" s="36"/>
      <c r="N33821" s="36"/>
    </row>
    <row r="33822" spans="12:14" x14ac:dyDescent="0.25">
      <c r="L33822" s="36"/>
      <c r="M33822" s="36"/>
      <c r="N33822" s="36"/>
    </row>
    <row r="33823" spans="12:14" x14ac:dyDescent="0.25">
      <c r="L33823" s="36"/>
      <c r="M33823" s="36"/>
      <c r="N33823" s="36"/>
    </row>
    <row r="33824" spans="12:14" x14ac:dyDescent="0.25">
      <c r="L33824" s="36"/>
      <c r="M33824" s="36"/>
      <c r="N33824" s="36"/>
    </row>
    <row r="33825" spans="12:14" x14ac:dyDescent="0.25">
      <c r="L33825" s="36"/>
      <c r="M33825" s="36"/>
      <c r="N33825" s="36"/>
    </row>
    <row r="33826" spans="12:14" x14ac:dyDescent="0.25">
      <c r="L33826" s="36"/>
      <c r="M33826" s="36"/>
      <c r="N33826" s="36"/>
    </row>
    <row r="33827" spans="12:14" x14ac:dyDescent="0.25">
      <c r="L33827" s="36"/>
      <c r="M33827" s="36"/>
      <c r="N33827" s="36"/>
    </row>
    <row r="33828" spans="12:14" x14ac:dyDescent="0.25">
      <c r="L33828" s="36"/>
      <c r="M33828" s="36"/>
      <c r="N33828" s="36"/>
    </row>
    <row r="33829" spans="12:14" x14ac:dyDescent="0.25">
      <c r="L33829" s="36"/>
      <c r="M33829" s="36"/>
      <c r="N33829" s="36"/>
    </row>
    <row r="33830" spans="12:14" x14ac:dyDescent="0.25">
      <c r="L33830" s="36"/>
      <c r="M33830" s="36"/>
      <c r="N33830" s="36"/>
    </row>
    <row r="33831" spans="12:14" x14ac:dyDescent="0.25">
      <c r="L33831" s="36"/>
      <c r="M33831" s="36"/>
      <c r="N33831" s="36"/>
    </row>
    <row r="33832" spans="12:14" x14ac:dyDescent="0.25">
      <c r="L33832" s="36"/>
      <c r="M33832" s="36"/>
      <c r="N33832" s="36"/>
    </row>
    <row r="33833" spans="12:14" x14ac:dyDescent="0.25">
      <c r="L33833" s="36"/>
      <c r="M33833" s="36"/>
      <c r="N33833" s="36"/>
    </row>
    <row r="33834" spans="12:14" x14ac:dyDescent="0.25">
      <c r="L33834" s="36"/>
      <c r="M33834" s="36"/>
      <c r="N33834" s="36"/>
    </row>
    <row r="33835" spans="12:14" x14ac:dyDescent="0.25">
      <c r="L33835" s="36"/>
      <c r="M33835" s="36"/>
      <c r="N33835" s="36"/>
    </row>
    <row r="33836" spans="12:14" x14ac:dyDescent="0.25">
      <c r="L33836" s="36"/>
      <c r="M33836" s="36"/>
      <c r="N33836" s="36"/>
    </row>
    <row r="33837" spans="12:14" x14ac:dyDescent="0.25">
      <c r="L33837" s="36"/>
      <c r="M33837" s="36"/>
      <c r="N33837" s="36"/>
    </row>
    <row r="33838" spans="12:14" x14ac:dyDescent="0.25">
      <c r="L33838" s="36"/>
      <c r="M33838" s="36"/>
      <c r="N33838" s="36"/>
    </row>
    <row r="33839" spans="12:14" x14ac:dyDescent="0.25">
      <c r="L33839" s="36"/>
      <c r="M33839" s="36"/>
      <c r="N33839" s="36"/>
    </row>
    <row r="33840" spans="12:14" x14ac:dyDescent="0.25">
      <c r="L33840" s="36"/>
      <c r="M33840" s="36"/>
      <c r="N33840" s="36"/>
    </row>
    <row r="33841" spans="12:14" x14ac:dyDescent="0.25">
      <c r="L33841" s="36"/>
      <c r="M33841" s="36"/>
      <c r="N33841" s="36"/>
    </row>
    <row r="33842" spans="12:14" x14ac:dyDescent="0.25">
      <c r="L33842" s="36"/>
      <c r="M33842" s="36"/>
      <c r="N33842" s="36"/>
    </row>
    <row r="33843" spans="12:14" x14ac:dyDescent="0.25">
      <c r="L33843" s="36"/>
      <c r="M33843" s="36"/>
      <c r="N33843" s="36"/>
    </row>
    <row r="33844" spans="12:14" x14ac:dyDescent="0.25">
      <c r="L33844" s="36"/>
      <c r="M33844" s="36"/>
      <c r="N33844" s="36"/>
    </row>
    <row r="33845" spans="12:14" x14ac:dyDescent="0.25">
      <c r="L33845" s="36"/>
      <c r="M33845" s="36"/>
      <c r="N33845" s="36"/>
    </row>
    <row r="33846" spans="12:14" x14ac:dyDescent="0.25">
      <c r="L33846" s="36"/>
      <c r="M33846" s="36"/>
      <c r="N33846" s="36"/>
    </row>
    <row r="33847" spans="12:14" x14ac:dyDescent="0.25">
      <c r="L33847" s="36"/>
      <c r="M33847" s="36"/>
      <c r="N33847" s="36"/>
    </row>
    <row r="33848" spans="12:14" x14ac:dyDescent="0.25">
      <c r="L33848" s="36"/>
      <c r="M33848" s="36"/>
      <c r="N33848" s="36"/>
    </row>
    <row r="33849" spans="12:14" x14ac:dyDescent="0.25">
      <c r="L33849" s="36"/>
      <c r="M33849" s="36"/>
      <c r="N33849" s="36"/>
    </row>
    <row r="33850" spans="12:14" x14ac:dyDescent="0.25">
      <c r="L33850" s="36"/>
      <c r="M33850" s="36"/>
      <c r="N33850" s="36"/>
    </row>
    <row r="33851" spans="12:14" x14ac:dyDescent="0.25">
      <c r="L33851" s="36"/>
      <c r="M33851" s="36"/>
      <c r="N33851" s="36"/>
    </row>
    <row r="33852" spans="12:14" x14ac:dyDescent="0.25">
      <c r="L33852" s="36"/>
      <c r="M33852" s="36"/>
      <c r="N33852" s="36"/>
    </row>
    <row r="33853" spans="12:14" x14ac:dyDescent="0.25">
      <c r="L33853" s="36"/>
      <c r="M33853" s="36"/>
      <c r="N33853" s="36"/>
    </row>
    <row r="33854" spans="12:14" x14ac:dyDescent="0.25">
      <c r="L33854" s="36"/>
      <c r="M33854" s="36"/>
      <c r="N33854" s="36"/>
    </row>
    <row r="33855" spans="12:14" x14ac:dyDescent="0.25">
      <c r="L33855" s="36"/>
      <c r="M33855" s="36"/>
      <c r="N33855" s="36"/>
    </row>
    <row r="33856" spans="12:14" x14ac:dyDescent="0.25">
      <c r="L33856" s="36"/>
      <c r="M33856" s="36"/>
      <c r="N33856" s="36"/>
    </row>
    <row r="33857" spans="12:14" x14ac:dyDescent="0.25">
      <c r="L33857" s="36"/>
      <c r="M33857" s="36"/>
      <c r="N33857" s="36"/>
    </row>
    <row r="33858" spans="12:14" x14ac:dyDescent="0.25">
      <c r="L33858" s="36"/>
      <c r="M33858" s="36"/>
      <c r="N33858" s="36"/>
    </row>
    <row r="33859" spans="12:14" x14ac:dyDescent="0.25">
      <c r="L33859" s="36"/>
      <c r="M33859" s="36"/>
      <c r="N33859" s="36"/>
    </row>
    <row r="33860" spans="12:14" x14ac:dyDescent="0.25">
      <c r="L33860" s="36"/>
      <c r="M33860" s="36"/>
      <c r="N33860" s="36"/>
    </row>
    <row r="33861" spans="12:14" x14ac:dyDescent="0.25">
      <c r="L33861" s="36"/>
      <c r="M33861" s="36"/>
      <c r="N33861" s="36"/>
    </row>
    <row r="33862" spans="12:14" x14ac:dyDescent="0.25">
      <c r="L33862" s="36"/>
      <c r="M33862" s="36"/>
      <c r="N33862" s="36"/>
    </row>
    <row r="33863" spans="12:14" x14ac:dyDescent="0.25">
      <c r="L33863" s="36"/>
      <c r="M33863" s="36"/>
      <c r="N33863" s="36"/>
    </row>
    <row r="33864" spans="12:14" x14ac:dyDescent="0.25">
      <c r="L33864" s="36"/>
      <c r="M33864" s="36"/>
      <c r="N33864" s="36"/>
    </row>
    <row r="33865" spans="12:14" x14ac:dyDescent="0.25">
      <c r="L33865" s="36"/>
      <c r="M33865" s="36"/>
      <c r="N33865" s="36"/>
    </row>
    <row r="33866" spans="12:14" x14ac:dyDescent="0.25">
      <c r="L33866" s="36"/>
      <c r="M33866" s="36"/>
      <c r="N33866" s="36"/>
    </row>
    <row r="33867" spans="12:14" x14ac:dyDescent="0.25">
      <c r="L33867" s="36"/>
      <c r="M33867" s="36"/>
      <c r="N33867" s="36"/>
    </row>
    <row r="33868" spans="12:14" x14ac:dyDescent="0.25">
      <c r="L33868" s="36"/>
      <c r="M33868" s="36"/>
      <c r="N33868" s="36"/>
    </row>
    <row r="33869" spans="12:14" x14ac:dyDescent="0.25">
      <c r="L33869" s="36"/>
      <c r="M33869" s="36"/>
      <c r="N33869" s="36"/>
    </row>
    <row r="33870" spans="12:14" x14ac:dyDescent="0.25">
      <c r="L33870" s="36"/>
      <c r="M33870" s="36"/>
      <c r="N33870" s="36"/>
    </row>
    <row r="33871" spans="12:14" x14ac:dyDescent="0.25">
      <c r="L33871" s="36"/>
      <c r="M33871" s="36"/>
      <c r="N33871" s="36"/>
    </row>
    <row r="33872" spans="12:14" x14ac:dyDescent="0.25">
      <c r="L33872" s="36"/>
      <c r="M33872" s="36"/>
      <c r="N33872" s="36"/>
    </row>
    <row r="33873" spans="12:14" x14ac:dyDescent="0.25">
      <c r="L33873" s="36"/>
      <c r="M33873" s="36"/>
      <c r="N33873" s="36"/>
    </row>
    <row r="33874" spans="12:14" x14ac:dyDescent="0.25">
      <c r="L33874" s="36"/>
      <c r="M33874" s="36"/>
      <c r="N33874" s="36"/>
    </row>
    <row r="33875" spans="12:14" x14ac:dyDescent="0.25">
      <c r="L33875" s="36"/>
      <c r="M33875" s="36"/>
      <c r="N33875" s="36"/>
    </row>
    <row r="33876" spans="12:14" x14ac:dyDescent="0.25">
      <c r="L33876" s="36"/>
      <c r="M33876" s="36"/>
      <c r="N33876" s="36"/>
    </row>
    <row r="33877" spans="12:14" x14ac:dyDescent="0.25">
      <c r="L33877" s="36"/>
      <c r="M33877" s="36"/>
      <c r="N33877" s="36"/>
    </row>
    <row r="33878" spans="12:14" x14ac:dyDescent="0.25">
      <c r="L33878" s="36"/>
      <c r="M33878" s="36"/>
      <c r="N33878" s="36"/>
    </row>
    <row r="33879" spans="12:14" x14ac:dyDescent="0.25">
      <c r="L33879" s="36"/>
      <c r="M33879" s="36"/>
      <c r="N33879" s="36"/>
    </row>
    <row r="33880" spans="12:14" x14ac:dyDescent="0.25">
      <c r="L33880" s="36"/>
      <c r="M33880" s="36"/>
      <c r="N33880" s="36"/>
    </row>
    <row r="33881" spans="12:14" x14ac:dyDescent="0.25">
      <c r="L33881" s="36"/>
      <c r="M33881" s="36"/>
      <c r="N33881" s="36"/>
    </row>
    <row r="33882" spans="12:14" x14ac:dyDescent="0.25">
      <c r="L33882" s="36"/>
      <c r="M33882" s="36"/>
      <c r="N33882" s="36"/>
    </row>
    <row r="33883" spans="12:14" x14ac:dyDescent="0.25">
      <c r="L33883" s="36"/>
      <c r="M33883" s="36"/>
      <c r="N33883" s="36"/>
    </row>
    <row r="33884" spans="12:14" x14ac:dyDescent="0.25">
      <c r="L33884" s="36"/>
      <c r="M33884" s="36"/>
      <c r="N33884" s="36"/>
    </row>
    <row r="33885" spans="12:14" x14ac:dyDescent="0.25">
      <c r="L33885" s="36"/>
      <c r="M33885" s="36"/>
      <c r="N33885" s="36"/>
    </row>
    <row r="33886" spans="12:14" x14ac:dyDescent="0.25">
      <c r="L33886" s="36"/>
      <c r="M33886" s="36"/>
      <c r="N33886" s="36"/>
    </row>
    <row r="33887" spans="12:14" x14ac:dyDescent="0.25">
      <c r="L33887" s="36"/>
      <c r="M33887" s="36"/>
      <c r="N33887" s="36"/>
    </row>
    <row r="33888" spans="12:14" x14ac:dyDescent="0.25">
      <c r="L33888" s="36"/>
      <c r="M33888" s="36"/>
      <c r="N33888" s="36"/>
    </row>
    <row r="33889" spans="12:14" x14ac:dyDescent="0.25">
      <c r="L33889" s="36"/>
      <c r="M33889" s="36"/>
      <c r="N33889" s="36"/>
    </row>
    <row r="33890" spans="12:14" x14ac:dyDescent="0.25">
      <c r="L33890" s="36"/>
      <c r="M33890" s="36"/>
      <c r="N33890" s="36"/>
    </row>
    <row r="33891" spans="12:14" x14ac:dyDescent="0.25">
      <c r="L33891" s="36"/>
      <c r="M33891" s="36"/>
      <c r="N33891" s="36"/>
    </row>
    <row r="33892" spans="12:14" x14ac:dyDescent="0.25">
      <c r="L33892" s="36"/>
      <c r="M33892" s="36"/>
      <c r="N33892" s="36"/>
    </row>
    <row r="33893" spans="12:14" x14ac:dyDescent="0.25">
      <c r="L33893" s="36"/>
      <c r="M33893" s="36"/>
      <c r="N33893" s="36"/>
    </row>
    <row r="33894" spans="12:14" x14ac:dyDescent="0.25">
      <c r="L33894" s="36"/>
      <c r="M33894" s="36"/>
      <c r="N33894" s="36"/>
    </row>
    <row r="33895" spans="12:14" x14ac:dyDescent="0.25">
      <c r="L33895" s="36"/>
      <c r="M33895" s="36"/>
      <c r="N33895" s="36"/>
    </row>
    <row r="33896" spans="12:14" x14ac:dyDescent="0.25">
      <c r="L33896" s="36"/>
      <c r="M33896" s="36"/>
      <c r="N33896" s="36"/>
    </row>
    <row r="33897" spans="12:14" x14ac:dyDescent="0.25">
      <c r="L33897" s="36"/>
      <c r="M33897" s="36"/>
      <c r="N33897" s="36"/>
    </row>
    <row r="33898" spans="12:14" x14ac:dyDescent="0.25">
      <c r="L33898" s="36"/>
      <c r="M33898" s="36"/>
      <c r="N33898" s="36"/>
    </row>
    <row r="33899" spans="12:14" x14ac:dyDescent="0.25">
      <c r="L33899" s="36"/>
      <c r="M33899" s="36"/>
      <c r="N33899" s="36"/>
    </row>
    <row r="33900" spans="12:14" x14ac:dyDescent="0.25">
      <c r="L33900" s="36"/>
      <c r="M33900" s="36"/>
      <c r="N33900" s="36"/>
    </row>
    <row r="33901" spans="12:14" x14ac:dyDescent="0.25">
      <c r="L33901" s="36"/>
      <c r="M33901" s="36"/>
      <c r="N33901" s="36"/>
    </row>
    <row r="33902" spans="12:14" x14ac:dyDescent="0.25">
      <c r="L33902" s="36"/>
      <c r="M33902" s="36"/>
      <c r="N33902" s="36"/>
    </row>
    <row r="33903" spans="12:14" x14ac:dyDescent="0.25">
      <c r="L33903" s="36"/>
      <c r="M33903" s="36"/>
      <c r="N33903" s="36"/>
    </row>
    <row r="33904" spans="12:14" x14ac:dyDescent="0.25">
      <c r="L33904" s="36"/>
      <c r="M33904" s="36"/>
      <c r="N33904" s="36"/>
    </row>
    <row r="33905" spans="12:14" x14ac:dyDescent="0.25">
      <c r="L33905" s="36"/>
      <c r="M33905" s="36"/>
      <c r="N33905" s="36"/>
    </row>
    <row r="33906" spans="12:14" x14ac:dyDescent="0.25">
      <c r="L33906" s="36"/>
      <c r="M33906" s="36"/>
      <c r="N33906" s="36"/>
    </row>
    <row r="33907" spans="12:14" x14ac:dyDescent="0.25">
      <c r="L33907" s="36"/>
      <c r="M33907" s="36"/>
      <c r="N33907" s="36"/>
    </row>
    <row r="33908" spans="12:14" x14ac:dyDescent="0.25">
      <c r="L33908" s="36"/>
      <c r="M33908" s="36"/>
      <c r="N33908" s="36"/>
    </row>
    <row r="33909" spans="12:14" x14ac:dyDescent="0.25">
      <c r="L33909" s="36"/>
      <c r="M33909" s="36"/>
      <c r="N33909" s="36"/>
    </row>
    <row r="33910" spans="12:14" x14ac:dyDescent="0.25">
      <c r="L33910" s="36"/>
      <c r="M33910" s="36"/>
      <c r="N33910" s="36"/>
    </row>
    <row r="33911" spans="12:14" x14ac:dyDescent="0.25">
      <c r="L33911" s="36"/>
      <c r="M33911" s="36"/>
      <c r="N33911" s="36"/>
    </row>
    <row r="33912" spans="12:14" x14ac:dyDescent="0.25">
      <c r="L33912" s="36"/>
      <c r="M33912" s="36"/>
      <c r="N33912" s="36"/>
    </row>
    <row r="33913" spans="12:14" x14ac:dyDescent="0.25">
      <c r="L33913" s="36"/>
      <c r="M33913" s="36"/>
      <c r="N33913" s="36"/>
    </row>
    <row r="33914" spans="12:14" x14ac:dyDescent="0.25">
      <c r="L33914" s="36"/>
      <c r="M33914" s="36"/>
      <c r="N33914" s="36"/>
    </row>
    <row r="33915" spans="12:14" x14ac:dyDescent="0.25">
      <c r="L33915" s="36"/>
      <c r="M33915" s="36"/>
      <c r="N33915" s="36"/>
    </row>
    <row r="33916" spans="12:14" x14ac:dyDescent="0.25">
      <c r="L33916" s="36"/>
      <c r="M33916" s="36"/>
      <c r="N33916" s="36"/>
    </row>
    <row r="33917" spans="12:14" x14ac:dyDescent="0.25">
      <c r="L33917" s="36"/>
      <c r="M33917" s="36"/>
      <c r="N33917" s="36"/>
    </row>
    <row r="33918" spans="12:14" x14ac:dyDescent="0.25">
      <c r="L33918" s="36"/>
      <c r="M33918" s="36"/>
      <c r="N33918" s="36"/>
    </row>
    <row r="33919" spans="12:14" x14ac:dyDescent="0.25">
      <c r="L33919" s="36"/>
      <c r="M33919" s="36"/>
      <c r="N33919" s="36"/>
    </row>
    <row r="33920" spans="12:14" x14ac:dyDescent="0.25">
      <c r="L33920" s="36"/>
      <c r="M33920" s="36"/>
      <c r="N33920" s="36"/>
    </row>
    <row r="33921" spans="12:14" x14ac:dyDescent="0.25">
      <c r="L33921" s="36"/>
      <c r="M33921" s="36"/>
      <c r="N33921" s="36"/>
    </row>
    <row r="33922" spans="12:14" x14ac:dyDescent="0.25">
      <c r="L33922" s="36"/>
      <c r="M33922" s="36"/>
      <c r="N33922" s="36"/>
    </row>
    <row r="33923" spans="12:14" x14ac:dyDescent="0.25">
      <c r="L33923" s="36"/>
      <c r="M33923" s="36"/>
      <c r="N33923" s="36"/>
    </row>
    <row r="33924" spans="12:14" x14ac:dyDescent="0.25">
      <c r="L33924" s="36"/>
      <c r="M33924" s="36"/>
      <c r="N33924" s="36"/>
    </row>
    <row r="33925" spans="12:14" x14ac:dyDescent="0.25">
      <c r="L33925" s="36"/>
      <c r="M33925" s="36"/>
      <c r="N33925" s="36"/>
    </row>
    <row r="33926" spans="12:14" x14ac:dyDescent="0.25">
      <c r="L33926" s="36"/>
      <c r="M33926" s="36"/>
      <c r="N33926" s="36"/>
    </row>
    <row r="33927" spans="12:14" x14ac:dyDescent="0.25">
      <c r="L33927" s="36"/>
      <c r="M33927" s="36"/>
      <c r="N33927" s="36"/>
    </row>
    <row r="33928" spans="12:14" x14ac:dyDescent="0.25">
      <c r="L33928" s="36"/>
      <c r="M33928" s="36"/>
      <c r="N33928" s="36"/>
    </row>
    <row r="33929" spans="12:14" x14ac:dyDescent="0.25">
      <c r="L33929" s="36"/>
      <c r="M33929" s="36"/>
      <c r="N33929" s="36"/>
    </row>
    <row r="33930" spans="12:14" x14ac:dyDescent="0.25">
      <c r="L33930" s="36"/>
      <c r="M33930" s="36"/>
      <c r="N33930" s="36"/>
    </row>
    <row r="33931" spans="12:14" x14ac:dyDescent="0.25">
      <c r="L33931" s="36"/>
      <c r="M33931" s="36"/>
      <c r="N33931" s="36"/>
    </row>
    <row r="33932" spans="12:14" x14ac:dyDescent="0.25">
      <c r="L33932" s="36"/>
      <c r="M33932" s="36"/>
      <c r="N33932" s="36"/>
    </row>
    <row r="33933" spans="12:14" x14ac:dyDescent="0.25">
      <c r="L33933" s="36"/>
      <c r="M33933" s="36"/>
      <c r="N33933" s="36"/>
    </row>
    <row r="33934" spans="12:14" x14ac:dyDescent="0.25">
      <c r="L33934" s="36"/>
      <c r="M33934" s="36"/>
      <c r="N33934" s="36"/>
    </row>
    <row r="33935" spans="12:14" x14ac:dyDescent="0.25">
      <c r="L33935" s="36"/>
      <c r="M33935" s="36"/>
      <c r="N33935" s="36"/>
    </row>
    <row r="33936" spans="12:14" x14ac:dyDescent="0.25">
      <c r="L33936" s="36"/>
      <c r="M33936" s="36"/>
      <c r="N33936" s="36"/>
    </row>
    <row r="33937" spans="12:14" x14ac:dyDescent="0.25">
      <c r="L33937" s="36"/>
      <c r="M33937" s="36"/>
      <c r="N33937" s="36"/>
    </row>
    <row r="33938" spans="12:14" x14ac:dyDescent="0.25">
      <c r="L33938" s="36"/>
      <c r="M33938" s="36"/>
      <c r="N33938" s="36"/>
    </row>
    <row r="33939" spans="12:14" x14ac:dyDescent="0.25">
      <c r="L33939" s="36"/>
      <c r="M33939" s="36"/>
      <c r="N33939" s="36"/>
    </row>
    <row r="33940" spans="12:14" x14ac:dyDescent="0.25">
      <c r="L33940" s="36"/>
      <c r="M33940" s="36"/>
      <c r="N33940" s="36"/>
    </row>
    <row r="33941" spans="12:14" x14ac:dyDescent="0.25">
      <c r="L33941" s="36"/>
      <c r="M33941" s="36"/>
      <c r="N33941" s="36"/>
    </row>
    <row r="33942" spans="12:14" x14ac:dyDescent="0.25">
      <c r="L33942" s="36"/>
      <c r="M33942" s="36"/>
      <c r="N33942" s="36"/>
    </row>
    <row r="33943" spans="12:14" x14ac:dyDescent="0.25">
      <c r="L33943" s="36"/>
      <c r="M33943" s="36"/>
      <c r="N33943" s="36"/>
    </row>
    <row r="33944" spans="12:14" x14ac:dyDescent="0.25">
      <c r="L33944" s="36"/>
      <c r="M33944" s="36"/>
      <c r="N33944" s="36"/>
    </row>
    <row r="33945" spans="12:14" x14ac:dyDescent="0.25">
      <c r="L33945" s="36"/>
      <c r="M33945" s="36"/>
      <c r="N33945" s="36"/>
    </row>
    <row r="33946" spans="12:14" x14ac:dyDescent="0.25">
      <c r="L33946" s="36"/>
      <c r="M33946" s="36"/>
      <c r="N33946" s="36"/>
    </row>
    <row r="33947" spans="12:14" x14ac:dyDescent="0.25">
      <c r="L33947" s="36"/>
      <c r="M33947" s="36"/>
      <c r="N33947" s="36"/>
    </row>
    <row r="33948" spans="12:14" x14ac:dyDescent="0.25">
      <c r="L33948" s="36"/>
      <c r="M33948" s="36"/>
      <c r="N33948" s="36"/>
    </row>
    <row r="33949" spans="12:14" x14ac:dyDescent="0.25">
      <c r="L33949" s="36"/>
      <c r="M33949" s="36"/>
      <c r="N33949" s="36"/>
    </row>
    <row r="33950" spans="12:14" x14ac:dyDescent="0.25">
      <c r="L33950" s="36"/>
      <c r="M33950" s="36"/>
      <c r="N33950" s="36"/>
    </row>
    <row r="33951" spans="12:14" x14ac:dyDescent="0.25">
      <c r="L33951" s="36"/>
      <c r="M33951" s="36"/>
      <c r="N33951" s="36"/>
    </row>
    <row r="33952" spans="12:14" x14ac:dyDescent="0.25">
      <c r="L33952" s="36"/>
      <c r="M33952" s="36"/>
      <c r="N33952" s="36"/>
    </row>
    <row r="33953" spans="12:14" x14ac:dyDescent="0.25">
      <c r="L33953" s="36"/>
      <c r="M33953" s="36"/>
      <c r="N33953" s="36"/>
    </row>
    <row r="33954" spans="12:14" x14ac:dyDescent="0.25">
      <c r="L33954" s="36"/>
      <c r="M33954" s="36"/>
      <c r="N33954" s="36"/>
    </row>
    <row r="33955" spans="12:14" x14ac:dyDescent="0.25">
      <c r="L33955" s="36"/>
      <c r="M33955" s="36"/>
      <c r="N33955" s="36"/>
    </row>
    <row r="33956" spans="12:14" x14ac:dyDescent="0.25">
      <c r="L33956" s="36"/>
      <c r="M33956" s="36"/>
      <c r="N33956" s="36"/>
    </row>
    <row r="33957" spans="12:14" x14ac:dyDescent="0.25">
      <c r="L33957" s="36"/>
      <c r="M33957" s="36"/>
      <c r="N33957" s="36"/>
    </row>
    <row r="33958" spans="12:14" x14ac:dyDescent="0.25">
      <c r="L33958" s="36"/>
      <c r="M33958" s="36"/>
      <c r="N33958" s="36"/>
    </row>
    <row r="33959" spans="12:14" x14ac:dyDescent="0.25">
      <c r="L33959" s="36"/>
      <c r="M33959" s="36"/>
      <c r="N33959" s="36"/>
    </row>
    <row r="33960" spans="12:14" x14ac:dyDescent="0.25">
      <c r="L33960" s="36"/>
      <c r="M33960" s="36"/>
      <c r="N33960" s="36"/>
    </row>
    <row r="33961" spans="12:14" x14ac:dyDescent="0.25">
      <c r="L33961" s="36"/>
      <c r="M33961" s="36"/>
      <c r="N33961" s="36"/>
    </row>
    <row r="33962" spans="12:14" x14ac:dyDescent="0.25">
      <c r="L33962" s="36"/>
      <c r="M33962" s="36"/>
      <c r="N33962" s="36"/>
    </row>
    <row r="33963" spans="12:14" x14ac:dyDescent="0.25">
      <c r="L33963" s="36"/>
      <c r="M33963" s="36"/>
      <c r="N33963" s="36"/>
    </row>
    <row r="33964" spans="12:14" x14ac:dyDescent="0.25">
      <c r="L33964" s="36"/>
      <c r="M33964" s="36"/>
      <c r="N33964" s="36"/>
    </row>
    <row r="33965" spans="12:14" x14ac:dyDescent="0.25">
      <c r="L33965" s="36"/>
      <c r="M33965" s="36"/>
      <c r="N33965" s="36"/>
    </row>
    <row r="33966" spans="12:14" x14ac:dyDescent="0.25">
      <c r="L33966" s="36"/>
      <c r="M33966" s="36"/>
      <c r="N33966" s="36"/>
    </row>
    <row r="33967" spans="12:14" x14ac:dyDescent="0.25">
      <c r="L33967" s="36"/>
      <c r="M33967" s="36"/>
      <c r="N33967" s="36"/>
    </row>
    <row r="33968" spans="12:14" x14ac:dyDescent="0.25">
      <c r="L33968" s="36"/>
      <c r="M33968" s="36"/>
      <c r="N33968" s="36"/>
    </row>
    <row r="33969" spans="12:14" x14ac:dyDescent="0.25">
      <c r="L33969" s="36"/>
      <c r="M33969" s="36"/>
      <c r="N33969" s="36"/>
    </row>
    <row r="33970" spans="12:14" x14ac:dyDescent="0.25">
      <c r="L33970" s="36"/>
      <c r="M33970" s="36"/>
      <c r="N33970" s="36"/>
    </row>
    <row r="33971" spans="12:14" x14ac:dyDescent="0.25">
      <c r="L33971" s="36"/>
      <c r="M33971" s="36"/>
      <c r="N33971" s="36"/>
    </row>
    <row r="33972" spans="12:14" x14ac:dyDescent="0.25">
      <c r="L33972" s="36"/>
      <c r="M33972" s="36"/>
      <c r="N33972" s="36"/>
    </row>
    <row r="33973" spans="12:14" x14ac:dyDescent="0.25">
      <c r="L33973" s="36"/>
      <c r="M33973" s="36"/>
      <c r="N33973" s="36"/>
    </row>
    <row r="33974" spans="12:14" x14ac:dyDescent="0.25">
      <c r="L33974" s="36"/>
      <c r="M33974" s="36"/>
      <c r="N33974" s="36"/>
    </row>
    <row r="33975" spans="12:14" x14ac:dyDescent="0.25">
      <c r="L33975" s="36"/>
      <c r="M33975" s="36"/>
      <c r="N33975" s="36"/>
    </row>
    <row r="33976" spans="12:14" x14ac:dyDescent="0.25">
      <c r="L33976" s="36"/>
      <c r="M33976" s="36"/>
      <c r="N33976" s="36"/>
    </row>
    <row r="33977" spans="12:14" x14ac:dyDescent="0.25">
      <c r="L33977" s="36"/>
      <c r="M33977" s="36"/>
      <c r="N33977" s="36"/>
    </row>
    <row r="33978" spans="12:14" x14ac:dyDescent="0.25">
      <c r="L33978" s="36"/>
      <c r="M33978" s="36"/>
      <c r="N33978" s="36"/>
    </row>
    <row r="33979" spans="12:14" x14ac:dyDescent="0.25">
      <c r="L33979" s="36"/>
      <c r="M33979" s="36"/>
      <c r="N33979" s="36"/>
    </row>
    <row r="33980" spans="12:14" x14ac:dyDescent="0.25">
      <c r="L33980" s="36"/>
      <c r="M33980" s="36"/>
      <c r="N33980" s="36"/>
    </row>
    <row r="33981" spans="12:14" x14ac:dyDescent="0.25">
      <c r="L33981" s="36"/>
      <c r="M33981" s="36"/>
      <c r="N33981" s="36"/>
    </row>
    <row r="33982" spans="12:14" x14ac:dyDescent="0.25">
      <c r="L33982" s="36"/>
      <c r="M33982" s="36"/>
      <c r="N33982" s="36"/>
    </row>
    <row r="33983" spans="12:14" x14ac:dyDescent="0.25">
      <c r="L33983" s="36"/>
      <c r="M33983" s="36"/>
      <c r="N33983" s="36"/>
    </row>
    <row r="33984" spans="12:14" x14ac:dyDescent="0.25">
      <c r="L33984" s="36"/>
      <c r="M33984" s="36"/>
      <c r="N33984" s="36"/>
    </row>
    <row r="33985" spans="12:14" x14ac:dyDescent="0.25">
      <c r="L33985" s="36"/>
      <c r="M33985" s="36"/>
      <c r="N33985" s="36"/>
    </row>
    <row r="33986" spans="12:14" x14ac:dyDescent="0.25">
      <c r="L33986" s="36"/>
      <c r="M33986" s="36"/>
      <c r="N33986" s="36"/>
    </row>
    <row r="33987" spans="12:14" x14ac:dyDescent="0.25">
      <c r="L33987" s="36"/>
      <c r="M33987" s="36"/>
      <c r="N33987" s="36"/>
    </row>
    <row r="33988" spans="12:14" x14ac:dyDescent="0.25">
      <c r="L33988" s="36"/>
      <c r="M33988" s="36"/>
      <c r="N33988" s="36"/>
    </row>
    <row r="33989" spans="12:14" x14ac:dyDescent="0.25">
      <c r="L33989" s="36"/>
      <c r="M33989" s="36"/>
      <c r="N33989" s="36"/>
    </row>
    <row r="33990" spans="12:14" x14ac:dyDescent="0.25">
      <c r="L33990" s="36"/>
      <c r="M33990" s="36"/>
      <c r="N33990" s="36"/>
    </row>
    <row r="33991" spans="12:14" x14ac:dyDescent="0.25">
      <c r="L33991" s="36"/>
      <c r="M33991" s="36"/>
      <c r="N33991" s="36"/>
    </row>
    <row r="33992" spans="12:14" x14ac:dyDescent="0.25">
      <c r="L33992" s="36"/>
      <c r="M33992" s="36"/>
      <c r="N33992" s="36"/>
    </row>
    <row r="33993" spans="12:14" x14ac:dyDescent="0.25">
      <c r="L33993" s="36"/>
      <c r="M33993" s="36"/>
      <c r="N33993" s="36"/>
    </row>
    <row r="33994" spans="12:14" x14ac:dyDescent="0.25">
      <c r="L33994" s="36"/>
      <c r="M33994" s="36"/>
      <c r="N33994" s="36"/>
    </row>
    <row r="33995" spans="12:14" x14ac:dyDescent="0.25">
      <c r="L33995" s="36"/>
      <c r="M33995" s="36"/>
      <c r="N33995" s="36"/>
    </row>
    <row r="33996" spans="12:14" x14ac:dyDescent="0.25">
      <c r="L33996" s="36"/>
      <c r="M33996" s="36"/>
      <c r="N33996" s="36"/>
    </row>
    <row r="33997" spans="12:14" x14ac:dyDescent="0.25">
      <c r="L33997" s="36"/>
      <c r="M33997" s="36"/>
      <c r="N33997" s="36"/>
    </row>
    <row r="33998" spans="12:14" x14ac:dyDescent="0.25">
      <c r="L33998" s="36"/>
      <c r="M33998" s="36"/>
      <c r="N33998" s="36"/>
    </row>
    <row r="33999" spans="12:14" x14ac:dyDescent="0.25">
      <c r="L33999" s="36"/>
      <c r="M33999" s="36"/>
      <c r="N33999" s="36"/>
    </row>
    <row r="34000" spans="12:14" x14ac:dyDescent="0.25">
      <c r="L34000" s="36"/>
      <c r="M34000" s="36"/>
      <c r="N34000" s="36"/>
    </row>
    <row r="34001" spans="12:14" x14ac:dyDescent="0.25">
      <c r="L34001" s="36"/>
      <c r="M34001" s="36"/>
      <c r="N34001" s="36"/>
    </row>
    <row r="34002" spans="12:14" x14ac:dyDescent="0.25">
      <c r="L34002" s="36"/>
      <c r="M34002" s="36"/>
      <c r="N34002" s="36"/>
    </row>
    <row r="34003" spans="12:14" x14ac:dyDescent="0.25">
      <c r="L34003" s="36"/>
      <c r="M34003" s="36"/>
      <c r="N34003" s="36"/>
    </row>
    <row r="34004" spans="12:14" x14ac:dyDescent="0.25">
      <c r="L34004" s="36"/>
      <c r="M34004" s="36"/>
      <c r="N34004" s="36"/>
    </row>
    <row r="34005" spans="12:14" x14ac:dyDescent="0.25">
      <c r="L34005" s="36"/>
      <c r="M34005" s="36"/>
      <c r="N34005" s="36"/>
    </row>
    <row r="34006" spans="12:14" x14ac:dyDescent="0.25">
      <c r="L34006" s="36"/>
      <c r="M34006" s="36"/>
      <c r="N34006" s="36"/>
    </row>
    <row r="34007" spans="12:14" x14ac:dyDescent="0.25">
      <c r="L34007" s="36"/>
      <c r="M34007" s="36"/>
      <c r="N34007" s="36"/>
    </row>
    <row r="34008" spans="12:14" x14ac:dyDescent="0.25">
      <c r="L34008" s="36"/>
      <c r="M34008" s="36"/>
      <c r="N34008" s="36"/>
    </row>
    <row r="34009" spans="12:14" x14ac:dyDescent="0.25">
      <c r="L34009" s="36"/>
      <c r="M34009" s="36"/>
      <c r="N34009" s="36"/>
    </row>
    <row r="34010" spans="12:14" x14ac:dyDescent="0.25">
      <c r="L34010" s="36"/>
      <c r="M34010" s="36"/>
      <c r="N34010" s="36"/>
    </row>
    <row r="34011" spans="12:14" x14ac:dyDescent="0.25">
      <c r="L34011" s="36"/>
      <c r="M34011" s="36"/>
      <c r="N34011" s="36"/>
    </row>
    <row r="34012" spans="12:14" x14ac:dyDescent="0.25">
      <c r="L34012" s="36"/>
      <c r="M34012" s="36"/>
      <c r="N34012" s="36"/>
    </row>
    <row r="34013" spans="12:14" x14ac:dyDescent="0.25">
      <c r="L34013" s="36"/>
      <c r="M34013" s="36"/>
      <c r="N34013" s="36"/>
    </row>
    <row r="34014" spans="12:14" x14ac:dyDescent="0.25">
      <c r="L34014" s="36"/>
      <c r="M34014" s="36"/>
      <c r="N34014" s="36"/>
    </row>
    <row r="34015" spans="12:14" x14ac:dyDescent="0.25">
      <c r="L34015" s="36"/>
      <c r="M34015" s="36"/>
      <c r="N34015" s="36"/>
    </row>
    <row r="34016" spans="12:14" x14ac:dyDescent="0.25">
      <c r="L34016" s="36"/>
      <c r="M34016" s="36"/>
      <c r="N34016" s="36"/>
    </row>
    <row r="34017" spans="12:14" x14ac:dyDescent="0.25">
      <c r="L34017" s="36"/>
      <c r="M34017" s="36"/>
      <c r="N34017" s="36"/>
    </row>
    <row r="34018" spans="12:14" x14ac:dyDescent="0.25">
      <c r="L34018" s="36"/>
      <c r="M34018" s="36"/>
      <c r="N34018" s="36"/>
    </row>
    <row r="34019" spans="12:14" x14ac:dyDescent="0.25">
      <c r="L34019" s="36"/>
      <c r="M34019" s="36"/>
      <c r="N34019" s="36"/>
    </row>
    <row r="34020" spans="12:14" x14ac:dyDescent="0.25">
      <c r="L34020" s="36"/>
      <c r="M34020" s="36"/>
      <c r="N34020" s="36"/>
    </row>
    <row r="34021" spans="12:14" x14ac:dyDescent="0.25">
      <c r="L34021" s="36"/>
      <c r="M34021" s="36"/>
      <c r="N34021" s="36"/>
    </row>
    <row r="34022" spans="12:14" x14ac:dyDescent="0.25">
      <c r="L34022" s="36"/>
      <c r="M34022" s="36"/>
      <c r="N34022" s="36"/>
    </row>
    <row r="34023" spans="12:14" x14ac:dyDescent="0.25">
      <c r="L34023" s="36"/>
      <c r="M34023" s="36"/>
      <c r="N34023" s="36"/>
    </row>
    <row r="34024" spans="12:14" x14ac:dyDescent="0.25">
      <c r="L34024" s="36"/>
      <c r="M34024" s="36"/>
      <c r="N34024" s="36"/>
    </row>
    <row r="34025" spans="12:14" x14ac:dyDescent="0.25">
      <c r="L34025" s="36"/>
      <c r="M34025" s="36"/>
      <c r="N34025" s="36"/>
    </row>
    <row r="34026" spans="12:14" x14ac:dyDescent="0.25">
      <c r="L34026" s="36"/>
      <c r="M34026" s="36"/>
      <c r="N34026" s="36"/>
    </row>
    <row r="34027" spans="12:14" x14ac:dyDescent="0.25">
      <c r="L34027" s="36"/>
      <c r="M34027" s="36"/>
      <c r="N34027" s="36"/>
    </row>
    <row r="34028" spans="12:14" x14ac:dyDescent="0.25">
      <c r="L34028" s="36"/>
      <c r="M34028" s="36"/>
      <c r="N34028" s="36"/>
    </row>
    <row r="34029" spans="12:14" x14ac:dyDescent="0.25">
      <c r="L34029" s="36"/>
      <c r="M34029" s="36"/>
      <c r="N34029" s="36"/>
    </row>
    <row r="34030" spans="12:14" x14ac:dyDescent="0.25">
      <c r="L34030" s="36"/>
      <c r="M34030" s="36"/>
      <c r="N34030" s="36"/>
    </row>
    <row r="34031" spans="12:14" x14ac:dyDescent="0.25">
      <c r="L34031" s="36"/>
      <c r="M34031" s="36"/>
      <c r="N34031" s="36"/>
    </row>
    <row r="34032" spans="12:14" x14ac:dyDescent="0.25">
      <c r="L34032" s="36"/>
      <c r="M34032" s="36"/>
      <c r="N34032" s="36"/>
    </row>
    <row r="34033" spans="12:14" x14ac:dyDescent="0.25">
      <c r="L34033" s="36"/>
      <c r="M34033" s="36"/>
      <c r="N34033" s="36"/>
    </row>
    <row r="34034" spans="12:14" x14ac:dyDescent="0.25">
      <c r="L34034" s="36"/>
      <c r="M34034" s="36"/>
      <c r="N34034" s="36"/>
    </row>
    <row r="34035" spans="12:14" x14ac:dyDescent="0.25">
      <c r="L34035" s="36"/>
      <c r="M34035" s="36"/>
      <c r="N34035" s="36"/>
    </row>
    <row r="34036" spans="12:14" x14ac:dyDescent="0.25">
      <c r="L34036" s="36"/>
      <c r="M34036" s="36"/>
      <c r="N34036" s="36"/>
    </row>
    <row r="34037" spans="12:14" x14ac:dyDescent="0.25">
      <c r="L34037" s="36"/>
      <c r="M34037" s="36"/>
      <c r="N34037" s="36"/>
    </row>
    <row r="34038" spans="12:14" x14ac:dyDescent="0.25">
      <c r="L34038" s="36"/>
      <c r="M34038" s="36"/>
      <c r="N34038" s="36"/>
    </row>
    <row r="34039" spans="12:14" x14ac:dyDescent="0.25">
      <c r="L34039" s="36"/>
      <c r="M34039" s="36"/>
      <c r="N34039" s="36"/>
    </row>
    <row r="34040" spans="12:14" x14ac:dyDescent="0.25">
      <c r="L34040" s="36"/>
      <c r="M34040" s="36"/>
      <c r="N34040" s="36"/>
    </row>
    <row r="34041" spans="12:14" x14ac:dyDescent="0.25">
      <c r="L34041" s="36"/>
      <c r="M34041" s="36"/>
      <c r="N34041" s="36"/>
    </row>
    <row r="34042" spans="12:14" x14ac:dyDescent="0.25">
      <c r="L34042" s="36"/>
      <c r="M34042" s="36"/>
      <c r="N34042" s="36"/>
    </row>
    <row r="34043" spans="12:14" x14ac:dyDescent="0.25">
      <c r="L34043" s="36"/>
      <c r="M34043" s="36"/>
      <c r="N34043" s="36"/>
    </row>
    <row r="34044" spans="12:14" x14ac:dyDescent="0.25">
      <c r="L34044" s="36"/>
      <c r="M34044" s="36"/>
      <c r="N34044" s="36"/>
    </row>
    <row r="34045" spans="12:14" x14ac:dyDescent="0.25">
      <c r="L34045" s="36"/>
      <c r="M34045" s="36"/>
      <c r="N34045" s="36"/>
    </row>
    <row r="34046" spans="12:14" x14ac:dyDescent="0.25">
      <c r="L34046" s="36"/>
      <c r="M34046" s="36"/>
      <c r="N34046" s="36"/>
    </row>
    <row r="34047" spans="12:14" x14ac:dyDescent="0.25">
      <c r="L34047" s="36"/>
      <c r="M34047" s="36"/>
      <c r="N34047" s="36"/>
    </row>
    <row r="34048" spans="12:14" x14ac:dyDescent="0.25">
      <c r="L34048" s="36"/>
      <c r="M34048" s="36"/>
      <c r="N34048" s="36"/>
    </row>
    <row r="34049" spans="12:14" x14ac:dyDescent="0.25">
      <c r="L34049" s="36"/>
      <c r="M34049" s="36"/>
      <c r="N34049" s="36"/>
    </row>
    <row r="34050" spans="12:14" x14ac:dyDescent="0.25">
      <c r="L34050" s="36"/>
      <c r="M34050" s="36"/>
      <c r="N34050" s="36"/>
    </row>
    <row r="34051" spans="12:14" x14ac:dyDescent="0.25">
      <c r="L34051" s="36"/>
      <c r="M34051" s="36"/>
      <c r="N34051" s="36"/>
    </row>
    <row r="34052" spans="12:14" x14ac:dyDescent="0.25">
      <c r="L34052" s="36"/>
      <c r="M34052" s="36"/>
      <c r="N34052" s="36"/>
    </row>
    <row r="34053" spans="12:14" x14ac:dyDescent="0.25">
      <c r="L34053" s="36"/>
      <c r="M34053" s="36"/>
      <c r="N34053" s="36"/>
    </row>
    <row r="34054" spans="12:14" x14ac:dyDescent="0.25">
      <c r="L34054" s="36"/>
      <c r="M34054" s="36"/>
      <c r="N34054" s="36"/>
    </row>
    <row r="34055" spans="12:14" x14ac:dyDescent="0.25">
      <c r="L34055" s="36"/>
      <c r="M34055" s="36"/>
      <c r="N34055" s="36"/>
    </row>
    <row r="34056" spans="12:14" x14ac:dyDescent="0.25">
      <c r="L34056" s="36"/>
      <c r="M34056" s="36"/>
      <c r="N34056" s="36"/>
    </row>
    <row r="34057" spans="12:14" x14ac:dyDescent="0.25">
      <c r="L34057" s="36"/>
      <c r="M34057" s="36"/>
      <c r="N34057" s="36"/>
    </row>
    <row r="34058" spans="12:14" x14ac:dyDescent="0.25">
      <c r="L34058" s="36"/>
      <c r="M34058" s="36"/>
      <c r="N34058" s="36"/>
    </row>
    <row r="34059" spans="12:14" x14ac:dyDescent="0.25">
      <c r="L34059" s="36"/>
      <c r="M34059" s="36"/>
      <c r="N34059" s="36"/>
    </row>
    <row r="34060" spans="12:14" x14ac:dyDescent="0.25">
      <c r="L34060" s="36"/>
      <c r="M34060" s="36"/>
      <c r="N34060" s="36"/>
    </row>
    <row r="34061" spans="12:14" x14ac:dyDescent="0.25">
      <c r="L34061" s="36"/>
      <c r="M34061" s="36"/>
      <c r="N34061" s="36"/>
    </row>
    <row r="34062" spans="12:14" x14ac:dyDescent="0.25">
      <c r="L34062" s="36"/>
      <c r="M34062" s="36"/>
      <c r="N34062" s="36"/>
    </row>
    <row r="34063" spans="12:14" x14ac:dyDescent="0.25">
      <c r="L34063" s="36"/>
      <c r="M34063" s="36"/>
      <c r="N34063" s="36"/>
    </row>
    <row r="34064" spans="12:14" x14ac:dyDescent="0.25">
      <c r="L34064" s="36"/>
      <c r="M34064" s="36"/>
      <c r="N34064" s="36"/>
    </row>
    <row r="34065" spans="12:14" x14ac:dyDescent="0.25">
      <c r="L34065" s="36"/>
      <c r="M34065" s="36"/>
      <c r="N34065" s="36"/>
    </row>
    <row r="34066" spans="12:14" x14ac:dyDescent="0.25">
      <c r="L34066" s="36"/>
      <c r="M34066" s="36"/>
      <c r="N34066" s="36"/>
    </row>
    <row r="34067" spans="12:14" x14ac:dyDescent="0.25">
      <c r="L34067" s="36"/>
      <c r="M34067" s="36"/>
      <c r="N34067" s="36"/>
    </row>
    <row r="34068" spans="12:14" x14ac:dyDescent="0.25">
      <c r="L34068" s="36"/>
      <c r="M34068" s="36"/>
      <c r="N34068" s="36"/>
    </row>
    <row r="34069" spans="12:14" x14ac:dyDescent="0.25">
      <c r="L34069" s="36"/>
      <c r="M34069" s="36"/>
      <c r="N34069" s="36"/>
    </row>
    <row r="34070" spans="12:14" x14ac:dyDescent="0.25">
      <c r="L34070" s="36"/>
      <c r="M34070" s="36"/>
      <c r="N34070" s="36"/>
    </row>
    <row r="34071" spans="12:14" x14ac:dyDescent="0.25">
      <c r="L34071" s="36"/>
      <c r="M34071" s="36"/>
      <c r="N34071" s="36"/>
    </row>
    <row r="34072" spans="12:14" x14ac:dyDescent="0.25">
      <c r="L34072" s="36"/>
      <c r="M34072" s="36"/>
      <c r="N34072" s="36"/>
    </row>
    <row r="34073" spans="12:14" x14ac:dyDescent="0.25">
      <c r="L34073" s="36"/>
      <c r="M34073" s="36"/>
      <c r="N34073" s="36"/>
    </row>
    <row r="34074" spans="12:14" x14ac:dyDescent="0.25">
      <c r="L34074" s="36"/>
      <c r="M34074" s="36"/>
      <c r="N34074" s="36"/>
    </row>
    <row r="34075" spans="12:14" x14ac:dyDescent="0.25">
      <c r="L34075" s="36"/>
      <c r="M34075" s="36"/>
      <c r="N34075" s="36"/>
    </row>
    <row r="34076" spans="12:14" x14ac:dyDescent="0.25">
      <c r="L34076" s="36"/>
      <c r="M34076" s="36"/>
      <c r="N34076" s="36"/>
    </row>
    <row r="34077" spans="12:14" x14ac:dyDescent="0.25">
      <c r="L34077" s="36"/>
      <c r="M34077" s="36"/>
      <c r="N34077" s="36"/>
    </row>
    <row r="34078" spans="12:14" x14ac:dyDescent="0.25">
      <c r="L34078" s="36"/>
      <c r="M34078" s="36"/>
      <c r="N34078" s="36"/>
    </row>
    <row r="34079" spans="12:14" x14ac:dyDescent="0.25">
      <c r="L34079" s="36"/>
      <c r="M34079" s="36"/>
      <c r="N34079" s="36"/>
    </row>
    <row r="34080" spans="12:14" x14ac:dyDescent="0.25">
      <c r="L34080" s="36"/>
      <c r="M34080" s="36"/>
      <c r="N34080" s="36"/>
    </row>
    <row r="34081" spans="12:14" x14ac:dyDescent="0.25">
      <c r="L34081" s="36"/>
      <c r="M34081" s="36"/>
      <c r="N34081" s="36"/>
    </row>
    <row r="34082" spans="12:14" x14ac:dyDescent="0.25">
      <c r="L34082" s="36"/>
      <c r="M34082" s="36"/>
      <c r="N34082" s="36"/>
    </row>
    <row r="34083" spans="12:14" x14ac:dyDescent="0.25">
      <c r="L34083" s="36"/>
      <c r="M34083" s="36"/>
      <c r="N34083" s="36"/>
    </row>
    <row r="34084" spans="12:14" x14ac:dyDescent="0.25">
      <c r="L34084" s="36"/>
      <c r="M34084" s="36"/>
      <c r="N34084" s="36"/>
    </row>
    <row r="34085" spans="12:14" x14ac:dyDescent="0.25">
      <c r="L34085" s="36"/>
      <c r="M34085" s="36"/>
      <c r="N34085" s="36"/>
    </row>
    <row r="34086" spans="12:14" x14ac:dyDescent="0.25">
      <c r="L34086" s="36"/>
      <c r="M34086" s="36"/>
      <c r="N34086" s="36"/>
    </row>
    <row r="34087" spans="12:14" x14ac:dyDescent="0.25">
      <c r="L34087" s="36"/>
      <c r="M34087" s="36"/>
      <c r="N34087" s="36"/>
    </row>
    <row r="34088" spans="12:14" x14ac:dyDescent="0.25">
      <c r="L34088" s="36"/>
      <c r="M34088" s="36"/>
      <c r="N34088" s="36"/>
    </row>
    <row r="34089" spans="12:14" x14ac:dyDescent="0.25">
      <c r="L34089" s="36"/>
      <c r="M34089" s="36"/>
      <c r="N34089" s="36"/>
    </row>
    <row r="34090" spans="12:14" x14ac:dyDescent="0.25">
      <c r="L34090" s="36"/>
      <c r="M34090" s="36"/>
      <c r="N34090" s="36"/>
    </row>
    <row r="34091" spans="12:14" x14ac:dyDescent="0.25">
      <c r="L34091" s="36"/>
      <c r="M34091" s="36"/>
      <c r="N34091" s="36"/>
    </row>
    <row r="34092" spans="12:14" x14ac:dyDescent="0.25">
      <c r="L34092" s="36"/>
      <c r="M34092" s="36"/>
      <c r="N34092" s="36"/>
    </row>
    <row r="34093" spans="12:14" x14ac:dyDescent="0.25">
      <c r="L34093" s="36"/>
      <c r="M34093" s="36"/>
      <c r="N34093" s="36"/>
    </row>
    <row r="34094" spans="12:14" x14ac:dyDescent="0.25">
      <c r="L34094" s="36"/>
      <c r="M34094" s="36"/>
      <c r="N34094" s="36"/>
    </row>
    <row r="34095" spans="12:14" x14ac:dyDescent="0.25">
      <c r="L34095" s="36"/>
      <c r="M34095" s="36"/>
      <c r="N34095" s="36"/>
    </row>
    <row r="34096" spans="12:14" x14ac:dyDescent="0.25">
      <c r="L34096" s="36"/>
      <c r="M34096" s="36"/>
      <c r="N34096" s="36"/>
    </row>
    <row r="34097" spans="12:14" x14ac:dyDescent="0.25">
      <c r="L34097" s="36"/>
      <c r="M34097" s="36"/>
      <c r="N34097" s="36"/>
    </row>
    <row r="34098" spans="12:14" x14ac:dyDescent="0.25">
      <c r="L34098" s="36"/>
      <c r="M34098" s="36"/>
      <c r="N34098" s="36"/>
    </row>
    <row r="34099" spans="12:14" x14ac:dyDescent="0.25">
      <c r="L34099" s="36"/>
      <c r="M34099" s="36"/>
      <c r="N34099" s="36"/>
    </row>
    <row r="34100" spans="12:14" x14ac:dyDescent="0.25">
      <c r="L34100" s="36"/>
      <c r="M34100" s="36"/>
      <c r="N34100" s="36"/>
    </row>
    <row r="34101" spans="12:14" x14ac:dyDescent="0.25">
      <c r="L34101" s="36"/>
      <c r="M34101" s="36"/>
      <c r="N34101" s="36"/>
    </row>
    <row r="34102" spans="12:14" x14ac:dyDescent="0.25">
      <c r="L34102" s="36"/>
      <c r="M34102" s="36"/>
      <c r="N34102" s="36"/>
    </row>
    <row r="34103" spans="12:14" x14ac:dyDescent="0.25">
      <c r="L34103" s="36"/>
      <c r="M34103" s="36"/>
      <c r="N34103" s="36"/>
    </row>
    <row r="34104" spans="12:14" x14ac:dyDescent="0.25">
      <c r="L34104" s="36"/>
      <c r="M34104" s="36"/>
      <c r="N34104" s="36"/>
    </row>
    <row r="34105" spans="12:14" x14ac:dyDescent="0.25">
      <c r="L34105" s="36"/>
      <c r="M34105" s="36"/>
      <c r="N34105" s="36"/>
    </row>
    <row r="34106" spans="12:14" x14ac:dyDescent="0.25">
      <c r="L34106" s="36"/>
      <c r="M34106" s="36"/>
      <c r="N34106" s="36"/>
    </row>
    <row r="34107" spans="12:14" x14ac:dyDescent="0.25">
      <c r="L34107" s="36"/>
      <c r="M34107" s="36"/>
      <c r="N34107" s="36"/>
    </row>
    <row r="34108" spans="12:14" x14ac:dyDescent="0.25">
      <c r="L34108" s="36"/>
      <c r="M34108" s="36"/>
      <c r="N34108" s="36"/>
    </row>
    <row r="34109" spans="12:14" x14ac:dyDescent="0.25">
      <c r="L34109" s="36"/>
      <c r="M34109" s="36"/>
      <c r="N34109" s="36"/>
    </row>
    <row r="34110" spans="12:14" x14ac:dyDescent="0.25">
      <c r="L34110" s="36"/>
      <c r="M34110" s="36"/>
      <c r="N34110" s="36"/>
    </row>
    <row r="34111" spans="12:14" x14ac:dyDescent="0.25">
      <c r="L34111" s="36"/>
      <c r="M34111" s="36"/>
      <c r="N34111" s="36"/>
    </row>
    <row r="34112" spans="12:14" x14ac:dyDescent="0.25">
      <c r="L34112" s="36"/>
      <c r="M34112" s="36"/>
      <c r="N34112" s="36"/>
    </row>
    <row r="34113" spans="12:14" x14ac:dyDescent="0.25">
      <c r="L34113" s="36"/>
      <c r="M34113" s="36"/>
      <c r="N34113" s="36"/>
    </row>
    <row r="34114" spans="12:14" x14ac:dyDescent="0.25">
      <c r="L34114" s="36"/>
      <c r="M34114" s="36"/>
      <c r="N34114" s="36"/>
    </row>
    <row r="34115" spans="12:14" x14ac:dyDescent="0.25">
      <c r="L34115" s="36"/>
      <c r="M34115" s="36"/>
      <c r="N34115" s="36"/>
    </row>
    <row r="34116" spans="12:14" x14ac:dyDescent="0.25">
      <c r="L34116" s="36"/>
      <c r="M34116" s="36"/>
      <c r="N34116" s="36"/>
    </row>
    <row r="34117" spans="12:14" x14ac:dyDescent="0.25">
      <c r="L34117" s="36"/>
      <c r="M34117" s="36"/>
      <c r="N34117" s="36"/>
    </row>
    <row r="34118" spans="12:14" x14ac:dyDescent="0.25">
      <c r="L34118" s="36"/>
      <c r="M34118" s="36"/>
      <c r="N34118" s="36"/>
    </row>
    <row r="34119" spans="12:14" x14ac:dyDescent="0.25">
      <c r="L34119" s="36"/>
      <c r="M34119" s="36"/>
      <c r="N34119" s="36"/>
    </row>
    <row r="34120" spans="12:14" x14ac:dyDescent="0.25">
      <c r="L34120" s="36"/>
      <c r="M34120" s="36"/>
      <c r="N34120" s="36"/>
    </row>
    <row r="34121" spans="12:14" x14ac:dyDescent="0.25">
      <c r="L34121" s="36"/>
      <c r="M34121" s="36"/>
      <c r="N34121" s="36"/>
    </row>
    <row r="34122" spans="12:14" x14ac:dyDescent="0.25">
      <c r="L34122" s="36"/>
      <c r="M34122" s="36"/>
      <c r="N34122" s="36"/>
    </row>
    <row r="34123" spans="12:14" x14ac:dyDescent="0.25">
      <c r="L34123" s="36"/>
      <c r="M34123" s="36"/>
      <c r="N34123" s="36"/>
    </row>
    <row r="34124" spans="12:14" x14ac:dyDescent="0.25">
      <c r="L34124" s="36"/>
      <c r="M34124" s="36"/>
      <c r="N34124" s="36"/>
    </row>
    <row r="34125" spans="12:14" x14ac:dyDescent="0.25">
      <c r="L34125" s="36"/>
      <c r="M34125" s="36"/>
      <c r="N34125" s="36"/>
    </row>
    <row r="34126" spans="12:14" x14ac:dyDescent="0.25">
      <c r="L34126" s="36"/>
      <c r="M34126" s="36"/>
      <c r="N34126" s="36"/>
    </row>
    <row r="34127" spans="12:14" x14ac:dyDescent="0.25">
      <c r="L34127" s="36"/>
      <c r="M34127" s="36"/>
      <c r="N34127" s="36"/>
    </row>
    <row r="34128" spans="12:14" x14ac:dyDescent="0.25">
      <c r="L34128" s="36"/>
      <c r="M34128" s="36"/>
      <c r="N34128" s="36"/>
    </row>
    <row r="34129" spans="12:14" x14ac:dyDescent="0.25">
      <c r="L34129" s="36"/>
      <c r="M34129" s="36"/>
      <c r="N34129" s="36"/>
    </row>
    <row r="34130" spans="12:14" x14ac:dyDescent="0.25">
      <c r="L34130" s="36"/>
      <c r="M34130" s="36"/>
      <c r="N34130" s="36"/>
    </row>
    <row r="34131" spans="12:14" x14ac:dyDescent="0.25">
      <c r="L34131" s="36"/>
      <c r="M34131" s="36"/>
      <c r="N34131" s="36"/>
    </row>
    <row r="34132" spans="12:14" x14ac:dyDescent="0.25">
      <c r="L34132" s="36"/>
      <c r="M34132" s="36"/>
      <c r="N34132" s="36"/>
    </row>
    <row r="34133" spans="12:14" x14ac:dyDescent="0.25">
      <c r="L34133" s="36"/>
      <c r="M34133" s="36"/>
      <c r="N34133" s="36"/>
    </row>
    <row r="34134" spans="12:14" x14ac:dyDescent="0.25">
      <c r="L34134" s="36"/>
      <c r="M34134" s="36"/>
      <c r="N34134" s="36"/>
    </row>
    <row r="34135" spans="12:14" x14ac:dyDescent="0.25">
      <c r="L34135" s="36"/>
      <c r="M34135" s="36"/>
      <c r="N34135" s="36"/>
    </row>
    <row r="34136" spans="12:14" x14ac:dyDescent="0.25">
      <c r="L34136" s="36"/>
      <c r="M34136" s="36"/>
      <c r="N34136" s="36"/>
    </row>
    <row r="34137" spans="12:14" x14ac:dyDescent="0.25">
      <c r="L34137" s="36"/>
      <c r="M34137" s="36"/>
      <c r="N34137" s="36"/>
    </row>
    <row r="34138" spans="12:14" x14ac:dyDescent="0.25">
      <c r="L34138" s="36"/>
      <c r="M34138" s="36"/>
      <c r="N34138" s="36"/>
    </row>
    <row r="34139" spans="12:14" x14ac:dyDescent="0.25">
      <c r="L34139" s="36"/>
      <c r="M34139" s="36"/>
      <c r="N34139" s="36"/>
    </row>
    <row r="34140" spans="12:14" x14ac:dyDescent="0.25">
      <c r="L34140" s="36"/>
      <c r="M34140" s="36"/>
      <c r="N34140" s="36"/>
    </row>
    <row r="34141" spans="12:14" x14ac:dyDescent="0.25">
      <c r="L34141" s="36"/>
      <c r="M34141" s="36"/>
      <c r="N34141" s="36"/>
    </row>
    <row r="34142" spans="12:14" x14ac:dyDescent="0.25">
      <c r="L34142" s="36"/>
      <c r="M34142" s="36"/>
      <c r="N34142" s="36"/>
    </row>
    <row r="34143" spans="12:14" x14ac:dyDescent="0.25">
      <c r="L34143" s="36"/>
      <c r="M34143" s="36"/>
      <c r="N34143" s="36"/>
    </row>
    <row r="34144" spans="12:14" x14ac:dyDescent="0.25">
      <c r="L34144" s="36"/>
      <c r="M34144" s="36"/>
      <c r="N34144" s="36"/>
    </row>
    <row r="34145" spans="12:14" x14ac:dyDescent="0.25">
      <c r="L34145" s="36"/>
      <c r="M34145" s="36"/>
      <c r="N34145" s="36"/>
    </row>
    <row r="34146" spans="12:14" x14ac:dyDescent="0.25">
      <c r="L34146" s="36"/>
      <c r="M34146" s="36"/>
      <c r="N34146" s="36"/>
    </row>
    <row r="34147" spans="12:14" x14ac:dyDescent="0.25">
      <c r="L34147" s="36"/>
      <c r="M34147" s="36"/>
      <c r="N34147" s="36"/>
    </row>
    <row r="34148" spans="12:14" x14ac:dyDescent="0.25">
      <c r="L34148" s="36"/>
      <c r="M34148" s="36"/>
      <c r="N34148" s="36"/>
    </row>
    <row r="34149" spans="12:14" x14ac:dyDescent="0.25">
      <c r="L34149" s="36"/>
      <c r="M34149" s="36"/>
      <c r="N34149" s="36"/>
    </row>
    <row r="34150" spans="12:14" x14ac:dyDescent="0.25">
      <c r="L34150" s="36"/>
      <c r="M34150" s="36"/>
      <c r="N34150" s="36"/>
    </row>
    <row r="34151" spans="12:14" x14ac:dyDescent="0.25">
      <c r="L34151" s="36"/>
      <c r="M34151" s="36"/>
      <c r="N34151" s="36"/>
    </row>
    <row r="34152" spans="12:14" x14ac:dyDescent="0.25">
      <c r="L34152" s="36"/>
      <c r="M34152" s="36"/>
      <c r="N34152" s="36"/>
    </row>
    <row r="34153" spans="12:14" x14ac:dyDescent="0.25">
      <c r="L34153" s="36"/>
      <c r="M34153" s="36"/>
      <c r="N34153" s="36"/>
    </row>
    <row r="34154" spans="12:14" x14ac:dyDescent="0.25">
      <c r="L34154" s="36"/>
      <c r="M34154" s="36"/>
      <c r="N34154" s="36"/>
    </row>
    <row r="34155" spans="12:14" x14ac:dyDescent="0.25">
      <c r="L34155" s="36"/>
      <c r="M34155" s="36"/>
      <c r="N34155" s="36"/>
    </row>
    <row r="34156" spans="12:14" x14ac:dyDescent="0.25">
      <c r="L34156" s="36"/>
      <c r="M34156" s="36"/>
      <c r="N34156" s="36"/>
    </row>
    <row r="34157" spans="12:14" x14ac:dyDescent="0.25">
      <c r="L34157" s="36"/>
      <c r="M34157" s="36"/>
      <c r="N34157" s="36"/>
    </row>
    <row r="34158" spans="12:14" x14ac:dyDescent="0.25">
      <c r="L34158" s="36"/>
      <c r="M34158" s="36"/>
      <c r="N34158" s="36"/>
    </row>
    <row r="34159" spans="12:14" x14ac:dyDescent="0.25">
      <c r="L34159" s="36"/>
      <c r="M34159" s="36"/>
      <c r="N34159" s="36"/>
    </row>
    <row r="34160" spans="12:14" x14ac:dyDescent="0.25">
      <c r="L34160" s="36"/>
      <c r="M34160" s="36"/>
      <c r="N34160" s="36"/>
    </row>
    <row r="34161" spans="12:14" x14ac:dyDescent="0.25">
      <c r="L34161" s="36"/>
      <c r="M34161" s="36"/>
      <c r="N34161" s="36"/>
    </row>
    <row r="34162" spans="12:14" x14ac:dyDescent="0.25">
      <c r="L34162" s="36"/>
      <c r="M34162" s="36"/>
      <c r="N34162" s="36"/>
    </row>
    <row r="34163" spans="12:14" x14ac:dyDescent="0.25">
      <c r="L34163" s="36"/>
      <c r="M34163" s="36"/>
      <c r="N34163" s="36"/>
    </row>
    <row r="34164" spans="12:14" x14ac:dyDescent="0.25">
      <c r="L34164" s="36"/>
      <c r="M34164" s="36"/>
      <c r="N34164" s="36"/>
    </row>
    <row r="34165" spans="12:14" x14ac:dyDescent="0.25">
      <c r="L34165" s="36"/>
      <c r="M34165" s="36"/>
      <c r="N34165" s="36"/>
    </row>
    <row r="34166" spans="12:14" x14ac:dyDescent="0.25">
      <c r="L34166" s="36"/>
      <c r="M34166" s="36"/>
      <c r="N34166" s="36"/>
    </row>
    <row r="34167" spans="12:14" x14ac:dyDescent="0.25">
      <c r="L34167" s="36"/>
      <c r="M34167" s="36"/>
      <c r="N34167" s="36"/>
    </row>
    <row r="34168" spans="12:14" x14ac:dyDescent="0.25">
      <c r="L34168" s="36"/>
      <c r="M34168" s="36"/>
      <c r="N34168" s="36"/>
    </row>
    <row r="34169" spans="12:14" x14ac:dyDescent="0.25">
      <c r="L34169" s="36"/>
      <c r="M34169" s="36"/>
      <c r="N34169" s="36"/>
    </row>
    <row r="34170" spans="12:14" x14ac:dyDescent="0.25">
      <c r="L34170" s="36"/>
      <c r="M34170" s="36"/>
      <c r="N34170" s="36"/>
    </row>
    <row r="34171" spans="12:14" x14ac:dyDescent="0.25">
      <c r="L34171" s="36"/>
      <c r="M34171" s="36"/>
      <c r="N34171" s="36"/>
    </row>
    <row r="34172" spans="12:14" x14ac:dyDescent="0.25">
      <c r="L34172" s="36"/>
      <c r="M34172" s="36"/>
      <c r="N34172" s="36"/>
    </row>
    <row r="34173" spans="12:14" x14ac:dyDescent="0.25">
      <c r="L34173" s="36"/>
      <c r="M34173" s="36"/>
      <c r="N34173" s="36"/>
    </row>
    <row r="34174" spans="12:14" x14ac:dyDescent="0.25">
      <c r="L34174" s="36"/>
      <c r="M34174" s="36"/>
      <c r="N34174" s="36"/>
    </row>
    <row r="34175" spans="12:14" x14ac:dyDescent="0.25">
      <c r="L34175" s="36"/>
      <c r="M34175" s="36"/>
      <c r="N34175" s="36"/>
    </row>
    <row r="34176" spans="12:14" x14ac:dyDescent="0.25">
      <c r="L34176" s="36"/>
      <c r="M34176" s="36"/>
      <c r="N34176" s="36"/>
    </row>
    <row r="34177" spans="12:14" x14ac:dyDescent="0.25">
      <c r="L34177" s="36"/>
      <c r="M34177" s="36"/>
      <c r="N34177" s="36"/>
    </row>
    <row r="34178" spans="12:14" x14ac:dyDescent="0.25">
      <c r="L34178" s="36"/>
      <c r="M34178" s="36"/>
      <c r="N34178" s="36"/>
    </row>
    <row r="34179" spans="12:14" x14ac:dyDescent="0.25">
      <c r="L34179" s="36"/>
      <c r="M34179" s="36"/>
      <c r="N34179" s="36"/>
    </row>
    <row r="34180" spans="12:14" x14ac:dyDescent="0.25">
      <c r="L34180" s="36"/>
      <c r="M34180" s="36"/>
      <c r="N34180" s="36"/>
    </row>
    <row r="34181" spans="12:14" x14ac:dyDescent="0.25">
      <c r="L34181" s="36"/>
      <c r="M34181" s="36"/>
      <c r="N34181" s="36"/>
    </row>
    <row r="34182" spans="12:14" x14ac:dyDescent="0.25">
      <c r="L34182" s="36"/>
      <c r="M34182" s="36"/>
      <c r="N34182" s="36"/>
    </row>
    <row r="34183" spans="12:14" x14ac:dyDescent="0.25">
      <c r="L34183" s="36"/>
      <c r="M34183" s="36"/>
      <c r="N34183" s="36"/>
    </row>
    <row r="34184" spans="12:14" x14ac:dyDescent="0.25">
      <c r="L34184" s="36"/>
      <c r="M34184" s="36"/>
      <c r="N34184" s="36"/>
    </row>
    <row r="34185" spans="12:14" x14ac:dyDescent="0.25">
      <c r="L34185" s="36"/>
      <c r="M34185" s="36"/>
      <c r="N34185" s="36"/>
    </row>
    <row r="34186" spans="12:14" x14ac:dyDescent="0.25">
      <c r="L34186" s="36"/>
      <c r="M34186" s="36"/>
      <c r="N34186" s="36"/>
    </row>
    <row r="34187" spans="12:14" x14ac:dyDescent="0.25">
      <c r="L34187" s="36"/>
      <c r="M34187" s="36"/>
      <c r="N34187" s="36"/>
    </row>
    <row r="34188" spans="12:14" x14ac:dyDescent="0.25">
      <c r="L34188" s="36"/>
      <c r="M34188" s="36"/>
      <c r="N34188" s="36"/>
    </row>
    <row r="34189" spans="12:14" x14ac:dyDescent="0.25">
      <c r="L34189" s="36"/>
      <c r="M34189" s="36"/>
      <c r="N34189" s="36"/>
    </row>
    <row r="34190" spans="12:14" x14ac:dyDescent="0.25">
      <c r="L34190" s="36"/>
      <c r="M34190" s="36"/>
      <c r="N34190" s="36"/>
    </row>
    <row r="34191" spans="12:14" x14ac:dyDescent="0.25">
      <c r="L34191" s="36"/>
      <c r="M34191" s="36"/>
      <c r="N34191" s="36"/>
    </row>
    <row r="34192" spans="12:14" x14ac:dyDescent="0.25">
      <c r="L34192" s="36"/>
      <c r="M34192" s="36"/>
      <c r="N34192" s="36"/>
    </row>
    <row r="34193" spans="12:14" x14ac:dyDescent="0.25">
      <c r="L34193" s="36"/>
      <c r="M34193" s="36"/>
      <c r="N34193" s="36"/>
    </row>
    <row r="34194" spans="12:14" x14ac:dyDescent="0.25">
      <c r="L34194" s="36"/>
      <c r="M34194" s="36"/>
      <c r="N34194" s="36"/>
    </row>
    <row r="34195" spans="12:14" x14ac:dyDescent="0.25">
      <c r="L34195" s="36"/>
      <c r="M34195" s="36"/>
      <c r="N34195" s="36"/>
    </row>
    <row r="34196" spans="12:14" x14ac:dyDescent="0.25">
      <c r="L34196" s="36"/>
      <c r="M34196" s="36"/>
      <c r="N34196" s="36"/>
    </row>
    <row r="34197" spans="12:14" x14ac:dyDescent="0.25">
      <c r="L34197" s="36"/>
      <c r="M34197" s="36"/>
      <c r="N34197" s="36"/>
    </row>
    <row r="34198" spans="12:14" x14ac:dyDescent="0.25">
      <c r="L34198" s="36"/>
      <c r="M34198" s="36"/>
      <c r="N34198" s="36"/>
    </row>
    <row r="34199" spans="12:14" x14ac:dyDescent="0.25">
      <c r="L34199" s="36"/>
      <c r="M34199" s="36"/>
      <c r="N34199" s="36"/>
    </row>
    <row r="34200" spans="12:14" x14ac:dyDescent="0.25">
      <c r="L34200" s="36"/>
      <c r="M34200" s="36"/>
      <c r="N34200" s="36"/>
    </row>
    <row r="34201" spans="12:14" x14ac:dyDescent="0.25">
      <c r="L34201" s="36"/>
      <c r="M34201" s="36"/>
      <c r="N34201" s="36"/>
    </row>
    <row r="34202" spans="12:14" x14ac:dyDescent="0.25">
      <c r="L34202" s="36"/>
      <c r="M34202" s="36"/>
      <c r="N34202" s="36"/>
    </row>
    <row r="34203" spans="12:14" x14ac:dyDescent="0.25">
      <c r="L34203" s="36"/>
      <c r="M34203" s="36"/>
      <c r="N34203" s="36"/>
    </row>
    <row r="34204" spans="12:14" x14ac:dyDescent="0.25">
      <c r="L34204" s="36"/>
      <c r="M34204" s="36"/>
      <c r="N34204" s="36"/>
    </row>
    <row r="34205" spans="12:14" x14ac:dyDescent="0.25">
      <c r="L34205" s="36"/>
      <c r="M34205" s="36"/>
      <c r="N34205" s="36"/>
    </row>
    <row r="34206" spans="12:14" x14ac:dyDescent="0.25">
      <c r="L34206" s="36"/>
      <c r="M34206" s="36"/>
      <c r="N34206" s="36"/>
    </row>
    <row r="34207" spans="12:14" x14ac:dyDescent="0.25">
      <c r="L34207" s="36"/>
      <c r="M34207" s="36"/>
      <c r="N34207" s="36"/>
    </row>
    <row r="34208" spans="12:14" x14ac:dyDescent="0.25">
      <c r="L34208" s="36"/>
      <c r="M34208" s="36"/>
      <c r="N34208" s="36"/>
    </row>
    <row r="34209" spans="12:14" x14ac:dyDescent="0.25">
      <c r="L34209" s="36"/>
      <c r="M34209" s="36"/>
      <c r="N34209" s="36"/>
    </row>
    <row r="34210" spans="12:14" x14ac:dyDescent="0.25">
      <c r="L34210" s="36"/>
      <c r="M34210" s="36"/>
      <c r="N34210" s="36"/>
    </row>
    <row r="34211" spans="12:14" x14ac:dyDescent="0.25">
      <c r="L34211" s="36"/>
      <c r="M34211" s="36"/>
      <c r="N34211" s="36"/>
    </row>
    <row r="34212" spans="12:14" x14ac:dyDescent="0.25">
      <c r="L34212" s="36"/>
      <c r="M34212" s="36"/>
      <c r="N34212" s="36"/>
    </row>
    <row r="34213" spans="12:14" x14ac:dyDescent="0.25">
      <c r="L34213" s="36"/>
      <c r="M34213" s="36"/>
      <c r="N34213" s="36"/>
    </row>
    <row r="34214" spans="12:14" x14ac:dyDescent="0.25">
      <c r="L34214" s="36"/>
      <c r="M34214" s="36"/>
      <c r="N34214" s="36"/>
    </row>
    <row r="34215" spans="12:14" x14ac:dyDescent="0.25">
      <c r="L34215" s="36"/>
      <c r="M34215" s="36"/>
      <c r="N34215" s="36"/>
    </row>
    <row r="34216" spans="12:14" x14ac:dyDescent="0.25">
      <c r="L34216" s="36"/>
      <c r="M34216" s="36"/>
      <c r="N34216" s="36"/>
    </row>
    <row r="34217" spans="12:14" x14ac:dyDescent="0.25">
      <c r="L34217" s="36"/>
      <c r="M34217" s="36"/>
      <c r="N34217" s="36"/>
    </row>
    <row r="34218" spans="12:14" x14ac:dyDescent="0.25">
      <c r="L34218" s="36"/>
      <c r="M34218" s="36"/>
      <c r="N34218" s="36"/>
    </row>
    <row r="34219" spans="12:14" x14ac:dyDescent="0.25">
      <c r="L34219" s="36"/>
      <c r="M34219" s="36"/>
      <c r="N34219" s="36"/>
    </row>
    <row r="34220" spans="12:14" x14ac:dyDescent="0.25">
      <c r="L34220" s="36"/>
      <c r="M34220" s="36"/>
      <c r="N34220" s="36"/>
    </row>
    <row r="34221" spans="12:14" x14ac:dyDescent="0.25">
      <c r="L34221" s="36"/>
      <c r="M34221" s="36"/>
      <c r="N34221" s="36"/>
    </row>
    <row r="34222" spans="12:14" x14ac:dyDescent="0.25">
      <c r="L34222" s="36"/>
      <c r="M34222" s="36"/>
      <c r="N34222" s="36"/>
    </row>
    <row r="34223" spans="12:14" x14ac:dyDescent="0.25">
      <c r="L34223" s="36"/>
      <c r="M34223" s="36"/>
      <c r="N34223" s="36"/>
    </row>
    <row r="34224" spans="12:14" x14ac:dyDescent="0.25">
      <c r="L34224" s="36"/>
      <c r="M34224" s="36"/>
      <c r="N34224" s="36"/>
    </row>
    <row r="34225" spans="12:14" x14ac:dyDescent="0.25">
      <c r="L34225" s="36"/>
      <c r="M34225" s="36"/>
      <c r="N34225" s="36"/>
    </row>
    <row r="34226" spans="12:14" x14ac:dyDescent="0.25">
      <c r="L34226" s="36"/>
      <c r="M34226" s="36"/>
      <c r="N34226" s="36"/>
    </row>
    <row r="34227" spans="12:14" x14ac:dyDescent="0.25">
      <c r="L34227" s="36"/>
      <c r="M34227" s="36"/>
      <c r="N34227" s="36"/>
    </row>
    <row r="34228" spans="12:14" x14ac:dyDescent="0.25">
      <c r="L34228" s="36"/>
      <c r="M34228" s="36"/>
      <c r="N34228" s="36"/>
    </row>
    <row r="34229" spans="12:14" x14ac:dyDescent="0.25">
      <c r="L34229" s="36"/>
      <c r="M34229" s="36"/>
      <c r="N34229" s="36"/>
    </row>
    <row r="34230" spans="12:14" x14ac:dyDescent="0.25">
      <c r="L34230" s="36"/>
      <c r="M34230" s="36"/>
      <c r="N34230" s="36"/>
    </row>
    <row r="34231" spans="12:14" x14ac:dyDescent="0.25">
      <c r="L34231" s="36"/>
      <c r="M34231" s="36"/>
      <c r="N34231" s="36"/>
    </row>
    <row r="34232" spans="12:14" x14ac:dyDescent="0.25">
      <c r="L34232" s="36"/>
      <c r="M34232" s="36"/>
      <c r="N34232" s="36"/>
    </row>
    <row r="34233" spans="12:14" x14ac:dyDescent="0.25">
      <c r="L34233" s="36"/>
      <c r="M34233" s="36"/>
      <c r="N34233" s="36"/>
    </row>
    <row r="34234" spans="12:14" x14ac:dyDescent="0.25">
      <c r="L34234" s="36"/>
      <c r="M34234" s="36"/>
      <c r="N34234" s="36"/>
    </row>
    <row r="34235" spans="12:14" x14ac:dyDescent="0.25">
      <c r="L34235" s="36"/>
      <c r="M34235" s="36"/>
      <c r="N34235" s="36"/>
    </row>
    <row r="34236" spans="12:14" x14ac:dyDescent="0.25">
      <c r="L34236" s="36"/>
      <c r="M34236" s="36"/>
      <c r="N34236" s="36"/>
    </row>
    <row r="34237" spans="12:14" x14ac:dyDescent="0.25">
      <c r="L34237" s="36"/>
      <c r="M34237" s="36"/>
      <c r="N34237" s="36"/>
    </row>
    <row r="34238" spans="12:14" x14ac:dyDescent="0.25">
      <c r="L34238" s="36"/>
      <c r="M34238" s="36"/>
      <c r="N34238" s="36"/>
    </row>
    <row r="34239" spans="12:14" x14ac:dyDescent="0.25">
      <c r="L34239" s="36"/>
      <c r="M34239" s="36"/>
      <c r="N34239" s="36"/>
    </row>
    <row r="34240" spans="12:14" x14ac:dyDescent="0.25">
      <c r="L34240" s="36"/>
      <c r="M34240" s="36"/>
      <c r="N34240" s="36"/>
    </row>
    <row r="34241" spans="12:14" x14ac:dyDescent="0.25">
      <c r="L34241" s="36"/>
      <c r="M34241" s="36"/>
      <c r="N34241" s="36"/>
    </row>
    <row r="34242" spans="12:14" x14ac:dyDescent="0.25">
      <c r="L34242" s="36"/>
      <c r="M34242" s="36"/>
      <c r="N34242" s="36"/>
    </row>
    <row r="34243" spans="12:14" x14ac:dyDescent="0.25">
      <c r="L34243" s="36"/>
      <c r="M34243" s="36"/>
      <c r="N34243" s="36"/>
    </row>
    <row r="34244" spans="12:14" x14ac:dyDescent="0.25">
      <c r="L34244" s="36"/>
      <c r="M34244" s="36"/>
      <c r="N34244" s="36"/>
    </row>
    <row r="34245" spans="12:14" x14ac:dyDescent="0.25">
      <c r="L34245" s="36"/>
      <c r="M34245" s="36"/>
      <c r="N34245" s="36"/>
    </row>
    <row r="34246" spans="12:14" x14ac:dyDescent="0.25">
      <c r="L34246" s="36"/>
      <c r="M34246" s="36"/>
      <c r="N34246" s="36"/>
    </row>
    <row r="34247" spans="12:14" x14ac:dyDescent="0.25">
      <c r="L34247" s="36"/>
      <c r="M34247" s="36"/>
      <c r="N34247" s="36"/>
    </row>
    <row r="34248" spans="12:14" x14ac:dyDescent="0.25">
      <c r="L34248" s="36"/>
      <c r="M34248" s="36"/>
      <c r="N34248" s="36"/>
    </row>
    <row r="34249" spans="12:14" x14ac:dyDescent="0.25">
      <c r="L34249" s="36"/>
      <c r="M34249" s="36"/>
      <c r="N34249" s="36"/>
    </row>
    <row r="34250" spans="12:14" x14ac:dyDescent="0.25">
      <c r="L34250" s="36"/>
      <c r="M34250" s="36"/>
      <c r="N34250" s="36"/>
    </row>
    <row r="34251" spans="12:14" x14ac:dyDescent="0.25">
      <c r="L34251" s="36"/>
      <c r="M34251" s="36"/>
      <c r="N34251" s="36"/>
    </row>
    <row r="34252" spans="12:14" x14ac:dyDescent="0.25">
      <c r="L34252" s="36"/>
      <c r="M34252" s="36"/>
      <c r="N34252" s="36"/>
    </row>
    <row r="34253" spans="12:14" x14ac:dyDescent="0.25">
      <c r="L34253" s="36"/>
      <c r="M34253" s="36"/>
      <c r="N34253" s="36"/>
    </row>
    <row r="34254" spans="12:14" x14ac:dyDescent="0.25">
      <c r="L34254" s="36"/>
      <c r="M34254" s="36"/>
      <c r="N34254" s="36"/>
    </row>
    <row r="34255" spans="12:14" x14ac:dyDescent="0.25">
      <c r="L34255" s="36"/>
      <c r="M34255" s="36"/>
      <c r="N34255" s="36"/>
    </row>
    <row r="34256" spans="12:14" x14ac:dyDescent="0.25">
      <c r="L34256" s="36"/>
      <c r="M34256" s="36"/>
      <c r="N34256" s="36"/>
    </row>
    <row r="34257" spans="12:14" x14ac:dyDescent="0.25">
      <c r="L34257" s="36"/>
      <c r="M34257" s="36"/>
      <c r="N34257" s="36"/>
    </row>
    <row r="34258" spans="12:14" x14ac:dyDescent="0.25">
      <c r="L34258" s="36"/>
      <c r="M34258" s="36"/>
      <c r="N34258" s="36"/>
    </row>
    <row r="34259" spans="12:14" x14ac:dyDescent="0.25">
      <c r="L34259" s="36"/>
      <c r="M34259" s="36"/>
      <c r="N34259" s="36"/>
    </row>
    <row r="34260" spans="12:14" x14ac:dyDescent="0.25">
      <c r="L34260" s="36"/>
      <c r="M34260" s="36"/>
      <c r="N34260" s="36"/>
    </row>
    <row r="34261" spans="12:14" x14ac:dyDescent="0.25">
      <c r="L34261" s="36"/>
      <c r="M34261" s="36"/>
      <c r="N34261" s="36"/>
    </row>
    <row r="34262" spans="12:14" x14ac:dyDescent="0.25">
      <c r="L34262" s="36"/>
      <c r="M34262" s="36"/>
      <c r="N34262" s="36"/>
    </row>
    <row r="34263" spans="12:14" x14ac:dyDescent="0.25">
      <c r="L34263" s="36"/>
      <c r="M34263" s="36"/>
      <c r="N34263" s="36"/>
    </row>
    <row r="34264" spans="12:14" x14ac:dyDescent="0.25">
      <c r="L34264" s="36"/>
      <c r="M34264" s="36"/>
      <c r="N34264" s="36"/>
    </row>
    <row r="34265" spans="12:14" x14ac:dyDescent="0.25">
      <c r="L34265" s="36"/>
      <c r="M34265" s="36"/>
      <c r="N34265" s="36"/>
    </row>
    <row r="34266" spans="12:14" x14ac:dyDescent="0.25">
      <c r="L34266" s="36"/>
      <c r="M34266" s="36"/>
      <c r="N34266" s="36"/>
    </row>
    <row r="34267" spans="12:14" x14ac:dyDescent="0.25">
      <c r="L34267" s="36"/>
      <c r="M34267" s="36"/>
      <c r="N34267" s="36"/>
    </row>
    <row r="34268" spans="12:14" x14ac:dyDescent="0.25">
      <c r="L34268" s="36"/>
      <c r="M34268" s="36"/>
      <c r="N34268" s="36"/>
    </row>
    <row r="34269" spans="12:14" x14ac:dyDescent="0.25">
      <c r="L34269" s="36"/>
      <c r="M34269" s="36"/>
      <c r="N34269" s="36"/>
    </row>
    <row r="34270" spans="12:14" x14ac:dyDescent="0.25">
      <c r="L34270" s="36"/>
      <c r="M34270" s="36"/>
      <c r="N34270" s="36"/>
    </row>
    <row r="34271" spans="12:14" x14ac:dyDescent="0.25">
      <c r="L34271" s="36"/>
      <c r="M34271" s="36"/>
      <c r="N34271" s="36"/>
    </row>
    <row r="34272" spans="12:14" x14ac:dyDescent="0.25">
      <c r="L34272" s="36"/>
      <c r="M34272" s="36"/>
      <c r="N34272" s="36"/>
    </row>
    <row r="34273" spans="12:14" x14ac:dyDescent="0.25">
      <c r="L34273" s="36"/>
      <c r="M34273" s="36"/>
      <c r="N34273" s="36"/>
    </row>
    <row r="34274" spans="12:14" x14ac:dyDescent="0.25">
      <c r="L34274" s="36"/>
      <c r="M34274" s="36"/>
      <c r="N34274" s="36"/>
    </row>
    <row r="34275" spans="12:14" x14ac:dyDescent="0.25">
      <c r="L34275" s="36"/>
      <c r="M34275" s="36"/>
      <c r="N34275" s="36"/>
    </row>
    <row r="34276" spans="12:14" x14ac:dyDescent="0.25">
      <c r="L34276" s="36"/>
      <c r="M34276" s="36"/>
      <c r="N34276" s="36"/>
    </row>
    <row r="34277" spans="12:14" x14ac:dyDescent="0.25">
      <c r="L34277" s="36"/>
      <c r="M34277" s="36"/>
      <c r="N34277" s="36"/>
    </row>
    <row r="34278" spans="12:14" x14ac:dyDescent="0.25">
      <c r="L34278" s="36"/>
      <c r="M34278" s="36"/>
      <c r="N34278" s="36"/>
    </row>
    <row r="34279" spans="12:14" x14ac:dyDescent="0.25">
      <c r="L34279" s="36"/>
      <c r="M34279" s="36"/>
      <c r="N34279" s="36"/>
    </row>
    <row r="34280" spans="12:14" x14ac:dyDescent="0.25">
      <c r="L34280" s="36"/>
      <c r="M34280" s="36"/>
      <c r="N34280" s="36"/>
    </row>
    <row r="34281" spans="12:14" x14ac:dyDescent="0.25">
      <c r="L34281" s="36"/>
      <c r="M34281" s="36"/>
      <c r="N34281" s="36"/>
    </row>
    <row r="34282" spans="12:14" x14ac:dyDescent="0.25">
      <c r="L34282" s="36"/>
      <c r="M34282" s="36"/>
      <c r="N34282" s="36"/>
    </row>
    <row r="34283" spans="12:14" x14ac:dyDescent="0.25">
      <c r="L34283" s="36"/>
      <c r="M34283" s="36"/>
      <c r="N34283" s="36"/>
    </row>
    <row r="34284" spans="12:14" x14ac:dyDescent="0.25">
      <c r="L34284" s="36"/>
      <c r="M34284" s="36"/>
      <c r="N34284" s="36"/>
    </row>
    <row r="34285" spans="12:14" x14ac:dyDescent="0.25">
      <c r="L34285" s="36"/>
      <c r="M34285" s="36"/>
      <c r="N34285" s="36"/>
    </row>
    <row r="34286" spans="12:14" x14ac:dyDescent="0.25">
      <c r="L34286" s="36"/>
      <c r="M34286" s="36"/>
      <c r="N34286" s="36"/>
    </row>
    <row r="34287" spans="12:14" x14ac:dyDescent="0.25">
      <c r="L34287" s="36"/>
      <c r="M34287" s="36"/>
      <c r="N34287" s="36"/>
    </row>
    <row r="34288" spans="12:14" x14ac:dyDescent="0.25">
      <c r="L34288" s="36"/>
      <c r="M34288" s="36"/>
      <c r="N34288" s="36"/>
    </row>
    <row r="34289" spans="12:14" x14ac:dyDescent="0.25">
      <c r="L34289" s="36"/>
      <c r="M34289" s="36"/>
      <c r="N34289" s="36"/>
    </row>
    <row r="34290" spans="12:14" x14ac:dyDescent="0.25">
      <c r="L34290" s="36"/>
      <c r="M34290" s="36"/>
      <c r="N34290" s="36"/>
    </row>
    <row r="34291" spans="12:14" x14ac:dyDescent="0.25">
      <c r="L34291" s="36"/>
      <c r="M34291" s="36"/>
      <c r="N34291" s="36"/>
    </row>
    <row r="34292" spans="12:14" x14ac:dyDescent="0.25">
      <c r="L34292" s="36"/>
      <c r="M34292" s="36"/>
      <c r="N34292" s="36"/>
    </row>
    <row r="34293" spans="12:14" x14ac:dyDescent="0.25">
      <c r="L34293" s="36"/>
      <c r="M34293" s="36"/>
      <c r="N34293" s="36"/>
    </row>
    <row r="34294" spans="12:14" x14ac:dyDescent="0.25">
      <c r="L34294" s="36"/>
      <c r="M34294" s="36"/>
      <c r="N34294" s="36"/>
    </row>
    <row r="34295" spans="12:14" x14ac:dyDescent="0.25">
      <c r="L34295" s="36"/>
      <c r="M34295" s="36"/>
      <c r="N34295" s="36"/>
    </row>
    <row r="34296" spans="12:14" x14ac:dyDescent="0.25">
      <c r="L34296" s="36"/>
      <c r="M34296" s="36"/>
      <c r="N34296" s="36"/>
    </row>
    <row r="34297" spans="12:14" x14ac:dyDescent="0.25">
      <c r="L34297" s="36"/>
      <c r="M34297" s="36"/>
      <c r="N34297" s="36"/>
    </row>
    <row r="34298" spans="12:14" x14ac:dyDescent="0.25">
      <c r="L34298" s="36"/>
      <c r="M34298" s="36"/>
      <c r="N34298" s="36"/>
    </row>
    <row r="34299" spans="12:14" x14ac:dyDescent="0.25">
      <c r="L34299" s="36"/>
      <c r="M34299" s="36"/>
      <c r="N34299" s="36"/>
    </row>
    <row r="34300" spans="12:14" x14ac:dyDescent="0.25">
      <c r="L34300" s="36"/>
      <c r="M34300" s="36"/>
      <c r="N34300" s="36"/>
    </row>
    <row r="34301" spans="12:14" x14ac:dyDescent="0.25">
      <c r="L34301" s="36"/>
      <c r="M34301" s="36"/>
      <c r="N34301" s="36"/>
    </row>
    <row r="34302" spans="12:14" x14ac:dyDescent="0.25">
      <c r="L34302" s="36"/>
      <c r="M34302" s="36"/>
      <c r="N34302" s="36"/>
    </row>
    <row r="34303" spans="12:14" x14ac:dyDescent="0.25">
      <c r="L34303" s="36"/>
      <c r="M34303" s="36"/>
      <c r="N34303" s="36"/>
    </row>
    <row r="34304" spans="12:14" x14ac:dyDescent="0.25">
      <c r="L34304" s="36"/>
      <c r="M34304" s="36"/>
      <c r="N34304" s="36"/>
    </row>
    <row r="34305" spans="12:14" x14ac:dyDescent="0.25">
      <c r="L34305" s="36"/>
      <c r="M34305" s="36"/>
      <c r="N34305" s="36"/>
    </row>
    <row r="34306" spans="12:14" x14ac:dyDescent="0.25">
      <c r="L34306" s="36"/>
      <c r="M34306" s="36"/>
      <c r="N34306" s="36"/>
    </row>
    <row r="34307" spans="12:14" x14ac:dyDescent="0.25">
      <c r="L34307" s="36"/>
      <c r="M34307" s="36"/>
      <c r="N34307" s="36"/>
    </row>
    <row r="34308" spans="12:14" x14ac:dyDescent="0.25">
      <c r="L34308" s="36"/>
      <c r="M34308" s="36"/>
      <c r="N34308" s="36"/>
    </row>
    <row r="34309" spans="12:14" x14ac:dyDescent="0.25">
      <c r="L34309" s="36"/>
      <c r="M34309" s="36"/>
      <c r="N34309" s="36"/>
    </row>
    <row r="34310" spans="12:14" x14ac:dyDescent="0.25">
      <c r="L34310" s="36"/>
      <c r="M34310" s="36"/>
      <c r="N34310" s="36"/>
    </row>
    <row r="34311" spans="12:14" x14ac:dyDescent="0.25">
      <c r="L34311" s="36"/>
      <c r="M34311" s="36"/>
      <c r="N34311" s="36"/>
    </row>
    <row r="34312" spans="12:14" x14ac:dyDescent="0.25">
      <c r="L34312" s="36"/>
      <c r="M34312" s="36"/>
      <c r="N34312" s="36"/>
    </row>
    <row r="34313" spans="12:14" x14ac:dyDescent="0.25">
      <c r="L34313" s="36"/>
      <c r="M34313" s="36"/>
      <c r="N34313" s="36"/>
    </row>
    <row r="34314" spans="12:14" x14ac:dyDescent="0.25">
      <c r="L34314" s="36"/>
      <c r="M34314" s="36"/>
      <c r="N34314" s="36"/>
    </row>
    <row r="34315" spans="12:14" x14ac:dyDescent="0.25">
      <c r="L34315" s="36"/>
      <c r="M34315" s="36"/>
      <c r="N34315" s="36"/>
    </row>
    <row r="34316" spans="12:14" x14ac:dyDescent="0.25">
      <c r="L34316" s="36"/>
      <c r="M34316" s="36"/>
      <c r="N34316" s="36"/>
    </row>
    <row r="34317" spans="12:14" x14ac:dyDescent="0.25">
      <c r="L34317" s="36"/>
      <c r="M34317" s="36"/>
      <c r="N34317" s="36"/>
    </row>
    <row r="34318" spans="12:14" x14ac:dyDescent="0.25">
      <c r="L34318" s="36"/>
      <c r="M34318" s="36"/>
      <c r="N34318" s="36"/>
    </row>
    <row r="34319" spans="12:14" x14ac:dyDescent="0.25">
      <c r="L34319" s="36"/>
      <c r="M34319" s="36"/>
      <c r="N34319" s="36"/>
    </row>
    <row r="34320" spans="12:14" x14ac:dyDescent="0.25">
      <c r="L34320" s="36"/>
      <c r="M34320" s="36"/>
      <c r="N34320" s="36"/>
    </row>
    <row r="34321" spans="12:14" x14ac:dyDescent="0.25">
      <c r="L34321" s="36"/>
      <c r="M34321" s="36"/>
      <c r="N34321" s="36"/>
    </row>
    <row r="34322" spans="12:14" x14ac:dyDescent="0.25">
      <c r="L34322" s="36"/>
      <c r="M34322" s="36"/>
      <c r="N34322" s="36"/>
    </row>
    <row r="34323" spans="12:14" x14ac:dyDescent="0.25">
      <c r="L34323" s="36"/>
      <c r="M34323" s="36"/>
      <c r="N34323" s="36"/>
    </row>
    <row r="34324" spans="12:14" x14ac:dyDescent="0.25">
      <c r="L34324" s="36"/>
      <c r="M34324" s="36"/>
      <c r="N34324" s="36"/>
    </row>
    <row r="34325" spans="12:14" x14ac:dyDescent="0.25">
      <c r="L34325" s="36"/>
      <c r="M34325" s="36"/>
      <c r="N34325" s="36"/>
    </row>
    <row r="34326" spans="12:14" x14ac:dyDescent="0.25">
      <c r="L34326" s="36"/>
      <c r="M34326" s="36"/>
      <c r="N34326" s="36"/>
    </row>
    <row r="34327" spans="12:14" x14ac:dyDescent="0.25">
      <c r="L34327" s="36"/>
      <c r="M34327" s="36"/>
      <c r="N34327" s="36"/>
    </row>
    <row r="34328" spans="12:14" x14ac:dyDescent="0.25">
      <c r="L34328" s="36"/>
      <c r="M34328" s="36"/>
      <c r="N34328" s="36"/>
    </row>
    <row r="34329" spans="12:14" x14ac:dyDescent="0.25">
      <c r="L34329" s="36"/>
      <c r="M34329" s="36"/>
      <c r="N34329" s="36"/>
    </row>
    <row r="34330" spans="12:14" x14ac:dyDescent="0.25">
      <c r="L34330" s="36"/>
      <c r="M34330" s="36"/>
      <c r="N34330" s="36"/>
    </row>
    <row r="34331" spans="12:14" x14ac:dyDescent="0.25">
      <c r="L34331" s="36"/>
      <c r="M34331" s="36"/>
      <c r="N34331" s="36"/>
    </row>
    <row r="34332" spans="12:14" x14ac:dyDescent="0.25">
      <c r="L34332" s="36"/>
      <c r="M34332" s="36"/>
      <c r="N34332" s="36"/>
    </row>
    <row r="34333" spans="12:14" x14ac:dyDescent="0.25">
      <c r="L34333" s="36"/>
      <c r="M34333" s="36"/>
      <c r="N34333" s="36"/>
    </row>
    <row r="34334" spans="12:14" x14ac:dyDescent="0.25">
      <c r="L34334" s="36"/>
      <c r="M34334" s="36"/>
      <c r="N34334" s="36"/>
    </row>
    <row r="34335" spans="12:14" x14ac:dyDescent="0.25">
      <c r="L34335" s="36"/>
      <c r="M34335" s="36"/>
      <c r="N34335" s="36"/>
    </row>
    <row r="34336" spans="12:14" x14ac:dyDescent="0.25">
      <c r="L34336" s="36"/>
      <c r="M34336" s="36"/>
      <c r="N34336" s="36"/>
    </row>
    <row r="34337" spans="12:14" x14ac:dyDescent="0.25">
      <c r="L34337" s="36"/>
      <c r="M34337" s="36"/>
      <c r="N34337" s="36"/>
    </row>
    <row r="34338" spans="12:14" x14ac:dyDescent="0.25">
      <c r="L34338" s="36"/>
      <c r="M34338" s="36"/>
      <c r="N34338" s="36"/>
    </row>
    <row r="34339" spans="12:14" x14ac:dyDescent="0.25">
      <c r="L34339" s="36"/>
      <c r="M34339" s="36"/>
      <c r="N34339" s="36"/>
    </row>
    <row r="34340" spans="12:14" x14ac:dyDescent="0.25">
      <c r="L34340" s="36"/>
      <c r="M34340" s="36"/>
      <c r="N34340" s="36"/>
    </row>
    <row r="34341" spans="12:14" x14ac:dyDescent="0.25">
      <c r="L34341" s="36"/>
      <c r="M34341" s="36"/>
      <c r="N34341" s="36"/>
    </row>
    <row r="34342" spans="12:14" x14ac:dyDescent="0.25">
      <c r="L34342" s="36"/>
      <c r="M34342" s="36"/>
      <c r="N34342" s="36"/>
    </row>
    <row r="34343" spans="12:14" x14ac:dyDescent="0.25">
      <c r="L34343" s="36"/>
      <c r="M34343" s="36"/>
      <c r="N34343" s="36"/>
    </row>
    <row r="34344" spans="12:14" x14ac:dyDescent="0.25">
      <c r="L34344" s="36"/>
      <c r="M34344" s="36"/>
      <c r="N34344" s="36"/>
    </row>
    <row r="34345" spans="12:14" x14ac:dyDescent="0.25">
      <c r="L34345" s="36"/>
      <c r="M34345" s="36"/>
      <c r="N34345" s="36"/>
    </row>
    <row r="34346" spans="12:14" x14ac:dyDescent="0.25">
      <c r="L34346" s="36"/>
      <c r="M34346" s="36"/>
      <c r="N34346" s="36"/>
    </row>
    <row r="34347" spans="12:14" x14ac:dyDescent="0.25">
      <c r="L34347" s="36"/>
      <c r="M34347" s="36"/>
      <c r="N34347" s="36"/>
    </row>
    <row r="34348" spans="12:14" x14ac:dyDescent="0.25">
      <c r="L34348" s="36"/>
      <c r="M34348" s="36"/>
      <c r="N34348" s="36"/>
    </row>
    <row r="34349" spans="12:14" x14ac:dyDescent="0.25">
      <c r="L34349" s="36"/>
      <c r="M34349" s="36"/>
      <c r="N34349" s="36"/>
    </row>
    <row r="34350" spans="12:14" x14ac:dyDescent="0.25">
      <c r="L34350" s="36"/>
      <c r="M34350" s="36"/>
      <c r="N34350" s="36"/>
    </row>
    <row r="34351" spans="12:14" x14ac:dyDescent="0.25">
      <c r="L34351" s="36"/>
      <c r="M34351" s="36"/>
      <c r="N34351" s="36"/>
    </row>
    <row r="34352" spans="12:14" x14ac:dyDescent="0.25">
      <c r="L34352" s="36"/>
      <c r="M34352" s="36"/>
      <c r="N34352" s="36"/>
    </row>
    <row r="34353" spans="12:14" x14ac:dyDescent="0.25">
      <c r="L34353" s="36"/>
      <c r="M34353" s="36"/>
      <c r="N34353" s="36"/>
    </row>
    <row r="34354" spans="12:14" x14ac:dyDescent="0.25">
      <c r="L34354" s="36"/>
      <c r="M34354" s="36"/>
      <c r="N34354" s="36"/>
    </row>
    <row r="34355" spans="12:14" x14ac:dyDescent="0.25">
      <c r="L34355" s="36"/>
      <c r="M34355" s="36"/>
      <c r="N34355" s="36"/>
    </row>
    <row r="34356" spans="12:14" x14ac:dyDescent="0.25">
      <c r="L34356" s="36"/>
      <c r="M34356" s="36"/>
      <c r="N34356" s="36"/>
    </row>
    <row r="34357" spans="12:14" x14ac:dyDescent="0.25">
      <c r="L34357" s="36"/>
      <c r="M34357" s="36"/>
      <c r="N34357" s="36"/>
    </row>
    <row r="34358" spans="12:14" x14ac:dyDescent="0.25">
      <c r="L34358" s="36"/>
      <c r="M34358" s="36"/>
      <c r="N34358" s="36"/>
    </row>
    <row r="34359" spans="12:14" x14ac:dyDescent="0.25">
      <c r="L34359" s="36"/>
      <c r="M34359" s="36"/>
      <c r="N34359" s="36"/>
    </row>
    <row r="34360" spans="12:14" x14ac:dyDescent="0.25">
      <c r="L34360" s="36"/>
      <c r="M34360" s="36"/>
      <c r="N34360" s="36"/>
    </row>
    <row r="34361" spans="12:14" x14ac:dyDescent="0.25">
      <c r="L34361" s="36"/>
      <c r="M34361" s="36"/>
      <c r="N34361" s="36"/>
    </row>
    <row r="34362" spans="12:14" x14ac:dyDescent="0.25">
      <c r="L34362" s="36"/>
      <c r="M34362" s="36"/>
      <c r="N34362" s="36"/>
    </row>
    <row r="34363" spans="12:14" x14ac:dyDescent="0.25">
      <c r="L34363" s="36"/>
      <c r="M34363" s="36"/>
      <c r="N34363" s="36"/>
    </row>
    <row r="34364" spans="12:14" x14ac:dyDescent="0.25">
      <c r="L34364" s="36"/>
      <c r="M34364" s="36"/>
      <c r="N34364" s="36"/>
    </row>
    <row r="34365" spans="12:14" x14ac:dyDescent="0.25">
      <c r="L34365" s="36"/>
      <c r="M34365" s="36"/>
      <c r="N34365" s="36"/>
    </row>
    <row r="34366" spans="12:14" x14ac:dyDescent="0.25">
      <c r="L34366" s="36"/>
      <c r="M34366" s="36"/>
      <c r="N34366" s="36"/>
    </row>
    <row r="34367" spans="12:14" x14ac:dyDescent="0.25">
      <c r="L34367" s="36"/>
      <c r="M34367" s="36"/>
      <c r="N34367" s="36"/>
    </row>
    <row r="34368" spans="12:14" x14ac:dyDescent="0.25">
      <c r="L34368" s="36"/>
      <c r="M34368" s="36"/>
      <c r="N34368" s="36"/>
    </row>
    <row r="34369" spans="12:14" x14ac:dyDescent="0.25">
      <c r="L34369" s="36"/>
      <c r="M34369" s="36"/>
      <c r="N34369" s="36"/>
    </row>
    <row r="34370" spans="12:14" x14ac:dyDescent="0.25">
      <c r="L34370" s="36"/>
      <c r="M34370" s="36"/>
      <c r="N34370" s="36"/>
    </row>
    <row r="34371" spans="12:14" x14ac:dyDescent="0.25">
      <c r="L34371" s="36"/>
      <c r="M34371" s="36"/>
      <c r="N34371" s="36"/>
    </row>
    <row r="34372" spans="12:14" x14ac:dyDescent="0.25">
      <c r="L34372" s="36"/>
      <c r="M34372" s="36"/>
      <c r="N34372" s="36"/>
    </row>
    <row r="34373" spans="12:14" x14ac:dyDescent="0.25">
      <c r="L34373" s="36"/>
      <c r="M34373" s="36"/>
      <c r="N34373" s="36"/>
    </row>
    <row r="34374" spans="12:14" x14ac:dyDescent="0.25">
      <c r="L34374" s="36"/>
      <c r="M34374" s="36"/>
      <c r="N34374" s="36"/>
    </row>
    <row r="34375" spans="12:14" x14ac:dyDescent="0.25">
      <c r="L34375" s="36"/>
      <c r="M34375" s="36"/>
      <c r="N34375" s="36"/>
    </row>
    <row r="34376" spans="12:14" x14ac:dyDescent="0.25">
      <c r="L34376" s="36"/>
      <c r="M34376" s="36"/>
      <c r="N34376" s="36"/>
    </row>
    <row r="34377" spans="12:14" x14ac:dyDescent="0.25">
      <c r="L34377" s="36"/>
      <c r="M34377" s="36"/>
      <c r="N34377" s="36"/>
    </row>
    <row r="34378" spans="12:14" x14ac:dyDescent="0.25">
      <c r="L34378" s="36"/>
      <c r="M34378" s="36"/>
      <c r="N34378" s="36"/>
    </row>
    <row r="34379" spans="12:14" x14ac:dyDescent="0.25">
      <c r="L34379" s="36"/>
      <c r="M34379" s="36"/>
      <c r="N34379" s="36"/>
    </row>
    <row r="34380" spans="12:14" x14ac:dyDescent="0.25">
      <c r="L34380" s="36"/>
      <c r="M34380" s="36"/>
      <c r="N34380" s="36"/>
    </row>
    <row r="34381" spans="12:14" x14ac:dyDescent="0.25">
      <c r="L34381" s="36"/>
      <c r="M34381" s="36"/>
      <c r="N34381" s="36"/>
    </row>
    <row r="34382" spans="12:14" x14ac:dyDescent="0.25">
      <c r="L34382" s="36"/>
      <c r="M34382" s="36"/>
      <c r="N34382" s="36"/>
    </row>
    <row r="34383" spans="12:14" x14ac:dyDescent="0.25">
      <c r="L34383" s="36"/>
      <c r="M34383" s="36"/>
      <c r="N34383" s="36"/>
    </row>
    <row r="34384" spans="12:14" x14ac:dyDescent="0.25">
      <c r="L34384" s="36"/>
      <c r="M34384" s="36"/>
      <c r="N34384" s="36"/>
    </row>
    <row r="34385" spans="12:14" x14ac:dyDescent="0.25">
      <c r="L34385" s="36"/>
      <c r="M34385" s="36"/>
      <c r="N34385" s="36"/>
    </row>
    <row r="34386" spans="12:14" x14ac:dyDescent="0.25">
      <c r="L34386" s="36"/>
      <c r="M34386" s="36"/>
      <c r="N34386" s="36"/>
    </row>
    <row r="34387" spans="12:14" x14ac:dyDescent="0.25">
      <c r="L34387" s="36"/>
      <c r="M34387" s="36"/>
      <c r="N34387" s="36"/>
    </row>
    <row r="34388" spans="12:14" x14ac:dyDescent="0.25">
      <c r="L34388" s="36"/>
      <c r="M34388" s="36"/>
      <c r="N34388" s="36"/>
    </row>
    <row r="34389" spans="12:14" x14ac:dyDescent="0.25">
      <c r="L34389" s="36"/>
      <c r="M34389" s="36"/>
      <c r="N34389" s="36"/>
    </row>
    <row r="34390" spans="12:14" x14ac:dyDescent="0.25">
      <c r="L34390" s="36"/>
      <c r="M34390" s="36"/>
      <c r="N34390" s="36"/>
    </row>
    <row r="34391" spans="12:14" x14ac:dyDescent="0.25">
      <c r="L34391" s="36"/>
      <c r="M34391" s="36"/>
      <c r="N34391" s="36"/>
    </row>
    <row r="34392" spans="12:14" x14ac:dyDescent="0.25">
      <c r="L34392" s="36"/>
      <c r="M34392" s="36"/>
      <c r="N34392" s="36"/>
    </row>
    <row r="34393" spans="12:14" x14ac:dyDescent="0.25">
      <c r="L34393" s="36"/>
      <c r="M34393" s="36"/>
      <c r="N34393" s="36"/>
    </row>
    <row r="34394" spans="12:14" x14ac:dyDescent="0.25">
      <c r="L34394" s="36"/>
      <c r="M34394" s="36"/>
      <c r="N34394" s="36"/>
    </row>
    <row r="34395" spans="12:14" x14ac:dyDescent="0.25">
      <c r="L34395" s="36"/>
      <c r="M34395" s="36"/>
      <c r="N34395" s="36"/>
    </row>
    <row r="34396" spans="12:14" x14ac:dyDescent="0.25">
      <c r="L34396" s="36"/>
      <c r="M34396" s="36"/>
      <c r="N34396" s="36"/>
    </row>
    <row r="34397" spans="12:14" x14ac:dyDescent="0.25">
      <c r="L34397" s="36"/>
      <c r="M34397" s="36"/>
      <c r="N34397" s="36"/>
    </row>
    <row r="34398" spans="12:14" x14ac:dyDescent="0.25">
      <c r="L34398" s="36"/>
      <c r="M34398" s="36"/>
      <c r="N34398" s="36"/>
    </row>
    <row r="34399" spans="12:14" x14ac:dyDescent="0.25">
      <c r="L34399" s="36"/>
      <c r="M34399" s="36"/>
      <c r="N34399" s="36"/>
    </row>
    <row r="34400" spans="12:14" x14ac:dyDescent="0.25">
      <c r="L34400" s="36"/>
      <c r="M34400" s="36"/>
      <c r="N34400" s="36"/>
    </row>
    <row r="34401" spans="12:14" x14ac:dyDescent="0.25">
      <c r="L34401" s="36"/>
      <c r="M34401" s="36"/>
      <c r="N34401" s="36"/>
    </row>
    <row r="34402" spans="12:14" x14ac:dyDescent="0.25">
      <c r="L34402" s="36"/>
      <c r="M34402" s="36"/>
      <c r="N34402" s="36"/>
    </row>
    <row r="34403" spans="12:14" x14ac:dyDescent="0.25">
      <c r="L34403" s="36"/>
      <c r="M34403" s="36"/>
      <c r="N34403" s="36"/>
    </row>
    <row r="34404" spans="12:14" x14ac:dyDescent="0.25">
      <c r="L34404" s="36"/>
      <c r="M34404" s="36"/>
      <c r="N34404" s="36"/>
    </row>
    <row r="34405" spans="12:14" x14ac:dyDescent="0.25">
      <c r="L34405" s="36"/>
      <c r="M34405" s="36"/>
      <c r="N34405" s="36"/>
    </row>
    <row r="34406" spans="12:14" x14ac:dyDescent="0.25">
      <c r="L34406" s="36"/>
      <c r="M34406" s="36"/>
      <c r="N34406" s="36"/>
    </row>
    <row r="34407" spans="12:14" x14ac:dyDescent="0.25">
      <c r="L34407" s="36"/>
      <c r="M34407" s="36"/>
      <c r="N34407" s="36"/>
    </row>
    <row r="34408" spans="12:14" x14ac:dyDescent="0.25">
      <c r="L34408" s="36"/>
      <c r="M34408" s="36"/>
      <c r="N34408" s="36"/>
    </row>
    <row r="34409" spans="12:14" x14ac:dyDescent="0.25">
      <c r="L34409" s="36"/>
      <c r="M34409" s="36"/>
      <c r="N34409" s="36"/>
    </row>
    <row r="34410" spans="12:14" x14ac:dyDescent="0.25">
      <c r="L34410" s="36"/>
      <c r="M34410" s="36"/>
      <c r="N34410" s="36"/>
    </row>
    <row r="34411" spans="12:14" x14ac:dyDescent="0.25">
      <c r="L34411" s="36"/>
      <c r="M34411" s="36"/>
      <c r="N34411" s="36"/>
    </row>
    <row r="34412" spans="12:14" x14ac:dyDescent="0.25">
      <c r="L34412" s="36"/>
      <c r="M34412" s="36"/>
      <c r="N34412" s="36"/>
    </row>
    <row r="34413" spans="12:14" x14ac:dyDescent="0.25">
      <c r="L34413" s="36"/>
      <c r="M34413" s="36"/>
      <c r="N34413" s="36"/>
    </row>
    <row r="34414" spans="12:14" x14ac:dyDescent="0.25">
      <c r="L34414" s="36"/>
      <c r="M34414" s="36"/>
      <c r="N34414" s="36"/>
    </row>
    <row r="34415" spans="12:14" x14ac:dyDescent="0.25">
      <c r="L34415" s="36"/>
      <c r="M34415" s="36"/>
      <c r="N34415" s="36"/>
    </row>
    <row r="34416" spans="12:14" x14ac:dyDescent="0.25">
      <c r="L34416" s="36"/>
      <c r="M34416" s="36"/>
      <c r="N34416" s="36"/>
    </row>
    <row r="34417" spans="12:14" x14ac:dyDescent="0.25">
      <c r="L34417" s="36"/>
      <c r="M34417" s="36"/>
      <c r="N34417" s="36"/>
    </row>
    <row r="34418" spans="12:14" x14ac:dyDescent="0.25">
      <c r="L34418" s="36"/>
      <c r="M34418" s="36"/>
      <c r="N34418" s="36"/>
    </row>
    <row r="34419" spans="12:14" x14ac:dyDescent="0.25">
      <c r="L34419" s="36"/>
      <c r="M34419" s="36"/>
      <c r="N34419" s="36"/>
    </row>
    <row r="34420" spans="12:14" x14ac:dyDescent="0.25">
      <c r="L34420" s="36"/>
      <c r="M34420" s="36"/>
      <c r="N34420" s="36"/>
    </row>
    <row r="34421" spans="12:14" x14ac:dyDescent="0.25">
      <c r="L34421" s="36"/>
      <c r="M34421" s="36"/>
      <c r="N34421" s="36"/>
    </row>
    <row r="34422" spans="12:14" x14ac:dyDescent="0.25">
      <c r="L34422" s="36"/>
      <c r="M34422" s="36"/>
      <c r="N34422" s="36"/>
    </row>
    <row r="34423" spans="12:14" x14ac:dyDescent="0.25">
      <c r="L34423" s="36"/>
      <c r="M34423" s="36"/>
      <c r="N34423" s="36"/>
    </row>
    <row r="34424" spans="12:14" x14ac:dyDescent="0.25">
      <c r="L34424" s="36"/>
      <c r="M34424" s="36"/>
      <c r="N34424" s="36"/>
    </row>
    <row r="34425" spans="12:14" x14ac:dyDescent="0.25">
      <c r="L34425" s="36"/>
      <c r="M34425" s="36"/>
      <c r="N34425" s="36"/>
    </row>
    <row r="34426" spans="12:14" x14ac:dyDescent="0.25">
      <c r="L34426" s="36"/>
      <c r="M34426" s="36"/>
      <c r="N34426" s="36"/>
    </row>
    <row r="34427" spans="12:14" x14ac:dyDescent="0.25">
      <c r="L34427" s="36"/>
      <c r="M34427" s="36"/>
      <c r="N34427" s="36"/>
    </row>
    <row r="34428" spans="12:14" x14ac:dyDescent="0.25">
      <c r="L34428" s="36"/>
      <c r="M34428" s="36"/>
      <c r="N34428" s="36"/>
    </row>
    <row r="34429" spans="12:14" x14ac:dyDescent="0.25">
      <c r="L34429" s="36"/>
      <c r="M34429" s="36"/>
      <c r="N34429" s="36"/>
    </row>
    <row r="34430" spans="12:14" x14ac:dyDescent="0.25">
      <c r="L34430" s="36"/>
      <c r="M34430" s="36"/>
      <c r="N34430" s="36"/>
    </row>
    <row r="34431" spans="12:14" x14ac:dyDescent="0.25">
      <c r="L34431" s="36"/>
      <c r="M34431" s="36"/>
      <c r="N34431" s="36"/>
    </row>
    <row r="34432" spans="12:14" x14ac:dyDescent="0.25">
      <c r="L34432" s="36"/>
      <c r="M34432" s="36"/>
      <c r="N34432" s="36"/>
    </row>
    <row r="34433" spans="12:14" x14ac:dyDescent="0.25">
      <c r="L34433" s="36"/>
      <c r="M34433" s="36"/>
      <c r="N34433" s="36"/>
    </row>
    <row r="34434" spans="12:14" x14ac:dyDescent="0.25">
      <c r="L34434" s="36"/>
      <c r="M34434" s="36"/>
      <c r="N34434" s="36"/>
    </row>
    <row r="34435" spans="12:14" x14ac:dyDescent="0.25">
      <c r="L34435" s="36"/>
      <c r="M34435" s="36"/>
      <c r="N34435" s="36"/>
    </row>
    <row r="34436" spans="12:14" x14ac:dyDescent="0.25">
      <c r="L34436" s="36"/>
      <c r="M34436" s="36"/>
      <c r="N34436" s="36"/>
    </row>
    <row r="34437" spans="12:14" x14ac:dyDescent="0.25">
      <c r="L34437" s="36"/>
      <c r="M34437" s="36"/>
      <c r="N34437" s="36"/>
    </row>
    <row r="34438" spans="12:14" x14ac:dyDescent="0.25">
      <c r="L34438" s="36"/>
      <c r="M34438" s="36"/>
      <c r="N34438" s="36"/>
    </row>
    <row r="34439" spans="12:14" x14ac:dyDescent="0.25">
      <c r="L34439" s="36"/>
      <c r="M34439" s="36"/>
      <c r="N34439" s="36"/>
    </row>
    <row r="34440" spans="12:14" x14ac:dyDescent="0.25">
      <c r="L34440" s="36"/>
      <c r="M34440" s="36"/>
      <c r="N34440" s="36"/>
    </row>
    <row r="34441" spans="12:14" x14ac:dyDescent="0.25">
      <c r="L34441" s="36"/>
      <c r="M34441" s="36"/>
      <c r="N34441" s="36"/>
    </row>
    <row r="34442" spans="12:14" x14ac:dyDescent="0.25">
      <c r="L34442" s="36"/>
      <c r="M34442" s="36"/>
      <c r="N34442" s="36"/>
    </row>
    <row r="34443" spans="12:14" x14ac:dyDescent="0.25">
      <c r="L34443" s="36"/>
      <c r="M34443" s="36"/>
      <c r="N34443" s="36"/>
    </row>
    <row r="34444" spans="12:14" x14ac:dyDescent="0.25">
      <c r="L34444" s="36"/>
      <c r="M34444" s="36"/>
      <c r="N34444" s="36"/>
    </row>
    <row r="34445" spans="12:14" x14ac:dyDescent="0.25">
      <c r="L34445" s="36"/>
      <c r="M34445" s="36"/>
      <c r="N34445" s="36"/>
    </row>
    <row r="34446" spans="12:14" x14ac:dyDescent="0.25">
      <c r="L34446" s="36"/>
      <c r="M34446" s="36"/>
      <c r="N34446" s="36"/>
    </row>
    <row r="34447" spans="12:14" x14ac:dyDescent="0.25">
      <c r="L34447" s="36"/>
      <c r="M34447" s="36"/>
      <c r="N34447" s="36"/>
    </row>
    <row r="34448" spans="12:14" x14ac:dyDescent="0.25">
      <c r="L34448" s="36"/>
      <c r="M34448" s="36"/>
      <c r="N34448" s="36"/>
    </row>
    <row r="34449" spans="12:14" x14ac:dyDescent="0.25">
      <c r="L34449" s="36"/>
      <c r="M34449" s="36"/>
      <c r="N34449" s="36"/>
    </row>
    <row r="34450" spans="12:14" x14ac:dyDescent="0.25">
      <c r="L34450" s="36"/>
      <c r="M34450" s="36"/>
      <c r="N34450" s="36"/>
    </row>
    <row r="34451" spans="12:14" x14ac:dyDescent="0.25">
      <c r="L34451" s="36"/>
      <c r="M34451" s="36"/>
      <c r="N34451" s="36"/>
    </row>
    <row r="34452" spans="12:14" x14ac:dyDescent="0.25">
      <c r="L34452" s="36"/>
      <c r="M34452" s="36"/>
      <c r="N34452" s="36"/>
    </row>
    <row r="34453" spans="12:14" x14ac:dyDescent="0.25">
      <c r="L34453" s="36"/>
      <c r="M34453" s="36"/>
      <c r="N34453" s="36"/>
    </row>
    <row r="34454" spans="12:14" x14ac:dyDescent="0.25">
      <c r="L34454" s="36"/>
      <c r="M34454" s="36"/>
      <c r="N34454" s="36"/>
    </row>
    <row r="34455" spans="12:14" x14ac:dyDescent="0.25">
      <c r="L34455" s="36"/>
      <c r="M34455" s="36"/>
      <c r="N34455" s="36"/>
    </row>
    <row r="34456" spans="12:14" x14ac:dyDescent="0.25">
      <c r="L34456" s="36"/>
      <c r="M34456" s="36"/>
      <c r="N34456" s="36"/>
    </row>
    <row r="34457" spans="12:14" x14ac:dyDescent="0.25">
      <c r="L34457" s="36"/>
      <c r="M34457" s="36"/>
      <c r="N34457" s="36"/>
    </row>
    <row r="34458" spans="12:14" x14ac:dyDescent="0.25">
      <c r="L34458" s="36"/>
      <c r="M34458" s="36"/>
      <c r="N34458" s="36"/>
    </row>
    <row r="34459" spans="12:14" x14ac:dyDescent="0.25">
      <c r="L34459" s="36"/>
      <c r="M34459" s="36"/>
      <c r="N34459" s="36"/>
    </row>
    <row r="34460" spans="12:14" x14ac:dyDescent="0.25">
      <c r="L34460" s="36"/>
      <c r="M34460" s="36"/>
      <c r="N34460" s="36"/>
    </row>
    <row r="34461" spans="12:14" x14ac:dyDescent="0.25">
      <c r="L34461" s="36"/>
      <c r="M34461" s="36"/>
      <c r="N34461" s="36"/>
    </row>
    <row r="34462" spans="12:14" x14ac:dyDescent="0.25">
      <c r="L34462" s="36"/>
      <c r="M34462" s="36"/>
      <c r="N34462" s="36"/>
    </row>
    <row r="34463" spans="12:14" x14ac:dyDescent="0.25">
      <c r="L34463" s="36"/>
      <c r="M34463" s="36"/>
      <c r="N34463" s="36"/>
    </row>
    <row r="34464" spans="12:14" x14ac:dyDescent="0.25">
      <c r="L34464" s="36"/>
      <c r="M34464" s="36"/>
      <c r="N34464" s="36"/>
    </row>
    <row r="34465" spans="12:14" x14ac:dyDescent="0.25">
      <c r="L34465" s="36"/>
      <c r="M34465" s="36"/>
      <c r="N34465" s="36"/>
    </row>
    <row r="34466" spans="12:14" x14ac:dyDescent="0.25">
      <c r="L34466" s="36"/>
      <c r="M34466" s="36"/>
      <c r="N34466" s="36"/>
    </row>
    <row r="34467" spans="12:14" x14ac:dyDescent="0.25">
      <c r="L34467" s="36"/>
      <c r="M34467" s="36"/>
      <c r="N34467" s="36"/>
    </row>
    <row r="34468" spans="12:14" x14ac:dyDescent="0.25">
      <c r="L34468" s="36"/>
      <c r="M34468" s="36"/>
      <c r="N34468" s="36"/>
    </row>
    <row r="34469" spans="12:14" x14ac:dyDescent="0.25">
      <c r="L34469" s="36"/>
      <c r="M34469" s="36"/>
      <c r="N34469" s="36"/>
    </row>
    <row r="34470" spans="12:14" x14ac:dyDescent="0.25">
      <c r="L34470" s="36"/>
      <c r="M34470" s="36"/>
      <c r="N34470" s="36"/>
    </row>
    <row r="34471" spans="12:14" x14ac:dyDescent="0.25">
      <c r="L34471" s="36"/>
      <c r="M34471" s="36"/>
      <c r="N34471" s="36"/>
    </row>
    <row r="34472" spans="12:14" x14ac:dyDescent="0.25">
      <c r="L34472" s="36"/>
      <c r="M34472" s="36"/>
      <c r="N34472" s="36"/>
    </row>
    <row r="34473" spans="12:14" x14ac:dyDescent="0.25">
      <c r="L34473" s="36"/>
      <c r="M34473" s="36"/>
      <c r="N34473" s="36"/>
    </row>
    <row r="34474" spans="12:14" x14ac:dyDescent="0.25">
      <c r="L34474" s="36"/>
      <c r="M34474" s="36"/>
      <c r="N34474" s="36"/>
    </row>
    <row r="34475" spans="12:14" x14ac:dyDescent="0.25">
      <c r="L34475" s="36"/>
      <c r="M34475" s="36"/>
      <c r="N34475" s="36"/>
    </row>
    <row r="34476" spans="12:14" x14ac:dyDescent="0.25">
      <c r="L34476" s="36"/>
      <c r="M34476" s="36"/>
      <c r="N34476" s="36"/>
    </row>
    <row r="34477" spans="12:14" x14ac:dyDescent="0.25">
      <c r="L34477" s="36"/>
      <c r="M34477" s="36"/>
      <c r="N34477" s="36"/>
    </row>
    <row r="34478" spans="12:14" x14ac:dyDescent="0.25">
      <c r="L34478" s="36"/>
      <c r="M34478" s="36"/>
      <c r="N34478" s="36"/>
    </row>
    <row r="34479" spans="12:14" x14ac:dyDescent="0.25">
      <c r="L34479" s="36"/>
      <c r="M34479" s="36"/>
      <c r="N34479" s="36"/>
    </row>
    <row r="34480" spans="12:14" x14ac:dyDescent="0.25">
      <c r="L34480" s="36"/>
      <c r="M34480" s="36"/>
      <c r="N34480" s="36"/>
    </row>
    <row r="34481" spans="12:14" x14ac:dyDescent="0.25">
      <c r="L34481" s="36"/>
      <c r="M34481" s="36"/>
      <c r="N34481" s="36"/>
    </row>
    <row r="34482" spans="12:14" x14ac:dyDescent="0.25">
      <c r="L34482" s="36"/>
      <c r="M34482" s="36"/>
      <c r="N34482" s="36"/>
    </row>
    <row r="34483" spans="12:14" x14ac:dyDescent="0.25">
      <c r="L34483" s="36"/>
      <c r="M34483" s="36"/>
      <c r="N34483" s="36"/>
    </row>
    <row r="34484" spans="12:14" x14ac:dyDescent="0.25">
      <c r="L34484" s="36"/>
      <c r="M34484" s="36"/>
      <c r="N34484" s="36"/>
    </row>
    <row r="34485" spans="12:14" x14ac:dyDescent="0.25">
      <c r="L34485" s="36"/>
      <c r="M34485" s="36"/>
      <c r="N34485" s="36"/>
    </row>
    <row r="34486" spans="12:14" x14ac:dyDescent="0.25">
      <c r="L34486" s="36"/>
      <c r="M34486" s="36"/>
      <c r="N34486" s="36"/>
    </row>
    <row r="34487" spans="12:14" x14ac:dyDescent="0.25">
      <c r="L34487" s="36"/>
      <c r="M34487" s="36"/>
      <c r="N34487" s="36"/>
    </row>
    <row r="34488" spans="12:14" x14ac:dyDescent="0.25">
      <c r="L34488" s="36"/>
      <c r="M34488" s="36"/>
      <c r="N34488" s="36"/>
    </row>
    <row r="34489" spans="12:14" x14ac:dyDescent="0.25">
      <c r="L34489" s="36"/>
      <c r="M34489" s="36"/>
      <c r="N34489" s="36"/>
    </row>
    <row r="34490" spans="12:14" x14ac:dyDescent="0.25">
      <c r="L34490" s="36"/>
      <c r="M34490" s="36"/>
      <c r="N34490" s="36"/>
    </row>
    <row r="34491" spans="12:14" x14ac:dyDescent="0.25">
      <c r="L34491" s="36"/>
      <c r="M34491" s="36"/>
      <c r="N34491" s="36"/>
    </row>
    <row r="34492" spans="12:14" x14ac:dyDescent="0.25">
      <c r="L34492" s="36"/>
      <c r="M34492" s="36"/>
      <c r="N34492" s="36"/>
    </row>
    <row r="34493" spans="12:14" x14ac:dyDescent="0.25">
      <c r="L34493" s="36"/>
      <c r="M34493" s="36"/>
      <c r="N34493" s="36"/>
    </row>
    <row r="34494" spans="12:14" x14ac:dyDescent="0.25">
      <c r="L34494" s="36"/>
      <c r="M34494" s="36"/>
      <c r="N34494" s="36"/>
    </row>
    <row r="34495" spans="12:14" x14ac:dyDescent="0.25">
      <c r="L34495" s="36"/>
      <c r="M34495" s="36"/>
      <c r="N34495" s="36"/>
    </row>
    <row r="34496" spans="12:14" x14ac:dyDescent="0.25">
      <c r="L34496" s="36"/>
      <c r="M34496" s="36"/>
      <c r="N34496" s="36"/>
    </row>
    <row r="34497" spans="12:14" x14ac:dyDescent="0.25">
      <c r="L34497" s="36"/>
      <c r="M34497" s="36"/>
      <c r="N34497" s="36"/>
    </row>
    <row r="34498" spans="12:14" x14ac:dyDescent="0.25">
      <c r="L34498" s="36"/>
      <c r="M34498" s="36"/>
      <c r="N34498" s="36"/>
    </row>
    <row r="34499" spans="12:14" x14ac:dyDescent="0.25">
      <c r="L34499" s="36"/>
      <c r="M34499" s="36"/>
      <c r="N34499" s="36"/>
    </row>
    <row r="34500" spans="12:14" x14ac:dyDescent="0.25">
      <c r="L34500" s="36"/>
      <c r="M34500" s="36"/>
      <c r="N34500" s="36"/>
    </row>
    <row r="34501" spans="12:14" x14ac:dyDescent="0.25">
      <c r="L34501" s="36"/>
      <c r="M34501" s="36"/>
      <c r="N34501" s="36"/>
    </row>
    <row r="34502" spans="12:14" x14ac:dyDescent="0.25">
      <c r="L34502" s="36"/>
      <c r="M34502" s="36"/>
      <c r="N34502" s="36"/>
    </row>
    <row r="34503" spans="12:14" x14ac:dyDescent="0.25">
      <c r="L34503" s="36"/>
      <c r="M34503" s="36"/>
      <c r="N34503" s="36"/>
    </row>
    <row r="34504" spans="12:14" x14ac:dyDescent="0.25">
      <c r="L34504" s="36"/>
      <c r="M34504" s="36"/>
      <c r="N34504" s="36"/>
    </row>
    <row r="34505" spans="12:14" x14ac:dyDescent="0.25">
      <c r="L34505" s="36"/>
      <c r="M34505" s="36"/>
      <c r="N34505" s="36"/>
    </row>
    <row r="34506" spans="12:14" x14ac:dyDescent="0.25">
      <c r="L34506" s="36"/>
      <c r="M34506" s="36"/>
      <c r="N34506" s="36"/>
    </row>
    <row r="34507" spans="12:14" x14ac:dyDescent="0.25">
      <c r="L34507" s="36"/>
      <c r="M34507" s="36"/>
      <c r="N34507" s="36"/>
    </row>
    <row r="34508" spans="12:14" x14ac:dyDescent="0.25">
      <c r="L34508" s="36"/>
      <c r="M34508" s="36"/>
      <c r="N34508" s="36"/>
    </row>
    <row r="34509" spans="12:14" x14ac:dyDescent="0.25">
      <c r="L34509" s="36"/>
      <c r="M34509" s="36"/>
      <c r="N34509" s="36"/>
    </row>
    <row r="34510" spans="12:14" x14ac:dyDescent="0.25">
      <c r="L34510" s="36"/>
      <c r="M34510" s="36"/>
      <c r="N34510" s="36"/>
    </row>
    <row r="34511" spans="12:14" x14ac:dyDescent="0.25">
      <c r="L34511" s="36"/>
      <c r="M34511" s="36"/>
      <c r="N34511" s="36"/>
    </row>
    <row r="34512" spans="12:14" x14ac:dyDescent="0.25">
      <c r="L34512" s="36"/>
      <c r="M34512" s="36"/>
      <c r="N34512" s="36"/>
    </row>
    <row r="34513" spans="12:14" x14ac:dyDescent="0.25">
      <c r="L34513" s="36"/>
      <c r="M34513" s="36"/>
      <c r="N34513" s="36"/>
    </row>
    <row r="34514" spans="12:14" x14ac:dyDescent="0.25">
      <c r="L34514" s="36"/>
      <c r="M34514" s="36"/>
      <c r="N34514" s="36"/>
    </row>
    <row r="34515" spans="12:14" x14ac:dyDescent="0.25">
      <c r="L34515" s="36"/>
      <c r="M34515" s="36"/>
      <c r="N34515" s="36"/>
    </row>
    <row r="34516" spans="12:14" x14ac:dyDescent="0.25">
      <c r="L34516" s="36"/>
      <c r="M34516" s="36"/>
      <c r="N34516" s="36"/>
    </row>
    <row r="34517" spans="12:14" x14ac:dyDescent="0.25">
      <c r="L34517" s="36"/>
      <c r="M34517" s="36"/>
      <c r="N34517" s="36"/>
    </row>
    <row r="34518" spans="12:14" x14ac:dyDescent="0.25">
      <c r="L34518" s="36"/>
      <c r="M34518" s="36"/>
      <c r="N34518" s="36"/>
    </row>
    <row r="34519" spans="12:14" x14ac:dyDescent="0.25">
      <c r="L34519" s="36"/>
      <c r="M34519" s="36"/>
      <c r="N34519" s="36"/>
    </row>
    <row r="34520" spans="12:14" x14ac:dyDescent="0.25">
      <c r="L34520" s="36"/>
      <c r="M34520" s="36"/>
      <c r="N34520" s="36"/>
    </row>
    <row r="34521" spans="12:14" x14ac:dyDescent="0.25">
      <c r="L34521" s="36"/>
      <c r="M34521" s="36"/>
      <c r="N34521" s="36"/>
    </row>
    <row r="34522" spans="12:14" x14ac:dyDescent="0.25">
      <c r="L34522" s="36"/>
      <c r="M34522" s="36"/>
      <c r="N34522" s="36"/>
    </row>
    <row r="34523" spans="12:14" x14ac:dyDescent="0.25">
      <c r="L34523" s="36"/>
      <c r="M34523" s="36"/>
      <c r="N34523" s="36"/>
    </row>
    <row r="34524" spans="12:14" x14ac:dyDescent="0.25">
      <c r="L34524" s="36"/>
      <c r="M34524" s="36"/>
      <c r="N34524" s="36"/>
    </row>
    <row r="34525" spans="12:14" x14ac:dyDescent="0.25">
      <c r="L34525" s="36"/>
      <c r="M34525" s="36"/>
      <c r="N34525" s="36"/>
    </row>
    <row r="34526" spans="12:14" x14ac:dyDescent="0.25">
      <c r="L34526" s="36"/>
      <c r="M34526" s="36"/>
      <c r="N34526" s="36"/>
    </row>
    <row r="34527" spans="12:14" x14ac:dyDescent="0.25">
      <c r="L34527" s="36"/>
      <c r="M34527" s="36"/>
      <c r="N34527" s="36"/>
    </row>
    <row r="34528" spans="12:14" x14ac:dyDescent="0.25">
      <c r="L34528" s="36"/>
      <c r="M34528" s="36"/>
      <c r="N34528" s="36"/>
    </row>
    <row r="34529" spans="12:14" x14ac:dyDescent="0.25">
      <c r="L34529" s="36"/>
      <c r="M34529" s="36"/>
      <c r="N34529" s="36"/>
    </row>
    <row r="34530" spans="12:14" x14ac:dyDescent="0.25">
      <c r="L34530" s="36"/>
      <c r="M34530" s="36"/>
      <c r="N34530" s="36"/>
    </row>
    <row r="34531" spans="12:14" x14ac:dyDescent="0.25">
      <c r="L34531" s="36"/>
      <c r="M34531" s="36"/>
      <c r="N34531" s="36"/>
    </row>
    <row r="34532" spans="12:14" x14ac:dyDescent="0.25">
      <c r="L34532" s="36"/>
      <c r="M34532" s="36"/>
      <c r="N34532" s="36"/>
    </row>
    <row r="34533" spans="12:14" x14ac:dyDescent="0.25">
      <c r="L34533" s="36"/>
      <c r="M34533" s="36"/>
      <c r="N34533" s="36"/>
    </row>
    <row r="34534" spans="12:14" x14ac:dyDescent="0.25">
      <c r="L34534" s="36"/>
      <c r="M34534" s="36"/>
      <c r="N34534" s="36"/>
    </row>
    <row r="34535" spans="12:14" x14ac:dyDescent="0.25">
      <c r="L34535" s="36"/>
      <c r="M34535" s="36"/>
      <c r="N34535" s="36"/>
    </row>
    <row r="34536" spans="12:14" x14ac:dyDescent="0.25">
      <c r="L34536" s="36"/>
      <c r="M34536" s="36"/>
      <c r="N34536" s="36"/>
    </row>
    <row r="34537" spans="12:14" x14ac:dyDescent="0.25">
      <c r="L34537" s="36"/>
      <c r="M34537" s="36"/>
      <c r="N34537" s="36"/>
    </row>
    <row r="34538" spans="12:14" x14ac:dyDescent="0.25">
      <c r="L34538" s="36"/>
      <c r="M34538" s="36"/>
      <c r="N34538" s="36"/>
    </row>
    <row r="34539" spans="12:14" x14ac:dyDescent="0.25">
      <c r="L34539" s="36"/>
      <c r="M34539" s="36"/>
      <c r="N34539" s="36"/>
    </row>
    <row r="34540" spans="12:14" x14ac:dyDescent="0.25">
      <c r="L34540" s="36"/>
      <c r="M34540" s="36"/>
      <c r="N34540" s="36"/>
    </row>
    <row r="34541" spans="12:14" x14ac:dyDescent="0.25">
      <c r="L34541" s="36"/>
      <c r="M34541" s="36"/>
      <c r="N34541" s="36"/>
    </row>
    <row r="34542" spans="12:14" x14ac:dyDescent="0.25">
      <c r="L34542" s="36"/>
      <c r="M34542" s="36"/>
      <c r="N34542" s="36"/>
    </row>
    <row r="34543" spans="12:14" x14ac:dyDescent="0.25">
      <c r="L34543" s="36"/>
      <c r="M34543" s="36"/>
      <c r="N34543" s="36"/>
    </row>
    <row r="34544" spans="12:14" x14ac:dyDescent="0.25">
      <c r="L34544" s="36"/>
      <c r="M34544" s="36"/>
      <c r="N34544" s="36"/>
    </row>
    <row r="34545" spans="12:14" x14ac:dyDescent="0.25">
      <c r="L34545" s="36"/>
      <c r="M34545" s="36"/>
      <c r="N34545" s="36"/>
    </row>
    <row r="34546" spans="12:14" x14ac:dyDescent="0.25">
      <c r="L34546" s="36"/>
      <c r="M34546" s="36"/>
      <c r="N34546" s="36"/>
    </row>
    <row r="34547" spans="12:14" x14ac:dyDescent="0.25">
      <c r="L34547" s="36"/>
      <c r="M34547" s="36"/>
      <c r="N34547" s="36"/>
    </row>
    <row r="34548" spans="12:14" x14ac:dyDescent="0.25">
      <c r="L34548" s="36"/>
      <c r="M34548" s="36"/>
      <c r="N34548" s="36"/>
    </row>
    <row r="34549" spans="12:14" x14ac:dyDescent="0.25">
      <c r="L34549" s="36"/>
      <c r="M34549" s="36"/>
      <c r="N34549" s="36"/>
    </row>
    <row r="34550" spans="12:14" x14ac:dyDescent="0.25">
      <c r="L34550" s="36"/>
      <c r="M34550" s="36"/>
      <c r="N34550" s="36"/>
    </row>
    <row r="34551" spans="12:14" x14ac:dyDescent="0.25">
      <c r="L34551" s="36"/>
      <c r="M34551" s="36"/>
      <c r="N34551" s="36"/>
    </row>
    <row r="34552" spans="12:14" x14ac:dyDescent="0.25">
      <c r="L34552" s="36"/>
      <c r="M34552" s="36"/>
      <c r="N34552" s="36"/>
    </row>
    <row r="34553" spans="12:14" x14ac:dyDescent="0.25">
      <c r="L34553" s="36"/>
      <c r="M34553" s="36"/>
      <c r="N34553" s="36"/>
    </row>
    <row r="34554" spans="12:14" x14ac:dyDescent="0.25">
      <c r="L34554" s="36"/>
      <c r="M34554" s="36"/>
      <c r="N34554" s="36"/>
    </row>
    <row r="34555" spans="12:14" x14ac:dyDescent="0.25">
      <c r="L34555" s="36"/>
      <c r="M34555" s="36"/>
      <c r="N34555" s="36"/>
    </row>
    <row r="34556" spans="12:14" x14ac:dyDescent="0.25">
      <c r="L34556" s="36"/>
      <c r="M34556" s="36"/>
      <c r="N34556" s="36"/>
    </row>
    <row r="34557" spans="12:14" x14ac:dyDescent="0.25">
      <c r="L34557" s="36"/>
      <c r="M34557" s="36"/>
      <c r="N34557" s="36"/>
    </row>
    <row r="34558" spans="12:14" x14ac:dyDescent="0.25">
      <c r="L34558" s="36"/>
      <c r="M34558" s="36"/>
      <c r="N34558" s="36"/>
    </row>
    <row r="34559" spans="12:14" x14ac:dyDescent="0.25">
      <c r="L34559" s="36"/>
      <c r="M34559" s="36"/>
      <c r="N34559" s="36"/>
    </row>
    <row r="34560" spans="12:14" x14ac:dyDescent="0.25">
      <c r="L34560" s="36"/>
      <c r="M34560" s="36"/>
      <c r="N34560" s="36"/>
    </row>
    <row r="34561" spans="12:14" x14ac:dyDescent="0.25">
      <c r="L34561" s="36"/>
      <c r="M34561" s="36"/>
      <c r="N34561" s="36"/>
    </row>
    <row r="34562" spans="12:14" x14ac:dyDescent="0.25">
      <c r="L34562" s="36"/>
      <c r="M34562" s="36"/>
      <c r="N34562" s="36"/>
    </row>
    <row r="34563" spans="12:14" x14ac:dyDescent="0.25">
      <c r="L34563" s="36"/>
      <c r="M34563" s="36"/>
      <c r="N34563" s="36"/>
    </row>
    <row r="34564" spans="12:14" x14ac:dyDescent="0.25">
      <c r="L34564" s="36"/>
      <c r="M34564" s="36"/>
      <c r="N34564" s="36"/>
    </row>
    <row r="34565" spans="12:14" x14ac:dyDescent="0.25">
      <c r="L34565" s="36"/>
      <c r="M34565" s="36"/>
      <c r="N34565" s="36"/>
    </row>
    <row r="34566" spans="12:14" x14ac:dyDescent="0.25">
      <c r="L34566" s="36"/>
      <c r="M34566" s="36"/>
      <c r="N34566" s="36"/>
    </row>
    <row r="34567" spans="12:14" x14ac:dyDescent="0.25">
      <c r="L34567" s="36"/>
      <c r="M34567" s="36"/>
      <c r="N34567" s="36"/>
    </row>
    <row r="34568" spans="12:14" x14ac:dyDescent="0.25">
      <c r="L34568" s="36"/>
      <c r="M34568" s="36"/>
      <c r="N34568" s="36"/>
    </row>
    <row r="34569" spans="12:14" x14ac:dyDescent="0.25">
      <c r="L34569" s="36"/>
      <c r="M34569" s="36"/>
      <c r="N34569" s="36"/>
    </row>
    <row r="34570" spans="12:14" x14ac:dyDescent="0.25">
      <c r="L34570" s="36"/>
      <c r="M34570" s="36"/>
      <c r="N34570" s="36"/>
    </row>
    <row r="34571" spans="12:14" x14ac:dyDescent="0.25">
      <c r="L34571" s="36"/>
      <c r="M34571" s="36"/>
      <c r="N34571" s="36"/>
    </row>
    <row r="34572" spans="12:14" x14ac:dyDescent="0.25">
      <c r="L34572" s="36"/>
      <c r="M34572" s="36"/>
      <c r="N34572" s="36"/>
    </row>
    <row r="34573" spans="12:14" x14ac:dyDescent="0.25">
      <c r="L34573" s="36"/>
      <c r="M34573" s="36"/>
      <c r="N34573" s="36"/>
    </row>
    <row r="34574" spans="12:14" x14ac:dyDescent="0.25">
      <c r="L34574" s="36"/>
      <c r="M34574" s="36"/>
      <c r="N34574" s="36"/>
    </row>
    <row r="34575" spans="12:14" x14ac:dyDescent="0.25">
      <c r="L34575" s="36"/>
      <c r="M34575" s="36"/>
      <c r="N34575" s="36"/>
    </row>
    <row r="34576" spans="12:14" x14ac:dyDescent="0.25">
      <c r="L34576" s="36"/>
      <c r="M34576" s="36"/>
      <c r="N34576" s="36"/>
    </row>
    <row r="34577" spans="12:14" x14ac:dyDescent="0.25">
      <c r="L34577" s="36"/>
      <c r="M34577" s="36"/>
      <c r="N34577" s="36"/>
    </row>
    <row r="34578" spans="12:14" x14ac:dyDescent="0.25">
      <c r="L34578" s="36"/>
      <c r="M34578" s="36"/>
      <c r="N34578" s="36"/>
    </row>
    <row r="34579" spans="12:14" x14ac:dyDescent="0.25">
      <c r="L34579" s="36"/>
      <c r="M34579" s="36"/>
      <c r="N34579" s="36"/>
    </row>
    <row r="34580" spans="12:14" x14ac:dyDescent="0.25">
      <c r="L34580" s="36"/>
      <c r="M34580" s="36"/>
      <c r="N34580" s="36"/>
    </row>
    <row r="34581" spans="12:14" x14ac:dyDescent="0.25">
      <c r="L34581" s="36"/>
      <c r="M34581" s="36"/>
      <c r="N34581" s="36"/>
    </row>
    <row r="34582" spans="12:14" x14ac:dyDescent="0.25">
      <c r="L34582" s="36"/>
      <c r="M34582" s="36"/>
      <c r="N34582" s="36"/>
    </row>
    <row r="34583" spans="12:14" x14ac:dyDescent="0.25">
      <c r="L34583" s="36"/>
      <c r="M34583" s="36"/>
      <c r="N34583" s="36"/>
    </row>
    <row r="34584" spans="12:14" x14ac:dyDescent="0.25">
      <c r="L34584" s="36"/>
      <c r="M34584" s="36"/>
      <c r="N34584" s="36"/>
    </row>
    <row r="34585" spans="12:14" x14ac:dyDescent="0.25">
      <c r="L34585" s="36"/>
      <c r="M34585" s="36"/>
      <c r="N34585" s="36"/>
    </row>
    <row r="34586" spans="12:14" x14ac:dyDescent="0.25">
      <c r="L34586" s="36"/>
      <c r="M34586" s="36"/>
      <c r="N34586" s="36"/>
    </row>
    <row r="34587" spans="12:14" x14ac:dyDescent="0.25">
      <c r="L34587" s="36"/>
      <c r="M34587" s="36"/>
      <c r="N34587" s="36"/>
    </row>
    <row r="34588" spans="12:14" x14ac:dyDescent="0.25">
      <c r="L34588" s="36"/>
      <c r="M34588" s="36"/>
      <c r="N34588" s="36"/>
    </row>
    <row r="34589" spans="12:14" x14ac:dyDescent="0.25">
      <c r="L34589" s="36"/>
      <c r="M34589" s="36"/>
      <c r="N34589" s="36"/>
    </row>
    <row r="34590" spans="12:14" x14ac:dyDescent="0.25">
      <c r="L34590" s="36"/>
      <c r="M34590" s="36"/>
      <c r="N34590" s="36"/>
    </row>
    <row r="34591" spans="12:14" x14ac:dyDescent="0.25">
      <c r="L34591" s="36"/>
      <c r="M34591" s="36"/>
      <c r="N34591" s="36"/>
    </row>
    <row r="34592" spans="12:14" x14ac:dyDescent="0.25">
      <c r="L34592" s="36"/>
      <c r="M34592" s="36"/>
      <c r="N34592" s="36"/>
    </row>
    <row r="34593" spans="12:14" x14ac:dyDescent="0.25">
      <c r="L34593" s="36"/>
      <c r="M34593" s="36"/>
      <c r="N34593" s="36"/>
    </row>
    <row r="34594" spans="12:14" x14ac:dyDescent="0.25">
      <c r="L34594" s="36"/>
      <c r="M34594" s="36"/>
      <c r="N34594" s="36"/>
    </row>
    <row r="34595" spans="12:14" x14ac:dyDescent="0.25">
      <c r="L34595" s="36"/>
      <c r="M34595" s="36"/>
      <c r="N34595" s="36"/>
    </row>
    <row r="34596" spans="12:14" x14ac:dyDescent="0.25">
      <c r="L34596" s="36"/>
      <c r="M34596" s="36"/>
      <c r="N34596" s="36"/>
    </row>
    <row r="34597" spans="12:14" x14ac:dyDescent="0.25">
      <c r="L34597" s="36"/>
      <c r="M34597" s="36"/>
      <c r="N34597" s="36"/>
    </row>
    <row r="34598" spans="12:14" x14ac:dyDescent="0.25">
      <c r="L34598" s="36"/>
      <c r="M34598" s="36"/>
      <c r="N34598" s="36"/>
    </row>
    <row r="34599" spans="12:14" x14ac:dyDescent="0.25">
      <c r="L34599" s="36"/>
      <c r="M34599" s="36"/>
      <c r="N34599" s="36"/>
    </row>
    <row r="34600" spans="12:14" x14ac:dyDescent="0.25">
      <c r="L34600" s="36"/>
      <c r="M34600" s="36"/>
      <c r="N34600" s="36"/>
    </row>
    <row r="34601" spans="12:14" x14ac:dyDescent="0.25">
      <c r="L34601" s="36"/>
      <c r="M34601" s="36"/>
      <c r="N34601" s="36"/>
    </row>
    <row r="34602" spans="12:14" x14ac:dyDescent="0.25">
      <c r="L34602" s="36"/>
      <c r="M34602" s="36"/>
      <c r="N34602" s="36"/>
    </row>
    <row r="34603" spans="12:14" x14ac:dyDescent="0.25">
      <c r="L34603" s="36"/>
      <c r="M34603" s="36"/>
      <c r="N34603" s="36"/>
    </row>
    <row r="34604" spans="12:14" x14ac:dyDescent="0.25">
      <c r="L34604" s="36"/>
      <c r="M34604" s="36"/>
      <c r="N34604" s="36"/>
    </row>
    <row r="34605" spans="12:14" x14ac:dyDescent="0.25">
      <c r="L34605" s="36"/>
      <c r="M34605" s="36"/>
      <c r="N34605" s="36"/>
    </row>
    <row r="34606" spans="12:14" x14ac:dyDescent="0.25">
      <c r="L34606" s="36"/>
      <c r="M34606" s="36"/>
      <c r="N34606" s="36"/>
    </row>
    <row r="34607" spans="12:14" x14ac:dyDescent="0.25">
      <c r="L34607" s="36"/>
      <c r="M34607" s="36"/>
      <c r="N34607" s="36"/>
    </row>
    <row r="34608" spans="12:14" x14ac:dyDescent="0.25">
      <c r="L34608" s="36"/>
      <c r="M34608" s="36"/>
      <c r="N34608" s="36"/>
    </row>
    <row r="34609" spans="12:14" x14ac:dyDescent="0.25">
      <c r="L34609" s="36"/>
      <c r="M34609" s="36"/>
      <c r="N34609" s="36"/>
    </row>
    <row r="34610" spans="12:14" x14ac:dyDescent="0.25">
      <c r="L34610" s="36"/>
      <c r="M34610" s="36"/>
      <c r="N34610" s="36"/>
    </row>
    <row r="34611" spans="12:14" x14ac:dyDescent="0.25">
      <c r="L34611" s="36"/>
      <c r="M34611" s="36"/>
      <c r="N34611" s="36"/>
    </row>
    <row r="34612" spans="12:14" x14ac:dyDescent="0.25">
      <c r="L34612" s="36"/>
      <c r="M34612" s="36"/>
      <c r="N34612" s="36"/>
    </row>
    <row r="34613" spans="12:14" x14ac:dyDescent="0.25">
      <c r="L34613" s="36"/>
      <c r="M34613" s="36"/>
      <c r="N34613" s="36"/>
    </row>
    <row r="34614" spans="12:14" x14ac:dyDescent="0.25">
      <c r="L34614" s="36"/>
      <c r="M34614" s="36"/>
      <c r="N34614" s="36"/>
    </row>
    <row r="34615" spans="12:14" x14ac:dyDescent="0.25">
      <c r="L34615" s="36"/>
      <c r="M34615" s="36"/>
      <c r="N34615" s="36"/>
    </row>
    <row r="34616" spans="12:14" x14ac:dyDescent="0.25">
      <c r="L34616" s="36"/>
      <c r="M34616" s="36"/>
      <c r="N34616" s="36"/>
    </row>
    <row r="34617" spans="12:14" x14ac:dyDescent="0.25">
      <c r="L34617" s="36"/>
      <c r="M34617" s="36"/>
      <c r="N34617" s="36"/>
    </row>
    <row r="34618" spans="12:14" x14ac:dyDescent="0.25">
      <c r="L34618" s="36"/>
      <c r="M34618" s="36"/>
      <c r="N34618" s="36"/>
    </row>
    <row r="34619" spans="12:14" x14ac:dyDescent="0.25">
      <c r="L34619" s="36"/>
      <c r="M34619" s="36"/>
      <c r="N34619" s="36"/>
    </row>
    <row r="34620" spans="12:14" x14ac:dyDescent="0.25">
      <c r="L34620" s="36"/>
      <c r="M34620" s="36"/>
      <c r="N34620" s="36"/>
    </row>
    <row r="34621" spans="12:14" x14ac:dyDescent="0.25">
      <c r="L34621" s="36"/>
      <c r="M34621" s="36"/>
      <c r="N34621" s="36"/>
    </row>
    <row r="34622" spans="12:14" x14ac:dyDescent="0.25">
      <c r="L34622" s="36"/>
      <c r="M34622" s="36"/>
      <c r="N34622" s="36"/>
    </row>
    <row r="34623" spans="12:14" x14ac:dyDescent="0.25">
      <c r="L34623" s="36"/>
      <c r="M34623" s="36"/>
      <c r="N34623" s="36"/>
    </row>
    <row r="34624" spans="12:14" x14ac:dyDescent="0.25">
      <c r="L34624" s="36"/>
      <c r="M34624" s="36"/>
      <c r="N34624" s="36"/>
    </row>
    <row r="34625" spans="12:14" x14ac:dyDescent="0.25">
      <c r="L34625" s="36"/>
      <c r="M34625" s="36"/>
      <c r="N34625" s="36"/>
    </row>
    <row r="34626" spans="12:14" x14ac:dyDescent="0.25">
      <c r="L34626" s="36"/>
      <c r="M34626" s="36"/>
      <c r="N34626" s="36"/>
    </row>
    <row r="34627" spans="12:14" x14ac:dyDescent="0.25">
      <c r="L34627" s="36"/>
      <c r="M34627" s="36"/>
      <c r="N34627" s="36"/>
    </row>
    <row r="34628" spans="12:14" x14ac:dyDescent="0.25">
      <c r="L34628" s="36"/>
      <c r="M34628" s="36"/>
      <c r="N34628" s="36"/>
    </row>
    <row r="34629" spans="12:14" x14ac:dyDescent="0.25">
      <c r="L34629" s="36"/>
      <c r="M34629" s="36"/>
      <c r="N34629" s="36"/>
    </row>
    <row r="34630" spans="12:14" x14ac:dyDescent="0.25">
      <c r="L34630" s="36"/>
      <c r="M34630" s="36"/>
      <c r="N34630" s="36"/>
    </row>
    <row r="34631" spans="12:14" x14ac:dyDescent="0.25">
      <c r="L34631" s="36"/>
      <c r="M34631" s="36"/>
      <c r="N34631" s="36"/>
    </row>
    <row r="34632" spans="12:14" x14ac:dyDescent="0.25">
      <c r="L34632" s="36"/>
      <c r="M34632" s="36"/>
      <c r="N34632" s="36"/>
    </row>
    <row r="34633" spans="12:14" x14ac:dyDescent="0.25">
      <c r="L34633" s="36"/>
      <c r="M34633" s="36"/>
      <c r="N34633" s="36"/>
    </row>
    <row r="34634" spans="12:14" x14ac:dyDescent="0.25">
      <c r="L34634" s="36"/>
      <c r="M34634" s="36"/>
      <c r="N34634" s="36"/>
    </row>
    <row r="34635" spans="12:14" x14ac:dyDescent="0.25">
      <c r="L34635" s="36"/>
      <c r="M34635" s="36"/>
      <c r="N34635" s="36"/>
    </row>
    <row r="34636" spans="12:14" x14ac:dyDescent="0.25">
      <c r="L34636" s="36"/>
      <c r="M34636" s="36"/>
      <c r="N34636" s="36"/>
    </row>
    <row r="34637" spans="12:14" x14ac:dyDescent="0.25">
      <c r="L34637" s="36"/>
      <c r="M34637" s="36"/>
      <c r="N34637" s="36"/>
    </row>
    <row r="34638" spans="12:14" x14ac:dyDescent="0.25">
      <c r="L34638" s="36"/>
      <c r="M34638" s="36"/>
      <c r="N34638" s="36"/>
    </row>
    <row r="34639" spans="12:14" x14ac:dyDescent="0.25">
      <c r="L34639" s="36"/>
      <c r="M34639" s="36"/>
      <c r="N34639" s="36"/>
    </row>
    <row r="34640" spans="12:14" x14ac:dyDescent="0.25">
      <c r="L34640" s="36"/>
      <c r="M34640" s="36"/>
      <c r="N34640" s="36"/>
    </row>
    <row r="34641" spans="12:14" x14ac:dyDescent="0.25">
      <c r="L34641" s="36"/>
      <c r="M34641" s="36"/>
      <c r="N34641" s="36"/>
    </row>
    <row r="34642" spans="12:14" x14ac:dyDescent="0.25">
      <c r="L34642" s="36"/>
      <c r="M34642" s="36"/>
      <c r="N34642" s="36"/>
    </row>
    <row r="34643" spans="12:14" x14ac:dyDescent="0.25">
      <c r="L34643" s="36"/>
      <c r="M34643" s="36"/>
      <c r="N34643" s="36"/>
    </row>
    <row r="34644" spans="12:14" x14ac:dyDescent="0.25">
      <c r="L34644" s="36"/>
      <c r="M34644" s="36"/>
      <c r="N34644" s="36"/>
    </row>
    <row r="34645" spans="12:14" x14ac:dyDescent="0.25">
      <c r="L34645" s="36"/>
      <c r="M34645" s="36"/>
      <c r="N34645" s="36"/>
    </row>
    <row r="34646" spans="12:14" x14ac:dyDescent="0.25">
      <c r="L34646" s="36"/>
      <c r="M34646" s="36"/>
      <c r="N34646" s="36"/>
    </row>
    <row r="34647" spans="12:14" x14ac:dyDescent="0.25">
      <c r="L34647" s="36"/>
      <c r="M34647" s="36"/>
      <c r="N34647" s="36"/>
    </row>
    <row r="34648" spans="12:14" x14ac:dyDescent="0.25">
      <c r="L34648" s="36"/>
      <c r="M34648" s="36"/>
      <c r="N34648" s="36"/>
    </row>
    <row r="34649" spans="12:14" x14ac:dyDescent="0.25">
      <c r="L34649" s="36"/>
      <c r="M34649" s="36"/>
      <c r="N34649" s="36"/>
    </row>
    <row r="34650" spans="12:14" x14ac:dyDescent="0.25">
      <c r="L34650" s="36"/>
      <c r="M34650" s="36"/>
      <c r="N34650" s="36"/>
    </row>
    <row r="34651" spans="12:14" x14ac:dyDescent="0.25">
      <c r="L34651" s="36"/>
      <c r="M34651" s="36"/>
      <c r="N34651" s="36"/>
    </row>
    <row r="34652" spans="12:14" x14ac:dyDescent="0.25">
      <c r="L34652" s="36"/>
      <c r="M34652" s="36"/>
      <c r="N34652" s="36"/>
    </row>
    <row r="34653" spans="12:14" x14ac:dyDescent="0.25">
      <c r="L34653" s="36"/>
      <c r="M34653" s="36"/>
      <c r="N34653" s="36"/>
    </row>
    <row r="34654" spans="12:14" x14ac:dyDescent="0.25">
      <c r="L34654" s="36"/>
      <c r="M34654" s="36"/>
      <c r="N34654" s="36"/>
    </row>
    <row r="34655" spans="12:14" x14ac:dyDescent="0.25">
      <c r="L34655" s="36"/>
      <c r="M34655" s="36"/>
      <c r="N34655" s="36"/>
    </row>
    <row r="34656" spans="12:14" x14ac:dyDescent="0.25">
      <c r="L34656" s="36"/>
      <c r="M34656" s="36"/>
      <c r="N34656" s="36"/>
    </row>
    <row r="34657" spans="12:14" x14ac:dyDescent="0.25">
      <c r="L34657" s="36"/>
      <c r="M34657" s="36"/>
      <c r="N34657" s="36"/>
    </row>
    <row r="34658" spans="12:14" x14ac:dyDescent="0.25">
      <c r="L34658" s="36"/>
      <c r="M34658" s="36"/>
      <c r="N34658" s="36"/>
    </row>
    <row r="34659" spans="12:14" x14ac:dyDescent="0.25">
      <c r="L34659" s="36"/>
      <c r="M34659" s="36"/>
      <c r="N34659" s="36"/>
    </row>
    <row r="34660" spans="12:14" x14ac:dyDescent="0.25">
      <c r="L34660" s="36"/>
      <c r="M34660" s="36"/>
      <c r="N34660" s="36"/>
    </row>
    <row r="34661" spans="12:14" x14ac:dyDescent="0.25">
      <c r="L34661" s="36"/>
      <c r="M34661" s="36"/>
      <c r="N34661" s="36"/>
    </row>
    <row r="34662" spans="12:14" x14ac:dyDescent="0.25">
      <c r="L34662" s="36"/>
      <c r="M34662" s="36"/>
      <c r="N34662" s="36"/>
    </row>
    <row r="34663" spans="12:14" x14ac:dyDescent="0.25">
      <c r="L34663" s="36"/>
      <c r="M34663" s="36"/>
      <c r="N34663" s="36"/>
    </row>
    <row r="34664" spans="12:14" x14ac:dyDescent="0.25">
      <c r="L34664" s="36"/>
      <c r="M34664" s="36"/>
      <c r="N34664" s="36"/>
    </row>
    <row r="34665" spans="12:14" x14ac:dyDescent="0.25">
      <c r="L34665" s="36"/>
      <c r="M34665" s="36"/>
      <c r="N34665" s="36"/>
    </row>
    <row r="34666" spans="12:14" x14ac:dyDescent="0.25">
      <c r="L34666" s="36"/>
      <c r="M34666" s="36"/>
      <c r="N34666" s="36"/>
    </row>
    <row r="34667" spans="12:14" x14ac:dyDescent="0.25">
      <c r="L34667" s="36"/>
      <c r="M34667" s="36"/>
      <c r="N34667" s="36"/>
    </row>
    <row r="34668" spans="12:14" x14ac:dyDescent="0.25">
      <c r="L34668" s="36"/>
      <c r="M34668" s="36"/>
      <c r="N34668" s="36"/>
    </row>
    <row r="34669" spans="12:14" x14ac:dyDescent="0.25">
      <c r="L34669" s="36"/>
      <c r="M34669" s="36"/>
      <c r="N34669" s="36"/>
    </row>
    <row r="34670" spans="12:14" x14ac:dyDescent="0.25">
      <c r="L34670" s="36"/>
      <c r="M34670" s="36"/>
      <c r="N34670" s="36"/>
    </row>
    <row r="34671" spans="12:14" x14ac:dyDescent="0.25">
      <c r="L34671" s="36"/>
      <c r="M34671" s="36"/>
      <c r="N34671" s="36"/>
    </row>
    <row r="34672" spans="12:14" x14ac:dyDescent="0.25">
      <c r="L34672" s="36"/>
      <c r="M34672" s="36"/>
      <c r="N34672" s="36"/>
    </row>
    <row r="34673" spans="12:14" x14ac:dyDescent="0.25">
      <c r="L34673" s="36"/>
      <c r="M34673" s="36"/>
      <c r="N34673" s="36"/>
    </row>
    <row r="34674" spans="12:14" x14ac:dyDescent="0.25">
      <c r="L34674" s="36"/>
      <c r="M34674" s="36"/>
      <c r="N34674" s="36"/>
    </row>
    <row r="34675" spans="12:14" x14ac:dyDescent="0.25">
      <c r="L34675" s="36"/>
      <c r="M34675" s="36"/>
      <c r="N34675" s="36"/>
    </row>
    <row r="34676" spans="12:14" x14ac:dyDescent="0.25">
      <c r="L34676" s="36"/>
      <c r="M34676" s="36"/>
      <c r="N34676" s="36"/>
    </row>
    <row r="34677" spans="12:14" x14ac:dyDescent="0.25">
      <c r="L34677" s="36"/>
      <c r="M34677" s="36"/>
      <c r="N34677" s="36"/>
    </row>
    <row r="34678" spans="12:14" x14ac:dyDescent="0.25">
      <c r="L34678" s="36"/>
      <c r="M34678" s="36"/>
      <c r="N34678" s="36"/>
    </row>
    <row r="34679" spans="12:14" x14ac:dyDescent="0.25">
      <c r="L34679" s="36"/>
      <c r="M34679" s="36"/>
      <c r="N34679" s="36"/>
    </row>
    <row r="34680" spans="12:14" x14ac:dyDescent="0.25">
      <c r="L34680" s="36"/>
      <c r="M34680" s="36"/>
      <c r="N34680" s="36"/>
    </row>
    <row r="34681" spans="12:14" x14ac:dyDescent="0.25">
      <c r="L34681" s="36"/>
      <c r="M34681" s="36"/>
      <c r="N34681" s="36"/>
    </row>
    <row r="34682" spans="12:14" x14ac:dyDescent="0.25">
      <c r="L34682" s="36"/>
      <c r="M34682" s="36"/>
      <c r="N34682" s="36"/>
    </row>
    <row r="34683" spans="12:14" x14ac:dyDescent="0.25">
      <c r="L34683" s="36"/>
      <c r="M34683" s="36"/>
      <c r="N34683" s="36"/>
    </row>
    <row r="34684" spans="12:14" x14ac:dyDescent="0.25">
      <c r="L34684" s="36"/>
      <c r="M34684" s="36"/>
      <c r="N34684" s="36"/>
    </row>
    <row r="34685" spans="12:14" x14ac:dyDescent="0.25">
      <c r="L34685" s="36"/>
      <c r="M34685" s="36"/>
      <c r="N34685" s="36"/>
    </row>
    <row r="34686" spans="12:14" x14ac:dyDescent="0.25">
      <c r="L34686" s="36"/>
      <c r="M34686" s="36"/>
      <c r="N34686" s="36"/>
    </row>
    <row r="34687" spans="12:14" x14ac:dyDescent="0.25">
      <c r="L34687" s="36"/>
      <c r="M34687" s="36"/>
      <c r="N34687" s="36"/>
    </row>
    <row r="34688" spans="12:14" x14ac:dyDescent="0.25">
      <c r="L34688" s="36"/>
      <c r="M34688" s="36"/>
      <c r="N34688" s="36"/>
    </row>
    <row r="34689" spans="12:14" x14ac:dyDescent="0.25">
      <c r="L34689" s="36"/>
      <c r="M34689" s="36"/>
      <c r="N34689" s="36"/>
    </row>
    <row r="34690" spans="12:14" x14ac:dyDescent="0.25">
      <c r="L34690" s="36"/>
      <c r="M34690" s="36"/>
      <c r="N34690" s="36"/>
    </row>
    <row r="34691" spans="12:14" x14ac:dyDescent="0.25">
      <c r="L34691" s="36"/>
      <c r="M34691" s="36"/>
      <c r="N34691" s="36"/>
    </row>
    <row r="34692" spans="12:14" x14ac:dyDescent="0.25">
      <c r="L34692" s="36"/>
      <c r="M34692" s="36"/>
      <c r="N34692" s="36"/>
    </row>
    <row r="34693" spans="12:14" x14ac:dyDescent="0.25">
      <c r="L34693" s="36"/>
      <c r="M34693" s="36"/>
      <c r="N34693" s="36"/>
    </row>
    <row r="34694" spans="12:14" x14ac:dyDescent="0.25">
      <c r="L34694" s="36"/>
      <c r="M34694" s="36"/>
      <c r="N34694" s="36"/>
    </row>
    <row r="34695" spans="12:14" x14ac:dyDescent="0.25">
      <c r="L34695" s="36"/>
      <c r="M34695" s="36"/>
      <c r="N34695" s="36"/>
    </row>
    <row r="34696" spans="12:14" x14ac:dyDescent="0.25">
      <c r="L34696" s="36"/>
      <c r="M34696" s="36"/>
      <c r="N34696" s="36"/>
    </row>
    <row r="34697" spans="12:14" x14ac:dyDescent="0.25">
      <c r="L34697" s="36"/>
      <c r="M34697" s="36"/>
      <c r="N34697" s="36"/>
    </row>
    <row r="34698" spans="12:14" x14ac:dyDescent="0.25">
      <c r="L34698" s="36"/>
      <c r="M34698" s="36"/>
      <c r="N34698" s="36"/>
    </row>
    <row r="34699" spans="12:14" x14ac:dyDescent="0.25">
      <c r="L34699" s="36"/>
      <c r="M34699" s="36"/>
      <c r="N34699" s="36"/>
    </row>
    <row r="34700" spans="12:14" x14ac:dyDescent="0.25">
      <c r="L34700" s="36"/>
      <c r="M34700" s="36"/>
      <c r="N34700" s="36"/>
    </row>
    <row r="34701" spans="12:14" x14ac:dyDescent="0.25">
      <c r="L34701" s="36"/>
      <c r="M34701" s="36"/>
      <c r="N34701" s="36"/>
    </row>
    <row r="34702" spans="12:14" x14ac:dyDescent="0.25">
      <c r="L34702" s="36"/>
      <c r="M34702" s="36"/>
      <c r="N34702" s="36"/>
    </row>
    <row r="34703" spans="12:14" x14ac:dyDescent="0.25">
      <c r="L34703" s="36"/>
      <c r="M34703" s="36"/>
      <c r="N34703" s="36"/>
    </row>
    <row r="34704" spans="12:14" x14ac:dyDescent="0.25">
      <c r="L34704" s="36"/>
      <c r="M34704" s="36"/>
      <c r="N34704" s="36"/>
    </row>
    <row r="34705" spans="12:14" x14ac:dyDescent="0.25">
      <c r="L34705" s="36"/>
      <c r="M34705" s="36"/>
      <c r="N34705" s="36"/>
    </row>
    <row r="34706" spans="12:14" x14ac:dyDescent="0.25">
      <c r="L34706" s="36"/>
      <c r="M34706" s="36"/>
      <c r="N34706" s="36"/>
    </row>
    <row r="34707" spans="12:14" x14ac:dyDescent="0.25">
      <c r="L34707" s="36"/>
      <c r="M34707" s="36"/>
      <c r="N34707" s="36"/>
    </row>
    <row r="34708" spans="12:14" x14ac:dyDescent="0.25">
      <c r="L34708" s="36"/>
      <c r="M34708" s="36"/>
      <c r="N34708" s="36"/>
    </row>
    <row r="34709" spans="12:14" x14ac:dyDescent="0.25">
      <c r="L34709" s="36"/>
      <c r="M34709" s="36"/>
      <c r="N34709" s="36"/>
    </row>
    <row r="34710" spans="12:14" x14ac:dyDescent="0.25">
      <c r="L34710" s="36"/>
      <c r="M34710" s="36"/>
      <c r="N34710" s="36"/>
    </row>
    <row r="34711" spans="12:14" x14ac:dyDescent="0.25">
      <c r="L34711" s="36"/>
      <c r="M34711" s="36"/>
      <c r="N34711" s="36"/>
    </row>
    <row r="34712" spans="12:14" x14ac:dyDescent="0.25">
      <c r="L34712" s="36"/>
      <c r="M34712" s="36"/>
      <c r="N34712" s="36"/>
    </row>
    <row r="34713" spans="12:14" x14ac:dyDescent="0.25">
      <c r="L34713" s="36"/>
      <c r="M34713" s="36"/>
      <c r="N34713" s="36"/>
    </row>
    <row r="34714" spans="12:14" x14ac:dyDescent="0.25">
      <c r="L34714" s="36"/>
      <c r="M34714" s="36"/>
      <c r="N34714" s="36"/>
    </row>
    <row r="34715" spans="12:14" x14ac:dyDescent="0.25">
      <c r="L34715" s="36"/>
      <c r="M34715" s="36"/>
      <c r="N34715" s="36"/>
    </row>
    <row r="34716" spans="12:14" x14ac:dyDescent="0.25">
      <c r="L34716" s="36"/>
      <c r="M34716" s="36"/>
      <c r="N34716" s="36"/>
    </row>
    <row r="34717" spans="12:14" x14ac:dyDescent="0.25">
      <c r="L34717" s="36"/>
      <c r="M34717" s="36"/>
      <c r="N34717" s="36"/>
    </row>
    <row r="34718" spans="12:14" x14ac:dyDescent="0.25">
      <c r="L34718" s="36"/>
      <c r="M34718" s="36"/>
      <c r="N34718" s="36"/>
    </row>
    <row r="34719" spans="12:14" x14ac:dyDescent="0.25">
      <c r="L34719" s="36"/>
      <c r="M34719" s="36"/>
      <c r="N34719" s="36"/>
    </row>
    <row r="34720" spans="12:14" x14ac:dyDescent="0.25">
      <c r="L34720" s="36"/>
      <c r="M34720" s="36"/>
      <c r="N34720" s="36"/>
    </row>
    <row r="34721" spans="12:14" x14ac:dyDescent="0.25">
      <c r="L34721" s="36"/>
      <c r="M34721" s="36"/>
      <c r="N34721" s="36"/>
    </row>
    <row r="34722" spans="12:14" x14ac:dyDescent="0.25">
      <c r="L34722" s="36"/>
      <c r="M34722" s="36"/>
      <c r="N34722" s="36"/>
    </row>
    <row r="34723" spans="12:14" x14ac:dyDescent="0.25">
      <c r="L34723" s="36"/>
      <c r="M34723" s="36"/>
      <c r="N34723" s="36"/>
    </row>
    <row r="34724" spans="12:14" x14ac:dyDescent="0.25">
      <c r="L34724" s="36"/>
      <c r="M34724" s="36"/>
      <c r="N34724" s="36"/>
    </row>
    <row r="34725" spans="12:14" x14ac:dyDescent="0.25">
      <c r="L34725" s="36"/>
      <c r="M34725" s="36"/>
      <c r="N34725" s="36"/>
    </row>
    <row r="34726" spans="12:14" x14ac:dyDescent="0.25">
      <c r="L34726" s="36"/>
      <c r="M34726" s="36"/>
      <c r="N34726" s="36"/>
    </row>
    <row r="34727" spans="12:14" x14ac:dyDescent="0.25">
      <c r="L34727" s="36"/>
      <c r="M34727" s="36"/>
      <c r="N34727" s="36"/>
    </row>
    <row r="34728" spans="12:14" x14ac:dyDescent="0.25">
      <c r="L34728" s="36"/>
      <c r="M34728" s="36"/>
      <c r="N34728" s="36"/>
    </row>
    <row r="34729" spans="12:14" x14ac:dyDescent="0.25">
      <c r="L34729" s="36"/>
      <c r="M34729" s="36"/>
      <c r="N34729" s="36"/>
    </row>
    <row r="34730" spans="12:14" x14ac:dyDescent="0.25">
      <c r="L34730" s="36"/>
      <c r="M34730" s="36"/>
      <c r="N34730" s="36"/>
    </row>
    <row r="34731" spans="12:14" x14ac:dyDescent="0.25">
      <c r="L34731" s="36"/>
      <c r="M34731" s="36"/>
      <c r="N34731" s="36"/>
    </row>
    <row r="34732" spans="12:14" x14ac:dyDescent="0.25">
      <c r="L34732" s="36"/>
      <c r="M34732" s="36"/>
      <c r="N34732" s="36"/>
    </row>
    <row r="34733" spans="12:14" x14ac:dyDescent="0.25">
      <c r="L34733" s="36"/>
      <c r="M34733" s="36"/>
      <c r="N34733" s="36"/>
    </row>
    <row r="34734" spans="12:14" x14ac:dyDescent="0.25">
      <c r="L34734" s="36"/>
      <c r="M34734" s="36"/>
      <c r="N34734" s="36"/>
    </row>
    <row r="34735" spans="12:14" x14ac:dyDescent="0.25">
      <c r="L34735" s="36"/>
      <c r="M34735" s="36"/>
      <c r="N34735" s="36"/>
    </row>
    <row r="34736" spans="12:14" x14ac:dyDescent="0.25">
      <c r="L34736" s="36"/>
      <c r="M34736" s="36"/>
      <c r="N34736" s="36"/>
    </row>
    <row r="34737" spans="12:14" x14ac:dyDescent="0.25">
      <c r="L34737" s="36"/>
      <c r="M34737" s="36"/>
      <c r="N34737" s="36"/>
    </row>
    <row r="34738" spans="12:14" x14ac:dyDescent="0.25">
      <c r="L34738" s="36"/>
      <c r="M34738" s="36"/>
      <c r="N34738" s="36"/>
    </row>
    <row r="34739" spans="12:14" x14ac:dyDescent="0.25">
      <c r="L34739" s="36"/>
      <c r="M34739" s="36"/>
      <c r="N34739" s="36"/>
    </row>
    <row r="34740" spans="12:14" x14ac:dyDescent="0.25">
      <c r="L34740" s="36"/>
      <c r="M34740" s="36"/>
      <c r="N34740" s="36"/>
    </row>
    <row r="34741" spans="12:14" x14ac:dyDescent="0.25">
      <c r="L34741" s="36"/>
      <c r="M34741" s="36"/>
      <c r="N34741" s="36"/>
    </row>
    <row r="34742" spans="12:14" x14ac:dyDescent="0.25">
      <c r="L34742" s="36"/>
      <c r="M34742" s="36"/>
      <c r="N34742" s="36"/>
    </row>
    <row r="34743" spans="12:14" x14ac:dyDescent="0.25">
      <c r="L34743" s="36"/>
      <c r="M34743" s="36"/>
      <c r="N34743" s="36"/>
    </row>
    <row r="34744" spans="12:14" x14ac:dyDescent="0.25">
      <c r="L34744" s="36"/>
      <c r="M34744" s="36"/>
      <c r="N34744" s="36"/>
    </row>
    <row r="34745" spans="12:14" x14ac:dyDescent="0.25">
      <c r="L34745" s="36"/>
      <c r="M34745" s="36"/>
      <c r="N34745" s="36"/>
    </row>
    <row r="34746" spans="12:14" x14ac:dyDescent="0.25">
      <c r="L34746" s="36"/>
      <c r="M34746" s="36"/>
      <c r="N34746" s="36"/>
    </row>
    <row r="34747" spans="12:14" x14ac:dyDescent="0.25">
      <c r="L34747" s="36"/>
      <c r="M34747" s="36"/>
      <c r="N34747" s="36"/>
    </row>
    <row r="34748" spans="12:14" x14ac:dyDescent="0.25">
      <c r="L34748" s="36"/>
      <c r="M34748" s="36"/>
      <c r="N34748" s="36"/>
    </row>
    <row r="34749" spans="12:14" x14ac:dyDescent="0.25">
      <c r="L34749" s="36"/>
      <c r="M34749" s="36"/>
      <c r="N34749" s="36"/>
    </row>
    <row r="34750" spans="12:14" x14ac:dyDescent="0.25">
      <c r="L34750" s="36"/>
      <c r="M34750" s="36"/>
      <c r="N34750" s="36"/>
    </row>
    <row r="34751" spans="12:14" x14ac:dyDescent="0.25">
      <c r="L34751" s="36"/>
      <c r="M34751" s="36"/>
      <c r="N34751" s="36"/>
    </row>
    <row r="34752" spans="12:14" x14ac:dyDescent="0.25">
      <c r="L34752" s="36"/>
      <c r="M34752" s="36"/>
      <c r="N34752" s="36"/>
    </row>
    <row r="34753" spans="12:14" x14ac:dyDescent="0.25">
      <c r="L34753" s="36"/>
      <c r="M34753" s="36"/>
      <c r="N34753" s="36"/>
    </row>
    <row r="34754" spans="12:14" x14ac:dyDescent="0.25">
      <c r="L34754" s="36"/>
      <c r="M34754" s="36"/>
      <c r="N34754" s="36"/>
    </row>
    <row r="34755" spans="12:14" x14ac:dyDescent="0.25">
      <c r="L34755" s="36"/>
      <c r="M34755" s="36"/>
      <c r="N34755" s="36"/>
    </row>
    <row r="34756" spans="12:14" x14ac:dyDescent="0.25">
      <c r="L34756" s="36"/>
      <c r="M34756" s="36"/>
      <c r="N34756" s="36"/>
    </row>
    <row r="34757" spans="12:14" x14ac:dyDescent="0.25">
      <c r="L34757" s="36"/>
      <c r="M34757" s="36"/>
      <c r="N34757" s="36"/>
    </row>
    <row r="34758" spans="12:14" x14ac:dyDescent="0.25">
      <c r="L34758" s="36"/>
      <c r="M34758" s="36"/>
      <c r="N34758" s="36"/>
    </row>
    <row r="34759" spans="12:14" x14ac:dyDescent="0.25">
      <c r="L34759" s="36"/>
      <c r="M34759" s="36"/>
      <c r="N34759" s="36"/>
    </row>
    <row r="34760" spans="12:14" x14ac:dyDescent="0.25">
      <c r="L34760" s="36"/>
      <c r="M34760" s="36"/>
      <c r="N34760" s="36"/>
    </row>
    <row r="34761" spans="12:14" x14ac:dyDescent="0.25">
      <c r="L34761" s="36"/>
      <c r="M34761" s="36"/>
      <c r="N34761" s="36"/>
    </row>
    <row r="34762" spans="12:14" x14ac:dyDescent="0.25">
      <c r="L34762" s="36"/>
      <c r="M34762" s="36"/>
      <c r="N34762" s="36"/>
    </row>
    <row r="34763" spans="12:14" x14ac:dyDescent="0.25">
      <c r="L34763" s="36"/>
      <c r="M34763" s="36"/>
      <c r="N34763" s="36"/>
    </row>
    <row r="34764" spans="12:14" x14ac:dyDescent="0.25">
      <c r="L34764" s="36"/>
      <c r="M34764" s="36"/>
      <c r="N34764" s="36"/>
    </row>
    <row r="34765" spans="12:14" x14ac:dyDescent="0.25">
      <c r="L34765" s="36"/>
      <c r="M34765" s="36"/>
      <c r="N34765" s="36"/>
    </row>
    <row r="34766" spans="12:14" x14ac:dyDescent="0.25">
      <c r="L34766" s="36"/>
      <c r="M34766" s="36"/>
      <c r="N34766" s="36"/>
    </row>
    <row r="34767" spans="12:14" x14ac:dyDescent="0.25">
      <c r="L34767" s="36"/>
      <c r="M34767" s="36"/>
      <c r="N34767" s="36"/>
    </row>
    <row r="34768" spans="12:14" x14ac:dyDescent="0.25">
      <c r="L34768" s="36"/>
      <c r="M34768" s="36"/>
      <c r="N34768" s="36"/>
    </row>
    <row r="34769" spans="12:14" x14ac:dyDescent="0.25">
      <c r="L34769" s="36"/>
      <c r="M34769" s="36"/>
      <c r="N34769" s="36"/>
    </row>
    <row r="34770" spans="12:14" x14ac:dyDescent="0.25">
      <c r="L34770" s="36"/>
      <c r="M34770" s="36"/>
      <c r="N34770" s="36"/>
    </row>
    <row r="34771" spans="12:14" x14ac:dyDescent="0.25">
      <c r="L34771" s="36"/>
      <c r="M34771" s="36"/>
      <c r="N34771" s="36"/>
    </row>
    <row r="34772" spans="12:14" x14ac:dyDescent="0.25">
      <c r="L34772" s="36"/>
      <c r="M34772" s="36"/>
      <c r="N34772" s="36"/>
    </row>
    <row r="34773" spans="12:14" x14ac:dyDescent="0.25">
      <c r="L34773" s="36"/>
      <c r="M34773" s="36"/>
      <c r="N34773" s="36"/>
    </row>
    <row r="34774" spans="12:14" x14ac:dyDescent="0.25">
      <c r="L34774" s="36"/>
      <c r="M34774" s="36"/>
      <c r="N34774" s="36"/>
    </row>
    <row r="34775" spans="12:14" x14ac:dyDescent="0.25">
      <c r="L34775" s="36"/>
      <c r="M34775" s="36"/>
      <c r="N34775" s="36"/>
    </row>
    <row r="34776" spans="12:14" x14ac:dyDescent="0.25">
      <c r="L34776" s="36"/>
      <c r="M34776" s="36"/>
      <c r="N34776" s="36"/>
    </row>
    <row r="34777" spans="12:14" x14ac:dyDescent="0.25">
      <c r="L34777" s="36"/>
      <c r="M34777" s="36"/>
      <c r="N34777" s="36"/>
    </row>
    <row r="34778" spans="12:14" x14ac:dyDescent="0.25">
      <c r="L34778" s="36"/>
      <c r="M34778" s="36"/>
      <c r="N34778" s="36"/>
    </row>
    <row r="34779" spans="12:14" x14ac:dyDescent="0.25">
      <c r="L34779" s="36"/>
      <c r="M34779" s="36"/>
      <c r="N34779" s="36"/>
    </row>
    <row r="34780" spans="12:14" x14ac:dyDescent="0.25">
      <c r="L34780" s="36"/>
      <c r="M34780" s="36"/>
      <c r="N34780" s="36"/>
    </row>
    <row r="34781" spans="12:14" x14ac:dyDescent="0.25">
      <c r="L34781" s="36"/>
      <c r="M34781" s="36"/>
      <c r="N34781" s="36"/>
    </row>
    <row r="34782" spans="12:14" x14ac:dyDescent="0.25">
      <c r="L34782" s="36"/>
      <c r="M34782" s="36"/>
      <c r="N34782" s="36"/>
    </row>
    <row r="34783" spans="12:14" x14ac:dyDescent="0.25">
      <c r="L34783" s="36"/>
      <c r="M34783" s="36"/>
      <c r="N34783" s="36"/>
    </row>
    <row r="34784" spans="12:14" x14ac:dyDescent="0.25">
      <c r="L34784" s="36"/>
      <c r="M34784" s="36"/>
      <c r="N34784" s="36"/>
    </row>
    <row r="34785" spans="12:14" x14ac:dyDescent="0.25">
      <c r="L34785" s="36"/>
      <c r="M34785" s="36"/>
      <c r="N34785" s="36"/>
    </row>
    <row r="34786" spans="12:14" x14ac:dyDescent="0.25">
      <c r="L34786" s="36"/>
      <c r="M34786" s="36"/>
      <c r="N34786" s="36"/>
    </row>
    <row r="34787" spans="12:14" x14ac:dyDescent="0.25">
      <c r="L34787" s="36"/>
      <c r="M34787" s="36"/>
      <c r="N34787" s="36"/>
    </row>
    <row r="34788" spans="12:14" x14ac:dyDescent="0.25">
      <c r="L34788" s="36"/>
      <c r="M34788" s="36"/>
      <c r="N34788" s="36"/>
    </row>
    <row r="34789" spans="12:14" x14ac:dyDescent="0.25">
      <c r="L34789" s="36"/>
      <c r="M34789" s="36"/>
      <c r="N34789" s="36"/>
    </row>
    <row r="34790" spans="12:14" x14ac:dyDescent="0.25">
      <c r="L34790" s="36"/>
      <c r="M34790" s="36"/>
      <c r="N34790" s="36"/>
    </row>
    <row r="34791" spans="12:14" x14ac:dyDescent="0.25">
      <c r="L34791" s="36"/>
      <c r="M34791" s="36"/>
      <c r="N34791" s="36"/>
    </row>
    <row r="34792" spans="12:14" x14ac:dyDescent="0.25">
      <c r="L34792" s="36"/>
      <c r="M34792" s="36"/>
      <c r="N34792" s="36"/>
    </row>
    <row r="34793" spans="12:14" x14ac:dyDescent="0.25">
      <c r="L34793" s="36"/>
      <c r="M34793" s="36"/>
      <c r="N34793" s="36"/>
    </row>
    <row r="34794" spans="12:14" x14ac:dyDescent="0.25">
      <c r="L34794" s="36"/>
      <c r="M34794" s="36"/>
      <c r="N34794" s="36"/>
    </row>
    <row r="34795" spans="12:14" x14ac:dyDescent="0.25">
      <c r="L34795" s="36"/>
      <c r="M34795" s="36"/>
      <c r="N34795" s="36"/>
    </row>
    <row r="34796" spans="12:14" x14ac:dyDescent="0.25">
      <c r="L34796" s="36"/>
      <c r="M34796" s="36"/>
      <c r="N34796" s="36"/>
    </row>
    <row r="34797" spans="12:14" x14ac:dyDescent="0.25">
      <c r="L34797" s="36"/>
      <c r="M34797" s="36"/>
      <c r="N34797" s="36"/>
    </row>
    <row r="34798" spans="12:14" x14ac:dyDescent="0.25">
      <c r="L34798" s="36"/>
      <c r="M34798" s="36"/>
      <c r="N34798" s="36"/>
    </row>
    <row r="34799" spans="12:14" x14ac:dyDescent="0.25">
      <c r="L34799" s="36"/>
      <c r="M34799" s="36"/>
      <c r="N34799" s="36"/>
    </row>
    <row r="34800" spans="12:14" x14ac:dyDescent="0.25">
      <c r="L34800" s="36"/>
      <c r="M34800" s="36"/>
      <c r="N34800" s="36"/>
    </row>
    <row r="34801" spans="12:14" x14ac:dyDescent="0.25">
      <c r="L34801" s="36"/>
      <c r="M34801" s="36"/>
      <c r="N34801" s="36"/>
    </row>
    <row r="34802" spans="12:14" x14ac:dyDescent="0.25">
      <c r="L34802" s="36"/>
      <c r="M34802" s="36"/>
      <c r="N34802" s="36"/>
    </row>
    <row r="34803" spans="12:14" x14ac:dyDescent="0.25">
      <c r="L34803" s="36"/>
      <c r="M34803" s="36"/>
      <c r="N34803" s="36"/>
    </row>
    <row r="34804" spans="12:14" x14ac:dyDescent="0.25">
      <c r="L34804" s="36"/>
      <c r="M34804" s="36"/>
      <c r="N34804" s="36"/>
    </row>
    <row r="34805" spans="12:14" x14ac:dyDescent="0.25">
      <c r="L34805" s="36"/>
      <c r="M34805" s="36"/>
      <c r="N34805" s="36"/>
    </row>
    <row r="34806" spans="12:14" x14ac:dyDescent="0.25">
      <c r="L34806" s="36"/>
      <c r="M34806" s="36"/>
      <c r="N34806" s="36"/>
    </row>
    <row r="34807" spans="12:14" x14ac:dyDescent="0.25">
      <c r="L34807" s="36"/>
      <c r="M34807" s="36"/>
      <c r="N34807" s="36"/>
    </row>
    <row r="34808" spans="12:14" x14ac:dyDescent="0.25">
      <c r="L34808" s="36"/>
      <c r="M34808" s="36"/>
      <c r="N34808" s="36"/>
    </row>
    <row r="34809" spans="12:14" x14ac:dyDescent="0.25">
      <c r="L34809" s="36"/>
      <c r="M34809" s="36"/>
      <c r="N34809" s="36"/>
    </row>
    <row r="34810" spans="12:14" x14ac:dyDescent="0.25">
      <c r="L34810" s="36"/>
      <c r="M34810" s="36"/>
      <c r="N34810" s="36"/>
    </row>
    <row r="34811" spans="12:14" x14ac:dyDescent="0.25">
      <c r="L34811" s="36"/>
      <c r="M34811" s="36"/>
      <c r="N34811" s="36"/>
    </row>
    <row r="34812" spans="12:14" x14ac:dyDescent="0.25">
      <c r="L34812" s="36"/>
      <c r="M34812" s="36"/>
      <c r="N34812" s="36"/>
    </row>
    <row r="34813" spans="12:14" x14ac:dyDescent="0.25">
      <c r="L34813" s="36"/>
      <c r="M34813" s="36"/>
      <c r="N34813" s="36"/>
    </row>
    <row r="34814" spans="12:14" x14ac:dyDescent="0.25">
      <c r="L34814" s="36"/>
      <c r="M34814" s="36"/>
      <c r="N34814" s="36"/>
    </row>
    <row r="34815" spans="12:14" x14ac:dyDescent="0.25">
      <c r="L34815" s="36"/>
      <c r="M34815" s="36"/>
      <c r="N34815" s="36"/>
    </row>
    <row r="34816" spans="12:14" x14ac:dyDescent="0.25">
      <c r="L34816" s="36"/>
      <c r="M34816" s="36"/>
      <c r="N34816" s="36"/>
    </row>
    <row r="34817" spans="12:14" x14ac:dyDescent="0.25">
      <c r="L34817" s="36"/>
      <c r="M34817" s="36"/>
      <c r="N34817" s="36"/>
    </row>
    <row r="34818" spans="12:14" x14ac:dyDescent="0.25">
      <c r="L34818" s="36"/>
      <c r="M34818" s="36"/>
      <c r="N34818" s="36"/>
    </row>
    <row r="34819" spans="12:14" x14ac:dyDescent="0.25">
      <c r="L34819" s="36"/>
      <c r="M34819" s="36"/>
      <c r="N34819" s="36"/>
    </row>
    <row r="34820" spans="12:14" x14ac:dyDescent="0.25">
      <c r="L34820" s="36"/>
      <c r="M34820" s="36"/>
      <c r="N34820" s="36"/>
    </row>
    <row r="34821" spans="12:14" x14ac:dyDescent="0.25">
      <c r="L34821" s="36"/>
      <c r="M34821" s="36"/>
      <c r="N34821" s="36"/>
    </row>
    <row r="34822" spans="12:14" x14ac:dyDescent="0.25">
      <c r="L34822" s="36"/>
      <c r="M34822" s="36"/>
      <c r="N34822" s="36"/>
    </row>
    <row r="34823" spans="12:14" x14ac:dyDescent="0.25">
      <c r="L34823" s="36"/>
      <c r="M34823" s="36"/>
      <c r="N34823" s="36"/>
    </row>
    <row r="34824" spans="12:14" x14ac:dyDescent="0.25">
      <c r="L34824" s="36"/>
      <c r="M34824" s="36"/>
      <c r="N34824" s="36"/>
    </row>
    <row r="34825" spans="12:14" x14ac:dyDescent="0.25">
      <c r="L34825" s="36"/>
      <c r="M34825" s="36"/>
      <c r="N34825" s="36"/>
    </row>
    <row r="34826" spans="12:14" x14ac:dyDescent="0.25">
      <c r="L34826" s="36"/>
      <c r="M34826" s="36"/>
      <c r="N34826" s="36"/>
    </row>
    <row r="34827" spans="12:14" x14ac:dyDescent="0.25">
      <c r="L34827" s="36"/>
      <c r="M34827" s="36"/>
      <c r="N34827" s="36"/>
    </row>
    <row r="34828" spans="12:14" x14ac:dyDescent="0.25">
      <c r="L34828" s="36"/>
      <c r="M34828" s="36"/>
      <c r="N34828" s="36"/>
    </row>
    <row r="34829" spans="12:14" x14ac:dyDescent="0.25">
      <c r="L34829" s="36"/>
      <c r="M34829" s="36"/>
      <c r="N34829" s="36"/>
    </row>
    <row r="34830" spans="12:14" x14ac:dyDescent="0.25">
      <c r="L34830" s="36"/>
      <c r="M34830" s="36"/>
      <c r="N34830" s="36"/>
    </row>
    <row r="34831" spans="12:14" x14ac:dyDescent="0.25">
      <c r="L34831" s="36"/>
      <c r="M34831" s="36"/>
      <c r="N34831" s="36"/>
    </row>
    <row r="34832" spans="12:14" x14ac:dyDescent="0.25">
      <c r="L34832" s="36"/>
      <c r="M34832" s="36"/>
      <c r="N34832" s="36"/>
    </row>
    <row r="34833" spans="12:14" x14ac:dyDescent="0.25">
      <c r="L34833" s="36"/>
      <c r="M34833" s="36"/>
      <c r="N34833" s="36"/>
    </row>
    <row r="34834" spans="12:14" x14ac:dyDescent="0.25">
      <c r="L34834" s="36"/>
      <c r="M34834" s="36"/>
      <c r="N34834" s="36"/>
    </row>
    <row r="34835" spans="12:14" x14ac:dyDescent="0.25">
      <c r="L34835" s="36"/>
      <c r="M34835" s="36"/>
      <c r="N34835" s="36"/>
    </row>
    <row r="34836" spans="12:14" x14ac:dyDescent="0.25">
      <c r="L34836" s="36"/>
      <c r="M34836" s="36"/>
      <c r="N34836" s="36"/>
    </row>
    <row r="34837" spans="12:14" x14ac:dyDescent="0.25">
      <c r="L34837" s="36"/>
      <c r="M34837" s="36"/>
      <c r="N34837" s="36"/>
    </row>
    <row r="34838" spans="12:14" x14ac:dyDescent="0.25">
      <c r="L34838" s="36"/>
      <c r="M34838" s="36"/>
      <c r="N34838" s="36"/>
    </row>
    <row r="34839" spans="12:14" x14ac:dyDescent="0.25">
      <c r="L34839" s="36"/>
      <c r="M34839" s="36"/>
      <c r="N34839" s="36"/>
    </row>
    <row r="34840" spans="12:14" x14ac:dyDescent="0.25">
      <c r="L34840" s="36"/>
      <c r="M34840" s="36"/>
      <c r="N34840" s="36"/>
    </row>
    <row r="34841" spans="12:14" x14ac:dyDescent="0.25">
      <c r="L34841" s="36"/>
      <c r="M34841" s="36"/>
      <c r="N34841" s="36"/>
    </row>
    <row r="34842" spans="12:14" x14ac:dyDescent="0.25">
      <c r="L34842" s="36"/>
      <c r="M34842" s="36"/>
      <c r="N34842" s="36"/>
    </row>
    <row r="34843" spans="12:14" x14ac:dyDescent="0.25">
      <c r="L34843" s="36"/>
      <c r="M34843" s="36"/>
      <c r="N34843" s="36"/>
    </row>
    <row r="34844" spans="12:14" x14ac:dyDescent="0.25">
      <c r="L34844" s="36"/>
      <c r="M34844" s="36"/>
      <c r="N34844" s="36"/>
    </row>
    <row r="34845" spans="12:14" x14ac:dyDescent="0.25">
      <c r="L34845" s="36"/>
      <c r="M34845" s="36"/>
      <c r="N34845" s="36"/>
    </row>
    <row r="34846" spans="12:14" x14ac:dyDescent="0.25">
      <c r="L34846" s="36"/>
      <c r="M34846" s="36"/>
      <c r="N34846" s="36"/>
    </row>
    <row r="34847" spans="12:14" x14ac:dyDescent="0.25">
      <c r="L34847" s="36"/>
      <c r="M34847" s="36"/>
      <c r="N34847" s="36"/>
    </row>
    <row r="34848" spans="12:14" x14ac:dyDescent="0.25">
      <c r="L34848" s="36"/>
      <c r="M34848" s="36"/>
      <c r="N34848" s="36"/>
    </row>
    <row r="34849" spans="12:14" x14ac:dyDescent="0.25">
      <c r="L34849" s="36"/>
      <c r="M34849" s="36"/>
      <c r="N34849" s="36"/>
    </row>
    <row r="34850" spans="12:14" x14ac:dyDescent="0.25">
      <c r="L34850" s="36"/>
      <c r="M34850" s="36"/>
      <c r="N34850" s="36"/>
    </row>
    <row r="34851" spans="12:14" x14ac:dyDescent="0.25">
      <c r="L34851" s="36"/>
      <c r="M34851" s="36"/>
      <c r="N34851" s="36"/>
    </row>
    <row r="34852" spans="12:14" x14ac:dyDescent="0.25">
      <c r="L34852" s="36"/>
      <c r="M34852" s="36"/>
      <c r="N34852" s="36"/>
    </row>
    <row r="34853" spans="12:14" x14ac:dyDescent="0.25">
      <c r="L34853" s="36"/>
      <c r="M34853" s="36"/>
      <c r="N34853" s="36"/>
    </row>
    <row r="34854" spans="12:14" x14ac:dyDescent="0.25">
      <c r="L34854" s="36"/>
      <c r="M34854" s="36"/>
      <c r="N34854" s="36"/>
    </row>
    <row r="34855" spans="12:14" x14ac:dyDescent="0.25">
      <c r="L34855" s="36"/>
      <c r="M34855" s="36"/>
      <c r="N34855" s="36"/>
    </row>
    <row r="34856" spans="12:14" x14ac:dyDescent="0.25">
      <c r="L34856" s="36"/>
      <c r="M34856" s="36"/>
      <c r="N34856" s="36"/>
    </row>
    <row r="34857" spans="12:14" x14ac:dyDescent="0.25">
      <c r="L34857" s="36"/>
      <c r="M34857" s="36"/>
      <c r="N34857" s="36"/>
    </row>
    <row r="34858" spans="12:14" x14ac:dyDescent="0.25">
      <c r="L34858" s="36"/>
      <c r="M34858" s="36"/>
      <c r="N34858" s="36"/>
    </row>
    <row r="34859" spans="12:14" x14ac:dyDescent="0.25">
      <c r="L34859" s="36"/>
      <c r="M34859" s="36"/>
      <c r="N34859" s="36"/>
    </row>
    <row r="34860" spans="12:14" x14ac:dyDescent="0.25">
      <c r="L34860" s="36"/>
      <c r="M34860" s="36"/>
      <c r="N34860" s="36"/>
    </row>
    <row r="34861" spans="12:14" x14ac:dyDescent="0.25">
      <c r="L34861" s="36"/>
      <c r="M34861" s="36"/>
      <c r="N34861" s="36"/>
    </row>
    <row r="34862" spans="12:14" x14ac:dyDescent="0.25">
      <c r="L34862" s="36"/>
      <c r="M34862" s="36"/>
      <c r="N34862" s="36"/>
    </row>
    <row r="34863" spans="12:14" x14ac:dyDescent="0.25">
      <c r="L34863" s="36"/>
      <c r="M34863" s="36"/>
      <c r="N34863" s="36"/>
    </row>
    <row r="34864" spans="12:14" x14ac:dyDescent="0.25">
      <c r="L34864" s="36"/>
      <c r="M34864" s="36"/>
      <c r="N34864" s="36"/>
    </row>
    <row r="34865" spans="12:14" x14ac:dyDescent="0.25">
      <c r="L34865" s="36"/>
      <c r="M34865" s="36"/>
      <c r="N34865" s="36"/>
    </row>
    <row r="34866" spans="12:14" x14ac:dyDescent="0.25">
      <c r="L34866" s="36"/>
      <c r="M34866" s="36"/>
      <c r="N34866" s="36"/>
    </row>
    <row r="34867" spans="12:14" x14ac:dyDescent="0.25">
      <c r="L34867" s="36"/>
      <c r="M34867" s="36"/>
      <c r="N34867" s="36"/>
    </row>
    <row r="34868" spans="12:14" x14ac:dyDescent="0.25">
      <c r="L34868" s="36"/>
      <c r="M34868" s="36"/>
      <c r="N34868" s="36"/>
    </row>
    <row r="34869" spans="12:14" x14ac:dyDescent="0.25">
      <c r="L34869" s="36"/>
      <c r="M34869" s="36"/>
      <c r="N34869" s="36"/>
    </row>
    <row r="34870" spans="12:14" x14ac:dyDescent="0.25">
      <c r="L34870" s="36"/>
      <c r="M34870" s="36"/>
      <c r="N34870" s="36"/>
    </row>
    <row r="34871" spans="12:14" x14ac:dyDescent="0.25">
      <c r="L34871" s="36"/>
      <c r="M34871" s="36"/>
      <c r="N34871" s="36"/>
    </row>
    <row r="34872" spans="12:14" x14ac:dyDescent="0.25">
      <c r="L34872" s="36"/>
      <c r="M34872" s="36"/>
      <c r="N34872" s="36"/>
    </row>
    <row r="34873" spans="12:14" x14ac:dyDescent="0.25">
      <c r="L34873" s="36"/>
      <c r="M34873" s="36"/>
      <c r="N34873" s="36"/>
    </row>
    <row r="34874" spans="12:14" x14ac:dyDescent="0.25">
      <c r="L34874" s="36"/>
      <c r="M34874" s="36"/>
      <c r="N34874" s="36"/>
    </row>
    <row r="34875" spans="12:14" x14ac:dyDescent="0.25">
      <c r="L34875" s="36"/>
      <c r="M34875" s="36"/>
      <c r="N34875" s="36"/>
    </row>
    <row r="34876" spans="12:14" x14ac:dyDescent="0.25">
      <c r="L34876" s="36"/>
      <c r="M34876" s="36"/>
      <c r="N34876" s="36"/>
    </row>
    <row r="34877" spans="12:14" x14ac:dyDescent="0.25">
      <c r="L34877" s="36"/>
      <c r="M34877" s="36"/>
      <c r="N34877" s="36"/>
    </row>
    <row r="34878" spans="12:14" x14ac:dyDescent="0.25">
      <c r="L34878" s="36"/>
      <c r="M34878" s="36"/>
      <c r="N34878" s="36"/>
    </row>
    <row r="34879" spans="12:14" x14ac:dyDescent="0.25">
      <c r="L34879" s="36"/>
      <c r="M34879" s="36"/>
      <c r="N34879" s="36"/>
    </row>
    <row r="34880" spans="12:14" x14ac:dyDescent="0.25">
      <c r="L34880" s="36"/>
      <c r="M34880" s="36"/>
      <c r="N34880" s="36"/>
    </row>
    <row r="34881" spans="12:14" x14ac:dyDescent="0.25">
      <c r="L34881" s="36"/>
      <c r="M34881" s="36"/>
      <c r="N34881" s="36"/>
    </row>
    <row r="34882" spans="12:14" x14ac:dyDescent="0.25">
      <c r="L34882" s="36"/>
      <c r="M34882" s="36"/>
      <c r="N34882" s="36"/>
    </row>
    <row r="34883" spans="12:14" x14ac:dyDescent="0.25">
      <c r="L34883" s="36"/>
      <c r="M34883" s="36"/>
      <c r="N34883" s="36"/>
    </row>
    <row r="34884" spans="12:14" x14ac:dyDescent="0.25">
      <c r="L34884" s="36"/>
      <c r="M34884" s="36"/>
      <c r="N34884" s="36"/>
    </row>
    <row r="34885" spans="12:14" x14ac:dyDescent="0.25">
      <c r="L34885" s="36"/>
      <c r="M34885" s="36"/>
      <c r="N34885" s="36"/>
    </row>
    <row r="34886" spans="12:14" x14ac:dyDescent="0.25">
      <c r="L34886" s="36"/>
      <c r="M34886" s="36"/>
      <c r="N34886" s="36"/>
    </row>
    <row r="34887" spans="12:14" x14ac:dyDescent="0.25">
      <c r="L34887" s="36"/>
      <c r="M34887" s="36"/>
      <c r="N34887" s="36"/>
    </row>
    <row r="34888" spans="12:14" x14ac:dyDescent="0.25">
      <c r="L34888" s="36"/>
      <c r="M34888" s="36"/>
      <c r="N34888" s="36"/>
    </row>
    <row r="34889" spans="12:14" x14ac:dyDescent="0.25">
      <c r="L34889" s="36"/>
      <c r="M34889" s="36"/>
      <c r="N34889" s="36"/>
    </row>
    <row r="34890" spans="12:14" x14ac:dyDescent="0.25">
      <c r="L34890" s="36"/>
      <c r="M34890" s="36"/>
      <c r="N34890" s="36"/>
    </row>
    <row r="34891" spans="12:14" x14ac:dyDescent="0.25">
      <c r="L34891" s="36"/>
      <c r="M34891" s="36"/>
      <c r="N34891" s="36"/>
    </row>
    <row r="34892" spans="12:14" x14ac:dyDescent="0.25">
      <c r="L34892" s="36"/>
      <c r="M34892" s="36"/>
      <c r="N34892" s="36"/>
    </row>
    <row r="34893" spans="12:14" x14ac:dyDescent="0.25">
      <c r="L34893" s="36"/>
      <c r="M34893" s="36"/>
      <c r="N34893" s="36"/>
    </row>
    <row r="34894" spans="12:14" x14ac:dyDescent="0.25">
      <c r="L34894" s="36"/>
      <c r="M34894" s="36"/>
      <c r="N34894" s="36"/>
    </row>
    <row r="34895" spans="12:14" x14ac:dyDescent="0.25">
      <c r="L34895" s="36"/>
      <c r="M34895" s="36"/>
      <c r="N34895" s="36"/>
    </row>
    <row r="34896" spans="12:14" x14ac:dyDescent="0.25">
      <c r="L34896" s="36"/>
      <c r="M34896" s="36"/>
      <c r="N34896" s="36"/>
    </row>
    <row r="34897" spans="12:14" x14ac:dyDescent="0.25">
      <c r="L34897" s="36"/>
      <c r="M34897" s="36"/>
      <c r="N34897" s="36"/>
    </row>
    <row r="34898" spans="12:14" x14ac:dyDescent="0.25">
      <c r="L34898" s="36"/>
      <c r="M34898" s="36"/>
      <c r="N34898" s="36"/>
    </row>
    <row r="34899" spans="12:14" x14ac:dyDescent="0.25">
      <c r="L34899" s="36"/>
      <c r="M34899" s="36"/>
      <c r="N34899" s="36"/>
    </row>
    <row r="34900" spans="12:14" x14ac:dyDescent="0.25">
      <c r="L34900" s="36"/>
      <c r="M34900" s="36"/>
      <c r="N34900" s="36"/>
    </row>
    <row r="34901" spans="12:14" x14ac:dyDescent="0.25">
      <c r="L34901" s="36"/>
      <c r="M34901" s="36"/>
      <c r="N34901" s="36"/>
    </row>
    <row r="34902" spans="12:14" x14ac:dyDescent="0.25">
      <c r="L34902" s="36"/>
      <c r="M34902" s="36"/>
      <c r="N34902" s="36"/>
    </row>
    <row r="34903" spans="12:14" x14ac:dyDescent="0.25">
      <c r="L34903" s="36"/>
      <c r="M34903" s="36"/>
      <c r="N34903" s="36"/>
    </row>
    <row r="34904" spans="12:14" x14ac:dyDescent="0.25">
      <c r="L34904" s="36"/>
      <c r="M34904" s="36"/>
      <c r="N34904" s="36"/>
    </row>
    <row r="34905" spans="12:14" x14ac:dyDescent="0.25">
      <c r="L34905" s="36"/>
      <c r="M34905" s="36"/>
      <c r="N34905" s="36"/>
    </row>
    <row r="34906" spans="12:14" x14ac:dyDescent="0.25">
      <c r="L34906" s="36"/>
      <c r="M34906" s="36"/>
      <c r="N34906" s="36"/>
    </row>
    <row r="34907" spans="12:14" x14ac:dyDescent="0.25">
      <c r="L34907" s="36"/>
      <c r="M34907" s="36"/>
      <c r="N34907" s="36"/>
    </row>
    <row r="34908" spans="12:14" x14ac:dyDescent="0.25">
      <c r="L34908" s="36"/>
      <c r="M34908" s="36"/>
      <c r="N34908" s="36"/>
    </row>
    <row r="34909" spans="12:14" x14ac:dyDescent="0.25">
      <c r="L34909" s="36"/>
      <c r="M34909" s="36"/>
      <c r="N34909" s="36"/>
    </row>
    <row r="34910" spans="12:14" x14ac:dyDescent="0.25">
      <c r="L34910" s="36"/>
      <c r="M34910" s="36"/>
      <c r="N34910" s="36"/>
    </row>
    <row r="34911" spans="12:14" x14ac:dyDescent="0.25">
      <c r="L34911" s="36"/>
      <c r="M34911" s="36"/>
      <c r="N34911" s="36"/>
    </row>
    <row r="34912" spans="12:14" x14ac:dyDescent="0.25">
      <c r="L34912" s="36"/>
      <c r="M34912" s="36"/>
      <c r="N34912" s="36"/>
    </row>
    <row r="34913" spans="12:14" x14ac:dyDescent="0.25">
      <c r="L34913" s="36"/>
      <c r="M34913" s="36"/>
      <c r="N34913" s="36"/>
    </row>
    <row r="34914" spans="12:14" x14ac:dyDescent="0.25">
      <c r="L34914" s="36"/>
      <c r="M34914" s="36"/>
      <c r="N34914" s="36"/>
    </row>
    <row r="34915" spans="12:14" x14ac:dyDescent="0.25">
      <c r="L34915" s="36"/>
      <c r="M34915" s="36"/>
      <c r="N34915" s="36"/>
    </row>
    <row r="34916" spans="12:14" x14ac:dyDescent="0.25">
      <c r="L34916" s="36"/>
      <c r="M34916" s="36"/>
      <c r="N34916" s="36"/>
    </row>
    <row r="34917" spans="12:14" x14ac:dyDescent="0.25">
      <c r="L34917" s="36"/>
      <c r="M34917" s="36"/>
      <c r="N34917" s="36"/>
    </row>
    <row r="34918" spans="12:14" x14ac:dyDescent="0.25">
      <c r="L34918" s="36"/>
      <c r="M34918" s="36"/>
      <c r="N34918" s="36"/>
    </row>
    <row r="34919" spans="12:14" x14ac:dyDescent="0.25">
      <c r="L34919" s="36"/>
      <c r="M34919" s="36"/>
      <c r="N34919" s="36"/>
    </row>
    <row r="34920" spans="12:14" x14ac:dyDescent="0.25">
      <c r="L34920" s="36"/>
      <c r="M34920" s="36"/>
      <c r="N34920" s="36"/>
    </row>
    <row r="34921" spans="12:14" x14ac:dyDescent="0.25">
      <c r="L34921" s="36"/>
      <c r="M34921" s="36"/>
      <c r="N34921" s="36"/>
    </row>
    <row r="34922" spans="12:14" x14ac:dyDescent="0.25">
      <c r="L34922" s="36"/>
      <c r="M34922" s="36"/>
      <c r="N34922" s="36"/>
    </row>
    <row r="34923" spans="12:14" x14ac:dyDescent="0.25">
      <c r="L34923" s="36"/>
      <c r="M34923" s="36"/>
      <c r="N34923" s="36"/>
    </row>
    <row r="34924" spans="12:14" x14ac:dyDescent="0.25">
      <c r="L34924" s="36"/>
      <c r="M34924" s="36"/>
      <c r="N34924" s="36"/>
    </row>
    <row r="34925" spans="12:14" x14ac:dyDescent="0.25">
      <c r="L34925" s="36"/>
      <c r="M34925" s="36"/>
      <c r="N34925" s="36"/>
    </row>
    <row r="34926" spans="12:14" x14ac:dyDescent="0.25">
      <c r="L34926" s="36"/>
      <c r="M34926" s="36"/>
      <c r="N34926" s="36"/>
    </row>
    <row r="34927" spans="12:14" x14ac:dyDescent="0.25">
      <c r="L34927" s="36"/>
      <c r="M34927" s="36"/>
      <c r="N34927" s="36"/>
    </row>
    <row r="34928" spans="12:14" x14ac:dyDescent="0.25">
      <c r="L34928" s="36"/>
      <c r="M34928" s="36"/>
      <c r="N34928" s="36"/>
    </row>
    <row r="34929" spans="12:14" x14ac:dyDescent="0.25">
      <c r="L34929" s="36"/>
      <c r="M34929" s="36"/>
      <c r="N34929" s="36"/>
    </row>
    <row r="34930" spans="12:14" x14ac:dyDescent="0.25">
      <c r="L34930" s="36"/>
      <c r="M34930" s="36"/>
      <c r="N34930" s="36"/>
    </row>
    <row r="34931" spans="12:14" x14ac:dyDescent="0.25">
      <c r="L34931" s="36"/>
      <c r="M34931" s="36"/>
      <c r="N34931" s="36"/>
    </row>
    <row r="34932" spans="12:14" x14ac:dyDescent="0.25">
      <c r="L34932" s="36"/>
      <c r="M34932" s="36"/>
      <c r="N34932" s="36"/>
    </row>
    <row r="34933" spans="12:14" x14ac:dyDescent="0.25">
      <c r="L34933" s="36"/>
      <c r="M34933" s="36"/>
      <c r="N34933" s="36"/>
    </row>
    <row r="34934" spans="12:14" x14ac:dyDescent="0.25">
      <c r="L34934" s="36"/>
      <c r="M34934" s="36"/>
      <c r="N34934" s="36"/>
    </row>
    <row r="34935" spans="12:14" x14ac:dyDescent="0.25">
      <c r="L34935" s="36"/>
      <c r="M34935" s="36"/>
      <c r="N34935" s="36"/>
    </row>
    <row r="34936" spans="12:14" x14ac:dyDescent="0.25">
      <c r="L34936" s="36"/>
      <c r="M34936" s="36"/>
      <c r="N34936" s="36"/>
    </row>
    <row r="34937" spans="12:14" x14ac:dyDescent="0.25">
      <c r="L34937" s="36"/>
      <c r="M34937" s="36"/>
      <c r="N34937" s="36"/>
    </row>
    <row r="34938" spans="12:14" x14ac:dyDescent="0.25">
      <c r="L34938" s="36"/>
      <c r="M34938" s="36"/>
      <c r="N34938" s="36"/>
    </row>
    <row r="34939" spans="12:14" x14ac:dyDescent="0.25">
      <c r="L34939" s="36"/>
      <c r="M34939" s="36"/>
      <c r="N34939" s="36"/>
    </row>
    <row r="34940" spans="12:14" x14ac:dyDescent="0.25">
      <c r="L34940" s="36"/>
      <c r="M34940" s="36"/>
      <c r="N34940" s="36"/>
    </row>
    <row r="34941" spans="12:14" x14ac:dyDescent="0.25">
      <c r="L34941" s="36"/>
      <c r="M34941" s="36"/>
      <c r="N34941" s="36"/>
    </row>
    <row r="34942" spans="12:14" x14ac:dyDescent="0.25">
      <c r="L34942" s="36"/>
      <c r="M34942" s="36"/>
      <c r="N34942" s="36"/>
    </row>
    <row r="34943" spans="12:14" x14ac:dyDescent="0.25">
      <c r="L34943" s="36"/>
      <c r="M34943" s="36"/>
      <c r="N34943" s="36"/>
    </row>
    <row r="34944" spans="12:14" x14ac:dyDescent="0.25">
      <c r="L34944" s="36"/>
      <c r="M34944" s="36"/>
      <c r="N34944" s="36"/>
    </row>
    <row r="34945" spans="12:14" x14ac:dyDescent="0.25">
      <c r="L34945" s="36"/>
      <c r="M34945" s="36"/>
      <c r="N34945" s="36"/>
    </row>
    <row r="34946" spans="12:14" x14ac:dyDescent="0.25">
      <c r="L34946" s="36"/>
      <c r="M34946" s="36"/>
      <c r="N34946" s="36"/>
    </row>
    <row r="34947" spans="12:14" x14ac:dyDescent="0.25">
      <c r="L34947" s="36"/>
      <c r="M34947" s="36"/>
      <c r="N34947" s="36"/>
    </row>
    <row r="34948" spans="12:14" x14ac:dyDescent="0.25">
      <c r="L34948" s="36"/>
      <c r="M34948" s="36"/>
      <c r="N34948" s="36"/>
    </row>
    <row r="34949" spans="12:14" x14ac:dyDescent="0.25">
      <c r="L34949" s="36"/>
      <c r="M34949" s="36"/>
      <c r="N34949" s="36"/>
    </row>
    <row r="34950" spans="12:14" x14ac:dyDescent="0.25">
      <c r="L34950" s="36"/>
      <c r="M34950" s="36"/>
      <c r="N34950" s="36"/>
    </row>
    <row r="34951" spans="12:14" x14ac:dyDescent="0.25">
      <c r="L34951" s="36"/>
      <c r="M34951" s="36"/>
      <c r="N34951" s="36"/>
    </row>
    <row r="34952" spans="12:14" x14ac:dyDescent="0.25">
      <c r="L34952" s="36"/>
      <c r="M34952" s="36"/>
      <c r="N34952" s="36"/>
    </row>
    <row r="34953" spans="12:14" x14ac:dyDescent="0.25">
      <c r="L34953" s="36"/>
      <c r="M34953" s="36"/>
      <c r="N34953" s="36"/>
    </row>
    <row r="34954" spans="12:14" x14ac:dyDescent="0.25">
      <c r="L34954" s="36"/>
      <c r="M34954" s="36"/>
      <c r="N34954" s="36"/>
    </row>
    <row r="34955" spans="12:14" x14ac:dyDescent="0.25">
      <c r="L34955" s="36"/>
      <c r="M34955" s="36"/>
      <c r="N34955" s="36"/>
    </row>
    <row r="34956" spans="12:14" x14ac:dyDescent="0.25">
      <c r="L34956" s="36"/>
      <c r="M34956" s="36"/>
      <c r="N34956" s="36"/>
    </row>
    <row r="34957" spans="12:14" x14ac:dyDescent="0.25">
      <c r="L34957" s="36"/>
      <c r="M34957" s="36"/>
      <c r="N34957" s="36"/>
    </row>
    <row r="34958" spans="12:14" x14ac:dyDescent="0.25">
      <c r="L34958" s="36"/>
      <c r="M34958" s="36"/>
      <c r="N34958" s="36"/>
    </row>
    <row r="34959" spans="12:14" x14ac:dyDescent="0.25">
      <c r="L34959" s="36"/>
      <c r="M34959" s="36"/>
      <c r="N34959" s="36"/>
    </row>
    <row r="34960" spans="12:14" x14ac:dyDescent="0.25">
      <c r="L34960" s="36"/>
      <c r="M34960" s="36"/>
      <c r="N34960" s="36"/>
    </row>
    <row r="34961" spans="12:14" x14ac:dyDescent="0.25">
      <c r="L34961" s="36"/>
      <c r="M34961" s="36"/>
      <c r="N34961" s="36"/>
    </row>
    <row r="34962" spans="12:14" x14ac:dyDescent="0.25">
      <c r="L34962" s="36"/>
      <c r="M34962" s="36"/>
      <c r="N34962" s="36"/>
    </row>
    <row r="34963" spans="12:14" x14ac:dyDescent="0.25">
      <c r="L34963" s="36"/>
      <c r="M34963" s="36"/>
      <c r="N34963" s="36"/>
    </row>
    <row r="34964" spans="12:14" x14ac:dyDescent="0.25">
      <c r="L34964" s="36"/>
      <c r="M34964" s="36"/>
      <c r="N34964" s="36"/>
    </row>
    <row r="34965" spans="12:14" x14ac:dyDescent="0.25">
      <c r="L34965" s="36"/>
      <c r="M34965" s="36"/>
      <c r="N34965" s="36"/>
    </row>
    <row r="34966" spans="12:14" x14ac:dyDescent="0.25">
      <c r="L34966" s="36"/>
      <c r="M34966" s="36"/>
      <c r="N34966" s="36"/>
    </row>
    <row r="34967" spans="12:14" x14ac:dyDescent="0.25">
      <c r="L34967" s="36"/>
      <c r="M34967" s="36"/>
      <c r="N34967" s="36"/>
    </row>
    <row r="34968" spans="12:14" x14ac:dyDescent="0.25">
      <c r="L34968" s="36"/>
      <c r="M34968" s="36"/>
      <c r="N34968" s="36"/>
    </row>
    <row r="34969" spans="12:14" x14ac:dyDescent="0.25">
      <c r="L34969" s="36"/>
      <c r="M34969" s="36"/>
      <c r="N34969" s="36"/>
    </row>
    <row r="34970" spans="12:14" x14ac:dyDescent="0.25">
      <c r="L34970" s="36"/>
      <c r="M34970" s="36"/>
      <c r="N34970" s="36"/>
    </row>
    <row r="34971" spans="12:14" x14ac:dyDescent="0.25">
      <c r="L34971" s="36"/>
      <c r="M34971" s="36"/>
      <c r="N34971" s="36"/>
    </row>
    <row r="34972" spans="12:14" x14ac:dyDescent="0.25">
      <c r="L34972" s="36"/>
      <c r="M34972" s="36"/>
      <c r="N34972" s="36"/>
    </row>
    <row r="34973" spans="12:14" x14ac:dyDescent="0.25">
      <c r="L34973" s="36"/>
      <c r="M34973" s="36"/>
      <c r="N34973" s="36"/>
    </row>
    <row r="34974" spans="12:14" x14ac:dyDescent="0.25">
      <c r="L34974" s="36"/>
      <c r="M34974" s="36"/>
      <c r="N34974" s="36"/>
    </row>
    <row r="34975" spans="12:14" x14ac:dyDescent="0.25">
      <c r="L34975" s="36"/>
      <c r="M34975" s="36"/>
      <c r="N34975" s="36"/>
    </row>
    <row r="34976" spans="12:14" x14ac:dyDescent="0.25">
      <c r="L34976" s="36"/>
      <c r="M34976" s="36"/>
      <c r="N34976" s="36"/>
    </row>
    <row r="34977" spans="12:14" x14ac:dyDescent="0.25">
      <c r="L34977" s="36"/>
      <c r="M34977" s="36"/>
      <c r="N34977" s="36"/>
    </row>
    <row r="34978" spans="12:14" x14ac:dyDescent="0.25">
      <c r="L34978" s="36"/>
      <c r="M34978" s="36"/>
      <c r="N34978" s="36"/>
    </row>
    <row r="34979" spans="12:14" x14ac:dyDescent="0.25">
      <c r="L34979" s="36"/>
      <c r="M34979" s="36"/>
      <c r="N34979" s="36"/>
    </row>
    <row r="34980" spans="12:14" x14ac:dyDescent="0.25">
      <c r="L34980" s="36"/>
      <c r="M34980" s="36"/>
      <c r="N34980" s="36"/>
    </row>
    <row r="34981" spans="12:14" x14ac:dyDescent="0.25">
      <c r="L34981" s="36"/>
      <c r="M34981" s="36"/>
      <c r="N34981" s="36"/>
    </row>
    <row r="34982" spans="12:14" x14ac:dyDescent="0.25">
      <c r="L34982" s="36"/>
      <c r="M34982" s="36"/>
      <c r="N34982" s="36"/>
    </row>
    <row r="34983" spans="12:14" x14ac:dyDescent="0.25">
      <c r="L34983" s="36"/>
      <c r="M34983" s="36"/>
      <c r="N34983" s="36"/>
    </row>
    <row r="34984" spans="12:14" x14ac:dyDescent="0.25">
      <c r="L34984" s="36"/>
      <c r="M34984" s="36"/>
      <c r="N34984" s="36"/>
    </row>
    <row r="34985" spans="12:14" x14ac:dyDescent="0.25">
      <c r="L34985" s="36"/>
      <c r="M34985" s="36"/>
      <c r="N34985" s="36"/>
    </row>
    <row r="34986" spans="12:14" x14ac:dyDescent="0.25">
      <c r="L34986" s="36"/>
      <c r="M34986" s="36"/>
      <c r="N34986" s="36"/>
    </row>
    <row r="34987" spans="12:14" x14ac:dyDescent="0.25">
      <c r="L34987" s="36"/>
      <c r="M34987" s="36"/>
      <c r="N34987" s="36"/>
    </row>
    <row r="34988" spans="12:14" x14ac:dyDescent="0.25">
      <c r="L34988" s="36"/>
      <c r="M34988" s="36"/>
      <c r="N34988" s="36"/>
    </row>
    <row r="34989" spans="12:14" x14ac:dyDescent="0.25">
      <c r="L34989" s="36"/>
      <c r="M34989" s="36"/>
      <c r="N34989" s="36"/>
    </row>
    <row r="34990" spans="12:14" x14ac:dyDescent="0.25">
      <c r="L34990" s="36"/>
      <c r="M34990" s="36"/>
      <c r="N34990" s="36"/>
    </row>
    <row r="34991" spans="12:14" x14ac:dyDescent="0.25">
      <c r="L34991" s="36"/>
      <c r="M34991" s="36"/>
      <c r="N34991" s="36"/>
    </row>
    <row r="34992" spans="12:14" x14ac:dyDescent="0.25">
      <c r="L34992" s="36"/>
      <c r="M34992" s="36"/>
      <c r="N34992" s="36"/>
    </row>
    <row r="34993" spans="12:14" x14ac:dyDescent="0.25">
      <c r="L34993" s="36"/>
      <c r="M34993" s="36"/>
      <c r="N34993" s="36"/>
    </row>
    <row r="34994" spans="12:14" x14ac:dyDescent="0.25">
      <c r="L34994" s="36"/>
      <c r="M34994" s="36"/>
      <c r="N34994" s="36"/>
    </row>
    <row r="34995" spans="12:14" x14ac:dyDescent="0.25">
      <c r="L34995" s="36"/>
      <c r="M34995" s="36"/>
      <c r="N34995" s="36"/>
    </row>
    <row r="34996" spans="12:14" x14ac:dyDescent="0.25">
      <c r="L34996" s="36"/>
      <c r="M34996" s="36"/>
      <c r="N34996" s="36"/>
    </row>
    <row r="34997" spans="12:14" x14ac:dyDescent="0.25">
      <c r="L34997" s="36"/>
      <c r="M34997" s="36"/>
      <c r="N34997" s="36"/>
    </row>
    <row r="34998" spans="12:14" x14ac:dyDescent="0.25">
      <c r="L34998" s="36"/>
      <c r="M34998" s="36"/>
      <c r="N34998" s="36"/>
    </row>
    <row r="34999" spans="12:14" x14ac:dyDescent="0.25">
      <c r="L34999" s="36"/>
      <c r="M34999" s="36"/>
      <c r="N34999" s="36"/>
    </row>
    <row r="35000" spans="12:14" x14ac:dyDescent="0.25">
      <c r="L35000" s="36"/>
      <c r="M35000" s="36"/>
      <c r="N35000" s="36"/>
    </row>
    <row r="35001" spans="12:14" x14ac:dyDescent="0.25">
      <c r="L35001" s="36"/>
      <c r="M35001" s="36"/>
      <c r="N35001" s="36"/>
    </row>
    <row r="35002" spans="12:14" x14ac:dyDescent="0.25">
      <c r="L35002" s="36"/>
      <c r="M35002" s="36"/>
      <c r="N35002" s="36"/>
    </row>
    <row r="35003" spans="12:14" x14ac:dyDescent="0.25">
      <c r="L35003" s="36"/>
      <c r="M35003" s="36"/>
      <c r="N35003" s="36"/>
    </row>
    <row r="35004" spans="12:14" x14ac:dyDescent="0.25">
      <c r="L35004" s="36"/>
      <c r="M35004" s="36"/>
      <c r="N35004" s="36"/>
    </row>
    <row r="35005" spans="12:14" x14ac:dyDescent="0.25">
      <c r="L35005" s="36"/>
      <c r="M35005" s="36"/>
      <c r="N35005" s="36"/>
    </row>
    <row r="35006" spans="12:14" x14ac:dyDescent="0.25">
      <c r="L35006" s="36"/>
      <c r="M35006" s="36"/>
      <c r="N35006" s="36"/>
    </row>
    <row r="35007" spans="12:14" x14ac:dyDescent="0.25">
      <c r="L35007" s="36"/>
      <c r="M35007" s="36"/>
      <c r="N35007" s="36"/>
    </row>
    <row r="35008" spans="12:14" x14ac:dyDescent="0.25">
      <c r="L35008" s="36"/>
      <c r="M35008" s="36"/>
      <c r="N35008" s="36"/>
    </row>
    <row r="35009" spans="12:14" x14ac:dyDescent="0.25">
      <c r="L35009" s="36"/>
      <c r="M35009" s="36"/>
      <c r="N35009" s="36"/>
    </row>
    <row r="35010" spans="12:14" x14ac:dyDescent="0.25">
      <c r="L35010" s="36"/>
      <c r="M35010" s="36"/>
      <c r="N35010" s="36"/>
    </row>
    <row r="35011" spans="12:14" x14ac:dyDescent="0.25">
      <c r="L35011" s="36"/>
      <c r="M35011" s="36"/>
      <c r="N35011" s="36"/>
    </row>
    <row r="35012" spans="12:14" x14ac:dyDescent="0.25">
      <c r="L35012" s="36"/>
      <c r="M35012" s="36"/>
      <c r="N35012" s="36"/>
    </row>
    <row r="35013" spans="12:14" x14ac:dyDescent="0.25">
      <c r="L35013" s="36"/>
      <c r="M35013" s="36"/>
      <c r="N35013" s="36"/>
    </row>
    <row r="35014" spans="12:14" x14ac:dyDescent="0.25">
      <c r="L35014" s="36"/>
      <c r="M35014" s="36"/>
      <c r="N35014" s="36"/>
    </row>
    <row r="35015" spans="12:14" x14ac:dyDescent="0.25">
      <c r="L35015" s="36"/>
      <c r="M35015" s="36"/>
      <c r="N35015" s="36"/>
    </row>
    <row r="35016" spans="12:14" x14ac:dyDescent="0.25">
      <c r="L35016" s="36"/>
      <c r="M35016" s="36"/>
      <c r="N35016" s="36"/>
    </row>
    <row r="35017" spans="12:14" x14ac:dyDescent="0.25">
      <c r="L35017" s="36"/>
      <c r="M35017" s="36"/>
      <c r="N35017" s="36"/>
    </row>
    <row r="35018" spans="12:14" x14ac:dyDescent="0.25">
      <c r="L35018" s="36"/>
      <c r="M35018" s="36"/>
      <c r="N35018" s="36"/>
    </row>
    <row r="35019" spans="12:14" x14ac:dyDescent="0.25">
      <c r="L35019" s="36"/>
      <c r="M35019" s="36"/>
      <c r="N35019" s="36"/>
    </row>
    <row r="35020" spans="12:14" x14ac:dyDescent="0.25">
      <c r="L35020" s="36"/>
      <c r="M35020" s="36"/>
      <c r="N35020" s="36"/>
    </row>
    <row r="35021" spans="12:14" x14ac:dyDescent="0.25">
      <c r="L35021" s="36"/>
      <c r="M35021" s="36"/>
      <c r="N35021" s="36"/>
    </row>
    <row r="35022" spans="12:14" x14ac:dyDescent="0.25">
      <c r="L35022" s="36"/>
      <c r="M35022" s="36"/>
      <c r="N35022" s="36"/>
    </row>
    <row r="35023" spans="12:14" x14ac:dyDescent="0.25">
      <c r="L35023" s="36"/>
      <c r="M35023" s="36"/>
      <c r="N35023" s="36"/>
    </row>
    <row r="35024" spans="12:14" x14ac:dyDescent="0.25">
      <c r="L35024" s="36"/>
      <c r="M35024" s="36"/>
      <c r="N35024" s="36"/>
    </row>
    <row r="35025" spans="12:14" x14ac:dyDescent="0.25">
      <c r="L35025" s="36"/>
      <c r="M35025" s="36"/>
      <c r="N35025" s="36"/>
    </row>
    <row r="35026" spans="12:14" x14ac:dyDescent="0.25">
      <c r="L35026" s="36"/>
      <c r="M35026" s="36"/>
      <c r="N35026" s="36"/>
    </row>
    <row r="35027" spans="12:14" x14ac:dyDescent="0.25">
      <c r="L35027" s="36"/>
      <c r="M35027" s="36"/>
      <c r="N35027" s="36"/>
    </row>
    <row r="35028" spans="12:14" x14ac:dyDescent="0.25">
      <c r="L35028" s="36"/>
      <c r="M35028" s="36"/>
      <c r="N35028" s="36"/>
    </row>
    <row r="35029" spans="12:14" x14ac:dyDescent="0.25">
      <c r="L35029" s="36"/>
      <c r="M35029" s="36"/>
      <c r="N35029" s="36"/>
    </row>
    <row r="35030" spans="12:14" x14ac:dyDescent="0.25">
      <c r="L35030" s="36"/>
      <c r="M35030" s="36"/>
      <c r="N35030" s="36"/>
    </row>
    <row r="35031" spans="12:14" x14ac:dyDescent="0.25">
      <c r="L35031" s="36"/>
      <c r="M35031" s="36"/>
      <c r="N35031" s="36"/>
    </row>
    <row r="35032" spans="12:14" x14ac:dyDescent="0.25">
      <c r="L35032" s="36"/>
      <c r="M35032" s="36"/>
      <c r="N35032" s="36"/>
    </row>
    <row r="35033" spans="12:14" x14ac:dyDescent="0.25">
      <c r="L35033" s="36"/>
      <c r="M35033" s="36"/>
      <c r="N35033" s="36"/>
    </row>
    <row r="35034" spans="12:14" x14ac:dyDescent="0.25">
      <c r="L35034" s="36"/>
      <c r="M35034" s="36"/>
      <c r="N35034" s="36"/>
    </row>
    <row r="35035" spans="12:14" x14ac:dyDescent="0.25">
      <c r="L35035" s="36"/>
      <c r="M35035" s="36"/>
      <c r="N35035" s="36"/>
    </row>
    <row r="35036" spans="12:14" x14ac:dyDescent="0.25">
      <c r="L35036" s="36"/>
      <c r="M35036" s="36"/>
      <c r="N35036" s="36"/>
    </row>
    <row r="35037" spans="12:14" x14ac:dyDescent="0.25">
      <c r="L35037" s="36"/>
      <c r="M35037" s="36"/>
      <c r="N35037" s="36"/>
    </row>
    <row r="35038" spans="12:14" x14ac:dyDescent="0.25">
      <c r="L35038" s="36"/>
      <c r="M35038" s="36"/>
      <c r="N35038" s="36"/>
    </row>
    <row r="35039" spans="12:14" x14ac:dyDescent="0.25">
      <c r="L35039" s="36"/>
      <c r="M35039" s="36"/>
      <c r="N35039" s="36"/>
    </row>
    <row r="35040" spans="12:14" x14ac:dyDescent="0.25">
      <c r="L35040" s="36"/>
      <c r="M35040" s="36"/>
      <c r="N35040" s="36"/>
    </row>
    <row r="35041" spans="12:14" x14ac:dyDescent="0.25">
      <c r="L35041" s="36"/>
      <c r="M35041" s="36"/>
      <c r="N35041" s="36"/>
    </row>
    <row r="35042" spans="12:14" x14ac:dyDescent="0.25">
      <c r="L35042" s="36"/>
      <c r="M35042" s="36"/>
      <c r="N35042" s="36"/>
    </row>
    <row r="35043" spans="12:14" x14ac:dyDescent="0.25">
      <c r="L35043" s="36"/>
      <c r="M35043" s="36"/>
      <c r="N35043" s="36"/>
    </row>
    <row r="35044" spans="12:14" x14ac:dyDescent="0.25">
      <c r="L35044" s="36"/>
      <c r="M35044" s="36"/>
      <c r="N35044" s="36"/>
    </row>
    <row r="35045" spans="12:14" x14ac:dyDescent="0.25">
      <c r="L35045" s="36"/>
      <c r="M35045" s="36"/>
      <c r="N35045" s="36"/>
    </row>
    <row r="35046" spans="12:14" x14ac:dyDescent="0.25">
      <c r="L35046" s="36"/>
      <c r="M35046" s="36"/>
      <c r="N35046" s="36"/>
    </row>
    <row r="35047" spans="12:14" x14ac:dyDescent="0.25">
      <c r="L35047" s="36"/>
      <c r="M35047" s="36"/>
      <c r="N35047" s="36"/>
    </row>
    <row r="35048" spans="12:14" x14ac:dyDescent="0.25">
      <c r="L35048" s="36"/>
      <c r="M35048" s="36"/>
      <c r="N35048" s="36"/>
    </row>
    <row r="35049" spans="12:14" x14ac:dyDescent="0.25">
      <c r="L35049" s="36"/>
      <c r="M35049" s="36"/>
      <c r="N35049" s="36"/>
    </row>
    <row r="35050" spans="12:14" x14ac:dyDescent="0.25">
      <c r="L35050" s="36"/>
      <c r="M35050" s="36"/>
      <c r="N35050" s="36"/>
    </row>
    <row r="35051" spans="12:14" x14ac:dyDescent="0.25">
      <c r="L35051" s="36"/>
      <c r="M35051" s="36"/>
      <c r="N35051" s="36"/>
    </row>
    <row r="35052" spans="12:14" x14ac:dyDescent="0.25">
      <c r="L35052" s="36"/>
      <c r="M35052" s="36"/>
      <c r="N35052" s="36"/>
    </row>
    <row r="35053" spans="12:14" x14ac:dyDescent="0.25">
      <c r="L35053" s="36"/>
      <c r="M35053" s="36"/>
      <c r="N35053" s="36"/>
    </row>
    <row r="35054" spans="12:14" x14ac:dyDescent="0.25">
      <c r="L35054" s="36"/>
      <c r="M35054" s="36"/>
      <c r="N35054" s="36"/>
    </row>
    <row r="35055" spans="12:14" x14ac:dyDescent="0.25">
      <c r="L35055" s="36"/>
      <c r="M35055" s="36"/>
      <c r="N35055" s="36"/>
    </row>
    <row r="35056" spans="12:14" x14ac:dyDescent="0.25">
      <c r="L35056" s="36"/>
      <c r="M35056" s="36"/>
      <c r="N35056" s="36"/>
    </row>
    <row r="35057" spans="12:14" x14ac:dyDescent="0.25">
      <c r="L35057" s="36"/>
      <c r="M35057" s="36"/>
      <c r="N35057" s="36"/>
    </row>
    <row r="35058" spans="12:14" x14ac:dyDescent="0.25">
      <c r="L35058" s="36"/>
      <c r="M35058" s="36"/>
      <c r="N35058" s="36"/>
    </row>
    <row r="35059" spans="12:14" x14ac:dyDescent="0.25">
      <c r="L35059" s="36"/>
      <c r="M35059" s="36"/>
      <c r="N35059" s="36"/>
    </row>
    <row r="35060" spans="12:14" x14ac:dyDescent="0.25">
      <c r="L35060" s="36"/>
      <c r="M35060" s="36"/>
      <c r="N35060" s="36"/>
    </row>
    <row r="35061" spans="12:14" x14ac:dyDescent="0.25">
      <c r="L35061" s="36"/>
      <c r="M35061" s="36"/>
      <c r="N35061" s="36"/>
    </row>
    <row r="35062" spans="12:14" x14ac:dyDescent="0.25">
      <c r="L35062" s="36"/>
      <c r="M35062" s="36"/>
      <c r="N35062" s="36"/>
    </row>
    <row r="35063" spans="12:14" x14ac:dyDescent="0.25">
      <c r="L35063" s="36"/>
      <c r="M35063" s="36"/>
      <c r="N35063" s="36"/>
    </row>
    <row r="35064" spans="12:14" x14ac:dyDescent="0.25">
      <c r="L35064" s="36"/>
      <c r="M35064" s="36"/>
      <c r="N35064" s="36"/>
    </row>
    <row r="35065" spans="12:14" x14ac:dyDescent="0.25">
      <c r="L35065" s="36"/>
      <c r="M35065" s="36"/>
      <c r="N35065" s="36"/>
    </row>
    <row r="35066" spans="12:14" x14ac:dyDescent="0.25">
      <c r="L35066" s="36"/>
      <c r="M35066" s="36"/>
      <c r="N35066" s="36"/>
    </row>
    <row r="35067" spans="12:14" x14ac:dyDescent="0.25">
      <c r="L35067" s="36"/>
      <c r="M35067" s="36"/>
      <c r="N35067" s="36"/>
    </row>
    <row r="35068" spans="12:14" x14ac:dyDescent="0.25">
      <c r="L35068" s="36"/>
      <c r="M35068" s="36"/>
      <c r="N35068" s="36"/>
    </row>
    <row r="35069" spans="12:14" x14ac:dyDescent="0.25">
      <c r="L35069" s="36"/>
      <c r="M35069" s="36"/>
      <c r="N35069" s="36"/>
    </row>
    <row r="35070" spans="12:14" x14ac:dyDescent="0.25">
      <c r="L35070" s="36"/>
      <c r="M35070" s="36"/>
      <c r="N35070" s="36"/>
    </row>
    <row r="35071" spans="12:14" x14ac:dyDescent="0.25">
      <c r="L35071" s="36"/>
      <c r="M35071" s="36"/>
      <c r="N35071" s="36"/>
    </row>
    <row r="35072" spans="12:14" x14ac:dyDescent="0.25">
      <c r="L35072" s="36"/>
      <c r="M35072" s="36"/>
      <c r="N35072" s="36"/>
    </row>
    <row r="35073" spans="12:14" x14ac:dyDescent="0.25">
      <c r="L35073" s="36"/>
      <c r="M35073" s="36"/>
      <c r="N35073" s="36"/>
    </row>
    <row r="35074" spans="12:14" x14ac:dyDescent="0.25">
      <c r="L35074" s="36"/>
      <c r="M35074" s="36"/>
      <c r="N35074" s="36"/>
    </row>
    <row r="35075" spans="12:14" x14ac:dyDescent="0.25">
      <c r="L35075" s="36"/>
      <c r="M35075" s="36"/>
      <c r="N35075" s="36"/>
    </row>
    <row r="35076" spans="12:14" x14ac:dyDescent="0.25">
      <c r="L35076" s="36"/>
      <c r="M35076" s="36"/>
      <c r="N35076" s="36"/>
    </row>
    <row r="35077" spans="12:14" x14ac:dyDescent="0.25">
      <c r="L35077" s="36"/>
      <c r="M35077" s="36"/>
      <c r="N35077" s="36"/>
    </row>
    <row r="35078" spans="12:14" x14ac:dyDescent="0.25">
      <c r="L35078" s="36"/>
      <c r="M35078" s="36"/>
      <c r="N35078" s="36"/>
    </row>
    <row r="35079" spans="12:14" x14ac:dyDescent="0.25">
      <c r="L35079" s="36"/>
      <c r="M35079" s="36"/>
      <c r="N35079" s="36"/>
    </row>
    <row r="35080" spans="12:14" x14ac:dyDescent="0.25">
      <c r="L35080" s="36"/>
      <c r="M35080" s="36"/>
      <c r="N35080" s="36"/>
    </row>
    <row r="35081" spans="12:14" x14ac:dyDescent="0.25">
      <c r="L35081" s="36"/>
      <c r="M35081" s="36"/>
      <c r="N35081" s="36"/>
    </row>
    <row r="35082" spans="12:14" x14ac:dyDescent="0.25">
      <c r="L35082" s="36"/>
      <c r="M35082" s="36"/>
      <c r="N35082" s="36"/>
    </row>
    <row r="35083" spans="12:14" x14ac:dyDescent="0.25">
      <c r="L35083" s="36"/>
      <c r="M35083" s="36"/>
      <c r="N35083" s="36"/>
    </row>
    <row r="35084" spans="12:14" x14ac:dyDescent="0.25">
      <c r="L35084" s="36"/>
      <c r="M35084" s="36"/>
      <c r="N35084" s="36"/>
    </row>
    <row r="35085" spans="12:14" x14ac:dyDescent="0.25">
      <c r="L35085" s="36"/>
      <c r="M35085" s="36"/>
      <c r="N35085" s="36"/>
    </row>
    <row r="35086" spans="12:14" x14ac:dyDescent="0.25">
      <c r="L35086" s="36"/>
      <c r="M35086" s="36"/>
      <c r="N35086" s="36"/>
    </row>
    <row r="35087" spans="12:14" x14ac:dyDescent="0.25">
      <c r="L35087" s="36"/>
      <c r="M35087" s="36"/>
      <c r="N35087" s="36"/>
    </row>
    <row r="35088" spans="12:14" x14ac:dyDescent="0.25">
      <c r="L35088" s="36"/>
      <c r="M35088" s="36"/>
      <c r="N35088" s="36"/>
    </row>
    <row r="35089" spans="12:14" x14ac:dyDescent="0.25">
      <c r="L35089" s="36"/>
      <c r="M35089" s="36"/>
      <c r="N35089" s="36"/>
    </row>
    <row r="35090" spans="12:14" x14ac:dyDescent="0.25">
      <c r="L35090" s="36"/>
      <c r="M35090" s="36"/>
      <c r="N35090" s="36"/>
    </row>
    <row r="35091" spans="12:14" x14ac:dyDescent="0.25">
      <c r="L35091" s="36"/>
      <c r="M35091" s="36"/>
      <c r="N35091" s="36"/>
    </row>
    <row r="35092" spans="12:14" x14ac:dyDescent="0.25">
      <c r="L35092" s="36"/>
      <c r="M35092" s="36"/>
      <c r="N35092" s="36"/>
    </row>
    <row r="35093" spans="12:14" x14ac:dyDescent="0.25">
      <c r="L35093" s="36"/>
      <c r="M35093" s="36"/>
      <c r="N35093" s="36"/>
    </row>
    <row r="35094" spans="12:14" x14ac:dyDescent="0.25">
      <c r="L35094" s="36"/>
      <c r="M35094" s="36"/>
      <c r="N35094" s="36"/>
    </row>
    <row r="35095" spans="12:14" x14ac:dyDescent="0.25">
      <c r="L35095" s="36"/>
      <c r="M35095" s="36"/>
      <c r="N35095" s="36"/>
    </row>
    <row r="35096" spans="12:14" x14ac:dyDescent="0.25">
      <c r="L35096" s="36"/>
      <c r="M35096" s="36"/>
      <c r="N35096" s="36"/>
    </row>
    <row r="35097" spans="12:14" x14ac:dyDescent="0.25">
      <c r="L35097" s="36"/>
      <c r="M35097" s="36"/>
      <c r="N35097" s="36"/>
    </row>
    <row r="35098" spans="12:14" x14ac:dyDescent="0.25">
      <c r="L35098" s="36"/>
      <c r="M35098" s="36"/>
      <c r="N35098" s="36"/>
    </row>
    <row r="35099" spans="12:14" x14ac:dyDescent="0.25">
      <c r="L35099" s="36"/>
      <c r="M35099" s="36"/>
      <c r="N35099" s="36"/>
    </row>
    <row r="35100" spans="12:14" x14ac:dyDescent="0.25">
      <c r="L35100" s="36"/>
      <c r="M35100" s="36"/>
      <c r="N35100" s="36"/>
    </row>
    <row r="35101" spans="12:14" x14ac:dyDescent="0.25">
      <c r="L35101" s="36"/>
      <c r="M35101" s="36"/>
      <c r="N35101" s="36"/>
    </row>
    <row r="35102" spans="12:14" x14ac:dyDescent="0.25">
      <c r="L35102" s="36"/>
      <c r="M35102" s="36"/>
      <c r="N35102" s="36"/>
    </row>
    <row r="35103" spans="12:14" x14ac:dyDescent="0.25">
      <c r="L35103" s="36"/>
      <c r="M35103" s="36"/>
      <c r="N35103" s="36"/>
    </row>
    <row r="35104" spans="12:14" x14ac:dyDescent="0.25">
      <c r="L35104" s="36"/>
      <c r="M35104" s="36"/>
      <c r="N35104" s="36"/>
    </row>
    <row r="35105" spans="12:14" x14ac:dyDescent="0.25">
      <c r="L35105" s="36"/>
      <c r="M35105" s="36"/>
      <c r="N35105" s="36"/>
    </row>
    <row r="35106" spans="12:14" x14ac:dyDescent="0.25">
      <c r="L35106" s="36"/>
      <c r="M35106" s="36"/>
      <c r="N35106" s="36"/>
    </row>
    <row r="35107" spans="12:14" x14ac:dyDescent="0.25">
      <c r="L35107" s="36"/>
      <c r="M35107" s="36"/>
      <c r="N35107" s="36"/>
    </row>
    <row r="35108" spans="12:14" x14ac:dyDescent="0.25">
      <c r="L35108" s="36"/>
      <c r="M35108" s="36"/>
      <c r="N35108" s="36"/>
    </row>
    <row r="35109" spans="12:14" x14ac:dyDescent="0.25">
      <c r="L35109" s="36"/>
      <c r="M35109" s="36"/>
      <c r="N35109" s="36"/>
    </row>
    <row r="35110" spans="12:14" x14ac:dyDescent="0.25">
      <c r="L35110" s="36"/>
      <c r="M35110" s="36"/>
      <c r="N35110" s="36"/>
    </row>
    <row r="35111" spans="12:14" x14ac:dyDescent="0.25">
      <c r="L35111" s="36"/>
      <c r="M35111" s="36"/>
      <c r="N35111" s="36"/>
    </row>
    <row r="35112" spans="12:14" x14ac:dyDescent="0.25">
      <c r="L35112" s="36"/>
      <c r="M35112" s="36"/>
      <c r="N35112" s="36"/>
    </row>
    <row r="35113" spans="12:14" x14ac:dyDescent="0.25">
      <c r="L35113" s="36"/>
      <c r="M35113" s="36"/>
      <c r="N35113" s="36"/>
    </row>
    <row r="35114" spans="12:14" x14ac:dyDescent="0.25">
      <c r="L35114" s="36"/>
      <c r="M35114" s="36"/>
      <c r="N35114" s="36"/>
    </row>
    <row r="35115" spans="12:14" x14ac:dyDescent="0.25">
      <c r="L35115" s="36"/>
      <c r="M35115" s="36"/>
      <c r="N35115" s="36"/>
    </row>
    <row r="35116" spans="12:14" x14ac:dyDescent="0.25">
      <c r="L35116" s="36"/>
      <c r="M35116" s="36"/>
      <c r="N35116" s="36"/>
    </row>
    <row r="35117" spans="12:14" x14ac:dyDescent="0.25">
      <c r="L35117" s="36"/>
      <c r="M35117" s="36"/>
      <c r="N35117" s="36"/>
    </row>
    <row r="35118" spans="12:14" x14ac:dyDescent="0.25">
      <c r="L35118" s="36"/>
      <c r="M35118" s="36"/>
      <c r="N35118" s="36"/>
    </row>
    <row r="35119" spans="12:14" x14ac:dyDescent="0.25">
      <c r="L35119" s="36"/>
      <c r="M35119" s="36"/>
      <c r="N35119" s="36"/>
    </row>
    <row r="35120" spans="12:14" x14ac:dyDescent="0.25">
      <c r="L35120" s="36"/>
      <c r="M35120" s="36"/>
      <c r="N35120" s="36"/>
    </row>
    <row r="35121" spans="12:14" x14ac:dyDescent="0.25">
      <c r="L35121" s="36"/>
      <c r="M35121" s="36"/>
      <c r="N35121" s="36"/>
    </row>
    <row r="35122" spans="12:14" x14ac:dyDescent="0.25">
      <c r="L35122" s="36"/>
      <c r="M35122" s="36"/>
      <c r="N35122" s="36"/>
    </row>
    <row r="35123" spans="12:14" x14ac:dyDescent="0.25">
      <c r="L35123" s="36"/>
      <c r="M35123" s="36"/>
      <c r="N35123" s="36"/>
    </row>
    <row r="35124" spans="12:14" x14ac:dyDescent="0.25">
      <c r="L35124" s="36"/>
      <c r="M35124" s="36"/>
      <c r="N35124" s="36"/>
    </row>
    <row r="35125" spans="12:14" x14ac:dyDescent="0.25">
      <c r="L35125" s="36"/>
      <c r="M35125" s="36"/>
      <c r="N35125" s="36"/>
    </row>
    <row r="35126" spans="12:14" x14ac:dyDescent="0.25">
      <c r="L35126" s="36"/>
      <c r="M35126" s="36"/>
      <c r="N35126" s="36"/>
    </row>
    <row r="35127" spans="12:14" x14ac:dyDescent="0.25">
      <c r="L35127" s="36"/>
      <c r="M35127" s="36"/>
      <c r="N35127" s="36"/>
    </row>
    <row r="35128" spans="12:14" x14ac:dyDescent="0.25">
      <c r="L35128" s="36"/>
      <c r="M35128" s="36"/>
      <c r="N35128" s="36"/>
    </row>
    <row r="35129" spans="12:14" x14ac:dyDescent="0.25">
      <c r="L35129" s="36"/>
      <c r="M35129" s="36"/>
      <c r="N35129" s="36"/>
    </row>
    <row r="35130" spans="12:14" x14ac:dyDescent="0.25">
      <c r="L35130" s="36"/>
      <c r="M35130" s="36"/>
      <c r="N35130" s="36"/>
    </row>
    <row r="35131" spans="12:14" x14ac:dyDescent="0.25">
      <c r="L35131" s="36"/>
      <c r="M35131" s="36"/>
      <c r="N35131" s="36"/>
    </row>
    <row r="35132" spans="12:14" x14ac:dyDescent="0.25">
      <c r="L35132" s="36"/>
      <c r="M35132" s="36"/>
      <c r="N35132" s="36"/>
    </row>
    <row r="35133" spans="12:14" x14ac:dyDescent="0.25">
      <c r="L35133" s="36"/>
      <c r="M35133" s="36"/>
      <c r="N35133" s="36"/>
    </row>
    <row r="35134" spans="12:14" x14ac:dyDescent="0.25">
      <c r="L35134" s="36"/>
      <c r="M35134" s="36"/>
      <c r="N35134" s="36"/>
    </row>
    <row r="35135" spans="12:14" x14ac:dyDescent="0.25">
      <c r="L35135" s="36"/>
      <c r="M35135" s="36"/>
      <c r="N35135" s="36"/>
    </row>
    <row r="35136" spans="12:14" x14ac:dyDescent="0.25">
      <c r="L35136" s="36"/>
      <c r="M35136" s="36"/>
      <c r="N35136" s="36"/>
    </row>
    <row r="35137" spans="12:14" x14ac:dyDescent="0.25">
      <c r="L35137" s="36"/>
      <c r="M35137" s="36"/>
      <c r="N35137" s="36"/>
    </row>
    <row r="35138" spans="12:14" x14ac:dyDescent="0.25">
      <c r="L35138" s="36"/>
      <c r="M35138" s="36"/>
      <c r="N35138" s="36"/>
    </row>
    <row r="35139" spans="12:14" x14ac:dyDescent="0.25">
      <c r="L35139" s="36"/>
      <c r="M35139" s="36"/>
      <c r="N35139" s="36"/>
    </row>
    <row r="35140" spans="12:14" x14ac:dyDescent="0.25">
      <c r="M35140" s="36"/>
      <c r="N35140" s="36"/>
    </row>
    <row r="35141" spans="12:14" x14ac:dyDescent="0.25">
      <c r="M35141" s="36"/>
      <c r="N35141" s="36"/>
    </row>
    <row r="35142" spans="12:14" x14ac:dyDescent="0.25">
      <c r="M35142" s="36"/>
      <c r="N35142" s="36"/>
    </row>
    <row r="35143" spans="12:14" x14ac:dyDescent="0.25">
      <c r="M35143" s="36"/>
      <c r="N35143" s="36"/>
    </row>
    <row r="35144" spans="12:14" x14ac:dyDescent="0.25">
      <c r="M35144" s="36"/>
      <c r="N35144" s="36"/>
    </row>
    <row r="35145" spans="12:14" x14ac:dyDescent="0.25">
      <c r="M35145" s="36"/>
      <c r="N35145" s="36"/>
    </row>
    <row r="35146" spans="12:14" x14ac:dyDescent="0.25">
      <c r="M35146" s="36"/>
      <c r="N35146" s="36"/>
    </row>
    <row r="35147" spans="12:14" x14ac:dyDescent="0.25">
      <c r="M35147" s="36"/>
      <c r="N35147" s="36"/>
    </row>
    <row r="35148" spans="12:14" x14ac:dyDescent="0.25">
      <c r="M35148" s="36"/>
      <c r="N35148" s="36"/>
    </row>
    <row r="35149" spans="12:14" x14ac:dyDescent="0.25">
      <c r="M35149" s="36"/>
      <c r="N35149" s="36"/>
    </row>
    <row r="35150" spans="12:14" x14ac:dyDescent="0.25">
      <c r="M35150" s="36"/>
      <c r="N35150" s="36"/>
    </row>
    <row r="35151" spans="12:14" x14ac:dyDescent="0.25">
      <c r="M35151" s="36"/>
      <c r="N35151" s="36"/>
    </row>
    <row r="35152" spans="12:14" x14ac:dyDescent="0.25">
      <c r="M35152" s="36"/>
      <c r="N35152" s="36"/>
    </row>
    <row r="35153" spans="13:14" x14ac:dyDescent="0.25">
      <c r="M35153" s="36"/>
      <c r="N35153" s="36"/>
    </row>
    <row r="35154" spans="13:14" x14ac:dyDescent="0.25">
      <c r="M35154" s="36"/>
      <c r="N35154" s="36"/>
    </row>
    <row r="35155" spans="13:14" x14ac:dyDescent="0.25">
      <c r="M35155" s="36"/>
      <c r="N35155" s="36"/>
    </row>
    <row r="35156" spans="13:14" x14ac:dyDescent="0.25">
      <c r="M35156" s="36"/>
      <c r="N35156" s="36"/>
    </row>
    <row r="35157" spans="13:14" x14ac:dyDescent="0.25">
      <c r="M35157" s="36"/>
      <c r="N35157" s="36"/>
    </row>
    <row r="35158" spans="13:14" x14ac:dyDescent="0.25">
      <c r="M35158" s="36"/>
      <c r="N35158" s="36"/>
    </row>
    <row r="35159" spans="13:14" x14ac:dyDescent="0.25">
      <c r="M35159" s="36"/>
      <c r="N35159" s="36"/>
    </row>
    <row r="35160" spans="13:14" x14ac:dyDescent="0.25">
      <c r="M35160" s="36"/>
      <c r="N35160" s="36"/>
    </row>
    <row r="35161" spans="13:14" x14ac:dyDescent="0.25">
      <c r="M35161" s="36"/>
      <c r="N35161" s="36"/>
    </row>
    <row r="35162" spans="13:14" x14ac:dyDescent="0.25">
      <c r="M35162" s="36"/>
      <c r="N35162" s="36"/>
    </row>
    <row r="35163" spans="13:14" x14ac:dyDescent="0.25">
      <c r="M35163" s="36"/>
      <c r="N35163" s="36"/>
    </row>
    <row r="35164" spans="13:14" x14ac:dyDescent="0.25">
      <c r="M35164" s="36"/>
      <c r="N35164" s="36"/>
    </row>
    <row r="35165" spans="13:14" x14ac:dyDescent="0.25">
      <c r="M35165" s="36"/>
      <c r="N35165" s="36"/>
    </row>
    <row r="35166" spans="13:14" x14ac:dyDescent="0.25">
      <c r="M35166" s="36"/>
      <c r="N35166" s="36"/>
    </row>
    <row r="35167" spans="13:14" x14ac:dyDescent="0.25">
      <c r="M35167" s="36"/>
      <c r="N35167" s="36"/>
    </row>
    <row r="35168" spans="13:14" x14ac:dyDescent="0.25">
      <c r="M35168" s="36"/>
      <c r="N35168" s="36"/>
    </row>
    <row r="35169" spans="13:14" x14ac:dyDescent="0.25">
      <c r="M35169" s="36"/>
      <c r="N35169" s="36"/>
    </row>
    <row r="35170" spans="13:14" x14ac:dyDescent="0.25">
      <c r="M35170" s="36"/>
      <c r="N35170" s="36"/>
    </row>
    <row r="35171" spans="13:14" x14ac:dyDescent="0.25">
      <c r="M35171" s="36"/>
      <c r="N35171" s="36"/>
    </row>
    <row r="35172" spans="13:14" x14ac:dyDescent="0.25">
      <c r="M35172" s="36"/>
      <c r="N35172" s="36"/>
    </row>
    <row r="35173" spans="13:14" x14ac:dyDescent="0.25">
      <c r="M35173" s="36"/>
      <c r="N35173" s="36"/>
    </row>
    <row r="35174" spans="13:14" x14ac:dyDescent="0.25">
      <c r="M35174" s="36"/>
      <c r="N35174" s="36"/>
    </row>
    <row r="35175" spans="13:14" x14ac:dyDescent="0.25">
      <c r="M35175" s="36"/>
      <c r="N35175" s="36"/>
    </row>
    <row r="35176" spans="13:14" x14ac:dyDescent="0.25">
      <c r="M35176" s="36"/>
      <c r="N35176" s="36"/>
    </row>
    <row r="35177" spans="13:14" x14ac:dyDescent="0.25">
      <c r="M35177" s="36"/>
      <c r="N35177" s="36"/>
    </row>
    <row r="35178" spans="13:14" x14ac:dyDescent="0.25">
      <c r="M35178" s="36"/>
      <c r="N35178" s="36"/>
    </row>
    <row r="35179" spans="13:14" x14ac:dyDescent="0.25">
      <c r="M35179" s="36"/>
      <c r="N35179" s="36"/>
    </row>
    <row r="35180" spans="13:14" x14ac:dyDescent="0.25">
      <c r="M35180" s="36"/>
      <c r="N35180" s="36"/>
    </row>
    <row r="35181" spans="13:14" x14ac:dyDescent="0.25">
      <c r="M35181" s="36"/>
      <c r="N35181" s="36"/>
    </row>
    <row r="35182" spans="13:14" x14ac:dyDescent="0.25">
      <c r="M35182" s="36"/>
      <c r="N35182" s="36"/>
    </row>
    <row r="35183" spans="13:14" x14ac:dyDescent="0.25">
      <c r="M35183" s="36"/>
      <c r="N35183" s="36"/>
    </row>
    <row r="35184" spans="13:14" x14ac:dyDescent="0.25">
      <c r="M35184" s="36"/>
      <c r="N35184" s="36"/>
    </row>
    <row r="35185" spans="13:14" x14ac:dyDescent="0.25">
      <c r="M35185" s="36"/>
      <c r="N35185" s="36"/>
    </row>
    <row r="35186" spans="13:14" x14ac:dyDescent="0.25">
      <c r="M35186" s="36"/>
      <c r="N35186" s="36"/>
    </row>
    <row r="35187" spans="13:14" x14ac:dyDescent="0.25">
      <c r="M35187" s="36"/>
      <c r="N35187" s="36"/>
    </row>
    <row r="35188" spans="13:14" x14ac:dyDescent="0.25">
      <c r="M35188" s="36"/>
      <c r="N35188" s="36"/>
    </row>
    <row r="35189" spans="13:14" x14ac:dyDescent="0.25">
      <c r="M35189" s="36"/>
      <c r="N35189" s="36"/>
    </row>
    <row r="35190" spans="13:14" x14ac:dyDescent="0.25">
      <c r="M35190" s="36"/>
      <c r="N35190" s="36"/>
    </row>
    <row r="35191" spans="13:14" x14ac:dyDescent="0.25">
      <c r="M35191" s="36"/>
      <c r="N35191" s="36"/>
    </row>
    <row r="35192" spans="13:14" x14ac:dyDescent="0.25">
      <c r="M35192" s="36"/>
      <c r="N35192" s="36"/>
    </row>
    <row r="35193" spans="13:14" x14ac:dyDescent="0.25">
      <c r="M35193" s="36"/>
      <c r="N35193" s="36"/>
    </row>
    <row r="35194" spans="13:14" x14ac:dyDescent="0.25">
      <c r="M35194" s="36"/>
      <c r="N35194" s="36"/>
    </row>
    <row r="35195" spans="13:14" x14ac:dyDescent="0.25">
      <c r="M35195" s="36"/>
      <c r="N35195" s="36"/>
    </row>
    <row r="35196" spans="13:14" x14ac:dyDescent="0.25">
      <c r="M35196" s="36"/>
      <c r="N35196" s="36"/>
    </row>
    <row r="35197" spans="13:14" x14ac:dyDescent="0.25">
      <c r="M35197" s="36"/>
      <c r="N35197" s="36"/>
    </row>
    <row r="35198" spans="13:14" x14ac:dyDescent="0.25">
      <c r="M35198" s="36"/>
      <c r="N35198" s="36"/>
    </row>
    <row r="35199" spans="13:14" x14ac:dyDescent="0.25">
      <c r="M35199" s="36"/>
      <c r="N35199" s="36"/>
    </row>
    <row r="35200" spans="13:14" x14ac:dyDescent="0.25">
      <c r="M35200" s="36"/>
      <c r="N35200" s="36"/>
    </row>
    <row r="35201" spans="13:14" x14ac:dyDescent="0.25">
      <c r="M35201" s="36"/>
      <c r="N35201" s="36"/>
    </row>
    <row r="35202" spans="13:14" x14ac:dyDescent="0.25">
      <c r="M35202" s="36"/>
      <c r="N35202" s="36"/>
    </row>
    <row r="35203" spans="13:14" x14ac:dyDescent="0.25">
      <c r="M35203" s="36"/>
      <c r="N35203" s="36"/>
    </row>
    <row r="35204" spans="13:14" x14ac:dyDescent="0.25">
      <c r="M35204" s="36"/>
      <c r="N35204" s="36"/>
    </row>
    <row r="35205" spans="13:14" x14ac:dyDescent="0.25">
      <c r="M35205" s="36"/>
      <c r="N35205" s="36"/>
    </row>
    <row r="35206" spans="13:14" x14ac:dyDescent="0.25">
      <c r="M35206" s="36"/>
      <c r="N35206" s="36"/>
    </row>
    <row r="35207" spans="13:14" x14ac:dyDescent="0.25">
      <c r="M35207" s="36"/>
      <c r="N35207" s="36"/>
    </row>
    <row r="35208" spans="13:14" x14ac:dyDescent="0.25">
      <c r="M35208" s="36"/>
      <c r="N35208" s="36"/>
    </row>
    <row r="35209" spans="13:14" x14ac:dyDescent="0.25">
      <c r="M35209" s="36"/>
      <c r="N35209" s="36"/>
    </row>
    <row r="35210" spans="13:14" x14ac:dyDescent="0.25">
      <c r="M35210" s="36"/>
      <c r="N35210" s="36"/>
    </row>
    <row r="35211" spans="13:14" x14ac:dyDescent="0.25">
      <c r="M35211" s="36"/>
      <c r="N35211" s="36"/>
    </row>
    <row r="35212" spans="13:14" x14ac:dyDescent="0.25">
      <c r="M35212" s="36"/>
      <c r="N35212" s="36"/>
    </row>
    <row r="35213" spans="13:14" x14ac:dyDescent="0.25">
      <c r="M35213" s="36"/>
      <c r="N35213" s="36"/>
    </row>
    <row r="35214" spans="13:14" x14ac:dyDescent="0.25">
      <c r="M35214" s="36"/>
      <c r="N35214" s="36"/>
    </row>
    <row r="35215" spans="13:14" x14ac:dyDescent="0.25">
      <c r="M35215" s="36"/>
      <c r="N35215" s="36"/>
    </row>
    <row r="35216" spans="13:14" x14ac:dyDescent="0.25">
      <c r="M35216" s="36"/>
      <c r="N35216" s="36"/>
    </row>
    <row r="35217" spans="13:14" x14ac:dyDescent="0.25">
      <c r="M35217" s="36"/>
      <c r="N35217" s="36"/>
    </row>
    <row r="35218" spans="13:14" x14ac:dyDescent="0.25">
      <c r="M35218" s="36"/>
      <c r="N35218" s="36"/>
    </row>
    <row r="35219" spans="13:14" x14ac:dyDescent="0.25">
      <c r="M35219" s="36"/>
      <c r="N35219" s="36"/>
    </row>
    <row r="35220" spans="13:14" x14ac:dyDescent="0.25">
      <c r="M35220" s="36"/>
      <c r="N35220" s="36"/>
    </row>
    <row r="35221" spans="13:14" x14ac:dyDescent="0.25">
      <c r="M35221" s="36"/>
      <c r="N35221" s="36"/>
    </row>
    <row r="35222" spans="13:14" x14ac:dyDescent="0.25">
      <c r="M35222" s="36"/>
      <c r="N35222" s="36"/>
    </row>
    <row r="35223" spans="13:14" x14ac:dyDescent="0.25">
      <c r="M35223" s="36"/>
      <c r="N35223" s="36"/>
    </row>
    <row r="35224" spans="13:14" x14ac:dyDescent="0.25">
      <c r="M35224" s="36"/>
      <c r="N35224" s="36"/>
    </row>
    <row r="35225" spans="13:14" x14ac:dyDescent="0.25">
      <c r="M35225" s="36"/>
      <c r="N35225" s="36"/>
    </row>
    <row r="35226" spans="13:14" x14ac:dyDescent="0.25">
      <c r="M35226" s="36"/>
      <c r="N35226" s="36"/>
    </row>
    <row r="35227" spans="13:14" x14ac:dyDescent="0.25">
      <c r="M35227" s="36"/>
      <c r="N35227" s="36"/>
    </row>
    <row r="35228" spans="13:14" x14ac:dyDescent="0.25">
      <c r="M35228" s="36"/>
      <c r="N35228" s="36"/>
    </row>
    <row r="35229" spans="13:14" x14ac:dyDescent="0.25">
      <c r="M35229" s="36"/>
      <c r="N35229" s="36"/>
    </row>
    <row r="35230" spans="13:14" x14ac:dyDescent="0.25">
      <c r="M35230" s="36"/>
      <c r="N35230" s="36"/>
    </row>
    <row r="35231" spans="13:14" x14ac:dyDescent="0.25">
      <c r="M35231" s="36"/>
      <c r="N35231" s="36"/>
    </row>
    <row r="35232" spans="13:14" x14ac:dyDescent="0.25">
      <c r="M35232" s="36"/>
      <c r="N35232" s="36"/>
    </row>
    <row r="35233" spans="13:14" x14ac:dyDescent="0.25">
      <c r="M35233" s="36"/>
      <c r="N35233" s="36"/>
    </row>
    <row r="35234" spans="13:14" x14ac:dyDescent="0.25">
      <c r="M35234" s="36"/>
      <c r="N35234" s="36"/>
    </row>
    <row r="35235" spans="13:14" x14ac:dyDescent="0.25">
      <c r="M35235" s="36"/>
      <c r="N35235" s="36"/>
    </row>
    <row r="35236" spans="13:14" x14ac:dyDescent="0.25">
      <c r="M35236" s="36"/>
      <c r="N35236" s="36"/>
    </row>
    <row r="35237" spans="13:14" x14ac:dyDescent="0.25">
      <c r="M35237" s="36"/>
      <c r="N35237" s="36"/>
    </row>
    <row r="35238" spans="13:14" x14ac:dyDescent="0.25">
      <c r="M35238" s="36"/>
      <c r="N35238" s="36"/>
    </row>
    <row r="35239" spans="13:14" x14ac:dyDescent="0.25">
      <c r="M35239" s="36"/>
      <c r="N35239" s="36"/>
    </row>
    <row r="35240" spans="13:14" x14ac:dyDescent="0.25">
      <c r="M35240" s="36"/>
      <c r="N35240" s="36"/>
    </row>
    <row r="35241" spans="13:14" x14ac:dyDescent="0.25">
      <c r="M35241" s="36"/>
      <c r="N35241" s="36"/>
    </row>
    <row r="35242" spans="13:14" x14ac:dyDescent="0.25">
      <c r="M35242" s="36"/>
      <c r="N35242" s="36"/>
    </row>
    <row r="35243" spans="13:14" x14ac:dyDescent="0.25">
      <c r="M35243" s="36"/>
      <c r="N35243" s="36"/>
    </row>
    <row r="35244" spans="13:14" x14ac:dyDescent="0.25">
      <c r="M35244" s="36"/>
      <c r="N35244" s="36"/>
    </row>
    <row r="35245" spans="13:14" x14ac:dyDescent="0.25">
      <c r="M35245" s="36"/>
      <c r="N35245" s="36"/>
    </row>
    <row r="35246" spans="13:14" x14ac:dyDescent="0.25">
      <c r="M35246" s="36"/>
      <c r="N35246" s="36"/>
    </row>
    <row r="35247" spans="13:14" x14ac:dyDescent="0.25">
      <c r="M35247" s="36"/>
      <c r="N35247" s="36"/>
    </row>
    <row r="35248" spans="13:14" x14ac:dyDescent="0.25">
      <c r="M35248" s="36"/>
      <c r="N35248" s="36"/>
    </row>
    <row r="35249" spans="13:14" x14ac:dyDescent="0.25">
      <c r="M35249" s="36"/>
      <c r="N35249" s="36"/>
    </row>
    <row r="35250" spans="13:14" x14ac:dyDescent="0.25">
      <c r="M35250" s="36"/>
      <c r="N35250" s="36"/>
    </row>
    <row r="35251" spans="13:14" x14ac:dyDescent="0.25">
      <c r="M35251" s="36"/>
      <c r="N35251" s="36"/>
    </row>
    <row r="35252" spans="13:14" x14ac:dyDescent="0.25">
      <c r="M35252" s="36"/>
      <c r="N35252" s="36"/>
    </row>
    <row r="35253" spans="13:14" x14ac:dyDescent="0.25">
      <c r="M35253" s="36"/>
      <c r="N35253" s="36"/>
    </row>
    <row r="35254" spans="13:14" x14ac:dyDescent="0.25">
      <c r="M35254" s="36"/>
      <c r="N35254" s="36"/>
    </row>
    <row r="35255" spans="13:14" x14ac:dyDescent="0.25">
      <c r="M35255" s="36"/>
      <c r="N35255" s="36"/>
    </row>
    <row r="35256" spans="13:14" x14ac:dyDescent="0.25">
      <c r="M35256" s="36"/>
      <c r="N35256" s="36"/>
    </row>
    <row r="35257" spans="13:14" x14ac:dyDescent="0.25">
      <c r="M35257" s="36"/>
      <c r="N35257" s="36"/>
    </row>
    <row r="35258" spans="13:14" x14ac:dyDescent="0.25">
      <c r="M35258" s="36"/>
      <c r="N35258" s="36"/>
    </row>
    <row r="35259" spans="13:14" x14ac:dyDescent="0.25">
      <c r="M35259" s="36"/>
      <c r="N35259" s="36"/>
    </row>
    <row r="35260" spans="13:14" x14ac:dyDescent="0.25">
      <c r="M35260" s="36"/>
      <c r="N35260" s="36"/>
    </row>
    <row r="35261" spans="13:14" x14ac:dyDescent="0.25">
      <c r="M35261" s="36"/>
      <c r="N35261" s="36"/>
    </row>
    <row r="35262" spans="13:14" x14ac:dyDescent="0.25">
      <c r="M35262" s="36"/>
      <c r="N35262" s="36"/>
    </row>
    <row r="35263" spans="13:14" x14ac:dyDescent="0.25">
      <c r="M35263" s="36"/>
      <c r="N35263" s="36"/>
    </row>
    <row r="35264" spans="13:14" x14ac:dyDescent="0.25">
      <c r="M35264" s="36"/>
      <c r="N35264" s="36"/>
    </row>
    <row r="35265" spans="13:14" x14ac:dyDescent="0.25">
      <c r="M35265" s="36"/>
      <c r="N35265" s="36"/>
    </row>
    <row r="35266" spans="13:14" x14ac:dyDescent="0.25">
      <c r="M35266" s="36"/>
      <c r="N35266" s="36"/>
    </row>
    <row r="35267" spans="13:14" x14ac:dyDescent="0.25">
      <c r="M35267" s="36"/>
      <c r="N35267" s="36"/>
    </row>
    <row r="35268" spans="13:14" x14ac:dyDescent="0.25">
      <c r="M35268" s="36"/>
      <c r="N35268" s="36"/>
    </row>
    <row r="35269" spans="13:14" x14ac:dyDescent="0.25">
      <c r="M35269" s="36"/>
      <c r="N35269" s="36"/>
    </row>
    <row r="35270" spans="13:14" x14ac:dyDescent="0.25">
      <c r="M35270" s="36"/>
      <c r="N35270" s="36"/>
    </row>
    <row r="35271" spans="13:14" x14ac:dyDescent="0.25">
      <c r="M35271" s="36"/>
      <c r="N35271" s="36"/>
    </row>
    <row r="35272" spans="13:14" x14ac:dyDescent="0.25">
      <c r="M35272" s="36"/>
      <c r="N35272" s="36"/>
    </row>
    <row r="35273" spans="13:14" x14ac:dyDescent="0.25">
      <c r="M35273" s="36"/>
      <c r="N35273" s="36"/>
    </row>
    <row r="35274" spans="13:14" x14ac:dyDescent="0.25">
      <c r="M35274" s="36"/>
      <c r="N35274" s="36"/>
    </row>
    <row r="35275" spans="13:14" x14ac:dyDescent="0.25">
      <c r="M35275" s="36"/>
      <c r="N35275" s="36"/>
    </row>
    <row r="35276" spans="13:14" x14ac:dyDescent="0.25">
      <c r="M35276" s="36"/>
      <c r="N35276" s="36"/>
    </row>
    <row r="35277" spans="13:14" x14ac:dyDescent="0.25">
      <c r="M35277" s="36"/>
      <c r="N35277" s="36"/>
    </row>
    <row r="35278" spans="13:14" x14ac:dyDescent="0.25">
      <c r="M35278" s="36"/>
      <c r="N35278" s="36"/>
    </row>
    <row r="35279" spans="13:14" x14ac:dyDescent="0.25">
      <c r="M35279" s="36"/>
      <c r="N35279" s="36"/>
    </row>
    <row r="35280" spans="13:14" x14ac:dyDescent="0.25">
      <c r="M35280" s="36"/>
      <c r="N35280" s="36"/>
    </row>
    <row r="35281" spans="13:14" x14ac:dyDescent="0.25">
      <c r="M35281" s="36"/>
      <c r="N35281" s="36"/>
    </row>
    <row r="35282" spans="13:14" x14ac:dyDescent="0.25">
      <c r="M35282" s="36"/>
      <c r="N35282" s="36"/>
    </row>
    <row r="35283" spans="13:14" x14ac:dyDescent="0.25">
      <c r="M35283" s="36"/>
      <c r="N35283" s="36"/>
    </row>
    <row r="35284" spans="13:14" x14ac:dyDescent="0.25">
      <c r="M35284" s="36"/>
      <c r="N35284" s="36"/>
    </row>
    <row r="35285" spans="13:14" x14ac:dyDescent="0.25">
      <c r="M35285" s="36"/>
      <c r="N35285" s="36"/>
    </row>
    <row r="35286" spans="13:14" x14ac:dyDescent="0.25">
      <c r="M35286" s="36"/>
      <c r="N35286" s="36"/>
    </row>
    <row r="35287" spans="13:14" x14ac:dyDescent="0.25">
      <c r="M35287" s="36"/>
      <c r="N35287" s="36"/>
    </row>
    <row r="35288" spans="13:14" x14ac:dyDescent="0.25">
      <c r="M35288" s="36"/>
      <c r="N35288" s="36"/>
    </row>
    <row r="35289" spans="13:14" x14ac:dyDescent="0.25">
      <c r="M35289" s="36"/>
      <c r="N35289" s="36"/>
    </row>
    <row r="35290" spans="13:14" x14ac:dyDescent="0.25">
      <c r="M35290" s="36"/>
      <c r="N35290" s="36"/>
    </row>
    <row r="35291" spans="13:14" x14ac:dyDescent="0.25">
      <c r="M35291" s="36"/>
      <c r="N35291" s="36"/>
    </row>
    <row r="35292" spans="13:14" x14ac:dyDescent="0.25">
      <c r="M35292" s="36"/>
      <c r="N35292" s="36"/>
    </row>
    <row r="35293" spans="13:14" x14ac:dyDescent="0.25">
      <c r="M35293" s="36"/>
      <c r="N35293" s="36"/>
    </row>
    <row r="35294" spans="13:14" x14ac:dyDescent="0.25">
      <c r="M35294" s="36"/>
      <c r="N35294" s="36"/>
    </row>
    <row r="35295" spans="13:14" x14ac:dyDescent="0.25">
      <c r="M35295" s="36"/>
      <c r="N35295" s="36"/>
    </row>
    <row r="35296" spans="13:14" x14ac:dyDescent="0.25">
      <c r="M35296" s="36"/>
      <c r="N35296" s="36"/>
    </row>
    <row r="35297" spans="13:14" x14ac:dyDescent="0.25">
      <c r="M35297" s="36"/>
      <c r="N35297" s="36"/>
    </row>
    <row r="35298" spans="13:14" x14ac:dyDescent="0.25">
      <c r="M35298" s="36"/>
      <c r="N35298" s="36"/>
    </row>
    <row r="35299" spans="13:14" x14ac:dyDescent="0.25">
      <c r="M35299" s="36"/>
      <c r="N35299" s="36"/>
    </row>
    <row r="35300" spans="13:14" x14ac:dyDescent="0.25">
      <c r="M35300" s="36"/>
      <c r="N35300" s="36"/>
    </row>
    <row r="35301" spans="13:14" x14ac:dyDescent="0.25">
      <c r="M35301" s="36"/>
      <c r="N35301" s="36"/>
    </row>
    <row r="35302" spans="13:14" x14ac:dyDescent="0.25">
      <c r="M35302" s="36"/>
      <c r="N35302" s="36"/>
    </row>
    <row r="35303" spans="13:14" x14ac:dyDescent="0.25">
      <c r="M35303" s="36"/>
      <c r="N35303" s="36"/>
    </row>
    <row r="35304" spans="13:14" x14ac:dyDescent="0.25">
      <c r="M35304" s="36"/>
      <c r="N35304" s="36"/>
    </row>
    <row r="35305" spans="13:14" x14ac:dyDescent="0.25">
      <c r="M35305" s="36"/>
      <c r="N35305" s="36"/>
    </row>
    <row r="35306" spans="13:14" x14ac:dyDescent="0.25">
      <c r="M35306" s="36"/>
      <c r="N35306" s="36"/>
    </row>
    <row r="35307" spans="13:14" x14ac:dyDescent="0.25">
      <c r="M35307" s="36"/>
      <c r="N35307" s="36"/>
    </row>
    <row r="35308" spans="13:14" x14ac:dyDescent="0.25">
      <c r="M35308" s="36"/>
      <c r="N35308" s="36"/>
    </row>
    <row r="35309" spans="13:14" x14ac:dyDescent="0.25">
      <c r="M35309" s="36"/>
      <c r="N35309" s="36"/>
    </row>
    <row r="35310" spans="13:14" x14ac:dyDescent="0.25">
      <c r="M35310" s="36"/>
      <c r="N35310" s="36"/>
    </row>
    <row r="35311" spans="13:14" x14ac:dyDescent="0.25">
      <c r="M35311" s="36"/>
      <c r="N35311" s="36"/>
    </row>
    <row r="35312" spans="13:14" x14ac:dyDescent="0.25">
      <c r="M35312" s="36"/>
      <c r="N35312" s="36"/>
    </row>
    <row r="35313" spans="13:14" x14ac:dyDescent="0.25">
      <c r="M35313" s="36"/>
      <c r="N35313" s="36"/>
    </row>
    <row r="35314" spans="13:14" x14ac:dyDescent="0.25">
      <c r="M35314" s="36"/>
      <c r="N35314" s="36"/>
    </row>
    <row r="35315" spans="13:14" x14ac:dyDescent="0.25">
      <c r="M35315" s="36"/>
      <c r="N35315" s="36"/>
    </row>
    <row r="35316" spans="13:14" x14ac:dyDescent="0.25">
      <c r="M35316" s="36"/>
      <c r="N35316" s="36"/>
    </row>
    <row r="35317" spans="13:14" x14ac:dyDescent="0.25">
      <c r="M35317" s="36"/>
      <c r="N35317" s="36"/>
    </row>
    <row r="35318" spans="13:14" x14ac:dyDescent="0.25">
      <c r="M35318" s="36"/>
      <c r="N35318" s="36"/>
    </row>
    <row r="35319" spans="13:14" x14ac:dyDescent="0.25">
      <c r="M35319" s="36"/>
      <c r="N35319" s="36"/>
    </row>
    <row r="35320" spans="13:14" x14ac:dyDescent="0.25">
      <c r="M35320" s="36"/>
      <c r="N35320" s="36"/>
    </row>
    <row r="35321" spans="13:14" x14ac:dyDescent="0.25">
      <c r="M35321" s="36"/>
      <c r="N35321" s="36"/>
    </row>
    <row r="35322" spans="13:14" x14ac:dyDescent="0.25">
      <c r="M35322" s="36"/>
      <c r="N35322" s="36"/>
    </row>
    <row r="35323" spans="13:14" x14ac:dyDescent="0.25">
      <c r="M35323" s="36"/>
      <c r="N35323" s="36"/>
    </row>
    <row r="35324" spans="13:14" x14ac:dyDescent="0.25">
      <c r="M35324" s="36"/>
      <c r="N35324" s="36"/>
    </row>
    <row r="35325" spans="13:14" x14ac:dyDescent="0.25">
      <c r="M35325" s="36"/>
      <c r="N35325" s="36"/>
    </row>
    <row r="35326" spans="13:14" x14ac:dyDescent="0.25">
      <c r="M35326" s="36"/>
      <c r="N35326" s="36"/>
    </row>
    <row r="35327" spans="13:14" x14ac:dyDescent="0.25">
      <c r="M35327" s="36"/>
      <c r="N35327" s="36"/>
    </row>
    <row r="35328" spans="13:14" x14ac:dyDescent="0.25">
      <c r="M35328" s="36"/>
      <c r="N35328" s="36"/>
    </row>
    <row r="35329" spans="13:14" x14ac:dyDescent="0.25">
      <c r="M35329" s="36"/>
      <c r="N35329" s="36"/>
    </row>
    <row r="35330" spans="13:14" x14ac:dyDescent="0.25">
      <c r="M35330" s="36"/>
      <c r="N35330" s="36"/>
    </row>
    <row r="35331" spans="13:14" x14ac:dyDescent="0.25">
      <c r="M35331" s="36"/>
      <c r="N35331" s="36"/>
    </row>
    <row r="35332" spans="13:14" x14ac:dyDescent="0.25">
      <c r="M35332" s="36"/>
      <c r="N35332" s="36"/>
    </row>
    <row r="35333" spans="13:14" x14ac:dyDescent="0.25">
      <c r="M35333" s="36"/>
      <c r="N35333" s="36"/>
    </row>
    <row r="35334" spans="13:14" x14ac:dyDescent="0.25">
      <c r="M35334" s="36"/>
      <c r="N35334" s="36"/>
    </row>
    <row r="35335" spans="13:14" x14ac:dyDescent="0.25">
      <c r="M35335" s="36"/>
      <c r="N35335" s="36"/>
    </row>
    <row r="35336" spans="13:14" x14ac:dyDescent="0.25">
      <c r="M35336" s="36"/>
      <c r="N35336" s="36"/>
    </row>
    <row r="35337" spans="13:14" x14ac:dyDescent="0.25">
      <c r="M35337" s="36"/>
      <c r="N35337" s="36"/>
    </row>
    <row r="35338" spans="13:14" x14ac:dyDescent="0.25">
      <c r="M35338" s="36"/>
      <c r="N35338" s="36"/>
    </row>
    <row r="35339" spans="13:14" x14ac:dyDescent="0.25">
      <c r="M35339" s="36"/>
      <c r="N35339" s="36"/>
    </row>
    <row r="35340" spans="13:14" x14ac:dyDescent="0.25">
      <c r="M35340" s="36"/>
      <c r="N35340" s="36"/>
    </row>
    <row r="35341" spans="13:14" x14ac:dyDescent="0.25">
      <c r="M35341" s="36"/>
      <c r="N35341" s="36"/>
    </row>
    <row r="35342" spans="13:14" x14ac:dyDescent="0.25">
      <c r="M35342" s="36"/>
      <c r="N35342" s="36"/>
    </row>
    <row r="35343" spans="13:14" x14ac:dyDescent="0.25">
      <c r="M35343" s="36"/>
      <c r="N35343" s="36"/>
    </row>
    <row r="35344" spans="13:14" x14ac:dyDescent="0.25">
      <c r="M35344" s="36"/>
      <c r="N35344" s="36"/>
    </row>
    <row r="35345" spans="13:14" x14ac:dyDescent="0.25">
      <c r="M35345" s="36"/>
      <c r="N35345" s="36"/>
    </row>
    <row r="35346" spans="13:14" x14ac:dyDescent="0.25">
      <c r="M35346" s="36"/>
      <c r="N35346" s="36"/>
    </row>
    <row r="35347" spans="13:14" x14ac:dyDescent="0.25">
      <c r="M35347" s="36"/>
      <c r="N35347" s="36"/>
    </row>
    <row r="35348" spans="13:14" x14ac:dyDescent="0.25">
      <c r="M35348" s="36"/>
      <c r="N35348" s="36"/>
    </row>
    <row r="35349" spans="13:14" x14ac:dyDescent="0.25">
      <c r="M35349" s="36"/>
      <c r="N35349" s="36"/>
    </row>
    <row r="35350" spans="13:14" x14ac:dyDescent="0.25">
      <c r="M35350" s="36"/>
      <c r="N35350" s="36"/>
    </row>
    <row r="35351" spans="13:14" x14ac:dyDescent="0.25">
      <c r="M35351" s="36"/>
      <c r="N35351" s="36"/>
    </row>
    <row r="35352" spans="13:14" x14ac:dyDescent="0.25">
      <c r="M35352" s="36"/>
      <c r="N35352" s="36"/>
    </row>
    <row r="35353" spans="13:14" x14ac:dyDescent="0.25">
      <c r="M35353" s="36"/>
      <c r="N35353" s="36"/>
    </row>
    <row r="35354" spans="13:14" x14ac:dyDescent="0.25">
      <c r="M35354" s="36"/>
      <c r="N35354" s="36"/>
    </row>
    <row r="35355" spans="13:14" x14ac:dyDescent="0.25">
      <c r="M35355" s="36"/>
      <c r="N35355" s="36"/>
    </row>
    <row r="35356" spans="13:14" x14ac:dyDescent="0.25">
      <c r="M35356" s="36"/>
      <c r="N35356" s="36"/>
    </row>
    <row r="35357" spans="13:14" x14ac:dyDescent="0.25">
      <c r="M35357" s="36"/>
      <c r="N35357" s="36"/>
    </row>
    <row r="35358" spans="13:14" x14ac:dyDescent="0.25">
      <c r="M35358" s="36"/>
      <c r="N35358" s="36"/>
    </row>
    <row r="35359" spans="13:14" x14ac:dyDescent="0.25">
      <c r="M35359" s="36"/>
      <c r="N35359" s="36"/>
    </row>
    <row r="35360" spans="13:14" x14ac:dyDescent="0.25">
      <c r="M35360" s="36"/>
      <c r="N35360" s="36"/>
    </row>
    <row r="35361" spans="13:14" x14ac:dyDescent="0.25">
      <c r="M35361" s="36"/>
      <c r="N35361" s="36"/>
    </row>
    <row r="35362" spans="13:14" x14ac:dyDescent="0.25">
      <c r="M35362" s="36"/>
      <c r="N35362" s="36"/>
    </row>
    <row r="35363" spans="13:14" x14ac:dyDescent="0.25">
      <c r="M35363" s="36"/>
      <c r="N35363" s="36"/>
    </row>
    <row r="35364" spans="13:14" x14ac:dyDescent="0.25">
      <c r="M35364" s="36"/>
      <c r="N35364" s="36"/>
    </row>
    <row r="35365" spans="13:14" x14ac:dyDescent="0.25">
      <c r="M35365" s="36"/>
      <c r="N35365" s="36"/>
    </row>
    <row r="35366" spans="13:14" x14ac:dyDescent="0.25">
      <c r="M35366" s="36"/>
      <c r="N35366" s="36"/>
    </row>
    <row r="35367" spans="13:14" x14ac:dyDescent="0.25">
      <c r="M35367" s="36"/>
      <c r="N35367" s="36"/>
    </row>
    <row r="35368" spans="13:14" x14ac:dyDescent="0.25">
      <c r="M35368" s="36"/>
      <c r="N35368" s="36"/>
    </row>
    <row r="35369" spans="13:14" x14ac:dyDescent="0.25">
      <c r="M35369" s="36"/>
      <c r="N35369" s="36"/>
    </row>
    <row r="35370" spans="13:14" x14ac:dyDescent="0.25">
      <c r="M35370" s="36"/>
      <c r="N35370" s="36"/>
    </row>
    <row r="35371" spans="13:14" x14ac:dyDescent="0.25">
      <c r="M35371" s="36"/>
      <c r="N35371" s="36"/>
    </row>
    <row r="35372" spans="13:14" x14ac:dyDescent="0.25">
      <c r="M35372" s="36"/>
      <c r="N35372" s="36"/>
    </row>
    <row r="35373" spans="13:14" x14ac:dyDescent="0.25">
      <c r="M35373" s="36"/>
      <c r="N35373" s="36"/>
    </row>
    <row r="35374" spans="13:14" x14ac:dyDescent="0.25">
      <c r="M35374" s="36"/>
      <c r="N35374" s="36"/>
    </row>
    <row r="35375" spans="13:14" x14ac:dyDescent="0.25">
      <c r="M35375" s="36"/>
      <c r="N35375" s="36"/>
    </row>
    <row r="35376" spans="13:14" x14ac:dyDescent="0.25">
      <c r="M35376" s="36"/>
      <c r="N35376" s="36"/>
    </row>
    <row r="35377" spans="13:14" x14ac:dyDescent="0.25">
      <c r="M35377" s="36"/>
      <c r="N35377" s="36"/>
    </row>
    <row r="35378" spans="13:14" x14ac:dyDescent="0.25">
      <c r="M35378" s="36"/>
      <c r="N35378" s="36"/>
    </row>
    <row r="35379" spans="13:14" x14ac:dyDescent="0.25">
      <c r="M35379" s="36"/>
      <c r="N35379" s="36"/>
    </row>
    <row r="35380" spans="13:14" x14ac:dyDescent="0.25">
      <c r="M35380" s="36"/>
      <c r="N35380" s="36"/>
    </row>
    <row r="35381" spans="13:14" x14ac:dyDescent="0.25">
      <c r="M35381" s="36"/>
      <c r="N35381" s="36"/>
    </row>
    <row r="35382" spans="13:14" x14ac:dyDescent="0.25">
      <c r="M35382" s="36"/>
      <c r="N35382" s="36"/>
    </row>
    <row r="35383" spans="13:14" x14ac:dyDescent="0.25">
      <c r="M35383" s="36"/>
      <c r="N35383" s="36"/>
    </row>
    <row r="35384" spans="13:14" x14ac:dyDescent="0.25">
      <c r="M35384" s="36"/>
      <c r="N35384" s="36"/>
    </row>
    <row r="35385" spans="13:14" x14ac:dyDescent="0.25">
      <c r="M35385" s="36"/>
      <c r="N35385" s="36"/>
    </row>
    <row r="35386" spans="13:14" x14ac:dyDescent="0.25">
      <c r="M35386" s="36"/>
      <c r="N35386" s="36"/>
    </row>
    <row r="35387" spans="13:14" x14ac:dyDescent="0.25">
      <c r="M35387" s="36"/>
      <c r="N35387" s="36"/>
    </row>
    <row r="35388" spans="13:14" x14ac:dyDescent="0.25">
      <c r="M35388" s="36"/>
      <c r="N35388" s="36"/>
    </row>
    <row r="35389" spans="13:14" x14ac:dyDescent="0.25">
      <c r="M35389" s="36"/>
      <c r="N35389" s="36"/>
    </row>
    <row r="35390" spans="13:14" x14ac:dyDescent="0.25">
      <c r="M35390" s="36"/>
      <c r="N35390" s="36"/>
    </row>
    <row r="35391" spans="13:14" x14ac:dyDescent="0.25">
      <c r="M35391" s="36"/>
      <c r="N35391" s="36"/>
    </row>
    <row r="35392" spans="13:14" x14ac:dyDescent="0.25">
      <c r="M35392" s="36"/>
      <c r="N35392" s="36"/>
    </row>
    <row r="35393" spans="13:14" x14ac:dyDescent="0.25">
      <c r="M35393" s="36"/>
      <c r="N35393" s="36"/>
    </row>
    <row r="35394" spans="13:14" x14ac:dyDescent="0.25">
      <c r="M35394" s="36"/>
      <c r="N35394" s="36"/>
    </row>
    <row r="35395" spans="13:14" x14ac:dyDescent="0.25">
      <c r="M35395" s="36"/>
      <c r="N35395" s="36"/>
    </row>
    <row r="35396" spans="13:14" x14ac:dyDescent="0.25">
      <c r="M35396" s="36"/>
      <c r="N35396" s="36"/>
    </row>
    <row r="35397" spans="13:14" x14ac:dyDescent="0.25">
      <c r="M35397" s="36"/>
      <c r="N35397" s="36"/>
    </row>
    <row r="35398" spans="13:14" x14ac:dyDescent="0.25">
      <c r="M35398" s="36"/>
      <c r="N35398" s="36"/>
    </row>
    <row r="35399" spans="13:14" x14ac:dyDescent="0.25">
      <c r="M35399" s="36"/>
      <c r="N35399" s="36"/>
    </row>
    <row r="35400" spans="13:14" x14ac:dyDescent="0.25">
      <c r="M35400" s="36"/>
      <c r="N35400" s="36"/>
    </row>
    <row r="35401" spans="13:14" x14ac:dyDescent="0.25">
      <c r="M35401" s="36"/>
      <c r="N35401" s="36"/>
    </row>
    <row r="35402" spans="13:14" x14ac:dyDescent="0.25">
      <c r="M35402" s="36"/>
      <c r="N35402" s="36"/>
    </row>
    <row r="35403" spans="13:14" x14ac:dyDescent="0.25">
      <c r="M35403" s="36"/>
      <c r="N35403" s="36"/>
    </row>
    <row r="35404" spans="13:14" x14ac:dyDescent="0.25">
      <c r="M35404" s="36"/>
      <c r="N35404" s="36"/>
    </row>
    <row r="35405" spans="13:14" x14ac:dyDescent="0.25">
      <c r="M35405" s="36"/>
      <c r="N35405" s="36"/>
    </row>
    <row r="35406" spans="13:14" x14ac:dyDescent="0.25">
      <c r="M35406" s="36"/>
      <c r="N35406" s="36"/>
    </row>
    <row r="35407" spans="13:14" x14ac:dyDescent="0.25">
      <c r="M35407" s="36"/>
      <c r="N35407" s="36"/>
    </row>
    <row r="35408" spans="13:14" x14ac:dyDescent="0.25">
      <c r="M35408" s="36"/>
      <c r="N35408" s="36"/>
    </row>
    <row r="35409" spans="13:14" x14ac:dyDescent="0.25">
      <c r="M35409" s="36"/>
      <c r="N35409" s="36"/>
    </row>
    <row r="35410" spans="13:14" x14ac:dyDescent="0.25">
      <c r="M35410" s="36"/>
      <c r="N35410" s="36"/>
    </row>
    <row r="35411" spans="13:14" x14ac:dyDescent="0.25">
      <c r="M35411" s="36"/>
      <c r="N35411" s="36"/>
    </row>
    <row r="35412" spans="13:14" x14ac:dyDescent="0.25">
      <c r="M35412" s="36"/>
      <c r="N35412" s="36"/>
    </row>
    <row r="35413" spans="13:14" x14ac:dyDescent="0.25">
      <c r="M35413" s="36"/>
      <c r="N35413" s="36"/>
    </row>
    <row r="35414" spans="13:14" x14ac:dyDescent="0.25">
      <c r="M35414" s="36"/>
      <c r="N35414" s="36"/>
    </row>
    <row r="35415" spans="13:14" x14ac:dyDescent="0.25">
      <c r="M35415" s="36"/>
      <c r="N35415" s="36"/>
    </row>
    <row r="35416" spans="13:14" x14ac:dyDescent="0.25">
      <c r="M35416" s="36"/>
      <c r="N35416" s="36"/>
    </row>
    <row r="35417" spans="13:14" x14ac:dyDescent="0.25">
      <c r="M35417" s="36"/>
      <c r="N35417" s="36"/>
    </row>
    <row r="35418" spans="13:14" x14ac:dyDescent="0.25">
      <c r="M35418" s="36"/>
      <c r="N35418" s="36"/>
    </row>
    <row r="35419" spans="13:14" x14ac:dyDescent="0.25">
      <c r="M35419" s="36"/>
      <c r="N35419" s="36"/>
    </row>
    <row r="35420" spans="13:14" x14ac:dyDescent="0.25">
      <c r="M35420" s="36"/>
      <c r="N35420" s="36"/>
    </row>
    <row r="35421" spans="13:14" x14ac:dyDescent="0.25">
      <c r="M35421" s="36"/>
      <c r="N35421" s="36"/>
    </row>
    <row r="35422" spans="13:14" x14ac:dyDescent="0.25">
      <c r="M35422" s="36"/>
      <c r="N35422" s="36"/>
    </row>
    <row r="35423" spans="13:14" x14ac:dyDescent="0.25">
      <c r="M35423" s="36"/>
      <c r="N35423" s="36"/>
    </row>
    <row r="35424" spans="13:14" x14ac:dyDescent="0.25">
      <c r="M35424" s="36"/>
      <c r="N35424" s="36"/>
    </row>
    <row r="35425" spans="13:14" x14ac:dyDescent="0.25">
      <c r="M35425" s="36"/>
      <c r="N35425" s="36"/>
    </row>
    <row r="35426" spans="13:14" x14ac:dyDescent="0.25">
      <c r="M35426" s="36"/>
      <c r="N35426" s="36"/>
    </row>
    <row r="35427" spans="13:14" x14ac:dyDescent="0.25">
      <c r="M35427" s="36"/>
      <c r="N35427" s="36"/>
    </row>
    <row r="35428" spans="13:14" x14ac:dyDescent="0.25">
      <c r="M35428" s="36"/>
      <c r="N35428" s="36"/>
    </row>
    <row r="35429" spans="13:14" x14ac:dyDescent="0.25">
      <c r="M35429" s="36"/>
      <c r="N35429" s="36"/>
    </row>
    <row r="35430" spans="13:14" x14ac:dyDescent="0.25">
      <c r="M35430" s="36"/>
      <c r="N35430" s="36"/>
    </row>
    <row r="35431" spans="13:14" x14ac:dyDescent="0.25">
      <c r="M35431" s="36"/>
      <c r="N35431" s="36"/>
    </row>
    <row r="35432" spans="13:14" x14ac:dyDescent="0.25">
      <c r="M35432" s="36"/>
      <c r="N35432" s="36"/>
    </row>
    <row r="35433" spans="13:14" x14ac:dyDescent="0.25">
      <c r="M35433" s="36"/>
      <c r="N35433" s="36"/>
    </row>
    <row r="35434" spans="13:14" x14ac:dyDescent="0.25">
      <c r="M35434" s="36"/>
      <c r="N35434" s="36"/>
    </row>
    <row r="35435" spans="13:14" x14ac:dyDescent="0.25">
      <c r="M35435" s="36"/>
      <c r="N35435" s="36"/>
    </row>
    <row r="35436" spans="13:14" x14ac:dyDescent="0.25">
      <c r="M35436" s="36"/>
      <c r="N35436" s="36"/>
    </row>
    <row r="35437" spans="13:14" x14ac:dyDescent="0.25">
      <c r="M35437" s="36"/>
      <c r="N35437" s="36"/>
    </row>
    <row r="35438" spans="13:14" x14ac:dyDescent="0.25">
      <c r="M35438" s="36"/>
      <c r="N35438" s="36"/>
    </row>
    <row r="35439" spans="13:14" x14ac:dyDescent="0.25">
      <c r="M35439" s="36"/>
      <c r="N35439" s="36"/>
    </row>
    <row r="35440" spans="13:14" x14ac:dyDescent="0.25">
      <c r="M35440" s="36"/>
      <c r="N35440" s="36"/>
    </row>
    <row r="35441" spans="13:14" x14ac:dyDescent="0.25">
      <c r="M35441" s="36"/>
      <c r="N35441" s="36"/>
    </row>
    <row r="35442" spans="13:14" x14ac:dyDescent="0.25">
      <c r="M35442" s="36"/>
      <c r="N35442" s="36"/>
    </row>
    <row r="35443" spans="13:14" x14ac:dyDescent="0.25">
      <c r="M35443" s="36"/>
      <c r="N35443" s="36"/>
    </row>
    <row r="35444" spans="13:14" x14ac:dyDescent="0.25">
      <c r="M35444" s="36"/>
      <c r="N35444" s="36"/>
    </row>
    <row r="35445" spans="13:14" x14ac:dyDescent="0.25">
      <c r="M35445" s="36"/>
      <c r="N35445" s="36"/>
    </row>
    <row r="35446" spans="13:14" x14ac:dyDescent="0.25">
      <c r="M35446" s="36"/>
      <c r="N35446" s="36"/>
    </row>
    <row r="35447" spans="13:14" x14ac:dyDescent="0.25">
      <c r="M35447" s="36"/>
      <c r="N35447" s="36"/>
    </row>
    <row r="35448" spans="13:14" x14ac:dyDescent="0.25">
      <c r="M35448" s="36"/>
      <c r="N35448" s="36"/>
    </row>
    <row r="35449" spans="13:14" x14ac:dyDescent="0.25">
      <c r="M35449" s="36"/>
      <c r="N35449" s="36"/>
    </row>
    <row r="35450" spans="13:14" x14ac:dyDescent="0.25">
      <c r="M35450" s="36"/>
      <c r="N35450" s="36"/>
    </row>
    <row r="35451" spans="13:14" x14ac:dyDescent="0.25">
      <c r="M35451" s="36"/>
      <c r="N35451" s="36"/>
    </row>
    <row r="35452" spans="13:14" x14ac:dyDescent="0.25">
      <c r="M35452" s="36"/>
      <c r="N35452" s="36"/>
    </row>
    <row r="35453" spans="13:14" x14ac:dyDescent="0.25">
      <c r="M35453" s="36"/>
      <c r="N35453" s="36"/>
    </row>
    <row r="35454" spans="13:14" x14ac:dyDescent="0.25">
      <c r="M35454" s="36"/>
      <c r="N35454" s="36"/>
    </row>
    <row r="35455" spans="13:14" x14ac:dyDescent="0.25">
      <c r="M35455" s="36"/>
      <c r="N35455" s="36"/>
    </row>
    <row r="35456" spans="13:14" x14ac:dyDescent="0.25">
      <c r="M35456" s="36"/>
      <c r="N35456" s="36"/>
    </row>
    <row r="35457" spans="13:14" x14ac:dyDescent="0.25">
      <c r="M35457" s="36"/>
      <c r="N35457" s="36"/>
    </row>
    <row r="35458" spans="13:14" x14ac:dyDescent="0.25">
      <c r="M35458" s="36"/>
      <c r="N35458" s="36"/>
    </row>
    <row r="35459" spans="13:14" x14ac:dyDescent="0.25">
      <c r="M35459" s="36"/>
      <c r="N35459" s="36"/>
    </row>
    <row r="35460" spans="13:14" x14ac:dyDescent="0.25">
      <c r="M35460" s="36"/>
      <c r="N35460" s="36"/>
    </row>
    <row r="35461" spans="13:14" x14ac:dyDescent="0.25">
      <c r="M35461" s="36"/>
      <c r="N35461" s="36"/>
    </row>
    <row r="35462" spans="13:14" x14ac:dyDescent="0.25">
      <c r="M35462" s="36"/>
      <c r="N35462" s="36"/>
    </row>
    <row r="35463" spans="13:14" x14ac:dyDescent="0.25">
      <c r="M35463" s="36"/>
      <c r="N35463" s="36"/>
    </row>
    <row r="35464" spans="13:14" x14ac:dyDescent="0.25">
      <c r="M35464" s="36"/>
      <c r="N35464" s="36"/>
    </row>
    <row r="35465" spans="13:14" x14ac:dyDescent="0.25">
      <c r="M35465" s="36"/>
      <c r="N35465" s="36"/>
    </row>
    <row r="35466" spans="13:14" x14ac:dyDescent="0.25">
      <c r="M35466" s="36"/>
      <c r="N35466" s="36"/>
    </row>
    <row r="35467" spans="13:14" x14ac:dyDescent="0.25">
      <c r="M35467" s="36"/>
      <c r="N35467" s="36"/>
    </row>
    <row r="35468" spans="13:14" x14ac:dyDescent="0.25">
      <c r="M35468" s="36"/>
      <c r="N35468" s="36"/>
    </row>
    <row r="35469" spans="13:14" x14ac:dyDescent="0.25">
      <c r="M35469" s="36"/>
      <c r="N35469" s="36"/>
    </row>
    <row r="35470" spans="13:14" x14ac:dyDescent="0.25">
      <c r="M35470" s="36"/>
      <c r="N35470" s="36"/>
    </row>
    <row r="35471" spans="13:14" x14ac:dyDescent="0.25">
      <c r="M35471" s="36"/>
      <c r="N35471" s="36"/>
    </row>
    <row r="35472" spans="13:14" x14ac:dyDescent="0.25">
      <c r="M35472" s="36"/>
      <c r="N35472" s="36"/>
    </row>
    <row r="35473" spans="13:14" x14ac:dyDescent="0.25">
      <c r="M35473" s="36"/>
      <c r="N35473" s="36"/>
    </row>
    <row r="35474" spans="13:14" x14ac:dyDescent="0.25">
      <c r="M35474" s="36"/>
      <c r="N35474" s="36"/>
    </row>
    <row r="35475" spans="13:14" x14ac:dyDescent="0.25">
      <c r="M35475" s="36"/>
      <c r="N35475" s="36"/>
    </row>
    <row r="35476" spans="13:14" x14ac:dyDescent="0.25">
      <c r="M35476" s="36"/>
      <c r="N35476" s="36"/>
    </row>
    <row r="35477" spans="13:14" x14ac:dyDescent="0.25">
      <c r="M35477" s="36"/>
      <c r="N35477" s="36"/>
    </row>
    <row r="35478" spans="13:14" x14ac:dyDescent="0.25">
      <c r="M35478" s="36"/>
      <c r="N35478" s="36"/>
    </row>
    <row r="35479" spans="13:14" x14ac:dyDescent="0.25">
      <c r="M35479" s="36"/>
      <c r="N35479" s="36"/>
    </row>
    <row r="35480" spans="13:14" x14ac:dyDescent="0.25">
      <c r="M35480" s="36"/>
      <c r="N35480" s="36"/>
    </row>
    <row r="35481" spans="13:14" x14ac:dyDescent="0.25">
      <c r="M35481" s="36"/>
      <c r="N35481" s="36"/>
    </row>
    <row r="35482" spans="13:14" x14ac:dyDescent="0.25">
      <c r="M35482" s="36"/>
      <c r="N35482" s="36"/>
    </row>
    <row r="35483" spans="13:14" x14ac:dyDescent="0.25">
      <c r="M35483" s="36"/>
      <c r="N35483" s="36"/>
    </row>
    <row r="35484" spans="13:14" x14ac:dyDescent="0.25">
      <c r="M35484" s="36"/>
      <c r="N35484" s="36"/>
    </row>
    <row r="35485" spans="13:14" x14ac:dyDescent="0.25">
      <c r="M35485" s="36"/>
      <c r="N35485" s="36"/>
    </row>
    <row r="35486" spans="13:14" x14ac:dyDescent="0.25">
      <c r="M35486" s="36"/>
      <c r="N35486" s="36"/>
    </row>
    <row r="35487" spans="13:14" x14ac:dyDescent="0.25">
      <c r="M35487" s="36"/>
      <c r="N35487" s="36"/>
    </row>
    <row r="35488" spans="13:14" x14ac:dyDescent="0.25">
      <c r="M35488" s="36"/>
      <c r="N35488" s="36"/>
    </row>
    <row r="35489" spans="13:14" x14ac:dyDescent="0.25">
      <c r="M35489" s="36"/>
      <c r="N35489" s="36"/>
    </row>
    <row r="35490" spans="13:14" x14ac:dyDescent="0.25">
      <c r="M35490" s="36"/>
      <c r="N35490" s="36"/>
    </row>
    <row r="35491" spans="13:14" x14ac:dyDescent="0.25">
      <c r="M35491" s="36"/>
      <c r="N35491" s="36"/>
    </row>
    <row r="35492" spans="13:14" x14ac:dyDescent="0.25">
      <c r="M35492" s="36"/>
      <c r="N35492" s="36"/>
    </row>
    <row r="35493" spans="13:14" x14ac:dyDescent="0.25">
      <c r="M35493" s="36"/>
      <c r="N35493" s="36"/>
    </row>
    <row r="35494" spans="13:14" x14ac:dyDescent="0.25">
      <c r="M35494" s="36"/>
      <c r="N35494" s="36"/>
    </row>
    <row r="35495" spans="13:14" x14ac:dyDescent="0.25">
      <c r="M35495" s="36"/>
      <c r="N35495" s="36"/>
    </row>
    <row r="35496" spans="13:14" x14ac:dyDescent="0.25">
      <c r="M35496" s="36"/>
      <c r="N35496" s="36"/>
    </row>
    <row r="35497" spans="13:14" x14ac:dyDescent="0.25">
      <c r="M35497" s="36"/>
      <c r="N35497" s="36"/>
    </row>
    <row r="35498" spans="13:14" x14ac:dyDescent="0.25">
      <c r="M35498" s="36"/>
      <c r="N35498" s="36"/>
    </row>
    <row r="35499" spans="13:14" x14ac:dyDescent="0.25">
      <c r="M35499" s="36"/>
      <c r="N35499" s="36"/>
    </row>
    <row r="35500" spans="13:14" x14ac:dyDescent="0.25">
      <c r="M35500" s="36"/>
      <c r="N35500" s="36"/>
    </row>
    <row r="35501" spans="13:14" x14ac:dyDescent="0.25">
      <c r="M35501" s="36"/>
      <c r="N35501" s="36"/>
    </row>
    <row r="35502" spans="13:14" x14ac:dyDescent="0.25">
      <c r="M35502" s="36"/>
      <c r="N35502" s="36"/>
    </row>
    <row r="35503" spans="13:14" x14ac:dyDescent="0.25">
      <c r="M35503" s="36"/>
      <c r="N35503" s="36"/>
    </row>
    <row r="35504" spans="13:14" x14ac:dyDescent="0.25">
      <c r="M35504" s="36"/>
      <c r="N35504" s="36"/>
    </row>
    <row r="35505" spans="13:14" x14ac:dyDescent="0.25">
      <c r="M35505" s="36"/>
      <c r="N35505" s="36"/>
    </row>
    <row r="35506" spans="13:14" x14ac:dyDescent="0.25">
      <c r="M35506" s="36"/>
      <c r="N35506" s="36"/>
    </row>
    <row r="35507" spans="13:14" x14ac:dyDescent="0.25">
      <c r="M35507" s="36"/>
      <c r="N35507" s="36"/>
    </row>
    <row r="35508" spans="13:14" x14ac:dyDescent="0.25">
      <c r="M35508" s="36"/>
      <c r="N35508" s="36"/>
    </row>
    <row r="35509" spans="13:14" x14ac:dyDescent="0.25">
      <c r="M35509" s="36"/>
      <c r="N35509" s="36"/>
    </row>
    <row r="35510" spans="13:14" x14ac:dyDescent="0.25">
      <c r="M35510" s="36"/>
      <c r="N35510" s="36"/>
    </row>
    <row r="35511" spans="13:14" x14ac:dyDescent="0.25">
      <c r="M35511" s="36"/>
      <c r="N35511" s="36"/>
    </row>
    <row r="35512" spans="13:14" x14ac:dyDescent="0.25">
      <c r="M35512" s="36"/>
      <c r="N35512" s="36"/>
    </row>
    <row r="35513" spans="13:14" x14ac:dyDescent="0.25">
      <c r="M35513" s="36"/>
      <c r="N35513" s="36"/>
    </row>
    <row r="35514" spans="13:14" x14ac:dyDescent="0.25">
      <c r="M35514" s="36"/>
      <c r="N35514" s="36"/>
    </row>
    <row r="35515" spans="13:14" x14ac:dyDescent="0.25">
      <c r="M35515" s="36"/>
      <c r="N35515" s="36"/>
    </row>
    <row r="35516" spans="13:14" x14ac:dyDescent="0.25">
      <c r="M35516" s="36"/>
      <c r="N35516" s="36"/>
    </row>
    <row r="35517" spans="13:14" x14ac:dyDescent="0.25">
      <c r="M35517" s="36"/>
      <c r="N35517" s="36"/>
    </row>
    <row r="35518" spans="13:14" x14ac:dyDescent="0.25">
      <c r="M35518" s="36"/>
      <c r="N35518" s="36"/>
    </row>
    <row r="35519" spans="13:14" x14ac:dyDescent="0.25">
      <c r="M35519" s="36"/>
      <c r="N35519" s="36"/>
    </row>
    <row r="35520" spans="13:14" x14ac:dyDescent="0.25">
      <c r="M35520" s="36"/>
      <c r="N35520" s="36"/>
    </row>
    <row r="35521" spans="13:14" x14ac:dyDescent="0.25">
      <c r="M35521" s="36"/>
      <c r="N35521" s="36"/>
    </row>
    <row r="35522" spans="13:14" x14ac:dyDescent="0.25">
      <c r="M35522" s="36"/>
      <c r="N35522" s="36"/>
    </row>
    <row r="35523" spans="13:14" x14ac:dyDescent="0.25">
      <c r="M35523" s="36"/>
      <c r="N35523" s="36"/>
    </row>
    <row r="35524" spans="13:14" x14ac:dyDescent="0.25">
      <c r="M35524" s="36"/>
      <c r="N35524" s="36"/>
    </row>
    <row r="35525" spans="13:14" x14ac:dyDescent="0.25">
      <c r="M35525" s="36"/>
      <c r="N35525" s="36"/>
    </row>
    <row r="35526" spans="13:14" x14ac:dyDescent="0.25">
      <c r="M35526" s="36"/>
      <c r="N35526" s="36"/>
    </row>
    <row r="35527" spans="13:14" x14ac:dyDescent="0.25">
      <c r="M35527" s="36"/>
      <c r="N35527" s="36"/>
    </row>
    <row r="35528" spans="13:14" x14ac:dyDescent="0.25">
      <c r="M35528" s="36"/>
      <c r="N35528" s="36"/>
    </row>
    <row r="35529" spans="13:14" x14ac:dyDescent="0.25">
      <c r="M35529" s="36"/>
      <c r="N35529" s="36"/>
    </row>
    <row r="35530" spans="13:14" x14ac:dyDescent="0.25">
      <c r="M35530" s="36"/>
      <c r="N35530" s="36"/>
    </row>
    <row r="35531" spans="13:14" x14ac:dyDescent="0.25">
      <c r="M35531" s="36"/>
      <c r="N35531" s="36"/>
    </row>
    <row r="35532" spans="13:14" x14ac:dyDescent="0.25">
      <c r="M35532" s="36"/>
      <c r="N35532" s="36"/>
    </row>
    <row r="35533" spans="13:14" x14ac:dyDescent="0.25">
      <c r="M35533" s="36"/>
      <c r="N35533" s="36"/>
    </row>
    <row r="35534" spans="13:14" x14ac:dyDescent="0.25">
      <c r="M35534" s="36"/>
      <c r="N35534" s="36"/>
    </row>
    <row r="35535" spans="13:14" x14ac:dyDescent="0.25">
      <c r="M35535" s="36"/>
      <c r="N35535" s="36"/>
    </row>
    <row r="35536" spans="13:14" x14ac:dyDescent="0.25">
      <c r="M35536" s="36"/>
      <c r="N35536" s="36"/>
    </row>
    <row r="35537" spans="13:14" x14ac:dyDescent="0.25">
      <c r="M35537" s="36"/>
      <c r="N35537" s="36"/>
    </row>
    <row r="35538" spans="13:14" x14ac:dyDescent="0.25">
      <c r="M35538" s="36"/>
      <c r="N35538" s="36"/>
    </row>
    <row r="35539" spans="13:14" x14ac:dyDescent="0.25">
      <c r="M35539" s="36"/>
      <c r="N35539" s="36"/>
    </row>
    <row r="35540" spans="13:14" x14ac:dyDescent="0.25">
      <c r="M35540" s="36"/>
      <c r="N35540" s="36"/>
    </row>
    <row r="35541" spans="13:14" x14ac:dyDescent="0.25">
      <c r="M35541" s="36"/>
      <c r="N35541" s="36"/>
    </row>
    <row r="35542" spans="13:14" x14ac:dyDescent="0.25">
      <c r="M35542" s="36"/>
      <c r="N35542" s="36"/>
    </row>
    <row r="35543" spans="13:14" x14ac:dyDescent="0.25">
      <c r="M35543" s="36"/>
      <c r="N35543" s="36"/>
    </row>
    <row r="35544" spans="13:14" x14ac:dyDescent="0.25">
      <c r="M35544" s="36"/>
      <c r="N35544" s="36"/>
    </row>
    <row r="35545" spans="13:14" x14ac:dyDescent="0.25">
      <c r="M35545" s="36"/>
      <c r="N35545" s="36"/>
    </row>
    <row r="35546" spans="13:14" x14ac:dyDescent="0.25">
      <c r="M35546" s="36"/>
      <c r="N35546" s="36"/>
    </row>
    <row r="35547" spans="13:14" x14ac:dyDescent="0.25">
      <c r="M35547" s="36"/>
      <c r="N35547" s="36"/>
    </row>
    <row r="35548" spans="13:14" x14ac:dyDescent="0.25">
      <c r="M35548" s="36"/>
      <c r="N35548" s="36"/>
    </row>
    <row r="35549" spans="13:14" x14ac:dyDescent="0.25">
      <c r="M35549" s="36"/>
      <c r="N35549" s="36"/>
    </row>
    <row r="35550" spans="13:14" x14ac:dyDescent="0.25">
      <c r="M35550" s="36"/>
      <c r="N35550" s="36"/>
    </row>
    <row r="35551" spans="13:14" x14ac:dyDescent="0.25">
      <c r="M35551" s="36"/>
      <c r="N35551" s="36"/>
    </row>
    <row r="35552" spans="13:14" x14ac:dyDescent="0.25">
      <c r="M35552" s="36"/>
      <c r="N35552" s="36"/>
    </row>
    <row r="35553" spans="13:14" x14ac:dyDescent="0.25">
      <c r="M35553" s="36"/>
      <c r="N35553" s="36"/>
    </row>
    <row r="35554" spans="13:14" x14ac:dyDescent="0.25">
      <c r="M35554" s="36"/>
      <c r="N35554" s="36"/>
    </row>
    <row r="35555" spans="13:14" x14ac:dyDescent="0.25">
      <c r="M35555" s="36"/>
      <c r="N35555" s="36"/>
    </row>
    <row r="35556" spans="13:14" x14ac:dyDescent="0.25">
      <c r="M35556" s="36"/>
      <c r="N35556" s="36"/>
    </row>
    <row r="35557" spans="13:14" x14ac:dyDescent="0.25">
      <c r="M35557" s="36"/>
      <c r="N35557" s="36"/>
    </row>
    <row r="35558" spans="13:14" x14ac:dyDescent="0.25">
      <c r="M35558" s="36"/>
      <c r="N35558" s="36"/>
    </row>
    <row r="35559" spans="13:14" x14ac:dyDescent="0.25">
      <c r="M35559" s="36"/>
      <c r="N35559" s="36"/>
    </row>
    <row r="35560" spans="13:14" x14ac:dyDescent="0.25">
      <c r="M35560" s="36"/>
      <c r="N35560" s="36"/>
    </row>
    <row r="35561" spans="13:14" x14ac:dyDescent="0.25">
      <c r="M35561" s="36"/>
      <c r="N35561" s="36"/>
    </row>
    <row r="35562" spans="13:14" x14ac:dyDescent="0.25">
      <c r="M35562" s="36"/>
      <c r="N35562" s="36"/>
    </row>
    <row r="35563" spans="13:14" x14ac:dyDescent="0.25">
      <c r="M35563" s="36"/>
      <c r="N35563" s="36"/>
    </row>
    <row r="35564" spans="13:14" x14ac:dyDescent="0.25">
      <c r="M35564" s="36"/>
      <c r="N35564" s="36"/>
    </row>
    <row r="35565" spans="13:14" x14ac:dyDescent="0.25">
      <c r="M35565" s="36"/>
      <c r="N35565" s="36"/>
    </row>
    <row r="35566" spans="13:14" x14ac:dyDescent="0.25">
      <c r="M35566" s="36"/>
      <c r="N35566" s="36"/>
    </row>
    <row r="35567" spans="13:14" x14ac:dyDescent="0.25">
      <c r="M35567" s="36"/>
      <c r="N35567" s="36"/>
    </row>
    <row r="35568" spans="13:14" x14ac:dyDescent="0.25">
      <c r="M35568" s="36"/>
      <c r="N35568" s="36"/>
    </row>
    <row r="35569" spans="13:14" x14ac:dyDescent="0.25">
      <c r="M35569" s="36"/>
      <c r="N35569" s="36"/>
    </row>
    <row r="35570" spans="13:14" x14ac:dyDescent="0.25">
      <c r="M35570" s="36"/>
      <c r="N35570" s="36"/>
    </row>
    <row r="35571" spans="13:14" x14ac:dyDescent="0.25">
      <c r="M35571" s="36"/>
      <c r="N35571" s="36"/>
    </row>
    <row r="35572" spans="13:14" x14ac:dyDescent="0.25">
      <c r="M35572" s="36"/>
      <c r="N35572" s="36"/>
    </row>
    <row r="35573" spans="13:14" x14ac:dyDescent="0.25">
      <c r="M35573" s="36"/>
      <c r="N35573" s="36"/>
    </row>
    <row r="35574" spans="13:14" x14ac:dyDescent="0.25">
      <c r="M35574" s="36"/>
      <c r="N35574" s="36"/>
    </row>
    <row r="35575" spans="13:14" x14ac:dyDescent="0.25">
      <c r="M35575" s="36"/>
      <c r="N35575" s="36"/>
    </row>
    <row r="35576" spans="13:14" x14ac:dyDescent="0.25">
      <c r="M35576" s="36"/>
      <c r="N35576" s="36"/>
    </row>
    <row r="35577" spans="13:14" x14ac:dyDescent="0.25">
      <c r="M35577" s="36"/>
      <c r="N35577" s="36"/>
    </row>
    <row r="35578" spans="13:14" x14ac:dyDescent="0.25">
      <c r="M35578" s="36"/>
      <c r="N35578" s="36"/>
    </row>
    <row r="35579" spans="13:14" x14ac:dyDescent="0.25">
      <c r="M35579" s="36"/>
      <c r="N35579" s="36"/>
    </row>
    <row r="35580" spans="13:14" x14ac:dyDescent="0.25">
      <c r="M35580" s="36"/>
      <c r="N35580" s="36"/>
    </row>
    <row r="35581" spans="13:14" x14ac:dyDescent="0.25">
      <c r="M35581" s="36"/>
      <c r="N35581" s="36"/>
    </row>
    <row r="35582" spans="13:14" x14ac:dyDescent="0.25">
      <c r="M35582" s="36"/>
      <c r="N35582" s="36"/>
    </row>
    <row r="35583" spans="13:14" x14ac:dyDescent="0.25">
      <c r="M35583" s="36"/>
      <c r="N35583" s="36"/>
    </row>
    <row r="35584" spans="13:14" x14ac:dyDescent="0.25">
      <c r="M35584" s="36"/>
      <c r="N35584" s="36"/>
    </row>
    <row r="35585" spans="13:14" x14ac:dyDescent="0.25">
      <c r="M35585" s="36"/>
      <c r="N35585" s="36"/>
    </row>
    <row r="35586" spans="13:14" x14ac:dyDescent="0.25">
      <c r="M35586" s="36"/>
      <c r="N35586" s="36"/>
    </row>
    <row r="35587" spans="13:14" x14ac:dyDescent="0.25">
      <c r="M35587" s="36"/>
      <c r="N35587" s="36"/>
    </row>
    <row r="35588" spans="13:14" x14ac:dyDescent="0.25">
      <c r="M35588" s="36"/>
      <c r="N35588" s="36"/>
    </row>
    <row r="35589" spans="13:14" x14ac:dyDescent="0.25">
      <c r="M35589" s="36"/>
      <c r="N35589" s="36"/>
    </row>
    <row r="35590" spans="13:14" x14ac:dyDescent="0.25">
      <c r="M35590" s="36"/>
      <c r="N35590" s="36"/>
    </row>
    <row r="35591" spans="13:14" x14ac:dyDescent="0.25">
      <c r="M35591" s="36"/>
      <c r="N35591" s="36"/>
    </row>
    <row r="35592" spans="13:14" x14ac:dyDescent="0.25">
      <c r="M35592" s="36"/>
      <c r="N35592" s="36"/>
    </row>
    <row r="35593" spans="13:14" x14ac:dyDescent="0.25">
      <c r="M35593" s="36"/>
      <c r="N35593" s="36"/>
    </row>
    <row r="35594" spans="13:14" x14ac:dyDescent="0.25">
      <c r="M35594" s="36"/>
      <c r="N35594" s="36"/>
    </row>
    <row r="35595" spans="13:14" x14ac:dyDescent="0.25">
      <c r="M35595" s="36"/>
      <c r="N35595" s="36"/>
    </row>
    <row r="35596" spans="13:14" x14ac:dyDescent="0.25">
      <c r="M35596" s="36"/>
      <c r="N35596" s="36"/>
    </row>
    <row r="35597" spans="13:14" x14ac:dyDescent="0.25">
      <c r="M35597" s="36"/>
      <c r="N35597" s="36"/>
    </row>
    <row r="35598" spans="13:14" x14ac:dyDescent="0.25">
      <c r="M35598" s="36"/>
      <c r="N35598" s="36"/>
    </row>
    <row r="35599" spans="13:14" x14ac:dyDescent="0.25">
      <c r="M35599" s="36"/>
      <c r="N35599" s="36"/>
    </row>
    <row r="35600" spans="13:14" x14ac:dyDescent="0.25">
      <c r="M35600" s="36"/>
      <c r="N35600" s="36"/>
    </row>
    <row r="35601" spans="13:14" x14ac:dyDescent="0.25">
      <c r="M35601" s="36"/>
      <c r="N35601" s="36"/>
    </row>
    <row r="35602" spans="13:14" x14ac:dyDescent="0.25">
      <c r="M35602" s="36"/>
      <c r="N35602" s="36"/>
    </row>
    <row r="35603" spans="13:14" x14ac:dyDescent="0.25">
      <c r="M35603" s="36"/>
      <c r="N35603" s="36"/>
    </row>
    <row r="35604" spans="13:14" x14ac:dyDescent="0.25">
      <c r="M35604" s="36"/>
      <c r="N35604" s="36"/>
    </row>
    <row r="35605" spans="13:14" x14ac:dyDescent="0.25">
      <c r="M35605" s="36"/>
      <c r="N35605" s="36"/>
    </row>
    <row r="35606" spans="13:14" x14ac:dyDescent="0.25">
      <c r="M35606" s="36"/>
      <c r="N35606" s="36"/>
    </row>
    <row r="35607" spans="13:14" x14ac:dyDescent="0.25">
      <c r="M35607" s="36"/>
      <c r="N35607" s="36"/>
    </row>
    <row r="35608" spans="13:14" x14ac:dyDescent="0.25">
      <c r="M35608" s="36"/>
      <c r="N35608" s="36"/>
    </row>
    <row r="35609" spans="13:14" x14ac:dyDescent="0.25">
      <c r="M35609" s="36"/>
      <c r="N35609" s="36"/>
    </row>
    <row r="35610" spans="13:14" x14ac:dyDescent="0.25">
      <c r="M35610" s="36"/>
      <c r="N35610" s="36"/>
    </row>
    <row r="35611" spans="13:14" x14ac:dyDescent="0.25">
      <c r="M35611" s="36"/>
      <c r="N35611" s="36"/>
    </row>
    <row r="35612" spans="13:14" x14ac:dyDescent="0.25">
      <c r="M35612" s="36"/>
      <c r="N35612" s="36"/>
    </row>
    <row r="35613" spans="13:14" x14ac:dyDescent="0.25">
      <c r="M35613" s="36"/>
      <c r="N35613" s="36"/>
    </row>
    <row r="35614" spans="13:14" x14ac:dyDescent="0.25">
      <c r="M35614" s="36"/>
      <c r="N35614" s="36"/>
    </row>
    <row r="35615" spans="13:14" x14ac:dyDescent="0.25">
      <c r="M35615" s="36"/>
      <c r="N35615" s="36"/>
    </row>
    <row r="35616" spans="13:14" x14ac:dyDescent="0.25">
      <c r="M35616" s="36"/>
      <c r="N35616" s="36"/>
    </row>
    <row r="35617" spans="13:14" x14ac:dyDescent="0.25">
      <c r="M35617" s="36"/>
      <c r="N35617" s="36"/>
    </row>
    <row r="35618" spans="13:14" x14ac:dyDescent="0.25">
      <c r="M35618" s="36"/>
      <c r="N35618" s="36"/>
    </row>
    <row r="35619" spans="13:14" x14ac:dyDescent="0.25">
      <c r="M35619" s="36"/>
      <c r="N35619" s="36"/>
    </row>
    <row r="35620" spans="13:14" x14ac:dyDescent="0.25">
      <c r="M35620" s="36"/>
      <c r="N35620" s="36"/>
    </row>
    <row r="35621" spans="13:14" x14ac:dyDescent="0.25">
      <c r="M35621" s="36"/>
      <c r="N35621" s="36"/>
    </row>
    <row r="35622" spans="13:14" x14ac:dyDescent="0.25">
      <c r="M35622" s="36"/>
      <c r="N35622" s="36"/>
    </row>
    <row r="35623" spans="13:14" x14ac:dyDescent="0.25">
      <c r="M35623" s="36"/>
      <c r="N35623" s="36"/>
    </row>
    <row r="35624" spans="13:14" x14ac:dyDescent="0.25">
      <c r="M35624" s="36"/>
      <c r="N35624" s="36"/>
    </row>
    <row r="35625" spans="13:14" x14ac:dyDescent="0.25">
      <c r="M35625" s="36"/>
      <c r="N35625" s="36"/>
    </row>
    <row r="35626" spans="13:14" x14ac:dyDescent="0.25">
      <c r="M35626" s="36"/>
      <c r="N35626" s="36"/>
    </row>
    <row r="35627" spans="13:14" x14ac:dyDescent="0.25">
      <c r="M35627" s="36"/>
      <c r="N35627" s="36"/>
    </row>
    <row r="35628" spans="13:14" x14ac:dyDescent="0.25">
      <c r="M35628" s="36"/>
      <c r="N35628" s="36"/>
    </row>
    <row r="35629" spans="13:14" x14ac:dyDescent="0.25">
      <c r="M35629" s="36"/>
      <c r="N35629" s="36"/>
    </row>
    <row r="35630" spans="13:14" x14ac:dyDescent="0.25">
      <c r="M35630" s="36"/>
      <c r="N35630" s="36"/>
    </row>
    <row r="35631" spans="13:14" x14ac:dyDescent="0.25">
      <c r="M35631" s="36"/>
      <c r="N35631" s="36"/>
    </row>
    <row r="35632" spans="13:14" x14ac:dyDescent="0.25">
      <c r="M35632" s="36"/>
      <c r="N35632" s="36"/>
    </row>
    <row r="35633" spans="13:14" x14ac:dyDescent="0.25">
      <c r="M35633" s="36"/>
      <c r="N35633" s="36"/>
    </row>
    <row r="35634" spans="13:14" x14ac:dyDescent="0.25">
      <c r="M35634" s="36"/>
      <c r="N35634" s="36"/>
    </row>
    <row r="35635" spans="13:14" x14ac:dyDescent="0.25">
      <c r="M35635" s="36"/>
      <c r="N35635" s="36"/>
    </row>
    <row r="35636" spans="13:14" x14ac:dyDescent="0.25">
      <c r="M35636" s="36"/>
      <c r="N35636" s="36"/>
    </row>
    <row r="35637" spans="13:14" x14ac:dyDescent="0.25">
      <c r="M35637" s="36"/>
      <c r="N35637" s="36"/>
    </row>
    <row r="35638" spans="13:14" x14ac:dyDescent="0.25">
      <c r="M35638" s="36"/>
      <c r="N35638" s="36"/>
    </row>
    <row r="35639" spans="13:14" x14ac:dyDescent="0.25">
      <c r="M35639" s="36"/>
      <c r="N35639" s="36"/>
    </row>
    <row r="35640" spans="13:14" x14ac:dyDescent="0.25">
      <c r="M35640" s="36"/>
      <c r="N35640" s="36"/>
    </row>
    <row r="35641" spans="13:14" x14ac:dyDescent="0.25">
      <c r="M35641" s="36"/>
      <c r="N35641" s="36"/>
    </row>
    <row r="35642" spans="13:14" x14ac:dyDescent="0.25">
      <c r="M35642" s="36"/>
      <c r="N35642" s="36"/>
    </row>
    <row r="35643" spans="13:14" x14ac:dyDescent="0.25">
      <c r="M35643" s="36"/>
      <c r="N35643" s="36"/>
    </row>
    <row r="35644" spans="13:14" x14ac:dyDescent="0.25">
      <c r="M35644" s="36"/>
      <c r="N35644" s="36"/>
    </row>
    <row r="35645" spans="13:14" x14ac:dyDescent="0.25">
      <c r="M35645" s="36"/>
      <c r="N35645" s="36"/>
    </row>
    <row r="35646" spans="13:14" x14ac:dyDescent="0.25">
      <c r="M35646" s="36"/>
      <c r="N35646" s="36"/>
    </row>
    <row r="35647" spans="13:14" x14ac:dyDescent="0.25">
      <c r="M35647" s="36"/>
      <c r="N35647" s="36"/>
    </row>
    <row r="35648" spans="13:14" x14ac:dyDescent="0.25">
      <c r="M35648" s="36"/>
      <c r="N35648" s="36"/>
    </row>
    <row r="35649" spans="13:14" x14ac:dyDescent="0.25">
      <c r="M35649" s="36"/>
      <c r="N35649" s="36"/>
    </row>
    <row r="35650" spans="13:14" x14ac:dyDescent="0.25">
      <c r="M35650" s="36"/>
      <c r="N35650" s="36"/>
    </row>
    <row r="35651" spans="13:14" x14ac:dyDescent="0.25">
      <c r="M35651" s="36"/>
      <c r="N35651" s="36"/>
    </row>
    <row r="35652" spans="13:14" x14ac:dyDescent="0.25">
      <c r="M35652" s="36"/>
      <c r="N35652" s="36"/>
    </row>
    <row r="35653" spans="13:14" x14ac:dyDescent="0.25">
      <c r="M35653" s="36"/>
      <c r="N35653" s="36"/>
    </row>
    <row r="35654" spans="13:14" x14ac:dyDescent="0.25">
      <c r="M35654" s="36"/>
      <c r="N35654" s="36"/>
    </row>
    <row r="35655" spans="13:14" x14ac:dyDescent="0.25">
      <c r="M35655" s="36"/>
      <c r="N35655" s="36"/>
    </row>
    <row r="35656" spans="13:14" x14ac:dyDescent="0.25">
      <c r="M35656" s="36"/>
      <c r="N35656" s="36"/>
    </row>
    <row r="35657" spans="13:14" x14ac:dyDescent="0.25">
      <c r="M35657" s="36"/>
      <c r="N35657" s="36"/>
    </row>
    <row r="35658" spans="13:14" x14ac:dyDescent="0.25">
      <c r="M35658" s="36"/>
      <c r="N35658" s="36"/>
    </row>
    <row r="35659" spans="13:14" x14ac:dyDescent="0.25">
      <c r="M35659" s="36"/>
      <c r="N35659" s="36"/>
    </row>
    <row r="35660" spans="13:14" x14ac:dyDescent="0.25">
      <c r="M35660" s="36"/>
      <c r="N35660" s="36"/>
    </row>
    <row r="35661" spans="13:14" x14ac:dyDescent="0.25">
      <c r="M35661" s="36"/>
      <c r="N35661" s="36"/>
    </row>
    <row r="35662" spans="13:14" x14ac:dyDescent="0.25">
      <c r="M35662" s="36"/>
      <c r="N35662" s="36"/>
    </row>
    <row r="35663" spans="13:14" x14ac:dyDescent="0.25">
      <c r="M35663" s="36"/>
      <c r="N35663" s="36"/>
    </row>
    <row r="35664" spans="13:14" x14ac:dyDescent="0.25">
      <c r="M35664" s="36"/>
      <c r="N35664" s="36"/>
    </row>
    <row r="35665" spans="13:14" x14ac:dyDescent="0.25">
      <c r="M35665" s="36"/>
      <c r="N35665" s="36"/>
    </row>
    <row r="35666" spans="13:14" x14ac:dyDescent="0.25">
      <c r="M35666" s="36"/>
      <c r="N35666" s="36"/>
    </row>
    <row r="35667" spans="13:14" x14ac:dyDescent="0.25">
      <c r="M35667" s="36"/>
      <c r="N35667" s="36"/>
    </row>
    <row r="35668" spans="13:14" x14ac:dyDescent="0.25">
      <c r="M35668" s="36"/>
      <c r="N35668" s="36"/>
    </row>
    <row r="35669" spans="13:14" x14ac:dyDescent="0.25">
      <c r="M35669" s="36"/>
      <c r="N35669" s="36"/>
    </row>
    <row r="35670" spans="13:14" x14ac:dyDescent="0.25">
      <c r="M35670" s="36"/>
      <c r="N35670" s="36"/>
    </row>
    <row r="35671" spans="13:14" x14ac:dyDescent="0.25">
      <c r="M35671" s="36"/>
      <c r="N35671" s="36"/>
    </row>
    <row r="35672" spans="13:14" x14ac:dyDescent="0.25">
      <c r="M35672" s="36"/>
      <c r="N35672" s="36"/>
    </row>
    <row r="35673" spans="13:14" x14ac:dyDescent="0.25">
      <c r="M35673" s="36"/>
      <c r="N35673" s="36"/>
    </row>
    <row r="35674" spans="13:14" x14ac:dyDescent="0.25">
      <c r="M35674" s="36"/>
      <c r="N35674" s="36"/>
    </row>
    <row r="35675" spans="13:14" x14ac:dyDescent="0.25">
      <c r="M35675" s="36"/>
      <c r="N35675" s="36"/>
    </row>
    <row r="35676" spans="13:14" x14ac:dyDescent="0.25">
      <c r="M35676" s="36"/>
      <c r="N35676" s="36"/>
    </row>
    <row r="35677" spans="13:14" x14ac:dyDescent="0.25">
      <c r="M35677" s="36"/>
      <c r="N35677" s="36"/>
    </row>
    <row r="35678" spans="13:14" x14ac:dyDescent="0.25">
      <c r="M35678" s="36"/>
      <c r="N35678" s="36"/>
    </row>
    <row r="35679" spans="13:14" x14ac:dyDescent="0.25">
      <c r="M35679" s="36"/>
      <c r="N35679" s="36"/>
    </row>
    <row r="35680" spans="13:14" x14ac:dyDescent="0.25">
      <c r="M35680" s="36"/>
      <c r="N35680" s="36"/>
    </row>
    <row r="35681" spans="13:14" x14ac:dyDescent="0.25">
      <c r="M35681" s="36"/>
      <c r="N35681" s="36"/>
    </row>
    <row r="35682" spans="13:14" x14ac:dyDescent="0.25">
      <c r="M35682" s="36"/>
      <c r="N35682" s="36"/>
    </row>
    <row r="35683" spans="13:14" x14ac:dyDescent="0.25">
      <c r="M35683" s="36"/>
      <c r="N35683" s="36"/>
    </row>
    <row r="35684" spans="13:14" x14ac:dyDescent="0.25">
      <c r="M35684" s="36"/>
      <c r="N35684" s="36"/>
    </row>
    <row r="35685" spans="13:14" x14ac:dyDescent="0.25">
      <c r="M35685" s="36"/>
      <c r="N35685" s="36"/>
    </row>
    <row r="35686" spans="13:14" x14ac:dyDescent="0.25">
      <c r="M35686" s="36"/>
      <c r="N35686" s="36"/>
    </row>
    <row r="35687" spans="13:14" x14ac:dyDescent="0.25">
      <c r="M35687" s="36"/>
      <c r="N35687" s="36"/>
    </row>
    <row r="35688" spans="13:14" x14ac:dyDescent="0.25">
      <c r="M35688" s="36"/>
      <c r="N35688" s="36"/>
    </row>
    <row r="35689" spans="13:14" x14ac:dyDescent="0.25">
      <c r="M35689" s="36"/>
      <c r="N35689" s="36"/>
    </row>
    <row r="35690" spans="13:14" x14ac:dyDescent="0.25">
      <c r="M35690" s="36"/>
      <c r="N35690" s="36"/>
    </row>
    <row r="35691" spans="13:14" x14ac:dyDescent="0.25">
      <c r="M35691" s="36"/>
      <c r="N35691" s="36"/>
    </row>
    <row r="35692" spans="13:14" x14ac:dyDescent="0.25">
      <c r="M35692" s="36"/>
      <c r="N35692" s="36"/>
    </row>
    <row r="35693" spans="13:14" x14ac:dyDescent="0.25">
      <c r="M35693" s="36"/>
      <c r="N35693" s="36"/>
    </row>
    <row r="35694" spans="13:14" x14ac:dyDescent="0.25">
      <c r="M35694" s="36"/>
      <c r="N35694" s="36"/>
    </row>
    <row r="35695" spans="13:14" x14ac:dyDescent="0.25">
      <c r="M35695" s="36"/>
      <c r="N35695" s="36"/>
    </row>
    <row r="35696" spans="13:14" x14ac:dyDescent="0.25">
      <c r="M35696" s="36"/>
      <c r="N35696" s="36"/>
    </row>
    <row r="35697" spans="13:14" x14ac:dyDescent="0.25">
      <c r="M35697" s="36"/>
      <c r="N35697" s="36"/>
    </row>
    <row r="35698" spans="13:14" x14ac:dyDescent="0.25">
      <c r="M35698" s="36"/>
      <c r="N35698" s="36"/>
    </row>
    <row r="35699" spans="13:14" x14ac:dyDescent="0.25">
      <c r="M35699" s="36"/>
      <c r="N35699" s="36"/>
    </row>
    <row r="35700" spans="13:14" x14ac:dyDescent="0.25">
      <c r="M35700" s="36"/>
      <c r="N35700" s="36"/>
    </row>
    <row r="35701" spans="13:14" x14ac:dyDescent="0.25">
      <c r="M35701" s="36"/>
      <c r="N35701" s="36"/>
    </row>
    <row r="35702" spans="13:14" x14ac:dyDescent="0.25">
      <c r="M35702" s="36"/>
      <c r="N35702" s="36"/>
    </row>
    <row r="35703" spans="13:14" x14ac:dyDescent="0.25">
      <c r="M35703" s="36"/>
      <c r="N35703" s="36"/>
    </row>
    <row r="35704" spans="13:14" x14ac:dyDescent="0.25">
      <c r="M35704" s="36"/>
      <c r="N35704" s="36"/>
    </row>
    <row r="35705" spans="13:14" x14ac:dyDescent="0.25">
      <c r="M35705" s="36"/>
      <c r="N35705" s="36"/>
    </row>
    <row r="35706" spans="13:14" x14ac:dyDescent="0.25">
      <c r="M35706" s="36"/>
      <c r="N35706" s="36"/>
    </row>
    <row r="35707" spans="13:14" x14ac:dyDescent="0.25">
      <c r="M35707" s="36"/>
      <c r="N35707" s="36"/>
    </row>
    <row r="35708" spans="13:14" x14ac:dyDescent="0.25">
      <c r="M35708" s="36"/>
      <c r="N35708" s="36"/>
    </row>
    <row r="35709" spans="13:14" x14ac:dyDescent="0.25">
      <c r="M35709" s="36"/>
      <c r="N35709" s="36"/>
    </row>
    <row r="35710" spans="13:14" x14ac:dyDescent="0.25">
      <c r="M35710" s="36"/>
      <c r="N35710" s="36"/>
    </row>
    <row r="35711" spans="13:14" x14ac:dyDescent="0.25">
      <c r="M35711" s="36"/>
      <c r="N35711" s="36"/>
    </row>
    <row r="35712" spans="13:14" x14ac:dyDescent="0.25">
      <c r="M35712" s="36"/>
      <c r="N35712" s="36"/>
    </row>
    <row r="35713" spans="13:14" x14ac:dyDescent="0.25">
      <c r="M35713" s="36"/>
      <c r="N35713" s="36"/>
    </row>
    <row r="35714" spans="13:14" x14ac:dyDescent="0.25">
      <c r="M35714" s="36"/>
      <c r="N35714" s="36"/>
    </row>
    <row r="35715" spans="13:14" x14ac:dyDescent="0.25">
      <c r="M35715" s="36"/>
      <c r="N35715" s="36"/>
    </row>
    <row r="35716" spans="13:14" x14ac:dyDescent="0.25">
      <c r="M35716" s="36"/>
      <c r="N35716" s="36"/>
    </row>
    <row r="35717" spans="13:14" x14ac:dyDescent="0.25">
      <c r="M35717" s="36"/>
      <c r="N35717" s="36"/>
    </row>
    <row r="35718" spans="13:14" x14ac:dyDescent="0.25">
      <c r="M35718" s="36"/>
      <c r="N35718" s="36"/>
    </row>
    <row r="35719" spans="13:14" x14ac:dyDescent="0.25">
      <c r="M35719" s="36"/>
      <c r="N35719" s="36"/>
    </row>
    <row r="35720" spans="13:14" x14ac:dyDescent="0.25">
      <c r="M35720" s="36"/>
      <c r="N35720" s="36"/>
    </row>
    <row r="35721" spans="13:14" x14ac:dyDescent="0.25">
      <c r="M35721" s="36"/>
      <c r="N35721" s="36"/>
    </row>
    <row r="35722" spans="13:14" x14ac:dyDescent="0.25">
      <c r="M35722" s="36"/>
      <c r="N35722" s="36"/>
    </row>
    <row r="35723" spans="13:14" x14ac:dyDescent="0.25">
      <c r="M35723" s="36"/>
      <c r="N35723" s="36"/>
    </row>
    <row r="35724" spans="13:14" x14ac:dyDescent="0.25">
      <c r="M35724" s="36"/>
      <c r="N35724" s="36"/>
    </row>
    <row r="35725" spans="13:14" x14ac:dyDescent="0.25">
      <c r="M35725" s="36"/>
      <c r="N35725" s="36"/>
    </row>
    <row r="35726" spans="13:14" x14ac:dyDescent="0.25">
      <c r="M35726" s="36"/>
      <c r="N35726" s="36"/>
    </row>
    <row r="35727" spans="13:14" x14ac:dyDescent="0.25">
      <c r="M35727" s="36"/>
      <c r="N35727" s="36"/>
    </row>
    <row r="35728" spans="13:14" x14ac:dyDescent="0.25">
      <c r="M35728" s="36"/>
      <c r="N35728" s="36"/>
    </row>
    <row r="35729" spans="13:14" x14ac:dyDescent="0.25">
      <c r="M35729" s="36"/>
      <c r="N35729" s="36"/>
    </row>
    <row r="35730" spans="13:14" x14ac:dyDescent="0.25">
      <c r="M35730" s="36"/>
      <c r="N35730" s="36"/>
    </row>
    <row r="35731" spans="13:14" x14ac:dyDescent="0.25">
      <c r="M35731" s="36"/>
      <c r="N35731" s="36"/>
    </row>
    <row r="35732" spans="13:14" x14ac:dyDescent="0.25">
      <c r="M35732" s="36"/>
      <c r="N35732" s="36"/>
    </row>
    <row r="35733" spans="13:14" x14ac:dyDescent="0.25">
      <c r="M35733" s="36"/>
      <c r="N35733" s="36"/>
    </row>
    <row r="35734" spans="13:14" x14ac:dyDescent="0.25">
      <c r="M35734" s="36"/>
      <c r="N35734" s="36"/>
    </row>
    <row r="35735" spans="13:14" x14ac:dyDescent="0.25">
      <c r="M35735" s="36"/>
      <c r="N35735" s="36"/>
    </row>
    <row r="35736" spans="13:14" x14ac:dyDescent="0.25">
      <c r="M35736" s="36"/>
      <c r="N35736" s="36"/>
    </row>
    <row r="35737" spans="13:14" x14ac:dyDescent="0.25">
      <c r="M35737" s="36"/>
      <c r="N35737" s="36"/>
    </row>
    <row r="35738" spans="13:14" x14ac:dyDescent="0.25">
      <c r="M35738" s="36"/>
      <c r="N35738" s="36"/>
    </row>
    <row r="35739" spans="13:14" x14ac:dyDescent="0.25">
      <c r="M35739" s="36"/>
      <c r="N35739" s="36"/>
    </row>
    <row r="35740" spans="13:14" x14ac:dyDescent="0.25">
      <c r="M35740" s="36"/>
      <c r="N35740" s="36"/>
    </row>
    <row r="35741" spans="13:14" x14ac:dyDescent="0.25">
      <c r="M35741" s="36"/>
      <c r="N35741" s="36"/>
    </row>
    <row r="35742" spans="13:14" x14ac:dyDescent="0.25">
      <c r="M35742" s="36"/>
      <c r="N35742" s="36"/>
    </row>
    <row r="35743" spans="13:14" x14ac:dyDescent="0.25">
      <c r="M35743" s="36"/>
      <c r="N35743" s="36"/>
    </row>
    <row r="35744" spans="13:14" x14ac:dyDescent="0.25">
      <c r="M35744" s="36"/>
      <c r="N35744" s="36"/>
    </row>
    <row r="35745" spans="13:14" x14ac:dyDescent="0.25">
      <c r="M35745" s="36"/>
      <c r="N35745" s="36"/>
    </row>
    <row r="35746" spans="13:14" x14ac:dyDescent="0.25">
      <c r="M35746" s="36"/>
      <c r="N35746" s="36"/>
    </row>
    <row r="35747" spans="13:14" x14ac:dyDescent="0.25">
      <c r="M35747" s="36"/>
      <c r="N35747" s="36"/>
    </row>
    <row r="35748" spans="13:14" x14ac:dyDescent="0.25">
      <c r="M35748" s="36"/>
      <c r="N35748" s="36"/>
    </row>
    <row r="35749" spans="13:14" x14ac:dyDescent="0.25">
      <c r="M35749" s="36"/>
      <c r="N35749" s="36"/>
    </row>
    <row r="35750" spans="13:14" x14ac:dyDescent="0.25">
      <c r="M35750" s="36"/>
      <c r="N35750" s="36"/>
    </row>
    <row r="35751" spans="13:14" x14ac:dyDescent="0.25">
      <c r="M35751" s="36"/>
      <c r="N35751" s="36"/>
    </row>
    <row r="35752" spans="13:14" x14ac:dyDescent="0.25">
      <c r="M35752" s="36"/>
      <c r="N35752" s="36"/>
    </row>
    <row r="35753" spans="13:14" x14ac:dyDescent="0.25">
      <c r="M35753" s="36"/>
      <c r="N35753" s="36"/>
    </row>
    <row r="35754" spans="13:14" x14ac:dyDescent="0.25">
      <c r="M35754" s="36"/>
      <c r="N35754" s="36"/>
    </row>
    <row r="35755" spans="13:14" x14ac:dyDescent="0.25">
      <c r="M35755" s="36"/>
      <c r="N35755" s="36"/>
    </row>
    <row r="35756" spans="13:14" x14ac:dyDescent="0.25">
      <c r="M35756" s="36"/>
      <c r="N35756" s="36"/>
    </row>
    <row r="35757" spans="13:14" x14ac:dyDescent="0.25">
      <c r="M35757" s="36"/>
      <c r="N35757" s="36"/>
    </row>
    <row r="35758" spans="13:14" x14ac:dyDescent="0.25">
      <c r="M35758" s="36"/>
      <c r="N35758" s="36"/>
    </row>
    <row r="35759" spans="13:14" x14ac:dyDescent="0.25">
      <c r="M35759" s="36"/>
      <c r="N35759" s="36"/>
    </row>
    <row r="35760" spans="13:14" x14ac:dyDescent="0.25">
      <c r="M35760" s="36"/>
      <c r="N35760" s="36"/>
    </row>
    <row r="35761" spans="13:14" x14ac:dyDescent="0.25">
      <c r="M35761" s="36"/>
      <c r="N35761" s="36"/>
    </row>
    <row r="35762" spans="13:14" x14ac:dyDescent="0.25">
      <c r="M35762" s="36"/>
      <c r="N35762" s="36"/>
    </row>
    <row r="35763" spans="13:14" x14ac:dyDescent="0.25">
      <c r="M35763" s="36"/>
      <c r="N35763" s="36"/>
    </row>
    <row r="35764" spans="13:14" x14ac:dyDescent="0.25">
      <c r="M35764" s="36"/>
      <c r="N35764" s="36"/>
    </row>
    <row r="35765" spans="13:14" x14ac:dyDescent="0.25">
      <c r="M35765" s="36"/>
      <c r="N35765" s="36"/>
    </row>
    <row r="35766" spans="13:14" x14ac:dyDescent="0.25">
      <c r="M35766" s="36"/>
      <c r="N35766" s="36"/>
    </row>
    <row r="35767" spans="13:14" x14ac:dyDescent="0.25">
      <c r="M35767" s="36"/>
      <c r="N35767" s="36"/>
    </row>
    <row r="35768" spans="13:14" x14ac:dyDescent="0.25">
      <c r="M35768" s="36"/>
      <c r="N35768" s="36"/>
    </row>
    <row r="35769" spans="13:14" x14ac:dyDescent="0.25">
      <c r="M35769" s="36"/>
      <c r="N35769" s="36"/>
    </row>
    <row r="35770" spans="13:14" x14ac:dyDescent="0.25">
      <c r="M35770" s="36"/>
      <c r="N35770" s="36"/>
    </row>
    <row r="35771" spans="13:14" x14ac:dyDescent="0.25">
      <c r="M35771" s="36"/>
      <c r="N35771" s="36"/>
    </row>
    <row r="35772" spans="13:14" x14ac:dyDescent="0.25">
      <c r="M35772" s="36"/>
      <c r="N35772" s="36"/>
    </row>
    <row r="35773" spans="13:14" x14ac:dyDescent="0.25">
      <c r="M35773" s="36"/>
      <c r="N35773" s="36"/>
    </row>
    <row r="35774" spans="13:14" x14ac:dyDescent="0.25">
      <c r="M35774" s="36"/>
      <c r="N35774" s="36"/>
    </row>
    <row r="35775" spans="13:14" x14ac:dyDescent="0.25">
      <c r="M35775" s="36"/>
      <c r="N35775" s="36"/>
    </row>
    <row r="35776" spans="13:14" x14ac:dyDescent="0.25">
      <c r="M35776" s="36"/>
      <c r="N35776" s="36"/>
    </row>
    <row r="35777" spans="13:14" x14ac:dyDescent="0.25">
      <c r="M35777" s="36"/>
      <c r="N35777" s="36"/>
    </row>
    <row r="35778" spans="13:14" x14ac:dyDescent="0.25">
      <c r="M35778" s="36"/>
      <c r="N35778" s="36"/>
    </row>
    <row r="35779" spans="13:14" x14ac:dyDescent="0.25">
      <c r="M35779" s="36"/>
      <c r="N35779" s="36"/>
    </row>
    <row r="35780" spans="13:14" x14ac:dyDescent="0.25">
      <c r="M35780" s="36"/>
      <c r="N35780" s="36"/>
    </row>
    <row r="35781" spans="13:14" x14ac:dyDescent="0.25">
      <c r="M35781" s="36"/>
      <c r="N35781" s="36"/>
    </row>
    <row r="35782" spans="13:14" x14ac:dyDescent="0.25">
      <c r="M35782" s="36"/>
      <c r="N35782" s="36"/>
    </row>
    <row r="35783" spans="13:14" x14ac:dyDescent="0.25">
      <c r="M35783" s="36"/>
      <c r="N35783" s="36"/>
    </row>
    <row r="35784" spans="13:14" x14ac:dyDescent="0.25">
      <c r="M35784" s="36"/>
      <c r="N35784" s="36"/>
    </row>
    <row r="35785" spans="13:14" x14ac:dyDescent="0.25">
      <c r="M35785" s="36"/>
      <c r="N35785" s="36"/>
    </row>
    <row r="35786" spans="13:14" x14ac:dyDescent="0.25">
      <c r="M35786" s="36"/>
      <c r="N35786" s="36"/>
    </row>
    <row r="35787" spans="13:14" x14ac:dyDescent="0.25">
      <c r="M35787" s="36"/>
      <c r="N35787" s="36"/>
    </row>
    <row r="35788" spans="13:14" x14ac:dyDescent="0.25">
      <c r="M35788" s="36"/>
      <c r="N35788" s="36"/>
    </row>
    <row r="35789" spans="13:14" x14ac:dyDescent="0.25">
      <c r="M35789" s="36"/>
      <c r="N35789" s="36"/>
    </row>
    <row r="35790" spans="13:14" x14ac:dyDescent="0.25">
      <c r="M35790" s="36"/>
      <c r="N35790" s="36"/>
    </row>
    <row r="35791" spans="13:14" x14ac:dyDescent="0.25">
      <c r="M35791" s="36"/>
      <c r="N35791" s="36"/>
    </row>
    <row r="35792" spans="13:14" x14ac:dyDescent="0.25">
      <c r="M35792" s="36"/>
      <c r="N35792" s="36"/>
    </row>
    <row r="35793" spans="13:14" x14ac:dyDescent="0.25">
      <c r="M35793" s="36"/>
      <c r="N35793" s="36"/>
    </row>
    <row r="35794" spans="13:14" x14ac:dyDescent="0.25">
      <c r="M35794" s="36"/>
      <c r="N35794" s="36"/>
    </row>
    <row r="35795" spans="13:14" x14ac:dyDescent="0.25">
      <c r="M35795" s="36"/>
      <c r="N35795" s="36"/>
    </row>
    <row r="35796" spans="13:14" x14ac:dyDescent="0.25">
      <c r="M35796" s="36"/>
      <c r="N35796" s="36"/>
    </row>
    <row r="35797" spans="13:14" x14ac:dyDescent="0.25">
      <c r="M35797" s="36"/>
      <c r="N35797" s="36"/>
    </row>
    <row r="35798" spans="13:14" x14ac:dyDescent="0.25">
      <c r="M35798" s="36"/>
      <c r="N35798" s="36"/>
    </row>
    <row r="35799" spans="13:14" x14ac:dyDescent="0.25">
      <c r="M35799" s="36"/>
      <c r="N35799" s="36"/>
    </row>
    <row r="35800" spans="13:14" x14ac:dyDescent="0.25">
      <c r="M35800" s="36"/>
      <c r="N35800" s="36"/>
    </row>
    <row r="35801" spans="13:14" x14ac:dyDescent="0.25">
      <c r="M35801" s="36"/>
      <c r="N35801" s="36"/>
    </row>
    <row r="35802" spans="13:14" x14ac:dyDescent="0.25">
      <c r="M35802" s="36"/>
      <c r="N35802" s="36"/>
    </row>
    <row r="35803" spans="13:14" x14ac:dyDescent="0.25">
      <c r="M35803" s="36"/>
      <c r="N35803" s="36"/>
    </row>
    <row r="35804" spans="13:14" x14ac:dyDescent="0.25">
      <c r="M35804" s="36"/>
      <c r="N35804" s="36"/>
    </row>
    <row r="35805" spans="13:14" x14ac:dyDescent="0.25">
      <c r="M35805" s="36"/>
      <c r="N35805" s="36"/>
    </row>
    <row r="35806" spans="13:14" x14ac:dyDescent="0.25">
      <c r="M35806" s="36"/>
      <c r="N35806" s="36"/>
    </row>
    <row r="35807" spans="13:14" x14ac:dyDescent="0.25">
      <c r="M35807" s="36"/>
      <c r="N35807" s="36"/>
    </row>
    <row r="35808" spans="13:14" x14ac:dyDescent="0.25">
      <c r="M35808" s="36"/>
      <c r="N35808" s="36"/>
    </row>
    <row r="35809" spans="13:14" x14ac:dyDescent="0.25">
      <c r="M35809" s="36"/>
      <c r="N35809" s="36"/>
    </row>
    <row r="35810" spans="13:14" x14ac:dyDescent="0.25">
      <c r="M35810" s="36"/>
      <c r="N35810" s="36"/>
    </row>
    <row r="35811" spans="13:14" x14ac:dyDescent="0.25">
      <c r="M35811" s="36"/>
      <c r="N35811" s="36"/>
    </row>
    <row r="35812" spans="13:14" x14ac:dyDescent="0.25">
      <c r="M35812" s="36"/>
      <c r="N35812" s="36"/>
    </row>
    <row r="35813" spans="13:14" x14ac:dyDescent="0.25">
      <c r="M35813" s="36"/>
      <c r="N35813" s="36"/>
    </row>
    <row r="35814" spans="13:14" x14ac:dyDescent="0.25">
      <c r="M35814" s="36"/>
      <c r="N35814" s="36"/>
    </row>
    <row r="35815" spans="13:14" x14ac:dyDescent="0.25">
      <c r="M35815" s="36"/>
      <c r="N35815" s="36"/>
    </row>
    <row r="35816" spans="13:14" x14ac:dyDescent="0.25">
      <c r="M35816" s="36"/>
      <c r="N35816" s="36"/>
    </row>
    <row r="35817" spans="13:14" x14ac:dyDescent="0.25">
      <c r="M35817" s="36"/>
      <c r="N35817" s="36"/>
    </row>
    <row r="35818" spans="13:14" x14ac:dyDescent="0.25">
      <c r="M35818" s="36"/>
      <c r="N35818" s="36"/>
    </row>
    <row r="35819" spans="13:14" x14ac:dyDescent="0.25">
      <c r="M35819" s="36"/>
      <c r="N35819" s="36"/>
    </row>
    <row r="35820" spans="13:14" x14ac:dyDescent="0.25">
      <c r="M35820" s="36"/>
      <c r="N35820" s="36"/>
    </row>
    <row r="35821" spans="13:14" x14ac:dyDescent="0.25">
      <c r="M35821" s="36"/>
      <c r="N35821" s="36"/>
    </row>
    <row r="35822" spans="13:14" x14ac:dyDescent="0.25">
      <c r="M35822" s="36"/>
      <c r="N35822" s="36"/>
    </row>
    <row r="35823" spans="13:14" x14ac:dyDescent="0.25">
      <c r="M35823" s="36"/>
      <c r="N35823" s="36"/>
    </row>
    <row r="35824" spans="13:14" x14ac:dyDescent="0.25">
      <c r="M35824" s="36"/>
      <c r="N35824" s="36"/>
    </row>
    <row r="35825" spans="13:14" x14ac:dyDescent="0.25">
      <c r="M35825" s="36"/>
      <c r="N35825" s="36"/>
    </row>
    <row r="35826" spans="13:14" x14ac:dyDescent="0.25">
      <c r="M35826" s="36"/>
      <c r="N35826" s="36"/>
    </row>
    <row r="35827" spans="13:14" x14ac:dyDescent="0.25">
      <c r="M35827" s="36"/>
      <c r="N35827" s="36"/>
    </row>
    <row r="35828" spans="13:14" x14ac:dyDescent="0.25">
      <c r="M35828" s="36"/>
      <c r="N35828" s="36"/>
    </row>
    <row r="35829" spans="13:14" x14ac:dyDescent="0.25">
      <c r="M35829" s="36"/>
      <c r="N35829" s="36"/>
    </row>
    <row r="35830" spans="13:14" x14ac:dyDescent="0.25">
      <c r="M35830" s="36"/>
      <c r="N35830" s="36"/>
    </row>
    <row r="35831" spans="13:14" x14ac:dyDescent="0.25">
      <c r="M35831" s="36"/>
      <c r="N35831" s="36"/>
    </row>
    <row r="35832" spans="13:14" x14ac:dyDescent="0.25">
      <c r="M35832" s="36"/>
      <c r="N35832" s="36"/>
    </row>
    <row r="35833" spans="13:14" x14ac:dyDescent="0.25">
      <c r="M35833" s="36"/>
      <c r="N35833" s="36"/>
    </row>
    <row r="35834" spans="13:14" x14ac:dyDescent="0.25">
      <c r="M35834" s="36"/>
      <c r="N35834" s="36"/>
    </row>
    <row r="35835" spans="13:14" x14ac:dyDescent="0.25">
      <c r="M35835" s="36"/>
      <c r="N35835" s="36"/>
    </row>
    <row r="35836" spans="13:14" x14ac:dyDescent="0.25">
      <c r="M35836" s="36"/>
      <c r="N35836" s="36"/>
    </row>
    <row r="35837" spans="13:14" x14ac:dyDescent="0.25">
      <c r="M35837" s="36"/>
      <c r="N35837" s="36"/>
    </row>
    <row r="35838" spans="13:14" x14ac:dyDescent="0.25">
      <c r="M35838" s="36"/>
      <c r="N35838" s="36"/>
    </row>
    <row r="35839" spans="13:14" x14ac:dyDescent="0.25">
      <c r="M35839" s="36"/>
      <c r="N35839" s="36"/>
    </row>
    <row r="35840" spans="13:14" x14ac:dyDescent="0.25">
      <c r="M35840" s="36"/>
      <c r="N35840" s="36"/>
    </row>
    <row r="35841" spans="13:14" x14ac:dyDescent="0.25">
      <c r="M35841" s="36"/>
      <c r="N35841" s="36"/>
    </row>
    <row r="35842" spans="13:14" x14ac:dyDescent="0.25">
      <c r="M35842" s="36"/>
      <c r="N35842" s="36"/>
    </row>
    <row r="35843" spans="13:14" x14ac:dyDescent="0.25">
      <c r="M35843" s="36"/>
      <c r="N35843" s="36"/>
    </row>
    <row r="35844" spans="13:14" x14ac:dyDescent="0.25">
      <c r="M35844" s="36"/>
      <c r="N35844" s="36"/>
    </row>
    <row r="35845" spans="13:14" x14ac:dyDescent="0.25">
      <c r="M35845" s="36"/>
      <c r="N35845" s="36"/>
    </row>
    <row r="35846" spans="13:14" x14ac:dyDescent="0.25">
      <c r="M35846" s="36"/>
      <c r="N35846" s="36"/>
    </row>
    <row r="35847" spans="13:14" x14ac:dyDescent="0.25">
      <c r="M35847" s="36"/>
      <c r="N35847" s="36"/>
    </row>
    <row r="35848" spans="13:14" x14ac:dyDescent="0.25">
      <c r="M35848" s="36"/>
      <c r="N35848" s="36"/>
    </row>
    <row r="35849" spans="13:14" x14ac:dyDescent="0.25">
      <c r="M35849" s="36"/>
      <c r="N35849" s="36"/>
    </row>
    <row r="35850" spans="13:14" x14ac:dyDescent="0.25">
      <c r="M35850" s="36"/>
      <c r="N35850" s="36"/>
    </row>
    <row r="35851" spans="13:14" x14ac:dyDescent="0.25">
      <c r="M35851" s="36"/>
      <c r="N35851" s="36"/>
    </row>
    <row r="35852" spans="13:14" x14ac:dyDescent="0.25">
      <c r="M35852" s="36"/>
      <c r="N35852" s="36"/>
    </row>
    <row r="35853" spans="13:14" x14ac:dyDescent="0.25">
      <c r="M35853" s="36"/>
      <c r="N35853" s="36"/>
    </row>
    <row r="35854" spans="13:14" x14ac:dyDescent="0.25">
      <c r="M35854" s="36"/>
      <c r="N35854" s="36"/>
    </row>
    <row r="35855" spans="13:14" x14ac:dyDescent="0.25">
      <c r="M35855" s="36"/>
      <c r="N35855" s="36"/>
    </row>
    <row r="35856" spans="13:14" x14ac:dyDescent="0.25">
      <c r="M35856" s="36"/>
      <c r="N35856" s="36"/>
    </row>
    <row r="35857" spans="13:14" x14ac:dyDescent="0.25">
      <c r="M35857" s="36"/>
      <c r="N35857" s="36"/>
    </row>
    <row r="35858" spans="13:14" x14ac:dyDescent="0.25">
      <c r="M35858" s="36"/>
      <c r="N35858" s="36"/>
    </row>
    <row r="35859" spans="13:14" x14ac:dyDescent="0.25">
      <c r="M35859" s="36"/>
      <c r="N35859" s="36"/>
    </row>
    <row r="35860" spans="13:14" x14ac:dyDescent="0.25">
      <c r="M35860" s="36"/>
      <c r="N35860" s="36"/>
    </row>
    <row r="35861" spans="13:14" x14ac:dyDescent="0.25">
      <c r="M35861" s="36"/>
      <c r="N35861" s="36"/>
    </row>
    <row r="35862" spans="13:14" x14ac:dyDescent="0.25">
      <c r="M35862" s="36"/>
      <c r="N35862" s="36"/>
    </row>
    <row r="35863" spans="13:14" x14ac:dyDescent="0.25">
      <c r="M35863" s="36"/>
      <c r="N35863" s="36"/>
    </row>
    <row r="35864" spans="13:14" x14ac:dyDescent="0.25">
      <c r="M35864" s="36"/>
      <c r="N35864" s="36"/>
    </row>
    <row r="35865" spans="13:14" x14ac:dyDescent="0.25">
      <c r="M35865" s="36"/>
      <c r="N35865" s="36"/>
    </row>
    <row r="35866" spans="13:14" x14ac:dyDescent="0.25">
      <c r="M35866" s="36"/>
      <c r="N35866" s="36"/>
    </row>
    <row r="35867" spans="13:14" x14ac:dyDescent="0.25">
      <c r="M35867" s="36"/>
      <c r="N35867" s="36"/>
    </row>
    <row r="35868" spans="13:14" x14ac:dyDescent="0.25">
      <c r="M35868" s="36"/>
      <c r="N35868" s="36"/>
    </row>
    <row r="35869" spans="13:14" x14ac:dyDescent="0.25">
      <c r="M35869" s="36"/>
      <c r="N35869" s="36"/>
    </row>
    <row r="35870" spans="13:14" x14ac:dyDescent="0.25">
      <c r="M35870" s="36"/>
      <c r="N35870" s="36"/>
    </row>
    <row r="35871" spans="13:14" x14ac:dyDescent="0.25">
      <c r="M35871" s="36"/>
      <c r="N35871" s="36"/>
    </row>
    <row r="35872" spans="13:14" x14ac:dyDescent="0.25">
      <c r="M35872" s="36"/>
      <c r="N35872" s="36"/>
    </row>
    <row r="35873" spans="13:14" x14ac:dyDescent="0.25">
      <c r="M35873" s="36"/>
      <c r="N35873" s="36"/>
    </row>
    <row r="35874" spans="13:14" x14ac:dyDescent="0.25">
      <c r="M35874" s="36"/>
      <c r="N35874" s="36"/>
    </row>
    <row r="35875" spans="13:14" x14ac:dyDescent="0.25">
      <c r="M35875" s="36"/>
      <c r="N35875" s="36"/>
    </row>
    <row r="35876" spans="13:14" x14ac:dyDescent="0.25">
      <c r="M35876" s="36"/>
      <c r="N35876" s="36"/>
    </row>
    <row r="35877" spans="13:14" x14ac:dyDescent="0.25">
      <c r="M35877" s="36"/>
      <c r="N35877" s="36"/>
    </row>
    <row r="35878" spans="13:14" x14ac:dyDescent="0.25">
      <c r="M35878" s="36"/>
      <c r="N35878" s="36"/>
    </row>
    <row r="35879" spans="13:14" x14ac:dyDescent="0.25">
      <c r="M35879" s="36"/>
      <c r="N35879" s="36"/>
    </row>
    <row r="35880" spans="13:14" x14ac:dyDescent="0.25">
      <c r="M35880" s="36"/>
      <c r="N35880" s="36"/>
    </row>
    <row r="35881" spans="13:14" x14ac:dyDescent="0.25">
      <c r="M35881" s="36"/>
      <c r="N35881" s="36"/>
    </row>
    <row r="35882" spans="13:14" x14ac:dyDescent="0.25">
      <c r="M35882" s="36"/>
      <c r="N35882" s="36"/>
    </row>
    <row r="35883" spans="13:14" x14ac:dyDescent="0.25">
      <c r="M35883" s="36"/>
      <c r="N35883" s="36"/>
    </row>
    <row r="35884" spans="13:14" x14ac:dyDescent="0.25">
      <c r="M35884" s="36"/>
      <c r="N35884" s="36"/>
    </row>
    <row r="35885" spans="13:14" x14ac:dyDescent="0.25">
      <c r="M35885" s="36"/>
      <c r="N35885" s="36"/>
    </row>
    <row r="35886" spans="13:14" x14ac:dyDescent="0.25">
      <c r="M35886" s="36"/>
      <c r="N35886" s="36"/>
    </row>
    <row r="35887" spans="13:14" x14ac:dyDescent="0.25">
      <c r="M35887" s="36"/>
      <c r="N35887" s="36"/>
    </row>
    <row r="35888" spans="13:14" x14ac:dyDescent="0.25">
      <c r="M35888" s="36"/>
      <c r="N35888" s="36"/>
    </row>
    <row r="35889" spans="13:14" x14ac:dyDescent="0.25">
      <c r="M35889" s="36"/>
      <c r="N35889" s="36"/>
    </row>
    <row r="35890" spans="13:14" x14ac:dyDescent="0.25">
      <c r="M35890" s="36"/>
      <c r="N35890" s="36"/>
    </row>
    <row r="35891" spans="13:14" x14ac:dyDescent="0.25">
      <c r="M35891" s="36"/>
      <c r="N35891" s="36"/>
    </row>
    <row r="35892" spans="13:14" x14ac:dyDescent="0.25">
      <c r="M35892" s="36"/>
      <c r="N35892" s="36"/>
    </row>
    <row r="35893" spans="13:14" x14ac:dyDescent="0.25">
      <c r="M35893" s="36"/>
      <c r="N35893" s="36"/>
    </row>
    <row r="35894" spans="13:14" x14ac:dyDescent="0.25">
      <c r="M35894" s="36"/>
      <c r="N35894" s="36"/>
    </row>
    <row r="35895" spans="13:14" x14ac:dyDescent="0.25">
      <c r="M35895" s="36"/>
      <c r="N35895" s="36"/>
    </row>
    <row r="35896" spans="13:14" x14ac:dyDescent="0.25">
      <c r="M35896" s="36"/>
      <c r="N35896" s="36"/>
    </row>
    <row r="35897" spans="13:14" x14ac:dyDescent="0.25">
      <c r="M35897" s="36"/>
      <c r="N35897" s="36"/>
    </row>
    <row r="35898" spans="13:14" x14ac:dyDescent="0.25">
      <c r="M35898" s="36"/>
      <c r="N35898" s="36"/>
    </row>
    <row r="35899" spans="13:14" x14ac:dyDescent="0.25">
      <c r="M35899" s="36"/>
      <c r="N35899" s="36"/>
    </row>
    <row r="35900" spans="13:14" x14ac:dyDescent="0.25">
      <c r="M35900" s="36"/>
      <c r="N35900" s="36"/>
    </row>
    <row r="35901" spans="13:14" x14ac:dyDescent="0.25">
      <c r="M35901" s="36"/>
      <c r="N35901" s="36"/>
    </row>
    <row r="35902" spans="13:14" x14ac:dyDescent="0.25">
      <c r="M35902" s="36"/>
      <c r="N35902" s="36"/>
    </row>
    <row r="35903" spans="13:14" x14ac:dyDescent="0.25">
      <c r="M35903" s="36"/>
      <c r="N35903" s="36"/>
    </row>
    <row r="35904" spans="13:14" x14ac:dyDescent="0.25">
      <c r="M35904" s="36"/>
      <c r="N35904" s="36"/>
    </row>
    <row r="35905" spans="13:14" x14ac:dyDescent="0.25">
      <c r="M35905" s="36"/>
      <c r="N35905" s="36"/>
    </row>
    <row r="35906" spans="13:14" x14ac:dyDescent="0.25">
      <c r="M35906" s="36"/>
      <c r="N35906" s="36"/>
    </row>
    <row r="35907" spans="13:14" x14ac:dyDescent="0.25">
      <c r="M35907" s="36"/>
      <c r="N35907" s="36"/>
    </row>
    <row r="35908" spans="13:14" x14ac:dyDescent="0.25">
      <c r="M35908" s="36"/>
      <c r="N35908" s="36"/>
    </row>
    <row r="35909" spans="13:14" x14ac:dyDescent="0.25">
      <c r="M35909" s="36"/>
      <c r="N35909" s="36"/>
    </row>
    <row r="35910" spans="13:14" x14ac:dyDescent="0.25">
      <c r="M35910" s="36"/>
      <c r="N35910" s="36"/>
    </row>
    <row r="35911" spans="13:14" x14ac:dyDescent="0.25">
      <c r="M35911" s="36"/>
      <c r="N35911" s="36"/>
    </row>
    <row r="35912" spans="13:14" x14ac:dyDescent="0.25">
      <c r="M35912" s="36"/>
      <c r="N35912" s="36"/>
    </row>
    <row r="35913" spans="13:14" x14ac:dyDescent="0.25">
      <c r="M35913" s="36"/>
      <c r="N35913" s="36"/>
    </row>
    <row r="35914" spans="13:14" x14ac:dyDescent="0.25">
      <c r="M35914" s="36"/>
      <c r="N35914" s="36"/>
    </row>
    <row r="35915" spans="13:14" x14ac:dyDescent="0.25">
      <c r="M35915" s="36"/>
      <c r="N35915" s="36"/>
    </row>
    <row r="35916" spans="13:14" x14ac:dyDescent="0.25">
      <c r="M35916" s="36"/>
      <c r="N35916" s="36"/>
    </row>
    <row r="35917" spans="13:14" x14ac:dyDescent="0.25">
      <c r="M35917" s="36"/>
      <c r="N35917" s="36"/>
    </row>
    <row r="35918" spans="13:14" x14ac:dyDescent="0.25">
      <c r="M35918" s="36"/>
      <c r="N35918" s="36"/>
    </row>
    <row r="35919" spans="13:14" x14ac:dyDescent="0.25">
      <c r="M35919" s="36"/>
      <c r="N35919" s="36"/>
    </row>
    <row r="35920" spans="13:14" x14ac:dyDescent="0.25">
      <c r="M35920" s="36"/>
      <c r="N35920" s="36"/>
    </row>
    <row r="35921" spans="13:14" x14ac:dyDescent="0.25">
      <c r="M35921" s="36"/>
      <c r="N35921" s="36"/>
    </row>
    <row r="35922" spans="13:14" x14ac:dyDescent="0.25">
      <c r="M35922" s="36"/>
      <c r="N35922" s="36"/>
    </row>
    <row r="35923" spans="13:14" x14ac:dyDescent="0.25">
      <c r="M35923" s="36"/>
      <c r="N35923" s="36"/>
    </row>
    <row r="35924" spans="13:14" x14ac:dyDescent="0.25">
      <c r="M35924" s="36"/>
      <c r="N35924" s="36"/>
    </row>
    <row r="35925" spans="13:14" x14ac:dyDescent="0.25">
      <c r="M35925" s="36"/>
      <c r="N35925" s="36"/>
    </row>
    <row r="35926" spans="13:14" x14ac:dyDescent="0.25">
      <c r="M35926" s="36"/>
      <c r="N35926" s="36"/>
    </row>
    <row r="35927" spans="13:14" x14ac:dyDescent="0.25">
      <c r="M35927" s="36"/>
      <c r="N35927" s="36"/>
    </row>
    <row r="35928" spans="13:14" x14ac:dyDescent="0.25">
      <c r="M35928" s="36"/>
      <c r="N35928" s="36"/>
    </row>
    <row r="35929" spans="13:14" x14ac:dyDescent="0.25">
      <c r="M35929" s="36"/>
      <c r="N35929" s="36"/>
    </row>
    <row r="35930" spans="13:14" x14ac:dyDescent="0.25">
      <c r="M35930" s="36"/>
      <c r="N35930" s="36"/>
    </row>
    <row r="35931" spans="13:14" x14ac:dyDescent="0.25">
      <c r="M35931" s="36"/>
      <c r="N35931" s="36"/>
    </row>
    <row r="35932" spans="13:14" x14ac:dyDescent="0.25">
      <c r="M35932" s="36"/>
      <c r="N35932" s="36"/>
    </row>
    <row r="35933" spans="13:14" x14ac:dyDescent="0.25">
      <c r="M35933" s="36"/>
      <c r="N35933" s="36"/>
    </row>
    <row r="35934" spans="13:14" x14ac:dyDescent="0.25">
      <c r="M35934" s="36"/>
      <c r="N35934" s="36"/>
    </row>
    <row r="35935" spans="13:14" x14ac:dyDescent="0.25">
      <c r="M35935" s="36"/>
      <c r="N35935" s="36"/>
    </row>
    <row r="35936" spans="13:14" x14ac:dyDescent="0.25">
      <c r="M35936" s="36"/>
      <c r="N35936" s="36"/>
    </row>
    <row r="35937" spans="13:14" x14ac:dyDescent="0.25">
      <c r="M35937" s="36"/>
      <c r="N35937" s="36"/>
    </row>
    <row r="35938" spans="13:14" x14ac:dyDescent="0.25">
      <c r="M35938" s="36"/>
      <c r="N35938" s="36"/>
    </row>
    <row r="35939" spans="13:14" x14ac:dyDescent="0.25">
      <c r="M35939" s="36"/>
      <c r="N35939" s="36"/>
    </row>
    <row r="35940" spans="13:14" x14ac:dyDescent="0.25">
      <c r="M35940" s="36"/>
      <c r="N35940" s="36"/>
    </row>
    <row r="35941" spans="13:14" x14ac:dyDescent="0.25">
      <c r="M35941" s="36"/>
      <c r="N35941" s="36"/>
    </row>
    <row r="35942" spans="13:14" x14ac:dyDescent="0.25">
      <c r="M35942" s="36"/>
      <c r="N35942" s="36"/>
    </row>
    <row r="35943" spans="13:14" x14ac:dyDescent="0.25">
      <c r="M35943" s="36"/>
      <c r="N35943" s="36"/>
    </row>
    <row r="35944" spans="13:14" x14ac:dyDescent="0.25">
      <c r="M35944" s="36"/>
      <c r="N35944" s="36"/>
    </row>
    <row r="35945" spans="13:14" x14ac:dyDescent="0.25">
      <c r="M35945" s="36"/>
      <c r="N35945" s="36"/>
    </row>
    <row r="35946" spans="13:14" x14ac:dyDescent="0.25">
      <c r="M35946" s="36"/>
      <c r="N35946" s="36"/>
    </row>
    <row r="35947" spans="13:14" x14ac:dyDescent="0.25">
      <c r="M35947" s="36"/>
      <c r="N35947" s="36"/>
    </row>
    <row r="35948" spans="13:14" x14ac:dyDescent="0.25">
      <c r="M35948" s="36"/>
      <c r="N35948" s="36"/>
    </row>
    <row r="35949" spans="13:14" x14ac:dyDescent="0.25">
      <c r="M35949" s="36"/>
      <c r="N35949" s="36"/>
    </row>
    <row r="35950" spans="13:14" x14ac:dyDescent="0.25">
      <c r="M35950" s="36"/>
      <c r="N35950" s="36"/>
    </row>
    <row r="35951" spans="13:14" x14ac:dyDescent="0.25">
      <c r="M35951" s="36"/>
      <c r="N35951" s="36"/>
    </row>
    <row r="35952" spans="13:14" x14ac:dyDescent="0.25">
      <c r="M35952" s="36"/>
      <c r="N35952" s="36"/>
    </row>
    <row r="35953" spans="13:14" x14ac:dyDescent="0.25">
      <c r="M35953" s="36"/>
      <c r="N35953" s="36"/>
    </row>
    <row r="35954" spans="13:14" x14ac:dyDescent="0.25">
      <c r="M35954" s="36"/>
      <c r="N35954" s="36"/>
    </row>
    <row r="35955" spans="13:14" x14ac:dyDescent="0.25">
      <c r="M35955" s="36"/>
      <c r="N35955" s="36"/>
    </row>
    <row r="35956" spans="13:14" x14ac:dyDescent="0.25">
      <c r="M35956" s="36"/>
      <c r="N35956" s="36"/>
    </row>
    <row r="35957" spans="13:14" x14ac:dyDescent="0.25">
      <c r="M35957" s="36"/>
      <c r="N35957" s="36"/>
    </row>
    <row r="35958" spans="13:14" x14ac:dyDescent="0.25">
      <c r="M35958" s="36"/>
      <c r="N35958" s="36"/>
    </row>
    <row r="35959" spans="13:14" x14ac:dyDescent="0.25">
      <c r="M35959" s="36"/>
      <c r="N35959" s="36"/>
    </row>
    <row r="35960" spans="13:14" x14ac:dyDescent="0.25">
      <c r="M35960" s="36"/>
      <c r="N35960" s="36"/>
    </row>
    <row r="35961" spans="13:14" x14ac:dyDescent="0.25">
      <c r="M35961" s="36"/>
      <c r="N35961" s="36"/>
    </row>
    <row r="35962" spans="13:14" x14ac:dyDescent="0.25">
      <c r="M35962" s="36"/>
      <c r="N35962" s="36"/>
    </row>
    <row r="35963" spans="13:14" x14ac:dyDescent="0.25">
      <c r="M35963" s="36"/>
      <c r="N35963" s="36"/>
    </row>
    <row r="35964" spans="13:14" x14ac:dyDescent="0.25">
      <c r="M35964" s="36"/>
      <c r="N35964" s="36"/>
    </row>
    <row r="35965" spans="13:14" x14ac:dyDescent="0.25">
      <c r="M35965" s="36"/>
      <c r="N35965" s="36"/>
    </row>
    <row r="35966" spans="13:14" x14ac:dyDescent="0.25">
      <c r="M35966" s="36"/>
      <c r="N35966" s="36"/>
    </row>
    <row r="35967" spans="13:14" x14ac:dyDescent="0.25">
      <c r="M35967" s="36"/>
      <c r="N35967" s="36"/>
    </row>
    <row r="35968" spans="13:14" x14ac:dyDescent="0.25">
      <c r="M35968" s="36"/>
      <c r="N35968" s="36"/>
    </row>
    <row r="35969" spans="13:14" x14ac:dyDescent="0.25">
      <c r="M35969" s="36"/>
      <c r="N35969" s="36"/>
    </row>
    <row r="35970" spans="13:14" x14ac:dyDescent="0.25">
      <c r="M35970" s="36"/>
      <c r="N35970" s="36"/>
    </row>
    <row r="35971" spans="13:14" x14ac:dyDescent="0.25">
      <c r="M35971" s="36"/>
      <c r="N35971" s="36"/>
    </row>
    <row r="35972" spans="13:14" x14ac:dyDescent="0.25">
      <c r="M35972" s="36"/>
      <c r="N35972" s="36"/>
    </row>
    <row r="35973" spans="13:14" x14ac:dyDescent="0.25">
      <c r="M35973" s="36"/>
      <c r="N35973" s="36"/>
    </row>
    <row r="35974" spans="13:14" x14ac:dyDescent="0.25">
      <c r="M35974" s="36"/>
      <c r="N35974" s="36"/>
    </row>
    <row r="35975" spans="13:14" x14ac:dyDescent="0.25">
      <c r="M35975" s="36"/>
      <c r="N35975" s="36"/>
    </row>
    <row r="35976" spans="13:14" x14ac:dyDescent="0.25">
      <c r="M35976" s="36"/>
      <c r="N35976" s="36"/>
    </row>
    <row r="35977" spans="13:14" x14ac:dyDescent="0.25">
      <c r="M35977" s="36"/>
      <c r="N35977" s="36"/>
    </row>
    <row r="35978" spans="13:14" x14ac:dyDescent="0.25">
      <c r="M35978" s="36"/>
      <c r="N35978" s="36"/>
    </row>
    <row r="35979" spans="13:14" x14ac:dyDescent="0.25">
      <c r="M35979" s="36"/>
      <c r="N35979" s="36"/>
    </row>
    <row r="35980" spans="13:14" x14ac:dyDescent="0.25">
      <c r="M35980" s="36"/>
      <c r="N35980" s="36"/>
    </row>
    <row r="35981" spans="13:14" x14ac:dyDescent="0.25">
      <c r="M35981" s="36"/>
      <c r="N35981" s="36"/>
    </row>
    <row r="35982" spans="13:14" x14ac:dyDescent="0.25">
      <c r="M35982" s="36"/>
      <c r="N35982" s="36"/>
    </row>
    <row r="35983" spans="13:14" x14ac:dyDescent="0.25">
      <c r="M35983" s="36"/>
      <c r="N35983" s="36"/>
    </row>
    <row r="35984" spans="13:14" x14ac:dyDescent="0.25">
      <c r="M35984" s="36"/>
      <c r="N35984" s="36"/>
    </row>
    <row r="35985" spans="13:14" x14ac:dyDescent="0.25">
      <c r="M35985" s="36"/>
      <c r="N35985" s="36"/>
    </row>
    <row r="35986" spans="13:14" x14ac:dyDescent="0.25">
      <c r="M35986" s="36"/>
      <c r="N35986" s="36"/>
    </row>
    <row r="35987" spans="13:14" x14ac:dyDescent="0.25">
      <c r="M35987" s="36"/>
      <c r="N35987" s="36"/>
    </row>
    <row r="35988" spans="13:14" x14ac:dyDescent="0.25">
      <c r="M35988" s="36"/>
      <c r="N35988" s="36"/>
    </row>
    <row r="35989" spans="13:14" x14ac:dyDescent="0.25">
      <c r="M35989" s="36"/>
      <c r="N35989" s="36"/>
    </row>
    <row r="35990" spans="13:14" x14ac:dyDescent="0.25">
      <c r="M35990" s="36"/>
      <c r="N35990" s="36"/>
    </row>
    <row r="35991" spans="13:14" x14ac:dyDescent="0.25">
      <c r="M35991" s="36"/>
      <c r="N35991" s="36"/>
    </row>
    <row r="35992" spans="13:14" x14ac:dyDescent="0.25">
      <c r="M35992" s="36"/>
      <c r="N35992" s="36"/>
    </row>
    <row r="35993" spans="13:14" x14ac:dyDescent="0.25">
      <c r="M35993" s="36"/>
      <c r="N35993" s="36"/>
    </row>
    <row r="35994" spans="13:14" x14ac:dyDescent="0.25">
      <c r="M35994" s="36"/>
      <c r="N35994" s="36"/>
    </row>
    <row r="35995" spans="13:14" x14ac:dyDescent="0.25">
      <c r="M35995" s="36"/>
      <c r="N35995" s="36"/>
    </row>
    <row r="35996" spans="13:14" x14ac:dyDescent="0.25">
      <c r="M35996" s="36"/>
      <c r="N35996" s="36"/>
    </row>
    <row r="35997" spans="13:14" x14ac:dyDescent="0.25">
      <c r="M35997" s="36"/>
      <c r="N35997" s="36"/>
    </row>
    <row r="35998" spans="13:14" x14ac:dyDescent="0.25">
      <c r="M35998" s="36"/>
      <c r="N35998" s="36"/>
    </row>
    <row r="35999" spans="13:14" x14ac:dyDescent="0.25">
      <c r="M35999" s="36"/>
      <c r="N35999" s="36"/>
    </row>
    <row r="36000" spans="13:14" x14ac:dyDescent="0.25">
      <c r="M36000" s="36"/>
      <c r="N36000" s="36"/>
    </row>
    <row r="36001" spans="13:14" x14ac:dyDescent="0.25">
      <c r="M36001" s="36"/>
      <c r="N36001" s="36"/>
    </row>
    <row r="36002" spans="13:14" x14ac:dyDescent="0.25">
      <c r="M36002" s="36"/>
      <c r="N36002" s="36"/>
    </row>
    <row r="36003" spans="13:14" x14ac:dyDescent="0.25">
      <c r="M36003" s="36"/>
      <c r="N36003" s="36"/>
    </row>
    <row r="36004" spans="13:14" x14ac:dyDescent="0.25">
      <c r="M36004" s="36"/>
      <c r="N36004" s="36"/>
    </row>
    <row r="36005" spans="13:14" x14ac:dyDescent="0.25">
      <c r="M36005" s="36"/>
      <c r="N36005" s="36"/>
    </row>
    <row r="36006" spans="13:14" x14ac:dyDescent="0.25">
      <c r="M36006" s="36"/>
      <c r="N36006" s="36"/>
    </row>
    <row r="36007" spans="13:14" x14ac:dyDescent="0.25">
      <c r="M36007" s="36"/>
      <c r="N36007" s="36"/>
    </row>
    <row r="36008" spans="13:14" x14ac:dyDescent="0.25">
      <c r="M36008" s="36"/>
      <c r="N36008" s="36"/>
    </row>
    <row r="36009" spans="13:14" x14ac:dyDescent="0.25">
      <c r="M36009" s="36"/>
      <c r="N36009" s="36"/>
    </row>
    <row r="36010" spans="13:14" x14ac:dyDescent="0.25">
      <c r="M36010" s="36"/>
      <c r="N36010" s="36"/>
    </row>
    <row r="36011" spans="13:14" x14ac:dyDescent="0.25">
      <c r="M36011" s="36"/>
      <c r="N36011" s="36"/>
    </row>
    <row r="36012" spans="13:14" x14ac:dyDescent="0.25">
      <c r="M36012" s="36"/>
      <c r="N36012" s="36"/>
    </row>
    <row r="36013" spans="13:14" x14ac:dyDescent="0.25">
      <c r="M36013" s="36"/>
      <c r="N36013" s="36"/>
    </row>
    <row r="36014" spans="13:14" x14ac:dyDescent="0.25">
      <c r="M36014" s="36"/>
      <c r="N36014" s="36"/>
    </row>
    <row r="36015" spans="13:14" x14ac:dyDescent="0.25">
      <c r="M36015" s="36"/>
      <c r="N36015" s="36"/>
    </row>
    <row r="36016" spans="13:14" x14ac:dyDescent="0.25">
      <c r="M36016" s="36"/>
      <c r="N36016" s="36"/>
    </row>
    <row r="36017" spans="13:14" x14ac:dyDescent="0.25">
      <c r="M36017" s="36"/>
      <c r="N36017" s="36"/>
    </row>
    <row r="36018" spans="13:14" x14ac:dyDescent="0.25">
      <c r="M36018" s="36"/>
      <c r="N36018" s="36"/>
    </row>
    <row r="36019" spans="13:14" x14ac:dyDescent="0.25">
      <c r="M36019" s="36"/>
      <c r="N36019" s="36"/>
    </row>
    <row r="36020" spans="13:14" x14ac:dyDescent="0.25">
      <c r="M36020" s="36"/>
      <c r="N36020" s="36"/>
    </row>
    <row r="36021" spans="13:14" x14ac:dyDescent="0.25">
      <c r="M36021" s="36"/>
      <c r="N36021" s="36"/>
    </row>
    <row r="36022" spans="13:14" x14ac:dyDescent="0.25">
      <c r="M36022" s="36"/>
      <c r="N36022" s="36"/>
    </row>
    <row r="36023" spans="13:14" x14ac:dyDescent="0.25">
      <c r="M36023" s="36"/>
      <c r="N36023" s="36"/>
    </row>
    <row r="36024" spans="13:14" x14ac:dyDescent="0.25">
      <c r="M36024" s="36"/>
      <c r="N36024" s="36"/>
    </row>
    <row r="36025" spans="13:14" x14ac:dyDescent="0.25">
      <c r="M36025" s="36"/>
      <c r="N36025" s="36"/>
    </row>
    <row r="36026" spans="13:14" x14ac:dyDescent="0.25">
      <c r="M36026" s="36"/>
      <c r="N36026" s="36"/>
    </row>
    <row r="36027" spans="13:14" x14ac:dyDescent="0.25">
      <c r="M36027" s="36"/>
      <c r="N36027" s="36"/>
    </row>
    <row r="36028" spans="13:14" x14ac:dyDescent="0.25">
      <c r="M36028" s="36"/>
      <c r="N36028" s="36"/>
    </row>
    <row r="36029" spans="13:14" x14ac:dyDescent="0.25">
      <c r="M36029" s="36"/>
      <c r="N36029" s="36"/>
    </row>
    <row r="36030" spans="13:14" x14ac:dyDescent="0.25">
      <c r="M36030" s="36"/>
      <c r="N36030" s="36"/>
    </row>
    <row r="36031" spans="13:14" x14ac:dyDescent="0.25">
      <c r="M36031" s="36"/>
      <c r="N36031" s="36"/>
    </row>
    <row r="36032" spans="13:14" x14ac:dyDescent="0.25">
      <c r="M36032" s="36"/>
      <c r="N36032" s="36"/>
    </row>
    <row r="36033" spans="13:14" x14ac:dyDescent="0.25">
      <c r="M36033" s="36"/>
      <c r="N36033" s="36"/>
    </row>
    <row r="36034" spans="13:14" x14ac:dyDescent="0.25">
      <c r="M36034" s="36"/>
      <c r="N36034" s="36"/>
    </row>
    <row r="36035" spans="13:14" x14ac:dyDescent="0.25">
      <c r="M36035" s="36"/>
      <c r="N36035" s="36"/>
    </row>
    <row r="36036" spans="13:14" x14ac:dyDescent="0.25">
      <c r="M36036" s="36"/>
      <c r="N36036" s="36"/>
    </row>
    <row r="36037" spans="13:14" x14ac:dyDescent="0.25">
      <c r="M36037" s="36"/>
      <c r="N36037" s="36"/>
    </row>
    <row r="36038" spans="13:14" x14ac:dyDescent="0.25">
      <c r="M36038" s="36"/>
      <c r="N36038" s="36"/>
    </row>
    <row r="36039" spans="13:14" x14ac:dyDescent="0.25">
      <c r="M36039" s="36"/>
      <c r="N36039" s="36"/>
    </row>
    <row r="36040" spans="13:14" x14ac:dyDescent="0.25">
      <c r="M36040" s="36"/>
      <c r="N36040" s="36"/>
    </row>
    <row r="36041" spans="13:14" x14ac:dyDescent="0.25">
      <c r="M36041" s="36"/>
      <c r="N36041" s="36"/>
    </row>
    <row r="36042" spans="13:14" x14ac:dyDescent="0.25">
      <c r="M36042" s="36"/>
      <c r="N36042" s="36"/>
    </row>
    <row r="36043" spans="13:14" x14ac:dyDescent="0.25">
      <c r="M36043" s="36"/>
      <c r="N36043" s="36"/>
    </row>
    <row r="36044" spans="13:14" x14ac:dyDescent="0.25">
      <c r="M36044" s="36"/>
      <c r="N36044" s="36"/>
    </row>
    <row r="36045" spans="13:14" x14ac:dyDescent="0.25">
      <c r="M36045" s="36"/>
      <c r="N36045" s="36"/>
    </row>
    <row r="36046" spans="13:14" x14ac:dyDescent="0.25">
      <c r="M36046" s="36"/>
      <c r="N36046" s="36"/>
    </row>
    <row r="36047" spans="13:14" x14ac:dyDescent="0.25">
      <c r="M36047" s="36"/>
      <c r="N36047" s="36"/>
    </row>
    <row r="36048" spans="13:14" x14ac:dyDescent="0.25">
      <c r="M36048" s="36"/>
      <c r="N36048" s="36"/>
    </row>
    <row r="36049" spans="13:14" x14ac:dyDescent="0.25">
      <c r="M36049" s="36"/>
      <c r="N36049" s="36"/>
    </row>
    <row r="36050" spans="13:14" x14ac:dyDescent="0.25">
      <c r="M36050" s="36"/>
      <c r="N36050" s="36"/>
    </row>
    <row r="36051" spans="13:14" x14ac:dyDescent="0.25">
      <c r="M36051" s="36"/>
      <c r="N36051" s="36"/>
    </row>
    <row r="36052" spans="13:14" x14ac:dyDescent="0.25">
      <c r="M36052" s="36"/>
      <c r="N36052" s="36"/>
    </row>
    <row r="36053" spans="13:14" x14ac:dyDescent="0.25">
      <c r="M36053" s="36"/>
      <c r="N36053" s="36"/>
    </row>
    <row r="36054" spans="13:14" x14ac:dyDescent="0.25">
      <c r="M36054" s="36"/>
      <c r="N36054" s="36"/>
    </row>
    <row r="36055" spans="13:14" x14ac:dyDescent="0.25">
      <c r="M36055" s="36"/>
      <c r="N36055" s="36"/>
    </row>
    <row r="36056" spans="13:14" x14ac:dyDescent="0.25">
      <c r="M36056" s="36"/>
      <c r="N36056" s="36"/>
    </row>
    <row r="36057" spans="13:14" x14ac:dyDescent="0.25">
      <c r="M36057" s="36"/>
      <c r="N36057" s="36"/>
    </row>
    <row r="36058" spans="13:14" x14ac:dyDescent="0.25">
      <c r="M36058" s="36"/>
      <c r="N36058" s="36"/>
    </row>
    <row r="36059" spans="13:14" x14ac:dyDescent="0.25">
      <c r="M36059" s="36"/>
      <c r="N36059" s="36"/>
    </row>
    <row r="36060" spans="13:14" x14ac:dyDescent="0.25">
      <c r="M36060" s="36"/>
      <c r="N36060" s="36"/>
    </row>
    <row r="36061" spans="13:14" x14ac:dyDescent="0.25">
      <c r="M36061" s="36"/>
      <c r="N36061" s="36"/>
    </row>
    <row r="36062" spans="13:14" x14ac:dyDescent="0.25">
      <c r="M36062" s="36"/>
      <c r="N36062" s="36"/>
    </row>
    <row r="36063" spans="13:14" x14ac:dyDescent="0.25">
      <c r="M36063" s="36"/>
      <c r="N36063" s="36"/>
    </row>
    <row r="36064" spans="13:14" x14ac:dyDescent="0.25">
      <c r="M36064" s="36"/>
      <c r="N36064" s="36"/>
    </row>
    <row r="36065" spans="13:14" x14ac:dyDescent="0.25">
      <c r="M36065" s="36"/>
      <c r="N36065" s="36"/>
    </row>
    <row r="36066" spans="13:14" x14ac:dyDescent="0.25">
      <c r="M36066" s="36"/>
      <c r="N36066" s="36"/>
    </row>
    <row r="36067" spans="13:14" x14ac:dyDescent="0.25">
      <c r="M36067" s="36"/>
      <c r="N36067" s="36"/>
    </row>
    <row r="36068" spans="13:14" x14ac:dyDescent="0.25">
      <c r="M36068" s="36"/>
      <c r="N36068" s="36"/>
    </row>
    <row r="36069" spans="13:14" x14ac:dyDescent="0.25">
      <c r="M36069" s="36"/>
      <c r="N36069" s="36"/>
    </row>
    <row r="36070" spans="13:14" x14ac:dyDescent="0.25">
      <c r="M36070" s="36"/>
      <c r="N36070" s="36"/>
    </row>
    <row r="36071" spans="13:14" x14ac:dyDescent="0.25">
      <c r="M36071" s="36"/>
      <c r="N36071" s="36"/>
    </row>
    <row r="36072" spans="13:14" x14ac:dyDescent="0.25">
      <c r="M36072" s="36"/>
      <c r="N36072" s="36"/>
    </row>
    <row r="36073" spans="13:14" x14ac:dyDescent="0.25">
      <c r="M36073" s="36"/>
      <c r="N36073" s="36"/>
    </row>
    <row r="36074" spans="13:14" x14ac:dyDescent="0.25">
      <c r="M36074" s="36"/>
      <c r="N36074" s="36"/>
    </row>
    <row r="36075" spans="13:14" x14ac:dyDescent="0.25">
      <c r="M36075" s="36"/>
      <c r="N36075" s="36"/>
    </row>
    <row r="36076" spans="13:14" x14ac:dyDescent="0.25">
      <c r="M36076" s="36"/>
      <c r="N36076" s="36"/>
    </row>
    <row r="36077" spans="13:14" x14ac:dyDescent="0.25">
      <c r="M36077" s="36"/>
      <c r="N36077" s="36"/>
    </row>
    <row r="36078" spans="13:14" x14ac:dyDescent="0.25">
      <c r="M36078" s="36"/>
      <c r="N36078" s="36"/>
    </row>
    <row r="36079" spans="13:14" x14ac:dyDescent="0.25">
      <c r="M36079" s="36"/>
      <c r="N36079" s="36"/>
    </row>
    <row r="36080" spans="13:14" x14ac:dyDescent="0.25">
      <c r="M36080" s="36"/>
      <c r="N36080" s="36"/>
    </row>
    <row r="36081" spans="13:14" x14ac:dyDescent="0.25">
      <c r="M36081" s="36"/>
      <c r="N36081" s="36"/>
    </row>
    <row r="36082" spans="13:14" x14ac:dyDescent="0.25">
      <c r="M36082" s="36"/>
      <c r="N36082" s="36"/>
    </row>
    <row r="36083" spans="13:14" x14ac:dyDescent="0.25">
      <c r="M36083" s="36"/>
      <c r="N36083" s="36"/>
    </row>
    <row r="36084" spans="13:14" x14ac:dyDescent="0.25">
      <c r="M36084" s="36"/>
      <c r="N36084" s="36"/>
    </row>
    <row r="36085" spans="13:14" x14ac:dyDescent="0.25">
      <c r="M36085" s="36"/>
      <c r="N36085" s="36"/>
    </row>
    <row r="36086" spans="13:14" x14ac:dyDescent="0.25">
      <c r="M36086" s="36"/>
      <c r="N36086" s="36"/>
    </row>
    <row r="36087" spans="13:14" x14ac:dyDescent="0.25">
      <c r="M36087" s="36"/>
      <c r="N36087" s="36"/>
    </row>
    <row r="36088" spans="13:14" x14ac:dyDescent="0.25">
      <c r="M36088" s="36"/>
      <c r="N36088" s="36"/>
    </row>
    <row r="36089" spans="13:14" x14ac:dyDescent="0.25">
      <c r="M36089" s="36"/>
      <c r="N36089" s="36"/>
    </row>
    <row r="36090" spans="13:14" x14ac:dyDescent="0.25">
      <c r="M36090" s="36"/>
      <c r="N36090" s="36"/>
    </row>
    <row r="36091" spans="13:14" x14ac:dyDescent="0.25">
      <c r="M36091" s="36"/>
      <c r="N36091" s="36"/>
    </row>
    <row r="36092" spans="13:14" x14ac:dyDescent="0.25">
      <c r="M36092" s="36"/>
      <c r="N36092" s="36"/>
    </row>
    <row r="36093" spans="13:14" x14ac:dyDescent="0.25">
      <c r="M36093" s="36"/>
      <c r="N36093" s="36"/>
    </row>
    <row r="36094" spans="13:14" x14ac:dyDescent="0.25">
      <c r="M36094" s="36"/>
      <c r="N36094" s="36"/>
    </row>
    <row r="36095" spans="13:14" x14ac:dyDescent="0.25">
      <c r="M36095" s="36"/>
      <c r="N36095" s="36"/>
    </row>
    <row r="36096" spans="13:14" x14ac:dyDescent="0.25">
      <c r="M36096" s="36"/>
      <c r="N36096" s="36"/>
    </row>
    <row r="36097" spans="13:14" x14ac:dyDescent="0.25">
      <c r="M36097" s="36"/>
      <c r="N36097" s="36"/>
    </row>
    <row r="36098" spans="13:14" x14ac:dyDescent="0.25">
      <c r="M36098" s="36"/>
      <c r="N36098" s="36"/>
    </row>
    <row r="36099" spans="13:14" x14ac:dyDescent="0.25">
      <c r="M36099" s="36"/>
      <c r="N36099" s="36"/>
    </row>
    <row r="36100" spans="13:14" x14ac:dyDescent="0.25">
      <c r="M36100" s="36"/>
      <c r="N36100" s="36"/>
    </row>
    <row r="36101" spans="13:14" x14ac:dyDescent="0.25">
      <c r="M36101" s="36"/>
      <c r="N36101" s="36"/>
    </row>
    <row r="36102" spans="13:14" x14ac:dyDescent="0.25">
      <c r="M36102" s="36"/>
      <c r="N36102" s="36"/>
    </row>
    <row r="36103" spans="13:14" x14ac:dyDescent="0.25">
      <c r="M36103" s="36"/>
      <c r="N36103" s="36"/>
    </row>
    <row r="36104" spans="13:14" x14ac:dyDescent="0.25">
      <c r="M36104" s="36"/>
      <c r="N36104" s="36"/>
    </row>
    <row r="36105" spans="13:14" x14ac:dyDescent="0.25">
      <c r="M36105" s="36"/>
      <c r="N36105" s="36"/>
    </row>
    <row r="36106" spans="13:14" x14ac:dyDescent="0.25">
      <c r="M36106" s="36"/>
      <c r="N36106" s="36"/>
    </row>
    <row r="36107" spans="13:14" x14ac:dyDescent="0.25">
      <c r="M36107" s="36"/>
      <c r="N36107" s="36"/>
    </row>
    <row r="36108" spans="13:14" x14ac:dyDescent="0.25">
      <c r="M36108" s="36"/>
      <c r="N36108" s="36"/>
    </row>
    <row r="36109" spans="13:14" x14ac:dyDescent="0.25">
      <c r="M36109" s="36"/>
      <c r="N36109" s="36"/>
    </row>
    <row r="36110" spans="13:14" x14ac:dyDescent="0.25">
      <c r="M36110" s="36"/>
      <c r="N36110" s="36"/>
    </row>
    <row r="36111" spans="13:14" x14ac:dyDescent="0.25">
      <c r="M36111" s="36"/>
      <c r="N36111" s="36"/>
    </row>
    <row r="36112" spans="13:14" x14ac:dyDescent="0.25">
      <c r="M36112" s="36"/>
      <c r="N36112" s="36"/>
    </row>
    <row r="36113" spans="13:14" x14ac:dyDescent="0.25">
      <c r="M36113" s="36"/>
      <c r="N36113" s="36"/>
    </row>
    <row r="36114" spans="13:14" x14ac:dyDescent="0.25">
      <c r="M36114" s="36"/>
      <c r="N36114" s="36"/>
    </row>
    <row r="36115" spans="13:14" x14ac:dyDescent="0.25">
      <c r="M36115" s="36"/>
      <c r="N36115" s="36"/>
    </row>
    <row r="36116" spans="13:14" x14ac:dyDescent="0.25">
      <c r="M36116" s="36"/>
      <c r="N36116" s="36"/>
    </row>
    <row r="36117" spans="13:14" x14ac:dyDescent="0.25">
      <c r="M36117" s="36"/>
      <c r="N36117" s="36"/>
    </row>
    <row r="36118" spans="13:14" x14ac:dyDescent="0.25">
      <c r="M36118" s="36"/>
      <c r="N36118" s="36"/>
    </row>
    <row r="36119" spans="13:14" x14ac:dyDescent="0.25">
      <c r="M36119" s="36"/>
      <c r="N36119" s="36"/>
    </row>
    <row r="36120" spans="13:14" x14ac:dyDescent="0.25">
      <c r="M36120" s="36"/>
      <c r="N36120" s="36"/>
    </row>
    <row r="36121" spans="13:14" x14ac:dyDescent="0.25">
      <c r="M36121" s="36"/>
      <c r="N36121" s="36"/>
    </row>
    <row r="36122" spans="13:14" x14ac:dyDescent="0.25">
      <c r="M36122" s="36"/>
      <c r="N36122" s="36"/>
    </row>
    <row r="36123" spans="13:14" x14ac:dyDescent="0.25">
      <c r="M36123" s="36"/>
      <c r="N36123" s="36"/>
    </row>
    <row r="36124" spans="13:14" x14ac:dyDescent="0.25">
      <c r="M36124" s="36"/>
      <c r="N36124" s="36"/>
    </row>
    <row r="36125" spans="13:14" x14ac:dyDescent="0.25">
      <c r="M36125" s="36"/>
      <c r="N36125" s="36"/>
    </row>
    <row r="36126" spans="13:14" x14ac:dyDescent="0.25">
      <c r="M36126" s="36"/>
      <c r="N36126" s="36"/>
    </row>
    <row r="36127" spans="13:14" x14ac:dyDescent="0.25">
      <c r="M36127" s="36"/>
      <c r="N36127" s="36"/>
    </row>
    <row r="36128" spans="13:14" x14ac:dyDescent="0.25">
      <c r="M36128" s="36"/>
      <c r="N36128" s="36"/>
    </row>
    <row r="36129" spans="13:14" x14ac:dyDescent="0.25">
      <c r="M36129" s="36"/>
      <c r="N36129" s="36"/>
    </row>
    <row r="36130" spans="13:14" x14ac:dyDescent="0.25">
      <c r="M36130" s="36"/>
      <c r="N36130" s="36"/>
    </row>
    <row r="36131" spans="13:14" x14ac:dyDescent="0.25">
      <c r="M36131" s="36"/>
      <c r="N36131" s="36"/>
    </row>
    <row r="36132" spans="13:14" x14ac:dyDescent="0.25">
      <c r="M36132" s="36"/>
      <c r="N36132" s="36"/>
    </row>
    <row r="36133" spans="13:14" x14ac:dyDescent="0.25">
      <c r="M36133" s="36"/>
      <c r="N36133" s="36"/>
    </row>
    <row r="36134" spans="13:14" x14ac:dyDescent="0.25">
      <c r="M36134" s="36"/>
      <c r="N36134" s="36"/>
    </row>
    <row r="36135" spans="13:14" x14ac:dyDescent="0.25">
      <c r="M36135" s="36"/>
      <c r="N36135" s="36"/>
    </row>
    <row r="36136" spans="13:14" x14ac:dyDescent="0.25">
      <c r="M36136" s="36"/>
      <c r="N36136" s="36"/>
    </row>
    <row r="36137" spans="13:14" x14ac:dyDescent="0.25">
      <c r="M36137" s="36"/>
      <c r="N36137" s="36"/>
    </row>
    <row r="36138" spans="13:14" x14ac:dyDescent="0.25">
      <c r="M36138" s="36"/>
      <c r="N36138" s="36"/>
    </row>
    <row r="36139" spans="13:14" x14ac:dyDescent="0.25">
      <c r="M36139" s="36"/>
      <c r="N36139" s="36"/>
    </row>
    <row r="36140" spans="13:14" x14ac:dyDescent="0.25">
      <c r="M36140" s="36"/>
      <c r="N36140" s="36"/>
    </row>
    <row r="36141" spans="13:14" x14ac:dyDescent="0.25">
      <c r="M36141" s="36"/>
      <c r="N36141" s="36"/>
    </row>
    <row r="36142" spans="13:14" x14ac:dyDescent="0.25">
      <c r="M36142" s="36"/>
      <c r="N36142" s="36"/>
    </row>
    <row r="36143" spans="13:14" x14ac:dyDescent="0.25">
      <c r="M36143" s="36"/>
      <c r="N36143" s="36"/>
    </row>
    <row r="36144" spans="13:14" x14ac:dyDescent="0.25">
      <c r="M36144" s="36"/>
      <c r="N36144" s="36"/>
    </row>
    <row r="36145" spans="13:14" x14ac:dyDescent="0.25">
      <c r="M36145" s="36"/>
      <c r="N36145" s="36"/>
    </row>
    <row r="36146" spans="13:14" x14ac:dyDescent="0.25">
      <c r="M36146" s="36"/>
      <c r="N36146" s="36"/>
    </row>
    <row r="36147" spans="13:14" x14ac:dyDescent="0.25">
      <c r="M36147" s="36"/>
      <c r="N36147" s="36"/>
    </row>
    <row r="36148" spans="13:14" x14ac:dyDescent="0.25">
      <c r="M36148" s="36"/>
      <c r="N36148" s="36"/>
    </row>
    <row r="36149" spans="13:14" x14ac:dyDescent="0.25">
      <c r="M36149" s="36"/>
      <c r="N36149" s="36"/>
    </row>
    <row r="36150" spans="13:14" x14ac:dyDescent="0.25">
      <c r="M36150" s="36"/>
      <c r="N36150" s="36"/>
    </row>
    <row r="36151" spans="13:14" x14ac:dyDescent="0.25">
      <c r="M36151" s="36"/>
      <c r="N36151" s="36"/>
    </row>
    <row r="36152" spans="13:14" x14ac:dyDescent="0.25">
      <c r="M36152" s="36"/>
      <c r="N36152" s="36"/>
    </row>
    <row r="36153" spans="13:14" x14ac:dyDescent="0.25">
      <c r="M36153" s="36"/>
      <c r="N36153" s="36"/>
    </row>
    <row r="36154" spans="13:14" x14ac:dyDescent="0.25">
      <c r="M36154" s="36"/>
      <c r="N36154" s="36"/>
    </row>
    <row r="36155" spans="13:14" x14ac:dyDescent="0.25">
      <c r="M36155" s="36"/>
      <c r="N36155" s="36"/>
    </row>
    <row r="36156" spans="13:14" x14ac:dyDescent="0.25">
      <c r="M36156" s="36"/>
      <c r="N36156" s="36"/>
    </row>
    <row r="36157" spans="13:14" x14ac:dyDescent="0.25">
      <c r="M36157" s="36"/>
      <c r="N36157" s="36"/>
    </row>
    <row r="36158" spans="13:14" x14ac:dyDescent="0.25">
      <c r="M36158" s="36"/>
      <c r="N36158" s="36"/>
    </row>
    <row r="36159" spans="13:14" x14ac:dyDescent="0.25">
      <c r="M36159" s="36"/>
      <c r="N36159" s="36"/>
    </row>
    <row r="36160" spans="13:14" x14ac:dyDescent="0.25">
      <c r="M36160" s="36"/>
      <c r="N36160" s="36"/>
    </row>
    <row r="36161" spans="13:14" x14ac:dyDescent="0.25">
      <c r="M36161" s="36"/>
      <c r="N36161" s="36"/>
    </row>
    <row r="36162" spans="13:14" x14ac:dyDescent="0.25">
      <c r="M36162" s="36"/>
      <c r="N36162" s="36"/>
    </row>
    <row r="36163" spans="13:14" x14ac:dyDescent="0.25">
      <c r="M36163" s="36"/>
      <c r="N36163" s="36"/>
    </row>
    <row r="36164" spans="13:14" x14ac:dyDescent="0.25">
      <c r="M36164" s="36"/>
      <c r="N36164" s="36"/>
    </row>
    <row r="36165" spans="13:14" x14ac:dyDescent="0.25">
      <c r="M36165" s="36"/>
      <c r="N36165" s="36"/>
    </row>
    <row r="36166" spans="13:14" x14ac:dyDescent="0.25">
      <c r="M36166" s="36"/>
      <c r="N36166" s="36"/>
    </row>
    <row r="36167" spans="13:14" x14ac:dyDescent="0.25">
      <c r="M36167" s="36"/>
      <c r="N36167" s="36"/>
    </row>
    <row r="36168" spans="13:14" x14ac:dyDescent="0.25">
      <c r="M36168" s="36"/>
      <c r="N36168" s="36"/>
    </row>
    <row r="36169" spans="13:14" x14ac:dyDescent="0.25">
      <c r="M36169" s="36"/>
      <c r="N36169" s="36"/>
    </row>
    <row r="36170" spans="13:14" x14ac:dyDescent="0.25">
      <c r="M36170" s="36"/>
      <c r="N36170" s="36"/>
    </row>
    <row r="36171" spans="13:14" x14ac:dyDescent="0.25">
      <c r="M36171" s="36"/>
      <c r="N36171" s="36"/>
    </row>
    <row r="36172" spans="13:14" x14ac:dyDescent="0.25">
      <c r="M36172" s="36"/>
      <c r="N36172" s="36"/>
    </row>
    <row r="36173" spans="13:14" x14ac:dyDescent="0.25">
      <c r="M36173" s="36"/>
      <c r="N36173" s="36"/>
    </row>
    <row r="36174" spans="13:14" x14ac:dyDescent="0.25">
      <c r="M36174" s="36"/>
      <c r="N36174" s="36"/>
    </row>
    <row r="36175" spans="13:14" x14ac:dyDescent="0.25">
      <c r="M36175" s="36"/>
      <c r="N36175" s="36"/>
    </row>
    <row r="36176" spans="13:14" x14ac:dyDescent="0.25">
      <c r="M36176" s="36"/>
      <c r="N36176" s="36"/>
    </row>
    <row r="36177" spans="13:14" x14ac:dyDescent="0.25">
      <c r="M36177" s="36"/>
      <c r="N36177" s="36"/>
    </row>
    <row r="36178" spans="13:14" x14ac:dyDescent="0.25">
      <c r="M36178" s="36"/>
      <c r="N36178" s="36"/>
    </row>
    <row r="36179" spans="13:14" x14ac:dyDescent="0.25">
      <c r="M36179" s="36"/>
      <c r="N36179" s="36"/>
    </row>
    <row r="36180" spans="13:14" x14ac:dyDescent="0.25">
      <c r="M36180" s="36"/>
      <c r="N36180" s="36"/>
    </row>
    <row r="36181" spans="13:14" x14ac:dyDescent="0.25">
      <c r="M36181" s="36"/>
      <c r="N36181" s="36"/>
    </row>
    <row r="36182" spans="13:14" x14ac:dyDescent="0.25">
      <c r="M36182" s="36"/>
      <c r="N36182" s="36"/>
    </row>
    <row r="36183" spans="13:14" x14ac:dyDescent="0.25">
      <c r="M36183" s="36"/>
      <c r="N36183" s="36"/>
    </row>
    <row r="36184" spans="13:14" x14ac:dyDescent="0.25">
      <c r="M36184" s="36"/>
      <c r="N36184" s="36"/>
    </row>
    <row r="36185" spans="13:14" x14ac:dyDescent="0.25">
      <c r="M36185" s="36"/>
      <c r="N36185" s="36"/>
    </row>
    <row r="36186" spans="13:14" x14ac:dyDescent="0.25">
      <c r="M36186" s="36"/>
      <c r="N36186" s="36"/>
    </row>
    <row r="36187" spans="13:14" x14ac:dyDescent="0.25">
      <c r="M36187" s="36"/>
      <c r="N36187" s="36"/>
    </row>
    <row r="36188" spans="13:14" x14ac:dyDescent="0.25">
      <c r="M36188" s="36"/>
      <c r="N36188" s="36"/>
    </row>
    <row r="36189" spans="13:14" x14ac:dyDescent="0.25">
      <c r="M36189" s="36"/>
      <c r="N36189" s="36"/>
    </row>
    <row r="36190" spans="13:14" x14ac:dyDescent="0.25">
      <c r="M36190" s="36"/>
      <c r="N36190" s="36"/>
    </row>
    <row r="36191" spans="13:14" x14ac:dyDescent="0.25">
      <c r="M36191" s="36"/>
      <c r="N36191" s="36"/>
    </row>
    <row r="36192" spans="13:14" x14ac:dyDescent="0.25">
      <c r="M36192" s="36"/>
      <c r="N36192" s="36"/>
    </row>
    <row r="36193" spans="13:14" x14ac:dyDescent="0.25">
      <c r="M36193" s="36"/>
      <c r="N36193" s="36"/>
    </row>
    <row r="36194" spans="13:14" x14ac:dyDescent="0.25">
      <c r="M36194" s="36"/>
      <c r="N36194" s="36"/>
    </row>
    <row r="36195" spans="13:14" x14ac:dyDescent="0.25">
      <c r="M36195" s="36"/>
      <c r="N36195" s="36"/>
    </row>
    <row r="36196" spans="13:14" x14ac:dyDescent="0.25">
      <c r="M36196" s="36"/>
      <c r="N36196" s="36"/>
    </row>
    <row r="36197" spans="13:14" x14ac:dyDescent="0.25">
      <c r="M36197" s="36"/>
      <c r="N36197" s="36"/>
    </row>
    <row r="36198" spans="13:14" x14ac:dyDescent="0.25">
      <c r="M36198" s="36"/>
      <c r="N36198" s="36"/>
    </row>
    <row r="36199" spans="13:14" x14ac:dyDescent="0.25">
      <c r="M36199" s="36"/>
      <c r="N36199" s="36"/>
    </row>
    <row r="36200" spans="13:14" x14ac:dyDescent="0.25">
      <c r="M36200" s="36"/>
      <c r="N36200" s="36"/>
    </row>
    <row r="36201" spans="13:14" x14ac:dyDescent="0.25">
      <c r="M36201" s="36"/>
      <c r="N36201" s="36"/>
    </row>
    <row r="36202" spans="13:14" x14ac:dyDescent="0.25">
      <c r="M36202" s="36"/>
      <c r="N36202" s="36"/>
    </row>
    <row r="36203" spans="13:14" x14ac:dyDescent="0.25">
      <c r="M36203" s="36"/>
      <c r="N36203" s="36"/>
    </row>
    <row r="36204" spans="13:14" x14ac:dyDescent="0.25">
      <c r="M36204" s="36"/>
      <c r="N36204" s="36"/>
    </row>
    <row r="36205" spans="13:14" x14ac:dyDescent="0.25">
      <c r="M36205" s="36"/>
      <c r="N36205" s="36"/>
    </row>
    <row r="36206" spans="13:14" x14ac:dyDescent="0.25">
      <c r="M36206" s="36"/>
      <c r="N36206" s="36"/>
    </row>
    <row r="36207" spans="13:14" x14ac:dyDescent="0.25">
      <c r="M36207" s="36"/>
      <c r="N36207" s="36"/>
    </row>
    <row r="36208" spans="13:14" x14ac:dyDescent="0.25">
      <c r="M36208" s="36"/>
      <c r="N36208" s="36"/>
    </row>
    <row r="36209" spans="13:14" x14ac:dyDescent="0.25">
      <c r="M36209" s="36"/>
      <c r="N36209" s="36"/>
    </row>
    <row r="36210" spans="13:14" x14ac:dyDescent="0.25">
      <c r="M36210" s="36"/>
      <c r="N36210" s="36"/>
    </row>
    <row r="36211" spans="13:14" x14ac:dyDescent="0.25">
      <c r="M36211" s="36"/>
      <c r="N36211" s="36"/>
    </row>
    <row r="36212" spans="13:14" x14ac:dyDescent="0.25">
      <c r="M36212" s="36"/>
      <c r="N36212" s="36"/>
    </row>
    <row r="36213" spans="13:14" x14ac:dyDescent="0.25">
      <c r="M36213" s="36"/>
      <c r="N36213" s="36"/>
    </row>
    <row r="36214" spans="13:14" x14ac:dyDescent="0.25">
      <c r="M36214" s="36"/>
      <c r="N36214" s="36"/>
    </row>
    <row r="36215" spans="13:14" x14ac:dyDescent="0.25">
      <c r="M36215" s="36"/>
      <c r="N36215" s="36"/>
    </row>
    <row r="36216" spans="13:14" x14ac:dyDescent="0.25">
      <c r="M36216" s="36"/>
      <c r="N36216" s="36"/>
    </row>
    <row r="36217" spans="13:14" x14ac:dyDescent="0.25">
      <c r="M36217" s="36"/>
      <c r="N36217" s="36"/>
    </row>
    <row r="36218" spans="13:14" x14ac:dyDescent="0.25">
      <c r="M36218" s="36"/>
      <c r="N36218" s="36"/>
    </row>
    <row r="36219" spans="13:14" x14ac:dyDescent="0.25">
      <c r="M36219" s="36"/>
      <c r="N36219" s="36"/>
    </row>
    <row r="36220" spans="13:14" x14ac:dyDescent="0.25">
      <c r="M36220" s="36"/>
      <c r="N36220" s="36"/>
    </row>
    <row r="36221" spans="13:14" x14ac:dyDescent="0.25">
      <c r="M36221" s="36"/>
      <c r="N36221" s="36"/>
    </row>
    <row r="36222" spans="13:14" x14ac:dyDescent="0.25">
      <c r="M36222" s="36"/>
      <c r="N36222" s="36"/>
    </row>
    <row r="36223" spans="13:14" x14ac:dyDescent="0.25">
      <c r="M36223" s="36"/>
      <c r="N36223" s="36"/>
    </row>
    <row r="36224" spans="13:14" x14ac:dyDescent="0.25">
      <c r="M36224" s="36"/>
      <c r="N36224" s="36"/>
    </row>
    <row r="36225" spans="13:14" x14ac:dyDescent="0.25">
      <c r="M36225" s="36"/>
      <c r="N36225" s="36"/>
    </row>
    <row r="36226" spans="13:14" x14ac:dyDescent="0.25">
      <c r="M36226" s="36"/>
      <c r="N36226" s="36"/>
    </row>
    <row r="36227" spans="13:14" x14ac:dyDescent="0.25">
      <c r="M36227" s="36"/>
      <c r="N36227" s="36"/>
    </row>
    <row r="36228" spans="13:14" x14ac:dyDescent="0.25">
      <c r="M36228" s="36"/>
      <c r="N36228" s="36"/>
    </row>
    <row r="36229" spans="13:14" x14ac:dyDescent="0.25">
      <c r="M36229" s="36"/>
      <c r="N36229" s="36"/>
    </row>
    <row r="36230" spans="13:14" x14ac:dyDescent="0.25">
      <c r="M36230" s="36"/>
      <c r="N36230" s="36"/>
    </row>
    <row r="36231" spans="13:14" x14ac:dyDescent="0.25">
      <c r="M36231" s="36"/>
      <c r="N36231" s="36"/>
    </row>
    <row r="36232" spans="13:14" x14ac:dyDescent="0.25">
      <c r="M36232" s="36"/>
      <c r="N36232" s="36"/>
    </row>
    <row r="36233" spans="13:14" x14ac:dyDescent="0.25">
      <c r="M36233" s="36"/>
      <c r="N36233" s="36"/>
    </row>
    <row r="36234" spans="13:14" x14ac:dyDescent="0.25">
      <c r="M36234" s="36"/>
      <c r="N36234" s="36"/>
    </row>
    <row r="36235" spans="13:14" x14ac:dyDescent="0.25">
      <c r="M36235" s="36"/>
      <c r="N36235" s="36"/>
    </row>
    <row r="36236" spans="13:14" x14ac:dyDescent="0.25">
      <c r="M36236" s="36"/>
      <c r="N36236" s="36"/>
    </row>
    <row r="36237" spans="13:14" x14ac:dyDescent="0.25">
      <c r="M36237" s="36"/>
      <c r="N36237" s="36"/>
    </row>
    <row r="36238" spans="13:14" x14ac:dyDescent="0.25">
      <c r="M36238" s="36"/>
      <c r="N36238" s="36"/>
    </row>
    <row r="36239" spans="13:14" x14ac:dyDescent="0.25">
      <c r="M36239" s="36"/>
      <c r="N36239" s="36"/>
    </row>
    <row r="36240" spans="13:14" x14ac:dyDescent="0.25">
      <c r="M36240" s="36"/>
      <c r="N36240" s="36"/>
    </row>
    <row r="36241" spans="13:14" x14ac:dyDescent="0.25">
      <c r="M36241" s="36"/>
      <c r="N36241" s="36"/>
    </row>
    <row r="36242" spans="13:14" x14ac:dyDescent="0.25">
      <c r="M36242" s="36"/>
      <c r="N36242" s="36"/>
    </row>
    <row r="36243" spans="13:14" x14ac:dyDescent="0.25">
      <c r="M36243" s="36"/>
      <c r="N36243" s="36"/>
    </row>
    <row r="36244" spans="13:14" x14ac:dyDescent="0.25">
      <c r="M36244" s="36"/>
      <c r="N36244" s="36"/>
    </row>
    <row r="36245" spans="13:14" x14ac:dyDescent="0.25">
      <c r="M36245" s="36"/>
      <c r="N36245" s="36"/>
    </row>
    <row r="36246" spans="13:14" x14ac:dyDescent="0.25">
      <c r="M36246" s="36"/>
      <c r="N36246" s="36"/>
    </row>
    <row r="36247" spans="13:14" x14ac:dyDescent="0.25">
      <c r="M36247" s="36"/>
      <c r="N36247" s="36"/>
    </row>
    <row r="36248" spans="13:14" x14ac:dyDescent="0.25">
      <c r="M36248" s="36"/>
      <c r="N36248" s="36"/>
    </row>
    <row r="36249" spans="13:14" x14ac:dyDescent="0.25">
      <c r="M36249" s="36"/>
      <c r="N36249" s="36"/>
    </row>
    <row r="36250" spans="13:14" x14ac:dyDescent="0.25">
      <c r="M36250" s="36"/>
      <c r="N36250" s="36"/>
    </row>
    <row r="36251" spans="13:14" x14ac:dyDescent="0.25">
      <c r="M36251" s="36"/>
      <c r="N36251" s="36"/>
    </row>
    <row r="36252" spans="13:14" x14ac:dyDescent="0.25">
      <c r="M36252" s="36"/>
      <c r="N36252" s="36"/>
    </row>
    <row r="36253" spans="13:14" x14ac:dyDescent="0.25">
      <c r="M36253" s="36"/>
      <c r="N36253" s="36"/>
    </row>
    <row r="36254" spans="13:14" x14ac:dyDescent="0.25">
      <c r="M36254" s="36"/>
      <c r="N36254" s="36"/>
    </row>
    <row r="36255" spans="13:14" x14ac:dyDescent="0.25">
      <c r="M36255" s="36"/>
      <c r="N36255" s="36"/>
    </row>
    <row r="36256" spans="13:14" x14ac:dyDescent="0.25">
      <c r="M36256" s="36"/>
      <c r="N36256" s="36"/>
    </row>
    <row r="36257" spans="13:14" x14ac:dyDescent="0.25">
      <c r="M36257" s="36"/>
      <c r="N36257" s="36"/>
    </row>
    <row r="36258" spans="13:14" x14ac:dyDescent="0.25">
      <c r="M36258" s="36"/>
      <c r="N36258" s="36"/>
    </row>
    <row r="36259" spans="13:14" x14ac:dyDescent="0.25">
      <c r="M36259" s="36"/>
      <c r="N36259" s="36"/>
    </row>
    <row r="36260" spans="13:14" x14ac:dyDescent="0.25">
      <c r="M36260" s="36"/>
      <c r="N36260" s="36"/>
    </row>
    <row r="36261" spans="13:14" x14ac:dyDescent="0.25">
      <c r="M36261" s="36"/>
      <c r="N36261" s="36"/>
    </row>
    <row r="36262" spans="13:14" x14ac:dyDescent="0.25">
      <c r="M36262" s="36"/>
      <c r="N36262" s="36"/>
    </row>
    <row r="36263" spans="13:14" x14ac:dyDescent="0.25">
      <c r="M36263" s="36"/>
      <c r="N36263" s="36"/>
    </row>
    <row r="36264" spans="13:14" x14ac:dyDescent="0.25">
      <c r="M36264" s="36"/>
      <c r="N36264" s="36"/>
    </row>
    <row r="36265" spans="13:14" x14ac:dyDescent="0.25">
      <c r="M36265" s="36"/>
      <c r="N36265" s="36"/>
    </row>
    <row r="36266" spans="13:14" x14ac:dyDescent="0.25">
      <c r="M36266" s="36"/>
      <c r="N36266" s="36"/>
    </row>
    <row r="36267" spans="13:14" x14ac:dyDescent="0.25">
      <c r="M36267" s="36"/>
      <c r="N36267" s="36"/>
    </row>
    <row r="36268" spans="13:14" x14ac:dyDescent="0.25">
      <c r="M36268" s="36"/>
      <c r="N36268" s="36"/>
    </row>
    <row r="36269" spans="13:14" x14ac:dyDescent="0.25">
      <c r="M36269" s="36"/>
      <c r="N36269" s="36"/>
    </row>
    <row r="36270" spans="13:14" x14ac:dyDescent="0.25">
      <c r="M36270" s="36"/>
      <c r="N36270" s="36"/>
    </row>
    <row r="36271" spans="13:14" x14ac:dyDescent="0.25">
      <c r="M36271" s="36"/>
      <c r="N36271" s="36"/>
    </row>
    <row r="36272" spans="13:14" x14ac:dyDescent="0.25">
      <c r="M36272" s="36"/>
      <c r="N36272" s="36"/>
    </row>
    <row r="36273" spans="13:14" x14ac:dyDescent="0.25">
      <c r="M36273" s="36"/>
      <c r="N36273" s="36"/>
    </row>
    <row r="36274" spans="13:14" x14ac:dyDescent="0.25">
      <c r="M36274" s="36"/>
      <c r="N36274" s="36"/>
    </row>
    <row r="36275" spans="13:14" x14ac:dyDescent="0.25">
      <c r="M36275" s="36"/>
      <c r="N36275" s="36"/>
    </row>
    <row r="36276" spans="13:14" x14ac:dyDescent="0.25">
      <c r="M36276" s="36"/>
      <c r="N36276" s="36"/>
    </row>
    <row r="36277" spans="13:14" x14ac:dyDescent="0.25">
      <c r="M36277" s="36"/>
      <c r="N36277" s="36"/>
    </row>
    <row r="36278" spans="13:14" x14ac:dyDescent="0.25">
      <c r="M36278" s="36"/>
      <c r="N36278" s="36"/>
    </row>
    <row r="36279" spans="13:14" x14ac:dyDescent="0.25">
      <c r="M36279" s="36"/>
      <c r="N36279" s="36"/>
    </row>
    <row r="36280" spans="13:14" x14ac:dyDescent="0.25">
      <c r="M36280" s="36"/>
      <c r="N36280" s="36"/>
    </row>
    <row r="36281" spans="13:14" x14ac:dyDescent="0.25">
      <c r="M36281" s="36"/>
      <c r="N36281" s="36"/>
    </row>
    <row r="36282" spans="13:14" x14ac:dyDescent="0.25">
      <c r="M36282" s="36"/>
      <c r="N36282" s="36"/>
    </row>
    <row r="36283" spans="13:14" x14ac:dyDescent="0.25">
      <c r="M36283" s="36"/>
      <c r="N36283" s="36"/>
    </row>
    <row r="36284" spans="13:14" x14ac:dyDescent="0.25">
      <c r="M36284" s="36"/>
      <c r="N36284" s="36"/>
    </row>
    <row r="36285" spans="13:14" x14ac:dyDescent="0.25">
      <c r="M36285" s="36"/>
      <c r="N36285" s="36"/>
    </row>
    <row r="36286" spans="13:14" x14ac:dyDescent="0.25">
      <c r="M36286" s="36"/>
      <c r="N36286" s="36"/>
    </row>
    <row r="36287" spans="13:14" x14ac:dyDescent="0.25">
      <c r="M36287" s="36"/>
      <c r="N36287" s="36"/>
    </row>
    <row r="36288" spans="13:14" x14ac:dyDescent="0.25">
      <c r="M36288" s="36"/>
      <c r="N36288" s="36"/>
    </row>
    <row r="36289" spans="13:14" x14ac:dyDescent="0.25">
      <c r="M36289" s="36"/>
      <c r="N36289" s="36"/>
    </row>
    <row r="36290" spans="13:14" x14ac:dyDescent="0.25">
      <c r="M36290" s="36"/>
      <c r="N36290" s="36"/>
    </row>
    <row r="36291" spans="13:14" x14ac:dyDescent="0.25">
      <c r="M36291" s="36"/>
      <c r="N36291" s="36"/>
    </row>
    <row r="36292" spans="13:14" x14ac:dyDescent="0.25">
      <c r="M36292" s="36"/>
      <c r="N36292" s="36"/>
    </row>
    <row r="36293" spans="13:14" x14ac:dyDescent="0.25">
      <c r="M36293" s="36"/>
      <c r="N36293" s="36"/>
    </row>
    <row r="36294" spans="13:14" x14ac:dyDescent="0.25">
      <c r="M36294" s="36"/>
      <c r="N36294" s="36"/>
    </row>
    <row r="36295" spans="13:14" x14ac:dyDescent="0.25">
      <c r="M36295" s="36"/>
      <c r="N36295" s="36"/>
    </row>
    <row r="36296" spans="13:14" x14ac:dyDescent="0.25">
      <c r="M36296" s="36"/>
      <c r="N36296" s="36"/>
    </row>
    <row r="36297" spans="13:14" x14ac:dyDescent="0.25">
      <c r="M36297" s="36"/>
      <c r="N36297" s="36"/>
    </row>
    <row r="36298" spans="13:14" x14ac:dyDescent="0.25">
      <c r="M36298" s="36"/>
      <c r="N36298" s="36"/>
    </row>
    <row r="36299" spans="13:14" x14ac:dyDescent="0.25">
      <c r="M36299" s="36"/>
      <c r="N36299" s="36"/>
    </row>
    <row r="36300" spans="13:14" x14ac:dyDescent="0.25">
      <c r="M36300" s="36"/>
      <c r="N36300" s="36"/>
    </row>
    <row r="36301" spans="13:14" x14ac:dyDescent="0.25">
      <c r="M36301" s="36"/>
      <c r="N36301" s="36"/>
    </row>
    <row r="36302" spans="13:14" x14ac:dyDescent="0.25">
      <c r="M36302" s="36"/>
      <c r="N36302" s="36"/>
    </row>
    <row r="36303" spans="13:14" x14ac:dyDescent="0.25">
      <c r="M36303" s="36"/>
      <c r="N36303" s="36"/>
    </row>
    <row r="36304" spans="13:14" x14ac:dyDescent="0.25">
      <c r="M36304" s="36"/>
      <c r="N36304" s="36"/>
    </row>
    <row r="36305" spans="12:14" x14ac:dyDescent="0.25">
      <c r="M36305" s="36"/>
      <c r="N36305" s="36"/>
    </row>
    <row r="36306" spans="12:14" x14ac:dyDescent="0.25">
      <c r="M36306" s="36"/>
      <c r="N36306" s="36"/>
    </row>
    <row r="36307" spans="12:14" x14ac:dyDescent="0.25">
      <c r="M36307" s="36"/>
      <c r="N36307" s="36"/>
    </row>
    <row r="36308" spans="12:14" x14ac:dyDescent="0.25">
      <c r="M36308" s="36"/>
      <c r="N36308" s="36"/>
    </row>
    <row r="36309" spans="12:14" x14ac:dyDescent="0.25">
      <c r="M36309" s="36"/>
      <c r="N36309" s="36"/>
    </row>
    <row r="36310" spans="12:14" x14ac:dyDescent="0.25">
      <c r="M36310" s="36"/>
      <c r="N36310" s="36"/>
    </row>
    <row r="36311" spans="12:14" x14ac:dyDescent="0.25">
      <c r="M36311" s="36"/>
      <c r="N36311" s="36"/>
    </row>
    <row r="36312" spans="12:14" x14ac:dyDescent="0.25">
      <c r="M36312" s="36"/>
      <c r="N36312" s="36"/>
    </row>
    <row r="36313" spans="12:14" x14ac:dyDescent="0.25">
      <c r="M36313" s="36"/>
      <c r="N36313" s="36"/>
    </row>
    <row r="36314" spans="12:14" x14ac:dyDescent="0.25">
      <c r="M36314" s="36"/>
      <c r="N36314" s="36"/>
    </row>
    <row r="36315" spans="12:14" x14ac:dyDescent="0.25">
      <c r="M36315" s="36"/>
      <c r="N36315" s="36"/>
    </row>
    <row r="36316" spans="12:14" x14ac:dyDescent="0.25">
      <c r="M36316" s="36"/>
      <c r="N36316" s="36"/>
    </row>
    <row r="36317" spans="12:14" x14ac:dyDescent="0.25">
      <c r="M36317" s="36"/>
      <c r="N36317" s="36"/>
    </row>
    <row r="36318" spans="12:14" x14ac:dyDescent="0.25">
      <c r="M36318" s="36"/>
      <c r="N36318" s="36"/>
    </row>
    <row r="36319" spans="12:14" x14ac:dyDescent="0.25">
      <c r="L36319" s="36"/>
      <c r="M36319" s="36"/>
      <c r="N36319" s="36"/>
    </row>
    <row r="36320" spans="12:14" x14ac:dyDescent="0.25">
      <c r="L36320" s="36"/>
      <c r="M36320" s="36"/>
      <c r="N36320" s="36"/>
    </row>
    <row r="36321" spans="12:14" x14ac:dyDescent="0.25">
      <c r="L36321" s="36"/>
      <c r="M36321" s="36"/>
      <c r="N36321" s="36"/>
    </row>
    <row r="36322" spans="12:14" x14ac:dyDescent="0.25">
      <c r="L36322" s="36"/>
      <c r="M36322" s="36"/>
      <c r="N36322" s="36"/>
    </row>
    <row r="36323" spans="12:14" x14ac:dyDescent="0.25">
      <c r="L36323" s="36"/>
      <c r="M36323" s="36"/>
      <c r="N36323" s="36"/>
    </row>
    <row r="36324" spans="12:14" x14ac:dyDescent="0.25">
      <c r="L36324" s="36"/>
      <c r="M36324" s="36"/>
      <c r="N36324" s="36"/>
    </row>
    <row r="36325" spans="12:14" x14ac:dyDescent="0.25">
      <c r="L36325" s="36"/>
      <c r="M36325" s="36"/>
      <c r="N36325" s="36"/>
    </row>
    <row r="36326" spans="12:14" x14ac:dyDescent="0.25">
      <c r="L36326" s="36"/>
      <c r="M36326" s="36"/>
      <c r="N36326" s="36"/>
    </row>
    <row r="36327" spans="12:14" x14ac:dyDescent="0.25">
      <c r="L36327" s="36"/>
      <c r="M36327" s="36"/>
      <c r="N36327" s="36"/>
    </row>
    <row r="36328" spans="12:14" x14ac:dyDescent="0.25">
      <c r="L36328" s="36"/>
      <c r="M36328" s="36"/>
      <c r="N36328" s="36"/>
    </row>
    <row r="36329" spans="12:14" x14ac:dyDescent="0.25">
      <c r="L36329" s="36"/>
      <c r="M36329" s="36"/>
      <c r="N36329" s="36"/>
    </row>
    <row r="36330" spans="12:14" x14ac:dyDescent="0.25">
      <c r="L36330" s="36"/>
      <c r="M36330" s="36"/>
      <c r="N36330" s="36"/>
    </row>
    <row r="36331" spans="12:14" x14ac:dyDescent="0.25">
      <c r="L36331" s="36"/>
      <c r="M36331" s="36"/>
      <c r="N36331" s="36"/>
    </row>
    <row r="36332" spans="12:14" x14ac:dyDescent="0.25">
      <c r="L36332" s="36"/>
      <c r="M36332" s="36"/>
      <c r="N36332" s="36"/>
    </row>
    <row r="36333" spans="12:14" x14ac:dyDescent="0.25">
      <c r="L36333" s="36"/>
      <c r="M36333" s="36"/>
      <c r="N36333" s="36"/>
    </row>
    <row r="36334" spans="12:14" x14ac:dyDescent="0.25">
      <c r="L36334" s="36"/>
      <c r="M36334" s="36"/>
      <c r="N36334" s="36"/>
    </row>
    <row r="36335" spans="12:14" x14ac:dyDescent="0.25">
      <c r="L36335" s="36"/>
      <c r="M36335" s="36"/>
      <c r="N36335" s="36"/>
    </row>
    <row r="36336" spans="12:14" x14ac:dyDescent="0.25">
      <c r="L36336" s="36"/>
      <c r="M36336" s="36"/>
      <c r="N36336" s="36"/>
    </row>
    <row r="36337" spans="12:14" x14ac:dyDescent="0.25">
      <c r="L36337" s="36"/>
      <c r="M36337" s="36"/>
      <c r="N36337" s="36"/>
    </row>
    <row r="36338" spans="12:14" x14ac:dyDescent="0.25">
      <c r="L36338" s="36"/>
      <c r="M36338" s="36"/>
      <c r="N36338" s="36"/>
    </row>
    <row r="36339" spans="12:14" x14ac:dyDescent="0.25">
      <c r="L36339" s="36"/>
      <c r="M36339" s="36"/>
      <c r="N36339" s="36"/>
    </row>
    <row r="36340" spans="12:14" x14ac:dyDescent="0.25">
      <c r="L36340" s="36"/>
      <c r="M36340" s="36"/>
      <c r="N36340" s="36"/>
    </row>
    <row r="36341" spans="12:14" x14ac:dyDescent="0.25">
      <c r="L36341" s="36"/>
      <c r="M36341" s="36"/>
      <c r="N36341" s="36"/>
    </row>
    <row r="36342" spans="12:14" x14ac:dyDescent="0.25">
      <c r="L36342" s="36"/>
      <c r="M36342" s="36"/>
      <c r="N36342" s="36"/>
    </row>
    <row r="36343" spans="12:14" x14ac:dyDescent="0.25">
      <c r="L36343" s="36"/>
      <c r="M36343" s="36"/>
      <c r="N36343" s="36"/>
    </row>
    <row r="36344" spans="12:14" x14ac:dyDescent="0.25">
      <c r="L36344" s="36"/>
      <c r="M36344" s="36"/>
      <c r="N36344" s="36"/>
    </row>
    <row r="36345" spans="12:14" x14ac:dyDescent="0.25">
      <c r="L36345" s="36"/>
      <c r="M36345" s="36"/>
      <c r="N36345" s="36"/>
    </row>
    <row r="36346" spans="12:14" x14ac:dyDescent="0.25">
      <c r="L36346" s="36"/>
      <c r="M36346" s="36"/>
      <c r="N36346" s="36"/>
    </row>
    <row r="36347" spans="12:14" x14ac:dyDescent="0.25">
      <c r="L36347" s="36"/>
      <c r="M36347" s="36"/>
      <c r="N36347" s="36"/>
    </row>
    <row r="36348" spans="12:14" x14ac:dyDescent="0.25">
      <c r="L36348" s="36"/>
      <c r="M36348" s="36"/>
      <c r="N36348" s="36"/>
    </row>
    <row r="36349" spans="12:14" x14ac:dyDescent="0.25">
      <c r="L36349" s="36"/>
      <c r="M36349" s="36"/>
      <c r="N36349" s="36"/>
    </row>
    <row r="36350" spans="12:14" x14ac:dyDescent="0.25">
      <c r="L36350" s="36"/>
      <c r="M36350" s="36"/>
      <c r="N36350" s="36"/>
    </row>
    <row r="36351" spans="12:14" x14ac:dyDescent="0.25">
      <c r="L36351" s="36"/>
      <c r="M36351" s="36"/>
      <c r="N36351" s="36"/>
    </row>
    <row r="36352" spans="12:14" x14ac:dyDescent="0.25">
      <c r="L36352" s="36"/>
      <c r="M36352" s="36"/>
      <c r="N36352" s="36"/>
    </row>
    <row r="36353" spans="12:14" x14ac:dyDescent="0.25">
      <c r="L36353" s="36"/>
      <c r="M36353" s="36"/>
      <c r="N36353" s="36"/>
    </row>
    <row r="36354" spans="12:14" x14ac:dyDescent="0.25">
      <c r="L36354" s="36"/>
      <c r="M36354" s="36"/>
      <c r="N36354" s="36"/>
    </row>
    <row r="36355" spans="12:14" x14ac:dyDescent="0.25">
      <c r="L36355" s="36"/>
      <c r="M36355" s="36"/>
      <c r="N36355" s="36"/>
    </row>
    <row r="36356" spans="12:14" x14ac:dyDescent="0.25">
      <c r="L36356" s="36"/>
      <c r="M36356" s="36"/>
      <c r="N36356" s="36"/>
    </row>
    <row r="36357" spans="12:14" x14ac:dyDescent="0.25">
      <c r="L36357" s="36"/>
      <c r="M36357" s="36"/>
      <c r="N36357" s="36"/>
    </row>
    <row r="36358" spans="12:14" x14ac:dyDescent="0.25">
      <c r="L36358" s="36"/>
      <c r="M36358" s="36"/>
      <c r="N36358" s="36"/>
    </row>
    <row r="36359" spans="12:14" x14ac:dyDescent="0.25">
      <c r="L36359" s="36"/>
      <c r="M36359" s="36"/>
      <c r="N36359" s="36"/>
    </row>
    <row r="36360" spans="12:14" x14ac:dyDescent="0.25">
      <c r="L36360" s="36"/>
      <c r="M36360" s="36"/>
      <c r="N36360" s="36"/>
    </row>
    <row r="36361" spans="12:14" x14ac:dyDescent="0.25">
      <c r="L36361" s="36"/>
      <c r="M36361" s="36"/>
      <c r="N36361" s="36"/>
    </row>
    <row r="36362" spans="12:14" x14ac:dyDescent="0.25">
      <c r="L36362" s="36"/>
      <c r="M36362" s="36"/>
      <c r="N36362" s="36"/>
    </row>
    <row r="36363" spans="12:14" x14ac:dyDescent="0.25">
      <c r="L36363" s="36"/>
      <c r="M36363" s="36"/>
      <c r="N36363" s="36"/>
    </row>
    <row r="36364" spans="12:14" x14ac:dyDescent="0.25">
      <c r="L36364" s="36"/>
      <c r="M36364" s="36"/>
      <c r="N36364" s="36"/>
    </row>
    <row r="36365" spans="12:14" x14ac:dyDescent="0.25">
      <c r="L36365" s="36"/>
      <c r="M36365" s="36"/>
      <c r="N36365" s="36"/>
    </row>
    <row r="36366" spans="12:14" x14ac:dyDescent="0.25">
      <c r="L36366" s="36"/>
      <c r="M36366" s="36"/>
      <c r="N36366" s="36"/>
    </row>
    <row r="36367" spans="12:14" x14ac:dyDescent="0.25">
      <c r="L36367" s="36"/>
      <c r="M36367" s="36"/>
      <c r="N36367" s="36"/>
    </row>
    <row r="36368" spans="12:14" x14ac:dyDescent="0.25">
      <c r="L36368" s="36"/>
      <c r="M36368" s="36"/>
      <c r="N36368" s="36"/>
    </row>
    <row r="36369" spans="12:14" x14ac:dyDescent="0.25">
      <c r="L36369" s="36"/>
      <c r="M36369" s="36"/>
      <c r="N36369" s="36"/>
    </row>
    <row r="36370" spans="12:14" x14ac:dyDescent="0.25">
      <c r="L36370" s="36"/>
      <c r="M36370" s="36"/>
      <c r="N36370" s="36"/>
    </row>
    <row r="36371" spans="12:14" x14ac:dyDescent="0.25">
      <c r="L36371" s="36"/>
      <c r="M36371" s="36"/>
      <c r="N36371" s="36"/>
    </row>
    <row r="36372" spans="12:14" x14ac:dyDescent="0.25">
      <c r="L36372" s="36"/>
      <c r="M36372" s="36"/>
      <c r="N36372" s="36"/>
    </row>
    <row r="36373" spans="12:14" x14ac:dyDescent="0.25">
      <c r="L36373" s="36"/>
      <c r="M36373" s="36"/>
      <c r="N36373" s="36"/>
    </row>
    <row r="36374" spans="12:14" x14ac:dyDescent="0.25">
      <c r="L36374" s="36"/>
      <c r="M36374" s="36"/>
      <c r="N36374" s="36"/>
    </row>
    <row r="36375" spans="12:14" x14ac:dyDescent="0.25">
      <c r="L36375" s="36"/>
      <c r="M36375" s="36"/>
      <c r="N36375" s="36"/>
    </row>
    <row r="36376" spans="12:14" x14ac:dyDescent="0.25">
      <c r="L36376" s="36"/>
      <c r="M36376" s="36"/>
      <c r="N36376" s="36"/>
    </row>
    <row r="36377" spans="12:14" x14ac:dyDescent="0.25">
      <c r="L36377" s="36"/>
      <c r="M36377" s="36"/>
      <c r="N36377" s="36"/>
    </row>
    <row r="36378" spans="12:14" x14ac:dyDescent="0.25">
      <c r="L36378" s="36"/>
      <c r="M36378" s="36"/>
      <c r="N36378" s="36"/>
    </row>
    <row r="36379" spans="12:14" x14ac:dyDescent="0.25">
      <c r="L36379" s="36"/>
      <c r="M36379" s="36"/>
      <c r="N36379" s="36"/>
    </row>
    <row r="36380" spans="12:14" x14ac:dyDescent="0.25">
      <c r="L36380" s="36"/>
      <c r="M36380" s="36"/>
      <c r="N36380" s="36"/>
    </row>
    <row r="36381" spans="12:14" x14ac:dyDescent="0.25">
      <c r="L36381" s="36"/>
      <c r="M36381" s="36"/>
      <c r="N36381" s="36"/>
    </row>
    <row r="36382" spans="12:14" x14ac:dyDescent="0.25">
      <c r="L36382" s="36"/>
      <c r="M36382" s="36"/>
      <c r="N36382" s="36"/>
    </row>
    <row r="36383" spans="12:14" x14ac:dyDescent="0.25">
      <c r="L36383" s="36"/>
      <c r="M36383" s="36"/>
      <c r="N36383" s="36"/>
    </row>
    <row r="36384" spans="12:14" x14ac:dyDescent="0.25">
      <c r="L36384" s="36"/>
      <c r="M36384" s="36"/>
      <c r="N36384" s="36"/>
    </row>
    <row r="36385" spans="12:14" x14ac:dyDescent="0.25">
      <c r="L36385" s="36"/>
      <c r="M36385" s="36"/>
      <c r="N36385" s="36"/>
    </row>
    <row r="36386" spans="12:14" x14ac:dyDescent="0.25">
      <c r="L36386" s="36"/>
      <c r="M36386" s="36"/>
      <c r="N36386" s="36"/>
    </row>
    <row r="36387" spans="12:14" x14ac:dyDescent="0.25">
      <c r="L36387" s="36"/>
      <c r="M36387" s="36"/>
      <c r="N36387" s="36"/>
    </row>
    <row r="36388" spans="12:14" x14ac:dyDescent="0.25">
      <c r="L36388" s="36"/>
      <c r="M36388" s="36"/>
      <c r="N36388" s="36"/>
    </row>
    <row r="36389" spans="12:14" x14ac:dyDescent="0.25">
      <c r="L36389" s="36"/>
      <c r="M36389" s="36"/>
      <c r="N36389" s="36"/>
    </row>
    <row r="36390" spans="12:14" x14ac:dyDescent="0.25">
      <c r="L36390" s="36"/>
      <c r="M36390" s="36"/>
      <c r="N36390" s="36"/>
    </row>
    <row r="36391" spans="12:14" x14ac:dyDescent="0.25">
      <c r="L36391" s="36"/>
      <c r="M36391" s="36"/>
      <c r="N36391" s="36"/>
    </row>
    <row r="36392" spans="12:14" x14ac:dyDescent="0.25">
      <c r="L36392" s="36"/>
      <c r="M36392" s="36"/>
      <c r="N36392" s="36"/>
    </row>
    <row r="36393" spans="12:14" x14ac:dyDescent="0.25">
      <c r="L36393" s="36"/>
      <c r="M36393" s="36"/>
      <c r="N36393" s="36"/>
    </row>
    <row r="36394" spans="12:14" x14ac:dyDescent="0.25">
      <c r="L36394" s="36"/>
      <c r="M36394" s="36"/>
      <c r="N36394" s="36"/>
    </row>
    <row r="36395" spans="12:14" x14ac:dyDescent="0.25">
      <c r="L36395" s="36"/>
      <c r="M36395" s="36"/>
      <c r="N36395" s="36"/>
    </row>
    <row r="36396" spans="12:14" x14ac:dyDescent="0.25">
      <c r="L36396" s="36"/>
      <c r="M36396" s="36"/>
      <c r="N36396" s="36"/>
    </row>
    <row r="36397" spans="12:14" x14ac:dyDescent="0.25">
      <c r="L36397" s="36"/>
      <c r="M36397" s="36"/>
      <c r="N36397" s="36"/>
    </row>
    <row r="36398" spans="12:14" x14ac:dyDescent="0.25">
      <c r="L36398" s="36"/>
      <c r="M36398" s="36"/>
      <c r="N36398" s="36"/>
    </row>
    <row r="36399" spans="12:14" x14ac:dyDescent="0.25">
      <c r="L36399" s="36"/>
      <c r="M36399" s="36"/>
      <c r="N36399" s="36"/>
    </row>
    <row r="36400" spans="12:14" x14ac:dyDescent="0.25">
      <c r="L36400" s="36"/>
      <c r="M36400" s="36"/>
      <c r="N36400" s="36"/>
    </row>
    <row r="36401" spans="12:14" x14ac:dyDescent="0.25">
      <c r="L36401" s="36"/>
      <c r="M36401" s="36"/>
      <c r="N36401" s="36"/>
    </row>
    <row r="36402" spans="12:14" x14ac:dyDescent="0.25">
      <c r="L36402" s="36"/>
      <c r="M36402" s="36"/>
      <c r="N36402" s="36"/>
    </row>
    <row r="36403" spans="12:14" x14ac:dyDescent="0.25">
      <c r="L36403" s="36"/>
      <c r="M36403" s="36"/>
      <c r="N36403" s="36"/>
    </row>
    <row r="36404" spans="12:14" x14ac:dyDescent="0.25">
      <c r="L36404" s="36"/>
      <c r="M36404" s="36"/>
      <c r="N36404" s="36"/>
    </row>
    <row r="36405" spans="12:14" x14ac:dyDescent="0.25">
      <c r="L36405" s="36"/>
      <c r="M36405" s="36"/>
      <c r="N36405" s="36"/>
    </row>
    <row r="36406" spans="12:14" x14ac:dyDescent="0.25">
      <c r="L36406" s="36"/>
      <c r="M36406" s="36"/>
      <c r="N36406" s="36"/>
    </row>
    <row r="36407" spans="12:14" x14ac:dyDescent="0.25">
      <c r="L36407" s="36"/>
      <c r="M36407" s="36"/>
      <c r="N36407" s="36"/>
    </row>
    <row r="36408" spans="12:14" x14ac:dyDescent="0.25">
      <c r="L36408" s="36"/>
      <c r="M36408" s="36"/>
      <c r="N36408" s="36"/>
    </row>
    <row r="36409" spans="12:14" x14ac:dyDescent="0.25">
      <c r="L36409" s="36"/>
      <c r="M36409" s="36"/>
      <c r="N36409" s="36"/>
    </row>
    <row r="36410" spans="12:14" x14ac:dyDescent="0.25">
      <c r="L36410" s="36"/>
      <c r="M36410" s="36"/>
      <c r="N36410" s="36"/>
    </row>
    <row r="36411" spans="12:14" x14ac:dyDescent="0.25">
      <c r="L36411" s="36"/>
      <c r="M36411" s="36"/>
      <c r="N36411" s="36"/>
    </row>
    <row r="36412" spans="12:14" x14ac:dyDescent="0.25">
      <c r="L36412" s="36"/>
      <c r="M36412" s="36"/>
      <c r="N36412" s="36"/>
    </row>
    <row r="36413" spans="12:14" x14ac:dyDescent="0.25">
      <c r="L36413" s="36"/>
      <c r="M36413" s="36"/>
      <c r="N36413" s="36"/>
    </row>
    <row r="36414" spans="12:14" x14ac:dyDescent="0.25">
      <c r="L36414" s="36"/>
      <c r="M36414" s="36"/>
      <c r="N36414" s="36"/>
    </row>
    <row r="36415" spans="12:14" x14ac:dyDescent="0.25">
      <c r="L36415" s="36"/>
      <c r="M36415" s="36"/>
      <c r="N36415" s="36"/>
    </row>
    <row r="36416" spans="12:14" x14ac:dyDescent="0.25">
      <c r="L36416" s="36"/>
      <c r="M36416" s="36"/>
      <c r="N36416" s="36"/>
    </row>
    <row r="36417" spans="12:14" x14ac:dyDescent="0.25">
      <c r="L36417" s="36"/>
      <c r="M36417" s="36"/>
      <c r="N36417" s="36"/>
    </row>
    <row r="36418" spans="12:14" x14ac:dyDescent="0.25">
      <c r="L36418" s="36"/>
      <c r="M36418" s="36"/>
      <c r="N36418" s="36"/>
    </row>
    <row r="36419" spans="12:14" x14ac:dyDescent="0.25">
      <c r="L36419" s="36"/>
      <c r="M36419" s="36"/>
      <c r="N36419" s="36"/>
    </row>
    <row r="36420" spans="12:14" x14ac:dyDescent="0.25">
      <c r="L36420" s="36"/>
      <c r="M36420" s="36"/>
      <c r="N36420" s="36"/>
    </row>
    <row r="36421" spans="12:14" x14ac:dyDescent="0.25">
      <c r="L36421" s="36"/>
      <c r="M36421" s="36"/>
      <c r="N36421" s="36"/>
    </row>
    <row r="36422" spans="12:14" x14ac:dyDescent="0.25">
      <c r="L36422" s="36"/>
      <c r="M36422" s="36"/>
      <c r="N36422" s="36"/>
    </row>
    <row r="36423" spans="12:14" x14ac:dyDescent="0.25">
      <c r="L36423" s="36"/>
      <c r="M36423" s="36"/>
      <c r="N36423" s="36"/>
    </row>
    <row r="36424" spans="12:14" x14ac:dyDescent="0.25">
      <c r="L36424" s="36"/>
      <c r="M36424" s="36"/>
      <c r="N36424" s="36"/>
    </row>
    <row r="36425" spans="12:14" x14ac:dyDescent="0.25">
      <c r="L36425" s="36"/>
      <c r="M36425" s="36"/>
      <c r="N36425" s="36"/>
    </row>
    <row r="36426" spans="12:14" x14ac:dyDescent="0.25">
      <c r="L36426" s="36"/>
      <c r="M36426" s="36"/>
      <c r="N36426" s="36"/>
    </row>
    <row r="36427" spans="12:14" x14ac:dyDescent="0.25">
      <c r="L36427" s="36"/>
      <c r="M36427" s="36"/>
      <c r="N36427" s="36"/>
    </row>
    <row r="36428" spans="12:14" x14ac:dyDescent="0.25">
      <c r="L36428" s="36"/>
      <c r="M36428" s="36"/>
      <c r="N36428" s="36"/>
    </row>
    <row r="36429" spans="12:14" x14ac:dyDescent="0.25">
      <c r="L36429" s="36"/>
      <c r="M36429" s="36"/>
      <c r="N36429" s="36"/>
    </row>
    <row r="36430" spans="12:14" x14ac:dyDescent="0.25">
      <c r="L36430" s="36"/>
      <c r="M36430" s="36"/>
      <c r="N36430" s="36"/>
    </row>
    <row r="36431" spans="12:14" x14ac:dyDescent="0.25">
      <c r="L36431" s="36"/>
      <c r="M36431" s="36"/>
      <c r="N36431" s="36"/>
    </row>
    <row r="36432" spans="12:14" x14ac:dyDescent="0.25">
      <c r="L36432" s="36"/>
      <c r="M36432" s="36"/>
      <c r="N36432" s="36"/>
    </row>
    <row r="36433" spans="12:14" x14ac:dyDescent="0.25">
      <c r="L36433" s="36"/>
      <c r="M36433" s="36"/>
      <c r="N36433" s="36"/>
    </row>
    <row r="36434" spans="12:14" x14ac:dyDescent="0.25">
      <c r="L36434" s="36"/>
      <c r="M36434" s="36"/>
      <c r="N36434" s="36"/>
    </row>
    <row r="36435" spans="12:14" x14ac:dyDescent="0.25">
      <c r="L36435" s="36"/>
      <c r="M36435" s="36"/>
      <c r="N36435" s="36"/>
    </row>
    <row r="36436" spans="12:14" x14ac:dyDescent="0.25">
      <c r="L36436" s="36"/>
      <c r="M36436" s="36"/>
      <c r="N36436" s="36"/>
    </row>
    <row r="36437" spans="12:14" x14ac:dyDescent="0.25">
      <c r="L36437" s="36"/>
      <c r="M36437" s="36"/>
      <c r="N36437" s="36"/>
    </row>
    <row r="36438" spans="12:14" x14ac:dyDescent="0.25">
      <c r="L36438" s="36"/>
      <c r="M36438" s="36"/>
      <c r="N36438" s="36"/>
    </row>
    <row r="36439" spans="12:14" x14ac:dyDescent="0.25">
      <c r="L36439" s="36"/>
      <c r="M36439" s="36"/>
      <c r="N36439" s="36"/>
    </row>
    <row r="36440" spans="12:14" x14ac:dyDescent="0.25">
      <c r="L36440" s="36"/>
      <c r="M36440" s="36"/>
      <c r="N36440" s="36"/>
    </row>
    <row r="36441" spans="12:14" x14ac:dyDescent="0.25">
      <c r="L36441" s="36"/>
      <c r="M36441" s="36"/>
      <c r="N36441" s="36"/>
    </row>
    <row r="36442" spans="12:14" x14ac:dyDescent="0.25">
      <c r="L36442" s="36"/>
      <c r="M36442" s="36"/>
      <c r="N36442" s="36"/>
    </row>
    <row r="36443" spans="12:14" x14ac:dyDescent="0.25">
      <c r="L36443" s="36"/>
      <c r="M36443" s="36"/>
      <c r="N36443" s="36"/>
    </row>
    <row r="36444" spans="12:14" x14ac:dyDescent="0.25">
      <c r="L36444" s="36"/>
      <c r="M36444" s="36"/>
      <c r="N36444" s="36"/>
    </row>
    <row r="36445" spans="12:14" x14ac:dyDescent="0.25">
      <c r="L36445" s="36"/>
      <c r="M36445" s="36"/>
      <c r="N36445" s="36"/>
    </row>
    <row r="36446" spans="12:14" x14ac:dyDescent="0.25">
      <c r="L36446" s="36"/>
      <c r="M36446" s="36"/>
      <c r="N36446" s="36"/>
    </row>
    <row r="36447" spans="12:14" x14ac:dyDescent="0.25">
      <c r="L36447" s="36"/>
      <c r="M36447" s="36"/>
      <c r="N36447" s="36"/>
    </row>
    <row r="36448" spans="12:14" x14ac:dyDescent="0.25">
      <c r="L36448" s="36"/>
      <c r="M36448" s="36"/>
      <c r="N36448" s="36"/>
    </row>
    <row r="36449" spans="12:14" x14ac:dyDescent="0.25">
      <c r="L36449" s="36"/>
      <c r="M36449" s="36"/>
      <c r="N36449" s="36"/>
    </row>
    <row r="36450" spans="12:14" x14ac:dyDescent="0.25">
      <c r="L36450" s="36"/>
      <c r="M36450" s="36"/>
      <c r="N36450" s="36"/>
    </row>
    <row r="36451" spans="12:14" x14ac:dyDescent="0.25">
      <c r="L36451" s="36"/>
      <c r="M36451" s="36"/>
      <c r="N36451" s="36"/>
    </row>
    <row r="36452" spans="12:14" x14ac:dyDescent="0.25">
      <c r="L36452" s="36"/>
      <c r="M36452" s="36"/>
      <c r="N36452" s="36"/>
    </row>
    <row r="36453" spans="12:14" x14ac:dyDescent="0.25">
      <c r="L36453" s="36"/>
      <c r="M36453" s="36"/>
      <c r="N36453" s="36"/>
    </row>
    <row r="36454" spans="12:14" x14ac:dyDescent="0.25">
      <c r="L36454" s="36"/>
      <c r="M36454" s="36"/>
      <c r="N36454" s="36"/>
    </row>
    <row r="36455" spans="12:14" x14ac:dyDescent="0.25">
      <c r="L36455" s="36"/>
      <c r="M36455" s="36"/>
      <c r="N36455" s="36"/>
    </row>
    <row r="36456" spans="12:14" x14ac:dyDescent="0.25">
      <c r="L36456" s="36"/>
      <c r="M36456" s="36"/>
      <c r="N36456" s="36"/>
    </row>
    <row r="36457" spans="12:14" x14ac:dyDescent="0.25">
      <c r="L36457" s="36"/>
      <c r="M36457" s="36"/>
      <c r="N36457" s="36"/>
    </row>
    <row r="36458" spans="12:14" x14ac:dyDescent="0.25">
      <c r="L36458" s="36"/>
      <c r="M36458" s="36"/>
      <c r="N36458" s="36"/>
    </row>
    <row r="36459" spans="12:14" x14ac:dyDescent="0.25">
      <c r="L36459" s="36"/>
      <c r="M36459" s="36"/>
      <c r="N36459" s="36"/>
    </row>
    <row r="36460" spans="12:14" x14ac:dyDescent="0.25">
      <c r="L36460" s="36"/>
      <c r="M36460" s="36"/>
      <c r="N36460" s="36"/>
    </row>
    <row r="36461" spans="12:14" x14ac:dyDescent="0.25">
      <c r="L36461" s="36"/>
      <c r="M36461" s="36"/>
      <c r="N36461" s="36"/>
    </row>
    <row r="36462" spans="12:14" x14ac:dyDescent="0.25">
      <c r="L36462" s="36"/>
      <c r="M36462" s="36"/>
      <c r="N36462" s="36"/>
    </row>
    <row r="36463" spans="12:14" x14ac:dyDescent="0.25">
      <c r="L36463" s="36"/>
      <c r="M36463" s="36"/>
      <c r="N36463" s="36"/>
    </row>
    <row r="36464" spans="12:14" x14ac:dyDescent="0.25">
      <c r="L36464" s="36"/>
      <c r="M36464" s="36"/>
      <c r="N36464" s="36"/>
    </row>
    <row r="36465" spans="12:14" x14ac:dyDescent="0.25">
      <c r="L36465" s="36"/>
      <c r="M36465" s="36"/>
      <c r="N36465" s="36"/>
    </row>
    <row r="36466" spans="12:14" x14ac:dyDescent="0.25">
      <c r="L36466" s="36"/>
      <c r="M36466" s="36"/>
      <c r="N36466" s="36"/>
    </row>
    <row r="36467" spans="12:14" x14ac:dyDescent="0.25">
      <c r="L36467" s="36"/>
      <c r="M36467" s="36"/>
      <c r="N36467" s="36"/>
    </row>
    <row r="36468" spans="12:14" x14ac:dyDescent="0.25">
      <c r="L36468" s="36"/>
      <c r="M36468" s="36"/>
      <c r="N36468" s="36"/>
    </row>
    <row r="36469" spans="12:14" x14ac:dyDescent="0.25">
      <c r="L36469" s="36"/>
      <c r="M36469" s="36"/>
      <c r="N36469" s="36"/>
    </row>
    <row r="36470" spans="12:14" x14ac:dyDescent="0.25">
      <c r="L36470" s="36"/>
      <c r="M36470" s="36"/>
      <c r="N36470" s="36"/>
    </row>
    <row r="36471" spans="12:14" x14ac:dyDescent="0.25">
      <c r="L36471" s="36"/>
      <c r="M36471" s="36"/>
      <c r="N36471" s="36"/>
    </row>
    <row r="36472" spans="12:14" x14ac:dyDescent="0.25">
      <c r="L36472" s="36"/>
      <c r="M36472" s="36"/>
      <c r="N36472" s="36"/>
    </row>
    <row r="36473" spans="12:14" x14ac:dyDescent="0.25">
      <c r="L36473" s="36"/>
      <c r="M36473" s="36"/>
      <c r="N36473" s="36"/>
    </row>
    <row r="36474" spans="12:14" x14ac:dyDescent="0.25">
      <c r="L36474" s="36"/>
      <c r="M36474" s="36"/>
      <c r="N36474" s="36"/>
    </row>
    <row r="36475" spans="12:14" x14ac:dyDescent="0.25">
      <c r="L36475" s="36"/>
      <c r="M36475" s="36"/>
      <c r="N36475" s="36"/>
    </row>
    <row r="36476" spans="12:14" x14ac:dyDescent="0.25">
      <c r="L36476" s="36"/>
      <c r="M36476" s="36"/>
      <c r="N36476" s="36"/>
    </row>
    <row r="36477" spans="12:14" x14ac:dyDescent="0.25">
      <c r="L36477" s="36"/>
      <c r="M36477" s="36"/>
      <c r="N36477" s="36"/>
    </row>
    <row r="36478" spans="12:14" x14ac:dyDescent="0.25">
      <c r="L36478" s="36"/>
      <c r="M36478" s="36"/>
      <c r="N36478" s="36"/>
    </row>
    <row r="36479" spans="12:14" x14ac:dyDescent="0.25">
      <c r="L36479" s="36"/>
      <c r="M36479" s="36"/>
      <c r="N36479" s="36"/>
    </row>
    <row r="36480" spans="12:14" x14ac:dyDescent="0.25">
      <c r="L36480" s="36"/>
      <c r="M36480" s="36"/>
      <c r="N36480" s="36"/>
    </row>
    <row r="36481" spans="12:14" x14ac:dyDescent="0.25">
      <c r="L36481" s="36"/>
      <c r="M36481" s="36"/>
      <c r="N36481" s="36"/>
    </row>
    <row r="36482" spans="12:14" x14ac:dyDescent="0.25">
      <c r="L36482" s="36"/>
      <c r="M36482" s="36"/>
      <c r="N36482" s="36"/>
    </row>
    <row r="36483" spans="12:14" x14ac:dyDescent="0.25">
      <c r="L36483" s="36"/>
      <c r="M36483" s="36"/>
      <c r="N36483" s="36"/>
    </row>
    <row r="36484" spans="12:14" x14ac:dyDescent="0.25">
      <c r="L36484" s="36"/>
      <c r="M36484" s="36"/>
      <c r="N36484" s="36"/>
    </row>
    <row r="36485" spans="12:14" x14ac:dyDescent="0.25">
      <c r="L36485" s="36"/>
      <c r="M36485" s="36"/>
      <c r="N36485" s="36"/>
    </row>
    <row r="36486" spans="12:14" x14ac:dyDescent="0.25">
      <c r="L36486" s="36"/>
      <c r="M36486" s="36"/>
      <c r="N36486" s="36"/>
    </row>
    <row r="36487" spans="12:14" x14ac:dyDescent="0.25">
      <c r="L36487" s="36"/>
      <c r="M36487" s="36"/>
      <c r="N36487" s="36"/>
    </row>
    <row r="36488" spans="12:14" x14ac:dyDescent="0.25">
      <c r="L36488" s="36"/>
      <c r="M36488" s="36"/>
      <c r="N36488" s="36"/>
    </row>
    <row r="36489" spans="12:14" x14ac:dyDescent="0.25">
      <c r="L36489" s="36"/>
      <c r="M36489" s="36"/>
      <c r="N36489" s="36"/>
    </row>
    <row r="36490" spans="12:14" x14ac:dyDescent="0.25">
      <c r="L36490" s="36"/>
      <c r="M36490" s="36"/>
      <c r="N36490" s="36"/>
    </row>
    <row r="36491" spans="12:14" x14ac:dyDescent="0.25">
      <c r="L36491" s="36"/>
      <c r="M36491" s="36"/>
      <c r="N36491" s="36"/>
    </row>
    <row r="36492" spans="12:14" x14ac:dyDescent="0.25">
      <c r="L36492" s="36"/>
      <c r="M36492" s="36"/>
      <c r="N36492" s="36"/>
    </row>
    <row r="36493" spans="12:14" x14ac:dyDescent="0.25">
      <c r="L36493" s="36"/>
      <c r="M36493" s="36"/>
      <c r="N36493" s="36"/>
    </row>
    <row r="36494" spans="12:14" x14ac:dyDescent="0.25">
      <c r="L36494" s="36"/>
      <c r="M36494" s="36"/>
      <c r="N36494" s="36"/>
    </row>
    <row r="36495" spans="12:14" x14ac:dyDescent="0.25">
      <c r="L36495" s="36"/>
      <c r="M36495" s="36"/>
      <c r="N36495" s="36"/>
    </row>
    <row r="36496" spans="12:14" x14ac:dyDescent="0.25">
      <c r="L36496" s="36"/>
      <c r="M36496" s="36"/>
      <c r="N36496" s="36"/>
    </row>
    <row r="36497" spans="12:14" x14ac:dyDescent="0.25">
      <c r="L36497" s="36"/>
      <c r="M36497" s="36"/>
      <c r="N36497" s="36"/>
    </row>
    <row r="36498" spans="12:14" x14ac:dyDescent="0.25">
      <c r="L36498" s="36"/>
      <c r="M36498" s="36"/>
      <c r="N36498" s="36"/>
    </row>
    <row r="36499" spans="12:14" x14ac:dyDescent="0.25">
      <c r="L36499" s="36"/>
      <c r="M36499" s="36"/>
      <c r="N36499" s="36"/>
    </row>
    <row r="36500" spans="12:14" x14ac:dyDescent="0.25">
      <c r="L36500" s="36"/>
      <c r="M36500" s="36"/>
      <c r="N36500" s="36"/>
    </row>
    <row r="36501" spans="12:14" x14ac:dyDescent="0.25">
      <c r="L36501" s="36"/>
      <c r="M36501" s="36"/>
      <c r="N36501" s="36"/>
    </row>
    <row r="36502" spans="12:14" x14ac:dyDescent="0.25">
      <c r="L36502" s="36"/>
      <c r="M36502" s="36"/>
      <c r="N36502" s="36"/>
    </row>
    <row r="36503" spans="12:14" x14ac:dyDescent="0.25">
      <c r="L36503" s="36"/>
      <c r="M36503" s="36"/>
      <c r="N36503" s="36"/>
    </row>
    <row r="36504" spans="12:14" x14ac:dyDescent="0.25">
      <c r="L36504" s="36"/>
      <c r="M36504" s="36"/>
      <c r="N36504" s="36"/>
    </row>
    <row r="36505" spans="12:14" x14ac:dyDescent="0.25">
      <c r="L36505" s="36"/>
      <c r="M36505" s="36"/>
      <c r="N36505" s="36"/>
    </row>
    <row r="36506" spans="12:14" x14ac:dyDescent="0.25">
      <c r="L36506" s="36"/>
      <c r="M36506" s="36"/>
      <c r="N36506" s="36"/>
    </row>
    <row r="36507" spans="12:14" x14ac:dyDescent="0.25">
      <c r="L36507" s="36"/>
      <c r="M36507" s="36"/>
      <c r="N36507" s="36"/>
    </row>
    <row r="36508" spans="12:14" x14ac:dyDescent="0.25">
      <c r="L36508" s="36"/>
      <c r="M36508" s="36"/>
      <c r="N36508" s="36"/>
    </row>
    <row r="36509" spans="12:14" x14ac:dyDescent="0.25">
      <c r="L36509" s="36"/>
      <c r="M36509" s="36"/>
      <c r="N36509" s="36"/>
    </row>
    <row r="36510" spans="12:14" x14ac:dyDescent="0.25">
      <c r="L36510" s="36"/>
      <c r="M36510" s="36"/>
      <c r="N36510" s="36"/>
    </row>
    <row r="36511" spans="12:14" x14ac:dyDescent="0.25">
      <c r="L36511" s="36"/>
      <c r="M36511" s="36"/>
      <c r="N36511" s="36"/>
    </row>
    <row r="36512" spans="12:14" x14ac:dyDescent="0.25">
      <c r="L36512" s="36"/>
      <c r="M36512" s="36"/>
      <c r="N36512" s="36"/>
    </row>
    <row r="36513" spans="12:14" x14ac:dyDescent="0.25">
      <c r="L36513" s="36"/>
      <c r="M36513" s="36"/>
      <c r="N36513" s="36"/>
    </row>
    <row r="36514" spans="12:14" x14ac:dyDescent="0.25">
      <c r="L36514" s="36"/>
      <c r="M36514" s="36"/>
      <c r="N36514" s="36"/>
    </row>
    <row r="36515" spans="12:14" x14ac:dyDescent="0.25">
      <c r="L36515" s="36"/>
      <c r="M36515" s="36"/>
      <c r="N36515" s="36"/>
    </row>
    <row r="36516" spans="12:14" x14ac:dyDescent="0.25">
      <c r="L36516" s="36"/>
      <c r="M36516" s="36"/>
      <c r="N36516" s="36"/>
    </row>
    <row r="36517" spans="12:14" x14ac:dyDescent="0.25">
      <c r="L36517" s="36"/>
      <c r="M36517" s="36"/>
      <c r="N36517" s="36"/>
    </row>
    <row r="36518" spans="12:14" x14ac:dyDescent="0.25">
      <c r="L36518" s="36"/>
      <c r="M36518" s="36"/>
      <c r="N36518" s="36"/>
    </row>
    <row r="36519" spans="12:14" x14ac:dyDescent="0.25">
      <c r="L36519" s="36"/>
      <c r="M36519" s="36"/>
      <c r="N36519" s="36"/>
    </row>
    <row r="36520" spans="12:14" x14ac:dyDescent="0.25">
      <c r="L36520" s="36"/>
      <c r="M36520" s="36"/>
      <c r="N36520" s="36"/>
    </row>
    <row r="36521" spans="12:14" x14ac:dyDescent="0.25">
      <c r="L36521" s="36"/>
      <c r="M36521" s="36"/>
      <c r="N36521" s="36"/>
    </row>
    <row r="36522" spans="12:14" x14ac:dyDescent="0.25">
      <c r="L36522" s="36"/>
      <c r="M36522" s="36"/>
      <c r="N36522" s="36"/>
    </row>
    <row r="36523" spans="12:14" x14ac:dyDescent="0.25">
      <c r="L36523" s="36"/>
      <c r="M36523" s="36"/>
      <c r="N36523" s="36"/>
    </row>
    <row r="36524" spans="12:14" x14ac:dyDescent="0.25">
      <c r="L36524" s="36"/>
      <c r="M36524" s="36"/>
      <c r="N36524" s="36"/>
    </row>
    <row r="36525" spans="12:14" x14ac:dyDescent="0.25">
      <c r="L36525" s="36"/>
      <c r="M36525" s="36"/>
      <c r="N36525" s="36"/>
    </row>
    <row r="36526" spans="12:14" x14ac:dyDescent="0.25">
      <c r="L36526" s="36"/>
      <c r="M36526" s="36"/>
      <c r="N36526" s="36"/>
    </row>
    <row r="36527" spans="12:14" x14ac:dyDescent="0.25">
      <c r="L36527" s="36"/>
      <c r="M36527" s="36"/>
      <c r="N36527" s="36"/>
    </row>
    <row r="36528" spans="12:14" x14ac:dyDescent="0.25">
      <c r="L36528" s="36"/>
      <c r="M36528" s="36"/>
      <c r="N36528" s="36"/>
    </row>
    <row r="36529" spans="12:14" x14ac:dyDescent="0.25">
      <c r="L36529" s="36"/>
      <c r="M36529" s="36"/>
      <c r="N36529" s="36"/>
    </row>
    <row r="36530" spans="12:14" x14ac:dyDescent="0.25">
      <c r="L36530" s="36"/>
      <c r="M36530" s="36"/>
      <c r="N36530" s="36"/>
    </row>
    <row r="36531" spans="12:14" x14ac:dyDescent="0.25">
      <c r="L36531" s="36"/>
      <c r="M36531" s="36"/>
      <c r="N36531" s="36"/>
    </row>
    <row r="36532" spans="12:14" x14ac:dyDescent="0.25">
      <c r="L36532" s="36"/>
      <c r="M36532" s="36"/>
      <c r="N36532" s="36"/>
    </row>
    <row r="36533" spans="12:14" x14ac:dyDescent="0.25">
      <c r="L36533" s="36"/>
      <c r="M36533" s="36"/>
      <c r="N36533" s="36"/>
    </row>
    <row r="36534" spans="12:14" x14ac:dyDescent="0.25">
      <c r="L36534" s="36"/>
      <c r="M36534" s="36"/>
      <c r="N36534" s="36"/>
    </row>
    <row r="36535" spans="12:14" x14ac:dyDescent="0.25">
      <c r="L36535" s="36"/>
      <c r="M36535" s="36"/>
      <c r="N36535" s="36"/>
    </row>
    <row r="36536" spans="12:14" x14ac:dyDescent="0.25">
      <c r="L36536" s="36"/>
      <c r="M36536" s="36"/>
      <c r="N36536" s="36"/>
    </row>
    <row r="36537" spans="12:14" x14ac:dyDescent="0.25">
      <c r="L36537" s="36"/>
      <c r="M36537" s="36"/>
      <c r="N36537" s="36"/>
    </row>
    <row r="36538" spans="12:14" x14ac:dyDescent="0.25">
      <c r="L36538" s="36"/>
      <c r="M36538" s="36"/>
      <c r="N36538" s="36"/>
    </row>
    <row r="36539" spans="12:14" x14ac:dyDescent="0.25">
      <c r="L36539" s="36"/>
      <c r="M36539" s="36"/>
      <c r="N36539" s="36"/>
    </row>
    <row r="36540" spans="12:14" x14ac:dyDescent="0.25">
      <c r="L36540" s="36"/>
      <c r="M36540" s="36"/>
      <c r="N36540" s="36"/>
    </row>
    <row r="36541" spans="12:14" x14ac:dyDescent="0.25">
      <c r="L36541" s="36"/>
      <c r="M36541" s="36"/>
      <c r="N36541" s="36"/>
    </row>
    <row r="36542" spans="12:14" x14ac:dyDescent="0.25">
      <c r="L36542" s="36"/>
      <c r="M36542" s="36"/>
      <c r="N36542" s="36"/>
    </row>
    <row r="36543" spans="12:14" x14ac:dyDescent="0.25">
      <c r="L36543" s="36"/>
      <c r="M36543" s="36"/>
      <c r="N36543" s="36"/>
    </row>
    <row r="36544" spans="12:14" x14ac:dyDescent="0.25">
      <c r="L36544" s="36"/>
      <c r="M36544" s="36"/>
      <c r="N36544" s="36"/>
    </row>
    <row r="36545" spans="12:14" x14ac:dyDescent="0.25">
      <c r="L36545" s="36"/>
      <c r="M36545" s="36"/>
      <c r="N36545" s="36"/>
    </row>
    <row r="36546" spans="12:14" x14ac:dyDescent="0.25">
      <c r="L36546" s="36"/>
      <c r="M36546" s="36"/>
      <c r="N36546" s="36"/>
    </row>
    <row r="36547" spans="12:14" x14ac:dyDescent="0.25">
      <c r="L36547" s="36"/>
      <c r="M36547" s="36"/>
      <c r="N36547" s="36"/>
    </row>
    <row r="36548" spans="12:14" x14ac:dyDescent="0.25">
      <c r="L36548" s="36"/>
      <c r="M36548" s="36"/>
      <c r="N36548" s="36"/>
    </row>
    <row r="36549" spans="12:14" x14ac:dyDescent="0.25">
      <c r="L36549" s="36"/>
      <c r="M36549" s="36"/>
      <c r="N36549" s="36"/>
    </row>
    <row r="36550" spans="12:14" x14ac:dyDescent="0.25">
      <c r="L36550" s="36"/>
      <c r="M36550" s="36"/>
      <c r="N36550" s="36"/>
    </row>
    <row r="36551" spans="12:14" x14ac:dyDescent="0.25">
      <c r="L36551" s="36"/>
      <c r="M36551" s="36"/>
      <c r="N36551" s="36"/>
    </row>
    <row r="36552" spans="12:14" x14ac:dyDescent="0.25">
      <c r="L36552" s="36"/>
      <c r="M36552" s="36"/>
      <c r="N36552" s="36"/>
    </row>
    <row r="36553" spans="12:14" x14ac:dyDescent="0.25">
      <c r="L36553" s="36"/>
      <c r="M36553" s="36"/>
      <c r="N36553" s="36"/>
    </row>
    <row r="36554" spans="12:14" x14ac:dyDescent="0.25">
      <c r="L36554" s="36"/>
      <c r="M36554" s="36"/>
      <c r="N36554" s="36"/>
    </row>
    <row r="36555" spans="12:14" x14ac:dyDescent="0.25">
      <c r="L36555" s="36"/>
      <c r="M36555" s="36"/>
      <c r="N36555" s="36"/>
    </row>
    <row r="36556" spans="12:14" x14ac:dyDescent="0.25">
      <c r="L36556" s="36"/>
      <c r="M36556" s="36"/>
      <c r="N36556" s="36"/>
    </row>
    <row r="36557" spans="12:14" x14ac:dyDescent="0.25">
      <c r="L36557" s="36"/>
      <c r="M36557" s="36"/>
      <c r="N36557" s="36"/>
    </row>
    <row r="36558" spans="12:14" x14ac:dyDescent="0.25">
      <c r="L36558" s="36"/>
      <c r="M36558" s="36"/>
      <c r="N36558" s="36"/>
    </row>
    <row r="36559" spans="12:14" x14ac:dyDescent="0.25">
      <c r="L36559" s="36"/>
      <c r="M36559" s="36"/>
      <c r="N36559" s="36"/>
    </row>
    <row r="36560" spans="12:14" x14ac:dyDescent="0.25">
      <c r="L36560" s="36"/>
      <c r="M36560" s="36"/>
      <c r="N36560" s="36"/>
    </row>
    <row r="36561" spans="12:14" x14ac:dyDescent="0.25">
      <c r="L36561" s="36"/>
      <c r="M36561" s="36"/>
      <c r="N36561" s="36"/>
    </row>
    <row r="36562" spans="12:14" x14ac:dyDescent="0.25">
      <c r="L36562" s="36"/>
      <c r="M36562" s="36"/>
      <c r="N36562" s="36"/>
    </row>
    <row r="36563" spans="12:14" x14ac:dyDescent="0.25">
      <c r="L36563" s="36"/>
      <c r="M36563" s="36"/>
      <c r="N36563" s="36"/>
    </row>
    <row r="36564" spans="12:14" x14ac:dyDescent="0.25">
      <c r="L36564" s="36"/>
      <c r="M36564" s="36"/>
      <c r="N36564" s="36"/>
    </row>
    <row r="36565" spans="12:14" x14ac:dyDescent="0.25">
      <c r="L36565" s="36"/>
      <c r="M36565" s="36"/>
      <c r="N36565" s="36"/>
    </row>
    <row r="36566" spans="12:14" x14ac:dyDescent="0.25">
      <c r="L36566" s="36"/>
      <c r="M36566" s="36"/>
      <c r="N36566" s="36"/>
    </row>
    <row r="36567" spans="12:14" x14ac:dyDescent="0.25">
      <c r="L36567" s="36"/>
      <c r="M36567" s="36"/>
      <c r="N36567" s="36"/>
    </row>
    <row r="36568" spans="12:14" x14ac:dyDescent="0.25">
      <c r="L36568" s="36"/>
      <c r="M36568" s="36"/>
      <c r="N36568" s="36"/>
    </row>
    <row r="36569" spans="12:14" x14ac:dyDescent="0.25">
      <c r="L36569" s="36"/>
      <c r="M36569" s="36"/>
      <c r="N36569" s="36"/>
    </row>
    <row r="36570" spans="12:14" x14ac:dyDescent="0.25">
      <c r="L36570" s="36"/>
      <c r="M36570" s="36"/>
      <c r="N36570" s="36"/>
    </row>
    <row r="36571" spans="12:14" x14ac:dyDescent="0.25">
      <c r="L36571" s="36"/>
      <c r="M36571" s="36"/>
      <c r="N36571" s="36"/>
    </row>
    <row r="36572" spans="12:14" x14ac:dyDescent="0.25">
      <c r="L36572" s="36"/>
      <c r="M36572" s="36"/>
      <c r="N36572" s="36"/>
    </row>
    <row r="36573" spans="12:14" x14ac:dyDescent="0.25">
      <c r="L36573" s="36"/>
      <c r="M36573" s="36"/>
      <c r="N36573" s="36"/>
    </row>
    <row r="36574" spans="12:14" x14ac:dyDescent="0.25">
      <c r="L36574" s="36"/>
      <c r="M36574" s="36"/>
      <c r="N36574" s="36"/>
    </row>
    <row r="36575" spans="12:14" x14ac:dyDescent="0.25">
      <c r="L36575" s="36"/>
      <c r="M36575" s="36"/>
      <c r="N36575" s="36"/>
    </row>
    <row r="36576" spans="12:14" x14ac:dyDescent="0.25">
      <c r="L36576" s="36"/>
      <c r="M36576" s="36"/>
      <c r="N36576" s="36"/>
    </row>
    <row r="36577" spans="12:14" x14ac:dyDescent="0.25">
      <c r="L36577" s="36"/>
      <c r="M36577" s="36"/>
      <c r="N36577" s="36"/>
    </row>
    <row r="36578" spans="12:14" x14ac:dyDescent="0.25">
      <c r="L36578" s="36"/>
      <c r="M36578" s="36"/>
      <c r="N36578" s="36"/>
    </row>
    <row r="36579" spans="12:14" x14ac:dyDescent="0.25">
      <c r="L36579" s="36"/>
      <c r="M36579" s="36"/>
      <c r="N36579" s="36"/>
    </row>
    <row r="36580" spans="12:14" x14ac:dyDescent="0.25">
      <c r="L36580" s="36"/>
      <c r="M36580" s="36"/>
      <c r="N36580" s="36"/>
    </row>
    <row r="36581" spans="12:14" x14ac:dyDescent="0.25">
      <c r="L36581" s="36"/>
      <c r="M36581" s="36"/>
      <c r="N36581" s="36"/>
    </row>
    <row r="36582" spans="12:14" x14ac:dyDescent="0.25">
      <c r="L36582" s="36"/>
      <c r="M36582" s="36"/>
      <c r="N36582" s="36"/>
    </row>
    <row r="36583" spans="12:14" x14ac:dyDescent="0.25">
      <c r="L36583" s="36"/>
      <c r="M36583" s="36"/>
      <c r="N36583" s="36"/>
    </row>
    <row r="36584" spans="12:14" x14ac:dyDescent="0.25">
      <c r="L36584" s="36"/>
      <c r="M36584" s="36"/>
      <c r="N36584" s="36"/>
    </row>
    <row r="36585" spans="12:14" x14ac:dyDescent="0.25">
      <c r="L36585" s="36"/>
      <c r="M36585" s="36"/>
      <c r="N36585" s="36"/>
    </row>
    <row r="36586" spans="12:14" x14ac:dyDescent="0.25">
      <c r="L36586" s="36"/>
      <c r="M36586" s="36"/>
      <c r="N36586" s="36"/>
    </row>
    <row r="36587" spans="12:14" x14ac:dyDescent="0.25">
      <c r="L36587" s="36"/>
      <c r="M36587" s="36"/>
      <c r="N36587" s="36"/>
    </row>
    <row r="36588" spans="12:14" x14ac:dyDescent="0.25">
      <c r="L36588" s="36"/>
      <c r="M36588" s="36"/>
      <c r="N36588" s="36"/>
    </row>
    <row r="36589" spans="12:14" x14ac:dyDescent="0.25">
      <c r="L36589" s="36"/>
      <c r="M36589" s="36"/>
      <c r="N36589" s="36"/>
    </row>
    <row r="36590" spans="12:14" x14ac:dyDescent="0.25">
      <c r="L36590" s="36"/>
      <c r="M36590" s="36"/>
      <c r="N36590" s="36"/>
    </row>
    <row r="36591" spans="12:14" x14ac:dyDescent="0.25">
      <c r="L36591" s="36"/>
      <c r="M36591" s="36"/>
      <c r="N36591" s="36"/>
    </row>
    <row r="36592" spans="12:14" x14ac:dyDescent="0.25">
      <c r="L36592" s="36"/>
      <c r="M36592" s="36"/>
      <c r="N36592" s="36"/>
    </row>
    <row r="36593" spans="12:14" x14ac:dyDescent="0.25">
      <c r="L36593" s="36"/>
      <c r="M36593" s="36"/>
      <c r="N36593" s="36"/>
    </row>
    <row r="36594" spans="12:14" x14ac:dyDescent="0.25">
      <c r="L36594" s="36"/>
      <c r="M36594" s="36"/>
      <c r="N36594" s="36"/>
    </row>
    <row r="36595" spans="12:14" x14ac:dyDescent="0.25">
      <c r="L36595" s="36"/>
      <c r="M36595" s="36"/>
      <c r="N36595" s="36"/>
    </row>
    <row r="36596" spans="12:14" x14ac:dyDescent="0.25">
      <c r="L36596" s="36"/>
      <c r="M36596" s="36"/>
      <c r="N36596" s="36"/>
    </row>
    <row r="36597" spans="12:14" x14ac:dyDescent="0.25">
      <c r="L36597" s="36"/>
      <c r="M36597" s="36"/>
      <c r="N36597" s="36"/>
    </row>
    <row r="36598" spans="12:14" x14ac:dyDescent="0.25">
      <c r="L36598" s="36"/>
      <c r="M36598" s="36"/>
      <c r="N36598" s="36"/>
    </row>
    <row r="36599" spans="12:14" x14ac:dyDescent="0.25">
      <c r="L36599" s="36"/>
      <c r="M36599" s="36"/>
      <c r="N36599" s="36"/>
    </row>
    <row r="36600" spans="12:14" x14ac:dyDescent="0.25">
      <c r="L36600" s="36"/>
      <c r="M36600" s="36"/>
      <c r="N36600" s="36"/>
    </row>
    <row r="36601" spans="12:14" x14ac:dyDescent="0.25">
      <c r="L36601" s="36"/>
      <c r="M36601" s="36"/>
      <c r="N36601" s="36"/>
    </row>
    <row r="36602" spans="12:14" x14ac:dyDescent="0.25">
      <c r="L36602" s="36"/>
      <c r="M36602" s="36"/>
      <c r="N36602" s="36"/>
    </row>
    <row r="36603" spans="12:14" x14ac:dyDescent="0.25">
      <c r="L36603" s="36"/>
      <c r="M36603" s="36"/>
      <c r="N36603" s="36"/>
    </row>
    <row r="36604" spans="12:14" x14ac:dyDescent="0.25">
      <c r="L36604" s="36"/>
      <c r="M36604" s="36"/>
      <c r="N36604" s="36"/>
    </row>
    <row r="36605" spans="12:14" x14ac:dyDescent="0.25">
      <c r="L36605" s="36"/>
      <c r="M36605" s="36"/>
      <c r="N36605" s="36"/>
    </row>
    <row r="36606" spans="12:14" x14ac:dyDescent="0.25">
      <c r="L36606" s="36"/>
      <c r="M36606" s="36"/>
      <c r="N36606" s="36"/>
    </row>
    <row r="36607" spans="12:14" x14ac:dyDescent="0.25">
      <c r="L36607" s="36"/>
      <c r="M36607" s="36"/>
      <c r="N36607" s="36"/>
    </row>
    <row r="36608" spans="12:14" x14ac:dyDescent="0.25">
      <c r="L36608" s="36"/>
      <c r="M36608" s="36"/>
      <c r="N36608" s="36"/>
    </row>
    <row r="36609" spans="12:14" x14ac:dyDescent="0.25">
      <c r="L36609" s="36"/>
      <c r="M36609" s="36"/>
      <c r="N36609" s="36"/>
    </row>
    <row r="36610" spans="12:14" x14ac:dyDescent="0.25">
      <c r="L36610" s="36"/>
      <c r="M36610" s="36"/>
      <c r="N36610" s="36"/>
    </row>
    <row r="36611" spans="12:14" x14ac:dyDescent="0.25">
      <c r="L36611" s="36"/>
      <c r="M36611" s="36"/>
      <c r="N36611" s="36"/>
    </row>
    <row r="36612" spans="12:14" x14ac:dyDescent="0.25">
      <c r="L36612" s="36"/>
      <c r="M36612" s="36"/>
      <c r="N36612" s="36"/>
    </row>
    <row r="36613" spans="12:14" x14ac:dyDescent="0.25">
      <c r="L36613" s="36"/>
      <c r="M36613" s="36"/>
      <c r="N36613" s="36"/>
    </row>
    <row r="36614" spans="12:14" x14ac:dyDescent="0.25">
      <c r="L36614" s="36"/>
      <c r="M36614" s="36"/>
      <c r="N36614" s="36"/>
    </row>
    <row r="36615" spans="12:14" x14ac:dyDescent="0.25">
      <c r="L36615" s="36"/>
      <c r="M36615" s="36"/>
      <c r="N36615" s="36"/>
    </row>
    <row r="36616" spans="12:14" x14ac:dyDescent="0.25">
      <c r="L36616" s="36"/>
      <c r="M36616" s="36"/>
      <c r="N36616" s="36"/>
    </row>
    <row r="36617" spans="12:14" x14ac:dyDescent="0.25">
      <c r="L36617" s="36"/>
      <c r="M36617" s="36"/>
      <c r="N36617" s="36"/>
    </row>
    <row r="36618" spans="12:14" x14ac:dyDescent="0.25">
      <c r="L36618" s="36"/>
      <c r="M36618" s="36"/>
      <c r="N36618" s="36"/>
    </row>
    <row r="36619" spans="12:14" x14ac:dyDescent="0.25">
      <c r="L36619" s="36"/>
      <c r="M36619" s="36"/>
      <c r="N36619" s="36"/>
    </row>
    <row r="36620" spans="12:14" x14ac:dyDescent="0.25">
      <c r="L36620" s="36"/>
      <c r="M36620" s="36"/>
      <c r="N36620" s="36"/>
    </row>
    <row r="36621" spans="12:14" x14ac:dyDescent="0.25">
      <c r="L36621" s="36"/>
      <c r="M36621" s="36"/>
      <c r="N36621" s="36"/>
    </row>
    <row r="36622" spans="12:14" x14ac:dyDescent="0.25">
      <c r="L36622" s="36"/>
      <c r="M36622" s="36"/>
      <c r="N36622" s="36"/>
    </row>
    <row r="36623" spans="12:14" x14ac:dyDescent="0.25">
      <c r="L36623" s="36"/>
      <c r="M36623" s="36"/>
      <c r="N36623" s="36"/>
    </row>
    <row r="36624" spans="12:14" x14ac:dyDescent="0.25">
      <c r="L36624" s="36"/>
      <c r="M36624" s="36"/>
      <c r="N36624" s="36"/>
    </row>
    <row r="36625" spans="12:14" x14ac:dyDescent="0.25">
      <c r="L36625" s="36"/>
      <c r="M36625" s="36"/>
      <c r="N36625" s="36"/>
    </row>
    <row r="36626" spans="12:14" x14ac:dyDescent="0.25">
      <c r="L36626" s="36"/>
      <c r="M36626" s="36"/>
      <c r="N36626" s="36"/>
    </row>
    <row r="36627" spans="12:14" x14ac:dyDescent="0.25">
      <c r="L36627" s="36"/>
      <c r="M36627" s="36"/>
      <c r="N36627" s="36"/>
    </row>
    <row r="36628" spans="12:14" x14ac:dyDescent="0.25">
      <c r="L36628" s="36"/>
      <c r="M36628" s="36"/>
      <c r="N36628" s="36"/>
    </row>
    <row r="36629" spans="12:14" x14ac:dyDescent="0.25">
      <c r="L36629" s="36"/>
      <c r="M36629" s="36"/>
      <c r="N36629" s="36"/>
    </row>
    <row r="36630" spans="12:14" x14ac:dyDescent="0.25">
      <c r="L36630" s="36"/>
      <c r="M36630" s="36"/>
      <c r="N36630" s="36"/>
    </row>
    <row r="36631" spans="12:14" x14ac:dyDescent="0.25">
      <c r="L36631" s="36"/>
      <c r="M36631" s="36"/>
      <c r="N36631" s="36"/>
    </row>
    <row r="36632" spans="12:14" x14ac:dyDescent="0.25">
      <c r="L36632" s="36"/>
      <c r="M36632" s="36"/>
      <c r="N36632" s="36"/>
    </row>
    <row r="36633" spans="12:14" x14ac:dyDescent="0.25">
      <c r="L36633" s="36"/>
      <c r="M36633" s="36"/>
      <c r="N36633" s="36"/>
    </row>
    <row r="36634" spans="12:14" x14ac:dyDescent="0.25">
      <c r="L36634" s="36"/>
      <c r="M36634" s="36"/>
      <c r="N36634" s="36"/>
    </row>
    <row r="36635" spans="12:14" x14ac:dyDescent="0.25">
      <c r="L36635" s="36"/>
      <c r="M36635" s="36"/>
      <c r="N36635" s="36"/>
    </row>
    <row r="36636" spans="12:14" x14ac:dyDescent="0.25">
      <c r="L36636" s="36"/>
      <c r="M36636" s="36"/>
      <c r="N36636" s="36"/>
    </row>
    <row r="36637" spans="12:14" x14ac:dyDescent="0.25">
      <c r="L36637" s="36"/>
      <c r="M36637" s="36"/>
      <c r="N36637" s="36"/>
    </row>
    <row r="36638" spans="12:14" x14ac:dyDescent="0.25">
      <c r="L36638" s="36"/>
      <c r="M36638" s="36"/>
      <c r="N36638" s="36"/>
    </row>
    <row r="36639" spans="12:14" x14ac:dyDescent="0.25">
      <c r="L36639" s="36"/>
      <c r="M36639" s="36"/>
      <c r="N36639" s="36"/>
    </row>
    <row r="36640" spans="12:14" x14ac:dyDescent="0.25">
      <c r="L36640" s="36"/>
      <c r="M36640" s="36"/>
      <c r="N36640" s="36"/>
    </row>
    <row r="36641" spans="12:14" x14ac:dyDescent="0.25">
      <c r="L36641" s="36"/>
      <c r="M36641" s="36"/>
      <c r="N36641" s="36"/>
    </row>
    <row r="36642" spans="12:14" x14ac:dyDescent="0.25">
      <c r="L36642" s="36"/>
      <c r="M36642" s="36"/>
      <c r="N36642" s="36"/>
    </row>
    <row r="36643" spans="12:14" x14ac:dyDescent="0.25">
      <c r="L36643" s="36"/>
      <c r="M36643" s="36"/>
      <c r="N36643" s="36"/>
    </row>
    <row r="36644" spans="12:14" x14ac:dyDescent="0.25">
      <c r="L36644" s="36"/>
      <c r="M36644" s="36"/>
      <c r="N36644" s="36"/>
    </row>
    <row r="36645" spans="12:14" x14ac:dyDescent="0.25">
      <c r="L36645" s="36"/>
      <c r="M36645" s="36"/>
      <c r="N36645" s="36"/>
    </row>
    <row r="36646" spans="12:14" x14ac:dyDescent="0.25">
      <c r="L36646" s="36"/>
      <c r="M36646" s="36"/>
      <c r="N36646" s="36"/>
    </row>
    <row r="36647" spans="12:14" x14ac:dyDescent="0.25">
      <c r="L36647" s="36"/>
      <c r="M36647" s="36"/>
      <c r="N36647" s="36"/>
    </row>
    <row r="36648" spans="12:14" x14ac:dyDescent="0.25">
      <c r="L36648" s="36"/>
      <c r="M36648" s="36"/>
      <c r="N36648" s="36"/>
    </row>
    <row r="36649" spans="12:14" x14ac:dyDescent="0.25">
      <c r="L36649" s="36"/>
      <c r="M36649" s="36"/>
      <c r="N36649" s="36"/>
    </row>
    <row r="36650" spans="12:14" x14ac:dyDescent="0.25">
      <c r="L36650" s="36"/>
      <c r="M36650" s="36"/>
      <c r="N36650" s="36"/>
    </row>
    <row r="36651" spans="12:14" x14ac:dyDescent="0.25">
      <c r="L36651" s="36"/>
      <c r="M36651" s="36"/>
      <c r="N36651" s="36"/>
    </row>
    <row r="36652" spans="12:14" x14ac:dyDescent="0.25">
      <c r="L36652" s="36"/>
      <c r="M36652" s="36"/>
      <c r="N36652" s="36"/>
    </row>
    <row r="36653" spans="12:14" x14ac:dyDescent="0.25">
      <c r="L36653" s="36"/>
      <c r="M36653" s="36"/>
      <c r="N36653" s="36"/>
    </row>
    <row r="36654" spans="12:14" x14ac:dyDescent="0.25">
      <c r="L36654" s="36"/>
      <c r="M36654" s="36"/>
      <c r="N36654" s="36"/>
    </row>
    <row r="36655" spans="12:14" x14ac:dyDescent="0.25">
      <c r="L36655" s="36"/>
      <c r="M36655" s="36"/>
      <c r="N36655" s="36"/>
    </row>
    <row r="36656" spans="12:14" x14ac:dyDescent="0.25">
      <c r="L36656" s="36"/>
      <c r="M36656" s="36"/>
      <c r="N36656" s="36"/>
    </row>
    <row r="36657" spans="12:14" x14ac:dyDescent="0.25">
      <c r="L36657" s="36"/>
      <c r="M36657" s="36"/>
      <c r="N36657" s="36"/>
    </row>
    <row r="36658" spans="12:14" x14ac:dyDescent="0.25">
      <c r="L36658" s="36"/>
      <c r="M36658" s="36"/>
      <c r="N36658" s="36"/>
    </row>
    <row r="36659" spans="12:14" x14ac:dyDescent="0.25">
      <c r="L36659" s="36"/>
      <c r="M36659" s="36"/>
      <c r="N36659" s="36"/>
    </row>
    <row r="36660" spans="12:14" x14ac:dyDescent="0.25">
      <c r="L36660" s="36"/>
      <c r="M36660" s="36"/>
      <c r="N36660" s="36"/>
    </row>
    <row r="36661" spans="12:14" x14ac:dyDescent="0.25">
      <c r="L36661" s="36"/>
      <c r="M36661" s="36"/>
      <c r="N36661" s="36"/>
    </row>
    <row r="36662" spans="12:14" x14ac:dyDescent="0.25">
      <c r="L36662" s="36"/>
      <c r="M36662" s="36"/>
      <c r="N36662" s="36"/>
    </row>
    <row r="36663" spans="12:14" x14ac:dyDescent="0.25">
      <c r="L36663" s="36"/>
      <c r="M36663" s="36"/>
      <c r="N36663" s="36"/>
    </row>
    <row r="36664" spans="12:14" x14ac:dyDescent="0.25">
      <c r="L36664" s="36"/>
      <c r="M36664" s="36"/>
      <c r="N36664" s="36"/>
    </row>
    <row r="36665" spans="12:14" x14ac:dyDescent="0.25">
      <c r="L36665" s="36"/>
      <c r="M36665" s="36"/>
      <c r="N36665" s="36"/>
    </row>
    <row r="36666" spans="12:14" x14ac:dyDescent="0.25">
      <c r="L36666" s="36"/>
      <c r="M36666" s="36"/>
      <c r="N36666" s="36"/>
    </row>
    <row r="36667" spans="12:14" x14ac:dyDescent="0.25">
      <c r="L36667" s="36"/>
      <c r="M36667" s="36"/>
      <c r="N36667" s="36"/>
    </row>
    <row r="36668" spans="12:14" x14ac:dyDescent="0.25">
      <c r="L36668" s="36"/>
      <c r="M36668" s="36"/>
      <c r="N36668" s="36"/>
    </row>
    <row r="36669" spans="12:14" x14ac:dyDescent="0.25">
      <c r="L36669" s="36"/>
      <c r="M36669" s="36"/>
      <c r="N36669" s="36"/>
    </row>
    <row r="36670" spans="12:14" x14ac:dyDescent="0.25">
      <c r="L36670" s="36"/>
      <c r="M36670" s="36"/>
      <c r="N36670" s="36"/>
    </row>
    <row r="36671" spans="12:14" x14ac:dyDescent="0.25">
      <c r="L36671" s="36"/>
      <c r="M36671" s="36"/>
      <c r="N36671" s="36"/>
    </row>
    <row r="36672" spans="12:14" x14ac:dyDescent="0.25">
      <c r="L36672" s="36"/>
      <c r="M36672" s="36"/>
      <c r="N36672" s="36"/>
    </row>
    <row r="36673" spans="12:14" x14ac:dyDescent="0.25">
      <c r="L36673" s="36"/>
      <c r="M36673" s="36"/>
      <c r="N36673" s="36"/>
    </row>
    <row r="36674" spans="12:14" x14ac:dyDescent="0.25">
      <c r="L36674" s="36"/>
      <c r="M36674" s="36"/>
      <c r="N36674" s="36"/>
    </row>
    <row r="36675" spans="12:14" x14ac:dyDescent="0.25">
      <c r="L36675" s="36"/>
      <c r="M36675" s="36"/>
      <c r="N36675" s="36"/>
    </row>
    <row r="36676" spans="12:14" x14ac:dyDescent="0.25">
      <c r="L36676" s="36"/>
      <c r="M36676" s="36"/>
      <c r="N36676" s="36"/>
    </row>
    <row r="36677" spans="12:14" x14ac:dyDescent="0.25">
      <c r="L36677" s="36"/>
      <c r="M36677" s="36"/>
      <c r="N36677" s="36"/>
    </row>
    <row r="36678" spans="12:14" x14ac:dyDescent="0.25">
      <c r="L36678" s="36"/>
      <c r="M36678" s="36"/>
      <c r="N36678" s="36"/>
    </row>
    <row r="36679" spans="12:14" x14ac:dyDescent="0.25">
      <c r="L36679" s="36"/>
      <c r="M36679" s="36"/>
      <c r="N36679" s="36"/>
    </row>
    <row r="36680" spans="12:14" x14ac:dyDescent="0.25">
      <c r="L36680" s="36"/>
      <c r="M36680" s="36"/>
      <c r="N36680" s="36"/>
    </row>
    <row r="36681" spans="12:14" x14ac:dyDescent="0.25">
      <c r="L36681" s="36"/>
      <c r="M36681" s="36"/>
      <c r="N36681" s="36"/>
    </row>
    <row r="36682" spans="12:14" x14ac:dyDescent="0.25">
      <c r="L36682" s="36"/>
      <c r="M36682" s="36"/>
      <c r="N36682" s="36"/>
    </row>
    <row r="36683" spans="12:14" x14ac:dyDescent="0.25">
      <c r="L36683" s="36"/>
      <c r="M36683" s="36"/>
      <c r="N36683" s="36"/>
    </row>
    <row r="36684" spans="12:14" x14ac:dyDescent="0.25">
      <c r="L36684" s="36"/>
      <c r="M36684" s="36"/>
      <c r="N36684" s="36"/>
    </row>
    <row r="36685" spans="12:14" x14ac:dyDescent="0.25">
      <c r="L36685" s="36"/>
      <c r="M36685" s="36"/>
      <c r="N36685" s="36"/>
    </row>
    <row r="36686" spans="12:14" x14ac:dyDescent="0.25">
      <c r="L36686" s="36"/>
      <c r="M36686" s="36"/>
      <c r="N36686" s="36"/>
    </row>
    <row r="36687" spans="12:14" x14ac:dyDescent="0.25">
      <c r="L36687" s="36"/>
      <c r="M36687" s="36"/>
      <c r="N36687" s="36"/>
    </row>
    <row r="36688" spans="12:14" x14ac:dyDescent="0.25">
      <c r="L36688" s="36"/>
      <c r="M36688" s="36"/>
      <c r="N36688" s="36"/>
    </row>
    <row r="36689" spans="12:14" x14ac:dyDescent="0.25">
      <c r="L36689" s="36"/>
      <c r="M36689" s="36"/>
      <c r="N36689" s="36"/>
    </row>
    <row r="36690" spans="12:14" x14ac:dyDescent="0.25">
      <c r="L36690" s="36"/>
      <c r="M36690" s="36"/>
      <c r="N36690" s="36"/>
    </row>
    <row r="36691" spans="12:14" x14ac:dyDescent="0.25">
      <c r="L36691" s="36"/>
      <c r="M36691" s="36"/>
      <c r="N36691" s="36"/>
    </row>
    <row r="36692" spans="12:14" x14ac:dyDescent="0.25">
      <c r="L36692" s="36"/>
      <c r="M36692" s="36"/>
      <c r="N36692" s="36"/>
    </row>
    <row r="36693" spans="12:14" x14ac:dyDescent="0.25">
      <c r="L36693" s="36"/>
      <c r="M36693" s="36"/>
      <c r="N36693" s="36"/>
    </row>
    <row r="36694" spans="12:14" x14ac:dyDescent="0.25">
      <c r="L36694" s="36"/>
      <c r="M36694" s="36"/>
      <c r="N36694" s="36"/>
    </row>
    <row r="36695" spans="12:14" x14ac:dyDescent="0.25">
      <c r="L36695" s="36"/>
      <c r="M36695" s="36"/>
      <c r="N36695" s="36"/>
    </row>
    <row r="36696" spans="12:14" x14ac:dyDescent="0.25">
      <c r="L36696" s="36"/>
      <c r="M36696" s="36"/>
      <c r="N36696" s="36"/>
    </row>
    <row r="36697" spans="12:14" x14ac:dyDescent="0.25">
      <c r="L36697" s="36"/>
      <c r="M36697" s="36"/>
      <c r="N36697" s="36"/>
    </row>
    <row r="36698" spans="12:14" x14ac:dyDescent="0.25">
      <c r="L36698" s="36"/>
      <c r="M36698" s="36"/>
      <c r="N36698" s="36"/>
    </row>
    <row r="36699" spans="12:14" x14ac:dyDescent="0.25">
      <c r="L36699" s="36"/>
      <c r="M36699" s="36"/>
      <c r="N36699" s="36"/>
    </row>
    <row r="36700" spans="12:14" x14ac:dyDescent="0.25">
      <c r="L36700" s="36"/>
      <c r="M36700" s="36"/>
      <c r="N36700" s="36"/>
    </row>
    <row r="36701" spans="12:14" x14ac:dyDescent="0.25">
      <c r="L36701" s="36"/>
      <c r="M36701" s="36"/>
      <c r="N36701" s="36"/>
    </row>
    <row r="36702" spans="12:14" x14ac:dyDescent="0.25">
      <c r="L36702" s="36"/>
      <c r="M36702" s="36"/>
      <c r="N36702" s="36"/>
    </row>
    <row r="36703" spans="12:14" x14ac:dyDescent="0.25">
      <c r="L36703" s="36"/>
      <c r="M36703" s="36"/>
      <c r="N36703" s="36"/>
    </row>
    <row r="36704" spans="12:14" x14ac:dyDescent="0.25">
      <c r="L36704" s="36"/>
      <c r="M36704" s="36"/>
      <c r="N36704" s="36"/>
    </row>
    <row r="36705" spans="12:14" x14ac:dyDescent="0.25">
      <c r="L36705" s="36"/>
      <c r="M36705" s="36"/>
      <c r="N36705" s="36"/>
    </row>
    <row r="36706" spans="12:14" x14ac:dyDescent="0.25">
      <c r="L36706" s="36"/>
      <c r="M36706" s="36"/>
      <c r="N36706" s="36"/>
    </row>
    <row r="36707" spans="12:14" x14ac:dyDescent="0.25">
      <c r="L36707" s="36"/>
      <c r="M36707" s="36"/>
      <c r="N36707" s="36"/>
    </row>
    <row r="36708" spans="12:14" x14ac:dyDescent="0.25">
      <c r="L36708" s="36"/>
      <c r="M36708" s="36"/>
      <c r="N36708" s="36"/>
    </row>
    <row r="36709" spans="12:14" x14ac:dyDescent="0.25">
      <c r="L36709" s="36"/>
      <c r="M36709" s="36"/>
      <c r="N36709" s="36"/>
    </row>
    <row r="36710" spans="12:14" x14ac:dyDescent="0.25">
      <c r="L36710" s="36"/>
      <c r="M36710" s="36"/>
      <c r="N36710" s="36"/>
    </row>
    <row r="36711" spans="12:14" x14ac:dyDescent="0.25">
      <c r="L36711" s="36"/>
      <c r="M36711" s="36"/>
      <c r="N36711" s="36"/>
    </row>
    <row r="36712" spans="12:14" x14ac:dyDescent="0.25">
      <c r="L36712" s="36"/>
      <c r="M36712" s="36"/>
      <c r="N36712" s="36"/>
    </row>
    <row r="36713" spans="12:14" x14ac:dyDescent="0.25">
      <c r="L36713" s="36"/>
      <c r="M36713" s="36"/>
      <c r="N36713" s="36"/>
    </row>
    <row r="36714" spans="12:14" x14ac:dyDescent="0.25">
      <c r="L36714" s="36"/>
      <c r="M36714" s="36"/>
      <c r="N36714" s="36"/>
    </row>
    <row r="36715" spans="12:14" x14ac:dyDescent="0.25">
      <c r="L36715" s="36"/>
      <c r="M36715" s="36"/>
      <c r="N36715" s="36"/>
    </row>
    <row r="36716" spans="12:14" x14ac:dyDescent="0.25">
      <c r="L36716" s="36"/>
      <c r="M36716" s="36"/>
      <c r="N36716" s="36"/>
    </row>
    <row r="36717" spans="12:14" x14ac:dyDescent="0.25">
      <c r="L36717" s="36"/>
      <c r="M36717" s="36"/>
      <c r="N36717" s="36"/>
    </row>
    <row r="36718" spans="12:14" x14ac:dyDescent="0.25">
      <c r="L36718" s="36"/>
      <c r="M36718" s="36"/>
      <c r="N36718" s="36"/>
    </row>
    <row r="36719" spans="12:14" x14ac:dyDescent="0.25">
      <c r="L36719" s="36"/>
      <c r="M36719" s="36"/>
      <c r="N36719" s="36"/>
    </row>
    <row r="36720" spans="12:14" x14ac:dyDescent="0.25">
      <c r="L36720" s="36"/>
      <c r="M36720" s="36"/>
      <c r="N36720" s="36"/>
    </row>
    <row r="36721" spans="12:14" x14ac:dyDescent="0.25">
      <c r="L36721" s="36"/>
      <c r="M36721" s="36"/>
      <c r="N36721" s="36"/>
    </row>
    <row r="36722" spans="12:14" x14ac:dyDescent="0.25">
      <c r="L36722" s="36"/>
      <c r="M36722" s="36"/>
      <c r="N36722" s="36"/>
    </row>
    <row r="36723" spans="12:14" x14ac:dyDescent="0.25">
      <c r="L36723" s="36"/>
      <c r="M36723" s="36"/>
      <c r="N36723" s="36"/>
    </row>
    <row r="36724" spans="12:14" x14ac:dyDescent="0.25">
      <c r="L36724" s="36"/>
      <c r="M36724" s="36"/>
      <c r="N36724" s="36"/>
    </row>
    <row r="36725" spans="12:14" x14ac:dyDescent="0.25">
      <c r="L36725" s="36"/>
      <c r="M36725" s="36"/>
      <c r="N36725" s="36"/>
    </row>
    <row r="36726" spans="12:14" x14ac:dyDescent="0.25">
      <c r="L36726" s="36"/>
      <c r="M36726" s="36"/>
      <c r="N36726" s="36"/>
    </row>
    <row r="36727" spans="12:14" x14ac:dyDescent="0.25">
      <c r="L36727" s="36"/>
      <c r="M36727" s="36"/>
      <c r="N36727" s="36"/>
    </row>
    <row r="36728" spans="12:14" x14ac:dyDescent="0.25">
      <c r="L36728" s="36"/>
      <c r="M36728" s="36"/>
      <c r="N36728" s="36"/>
    </row>
    <row r="36729" spans="12:14" x14ac:dyDescent="0.25">
      <c r="L36729" s="36"/>
      <c r="M36729" s="36"/>
      <c r="N36729" s="36"/>
    </row>
    <row r="36730" spans="12:14" x14ac:dyDescent="0.25">
      <c r="L36730" s="36"/>
      <c r="M36730" s="36"/>
      <c r="N36730" s="36"/>
    </row>
    <row r="36731" spans="12:14" x14ac:dyDescent="0.25">
      <c r="L36731" s="36"/>
      <c r="M36731" s="36"/>
      <c r="N36731" s="36"/>
    </row>
    <row r="36732" spans="12:14" x14ac:dyDescent="0.25">
      <c r="L36732" s="36"/>
      <c r="M36732" s="36"/>
      <c r="N36732" s="36"/>
    </row>
    <row r="36733" spans="12:14" x14ac:dyDescent="0.25">
      <c r="L36733" s="36"/>
      <c r="M36733" s="36"/>
      <c r="N36733" s="36"/>
    </row>
    <row r="36734" spans="12:14" x14ac:dyDescent="0.25">
      <c r="L36734" s="36"/>
      <c r="M36734" s="36"/>
      <c r="N36734" s="36"/>
    </row>
    <row r="36735" spans="12:14" x14ac:dyDescent="0.25">
      <c r="L36735" s="36"/>
      <c r="M36735" s="36"/>
      <c r="N36735" s="36"/>
    </row>
    <row r="36736" spans="12:14" x14ac:dyDescent="0.25">
      <c r="L36736" s="36"/>
      <c r="M36736" s="36"/>
      <c r="N36736" s="36"/>
    </row>
    <row r="36737" spans="12:14" x14ac:dyDescent="0.25">
      <c r="L36737" s="36"/>
      <c r="M36737" s="36"/>
      <c r="N36737" s="36"/>
    </row>
    <row r="36738" spans="12:14" x14ac:dyDescent="0.25">
      <c r="L36738" s="36"/>
      <c r="M36738" s="36"/>
      <c r="N36738" s="36"/>
    </row>
    <row r="36739" spans="12:14" x14ac:dyDescent="0.25">
      <c r="L36739" s="36"/>
      <c r="M36739" s="36"/>
      <c r="N36739" s="36"/>
    </row>
    <row r="36740" spans="12:14" x14ac:dyDescent="0.25">
      <c r="L36740" s="36"/>
      <c r="M36740" s="36"/>
      <c r="N36740" s="36"/>
    </row>
    <row r="36741" spans="12:14" x14ac:dyDescent="0.25">
      <c r="L36741" s="36"/>
      <c r="M36741" s="36"/>
      <c r="N36741" s="36"/>
    </row>
    <row r="36742" spans="12:14" x14ac:dyDescent="0.25">
      <c r="L36742" s="36"/>
      <c r="M36742" s="36"/>
      <c r="N36742" s="36"/>
    </row>
    <row r="36743" spans="12:14" x14ac:dyDescent="0.25">
      <c r="L36743" s="36"/>
      <c r="M36743" s="36"/>
      <c r="N36743" s="36"/>
    </row>
    <row r="36744" spans="12:14" x14ac:dyDescent="0.25">
      <c r="L36744" s="36"/>
      <c r="M36744" s="36"/>
      <c r="N36744" s="36"/>
    </row>
    <row r="36745" spans="12:14" x14ac:dyDescent="0.25">
      <c r="L36745" s="36"/>
      <c r="M36745" s="36"/>
      <c r="N36745" s="36"/>
    </row>
    <row r="36746" spans="12:14" x14ac:dyDescent="0.25">
      <c r="L36746" s="36"/>
      <c r="M36746" s="36"/>
      <c r="N36746" s="36"/>
    </row>
    <row r="36747" spans="12:14" x14ac:dyDescent="0.25">
      <c r="L36747" s="36"/>
      <c r="M36747" s="36"/>
      <c r="N36747" s="36"/>
    </row>
    <row r="36748" spans="12:14" x14ac:dyDescent="0.25">
      <c r="L36748" s="36"/>
      <c r="M36748" s="36"/>
      <c r="N36748" s="36"/>
    </row>
    <row r="36749" spans="12:14" x14ac:dyDescent="0.25">
      <c r="L36749" s="36"/>
      <c r="M36749" s="36"/>
      <c r="N36749" s="36"/>
    </row>
    <row r="36750" spans="12:14" x14ac:dyDescent="0.25">
      <c r="L36750" s="36"/>
      <c r="M36750" s="36"/>
      <c r="N36750" s="36"/>
    </row>
    <row r="36751" spans="12:14" x14ac:dyDescent="0.25">
      <c r="L36751" s="36"/>
      <c r="M36751" s="36"/>
      <c r="N36751" s="36"/>
    </row>
    <row r="36752" spans="12:14" x14ac:dyDescent="0.25">
      <c r="L36752" s="36"/>
      <c r="M36752" s="36"/>
      <c r="N36752" s="36"/>
    </row>
    <row r="36753" spans="12:14" x14ac:dyDescent="0.25">
      <c r="L36753" s="36"/>
      <c r="M36753" s="36"/>
      <c r="N36753" s="36"/>
    </row>
    <row r="36754" spans="12:14" x14ac:dyDescent="0.25">
      <c r="L36754" s="36"/>
      <c r="M36754" s="36"/>
      <c r="N36754" s="36"/>
    </row>
    <row r="36755" spans="12:14" x14ac:dyDescent="0.25">
      <c r="L36755" s="36"/>
      <c r="M36755" s="36"/>
      <c r="N36755" s="36"/>
    </row>
    <row r="36756" spans="12:14" x14ac:dyDescent="0.25">
      <c r="L36756" s="36"/>
      <c r="M36756" s="36"/>
      <c r="N36756" s="36"/>
    </row>
    <row r="36757" spans="12:14" x14ac:dyDescent="0.25">
      <c r="L36757" s="36"/>
      <c r="M36757" s="36"/>
      <c r="N36757" s="36"/>
    </row>
    <row r="36758" spans="12:14" x14ac:dyDescent="0.25">
      <c r="L36758" s="36"/>
      <c r="M36758" s="36"/>
      <c r="N36758" s="36"/>
    </row>
    <row r="36759" spans="12:14" x14ac:dyDescent="0.25">
      <c r="L36759" s="36"/>
      <c r="M36759" s="36"/>
      <c r="N36759" s="36"/>
    </row>
    <row r="36760" spans="12:14" x14ac:dyDescent="0.25">
      <c r="L36760" s="36"/>
      <c r="M36760" s="36"/>
      <c r="N36760" s="36"/>
    </row>
    <row r="36761" spans="12:14" x14ac:dyDescent="0.25">
      <c r="L36761" s="36"/>
      <c r="M36761" s="36"/>
      <c r="N36761" s="36"/>
    </row>
    <row r="36762" spans="12:14" x14ac:dyDescent="0.25">
      <c r="L36762" s="36"/>
      <c r="M36762" s="36"/>
      <c r="N36762" s="36"/>
    </row>
    <row r="36763" spans="12:14" x14ac:dyDescent="0.25">
      <c r="L36763" s="36"/>
      <c r="M36763" s="36"/>
      <c r="N36763" s="36"/>
    </row>
    <row r="36764" spans="12:14" x14ac:dyDescent="0.25">
      <c r="L36764" s="36"/>
      <c r="M36764" s="36"/>
      <c r="N36764" s="36"/>
    </row>
    <row r="36765" spans="12:14" x14ac:dyDescent="0.25">
      <c r="L36765" s="36"/>
      <c r="M36765" s="36"/>
      <c r="N36765" s="36"/>
    </row>
    <row r="36766" spans="12:14" x14ac:dyDescent="0.25">
      <c r="L36766" s="36"/>
      <c r="M36766" s="36"/>
      <c r="N36766" s="36"/>
    </row>
    <row r="36767" spans="12:14" x14ac:dyDescent="0.25">
      <c r="L36767" s="36"/>
      <c r="M36767" s="36"/>
      <c r="N36767" s="36"/>
    </row>
    <row r="36768" spans="12:14" x14ac:dyDescent="0.25">
      <c r="L36768" s="36"/>
      <c r="M36768" s="36"/>
      <c r="N36768" s="36"/>
    </row>
    <row r="36769" spans="12:14" x14ac:dyDescent="0.25">
      <c r="L36769" s="36"/>
      <c r="M36769" s="36"/>
      <c r="N36769" s="36"/>
    </row>
    <row r="36770" spans="12:14" x14ac:dyDescent="0.25">
      <c r="L36770" s="36"/>
      <c r="M36770" s="36"/>
      <c r="N36770" s="36"/>
    </row>
    <row r="36771" spans="12:14" x14ac:dyDescent="0.25">
      <c r="L36771" s="36"/>
      <c r="M36771" s="36"/>
      <c r="N36771" s="36"/>
    </row>
    <row r="36772" spans="12:14" x14ac:dyDescent="0.25">
      <c r="L36772" s="36"/>
      <c r="M36772" s="36"/>
      <c r="N36772" s="36"/>
    </row>
    <row r="36773" spans="12:14" x14ac:dyDescent="0.25">
      <c r="L36773" s="36"/>
      <c r="M36773" s="36"/>
      <c r="N36773" s="36"/>
    </row>
    <row r="36774" spans="12:14" x14ac:dyDescent="0.25">
      <c r="L36774" s="36"/>
      <c r="M36774" s="36"/>
      <c r="N36774" s="36"/>
    </row>
    <row r="36775" spans="12:14" x14ac:dyDescent="0.25">
      <c r="L36775" s="36"/>
      <c r="M36775" s="36"/>
      <c r="N36775" s="36"/>
    </row>
    <row r="36776" spans="12:14" x14ac:dyDescent="0.25">
      <c r="L36776" s="36"/>
      <c r="M36776" s="36"/>
      <c r="N36776" s="36"/>
    </row>
    <row r="36777" spans="12:14" x14ac:dyDescent="0.25">
      <c r="L36777" s="36"/>
      <c r="M36777" s="36"/>
      <c r="N36777" s="36"/>
    </row>
    <row r="36778" spans="12:14" x14ac:dyDescent="0.25">
      <c r="L36778" s="36"/>
      <c r="M36778" s="36"/>
      <c r="N36778" s="36"/>
    </row>
    <row r="36779" spans="12:14" x14ac:dyDescent="0.25">
      <c r="L36779" s="36"/>
      <c r="M36779" s="36"/>
      <c r="N36779" s="36"/>
    </row>
    <row r="36780" spans="12:14" x14ac:dyDescent="0.25">
      <c r="L36780" s="36"/>
      <c r="M36780" s="36"/>
      <c r="N36780" s="36"/>
    </row>
    <row r="36781" spans="12:14" x14ac:dyDescent="0.25">
      <c r="L36781" s="36"/>
      <c r="M36781" s="36"/>
      <c r="N36781" s="36"/>
    </row>
    <row r="36782" spans="12:14" x14ac:dyDescent="0.25">
      <c r="L36782" s="36"/>
      <c r="M36782" s="36"/>
      <c r="N36782" s="36"/>
    </row>
    <row r="36783" spans="12:14" x14ac:dyDescent="0.25">
      <c r="L36783" s="36"/>
      <c r="M36783" s="36"/>
      <c r="N36783" s="36"/>
    </row>
    <row r="36784" spans="12:14" x14ac:dyDescent="0.25">
      <c r="L36784" s="36"/>
      <c r="M36784" s="36"/>
      <c r="N36784" s="36"/>
    </row>
    <row r="36785" spans="12:14" x14ac:dyDescent="0.25">
      <c r="L36785" s="36"/>
      <c r="M36785" s="36"/>
      <c r="N36785" s="36"/>
    </row>
    <row r="36786" spans="12:14" x14ac:dyDescent="0.25">
      <c r="L36786" s="36"/>
      <c r="M36786" s="36"/>
      <c r="N36786" s="36"/>
    </row>
    <row r="36787" spans="12:14" x14ac:dyDescent="0.25">
      <c r="L36787" s="36"/>
      <c r="M36787" s="36"/>
      <c r="N36787" s="36"/>
    </row>
    <row r="36788" spans="12:14" x14ac:dyDescent="0.25">
      <c r="L36788" s="36"/>
      <c r="M36788" s="36"/>
      <c r="N36788" s="36"/>
    </row>
    <row r="36789" spans="12:14" x14ac:dyDescent="0.25">
      <c r="L36789" s="36"/>
      <c r="M36789" s="36"/>
      <c r="N36789" s="36"/>
    </row>
    <row r="36790" spans="12:14" x14ac:dyDescent="0.25">
      <c r="L36790" s="36"/>
      <c r="M36790" s="36"/>
      <c r="N36790" s="36"/>
    </row>
    <row r="36791" spans="12:14" x14ac:dyDescent="0.25">
      <c r="L36791" s="36"/>
      <c r="M36791" s="36"/>
      <c r="N36791" s="36"/>
    </row>
    <row r="36792" spans="12:14" x14ac:dyDescent="0.25">
      <c r="L36792" s="36"/>
      <c r="M36792" s="36"/>
      <c r="N36792" s="36"/>
    </row>
    <row r="36793" spans="12:14" x14ac:dyDescent="0.25">
      <c r="L36793" s="36"/>
      <c r="M36793" s="36"/>
      <c r="N36793" s="36"/>
    </row>
    <row r="36794" spans="12:14" x14ac:dyDescent="0.25">
      <c r="L36794" s="36"/>
      <c r="M36794" s="36"/>
      <c r="N36794" s="36"/>
    </row>
    <row r="36795" spans="12:14" x14ac:dyDescent="0.25">
      <c r="L36795" s="36"/>
      <c r="M36795" s="36"/>
      <c r="N36795" s="36"/>
    </row>
    <row r="36796" spans="12:14" x14ac:dyDescent="0.25">
      <c r="L36796" s="36"/>
      <c r="M36796" s="36"/>
      <c r="N36796" s="36"/>
    </row>
    <row r="36797" spans="12:14" x14ac:dyDescent="0.25">
      <c r="L36797" s="36"/>
      <c r="M36797" s="36"/>
      <c r="N36797" s="36"/>
    </row>
    <row r="36798" spans="12:14" x14ac:dyDescent="0.25">
      <c r="L36798" s="36"/>
      <c r="M36798" s="36"/>
      <c r="N36798" s="36"/>
    </row>
    <row r="36799" spans="12:14" x14ac:dyDescent="0.25">
      <c r="L36799" s="36"/>
      <c r="M36799" s="36"/>
      <c r="N36799" s="36"/>
    </row>
    <row r="36800" spans="12:14" x14ac:dyDescent="0.25">
      <c r="L36800" s="36"/>
      <c r="M36800" s="36"/>
      <c r="N36800" s="36"/>
    </row>
    <row r="36801" spans="12:14" x14ac:dyDescent="0.25">
      <c r="L36801" s="36"/>
      <c r="M36801" s="36"/>
      <c r="N36801" s="36"/>
    </row>
    <row r="36802" spans="12:14" x14ac:dyDescent="0.25">
      <c r="L36802" s="36"/>
      <c r="M36802" s="36"/>
      <c r="N36802" s="36"/>
    </row>
    <row r="36803" spans="12:14" x14ac:dyDescent="0.25">
      <c r="L36803" s="36"/>
      <c r="M36803" s="36"/>
      <c r="N36803" s="36"/>
    </row>
    <row r="36804" spans="12:14" x14ac:dyDescent="0.25">
      <c r="L36804" s="36"/>
      <c r="M36804" s="36"/>
      <c r="N36804" s="36"/>
    </row>
    <row r="36805" spans="12:14" x14ac:dyDescent="0.25">
      <c r="L36805" s="36"/>
      <c r="M36805" s="36"/>
      <c r="N36805" s="36"/>
    </row>
    <row r="36806" spans="12:14" x14ac:dyDescent="0.25">
      <c r="L36806" s="36"/>
      <c r="M36806" s="36"/>
      <c r="N36806" s="36"/>
    </row>
    <row r="36807" spans="12:14" x14ac:dyDescent="0.25">
      <c r="L36807" s="36"/>
      <c r="M36807" s="36"/>
      <c r="N36807" s="36"/>
    </row>
    <row r="36808" spans="12:14" x14ac:dyDescent="0.25">
      <c r="L36808" s="36"/>
      <c r="M36808" s="36"/>
      <c r="N36808" s="36"/>
    </row>
    <row r="36809" spans="12:14" x14ac:dyDescent="0.25">
      <c r="L36809" s="36"/>
      <c r="M36809" s="36"/>
      <c r="N36809" s="36"/>
    </row>
    <row r="36810" spans="12:14" x14ac:dyDescent="0.25">
      <c r="L36810" s="36"/>
      <c r="M36810" s="36"/>
      <c r="N36810" s="36"/>
    </row>
    <row r="36811" spans="12:14" x14ac:dyDescent="0.25">
      <c r="L36811" s="36"/>
      <c r="M36811" s="36"/>
      <c r="N36811" s="36"/>
    </row>
    <row r="36812" spans="12:14" x14ac:dyDescent="0.25">
      <c r="L36812" s="36"/>
      <c r="M36812" s="36"/>
      <c r="N36812" s="36"/>
    </row>
    <row r="36813" spans="12:14" x14ac:dyDescent="0.25">
      <c r="L36813" s="36"/>
      <c r="M36813" s="36"/>
      <c r="N36813" s="36"/>
    </row>
    <row r="36814" spans="12:14" x14ac:dyDescent="0.25">
      <c r="L36814" s="36"/>
      <c r="M36814" s="36"/>
      <c r="N36814" s="36"/>
    </row>
    <row r="36815" spans="12:14" x14ac:dyDescent="0.25">
      <c r="L36815" s="36"/>
      <c r="M36815" s="36"/>
      <c r="N36815" s="36"/>
    </row>
    <row r="36816" spans="12:14" x14ac:dyDescent="0.25">
      <c r="L36816" s="36"/>
      <c r="M36816" s="36"/>
      <c r="N36816" s="36"/>
    </row>
    <row r="36817" spans="12:14" x14ac:dyDescent="0.25">
      <c r="L36817" s="36"/>
      <c r="M36817" s="36"/>
      <c r="N36817" s="36"/>
    </row>
    <row r="36818" spans="12:14" x14ac:dyDescent="0.25">
      <c r="L36818" s="36"/>
      <c r="M36818" s="36"/>
      <c r="N36818" s="36"/>
    </row>
    <row r="36819" spans="12:14" x14ac:dyDescent="0.25">
      <c r="L36819" s="36"/>
      <c r="M36819" s="36"/>
      <c r="N36819" s="36"/>
    </row>
    <row r="36820" spans="12:14" x14ac:dyDescent="0.25">
      <c r="L36820" s="36"/>
      <c r="M36820" s="36"/>
      <c r="N36820" s="36"/>
    </row>
    <row r="36821" spans="12:14" x14ac:dyDescent="0.25">
      <c r="L36821" s="36"/>
      <c r="M36821" s="36"/>
      <c r="N36821" s="36"/>
    </row>
    <row r="36822" spans="12:14" x14ac:dyDescent="0.25">
      <c r="L36822" s="36"/>
      <c r="M36822" s="36"/>
      <c r="N36822" s="36"/>
    </row>
    <row r="36823" spans="12:14" x14ac:dyDescent="0.25">
      <c r="L36823" s="36"/>
      <c r="M36823" s="36"/>
      <c r="N36823" s="36"/>
    </row>
    <row r="36824" spans="12:14" x14ac:dyDescent="0.25">
      <c r="L36824" s="36"/>
      <c r="M36824" s="36"/>
      <c r="N36824" s="36"/>
    </row>
    <row r="36825" spans="12:14" x14ac:dyDescent="0.25">
      <c r="L36825" s="36"/>
      <c r="M36825" s="36"/>
      <c r="N36825" s="36"/>
    </row>
    <row r="36826" spans="12:14" x14ac:dyDescent="0.25">
      <c r="L36826" s="36"/>
      <c r="M36826" s="36"/>
      <c r="N36826" s="36"/>
    </row>
    <row r="36827" spans="12:14" x14ac:dyDescent="0.25">
      <c r="L36827" s="36"/>
      <c r="M36827" s="36"/>
      <c r="N36827" s="36"/>
    </row>
    <row r="36828" spans="12:14" x14ac:dyDescent="0.25">
      <c r="L36828" s="36"/>
      <c r="M36828" s="36"/>
      <c r="N36828" s="36"/>
    </row>
    <row r="36829" spans="12:14" x14ac:dyDescent="0.25">
      <c r="L36829" s="36"/>
      <c r="M36829" s="36"/>
      <c r="N36829" s="36"/>
    </row>
    <row r="36830" spans="12:14" x14ac:dyDescent="0.25">
      <c r="L36830" s="36"/>
      <c r="M36830" s="36"/>
      <c r="N36830" s="36"/>
    </row>
    <row r="36831" spans="12:14" x14ac:dyDescent="0.25">
      <c r="L36831" s="36"/>
      <c r="M36831" s="36"/>
      <c r="N36831" s="36"/>
    </row>
    <row r="36832" spans="12:14" x14ac:dyDescent="0.25">
      <c r="L36832" s="36"/>
      <c r="M36832" s="36"/>
      <c r="N36832" s="36"/>
    </row>
    <row r="36833" spans="12:14" x14ac:dyDescent="0.25">
      <c r="L36833" s="36"/>
      <c r="M36833" s="36"/>
      <c r="N36833" s="36"/>
    </row>
    <row r="36834" spans="12:14" x14ac:dyDescent="0.25">
      <c r="L36834" s="36"/>
      <c r="M36834" s="36"/>
      <c r="N36834" s="36"/>
    </row>
    <row r="36835" spans="12:14" x14ac:dyDescent="0.25">
      <c r="L36835" s="36"/>
      <c r="M36835" s="36"/>
      <c r="N36835" s="36"/>
    </row>
    <row r="36836" spans="12:14" x14ac:dyDescent="0.25">
      <c r="L36836" s="36"/>
      <c r="M36836" s="36"/>
      <c r="N36836" s="36"/>
    </row>
    <row r="36837" spans="12:14" x14ac:dyDescent="0.25">
      <c r="L36837" s="36"/>
      <c r="M36837" s="36"/>
      <c r="N36837" s="36"/>
    </row>
    <row r="36838" spans="12:14" x14ac:dyDescent="0.25">
      <c r="L36838" s="36"/>
      <c r="M36838" s="36"/>
      <c r="N36838" s="36"/>
    </row>
    <row r="36839" spans="12:14" x14ac:dyDescent="0.25">
      <c r="L36839" s="36"/>
      <c r="M36839" s="36"/>
      <c r="N36839" s="36"/>
    </row>
    <row r="36840" spans="12:14" x14ac:dyDescent="0.25">
      <c r="L36840" s="36"/>
      <c r="M36840" s="36"/>
      <c r="N36840" s="36"/>
    </row>
    <row r="36841" spans="12:14" x14ac:dyDescent="0.25">
      <c r="L36841" s="36"/>
      <c r="M36841" s="36"/>
      <c r="N36841" s="36"/>
    </row>
    <row r="36842" spans="12:14" x14ac:dyDescent="0.25">
      <c r="L36842" s="36"/>
      <c r="M36842" s="36"/>
      <c r="N36842" s="36"/>
    </row>
    <row r="36843" spans="12:14" x14ac:dyDescent="0.25">
      <c r="L36843" s="36"/>
      <c r="M36843" s="36"/>
      <c r="N36843" s="36"/>
    </row>
    <row r="36844" spans="12:14" x14ac:dyDescent="0.25">
      <c r="L36844" s="36"/>
      <c r="M36844" s="36"/>
      <c r="N36844" s="36"/>
    </row>
    <row r="36845" spans="12:14" x14ac:dyDescent="0.25">
      <c r="L36845" s="36"/>
      <c r="M36845" s="36"/>
      <c r="N36845" s="36"/>
    </row>
    <row r="36846" spans="12:14" x14ac:dyDescent="0.25">
      <c r="L36846" s="36"/>
      <c r="M36846" s="36"/>
      <c r="N36846" s="36"/>
    </row>
    <row r="36847" spans="12:14" x14ac:dyDescent="0.25">
      <c r="L36847" s="36"/>
      <c r="M36847" s="36"/>
      <c r="N36847" s="36"/>
    </row>
    <row r="36848" spans="12:14" x14ac:dyDescent="0.25">
      <c r="L36848" s="36"/>
      <c r="M36848" s="36"/>
      <c r="N36848" s="36"/>
    </row>
    <row r="36849" spans="12:14" x14ac:dyDescent="0.25">
      <c r="L36849" s="36"/>
      <c r="M36849" s="36"/>
      <c r="N36849" s="36"/>
    </row>
    <row r="36850" spans="12:14" x14ac:dyDescent="0.25">
      <c r="L36850" s="36"/>
      <c r="M36850" s="36"/>
      <c r="N36850" s="36"/>
    </row>
    <row r="36851" spans="12:14" x14ac:dyDescent="0.25">
      <c r="L36851" s="36"/>
      <c r="M36851" s="36"/>
      <c r="N36851" s="36"/>
    </row>
    <row r="36852" spans="12:14" x14ac:dyDescent="0.25">
      <c r="L36852" s="36"/>
      <c r="M36852" s="36"/>
      <c r="N36852" s="36"/>
    </row>
    <row r="36853" spans="12:14" x14ac:dyDescent="0.25">
      <c r="L36853" s="36"/>
      <c r="M36853" s="36"/>
      <c r="N36853" s="36"/>
    </row>
    <row r="36854" spans="12:14" x14ac:dyDescent="0.25">
      <c r="L36854" s="36"/>
      <c r="M36854" s="36"/>
      <c r="N36854" s="36"/>
    </row>
    <row r="36855" spans="12:14" x14ac:dyDescent="0.25">
      <c r="L36855" s="36"/>
      <c r="M36855" s="36"/>
      <c r="N36855" s="36"/>
    </row>
    <row r="36856" spans="12:14" x14ac:dyDescent="0.25">
      <c r="L36856" s="36"/>
      <c r="M36856" s="36"/>
      <c r="N36856" s="36"/>
    </row>
    <row r="36857" spans="12:14" x14ac:dyDescent="0.25">
      <c r="L36857" s="36"/>
      <c r="M36857" s="36"/>
      <c r="N36857" s="36"/>
    </row>
    <row r="36858" spans="12:14" x14ac:dyDescent="0.25">
      <c r="L36858" s="36"/>
      <c r="M36858" s="36"/>
      <c r="N36858" s="36"/>
    </row>
    <row r="36859" spans="12:14" x14ac:dyDescent="0.25">
      <c r="L36859" s="36"/>
      <c r="M36859" s="36"/>
      <c r="N36859" s="36"/>
    </row>
    <row r="36860" spans="12:14" x14ac:dyDescent="0.25">
      <c r="L36860" s="36"/>
      <c r="M36860" s="36"/>
      <c r="N36860" s="36"/>
    </row>
    <row r="36861" spans="12:14" x14ac:dyDescent="0.25">
      <c r="L36861" s="36"/>
      <c r="M36861" s="36"/>
      <c r="N36861" s="36"/>
    </row>
    <row r="36862" spans="12:14" x14ac:dyDescent="0.25">
      <c r="L36862" s="36"/>
      <c r="M36862" s="36"/>
      <c r="N36862" s="36"/>
    </row>
    <row r="36863" spans="12:14" x14ac:dyDescent="0.25">
      <c r="L36863" s="36"/>
      <c r="M36863" s="36"/>
      <c r="N36863" s="36"/>
    </row>
    <row r="36864" spans="12:14" x14ac:dyDescent="0.25">
      <c r="L36864" s="36"/>
      <c r="M36864" s="36"/>
      <c r="N36864" s="36"/>
    </row>
    <row r="36865" spans="12:14" x14ac:dyDescent="0.25">
      <c r="L36865" s="36"/>
      <c r="M36865" s="36"/>
      <c r="N36865" s="36"/>
    </row>
    <row r="36866" spans="12:14" x14ac:dyDescent="0.25">
      <c r="L36866" s="36"/>
      <c r="M36866" s="36"/>
      <c r="N36866" s="36"/>
    </row>
    <row r="36867" spans="12:14" x14ac:dyDescent="0.25">
      <c r="L36867" s="36"/>
      <c r="M36867" s="36"/>
      <c r="N36867" s="36"/>
    </row>
    <row r="36868" spans="12:14" x14ac:dyDescent="0.25">
      <c r="L36868" s="36"/>
      <c r="M36868" s="36"/>
      <c r="N36868" s="36"/>
    </row>
    <row r="36869" spans="12:14" x14ac:dyDescent="0.25">
      <c r="L36869" s="36"/>
      <c r="M36869" s="36"/>
      <c r="N36869" s="36"/>
    </row>
    <row r="36870" spans="12:14" x14ac:dyDescent="0.25">
      <c r="L36870" s="36"/>
      <c r="M36870" s="36"/>
      <c r="N36870" s="36"/>
    </row>
    <row r="36871" spans="12:14" x14ac:dyDescent="0.25">
      <c r="L36871" s="36"/>
      <c r="M36871" s="36"/>
      <c r="N36871" s="36"/>
    </row>
    <row r="36872" spans="12:14" x14ac:dyDescent="0.25">
      <c r="L36872" s="36"/>
      <c r="M36872" s="36"/>
      <c r="N36872" s="36"/>
    </row>
    <row r="36873" spans="12:14" x14ac:dyDescent="0.25">
      <c r="L36873" s="36"/>
      <c r="M36873" s="36"/>
      <c r="N36873" s="36"/>
    </row>
    <row r="36874" spans="12:14" x14ac:dyDescent="0.25">
      <c r="L36874" s="36"/>
      <c r="M36874" s="36"/>
      <c r="N36874" s="36"/>
    </row>
    <row r="36875" spans="12:14" x14ac:dyDescent="0.25">
      <c r="L36875" s="36"/>
      <c r="M36875" s="36"/>
      <c r="N36875" s="36"/>
    </row>
    <row r="36876" spans="12:14" x14ac:dyDescent="0.25">
      <c r="L36876" s="36"/>
      <c r="M36876" s="36"/>
      <c r="N36876" s="36"/>
    </row>
    <row r="36877" spans="12:14" x14ac:dyDescent="0.25">
      <c r="L36877" s="36"/>
      <c r="M36877" s="36"/>
      <c r="N36877" s="36"/>
    </row>
    <row r="36878" spans="12:14" x14ac:dyDescent="0.25">
      <c r="L36878" s="36"/>
      <c r="M36878" s="36"/>
      <c r="N36878" s="36"/>
    </row>
    <row r="36879" spans="12:14" x14ac:dyDescent="0.25">
      <c r="L36879" s="36"/>
      <c r="M36879" s="36"/>
      <c r="N36879" s="36"/>
    </row>
    <row r="36880" spans="12:14" x14ac:dyDescent="0.25">
      <c r="L36880" s="36"/>
      <c r="M36880" s="36"/>
      <c r="N36880" s="36"/>
    </row>
    <row r="36881" spans="12:14" x14ac:dyDescent="0.25">
      <c r="L36881" s="36"/>
      <c r="M36881" s="36"/>
      <c r="N36881" s="36"/>
    </row>
    <row r="36882" spans="12:14" x14ac:dyDescent="0.25">
      <c r="L36882" s="36"/>
      <c r="M36882" s="36"/>
      <c r="N36882" s="36"/>
    </row>
    <row r="36883" spans="12:14" x14ac:dyDescent="0.25">
      <c r="L36883" s="36"/>
      <c r="M36883" s="36"/>
      <c r="N36883" s="36"/>
    </row>
    <row r="36884" spans="12:14" x14ac:dyDescent="0.25">
      <c r="L36884" s="36"/>
      <c r="M36884" s="36"/>
      <c r="N36884" s="36"/>
    </row>
    <row r="36885" spans="12:14" x14ac:dyDescent="0.25">
      <c r="L36885" s="36"/>
      <c r="M36885" s="36"/>
      <c r="N36885" s="36"/>
    </row>
    <row r="36886" spans="12:14" x14ac:dyDescent="0.25">
      <c r="L36886" s="36"/>
      <c r="M36886" s="36"/>
      <c r="N36886" s="36"/>
    </row>
    <row r="36887" spans="12:14" x14ac:dyDescent="0.25">
      <c r="L36887" s="36"/>
      <c r="M36887" s="36"/>
      <c r="N36887" s="36"/>
    </row>
    <row r="36888" spans="12:14" x14ac:dyDescent="0.25">
      <c r="L36888" s="36"/>
      <c r="M36888" s="36"/>
      <c r="N36888" s="36"/>
    </row>
    <row r="36889" spans="12:14" x14ac:dyDescent="0.25">
      <c r="L36889" s="36"/>
      <c r="M36889" s="36"/>
      <c r="N36889" s="36"/>
    </row>
    <row r="36890" spans="12:14" x14ac:dyDescent="0.25">
      <c r="L36890" s="36"/>
      <c r="M36890" s="36"/>
      <c r="N36890" s="36"/>
    </row>
    <row r="36891" spans="12:14" x14ac:dyDescent="0.25">
      <c r="L36891" s="36"/>
      <c r="M36891" s="36"/>
      <c r="N36891" s="36"/>
    </row>
    <row r="36892" spans="12:14" x14ac:dyDescent="0.25">
      <c r="L36892" s="36"/>
      <c r="M36892" s="36"/>
      <c r="N36892" s="36"/>
    </row>
    <row r="36893" spans="12:14" x14ac:dyDescent="0.25">
      <c r="L36893" s="36"/>
      <c r="M36893" s="36"/>
      <c r="N36893" s="36"/>
    </row>
    <row r="36894" spans="12:14" x14ac:dyDescent="0.25">
      <c r="L36894" s="36"/>
      <c r="M36894" s="36"/>
      <c r="N36894" s="36"/>
    </row>
    <row r="36895" spans="12:14" x14ac:dyDescent="0.25">
      <c r="L36895" s="36"/>
      <c r="M36895" s="36"/>
      <c r="N36895" s="36"/>
    </row>
    <row r="36896" spans="12:14" x14ac:dyDescent="0.25">
      <c r="L36896" s="36"/>
      <c r="M36896" s="36"/>
      <c r="N36896" s="36"/>
    </row>
    <row r="36897" spans="12:14" x14ac:dyDescent="0.25">
      <c r="L36897" s="36"/>
      <c r="M36897" s="36"/>
      <c r="N36897" s="36"/>
    </row>
    <row r="36898" spans="12:14" x14ac:dyDescent="0.25">
      <c r="L36898" s="36"/>
      <c r="M36898" s="36"/>
      <c r="N36898" s="36"/>
    </row>
    <row r="36899" spans="12:14" x14ac:dyDescent="0.25">
      <c r="L36899" s="36"/>
      <c r="M36899" s="36"/>
      <c r="N36899" s="36"/>
    </row>
    <row r="36900" spans="12:14" x14ac:dyDescent="0.25">
      <c r="L36900" s="36"/>
      <c r="M36900" s="36"/>
      <c r="N36900" s="36"/>
    </row>
    <row r="36901" spans="12:14" x14ac:dyDescent="0.25">
      <c r="L36901" s="36"/>
      <c r="M36901" s="36"/>
      <c r="N36901" s="36"/>
    </row>
    <row r="36902" spans="12:14" x14ac:dyDescent="0.25">
      <c r="L36902" s="36"/>
      <c r="M36902" s="36"/>
      <c r="N36902" s="36"/>
    </row>
    <row r="36903" spans="12:14" x14ac:dyDescent="0.25">
      <c r="L36903" s="36"/>
      <c r="M36903" s="36"/>
      <c r="N36903" s="36"/>
    </row>
    <row r="36904" spans="12:14" x14ac:dyDescent="0.25">
      <c r="L36904" s="36"/>
      <c r="M36904" s="36"/>
      <c r="N36904" s="36"/>
    </row>
    <row r="36905" spans="12:14" x14ac:dyDescent="0.25">
      <c r="L36905" s="36"/>
      <c r="M36905" s="36"/>
      <c r="N36905" s="36"/>
    </row>
    <row r="36906" spans="12:14" x14ac:dyDescent="0.25">
      <c r="L36906" s="36"/>
      <c r="M36906" s="36"/>
      <c r="N36906" s="36"/>
    </row>
    <row r="36907" spans="12:14" x14ac:dyDescent="0.25">
      <c r="L36907" s="36"/>
      <c r="M36907" s="36"/>
      <c r="N36907" s="36"/>
    </row>
    <row r="36908" spans="12:14" x14ac:dyDescent="0.25">
      <c r="L36908" s="36"/>
      <c r="M36908" s="36"/>
      <c r="N36908" s="36"/>
    </row>
    <row r="36909" spans="12:14" x14ac:dyDescent="0.25">
      <c r="L36909" s="36"/>
      <c r="M36909" s="36"/>
      <c r="N36909" s="36"/>
    </row>
    <row r="36910" spans="12:14" x14ac:dyDescent="0.25">
      <c r="L36910" s="36"/>
      <c r="M36910" s="36"/>
      <c r="N36910" s="36"/>
    </row>
    <row r="36911" spans="12:14" x14ac:dyDescent="0.25">
      <c r="L36911" s="36"/>
      <c r="M36911" s="36"/>
      <c r="N36911" s="36"/>
    </row>
    <row r="36912" spans="12:14" x14ac:dyDescent="0.25">
      <c r="L36912" s="36"/>
      <c r="M36912" s="36"/>
      <c r="N36912" s="36"/>
    </row>
    <row r="36913" spans="12:14" x14ac:dyDescent="0.25">
      <c r="L36913" s="36"/>
      <c r="M36913" s="36"/>
      <c r="N36913" s="36"/>
    </row>
    <row r="36914" spans="12:14" x14ac:dyDescent="0.25">
      <c r="L36914" s="36"/>
      <c r="M36914" s="36"/>
      <c r="N36914" s="36"/>
    </row>
    <row r="36915" spans="12:14" x14ac:dyDescent="0.25">
      <c r="L36915" s="36"/>
      <c r="M36915" s="36"/>
      <c r="N36915" s="36"/>
    </row>
    <row r="36916" spans="12:14" x14ac:dyDescent="0.25">
      <c r="L36916" s="36"/>
      <c r="M36916" s="36"/>
      <c r="N36916" s="36"/>
    </row>
    <row r="36917" spans="12:14" x14ac:dyDescent="0.25">
      <c r="L36917" s="36"/>
      <c r="M36917" s="36"/>
      <c r="N36917" s="36"/>
    </row>
    <row r="36918" spans="12:14" x14ac:dyDescent="0.25">
      <c r="L36918" s="36"/>
      <c r="M36918" s="36"/>
      <c r="N36918" s="36"/>
    </row>
    <row r="36919" spans="12:14" x14ac:dyDescent="0.25">
      <c r="L36919" s="36"/>
      <c r="M36919" s="36"/>
      <c r="N36919" s="36"/>
    </row>
    <row r="36920" spans="12:14" x14ac:dyDescent="0.25">
      <c r="L36920" s="36"/>
      <c r="M36920" s="36"/>
      <c r="N36920" s="36"/>
    </row>
    <row r="36921" spans="12:14" x14ac:dyDescent="0.25">
      <c r="L36921" s="36"/>
      <c r="M36921" s="36"/>
      <c r="N36921" s="36"/>
    </row>
    <row r="36922" spans="12:14" x14ac:dyDescent="0.25">
      <c r="L36922" s="36"/>
      <c r="M36922" s="36"/>
      <c r="N36922" s="36"/>
    </row>
    <row r="36923" spans="12:14" x14ac:dyDescent="0.25">
      <c r="L36923" s="36"/>
      <c r="M36923" s="36"/>
      <c r="N36923" s="36"/>
    </row>
    <row r="36924" spans="12:14" x14ac:dyDescent="0.25">
      <c r="L36924" s="36"/>
      <c r="M36924" s="36"/>
      <c r="N36924" s="36"/>
    </row>
    <row r="36925" spans="12:14" x14ac:dyDescent="0.25">
      <c r="L36925" s="36"/>
      <c r="M36925" s="36"/>
      <c r="N36925" s="36"/>
    </row>
    <row r="36926" spans="12:14" x14ac:dyDescent="0.25">
      <c r="L36926" s="36"/>
      <c r="M36926" s="36"/>
      <c r="N36926" s="36"/>
    </row>
    <row r="36927" spans="12:14" x14ac:dyDescent="0.25">
      <c r="L36927" s="36"/>
      <c r="M36927" s="36"/>
      <c r="N36927" s="36"/>
    </row>
    <row r="36928" spans="12:14" x14ac:dyDescent="0.25">
      <c r="L36928" s="36"/>
      <c r="M36928" s="36"/>
      <c r="N36928" s="36"/>
    </row>
    <row r="36929" spans="12:14" x14ac:dyDescent="0.25">
      <c r="L36929" s="36"/>
      <c r="M36929" s="36"/>
      <c r="N36929" s="36"/>
    </row>
    <row r="36930" spans="12:14" x14ac:dyDescent="0.25">
      <c r="L36930" s="36"/>
      <c r="M36930" s="36"/>
      <c r="N36930" s="36"/>
    </row>
    <row r="36931" spans="12:14" x14ac:dyDescent="0.25">
      <c r="L36931" s="36"/>
      <c r="M36931" s="36"/>
      <c r="N36931" s="36"/>
    </row>
    <row r="36932" spans="12:14" x14ac:dyDescent="0.25">
      <c r="L36932" s="36"/>
      <c r="M36932" s="36"/>
      <c r="N36932" s="36"/>
    </row>
    <row r="36933" spans="12:14" x14ac:dyDescent="0.25">
      <c r="L36933" s="36"/>
      <c r="M36933" s="36"/>
      <c r="N36933" s="36"/>
    </row>
    <row r="36934" spans="12:14" x14ac:dyDescent="0.25">
      <c r="L36934" s="36"/>
      <c r="M36934" s="36"/>
      <c r="N36934" s="36"/>
    </row>
    <row r="36935" spans="12:14" x14ac:dyDescent="0.25">
      <c r="L36935" s="36"/>
      <c r="M36935" s="36"/>
      <c r="N36935" s="36"/>
    </row>
    <row r="36936" spans="12:14" x14ac:dyDescent="0.25">
      <c r="L36936" s="36"/>
      <c r="M36936" s="36"/>
      <c r="N36936" s="36"/>
    </row>
    <row r="36937" spans="12:14" x14ac:dyDescent="0.25">
      <c r="L36937" s="36"/>
      <c r="M36937" s="36"/>
      <c r="N36937" s="36"/>
    </row>
    <row r="36938" spans="12:14" x14ac:dyDescent="0.25">
      <c r="L36938" s="36"/>
      <c r="M36938" s="36"/>
      <c r="N36938" s="36"/>
    </row>
    <row r="36939" spans="12:14" x14ac:dyDescent="0.25">
      <c r="L36939" s="36"/>
      <c r="M36939" s="36"/>
      <c r="N36939" s="36"/>
    </row>
    <row r="36940" spans="12:14" x14ac:dyDescent="0.25">
      <c r="L36940" s="36"/>
      <c r="M36940" s="36"/>
      <c r="N36940" s="36"/>
    </row>
    <row r="36941" spans="12:14" x14ac:dyDescent="0.25">
      <c r="L36941" s="36"/>
      <c r="M36941" s="36"/>
      <c r="N36941" s="36"/>
    </row>
    <row r="36942" spans="12:14" x14ac:dyDescent="0.25">
      <c r="L36942" s="36"/>
      <c r="M36942" s="36"/>
      <c r="N36942" s="36"/>
    </row>
    <row r="36943" spans="12:14" x14ac:dyDescent="0.25">
      <c r="L36943" s="36"/>
      <c r="M36943" s="36"/>
      <c r="N36943" s="36"/>
    </row>
    <row r="36944" spans="12:14" x14ac:dyDescent="0.25">
      <c r="L36944" s="36"/>
      <c r="M36944" s="36"/>
      <c r="N36944" s="36"/>
    </row>
    <row r="36945" spans="12:14" x14ac:dyDescent="0.25">
      <c r="L36945" s="36"/>
      <c r="M36945" s="36"/>
      <c r="N36945" s="36"/>
    </row>
    <row r="36946" spans="12:14" x14ac:dyDescent="0.25">
      <c r="L36946" s="36"/>
      <c r="M36946" s="36"/>
      <c r="N36946" s="36"/>
    </row>
    <row r="36947" spans="12:14" x14ac:dyDescent="0.25">
      <c r="L36947" s="36"/>
      <c r="M36947" s="36"/>
      <c r="N36947" s="36"/>
    </row>
    <row r="36948" spans="12:14" x14ac:dyDescent="0.25">
      <c r="L36948" s="36"/>
      <c r="M36948" s="36"/>
      <c r="N36948" s="36"/>
    </row>
    <row r="36949" spans="12:14" x14ac:dyDescent="0.25">
      <c r="L36949" s="36"/>
      <c r="M36949" s="36"/>
      <c r="N36949" s="36"/>
    </row>
    <row r="36950" spans="12:14" x14ac:dyDescent="0.25">
      <c r="L36950" s="36"/>
      <c r="M36950" s="36"/>
      <c r="N36950" s="36"/>
    </row>
    <row r="36951" spans="12:14" x14ac:dyDescent="0.25">
      <c r="L36951" s="36"/>
      <c r="M36951" s="36"/>
      <c r="N36951" s="36"/>
    </row>
    <row r="36952" spans="12:14" x14ac:dyDescent="0.25">
      <c r="L36952" s="36"/>
      <c r="M36952" s="36"/>
      <c r="N36952" s="36"/>
    </row>
    <row r="36953" spans="12:14" x14ac:dyDescent="0.25">
      <c r="L36953" s="36"/>
      <c r="M36953" s="36"/>
      <c r="N36953" s="36"/>
    </row>
    <row r="36954" spans="12:14" x14ac:dyDescent="0.25">
      <c r="L36954" s="36"/>
      <c r="M36954" s="36"/>
      <c r="N36954" s="36"/>
    </row>
    <row r="36955" spans="12:14" x14ac:dyDescent="0.25">
      <c r="L36955" s="36"/>
      <c r="M36955" s="36"/>
      <c r="N36955" s="36"/>
    </row>
    <row r="36956" spans="12:14" x14ac:dyDescent="0.25">
      <c r="L36956" s="36"/>
      <c r="M36956" s="36"/>
      <c r="N36956" s="36"/>
    </row>
    <row r="36957" spans="12:14" x14ac:dyDescent="0.25">
      <c r="L36957" s="36"/>
      <c r="M36957" s="36"/>
      <c r="N36957" s="36"/>
    </row>
    <row r="36958" spans="12:14" x14ac:dyDescent="0.25">
      <c r="L36958" s="36"/>
      <c r="M36958" s="36"/>
      <c r="N36958" s="36"/>
    </row>
    <row r="36959" spans="12:14" x14ac:dyDescent="0.25">
      <c r="L36959" s="36"/>
      <c r="M36959" s="36"/>
      <c r="N36959" s="36"/>
    </row>
    <row r="36960" spans="12:14" x14ac:dyDescent="0.25">
      <c r="L36960" s="36"/>
      <c r="M36960" s="36"/>
      <c r="N36960" s="36"/>
    </row>
    <row r="36961" spans="12:14" x14ac:dyDescent="0.25">
      <c r="L36961" s="36"/>
      <c r="M36961" s="36"/>
      <c r="N36961" s="36"/>
    </row>
    <row r="36962" spans="12:14" x14ac:dyDescent="0.25">
      <c r="L36962" s="36"/>
      <c r="M36962" s="36"/>
      <c r="N36962" s="36"/>
    </row>
    <row r="36963" spans="12:14" x14ac:dyDescent="0.25">
      <c r="L36963" s="36"/>
      <c r="M36963" s="36"/>
      <c r="N36963" s="36"/>
    </row>
    <row r="36964" spans="12:14" x14ac:dyDescent="0.25">
      <c r="L36964" s="36"/>
      <c r="M36964" s="36"/>
      <c r="N36964" s="36"/>
    </row>
    <row r="36965" spans="12:14" x14ac:dyDescent="0.25">
      <c r="L36965" s="36"/>
      <c r="M36965" s="36"/>
      <c r="N36965" s="36"/>
    </row>
    <row r="36966" spans="12:14" x14ac:dyDescent="0.25">
      <c r="L36966" s="36"/>
      <c r="M36966" s="36"/>
      <c r="N36966" s="36"/>
    </row>
    <row r="36967" spans="12:14" x14ac:dyDescent="0.25">
      <c r="L36967" s="36"/>
      <c r="M36967" s="36"/>
      <c r="N36967" s="36"/>
    </row>
    <row r="36968" spans="12:14" x14ac:dyDescent="0.25">
      <c r="L36968" s="36"/>
      <c r="M36968" s="36"/>
      <c r="N36968" s="36"/>
    </row>
    <row r="36969" spans="12:14" x14ac:dyDescent="0.25">
      <c r="L36969" s="36"/>
      <c r="M36969" s="36"/>
      <c r="N36969" s="36"/>
    </row>
    <row r="36970" spans="12:14" x14ac:dyDescent="0.25">
      <c r="L36970" s="36"/>
      <c r="M36970" s="36"/>
      <c r="N36970" s="36"/>
    </row>
    <row r="36971" spans="12:14" x14ac:dyDescent="0.25">
      <c r="L36971" s="36"/>
      <c r="M36971" s="36"/>
      <c r="N36971" s="36"/>
    </row>
    <row r="36972" spans="12:14" x14ac:dyDescent="0.25">
      <c r="L36972" s="36"/>
      <c r="M36972" s="36"/>
      <c r="N36972" s="36"/>
    </row>
    <row r="36973" spans="12:14" x14ac:dyDescent="0.25">
      <c r="L36973" s="36"/>
      <c r="M36973" s="36"/>
      <c r="N36973" s="36"/>
    </row>
    <row r="36974" spans="12:14" x14ac:dyDescent="0.25">
      <c r="L36974" s="36"/>
      <c r="M36974" s="36"/>
      <c r="N36974" s="36"/>
    </row>
    <row r="36975" spans="12:14" x14ac:dyDescent="0.25">
      <c r="L36975" s="36"/>
      <c r="M36975" s="36"/>
      <c r="N36975" s="36"/>
    </row>
    <row r="36976" spans="12:14" x14ac:dyDescent="0.25">
      <c r="L36976" s="36"/>
      <c r="M36976" s="36"/>
      <c r="N36976" s="36"/>
    </row>
    <row r="36977" spans="12:14" x14ac:dyDescent="0.25">
      <c r="L36977" s="36"/>
      <c r="M36977" s="36"/>
      <c r="N36977" s="36"/>
    </row>
    <row r="36978" spans="12:14" x14ac:dyDescent="0.25">
      <c r="L36978" s="36"/>
      <c r="M36978" s="36"/>
      <c r="N36978" s="36"/>
    </row>
    <row r="36979" spans="12:14" x14ac:dyDescent="0.25">
      <c r="L36979" s="36"/>
      <c r="M36979" s="36"/>
      <c r="N36979" s="36"/>
    </row>
    <row r="36980" spans="12:14" x14ac:dyDescent="0.25">
      <c r="L36980" s="36"/>
      <c r="M36980" s="36"/>
      <c r="N36980" s="36"/>
    </row>
    <row r="36981" spans="12:14" x14ac:dyDescent="0.25">
      <c r="L36981" s="36"/>
      <c r="M36981" s="36"/>
      <c r="N36981" s="36"/>
    </row>
    <row r="36982" spans="12:14" x14ac:dyDescent="0.25">
      <c r="L36982" s="36"/>
      <c r="M36982" s="36"/>
      <c r="N36982" s="36"/>
    </row>
    <row r="36983" spans="12:14" x14ac:dyDescent="0.25">
      <c r="L36983" s="36"/>
      <c r="M36983" s="36"/>
      <c r="N36983" s="36"/>
    </row>
    <row r="36984" spans="12:14" x14ac:dyDescent="0.25">
      <c r="L36984" s="36"/>
      <c r="M36984" s="36"/>
      <c r="N36984" s="36"/>
    </row>
    <row r="36985" spans="12:14" x14ac:dyDescent="0.25">
      <c r="L36985" s="36"/>
      <c r="M36985" s="36"/>
      <c r="N36985" s="36"/>
    </row>
    <row r="36986" spans="12:14" x14ac:dyDescent="0.25">
      <c r="L36986" s="36"/>
      <c r="M36986" s="36"/>
      <c r="N36986" s="36"/>
    </row>
    <row r="36987" spans="12:14" x14ac:dyDescent="0.25">
      <c r="L36987" s="36"/>
      <c r="M36987" s="36"/>
      <c r="N36987" s="36"/>
    </row>
    <row r="36988" spans="12:14" x14ac:dyDescent="0.25">
      <c r="L36988" s="36"/>
      <c r="M36988" s="36"/>
      <c r="N36988" s="36"/>
    </row>
    <row r="36989" spans="12:14" x14ac:dyDescent="0.25">
      <c r="L36989" s="36"/>
      <c r="M36989" s="36"/>
      <c r="N36989" s="36"/>
    </row>
    <row r="36990" spans="12:14" x14ac:dyDescent="0.25">
      <c r="L36990" s="36"/>
      <c r="M36990" s="36"/>
      <c r="N36990" s="36"/>
    </row>
    <row r="36991" spans="12:14" x14ac:dyDescent="0.25">
      <c r="L36991" s="36"/>
      <c r="M36991" s="36"/>
      <c r="N36991" s="36"/>
    </row>
    <row r="36992" spans="12:14" x14ac:dyDescent="0.25">
      <c r="L36992" s="36"/>
      <c r="M36992" s="36"/>
      <c r="N36992" s="36"/>
    </row>
    <row r="36993" spans="12:14" x14ac:dyDescent="0.25">
      <c r="L36993" s="36"/>
      <c r="M36993" s="36"/>
      <c r="N36993" s="36"/>
    </row>
    <row r="36994" spans="12:14" x14ac:dyDescent="0.25">
      <c r="L36994" s="36"/>
      <c r="M36994" s="36"/>
      <c r="N36994" s="36"/>
    </row>
    <row r="36995" spans="12:14" x14ac:dyDescent="0.25">
      <c r="L36995" s="36"/>
      <c r="M36995" s="36"/>
      <c r="N36995" s="36"/>
    </row>
    <row r="36996" spans="12:14" x14ac:dyDescent="0.25">
      <c r="L36996" s="36"/>
      <c r="M36996" s="36"/>
      <c r="N36996" s="36"/>
    </row>
    <row r="36997" spans="12:14" x14ac:dyDescent="0.25">
      <c r="L36997" s="36"/>
      <c r="M36997" s="36"/>
      <c r="N36997" s="36"/>
    </row>
    <row r="36998" spans="12:14" x14ac:dyDescent="0.25">
      <c r="L36998" s="36"/>
      <c r="M36998" s="36"/>
      <c r="N36998" s="36"/>
    </row>
    <row r="36999" spans="12:14" x14ac:dyDescent="0.25">
      <c r="L36999" s="36"/>
      <c r="M36999" s="36"/>
      <c r="N36999" s="36"/>
    </row>
    <row r="37000" spans="12:14" x14ac:dyDescent="0.25">
      <c r="L37000" s="36"/>
      <c r="M37000" s="36"/>
      <c r="N37000" s="36"/>
    </row>
    <row r="37001" spans="12:14" x14ac:dyDescent="0.25">
      <c r="L37001" s="36"/>
      <c r="M37001" s="36"/>
      <c r="N37001" s="36"/>
    </row>
    <row r="37002" spans="12:14" x14ac:dyDescent="0.25">
      <c r="L37002" s="36"/>
      <c r="M37002" s="36"/>
      <c r="N37002" s="36"/>
    </row>
    <row r="37003" spans="12:14" x14ac:dyDescent="0.25">
      <c r="L37003" s="36"/>
      <c r="M37003" s="36"/>
      <c r="N37003" s="36"/>
    </row>
    <row r="37004" spans="12:14" x14ac:dyDescent="0.25">
      <c r="L37004" s="36"/>
      <c r="M37004" s="36"/>
      <c r="N37004" s="36"/>
    </row>
    <row r="37005" spans="12:14" x14ac:dyDescent="0.25">
      <c r="L37005" s="36"/>
      <c r="M37005" s="36"/>
      <c r="N37005" s="36"/>
    </row>
    <row r="37006" spans="12:14" x14ac:dyDescent="0.25">
      <c r="L37006" s="36"/>
      <c r="M37006" s="36"/>
      <c r="N37006" s="36"/>
    </row>
    <row r="37007" spans="12:14" x14ac:dyDescent="0.25">
      <c r="L37007" s="36"/>
      <c r="M37007" s="36"/>
      <c r="N37007" s="36"/>
    </row>
    <row r="37008" spans="12:14" x14ac:dyDescent="0.25">
      <c r="L37008" s="36"/>
      <c r="M37008" s="36"/>
      <c r="N37008" s="36"/>
    </row>
    <row r="37009" spans="12:14" x14ac:dyDescent="0.25">
      <c r="L37009" s="36"/>
      <c r="M37009" s="36"/>
      <c r="N37009" s="36"/>
    </row>
    <row r="37010" spans="12:14" x14ac:dyDescent="0.25">
      <c r="L37010" s="36"/>
      <c r="M37010" s="36"/>
      <c r="N37010" s="36"/>
    </row>
    <row r="37011" spans="12:14" x14ac:dyDescent="0.25">
      <c r="L37011" s="36"/>
      <c r="M37011" s="36"/>
      <c r="N37011" s="36"/>
    </row>
    <row r="37012" spans="12:14" x14ac:dyDescent="0.25">
      <c r="L37012" s="36"/>
      <c r="M37012" s="36"/>
      <c r="N37012" s="36"/>
    </row>
    <row r="37013" spans="12:14" x14ac:dyDescent="0.25">
      <c r="L37013" s="36"/>
      <c r="M37013" s="36"/>
      <c r="N37013" s="36"/>
    </row>
    <row r="37014" spans="12:14" x14ac:dyDescent="0.25">
      <c r="L37014" s="36"/>
      <c r="M37014" s="36"/>
      <c r="N37014" s="36"/>
    </row>
    <row r="37015" spans="12:14" x14ac:dyDescent="0.25">
      <c r="L37015" s="36"/>
      <c r="M37015" s="36"/>
      <c r="N37015" s="36"/>
    </row>
    <row r="37016" spans="12:14" x14ac:dyDescent="0.25">
      <c r="L37016" s="36"/>
      <c r="M37016" s="36"/>
      <c r="N37016" s="36"/>
    </row>
    <row r="37017" spans="12:14" x14ac:dyDescent="0.25">
      <c r="L37017" s="36"/>
      <c r="M37017" s="36"/>
      <c r="N37017" s="36"/>
    </row>
    <row r="37018" spans="12:14" x14ac:dyDescent="0.25">
      <c r="L37018" s="36"/>
      <c r="M37018" s="36"/>
      <c r="N37018" s="36"/>
    </row>
    <row r="37019" spans="12:14" x14ac:dyDescent="0.25">
      <c r="L37019" s="36"/>
      <c r="M37019" s="36"/>
      <c r="N37019" s="36"/>
    </row>
    <row r="37020" spans="12:14" x14ac:dyDescent="0.25">
      <c r="L37020" s="36"/>
      <c r="M37020" s="36"/>
      <c r="N37020" s="36"/>
    </row>
    <row r="37021" spans="12:14" x14ac:dyDescent="0.25">
      <c r="L37021" s="36"/>
      <c r="M37021" s="36"/>
      <c r="N37021" s="36"/>
    </row>
    <row r="37022" spans="12:14" x14ac:dyDescent="0.25">
      <c r="L37022" s="36"/>
      <c r="M37022" s="36"/>
      <c r="N37022" s="36"/>
    </row>
    <row r="37023" spans="12:14" x14ac:dyDescent="0.25">
      <c r="L37023" s="36"/>
      <c r="M37023" s="36"/>
      <c r="N37023" s="36"/>
    </row>
    <row r="37024" spans="12:14" x14ac:dyDescent="0.25">
      <c r="L37024" s="36"/>
      <c r="M37024" s="36"/>
      <c r="N37024" s="36"/>
    </row>
    <row r="37025" spans="12:14" x14ac:dyDescent="0.25">
      <c r="L37025" s="36"/>
      <c r="M37025" s="36"/>
      <c r="N37025" s="36"/>
    </row>
    <row r="37026" spans="12:14" x14ac:dyDescent="0.25">
      <c r="L37026" s="36"/>
      <c r="M37026" s="36"/>
      <c r="N37026" s="36"/>
    </row>
    <row r="37027" spans="12:14" x14ac:dyDescent="0.25">
      <c r="L37027" s="36"/>
      <c r="M37027" s="36"/>
      <c r="N37027" s="36"/>
    </row>
    <row r="37028" spans="12:14" x14ac:dyDescent="0.25">
      <c r="L37028" s="36"/>
      <c r="M37028" s="36"/>
      <c r="N37028" s="36"/>
    </row>
    <row r="37029" spans="12:14" x14ac:dyDescent="0.25">
      <c r="L37029" s="36"/>
      <c r="M37029" s="36"/>
      <c r="N37029" s="36"/>
    </row>
    <row r="37030" spans="12:14" x14ac:dyDescent="0.25">
      <c r="L37030" s="36"/>
      <c r="M37030" s="36"/>
      <c r="N37030" s="36"/>
    </row>
    <row r="37031" spans="12:14" x14ac:dyDescent="0.25">
      <c r="L37031" s="36"/>
      <c r="M37031" s="36"/>
      <c r="N37031" s="36"/>
    </row>
    <row r="37032" spans="12:14" x14ac:dyDescent="0.25">
      <c r="L37032" s="36"/>
      <c r="M37032" s="36"/>
      <c r="N37032" s="36"/>
    </row>
    <row r="37033" spans="12:14" x14ac:dyDescent="0.25">
      <c r="L37033" s="36"/>
      <c r="M37033" s="36"/>
      <c r="N37033" s="36"/>
    </row>
    <row r="37034" spans="12:14" x14ac:dyDescent="0.25">
      <c r="L37034" s="36"/>
      <c r="M37034" s="36"/>
      <c r="N37034" s="36"/>
    </row>
    <row r="37035" spans="12:14" x14ac:dyDescent="0.25">
      <c r="L37035" s="36"/>
      <c r="M37035" s="36"/>
      <c r="N37035" s="36"/>
    </row>
    <row r="37036" spans="12:14" x14ac:dyDescent="0.25">
      <c r="L37036" s="36"/>
      <c r="M37036" s="36"/>
      <c r="N37036" s="36"/>
    </row>
    <row r="37037" spans="12:14" x14ac:dyDescent="0.25">
      <c r="L37037" s="36"/>
      <c r="M37037" s="36"/>
      <c r="N37037" s="36"/>
    </row>
    <row r="37038" spans="12:14" x14ac:dyDescent="0.25">
      <c r="L37038" s="36"/>
      <c r="M37038" s="36"/>
      <c r="N37038" s="36"/>
    </row>
    <row r="37039" spans="12:14" x14ac:dyDescent="0.25">
      <c r="L37039" s="36"/>
      <c r="M37039" s="36"/>
      <c r="N37039" s="36"/>
    </row>
    <row r="37040" spans="12:14" x14ac:dyDescent="0.25">
      <c r="L37040" s="36"/>
      <c r="M37040" s="36"/>
      <c r="N37040" s="36"/>
    </row>
    <row r="37041" spans="12:14" x14ac:dyDescent="0.25">
      <c r="L37041" s="36"/>
      <c r="M37041" s="36"/>
      <c r="N37041" s="36"/>
    </row>
    <row r="37042" spans="12:14" x14ac:dyDescent="0.25">
      <c r="L37042" s="36"/>
      <c r="M37042" s="36"/>
      <c r="N37042" s="36"/>
    </row>
    <row r="37043" spans="12:14" x14ac:dyDescent="0.25">
      <c r="L37043" s="36"/>
      <c r="M37043" s="36"/>
      <c r="N37043" s="36"/>
    </row>
    <row r="37044" spans="12:14" x14ac:dyDescent="0.25">
      <c r="L37044" s="36"/>
      <c r="M37044" s="36"/>
      <c r="N37044" s="36"/>
    </row>
    <row r="37045" spans="12:14" x14ac:dyDescent="0.25">
      <c r="L37045" s="36"/>
      <c r="M37045" s="36"/>
      <c r="N37045" s="36"/>
    </row>
    <row r="37046" spans="12:14" x14ac:dyDescent="0.25">
      <c r="L37046" s="36"/>
      <c r="M37046" s="36"/>
      <c r="N37046" s="36"/>
    </row>
    <row r="37047" spans="12:14" x14ac:dyDescent="0.25">
      <c r="L37047" s="36"/>
      <c r="M37047" s="36"/>
      <c r="N37047" s="36"/>
    </row>
    <row r="37048" spans="12:14" x14ac:dyDescent="0.25">
      <c r="L37048" s="36"/>
      <c r="M37048" s="36"/>
      <c r="N37048" s="36"/>
    </row>
    <row r="37049" spans="12:14" x14ac:dyDescent="0.25">
      <c r="L37049" s="36"/>
      <c r="M37049" s="36"/>
      <c r="N37049" s="36"/>
    </row>
    <row r="37050" spans="12:14" x14ac:dyDescent="0.25">
      <c r="L37050" s="36"/>
      <c r="M37050" s="36"/>
      <c r="N37050" s="36"/>
    </row>
    <row r="37051" spans="12:14" x14ac:dyDescent="0.25">
      <c r="L37051" s="36"/>
      <c r="M37051" s="36"/>
      <c r="N37051" s="36"/>
    </row>
    <row r="37052" spans="12:14" x14ac:dyDescent="0.25">
      <c r="L37052" s="36"/>
      <c r="M37052" s="36"/>
      <c r="N37052" s="36"/>
    </row>
    <row r="37053" spans="12:14" x14ac:dyDescent="0.25">
      <c r="L37053" s="36"/>
      <c r="M37053" s="36"/>
      <c r="N37053" s="36"/>
    </row>
    <row r="37054" spans="12:14" x14ac:dyDescent="0.25">
      <c r="L37054" s="36"/>
      <c r="M37054" s="36"/>
      <c r="N37054" s="36"/>
    </row>
    <row r="37055" spans="12:14" x14ac:dyDescent="0.25">
      <c r="L37055" s="36"/>
      <c r="M37055" s="36"/>
      <c r="N37055" s="36"/>
    </row>
    <row r="37056" spans="12:14" x14ac:dyDescent="0.25">
      <c r="L37056" s="36"/>
      <c r="M37056" s="36"/>
      <c r="N37056" s="36"/>
    </row>
    <row r="37057" spans="12:14" x14ac:dyDescent="0.25">
      <c r="L37057" s="36"/>
      <c r="M37057" s="36"/>
      <c r="N37057" s="36"/>
    </row>
    <row r="37058" spans="12:14" x14ac:dyDescent="0.25">
      <c r="L37058" s="36"/>
      <c r="M37058" s="36"/>
      <c r="N37058" s="36"/>
    </row>
    <row r="37059" spans="12:14" x14ac:dyDescent="0.25">
      <c r="L37059" s="36"/>
      <c r="M37059" s="36"/>
      <c r="N37059" s="36"/>
    </row>
    <row r="37060" spans="12:14" x14ac:dyDescent="0.25">
      <c r="L37060" s="36"/>
      <c r="M37060" s="36"/>
      <c r="N37060" s="36"/>
    </row>
    <row r="37061" spans="12:14" x14ac:dyDescent="0.25">
      <c r="L37061" s="36"/>
      <c r="M37061" s="36"/>
      <c r="N37061" s="36"/>
    </row>
    <row r="37062" spans="12:14" x14ac:dyDescent="0.25">
      <c r="L37062" s="36"/>
      <c r="M37062" s="36"/>
      <c r="N37062" s="36"/>
    </row>
    <row r="37063" spans="12:14" x14ac:dyDescent="0.25">
      <c r="L37063" s="36"/>
      <c r="M37063" s="36"/>
      <c r="N37063" s="36"/>
    </row>
    <row r="37064" spans="12:14" x14ac:dyDescent="0.25">
      <c r="L37064" s="36"/>
      <c r="M37064" s="36"/>
      <c r="N37064" s="36"/>
    </row>
    <row r="37065" spans="12:14" x14ac:dyDescent="0.25">
      <c r="L37065" s="36"/>
      <c r="M37065" s="36"/>
      <c r="N37065" s="36"/>
    </row>
    <row r="37066" spans="12:14" x14ac:dyDescent="0.25">
      <c r="L37066" s="36"/>
      <c r="M37066" s="36"/>
      <c r="N37066" s="36"/>
    </row>
    <row r="37067" spans="12:14" x14ac:dyDescent="0.25">
      <c r="L37067" s="36"/>
      <c r="M37067" s="36"/>
      <c r="N37067" s="36"/>
    </row>
    <row r="37068" spans="12:14" x14ac:dyDescent="0.25">
      <c r="L37068" s="36"/>
      <c r="M37068" s="36"/>
      <c r="N37068" s="36"/>
    </row>
    <row r="37069" spans="12:14" x14ac:dyDescent="0.25">
      <c r="L37069" s="36"/>
      <c r="M37069" s="36"/>
      <c r="N37069" s="36"/>
    </row>
    <row r="37070" spans="12:14" x14ac:dyDescent="0.25">
      <c r="L37070" s="36"/>
      <c r="M37070" s="36"/>
      <c r="N37070" s="36"/>
    </row>
    <row r="37071" spans="12:14" x14ac:dyDescent="0.25">
      <c r="L37071" s="36"/>
      <c r="M37071" s="36"/>
      <c r="N37071" s="36"/>
    </row>
    <row r="37072" spans="12:14" x14ac:dyDescent="0.25">
      <c r="L37072" s="36"/>
      <c r="M37072" s="36"/>
      <c r="N37072" s="36"/>
    </row>
    <row r="37073" spans="12:14" x14ac:dyDescent="0.25">
      <c r="L37073" s="36"/>
      <c r="M37073" s="36"/>
      <c r="N37073" s="36"/>
    </row>
    <row r="37074" spans="12:14" x14ac:dyDescent="0.25">
      <c r="L37074" s="36"/>
      <c r="M37074" s="36"/>
      <c r="N37074" s="36"/>
    </row>
    <row r="37075" spans="12:14" x14ac:dyDescent="0.25">
      <c r="L37075" s="36"/>
      <c r="M37075" s="36"/>
      <c r="N37075" s="36"/>
    </row>
    <row r="37076" spans="12:14" x14ac:dyDescent="0.25">
      <c r="L37076" s="36"/>
      <c r="M37076" s="36"/>
      <c r="N37076" s="36"/>
    </row>
    <row r="37077" spans="12:14" x14ac:dyDescent="0.25">
      <c r="L37077" s="36"/>
      <c r="M37077" s="36"/>
      <c r="N37077" s="36"/>
    </row>
    <row r="37078" spans="12:14" x14ac:dyDescent="0.25">
      <c r="L37078" s="36"/>
      <c r="M37078" s="36"/>
      <c r="N37078" s="36"/>
    </row>
    <row r="37079" spans="12:14" x14ac:dyDescent="0.25">
      <c r="L37079" s="36"/>
      <c r="M37079" s="36"/>
      <c r="N37079" s="36"/>
    </row>
    <row r="37080" spans="12:14" x14ac:dyDescent="0.25">
      <c r="L37080" s="36"/>
      <c r="M37080" s="36"/>
      <c r="N37080" s="36"/>
    </row>
    <row r="37081" spans="12:14" x14ac:dyDescent="0.25">
      <c r="L37081" s="36"/>
      <c r="M37081" s="36"/>
      <c r="N37081" s="36"/>
    </row>
    <row r="37082" spans="12:14" x14ac:dyDescent="0.25">
      <c r="L37082" s="36"/>
      <c r="M37082" s="36"/>
      <c r="N37082" s="36"/>
    </row>
    <row r="37083" spans="12:14" x14ac:dyDescent="0.25">
      <c r="L37083" s="36"/>
      <c r="M37083" s="36"/>
      <c r="N37083" s="36"/>
    </row>
    <row r="37084" spans="12:14" x14ac:dyDescent="0.25">
      <c r="L37084" s="36"/>
      <c r="M37084" s="36"/>
      <c r="N37084" s="36"/>
    </row>
    <row r="37085" spans="12:14" x14ac:dyDescent="0.25">
      <c r="L37085" s="36"/>
      <c r="M37085" s="36"/>
      <c r="N37085" s="36"/>
    </row>
    <row r="37086" spans="12:14" x14ac:dyDescent="0.25">
      <c r="L37086" s="36"/>
      <c r="M37086" s="36"/>
      <c r="N37086" s="36"/>
    </row>
    <row r="37087" spans="12:14" x14ac:dyDescent="0.25">
      <c r="L37087" s="36"/>
      <c r="M37087" s="36"/>
      <c r="N37087" s="36"/>
    </row>
    <row r="37088" spans="12:14" x14ac:dyDescent="0.25">
      <c r="L37088" s="36"/>
      <c r="M37088" s="36"/>
      <c r="N37088" s="36"/>
    </row>
    <row r="37089" spans="12:14" x14ac:dyDescent="0.25">
      <c r="L37089" s="36"/>
      <c r="M37089" s="36"/>
      <c r="N37089" s="36"/>
    </row>
    <row r="37090" spans="12:14" x14ac:dyDescent="0.25">
      <c r="L37090" s="36"/>
      <c r="M37090" s="36"/>
      <c r="N37090" s="36"/>
    </row>
    <row r="37091" spans="12:14" x14ac:dyDescent="0.25">
      <c r="L37091" s="36"/>
      <c r="M37091" s="36"/>
      <c r="N37091" s="36"/>
    </row>
    <row r="37092" spans="12:14" x14ac:dyDescent="0.25">
      <c r="L37092" s="36"/>
      <c r="M37092" s="36"/>
      <c r="N37092" s="36"/>
    </row>
    <row r="37093" spans="12:14" x14ac:dyDescent="0.25">
      <c r="L37093" s="36"/>
      <c r="M37093" s="36"/>
      <c r="N37093" s="36"/>
    </row>
    <row r="37094" spans="12:14" x14ac:dyDescent="0.25">
      <c r="L37094" s="36"/>
      <c r="M37094" s="36"/>
      <c r="N37094" s="36"/>
    </row>
    <row r="37095" spans="12:14" x14ac:dyDescent="0.25">
      <c r="L37095" s="36"/>
      <c r="M37095" s="36"/>
      <c r="N37095" s="36"/>
    </row>
    <row r="37096" spans="12:14" x14ac:dyDescent="0.25">
      <c r="L37096" s="36"/>
      <c r="M37096" s="36"/>
      <c r="N37096" s="36"/>
    </row>
    <row r="37097" spans="12:14" x14ac:dyDescent="0.25">
      <c r="L37097" s="36"/>
      <c r="M37097" s="36"/>
      <c r="N37097" s="36"/>
    </row>
    <row r="37098" spans="12:14" x14ac:dyDescent="0.25">
      <c r="L37098" s="36"/>
      <c r="M37098" s="36"/>
      <c r="N37098" s="36"/>
    </row>
    <row r="37099" spans="12:14" x14ac:dyDescent="0.25">
      <c r="L37099" s="36"/>
      <c r="M37099" s="36"/>
      <c r="N37099" s="36"/>
    </row>
    <row r="37100" spans="12:14" x14ac:dyDescent="0.25">
      <c r="L37100" s="36"/>
      <c r="M37100" s="36"/>
      <c r="N37100" s="36"/>
    </row>
    <row r="37101" spans="12:14" x14ac:dyDescent="0.25">
      <c r="L37101" s="36"/>
      <c r="M37101" s="36"/>
      <c r="N37101" s="36"/>
    </row>
    <row r="37102" spans="12:14" x14ac:dyDescent="0.25">
      <c r="L37102" s="36"/>
      <c r="M37102" s="36"/>
      <c r="N37102" s="36"/>
    </row>
    <row r="37103" spans="12:14" x14ac:dyDescent="0.25">
      <c r="L37103" s="36"/>
      <c r="M37103" s="36"/>
      <c r="N37103" s="36"/>
    </row>
    <row r="37104" spans="12:14" x14ac:dyDescent="0.25">
      <c r="L37104" s="36"/>
      <c r="M37104" s="36"/>
      <c r="N37104" s="36"/>
    </row>
    <row r="37105" spans="12:14" x14ac:dyDescent="0.25">
      <c r="L37105" s="36"/>
      <c r="M37105" s="36"/>
      <c r="N37105" s="36"/>
    </row>
    <row r="37106" spans="12:14" x14ac:dyDescent="0.25">
      <c r="L37106" s="36"/>
      <c r="M37106" s="36"/>
      <c r="N37106" s="36"/>
    </row>
    <row r="37107" spans="12:14" x14ac:dyDescent="0.25">
      <c r="L37107" s="36"/>
      <c r="M37107" s="36"/>
      <c r="N37107" s="36"/>
    </row>
    <row r="37108" spans="12:14" x14ac:dyDescent="0.25">
      <c r="L37108" s="36"/>
      <c r="M37108" s="36"/>
      <c r="N37108" s="36"/>
    </row>
    <row r="37109" spans="12:14" x14ac:dyDescent="0.25">
      <c r="L37109" s="36"/>
      <c r="M37109" s="36"/>
      <c r="N37109" s="36"/>
    </row>
    <row r="37110" spans="12:14" x14ac:dyDescent="0.25">
      <c r="L37110" s="36"/>
      <c r="M37110" s="36"/>
      <c r="N37110" s="36"/>
    </row>
    <row r="37111" spans="12:14" x14ac:dyDescent="0.25">
      <c r="L37111" s="36"/>
      <c r="M37111" s="36"/>
      <c r="N37111" s="36"/>
    </row>
    <row r="37112" spans="12:14" x14ac:dyDescent="0.25">
      <c r="L37112" s="36"/>
      <c r="M37112" s="36"/>
      <c r="N37112" s="36"/>
    </row>
    <row r="37113" spans="12:14" x14ac:dyDescent="0.25">
      <c r="L37113" s="36"/>
      <c r="M37113" s="36"/>
      <c r="N37113" s="36"/>
    </row>
    <row r="37114" spans="12:14" x14ac:dyDescent="0.25">
      <c r="L37114" s="36"/>
      <c r="M37114" s="36"/>
      <c r="N37114" s="36"/>
    </row>
    <row r="37115" spans="12:14" x14ac:dyDescent="0.25">
      <c r="L37115" s="36"/>
      <c r="M37115" s="36"/>
      <c r="N37115" s="36"/>
    </row>
    <row r="37116" spans="12:14" x14ac:dyDescent="0.25">
      <c r="L37116" s="36"/>
      <c r="M37116" s="36"/>
      <c r="N37116" s="36"/>
    </row>
    <row r="37117" spans="12:14" x14ac:dyDescent="0.25">
      <c r="L37117" s="36"/>
      <c r="M37117" s="36"/>
      <c r="N37117" s="36"/>
    </row>
    <row r="37118" spans="12:14" x14ac:dyDescent="0.25">
      <c r="L37118" s="36"/>
      <c r="M37118" s="36"/>
      <c r="N37118" s="36"/>
    </row>
    <row r="37119" spans="12:14" x14ac:dyDescent="0.25">
      <c r="L37119" s="36"/>
      <c r="M37119" s="36"/>
      <c r="N37119" s="36"/>
    </row>
    <row r="37120" spans="12:14" x14ac:dyDescent="0.25">
      <c r="L37120" s="36"/>
      <c r="M37120" s="36"/>
      <c r="N37120" s="36"/>
    </row>
    <row r="37121" spans="12:14" x14ac:dyDescent="0.25">
      <c r="L37121" s="36"/>
      <c r="M37121" s="36"/>
      <c r="N37121" s="36"/>
    </row>
    <row r="37122" spans="12:14" x14ac:dyDescent="0.25">
      <c r="L37122" s="36"/>
      <c r="M37122" s="36"/>
      <c r="N37122" s="36"/>
    </row>
    <row r="37123" spans="12:14" x14ac:dyDescent="0.25">
      <c r="L37123" s="36"/>
      <c r="M37123" s="36"/>
      <c r="N37123" s="36"/>
    </row>
    <row r="37124" spans="12:14" x14ac:dyDescent="0.25">
      <c r="L37124" s="36"/>
      <c r="M37124" s="36"/>
      <c r="N37124" s="36"/>
    </row>
    <row r="37125" spans="12:14" x14ac:dyDescent="0.25">
      <c r="L37125" s="36"/>
      <c r="M37125" s="36"/>
      <c r="N37125" s="36"/>
    </row>
    <row r="37126" spans="12:14" x14ac:dyDescent="0.25">
      <c r="L37126" s="36"/>
      <c r="M37126" s="36"/>
      <c r="N37126" s="36"/>
    </row>
    <row r="37127" spans="12:14" x14ac:dyDescent="0.25">
      <c r="L37127" s="36"/>
      <c r="M37127" s="36"/>
      <c r="N37127" s="36"/>
    </row>
    <row r="37128" spans="12:14" x14ac:dyDescent="0.25">
      <c r="L37128" s="36"/>
      <c r="M37128" s="36"/>
      <c r="N37128" s="36"/>
    </row>
    <row r="37129" spans="12:14" x14ac:dyDescent="0.25">
      <c r="L37129" s="36"/>
      <c r="M37129" s="36"/>
      <c r="N37129" s="36"/>
    </row>
    <row r="37130" spans="12:14" x14ac:dyDescent="0.25">
      <c r="L37130" s="36"/>
      <c r="M37130" s="36"/>
      <c r="N37130" s="36"/>
    </row>
    <row r="37131" spans="12:14" x14ac:dyDescent="0.25">
      <c r="L37131" s="36"/>
      <c r="M37131" s="36"/>
      <c r="N37131" s="36"/>
    </row>
    <row r="37132" spans="12:14" x14ac:dyDescent="0.25">
      <c r="L37132" s="36"/>
      <c r="M37132" s="36"/>
      <c r="N37132" s="36"/>
    </row>
    <row r="37133" spans="12:14" x14ac:dyDescent="0.25">
      <c r="L37133" s="36"/>
      <c r="M37133" s="36"/>
      <c r="N37133" s="36"/>
    </row>
    <row r="37134" spans="12:14" x14ac:dyDescent="0.25">
      <c r="L37134" s="36"/>
      <c r="M37134" s="36"/>
      <c r="N37134" s="36"/>
    </row>
    <row r="37135" spans="12:14" x14ac:dyDescent="0.25">
      <c r="L37135" s="36"/>
      <c r="M37135" s="36"/>
      <c r="N37135" s="36"/>
    </row>
    <row r="37136" spans="12:14" x14ac:dyDescent="0.25">
      <c r="L37136" s="36"/>
      <c r="M37136" s="36"/>
      <c r="N37136" s="36"/>
    </row>
    <row r="37137" spans="12:14" x14ac:dyDescent="0.25">
      <c r="L37137" s="36"/>
      <c r="M37137" s="36"/>
      <c r="N37137" s="36"/>
    </row>
    <row r="37138" spans="12:14" x14ac:dyDescent="0.25">
      <c r="L37138" s="36"/>
      <c r="M37138" s="36"/>
      <c r="N37138" s="36"/>
    </row>
    <row r="37139" spans="12:14" x14ac:dyDescent="0.25">
      <c r="L37139" s="36"/>
      <c r="M37139" s="36"/>
      <c r="N37139" s="36"/>
    </row>
    <row r="37140" spans="12:14" x14ac:dyDescent="0.25">
      <c r="L37140" s="36"/>
      <c r="M37140" s="36"/>
      <c r="N37140" s="36"/>
    </row>
    <row r="37141" spans="12:14" x14ac:dyDescent="0.25">
      <c r="L37141" s="36"/>
      <c r="M37141" s="36"/>
      <c r="N37141" s="36"/>
    </row>
    <row r="37142" spans="12:14" x14ac:dyDescent="0.25">
      <c r="L37142" s="36"/>
      <c r="M37142" s="36"/>
      <c r="N37142" s="36"/>
    </row>
    <row r="37143" spans="12:14" x14ac:dyDescent="0.25">
      <c r="L37143" s="36"/>
      <c r="M37143" s="36"/>
      <c r="N37143" s="36"/>
    </row>
    <row r="37144" spans="12:14" x14ac:dyDescent="0.25">
      <c r="L37144" s="36"/>
      <c r="M37144" s="36"/>
      <c r="N37144" s="36"/>
    </row>
    <row r="37145" spans="12:14" x14ac:dyDescent="0.25">
      <c r="L37145" s="36"/>
      <c r="M37145" s="36"/>
      <c r="N37145" s="36"/>
    </row>
    <row r="37146" spans="12:14" x14ac:dyDescent="0.25">
      <c r="L37146" s="36"/>
      <c r="M37146" s="36"/>
      <c r="N37146" s="36"/>
    </row>
    <row r="37147" spans="12:14" x14ac:dyDescent="0.25">
      <c r="L37147" s="36"/>
      <c r="M37147" s="36"/>
      <c r="N37147" s="36"/>
    </row>
    <row r="37148" spans="12:14" x14ac:dyDescent="0.25">
      <c r="L37148" s="36"/>
      <c r="M37148" s="36"/>
      <c r="N37148" s="36"/>
    </row>
    <row r="37149" spans="12:14" x14ac:dyDescent="0.25">
      <c r="L37149" s="36"/>
      <c r="M37149" s="36"/>
      <c r="N37149" s="36"/>
    </row>
    <row r="37150" spans="12:14" x14ac:dyDescent="0.25">
      <c r="L37150" s="36"/>
      <c r="M37150" s="36"/>
      <c r="N37150" s="36"/>
    </row>
    <row r="37151" spans="12:14" x14ac:dyDescent="0.25">
      <c r="L37151" s="36"/>
      <c r="M37151" s="36"/>
      <c r="N37151" s="36"/>
    </row>
    <row r="37152" spans="12:14" x14ac:dyDescent="0.25">
      <c r="L37152" s="36"/>
      <c r="M37152" s="36"/>
      <c r="N37152" s="36"/>
    </row>
    <row r="37153" spans="12:14" x14ac:dyDescent="0.25">
      <c r="L37153" s="36"/>
      <c r="M37153" s="36"/>
      <c r="N37153" s="36"/>
    </row>
    <row r="37154" spans="12:14" x14ac:dyDescent="0.25">
      <c r="L37154" s="36"/>
      <c r="M37154" s="36"/>
      <c r="N37154" s="36"/>
    </row>
    <row r="37155" spans="12:14" x14ac:dyDescent="0.25">
      <c r="L37155" s="36"/>
      <c r="M37155" s="36"/>
      <c r="N37155" s="36"/>
    </row>
    <row r="37156" spans="12:14" x14ac:dyDescent="0.25">
      <c r="L37156" s="36"/>
      <c r="M37156" s="36"/>
      <c r="N37156" s="36"/>
    </row>
    <row r="37157" spans="12:14" x14ac:dyDescent="0.25">
      <c r="L37157" s="36"/>
      <c r="M37157" s="36"/>
      <c r="N37157" s="36"/>
    </row>
    <row r="37158" spans="12:14" x14ac:dyDescent="0.25">
      <c r="L37158" s="36"/>
      <c r="M37158" s="36"/>
      <c r="N37158" s="36"/>
    </row>
    <row r="37159" spans="12:14" x14ac:dyDescent="0.25">
      <c r="L37159" s="36"/>
      <c r="M37159" s="36"/>
      <c r="N37159" s="36"/>
    </row>
    <row r="37160" spans="12:14" x14ac:dyDescent="0.25">
      <c r="L37160" s="36"/>
      <c r="M37160" s="36"/>
      <c r="N37160" s="36"/>
    </row>
    <row r="37161" spans="12:14" x14ac:dyDescent="0.25">
      <c r="L37161" s="36"/>
      <c r="M37161" s="36"/>
      <c r="N37161" s="36"/>
    </row>
    <row r="37162" spans="12:14" x14ac:dyDescent="0.25">
      <c r="L37162" s="36"/>
      <c r="M37162" s="36"/>
      <c r="N37162" s="36"/>
    </row>
    <row r="37163" spans="12:14" x14ac:dyDescent="0.25">
      <c r="L37163" s="36"/>
      <c r="M37163" s="36"/>
      <c r="N37163" s="36"/>
    </row>
    <row r="37164" spans="12:14" x14ac:dyDescent="0.25">
      <c r="L37164" s="36"/>
      <c r="M37164" s="36"/>
      <c r="N37164" s="36"/>
    </row>
    <row r="37165" spans="12:14" x14ac:dyDescent="0.25">
      <c r="L37165" s="36"/>
      <c r="M37165" s="36"/>
      <c r="N37165" s="36"/>
    </row>
    <row r="37166" spans="12:14" x14ac:dyDescent="0.25">
      <c r="L37166" s="36"/>
      <c r="M37166" s="36"/>
      <c r="N37166" s="36"/>
    </row>
    <row r="37167" spans="12:14" x14ac:dyDescent="0.25">
      <c r="L37167" s="36"/>
      <c r="M37167" s="36"/>
      <c r="N37167" s="36"/>
    </row>
    <row r="37168" spans="12:14" x14ac:dyDescent="0.25">
      <c r="L37168" s="36"/>
      <c r="M37168" s="36"/>
      <c r="N37168" s="36"/>
    </row>
    <row r="37169" spans="12:14" x14ac:dyDescent="0.25">
      <c r="L37169" s="36"/>
      <c r="M37169" s="36"/>
      <c r="N37169" s="36"/>
    </row>
    <row r="37170" spans="12:14" x14ac:dyDescent="0.25">
      <c r="L37170" s="36"/>
      <c r="M37170" s="36"/>
      <c r="N37170" s="36"/>
    </row>
    <row r="37171" spans="12:14" x14ac:dyDescent="0.25">
      <c r="L37171" s="36"/>
      <c r="M37171" s="36"/>
      <c r="N37171" s="36"/>
    </row>
    <row r="37172" spans="12:14" x14ac:dyDescent="0.25">
      <c r="L37172" s="36"/>
      <c r="M37172" s="36"/>
      <c r="N37172" s="36"/>
    </row>
    <row r="37173" spans="12:14" x14ac:dyDescent="0.25">
      <c r="L37173" s="36"/>
      <c r="M37173" s="36"/>
      <c r="N37173" s="36"/>
    </row>
    <row r="37174" spans="12:14" x14ac:dyDescent="0.25">
      <c r="L37174" s="36"/>
      <c r="M37174" s="36"/>
      <c r="N37174" s="36"/>
    </row>
    <row r="37175" spans="12:14" x14ac:dyDescent="0.25">
      <c r="L37175" s="36"/>
      <c r="M37175" s="36"/>
      <c r="N37175" s="36"/>
    </row>
    <row r="37176" spans="12:14" x14ac:dyDescent="0.25">
      <c r="L37176" s="36"/>
      <c r="M37176" s="36"/>
      <c r="N37176" s="36"/>
    </row>
    <row r="37177" spans="12:14" x14ac:dyDescent="0.25">
      <c r="L37177" s="36"/>
      <c r="M37177" s="36"/>
      <c r="N37177" s="36"/>
    </row>
    <row r="37178" spans="12:14" x14ac:dyDescent="0.25">
      <c r="L37178" s="36"/>
      <c r="M37178" s="36"/>
      <c r="N37178" s="36"/>
    </row>
    <row r="37179" spans="12:14" x14ac:dyDescent="0.25">
      <c r="L37179" s="36"/>
      <c r="M37179" s="36"/>
      <c r="N37179" s="36"/>
    </row>
    <row r="37180" spans="12:14" x14ac:dyDescent="0.25">
      <c r="L37180" s="36"/>
      <c r="M37180" s="36"/>
      <c r="N37180" s="36"/>
    </row>
    <row r="37181" spans="12:14" x14ac:dyDescent="0.25">
      <c r="L37181" s="36"/>
      <c r="M37181" s="36"/>
      <c r="N37181" s="36"/>
    </row>
    <row r="37182" spans="12:14" x14ac:dyDescent="0.25">
      <c r="L37182" s="36"/>
      <c r="M37182" s="36"/>
      <c r="N37182" s="36"/>
    </row>
    <row r="37183" spans="12:14" x14ac:dyDescent="0.25">
      <c r="L37183" s="36"/>
      <c r="M37183" s="36"/>
      <c r="N37183" s="36"/>
    </row>
    <row r="37184" spans="12:14" x14ac:dyDescent="0.25">
      <c r="L37184" s="36"/>
      <c r="M37184" s="36"/>
      <c r="N37184" s="36"/>
    </row>
    <row r="37185" spans="12:14" x14ac:dyDescent="0.25">
      <c r="L37185" s="36"/>
      <c r="M37185" s="36"/>
      <c r="N37185" s="36"/>
    </row>
    <row r="37186" spans="12:14" x14ac:dyDescent="0.25">
      <c r="L37186" s="36"/>
      <c r="M37186" s="36"/>
      <c r="N37186" s="36"/>
    </row>
    <row r="37187" spans="12:14" x14ac:dyDescent="0.25">
      <c r="L37187" s="36"/>
      <c r="M37187" s="36"/>
      <c r="N37187" s="36"/>
    </row>
    <row r="37188" spans="12:14" x14ac:dyDescent="0.25">
      <c r="L37188" s="36"/>
      <c r="M37188" s="36"/>
      <c r="N37188" s="36"/>
    </row>
    <row r="37189" spans="12:14" x14ac:dyDescent="0.25">
      <c r="L37189" s="36"/>
      <c r="M37189" s="36"/>
      <c r="N37189" s="36"/>
    </row>
    <row r="37190" spans="12:14" x14ac:dyDescent="0.25">
      <c r="L37190" s="36"/>
      <c r="M37190" s="36"/>
      <c r="N37190" s="36"/>
    </row>
    <row r="37191" spans="12:14" x14ac:dyDescent="0.25">
      <c r="L37191" s="36"/>
      <c r="M37191" s="36"/>
      <c r="N37191" s="36"/>
    </row>
    <row r="37192" spans="12:14" x14ac:dyDescent="0.25">
      <c r="L37192" s="36"/>
      <c r="M37192" s="36"/>
      <c r="N37192" s="36"/>
    </row>
    <row r="37193" spans="12:14" x14ac:dyDescent="0.25">
      <c r="L37193" s="36"/>
      <c r="M37193" s="36"/>
      <c r="N37193" s="36"/>
    </row>
    <row r="37194" spans="12:14" x14ac:dyDescent="0.25">
      <c r="L37194" s="36"/>
      <c r="M37194" s="36"/>
      <c r="N37194" s="36"/>
    </row>
    <row r="37195" spans="12:14" x14ac:dyDescent="0.25">
      <c r="L37195" s="36"/>
      <c r="M37195" s="36"/>
      <c r="N37195" s="36"/>
    </row>
    <row r="37196" spans="12:14" x14ac:dyDescent="0.25">
      <c r="L37196" s="36"/>
      <c r="M37196" s="36"/>
      <c r="N37196" s="36"/>
    </row>
    <row r="37197" spans="12:14" x14ac:dyDescent="0.25">
      <c r="L37197" s="36"/>
      <c r="M37197" s="36"/>
      <c r="N37197" s="36"/>
    </row>
    <row r="37198" spans="12:14" x14ac:dyDescent="0.25">
      <c r="L37198" s="36"/>
      <c r="M37198" s="36"/>
      <c r="N37198" s="36"/>
    </row>
    <row r="37199" spans="12:14" x14ac:dyDescent="0.25">
      <c r="L37199" s="36"/>
      <c r="M37199" s="36"/>
      <c r="N37199" s="36"/>
    </row>
    <row r="37200" spans="12:14" x14ac:dyDescent="0.25">
      <c r="L37200" s="36"/>
      <c r="M37200" s="36"/>
      <c r="N37200" s="36"/>
    </row>
    <row r="37201" spans="12:14" x14ac:dyDescent="0.25">
      <c r="L37201" s="36"/>
      <c r="M37201" s="36"/>
      <c r="N37201" s="36"/>
    </row>
    <row r="37202" spans="12:14" x14ac:dyDescent="0.25">
      <c r="L37202" s="36"/>
      <c r="M37202" s="36"/>
      <c r="N37202" s="36"/>
    </row>
    <row r="37203" spans="12:14" x14ac:dyDescent="0.25">
      <c r="L37203" s="36"/>
      <c r="M37203" s="36"/>
      <c r="N37203" s="36"/>
    </row>
    <row r="37204" spans="12:14" x14ac:dyDescent="0.25">
      <c r="L37204" s="36"/>
      <c r="M37204" s="36"/>
      <c r="N37204" s="36"/>
    </row>
    <row r="37205" spans="12:14" x14ac:dyDescent="0.25">
      <c r="L37205" s="36"/>
      <c r="M37205" s="36"/>
      <c r="N37205" s="36"/>
    </row>
    <row r="37206" spans="12:14" x14ac:dyDescent="0.25">
      <c r="L37206" s="36"/>
      <c r="M37206" s="36"/>
      <c r="N37206" s="36"/>
    </row>
    <row r="37207" spans="12:14" x14ac:dyDescent="0.25">
      <c r="L37207" s="36"/>
      <c r="M37207" s="36"/>
      <c r="N37207" s="36"/>
    </row>
    <row r="37208" spans="12:14" x14ac:dyDescent="0.25">
      <c r="L37208" s="36"/>
      <c r="M37208" s="36"/>
      <c r="N37208" s="36"/>
    </row>
    <row r="37209" spans="12:14" x14ac:dyDescent="0.25">
      <c r="L37209" s="36"/>
      <c r="M37209" s="36"/>
      <c r="N37209" s="36"/>
    </row>
    <row r="37210" spans="12:14" x14ac:dyDescent="0.25">
      <c r="L37210" s="36"/>
      <c r="M37210" s="36"/>
      <c r="N37210" s="36"/>
    </row>
    <row r="37211" spans="12:14" x14ac:dyDescent="0.25">
      <c r="L37211" s="36"/>
      <c r="M37211" s="36"/>
      <c r="N37211" s="36"/>
    </row>
    <row r="37212" spans="12:14" x14ac:dyDescent="0.25">
      <c r="L37212" s="36"/>
      <c r="M37212" s="36"/>
      <c r="N37212" s="36"/>
    </row>
    <row r="37213" spans="12:14" x14ac:dyDescent="0.25">
      <c r="L37213" s="36"/>
      <c r="M37213" s="36"/>
      <c r="N37213" s="36"/>
    </row>
    <row r="37214" spans="12:14" x14ac:dyDescent="0.25">
      <c r="L37214" s="36"/>
      <c r="M37214" s="36"/>
      <c r="N37214" s="36"/>
    </row>
    <row r="37215" spans="12:14" x14ac:dyDescent="0.25">
      <c r="L37215" s="36"/>
      <c r="M37215" s="36"/>
      <c r="N37215" s="36"/>
    </row>
    <row r="37216" spans="12:14" x14ac:dyDescent="0.25">
      <c r="L37216" s="36"/>
      <c r="M37216" s="36"/>
      <c r="N37216" s="36"/>
    </row>
    <row r="37217" spans="12:14" x14ac:dyDescent="0.25">
      <c r="L37217" s="36"/>
      <c r="M37217" s="36"/>
      <c r="N37217" s="36"/>
    </row>
    <row r="37218" spans="12:14" x14ac:dyDescent="0.25">
      <c r="L37218" s="36"/>
      <c r="M37218" s="36"/>
      <c r="N37218" s="36"/>
    </row>
    <row r="37219" spans="12:14" x14ac:dyDescent="0.25">
      <c r="L37219" s="36"/>
      <c r="M37219" s="36"/>
      <c r="N37219" s="36"/>
    </row>
    <row r="37220" spans="12:14" x14ac:dyDescent="0.25">
      <c r="L37220" s="36"/>
      <c r="M37220" s="36"/>
      <c r="N37220" s="36"/>
    </row>
    <row r="37221" spans="12:14" x14ac:dyDescent="0.25">
      <c r="L37221" s="36"/>
      <c r="M37221" s="36"/>
      <c r="N37221" s="36"/>
    </row>
    <row r="37222" spans="12:14" x14ac:dyDescent="0.25">
      <c r="L37222" s="36"/>
      <c r="M37222" s="36"/>
      <c r="N37222" s="36"/>
    </row>
    <row r="37223" spans="12:14" x14ac:dyDescent="0.25">
      <c r="L37223" s="36"/>
      <c r="M37223" s="36"/>
      <c r="N37223" s="36"/>
    </row>
    <row r="37224" spans="12:14" x14ac:dyDescent="0.25">
      <c r="L37224" s="36"/>
      <c r="M37224" s="36"/>
      <c r="N37224" s="36"/>
    </row>
    <row r="37225" spans="12:14" x14ac:dyDescent="0.25">
      <c r="L37225" s="36"/>
      <c r="M37225" s="36"/>
      <c r="N37225" s="36"/>
    </row>
    <row r="37226" spans="12:14" x14ac:dyDescent="0.25">
      <c r="L37226" s="36"/>
      <c r="M37226" s="36"/>
      <c r="N37226" s="36"/>
    </row>
    <row r="37227" spans="12:14" x14ac:dyDescent="0.25">
      <c r="L37227" s="36"/>
      <c r="M37227" s="36"/>
      <c r="N37227" s="36"/>
    </row>
    <row r="37228" spans="12:14" x14ac:dyDescent="0.25">
      <c r="L37228" s="36"/>
      <c r="M37228" s="36"/>
      <c r="N37228" s="36"/>
    </row>
    <row r="37229" spans="12:14" x14ac:dyDescent="0.25">
      <c r="L37229" s="36"/>
      <c r="M37229" s="36"/>
      <c r="N37229" s="36"/>
    </row>
    <row r="37230" spans="12:14" x14ac:dyDescent="0.25">
      <c r="L37230" s="36"/>
      <c r="M37230" s="36"/>
      <c r="N37230" s="36"/>
    </row>
    <row r="37231" spans="12:14" x14ac:dyDescent="0.25">
      <c r="L37231" s="36"/>
      <c r="M37231" s="36"/>
      <c r="N37231" s="36"/>
    </row>
    <row r="37232" spans="12:14" x14ac:dyDescent="0.25">
      <c r="L37232" s="36"/>
      <c r="M37232" s="36"/>
      <c r="N37232" s="36"/>
    </row>
    <row r="37233" spans="12:14" x14ac:dyDescent="0.25">
      <c r="L37233" s="36"/>
      <c r="M37233" s="36"/>
      <c r="N37233" s="36"/>
    </row>
    <row r="37234" spans="12:14" x14ac:dyDescent="0.25">
      <c r="L37234" s="36"/>
      <c r="M37234" s="36"/>
      <c r="N37234" s="36"/>
    </row>
    <row r="37235" spans="12:14" x14ac:dyDescent="0.25">
      <c r="L37235" s="36"/>
      <c r="M37235" s="36"/>
      <c r="N37235" s="36"/>
    </row>
    <row r="37236" spans="12:14" x14ac:dyDescent="0.25">
      <c r="L37236" s="36"/>
      <c r="M37236" s="36"/>
      <c r="N37236" s="36"/>
    </row>
    <row r="37237" spans="12:14" x14ac:dyDescent="0.25">
      <c r="L37237" s="36"/>
      <c r="M37237" s="36"/>
      <c r="N37237" s="36"/>
    </row>
    <row r="37238" spans="12:14" x14ac:dyDescent="0.25">
      <c r="L37238" s="36"/>
      <c r="M37238" s="36"/>
      <c r="N37238" s="36"/>
    </row>
    <row r="37239" spans="12:14" x14ac:dyDescent="0.25">
      <c r="L37239" s="36"/>
      <c r="M37239" s="36"/>
      <c r="N37239" s="36"/>
    </row>
    <row r="37240" spans="12:14" x14ac:dyDescent="0.25">
      <c r="L37240" s="36"/>
      <c r="M37240" s="36"/>
      <c r="N37240" s="36"/>
    </row>
    <row r="37241" spans="12:14" x14ac:dyDescent="0.25">
      <c r="L37241" s="36"/>
      <c r="M37241" s="36"/>
      <c r="N37241" s="36"/>
    </row>
    <row r="37242" spans="12:14" x14ac:dyDescent="0.25">
      <c r="L37242" s="36"/>
      <c r="M37242" s="36"/>
      <c r="N37242" s="36"/>
    </row>
    <row r="37243" spans="12:14" x14ac:dyDescent="0.25">
      <c r="L37243" s="36"/>
      <c r="M37243" s="36"/>
      <c r="N37243" s="36"/>
    </row>
    <row r="37244" spans="12:14" x14ac:dyDescent="0.25">
      <c r="L37244" s="36"/>
      <c r="M37244" s="36"/>
      <c r="N37244" s="36"/>
    </row>
    <row r="37245" spans="12:14" x14ac:dyDescent="0.25">
      <c r="L37245" s="36"/>
      <c r="M37245" s="36"/>
      <c r="N37245" s="36"/>
    </row>
    <row r="37246" spans="12:14" x14ac:dyDescent="0.25">
      <c r="L37246" s="36"/>
      <c r="M37246" s="36"/>
      <c r="N37246" s="36"/>
    </row>
    <row r="37247" spans="12:14" x14ac:dyDescent="0.25">
      <c r="L37247" s="36"/>
      <c r="M37247" s="36"/>
      <c r="N37247" s="36"/>
    </row>
    <row r="37248" spans="12:14" x14ac:dyDescent="0.25">
      <c r="L37248" s="36"/>
      <c r="M37248" s="36"/>
      <c r="N37248" s="36"/>
    </row>
    <row r="37249" spans="12:14" x14ac:dyDescent="0.25">
      <c r="L37249" s="36"/>
      <c r="M37249" s="36"/>
      <c r="N37249" s="36"/>
    </row>
    <row r="37250" spans="12:14" x14ac:dyDescent="0.25">
      <c r="L37250" s="36"/>
      <c r="M37250" s="36"/>
      <c r="N37250" s="36"/>
    </row>
    <row r="37251" spans="12:14" x14ac:dyDescent="0.25">
      <c r="L37251" s="36"/>
      <c r="M37251" s="36"/>
      <c r="N37251" s="36"/>
    </row>
    <row r="37252" spans="12:14" x14ac:dyDescent="0.25">
      <c r="L37252" s="36"/>
      <c r="M37252" s="36"/>
      <c r="N37252" s="36"/>
    </row>
    <row r="37253" spans="12:14" x14ac:dyDescent="0.25">
      <c r="L37253" s="36"/>
      <c r="M37253" s="36"/>
      <c r="N37253" s="36"/>
    </row>
    <row r="37254" spans="12:14" x14ac:dyDescent="0.25">
      <c r="L37254" s="36"/>
      <c r="M37254" s="36"/>
      <c r="N37254" s="36"/>
    </row>
    <row r="37255" spans="12:14" x14ac:dyDescent="0.25">
      <c r="L37255" s="36"/>
      <c r="M37255" s="36"/>
      <c r="N37255" s="36"/>
    </row>
    <row r="37256" spans="12:14" x14ac:dyDescent="0.25">
      <c r="L37256" s="36"/>
      <c r="M37256" s="36"/>
      <c r="N37256" s="36"/>
    </row>
    <row r="37257" spans="12:14" x14ac:dyDescent="0.25">
      <c r="L37257" s="36"/>
      <c r="M37257" s="36"/>
      <c r="N37257" s="36"/>
    </row>
    <row r="37258" spans="12:14" x14ac:dyDescent="0.25">
      <c r="L37258" s="36"/>
      <c r="M37258" s="36"/>
      <c r="N37258" s="36"/>
    </row>
    <row r="37259" spans="12:14" x14ac:dyDescent="0.25">
      <c r="L37259" s="36"/>
      <c r="M37259" s="36"/>
      <c r="N37259" s="36"/>
    </row>
    <row r="37260" spans="12:14" x14ac:dyDescent="0.25">
      <c r="L37260" s="36"/>
      <c r="M37260" s="36"/>
      <c r="N37260" s="36"/>
    </row>
    <row r="37261" spans="12:14" x14ac:dyDescent="0.25">
      <c r="L37261" s="36"/>
      <c r="M37261" s="36"/>
      <c r="N37261" s="36"/>
    </row>
    <row r="37262" spans="12:14" x14ac:dyDescent="0.25">
      <c r="L37262" s="36"/>
      <c r="M37262" s="36"/>
      <c r="N37262" s="36"/>
    </row>
    <row r="37263" spans="12:14" x14ac:dyDescent="0.25">
      <c r="L37263" s="36"/>
      <c r="M37263" s="36"/>
      <c r="N37263" s="36"/>
    </row>
    <row r="37264" spans="12:14" x14ac:dyDescent="0.25">
      <c r="L37264" s="36"/>
      <c r="M37264" s="36"/>
      <c r="N37264" s="36"/>
    </row>
    <row r="37265" spans="12:14" x14ac:dyDescent="0.25">
      <c r="L37265" s="36"/>
      <c r="M37265" s="36"/>
      <c r="N37265" s="36"/>
    </row>
    <row r="37266" spans="12:14" x14ac:dyDescent="0.25">
      <c r="L37266" s="36"/>
      <c r="M37266" s="36"/>
      <c r="N37266" s="36"/>
    </row>
    <row r="37267" spans="12:14" x14ac:dyDescent="0.25">
      <c r="L37267" s="36"/>
      <c r="M37267" s="36"/>
      <c r="N37267" s="36"/>
    </row>
    <row r="37268" spans="12:14" x14ac:dyDescent="0.25">
      <c r="L37268" s="36"/>
      <c r="M37268" s="36"/>
      <c r="N37268" s="36"/>
    </row>
    <row r="37269" spans="12:14" x14ac:dyDescent="0.25">
      <c r="L37269" s="36"/>
      <c r="M37269" s="36"/>
      <c r="N37269" s="36"/>
    </row>
    <row r="37270" spans="12:14" x14ac:dyDescent="0.25">
      <c r="L37270" s="36"/>
      <c r="M37270" s="36"/>
      <c r="N37270" s="36"/>
    </row>
    <row r="37271" spans="12:14" x14ac:dyDescent="0.25">
      <c r="L37271" s="36"/>
      <c r="M37271" s="36"/>
      <c r="N37271" s="36"/>
    </row>
    <row r="37272" spans="12:14" x14ac:dyDescent="0.25">
      <c r="L37272" s="36"/>
      <c r="M37272" s="36"/>
      <c r="N37272" s="36"/>
    </row>
    <row r="37273" spans="12:14" x14ac:dyDescent="0.25">
      <c r="L37273" s="36"/>
      <c r="M37273" s="36"/>
      <c r="N37273" s="36"/>
    </row>
    <row r="37274" spans="12:14" x14ac:dyDescent="0.25">
      <c r="L37274" s="36"/>
      <c r="M37274" s="36"/>
      <c r="N37274" s="36"/>
    </row>
    <row r="37275" spans="12:14" x14ac:dyDescent="0.25">
      <c r="L37275" s="36"/>
      <c r="M37275" s="36"/>
      <c r="N37275" s="36"/>
    </row>
    <row r="37276" spans="12:14" x14ac:dyDescent="0.25">
      <c r="L37276" s="36"/>
      <c r="M37276" s="36"/>
      <c r="N37276" s="36"/>
    </row>
    <row r="37277" spans="12:14" x14ac:dyDescent="0.25">
      <c r="L37277" s="36"/>
      <c r="M37277" s="36"/>
      <c r="N37277" s="36"/>
    </row>
    <row r="37278" spans="12:14" x14ac:dyDescent="0.25">
      <c r="L37278" s="36"/>
      <c r="M37278" s="36"/>
      <c r="N37278" s="36"/>
    </row>
    <row r="37279" spans="12:14" x14ac:dyDescent="0.25">
      <c r="L37279" s="36"/>
      <c r="M37279" s="36"/>
      <c r="N37279" s="36"/>
    </row>
    <row r="37280" spans="12:14" x14ac:dyDescent="0.25">
      <c r="L37280" s="36"/>
      <c r="M37280" s="36"/>
      <c r="N37280" s="36"/>
    </row>
    <row r="37281" spans="12:14" x14ac:dyDescent="0.25">
      <c r="L37281" s="36"/>
      <c r="M37281" s="36"/>
      <c r="N37281" s="36"/>
    </row>
    <row r="37282" spans="12:14" x14ac:dyDescent="0.25">
      <c r="L37282" s="36"/>
      <c r="M37282" s="36"/>
      <c r="N37282" s="36"/>
    </row>
    <row r="37283" spans="12:14" x14ac:dyDescent="0.25">
      <c r="L37283" s="36"/>
      <c r="M37283" s="36"/>
      <c r="N37283" s="36"/>
    </row>
    <row r="37284" spans="12:14" x14ac:dyDescent="0.25">
      <c r="L37284" s="36"/>
      <c r="M37284" s="36"/>
      <c r="N37284" s="36"/>
    </row>
    <row r="37285" spans="12:14" x14ac:dyDescent="0.25">
      <c r="L37285" s="36"/>
      <c r="M37285" s="36"/>
      <c r="N37285" s="36"/>
    </row>
    <row r="37286" spans="12:14" x14ac:dyDescent="0.25">
      <c r="L37286" s="36"/>
      <c r="M37286" s="36"/>
      <c r="N37286" s="36"/>
    </row>
    <row r="37287" spans="12:14" x14ac:dyDescent="0.25">
      <c r="L37287" s="36"/>
      <c r="M37287" s="36"/>
      <c r="N37287" s="36"/>
    </row>
    <row r="37288" spans="12:14" x14ac:dyDescent="0.25">
      <c r="L37288" s="36"/>
      <c r="M37288" s="36"/>
      <c r="N37288" s="36"/>
    </row>
    <row r="37289" spans="12:14" x14ac:dyDescent="0.25">
      <c r="L37289" s="36"/>
      <c r="M37289" s="36"/>
      <c r="N37289" s="36"/>
    </row>
    <row r="37290" spans="12:14" x14ac:dyDescent="0.25">
      <c r="L37290" s="36"/>
      <c r="M37290" s="36"/>
      <c r="N37290" s="36"/>
    </row>
    <row r="37291" spans="12:14" x14ac:dyDescent="0.25">
      <c r="L37291" s="36"/>
      <c r="M37291" s="36"/>
      <c r="N37291" s="36"/>
    </row>
    <row r="37292" spans="12:14" x14ac:dyDescent="0.25">
      <c r="L37292" s="36"/>
      <c r="M37292" s="36"/>
      <c r="N37292" s="36"/>
    </row>
    <row r="37293" spans="12:14" x14ac:dyDescent="0.25">
      <c r="L37293" s="36"/>
      <c r="M37293" s="36"/>
      <c r="N37293" s="36"/>
    </row>
    <row r="37294" spans="12:14" x14ac:dyDescent="0.25">
      <c r="L37294" s="36"/>
      <c r="M37294" s="36"/>
      <c r="N37294" s="36"/>
    </row>
    <row r="37295" spans="12:14" x14ac:dyDescent="0.25">
      <c r="L37295" s="36"/>
      <c r="M37295" s="36"/>
      <c r="N37295" s="36"/>
    </row>
    <row r="37296" spans="12:14" x14ac:dyDescent="0.25">
      <c r="L37296" s="36"/>
      <c r="M37296" s="36"/>
      <c r="N37296" s="36"/>
    </row>
    <row r="37297" spans="12:14" x14ac:dyDescent="0.25">
      <c r="L37297" s="36"/>
      <c r="M37297" s="36"/>
      <c r="N37297" s="36"/>
    </row>
    <row r="37298" spans="12:14" x14ac:dyDescent="0.25">
      <c r="L37298" s="36"/>
      <c r="M37298" s="36"/>
      <c r="N37298" s="36"/>
    </row>
    <row r="37299" spans="12:14" x14ac:dyDescent="0.25">
      <c r="L37299" s="36"/>
      <c r="M37299" s="36"/>
      <c r="N37299" s="36"/>
    </row>
    <row r="37300" spans="12:14" x14ac:dyDescent="0.25">
      <c r="L37300" s="36"/>
      <c r="M37300" s="36"/>
      <c r="N37300" s="36"/>
    </row>
    <row r="37301" spans="12:14" x14ac:dyDescent="0.25">
      <c r="L37301" s="36"/>
      <c r="M37301" s="36"/>
      <c r="N37301" s="36"/>
    </row>
    <row r="37302" spans="12:14" x14ac:dyDescent="0.25">
      <c r="L37302" s="36"/>
      <c r="M37302" s="36"/>
      <c r="N37302" s="36"/>
    </row>
    <row r="37303" spans="12:14" x14ac:dyDescent="0.25">
      <c r="L37303" s="36"/>
      <c r="M37303" s="36"/>
      <c r="N37303" s="36"/>
    </row>
    <row r="37304" spans="12:14" x14ac:dyDescent="0.25">
      <c r="L37304" s="36"/>
      <c r="M37304" s="36"/>
      <c r="N37304" s="36"/>
    </row>
    <row r="37305" spans="12:14" x14ac:dyDescent="0.25">
      <c r="L37305" s="36"/>
      <c r="M37305" s="36"/>
      <c r="N37305" s="36"/>
    </row>
    <row r="37306" spans="12:14" x14ac:dyDescent="0.25">
      <c r="L37306" s="36"/>
      <c r="M37306" s="36"/>
      <c r="N37306" s="36"/>
    </row>
    <row r="37307" spans="12:14" x14ac:dyDescent="0.25">
      <c r="L37307" s="36"/>
      <c r="M37307" s="36"/>
      <c r="N37307" s="36"/>
    </row>
    <row r="37308" spans="12:14" x14ac:dyDescent="0.25">
      <c r="L37308" s="36"/>
      <c r="M37308" s="36"/>
      <c r="N37308" s="36"/>
    </row>
    <row r="37309" spans="12:14" x14ac:dyDescent="0.25">
      <c r="L37309" s="36"/>
      <c r="M37309" s="36"/>
      <c r="N37309" s="36"/>
    </row>
    <row r="37310" spans="12:14" x14ac:dyDescent="0.25">
      <c r="L37310" s="36"/>
      <c r="M37310" s="36"/>
      <c r="N37310" s="36"/>
    </row>
    <row r="37311" spans="12:14" x14ac:dyDescent="0.25">
      <c r="L37311" s="36"/>
      <c r="M37311" s="36"/>
      <c r="N37311" s="36"/>
    </row>
    <row r="37312" spans="12:14" x14ac:dyDescent="0.25">
      <c r="L37312" s="36"/>
      <c r="M37312" s="36"/>
      <c r="N37312" s="36"/>
    </row>
    <row r="37313" spans="12:14" x14ac:dyDescent="0.25">
      <c r="L37313" s="36"/>
      <c r="M37313" s="36"/>
      <c r="N37313" s="36"/>
    </row>
    <row r="37314" spans="12:14" x14ac:dyDescent="0.25">
      <c r="L37314" s="36"/>
      <c r="M37314" s="36"/>
      <c r="N37314" s="36"/>
    </row>
    <row r="37315" spans="12:14" x14ac:dyDescent="0.25">
      <c r="L37315" s="36"/>
      <c r="M37315" s="36"/>
      <c r="N37315" s="36"/>
    </row>
    <row r="37316" spans="12:14" x14ac:dyDescent="0.25">
      <c r="L37316" s="36"/>
      <c r="M37316" s="36"/>
      <c r="N37316" s="36"/>
    </row>
    <row r="37317" spans="12:14" x14ac:dyDescent="0.25">
      <c r="L37317" s="36"/>
      <c r="M37317" s="36"/>
      <c r="N37317" s="36"/>
    </row>
    <row r="37318" spans="12:14" x14ac:dyDescent="0.25">
      <c r="L37318" s="36"/>
      <c r="M37318" s="36"/>
      <c r="N37318" s="36"/>
    </row>
    <row r="37319" spans="12:14" x14ac:dyDescent="0.25">
      <c r="L37319" s="36"/>
      <c r="M37319" s="36"/>
      <c r="N37319" s="36"/>
    </row>
    <row r="37320" spans="12:14" x14ac:dyDescent="0.25">
      <c r="L37320" s="36"/>
      <c r="M37320" s="36"/>
      <c r="N37320" s="36"/>
    </row>
    <row r="37321" spans="12:14" x14ac:dyDescent="0.25">
      <c r="L37321" s="36"/>
      <c r="M37321" s="36"/>
      <c r="N37321" s="36"/>
    </row>
    <row r="37322" spans="12:14" x14ac:dyDescent="0.25">
      <c r="L37322" s="36"/>
      <c r="M37322" s="36"/>
      <c r="N37322" s="36"/>
    </row>
    <row r="37323" spans="12:14" x14ac:dyDescent="0.25">
      <c r="L37323" s="36"/>
      <c r="M37323" s="36"/>
      <c r="N37323" s="36"/>
    </row>
    <row r="37324" spans="12:14" x14ac:dyDescent="0.25">
      <c r="L37324" s="36"/>
      <c r="M37324" s="36"/>
      <c r="N37324" s="36"/>
    </row>
    <row r="37325" spans="12:14" x14ac:dyDescent="0.25">
      <c r="L37325" s="36"/>
      <c r="M37325" s="36"/>
      <c r="N37325" s="36"/>
    </row>
    <row r="37326" spans="12:14" x14ac:dyDescent="0.25">
      <c r="L37326" s="36"/>
      <c r="M37326" s="36"/>
      <c r="N37326" s="36"/>
    </row>
    <row r="37327" spans="12:14" x14ac:dyDescent="0.25">
      <c r="L37327" s="36"/>
      <c r="M37327" s="36"/>
      <c r="N37327" s="36"/>
    </row>
    <row r="37328" spans="12:14" x14ac:dyDescent="0.25">
      <c r="L37328" s="36"/>
      <c r="M37328" s="36"/>
      <c r="N37328" s="36"/>
    </row>
    <row r="37329" spans="12:14" x14ac:dyDescent="0.25">
      <c r="L37329" s="36"/>
      <c r="M37329" s="36"/>
      <c r="N37329" s="36"/>
    </row>
    <row r="37330" spans="12:14" x14ac:dyDescent="0.25">
      <c r="L37330" s="36"/>
      <c r="M37330" s="36"/>
      <c r="N37330" s="36"/>
    </row>
    <row r="37331" spans="12:14" x14ac:dyDescent="0.25">
      <c r="L37331" s="36"/>
      <c r="M37331" s="36"/>
      <c r="N37331" s="36"/>
    </row>
    <row r="37332" spans="12:14" x14ac:dyDescent="0.25">
      <c r="L37332" s="36"/>
      <c r="M37332" s="36"/>
      <c r="N37332" s="36"/>
    </row>
    <row r="37333" spans="12:14" x14ac:dyDescent="0.25">
      <c r="L37333" s="36"/>
      <c r="M37333" s="36"/>
      <c r="N37333" s="36"/>
    </row>
    <row r="37334" spans="12:14" x14ac:dyDescent="0.25">
      <c r="L37334" s="36"/>
      <c r="M37334" s="36"/>
      <c r="N37334" s="36"/>
    </row>
    <row r="37335" spans="12:14" x14ac:dyDescent="0.25">
      <c r="L37335" s="36"/>
      <c r="M37335" s="36"/>
      <c r="N37335" s="36"/>
    </row>
    <row r="37336" spans="12:14" x14ac:dyDescent="0.25">
      <c r="L37336" s="36"/>
      <c r="M37336" s="36"/>
      <c r="N37336" s="36"/>
    </row>
    <row r="37337" spans="12:14" x14ac:dyDescent="0.25">
      <c r="L37337" s="36"/>
      <c r="M37337" s="36"/>
      <c r="N37337" s="36"/>
    </row>
    <row r="37338" spans="12:14" x14ac:dyDescent="0.25">
      <c r="L37338" s="36"/>
      <c r="M37338" s="36"/>
      <c r="N37338" s="36"/>
    </row>
    <row r="37339" spans="12:14" x14ac:dyDescent="0.25">
      <c r="L37339" s="36"/>
      <c r="M37339" s="36"/>
      <c r="N37339" s="36"/>
    </row>
    <row r="37340" spans="12:14" x14ac:dyDescent="0.25">
      <c r="L37340" s="36"/>
      <c r="M37340" s="36"/>
      <c r="N37340" s="36"/>
    </row>
    <row r="37341" spans="12:14" x14ac:dyDescent="0.25">
      <c r="L37341" s="36"/>
      <c r="M37341" s="36"/>
      <c r="N37341" s="36"/>
    </row>
    <row r="37342" spans="12:14" x14ac:dyDescent="0.25">
      <c r="L37342" s="36"/>
      <c r="M37342" s="36"/>
      <c r="N37342" s="36"/>
    </row>
    <row r="37343" spans="12:14" x14ac:dyDescent="0.25">
      <c r="L37343" s="36"/>
      <c r="M37343" s="36"/>
      <c r="N37343" s="36"/>
    </row>
    <row r="37344" spans="12:14" x14ac:dyDescent="0.25">
      <c r="L37344" s="36"/>
      <c r="M37344" s="36"/>
      <c r="N37344" s="36"/>
    </row>
    <row r="37345" spans="12:14" x14ac:dyDescent="0.25">
      <c r="L37345" s="36"/>
      <c r="M37345" s="36"/>
      <c r="N37345" s="36"/>
    </row>
    <row r="37346" spans="12:14" x14ac:dyDescent="0.25">
      <c r="L37346" s="36"/>
      <c r="M37346" s="36"/>
      <c r="N37346" s="36"/>
    </row>
    <row r="37347" spans="12:14" x14ac:dyDescent="0.25">
      <c r="L37347" s="36"/>
      <c r="M37347" s="36"/>
      <c r="N37347" s="36"/>
    </row>
    <row r="37348" spans="12:14" x14ac:dyDescent="0.25">
      <c r="L37348" s="36"/>
      <c r="M37348" s="36"/>
      <c r="N37348" s="36"/>
    </row>
    <row r="37349" spans="12:14" x14ac:dyDescent="0.25">
      <c r="L37349" s="36"/>
      <c r="M37349" s="36"/>
      <c r="N37349" s="36"/>
    </row>
    <row r="37350" spans="12:14" x14ac:dyDescent="0.25">
      <c r="L37350" s="36"/>
      <c r="M37350" s="36"/>
      <c r="N37350" s="36"/>
    </row>
    <row r="37351" spans="12:14" x14ac:dyDescent="0.25">
      <c r="L37351" s="36"/>
      <c r="M37351" s="36"/>
      <c r="N37351" s="36"/>
    </row>
    <row r="37352" spans="12:14" x14ac:dyDescent="0.25">
      <c r="L37352" s="36"/>
      <c r="M37352" s="36"/>
      <c r="N37352" s="36"/>
    </row>
    <row r="37353" spans="12:14" x14ac:dyDescent="0.25">
      <c r="L37353" s="36"/>
      <c r="M37353" s="36"/>
      <c r="N37353" s="36"/>
    </row>
    <row r="37354" spans="12:14" x14ac:dyDescent="0.25">
      <c r="L37354" s="36"/>
      <c r="M37354" s="36"/>
      <c r="N37354" s="36"/>
    </row>
    <row r="37355" spans="12:14" x14ac:dyDescent="0.25">
      <c r="L37355" s="36"/>
      <c r="M37355" s="36"/>
      <c r="N37355" s="36"/>
    </row>
    <row r="37356" spans="12:14" x14ac:dyDescent="0.25">
      <c r="L37356" s="36"/>
      <c r="M37356" s="36"/>
      <c r="N37356" s="36"/>
    </row>
    <row r="37357" spans="12:14" x14ac:dyDescent="0.25">
      <c r="L37357" s="36"/>
      <c r="M37357" s="36"/>
      <c r="N37357" s="36"/>
    </row>
    <row r="37358" spans="12:14" x14ac:dyDescent="0.25">
      <c r="L37358" s="36"/>
      <c r="M37358" s="36"/>
      <c r="N37358" s="36"/>
    </row>
    <row r="37359" spans="12:14" x14ac:dyDescent="0.25">
      <c r="L37359" s="36"/>
      <c r="M37359" s="36"/>
      <c r="N37359" s="36"/>
    </row>
    <row r="37360" spans="12:14" x14ac:dyDescent="0.25">
      <c r="L37360" s="36"/>
      <c r="M37360" s="36"/>
      <c r="N37360" s="36"/>
    </row>
    <row r="37361" spans="12:14" x14ac:dyDescent="0.25">
      <c r="L37361" s="36"/>
      <c r="M37361" s="36"/>
      <c r="N37361" s="36"/>
    </row>
    <row r="37362" spans="12:14" x14ac:dyDescent="0.25">
      <c r="L37362" s="36"/>
      <c r="M37362" s="36"/>
      <c r="N37362" s="36"/>
    </row>
    <row r="37363" spans="12:14" x14ac:dyDescent="0.25">
      <c r="L37363" s="36"/>
      <c r="M37363" s="36"/>
      <c r="N37363" s="36"/>
    </row>
    <row r="37364" spans="12:14" x14ac:dyDescent="0.25">
      <c r="L37364" s="36"/>
      <c r="M37364" s="36"/>
      <c r="N37364" s="36"/>
    </row>
    <row r="37365" spans="12:14" x14ac:dyDescent="0.25">
      <c r="L37365" s="36"/>
      <c r="M37365" s="36"/>
      <c r="N37365" s="36"/>
    </row>
    <row r="37366" spans="12:14" x14ac:dyDescent="0.25">
      <c r="L37366" s="36"/>
      <c r="M37366" s="36"/>
      <c r="N37366" s="36"/>
    </row>
    <row r="37367" spans="12:14" x14ac:dyDescent="0.25">
      <c r="L37367" s="36"/>
      <c r="M37367" s="36"/>
      <c r="N37367" s="36"/>
    </row>
    <row r="37368" spans="12:14" x14ac:dyDescent="0.25">
      <c r="L37368" s="36"/>
      <c r="M37368" s="36"/>
      <c r="N37368" s="36"/>
    </row>
    <row r="37369" spans="12:14" x14ac:dyDescent="0.25">
      <c r="L37369" s="36"/>
      <c r="M37369" s="36"/>
      <c r="N37369" s="36"/>
    </row>
    <row r="37370" spans="12:14" x14ac:dyDescent="0.25">
      <c r="L37370" s="36"/>
      <c r="M37370" s="36"/>
      <c r="N37370" s="36"/>
    </row>
    <row r="37371" spans="12:14" x14ac:dyDescent="0.25">
      <c r="L37371" s="36"/>
      <c r="M37371" s="36"/>
      <c r="N37371" s="36"/>
    </row>
    <row r="37372" spans="12:14" x14ac:dyDescent="0.25">
      <c r="L37372" s="36"/>
      <c r="M37372" s="36"/>
      <c r="N37372" s="36"/>
    </row>
    <row r="37373" spans="12:14" x14ac:dyDescent="0.25">
      <c r="L37373" s="36"/>
      <c r="M37373" s="36"/>
      <c r="N37373" s="36"/>
    </row>
    <row r="37374" spans="12:14" x14ac:dyDescent="0.25">
      <c r="L37374" s="36"/>
      <c r="M37374" s="36"/>
      <c r="N37374" s="36"/>
    </row>
    <row r="37375" spans="12:14" x14ac:dyDescent="0.25">
      <c r="L37375" s="36"/>
      <c r="M37375" s="36"/>
      <c r="N37375" s="36"/>
    </row>
    <row r="37376" spans="12:14" x14ac:dyDescent="0.25">
      <c r="L37376" s="36"/>
      <c r="M37376" s="36"/>
      <c r="N37376" s="36"/>
    </row>
    <row r="37377" spans="12:14" x14ac:dyDescent="0.25">
      <c r="L37377" s="36"/>
      <c r="M37377" s="36"/>
      <c r="N37377" s="36"/>
    </row>
    <row r="37378" spans="12:14" x14ac:dyDescent="0.25">
      <c r="L37378" s="36"/>
      <c r="M37378" s="36"/>
      <c r="N37378" s="36"/>
    </row>
    <row r="37379" spans="12:14" x14ac:dyDescent="0.25">
      <c r="L37379" s="36"/>
      <c r="M37379" s="36"/>
      <c r="N37379" s="36"/>
    </row>
    <row r="37380" spans="12:14" x14ac:dyDescent="0.25">
      <c r="L37380" s="36"/>
      <c r="M37380" s="36"/>
      <c r="N37380" s="36"/>
    </row>
    <row r="37381" spans="12:14" x14ac:dyDescent="0.25">
      <c r="L37381" s="36"/>
      <c r="M37381" s="36"/>
      <c r="N37381" s="36"/>
    </row>
    <row r="37382" spans="12:14" x14ac:dyDescent="0.25">
      <c r="L37382" s="36"/>
      <c r="M37382" s="36"/>
      <c r="N37382" s="36"/>
    </row>
    <row r="37383" spans="12:14" x14ac:dyDescent="0.25">
      <c r="L37383" s="36"/>
      <c r="M37383" s="36"/>
      <c r="N37383" s="36"/>
    </row>
    <row r="37384" spans="12:14" x14ac:dyDescent="0.25">
      <c r="L37384" s="36"/>
      <c r="M37384" s="36"/>
      <c r="N37384" s="36"/>
    </row>
    <row r="37385" spans="12:14" x14ac:dyDescent="0.25">
      <c r="L37385" s="36"/>
      <c r="M37385" s="36"/>
      <c r="N37385" s="36"/>
    </row>
    <row r="37386" spans="12:14" x14ac:dyDescent="0.25">
      <c r="L37386" s="36"/>
      <c r="M37386" s="36"/>
      <c r="N37386" s="36"/>
    </row>
    <row r="37387" spans="12:14" x14ac:dyDescent="0.25">
      <c r="L37387" s="36"/>
      <c r="M37387" s="36"/>
      <c r="N37387" s="36"/>
    </row>
    <row r="37388" spans="12:14" x14ac:dyDescent="0.25">
      <c r="L37388" s="36"/>
      <c r="M37388" s="36"/>
      <c r="N37388" s="36"/>
    </row>
    <row r="37389" spans="12:14" x14ac:dyDescent="0.25">
      <c r="L37389" s="36"/>
      <c r="M37389" s="36"/>
      <c r="N37389" s="36"/>
    </row>
    <row r="37390" spans="12:14" x14ac:dyDescent="0.25">
      <c r="L37390" s="36"/>
      <c r="M37390" s="36"/>
      <c r="N37390" s="36"/>
    </row>
    <row r="37391" spans="12:14" x14ac:dyDescent="0.25">
      <c r="L37391" s="36"/>
      <c r="M37391" s="36"/>
      <c r="N37391" s="36"/>
    </row>
    <row r="37392" spans="12:14" x14ac:dyDescent="0.25">
      <c r="L37392" s="36"/>
      <c r="M37392" s="36"/>
      <c r="N37392" s="36"/>
    </row>
    <row r="37393" spans="12:14" x14ac:dyDescent="0.25">
      <c r="L37393" s="36"/>
      <c r="M37393" s="36"/>
      <c r="N37393" s="36"/>
    </row>
    <row r="37394" spans="12:14" x14ac:dyDescent="0.25">
      <c r="L37394" s="36"/>
      <c r="M37394" s="36"/>
      <c r="N37394" s="36"/>
    </row>
    <row r="37395" spans="12:14" x14ac:dyDescent="0.25">
      <c r="L37395" s="36"/>
      <c r="M37395" s="36"/>
      <c r="N37395" s="36"/>
    </row>
    <row r="37396" spans="12:14" x14ac:dyDescent="0.25">
      <c r="L37396" s="36"/>
      <c r="M37396" s="36"/>
      <c r="N37396" s="36"/>
    </row>
    <row r="37397" spans="12:14" x14ac:dyDescent="0.25">
      <c r="L37397" s="36"/>
      <c r="M37397" s="36"/>
      <c r="N37397" s="36"/>
    </row>
    <row r="37398" spans="12:14" x14ac:dyDescent="0.25">
      <c r="L37398" s="36"/>
      <c r="M37398" s="36"/>
      <c r="N37398" s="36"/>
    </row>
    <row r="37399" spans="12:14" x14ac:dyDescent="0.25">
      <c r="L37399" s="36"/>
      <c r="M37399" s="36"/>
      <c r="N37399" s="36"/>
    </row>
    <row r="37400" spans="12:14" x14ac:dyDescent="0.25">
      <c r="L37400" s="36"/>
      <c r="M37400" s="36"/>
      <c r="N37400" s="36"/>
    </row>
    <row r="37401" spans="12:14" x14ac:dyDescent="0.25">
      <c r="L37401" s="36"/>
      <c r="M37401" s="36"/>
      <c r="N37401" s="36"/>
    </row>
    <row r="37402" spans="12:14" x14ac:dyDescent="0.25">
      <c r="L37402" s="36"/>
      <c r="M37402" s="36"/>
      <c r="N37402" s="36"/>
    </row>
    <row r="37403" spans="12:14" x14ac:dyDescent="0.25">
      <c r="L37403" s="36"/>
      <c r="M37403" s="36"/>
      <c r="N37403" s="36"/>
    </row>
    <row r="37404" spans="12:14" x14ac:dyDescent="0.25">
      <c r="L37404" s="36"/>
      <c r="M37404" s="36"/>
      <c r="N37404" s="36"/>
    </row>
    <row r="37405" spans="12:14" x14ac:dyDescent="0.25">
      <c r="L37405" s="36"/>
      <c r="M37405" s="36"/>
      <c r="N37405" s="36"/>
    </row>
    <row r="37406" spans="12:14" x14ac:dyDescent="0.25">
      <c r="L37406" s="36"/>
      <c r="M37406" s="36"/>
      <c r="N37406" s="36"/>
    </row>
    <row r="37407" spans="12:14" x14ac:dyDescent="0.25">
      <c r="L37407" s="36"/>
      <c r="M37407" s="36"/>
      <c r="N37407" s="36"/>
    </row>
    <row r="37408" spans="12:14" x14ac:dyDescent="0.25">
      <c r="L37408" s="36"/>
      <c r="M37408" s="36"/>
      <c r="N37408" s="36"/>
    </row>
    <row r="37409" spans="12:14" x14ac:dyDescent="0.25">
      <c r="L37409" s="36"/>
      <c r="M37409" s="36"/>
      <c r="N37409" s="36"/>
    </row>
    <row r="37410" spans="12:14" x14ac:dyDescent="0.25">
      <c r="L37410" s="36"/>
      <c r="M37410" s="36"/>
      <c r="N37410" s="36"/>
    </row>
    <row r="37411" spans="12:14" x14ac:dyDescent="0.25">
      <c r="L37411" s="36"/>
      <c r="M37411" s="36"/>
      <c r="N37411" s="36"/>
    </row>
    <row r="37412" spans="12:14" x14ac:dyDescent="0.25">
      <c r="L37412" s="36"/>
      <c r="M37412" s="36"/>
      <c r="N37412" s="36"/>
    </row>
    <row r="37413" spans="12:14" x14ac:dyDescent="0.25">
      <c r="L37413" s="36"/>
      <c r="M37413" s="36"/>
      <c r="N37413" s="36"/>
    </row>
    <row r="37414" spans="12:14" x14ac:dyDescent="0.25">
      <c r="L37414" s="36"/>
      <c r="M37414" s="36"/>
      <c r="N37414" s="36"/>
    </row>
    <row r="37415" spans="12:14" x14ac:dyDescent="0.25">
      <c r="L37415" s="36"/>
      <c r="M37415" s="36"/>
      <c r="N37415" s="36"/>
    </row>
    <row r="37416" spans="12:14" x14ac:dyDescent="0.25">
      <c r="L37416" s="36"/>
      <c r="M37416" s="36"/>
      <c r="N37416" s="36"/>
    </row>
    <row r="37417" spans="12:14" x14ac:dyDescent="0.25">
      <c r="L37417" s="36"/>
      <c r="M37417" s="36"/>
      <c r="N37417" s="36"/>
    </row>
    <row r="37418" spans="12:14" x14ac:dyDescent="0.25">
      <c r="L37418" s="36"/>
      <c r="M37418" s="36"/>
      <c r="N37418" s="36"/>
    </row>
    <row r="37419" spans="12:14" x14ac:dyDescent="0.25">
      <c r="L37419" s="36"/>
      <c r="M37419" s="36"/>
      <c r="N37419" s="36"/>
    </row>
    <row r="37420" spans="12:14" x14ac:dyDescent="0.25">
      <c r="L37420" s="36"/>
      <c r="M37420" s="36"/>
      <c r="N37420" s="36"/>
    </row>
    <row r="37421" spans="12:14" x14ac:dyDescent="0.25">
      <c r="L37421" s="36"/>
      <c r="M37421" s="36"/>
      <c r="N37421" s="36"/>
    </row>
    <row r="37422" spans="12:14" x14ac:dyDescent="0.25">
      <c r="L37422" s="36"/>
      <c r="M37422" s="36"/>
      <c r="N37422" s="36"/>
    </row>
    <row r="37423" spans="12:14" x14ac:dyDescent="0.25">
      <c r="L37423" s="36"/>
      <c r="M37423" s="36"/>
      <c r="N37423" s="36"/>
    </row>
    <row r="37424" spans="12:14" x14ac:dyDescent="0.25">
      <c r="L37424" s="36"/>
      <c r="M37424" s="36"/>
      <c r="N37424" s="36"/>
    </row>
    <row r="37425" spans="12:14" x14ac:dyDescent="0.25">
      <c r="L37425" s="36"/>
      <c r="M37425" s="36"/>
      <c r="N37425" s="36"/>
    </row>
    <row r="37426" spans="12:14" x14ac:dyDescent="0.25">
      <c r="L37426" s="36"/>
      <c r="M37426" s="36"/>
      <c r="N37426" s="36"/>
    </row>
    <row r="37427" spans="12:14" x14ac:dyDescent="0.25">
      <c r="L37427" s="36"/>
      <c r="M37427" s="36"/>
      <c r="N37427" s="36"/>
    </row>
    <row r="37428" spans="12:14" x14ac:dyDescent="0.25">
      <c r="L37428" s="36"/>
      <c r="M37428" s="36"/>
      <c r="N37428" s="36"/>
    </row>
    <row r="37429" spans="12:14" x14ac:dyDescent="0.25">
      <c r="L37429" s="36"/>
      <c r="M37429" s="36"/>
      <c r="N37429" s="36"/>
    </row>
    <row r="37430" spans="12:14" x14ac:dyDescent="0.25">
      <c r="L37430" s="36"/>
      <c r="M37430" s="36"/>
      <c r="N37430" s="36"/>
    </row>
    <row r="37431" spans="12:14" x14ac:dyDescent="0.25">
      <c r="L37431" s="36"/>
      <c r="M37431" s="36"/>
      <c r="N37431" s="36"/>
    </row>
    <row r="37432" spans="12:14" x14ac:dyDescent="0.25">
      <c r="L37432" s="36"/>
      <c r="M37432" s="36"/>
      <c r="N37432" s="36"/>
    </row>
    <row r="37433" spans="12:14" x14ac:dyDescent="0.25">
      <c r="L37433" s="36"/>
      <c r="M37433" s="36"/>
      <c r="N37433" s="36"/>
    </row>
    <row r="37434" spans="12:14" x14ac:dyDescent="0.25">
      <c r="L37434" s="36"/>
      <c r="M37434" s="36"/>
      <c r="N37434" s="36"/>
    </row>
    <row r="37435" spans="12:14" x14ac:dyDescent="0.25">
      <c r="L37435" s="36"/>
      <c r="M37435" s="36"/>
      <c r="N37435" s="36"/>
    </row>
    <row r="37436" spans="12:14" x14ac:dyDescent="0.25">
      <c r="L37436" s="36"/>
      <c r="M37436" s="36"/>
      <c r="N37436" s="36"/>
    </row>
    <row r="37437" spans="12:14" x14ac:dyDescent="0.25">
      <c r="L37437" s="36"/>
      <c r="M37437" s="36"/>
      <c r="N37437" s="36"/>
    </row>
    <row r="37438" spans="12:14" x14ac:dyDescent="0.25">
      <c r="L37438" s="36"/>
      <c r="M37438" s="36"/>
      <c r="N37438" s="36"/>
    </row>
    <row r="37439" spans="12:14" x14ac:dyDescent="0.25">
      <c r="L37439" s="36"/>
      <c r="M37439" s="36"/>
      <c r="N37439" s="36"/>
    </row>
    <row r="37440" spans="12:14" x14ac:dyDescent="0.25">
      <c r="L37440" s="36"/>
      <c r="M37440" s="36"/>
      <c r="N37440" s="36"/>
    </row>
    <row r="37441" spans="12:14" x14ac:dyDescent="0.25">
      <c r="L37441" s="36"/>
      <c r="M37441" s="36"/>
      <c r="N37441" s="36"/>
    </row>
    <row r="37442" spans="12:14" x14ac:dyDescent="0.25">
      <c r="L37442" s="36"/>
      <c r="M37442" s="36"/>
      <c r="N37442" s="36"/>
    </row>
    <row r="37443" spans="12:14" x14ac:dyDescent="0.25">
      <c r="L37443" s="36"/>
      <c r="M37443" s="36"/>
      <c r="N37443" s="36"/>
    </row>
    <row r="37444" spans="12:14" x14ac:dyDescent="0.25">
      <c r="L37444" s="36"/>
      <c r="M37444" s="36"/>
      <c r="N37444" s="36"/>
    </row>
    <row r="37445" spans="12:14" x14ac:dyDescent="0.25">
      <c r="L37445" s="36"/>
      <c r="M37445" s="36"/>
      <c r="N37445" s="36"/>
    </row>
    <row r="37446" spans="12:14" x14ac:dyDescent="0.25">
      <c r="L37446" s="36"/>
      <c r="M37446" s="36"/>
      <c r="N37446" s="36"/>
    </row>
    <row r="37447" spans="12:14" x14ac:dyDescent="0.25">
      <c r="L37447" s="36"/>
      <c r="M37447" s="36"/>
      <c r="N37447" s="36"/>
    </row>
    <row r="37448" spans="12:14" x14ac:dyDescent="0.25">
      <c r="L37448" s="36"/>
      <c r="M37448" s="36"/>
      <c r="N37448" s="36"/>
    </row>
    <row r="37449" spans="12:14" x14ac:dyDescent="0.25">
      <c r="L37449" s="36"/>
      <c r="M37449" s="36"/>
      <c r="N37449" s="36"/>
    </row>
    <row r="37450" spans="12:14" x14ac:dyDescent="0.25">
      <c r="L37450" s="36"/>
      <c r="M37450" s="36"/>
      <c r="N37450" s="36"/>
    </row>
    <row r="37451" spans="12:14" x14ac:dyDescent="0.25">
      <c r="L37451" s="36"/>
      <c r="M37451" s="36"/>
      <c r="N37451" s="36"/>
    </row>
    <row r="37452" spans="12:14" x14ac:dyDescent="0.25">
      <c r="L37452" s="36"/>
      <c r="M37452" s="36"/>
      <c r="N37452" s="36"/>
    </row>
    <row r="37453" spans="12:14" x14ac:dyDescent="0.25">
      <c r="L37453" s="36"/>
      <c r="M37453" s="36"/>
      <c r="N37453" s="36"/>
    </row>
    <row r="37454" spans="12:14" x14ac:dyDescent="0.25">
      <c r="L37454" s="36"/>
      <c r="M37454" s="36"/>
      <c r="N37454" s="36"/>
    </row>
    <row r="37455" spans="12:14" x14ac:dyDescent="0.25">
      <c r="L37455" s="36"/>
      <c r="M37455" s="36"/>
      <c r="N37455" s="36"/>
    </row>
    <row r="37456" spans="12:14" x14ac:dyDescent="0.25">
      <c r="L37456" s="36"/>
      <c r="M37456" s="36"/>
      <c r="N37456" s="36"/>
    </row>
    <row r="37457" spans="12:14" x14ac:dyDescent="0.25">
      <c r="L37457" s="36"/>
      <c r="M37457" s="36"/>
      <c r="N37457" s="36"/>
    </row>
    <row r="37458" spans="12:14" x14ac:dyDescent="0.25">
      <c r="L37458" s="36"/>
      <c r="M37458" s="36"/>
      <c r="N37458" s="36"/>
    </row>
    <row r="37459" spans="12:14" x14ac:dyDescent="0.25">
      <c r="L37459" s="36"/>
      <c r="M37459" s="36"/>
      <c r="N37459" s="36"/>
    </row>
    <row r="37460" spans="12:14" x14ac:dyDescent="0.25">
      <c r="L37460" s="36"/>
      <c r="M37460" s="36"/>
      <c r="N37460" s="36"/>
    </row>
    <row r="37461" spans="12:14" x14ac:dyDescent="0.25">
      <c r="L37461" s="36"/>
      <c r="M37461" s="36"/>
      <c r="N37461" s="36"/>
    </row>
    <row r="37462" spans="12:14" x14ac:dyDescent="0.25">
      <c r="L37462" s="36"/>
      <c r="M37462" s="36"/>
      <c r="N37462" s="36"/>
    </row>
    <row r="37463" spans="12:14" x14ac:dyDescent="0.25">
      <c r="L37463" s="36"/>
      <c r="M37463" s="36"/>
      <c r="N37463" s="36"/>
    </row>
    <row r="37464" spans="12:14" x14ac:dyDescent="0.25">
      <c r="L37464" s="36"/>
      <c r="M37464" s="36"/>
      <c r="N37464" s="36"/>
    </row>
    <row r="37465" spans="12:14" x14ac:dyDescent="0.25">
      <c r="L37465" s="36"/>
      <c r="M37465" s="36"/>
      <c r="N37465" s="36"/>
    </row>
    <row r="37466" spans="12:14" x14ac:dyDescent="0.25">
      <c r="L37466" s="36"/>
      <c r="M37466" s="36"/>
      <c r="N37466" s="36"/>
    </row>
    <row r="37467" spans="12:14" x14ac:dyDescent="0.25">
      <c r="L37467" s="36"/>
      <c r="M37467" s="36"/>
      <c r="N37467" s="36"/>
    </row>
    <row r="37468" spans="12:14" x14ac:dyDescent="0.25">
      <c r="L37468" s="36"/>
      <c r="M37468" s="36"/>
      <c r="N37468" s="36"/>
    </row>
    <row r="37469" spans="12:14" x14ac:dyDescent="0.25">
      <c r="L37469" s="36"/>
      <c r="M37469" s="36"/>
      <c r="N37469" s="36"/>
    </row>
    <row r="37470" spans="12:14" x14ac:dyDescent="0.25">
      <c r="L37470" s="36"/>
      <c r="M37470" s="36"/>
      <c r="N37470" s="36"/>
    </row>
    <row r="37471" spans="12:14" x14ac:dyDescent="0.25">
      <c r="L37471" s="36"/>
      <c r="M37471" s="36"/>
      <c r="N37471" s="36"/>
    </row>
    <row r="37472" spans="12:14" x14ac:dyDescent="0.25">
      <c r="L37472" s="36"/>
      <c r="M37472" s="36"/>
      <c r="N37472" s="36"/>
    </row>
    <row r="37473" spans="12:14" x14ac:dyDescent="0.25">
      <c r="L37473" s="36"/>
      <c r="M37473" s="36"/>
      <c r="N37473" s="36"/>
    </row>
    <row r="37474" spans="12:14" x14ac:dyDescent="0.25">
      <c r="L37474" s="36"/>
      <c r="M37474" s="36"/>
      <c r="N37474" s="36"/>
    </row>
    <row r="37475" spans="12:14" x14ac:dyDescent="0.25">
      <c r="L37475" s="36"/>
      <c r="M37475" s="36"/>
      <c r="N37475" s="36"/>
    </row>
    <row r="37476" spans="12:14" x14ac:dyDescent="0.25">
      <c r="L37476" s="36"/>
      <c r="M37476" s="36"/>
      <c r="N37476" s="36"/>
    </row>
    <row r="37477" spans="12:14" x14ac:dyDescent="0.25">
      <c r="L37477" s="36"/>
      <c r="M37477" s="36"/>
      <c r="N37477" s="36"/>
    </row>
    <row r="37478" spans="12:14" x14ac:dyDescent="0.25">
      <c r="L37478" s="36"/>
      <c r="M37478" s="36"/>
      <c r="N37478" s="36"/>
    </row>
    <row r="37479" spans="12:14" x14ac:dyDescent="0.25">
      <c r="L37479" s="36"/>
      <c r="M37479" s="36"/>
      <c r="N37479" s="36"/>
    </row>
    <row r="37480" spans="12:14" x14ac:dyDescent="0.25">
      <c r="L37480" s="36"/>
      <c r="M37480" s="36"/>
      <c r="N37480" s="36"/>
    </row>
    <row r="37481" spans="12:14" x14ac:dyDescent="0.25">
      <c r="L37481" s="36"/>
      <c r="M37481" s="36"/>
      <c r="N37481" s="36"/>
    </row>
    <row r="37482" spans="12:14" x14ac:dyDescent="0.25">
      <c r="L37482" s="36"/>
      <c r="M37482" s="36"/>
      <c r="N37482" s="36"/>
    </row>
    <row r="37483" spans="12:14" x14ac:dyDescent="0.25">
      <c r="L37483" s="36"/>
      <c r="M37483" s="36"/>
      <c r="N37483" s="36"/>
    </row>
    <row r="37484" spans="12:14" x14ac:dyDescent="0.25">
      <c r="L37484" s="36"/>
      <c r="M37484" s="36"/>
      <c r="N37484" s="36"/>
    </row>
    <row r="37485" spans="12:14" x14ac:dyDescent="0.25">
      <c r="L37485" s="36"/>
      <c r="M37485" s="36"/>
      <c r="N37485" s="36"/>
    </row>
    <row r="37486" spans="12:14" x14ac:dyDescent="0.25">
      <c r="L37486" s="36"/>
      <c r="M37486" s="36"/>
      <c r="N37486" s="36"/>
    </row>
    <row r="37487" spans="12:14" x14ac:dyDescent="0.25">
      <c r="L37487" s="36"/>
      <c r="M37487" s="36"/>
      <c r="N37487" s="36"/>
    </row>
    <row r="37488" spans="12:14" x14ac:dyDescent="0.25">
      <c r="L37488" s="36"/>
      <c r="M37488" s="36"/>
      <c r="N37488" s="36"/>
    </row>
    <row r="37489" spans="12:14" x14ac:dyDescent="0.25">
      <c r="L37489" s="36"/>
      <c r="M37489" s="36"/>
      <c r="N37489" s="36"/>
    </row>
    <row r="37490" spans="12:14" x14ac:dyDescent="0.25">
      <c r="L37490" s="36"/>
      <c r="M37490" s="36"/>
      <c r="N37490" s="36"/>
    </row>
    <row r="37491" spans="12:14" x14ac:dyDescent="0.25">
      <c r="L37491" s="36"/>
      <c r="M37491" s="36"/>
      <c r="N37491" s="36"/>
    </row>
    <row r="37492" spans="12:14" x14ac:dyDescent="0.25">
      <c r="L37492" s="36"/>
      <c r="M37492" s="36"/>
      <c r="N37492" s="36"/>
    </row>
    <row r="37493" spans="12:14" x14ac:dyDescent="0.25">
      <c r="L37493" s="36"/>
      <c r="M37493" s="36"/>
      <c r="N37493" s="36"/>
    </row>
    <row r="37494" spans="12:14" x14ac:dyDescent="0.25">
      <c r="L37494" s="36"/>
      <c r="M37494" s="36"/>
      <c r="N37494" s="36"/>
    </row>
    <row r="37495" spans="12:14" x14ac:dyDescent="0.25">
      <c r="L37495" s="36"/>
      <c r="M37495" s="36"/>
      <c r="N37495" s="36"/>
    </row>
    <row r="37496" spans="12:14" x14ac:dyDescent="0.25">
      <c r="L37496" s="36"/>
      <c r="M37496" s="36"/>
      <c r="N37496" s="36"/>
    </row>
    <row r="37497" spans="12:14" x14ac:dyDescent="0.25">
      <c r="L37497" s="36"/>
      <c r="M37497" s="36"/>
      <c r="N37497" s="36"/>
    </row>
    <row r="37498" spans="12:14" x14ac:dyDescent="0.25">
      <c r="L37498" s="36"/>
      <c r="M37498" s="36"/>
      <c r="N37498" s="36"/>
    </row>
    <row r="37499" spans="12:14" x14ac:dyDescent="0.25">
      <c r="L37499" s="36"/>
      <c r="M37499" s="36"/>
      <c r="N37499" s="36"/>
    </row>
    <row r="37500" spans="12:14" x14ac:dyDescent="0.25">
      <c r="L37500" s="36"/>
      <c r="M37500" s="36"/>
      <c r="N37500" s="36"/>
    </row>
    <row r="37501" spans="12:14" x14ac:dyDescent="0.25">
      <c r="L37501" s="36"/>
      <c r="M37501" s="36"/>
      <c r="N37501" s="36"/>
    </row>
    <row r="37502" spans="12:14" x14ac:dyDescent="0.25">
      <c r="L37502" s="36"/>
      <c r="M37502" s="36"/>
      <c r="N37502" s="36"/>
    </row>
    <row r="37503" spans="12:14" x14ac:dyDescent="0.25">
      <c r="L37503" s="36"/>
      <c r="M37503" s="36"/>
      <c r="N37503" s="36"/>
    </row>
    <row r="37504" spans="12:14" x14ac:dyDescent="0.25">
      <c r="L37504" s="36"/>
      <c r="M37504" s="36"/>
      <c r="N37504" s="36"/>
    </row>
    <row r="37505" spans="12:14" x14ac:dyDescent="0.25">
      <c r="L37505" s="36"/>
      <c r="M37505" s="36"/>
      <c r="N37505" s="36"/>
    </row>
    <row r="37506" spans="12:14" x14ac:dyDescent="0.25">
      <c r="L37506" s="36"/>
      <c r="M37506" s="36"/>
      <c r="N37506" s="36"/>
    </row>
    <row r="37507" spans="12:14" x14ac:dyDescent="0.25">
      <c r="L37507" s="36"/>
      <c r="M37507" s="36"/>
      <c r="N37507" s="36"/>
    </row>
    <row r="37508" spans="12:14" x14ac:dyDescent="0.25">
      <c r="L37508" s="36"/>
      <c r="M37508" s="36"/>
      <c r="N37508" s="36"/>
    </row>
    <row r="37509" spans="12:14" x14ac:dyDescent="0.25">
      <c r="L37509" s="36"/>
      <c r="M37509" s="36"/>
      <c r="N37509" s="36"/>
    </row>
    <row r="37510" spans="12:14" x14ac:dyDescent="0.25">
      <c r="L37510" s="36"/>
      <c r="M37510" s="36"/>
      <c r="N37510" s="36"/>
    </row>
    <row r="37511" spans="12:14" x14ac:dyDescent="0.25">
      <c r="L37511" s="36"/>
      <c r="M37511" s="36"/>
      <c r="N37511" s="36"/>
    </row>
    <row r="37512" spans="12:14" x14ac:dyDescent="0.25">
      <c r="L37512" s="36"/>
      <c r="M37512" s="36"/>
      <c r="N37512" s="36"/>
    </row>
    <row r="37513" spans="12:14" x14ac:dyDescent="0.25">
      <c r="L37513" s="36"/>
      <c r="M37513" s="36"/>
      <c r="N37513" s="36"/>
    </row>
    <row r="37514" spans="12:14" x14ac:dyDescent="0.25">
      <c r="L37514" s="36"/>
      <c r="M37514" s="36"/>
      <c r="N37514" s="36"/>
    </row>
    <row r="37515" spans="12:14" x14ac:dyDescent="0.25">
      <c r="L37515" s="36"/>
      <c r="M37515" s="36"/>
      <c r="N37515" s="36"/>
    </row>
    <row r="37516" spans="12:14" x14ac:dyDescent="0.25">
      <c r="L37516" s="36"/>
      <c r="M37516" s="36"/>
      <c r="N37516" s="36"/>
    </row>
    <row r="37517" spans="12:14" x14ac:dyDescent="0.25">
      <c r="L37517" s="36"/>
      <c r="M37517" s="36"/>
      <c r="N37517" s="36"/>
    </row>
    <row r="37518" spans="12:14" x14ac:dyDescent="0.25">
      <c r="L37518" s="36"/>
      <c r="M37518" s="36"/>
      <c r="N37518" s="36"/>
    </row>
    <row r="37519" spans="12:14" x14ac:dyDescent="0.25">
      <c r="L37519" s="36"/>
      <c r="M37519" s="36"/>
      <c r="N37519" s="36"/>
    </row>
    <row r="37520" spans="12:14" x14ac:dyDescent="0.25">
      <c r="L37520" s="36"/>
      <c r="M37520" s="36"/>
      <c r="N37520" s="36"/>
    </row>
    <row r="37521" spans="12:14" x14ac:dyDescent="0.25">
      <c r="L37521" s="36"/>
      <c r="M37521" s="36"/>
      <c r="N37521" s="36"/>
    </row>
    <row r="37522" spans="12:14" x14ac:dyDescent="0.25">
      <c r="L37522" s="36"/>
      <c r="M37522" s="36"/>
      <c r="N37522" s="36"/>
    </row>
    <row r="37523" spans="12:14" x14ac:dyDescent="0.25">
      <c r="L37523" s="36"/>
      <c r="M37523" s="36"/>
      <c r="N37523" s="36"/>
    </row>
    <row r="37524" spans="12:14" x14ac:dyDescent="0.25">
      <c r="L37524" s="36"/>
      <c r="M37524" s="36"/>
      <c r="N37524" s="36"/>
    </row>
    <row r="37525" spans="12:14" x14ac:dyDescent="0.25">
      <c r="L37525" s="36"/>
      <c r="M37525" s="36"/>
      <c r="N37525" s="36"/>
    </row>
    <row r="37526" spans="12:14" x14ac:dyDescent="0.25">
      <c r="L37526" s="36"/>
      <c r="M37526" s="36"/>
      <c r="N37526" s="36"/>
    </row>
    <row r="37527" spans="12:14" x14ac:dyDescent="0.25">
      <c r="L37527" s="36"/>
      <c r="M37527" s="36"/>
      <c r="N37527" s="36"/>
    </row>
    <row r="37528" spans="12:14" x14ac:dyDescent="0.25">
      <c r="L37528" s="36"/>
      <c r="M37528" s="36"/>
      <c r="N37528" s="36"/>
    </row>
    <row r="37529" spans="12:14" x14ac:dyDescent="0.25">
      <c r="L37529" s="36"/>
      <c r="M37529" s="36"/>
      <c r="N37529" s="36"/>
    </row>
    <row r="37530" spans="12:14" x14ac:dyDescent="0.25">
      <c r="L37530" s="36"/>
      <c r="M37530" s="36"/>
      <c r="N37530" s="36"/>
    </row>
    <row r="37531" spans="12:14" x14ac:dyDescent="0.25">
      <c r="L37531" s="36"/>
      <c r="M37531" s="36"/>
      <c r="N37531" s="36"/>
    </row>
    <row r="37532" spans="12:14" x14ac:dyDescent="0.25">
      <c r="L37532" s="36"/>
      <c r="M37532" s="36"/>
      <c r="N37532" s="36"/>
    </row>
    <row r="37533" spans="12:14" x14ac:dyDescent="0.25">
      <c r="L37533" s="36"/>
      <c r="M37533" s="36"/>
      <c r="N37533" s="36"/>
    </row>
    <row r="37534" spans="12:14" x14ac:dyDescent="0.25">
      <c r="L37534" s="36"/>
      <c r="M37534" s="36"/>
      <c r="N37534" s="36"/>
    </row>
    <row r="37535" spans="12:14" x14ac:dyDescent="0.25">
      <c r="L37535" s="36"/>
      <c r="M37535" s="36"/>
      <c r="N37535" s="36"/>
    </row>
    <row r="37536" spans="12:14" x14ac:dyDescent="0.25">
      <c r="L37536" s="36"/>
      <c r="M37536" s="36"/>
      <c r="N37536" s="36"/>
    </row>
    <row r="37537" spans="12:14" x14ac:dyDescent="0.25">
      <c r="L37537" s="36"/>
      <c r="M37537" s="36"/>
      <c r="N37537" s="36"/>
    </row>
    <row r="37538" spans="12:14" x14ac:dyDescent="0.25">
      <c r="L37538" s="36"/>
      <c r="M37538" s="36"/>
      <c r="N37538" s="36"/>
    </row>
    <row r="37539" spans="12:14" x14ac:dyDescent="0.25">
      <c r="L37539" s="36"/>
      <c r="M37539" s="36"/>
      <c r="N37539" s="36"/>
    </row>
    <row r="37540" spans="12:14" x14ac:dyDescent="0.25">
      <c r="L37540" s="36"/>
      <c r="M37540" s="36"/>
      <c r="N37540" s="36"/>
    </row>
    <row r="37541" spans="12:14" x14ac:dyDescent="0.25">
      <c r="L37541" s="36"/>
      <c r="M37541" s="36"/>
      <c r="N37541" s="36"/>
    </row>
    <row r="37542" spans="12:14" x14ac:dyDescent="0.25">
      <c r="L37542" s="36"/>
      <c r="M37542" s="36"/>
      <c r="N37542" s="36"/>
    </row>
    <row r="37543" spans="12:14" x14ac:dyDescent="0.25">
      <c r="L37543" s="36"/>
      <c r="M37543" s="36"/>
      <c r="N37543" s="36"/>
    </row>
    <row r="37544" spans="12:14" x14ac:dyDescent="0.25">
      <c r="L37544" s="36"/>
      <c r="M37544" s="36"/>
      <c r="N37544" s="36"/>
    </row>
    <row r="37545" spans="12:14" x14ac:dyDescent="0.25">
      <c r="L37545" s="36"/>
      <c r="M37545" s="36"/>
      <c r="N37545" s="36"/>
    </row>
    <row r="37546" spans="12:14" x14ac:dyDescent="0.25">
      <c r="L37546" s="36"/>
      <c r="M37546" s="36"/>
      <c r="N37546" s="36"/>
    </row>
    <row r="37547" spans="12:14" x14ac:dyDescent="0.25">
      <c r="L37547" s="36"/>
      <c r="M37547" s="36"/>
      <c r="N37547" s="36"/>
    </row>
    <row r="37548" spans="12:14" x14ac:dyDescent="0.25">
      <c r="L37548" s="36"/>
      <c r="M37548" s="36"/>
      <c r="N37548" s="36"/>
    </row>
    <row r="37549" spans="12:14" x14ac:dyDescent="0.25">
      <c r="L37549" s="36"/>
      <c r="M37549" s="36"/>
      <c r="N37549" s="36"/>
    </row>
    <row r="37550" spans="12:14" x14ac:dyDescent="0.25">
      <c r="L37550" s="36"/>
      <c r="M37550" s="36"/>
      <c r="N37550" s="36"/>
    </row>
    <row r="37551" spans="12:14" x14ac:dyDescent="0.25">
      <c r="L37551" s="36"/>
      <c r="M37551" s="36"/>
      <c r="N37551" s="36"/>
    </row>
    <row r="37552" spans="12:14" x14ac:dyDescent="0.25">
      <c r="L37552" s="36"/>
      <c r="M37552" s="36"/>
      <c r="N37552" s="36"/>
    </row>
    <row r="37553" spans="12:14" x14ac:dyDescent="0.25">
      <c r="L37553" s="36"/>
      <c r="M37553" s="36"/>
      <c r="N37553" s="36"/>
    </row>
    <row r="37554" spans="12:14" x14ac:dyDescent="0.25">
      <c r="L37554" s="36"/>
      <c r="M37554" s="36"/>
      <c r="N37554" s="36"/>
    </row>
    <row r="37555" spans="12:14" x14ac:dyDescent="0.25">
      <c r="L37555" s="36"/>
      <c r="M37555" s="36"/>
      <c r="N37555" s="36"/>
    </row>
    <row r="37556" spans="12:14" x14ac:dyDescent="0.25">
      <c r="L37556" s="36"/>
      <c r="M37556" s="36"/>
      <c r="N37556" s="36"/>
    </row>
    <row r="37557" spans="12:14" x14ac:dyDescent="0.25">
      <c r="L37557" s="36"/>
      <c r="M37557" s="36"/>
      <c r="N37557" s="36"/>
    </row>
    <row r="37558" spans="12:14" x14ac:dyDescent="0.25">
      <c r="L37558" s="36"/>
      <c r="M37558" s="36"/>
      <c r="N37558" s="36"/>
    </row>
    <row r="37559" spans="12:14" x14ac:dyDescent="0.25">
      <c r="L37559" s="36"/>
      <c r="M37559" s="36"/>
      <c r="N37559" s="36"/>
    </row>
    <row r="37560" spans="12:14" x14ac:dyDescent="0.25">
      <c r="L37560" s="36"/>
      <c r="M37560" s="36"/>
      <c r="N37560" s="36"/>
    </row>
    <row r="37561" spans="12:14" x14ac:dyDescent="0.25">
      <c r="L37561" s="36"/>
      <c r="M37561" s="36"/>
      <c r="N37561" s="36"/>
    </row>
    <row r="37562" spans="12:14" x14ac:dyDescent="0.25">
      <c r="L37562" s="36"/>
      <c r="M37562" s="36"/>
      <c r="N37562" s="36"/>
    </row>
    <row r="37563" spans="12:14" x14ac:dyDescent="0.25">
      <c r="L37563" s="36"/>
      <c r="M37563" s="36"/>
      <c r="N37563" s="36"/>
    </row>
    <row r="37564" spans="12:14" x14ac:dyDescent="0.25">
      <c r="L37564" s="36"/>
      <c r="M37564" s="36"/>
      <c r="N37564" s="36"/>
    </row>
    <row r="37565" spans="12:14" x14ac:dyDescent="0.25">
      <c r="L37565" s="36"/>
      <c r="M37565" s="36"/>
      <c r="N37565" s="36"/>
    </row>
    <row r="37566" spans="12:14" x14ac:dyDescent="0.25">
      <c r="L37566" s="36"/>
      <c r="M37566" s="36"/>
      <c r="N37566" s="36"/>
    </row>
    <row r="37567" spans="12:14" x14ac:dyDescent="0.25">
      <c r="L37567" s="36"/>
      <c r="M37567" s="36"/>
      <c r="N37567" s="36"/>
    </row>
    <row r="37568" spans="12:14" x14ac:dyDescent="0.25">
      <c r="L37568" s="36"/>
      <c r="M37568" s="36"/>
      <c r="N37568" s="36"/>
    </row>
    <row r="37569" spans="12:14" x14ac:dyDescent="0.25">
      <c r="L37569" s="36"/>
      <c r="M37569" s="36"/>
      <c r="N37569" s="36"/>
    </row>
    <row r="37570" spans="12:14" x14ac:dyDescent="0.25">
      <c r="L37570" s="36"/>
      <c r="M37570" s="36"/>
      <c r="N37570" s="36"/>
    </row>
    <row r="37571" spans="12:14" x14ac:dyDescent="0.25">
      <c r="L37571" s="36"/>
      <c r="M37571" s="36"/>
      <c r="N37571" s="36"/>
    </row>
    <row r="37572" spans="12:14" x14ac:dyDescent="0.25">
      <c r="L37572" s="36"/>
      <c r="M37572" s="36"/>
      <c r="N37572" s="36"/>
    </row>
    <row r="37573" spans="12:14" x14ac:dyDescent="0.25">
      <c r="L37573" s="36"/>
      <c r="M37573" s="36"/>
      <c r="N37573" s="36"/>
    </row>
    <row r="37574" spans="12:14" x14ac:dyDescent="0.25">
      <c r="L37574" s="36"/>
      <c r="M37574" s="36"/>
      <c r="N37574" s="36"/>
    </row>
    <row r="37575" spans="12:14" x14ac:dyDescent="0.25">
      <c r="L37575" s="36"/>
      <c r="M37575" s="36"/>
      <c r="N37575" s="36"/>
    </row>
    <row r="37576" spans="12:14" x14ac:dyDescent="0.25">
      <c r="L37576" s="36"/>
      <c r="M37576" s="36"/>
      <c r="N37576" s="36"/>
    </row>
    <row r="37577" spans="12:14" x14ac:dyDescent="0.25">
      <c r="L37577" s="36"/>
      <c r="M37577" s="36"/>
      <c r="N37577" s="36"/>
    </row>
    <row r="37578" spans="12:14" x14ac:dyDescent="0.25">
      <c r="L37578" s="36"/>
      <c r="M37578" s="36"/>
      <c r="N37578" s="36"/>
    </row>
    <row r="37579" spans="12:14" x14ac:dyDescent="0.25">
      <c r="L37579" s="36"/>
      <c r="M37579" s="36"/>
      <c r="N37579" s="36"/>
    </row>
    <row r="37580" spans="12:14" x14ac:dyDescent="0.25">
      <c r="L37580" s="36"/>
      <c r="M37580" s="36"/>
      <c r="N37580" s="36"/>
    </row>
    <row r="37581" spans="12:14" x14ac:dyDescent="0.25">
      <c r="L37581" s="36"/>
      <c r="M37581" s="36"/>
      <c r="N37581" s="36"/>
    </row>
    <row r="37582" spans="12:14" x14ac:dyDescent="0.25">
      <c r="L37582" s="36"/>
      <c r="M37582" s="36"/>
      <c r="N37582" s="36"/>
    </row>
    <row r="37583" spans="12:14" x14ac:dyDescent="0.25">
      <c r="L37583" s="36"/>
      <c r="M37583" s="36"/>
      <c r="N37583" s="36"/>
    </row>
    <row r="37584" spans="12:14" x14ac:dyDescent="0.25">
      <c r="L37584" s="36"/>
      <c r="M37584" s="36"/>
      <c r="N37584" s="36"/>
    </row>
    <row r="37585" spans="12:14" x14ac:dyDescent="0.25">
      <c r="L37585" s="36"/>
      <c r="M37585" s="36"/>
      <c r="N37585" s="36"/>
    </row>
    <row r="37586" spans="12:14" x14ac:dyDescent="0.25">
      <c r="L37586" s="36"/>
      <c r="M37586" s="36"/>
      <c r="N37586" s="36"/>
    </row>
    <row r="37587" spans="12:14" x14ac:dyDescent="0.25">
      <c r="L37587" s="36"/>
      <c r="M37587" s="36"/>
      <c r="N37587" s="36"/>
    </row>
    <row r="37588" spans="12:14" x14ac:dyDescent="0.25">
      <c r="L37588" s="36"/>
      <c r="M37588" s="36"/>
      <c r="N37588" s="36"/>
    </row>
    <row r="37589" spans="12:14" x14ac:dyDescent="0.25">
      <c r="L37589" s="36"/>
      <c r="M37589" s="36"/>
      <c r="N37589" s="36"/>
    </row>
    <row r="37590" spans="12:14" x14ac:dyDescent="0.25">
      <c r="L37590" s="36"/>
      <c r="M37590" s="36"/>
      <c r="N37590" s="36"/>
    </row>
    <row r="37591" spans="12:14" x14ac:dyDescent="0.25">
      <c r="L37591" s="36"/>
      <c r="M37591" s="36"/>
      <c r="N37591" s="36"/>
    </row>
    <row r="37592" spans="12:14" x14ac:dyDescent="0.25">
      <c r="L37592" s="36"/>
      <c r="M37592" s="36"/>
      <c r="N37592" s="36"/>
    </row>
    <row r="37593" spans="12:14" x14ac:dyDescent="0.25">
      <c r="L37593" s="36"/>
      <c r="M37593" s="36"/>
      <c r="N37593" s="36"/>
    </row>
    <row r="37594" spans="12:14" x14ac:dyDescent="0.25">
      <c r="L37594" s="36"/>
      <c r="M37594" s="36"/>
      <c r="N37594" s="36"/>
    </row>
    <row r="37595" spans="12:14" x14ac:dyDescent="0.25">
      <c r="L37595" s="36"/>
      <c r="M37595" s="36"/>
      <c r="N37595" s="36"/>
    </row>
    <row r="37596" spans="12:14" x14ac:dyDescent="0.25">
      <c r="L37596" s="36"/>
      <c r="M37596" s="36"/>
      <c r="N37596" s="36"/>
    </row>
    <row r="37597" spans="12:14" x14ac:dyDescent="0.25">
      <c r="L37597" s="36"/>
      <c r="M37597" s="36"/>
      <c r="N37597" s="36"/>
    </row>
    <row r="37598" spans="12:14" x14ac:dyDescent="0.25">
      <c r="L37598" s="36"/>
      <c r="M37598" s="36"/>
      <c r="N37598" s="36"/>
    </row>
    <row r="37599" spans="12:14" x14ac:dyDescent="0.25">
      <c r="L37599" s="36"/>
      <c r="M37599" s="36"/>
      <c r="N37599" s="36"/>
    </row>
    <row r="37600" spans="12:14" x14ac:dyDescent="0.25">
      <c r="L37600" s="36"/>
      <c r="M37600" s="36"/>
      <c r="N37600" s="36"/>
    </row>
    <row r="37601" spans="12:14" x14ac:dyDescent="0.25">
      <c r="L37601" s="36"/>
      <c r="M37601" s="36"/>
      <c r="N37601" s="36"/>
    </row>
    <row r="37602" spans="12:14" x14ac:dyDescent="0.25">
      <c r="L37602" s="36"/>
      <c r="M37602" s="36"/>
      <c r="N37602" s="36"/>
    </row>
    <row r="37603" spans="12:14" x14ac:dyDescent="0.25">
      <c r="L37603" s="36"/>
      <c r="M37603" s="36"/>
      <c r="N37603" s="36"/>
    </row>
    <row r="37604" spans="12:14" x14ac:dyDescent="0.25">
      <c r="L37604" s="36"/>
      <c r="M37604" s="36"/>
      <c r="N37604" s="36"/>
    </row>
    <row r="37605" spans="12:14" x14ac:dyDescent="0.25">
      <c r="L37605" s="36"/>
      <c r="M37605" s="36"/>
      <c r="N37605" s="36"/>
    </row>
    <row r="37606" spans="12:14" x14ac:dyDescent="0.25">
      <c r="L37606" s="36"/>
      <c r="M37606" s="36"/>
      <c r="N37606" s="36"/>
    </row>
    <row r="37607" spans="12:14" x14ac:dyDescent="0.25">
      <c r="L37607" s="36"/>
      <c r="M37607" s="36"/>
      <c r="N37607" s="36"/>
    </row>
    <row r="37608" spans="12:14" x14ac:dyDescent="0.25">
      <c r="L37608" s="36"/>
      <c r="M37608" s="36"/>
      <c r="N37608" s="36"/>
    </row>
    <row r="37609" spans="12:14" x14ac:dyDescent="0.25">
      <c r="L37609" s="36"/>
      <c r="M37609" s="36"/>
      <c r="N37609" s="36"/>
    </row>
    <row r="37610" spans="12:14" x14ac:dyDescent="0.25">
      <c r="L37610" s="36"/>
      <c r="M37610" s="36"/>
      <c r="N37610" s="36"/>
    </row>
    <row r="37611" spans="12:14" x14ac:dyDescent="0.25">
      <c r="L37611" s="36"/>
      <c r="M37611" s="36"/>
      <c r="N37611" s="36"/>
    </row>
    <row r="37612" spans="12:14" x14ac:dyDescent="0.25">
      <c r="L37612" s="36"/>
      <c r="M37612" s="36"/>
      <c r="N37612" s="36"/>
    </row>
    <row r="37613" spans="12:14" x14ac:dyDescent="0.25">
      <c r="L37613" s="36"/>
      <c r="M37613" s="36"/>
      <c r="N37613" s="36"/>
    </row>
    <row r="37614" spans="12:14" x14ac:dyDescent="0.25">
      <c r="L37614" s="36"/>
      <c r="M37614" s="36"/>
      <c r="N37614" s="36"/>
    </row>
    <row r="37615" spans="12:14" x14ac:dyDescent="0.25">
      <c r="L37615" s="36"/>
      <c r="M37615" s="36"/>
      <c r="N37615" s="36"/>
    </row>
    <row r="37616" spans="12:14" x14ac:dyDescent="0.25">
      <c r="L37616" s="36"/>
      <c r="M37616" s="36"/>
      <c r="N37616" s="36"/>
    </row>
    <row r="37617" spans="12:14" x14ac:dyDescent="0.25">
      <c r="L37617" s="36"/>
      <c r="M37617" s="36"/>
      <c r="N37617" s="36"/>
    </row>
    <row r="37618" spans="12:14" x14ac:dyDescent="0.25">
      <c r="L37618" s="36"/>
      <c r="M37618" s="36"/>
      <c r="N37618" s="36"/>
    </row>
    <row r="37619" spans="12:14" x14ac:dyDescent="0.25">
      <c r="L37619" s="36"/>
      <c r="M37619" s="36"/>
      <c r="N37619" s="36"/>
    </row>
    <row r="37620" spans="12:14" x14ac:dyDescent="0.25">
      <c r="L37620" s="36"/>
      <c r="M37620" s="36"/>
      <c r="N37620" s="36"/>
    </row>
    <row r="37621" spans="12:14" x14ac:dyDescent="0.25">
      <c r="L37621" s="36"/>
      <c r="M37621" s="36"/>
      <c r="N37621" s="36"/>
    </row>
    <row r="37622" spans="12:14" x14ac:dyDescent="0.25">
      <c r="L37622" s="36"/>
      <c r="M37622" s="36"/>
      <c r="N37622" s="36"/>
    </row>
    <row r="37623" spans="12:14" x14ac:dyDescent="0.25">
      <c r="L37623" s="36"/>
      <c r="M37623" s="36"/>
      <c r="N37623" s="36"/>
    </row>
    <row r="37624" spans="12:14" x14ac:dyDescent="0.25">
      <c r="L37624" s="36"/>
      <c r="M37624" s="36"/>
      <c r="N37624" s="36"/>
    </row>
    <row r="37625" spans="12:14" x14ac:dyDescent="0.25">
      <c r="L37625" s="36"/>
      <c r="M37625" s="36"/>
      <c r="N37625" s="36"/>
    </row>
    <row r="37626" spans="12:14" x14ac:dyDescent="0.25">
      <c r="L37626" s="36"/>
      <c r="M37626" s="36"/>
      <c r="N37626" s="36"/>
    </row>
    <row r="37627" spans="12:14" x14ac:dyDescent="0.25">
      <c r="L37627" s="36"/>
      <c r="M37627" s="36"/>
      <c r="N37627" s="36"/>
    </row>
    <row r="37628" spans="12:14" x14ac:dyDescent="0.25">
      <c r="L37628" s="36"/>
      <c r="M37628" s="36"/>
      <c r="N37628" s="36"/>
    </row>
    <row r="37629" spans="12:14" x14ac:dyDescent="0.25">
      <c r="L37629" s="36"/>
      <c r="M37629" s="36"/>
      <c r="N37629" s="36"/>
    </row>
    <row r="37630" spans="12:14" x14ac:dyDescent="0.25">
      <c r="L37630" s="36"/>
      <c r="M37630" s="36"/>
      <c r="N37630" s="36"/>
    </row>
    <row r="37631" spans="12:14" x14ac:dyDescent="0.25">
      <c r="L37631" s="36"/>
      <c r="M37631" s="36"/>
      <c r="N37631" s="36"/>
    </row>
    <row r="37632" spans="12:14" x14ac:dyDescent="0.25">
      <c r="L37632" s="36"/>
      <c r="M37632" s="36"/>
      <c r="N37632" s="36"/>
    </row>
    <row r="37633" spans="12:14" x14ac:dyDescent="0.25">
      <c r="L37633" s="36"/>
      <c r="M37633" s="36"/>
      <c r="N37633" s="36"/>
    </row>
    <row r="37634" spans="12:14" x14ac:dyDescent="0.25">
      <c r="L37634" s="36"/>
      <c r="M37634" s="36"/>
      <c r="N37634" s="36"/>
    </row>
    <row r="37635" spans="12:14" x14ac:dyDescent="0.25">
      <c r="L37635" s="36"/>
      <c r="M37635" s="36"/>
      <c r="N37635" s="36"/>
    </row>
    <row r="37636" spans="12:14" x14ac:dyDescent="0.25">
      <c r="L37636" s="36"/>
      <c r="M37636" s="36"/>
      <c r="N37636" s="36"/>
    </row>
    <row r="37637" spans="12:14" x14ac:dyDescent="0.25">
      <c r="L37637" s="36"/>
      <c r="M37637" s="36"/>
      <c r="N37637" s="36"/>
    </row>
    <row r="37638" spans="12:14" x14ac:dyDescent="0.25">
      <c r="L37638" s="36"/>
      <c r="M37638" s="36"/>
      <c r="N37638" s="36"/>
    </row>
    <row r="37639" spans="12:14" x14ac:dyDescent="0.25">
      <c r="L37639" s="36"/>
      <c r="M37639" s="36"/>
      <c r="N37639" s="36"/>
    </row>
    <row r="37640" spans="12:14" x14ac:dyDescent="0.25">
      <c r="L37640" s="36"/>
      <c r="M37640" s="36"/>
      <c r="N37640" s="36"/>
    </row>
    <row r="37641" spans="12:14" x14ac:dyDescent="0.25">
      <c r="L37641" s="36"/>
      <c r="M37641" s="36"/>
      <c r="N37641" s="36"/>
    </row>
    <row r="37642" spans="12:14" x14ac:dyDescent="0.25">
      <c r="L37642" s="36"/>
      <c r="M37642" s="36"/>
      <c r="N37642" s="36"/>
    </row>
    <row r="37643" spans="12:14" x14ac:dyDescent="0.25">
      <c r="L37643" s="36"/>
      <c r="M37643" s="36"/>
      <c r="N37643" s="36"/>
    </row>
    <row r="37644" spans="12:14" x14ac:dyDescent="0.25">
      <c r="L37644" s="36"/>
      <c r="M37644" s="36"/>
      <c r="N37644" s="36"/>
    </row>
    <row r="37645" spans="12:14" x14ac:dyDescent="0.25">
      <c r="L37645" s="36"/>
      <c r="M37645" s="36"/>
      <c r="N37645" s="36"/>
    </row>
    <row r="37646" spans="12:14" x14ac:dyDescent="0.25">
      <c r="L37646" s="36"/>
      <c r="M37646" s="36"/>
      <c r="N37646" s="36"/>
    </row>
    <row r="37647" spans="12:14" x14ac:dyDescent="0.25">
      <c r="L37647" s="36"/>
      <c r="M37647" s="36"/>
      <c r="N37647" s="36"/>
    </row>
    <row r="37648" spans="12:14" x14ac:dyDescent="0.25">
      <c r="L37648" s="36"/>
      <c r="M37648" s="36"/>
      <c r="N37648" s="36"/>
    </row>
    <row r="37649" spans="12:14" x14ac:dyDescent="0.25">
      <c r="L37649" s="36"/>
      <c r="M37649" s="36"/>
      <c r="N37649" s="36"/>
    </row>
    <row r="37650" spans="12:14" x14ac:dyDescent="0.25">
      <c r="L37650" s="36"/>
      <c r="M37650" s="36"/>
      <c r="N37650" s="36"/>
    </row>
    <row r="37651" spans="12:14" x14ac:dyDescent="0.25">
      <c r="L37651" s="36"/>
      <c r="M37651" s="36"/>
      <c r="N37651" s="36"/>
    </row>
    <row r="37652" spans="12:14" x14ac:dyDescent="0.25">
      <c r="L37652" s="36"/>
      <c r="M37652" s="36"/>
      <c r="N37652" s="36"/>
    </row>
    <row r="37653" spans="12:14" x14ac:dyDescent="0.25">
      <c r="L37653" s="36"/>
      <c r="M37653" s="36"/>
      <c r="N37653" s="36"/>
    </row>
    <row r="37654" spans="12:14" x14ac:dyDescent="0.25">
      <c r="L37654" s="36"/>
      <c r="M37654" s="36"/>
      <c r="N37654" s="36"/>
    </row>
    <row r="37655" spans="12:14" x14ac:dyDescent="0.25">
      <c r="L37655" s="36"/>
      <c r="M37655" s="36"/>
      <c r="N37655" s="36"/>
    </row>
    <row r="37656" spans="12:14" x14ac:dyDescent="0.25">
      <c r="L37656" s="36"/>
      <c r="M37656" s="36"/>
      <c r="N37656" s="36"/>
    </row>
    <row r="37657" spans="12:14" x14ac:dyDescent="0.25">
      <c r="L37657" s="36"/>
      <c r="M37657" s="36"/>
      <c r="N37657" s="36"/>
    </row>
    <row r="37658" spans="12:14" x14ac:dyDescent="0.25">
      <c r="L37658" s="36"/>
      <c r="M37658" s="36"/>
      <c r="N37658" s="36"/>
    </row>
    <row r="37659" spans="12:14" x14ac:dyDescent="0.25">
      <c r="L37659" s="36"/>
      <c r="M37659" s="36"/>
      <c r="N37659" s="36"/>
    </row>
    <row r="37660" spans="12:14" x14ac:dyDescent="0.25">
      <c r="L37660" s="36"/>
      <c r="M37660" s="36"/>
      <c r="N37660" s="36"/>
    </row>
    <row r="37661" spans="12:14" x14ac:dyDescent="0.25">
      <c r="L37661" s="36"/>
      <c r="M37661" s="36"/>
      <c r="N37661" s="36"/>
    </row>
    <row r="37662" spans="12:14" x14ac:dyDescent="0.25">
      <c r="L37662" s="36"/>
      <c r="M37662" s="36"/>
      <c r="N37662" s="36"/>
    </row>
    <row r="37663" spans="12:14" x14ac:dyDescent="0.25">
      <c r="L37663" s="36"/>
      <c r="M37663" s="36"/>
      <c r="N37663" s="36"/>
    </row>
    <row r="37664" spans="12:14" x14ac:dyDescent="0.25">
      <c r="L37664" s="36"/>
      <c r="M37664" s="36"/>
      <c r="N37664" s="36"/>
    </row>
    <row r="37665" spans="12:14" x14ac:dyDescent="0.25">
      <c r="L37665" s="36"/>
      <c r="M37665" s="36"/>
      <c r="N37665" s="36"/>
    </row>
    <row r="37666" spans="12:14" x14ac:dyDescent="0.25">
      <c r="L37666" s="36"/>
      <c r="M37666" s="36"/>
      <c r="N37666" s="36"/>
    </row>
    <row r="37667" spans="12:14" x14ac:dyDescent="0.25">
      <c r="L37667" s="36"/>
      <c r="M37667" s="36"/>
      <c r="N37667" s="36"/>
    </row>
    <row r="37668" spans="12:14" x14ac:dyDescent="0.25">
      <c r="L37668" s="36"/>
      <c r="M37668" s="36"/>
      <c r="N37668" s="36"/>
    </row>
    <row r="37669" spans="12:14" x14ac:dyDescent="0.25">
      <c r="L37669" s="36"/>
      <c r="M37669" s="36"/>
      <c r="N37669" s="36"/>
    </row>
    <row r="37670" spans="12:14" x14ac:dyDescent="0.25">
      <c r="L37670" s="36"/>
      <c r="M37670" s="36"/>
      <c r="N37670" s="36"/>
    </row>
    <row r="37671" spans="12:14" x14ac:dyDescent="0.25">
      <c r="L37671" s="36"/>
      <c r="M37671" s="36"/>
      <c r="N37671" s="36"/>
    </row>
    <row r="37672" spans="12:14" x14ac:dyDescent="0.25">
      <c r="L37672" s="36"/>
      <c r="M37672" s="36"/>
      <c r="N37672" s="36"/>
    </row>
    <row r="37673" spans="12:14" x14ac:dyDescent="0.25">
      <c r="L37673" s="36"/>
      <c r="M37673" s="36"/>
      <c r="N37673" s="36"/>
    </row>
    <row r="37674" spans="12:14" x14ac:dyDescent="0.25">
      <c r="L37674" s="36"/>
      <c r="M37674" s="36"/>
      <c r="N37674" s="36"/>
    </row>
    <row r="37675" spans="12:14" x14ac:dyDescent="0.25">
      <c r="L37675" s="36"/>
      <c r="M37675" s="36"/>
      <c r="N37675" s="36"/>
    </row>
    <row r="37676" spans="12:14" x14ac:dyDescent="0.25">
      <c r="L37676" s="36"/>
      <c r="M37676" s="36"/>
      <c r="N37676" s="36"/>
    </row>
    <row r="37677" spans="12:14" x14ac:dyDescent="0.25">
      <c r="L37677" s="36"/>
      <c r="M37677" s="36"/>
      <c r="N37677" s="36"/>
    </row>
    <row r="37678" spans="12:14" x14ac:dyDescent="0.25">
      <c r="L37678" s="36"/>
      <c r="M37678" s="36"/>
      <c r="N37678" s="36"/>
    </row>
    <row r="37679" spans="12:14" x14ac:dyDescent="0.25">
      <c r="L37679" s="36"/>
      <c r="M37679" s="36"/>
      <c r="N37679" s="36"/>
    </row>
    <row r="37680" spans="12:14" x14ac:dyDescent="0.25">
      <c r="L37680" s="36"/>
      <c r="M37680" s="36"/>
      <c r="N37680" s="36"/>
    </row>
    <row r="37681" spans="12:14" x14ac:dyDescent="0.25">
      <c r="L37681" s="36"/>
      <c r="M37681" s="36"/>
      <c r="N37681" s="36"/>
    </row>
    <row r="37682" spans="12:14" x14ac:dyDescent="0.25">
      <c r="L37682" s="36"/>
      <c r="M37682" s="36"/>
      <c r="N37682" s="36"/>
    </row>
    <row r="37683" spans="12:14" x14ac:dyDescent="0.25">
      <c r="L37683" s="36"/>
      <c r="M37683" s="36"/>
      <c r="N37683" s="36"/>
    </row>
    <row r="37684" spans="12:14" x14ac:dyDescent="0.25">
      <c r="L37684" s="36"/>
      <c r="M37684" s="36"/>
      <c r="N37684" s="36"/>
    </row>
    <row r="37685" spans="12:14" x14ac:dyDescent="0.25">
      <c r="L37685" s="36"/>
      <c r="M37685" s="36"/>
      <c r="N37685" s="36"/>
    </row>
    <row r="37686" spans="12:14" x14ac:dyDescent="0.25">
      <c r="L37686" s="36"/>
      <c r="M37686" s="36"/>
      <c r="N37686" s="36"/>
    </row>
    <row r="37687" spans="12:14" x14ac:dyDescent="0.25">
      <c r="L37687" s="36"/>
      <c r="M37687" s="36"/>
      <c r="N37687" s="36"/>
    </row>
    <row r="37688" spans="12:14" x14ac:dyDescent="0.25">
      <c r="L37688" s="36"/>
      <c r="M37688" s="36"/>
      <c r="N37688" s="36"/>
    </row>
    <row r="37689" spans="12:14" x14ac:dyDescent="0.25">
      <c r="L37689" s="36"/>
      <c r="M37689" s="36"/>
      <c r="N37689" s="36"/>
    </row>
    <row r="37690" spans="12:14" x14ac:dyDescent="0.25">
      <c r="L37690" s="36"/>
      <c r="M37690" s="36"/>
      <c r="N37690" s="36"/>
    </row>
    <row r="37691" spans="12:14" x14ac:dyDescent="0.25">
      <c r="L37691" s="36"/>
      <c r="M37691" s="36"/>
      <c r="N37691" s="36"/>
    </row>
    <row r="37692" spans="12:14" x14ac:dyDescent="0.25">
      <c r="L37692" s="36"/>
      <c r="M37692" s="36"/>
      <c r="N37692" s="36"/>
    </row>
    <row r="37693" spans="12:14" x14ac:dyDescent="0.25">
      <c r="L37693" s="36"/>
      <c r="M37693" s="36"/>
      <c r="N37693" s="36"/>
    </row>
    <row r="37694" spans="12:14" x14ac:dyDescent="0.25">
      <c r="L37694" s="36"/>
      <c r="M37694" s="36"/>
      <c r="N37694" s="36"/>
    </row>
    <row r="37695" spans="12:14" x14ac:dyDescent="0.25">
      <c r="L37695" s="36"/>
      <c r="M37695" s="36"/>
      <c r="N37695" s="36"/>
    </row>
    <row r="37696" spans="12:14" x14ac:dyDescent="0.25">
      <c r="L37696" s="36"/>
      <c r="M37696" s="36"/>
      <c r="N37696" s="36"/>
    </row>
    <row r="37697" spans="12:14" x14ac:dyDescent="0.25">
      <c r="L37697" s="36"/>
      <c r="M37697" s="36"/>
      <c r="N37697" s="36"/>
    </row>
    <row r="37698" spans="12:14" x14ac:dyDescent="0.25">
      <c r="L37698" s="36"/>
      <c r="M37698" s="36"/>
      <c r="N37698" s="36"/>
    </row>
    <row r="37699" spans="12:14" x14ac:dyDescent="0.25">
      <c r="L37699" s="36"/>
      <c r="M37699" s="36"/>
      <c r="N37699" s="36"/>
    </row>
    <row r="37700" spans="12:14" x14ac:dyDescent="0.25">
      <c r="L37700" s="36"/>
      <c r="M37700" s="36"/>
      <c r="N37700" s="36"/>
    </row>
    <row r="37701" spans="12:14" x14ac:dyDescent="0.25">
      <c r="L37701" s="36"/>
      <c r="M37701" s="36"/>
      <c r="N37701" s="36"/>
    </row>
    <row r="37702" spans="12:14" x14ac:dyDescent="0.25">
      <c r="L37702" s="36"/>
      <c r="M37702" s="36"/>
      <c r="N37702" s="36"/>
    </row>
    <row r="37703" spans="12:14" x14ac:dyDescent="0.25">
      <c r="L37703" s="36"/>
      <c r="M37703" s="36"/>
      <c r="N37703" s="36"/>
    </row>
    <row r="37704" spans="12:14" x14ac:dyDescent="0.25">
      <c r="L37704" s="36"/>
      <c r="M37704" s="36"/>
      <c r="N37704" s="36"/>
    </row>
    <row r="37705" spans="12:14" x14ac:dyDescent="0.25">
      <c r="L37705" s="36"/>
      <c r="M37705" s="36"/>
      <c r="N37705" s="36"/>
    </row>
    <row r="37706" spans="12:14" x14ac:dyDescent="0.25">
      <c r="L37706" s="36"/>
      <c r="M37706" s="36"/>
      <c r="N37706" s="36"/>
    </row>
    <row r="37707" spans="12:14" x14ac:dyDescent="0.25">
      <c r="L37707" s="36"/>
      <c r="M37707" s="36"/>
      <c r="N37707" s="36"/>
    </row>
    <row r="37708" spans="12:14" x14ac:dyDescent="0.25">
      <c r="L37708" s="36"/>
      <c r="M37708" s="36"/>
      <c r="N37708" s="36"/>
    </row>
    <row r="37709" spans="12:14" x14ac:dyDescent="0.25">
      <c r="L37709" s="36"/>
      <c r="M37709" s="36"/>
      <c r="N37709" s="36"/>
    </row>
    <row r="37710" spans="12:14" x14ac:dyDescent="0.25">
      <c r="L37710" s="36"/>
      <c r="M37710" s="36"/>
      <c r="N37710" s="36"/>
    </row>
    <row r="37711" spans="12:14" x14ac:dyDescent="0.25">
      <c r="L37711" s="36"/>
      <c r="M37711" s="36"/>
      <c r="N37711" s="36"/>
    </row>
    <row r="37712" spans="12:14" x14ac:dyDescent="0.25">
      <c r="L37712" s="36"/>
      <c r="M37712" s="36"/>
      <c r="N37712" s="36"/>
    </row>
    <row r="37713" spans="12:14" x14ac:dyDescent="0.25">
      <c r="L37713" s="36"/>
      <c r="M37713" s="36"/>
      <c r="N37713" s="36"/>
    </row>
    <row r="37714" spans="12:14" x14ac:dyDescent="0.25">
      <c r="L37714" s="36"/>
      <c r="M37714" s="36"/>
      <c r="N37714" s="36"/>
    </row>
    <row r="37715" spans="12:14" x14ac:dyDescent="0.25">
      <c r="L37715" s="36"/>
      <c r="M37715" s="36"/>
      <c r="N37715" s="36"/>
    </row>
    <row r="37716" spans="12:14" x14ac:dyDescent="0.25">
      <c r="L37716" s="36"/>
      <c r="M37716" s="36"/>
      <c r="N37716" s="36"/>
    </row>
    <row r="37717" spans="12:14" x14ac:dyDescent="0.25">
      <c r="L37717" s="36"/>
      <c r="M37717" s="36"/>
      <c r="N37717" s="36"/>
    </row>
    <row r="37718" spans="12:14" x14ac:dyDescent="0.25">
      <c r="L37718" s="36"/>
      <c r="M37718" s="36"/>
      <c r="N37718" s="36"/>
    </row>
    <row r="37719" spans="12:14" x14ac:dyDescent="0.25">
      <c r="L37719" s="36"/>
      <c r="M37719" s="36"/>
      <c r="N37719" s="36"/>
    </row>
    <row r="37720" spans="12:14" x14ac:dyDescent="0.25">
      <c r="L37720" s="36"/>
      <c r="M37720" s="36"/>
      <c r="N37720" s="36"/>
    </row>
    <row r="37721" spans="12:14" x14ac:dyDescent="0.25">
      <c r="L37721" s="36"/>
      <c r="M37721" s="36"/>
      <c r="N37721" s="36"/>
    </row>
    <row r="37722" spans="12:14" x14ac:dyDescent="0.25">
      <c r="L37722" s="36"/>
      <c r="M37722" s="36"/>
      <c r="N37722" s="36"/>
    </row>
    <row r="37723" spans="12:14" x14ac:dyDescent="0.25">
      <c r="L37723" s="36"/>
      <c r="M37723" s="36"/>
      <c r="N37723" s="36"/>
    </row>
    <row r="37724" spans="12:14" x14ac:dyDescent="0.25">
      <c r="L37724" s="36"/>
      <c r="M37724" s="36"/>
      <c r="N37724" s="36"/>
    </row>
    <row r="37725" spans="12:14" x14ac:dyDescent="0.25">
      <c r="L37725" s="36"/>
      <c r="M37725" s="36"/>
      <c r="N37725" s="36"/>
    </row>
    <row r="37726" spans="12:14" x14ac:dyDescent="0.25">
      <c r="L37726" s="36"/>
      <c r="M37726" s="36"/>
      <c r="N37726" s="36"/>
    </row>
    <row r="37727" spans="12:14" x14ac:dyDescent="0.25">
      <c r="L37727" s="36"/>
      <c r="M37727" s="36"/>
      <c r="N37727" s="36"/>
    </row>
    <row r="37728" spans="12:14" x14ac:dyDescent="0.25">
      <c r="L37728" s="36"/>
      <c r="M37728" s="36"/>
      <c r="N37728" s="36"/>
    </row>
    <row r="37729" spans="12:14" x14ac:dyDescent="0.25">
      <c r="L37729" s="36"/>
      <c r="M37729" s="36"/>
      <c r="N37729" s="36"/>
    </row>
    <row r="37730" spans="12:14" x14ac:dyDescent="0.25">
      <c r="L37730" s="36"/>
      <c r="M37730" s="36"/>
      <c r="N37730" s="36"/>
    </row>
    <row r="37731" spans="12:14" x14ac:dyDescent="0.25">
      <c r="L37731" s="36"/>
      <c r="M37731" s="36"/>
      <c r="N37731" s="36"/>
    </row>
    <row r="37732" spans="12:14" x14ac:dyDescent="0.25">
      <c r="L37732" s="36"/>
      <c r="M37732" s="36"/>
      <c r="N37732" s="36"/>
    </row>
    <row r="37733" spans="12:14" x14ac:dyDescent="0.25">
      <c r="L37733" s="36"/>
      <c r="M37733" s="36"/>
      <c r="N37733" s="36"/>
    </row>
    <row r="37734" spans="12:14" x14ac:dyDescent="0.25">
      <c r="L37734" s="36"/>
      <c r="M37734" s="36"/>
      <c r="N37734" s="36"/>
    </row>
    <row r="37735" spans="12:14" x14ac:dyDescent="0.25">
      <c r="L37735" s="36"/>
      <c r="M37735" s="36"/>
      <c r="N37735" s="36"/>
    </row>
    <row r="37736" spans="12:14" x14ac:dyDescent="0.25">
      <c r="L37736" s="36"/>
      <c r="M37736" s="36"/>
      <c r="N37736" s="36"/>
    </row>
    <row r="37737" spans="12:14" x14ac:dyDescent="0.25">
      <c r="L37737" s="36"/>
      <c r="M37737" s="36"/>
      <c r="N37737" s="36"/>
    </row>
    <row r="37738" spans="12:14" x14ac:dyDescent="0.25">
      <c r="L37738" s="36"/>
      <c r="M37738" s="36"/>
      <c r="N37738" s="36"/>
    </row>
    <row r="37739" spans="12:14" x14ac:dyDescent="0.25">
      <c r="L37739" s="36"/>
      <c r="M37739" s="36"/>
      <c r="N37739" s="36"/>
    </row>
    <row r="37740" spans="12:14" x14ac:dyDescent="0.25">
      <c r="L37740" s="36"/>
      <c r="M37740" s="36"/>
      <c r="N37740" s="36"/>
    </row>
    <row r="37741" spans="12:14" x14ac:dyDescent="0.25">
      <c r="L37741" s="36"/>
      <c r="M37741" s="36"/>
      <c r="N37741" s="36"/>
    </row>
    <row r="37742" spans="12:14" x14ac:dyDescent="0.25">
      <c r="L37742" s="36"/>
      <c r="M37742" s="36"/>
      <c r="N37742" s="36"/>
    </row>
    <row r="37743" spans="12:14" x14ac:dyDescent="0.25">
      <c r="L37743" s="36"/>
      <c r="M37743" s="36"/>
      <c r="N37743" s="36"/>
    </row>
    <row r="37744" spans="12:14" x14ac:dyDescent="0.25">
      <c r="L37744" s="36"/>
      <c r="M37744" s="36"/>
      <c r="N37744" s="36"/>
    </row>
    <row r="37745" spans="12:14" x14ac:dyDescent="0.25">
      <c r="L37745" s="36"/>
      <c r="M37745" s="36"/>
      <c r="N37745" s="36"/>
    </row>
    <row r="37746" spans="12:14" x14ac:dyDescent="0.25">
      <c r="L37746" s="36"/>
      <c r="M37746" s="36"/>
      <c r="N37746" s="36"/>
    </row>
    <row r="37747" spans="12:14" x14ac:dyDescent="0.25">
      <c r="L37747" s="36"/>
      <c r="M37747" s="36"/>
      <c r="N37747" s="36"/>
    </row>
    <row r="37748" spans="12:14" x14ac:dyDescent="0.25">
      <c r="L37748" s="36"/>
      <c r="M37748" s="36"/>
      <c r="N37748" s="36"/>
    </row>
    <row r="37749" spans="12:14" x14ac:dyDescent="0.25">
      <c r="L37749" s="36"/>
      <c r="M37749" s="36"/>
      <c r="N37749" s="36"/>
    </row>
    <row r="37750" spans="12:14" x14ac:dyDescent="0.25">
      <c r="L37750" s="36"/>
      <c r="M37750" s="36"/>
      <c r="N37750" s="36"/>
    </row>
    <row r="37751" spans="12:14" x14ac:dyDescent="0.25">
      <c r="L37751" s="36"/>
      <c r="M37751" s="36"/>
      <c r="N37751" s="36"/>
    </row>
    <row r="37752" spans="12:14" x14ac:dyDescent="0.25">
      <c r="L37752" s="36"/>
      <c r="M37752" s="36"/>
      <c r="N37752" s="36"/>
    </row>
    <row r="37753" spans="12:14" x14ac:dyDescent="0.25">
      <c r="L37753" s="36"/>
      <c r="M37753" s="36"/>
      <c r="N37753" s="36"/>
    </row>
    <row r="37754" spans="12:14" x14ac:dyDescent="0.25">
      <c r="L37754" s="36"/>
      <c r="M37754" s="36"/>
      <c r="N37754" s="36"/>
    </row>
    <row r="37755" spans="12:14" x14ac:dyDescent="0.25">
      <c r="L37755" s="36"/>
      <c r="M37755" s="36"/>
      <c r="N37755" s="36"/>
    </row>
    <row r="37756" spans="12:14" x14ac:dyDescent="0.25">
      <c r="L37756" s="36"/>
      <c r="M37756" s="36"/>
      <c r="N37756" s="36"/>
    </row>
    <row r="37757" spans="12:14" x14ac:dyDescent="0.25">
      <c r="L37757" s="36"/>
      <c r="M37757" s="36"/>
      <c r="N37757" s="36"/>
    </row>
    <row r="37758" spans="12:14" x14ac:dyDescent="0.25">
      <c r="L37758" s="36"/>
      <c r="M37758" s="36"/>
      <c r="N37758" s="36"/>
    </row>
    <row r="37759" spans="12:14" x14ac:dyDescent="0.25">
      <c r="L37759" s="36"/>
      <c r="M37759" s="36"/>
      <c r="N37759" s="36"/>
    </row>
    <row r="37760" spans="12:14" x14ac:dyDescent="0.25">
      <c r="L37760" s="36"/>
      <c r="M37760" s="36"/>
      <c r="N37760" s="36"/>
    </row>
    <row r="37761" spans="12:14" x14ac:dyDescent="0.25">
      <c r="L37761" s="36"/>
      <c r="M37761" s="36"/>
      <c r="N37761" s="36"/>
    </row>
    <row r="37762" spans="12:14" x14ac:dyDescent="0.25">
      <c r="L37762" s="36"/>
      <c r="M37762" s="36"/>
      <c r="N37762" s="36"/>
    </row>
    <row r="37763" spans="12:14" x14ac:dyDescent="0.25">
      <c r="L37763" s="36"/>
      <c r="M37763" s="36"/>
      <c r="N37763" s="36"/>
    </row>
    <row r="37764" spans="12:14" x14ac:dyDescent="0.25">
      <c r="L37764" s="36"/>
      <c r="M37764" s="36"/>
      <c r="N37764" s="36"/>
    </row>
    <row r="37765" spans="12:14" x14ac:dyDescent="0.25">
      <c r="L37765" s="36"/>
      <c r="M37765" s="36"/>
      <c r="N37765" s="36"/>
    </row>
    <row r="37766" spans="12:14" x14ac:dyDescent="0.25">
      <c r="L37766" s="36"/>
      <c r="M37766" s="36"/>
      <c r="N37766" s="36"/>
    </row>
    <row r="37767" spans="12:14" x14ac:dyDescent="0.25">
      <c r="L37767" s="36"/>
      <c r="M37767" s="36"/>
      <c r="N37767" s="36"/>
    </row>
    <row r="37768" spans="12:14" x14ac:dyDescent="0.25">
      <c r="L37768" s="36"/>
      <c r="M37768" s="36"/>
      <c r="N37768" s="36"/>
    </row>
    <row r="37769" spans="12:14" x14ac:dyDescent="0.25">
      <c r="L37769" s="36"/>
      <c r="M37769" s="36"/>
      <c r="N37769" s="36"/>
    </row>
    <row r="37770" spans="12:14" x14ac:dyDescent="0.25">
      <c r="L37770" s="36"/>
      <c r="M37770" s="36"/>
      <c r="N37770" s="36"/>
    </row>
    <row r="37771" spans="12:14" x14ac:dyDescent="0.25">
      <c r="L37771" s="36"/>
      <c r="M37771" s="36"/>
      <c r="N37771" s="36"/>
    </row>
    <row r="37772" spans="12:14" x14ac:dyDescent="0.25">
      <c r="L37772" s="36"/>
      <c r="M37772" s="36"/>
      <c r="N37772" s="36"/>
    </row>
    <row r="37773" spans="12:14" x14ac:dyDescent="0.25">
      <c r="L37773" s="36"/>
      <c r="M37773" s="36"/>
      <c r="N37773" s="36"/>
    </row>
    <row r="37774" spans="12:14" x14ac:dyDescent="0.25">
      <c r="L37774" s="36"/>
      <c r="M37774" s="36"/>
      <c r="N37774" s="36"/>
    </row>
    <row r="37775" spans="12:14" x14ac:dyDescent="0.25">
      <c r="L37775" s="36"/>
      <c r="M37775" s="36"/>
      <c r="N37775" s="36"/>
    </row>
    <row r="37776" spans="12:14" x14ac:dyDescent="0.25">
      <c r="L37776" s="36"/>
      <c r="M37776" s="36"/>
      <c r="N37776" s="36"/>
    </row>
    <row r="37777" spans="12:14" x14ac:dyDescent="0.25">
      <c r="L37777" s="36"/>
      <c r="M37777" s="36"/>
      <c r="N37777" s="36"/>
    </row>
    <row r="37778" spans="12:14" x14ac:dyDescent="0.25">
      <c r="L37778" s="36"/>
      <c r="M37778" s="36"/>
      <c r="N37778" s="36"/>
    </row>
    <row r="37779" spans="12:14" x14ac:dyDescent="0.25">
      <c r="L37779" s="36"/>
      <c r="M37779" s="36"/>
      <c r="N37779" s="36"/>
    </row>
    <row r="37780" spans="12:14" x14ac:dyDescent="0.25">
      <c r="L37780" s="36"/>
      <c r="M37780" s="36"/>
      <c r="N37780" s="36"/>
    </row>
    <row r="37781" spans="12:14" x14ac:dyDescent="0.25">
      <c r="L37781" s="36"/>
      <c r="M37781" s="36"/>
      <c r="N37781" s="36"/>
    </row>
    <row r="37782" spans="12:14" x14ac:dyDescent="0.25">
      <c r="L37782" s="36"/>
      <c r="M37782" s="36"/>
      <c r="N37782" s="36"/>
    </row>
    <row r="37783" spans="12:14" x14ac:dyDescent="0.25">
      <c r="L37783" s="36"/>
      <c r="M37783" s="36"/>
      <c r="N37783" s="36"/>
    </row>
    <row r="37784" spans="12:14" x14ac:dyDescent="0.25">
      <c r="L37784" s="36"/>
      <c r="M37784" s="36"/>
      <c r="N37784" s="36"/>
    </row>
    <row r="37785" spans="12:14" x14ac:dyDescent="0.25">
      <c r="L37785" s="36"/>
      <c r="M37785" s="36"/>
      <c r="N37785" s="36"/>
    </row>
    <row r="37786" spans="12:14" x14ac:dyDescent="0.25">
      <c r="L37786" s="36"/>
      <c r="M37786" s="36"/>
      <c r="N37786" s="36"/>
    </row>
    <row r="37787" spans="12:14" x14ac:dyDescent="0.25">
      <c r="L37787" s="36"/>
      <c r="M37787" s="36"/>
      <c r="N37787" s="36"/>
    </row>
    <row r="37788" spans="12:14" x14ac:dyDescent="0.25">
      <c r="L37788" s="36"/>
      <c r="M37788" s="36"/>
      <c r="N37788" s="36"/>
    </row>
    <row r="37789" spans="12:14" x14ac:dyDescent="0.25">
      <c r="L37789" s="36"/>
      <c r="M37789" s="36"/>
      <c r="N37789" s="36"/>
    </row>
    <row r="37790" spans="12:14" x14ac:dyDescent="0.25">
      <c r="L37790" s="36"/>
      <c r="M37790" s="36"/>
      <c r="N37790" s="36"/>
    </row>
    <row r="37791" spans="12:14" x14ac:dyDescent="0.25">
      <c r="L37791" s="36"/>
      <c r="M37791" s="36"/>
      <c r="N37791" s="36"/>
    </row>
    <row r="37792" spans="12:14" x14ac:dyDescent="0.25">
      <c r="L37792" s="36"/>
      <c r="M37792" s="36"/>
      <c r="N37792" s="36"/>
    </row>
    <row r="37793" spans="12:14" x14ac:dyDescent="0.25">
      <c r="L37793" s="36"/>
      <c r="M37793" s="36"/>
      <c r="N37793" s="36"/>
    </row>
    <row r="37794" spans="12:14" x14ac:dyDescent="0.25">
      <c r="L37794" s="36"/>
      <c r="M37794" s="36"/>
      <c r="N37794" s="36"/>
    </row>
    <row r="37795" spans="12:14" x14ac:dyDescent="0.25">
      <c r="L37795" s="36"/>
      <c r="M37795" s="36"/>
      <c r="N37795" s="36"/>
    </row>
    <row r="37796" spans="12:14" x14ac:dyDescent="0.25">
      <c r="L37796" s="36"/>
      <c r="M37796" s="36"/>
      <c r="N37796" s="36"/>
    </row>
    <row r="37797" spans="12:14" x14ac:dyDescent="0.25">
      <c r="L37797" s="36"/>
      <c r="M37797" s="36"/>
      <c r="N37797" s="36"/>
    </row>
    <row r="37798" spans="12:14" x14ac:dyDescent="0.25">
      <c r="L37798" s="36"/>
      <c r="M37798" s="36"/>
      <c r="N37798" s="36"/>
    </row>
    <row r="37799" spans="12:14" x14ac:dyDescent="0.25">
      <c r="L37799" s="36"/>
      <c r="M37799" s="36"/>
      <c r="N37799" s="36"/>
    </row>
    <row r="37800" spans="12:14" x14ac:dyDescent="0.25">
      <c r="L37800" s="36"/>
      <c r="M37800" s="36"/>
      <c r="N37800" s="36"/>
    </row>
    <row r="37801" spans="12:14" x14ac:dyDescent="0.25">
      <c r="L37801" s="36"/>
      <c r="M37801" s="36"/>
      <c r="N37801" s="36"/>
    </row>
    <row r="37802" spans="12:14" x14ac:dyDescent="0.25">
      <c r="L37802" s="36"/>
      <c r="M37802" s="36"/>
      <c r="N37802" s="36"/>
    </row>
    <row r="37803" spans="12:14" x14ac:dyDescent="0.25">
      <c r="L37803" s="36"/>
      <c r="M37803" s="36"/>
      <c r="N37803" s="36"/>
    </row>
    <row r="37804" spans="12:14" x14ac:dyDescent="0.25">
      <c r="L37804" s="36"/>
      <c r="M37804" s="36"/>
      <c r="N37804" s="36"/>
    </row>
    <row r="37805" spans="12:14" x14ac:dyDescent="0.25">
      <c r="L37805" s="36"/>
      <c r="M37805" s="36"/>
      <c r="N37805" s="36"/>
    </row>
    <row r="37806" spans="12:14" x14ac:dyDescent="0.25">
      <c r="L37806" s="36"/>
      <c r="M37806" s="36"/>
      <c r="N37806" s="36"/>
    </row>
    <row r="37807" spans="12:14" x14ac:dyDescent="0.25">
      <c r="L37807" s="36"/>
      <c r="M37807" s="36"/>
      <c r="N37807" s="36"/>
    </row>
    <row r="37808" spans="12:14" x14ac:dyDescent="0.25">
      <c r="L37808" s="36"/>
      <c r="M37808" s="36"/>
      <c r="N37808" s="36"/>
    </row>
    <row r="37809" spans="12:14" x14ac:dyDescent="0.25">
      <c r="L37809" s="36"/>
      <c r="M37809" s="36"/>
      <c r="N37809" s="36"/>
    </row>
    <row r="37810" spans="12:14" x14ac:dyDescent="0.25">
      <c r="L37810" s="36"/>
      <c r="M37810" s="36"/>
      <c r="N37810" s="36"/>
    </row>
    <row r="37811" spans="12:14" x14ac:dyDescent="0.25">
      <c r="L37811" s="36"/>
      <c r="M37811" s="36"/>
      <c r="N37811" s="36"/>
    </row>
    <row r="37812" spans="12:14" x14ac:dyDescent="0.25">
      <c r="L37812" s="36"/>
      <c r="M37812" s="36"/>
      <c r="N37812" s="36"/>
    </row>
    <row r="37813" spans="12:14" x14ac:dyDescent="0.25">
      <c r="L37813" s="36"/>
      <c r="M37813" s="36"/>
      <c r="N37813" s="36"/>
    </row>
    <row r="37814" spans="12:14" x14ac:dyDescent="0.25">
      <c r="L37814" s="36"/>
      <c r="M37814" s="36"/>
      <c r="N37814" s="36"/>
    </row>
    <row r="37815" spans="12:14" x14ac:dyDescent="0.25">
      <c r="L37815" s="36"/>
      <c r="M37815" s="36"/>
      <c r="N37815" s="36"/>
    </row>
    <row r="37816" spans="12:14" x14ac:dyDescent="0.25">
      <c r="L37816" s="36"/>
      <c r="M37816" s="36"/>
      <c r="N37816" s="36"/>
    </row>
    <row r="37817" spans="12:14" x14ac:dyDescent="0.25">
      <c r="L37817" s="36"/>
      <c r="M37817" s="36"/>
      <c r="N37817" s="36"/>
    </row>
    <row r="37818" spans="12:14" x14ac:dyDescent="0.25">
      <c r="L37818" s="36"/>
      <c r="M37818" s="36"/>
      <c r="N37818" s="36"/>
    </row>
    <row r="37819" spans="12:14" x14ac:dyDescent="0.25">
      <c r="L37819" s="36"/>
      <c r="M37819" s="36"/>
      <c r="N37819" s="36"/>
    </row>
    <row r="37820" spans="12:14" x14ac:dyDescent="0.25">
      <c r="L37820" s="36"/>
      <c r="M37820" s="36"/>
      <c r="N37820" s="36"/>
    </row>
    <row r="37821" spans="12:14" x14ac:dyDescent="0.25">
      <c r="L37821" s="36"/>
      <c r="M37821" s="36"/>
      <c r="N37821" s="36"/>
    </row>
    <row r="37822" spans="12:14" x14ac:dyDescent="0.25">
      <c r="L37822" s="36"/>
      <c r="M37822" s="36"/>
      <c r="N37822" s="36"/>
    </row>
    <row r="37823" spans="12:14" x14ac:dyDescent="0.25">
      <c r="L37823" s="36"/>
      <c r="M37823" s="36"/>
      <c r="N37823" s="36"/>
    </row>
    <row r="37824" spans="12:14" x14ac:dyDescent="0.25">
      <c r="L37824" s="36"/>
      <c r="M37824" s="36"/>
      <c r="N37824" s="36"/>
    </row>
    <row r="37825" spans="12:14" x14ac:dyDescent="0.25">
      <c r="L37825" s="36"/>
      <c r="M37825" s="36"/>
      <c r="N37825" s="36"/>
    </row>
    <row r="37826" spans="12:14" x14ac:dyDescent="0.25">
      <c r="L37826" s="36"/>
      <c r="M37826" s="36"/>
      <c r="N37826" s="36"/>
    </row>
    <row r="37827" spans="12:14" x14ac:dyDescent="0.25">
      <c r="L37827" s="36"/>
      <c r="M37827" s="36"/>
      <c r="N37827" s="36"/>
    </row>
    <row r="37828" spans="12:14" x14ac:dyDescent="0.25">
      <c r="L37828" s="36"/>
      <c r="M37828" s="36"/>
      <c r="N37828" s="36"/>
    </row>
    <row r="37829" spans="12:14" x14ac:dyDescent="0.25">
      <c r="L37829" s="36"/>
      <c r="M37829" s="36"/>
      <c r="N37829" s="36"/>
    </row>
    <row r="37830" spans="12:14" x14ac:dyDescent="0.25">
      <c r="L37830" s="36"/>
      <c r="M37830" s="36"/>
      <c r="N37830" s="36"/>
    </row>
    <row r="37831" spans="12:14" x14ac:dyDescent="0.25">
      <c r="L37831" s="36"/>
      <c r="M37831" s="36"/>
      <c r="N37831" s="36"/>
    </row>
    <row r="37832" spans="12:14" x14ac:dyDescent="0.25">
      <c r="L37832" s="36"/>
      <c r="M37832" s="36"/>
      <c r="N37832" s="36"/>
    </row>
    <row r="37833" spans="12:14" x14ac:dyDescent="0.25">
      <c r="L37833" s="36"/>
      <c r="M37833" s="36"/>
      <c r="N37833" s="36"/>
    </row>
    <row r="37834" spans="12:14" x14ac:dyDescent="0.25">
      <c r="L37834" s="36"/>
      <c r="M37834" s="36"/>
      <c r="N37834" s="36"/>
    </row>
    <row r="37835" spans="12:14" x14ac:dyDescent="0.25">
      <c r="L37835" s="36"/>
      <c r="M37835" s="36"/>
      <c r="N37835" s="36"/>
    </row>
    <row r="37836" spans="12:14" x14ac:dyDescent="0.25">
      <c r="L37836" s="36"/>
      <c r="M37836" s="36"/>
      <c r="N37836" s="36"/>
    </row>
    <row r="37837" spans="12:14" x14ac:dyDescent="0.25">
      <c r="L37837" s="36"/>
      <c r="M37837" s="36"/>
      <c r="N37837" s="36"/>
    </row>
    <row r="37838" spans="12:14" x14ac:dyDescent="0.25">
      <c r="L37838" s="36"/>
      <c r="M37838" s="36"/>
      <c r="N37838" s="36"/>
    </row>
    <row r="37839" spans="12:14" x14ac:dyDescent="0.25">
      <c r="L37839" s="36"/>
      <c r="M37839" s="36"/>
      <c r="N37839" s="36"/>
    </row>
    <row r="37840" spans="12:14" x14ac:dyDescent="0.25">
      <c r="L37840" s="36"/>
      <c r="M37840" s="36"/>
      <c r="N37840" s="36"/>
    </row>
    <row r="37841" spans="12:14" x14ac:dyDescent="0.25">
      <c r="L37841" s="36"/>
      <c r="M37841" s="36"/>
      <c r="N37841" s="36"/>
    </row>
    <row r="37842" spans="12:14" x14ac:dyDescent="0.25">
      <c r="L37842" s="36"/>
      <c r="M37842" s="36"/>
      <c r="N37842" s="36"/>
    </row>
    <row r="37843" spans="12:14" x14ac:dyDescent="0.25">
      <c r="L37843" s="36"/>
      <c r="M37843" s="36"/>
      <c r="N37843" s="36"/>
    </row>
    <row r="37844" spans="12:14" x14ac:dyDescent="0.25">
      <c r="L37844" s="36"/>
      <c r="M37844" s="36"/>
      <c r="N37844" s="36"/>
    </row>
    <row r="37845" spans="12:14" x14ac:dyDescent="0.25">
      <c r="L37845" s="36"/>
      <c r="M37845" s="36"/>
      <c r="N37845" s="36"/>
    </row>
    <row r="37846" spans="12:14" x14ac:dyDescent="0.25">
      <c r="L37846" s="36"/>
      <c r="M37846" s="36"/>
      <c r="N37846" s="36"/>
    </row>
    <row r="37847" spans="12:14" x14ac:dyDescent="0.25">
      <c r="L37847" s="36"/>
      <c r="M37847" s="36"/>
      <c r="N37847" s="36"/>
    </row>
    <row r="37848" spans="12:14" x14ac:dyDescent="0.25">
      <c r="L37848" s="36"/>
      <c r="M37848" s="36"/>
      <c r="N37848" s="36"/>
    </row>
    <row r="37849" spans="12:14" x14ac:dyDescent="0.25">
      <c r="L37849" s="36"/>
      <c r="M37849" s="36"/>
      <c r="N37849" s="36"/>
    </row>
    <row r="37850" spans="12:14" x14ac:dyDescent="0.25">
      <c r="L37850" s="36"/>
      <c r="M37850" s="36"/>
      <c r="N37850" s="36"/>
    </row>
    <row r="37851" spans="12:14" x14ac:dyDescent="0.25">
      <c r="L37851" s="36"/>
      <c r="M37851" s="36"/>
      <c r="N37851" s="36"/>
    </row>
    <row r="37852" spans="12:14" x14ac:dyDescent="0.25">
      <c r="L37852" s="36"/>
      <c r="M37852" s="36"/>
      <c r="N37852" s="36"/>
    </row>
    <row r="37853" spans="12:14" x14ac:dyDescent="0.25">
      <c r="L37853" s="36"/>
      <c r="M37853" s="36"/>
      <c r="N37853" s="36"/>
    </row>
    <row r="37854" spans="12:14" x14ac:dyDescent="0.25">
      <c r="L37854" s="36"/>
      <c r="M37854" s="36"/>
      <c r="N37854" s="36"/>
    </row>
    <row r="37855" spans="12:14" x14ac:dyDescent="0.25">
      <c r="L37855" s="36"/>
      <c r="M37855" s="36"/>
      <c r="N37855" s="36"/>
    </row>
    <row r="37856" spans="12:14" x14ac:dyDescent="0.25">
      <c r="L37856" s="36"/>
      <c r="M37856" s="36"/>
      <c r="N37856" s="36"/>
    </row>
    <row r="37857" spans="12:14" x14ac:dyDescent="0.25">
      <c r="L37857" s="36"/>
      <c r="M37857" s="36"/>
      <c r="N37857" s="36"/>
    </row>
    <row r="37858" spans="12:14" x14ac:dyDescent="0.25">
      <c r="L37858" s="36"/>
      <c r="M37858" s="36"/>
      <c r="N37858" s="36"/>
    </row>
    <row r="37859" spans="12:14" x14ac:dyDescent="0.25">
      <c r="L37859" s="36"/>
      <c r="M37859" s="36"/>
      <c r="N37859" s="36"/>
    </row>
    <row r="37860" spans="12:14" x14ac:dyDescent="0.25">
      <c r="L37860" s="36"/>
      <c r="M37860" s="36"/>
      <c r="N37860" s="36"/>
    </row>
    <row r="37861" spans="12:14" x14ac:dyDescent="0.25">
      <c r="L37861" s="36"/>
      <c r="M37861" s="36"/>
      <c r="N37861" s="36"/>
    </row>
    <row r="37862" spans="12:14" x14ac:dyDescent="0.25">
      <c r="L37862" s="36"/>
      <c r="M37862" s="36"/>
      <c r="N37862" s="36"/>
    </row>
    <row r="37863" spans="12:14" x14ac:dyDescent="0.25">
      <c r="L37863" s="36"/>
      <c r="M37863" s="36"/>
      <c r="N37863" s="36"/>
    </row>
    <row r="37864" spans="12:14" x14ac:dyDescent="0.25">
      <c r="L37864" s="36"/>
      <c r="M37864" s="36"/>
      <c r="N37864" s="36"/>
    </row>
    <row r="37865" spans="12:14" x14ac:dyDescent="0.25">
      <c r="L37865" s="36"/>
      <c r="M37865" s="36"/>
      <c r="N37865" s="36"/>
    </row>
    <row r="37866" spans="12:14" x14ac:dyDescent="0.25">
      <c r="L37866" s="36"/>
      <c r="M37866" s="36"/>
      <c r="N37866" s="36"/>
    </row>
    <row r="37867" spans="12:14" x14ac:dyDescent="0.25">
      <c r="L37867" s="36"/>
      <c r="M37867" s="36"/>
      <c r="N37867" s="36"/>
    </row>
    <row r="37868" spans="12:14" x14ac:dyDescent="0.25">
      <c r="L37868" s="36"/>
      <c r="M37868" s="36"/>
      <c r="N37868" s="36"/>
    </row>
    <row r="37869" spans="12:14" x14ac:dyDescent="0.25">
      <c r="L37869" s="36"/>
      <c r="M37869" s="36"/>
      <c r="N37869" s="36"/>
    </row>
    <row r="37870" spans="12:14" x14ac:dyDescent="0.25">
      <c r="L37870" s="36"/>
      <c r="M37870" s="36"/>
      <c r="N37870" s="36"/>
    </row>
    <row r="37871" spans="12:14" x14ac:dyDescent="0.25">
      <c r="L37871" s="36"/>
      <c r="M37871" s="36"/>
      <c r="N37871" s="36"/>
    </row>
    <row r="37872" spans="12:14" x14ac:dyDescent="0.25">
      <c r="L37872" s="36"/>
      <c r="M37872" s="36"/>
      <c r="N37872" s="36"/>
    </row>
    <row r="37873" spans="12:14" x14ac:dyDescent="0.25">
      <c r="L37873" s="36"/>
      <c r="M37873" s="36"/>
      <c r="N37873" s="36"/>
    </row>
    <row r="37874" spans="12:14" x14ac:dyDescent="0.25">
      <c r="L37874" s="36"/>
      <c r="M37874" s="36"/>
      <c r="N37874" s="36"/>
    </row>
    <row r="37875" spans="12:14" x14ac:dyDescent="0.25">
      <c r="L37875" s="36"/>
      <c r="M37875" s="36"/>
      <c r="N37875" s="36"/>
    </row>
    <row r="37876" spans="12:14" x14ac:dyDescent="0.25">
      <c r="L37876" s="36"/>
      <c r="M37876" s="36"/>
      <c r="N37876" s="36"/>
    </row>
    <row r="37877" spans="12:14" x14ac:dyDescent="0.25">
      <c r="L37877" s="36"/>
      <c r="M37877" s="36"/>
      <c r="N37877" s="36"/>
    </row>
    <row r="37878" spans="12:14" x14ac:dyDescent="0.25">
      <c r="L37878" s="36"/>
      <c r="M37878" s="36"/>
      <c r="N37878" s="36"/>
    </row>
    <row r="37879" spans="12:14" x14ac:dyDescent="0.25">
      <c r="L37879" s="36"/>
      <c r="M37879" s="36"/>
      <c r="N37879" s="36"/>
    </row>
    <row r="37880" spans="12:14" x14ac:dyDescent="0.25">
      <c r="L37880" s="36"/>
      <c r="M37880" s="36"/>
      <c r="N37880" s="36"/>
    </row>
    <row r="37881" spans="12:14" x14ac:dyDescent="0.25">
      <c r="L37881" s="36"/>
      <c r="M37881" s="36"/>
      <c r="N37881" s="36"/>
    </row>
    <row r="37882" spans="12:14" x14ac:dyDescent="0.25">
      <c r="L37882" s="36"/>
      <c r="M37882" s="36"/>
      <c r="N37882" s="36"/>
    </row>
    <row r="37883" spans="12:14" x14ac:dyDescent="0.25">
      <c r="L37883" s="36"/>
      <c r="M37883" s="36"/>
      <c r="N37883" s="36"/>
    </row>
    <row r="37884" spans="12:14" x14ac:dyDescent="0.25">
      <c r="L37884" s="36"/>
      <c r="M37884" s="36"/>
      <c r="N37884" s="36"/>
    </row>
    <row r="37885" spans="12:14" x14ac:dyDescent="0.25">
      <c r="L37885" s="36"/>
      <c r="M37885" s="36"/>
      <c r="N37885" s="36"/>
    </row>
    <row r="37886" spans="12:14" x14ac:dyDescent="0.25">
      <c r="L37886" s="36"/>
      <c r="M37886" s="36"/>
      <c r="N37886" s="36"/>
    </row>
    <row r="37887" spans="12:14" x14ac:dyDescent="0.25">
      <c r="L37887" s="36"/>
      <c r="M37887" s="36"/>
      <c r="N37887" s="36"/>
    </row>
    <row r="37888" spans="12:14" x14ac:dyDescent="0.25">
      <c r="L37888" s="36"/>
      <c r="M37888" s="36"/>
      <c r="N37888" s="36"/>
    </row>
    <row r="37889" spans="12:14" x14ac:dyDescent="0.25">
      <c r="L37889" s="36"/>
      <c r="M37889" s="36"/>
      <c r="N37889" s="36"/>
    </row>
    <row r="37890" spans="12:14" x14ac:dyDescent="0.25">
      <c r="L37890" s="36"/>
      <c r="M37890" s="36"/>
      <c r="N37890" s="36"/>
    </row>
    <row r="37891" spans="12:14" x14ac:dyDescent="0.25">
      <c r="L37891" s="36"/>
      <c r="M37891" s="36"/>
      <c r="N37891" s="36"/>
    </row>
    <row r="37892" spans="12:14" x14ac:dyDescent="0.25">
      <c r="L37892" s="36"/>
      <c r="M37892" s="36"/>
      <c r="N37892" s="36"/>
    </row>
    <row r="37893" spans="12:14" x14ac:dyDescent="0.25">
      <c r="L37893" s="36"/>
      <c r="M37893" s="36"/>
      <c r="N37893" s="36"/>
    </row>
    <row r="37894" spans="12:14" x14ac:dyDescent="0.25">
      <c r="L37894" s="36"/>
      <c r="M37894" s="36"/>
      <c r="N37894" s="36"/>
    </row>
    <row r="37895" spans="12:14" x14ac:dyDescent="0.25">
      <c r="L37895" s="36"/>
      <c r="M37895" s="36"/>
      <c r="N37895" s="36"/>
    </row>
    <row r="37896" spans="12:14" x14ac:dyDescent="0.25">
      <c r="L37896" s="36"/>
      <c r="M37896" s="36"/>
      <c r="N37896" s="36"/>
    </row>
    <row r="37897" spans="12:14" x14ac:dyDescent="0.25">
      <c r="L37897" s="36"/>
      <c r="M37897" s="36"/>
      <c r="N37897" s="36"/>
    </row>
    <row r="37898" spans="12:14" x14ac:dyDescent="0.25">
      <c r="L37898" s="36"/>
      <c r="M37898" s="36"/>
      <c r="N37898" s="36"/>
    </row>
    <row r="37899" spans="12:14" x14ac:dyDescent="0.25">
      <c r="L37899" s="36"/>
      <c r="M37899" s="36"/>
      <c r="N37899" s="36"/>
    </row>
    <row r="37900" spans="12:14" x14ac:dyDescent="0.25">
      <c r="L37900" s="36"/>
      <c r="M37900" s="36"/>
      <c r="N37900" s="36"/>
    </row>
    <row r="37901" spans="12:14" x14ac:dyDescent="0.25">
      <c r="L37901" s="36"/>
      <c r="M37901" s="36"/>
      <c r="N37901" s="36"/>
    </row>
    <row r="37902" spans="12:14" x14ac:dyDescent="0.25">
      <c r="L37902" s="36"/>
      <c r="M37902" s="36"/>
      <c r="N37902" s="36"/>
    </row>
    <row r="37903" spans="12:14" x14ac:dyDescent="0.25">
      <c r="L37903" s="36"/>
      <c r="M37903" s="36"/>
      <c r="N37903" s="36"/>
    </row>
    <row r="37904" spans="12:14" x14ac:dyDescent="0.25">
      <c r="L37904" s="36"/>
      <c r="M37904" s="36"/>
      <c r="N37904" s="36"/>
    </row>
    <row r="37905" spans="12:14" x14ac:dyDescent="0.25">
      <c r="L37905" s="36"/>
      <c r="M37905" s="36"/>
      <c r="N37905" s="36"/>
    </row>
    <row r="37906" spans="12:14" x14ac:dyDescent="0.25">
      <c r="L37906" s="36"/>
      <c r="M37906" s="36"/>
      <c r="N37906" s="36"/>
    </row>
    <row r="37907" spans="12:14" x14ac:dyDescent="0.25">
      <c r="L37907" s="36"/>
      <c r="M37907" s="36"/>
      <c r="N37907" s="36"/>
    </row>
    <row r="37908" spans="12:14" x14ac:dyDescent="0.25">
      <c r="L37908" s="36"/>
      <c r="M37908" s="36"/>
      <c r="N37908" s="36"/>
    </row>
    <row r="37909" spans="12:14" x14ac:dyDescent="0.25">
      <c r="L37909" s="36"/>
      <c r="M37909" s="36"/>
      <c r="N37909" s="36"/>
    </row>
    <row r="37910" spans="12:14" x14ac:dyDescent="0.25">
      <c r="L37910" s="36"/>
      <c r="M37910" s="36"/>
      <c r="N37910" s="36"/>
    </row>
    <row r="37911" spans="12:14" x14ac:dyDescent="0.25">
      <c r="L37911" s="36"/>
      <c r="M37911" s="36"/>
      <c r="N37911" s="36"/>
    </row>
    <row r="37912" spans="12:14" x14ac:dyDescent="0.25">
      <c r="L37912" s="36"/>
      <c r="M37912" s="36"/>
      <c r="N37912" s="36"/>
    </row>
    <row r="37913" spans="12:14" x14ac:dyDescent="0.25">
      <c r="L37913" s="36"/>
      <c r="M37913" s="36"/>
      <c r="N37913" s="36"/>
    </row>
    <row r="37914" spans="12:14" x14ac:dyDescent="0.25">
      <c r="L37914" s="36"/>
      <c r="M37914" s="36"/>
      <c r="N37914" s="36"/>
    </row>
    <row r="37915" spans="12:14" x14ac:dyDescent="0.25">
      <c r="L37915" s="36"/>
      <c r="M37915" s="36"/>
      <c r="N37915" s="36"/>
    </row>
    <row r="37916" spans="12:14" x14ac:dyDescent="0.25">
      <c r="L37916" s="36"/>
      <c r="M37916" s="36"/>
      <c r="N37916" s="36"/>
    </row>
    <row r="37917" spans="12:14" x14ac:dyDescent="0.25">
      <c r="L37917" s="36"/>
      <c r="M37917" s="36"/>
      <c r="N37917" s="36"/>
    </row>
    <row r="37918" spans="12:14" x14ac:dyDescent="0.25">
      <c r="L37918" s="36"/>
      <c r="M37918" s="36"/>
      <c r="N37918" s="36"/>
    </row>
    <row r="37919" spans="12:14" x14ac:dyDescent="0.25">
      <c r="L37919" s="36"/>
      <c r="M37919" s="36"/>
      <c r="N37919" s="36"/>
    </row>
    <row r="37920" spans="12:14" x14ac:dyDescent="0.25">
      <c r="L37920" s="36"/>
      <c r="M37920" s="36"/>
      <c r="N37920" s="36"/>
    </row>
    <row r="37921" spans="12:14" x14ac:dyDescent="0.25">
      <c r="L37921" s="36"/>
      <c r="M37921" s="36"/>
      <c r="N37921" s="36"/>
    </row>
    <row r="37922" spans="12:14" x14ac:dyDescent="0.25">
      <c r="L37922" s="36"/>
      <c r="M37922" s="36"/>
      <c r="N37922" s="36"/>
    </row>
    <row r="37923" spans="12:14" x14ac:dyDescent="0.25">
      <c r="L37923" s="36"/>
      <c r="M37923" s="36"/>
      <c r="N37923" s="36"/>
    </row>
    <row r="37924" spans="12:14" x14ac:dyDescent="0.25">
      <c r="L37924" s="36"/>
      <c r="M37924" s="36"/>
      <c r="N37924" s="36"/>
    </row>
    <row r="37925" spans="12:14" x14ac:dyDescent="0.25">
      <c r="L37925" s="36"/>
      <c r="M37925" s="36"/>
      <c r="N37925" s="36"/>
    </row>
    <row r="37926" spans="12:14" x14ac:dyDescent="0.25">
      <c r="L37926" s="36"/>
      <c r="M37926" s="36"/>
      <c r="N37926" s="36"/>
    </row>
    <row r="37927" spans="12:14" x14ac:dyDescent="0.25">
      <c r="L37927" s="36"/>
      <c r="M37927" s="36"/>
      <c r="N37927" s="36"/>
    </row>
    <row r="37928" spans="12:14" x14ac:dyDescent="0.25">
      <c r="L37928" s="36"/>
      <c r="M37928" s="36"/>
      <c r="N37928" s="36"/>
    </row>
    <row r="37929" spans="12:14" x14ac:dyDescent="0.25">
      <c r="L37929" s="36"/>
      <c r="M37929" s="36"/>
      <c r="N37929" s="36"/>
    </row>
    <row r="37930" spans="12:14" x14ac:dyDescent="0.25">
      <c r="L37930" s="36"/>
      <c r="M37930" s="36"/>
      <c r="N37930" s="36"/>
    </row>
    <row r="37931" spans="12:14" x14ac:dyDescent="0.25">
      <c r="L37931" s="36"/>
      <c r="M37931" s="36"/>
      <c r="N37931" s="36"/>
    </row>
    <row r="37932" spans="12:14" x14ac:dyDescent="0.25">
      <c r="L37932" s="36"/>
      <c r="M37932" s="36"/>
      <c r="N37932" s="36"/>
    </row>
    <row r="37933" spans="12:14" x14ac:dyDescent="0.25">
      <c r="L37933" s="36"/>
      <c r="M37933" s="36"/>
      <c r="N37933" s="36"/>
    </row>
    <row r="37934" spans="12:14" x14ac:dyDescent="0.25">
      <c r="L37934" s="36"/>
      <c r="M37934" s="36"/>
      <c r="N37934" s="36"/>
    </row>
    <row r="37935" spans="12:14" x14ac:dyDescent="0.25">
      <c r="L37935" s="36"/>
      <c r="M37935" s="36"/>
      <c r="N37935" s="36"/>
    </row>
    <row r="37936" spans="12:14" x14ac:dyDescent="0.25">
      <c r="L37936" s="36"/>
      <c r="M37936" s="36"/>
      <c r="N37936" s="36"/>
    </row>
    <row r="37937" spans="12:14" x14ac:dyDescent="0.25">
      <c r="L37937" s="36"/>
      <c r="M37937" s="36"/>
      <c r="N37937" s="36"/>
    </row>
    <row r="37938" spans="12:14" x14ac:dyDescent="0.25">
      <c r="L37938" s="36"/>
      <c r="M37938" s="36"/>
      <c r="N37938" s="36"/>
    </row>
    <row r="37939" spans="12:14" x14ac:dyDescent="0.25">
      <c r="L37939" s="36"/>
      <c r="M37939" s="36"/>
      <c r="N37939" s="36"/>
    </row>
    <row r="37940" spans="12:14" x14ac:dyDescent="0.25">
      <c r="L37940" s="36"/>
      <c r="M37940" s="36"/>
      <c r="N37940" s="36"/>
    </row>
    <row r="37941" spans="12:14" x14ac:dyDescent="0.25">
      <c r="L37941" s="36"/>
      <c r="M37941" s="36"/>
      <c r="N37941" s="36"/>
    </row>
    <row r="37942" spans="12:14" x14ac:dyDescent="0.25">
      <c r="L37942" s="36"/>
      <c r="M37942" s="36"/>
      <c r="N37942" s="36"/>
    </row>
    <row r="37943" spans="12:14" x14ac:dyDescent="0.25">
      <c r="L37943" s="36"/>
      <c r="M37943" s="36"/>
      <c r="N37943" s="36"/>
    </row>
    <row r="37944" spans="12:14" x14ac:dyDescent="0.25">
      <c r="L37944" s="36"/>
      <c r="M37944" s="36"/>
      <c r="N37944" s="36"/>
    </row>
    <row r="37945" spans="12:14" x14ac:dyDescent="0.25">
      <c r="L37945" s="36"/>
      <c r="M37945" s="36"/>
      <c r="N37945" s="36"/>
    </row>
    <row r="37946" spans="12:14" x14ac:dyDescent="0.25">
      <c r="L37946" s="36"/>
      <c r="M37946" s="36"/>
      <c r="N37946" s="36"/>
    </row>
    <row r="37947" spans="12:14" x14ac:dyDescent="0.25">
      <c r="L37947" s="36"/>
      <c r="M37947" s="36"/>
      <c r="N37947" s="36"/>
    </row>
    <row r="37948" spans="12:14" x14ac:dyDescent="0.25">
      <c r="L37948" s="36"/>
      <c r="M37948" s="36"/>
      <c r="N37948" s="36"/>
    </row>
    <row r="37949" spans="12:14" x14ac:dyDescent="0.25">
      <c r="L37949" s="36"/>
      <c r="M37949" s="36"/>
      <c r="N37949" s="36"/>
    </row>
    <row r="37950" spans="12:14" x14ac:dyDescent="0.25">
      <c r="L37950" s="36"/>
      <c r="M37950" s="36"/>
      <c r="N37950" s="36"/>
    </row>
    <row r="37951" spans="12:14" x14ac:dyDescent="0.25">
      <c r="L37951" s="36"/>
      <c r="M37951" s="36"/>
      <c r="N37951" s="36"/>
    </row>
    <row r="37952" spans="12:14" x14ac:dyDescent="0.25">
      <c r="L37952" s="36"/>
      <c r="M37952" s="36"/>
      <c r="N37952" s="36"/>
    </row>
    <row r="37953" spans="12:14" x14ac:dyDescent="0.25">
      <c r="L37953" s="36"/>
      <c r="M37953" s="36"/>
      <c r="N37953" s="36"/>
    </row>
    <row r="37954" spans="12:14" x14ac:dyDescent="0.25">
      <c r="L37954" s="36"/>
      <c r="M37954" s="36"/>
      <c r="N37954" s="36"/>
    </row>
    <row r="37955" spans="12:14" x14ac:dyDescent="0.25">
      <c r="L37955" s="36"/>
      <c r="M37955" s="36"/>
      <c r="N37955" s="36"/>
    </row>
    <row r="37956" spans="12:14" x14ac:dyDescent="0.25">
      <c r="L37956" s="36"/>
      <c r="M37956" s="36"/>
      <c r="N37956" s="36"/>
    </row>
    <row r="37957" spans="12:14" x14ac:dyDescent="0.25">
      <c r="L37957" s="36"/>
      <c r="M37957" s="36"/>
      <c r="N37957" s="36"/>
    </row>
    <row r="37958" spans="12:14" x14ac:dyDescent="0.25">
      <c r="L37958" s="36"/>
      <c r="M37958" s="36"/>
      <c r="N37958" s="36"/>
    </row>
    <row r="37959" spans="12:14" x14ac:dyDescent="0.25">
      <c r="L37959" s="36"/>
      <c r="M37959" s="36"/>
      <c r="N37959" s="36"/>
    </row>
    <row r="37960" spans="12:14" x14ac:dyDescent="0.25">
      <c r="L37960" s="36"/>
      <c r="M37960" s="36"/>
      <c r="N37960" s="36"/>
    </row>
    <row r="37961" spans="12:14" x14ac:dyDescent="0.25">
      <c r="L37961" s="36"/>
      <c r="M37961" s="36"/>
      <c r="N37961" s="36"/>
    </row>
    <row r="37962" spans="12:14" x14ac:dyDescent="0.25">
      <c r="L37962" s="36"/>
      <c r="M37962" s="36"/>
      <c r="N37962" s="36"/>
    </row>
    <row r="37963" spans="12:14" x14ac:dyDescent="0.25">
      <c r="L37963" s="36"/>
      <c r="M37963" s="36"/>
      <c r="N37963" s="36"/>
    </row>
    <row r="37964" spans="12:14" x14ac:dyDescent="0.25">
      <c r="L37964" s="36"/>
      <c r="M37964" s="36"/>
      <c r="N37964" s="36"/>
    </row>
    <row r="37965" spans="12:14" x14ac:dyDescent="0.25">
      <c r="L37965" s="36"/>
      <c r="M37965" s="36"/>
      <c r="N37965" s="36"/>
    </row>
    <row r="37966" spans="12:14" x14ac:dyDescent="0.25">
      <c r="L37966" s="36"/>
      <c r="M37966" s="36"/>
      <c r="N37966" s="36"/>
    </row>
    <row r="37967" spans="12:14" x14ac:dyDescent="0.25">
      <c r="L37967" s="36"/>
      <c r="M37967" s="36"/>
      <c r="N37967" s="36"/>
    </row>
    <row r="37968" spans="12:14" x14ac:dyDescent="0.25">
      <c r="L37968" s="36"/>
      <c r="M37968" s="36"/>
      <c r="N37968" s="36"/>
    </row>
    <row r="37969" spans="12:14" x14ac:dyDescent="0.25">
      <c r="L37969" s="36"/>
      <c r="M37969" s="36"/>
      <c r="N37969" s="36"/>
    </row>
    <row r="37970" spans="12:14" x14ac:dyDescent="0.25">
      <c r="L37970" s="36"/>
      <c r="M37970" s="36"/>
      <c r="N37970" s="36"/>
    </row>
    <row r="37971" spans="12:14" x14ac:dyDescent="0.25">
      <c r="L37971" s="36"/>
      <c r="M37971" s="36"/>
      <c r="N37971" s="36"/>
    </row>
    <row r="37972" spans="12:14" x14ac:dyDescent="0.25">
      <c r="L37972" s="36"/>
      <c r="M37972" s="36"/>
      <c r="N37972" s="36"/>
    </row>
    <row r="37973" spans="12:14" x14ac:dyDescent="0.25">
      <c r="L37973" s="36"/>
      <c r="M37973" s="36"/>
      <c r="N37973" s="36"/>
    </row>
    <row r="37974" spans="12:14" x14ac:dyDescent="0.25">
      <c r="L37974" s="36"/>
      <c r="M37974" s="36"/>
      <c r="N37974" s="36"/>
    </row>
    <row r="37975" spans="12:14" x14ac:dyDescent="0.25">
      <c r="L37975" s="36"/>
      <c r="M37975" s="36"/>
      <c r="N37975" s="36"/>
    </row>
    <row r="37976" spans="12:14" x14ac:dyDescent="0.25">
      <c r="L37976" s="36"/>
      <c r="M37976" s="36"/>
      <c r="N37976" s="36"/>
    </row>
    <row r="37977" spans="12:14" x14ac:dyDescent="0.25">
      <c r="L37977" s="36"/>
      <c r="M37977" s="36"/>
      <c r="N37977" s="36"/>
    </row>
    <row r="37978" spans="12:14" x14ac:dyDescent="0.25">
      <c r="L37978" s="36"/>
      <c r="M37978" s="36"/>
      <c r="N37978" s="36"/>
    </row>
    <row r="37979" spans="12:14" x14ac:dyDescent="0.25">
      <c r="L37979" s="36"/>
      <c r="M37979" s="36"/>
      <c r="N37979" s="36"/>
    </row>
    <row r="37980" spans="12:14" x14ac:dyDescent="0.25">
      <c r="L37980" s="36"/>
      <c r="M37980" s="36"/>
      <c r="N37980" s="36"/>
    </row>
    <row r="37981" spans="12:14" x14ac:dyDescent="0.25">
      <c r="L37981" s="36"/>
      <c r="M37981" s="36"/>
      <c r="N37981" s="36"/>
    </row>
    <row r="37982" spans="12:14" x14ac:dyDescent="0.25">
      <c r="L37982" s="36"/>
      <c r="M37982" s="36"/>
      <c r="N37982" s="36"/>
    </row>
    <row r="37983" spans="12:14" x14ac:dyDescent="0.25">
      <c r="L37983" s="36"/>
      <c r="M37983" s="36"/>
      <c r="N37983" s="36"/>
    </row>
    <row r="37984" spans="12:14" x14ac:dyDescent="0.25">
      <c r="L37984" s="36"/>
      <c r="M37984" s="36"/>
      <c r="N37984" s="36"/>
    </row>
    <row r="37985" spans="12:14" x14ac:dyDescent="0.25">
      <c r="L37985" s="36"/>
      <c r="M37985" s="36"/>
      <c r="N37985" s="36"/>
    </row>
    <row r="37986" spans="12:14" x14ac:dyDescent="0.25">
      <c r="L37986" s="36"/>
      <c r="M37986" s="36"/>
      <c r="N37986" s="36"/>
    </row>
    <row r="37987" spans="12:14" x14ac:dyDescent="0.25">
      <c r="L37987" s="36"/>
      <c r="M37987" s="36"/>
      <c r="N37987" s="36"/>
    </row>
    <row r="37988" spans="12:14" x14ac:dyDescent="0.25">
      <c r="L37988" s="36"/>
      <c r="M37988" s="36"/>
      <c r="N37988" s="36"/>
    </row>
    <row r="37989" spans="12:14" x14ac:dyDescent="0.25">
      <c r="L37989" s="36"/>
      <c r="M37989" s="36"/>
      <c r="N37989" s="36"/>
    </row>
    <row r="37990" spans="12:14" x14ac:dyDescent="0.25">
      <c r="L37990" s="36"/>
      <c r="M37990" s="36"/>
      <c r="N37990" s="36"/>
    </row>
    <row r="37991" spans="12:14" x14ac:dyDescent="0.25">
      <c r="L37991" s="36"/>
      <c r="M37991" s="36"/>
      <c r="N37991" s="36"/>
    </row>
    <row r="37992" spans="12:14" x14ac:dyDescent="0.25">
      <c r="L37992" s="36"/>
      <c r="M37992" s="36"/>
      <c r="N37992" s="36"/>
    </row>
    <row r="37993" spans="12:14" x14ac:dyDescent="0.25">
      <c r="L37993" s="36"/>
      <c r="M37993" s="36"/>
      <c r="N37993" s="36"/>
    </row>
    <row r="37994" spans="12:14" x14ac:dyDescent="0.25">
      <c r="L37994" s="36"/>
      <c r="M37994" s="36"/>
      <c r="N37994" s="36"/>
    </row>
    <row r="37995" spans="12:14" x14ac:dyDescent="0.25">
      <c r="L37995" s="36"/>
      <c r="M37995" s="36"/>
      <c r="N37995" s="36"/>
    </row>
    <row r="37996" spans="12:14" x14ac:dyDescent="0.25">
      <c r="L37996" s="36"/>
      <c r="M37996" s="36"/>
      <c r="N37996" s="36"/>
    </row>
    <row r="37997" spans="12:14" x14ac:dyDescent="0.25">
      <c r="L37997" s="36"/>
      <c r="M37997" s="36"/>
      <c r="N37997" s="36"/>
    </row>
    <row r="37998" spans="12:14" x14ac:dyDescent="0.25">
      <c r="L37998" s="36"/>
      <c r="M37998" s="36"/>
      <c r="N37998" s="36"/>
    </row>
    <row r="37999" spans="12:14" x14ac:dyDescent="0.25">
      <c r="L37999" s="36"/>
      <c r="M37999" s="36"/>
      <c r="N37999" s="36"/>
    </row>
    <row r="38000" spans="12:14" x14ac:dyDescent="0.25">
      <c r="L38000" s="36"/>
      <c r="M38000" s="36"/>
      <c r="N38000" s="36"/>
    </row>
    <row r="38001" spans="12:14" x14ac:dyDescent="0.25">
      <c r="L38001" s="36"/>
      <c r="M38001" s="36"/>
      <c r="N38001" s="36"/>
    </row>
    <row r="38002" spans="12:14" x14ac:dyDescent="0.25">
      <c r="L38002" s="36"/>
      <c r="M38002" s="36"/>
      <c r="N38002" s="36"/>
    </row>
    <row r="38003" spans="12:14" x14ac:dyDescent="0.25">
      <c r="L38003" s="36"/>
      <c r="M38003" s="36"/>
      <c r="N38003" s="36"/>
    </row>
    <row r="38004" spans="12:14" x14ac:dyDescent="0.25">
      <c r="L38004" s="36"/>
      <c r="M38004" s="36"/>
      <c r="N38004" s="36"/>
    </row>
    <row r="38005" spans="12:14" x14ac:dyDescent="0.25">
      <c r="L38005" s="36"/>
      <c r="M38005" s="36"/>
      <c r="N38005" s="36"/>
    </row>
    <row r="38006" spans="12:14" x14ac:dyDescent="0.25">
      <c r="L38006" s="36"/>
      <c r="M38006" s="36"/>
      <c r="N38006" s="36"/>
    </row>
    <row r="38007" spans="12:14" x14ac:dyDescent="0.25">
      <c r="L38007" s="36"/>
      <c r="M38007" s="36"/>
      <c r="N38007" s="36"/>
    </row>
    <row r="38008" spans="12:14" x14ac:dyDescent="0.25">
      <c r="L38008" s="36"/>
      <c r="M38008" s="36"/>
      <c r="N38008" s="36"/>
    </row>
    <row r="38009" spans="12:14" x14ac:dyDescent="0.25">
      <c r="L38009" s="36"/>
      <c r="M38009" s="36"/>
      <c r="N38009" s="36"/>
    </row>
    <row r="38010" spans="12:14" x14ac:dyDescent="0.25">
      <c r="L38010" s="36"/>
      <c r="M38010" s="36"/>
      <c r="N38010" s="36"/>
    </row>
    <row r="38011" spans="12:14" x14ac:dyDescent="0.25">
      <c r="L38011" s="36"/>
      <c r="M38011" s="36"/>
      <c r="N38011" s="36"/>
    </row>
    <row r="38012" spans="12:14" x14ac:dyDescent="0.25">
      <c r="L38012" s="36"/>
      <c r="M38012" s="36"/>
      <c r="N38012" s="36"/>
    </row>
    <row r="38013" spans="12:14" x14ac:dyDescent="0.25">
      <c r="L38013" s="36"/>
      <c r="M38013" s="36"/>
      <c r="N38013" s="36"/>
    </row>
    <row r="38014" spans="12:14" x14ac:dyDescent="0.25">
      <c r="L38014" s="36"/>
      <c r="M38014" s="36"/>
      <c r="N38014" s="36"/>
    </row>
    <row r="38015" spans="12:14" x14ac:dyDescent="0.25">
      <c r="L38015" s="36"/>
      <c r="M38015" s="36"/>
      <c r="N38015" s="36"/>
    </row>
    <row r="38016" spans="12:14" x14ac:dyDescent="0.25">
      <c r="L38016" s="36"/>
      <c r="M38016" s="36"/>
      <c r="N38016" s="36"/>
    </row>
    <row r="38017" spans="12:14" x14ac:dyDescent="0.25">
      <c r="L38017" s="36"/>
      <c r="M38017" s="36"/>
      <c r="N38017" s="36"/>
    </row>
    <row r="38018" spans="12:14" x14ac:dyDescent="0.25">
      <c r="L38018" s="36"/>
      <c r="M38018" s="36"/>
      <c r="N38018" s="36"/>
    </row>
    <row r="38019" spans="12:14" x14ac:dyDescent="0.25">
      <c r="L38019" s="36"/>
      <c r="M38019" s="36"/>
      <c r="N38019" s="36"/>
    </row>
    <row r="38020" spans="12:14" x14ac:dyDescent="0.25">
      <c r="L38020" s="36"/>
      <c r="M38020" s="36"/>
      <c r="N38020" s="36"/>
    </row>
    <row r="38021" spans="12:14" x14ac:dyDescent="0.25">
      <c r="L38021" s="36"/>
      <c r="M38021" s="36"/>
      <c r="N38021" s="36"/>
    </row>
    <row r="38022" spans="12:14" x14ac:dyDescent="0.25">
      <c r="L38022" s="36"/>
      <c r="M38022" s="36"/>
      <c r="N38022" s="36"/>
    </row>
    <row r="38023" spans="12:14" x14ac:dyDescent="0.25">
      <c r="L38023" s="36"/>
      <c r="M38023" s="36"/>
      <c r="N38023" s="36"/>
    </row>
    <row r="38024" spans="12:14" x14ac:dyDescent="0.25">
      <c r="L38024" s="36"/>
      <c r="M38024" s="36"/>
      <c r="N38024" s="36"/>
    </row>
    <row r="38025" spans="12:14" x14ac:dyDescent="0.25">
      <c r="L38025" s="36"/>
      <c r="M38025" s="36"/>
      <c r="N38025" s="36"/>
    </row>
    <row r="38026" spans="12:14" x14ac:dyDescent="0.25">
      <c r="L38026" s="36"/>
      <c r="M38026" s="36"/>
      <c r="N38026" s="36"/>
    </row>
    <row r="38027" spans="12:14" x14ac:dyDescent="0.25">
      <c r="L38027" s="36"/>
      <c r="M38027" s="36"/>
      <c r="N38027" s="36"/>
    </row>
    <row r="38028" spans="12:14" x14ac:dyDescent="0.25">
      <c r="L38028" s="36"/>
      <c r="M38028" s="36"/>
      <c r="N38028" s="36"/>
    </row>
    <row r="38029" spans="12:14" x14ac:dyDescent="0.25">
      <c r="L38029" s="36"/>
      <c r="M38029" s="36"/>
      <c r="N38029" s="36"/>
    </row>
    <row r="38030" spans="12:14" x14ac:dyDescent="0.25">
      <c r="L38030" s="36"/>
      <c r="M38030" s="36"/>
      <c r="N38030" s="36"/>
    </row>
    <row r="38031" spans="12:14" x14ac:dyDescent="0.25">
      <c r="L38031" s="36"/>
      <c r="M38031" s="36"/>
      <c r="N38031" s="36"/>
    </row>
    <row r="38032" spans="12:14" x14ac:dyDescent="0.25">
      <c r="L38032" s="36"/>
      <c r="M38032" s="36"/>
      <c r="N38032" s="36"/>
    </row>
    <row r="38033" spans="12:14" x14ac:dyDescent="0.25">
      <c r="L38033" s="36"/>
      <c r="M38033" s="36"/>
      <c r="N38033" s="36"/>
    </row>
    <row r="38034" spans="12:14" x14ac:dyDescent="0.25">
      <c r="L38034" s="36"/>
      <c r="M38034" s="36"/>
      <c r="N38034" s="36"/>
    </row>
    <row r="38035" spans="12:14" x14ac:dyDescent="0.25">
      <c r="L38035" s="36"/>
      <c r="M38035" s="36"/>
      <c r="N38035" s="36"/>
    </row>
    <row r="38036" spans="12:14" x14ac:dyDescent="0.25">
      <c r="L38036" s="36"/>
      <c r="M38036" s="36"/>
      <c r="N38036" s="36"/>
    </row>
    <row r="38037" spans="12:14" x14ac:dyDescent="0.25">
      <c r="L38037" s="36"/>
      <c r="M38037" s="36"/>
      <c r="N38037" s="36"/>
    </row>
    <row r="38038" spans="12:14" x14ac:dyDescent="0.25">
      <c r="L38038" s="36"/>
      <c r="M38038" s="36"/>
      <c r="N38038" s="36"/>
    </row>
    <row r="38039" spans="12:14" x14ac:dyDescent="0.25">
      <c r="L38039" s="36"/>
      <c r="M38039" s="36"/>
      <c r="N38039" s="36"/>
    </row>
    <row r="38040" spans="12:14" x14ac:dyDescent="0.25">
      <c r="L38040" s="36"/>
      <c r="M38040" s="36"/>
      <c r="N38040" s="36"/>
    </row>
    <row r="38041" spans="12:14" x14ac:dyDescent="0.25">
      <c r="L38041" s="36"/>
      <c r="M38041" s="36"/>
      <c r="N38041" s="36"/>
    </row>
    <row r="38042" spans="12:14" x14ac:dyDescent="0.25">
      <c r="L38042" s="36"/>
      <c r="M38042" s="36"/>
      <c r="N38042" s="36"/>
    </row>
    <row r="38043" spans="12:14" x14ac:dyDescent="0.25">
      <c r="L38043" s="36"/>
      <c r="M38043" s="36"/>
      <c r="N38043" s="36"/>
    </row>
    <row r="38044" spans="12:14" x14ac:dyDescent="0.25">
      <c r="L38044" s="36"/>
      <c r="M38044" s="36"/>
      <c r="N38044" s="36"/>
    </row>
    <row r="38045" spans="12:14" x14ac:dyDescent="0.25">
      <c r="L38045" s="36"/>
      <c r="M38045" s="36"/>
      <c r="N38045" s="36"/>
    </row>
    <row r="38046" spans="12:14" x14ac:dyDescent="0.25">
      <c r="L38046" s="36"/>
      <c r="M38046" s="36"/>
      <c r="N38046" s="36"/>
    </row>
    <row r="38047" spans="12:14" x14ac:dyDescent="0.25">
      <c r="L38047" s="36"/>
      <c r="M38047" s="36"/>
      <c r="N38047" s="36"/>
    </row>
    <row r="38048" spans="12:14" x14ac:dyDescent="0.25">
      <c r="L38048" s="36"/>
      <c r="M38048" s="36"/>
      <c r="N38048" s="36"/>
    </row>
    <row r="38049" spans="12:14" x14ac:dyDescent="0.25">
      <c r="L38049" s="36"/>
      <c r="M38049" s="36"/>
      <c r="N38049" s="36"/>
    </row>
    <row r="38050" spans="12:14" x14ac:dyDescent="0.25">
      <c r="L38050" s="36"/>
      <c r="M38050" s="36"/>
      <c r="N38050" s="36"/>
    </row>
    <row r="38051" spans="12:14" x14ac:dyDescent="0.25">
      <c r="L38051" s="36"/>
      <c r="M38051" s="36"/>
      <c r="N38051" s="36"/>
    </row>
    <row r="38052" spans="12:14" x14ac:dyDescent="0.25">
      <c r="L38052" s="36"/>
      <c r="M38052" s="36"/>
      <c r="N38052" s="36"/>
    </row>
    <row r="38053" spans="12:14" x14ac:dyDescent="0.25">
      <c r="L38053" s="36"/>
      <c r="M38053" s="36"/>
      <c r="N38053" s="36"/>
    </row>
    <row r="38054" spans="12:14" x14ac:dyDescent="0.25">
      <c r="L38054" s="36"/>
      <c r="M38054" s="36"/>
      <c r="N38054" s="36"/>
    </row>
    <row r="38055" spans="12:14" x14ac:dyDescent="0.25">
      <c r="L38055" s="36"/>
      <c r="M38055" s="36"/>
      <c r="N38055" s="36"/>
    </row>
    <row r="38056" spans="12:14" x14ac:dyDescent="0.25">
      <c r="L38056" s="36"/>
      <c r="M38056" s="36"/>
      <c r="N38056" s="36"/>
    </row>
    <row r="38057" spans="12:14" x14ac:dyDescent="0.25">
      <c r="L38057" s="36"/>
      <c r="M38057" s="36"/>
      <c r="N38057" s="36"/>
    </row>
    <row r="38058" spans="12:14" x14ac:dyDescent="0.25">
      <c r="L38058" s="36"/>
      <c r="M38058" s="36"/>
      <c r="N38058" s="36"/>
    </row>
    <row r="38059" spans="12:14" x14ac:dyDescent="0.25">
      <c r="L38059" s="36"/>
      <c r="M38059" s="36"/>
      <c r="N38059" s="36"/>
    </row>
    <row r="38060" spans="12:14" x14ac:dyDescent="0.25">
      <c r="L38060" s="36"/>
      <c r="M38060" s="36"/>
      <c r="N38060" s="36"/>
    </row>
    <row r="38061" spans="12:14" x14ac:dyDescent="0.25">
      <c r="L38061" s="36"/>
      <c r="M38061" s="36"/>
      <c r="N38061" s="36"/>
    </row>
    <row r="38062" spans="12:14" x14ac:dyDescent="0.25">
      <c r="L38062" s="36"/>
      <c r="M38062" s="36"/>
      <c r="N38062" s="36"/>
    </row>
    <row r="38063" spans="12:14" x14ac:dyDescent="0.25">
      <c r="L38063" s="36"/>
      <c r="M38063" s="36"/>
      <c r="N38063" s="36"/>
    </row>
    <row r="38064" spans="12:14" x14ac:dyDescent="0.25">
      <c r="L38064" s="36"/>
      <c r="M38064" s="36"/>
      <c r="N38064" s="36"/>
    </row>
    <row r="38065" spans="12:14" x14ac:dyDescent="0.25">
      <c r="L38065" s="36"/>
      <c r="M38065" s="36"/>
      <c r="N38065" s="36"/>
    </row>
    <row r="38066" spans="12:14" x14ac:dyDescent="0.25">
      <c r="L38066" s="36"/>
      <c r="M38066" s="36"/>
      <c r="N38066" s="36"/>
    </row>
    <row r="38067" spans="12:14" x14ac:dyDescent="0.25">
      <c r="L38067" s="36"/>
      <c r="M38067" s="36"/>
      <c r="N38067" s="36"/>
    </row>
    <row r="38068" spans="12:14" x14ac:dyDescent="0.25">
      <c r="L38068" s="36"/>
      <c r="M38068" s="36"/>
      <c r="N38068" s="36"/>
    </row>
    <row r="38069" spans="12:14" x14ac:dyDescent="0.25">
      <c r="L38069" s="36"/>
      <c r="M38069" s="36"/>
      <c r="N38069" s="36"/>
    </row>
    <row r="38070" spans="12:14" x14ac:dyDescent="0.25">
      <c r="L38070" s="36"/>
      <c r="M38070" s="36"/>
      <c r="N38070" s="36"/>
    </row>
    <row r="38071" spans="12:14" x14ac:dyDescent="0.25">
      <c r="L38071" s="36"/>
      <c r="M38071" s="36"/>
      <c r="N38071" s="36"/>
    </row>
    <row r="38072" spans="12:14" x14ac:dyDescent="0.25">
      <c r="L38072" s="36"/>
      <c r="M38072" s="36"/>
      <c r="N38072" s="36"/>
    </row>
    <row r="38073" spans="12:14" x14ac:dyDescent="0.25">
      <c r="L38073" s="36"/>
      <c r="M38073" s="36"/>
      <c r="N38073" s="36"/>
    </row>
    <row r="38074" spans="12:14" x14ac:dyDescent="0.25">
      <c r="L38074" s="36"/>
      <c r="M38074" s="36"/>
      <c r="N38074" s="36"/>
    </row>
    <row r="38075" spans="12:14" x14ac:dyDescent="0.25">
      <c r="L38075" s="36"/>
      <c r="M38075" s="36"/>
      <c r="N38075" s="36"/>
    </row>
    <row r="38076" spans="12:14" x14ac:dyDescent="0.25">
      <c r="L38076" s="36"/>
      <c r="M38076" s="36"/>
      <c r="N38076" s="36"/>
    </row>
    <row r="38077" spans="12:14" x14ac:dyDescent="0.25">
      <c r="L38077" s="36"/>
      <c r="M38077" s="36"/>
      <c r="N38077" s="36"/>
    </row>
    <row r="38078" spans="12:14" x14ac:dyDescent="0.25">
      <c r="L38078" s="36"/>
      <c r="M38078" s="36"/>
      <c r="N38078" s="36"/>
    </row>
    <row r="38079" spans="12:14" x14ac:dyDescent="0.25">
      <c r="L38079" s="36"/>
      <c r="M38079" s="36"/>
      <c r="N38079" s="36"/>
    </row>
    <row r="38080" spans="12:14" x14ac:dyDescent="0.25">
      <c r="L38080" s="36"/>
      <c r="M38080" s="36"/>
      <c r="N38080" s="36"/>
    </row>
    <row r="38081" spans="12:14" x14ac:dyDescent="0.25">
      <c r="L38081" s="36"/>
      <c r="M38081" s="36"/>
      <c r="N38081" s="36"/>
    </row>
    <row r="38082" spans="12:14" x14ac:dyDescent="0.25">
      <c r="L38082" s="36"/>
      <c r="M38082" s="36"/>
      <c r="N38082" s="36"/>
    </row>
    <row r="38083" spans="12:14" x14ac:dyDescent="0.25">
      <c r="L38083" s="36"/>
      <c r="M38083" s="36"/>
      <c r="N38083" s="36"/>
    </row>
    <row r="38084" spans="12:14" x14ac:dyDescent="0.25">
      <c r="L38084" s="36"/>
      <c r="M38084" s="36"/>
      <c r="N38084" s="36"/>
    </row>
    <row r="38085" spans="12:14" x14ac:dyDescent="0.25">
      <c r="L38085" s="36"/>
      <c r="M38085" s="36"/>
      <c r="N38085" s="36"/>
    </row>
    <row r="38086" spans="12:14" x14ac:dyDescent="0.25">
      <c r="L38086" s="36"/>
      <c r="M38086" s="36"/>
      <c r="N38086" s="36"/>
    </row>
    <row r="38087" spans="12:14" x14ac:dyDescent="0.25">
      <c r="L38087" s="36"/>
      <c r="M38087" s="36"/>
      <c r="N38087" s="36"/>
    </row>
    <row r="38088" spans="12:14" x14ac:dyDescent="0.25">
      <c r="L38088" s="36"/>
      <c r="M38088" s="36"/>
      <c r="N38088" s="36"/>
    </row>
    <row r="38089" spans="12:14" x14ac:dyDescent="0.25">
      <c r="L38089" s="36"/>
      <c r="M38089" s="36"/>
      <c r="N38089" s="36"/>
    </row>
    <row r="38090" spans="12:14" x14ac:dyDescent="0.25">
      <c r="L38090" s="36"/>
      <c r="M38090" s="36"/>
      <c r="N38090" s="36"/>
    </row>
    <row r="38091" spans="12:14" x14ac:dyDescent="0.25">
      <c r="L38091" s="36"/>
      <c r="M38091" s="36"/>
      <c r="N38091" s="36"/>
    </row>
    <row r="38092" spans="12:14" x14ac:dyDescent="0.25">
      <c r="L38092" s="36"/>
      <c r="M38092" s="36"/>
      <c r="N38092" s="36"/>
    </row>
    <row r="38093" spans="12:14" x14ac:dyDescent="0.25">
      <c r="L38093" s="36"/>
      <c r="M38093" s="36"/>
      <c r="N38093" s="36"/>
    </row>
    <row r="38094" spans="12:14" x14ac:dyDescent="0.25">
      <c r="L38094" s="36"/>
      <c r="M38094" s="36"/>
      <c r="N38094" s="36"/>
    </row>
    <row r="38095" spans="12:14" x14ac:dyDescent="0.25">
      <c r="L38095" s="36"/>
      <c r="M38095" s="36"/>
      <c r="N38095" s="36"/>
    </row>
    <row r="38096" spans="12:14" x14ac:dyDescent="0.25">
      <c r="L38096" s="36"/>
      <c r="M38096" s="36"/>
      <c r="N38096" s="36"/>
    </row>
    <row r="38097" spans="12:14" x14ac:dyDescent="0.25">
      <c r="L38097" s="36"/>
      <c r="M38097" s="36"/>
      <c r="N38097" s="36"/>
    </row>
    <row r="38098" spans="12:14" x14ac:dyDescent="0.25">
      <c r="L38098" s="36"/>
      <c r="M38098" s="36"/>
      <c r="N38098" s="36"/>
    </row>
    <row r="38099" spans="12:14" x14ac:dyDescent="0.25">
      <c r="L38099" s="36"/>
      <c r="M38099" s="36"/>
      <c r="N38099" s="36"/>
    </row>
    <row r="38100" spans="12:14" x14ac:dyDescent="0.25">
      <c r="L38100" s="36"/>
      <c r="M38100" s="36"/>
      <c r="N38100" s="36"/>
    </row>
    <row r="38101" spans="12:14" x14ac:dyDescent="0.25">
      <c r="L38101" s="36"/>
      <c r="M38101" s="36"/>
      <c r="N38101" s="36"/>
    </row>
    <row r="38102" spans="12:14" x14ac:dyDescent="0.25">
      <c r="L38102" s="36"/>
      <c r="M38102" s="36"/>
      <c r="N38102" s="36"/>
    </row>
    <row r="38103" spans="12:14" x14ac:dyDescent="0.25">
      <c r="L38103" s="36"/>
      <c r="M38103" s="36"/>
      <c r="N38103" s="36"/>
    </row>
    <row r="38104" spans="12:14" x14ac:dyDescent="0.25">
      <c r="L38104" s="36"/>
      <c r="M38104" s="36"/>
      <c r="N38104" s="36"/>
    </row>
    <row r="38105" spans="12:14" x14ac:dyDescent="0.25">
      <c r="L38105" s="36"/>
      <c r="M38105" s="36"/>
      <c r="N38105" s="36"/>
    </row>
    <row r="38106" spans="12:14" x14ac:dyDescent="0.25">
      <c r="L38106" s="36"/>
      <c r="M38106" s="36"/>
      <c r="N38106" s="36"/>
    </row>
    <row r="38107" spans="12:14" x14ac:dyDescent="0.25">
      <c r="L38107" s="36"/>
      <c r="M38107" s="36"/>
      <c r="N38107" s="36"/>
    </row>
    <row r="38108" spans="12:14" x14ac:dyDescent="0.25">
      <c r="L38108" s="36"/>
      <c r="M38108" s="36"/>
      <c r="N38108" s="36"/>
    </row>
    <row r="38109" spans="12:14" x14ac:dyDescent="0.25">
      <c r="L38109" s="36"/>
      <c r="M38109" s="36"/>
      <c r="N38109" s="36"/>
    </row>
    <row r="38110" spans="12:14" x14ac:dyDescent="0.25">
      <c r="L38110" s="36"/>
      <c r="M38110" s="36"/>
      <c r="N38110" s="36"/>
    </row>
    <row r="38111" spans="12:14" x14ac:dyDescent="0.25">
      <c r="L38111" s="36"/>
      <c r="M38111" s="36"/>
      <c r="N38111" s="36"/>
    </row>
    <row r="38112" spans="12:14" x14ac:dyDescent="0.25">
      <c r="L38112" s="36"/>
      <c r="M38112" s="36"/>
      <c r="N38112" s="36"/>
    </row>
    <row r="38113" spans="12:14" x14ac:dyDescent="0.25">
      <c r="L38113" s="36"/>
      <c r="M38113" s="36"/>
      <c r="N38113" s="36"/>
    </row>
    <row r="38114" spans="12:14" x14ac:dyDescent="0.25">
      <c r="L38114" s="36"/>
      <c r="M38114" s="36"/>
      <c r="N38114" s="36"/>
    </row>
    <row r="38115" spans="12:14" x14ac:dyDescent="0.25">
      <c r="L38115" s="36"/>
      <c r="M38115" s="36"/>
      <c r="N38115" s="36"/>
    </row>
    <row r="38116" spans="12:14" x14ac:dyDescent="0.25">
      <c r="L38116" s="36"/>
      <c r="M38116" s="36"/>
      <c r="N38116" s="36"/>
    </row>
    <row r="38117" spans="12:14" x14ac:dyDescent="0.25">
      <c r="L38117" s="36"/>
      <c r="M38117" s="36"/>
      <c r="N38117" s="36"/>
    </row>
    <row r="38118" spans="12:14" x14ac:dyDescent="0.25">
      <c r="L38118" s="36"/>
      <c r="M38118" s="36"/>
      <c r="N38118" s="36"/>
    </row>
    <row r="38119" spans="12:14" x14ac:dyDescent="0.25">
      <c r="L38119" s="36"/>
      <c r="M38119" s="36"/>
      <c r="N38119" s="36"/>
    </row>
    <row r="38120" spans="12:14" x14ac:dyDescent="0.25">
      <c r="L38120" s="36"/>
      <c r="M38120" s="36"/>
      <c r="N38120" s="36"/>
    </row>
    <row r="38121" spans="12:14" x14ac:dyDescent="0.25">
      <c r="L38121" s="36"/>
      <c r="M38121" s="36"/>
      <c r="N38121" s="36"/>
    </row>
    <row r="38122" spans="12:14" x14ac:dyDescent="0.25">
      <c r="L38122" s="36"/>
      <c r="M38122" s="36"/>
      <c r="N38122" s="36"/>
    </row>
    <row r="38123" spans="12:14" x14ac:dyDescent="0.25">
      <c r="L38123" s="36"/>
      <c r="M38123" s="36"/>
      <c r="N38123" s="36"/>
    </row>
    <row r="38124" spans="12:14" x14ac:dyDescent="0.25">
      <c r="L38124" s="36"/>
      <c r="M38124" s="36"/>
      <c r="N38124" s="36"/>
    </row>
    <row r="38125" spans="12:14" x14ac:dyDescent="0.25">
      <c r="L38125" s="36"/>
      <c r="M38125" s="36"/>
      <c r="N38125" s="36"/>
    </row>
    <row r="38126" spans="12:14" x14ac:dyDescent="0.25">
      <c r="L38126" s="36"/>
      <c r="M38126" s="36"/>
      <c r="N38126" s="36"/>
    </row>
    <row r="38127" spans="12:14" x14ac:dyDescent="0.25">
      <c r="L38127" s="36"/>
      <c r="M38127" s="36"/>
      <c r="N38127" s="36"/>
    </row>
    <row r="38128" spans="12:14" x14ac:dyDescent="0.25">
      <c r="L38128" s="36"/>
      <c r="M38128" s="36"/>
      <c r="N38128" s="36"/>
    </row>
    <row r="38129" spans="12:14" x14ac:dyDescent="0.25">
      <c r="L38129" s="36"/>
      <c r="M38129" s="36"/>
      <c r="N38129" s="36"/>
    </row>
    <row r="38130" spans="12:14" x14ac:dyDescent="0.25">
      <c r="L38130" s="36"/>
      <c r="M38130" s="36"/>
      <c r="N38130" s="36"/>
    </row>
    <row r="38131" spans="12:14" x14ac:dyDescent="0.25">
      <c r="L38131" s="36"/>
      <c r="M38131" s="36"/>
      <c r="N38131" s="36"/>
    </row>
    <row r="38132" spans="12:14" x14ac:dyDescent="0.25">
      <c r="L38132" s="36"/>
      <c r="M38132" s="36"/>
      <c r="N38132" s="36"/>
    </row>
    <row r="38133" spans="12:14" x14ac:dyDescent="0.25">
      <c r="L38133" s="36"/>
      <c r="M38133" s="36"/>
      <c r="N38133" s="36"/>
    </row>
    <row r="38134" spans="12:14" x14ac:dyDescent="0.25">
      <c r="L38134" s="36"/>
      <c r="M38134" s="36"/>
      <c r="N38134" s="36"/>
    </row>
    <row r="38135" spans="12:14" x14ac:dyDescent="0.25">
      <c r="L38135" s="36"/>
      <c r="M38135" s="36"/>
      <c r="N38135" s="36"/>
    </row>
    <row r="38136" spans="12:14" x14ac:dyDescent="0.25">
      <c r="L38136" s="36"/>
      <c r="M38136" s="36"/>
      <c r="N38136" s="36"/>
    </row>
    <row r="38137" spans="12:14" x14ac:dyDescent="0.25">
      <c r="L38137" s="36"/>
      <c r="M38137" s="36"/>
      <c r="N38137" s="36"/>
    </row>
    <row r="38138" spans="12:14" x14ac:dyDescent="0.25">
      <c r="L38138" s="36"/>
      <c r="M38138" s="36"/>
      <c r="N38138" s="36"/>
    </row>
    <row r="38139" spans="12:14" x14ac:dyDescent="0.25">
      <c r="L38139" s="36"/>
      <c r="M38139" s="36"/>
      <c r="N38139" s="36"/>
    </row>
    <row r="38140" spans="12:14" x14ac:dyDescent="0.25">
      <c r="L38140" s="36"/>
      <c r="M38140" s="36"/>
      <c r="N38140" s="36"/>
    </row>
    <row r="38141" spans="12:14" x14ac:dyDescent="0.25">
      <c r="L38141" s="36"/>
      <c r="M38141" s="36"/>
      <c r="N38141" s="36"/>
    </row>
    <row r="38142" spans="12:14" x14ac:dyDescent="0.25">
      <c r="L38142" s="36"/>
      <c r="M38142" s="36"/>
      <c r="N38142" s="36"/>
    </row>
    <row r="38143" spans="12:14" x14ac:dyDescent="0.25">
      <c r="L38143" s="36"/>
      <c r="M38143" s="36"/>
      <c r="N38143" s="36"/>
    </row>
    <row r="38144" spans="12:14" x14ac:dyDescent="0.25">
      <c r="L38144" s="36"/>
      <c r="M38144" s="36"/>
      <c r="N38144" s="36"/>
    </row>
    <row r="38145" spans="12:14" x14ac:dyDescent="0.25">
      <c r="L38145" s="36"/>
      <c r="M38145" s="36"/>
      <c r="N38145" s="36"/>
    </row>
    <row r="38146" spans="12:14" x14ac:dyDescent="0.25">
      <c r="L38146" s="36"/>
      <c r="M38146" s="36"/>
      <c r="N38146" s="36"/>
    </row>
    <row r="38147" spans="12:14" x14ac:dyDescent="0.25">
      <c r="L38147" s="36"/>
      <c r="M38147" s="36"/>
      <c r="N38147" s="36"/>
    </row>
    <row r="38148" spans="12:14" x14ac:dyDescent="0.25">
      <c r="L38148" s="36"/>
      <c r="M38148" s="36"/>
      <c r="N38148" s="36"/>
    </row>
    <row r="38149" spans="12:14" x14ac:dyDescent="0.25">
      <c r="L38149" s="36"/>
      <c r="M38149" s="36"/>
      <c r="N38149" s="36"/>
    </row>
    <row r="38150" spans="12:14" x14ac:dyDescent="0.25">
      <c r="L38150" s="36"/>
      <c r="M38150" s="36"/>
      <c r="N38150" s="36"/>
    </row>
    <row r="38151" spans="12:14" x14ac:dyDescent="0.25">
      <c r="L38151" s="36"/>
      <c r="M38151" s="36"/>
      <c r="N38151" s="36"/>
    </row>
    <row r="38152" spans="12:14" x14ac:dyDescent="0.25">
      <c r="L38152" s="36"/>
      <c r="M38152" s="36"/>
      <c r="N38152" s="36"/>
    </row>
    <row r="38153" spans="12:14" x14ac:dyDescent="0.25">
      <c r="L38153" s="36"/>
      <c r="M38153" s="36"/>
      <c r="N38153" s="36"/>
    </row>
    <row r="38154" spans="12:14" x14ac:dyDescent="0.25">
      <c r="L38154" s="36"/>
      <c r="M38154" s="36"/>
      <c r="N38154" s="36"/>
    </row>
    <row r="38155" spans="12:14" x14ac:dyDescent="0.25">
      <c r="L38155" s="36"/>
      <c r="M38155" s="36"/>
      <c r="N38155" s="36"/>
    </row>
    <row r="38156" spans="12:14" x14ac:dyDescent="0.25">
      <c r="L38156" s="36"/>
      <c r="M38156" s="36"/>
      <c r="N38156" s="36"/>
    </row>
    <row r="38157" spans="12:14" x14ac:dyDescent="0.25">
      <c r="L38157" s="36"/>
      <c r="M38157" s="36"/>
      <c r="N38157" s="36"/>
    </row>
    <row r="38158" spans="12:14" x14ac:dyDescent="0.25">
      <c r="L38158" s="36"/>
      <c r="M38158" s="36"/>
      <c r="N38158" s="36"/>
    </row>
    <row r="38159" spans="12:14" x14ac:dyDescent="0.25">
      <c r="L38159" s="36"/>
      <c r="M38159" s="36"/>
      <c r="N38159" s="36"/>
    </row>
    <row r="38160" spans="12:14" x14ac:dyDescent="0.25">
      <c r="L38160" s="36"/>
      <c r="M38160" s="36"/>
      <c r="N38160" s="36"/>
    </row>
    <row r="38161" spans="12:14" x14ac:dyDescent="0.25">
      <c r="L38161" s="36"/>
      <c r="M38161" s="36"/>
      <c r="N38161" s="36"/>
    </row>
    <row r="38162" spans="12:14" x14ac:dyDescent="0.25">
      <c r="L38162" s="36"/>
      <c r="M38162" s="36"/>
      <c r="N38162" s="36"/>
    </row>
    <row r="38163" spans="12:14" x14ac:dyDescent="0.25">
      <c r="L38163" s="36"/>
      <c r="M38163" s="36"/>
      <c r="N38163" s="36"/>
    </row>
    <row r="38164" spans="12:14" x14ac:dyDescent="0.25">
      <c r="L38164" s="36"/>
      <c r="M38164" s="36"/>
      <c r="N38164" s="36"/>
    </row>
    <row r="38165" spans="12:14" x14ac:dyDescent="0.25">
      <c r="L38165" s="36"/>
      <c r="M38165" s="36"/>
      <c r="N38165" s="36"/>
    </row>
    <row r="38166" spans="12:14" x14ac:dyDescent="0.25">
      <c r="L38166" s="36"/>
      <c r="M38166" s="36"/>
      <c r="N38166" s="36"/>
    </row>
    <row r="38167" spans="12:14" x14ac:dyDescent="0.25">
      <c r="L38167" s="36"/>
      <c r="M38167" s="36"/>
      <c r="N38167" s="36"/>
    </row>
    <row r="38168" spans="12:14" x14ac:dyDescent="0.25">
      <c r="L38168" s="36"/>
      <c r="M38168" s="36"/>
      <c r="N38168" s="36"/>
    </row>
    <row r="38169" spans="12:14" x14ac:dyDescent="0.25">
      <c r="L38169" s="36"/>
      <c r="M38169" s="36"/>
      <c r="N38169" s="36"/>
    </row>
    <row r="38170" spans="12:14" x14ac:dyDescent="0.25">
      <c r="L38170" s="36"/>
      <c r="M38170" s="36"/>
      <c r="N38170" s="36"/>
    </row>
    <row r="38171" spans="12:14" x14ac:dyDescent="0.25">
      <c r="L38171" s="36"/>
      <c r="M38171" s="36"/>
      <c r="N38171" s="36"/>
    </row>
    <row r="38172" spans="12:14" x14ac:dyDescent="0.25">
      <c r="L38172" s="36"/>
      <c r="M38172" s="36"/>
      <c r="N38172" s="36"/>
    </row>
    <row r="38173" spans="12:14" x14ac:dyDescent="0.25">
      <c r="L38173" s="36"/>
      <c r="M38173" s="36"/>
      <c r="N38173" s="36"/>
    </row>
    <row r="38174" spans="12:14" x14ac:dyDescent="0.25">
      <c r="L38174" s="36"/>
      <c r="M38174" s="36"/>
      <c r="N38174" s="36"/>
    </row>
    <row r="38175" spans="12:14" x14ac:dyDescent="0.25">
      <c r="L38175" s="36"/>
      <c r="M38175" s="36"/>
      <c r="N38175" s="36"/>
    </row>
    <row r="38176" spans="12:14" x14ac:dyDescent="0.25">
      <c r="L38176" s="36"/>
      <c r="M38176" s="36"/>
      <c r="N38176" s="36"/>
    </row>
    <row r="38177" spans="12:14" x14ac:dyDescent="0.25">
      <c r="L38177" s="36"/>
      <c r="M38177" s="36"/>
      <c r="N38177" s="36"/>
    </row>
    <row r="38178" spans="12:14" x14ac:dyDescent="0.25">
      <c r="L38178" s="36"/>
      <c r="M38178" s="36"/>
      <c r="N38178" s="36"/>
    </row>
    <row r="38179" spans="12:14" x14ac:dyDescent="0.25">
      <c r="L38179" s="36"/>
      <c r="M38179" s="36"/>
      <c r="N38179" s="36"/>
    </row>
    <row r="38180" spans="12:14" x14ac:dyDescent="0.25">
      <c r="L38180" s="36"/>
      <c r="M38180" s="36"/>
      <c r="N38180" s="36"/>
    </row>
    <row r="38181" spans="12:14" x14ac:dyDescent="0.25">
      <c r="L38181" s="36"/>
      <c r="M38181" s="36"/>
      <c r="N38181" s="36"/>
    </row>
    <row r="38182" spans="12:14" x14ac:dyDescent="0.25">
      <c r="L38182" s="36"/>
      <c r="M38182" s="36"/>
      <c r="N38182" s="36"/>
    </row>
    <row r="38183" spans="12:14" x14ac:dyDescent="0.25">
      <c r="L38183" s="36"/>
      <c r="M38183" s="36"/>
      <c r="N38183" s="36"/>
    </row>
    <row r="38184" spans="12:14" x14ac:dyDescent="0.25">
      <c r="L38184" s="36"/>
      <c r="M38184" s="36"/>
      <c r="N38184" s="36"/>
    </row>
    <row r="38185" spans="12:14" x14ac:dyDescent="0.25">
      <c r="L38185" s="36"/>
      <c r="M38185" s="36"/>
      <c r="N38185" s="36"/>
    </row>
    <row r="38186" spans="12:14" x14ac:dyDescent="0.25">
      <c r="L38186" s="36"/>
      <c r="M38186" s="36"/>
      <c r="N38186" s="36"/>
    </row>
    <row r="38187" spans="12:14" x14ac:dyDescent="0.25">
      <c r="L38187" s="36"/>
      <c r="M38187" s="36"/>
      <c r="N38187" s="36"/>
    </row>
    <row r="38188" spans="12:14" x14ac:dyDescent="0.25">
      <c r="L38188" s="36"/>
      <c r="M38188" s="36"/>
      <c r="N38188" s="36"/>
    </row>
    <row r="38189" spans="12:14" x14ac:dyDescent="0.25">
      <c r="L38189" s="36"/>
      <c r="M38189" s="36"/>
      <c r="N38189" s="36"/>
    </row>
    <row r="38190" spans="12:14" x14ac:dyDescent="0.25">
      <c r="L38190" s="36"/>
      <c r="M38190" s="36"/>
      <c r="N38190" s="36"/>
    </row>
    <row r="38191" spans="12:14" x14ac:dyDescent="0.25">
      <c r="L38191" s="36"/>
      <c r="M38191" s="36"/>
      <c r="N38191" s="36"/>
    </row>
    <row r="38192" spans="12:14" x14ac:dyDescent="0.25">
      <c r="L38192" s="36"/>
      <c r="M38192" s="36"/>
      <c r="N38192" s="36"/>
    </row>
    <row r="38193" spans="12:14" x14ac:dyDescent="0.25">
      <c r="L38193" s="36"/>
      <c r="M38193" s="36"/>
      <c r="N38193" s="36"/>
    </row>
    <row r="38194" spans="12:14" x14ac:dyDescent="0.25">
      <c r="L38194" s="36"/>
      <c r="M38194" s="36"/>
      <c r="N38194" s="36"/>
    </row>
    <row r="38195" spans="12:14" x14ac:dyDescent="0.25">
      <c r="L38195" s="36"/>
      <c r="M38195" s="36"/>
      <c r="N38195" s="36"/>
    </row>
    <row r="38196" spans="12:14" x14ac:dyDescent="0.25">
      <c r="L38196" s="36"/>
      <c r="M38196" s="36"/>
      <c r="N38196" s="36"/>
    </row>
    <row r="38197" spans="12:14" x14ac:dyDescent="0.25">
      <c r="L38197" s="36"/>
      <c r="M38197" s="36"/>
      <c r="N38197" s="36"/>
    </row>
    <row r="38198" spans="12:14" x14ac:dyDescent="0.25">
      <c r="L38198" s="36"/>
      <c r="M38198" s="36"/>
      <c r="N38198" s="36"/>
    </row>
    <row r="38199" spans="12:14" x14ac:dyDescent="0.25">
      <c r="L38199" s="36"/>
      <c r="M38199" s="36"/>
      <c r="N38199" s="36"/>
    </row>
    <row r="38200" spans="12:14" x14ac:dyDescent="0.25">
      <c r="L38200" s="36"/>
      <c r="M38200" s="36"/>
      <c r="N38200" s="36"/>
    </row>
    <row r="38201" spans="12:14" x14ac:dyDescent="0.25">
      <c r="L38201" s="36"/>
      <c r="M38201" s="36"/>
      <c r="N38201" s="36"/>
    </row>
    <row r="38202" spans="12:14" x14ac:dyDescent="0.25">
      <c r="L38202" s="36"/>
      <c r="M38202" s="36"/>
      <c r="N38202" s="36"/>
    </row>
    <row r="38203" spans="12:14" x14ac:dyDescent="0.25">
      <c r="L38203" s="36"/>
      <c r="M38203" s="36"/>
      <c r="N38203" s="36"/>
    </row>
    <row r="38204" spans="12:14" x14ac:dyDescent="0.25">
      <c r="L38204" s="36"/>
      <c r="M38204" s="36"/>
      <c r="N38204" s="36"/>
    </row>
    <row r="38205" spans="12:14" x14ac:dyDescent="0.25">
      <c r="L38205" s="36"/>
      <c r="M38205" s="36"/>
      <c r="N38205" s="36"/>
    </row>
    <row r="38206" spans="12:14" x14ac:dyDescent="0.25">
      <c r="L38206" s="36"/>
      <c r="M38206" s="36"/>
      <c r="N38206" s="36"/>
    </row>
    <row r="38207" spans="12:14" x14ac:dyDescent="0.25">
      <c r="L38207" s="36"/>
      <c r="M38207" s="36"/>
      <c r="N38207" s="36"/>
    </row>
    <row r="38208" spans="12:14" x14ac:dyDescent="0.25">
      <c r="L38208" s="36"/>
      <c r="M38208" s="36"/>
      <c r="N38208" s="36"/>
    </row>
    <row r="38209" spans="12:14" x14ac:dyDescent="0.25">
      <c r="L38209" s="36"/>
      <c r="M38209" s="36"/>
      <c r="N38209" s="36"/>
    </row>
    <row r="38210" spans="12:14" x14ac:dyDescent="0.25">
      <c r="L38210" s="36"/>
      <c r="M38210" s="36"/>
      <c r="N38210" s="36"/>
    </row>
    <row r="38211" spans="12:14" x14ac:dyDescent="0.25">
      <c r="L38211" s="36"/>
      <c r="M38211" s="36"/>
      <c r="N38211" s="36"/>
    </row>
    <row r="38212" spans="12:14" x14ac:dyDescent="0.25">
      <c r="L38212" s="36"/>
      <c r="M38212" s="36"/>
      <c r="N38212" s="36"/>
    </row>
    <row r="38213" spans="12:14" x14ac:dyDescent="0.25">
      <c r="L38213" s="36"/>
      <c r="M38213" s="36"/>
      <c r="N38213" s="36"/>
    </row>
    <row r="38214" spans="12:14" x14ac:dyDescent="0.25">
      <c r="L38214" s="36"/>
      <c r="M38214" s="36"/>
      <c r="N38214" s="36"/>
    </row>
    <row r="38215" spans="12:14" x14ac:dyDescent="0.25">
      <c r="L38215" s="36"/>
      <c r="M38215" s="36"/>
      <c r="N38215" s="36"/>
    </row>
    <row r="38216" spans="12:14" x14ac:dyDescent="0.25">
      <c r="L38216" s="36"/>
      <c r="M38216" s="36"/>
      <c r="N38216" s="36"/>
    </row>
    <row r="38217" spans="12:14" x14ac:dyDescent="0.25">
      <c r="L38217" s="36"/>
      <c r="M38217" s="36"/>
      <c r="N38217" s="36"/>
    </row>
    <row r="38218" spans="12:14" x14ac:dyDescent="0.25">
      <c r="L38218" s="36"/>
      <c r="M38218" s="36"/>
      <c r="N38218" s="36"/>
    </row>
    <row r="38219" spans="12:14" x14ac:dyDescent="0.25">
      <c r="L38219" s="36"/>
      <c r="M38219" s="36"/>
      <c r="N38219" s="36"/>
    </row>
    <row r="38220" spans="12:14" x14ac:dyDescent="0.25">
      <c r="L38220" s="36"/>
      <c r="M38220" s="36"/>
      <c r="N38220" s="36"/>
    </row>
    <row r="38221" spans="12:14" x14ac:dyDescent="0.25">
      <c r="L38221" s="36"/>
      <c r="M38221" s="36"/>
      <c r="N38221" s="36"/>
    </row>
    <row r="38222" spans="12:14" x14ac:dyDescent="0.25">
      <c r="L38222" s="36"/>
      <c r="M38222" s="36"/>
      <c r="N38222" s="36"/>
    </row>
    <row r="38223" spans="12:14" x14ac:dyDescent="0.25">
      <c r="L38223" s="36"/>
      <c r="M38223" s="36"/>
      <c r="N38223" s="36"/>
    </row>
    <row r="38224" spans="12:14" x14ac:dyDescent="0.25">
      <c r="L38224" s="36"/>
      <c r="M38224" s="36"/>
      <c r="N38224" s="36"/>
    </row>
    <row r="38225" spans="12:14" x14ac:dyDescent="0.25">
      <c r="L38225" s="36"/>
      <c r="M38225" s="36"/>
      <c r="N38225" s="36"/>
    </row>
    <row r="38226" spans="12:14" x14ac:dyDescent="0.25">
      <c r="L38226" s="36"/>
      <c r="M38226" s="36"/>
      <c r="N38226" s="36"/>
    </row>
    <row r="38227" spans="12:14" x14ac:dyDescent="0.25">
      <c r="L38227" s="36"/>
      <c r="M38227" s="36"/>
      <c r="N38227" s="36"/>
    </row>
    <row r="38228" spans="12:14" x14ac:dyDescent="0.25">
      <c r="L38228" s="36"/>
      <c r="M38228" s="36"/>
      <c r="N38228" s="36"/>
    </row>
    <row r="38229" spans="12:14" x14ac:dyDescent="0.25">
      <c r="L38229" s="36"/>
      <c r="M38229" s="36"/>
      <c r="N38229" s="36"/>
    </row>
    <row r="38230" spans="12:14" x14ac:dyDescent="0.25">
      <c r="L38230" s="36"/>
      <c r="M38230" s="36"/>
      <c r="N38230" s="36"/>
    </row>
    <row r="38231" spans="12:14" x14ac:dyDescent="0.25">
      <c r="L38231" s="36"/>
      <c r="M38231" s="36"/>
      <c r="N38231" s="36"/>
    </row>
    <row r="38232" spans="12:14" x14ac:dyDescent="0.25">
      <c r="L38232" s="36"/>
      <c r="M38232" s="36"/>
      <c r="N38232" s="36"/>
    </row>
    <row r="38233" spans="12:14" x14ac:dyDescent="0.25">
      <c r="L38233" s="36"/>
      <c r="M38233" s="36"/>
      <c r="N38233" s="36"/>
    </row>
    <row r="38234" spans="12:14" x14ac:dyDescent="0.25">
      <c r="L38234" s="36"/>
      <c r="M38234" s="36"/>
      <c r="N38234" s="36"/>
    </row>
    <row r="38235" spans="12:14" x14ac:dyDescent="0.25">
      <c r="L38235" s="36"/>
      <c r="M38235" s="36"/>
      <c r="N38235" s="36"/>
    </row>
    <row r="38236" spans="12:14" x14ac:dyDescent="0.25">
      <c r="L38236" s="36"/>
      <c r="M38236" s="36"/>
      <c r="N38236" s="36"/>
    </row>
    <row r="38237" spans="12:14" x14ac:dyDescent="0.25">
      <c r="L38237" s="36"/>
      <c r="M38237" s="36"/>
      <c r="N38237" s="36"/>
    </row>
    <row r="38238" spans="12:14" x14ac:dyDescent="0.25">
      <c r="L38238" s="36"/>
      <c r="M38238" s="36"/>
      <c r="N38238" s="36"/>
    </row>
    <row r="38239" spans="12:14" x14ac:dyDescent="0.25">
      <c r="L38239" s="36"/>
      <c r="M38239" s="36"/>
      <c r="N38239" s="36"/>
    </row>
    <row r="38240" spans="12:14" x14ac:dyDescent="0.25">
      <c r="L38240" s="36"/>
      <c r="M38240" s="36"/>
      <c r="N38240" s="36"/>
    </row>
    <row r="38241" spans="12:14" x14ac:dyDescent="0.25">
      <c r="L38241" s="36"/>
      <c r="M38241" s="36"/>
      <c r="N38241" s="36"/>
    </row>
    <row r="38242" spans="12:14" x14ac:dyDescent="0.25">
      <c r="L38242" s="36"/>
      <c r="M38242" s="36"/>
      <c r="N38242" s="36"/>
    </row>
    <row r="38243" spans="12:14" x14ac:dyDescent="0.25">
      <c r="L38243" s="36"/>
      <c r="M38243" s="36"/>
      <c r="N38243" s="36"/>
    </row>
    <row r="38244" spans="12:14" x14ac:dyDescent="0.25">
      <c r="L38244" s="36"/>
      <c r="M38244" s="36"/>
      <c r="N38244" s="36"/>
    </row>
    <row r="38245" spans="12:14" x14ac:dyDescent="0.25">
      <c r="L38245" s="36"/>
      <c r="M38245" s="36"/>
      <c r="N38245" s="36"/>
    </row>
    <row r="38246" spans="12:14" x14ac:dyDescent="0.25">
      <c r="L38246" s="36"/>
      <c r="M38246" s="36"/>
      <c r="N38246" s="36"/>
    </row>
    <row r="38247" spans="12:14" x14ac:dyDescent="0.25">
      <c r="L38247" s="36"/>
      <c r="M38247" s="36"/>
      <c r="N38247" s="36"/>
    </row>
    <row r="38248" spans="12:14" x14ac:dyDescent="0.25">
      <c r="L38248" s="36"/>
      <c r="M38248" s="36"/>
      <c r="N38248" s="36"/>
    </row>
    <row r="38249" spans="12:14" x14ac:dyDescent="0.25">
      <c r="L38249" s="36"/>
      <c r="M38249" s="36"/>
      <c r="N38249" s="36"/>
    </row>
    <row r="38250" spans="12:14" x14ac:dyDescent="0.25">
      <c r="L38250" s="36"/>
      <c r="M38250" s="36"/>
      <c r="N38250" s="36"/>
    </row>
    <row r="38251" spans="12:14" x14ac:dyDescent="0.25">
      <c r="L38251" s="36"/>
      <c r="M38251" s="36"/>
      <c r="N38251" s="36"/>
    </row>
    <row r="38252" spans="12:14" x14ac:dyDescent="0.25">
      <c r="L38252" s="36"/>
      <c r="M38252" s="36"/>
      <c r="N38252" s="36"/>
    </row>
    <row r="38253" spans="12:14" x14ac:dyDescent="0.25">
      <c r="L38253" s="36"/>
      <c r="M38253" s="36"/>
      <c r="N38253" s="36"/>
    </row>
    <row r="38254" spans="12:14" x14ac:dyDescent="0.25">
      <c r="L38254" s="36"/>
      <c r="M38254" s="36"/>
      <c r="N38254" s="36"/>
    </row>
    <row r="38255" spans="12:14" x14ac:dyDescent="0.25">
      <c r="L38255" s="36"/>
      <c r="M38255" s="36"/>
      <c r="N38255" s="36"/>
    </row>
    <row r="38256" spans="12:14" x14ac:dyDescent="0.25">
      <c r="L38256" s="36"/>
      <c r="M38256" s="36"/>
      <c r="N38256" s="36"/>
    </row>
    <row r="38257" spans="12:14" x14ac:dyDescent="0.25">
      <c r="L38257" s="36"/>
      <c r="M38257" s="36"/>
      <c r="N38257" s="36"/>
    </row>
    <row r="38258" spans="12:14" x14ac:dyDescent="0.25">
      <c r="L38258" s="36"/>
      <c r="M38258" s="36"/>
      <c r="N38258" s="36"/>
    </row>
    <row r="38259" spans="12:14" x14ac:dyDescent="0.25">
      <c r="L38259" s="36"/>
      <c r="M38259" s="36"/>
      <c r="N38259" s="36"/>
    </row>
    <row r="38260" spans="12:14" x14ac:dyDescent="0.25">
      <c r="L38260" s="36"/>
      <c r="M38260" s="36"/>
      <c r="N38260" s="36"/>
    </row>
    <row r="38261" spans="12:14" x14ac:dyDescent="0.25">
      <c r="L38261" s="36"/>
      <c r="M38261" s="36"/>
      <c r="N38261" s="36"/>
    </row>
    <row r="38262" spans="12:14" x14ac:dyDescent="0.25">
      <c r="L38262" s="36"/>
      <c r="M38262" s="36"/>
      <c r="N38262" s="36"/>
    </row>
    <row r="38263" spans="12:14" x14ac:dyDescent="0.25">
      <c r="L38263" s="36"/>
      <c r="M38263" s="36"/>
      <c r="N38263" s="36"/>
    </row>
    <row r="38264" spans="12:14" x14ac:dyDescent="0.25">
      <c r="L38264" s="36"/>
      <c r="M38264" s="36"/>
      <c r="N38264" s="36"/>
    </row>
    <row r="38265" spans="12:14" x14ac:dyDescent="0.25">
      <c r="L38265" s="36"/>
      <c r="M38265" s="36"/>
      <c r="N38265" s="36"/>
    </row>
    <row r="38266" spans="12:14" x14ac:dyDescent="0.25">
      <c r="L38266" s="36"/>
      <c r="M38266" s="36"/>
      <c r="N38266" s="36"/>
    </row>
    <row r="38267" spans="12:14" x14ac:dyDescent="0.25">
      <c r="L38267" s="36"/>
      <c r="M38267" s="36"/>
      <c r="N38267" s="36"/>
    </row>
    <row r="38268" spans="12:14" x14ac:dyDescent="0.25">
      <c r="L38268" s="36"/>
      <c r="M38268" s="36"/>
      <c r="N38268" s="36"/>
    </row>
    <row r="38269" spans="12:14" x14ac:dyDescent="0.25">
      <c r="L38269" s="36"/>
      <c r="M38269" s="36"/>
      <c r="N38269" s="36"/>
    </row>
    <row r="38270" spans="12:14" x14ac:dyDescent="0.25">
      <c r="L38270" s="36"/>
      <c r="M38270" s="36"/>
      <c r="N38270" s="36"/>
    </row>
    <row r="38271" spans="12:14" x14ac:dyDescent="0.25">
      <c r="L38271" s="36"/>
      <c r="M38271" s="36"/>
      <c r="N38271" s="36"/>
    </row>
    <row r="38272" spans="12:14" x14ac:dyDescent="0.25">
      <c r="L38272" s="36"/>
      <c r="M38272" s="36"/>
      <c r="N38272" s="36"/>
    </row>
    <row r="38273" spans="12:14" x14ac:dyDescent="0.25">
      <c r="L38273" s="36"/>
      <c r="M38273" s="36"/>
      <c r="N38273" s="36"/>
    </row>
    <row r="38274" spans="12:14" x14ac:dyDescent="0.25">
      <c r="L38274" s="36"/>
      <c r="M38274" s="36"/>
      <c r="N38274" s="36"/>
    </row>
    <row r="38275" spans="12:14" x14ac:dyDescent="0.25">
      <c r="L38275" s="36"/>
      <c r="M38275" s="36"/>
      <c r="N38275" s="36"/>
    </row>
    <row r="38276" spans="12:14" x14ac:dyDescent="0.25">
      <c r="L38276" s="36"/>
      <c r="M38276" s="36"/>
      <c r="N38276" s="36"/>
    </row>
    <row r="38277" spans="12:14" x14ac:dyDescent="0.25">
      <c r="L38277" s="36"/>
      <c r="M38277" s="36"/>
      <c r="N38277" s="36"/>
    </row>
    <row r="38278" spans="12:14" x14ac:dyDescent="0.25">
      <c r="L38278" s="36"/>
      <c r="M38278" s="36"/>
      <c r="N38278" s="36"/>
    </row>
    <row r="38279" spans="12:14" x14ac:dyDescent="0.25">
      <c r="L38279" s="36"/>
      <c r="M38279" s="36"/>
      <c r="N38279" s="36"/>
    </row>
    <row r="38280" spans="12:14" x14ac:dyDescent="0.25">
      <c r="L38280" s="36"/>
      <c r="M38280" s="36"/>
      <c r="N38280" s="36"/>
    </row>
    <row r="38281" spans="12:14" x14ac:dyDescent="0.25">
      <c r="L38281" s="36"/>
      <c r="M38281" s="36"/>
      <c r="N38281" s="36"/>
    </row>
    <row r="38282" spans="12:14" x14ac:dyDescent="0.25">
      <c r="L38282" s="36"/>
      <c r="M38282" s="36"/>
      <c r="N38282" s="36"/>
    </row>
    <row r="38283" spans="12:14" x14ac:dyDescent="0.25">
      <c r="L38283" s="36"/>
      <c r="M38283" s="36"/>
      <c r="N38283" s="36"/>
    </row>
    <row r="38284" spans="12:14" x14ac:dyDescent="0.25">
      <c r="L38284" s="36"/>
      <c r="M38284" s="36"/>
      <c r="N38284" s="36"/>
    </row>
    <row r="38285" spans="12:14" x14ac:dyDescent="0.25">
      <c r="L38285" s="36"/>
      <c r="M38285" s="36"/>
      <c r="N38285" s="36"/>
    </row>
    <row r="38286" spans="12:14" x14ac:dyDescent="0.25">
      <c r="L38286" s="36"/>
      <c r="M38286" s="36"/>
      <c r="N38286" s="36"/>
    </row>
    <row r="38287" spans="12:14" x14ac:dyDescent="0.25">
      <c r="L38287" s="36"/>
      <c r="M38287" s="36"/>
      <c r="N38287" s="36"/>
    </row>
    <row r="38288" spans="12:14" x14ac:dyDescent="0.25">
      <c r="L38288" s="36"/>
      <c r="M38288" s="36"/>
      <c r="N38288" s="36"/>
    </row>
    <row r="38289" spans="12:14" x14ac:dyDescent="0.25">
      <c r="L38289" s="36"/>
      <c r="M38289" s="36"/>
      <c r="N38289" s="36"/>
    </row>
    <row r="38290" spans="12:14" x14ac:dyDescent="0.25">
      <c r="L38290" s="36"/>
      <c r="M38290" s="36"/>
      <c r="N38290" s="36"/>
    </row>
    <row r="38291" spans="12:14" x14ac:dyDescent="0.25">
      <c r="L38291" s="36"/>
      <c r="M38291" s="36"/>
      <c r="N38291" s="36"/>
    </row>
    <row r="38292" spans="12:14" x14ac:dyDescent="0.25">
      <c r="L38292" s="36"/>
      <c r="M38292" s="36"/>
      <c r="N38292" s="36"/>
    </row>
    <row r="38293" spans="12:14" x14ac:dyDescent="0.25">
      <c r="L38293" s="36"/>
      <c r="M38293" s="36"/>
      <c r="N38293" s="36"/>
    </row>
    <row r="38294" spans="12:14" x14ac:dyDescent="0.25">
      <c r="L38294" s="36"/>
      <c r="M38294" s="36"/>
      <c r="N38294" s="36"/>
    </row>
    <row r="38295" spans="12:14" x14ac:dyDescent="0.25">
      <c r="L38295" s="36"/>
      <c r="M38295" s="36"/>
      <c r="N38295" s="36"/>
    </row>
    <row r="38296" spans="12:14" x14ac:dyDescent="0.25">
      <c r="L38296" s="36"/>
      <c r="M38296" s="36"/>
      <c r="N38296" s="36"/>
    </row>
    <row r="38297" spans="12:14" x14ac:dyDescent="0.25">
      <c r="L38297" s="36"/>
      <c r="M38297" s="36"/>
      <c r="N38297" s="36"/>
    </row>
    <row r="38298" spans="12:14" x14ac:dyDescent="0.25">
      <c r="L38298" s="36"/>
      <c r="M38298" s="36"/>
      <c r="N38298" s="36"/>
    </row>
    <row r="38299" spans="12:14" x14ac:dyDescent="0.25">
      <c r="L38299" s="36"/>
      <c r="M38299" s="36"/>
      <c r="N38299" s="36"/>
    </row>
    <row r="38300" spans="12:14" x14ac:dyDescent="0.25">
      <c r="L38300" s="36"/>
      <c r="M38300" s="36"/>
      <c r="N38300" s="36"/>
    </row>
    <row r="38301" spans="12:14" x14ac:dyDescent="0.25">
      <c r="L38301" s="36"/>
      <c r="M38301" s="36"/>
      <c r="N38301" s="36"/>
    </row>
    <row r="38302" spans="12:14" x14ac:dyDescent="0.25">
      <c r="L38302" s="36"/>
      <c r="M38302" s="36"/>
      <c r="N38302" s="36"/>
    </row>
    <row r="38303" spans="12:14" x14ac:dyDescent="0.25">
      <c r="L38303" s="36"/>
      <c r="M38303" s="36"/>
      <c r="N38303" s="36"/>
    </row>
    <row r="38304" spans="12:14" x14ac:dyDescent="0.25">
      <c r="L38304" s="36"/>
      <c r="M38304" s="36"/>
      <c r="N38304" s="36"/>
    </row>
    <row r="38305" spans="12:14" x14ac:dyDescent="0.25">
      <c r="L38305" s="36"/>
      <c r="M38305" s="36"/>
      <c r="N38305" s="36"/>
    </row>
    <row r="38306" spans="12:14" x14ac:dyDescent="0.25">
      <c r="L38306" s="36"/>
      <c r="M38306" s="36"/>
      <c r="N38306" s="36"/>
    </row>
    <row r="38307" spans="12:14" x14ac:dyDescent="0.25">
      <c r="L38307" s="36"/>
      <c r="M38307" s="36"/>
      <c r="N38307" s="36"/>
    </row>
    <row r="38308" spans="12:14" x14ac:dyDescent="0.25">
      <c r="L38308" s="36"/>
      <c r="M38308" s="36"/>
      <c r="N38308" s="36"/>
    </row>
    <row r="38309" spans="12:14" x14ac:dyDescent="0.25">
      <c r="L38309" s="36"/>
      <c r="M38309" s="36"/>
      <c r="N38309" s="36"/>
    </row>
    <row r="38310" spans="12:14" x14ac:dyDescent="0.25">
      <c r="L38310" s="36"/>
      <c r="M38310" s="36"/>
      <c r="N38310" s="36"/>
    </row>
    <row r="38311" spans="12:14" x14ac:dyDescent="0.25">
      <c r="L38311" s="36"/>
      <c r="M38311" s="36"/>
      <c r="N38311" s="36"/>
    </row>
    <row r="38312" spans="12:14" x14ac:dyDescent="0.25">
      <c r="L38312" s="36"/>
      <c r="M38312" s="36"/>
      <c r="N38312" s="36"/>
    </row>
    <row r="38313" spans="12:14" x14ac:dyDescent="0.25">
      <c r="L38313" s="36"/>
      <c r="M38313" s="36"/>
      <c r="N38313" s="36"/>
    </row>
    <row r="38314" spans="12:14" x14ac:dyDescent="0.25">
      <c r="L38314" s="36"/>
      <c r="M38314" s="36"/>
      <c r="N38314" s="36"/>
    </row>
    <row r="38315" spans="12:14" x14ac:dyDescent="0.25">
      <c r="L38315" s="36"/>
      <c r="M38315" s="36"/>
      <c r="N38315" s="36"/>
    </row>
    <row r="38316" spans="12:14" x14ac:dyDescent="0.25">
      <c r="L38316" s="36"/>
      <c r="M38316" s="36"/>
      <c r="N38316" s="36"/>
    </row>
    <row r="38317" spans="12:14" x14ac:dyDescent="0.25">
      <c r="L38317" s="36"/>
      <c r="M38317" s="36"/>
      <c r="N38317" s="36"/>
    </row>
    <row r="38318" spans="12:14" x14ac:dyDescent="0.25">
      <c r="L38318" s="36"/>
      <c r="M38318" s="36"/>
      <c r="N38318" s="36"/>
    </row>
    <row r="38319" spans="12:14" x14ac:dyDescent="0.25">
      <c r="L38319" s="36"/>
      <c r="M38319" s="36"/>
      <c r="N38319" s="36"/>
    </row>
    <row r="38320" spans="12:14" x14ac:dyDescent="0.25">
      <c r="L38320" s="36"/>
      <c r="M38320" s="36"/>
      <c r="N38320" s="36"/>
    </row>
    <row r="38321" spans="12:14" x14ac:dyDescent="0.25">
      <c r="L38321" s="36"/>
      <c r="M38321" s="36"/>
      <c r="N38321" s="36"/>
    </row>
    <row r="38322" spans="12:14" x14ac:dyDescent="0.25">
      <c r="L38322" s="36"/>
      <c r="M38322" s="36"/>
      <c r="N38322" s="36"/>
    </row>
    <row r="38323" spans="12:14" x14ac:dyDescent="0.25">
      <c r="L38323" s="36"/>
      <c r="M38323" s="36"/>
      <c r="N38323" s="36"/>
    </row>
    <row r="38324" spans="12:14" x14ac:dyDescent="0.25">
      <c r="L38324" s="36"/>
      <c r="M38324" s="36"/>
      <c r="N38324" s="36"/>
    </row>
    <row r="38325" spans="12:14" x14ac:dyDescent="0.25">
      <c r="L38325" s="36"/>
      <c r="M38325" s="36"/>
      <c r="N38325" s="36"/>
    </row>
    <row r="38326" spans="12:14" x14ac:dyDescent="0.25">
      <c r="L38326" s="36"/>
      <c r="M38326" s="36"/>
      <c r="N38326" s="36"/>
    </row>
    <row r="38327" spans="12:14" x14ac:dyDescent="0.25">
      <c r="L38327" s="36"/>
      <c r="M38327" s="36"/>
      <c r="N38327" s="36"/>
    </row>
    <row r="38328" spans="12:14" x14ac:dyDescent="0.25">
      <c r="L38328" s="36"/>
      <c r="M38328" s="36"/>
      <c r="N38328" s="36"/>
    </row>
    <row r="38329" spans="12:14" x14ac:dyDescent="0.25">
      <c r="L38329" s="36"/>
      <c r="M38329" s="36"/>
      <c r="N38329" s="36"/>
    </row>
    <row r="38330" spans="12:14" x14ac:dyDescent="0.25">
      <c r="L38330" s="36"/>
      <c r="M38330" s="36"/>
      <c r="N38330" s="36"/>
    </row>
    <row r="38331" spans="12:14" x14ac:dyDescent="0.25">
      <c r="L38331" s="36"/>
      <c r="M38331" s="36"/>
      <c r="N38331" s="36"/>
    </row>
    <row r="38332" spans="12:14" x14ac:dyDescent="0.25">
      <c r="L38332" s="36"/>
      <c r="M38332" s="36"/>
      <c r="N38332" s="36"/>
    </row>
    <row r="38333" spans="12:14" x14ac:dyDescent="0.25">
      <c r="L38333" s="36"/>
      <c r="M38333" s="36"/>
      <c r="N38333" s="36"/>
    </row>
    <row r="38334" spans="12:14" x14ac:dyDescent="0.25">
      <c r="L38334" s="36"/>
      <c r="M38334" s="36"/>
      <c r="N38334" s="36"/>
    </row>
    <row r="38335" spans="12:14" x14ac:dyDescent="0.25">
      <c r="L38335" s="36"/>
      <c r="M38335" s="36"/>
      <c r="N38335" s="36"/>
    </row>
    <row r="38336" spans="12:14" x14ac:dyDescent="0.25">
      <c r="L38336" s="36"/>
      <c r="M38336" s="36"/>
      <c r="N38336" s="36"/>
    </row>
    <row r="38337" spans="12:14" x14ac:dyDescent="0.25">
      <c r="L38337" s="36"/>
      <c r="M38337" s="36"/>
      <c r="N38337" s="36"/>
    </row>
    <row r="38338" spans="12:14" x14ac:dyDescent="0.25">
      <c r="L38338" s="36"/>
      <c r="M38338" s="36"/>
      <c r="N38338" s="36"/>
    </row>
    <row r="38339" spans="12:14" x14ac:dyDescent="0.25">
      <c r="L38339" s="36"/>
      <c r="M38339" s="36"/>
      <c r="N38339" s="36"/>
    </row>
    <row r="38340" spans="12:14" x14ac:dyDescent="0.25">
      <c r="L38340" s="36"/>
      <c r="M38340" s="36"/>
      <c r="N38340" s="36"/>
    </row>
    <row r="38341" spans="12:14" x14ac:dyDescent="0.25">
      <c r="L38341" s="36"/>
      <c r="M38341" s="36"/>
      <c r="N38341" s="36"/>
    </row>
    <row r="38342" spans="12:14" x14ac:dyDescent="0.25">
      <c r="L38342" s="36"/>
      <c r="M38342" s="36"/>
      <c r="N38342" s="36"/>
    </row>
    <row r="38343" spans="12:14" x14ac:dyDescent="0.25">
      <c r="L38343" s="36"/>
      <c r="M38343" s="36"/>
      <c r="N38343" s="36"/>
    </row>
    <row r="38344" spans="12:14" x14ac:dyDescent="0.25">
      <c r="L38344" s="36"/>
      <c r="M38344" s="36"/>
      <c r="N38344" s="36"/>
    </row>
    <row r="38345" spans="12:14" x14ac:dyDescent="0.25">
      <c r="L38345" s="36"/>
      <c r="M38345" s="36"/>
      <c r="N38345" s="36"/>
    </row>
    <row r="38346" spans="12:14" x14ac:dyDescent="0.25">
      <c r="L38346" s="36"/>
      <c r="M38346" s="36"/>
      <c r="N38346" s="36"/>
    </row>
    <row r="38347" spans="12:14" x14ac:dyDescent="0.25">
      <c r="L38347" s="36"/>
      <c r="M38347" s="36"/>
      <c r="N38347" s="36"/>
    </row>
    <row r="38348" spans="12:14" x14ac:dyDescent="0.25">
      <c r="L38348" s="36"/>
      <c r="M38348" s="36"/>
      <c r="N38348" s="36"/>
    </row>
    <row r="38349" spans="12:14" x14ac:dyDescent="0.25">
      <c r="L38349" s="36"/>
      <c r="M38349" s="36"/>
      <c r="N38349" s="36"/>
    </row>
    <row r="38350" spans="12:14" x14ac:dyDescent="0.25">
      <c r="L38350" s="36"/>
      <c r="M38350" s="36"/>
      <c r="N38350" s="36"/>
    </row>
    <row r="38351" spans="12:14" x14ac:dyDescent="0.25">
      <c r="L38351" s="36"/>
      <c r="M38351" s="36"/>
      <c r="N38351" s="36"/>
    </row>
    <row r="38352" spans="12:14" x14ac:dyDescent="0.25">
      <c r="L38352" s="36"/>
      <c r="M38352" s="36"/>
      <c r="N38352" s="36"/>
    </row>
    <row r="38353" spans="12:14" x14ac:dyDescent="0.25">
      <c r="L38353" s="36"/>
      <c r="M38353" s="36"/>
      <c r="N38353" s="36"/>
    </row>
    <row r="38354" spans="12:14" x14ac:dyDescent="0.25">
      <c r="L38354" s="36"/>
      <c r="M38354" s="36"/>
      <c r="N38354" s="36"/>
    </row>
    <row r="38355" spans="12:14" x14ac:dyDescent="0.25">
      <c r="L38355" s="36"/>
      <c r="M38355" s="36"/>
      <c r="N38355" s="36"/>
    </row>
    <row r="38356" spans="12:14" x14ac:dyDescent="0.25">
      <c r="L38356" s="36"/>
      <c r="M38356" s="36"/>
      <c r="N38356" s="36"/>
    </row>
    <row r="38357" spans="12:14" x14ac:dyDescent="0.25">
      <c r="L38357" s="36"/>
      <c r="M38357" s="36"/>
      <c r="N38357" s="36"/>
    </row>
    <row r="38358" spans="12:14" x14ac:dyDescent="0.25">
      <c r="L38358" s="36"/>
      <c r="M38358" s="36"/>
      <c r="N38358" s="36"/>
    </row>
    <row r="38359" spans="12:14" x14ac:dyDescent="0.25">
      <c r="L38359" s="36"/>
      <c r="M38359" s="36"/>
      <c r="N38359" s="36"/>
    </row>
    <row r="38360" spans="12:14" x14ac:dyDescent="0.25">
      <c r="L38360" s="36"/>
      <c r="M38360" s="36"/>
      <c r="N38360" s="36"/>
    </row>
    <row r="38361" spans="12:14" x14ac:dyDescent="0.25">
      <c r="L38361" s="36"/>
      <c r="M38361" s="36"/>
      <c r="N38361" s="36"/>
    </row>
    <row r="38362" spans="12:14" x14ac:dyDescent="0.25">
      <c r="L38362" s="36"/>
      <c r="M38362" s="36"/>
      <c r="N38362" s="36"/>
    </row>
    <row r="38363" spans="12:14" x14ac:dyDescent="0.25">
      <c r="L38363" s="36"/>
      <c r="M38363" s="36"/>
      <c r="N38363" s="36"/>
    </row>
    <row r="38364" spans="12:14" x14ac:dyDescent="0.25">
      <c r="L38364" s="36"/>
      <c r="M38364" s="36"/>
      <c r="N38364" s="36"/>
    </row>
    <row r="38365" spans="12:14" x14ac:dyDescent="0.25">
      <c r="L38365" s="36"/>
      <c r="M38365" s="36"/>
      <c r="N38365" s="36"/>
    </row>
    <row r="38366" spans="12:14" x14ac:dyDescent="0.25">
      <c r="L38366" s="36"/>
      <c r="M38366" s="36"/>
      <c r="N38366" s="36"/>
    </row>
    <row r="38367" spans="12:14" x14ac:dyDescent="0.25">
      <c r="L38367" s="36"/>
      <c r="M38367" s="36"/>
      <c r="N38367" s="36"/>
    </row>
    <row r="38368" spans="12:14" x14ac:dyDescent="0.25">
      <c r="L38368" s="36"/>
      <c r="M38368" s="36"/>
      <c r="N38368" s="36"/>
    </row>
    <row r="38369" spans="12:14" x14ac:dyDescent="0.25">
      <c r="L38369" s="36"/>
      <c r="M38369" s="36"/>
      <c r="N38369" s="36"/>
    </row>
    <row r="38370" spans="12:14" x14ac:dyDescent="0.25">
      <c r="L38370" s="36"/>
      <c r="M38370" s="36"/>
      <c r="N38370" s="36"/>
    </row>
    <row r="38371" spans="12:14" x14ac:dyDescent="0.25">
      <c r="L38371" s="36"/>
      <c r="M38371" s="36"/>
      <c r="N38371" s="36"/>
    </row>
    <row r="38372" spans="12:14" x14ac:dyDescent="0.25">
      <c r="L38372" s="36"/>
      <c r="M38372" s="36"/>
      <c r="N38372" s="36"/>
    </row>
    <row r="38373" spans="12:14" x14ac:dyDescent="0.25">
      <c r="L38373" s="36"/>
      <c r="M38373" s="36"/>
      <c r="N38373" s="36"/>
    </row>
    <row r="38374" spans="12:14" x14ac:dyDescent="0.25">
      <c r="L38374" s="36"/>
      <c r="M38374" s="36"/>
      <c r="N38374" s="36"/>
    </row>
    <row r="38375" spans="12:14" x14ac:dyDescent="0.25">
      <c r="L38375" s="36"/>
      <c r="M38375" s="36"/>
      <c r="N38375" s="36"/>
    </row>
    <row r="38376" spans="12:14" x14ac:dyDescent="0.25">
      <c r="L38376" s="36"/>
      <c r="M38376" s="36"/>
      <c r="N38376" s="36"/>
    </row>
    <row r="38377" spans="12:14" x14ac:dyDescent="0.25">
      <c r="L38377" s="36"/>
      <c r="M38377" s="36"/>
      <c r="N38377" s="36"/>
    </row>
    <row r="38378" spans="12:14" x14ac:dyDescent="0.25">
      <c r="L38378" s="36"/>
      <c r="M38378" s="36"/>
      <c r="N38378" s="36"/>
    </row>
    <row r="38379" spans="12:14" x14ac:dyDescent="0.25">
      <c r="L38379" s="36"/>
      <c r="M38379" s="36"/>
      <c r="N38379" s="36"/>
    </row>
    <row r="38380" spans="12:14" x14ac:dyDescent="0.25">
      <c r="L38380" s="36"/>
      <c r="M38380" s="36"/>
      <c r="N38380" s="36"/>
    </row>
    <row r="38381" spans="12:14" x14ac:dyDescent="0.25">
      <c r="L38381" s="36"/>
      <c r="M38381" s="36"/>
      <c r="N38381" s="36"/>
    </row>
    <row r="38382" spans="12:14" x14ac:dyDescent="0.25">
      <c r="L38382" s="36"/>
      <c r="M38382" s="36"/>
      <c r="N38382" s="36"/>
    </row>
    <row r="38383" spans="12:14" x14ac:dyDescent="0.25">
      <c r="L38383" s="36"/>
      <c r="M38383" s="36"/>
      <c r="N38383" s="36"/>
    </row>
    <row r="38384" spans="12:14" x14ac:dyDescent="0.25">
      <c r="L38384" s="36"/>
      <c r="M38384" s="36"/>
      <c r="N38384" s="36"/>
    </row>
    <row r="38385" spans="12:14" x14ac:dyDescent="0.25">
      <c r="L38385" s="36"/>
      <c r="M38385" s="36"/>
      <c r="N38385" s="36"/>
    </row>
    <row r="38386" spans="12:14" x14ac:dyDescent="0.25">
      <c r="L38386" s="36"/>
      <c r="M38386" s="36"/>
      <c r="N38386" s="36"/>
    </row>
    <row r="38387" spans="12:14" x14ac:dyDescent="0.25">
      <c r="L38387" s="36"/>
      <c r="M38387" s="36"/>
      <c r="N38387" s="36"/>
    </row>
    <row r="38388" spans="12:14" x14ac:dyDescent="0.25">
      <c r="L38388" s="36"/>
      <c r="M38388" s="36"/>
      <c r="N38388" s="36"/>
    </row>
    <row r="38389" spans="12:14" x14ac:dyDescent="0.25">
      <c r="L38389" s="36"/>
      <c r="M38389" s="36"/>
      <c r="N38389" s="36"/>
    </row>
    <row r="38390" spans="12:14" x14ac:dyDescent="0.25">
      <c r="L38390" s="36"/>
      <c r="M38390" s="36"/>
      <c r="N38390" s="36"/>
    </row>
    <row r="38391" spans="12:14" x14ac:dyDescent="0.25">
      <c r="L38391" s="36"/>
      <c r="M38391" s="36"/>
      <c r="N38391" s="36"/>
    </row>
    <row r="38392" spans="12:14" x14ac:dyDescent="0.25">
      <c r="L38392" s="36"/>
      <c r="M38392" s="36"/>
      <c r="N38392" s="36"/>
    </row>
    <row r="38393" spans="12:14" x14ac:dyDescent="0.25">
      <c r="L38393" s="36"/>
      <c r="M38393" s="36"/>
      <c r="N38393" s="36"/>
    </row>
    <row r="38394" spans="12:14" x14ac:dyDescent="0.25">
      <c r="L38394" s="36"/>
      <c r="M38394" s="36"/>
      <c r="N38394" s="36"/>
    </row>
    <row r="38395" spans="12:14" x14ac:dyDescent="0.25">
      <c r="L38395" s="36"/>
      <c r="M38395" s="36"/>
      <c r="N38395" s="36"/>
    </row>
    <row r="38396" spans="12:14" x14ac:dyDescent="0.25">
      <c r="L38396" s="36"/>
      <c r="M38396" s="36"/>
      <c r="N38396" s="36"/>
    </row>
    <row r="38397" spans="12:14" x14ac:dyDescent="0.25">
      <c r="L38397" s="36"/>
      <c r="M38397" s="36"/>
      <c r="N38397" s="36"/>
    </row>
    <row r="38398" spans="12:14" x14ac:dyDescent="0.25">
      <c r="L38398" s="36"/>
      <c r="M38398" s="36"/>
      <c r="N38398" s="36"/>
    </row>
    <row r="38399" spans="12:14" x14ac:dyDescent="0.25">
      <c r="L38399" s="36"/>
      <c r="M38399" s="36"/>
      <c r="N38399" s="36"/>
    </row>
    <row r="38400" spans="12:14" x14ac:dyDescent="0.25">
      <c r="L38400" s="36"/>
      <c r="M38400" s="36"/>
      <c r="N38400" s="36"/>
    </row>
    <row r="38401" spans="12:14" x14ac:dyDescent="0.25">
      <c r="L38401" s="36"/>
      <c r="M38401" s="36"/>
      <c r="N38401" s="36"/>
    </row>
    <row r="38402" spans="12:14" x14ac:dyDescent="0.25">
      <c r="L38402" s="36"/>
      <c r="M38402" s="36"/>
      <c r="N38402" s="36"/>
    </row>
    <row r="38403" spans="12:14" x14ac:dyDescent="0.25">
      <c r="L38403" s="36"/>
      <c r="M38403" s="36"/>
      <c r="N38403" s="36"/>
    </row>
    <row r="38404" spans="12:14" x14ac:dyDescent="0.25">
      <c r="L38404" s="36"/>
      <c r="M38404" s="36"/>
      <c r="N38404" s="36"/>
    </row>
    <row r="38405" spans="12:14" x14ac:dyDescent="0.25">
      <c r="L38405" s="36"/>
      <c r="M38405" s="36"/>
      <c r="N38405" s="36"/>
    </row>
    <row r="38406" spans="12:14" x14ac:dyDescent="0.25">
      <c r="L38406" s="36"/>
      <c r="M38406" s="36"/>
      <c r="N38406" s="36"/>
    </row>
    <row r="38407" spans="12:14" x14ac:dyDescent="0.25">
      <c r="L38407" s="36"/>
      <c r="M38407" s="36"/>
      <c r="N38407" s="36"/>
    </row>
    <row r="38408" spans="12:14" x14ac:dyDescent="0.25">
      <c r="L38408" s="36"/>
      <c r="M38408" s="36"/>
      <c r="N38408" s="36"/>
    </row>
    <row r="38409" spans="12:14" x14ac:dyDescent="0.25">
      <c r="L38409" s="36"/>
      <c r="M38409" s="36"/>
      <c r="N38409" s="36"/>
    </row>
    <row r="38410" spans="12:14" x14ac:dyDescent="0.25">
      <c r="L38410" s="36"/>
      <c r="M38410" s="36"/>
      <c r="N38410" s="36"/>
    </row>
    <row r="38411" spans="12:14" x14ac:dyDescent="0.25">
      <c r="L38411" s="36"/>
      <c r="M38411" s="36"/>
      <c r="N38411" s="36"/>
    </row>
    <row r="38412" spans="12:14" x14ac:dyDescent="0.25">
      <c r="L38412" s="36"/>
      <c r="M38412" s="36"/>
      <c r="N38412" s="36"/>
    </row>
    <row r="38413" spans="12:14" x14ac:dyDescent="0.25">
      <c r="L38413" s="36"/>
      <c r="M38413" s="36"/>
      <c r="N38413" s="36"/>
    </row>
    <row r="38414" spans="12:14" x14ac:dyDescent="0.25">
      <c r="L38414" s="36"/>
      <c r="M38414" s="36"/>
      <c r="N38414" s="36"/>
    </row>
    <row r="38415" spans="12:14" x14ac:dyDescent="0.25">
      <c r="L38415" s="36"/>
      <c r="M38415" s="36"/>
      <c r="N38415" s="36"/>
    </row>
    <row r="38416" spans="12:14" x14ac:dyDescent="0.25">
      <c r="L38416" s="36"/>
      <c r="M38416" s="36"/>
      <c r="N38416" s="36"/>
    </row>
    <row r="38417" spans="12:14" x14ac:dyDescent="0.25">
      <c r="L38417" s="36"/>
      <c r="M38417" s="36"/>
      <c r="N38417" s="36"/>
    </row>
    <row r="38418" spans="12:14" x14ac:dyDescent="0.25">
      <c r="L38418" s="36"/>
      <c r="M38418" s="36"/>
      <c r="N38418" s="36"/>
    </row>
    <row r="38419" spans="12:14" x14ac:dyDescent="0.25">
      <c r="L38419" s="36"/>
      <c r="M38419" s="36"/>
      <c r="N38419" s="36"/>
    </row>
    <row r="38420" spans="12:14" x14ac:dyDescent="0.25">
      <c r="L38420" s="36"/>
      <c r="M38420" s="36"/>
      <c r="N38420" s="36"/>
    </row>
    <row r="38421" spans="12:14" x14ac:dyDescent="0.25">
      <c r="L38421" s="36"/>
      <c r="M38421" s="36"/>
      <c r="N38421" s="36"/>
    </row>
    <row r="38422" spans="12:14" x14ac:dyDescent="0.25">
      <c r="L38422" s="36"/>
      <c r="M38422" s="36"/>
      <c r="N38422" s="36"/>
    </row>
    <row r="38423" spans="12:14" x14ac:dyDescent="0.25">
      <c r="L38423" s="36"/>
      <c r="M38423" s="36"/>
      <c r="N38423" s="36"/>
    </row>
    <row r="38424" spans="12:14" x14ac:dyDescent="0.25">
      <c r="L38424" s="36"/>
      <c r="M38424" s="36"/>
      <c r="N38424" s="36"/>
    </row>
    <row r="38425" spans="12:14" x14ac:dyDescent="0.25">
      <c r="L38425" s="36"/>
      <c r="M38425" s="36"/>
      <c r="N38425" s="36"/>
    </row>
    <row r="38426" spans="12:14" x14ac:dyDescent="0.25">
      <c r="L38426" s="36"/>
      <c r="M38426" s="36"/>
      <c r="N38426" s="36"/>
    </row>
    <row r="38427" spans="12:14" x14ac:dyDescent="0.25">
      <c r="L38427" s="36"/>
      <c r="M38427" s="36"/>
      <c r="N38427" s="36"/>
    </row>
    <row r="38428" spans="12:14" x14ac:dyDescent="0.25">
      <c r="L38428" s="36"/>
      <c r="M38428" s="36"/>
      <c r="N38428" s="36"/>
    </row>
    <row r="38429" spans="12:14" x14ac:dyDescent="0.25">
      <c r="L38429" s="36"/>
      <c r="M38429" s="36"/>
      <c r="N38429" s="36"/>
    </row>
    <row r="38430" spans="12:14" x14ac:dyDescent="0.25">
      <c r="L38430" s="36"/>
      <c r="M38430" s="36"/>
      <c r="N38430" s="36"/>
    </row>
    <row r="38431" spans="12:14" x14ac:dyDescent="0.25">
      <c r="L38431" s="36"/>
      <c r="M38431" s="36"/>
      <c r="N38431" s="36"/>
    </row>
    <row r="38432" spans="12:14" x14ac:dyDescent="0.25">
      <c r="L38432" s="36"/>
      <c r="M38432" s="36"/>
      <c r="N38432" s="36"/>
    </row>
    <row r="38433" spans="12:14" x14ac:dyDescent="0.25">
      <c r="L38433" s="36"/>
      <c r="M38433" s="36"/>
      <c r="N38433" s="36"/>
    </row>
    <row r="38434" spans="12:14" x14ac:dyDescent="0.25">
      <c r="L38434" s="36"/>
      <c r="M38434" s="36"/>
      <c r="N38434" s="36"/>
    </row>
    <row r="38435" spans="12:14" x14ac:dyDescent="0.25">
      <c r="L38435" s="36"/>
      <c r="M38435" s="36"/>
      <c r="N38435" s="36"/>
    </row>
    <row r="38436" spans="12:14" x14ac:dyDescent="0.25">
      <c r="L38436" s="36"/>
      <c r="M38436" s="36"/>
      <c r="N38436" s="36"/>
    </row>
    <row r="38437" spans="12:14" x14ac:dyDescent="0.25">
      <c r="L38437" s="36"/>
      <c r="M38437" s="36"/>
      <c r="N38437" s="36"/>
    </row>
    <row r="38438" spans="12:14" x14ac:dyDescent="0.25">
      <c r="L38438" s="36"/>
      <c r="M38438" s="36"/>
      <c r="N38438" s="36"/>
    </row>
    <row r="38439" spans="12:14" x14ac:dyDescent="0.25">
      <c r="L38439" s="36"/>
      <c r="M38439" s="36"/>
      <c r="N38439" s="36"/>
    </row>
    <row r="38440" spans="12:14" x14ac:dyDescent="0.25">
      <c r="L38440" s="36"/>
      <c r="M38440" s="36"/>
      <c r="N38440" s="36"/>
    </row>
    <row r="38441" spans="12:14" x14ac:dyDescent="0.25">
      <c r="L38441" s="36"/>
      <c r="M38441" s="36"/>
      <c r="N38441" s="36"/>
    </row>
    <row r="38442" spans="12:14" x14ac:dyDescent="0.25">
      <c r="L38442" s="36"/>
      <c r="M38442" s="36"/>
      <c r="N38442" s="36"/>
    </row>
    <row r="38443" spans="12:14" x14ac:dyDescent="0.25">
      <c r="L38443" s="36"/>
      <c r="M38443" s="36"/>
      <c r="N38443" s="36"/>
    </row>
    <row r="38444" spans="12:14" x14ac:dyDescent="0.25">
      <c r="L38444" s="36"/>
      <c r="M38444" s="36"/>
      <c r="N38444" s="36"/>
    </row>
    <row r="38445" spans="12:14" x14ac:dyDescent="0.25">
      <c r="L38445" s="36"/>
      <c r="M38445" s="36"/>
      <c r="N38445" s="36"/>
    </row>
    <row r="38446" spans="12:14" x14ac:dyDescent="0.25">
      <c r="L38446" s="36"/>
      <c r="M38446" s="36"/>
      <c r="N38446" s="36"/>
    </row>
    <row r="38447" spans="12:14" x14ac:dyDescent="0.25">
      <c r="L38447" s="36"/>
      <c r="M38447" s="36"/>
      <c r="N38447" s="36"/>
    </row>
    <row r="38448" spans="12:14" x14ac:dyDescent="0.25">
      <c r="L38448" s="36"/>
      <c r="M38448" s="36"/>
      <c r="N38448" s="36"/>
    </row>
    <row r="38449" spans="13:14" x14ac:dyDescent="0.25">
      <c r="M38449" s="36"/>
      <c r="N38449" s="36"/>
    </row>
    <row r="38450" spans="13:14" x14ac:dyDescent="0.25">
      <c r="M38450" s="36"/>
      <c r="N38450" s="36"/>
    </row>
    <row r="38451" spans="13:14" x14ac:dyDescent="0.25">
      <c r="M38451" s="36"/>
      <c r="N38451" s="36"/>
    </row>
    <row r="38452" spans="13:14" x14ac:dyDescent="0.25">
      <c r="M38452" s="36"/>
      <c r="N38452" s="36"/>
    </row>
    <row r="38453" spans="13:14" x14ac:dyDescent="0.25">
      <c r="M38453" s="36"/>
      <c r="N38453" s="36"/>
    </row>
    <row r="38454" spans="13:14" x14ac:dyDescent="0.25">
      <c r="M38454" s="36"/>
      <c r="N38454" s="36"/>
    </row>
    <row r="38455" spans="13:14" x14ac:dyDescent="0.25">
      <c r="M38455" s="36"/>
      <c r="N38455" s="36"/>
    </row>
    <row r="38456" spans="13:14" x14ac:dyDescent="0.25">
      <c r="M38456" s="36"/>
      <c r="N38456" s="36"/>
    </row>
    <row r="38457" spans="13:14" x14ac:dyDescent="0.25">
      <c r="M38457" s="36"/>
      <c r="N38457" s="36"/>
    </row>
    <row r="38458" spans="13:14" x14ac:dyDescent="0.25">
      <c r="M38458" s="36"/>
      <c r="N38458" s="36"/>
    </row>
    <row r="38459" spans="13:14" x14ac:dyDescent="0.25">
      <c r="M38459" s="36"/>
      <c r="N38459" s="36"/>
    </row>
    <row r="38460" spans="13:14" x14ac:dyDescent="0.25">
      <c r="M38460" s="36"/>
      <c r="N38460" s="36"/>
    </row>
    <row r="38461" spans="13:14" x14ac:dyDescent="0.25">
      <c r="M38461" s="36"/>
      <c r="N38461" s="36"/>
    </row>
    <row r="38462" spans="13:14" x14ac:dyDescent="0.25">
      <c r="M38462" s="36"/>
      <c r="N38462" s="36"/>
    </row>
    <row r="38463" spans="13:14" x14ac:dyDescent="0.25">
      <c r="M38463" s="36"/>
      <c r="N38463" s="36"/>
    </row>
    <row r="38464" spans="13:14" x14ac:dyDescent="0.25">
      <c r="M38464" s="36"/>
      <c r="N38464" s="36"/>
    </row>
    <row r="38465" spans="13:14" x14ac:dyDescent="0.25">
      <c r="M38465" s="36"/>
      <c r="N38465" s="36"/>
    </row>
    <row r="38466" spans="13:14" x14ac:dyDescent="0.25">
      <c r="M38466" s="36"/>
      <c r="N38466" s="36"/>
    </row>
    <row r="38467" spans="13:14" x14ac:dyDescent="0.25">
      <c r="M38467" s="36"/>
      <c r="N38467" s="36"/>
    </row>
    <row r="38468" spans="13:14" x14ac:dyDescent="0.25">
      <c r="M38468" s="36"/>
      <c r="N38468" s="36"/>
    </row>
    <row r="38469" spans="13:14" x14ac:dyDescent="0.25">
      <c r="M38469" s="36"/>
      <c r="N38469" s="36"/>
    </row>
    <row r="38470" spans="13:14" x14ac:dyDescent="0.25">
      <c r="M38470" s="36"/>
      <c r="N38470" s="36"/>
    </row>
    <row r="38471" spans="13:14" x14ac:dyDescent="0.25">
      <c r="M38471" s="36"/>
      <c r="N38471" s="36"/>
    </row>
    <row r="38472" spans="13:14" x14ac:dyDescent="0.25">
      <c r="M38472" s="36"/>
      <c r="N38472" s="36"/>
    </row>
    <row r="38473" spans="13:14" x14ac:dyDescent="0.25">
      <c r="M38473" s="36"/>
      <c r="N38473" s="36"/>
    </row>
    <row r="38474" spans="13:14" x14ac:dyDescent="0.25">
      <c r="M38474" s="36"/>
      <c r="N38474" s="36"/>
    </row>
    <row r="38475" spans="13:14" x14ac:dyDescent="0.25">
      <c r="M38475" s="36"/>
      <c r="N38475" s="36"/>
    </row>
    <row r="38476" spans="13:14" x14ac:dyDescent="0.25">
      <c r="M38476" s="36"/>
      <c r="N38476" s="36"/>
    </row>
    <row r="38477" spans="13:14" x14ac:dyDescent="0.25">
      <c r="M38477" s="36"/>
      <c r="N38477" s="36"/>
    </row>
    <row r="38478" spans="13:14" x14ac:dyDescent="0.25">
      <c r="M38478" s="36"/>
      <c r="N38478" s="36"/>
    </row>
    <row r="38479" spans="13:14" x14ac:dyDescent="0.25">
      <c r="M38479" s="36"/>
      <c r="N38479" s="36"/>
    </row>
    <row r="38480" spans="13:14" x14ac:dyDescent="0.25">
      <c r="M38480" s="36"/>
      <c r="N38480" s="36"/>
    </row>
    <row r="38481" spans="13:14" x14ac:dyDescent="0.25">
      <c r="M38481" s="36"/>
      <c r="N38481" s="36"/>
    </row>
    <row r="38482" spans="13:14" x14ac:dyDescent="0.25">
      <c r="M38482" s="36"/>
      <c r="N38482" s="36"/>
    </row>
    <row r="38483" spans="13:14" x14ac:dyDescent="0.25">
      <c r="M38483" s="36"/>
      <c r="N38483" s="36"/>
    </row>
    <row r="38484" spans="13:14" x14ac:dyDescent="0.25">
      <c r="M38484" s="36"/>
      <c r="N38484" s="36"/>
    </row>
    <row r="38485" spans="13:14" x14ac:dyDescent="0.25">
      <c r="M38485" s="36"/>
      <c r="N38485" s="36"/>
    </row>
    <row r="38486" spans="13:14" x14ac:dyDescent="0.25">
      <c r="M38486" s="36"/>
      <c r="N38486" s="36"/>
    </row>
    <row r="38487" spans="13:14" x14ac:dyDescent="0.25">
      <c r="M38487" s="36"/>
      <c r="N38487" s="36"/>
    </row>
    <row r="38488" spans="13:14" x14ac:dyDescent="0.25">
      <c r="M38488" s="36"/>
      <c r="N38488" s="36"/>
    </row>
    <row r="38489" spans="13:14" x14ac:dyDescent="0.25">
      <c r="M38489" s="36"/>
      <c r="N38489" s="36"/>
    </row>
    <row r="38490" spans="13:14" x14ac:dyDescent="0.25">
      <c r="M38490" s="36"/>
      <c r="N38490" s="36"/>
    </row>
    <row r="38491" spans="13:14" x14ac:dyDescent="0.25">
      <c r="M38491" s="36"/>
      <c r="N38491" s="36"/>
    </row>
    <row r="38492" spans="13:14" x14ac:dyDescent="0.25">
      <c r="M38492" s="36"/>
      <c r="N38492" s="36"/>
    </row>
    <row r="38493" spans="13:14" x14ac:dyDescent="0.25">
      <c r="M38493" s="36"/>
      <c r="N38493" s="36"/>
    </row>
    <row r="38494" spans="13:14" x14ac:dyDescent="0.25">
      <c r="M38494" s="36"/>
      <c r="N38494" s="36"/>
    </row>
    <row r="38495" spans="13:14" x14ac:dyDescent="0.25">
      <c r="M38495" s="36"/>
      <c r="N38495" s="36"/>
    </row>
    <row r="38496" spans="13:14" x14ac:dyDescent="0.25">
      <c r="M38496" s="36"/>
      <c r="N38496" s="36"/>
    </row>
    <row r="38497" spans="13:14" x14ac:dyDescent="0.25">
      <c r="M38497" s="36"/>
      <c r="N38497" s="36"/>
    </row>
    <row r="38498" spans="13:14" x14ac:dyDescent="0.25">
      <c r="M38498" s="36"/>
      <c r="N38498" s="36"/>
    </row>
    <row r="38499" spans="13:14" x14ac:dyDescent="0.25">
      <c r="M38499" s="36"/>
      <c r="N38499" s="36"/>
    </row>
    <row r="38500" spans="13:14" x14ac:dyDescent="0.25">
      <c r="M38500" s="36"/>
      <c r="N38500" s="36"/>
    </row>
    <row r="38501" spans="13:14" x14ac:dyDescent="0.25">
      <c r="M38501" s="36"/>
      <c r="N38501" s="36"/>
    </row>
    <row r="38502" spans="13:14" x14ac:dyDescent="0.25">
      <c r="M38502" s="36"/>
      <c r="N38502" s="36"/>
    </row>
    <row r="38503" spans="13:14" x14ac:dyDescent="0.25">
      <c r="M38503" s="36"/>
      <c r="N38503" s="36"/>
    </row>
    <row r="38504" spans="13:14" x14ac:dyDescent="0.25">
      <c r="M38504" s="36"/>
      <c r="N38504" s="36"/>
    </row>
    <row r="38505" spans="13:14" x14ac:dyDescent="0.25">
      <c r="M38505" s="36"/>
      <c r="N38505" s="36"/>
    </row>
    <row r="38506" spans="13:14" x14ac:dyDescent="0.25">
      <c r="M38506" s="36"/>
      <c r="N38506" s="36"/>
    </row>
    <row r="38507" spans="13:14" x14ac:dyDescent="0.25">
      <c r="M38507" s="36"/>
      <c r="N38507" s="36"/>
    </row>
    <row r="38508" spans="13:14" x14ac:dyDescent="0.25">
      <c r="M38508" s="36"/>
      <c r="N38508" s="36"/>
    </row>
    <row r="38509" spans="13:14" x14ac:dyDescent="0.25">
      <c r="M38509" s="36"/>
      <c r="N38509" s="36"/>
    </row>
    <row r="38510" spans="13:14" x14ac:dyDescent="0.25">
      <c r="M38510" s="36"/>
      <c r="N38510" s="36"/>
    </row>
    <row r="38511" spans="13:14" x14ac:dyDescent="0.25">
      <c r="M38511" s="36"/>
      <c r="N38511" s="36"/>
    </row>
    <row r="38512" spans="13:14" x14ac:dyDescent="0.25">
      <c r="M38512" s="36"/>
      <c r="N38512" s="36"/>
    </row>
    <row r="38513" spans="13:14" x14ac:dyDescent="0.25">
      <c r="M38513" s="36"/>
      <c r="N38513" s="36"/>
    </row>
    <row r="38514" spans="13:14" x14ac:dyDescent="0.25">
      <c r="M38514" s="36"/>
      <c r="N38514" s="36"/>
    </row>
    <row r="38515" spans="13:14" x14ac:dyDescent="0.25">
      <c r="M38515" s="36"/>
      <c r="N38515" s="36"/>
    </row>
    <row r="38516" spans="13:14" x14ac:dyDescent="0.25">
      <c r="M38516" s="36"/>
      <c r="N38516" s="36"/>
    </row>
    <row r="38517" spans="13:14" x14ac:dyDescent="0.25">
      <c r="M38517" s="36"/>
      <c r="N38517" s="36"/>
    </row>
    <row r="38518" spans="13:14" x14ac:dyDescent="0.25">
      <c r="M38518" s="36"/>
      <c r="N38518" s="36"/>
    </row>
    <row r="38519" spans="13:14" x14ac:dyDescent="0.25">
      <c r="M38519" s="36"/>
      <c r="N38519" s="36"/>
    </row>
    <row r="38520" spans="13:14" x14ac:dyDescent="0.25">
      <c r="M38520" s="36"/>
      <c r="N38520" s="36"/>
    </row>
    <row r="38521" spans="13:14" x14ac:dyDescent="0.25">
      <c r="M38521" s="36"/>
      <c r="N38521" s="36"/>
    </row>
    <row r="38522" spans="13:14" x14ac:dyDescent="0.25">
      <c r="M38522" s="36"/>
      <c r="N38522" s="36"/>
    </row>
    <row r="38523" spans="13:14" x14ac:dyDescent="0.25">
      <c r="M38523" s="36"/>
      <c r="N38523" s="36"/>
    </row>
    <row r="38524" spans="13:14" x14ac:dyDescent="0.25">
      <c r="M38524" s="36"/>
      <c r="N38524" s="36"/>
    </row>
    <row r="38525" spans="13:14" x14ac:dyDescent="0.25">
      <c r="M38525" s="36"/>
      <c r="N38525" s="36"/>
    </row>
    <row r="38526" spans="13:14" x14ac:dyDescent="0.25">
      <c r="M38526" s="36"/>
      <c r="N38526" s="36"/>
    </row>
    <row r="38527" spans="13:14" x14ac:dyDescent="0.25">
      <c r="M38527" s="36"/>
      <c r="N38527" s="36"/>
    </row>
    <row r="38528" spans="13:14" x14ac:dyDescent="0.25">
      <c r="M38528" s="36"/>
      <c r="N38528" s="36"/>
    </row>
    <row r="38529" spans="13:14" x14ac:dyDescent="0.25">
      <c r="M38529" s="36"/>
      <c r="N38529" s="36"/>
    </row>
    <row r="38530" spans="13:14" x14ac:dyDescent="0.25">
      <c r="M38530" s="36"/>
      <c r="N38530" s="36"/>
    </row>
    <row r="38531" spans="13:14" x14ac:dyDescent="0.25">
      <c r="M38531" s="36"/>
      <c r="N38531" s="36"/>
    </row>
    <row r="38532" spans="13:14" x14ac:dyDescent="0.25">
      <c r="M38532" s="36"/>
      <c r="N38532" s="36"/>
    </row>
    <row r="38533" spans="13:14" x14ac:dyDescent="0.25">
      <c r="M38533" s="36"/>
      <c r="N38533" s="36"/>
    </row>
    <row r="38534" spans="13:14" x14ac:dyDescent="0.25">
      <c r="M38534" s="36"/>
      <c r="N38534" s="36"/>
    </row>
    <row r="38535" spans="13:14" x14ac:dyDescent="0.25">
      <c r="M38535" s="36"/>
      <c r="N38535" s="36"/>
    </row>
    <row r="38536" spans="13:14" x14ac:dyDescent="0.25">
      <c r="M38536" s="36"/>
      <c r="N38536" s="36"/>
    </row>
    <row r="38537" spans="13:14" x14ac:dyDescent="0.25">
      <c r="M38537" s="36"/>
      <c r="N38537" s="36"/>
    </row>
    <row r="38538" spans="13:14" x14ac:dyDescent="0.25">
      <c r="M38538" s="36"/>
      <c r="N38538" s="36"/>
    </row>
    <row r="38539" spans="13:14" x14ac:dyDescent="0.25">
      <c r="M38539" s="36"/>
      <c r="N38539" s="36"/>
    </row>
    <row r="38540" spans="13:14" x14ac:dyDescent="0.25">
      <c r="M38540" s="36"/>
      <c r="N38540" s="36"/>
    </row>
    <row r="38541" spans="13:14" x14ac:dyDescent="0.25">
      <c r="M38541" s="36"/>
      <c r="N38541" s="36"/>
    </row>
    <row r="38542" spans="13:14" x14ac:dyDescent="0.25">
      <c r="M38542" s="36"/>
      <c r="N38542" s="36"/>
    </row>
    <row r="38543" spans="13:14" x14ac:dyDescent="0.25">
      <c r="M38543" s="36"/>
      <c r="N38543" s="36"/>
    </row>
    <row r="38544" spans="13:14" x14ac:dyDescent="0.25">
      <c r="M38544" s="36"/>
      <c r="N38544" s="36"/>
    </row>
    <row r="38545" spans="13:14" x14ac:dyDescent="0.25">
      <c r="M38545" s="36"/>
      <c r="N38545" s="36"/>
    </row>
    <row r="38546" spans="13:14" x14ac:dyDescent="0.25">
      <c r="M38546" s="36"/>
      <c r="N38546" s="36"/>
    </row>
    <row r="38547" spans="13:14" x14ac:dyDescent="0.25">
      <c r="M38547" s="36"/>
      <c r="N38547" s="36"/>
    </row>
    <row r="38548" spans="13:14" x14ac:dyDescent="0.25">
      <c r="M38548" s="36"/>
      <c r="N38548" s="36"/>
    </row>
    <row r="38549" spans="13:14" x14ac:dyDescent="0.25">
      <c r="M38549" s="36"/>
      <c r="N38549" s="36"/>
    </row>
    <row r="38550" spans="13:14" x14ac:dyDescent="0.25">
      <c r="M38550" s="36"/>
      <c r="N38550" s="36"/>
    </row>
    <row r="38551" spans="13:14" x14ac:dyDescent="0.25">
      <c r="M38551" s="36"/>
      <c r="N38551" s="36"/>
    </row>
    <row r="38552" spans="13:14" x14ac:dyDescent="0.25">
      <c r="M38552" s="36"/>
      <c r="N38552" s="36"/>
    </row>
    <row r="38553" spans="13:14" x14ac:dyDescent="0.25">
      <c r="M38553" s="36"/>
      <c r="N38553" s="36"/>
    </row>
    <row r="38554" spans="13:14" x14ac:dyDescent="0.25">
      <c r="M38554" s="36"/>
      <c r="N38554" s="36"/>
    </row>
    <row r="38555" spans="13:14" x14ac:dyDescent="0.25">
      <c r="M38555" s="36"/>
      <c r="N38555" s="36"/>
    </row>
    <row r="38556" spans="13:14" x14ac:dyDescent="0.25">
      <c r="M38556" s="36"/>
      <c r="N38556" s="36"/>
    </row>
    <row r="38557" spans="13:14" x14ac:dyDescent="0.25">
      <c r="M38557" s="36"/>
      <c r="N38557" s="36"/>
    </row>
    <row r="38558" spans="13:14" x14ac:dyDescent="0.25">
      <c r="M38558" s="36"/>
      <c r="N38558" s="36"/>
    </row>
    <row r="38559" spans="13:14" x14ac:dyDescent="0.25">
      <c r="M38559" s="36"/>
      <c r="N38559" s="36"/>
    </row>
    <row r="38560" spans="13:14" x14ac:dyDescent="0.25">
      <c r="M38560" s="36"/>
      <c r="N38560" s="36"/>
    </row>
    <row r="38561" spans="13:14" x14ac:dyDescent="0.25">
      <c r="M38561" s="36"/>
      <c r="N38561" s="36"/>
    </row>
    <row r="38562" spans="13:14" x14ac:dyDescent="0.25">
      <c r="M38562" s="36"/>
      <c r="N38562" s="36"/>
    </row>
    <row r="38563" spans="13:14" x14ac:dyDescent="0.25">
      <c r="M38563" s="36"/>
      <c r="N38563" s="36"/>
    </row>
    <row r="38564" spans="13:14" x14ac:dyDescent="0.25">
      <c r="M38564" s="36"/>
      <c r="N38564" s="36"/>
    </row>
    <row r="38565" spans="13:14" x14ac:dyDescent="0.25">
      <c r="M38565" s="36"/>
      <c r="N38565" s="36"/>
    </row>
    <row r="38566" spans="13:14" x14ac:dyDescent="0.25">
      <c r="M38566" s="36"/>
      <c r="N38566" s="36"/>
    </row>
    <row r="38567" spans="13:14" x14ac:dyDescent="0.25">
      <c r="M38567" s="36"/>
      <c r="N38567" s="36"/>
    </row>
    <row r="38568" spans="13:14" x14ac:dyDescent="0.25">
      <c r="M38568" s="36"/>
      <c r="N38568" s="36"/>
    </row>
    <row r="38569" spans="13:14" x14ac:dyDescent="0.25">
      <c r="M38569" s="36"/>
      <c r="N38569" s="36"/>
    </row>
    <row r="38570" spans="13:14" x14ac:dyDescent="0.25">
      <c r="M38570" s="36"/>
      <c r="N38570" s="36"/>
    </row>
    <row r="38571" spans="13:14" x14ac:dyDescent="0.25">
      <c r="M38571" s="36"/>
      <c r="N38571" s="36"/>
    </row>
    <row r="38572" spans="13:14" x14ac:dyDescent="0.25">
      <c r="M38572" s="36"/>
      <c r="N38572" s="36"/>
    </row>
    <row r="38573" spans="13:14" x14ac:dyDescent="0.25">
      <c r="M38573" s="36"/>
      <c r="N38573" s="36"/>
    </row>
    <row r="38574" spans="13:14" x14ac:dyDescent="0.25">
      <c r="M38574" s="36"/>
      <c r="N38574" s="36"/>
    </row>
    <row r="38575" spans="13:14" x14ac:dyDescent="0.25">
      <c r="M38575" s="36"/>
      <c r="N38575" s="36"/>
    </row>
    <row r="38576" spans="13:14" x14ac:dyDescent="0.25">
      <c r="M38576" s="36"/>
      <c r="N38576" s="36"/>
    </row>
    <row r="38577" spans="13:14" x14ac:dyDescent="0.25">
      <c r="M38577" s="36"/>
      <c r="N38577" s="36"/>
    </row>
    <row r="38578" spans="13:14" x14ac:dyDescent="0.25">
      <c r="M38578" s="36"/>
      <c r="N38578" s="36"/>
    </row>
    <row r="38579" spans="13:14" x14ac:dyDescent="0.25">
      <c r="M38579" s="36"/>
      <c r="N38579" s="36"/>
    </row>
    <row r="38580" spans="13:14" x14ac:dyDescent="0.25">
      <c r="M38580" s="36"/>
      <c r="N38580" s="36"/>
    </row>
    <row r="38581" spans="13:14" x14ac:dyDescent="0.25">
      <c r="M38581" s="36"/>
      <c r="N38581" s="36"/>
    </row>
    <row r="38582" spans="13:14" x14ac:dyDescent="0.25">
      <c r="M38582" s="36"/>
      <c r="N38582" s="36"/>
    </row>
    <row r="38583" spans="13:14" x14ac:dyDescent="0.25">
      <c r="M38583" s="36"/>
      <c r="N38583" s="36"/>
    </row>
    <row r="38584" spans="13:14" x14ac:dyDescent="0.25">
      <c r="M38584" s="36"/>
      <c r="N38584" s="36"/>
    </row>
    <row r="38585" spans="13:14" x14ac:dyDescent="0.25">
      <c r="M38585" s="36"/>
      <c r="N38585" s="36"/>
    </row>
    <row r="38586" spans="13:14" x14ac:dyDescent="0.25">
      <c r="M38586" s="36"/>
      <c r="N38586" s="36"/>
    </row>
    <row r="38587" spans="13:14" x14ac:dyDescent="0.25">
      <c r="M38587" s="36"/>
      <c r="N38587" s="36"/>
    </row>
    <row r="38588" spans="13:14" x14ac:dyDescent="0.25">
      <c r="M38588" s="36"/>
      <c r="N38588" s="36"/>
    </row>
    <row r="38589" spans="13:14" x14ac:dyDescent="0.25">
      <c r="M38589" s="36"/>
      <c r="N38589" s="36"/>
    </row>
    <row r="38590" spans="13:14" x14ac:dyDescent="0.25">
      <c r="M38590" s="36"/>
      <c r="N38590" s="36"/>
    </row>
    <row r="38591" spans="13:14" x14ac:dyDescent="0.25">
      <c r="M38591" s="36"/>
      <c r="N38591" s="36"/>
    </row>
    <row r="38592" spans="13:14" x14ac:dyDescent="0.25">
      <c r="M38592" s="36"/>
      <c r="N38592" s="36"/>
    </row>
    <row r="38593" spans="13:14" x14ac:dyDescent="0.25">
      <c r="M38593" s="36"/>
      <c r="N38593" s="36"/>
    </row>
    <row r="38594" spans="13:14" x14ac:dyDescent="0.25">
      <c r="M38594" s="36"/>
      <c r="N38594" s="36"/>
    </row>
    <row r="38595" spans="13:14" x14ac:dyDescent="0.25">
      <c r="M38595" s="36"/>
      <c r="N38595" s="36"/>
    </row>
    <row r="38596" spans="13:14" x14ac:dyDescent="0.25">
      <c r="M38596" s="36"/>
      <c r="N38596" s="36"/>
    </row>
    <row r="38597" spans="13:14" x14ac:dyDescent="0.25">
      <c r="M38597" s="36"/>
      <c r="N38597" s="36"/>
    </row>
    <row r="38598" spans="13:14" x14ac:dyDescent="0.25">
      <c r="M38598" s="36"/>
      <c r="N38598" s="36"/>
    </row>
    <row r="38599" spans="13:14" x14ac:dyDescent="0.25">
      <c r="M38599" s="36"/>
      <c r="N38599" s="36"/>
    </row>
    <row r="38600" spans="13:14" x14ac:dyDescent="0.25">
      <c r="M38600" s="36"/>
      <c r="N38600" s="36"/>
    </row>
    <row r="38601" spans="13:14" x14ac:dyDescent="0.25">
      <c r="M38601" s="36"/>
      <c r="N38601" s="36"/>
    </row>
    <row r="38602" spans="13:14" x14ac:dyDescent="0.25">
      <c r="M38602" s="36"/>
      <c r="N38602" s="36"/>
    </row>
    <row r="38603" spans="13:14" x14ac:dyDescent="0.25">
      <c r="M38603" s="36"/>
      <c r="N38603" s="36"/>
    </row>
    <row r="38604" spans="13:14" x14ac:dyDescent="0.25">
      <c r="M38604" s="36"/>
      <c r="N38604" s="36"/>
    </row>
    <row r="38605" spans="13:14" x14ac:dyDescent="0.25">
      <c r="M38605" s="36"/>
      <c r="N38605" s="36"/>
    </row>
    <row r="38606" spans="13:14" x14ac:dyDescent="0.25">
      <c r="M38606" s="36"/>
      <c r="N38606" s="36"/>
    </row>
    <row r="38607" spans="13:14" x14ac:dyDescent="0.25">
      <c r="M38607" s="36"/>
      <c r="N38607" s="36"/>
    </row>
    <row r="38608" spans="13:14" x14ac:dyDescent="0.25">
      <c r="M38608" s="36"/>
      <c r="N38608" s="36"/>
    </row>
    <row r="38609" spans="13:14" x14ac:dyDescent="0.25">
      <c r="M38609" s="36"/>
      <c r="N38609" s="36"/>
    </row>
    <row r="38610" spans="13:14" x14ac:dyDescent="0.25">
      <c r="M38610" s="36"/>
      <c r="N38610" s="36"/>
    </row>
    <row r="38611" spans="13:14" x14ac:dyDescent="0.25">
      <c r="M38611" s="36"/>
      <c r="N38611" s="36"/>
    </row>
    <row r="38612" spans="13:14" x14ac:dyDescent="0.25">
      <c r="M38612" s="36"/>
      <c r="N38612" s="36"/>
    </row>
    <row r="38613" spans="13:14" x14ac:dyDescent="0.25">
      <c r="M38613" s="36"/>
      <c r="N38613" s="36"/>
    </row>
    <row r="38614" spans="13:14" x14ac:dyDescent="0.25">
      <c r="M38614" s="36"/>
      <c r="N38614" s="36"/>
    </row>
    <row r="38615" spans="13:14" x14ac:dyDescent="0.25">
      <c r="M38615" s="36"/>
      <c r="N38615" s="36"/>
    </row>
    <row r="38616" spans="13:14" x14ac:dyDescent="0.25">
      <c r="M38616" s="36"/>
      <c r="N38616" s="36"/>
    </row>
    <row r="38617" spans="13:14" x14ac:dyDescent="0.25">
      <c r="M38617" s="36"/>
      <c r="N38617" s="36"/>
    </row>
    <row r="38618" spans="13:14" x14ac:dyDescent="0.25">
      <c r="M38618" s="36"/>
      <c r="N38618" s="36"/>
    </row>
    <row r="38619" spans="13:14" x14ac:dyDescent="0.25">
      <c r="M38619" s="36"/>
      <c r="N38619" s="36"/>
    </row>
    <row r="38620" spans="13:14" x14ac:dyDescent="0.25">
      <c r="M38620" s="36"/>
      <c r="N38620" s="36"/>
    </row>
    <row r="38621" spans="13:14" x14ac:dyDescent="0.25">
      <c r="M38621" s="36"/>
      <c r="N38621" s="36"/>
    </row>
    <row r="38622" spans="13:14" x14ac:dyDescent="0.25">
      <c r="M38622" s="36"/>
      <c r="N38622" s="36"/>
    </row>
    <row r="38623" spans="13:14" x14ac:dyDescent="0.25">
      <c r="M38623" s="36"/>
      <c r="N38623" s="36"/>
    </row>
    <row r="38624" spans="13:14" x14ac:dyDescent="0.25">
      <c r="M38624" s="36"/>
      <c r="N38624" s="36"/>
    </row>
    <row r="38625" spans="13:14" x14ac:dyDescent="0.25">
      <c r="M38625" s="36"/>
      <c r="N38625" s="36"/>
    </row>
    <row r="38626" spans="13:14" x14ac:dyDescent="0.25">
      <c r="M38626" s="36"/>
      <c r="N38626" s="36"/>
    </row>
    <row r="38627" spans="13:14" x14ac:dyDescent="0.25">
      <c r="M38627" s="36"/>
      <c r="N38627" s="36"/>
    </row>
    <row r="38628" spans="13:14" x14ac:dyDescent="0.25">
      <c r="M38628" s="36"/>
      <c r="N38628" s="36"/>
    </row>
    <row r="38629" spans="13:14" x14ac:dyDescent="0.25">
      <c r="M38629" s="36"/>
      <c r="N38629" s="36"/>
    </row>
    <row r="38630" spans="13:14" x14ac:dyDescent="0.25">
      <c r="M38630" s="36"/>
      <c r="N38630" s="36"/>
    </row>
    <row r="38631" spans="13:14" x14ac:dyDescent="0.25">
      <c r="M38631" s="36"/>
      <c r="N38631" s="36"/>
    </row>
    <row r="38632" spans="13:14" x14ac:dyDescent="0.25">
      <c r="M38632" s="36"/>
      <c r="N38632" s="36"/>
    </row>
    <row r="38633" spans="13:14" x14ac:dyDescent="0.25">
      <c r="M38633" s="36"/>
      <c r="N38633" s="36"/>
    </row>
    <row r="38634" spans="13:14" x14ac:dyDescent="0.25">
      <c r="M38634" s="36"/>
      <c r="N38634" s="36"/>
    </row>
    <row r="38635" spans="13:14" x14ac:dyDescent="0.25">
      <c r="M38635" s="36"/>
      <c r="N38635" s="36"/>
    </row>
    <row r="38636" spans="13:14" x14ac:dyDescent="0.25">
      <c r="M38636" s="36"/>
      <c r="N38636" s="36"/>
    </row>
    <row r="38637" spans="13:14" x14ac:dyDescent="0.25">
      <c r="M38637" s="36"/>
      <c r="N38637" s="36"/>
    </row>
    <row r="38638" spans="13:14" x14ac:dyDescent="0.25">
      <c r="M38638" s="36"/>
      <c r="N38638" s="36"/>
    </row>
    <row r="38639" spans="13:14" x14ac:dyDescent="0.25">
      <c r="M38639" s="36"/>
      <c r="N38639" s="36"/>
    </row>
    <row r="38640" spans="13:14" x14ac:dyDescent="0.25">
      <c r="M38640" s="36"/>
      <c r="N38640" s="36"/>
    </row>
    <row r="38641" spans="13:14" x14ac:dyDescent="0.25">
      <c r="M38641" s="36"/>
      <c r="N38641" s="36"/>
    </row>
    <row r="38642" spans="13:14" x14ac:dyDescent="0.25">
      <c r="M38642" s="36"/>
      <c r="N38642" s="36"/>
    </row>
    <row r="38643" spans="13:14" x14ac:dyDescent="0.25">
      <c r="M38643" s="36"/>
      <c r="N38643" s="36"/>
    </row>
    <row r="38644" spans="13:14" x14ac:dyDescent="0.25">
      <c r="M38644" s="36"/>
      <c r="N38644" s="36"/>
    </row>
    <row r="38645" spans="13:14" x14ac:dyDescent="0.25">
      <c r="M38645" s="36"/>
      <c r="N38645" s="36"/>
    </row>
    <row r="38646" spans="13:14" x14ac:dyDescent="0.25">
      <c r="M38646" s="36"/>
      <c r="N38646" s="36"/>
    </row>
    <row r="38647" spans="13:14" x14ac:dyDescent="0.25">
      <c r="M38647" s="36"/>
      <c r="N38647" s="36"/>
    </row>
    <row r="38648" spans="13:14" x14ac:dyDescent="0.25">
      <c r="M38648" s="36"/>
      <c r="N38648" s="36"/>
    </row>
    <row r="38649" spans="13:14" x14ac:dyDescent="0.25">
      <c r="M38649" s="36"/>
      <c r="N38649" s="36"/>
    </row>
    <row r="38650" spans="13:14" x14ac:dyDescent="0.25">
      <c r="M38650" s="36"/>
      <c r="N38650" s="36"/>
    </row>
    <row r="38651" spans="13:14" x14ac:dyDescent="0.25">
      <c r="M38651" s="36"/>
      <c r="N38651" s="36"/>
    </row>
    <row r="38652" spans="13:14" x14ac:dyDescent="0.25">
      <c r="M38652" s="36"/>
      <c r="N38652" s="36"/>
    </row>
    <row r="38653" spans="13:14" x14ac:dyDescent="0.25">
      <c r="M38653" s="36"/>
      <c r="N38653" s="36"/>
    </row>
    <row r="38654" spans="13:14" x14ac:dyDescent="0.25">
      <c r="M38654" s="36"/>
      <c r="N38654" s="36"/>
    </row>
    <row r="38655" spans="13:14" x14ac:dyDescent="0.25">
      <c r="M38655" s="36"/>
      <c r="N38655" s="36"/>
    </row>
    <row r="38656" spans="13:14" x14ac:dyDescent="0.25">
      <c r="M38656" s="36"/>
      <c r="N38656" s="36"/>
    </row>
    <row r="38657" spans="13:14" x14ac:dyDescent="0.25">
      <c r="M38657" s="36"/>
      <c r="N38657" s="36"/>
    </row>
    <row r="38658" spans="13:14" x14ac:dyDescent="0.25">
      <c r="M38658" s="36"/>
      <c r="N38658" s="36"/>
    </row>
    <row r="38659" spans="13:14" x14ac:dyDescent="0.25">
      <c r="M38659" s="36"/>
      <c r="N38659" s="36"/>
    </row>
    <row r="38660" spans="13:14" x14ac:dyDescent="0.25">
      <c r="M38660" s="36"/>
      <c r="N38660" s="36"/>
    </row>
    <row r="38661" spans="13:14" x14ac:dyDescent="0.25">
      <c r="M38661" s="36"/>
      <c r="N38661" s="36"/>
    </row>
    <row r="38662" spans="13:14" x14ac:dyDescent="0.25">
      <c r="M38662" s="36"/>
      <c r="N38662" s="36"/>
    </row>
    <row r="38663" spans="13:14" x14ac:dyDescent="0.25">
      <c r="M38663" s="36"/>
      <c r="N38663" s="36"/>
    </row>
    <row r="38664" spans="13:14" x14ac:dyDescent="0.25">
      <c r="M38664" s="36"/>
      <c r="N38664" s="36"/>
    </row>
    <row r="38665" spans="13:14" x14ac:dyDescent="0.25">
      <c r="M38665" s="36"/>
      <c r="N38665" s="36"/>
    </row>
    <row r="38666" spans="13:14" x14ac:dyDescent="0.25">
      <c r="M38666" s="36"/>
      <c r="N38666" s="36"/>
    </row>
    <row r="38667" spans="13:14" x14ac:dyDescent="0.25">
      <c r="M38667" s="36"/>
      <c r="N38667" s="36"/>
    </row>
    <row r="38668" spans="13:14" x14ac:dyDescent="0.25">
      <c r="M38668" s="36"/>
      <c r="N38668" s="36"/>
    </row>
    <row r="38669" spans="13:14" x14ac:dyDescent="0.25">
      <c r="M38669" s="36"/>
      <c r="N38669" s="36"/>
    </row>
    <row r="38670" spans="13:14" x14ac:dyDescent="0.25">
      <c r="M38670" s="36"/>
      <c r="N38670" s="36"/>
    </row>
    <row r="38671" spans="13:14" x14ac:dyDescent="0.25">
      <c r="M38671" s="36"/>
      <c r="N38671" s="36"/>
    </row>
    <row r="38672" spans="13:14" x14ac:dyDescent="0.25">
      <c r="M38672" s="36"/>
      <c r="N38672" s="36"/>
    </row>
    <row r="38673" spans="13:14" x14ac:dyDescent="0.25">
      <c r="M38673" s="36"/>
      <c r="N38673" s="36"/>
    </row>
    <row r="38674" spans="13:14" x14ac:dyDescent="0.25">
      <c r="M38674" s="36"/>
      <c r="N38674" s="36"/>
    </row>
    <row r="38675" spans="13:14" x14ac:dyDescent="0.25">
      <c r="M38675" s="36"/>
      <c r="N38675" s="36"/>
    </row>
    <row r="38676" spans="13:14" x14ac:dyDescent="0.25">
      <c r="M38676" s="36"/>
      <c r="N38676" s="36"/>
    </row>
    <row r="38677" spans="13:14" x14ac:dyDescent="0.25">
      <c r="M38677" s="36"/>
      <c r="N38677" s="36"/>
    </row>
    <row r="38678" spans="13:14" x14ac:dyDescent="0.25">
      <c r="M38678" s="36"/>
      <c r="N38678" s="36"/>
    </row>
    <row r="38679" spans="13:14" x14ac:dyDescent="0.25">
      <c r="M38679" s="36"/>
      <c r="N38679" s="36"/>
    </row>
    <row r="38680" spans="13:14" x14ac:dyDescent="0.25">
      <c r="M38680" s="36"/>
      <c r="N38680" s="36"/>
    </row>
    <row r="38681" spans="13:14" x14ac:dyDescent="0.25">
      <c r="M38681" s="36"/>
      <c r="N38681" s="36"/>
    </row>
    <row r="38682" spans="13:14" x14ac:dyDescent="0.25">
      <c r="M38682" s="36"/>
      <c r="N38682" s="36"/>
    </row>
    <row r="38683" spans="13:14" x14ac:dyDescent="0.25">
      <c r="M38683" s="36"/>
      <c r="N38683" s="36"/>
    </row>
    <row r="38684" spans="13:14" x14ac:dyDescent="0.25">
      <c r="M38684" s="36"/>
      <c r="N38684" s="36"/>
    </row>
    <row r="38685" spans="13:14" x14ac:dyDescent="0.25">
      <c r="M38685" s="36"/>
      <c r="N38685" s="36"/>
    </row>
    <row r="38686" spans="13:14" x14ac:dyDescent="0.25">
      <c r="M38686" s="36"/>
      <c r="N38686" s="36"/>
    </row>
    <row r="38687" spans="13:14" x14ac:dyDescent="0.25">
      <c r="M38687" s="36"/>
      <c r="N38687" s="36"/>
    </row>
    <row r="38688" spans="13:14" x14ac:dyDescent="0.25">
      <c r="M38688" s="36"/>
      <c r="N38688" s="36"/>
    </row>
    <row r="38689" spans="13:14" x14ac:dyDescent="0.25">
      <c r="M38689" s="36"/>
      <c r="N38689" s="36"/>
    </row>
    <row r="38690" spans="13:14" x14ac:dyDescent="0.25">
      <c r="M38690" s="36"/>
      <c r="N38690" s="36"/>
    </row>
    <row r="38691" spans="13:14" x14ac:dyDescent="0.25">
      <c r="M38691" s="36"/>
      <c r="N38691" s="36"/>
    </row>
    <row r="38692" spans="13:14" x14ac:dyDescent="0.25">
      <c r="M38692" s="36"/>
      <c r="N38692" s="36"/>
    </row>
    <row r="38693" spans="13:14" x14ac:dyDescent="0.25">
      <c r="M38693" s="36"/>
      <c r="N38693" s="36"/>
    </row>
    <row r="38694" spans="13:14" x14ac:dyDescent="0.25">
      <c r="M38694" s="36"/>
      <c r="N38694" s="36"/>
    </row>
    <row r="38695" spans="13:14" x14ac:dyDescent="0.25">
      <c r="M38695" s="36"/>
      <c r="N38695" s="36"/>
    </row>
    <row r="38696" spans="13:14" x14ac:dyDescent="0.25">
      <c r="M38696" s="36"/>
      <c r="N38696" s="36"/>
    </row>
    <row r="38697" spans="13:14" x14ac:dyDescent="0.25">
      <c r="M38697" s="36"/>
      <c r="N38697" s="36"/>
    </row>
    <row r="38698" spans="13:14" x14ac:dyDescent="0.25">
      <c r="M38698" s="36"/>
      <c r="N38698" s="36"/>
    </row>
    <row r="38699" spans="13:14" x14ac:dyDescent="0.25">
      <c r="M38699" s="36"/>
      <c r="N38699" s="36"/>
    </row>
    <row r="38700" spans="13:14" x14ac:dyDescent="0.25">
      <c r="M38700" s="36"/>
      <c r="N38700" s="36"/>
    </row>
    <row r="38701" spans="13:14" x14ac:dyDescent="0.25">
      <c r="M38701" s="36"/>
      <c r="N38701" s="36"/>
    </row>
    <row r="38702" spans="13:14" x14ac:dyDescent="0.25">
      <c r="M38702" s="36"/>
      <c r="N38702" s="36"/>
    </row>
    <row r="38703" spans="13:14" x14ac:dyDescent="0.25">
      <c r="M38703" s="36"/>
      <c r="N38703" s="36"/>
    </row>
    <row r="38704" spans="13:14" x14ac:dyDescent="0.25">
      <c r="M38704" s="36"/>
      <c r="N38704" s="36"/>
    </row>
    <row r="38705" spans="13:14" x14ac:dyDescent="0.25">
      <c r="M38705" s="36"/>
      <c r="N38705" s="36"/>
    </row>
    <row r="38706" spans="13:14" x14ac:dyDescent="0.25">
      <c r="M38706" s="36"/>
      <c r="N38706" s="36"/>
    </row>
    <row r="38707" spans="13:14" x14ac:dyDescent="0.25">
      <c r="M38707" s="36"/>
      <c r="N38707" s="36"/>
    </row>
    <row r="38708" spans="13:14" x14ac:dyDescent="0.25">
      <c r="M38708" s="36"/>
      <c r="N38708" s="36"/>
    </row>
    <row r="38709" spans="13:14" x14ac:dyDescent="0.25">
      <c r="M38709" s="36"/>
      <c r="N38709" s="36"/>
    </row>
    <row r="38710" spans="13:14" x14ac:dyDescent="0.25">
      <c r="M38710" s="36"/>
      <c r="N38710" s="36"/>
    </row>
    <row r="38711" spans="13:14" x14ac:dyDescent="0.25">
      <c r="M38711" s="36"/>
      <c r="N38711" s="36"/>
    </row>
    <row r="38712" spans="13:14" x14ac:dyDescent="0.25">
      <c r="M38712" s="36"/>
      <c r="N38712" s="36"/>
    </row>
    <row r="38713" spans="13:14" x14ac:dyDescent="0.25">
      <c r="M38713" s="36"/>
      <c r="N38713" s="36"/>
    </row>
    <row r="38714" spans="13:14" x14ac:dyDescent="0.25">
      <c r="M38714" s="36"/>
      <c r="N38714" s="36"/>
    </row>
    <row r="38715" spans="13:14" x14ac:dyDescent="0.25">
      <c r="M38715" s="36"/>
      <c r="N38715" s="36"/>
    </row>
    <row r="38716" spans="13:14" x14ac:dyDescent="0.25">
      <c r="M38716" s="36"/>
      <c r="N38716" s="36"/>
    </row>
    <row r="38717" spans="13:14" x14ac:dyDescent="0.25">
      <c r="M38717" s="36"/>
      <c r="N38717" s="36"/>
    </row>
    <row r="38718" spans="13:14" x14ac:dyDescent="0.25">
      <c r="M38718" s="36"/>
      <c r="N38718" s="36"/>
    </row>
    <row r="38719" spans="13:14" x14ac:dyDescent="0.25">
      <c r="M38719" s="36"/>
      <c r="N38719" s="36"/>
    </row>
    <row r="38720" spans="13:14" x14ac:dyDescent="0.25">
      <c r="M38720" s="36"/>
      <c r="N38720" s="36"/>
    </row>
    <row r="38721" spans="13:14" x14ac:dyDescent="0.25">
      <c r="M38721" s="36"/>
      <c r="N38721" s="36"/>
    </row>
    <row r="38722" spans="13:14" x14ac:dyDescent="0.25">
      <c r="M38722" s="36"/>
      <c r="N38722" s="36"/>
    </row>
    <row r="38723" spans="13:14" x14ac:dyDescent="0.25">
      <c r="M38723" s="36"/>
      <c r="N38723" s="36"/>
    </row>
    <row r="38724" spans="13:14" x14ac:dyDescent="0.25">
      <c r="M38724" s="36"/>
      <c r="N38724" s="36"/>
    </row>
    <row r="38725" spans="13:14" x14ac:dyDescent="0.25">
      <c r="M38725" s="36"/>
      <c r="N38725" s="36"/>
    </row>
    <row r="38726" spans="13:14" x14ac:dyDescent="0.25">
      <c r="M38726" s="36"/>
      <c r="N38726" s="36"/>
    </row>
    <row r="38727" spans="13:14" x14ac:dyDescent="0.25">
      <c r="M38727" s="36"/>
      <c r="N38727" s="36"/>
    </row>
    <row r="38728" spans="13:14" x14ac:dyDescent="0.25">
      <c r="M38728" s="36"/>
      <c r="N38728" s="36"/>
    </row>
    <row r="38729" spans="13:14" x14ac:dyDescent="0.25">
      <c r="M38729" s="36"/>
      <c r="N38729" s="36"/>
    </row>
    <row r="38730" spans="13:14" x14ac:dyDescent="0.25">
      <c r="M38730" s="36"/>
      <c r="N38730" s="36"/>
    </row>
    <row r="38731" spans="13:14" x14ac:dyDescent="0.25">
      <c r="M38731" s="36"/>
      <c r="N38731" s="36"/>
    </row>
    <row r="38732" spans="13:14" x14ac:dyDescent="0.25">
      <c r="M38732" s="36"/>
      <c r="N38732" s="36"/>
    </row>
    <row r="38733" spans="13:14" x14ac:dyDescent="0.25">
      <c r="M38733" s="36"/>
      <c r="N38733" s="36"/>
    </row>
    <row r="38734" spans="13:14" x14ac:dyDescent="0.25">
      <c r="M38734" s="36"/>
      <c r="N38734" s="36"/>
    </row>
    <row r="38735" spans="13:14" x14ac:dyDescent="0.25">
      <c r="M38735" s="36"/>
      <c r="N38735" s="36"/>
    </row>
    <row r="38736" spans="13:14" x14ac:dyDescent="0.25">
      <c r="M38736" s="36"/>
      <c r="N38736" s="36"/>
    </row>
    <row r="38737" spans="13:14" x14ac:dyDescent="0.25">
      <c r="M38737" s="36"/>
      <c r="N38737" s="36"/>
    </row>
    <row r="38738" spans="13:14" x14ac:dyDescent="0.25">
      <c r="M38738" s="36"/>
      <c r="N38738" s="36"/>
    </row>
    <row r="38739" spans="13:14" x14ac:dyDescent="0.25">
      <c r="M38739" s="36"/>
      <c r="N38739" s="36"/>
    </row>
    <row r="38740" spans="13:14" x14ac:dyDescent="0.25">
      <c r="M38740" s="36"/>
      <c r="N38740" s="36"/>
    </row>
    <row r="38741" spans="13:14" x14ac:dyDescent="0.25">
      <c r="M38741" s="36"/>
      <c r="N38741" s="36"/>
    </row>
    <row r="38742" spans="13:14" x14ac:dyDescent="0.25">
      <c r="M38742" s="36"/>
      <c r="N38742" s="36"/>
    </row>
    <row r="38743" spans="13:14" x14ac:dyDescent="0.25">
      <c r="M38743" s="36"/>
      <c r="N38743" s="36"/>
    </row>
    <row r="38744" spans="13:14" x14ac:dyDescent="0.25">
      <c r="M38744" s="36"/>
      <c r="N38744" s="36"/>
    </row>
    <row r="38745" spans="13:14" x14ac:dyDescent="0.25">
      <c r="M38745" s="36"/>
      <c r="N38745" s="36"/>
    </row>
    <row r="38746" spans="13:14" x14ac:dyDescent="0.25">
      <c r="M38746" s="36"/>
      <c r="N38746" s="36"/>
    </row>
    <row r="38747" spans="13:14" x14ac:dyDescent="0.25">
      <c r="M38747" s="36"/>
      <c r="N38747" s="36"/>
    </row>
    <row r="38748" spans="13:14" x14ac:dyDescent="0.25">
      <c r="M38748" s="36"/>
      <c r="N38748" s="36"/>
    </row>
    <row r="38749" spans="13:14" x14ac:dyDescent="0.25">
      <c r="M38749" s="36"/>
      <c r="N38749" s="36"/>
    </row>
    <row r="38750" spans="13:14" x14ac:dyDescent="0.25">
      <c r="M38750" s="36"/>
      <c r="N38750" s="36"/>
    </row>
    <row r="38751" spans="13:14" x14ac:dyDescent="0.25">
      <c r="M38751" s="36"/>
      <c r="N38751" s="36"/>
    </row>
    <row r="38752" spans="13:14" x14ac:dyDescent="0.25">
      <c r="M38752" s="36"/>
      <c r="N38752" s="36"/>
    </row>
    <row r="38753" spans="13:14" x14ac:dyDescent="0.25">
      <c r="M38753" s="36"/>
      <c r="N38753" s="36"/>
    </row>
    <row r="38754" spans="13:14" x14ac:dyDescent="0.25">
      <c r="M38754" s="36"/>
      <c r="N38754" s="36"/>
    </row>
    <row r="38755" spans="13:14" x14ac:dyDescent="0.25">
      <c r="M38755" s="36"/>
      <c r="N38755" s="36"/>
    </row>
    <row r="38756" spans="13:14" x14ac:dyDescent="0.25">
      <c r="M38756" s="36"/>
      <c r="N38756" s="36"/>
    </row>
    <row r="38757" spans="13:14" x14ac:dyDescent="0.25">
      <c r="M38757" s="36"/>
      <c r="N38757" s="36"/>
    </row>
    <row r="38758" spans="13:14" x14ac:dyDescent="0.25">
      <c r="M38758" s="36"/>
      <c r="N38758" s="36"/>
    </row>
    <row r="38759" spans="13:14" x14ac:dyDescent="0.25">
      <c r="M38759" s="36"/>
      <c r="N38759" s="36"/>
    </row>
    <row r="38760" spans="13:14" x14ac:dyDescent="0.25">
      <c r="M38760" s="36"/>
      <c r="N38760" s="36"/>
    </row>
    <row r="38761" spans="13:14" x14ac:dyDescent="0.25">
      <c r="M38761" s="36"/>
      <c r="N38761" s="36"/>
    </row>
    <row r="38762" spans="13:14" x14ac:dyDescent="0.25">
      <c r="M38762" s="36"/>
      <c r="N38762" s="36"/>
    </row>
    <row r="38763" spans="13:14" x14ac:dyDescent="0.25">
      <c r="M38763" s="36"/>
      <c r="N38763" s="36"/>
    </row>
    <row r="38764" spans="13:14" x14ac:dyDescent="0.25">
      <c r="M38764" s="36"/>
      <c r="N38764" s="36"/>
    </row>
    <row r="38765" spans="13:14" x14ac:dyDescent="0.25">
      <c r="M38765" s="36"/>
      <c r="N38765" s="36"/>
    </row>
    <row r="38766" spans="13:14" x14ac:dyDescent="0.25">
      <c r="M38766" s="36"/>
      <c r="N38766" s="36"/>
    </row>
    <row r="38767" spans="13:14" x14ac:dyDescent="0.25">
      <c r="M38767" s="36"/>
      <c r="N38767" s="36"/>
    </row>
    <row r="38768" spans="13:14" x14ac:dyDescent="0.25">
      <c r="M38768" s="36"/>
      <c r="N38768" s="36"/>
    </row>
    <row r="38769" spans="13:14" x14ac:dyDescent="0.25">
      <c r="M38769" s="36"/>
      <c r="N38769" s="36"/>
    </row>
    <row r="38770" spans="13:14" x14ac:dyDescent="0.25">
      <c r="M38770" s="36"/>
      <c r="N38770" s="36"/>
    </row>
    <row r="38771" spans="13:14" x14ac:dyDescent="0.25">
      <c r="M38771" s="36"/>
      <c r="N38771" s="36"/>
    </row>
    <row r="38772" spans="13:14" x14ac:dyDescent="0.25">
      <c r="M38772" s="36"/>
      <c r="N38772" s="36"/>
    </row>
    <row r="38773" spans="13:14" x14ac:dyDescent="0.25">
      <c r="M38773" s="36"/>
      <c r="N38773" s="36"/>
    </row>
    <row r="38774" spans="13:14" x14ac:dyDescent="0.25">
      <c r="M38774" s="36"/>
      <c r="N38774" s="36"/>
    </row>
    <row r="38775" spans="13:14" x14ac:dyDescent="0.25">
      <c r="M38775" s="36"/>
      <c r="N38775" s="36"/>
    </row>
    <row r="38776" spans="13:14" x14ac:dyDescent="0.25">
      <c r="M38776" s="36"/>
      <c r="N38776" s="36"/>
    </row>
    <row r="38777" spans="13:14" x14ac:dyDescent="0.25">
      <c r="M38777" s="36"/>
      <c r="N38777" s="36"/>
    </row>
    <row r="38778" spans="13:14" x14ac:dyDescent="0.25">
      <c r="M38778" s="36"/>
      <c r="N38778" s="36"/>
    </row>
    <row r="38779" spans="13:14" x14ac:dyDescent="0.25">
      <c r="M38779" s="36"/>
      <c r="N38779" s="36"/>
    </row>
    <row r="38780" spans="13:14" x14ac:dyDescent="0.25">
      <c r="M38780" s="36"/>
      <c r="N38780" s="36"/>
    </row>
    <row r="38781" spans="13:14" x14ac:dyDescent="0.25">
      <c r="M38781" s="36"/>
      <c r="N38781" s="36"/>
    </row>
    <row r="38782" spans="13:14" x14ac:dyDescent="0.25">
      <c r="M38782" s="36"/>
      <c r="N38782" s="36"/>
    </row>
    <row r="38783" spans="13:14" x14ac:dyDescent="0.25">
      <c r="M38783" s="36"/>
      <c r="N38783" s="36"/>
    </row>
    <row r="38784" spans="13:14" x14ac:dyDescent="0.25">
      <c r="M38784" s="36"/>
      <c r="N38784" s="36"/>
    </row>
    <row r="38785" spans="13:14" x14ac:dyDescent="0.25">
      <c r="M38785" s="36"/>
      <c r="N38785" s="36"/>
    </row>
    <row r="38786" spans="13:14" x14ac:dyDescent="0.25">
      <c r="M38786" s="36"/>
      <c r="N38786" s="36"/>
    </row>
    <row r="38787" spans="13:14" x14ac:dyDescent="0.25">
      <c r="M38787" s="36"/>
      <c r="N38787" s="36"/>
    </row>
    <row r="38788" spans="13:14" x14ac:dyDescent="0.25">
      <c r="M38788" s="36"/>
      <c r="N38788" s="36"/>
    </row>
    <row r="38789" spans="13:14" x14ac:dyDescent="0.25">
      <c r="M38789" s="36"/>
      <c r="N38789" s="36"/>
    </row>
    <row r="38790" spans="13:14" x14ac:dyDescent="0.25">
      <c r="M38790" s="36"/>
      <c r="N38790" s="36"/>
    </row>
    <row r="38791" spans="13:14" x14ac:dyDescent="0.25">
      <c r="M38791" s="36"/>
      <c r="N38791" s="36"/>
    </row>
    <row r="38792" spans="13:14" x14ac:dyDescent="0.25">
      <c r="M38792" s="36"/>
      <c r="N38792" s="36"/>
    </row>
    <row r="38793" spans="13:14" x14ac:dyDescent="0.25">
      <c r="M38793" s="36"/>
      <c r="N38793" s="36"/>
    </row>
    <row r="38794" spans="13:14" x14ac:dyDescent="0.25">
      <c r="M38794" s="36"/>
      <c r="N38794" s="36"/>
    </row>
    <row r="38795" spans="13:14" x14ac:dyDescent="0.25">
      <c r="M38795" s="36"/>
      <c r="N38795" s="36"/>
    </row>
    <row r="38796" spans="13:14" x14ac:dyDescent="0.25">
      <c r="M38796" s="36"/>
      <c r="N38796" s="36"/>
    </row>
    <row r="38797" spans="13:14" x14ac:dyDescent="0.25">
      <c r="M38797" s="36"/>
      <c r="N38797" s="36"/>
    </row>
    <row r="38798" spans="13:14" x14ac:dyDescent="0.25">
      <c r="M38798" s="36"/>
      <c r="N38798" s="36"/>
    </row>
    <row r="38799" spans="13:14" x14ac:dyDescent="0.25">
      <c r="M38799" s="36"/>
      <c r="N38799" s="36"/>
    </row>
    <row r="38800" spans="13:14" x14ac:dyDescent="0.25">
      <c r="M38800" s="36"/>
      <c r="N38800" s="36"/>
    </row>
    <row r="38801" spans="13:14" x14ac:dyDescent="0.25">
      <c r="M38801" s="36"/>
      <c r="N38801" s="36"/>
    </row>
    <row r="38802" spans="13:14" x14ac:dyDescent="0.25">
      <c r="M38802" s="36"/>
      <c r="N38802" s="36"/>
    </row>
    <row r="38803" spans="13:14" x14ac:dyDescent="0.25">
      <c r="M38803" s="36"/>
      <c r="N38803" s="36"/>
    </row>
    <row r="38804" spans="13:14" x14ac:dyDescent="0.25">
      <c r="M38804" s="36"/>
      <c r="N38804" s="36"/>
    </row>
    <row r="38805" spans="13:14" x14ac:dyDescent="0.25">
      <c r="M38805" s="36"/>
      <c r="N38805" s="36"/>
    </row>
    <row r="38806" spans="13:14" x14ac:dyDescent="0.25">
      <c r="M38806" s="36"/>
      <c r="N38806" s="36"/>
    </row>
    <row r="38807" spans="13:14" x14ac:dyDescent="0.25">
      <c r="M38807" s="36"/>
      <c r="N38807" s="36"/>
    </row>
    <row r="38808" spans="13:14" x14ac:dyDescent="0.25">
      <c r="M38808" s="36"/>
      <c r="N38808" s="36"/>
    </row>
    <row r="38809" spans="13:14" x14ac:dyDescent="0.25">
      <c r="M38809" s="36"/>
      <c r="N38809" s="36"/>
    </row>
    <row r="38810" spans="13:14" x14ac:dyDescent="0.25">
      <c r="M38810" s="36"/>
      <c r="N38810" s="36"/>
    </row>
    <row r="38811" spans="13:14" x14ac:dyDescent="0.25">
      <c r="M38811" s="36"/>
      <c r="N38811" s="36"/>
    </row>
    <row r="38812" spans="13:14" x14ac:dyDescent="0.25">
      <c r="M38812" s="36"/>
      <c r="N38812" s="36"/>
    </row>
    <row r="38813" spans="13:14" x14ac:dyDescent="0.25">
      <c r="M38813" s="36"/>
      <c r="N38813" s="36"/>
    </row>
    <row r="38814" spans="13:14" x14ac:dyDescent="0.25">
      <c r="M38814" s="36"/>
      <c r="N38814" s="36"/>
    </row>
    <row r="38815" spans="13:14" x14ac:dyDescent="0.25">
      <c r="M38815" s="36"/>
      <c r="N38815" s="36"/>
    </row>
    <row r="38816" spans="13:14" x14ac:dyDescent="0.25">
      <c r="M38816" s="36"/>
      <c r="N38816" s="36"/>
    </row>
    <row r="38817" spans="13:14" x14ac:dyDescent="0.25">
      <c r="M38817" s="36"/>
      <c r="N38817" s="36"/>
    </row>
    <row r="38818" spans="13:14" x14ac:dyDescent="0.25">
      <c r="M38818" s="36"/>
      <c r="N38818" s="36"/>
    </row>
    <row r="38819" spans="13:14" x14ac:dyDescent="0.25">
      <c r="M38819" s="36"/>
      <c r="N38819" s="36"/>
    </row>
    <row r="38820" spans="13:14" x14ac:dyDescent="0.25">
      <c r="M38820" s="36"/>
      <c r="N38820" s="36"/>
    </row>
    <row r="38821" spans="13:14" x14ac:dyDescent="0.25">
      <c r="M38821" s="36"/>
      <c r="N38821" s="36"/>
    </row>
    <row r="38822" spans="13:14" x14ac:dyDescent="0.25">
      <c r="M38822" s="36"/>
      <c r="N38822" s="36"/>
    </row>
    <row r="38823" spans="13:14" x14ac:dyDescent="0.25">
      <c r="M38823" s="36"/>
      <c r="N38823" s="36"/>
    </row>
    <row r="38824" spans="13:14" x14ac:dyDescent="0.25">
      <c r="M38824" s="36"/>
      <c r="N38824" s="36"/>
    </row>
    <row r="38825" spans="13:14" x14ac:dyDescent="0.25">
      <c r="M38825" s="36"/>
      <c r="N38825" s="36"/>
    </row>
    <row r="38826" spans="13:14" x14ac:dyDescent="0.25">
      <c r="M38826" s="36"/>
      <c r="N38826" s="36"/>
    </row>
    <row r="38827" spans="13:14" x14ac:dyDescent="0.25">
      <c r="M38827" s="36"/>
      <c r="N38827" s="36"/>
    </row>
    <row r="38828" spans="13:14" x14ac:dyDescent="0.25">
      <c r="M38828" s="36"/>
      <c r="N38828" s="36"/>
    </row>
    <row r="38829" spans="13:14" x14ac:dyDescent="0.25">
      <c r="M38829" s="36"/>
      <c r="N38829" s="36"/>
    </row>
    <row r="38830" spans="13:14" x14ac:dyDescent="0.25">
      <c r="M38830" s="36"/>
      <c r="N38830" s="36"/>
    </row>
    <row r="38831" spans="13:14" x14ac:dyDescent="0.25">
      <c r="M38831" s="36"/>
      <c r="N38831" s="36"/>
    </row>
    <row r="38832" spans="13:14" x14ac:dyDescent="0.25">
      <c r="M38832" s="36"/>
      <c r="N38832" s="36"/>
    </row>
    <row r="38833" spans="13:14" x14ac:dyDescent="0.25">
      <c r="M38833" s="36"/>
      <c r="N38833" s="36"/>
    </row>
    <row r="38834" spans="13:14" x14ac:dyDescent="0.25">
      <c r="M38834" s="36"/>
      <c r="N38834" s="36"/>
    </row>
    <row r="38835" spans="13:14" x14ac:dyDescent="0.25">
      <c r="M38835" s="36"/>
      <c r="N38835" s="36"/>
    </row>
    <row r="38836" spans="13:14" x14ac:dyDescent="0.25">
      <c r="M38836" s="36"/>
      <c r="N38836" s="36"/>
    </row>
    <row r="38837" spans="13:14" x14ac:dyDescent="0.25">
      <c r="M38837" s="36"/>
      <c r="N38837" s="36"/>
    </row>
    <row r="38838" spans="13:14" x14ac:dyDescent="0.25">
      <c r="M38838" s="36"/>
      <c r="N38838" s="36"/>
    </row>
    <row r="38839" spans="13:14" x14ac:dyDescent="0.25">
      <c r="M38839" s="36"/>
      <c r="N38839" s="36"/>
    </row>
    <row r="38840" spans="13:14" x14ac:dyDescent="0.25">
      <c r="M38840" s="36"/>
      <c r="N38840" s="36"/>
    </row>
    <row r="38841" spans="13:14" x14ac:dyDescent="0.25">
      <c r="M38841" s="36"/>
      <c r="N38841" s="36"/>
    </row>
    <row r="38842" spans="13:14" x14ac:dyDescent="0.25">
      <c r="M38842" s="36"/>
      <c r="N38842" s="36"/>
    </row>
    <row r="38843" spans="13:14" x14ac:dyDescent="0.25">
      <c r="M38843" s="36"/>
      <c r="N38843" s="36"/>
    </row>
    <row r="38844" spans="13:14" x14ac:dyDescent="0.25">
      <c r="M38844" s="36"/>
      <c r="N38844" s="36"/>
    </row>
    <row r="38845" spans="13:14" x14ac:dyDescent="0.25">
      <c r="M38845" s="36"/>
      <c r="N38845" s="36"/>
    </row>
    <row r="38846" spans="13:14" x14ac:dyDescent="0.25">
      <c r="M38846" s="36"/>
      <c r="N38846" s="36"/>
    </row>
    <row r="38847" spans="13:14" x14ac:dyDescent="0.25">
      <c r="M38847" s="36"/>
      <c r="N38847" s="36"/>
    </row>
    <row r="38848" spans="13:14" x14ac:dyDescent="0.25">
      <c r="M38848" s="36"/>
      <c r="N38848" s="36"/>
    </row>
    <row r="38849" spans="13:14" x14ac:dyDescent="0.25">
      <c r="M38849" s="36"/>
      <c r="N38849" s="36"/>
    </row>
    <row r="38850" spans="13:14" x14ac:dyDescent="0.25">
      <c r="M38850" s="36"/>
      <c r="N38850" s="36"/>
    </row>
    <row r="38851" spans="13:14" x14ac:dyDescent="0.25">
      <c r="M38851" s="36"/>
      <c r="N38851" s="36"/>
    </row>
    <row r="38852" spans="13:14" x14ac:dyDescent="0.25">
      <c r="M38852" s="36"/>
      <c r="N38852" s="36"/>
    </row>
    <row r="38853" spans="13:14" x14ac:dyDescent="0.25">
      <c r="M38853" s="36"/>
      <c r="N38853" s="36"/>
    </row>
    <row r="38854" spans="13:14" x14ac:dyDescent="0.25">
      <c r="M38854" s="36"/>
      <c r="N38854" s="36"/>
    </row>
    <row r="38855" spans="13:14" x14ac:dyDescent="0.25">
      <c r="M38855" s="36"/>
      <c r="N38855" s="36"/>
    </row>
    <row r="38856" spans="13:14" x14ac:dyDescent="0.25">
      <c r="M38856" s="36"/>
      <c r="N38856" s="36"/>
    </row>
    <row r="38857" spans="13:14" x14ac:dyDescent="0.25">
      <c r="M38857" s="36"/>
      <c r="N38857" s="36"/>
    </row>
    <row r="38858" spans="13:14" x14ac:dyDescent="0.25">
      <c r="M38858" s="36"/>
      <c r="N38858" s="36"/>
    </row>
    <row r="38859" spans="13:14" x14ac:dyDescent="0.25">
      <c r="M38859" s="36"/>
      <c r="N38859" s="36"/>
    </row>
    <row r="38860" spans="13:14" x14ac:dyDescent="0.25">
      <c r="M38860" s="36"/>
      <c r="N38860" s="36"/>
    </row>
    <row r="38861" spans="13:14" x14ac:dyDescent="0.25">
      <c r="M38861" s="36"/>
      <c r="N38861" s="36"/>
    </row>
    <row r="38862" spans="13:14" x14ac:dyDescent="0.25">
      <c r="M38862" s="36"/>
      <c r="N38862" s="36"/>
    </row>
    <row r="38863" spans="13:14" x14ac:dyDescent="0.25">
      <c r="M38863" s="36"/>
      <c r="N38863" s="36"/>
    </row>
    <row r="38864" spans="13:14" x14ac:dyDescent="0.25">
      <c r="M38864" s="36"/>
      <c r="N38864" s="36"/>
    </row>
    <row r="38865" spans="13:14" x14ac:dyDescent="0.25">
      <c r="M38865" s="36"/>
      <c r="N38865" s="36"/>
    </row>
    <row r="38866" spans="13:14" x14ac:dyDescent="0.25">
      <c r="M38866" s="36"/>
      <c r="N38866" s="36"/>
    </row>
    <row r="38867" spans="13:14" x14ac:dyDescent="0.25">
      <c r="M38867" s="36"/>
      <c r="N38867" s="36"/>
    </row>
    <row r="38868" spans="13:14" x14ac:dyDescent="0.25">
      <c r="M38868" s="36"/>
      <c r="N38868" s="36"/>
    </row>
    <row r="38869" spans="13:14" x14ac:dyDescent="0.25">
      <c r="M38869" s="36"/>
      <c r="N38869" s="36"/>
    </row>
    <row r="38870" spans="13:14" x14ac:dyDescent="0.25">
      <c r="M38870" s="36"/>
      <c r="N38870" s="36"/>
    </row>
    <row r="38871" spans="13:14" x14ac:dyDescent="0.25">
      <c r="M38871" s="36"/>
      <c r="N38871" s="36"/>
    </row>
    <row r="38872" spans="13:14" x14ac:dyDescent="0.25">
      <c r="M38872" s="36"/>
      <c r="N38872" s="36"/>
    </row>
    <row r="38873" spans="13:14" x14ac:dyDescent="0.25">
      <c r="M38873" s="36"/>
      <c r="N38873" s="36"/>
    </row>
    <row r="38874" spans="13:14" x14ac:dyDescent="0.25">
      <c r="M38874" s="36"/>
      <c r="N38874" s="36"/>
    </row>
    <row r="38875" spans="13:14" x14ac:dyDescent="0.25">
      <c r="M38875" s="36"/>
      <c r="N38875" s="36"/>
    </row>
    <row r="38876" spans="13:14" x14ac:dyDescent="0.25">
      <c r="M38876" s="36"/>
      <c r="N38876" s="36"/>
    </row>
    <row r="38877" spans="13:14" x14ac:dyDescent="0.25">
      <c r="M38877" s="36"/>
      <c r="N38877" s="36"/>
    </row>
    <row r="38878" spans="13:14" x14ac:dyDescent="0.25">
      <c r="M38878" s="36"/>
      <c r="N38878" s="36"/>
    </row>
    <row r="38879" spans="13:14" x14ac:dyDescent="0.25">
      <c r="M38879" s="36"/>
      <c r="N38879" s="36"/>
    </row>
    <row r="38880" spans="13:14" x14ac:dyDescent="0.25">
      <c r="M38880" s="36"/>
      <c r="N38880" s="36"/>
    </row>
    <row r="38881" spans="13:14" x14ac:dyDescent="0.25">
      <c r="M38881" s="36"/>
      <c r="N38881" s="36"/>
    </row>
    <row r="38882" spans="13:14" x14ac:dyDescent="0.25">
      <c r="M38882" s="36"/>
      <c r="N38882" s="36"/>
    </row>
    <row r="38883" spans="13:14" x14ac:dyDescent="0.25">
      <c r="M38883" s="36"/>
      <c r="N38883" s="36"/>
    </row>
    <row r="38884" spans="13:14" x14ac:dyDescent="0.25">
      <c r="M38884" s="36"/>
      <c r="N38884" s="36"/>
    </row>
    <row r="38885" spans="13:14" x14ac:dyDescent="0.25">
      <c r="M38885" s="36"/>
      <c r="N38885" s="36"/>
    </row>
    <row r="38886" spans="13:14" x14ac:dyDescent="0.25">
      <c r="M38886" s="36"/>
      <c r="N38886" s="36"/>
    </row>
    <row r="38887" spans="13:14" x14ac:dyDescent="0.25">
      <c r="M38887" s="36"/>
      <c r="N38887" s="36"/>
    </row>
    <row r="38888" spans="13:14" x14ac:dyDescent="0.25">
      <c r="M38888" s="36"/>
      <c r="N38888" s="36"/>
    </row>
    <row r="38889" spans="13:14" x14ac:dyDescent="0.25">
      <c r="M38889" s="36"/>
      <c r="N38889" s="36"/>
    </row>
    <row r="38890" spans="13:14" x14ac:dyDescent="0.25">
      <c r="M38890" s="36"/>
      <c r="N38890" s="36"/>
    </row>
    <row r="38891" spans="13:14" x14ac:dyDescent="0.25">
      <c r="M38891" s="36"/>
      <c r="N38891" s="36"/>
    </row>
    <row r="38892" spans="13:14" x14ac:dyDescent="0.25">
      <c r="M38892" s="36"/>
      <c r="N38892" s="36"/>
    </row>
    <row r="38893" spans="13:14" x14ac:dyDescent="0.25">
      <c r="M38893" s="36"/>
      <c r="N38893" s="36"/>
    </row>
    <row r="38894" spans="13:14" x14ac:dyDescent="0.25">
      <c r="M38894" s="36"/>
      <c r="N38894" s="36"/>
    </row>
    <row r="38895" spans="13:14" x14ac:dyDescent="0.25">
      <c r="M38895" s="36"/>
      <c r="N38895" s="36"/>
    </row>
    <row r="38896" spans="13:14" x14ac:dyDescent="0.25">
      <c r="M38896" s="36"/>
      <c r="N38896" s="36"/>
    </row>
    <row r="38897" spans="13:14" x14ac:dyDescent="0.25">
      <c r="M38897" s="36"/>
      <c r="N38897" s="36"/>
    </row>
    <row r="38898" spans="13:14" x14ac:dyDescent="0.25">
      <c r="M38898" s="36"/>
      <c r="N38898" s="36"/>
    </row>
    <row r="38899" spans="13:14" x14ac:dyDescent="0.25">
      <c r="M38899" s="36"/>
      <c r="N38899" s="36"/>
    </row>
    <row r="38900" spans="13:14" x14ac:dyDescent="0.25">
      <c r="M38900" s="36"/>
      <c r="N38900" s="36"/>
    </row>
    <row r="38901" spans="13:14" x14ac:dyDescent="0.25">
      <c r="M38901" s="36"/>
      <c r="N38901" s="36"/>
    </row>
    <row r="38902" spans="13:14" x14ac:dyDescent="0.25">
      <c r="M38902" s="36"/>
      <c r="N38902" s="36"/>
    </row>
    <row r="38903" spans="13:14" x14ac:dyDescent="0.25">
      <c r="M38903" s="36"/>
      <c r="N38903" s="36"/>
    </row>
    <row r="38904" spans="13:14" x14ac:dyDescent="0.25">
      <c r="M38904" s="36"/>
      <c r="N38904" s="36"/>
    </row>
    <row r="38905" spans="13:14" x14ac:dyDescent="0.25">
      <c r="M38905" s="36"/>
      <c r="N38905" s="36"/>
    </row>
    <row r="38906" spans="13:14" x14ac:dyDescent="0.25">
      <c r="M38906" s="36"/>
      <c r="N38906" s="36"/>
    </row>
    <row r="38907" spans="13:14" x14ac:dyDescent="0.25">
      <c r="M38907" s="36"/>
      <c r="N38907" s="36"/>
    </row>
    <row r="38908" spans="13:14" x14ac:dyDescent="0.25">
      <c r="M38908" s="36"/>
      <c r="N38908" s="36"/>
    </row>
    <row r="38909" spans="13:14" x14ac:dyDescent="0.25">
      <c r="M38909" s="36"/>
      <c r="N38909" s="36"/>
    </row>
    <row r="38910" spans="13:14" x14ac:dyDescent="0.25">
      <c r="M38910" s="36"/>
      <c r="N38910" s="36"/>
    </row>
    <row r="38911" spans="13:14" x14ac:dyDescent="0.25">
      <c r="M38911" s="36"/>
      <c r="N38911" s="36"/>
    </row>
    <row r="38912" spans="13:14" x14ac:dyDescent="0.25">
      <c r="M38912" s="36"/>
      <c r="N38912" s="36"/>
    </row>
    <row r="38913" spans="13:14" x14ac:dyDescent="0.25">
      <c r="M38913" s="36"/>
      <c r="N38913" s="36"/>
    </row>
    <row r="38914" spans="13:14" x14ac:dyDescent="0.25">
      <c r="M38914" s="36"/>
      <c r="N38914" s="36"/>
    </row>
    <row r="38915" spans="13:14" x14ac:dyDescent="0.25">
      <c r="M38915" s="36"/>
      <c r="N38915" s="36"/>
    </row>
    <row r="38916" spans="13:14" x14ac:dyDescent="0.25">
      <c r="M38916" s="36"/>
      <c r="N38916" s="36"/>
    </row>
    <row r="38917" spans="13:14" x14ac:dyDescent="0.25">
      <c r="M38917" s="36"/>
      <c r="N38917" s="36"/>
    </row>
    <row r="38918" spans="13:14" x14ac:dyDescent="0.25">
      <c r="M38918" s="36"/>
      <c r="N38918" s="36"/>
    </row>
    <row r="38919" spans="13:14" x14ac:dyDescent="0.25">
      <c r="M38919" s="36"/>
      <c r="N38919" s="36"/>
    </row>
    <row r="38920" spans="13:14" x14ac:dyDescent="0.25">
      <c r="M38920" s="36"/>
      <c r="N38920" s="36"/>
    </row>
    <row r="38921" spans="13:14" x14ac:dyDescent="0.25">
      <c r="M38921" s="36"/>
      <c r="N38921" s="36"/>
    </row>
    <row r="38922" spans="13:14" x14ac:dyDescent="0.25">
      <c r="M38922" s="36"/>
      <c r="N38922" s="36"/>
    </row>
    <row r="38923" spans="13:14" x14ac:dyDescent="0.25">
      <c r="M38923" s="36"/>
      <c r="N38923" s="36"/>
    </row>
    <row r="38924" spans="13:14" x14ac:dyDescent="0.25">
      <c r="M38924" s="36"/>
      <c r="N38924" s="36"/>
    </row>
    <row r="38925" spans="13:14" x14ac:dyDescent="0.25">
      <c r="M38925" s="36"/>
      <c r="N38925" s="36"/>
    </row>
    <row r="38926" spans="13:14" x14ac:dyDescent="0.25">
      <c r="M38926" s="36"/>
      <c r="N38926" s="36"/>
    </row>
    <row r="38927" spans="13:14" x14ac:dyDescent="0.25">
      <c r="M38927" s="36"/>
      <c r="N38927" s="36"/>
    </row>
    <row r="38928" spans="13:14" x14ac:dyDescent="0.25">
      <c r="M38928" s="36"/>
      <c r="N38928" s="36"/>
    </row>
    <row r="38929" spans="13:14" x14ac:dyDescent="0.25">
      <c r="M38929" s="36"/>
      <c r="N38929" s="36"/>
    </row>
    <row r="38930" spans="13:14" x14ac:dyDescent="0.25">
      <c r="M38930" s="36"/>
      <c r="N38930" s="36"/>
    </row>
    <row r="38931" spans="13:14" x14ac:dyDescent="0.25">
      <c r="M38931" s="36"/>
      <c r="N38931" s="36"/>
    </row>
    <row r="38932" spans="13:14" x14ac:dyDescent="0.25">
      <c r="M38932" s="36"/>
      <c r="N38932" s="36"/>
    </row>
    <row r="38933" spans="13:14" x14ac:dyDescent="0.25">
      <c r="M38933" s="36"/>
      <c r="N38933" s="36"/>
    </row>
    <row r="38934" spans="13:14" x14ac:dyDescent="0.25">
      <c r="M38934" s="36"/>
      <c r="N38934" s="36"/>
    </row>
    <row r="38935" spans="13:14" x14ac:dyDescent="0.25">
      <c r="M38935" s="36"/>
      <c r="N38935" s="36"/>
    </row>
    <row r="38936" spans="13:14" x14ac:dyDescent="0.25">
      <c r="M38936" s="36"/>
      <c r="N38936" s="36"/>
    </row>
    <row r="38937" spans="13:14" x14ac:dyDescent="0.25">
      <c r="M38937" s="36"/>
      <c r="N38937" s="36"/>
    </row>
    <row r="38938" spans="13:14" x14ac:dyDescent="0.25">
      <c r="M38938" s="36"/>
      <c r="N38938" s="36"/>
    </row>
    <row r="38939" spans="13:14" x14ac:dyDescent="0.25">
      <c r="M38939" s="36"/>
      <c r="N38939" s="36"/>
    </row>
    <row r="38940" spans="13:14" x14ac:dyDescent="0.25">
      <c r="M38940" s="36"/>
      <c r="N38940" s="36"/>
    </row>
    <row r="38941" spans="13:14" x14ac:dyDescent="0.25">
      <c r="M38941" s="36"/>
      <c r="N38941" s="36"/>
    </row>
    <row r="38942" spans="13:14" x14ac:dyDescent="0.25">
      <c r="M38942" s="36"/>
      <c r="N38942" s="36"/>
    </row>
    <row r="38943" spans="13:14" x14ac:dyDescent="0.25">
      <c r="M38943" s="36"/>
      <c r="N38943" s="36"/>
    </row>
    <row r="38944" spans="13:14" x14ac:dyDescent="0.25">
      <c r="M38944" s="36"/>
      <c r="N38944" s="36"/>
    </row>
    <row r="38945" spans="13:14" x14ac:dyDescent="0.25">
      <c r="M38945" s="36"/>
      <c r="N38945" s="36"/>
    </row>
    <row r="38946" spans="13:14" x14ac:dyDescent="0.25">
      <c r="M38946" s="36"/>
      <c r="N38946" s="36"/>
    </row>
    <row r="38947" spans="13:14" x14ac:dyDescent="0.25">
      <c r="M38947" s="36"/>
      <c r="N38947" s="36"/>
    </row>
    <row r="38948" spans="13:14" x14ac:dyDescent="0.25">
      <c r="M38948" s="36"/>
      <c r="N38948" s="36"/>
    </row>
    <row r="38949" spans="13:14" x14ac:dyDescent="0.25">
      <c r="M38949" s="36"/>
      <c r="N38949" s="36"/>
    </row>
    <row r="38950" spans="13:14" x14ac:dyDescent="0.25">
      <c r="M38950" s="36"/>
      <c r="N38950" s="36"/>
    </row>
    <row r="38951" spans="13:14" x14ac:dyDescent="0.25">
      <c r="M38951" s="36"/>
      <c r="N38951" s="36"/>
    </row>
    <row r="38952" spans="13:14" x14ac:dyDescent="0.25">
      <c r="M38952" s="36"/>
      <c r="N38952" s="36"/>
    </row>
    <row r="38953" spans="13:14" x14ac:dyDescent="0.25">
      <c r="M38953" s="36"/>
      <c r="N38953" s="36"/>
    </row>
    <row r="38954" spans="13:14" x14ac:dyDescent="0.25">
      <c r="M38954" s="36"/>
      <c r="N38954" s="36"/>
    </row>
    <row r="38955" spans="13:14" x14ac:dyDescent="0.25">
      <c r="M38955" s="36"/>
      <c r="N38955" s="36"/>
    </row>
    <row r="38956" spans="13:14" x14ac:dyDescent="0.25">
      <c r="M38956" s="36"/>
      <c r="N38956" s="36"/>
    </row>
    <row r="38957" spans="13:14" x14ac:dyDescent="0.25">
      <c r="M38957" s="36"/>
      <c r="N38957" s="36"/>
    </row>
    <row r="38958" spans="13:14" x14ac:dyDescent="0.25">
      <c r="M38958" s="36"/>
      <c r="N38958" s="36"/>
    </row>
    <row r="38959" spans="13:14" x14ac:dyDescent="0.25">
      <c r="M38959" s="36"/>
      <c r="N38959" s="36"/>
    </row>
    <row r="38960" spans="13:14" x14ac:dyDescent="0.25">
      <c r="M38960" s="36"/>
      <c r="N38960" s="36"/>
    </row>
    <row r="38961" spans="13:14" x14ac:dyDescent="0.25">
      <c r="M38961" s="36"/>
      <c r="N38961" s="36"/>
    </row>
    <row r="38962" spans="13:14" x14ac:dyDescent="0.25">
      <c r="M38962" s="36"/>
      <c r="N38962" s="36"/>
    </row>
    <row r="38963" spans="13:14" x14ac:dyDescent="0.25">
      <c r="M38963" s="36"/>
      <c r="N38963" s="36"/>
    </row>
    <row r="38964" spans="13:14" x14ac:dyDescent="0.25">
      <c r="M38964" s="36"/>
      <c r="N38964" s="36"/>
    </row>
    <row r="38965" spans="13:14" x14ac:dyDescent="0.25">
      <c r="M38965" s="36"/>
      <c r="N38965" s="36"/>
    </row>
    <row r="38966" spans="13:14" x14ac:dyDescent="0.25">
      <c r="M38966" s="36"/>
      <c r="N38966" s="36"/>
    </row>
    <row r="38967" spans="13:14" x14ac:dyDescent="0.25">
      <c r="M38967" s="36"/>
      <c r="N38967" s="36"/>
    </row>
    <row r="38968" spans="13:14" x14ac:dyDescent="0.25">
      <c r="M38968" s="36"/>
      <c r="N38968" s="36"/>
    </row>
    <row r="38969" spans="13:14" x14ac:dyDescent="0.25">
      <c r="M38969" s="36"/>
      <c r="N38969" s="36"/>
    </row>
    <row r="38970" spans="13:14" x14ac:dyDescent="0.25">
      <c r="M38970" s="36"/>
      <c r="N38970" s="36"/>
    </row>
    <row r="38971" spans="13:14" x14ac:dyDescent="0.25">
      <c r="M38971" s="36"/>
      <c r="N38971" s="36"/>
    </row>
    <row r="38972" spans="13:14" x14ac:dyDescent="0.25">
      <c r="M38972" s="36"/>
      <c r="N38972" s="36"/>
    </row>
    <row r="38973" spans="13:14" x14ac:dyDescent="0.25">
      <c r="M38973" s="36"/>
      <c r="N38973" s="36"/>
    </row>
    <row r="38974" spans="13:14" x14ac:dyDescent="0.25">
      <c r="M38974" s="36"/>
      <c r="N38974" s="36"/>
    </row>
    <row r="38975" spans="13:14" x14ac:dyDescent="0.25">
      <c r="M38975" s="36"/>
      <c r="N38975" s="36"/>
    </row>
    <row r="38976" spans="13:14" x14ac:dyDescent="0.25">
      <c r="M38976" s="36"/>
      <c r="N38976" s="36"/>
    </row>
    <row r="38977" spans="13:14" x14ac:dyDescent="0.25">
      <c r="M38977" s="36"/>
      <c r="N38977" s="36"/>
    </row>
    <row r="38978" spans="13:14" x14ac:dyDescent="0.25">
      <c r="M38978" s="36"/>
      <c r="N38978" s="36"/>
    </row>
    <row r="38979" spans="13:14" x14ac:dyDescent="0.25">
      <c r="M38979" s="36"/>
      <c r="N38979" s="36"/>
    </row>
    <row r="38980" spans="13:14" x14ac:dyDescent="0.25">
      <c r="M38980" s="36"/>
      <c r="N38980" s="36"/>
    </row>
    <row r="38981" spans="13:14" x14ac:dyDescent="0.25">
      <c r="M38981" s="36"/>
      <c r="N38981" s="36"/>
    </row>
    <row r="38982" spans="13:14" x14ac:dyDescent="0.25">
      <c r="M38982" s="36"/>
      <c r="N38982" s="36"/>
    </row>
    <row r="38983" spans="13:14" x14ac:dyDescent="0.25">
      <c r="M38983" s="36"/>
      <c r="N38983" s="36"/>
    </row>
    <row r="38984" spans="13:14" x14ac:dyDescent="0.25">
      <c r="M38984" s="36"/>
      <c r="N38984" s="36"/>
    </row>
    <row r="38985" spans="13:14" x14ac:dyDescent="0.25">
      <c r="M38985" s="36"/>
      <c r="N38985" s="36"/>
    </row>
    <row r="38986" spans="13:14" x14ac:dyDescent="0.25">
      <c r="M38986" s="36"/>
      <c r="N38986" s="36"/>
    </row>
    <row r="38987" spans="13:14" x14ac:dyDescent="0.25">
      <c r="M38987" s="36"/>
      <c r="N38987" s="36"/>
    </row>
    <row r="38988" spans="13:14" x14ac:dyDescent="0.25">
      <c r="M38988" s="36"/>
      <c r="N38988" s="36"/>
    </row>
    <row r="38989" spans="13:14" x14ac:dyDescent="0.25">
      <c r="M38989" s="36"/>
      <c r="N38989" s="36"/>
    </row>
    <row r="38990" spans="13:14" x14ac:dyDescent="0.25">
      <c r="M38990" s="36"/>
      <c r="N38990" s="36"/>
    </row>
    <row r="38991" spans="13:14" x14ac:dyDescent="0.25">
      <c r="M38991" s="36"/>
      <c r="N38991" s="36"/>
    </row>
    <row r="38992" spans="13:14" x14ac:dyDescent="0.25">
      <c r="M38992" s="36"/>
      <c r="N38992" s="36"/>
    </row>
    <row r="38993" spans="13:14" x14ac:dyDescent="0.25">
      <c r="M38993" s="36"/>
      <c r="N38993" s="36"/>
    </row>
    <row r="38994" spans="13:14" x14ac:dyDescent="0.25">
      <c r="M38994" s="36"/>
      <c r="N38994" s="36"/>
    </row>
    <row r="38995" spans="13:14" x14ac:dyDescent="0.25">
      <c r="M38995" s="36"/>
      <c r="N38995" s="36"/>
    </row>
    <row r="38996" spans="13:14" x14ac:dyDescent="0.25">
      <c r="M38996" s="36"/>
      <c r="N38996" s="36"/>
    </row>
    <row r="38997" spans="13:14" x14ac:dyDescent="0.25">
      <c r="M38997" s="36"/>
      <c r="N38997" s="36"/>
    </row>
    <row r="38998" spans="13:14" x14ac:dyDescent="0.25">
      <c r="M38998" s="36"/>
      <c r="N38998" s="36"/>
    </row>
    <row r="38999" spans="13:14" x14ac:dyDescent="0.25">
      <c r="M38999" s="36"/>
      <c r="N38999" s="36"/>
    </row>
    <row r="39000" spans="13:14" x14ac:dyDescent="0.25">
      <c r="M39000" s="36"/>
      <c r="N39000" s="36"/>
    </row>
    <row r="39001" spans="13:14" x14ac:dyDescent="0.25">
      <c r="M39001" s="36"/>
      <c r="N39001" s="36"/>
    </row>
    <row r="39002" spans="13:14" x14ac:dyDescent="0.25">
      <c r="M39002" s="36"/>
      <c r="N39002" s="36"/>
    </row>
    <row r="39003" spans="13:14" x14ac:dyDescent="0.25">
      <c r="M39003" s="36"/>
      <c r="N39003" s="36"/>
    </row>
    <row r="39004" spans="13:14" x14ac:dyDescent="0.25">
      <c r="M39004" s="36"/>
      <c r="N39004" s="36"/>
    </row>
    <row r="39005" spans="13:14" x14ac:dyDescent="0.25">
      <c r="M39005" s="36"/>
      <c r="N39005" s="36"/>
    </row>
    <row r="39006" spans="13:14" x14ac:dyDescent="0.25">
      <c r="M39006" s="36"/>
      <c r="N39006" s="36"/>
    </row>
    <row r="39007" spans="13:14" x14ac:dyDescent="0.25">
      <c r="M39007" s="36"/>
      <c r="N39007" s="36"/>
    </row>
    <row r="39008" spans="13:14" x14ac:dyDescent="0.25">
      <c r="M39008" s="36"/>
      <c r="N39008" s="36"/>
    </row>
    <row r="39009" spans="13:14" x14ac:dyDescent="0.25">
      <c r="M39009" s="36"/>
      <c r="N39009" s="36"/>
    </row>
    <row r="39010" spans="13:14" x14ac:dyDescent="0.25">
      <c r="M39010" s="36"/>
      <c r="N39010" s="36"/>
    </row>
    <row r="39011" spans="13:14" x14ac:dyDescent="0.25">
      <c r="M39011" s="36"/>
      <c r="N39011" s="36"/>
    </row>
    <row r="39012" spans="13:14" x14ac:dyDescent="0.25">
      <c r="M39012" s="36"/>
      <c r="N39012" s="36"/>
    </row>
    <row r="39013" spans="13:14" x14ac:dyDescent="0.25">
      <c r="M39013" s="36"/>
      <c r="N39013" s="36"/>
    </row>
    <row r="39014" spans="13:14" x14ac:dyDescent="0.25">
      <c r="M39014" s="36"/>
      <c r="N39014" s="36"/>
    </row>
    <row r="39015" spans="13:14" x14ac:dyDescent="0.25">
      <c r="M39015" s="36"/>
      <c r="N39015" s="36"/>
    </row>
    <row r="39016" spans="13:14" x14ac:dyDescent="0.25">
      <c r="M39016" s="36"/>
      <c r="N39016" s="36"/>
    </row>
    <row r="39017" spans="13:14" x14ac:dyDescent="0.25">
      <c r="M39017" s="36"/>
      <c r="N39017" s="36"/>
    </row>
    <row r="39018" spans="13:14" x14ac:dyDescent="0.25">
      <c r="M39018" s="36"/>
      <c r="N39018" s="36"/>
    </row>
    <row r="39019" spans="13:14" x14ac:dyDescent="0.25">
      <c r="M39019" s="36"/>
      <c r="N39019" s="36"/>
    </row>
    <row r="39020" spans="13:14" x14ac:dyDescent="0.25">
      <c r="M39020" s="36"/>
      <c r="N39020" s="36"/>
    </row>
    <row r="39021" spans="13:14" x14ac:dyDescent="0.25">
      <c r="M39021" s="36"/>
      <c r="N39021" s="36"/>
    </row>
    <row r="39022" spans="13:14" x14ac:dyDescent="0.25">
      <c r="M39022" s="36"/>
      <c r="N39022" s="36"/>
    </row>
    <row r="39023" spans="13:14" x14ac:dyDescent="0.25">
      <c r="M39023" s="36"/>
      <c r="N39023" s="36"/>
    </row>
    <row r="39024" spans="13:14" x14ac:dyDescent="0.25">
      <c r="M39024" s="36"/>
      <c r="N39024" s="36"/>
    </row>
    <row r="39025" spans="13:14" x14ac:dyDescent="0.25">
      <c r="M39025" s="36"/>
      <c r="N39025" s="36"/>
    </row>
    <row r="39026" spans="13:14" x14ac:dyDescent="0.25">
      <c r="M39026" s="36"/>
      <c r="N39026" s="36"/>
    </row>
    <row r="39027" spans="13:14" x14ac:dyDescent="0.25">
      <c r="M39027" s="36"/>
      <c r="N39027" s="36"/>
    </row>
    <row r="39028" spans="13:14" x14ac:dyDescent="0.25">
      <c r="M39028" s="36"/>
      <c r="N39028" s="36"/>
    </row>
    <row r="39029" spans="13:14" x14ac:dyDescent="0.25">
      <c r="M39029" s="36"/>
      <c r="N39029" s="36"/>
    </row>
    <row r="39030" spans="13:14" x14ac:dyDescent="0.25">
      <c r="M39030" s="36"/>
      <c r="N39030" s="36"/>
    </row>
    <row r="39031" spans="13:14" x14ac:dyDescent="0.25">
      <c r="M39031" s="36"/>
      <c r="N39031" s="36"/>
    </row>
    <row r="39032" spans="13:14" x14ac:dyDescent="0.25">
      <c r="M39032" s="36"/>
      <c r="N39032" s="36"/>
    </row>
    <row r="39033" spans="13:14" x14ac:dyDescent="0.25">
      <c r="M39033" s="36"/>
      <c r="N39033" s="36"/>
    </row>
    <row r="39034" spans="13:14" x14ac:dyDescent="0.25">
      <c r="M39034" s="36"/>
      <c r="N39034" s="36"/>
    </row>
    <row r="39035" spans="13:14" x14ac:dyDescent="0.25">
      <c r="M39035" s="36"/>
      <c r="N39035" s="36"/>
    </row>
    <row r="39036" spans="13:14" x14ac:dyDescent="0.25">
      <c r="M39036" s="36"/>
      <c r="N39036" s="36"/>
    </row>
    <row r="39037" spans="13:14" x14ac:dyDescent="0.25">
      <c r="M39037" s="36"/>
      <c r="N39037" s="36"/>
    </row>
    <row r="39038" spans="13:14" x14ac:dyDescent="0.25">
      <c r="M39038" s="36"/>
      <c r="N39038" s="36"/>
    </row>
    <row r="39039" spans="13:14" x14ac:dyDescent="0.25">
      <c r="M39039" s="36"/>
      <c r="N39039" s="36"/>
    </row>
    <row r="39040" spans="13:14" x14ac:dyDescent="0.25">
      <c r="M39040" s="36"/>
      <c r="N39040" s="36"/>
    </row>
    <row r="39041" spans="13:14" x14ac:dyDescent="0.25">
      <c r="M39041" s="36"/>
      <c r="N39041" s="36"/>
    </row>
    <row r="39042" spans="13:14" x14ac:dyDescent="0.25">
      <c r="M39042" s="36"/>
      <c r="N39042" s="36"/>
    </row>
    <row r="39043" spans="13:14" x14ac:dyDescent="0.25">
      <c r="M39043" s="36"/>
      <c r="N39043" s="36"/>
    </row>
    <row r="39044" spans="13:14" x14ac:dyDescent="0.25">
      <c r="M39044" s="36"/>
      <c r="N39044" s="36"/>
    </row>
    <row r="39045" spans="13:14" x14ac:dyDescent="0.25">
      <c r="M39045" s="36"/>
      <c r="N39045" s="36"/>
    </row>
    <row r="39046" spans="13:14" x14ac:dyDescent="0.25">
      <c r="M39046" s="36"/>
      <c r="N39046" s="36"/>
    </row>
    <row r="39047" spans="13:14" x14ac:dyDescent="0.25">
      <c r="M39047" s="36"/>
      <c r="N39047" s="36"/>
    </row>
    <row r="39048" spans="13:14" x14ac:dyDescent="0.25">
      <c r="M39048" s="36"/>
      <c r="N39048" s="36"/>
    </row>
    <row r="39049" spans="13:14" x14ac:dyDescent="0.25">
      <c r="M39049" s="36"/>
      <c r="N39049" s="36"/>
    </row>
    <row r="39050" spans="13:14" x14ac:dyDescent="0.25">
      <c r="M39050" s="36"/>
      <c r="N39050" s="36"/>
    </row>
    <row r="39051" spans="13:14" x14ac:dyDescent="0.25">
      <c r="M39051" s="36"/>
      <c r="N39051" s="36"/>
    </row>
    <row r="39052" spans="13:14" x14ac:dyDescent="0.25">
      <c r="M39052" s="36"/>
      <c r="N39052" s="36"/>
    </row>
    <row r="39053" spans="13:14" x14ac:dyDescent="0.25">
      <c r="M39053" s="36"/>
      <c r="N39053" s="36"/>
    </row>
    <row r="39054" spans="13:14" x14ac:dyDescent="0.25">
      <c r="M39054" s="36"/>
      <c r="N39054" s="36"/>
    </row>
    <row r="39055" spans="13:14" x14ac:dyDescent="0.25">
      <c r="M39055" s="36"/>
      <c r="N39055" s="36"/>
    </row>
    <row r="39056" spans="13:14" x14ac:dyDescent="0.25">
      <c r="M39056" s="36"/>
      <c r="N39056" s="36"/>
    </row>
    <row r="39057" spans="13:14" x14ac:dyDescent="0.25">
      <c r="M39057" s="36"/>
      <c r="N39057" s="36"/>
    </row>
    <row r="39058" spans="13:14" x14ac:dyDescent="0.25">
      <c r="M39058" s="36"/>
      <c r="N39058" s="36"/>
    </row>
    <row r="39059" spans="13:14" x14ac:dyDescent="0.25">
      <c r="M39059" s="36"/>
      <c r="N39059" s="36"/>
    </row>
    <row r="39060" spans="13:14" x14ac:dyDescent="0.25">
      <c r="M39060" s="36"/>
      <c r="N39060" s="36"/>
    </row>
    <row r="39061" spans="13:14" x14ac:dyDescent="0.25">
      <c r="M39061" s="36"/>
      <c r="N39061" s="36"/>
    </row>
    <row r="39062" spans="13:14" x14ac:dyDescent="0.25">
      <c r="M39062" s="36"/>
      <c r="N39062" s="36"/>
    </row>
    <row r="39063" spans="13:14" x14ac:dyDescent="0.25">
      <c r="M39063" s="36"/>
      <c r="N39063" s="36"/>
    </row>
    <row r="39064" spans="13:14" x14ac:dyDescent="0.25">
      <c r="M39064" s="36"/>
      <c r="N39064" s="36"/>
    </row>
    <row r="39065" spans="13:14" x14ac:dyDescent="0.25">
      <c r="M39065" s="36"/>
      <c r="N39065" s="36"/>
    </row>
    <row r="39066" spans="13:14" x14ac:dyDescent="0.25">
      <c r="M39066" s="36"/>
      <c r="N39066" s="36"/>
    </row>
    <row r="39067" spans="13:14" x14ac:dyDescent="0.25">
      <c r="M39067" s="36"/>
      <c r="N39067" s="36"/>
    </row>
    <row r="39068" spans="13:14" x14ac:dyDescent="0.25">
      <c r="M39068" s="36"/>
      <c r="N39068" s="36"/>
    </row>
    <row r="39069" spans="13:14" x14ac:dyDescent="0.25">
      <c r="M39069" s="36"/>
      <c r="N39069" s="36"/>
    </row>
    <row r="39070" spans="13:14" x14ac:dyDescent="0.25">
      <c r="M39070" s="36"/>
      <c r="N39070" s="36"/>
    </row>
    <row r="39071" spans="13:14" x14ac:dyDescent="0.25">
      <c r="M39071" s="36"/>
      <c r="N39071" s="36"/>
    </row>
    <row r="39072" spans="13:14" x14ac:dyDescent="0.25">
      <c r="M39072" s="36"/>
      <c r="N39072" s="36"/>
    </row>
    <row r="39073" spans="13:14" x14ac:dyDescent="0.25">
      <c r="M39073" s="36"/>
      <c r="N39073" s="36"/>
    </row>
    <row r="39074" spans="13:14" x14ac:dyDescent="0.25">
      <c r="M39074" s="36"/>
      <c r="N39074" s="36"/>
    </row>
    <row r="39075" spans="13:14" x14ac:dyDescent="0.25">
      <c r="M39075" s="36"/>
      <c r="N39075" s="36"/>
    </row>
    <row r="39076" spans="13:14" x14ac:dyDescent="0.25">
      <c r="M39076" s="36"/>
      <c r="N39076" s="36"/>
    </row>
    <row r="39077" spans="13:14" x14ac:dyDescent="0.25">
      <c r="M39077" s="36"/>
      <c r="N39077" s="36"/>
    </row>
    <row r="39078" spans="13:14" x14ac:dyDescent="0.25">
      <c r="M39078" s="36"/>
      <c r="N39078" s="36"/>
    </row>
    <row r="39079" spans="13:14" x14ac:dyDescent="0.25">
      <c r="M39079" s="36"/>
      <c r="N39079" s="36"/>
    </row>
    <row r="39080" spans="13:14" x14ac:dyDescent="0.25">
      <c r="M39080" s="36"/>
      <c r="N39080" s="36"/>
    </row>
    <row r="39081" spans="13:14" x14ac:dyDescent="0.25">
      <c r="M39081" s="36"/>
      <c r="N39081" s="36"/>
    </row>
    <row r="39082" spans="13:14" x14ac:dyDescent="0.25">
      <c r="M39082" s="36"/>
      <c r="N39082" s="36"/>
    </row>
    <row r="39083" spans="13:14" x14ac:dyDescent="0.25">
      <c r="M39083" s="36"/>
      <c r="N39083" s="36"/>
    </row>
    <row r="39084" spans="13:14" x14ac:dyDescent="0.25">
      <c r="M39084" s="36"/>
      <c r="N39084" s="36"/>
    </row>
    <row r="39085" spans="13:14" x14ac:dyDescent="0.25">
      <c r="M39085" s="36"/>
      <c r="N39085" s="36"/>
    </row>
    <row r="39086" spans="13:14" x14ac:dyDescent="0.25">
      <c r="M39086" s="36"/>
      <c r="N39086" s="36"/>
    </row>
    <row r="39087" spans="13:14" x14ac:dyDescent="0.25">
      <c r="M39087" s="36"/>
      <c r="N39087" s="36"/>
    </row>
    <row r="39088" spans="13:14" x14ac:dyDescent="0.25">
      <c r="M39088" s="36"/>
      <c r="N39088" s="36"/>
    </row>
    <row r="39089" spans="13:14" x14ac:dyDescent="0.25">
      <c r="M39089" s="36"/>
      <c r="N39089" s="36"/>
    </row>
    <row r="39090" spans="13:14" x14ac:dyDescent="0.25">
      <c r="M39090" s="36"/>
      <c r="N39090" s="36"/>
    </row>
    <row r="39091" spans="13:14" x14ac:dyDescent="0.25">
      <c r="M39091" s="36"/>
      <c r="N39091" s="36"/>
    </row>
    <row r="39092" spans="13:14" x14ac:dyDescent="0.25">
      <c r="M39092" s="36"/>
      <c r="N39092" s="36"/>
    </row>
    <row r="39093" spans="13:14" x14ac:dyDescent="0.25">
      <c r="M39093" s="36"/>
      <c r="N39093" s="36"/>
    </row>
    <row r="39094" spans="13:14" x14ac:dyDescent="0.25">
      <c r="M39094" s="36"/>
      <c r="N39094" s="36"/>
    </row>
    <row r="39095" spans="13:14" x14ac:dyDescent="0.25">
      <c r="M39095" s="36"/>
      <c r="N39095" s="36"/>
    </row>
    <row r="39096" spans="13:14" x14ac:dyDescent="0.25">
      <c r="M39096" s="36"/>
      <c r="N39096" s="36"/>
    </row>
    <row r="39097" spans="13:14" x14ac:dyDescent="0.25">
      <c r="M39097" s="36"/>
      <c r="N39097" s="36"/>
    </row>
    <row r="39098" spans="13:14" x14ac:dyDescent="0.25">
      <c r="M39098" s="36"/>
      <c r="N39098" s="36"/>
    </row>
    <row r="39099" spans="13:14" x14ac:dyDescent="0.25">
      <c r="M39099" s="36"/>
      <c r="N39099" s="36"/>
    </row>
    <row r="39100" spans="13:14" x14ac:dyDescent="0.25">
      <c r="M39100" s="36"/>
      <c r="N39100" s="36"/>
    </row>
    <row r="39101" spans="13:14" x14ac:dyDescent="0.25">
      <c r="M39101" s="36"/>
      <c r="N39101" s="36"/>
    </row>
    <row r="39102" spans="13:14" x14ac:dyDescent="0.25">
      <c r="M39102" s="36"/>
      <c r="N39102" s="36"/>
    </row>
    <row r="39103" spans="13:14" x14ac:dyDescent="0.25">
      <c r="M39103" s="36"/>
      <c r="N39103" s="36"/>
    </row>
    <row r="39104" spans="13:14" x14ac:dyDescent="0.25">
      <c r="M39104" s="36"/>
      <c r="N39104" s="36"/>
    </row>
    <row r="39105" spans="13:14" x14ac:dyDescent="0.25">
      <c r="M39105" s="36"/>
      <c r="N39105" s="36"/>
    </row>
    <row r="39106" spans="13:14" x14ac:dyDescent="0.25">
      <c r="M39106" s="36"/>
      <c r="N39106" s="36"/>
    </row>
    <row r="39107" spans="13:14" x14ac:dyDescent="0.25">
      <c r="M39107" s="36"/>
      <c r="N39107" s="36"/>
    </row>
    <row r="39108" spans="13:14" x14ac:dyDescent="0.25">
      <c r="M39108" s="36"/>
      <c r="N39108" s="36"/>
    </row>
    <row r="39109" spans="13:14" x14ac:dyDescent="0.25">
      <c r="M39109" s="36"/>
      <c r="N39109" s="36"/>
    </row>
    <row r="39110" spans="13:14" x14ac:dyDescent="0.25">
      <c r="M39110" s="36"/>
      <c r="N39110" s="36"/>
    </row>
    <row r="39111" spans="13:14" x14ac:dyDescent="0.25">
      <c r="M39111" s="36"/>
      <c r="N39111" s="36"/>
    </row>
    <row r="39112" spans="13:14" x14ac:dyDescent="0.25">
      <c r="M39112" s="36"/>
      <c r="N39112" s="36"/>
    </row>
    <row r="39113" spans="13:14" x14ac:dyDescent="0.25">
      <c r="M39113" s="36"/>
      <c r="N39113" s="36"/>
    </row>
    <row r="39114" spans="13:14" x14ac:dyDescent="0.25">
      <c r="M39114" s="36"/>
      <c r="N39114" s="36"/>
    </row>
    <row r="39115" spans="13:14" x14ac:dyDescent="0.25">
      <c r="M39115" s="36"/>
      <c r="N39115" s="36"/>
    </row>
    <row r="39116" spans="13:14" x14ac:dyDescent="0.25">
      <c r="M39116" s="36"/>
      <c r="N39116" s="36"/>
    </row>
    <row r="39117" spans="13:14" x14ac:dyDescent="0.25">
      <c r="M39117" s="36"/>
      <c r="N39117" s="36"/>
    </row>
    <row r="39118" spans="13:14" x14ac:dyDescent="0.25">
      <c r="M39118" s="36"/>
      <c r="N39118" s="36"/>
    </row>
    <row r="39119" spans="13:14" x14ac:dyDescent="0.25">
      <c r="M39119" s="36"/>
      <c r="N39119" s="36"/>
    </row>
    <row r="39120" spans="13:14" x14ac:dyDescent="0.25">
      <c r="M39120" s="36"/>
      <c r="N39120" s="36"/>
    </row>
    <row r="39121" spans="13:14" x14ac:dyDescent="0.25">
      <c r="M39121" s="36"/>
      <c r="N39121" s="36"/>
    </row>
    <row r="39122" spans="13:14" x14ac:dyDescent="0.25">
      <c r="M39122" s="36"/>
      <c r="N39122" s="36"/>
    </row>
    <row r="39123" spans="13:14" x14ac:dyDescent="0.25">
      <c r="M39123" s="36"/>
      <c r="N39123" s="36"/>
    </row>
    <row r="39124" spans="13:14" x14ac:dyDescent="0.25">
      <c r="M39124" s="36"/>
      <c r="N39124" s="36"/>
    </row>
    <row r="39125" spans="13:14" x14ac:dyDescent="0.25">
      <c r="M39125" s="36"/>
      <c r="N39125" s="36"/>
    </row>
    <row r="39126" spans="13:14" x14ac:dyDescent="0.25">
      <c r="M39126" s="36"/>
      <c r="N39126" s="36"/>
    </row>
    <row r="39127" spans="13:14" x14ac:dyDescent="0.25">
      <c r="M39127" s="36"/>
      <c r="N39127" s="36"/>
    </row>
    <row r="39128" spans="13:14" x14ac:dyDescent="0.25">
      <c r="M39128" s="36"/>
      <c r="N39128" s="36"/>
    </row>
    <row r="39129" spans="13:14" x14ac:dyDescent="0.25">
      <c r="M39129" s="36"/>
      <c r="N39129" s="36"/>
    </row>
    <row r="39130" spans="13:14" x14ac:dyDescent="0.25">
      <c r="M39130" s="36"/>
      <c r="N39130" s="36"/>
    </row>
    <row r="39131" spans="13:14" x14ac:dyDescent="0.25">
      <c r="M39131" s="36"/>
      <c r="N39131" s="36"/>
    </row>
    <row r="39132" spans="13:14" x14ac:dyDescent="0.25">
      <c r="M39132" s="36"/>
      <c r="N39132" s="36"/>
    </row>
    <row r="39133" spans="13:14" x14ac:dyDescent="0.25">
      <c r="M39133" s="36"/>
      <c r="N39133" s="36"/>
    </row>
    <row r="39134" spans="13:14" x14ac:dyDescent="0.25">
      <c r="M39134" s="36"/>
      <c r="N39134" s="36"/>
    </row>
    <row r="39135" spans="13:14" x14ac:dyDescent="0.25">
      <c r="M39135" s="36"/>
      <c r="N39135" s="36"/>
    </row>
    <row r="39136" spans="13:14" x14ac:dyDescent="0.25">
      <c r="M39136" s="36"/>
      <c r="N39136" s="36"/>
    </row>
    <row r="39137" spans="13:14" x14ac:dyDescent="0.25">
      <c r="M39137" s="36"/>
      <c r="N39137" s="36"/>
    </row>
    <row r="39138" spans="13:14" x14ac:dyDescent="0.25">
      <c r="M39138" s="36"/>
      <c r="N39138" s="36"/>
    </row>
    <row r="39139" spans="13:14" x14ac:dyDescent="0.25">
      <c r="M39139" s="36"/>
      <c r="N39139" s="36"/>
    </row>
    <row r="39140" spans="13:14" x14ac:dyDescent="0.25">
      <c r="M39140" s="36"/>
      <c r="N39140" s="36"/>
    </row>
    <row r="39141" spans="13:14" x14ac:dyDescent="0.25">
      <c r="M39141" s="36"/>
      <c r="N39141" s="36"/>
    </row>
    <row r="39142" spans="13:14" x14ac:dyDescent="0.25">
      <c r="M39142" s="36"/>
      <c r="N39142" s="36"/>
    </row>
    <row r="39143" spans="13:14" x14ac:dyDescent="0.25">
      <c r="M39143" s="36"/>
      <c r="N39143" s="36"/>
    </row>
    <row r="39144" spans="13:14" x14ac:dyDescent="0.25">
      <c r="M39144" s="36"/>
      <c r="N39144" s="36"/>
    </row>
    <row r="39145" spans="13:14" x14ac:dyDescent="0.25">
      <c r="M39145" s="36"/>
      <c r="N39145" s="36"/>
    </row>
    <row r="39146" spans="13:14" x14ac:dyDescent="0.25">
      <c r="M39146" s="36"/>
      <c r="N39146" s="36"/>
    </row>
    <row r="39147" spans="13:14" x14ac:dyDescent="0.25">
      <c r="M39147" s="36"/>
      <c r="N39147" s="36"/>
    </row>
    <row r="39148" spans="13:14" x14ac:dyDescent="0.25">
      <c r="M39148" s="36"/>
      <c r="N39148" s="36"/>
    </row>
    <row r="39149" spans="13:14" x14ac:dyDescent="0.25">
      <c r="M39149" s="36"/>
      <c r="N39149" s="36"/>
    </row>
    <row r="39150" spans="13:14" x14ac:dyDescent="0.25">
      <c r="M39150" s="36"/>
      <c r="N39150" s="36"/>
    </row>
    <row r="39151" spans="13:14" x14ac:dyDescent="0.25">
      <c r="M39151" s="36"/>
      <c r="N39151" s="36"/>
    </row>
    <row r="39152" spans="13:14" x14ac:dyDescent="0.25">
      <c r="M39152" s="36"/>
      <c r="N39152" s="36"/>
    </row>
    <row r="39153" spans="13:14" x14ac:dyDescent="0.25">
      <c r="M39153" s="36"/>
      <c r="N39153" s="36"/>
    </row>
    <row r="39154" spans="13:14" x14ac:dyDescent="0.25">
      <c r="M39154" s="36"/>
      <c r="N39154" s="36"/>
    </row>
    <row r="39155" spans="13:14" x14ac:dyDescent="0.25">
      <c r="M39155" s="36"/>
      <c r="N39155" s="36"/>
    </row>
    <row r="39156" spans="13:14" x14ac:dyDescent="0.25">
      <c r="M39156" s="36"/>
      <c r="N39156" s="36"/>
    </row>
    <row r="39157" spans="13:14" x14ac:dyDescent="0.25">
      <c r="M39157" s="36"/>
      <c r="N39157" s="36"/>
    </row>
    <row r="39158" spans="13:14" x14ac:dyDescent="0.25">
      <c r="M39158" s="36"/>
      <c r="N39158" s="36"/>
    </row>
    <row r="39159" spans="13:14" x14ac:dyDescent="0.25">
      <c r="M39159" s="36"/>
      <c r="N39159" s="36"/>
    </row>
    <row r="39160" spans="13:14" x14ac:dyDescent="0.25">
      <c r="M39160" s="36"/>
      <c r="N39160" s="36"/>
    </row>
    <row r="39161" spans="13:14" x14ac:dyDescent="0.25">
      <c r="M39161" s="36"/>
      <c r="N39161" s="36"/>
    </row>
    <row r="39162" spans="13:14" x14ac:dyDescent="0.25">
      <c r="M39162" s="36"/>
      <c r="N39162" s="36"/>
    </row>
    <row r="39163" spans="13:14" x14ac:dyDescent="0.25">
      <c r="M39163" s="36"/>
      <c r="N39163" s="36"/>
    </row>
    <row r="39164" spans="13:14" x14ac:dyDescent="0.25">
      <c r="M39164" s="36"/>
      <c r="N39164" s="36"/>
    </row>
    <row r="39165" spans="13:14" x14ac:dyDescent="0.25">
      <c r="M39165" s="36"/>
      <c r="N39165" s="36"/>
    </row>
    <row r="39166" spans="13:14" x14ac:dyDescent="0.25">
      <c r="M39166" s="36"/>
      <c r="N39166" s="36"/>
    </row>
    <row r="39167" spans="13:14" x14ac:dyDescent="0.25">
      <c r="M39167" s="36"/>
      <c r="N39167" s="36"/>
    </row>
    <row r="39168" spans="13:14" x14ac:dyDescent="0.25">
      <c r="M39168" s="36"/>
      <c r="N39168" s="36"/>
    </row>
    <row r="39169" spans="13:14" x14ac:dyDescent="0.25">
      <c r="M39169" s="36"/>
      <c r="N39169" s="36"/>
    </row>
    <row r="39170" spans="13:14" x14ac:dyDescent="0.25">
      <c r="M39170" s="36"/>
      <c r="N39170" s="36"/>
    </row>
    <row r="39171" spans="13:14" x14ac:dyDescent="0.25">
      <c r="M39171" s="36"/>
      <c r="N39171" s="36"/>
    </row>
    <row r="39172" spans="13:14" x14ac:dyDescent="0.25">
      <c r="M39172" s="36"/>
      <c r="N39172" s="36"/>
    </row>
    <row r="39173" spans="13:14" x14ac:dyDescent="0.25">
      <c r="M39173" s="36"/>
      <c r="N39173" s="36"/>
    </row>
    <row r="39174" spans="13:14" x14ac:dyDescent="0.25">
      <c r="M39174" s="36"/>
      <c r="N39174" s="36"/>
    </row>
    <row r="39175" spans="13:14" x14ac:dyDescent="0.25">
      <c r="M39175" s="36"/>
      <c r="N39175" s="36"/>
    </row>
    <row r="39176" spans="13:14" x14ac:dyDescent="0.25">
      <c r="M39176" s="36"/>
      <c r="N39176" s="36"/>
    </row>
    <row r="39177" spans="13:14" x14ac:dyDescent="0.25">
      <c r="M39177" s="36"/>
      <c r="N39177" s="36"/>
    </row>
    <row r="39178" spans="13:14" x14ac:dyDescent="0.25">
      <c r="M39178" s="36"/>
      <c r="N39178" s="36"/>
    </row>
    <row r="39179" spans="13:14" x14ac:dyDescent="0.25">
      <c r="M39179" s="36"/>
      <c r="N39179" s="36"/>
    </row>
    <row r="39180" spans="13:14" x14ac:dyDescent="0.25">
      <c r="M39180" s="36"/>
      <c r="N39180" s="36"/>
    </row>
    <row r="39181" spans="13:14" x14ac:dyDescent="0.25">
      <c r="M39181" s="36"/>
      <c r="N39181" s="36"/>
    </row>
    <row r="39182" spans="13:14" x14ac:dyDescent="0.25">
      <c r="M39182" s="36"/>
      <c r="N39182" s="36"/>
    </row>
    <row r="39183" spans="13:14" x14ac:dyDescent="0.25">
      <c r="M39183" s="36"/>
      <c r="N39183" s="36"/>
    </row>
    <row r="39184" spans="13:14" x14ac:dyDescent="0.25">
      <c r="M39184" s="36"/>
      <c r="N39184" s="36"/>
    </row>
    <row r="39185" spans="13:14" x14ac:dyDescent="0.25">
      <c r="M39185" s="36"/>
      <c r="N39185" s="36"/>
    </row>
    <row r="39186" spans="13:14" x14ac:dyDescent="0.25">
      <c r="M39186" s="36"/>
      <c r="N39186" s="36"/>
    </row>
    <row r="39187" spans="13:14" x14ac:dyDescent="0.25">
      <c r="M39187" s="36"/>
      <c r="N39187" s="36"/>
    </row>
    <row r="39188" spans="13:14" x14ac:dyDescent="0.25">
      <c r="M39188" s="36"/>
      <c r="N39188" s="36"/>
    </row>
    <row r="39189" spans="13:14" x14ac:dyDescent="0.25">
      <c r="M39189" s="36"/>
      <c r="N39189" s="36"/>
    </row>
    <row r="39190" spans="13:14" x14ac:dyDescent="0.25">
      <c r="M39190" s="36"/>
      <c r="N39190" s="36"/>
    </row>
    <row r="39191" spans="13:14" x14ac:dyDescent="0.25">
      <c r="M39191" s="36"/>
      <c r="N39191" s="36"/>
    </row>
    <row r="39192" spans="13:14" x14ac:dyDescent="0.25">
      <c r="M39192" s="36"/>
      <c r="N39192" s="36"/>
    </row>
    <row r="39193" spans="13:14" x14ac:dyDescent="0.25">
      <c r="M39193" s="36"/>
      <c r="N39193" s="36"/>
    </row>
    <row r="39194" spans="13:14" x14ac:dyDescent="0.25">
      <c r="M39194" s="36"/>
      <c r="N39194" s="36"/>
    </row>
    <row r="39195" spans="13:14" x14ac:dyDescent="0.25">
      <c r="M39195" s="36"/>
      <c r="N39195" s="36"/>
    </row>
    <row r="39196" spans="13:14" x14ac:dyDescent="0.25">
      <c r="M39196" s="36"/>
      <c r="N39196" s="36"/>
    </row>
    <row r="39197" spans="13:14" x14ac:dyDescent="0.25">
      <c r="M39197" s="36"/>
      <c r="N39197" s="36"/>
    </row>
    <row r="39198" spans="13:14" x14ac:dyDescent="0.25">
      <c r="M39198" s="36"/>
      <c r="N39198" s="36"/>
    </row>
    <row r="39199" spans="13:14" x14ac:dyDescent="0.25">
      <c r="M39199" s="36"/>
      <c r="N39199" s="36"/>
    </row>
    <row r="39200" spans="13:14" x14ac:dyDescent="0.25">
      <c r="M39200" s="36"/>
      <c r="N39200" s="36"/>
    </row>
    <row r="39201" spans="13:14" x14ac:dyDescent="0.25">
      <c r="M39201" s="36"/>
      <c r="N39201" s="36"/>
    </row>
    <row r="39202" spans="13:14" x14ac:dyDescent="0.25">
      <c r="M39202" s="36"/>
      <c r="N39202" s="36"/>
    </row>
    <row r="39203" spans="13:14" x14ac:dyDescent="0.25">
      <c r="M39203" s="36"/>
      <c r="N39203" s="36"/>
    </row>
    <row r="39204" spans="13:14" x14ac:dyDescent="0.25">
      <c r="M39204" s="36"/>
      <c r="N39204" s="36"/>
    </row>
    <row r="39205" spans="13:14" x14ac:dyDescent="0.25">
      <c r="M39205" s="36"/>
      <c r="N39205" s="36"/>
    </row>
    <row r="39206" spans="13:14" x14ac:dyDescent="0.25">
      <c r="M39206" s="36"/>
      <c r="N39206" s="36"/>
    </row>
    <row r="39207" spans="13:14" x14ac:dyDescent="0.25">
      <c r="M39207" s="36"/>
      <c r="N39207" s="36"/>
    </row>
    <row r="39208" spans="13:14" x14ac:dyDescent="0.25">
      <c r="M39208" s="36"/>
      <c r="N39208" s="36"/>
    </row>
    <row r="39209" spans="13:14" x14ac:dyDescent="0.25">
      <c r="M39209" s="36"/>
      <c r="N39209" s="36"/>
    </row>
    <row r="39210" spans="13:14" x14ac:dyDescent="0.25">
      <c r="M39210" s="36"/>
      <c r="N39210" s="36"/>
    </row>
    <row r="39211" spans="13:14" x14ac:dyDescent="0.25">
      <c r="M39211" s="36"/>
      <c r="N39211" s="36"/>
    </row>
    <row r="39212" spans="13:14" x14ac:dyDescent="0.25">
      <c r="M39212" s="36"/>
      <c r="N39212" s="36"/>
    </row>
    <row r="39213" spans="13:14" x14ac:dyDescent="0.25">
      <c r="M39213" s="36"/>
      <c r="N39213" s="36"/>
    </row>
    <row r="39214" spans="13:14" x14ac:dyDescent="0.25">
      <c r="M39214" s="36"/>
      <c r="N39214" s="36"/>
    </row>
    <row r="39215" spans="13:14" x14ac:dyDescent="0.25">
      <c r="M39215" s="36"/>
      <c r="N39215" s="36"/>
    </row>
    <row r="39216" spans="13:14" x14ac:dyDescent="0.25">
      <c r="M39216" s="36"/>
      <c r="N39216" s="36"/>
    </row>
    <row r="39217" spans="13:14" x14ac:dyDescent="0.25">
      <c r="M39217" s="36"/>
      <c r="N39217" s="36"/>
    </row>
    <row r="39218" spans="13:14" x14ac:dyDescent="0.25">
      <c r="M39218" s="36"/>
      <c r="N39218" s="36"/>
    </row>
    <row r="39219" spans="13:14" x14ac:dyDescent="0.25">
      <c r="M39219" s="36"/>
      <c r="N39219" s="36"/>
    </row>
    <row r="39220" spans="13:14" x14ac:dyDescent="0.25">
      <c r="M39220" s="36"/>
      <c r="N39220" s="36"/>
    </row>
    <row r="39221" spans="13:14" x14ac:dyDescent="0.25">
      <c r="M39221" s="36"/>
      <c r="N39221" s="36"/>
    </row>
    <row r="39222" spans="13:14" x14ac:dyDescent="0.25">
      <c r="M39222" s="36"/>
      <c r="N39222" s="36"/>
    </row>
    <row r="39223" spans="13:14" x14ac:dyDescent="0.25">
      <c r="M39223" s="36"/>
      <c r="N39223" s="36"/>
    </row>
    <row r="39224" spans="13:14" x14ac:dyDescent="0.25">
      <c r="M39224" s="36"/>
      <c r="N39224" s="36"/>
    </row>
    <row r="39225" spans="13:14" x14ac:dyDescent="0.25">
      <c r="M39225" s="36"/>
      <c r="N39225" s="36"/>
    </row>
    <row r="39226" spans="13:14" x14ac:dyDescent="0.25">
      <c r="M39226" s="36"/>
      <c r="N39226" s="36"/>
    </row>
    <row r="39227" spans="13:14" x14ac:dyDescent="0.25">
      <c r="M39227" s="36"/>
      <c r="N39227" s="36"/>
    </row>
    <row r="39228" spans="13:14" x14ac:dyDescent="0.25">
      <c r="M39228" s="36"/>
      <c r="N39228" s="36"/>
    </row>
    <row r="39229" spans="13:14" x14ac:dyDescent="0.25">
      <c r="M39229" s="36"/>
      <c r="N39229" s="36"/>
    </row>
    <row r="39230" spans="13:14" x14ac:dyDescent="0.25">
      <c r="M39230" s="36"/>
      <c r="N39230" s="36"/>
    </row>
    <row r="39231" spans="13:14" x14ac:dyDescent="0.25">
      <c r="M39231" s="36"/>
      <c r="N39231" s="36"/>
    </row>
    <row r="39232" spans="13:14" x14ac:dyDescent="0.25">
      <c r="M39232" s="36"/>
      <c r="N39232" s="36"/>
    </row>
    <row r="39233" spans="13:14" x14ac:dyDescent="0.25">
      <c r="M39233" s="36"/>
      <c r="N39233" s="36"/>
    </row>
    <row r="39234" spans="13:14" x14ac:dyDescent="0.25">
      <c r="M39234" s="36"/>
      <c r="N39234" s="36"/>
    </row>
    <row r="39235" spans="13:14" x14ac:dyDescent="0.25">
      <c r="M39235" s="36"/>
      <c r="N39235" s="36"/>
    </row>
    <row r="39236" spans="13:14" x14ac:dyDescent="0.25">
      <c r="M39236" s="36"/>
      <c r="N39236" s="36"/>
    </row>
    <row r="39237" spans="13:14" x14ac:dyDescent="0.25">
      <c r="M39237" s="36"/>
      <c r="N39237" s="36"/>
    </row>
    <row r="39238" spans="13:14" x14ac:dyDescent="0.25">
      <c r="M39238" s="36"/>
      <c r="N39238" s="36"/>
    </row>
    <row r="39239" spans="13:14" x14ac:dyDescent="0.25">
      <c r="M39239" s="36"/>
      <c r="N39239" s="36"/>
    </row>
    <row r="39240" spans="13:14" x14ac:dyDescent="0.25">
      <c r="M39240" s="36"/>
      <c r="N39240" s="36"/>
    </row>
    <row r="39241" spans="13:14" x14ac:dyDescent="0.25">
      <c r="M39241" s="36"/>
      <c r="N39241" s="36"/>
    </row>
    <row r="39242" spans="13:14" x14ac:dyDescent="0.25">
      <c r="M39242" s="36"/>
      <c r="N39242" s="36"/>
    </row>
    <row r="39243" spans="13:14" x14ac:dyDescent="0.25">
      <c r="M39243" s="36"/>
      <c r="N39243" s="36"/>
    </row>
    <row r="39244" spans="13:14" x14ac:dyDescent="0.25">
      <c r="M39244" s="36"/>
      <c r="N39244" s="36"/>
    </row>
    <row r="39245" spans="13:14" x14ac:dyDescent="0.25">
      <c r="M39245" s="36"/>
      <c r="N39245" s="36"/>
    </row>
    <row r="39246" spans="13:14" x14ac:dyDescent="0.25">
      <c r="M39246" s="36"/>
      <c r="N39246" s="36"/>
    </row>
    <row r="39247" spans="13:14" x14ac:dyDescent="0.25">
      <c r="M39247" s="36"/>
      <c r="N39247" s="36"/>
    </row>
    <row r="39248" spans="13:14" x14ac:dyDescent="0.25">
      <c r="M39248" s="36"/>
      <c r="N39248" s="36"/>
    </row>
    <row r="39249" spans="13:14" x14ac:dyDescent="0.25">
      <c r="M39249" s="36"/>
      <c r="N39249" s="36"/>
    </row>
    <row r="39250" spans="13:14" x14ac:dyDescent="0.25">
      <c r="M39250" s="36"/>
      <c r="N39250" s="36"/>
    </row>
    <row r="39251" spans="13:14" x14ac:dyDescent="0.25">
      <c r="M39251" s="36"/>
      <c r="N39251" s="36"/>
    </row>
    <row r="39252" spans="13:14" x14ac:dyDescent="0.25">
      <c r="M39252" s="36"/>
      <c r="N39252" s="36"/>
    </row>
    <row r="39253" spans="13:14" x14ac:dyDescent="0.25">
      <c r="M39253" s="36"/>
      <c r="N39253" s="36"/>
    </row>
    <row r="39254" spans="13:14" x14ac:dyDescent="0.25">
      <c r="M39254" s="36"/>
      <c r="N39254" s="36"/>
    </row>
    <row r="39255" spans="13:14" x14ac:dyDescent="0.25">
      <c r="M39255" s="36"/>
      <c r="N39255" s="36"/>
    </row>
    <row r="39256" spans="13:14" x14ac:dyDescent="0.25">
      <c r="M39256" s="36"/>
      <c r="N39256" s="36"/>
    </row>
    <row r="39257" spans="13:14" x14ac:dyDescent="0.25">
      <c r="M39257" s="36"/>
      <c r="N39257" s="36"/>
    </row>
    <row r="39258" spans="13:14" x14ac:dyDescent="0.25">
      <c r="M39258" s="36"/>
      <c r="N39258" s="36"/>
    </row>
    <row r="39259" spans="13:14" x14ac:dyDescent="0.25">
      <c r="M39259" s="36"/>
      <c r="N39259" s="36"/>
    </row>
    <row r="39260" spans="13:14" x14ac:dyDescent="0.25">
      <c r="M39260" s="36"/>
      <c r="N39260" s="36"/>
    </row>
    <row r="39261" spans="13:14" x14ac:dyDescent="0.25">
      <c r="M39261" s="36"/>
      <c r="N39261" s="36"/>
    </row>
    <row r="39262" spans="13:14" x14ac:dyDescent="0.25">
      <c r="M39262" s="36"/>
      <c r="N39262" s="36"/>
    </row>
    <row r="39263" spans="13:14" x14ac:dyDescent="0.25">
      <c r="M39263" s="36"/>
      <c r="N39263" s="36"/>
    </row>
    <row r="39264" spans="13:14" x14ac:dyDescent="0.25">
      <c r="M39264" s="36"/>
      <c r="N39264" s="36"/>
    </row>
    <row r="39265" spans="13:14" x14ac:dyDescent="0.25">
      <c r="M39265" s="36"/>
      <c r="N39265" s="36"/>
    </row>
    <row r="39266" spans="13:14" x14ac:dyDescent="0.25">
      <c r="M39266" s="36"/>
      <c r="N39266" s="36"/>
    </row>
    <row r="39267" spans="13:14" x14ac:dyDescent="0.25">
      <c r="M39267" s="36"/>
      <c r="N39267" s="36"/>
    </row>
    <row r="39268" spans="13:14" x14ac:dyDescent="0.25">
      <c r="M39268" s="36"/>
      <c r="N39268" s="36"/>
    </row>
    <row r="39269" spans="13:14" x14ac:dyDescent="0.25">
      <c r="M39269" s="36"/>
      <c r="N39269" s="36"/>
    </row>
    <row r="39270" spans="13:14" x14ac:dyDescent="0.25">
      <c r="M39270" s="36"/>
      <c r="N39270" s="36"/>
    </row>
    <row r="39271" spans="13:14" x14ac:dyDescent="0.25">
      <c r="M39271" s="36"/>
      <c r="N39271" s="36"/>
    </row>
    <row r="39272" spans="13:14" x14ac:dyDescent="0.25">
      <c r="M39272" s="36"/>
      <c r="N39272" s="36"/>
    </row>
    <row r="39273" spans="13:14" x14ac:dyDescent="0.25">
      <c r="M39273" s="36"/>
      <c r="N39273" s="36"/>
    </row>
    <row r="39274" spans="13:14" x14ac:dyDescent="0.25">
      <c r="M39274" s="36"/>
      <c r="N39274" s="36"/>
    </row>
    <row r="39275" spans="13:14" x14ac:dyDescent="0.25">
      <c r="M39275" s="36"/>
      <c r="N39275" s="36"/>
    </row>
    <row r="39276" spans="13:14" x14ac:dyDescent="0.25">
      <c r="M39276" s="36"/>
      <c r="N39276" s="36"/>
    </row>
    <row r="39277" spans="13:14" x14ac:dyDescent="0.25">
      <c r="M39277" s="36"/>
      <c r="N39277" s="36"/>
    </row>
    <row r="39278" spans="13:14" x14ac:dyDescent="0.25">
      <c r="M39278" s="36"/>
      <c r="N39278" s="36"/>
    </row>
    <row r="39279" spans="13:14" x14ac:dyDescent="0.25">
      <c r="M39279" s="36"/>
      <c r="N39279" s="36"/>
    </row>
    <row r="39280" spans="13:14" x14ac:dyDescent="0.25">
      <c r="M39280" s="36"/>
      <c r="N39280" s="36"/>
    </row>
    <row r="39281" spans="13:14" x14ac:dyDescent="0.25">
      <c r="M39281" s="36"/>
      <c r="N39281" s="36"/>
    </row>
    <row r="39282" spans="13:14" x14ac:dyDescent="0.25">
      <c r="M39282" s="36"/>
      <c r="N39282" s="36"/>
    </row>
    <row r="39283" spans="13:14" x14ac:dyDescent="0.25">
      <c r="M39283" s="36"/>
      <c r="N39283" s="36"/>
    </row>
    <row r="39284" spans="13:14" x14ac:dyDescent="0.25">
      <c r="M39284" s="36"/>
      <c r="N39284" s="36"/>
    </row>
    <row r="39285" spans="13:14" x14ac:dyDescent="0.25">
      <c r="M39285" s="36"/>
      <c r="N39285" s="36"/>
    </row>
    <row r="39286" spans="13:14" x14ac:dyDescent="0.25">
      <c r="M39286" s="36"/>
      <c r="N39286" s="36"/>
    </row>
    <row r="39287" spans="13:14" x14ac:dyDescent="0.25">
      <c r="M39287" s="36"/>
      <c r="N39287" s="36"/>
    </row>
    <row r="39288" spans="13:14" x14ac:dyDescent="0.25">
      <c r="M39288" s="36"/>
      <c r="N39288" s="36"/>
    </row>
    <row r="39289" spans="13:14" x14ac:dyDescent="0.25">
      <c r="M39289" s="36"/>
      <c r="N39289" s="36"/>
    </row>
    <row r="39290" spans="13:14" x14ac:dyDescent="0.25">
      <c r="M39290" s="36"/>
      <c r="N39290" s="36"/>
    </row>
    <row r="39291" spans="13:14" x14ac:dyDescent="0.25">
      <c r="M39291" s="36"/>
      <c r="N39291" s="36"/>
    </row>
    <row r="39292" spans="13:14" x14ac:dyDescent="0.25">
      <c r="M39292" s="36"/>
      <c r="N39292" s="36"/>
    </row>
    <row r="39293" spans="13:14" x14ac:dyDescent="0.25">
      <c r="M39293" s="36"/>
      <c r="N39293" s="36"/>
    </row>
    <row r="39294" spans="13:14" x14ac:dyDescent="0.25">
      <c r="M39294" s="36"/>
      <c r="N39294" s="36"/>
    </row>
    <row r="39295" spans="13:14" x14ac:dyDescent="0.25">
      <c r="M39295" s="36"/>
      <c r="N39295" s="36"/>
    </row>
    <row r="39296" spans="13:14" x14ac:dyDescent="0.25">
      <c r="M39296" s="36"/>
      <c r="N39296" s="36"/>
    </row>
    <row r="39297" spans="13:14" x14ac:dyDescent="0.25">
      <c r="M39297" s="36"/>
      <c r="N39297" s="36"/>
    </row>
    <row r="39298" spans="13:14" x14ac:dyDescent="0.25">
      <c r="M39298" s="36"/>
      <c r="N39298" s="36"/>
    </row>
    <row r="39299" spans="13:14" x14ac:dyDescent="0.25">
      <c r="M39299" s="36"/>
      <c r="N39299" s="36"/>
    </row>
    <row r="39300" spans="13:14" x14ac:dyDescent="0.25">
      <c r="M39300" s="36"/>
      <c r="N39300" s="36"/>
    </row>
    <row r="39301" spans="13:14" x14ac:dyDescent="0.25">
      <c r="M39301" s="36"/>
      <c r="N39301" s="36"/>
    </row>
    <row r="39302" spans="13:14" x14ac:dyDescent="0.25">
      <c r="M39302" s="36"/>
      <c r="N39302" s="36"/>
    </row>
    <row r="39303" spans="13:14" x14ac:dyDescent="0.25">
      <c r="M39303" s="36"/>
      <c r="N39303" s="36"/>
    </row>
    <row r="39304" spans="13:14" x14ac:dyDescent="0.25">
      <c r="M39304" s="36"/>
      <c r="N39304" s="36"/>
    </row>
    <row r="39305" spans="13:14" x14ac:dyDescent="0.25">
      <c r="M39305" s="36"/>
      <c r="N39305" s="36"/>
    </row>
    <row r="39306" spans="13:14" x14ac:dyDescent="0.25">
      <c r="M39306" s="36"/>
      <c r="N39306" s="36"/>
    </row>
    <row r="39307" spans="13:14" x14ac:dyDescent="0.25">
      <c r="M39307" s="36"/>
      <c r="N39307" s="36"/>
    </row>
    <row r="39308" spans="13:14" x14ac:dyDescent="0.25">
      <c r="M39308" s="36"/>
      <c r="N39308" s="36"/>
    </row>
    <row r="39309" spans="13:14" x14ac:dyDescent="0.25">
      <c r="M39309" s="36"/>
      <c r="N39309" s="36"/>
    </row>
    <row r="39310" spans="13:14" x14ac:dyDescent="0.25">
      <c r="M39310" s="36"/>
      <c r="N39310" s="36"/>
    </row>
    <row r="39311" spans="13:14" x14ac:dyDescent="0.25">
      <c r="M39311" s="36"/>
      <c r="N39311" s="36"/>
    </row>
    <row r="39312" spans="13:14" x14ac:dyDescent="0.25">
      <c r="M39312" s="36"/>
      <c r="N39312" s="36"/>
    </row>
    <row r="39313" spans="13:14" x14ac:dyDescent="0.25">
      <c r="M39313" s="36"/>
      <c r="N39313" s="36"/>
    </row>
    <row r="39314" spans="13:14" x14ac:dyDescent="0.25">
      <c r="M39314" s="36"/>
      <c r="N39314" s="36"/>
    </row>
    <row r="39315" spans="13:14" x14ac:dyDescent="0.25">
      <c r="M39315" s="36"/>
      <c r="N39315" s="36"/>
    </row>
    <row r="39316" spans="13:14" x14ac:dyDescent="0.25">
      <c r="M39316" s="36"/>
      <c r="N39316" s="36"/>
    </row>
    <row r="39317" spans="13:14" x14ac:dyDescent="0.25">
      <c r="M39317" s="36"/>
      <c r="N39317" s="36"/>
    </row>
    <row r="39318" spans="13:14" x14ac:dyDescent="0.25">
      <c r="M39318" s="36"/>
      <c r="N39318" s="36"/>
    </row>
    <row r="39319" spans="13:14" x14ac:dyDescent="0.25">
      <c r="M39319" s="36"/>
      <c r="N39319" s="36"/>
    </row>
    <row r="39320" spans="13:14" x14ac:dyDescent="0.25">
      <c r="M39320" s="36"/>
      <c r="N39320" s="36"/>
    </row>
    <row r="39321" spans="13:14" x14ac:dyDescent="0.25">
      <c r="M39321" s="36"/>
      <c r="N39321" s="36"/>
    </row>
    <row r="39322" spans="13:14" x14ac:dyDescent="0.25">
      <c r="M39322" s="36"/>
      <c r="N39322" s="36"/>
    </row>
    <row r="39323" spans="13:14" x14ac:dyDescent="0.25">
      <c r="M39323" s="36"/>
      <c r="N39323" s="36"/>
    </row>
    <row r="39324" spans="13:14" x14ac:dyDescent="0.25">
      <c r="M39324" s="36"/>
      <c r="N39324" s="36"/>
    </row>
    <row r="39325" spans="13:14" x14ac:dyDescent="0.25">
      <c r="M39325" s="36"/>
      <c r="N39325" s="36"/>
    </row>
    <row r="39326" spans="13:14" x14ac:dyDescent="0.25">
      <c r="M39326" s="36"/>
      <c r="N39326" s="36"/>
    </row>
    <row r="39327" spans="13:14" x14ac:dyDescent="0.25">
      <c r="M39327" s="36"/>
      <c r="N39327" s="36"/>
    </row>
    <row r="39328" spans="13:14" x14ac:dyDescent="0.25">
      <c r="M39328" s="36"/>
      <c r="N39328" s="36"/>
    </row>
    <row r="39329" spans="13:14" x14ac:dyDescent="0.25">
      <c r="M39329" s="36"/>
      <c r="N39329" s="36"/>
    </row>
    <row r="39330" spans="13:14" x14ac:dyDescent="0.25">
      <c r="M39330" s="36"/>
      <c r="N39330" s="36"/>
    </row>
    <row r="39331" spans="13:14" x14ac:dyDescent="0.25">
      <c r="M39331" s="36"/>
      <c r="N39331" s="36"/>
    </row>
    <row r="39332" spans="13:14" x14ac:dyDescent="0.25">
      <c r="M39332" s="36"/>
      <c r="N39332" s="36"/>
    </row>
    <row r="39333" spans="13:14" x14ac:dyDescent="0.25">
      <c r="M39333" s="36"/>
      <c r="N39333" s="36"/>
    </row>
    <row r="39334" spans="13:14" x14ac:dyDescent="0.25">
      <c r="M39334" s="36"/>
      <c r="N39334" s="36"/>
    </row>
    <row r="39335" spans="13:14" x14ac:dyDescent="0.25">
      <c r="M39335" s="36"/>
      <c r="N39335" s="36"/>
    </row>
    <row r="39336" spans="13:14" x14ac:dyDescent="0.25">
      <c r="M39336" s="36"/>
      <c r="N39336" s="36"/>
    </row>
    <row r="39337" spans="13:14" x14ac:dyDescent="0.25">
      <c r="M39337" s="36"/>
      <c r="N39337" s="36"/>
    </row>
    <row r="39338" spans="13:14" x14ac:dyDescent="0.25">
      <c r="M39338" s="36"/>
      <c r="N39338" s="36"/>
    </row>
    <row r="39339" spans="13:14" x14ac:dyDescent="0.25">
      <c r="M39339" s="36"/>
      <c r="N39339" s="36"/>
    </row>
    <row r="39340" spans="13:14" x14ac:dyDescent="0.25">
      <c r="M39340" s="36"/>
      <c r="N39340" s="36"/>
    </row>
    <row r="39341" spans="13:14" x14ac:dyDescent="0.25">
      <c r="M39341" s="36"/>
      <c r="N39341" s="36"/>
    </row>
    <row r="39342" spans="13:14" x14ac:dyDescent="0.25">
      <c r="M39342" s="36"/>
      <c r="N39342" s="36"/>
    </row>
    <row r="39343" spans="13:14" x14ac:dyDescent="0.25">
      <c r="M39343" s="36"/>
      <c r="N39343" s="36"/>
    </row>
    <row r="39344" spans="13:14" x14ac:dyDescent="0.25">
      <c r="M39344" s="36"/>
      <c r="N39344" s="36"/>
    </row>
    <row r="39345" spans="13:14" x14ac:dyDescent="0.25">
      <c r="M39345" s="36"/>
      <c r="N39345" s="36"/>
    </row>
    <row r="39346" spans="13:14" x14ac:dyDescent="0.25">
      <c r="M39346" s="36"/>
      <c r="N39346" s="36"/>
    </row>
    <row r="39347" spans="13:14" x14ac:dyDescent="0.25">
      <c r="M39347" s="36"/>
      <c r="N39347" s="36"/>
    </row>
    <row r="39348" spans="13:14" x14ac:dyDescent="0.25">
      <c r="M39348" s="36"/>
      <c r="N39348" s="36"/>
    </row>
    <row r="39349" spans="13:14" x14ac:dyDescent="0.25">
      <c r="M39349" s="36"/>
      <c r="N39349" s="36"/>
    </row>
    <row r="39350" spans="13:14" x14ac:dyDescent="0.25">
      <c r="M39350" s="36"/>
      <c r="N39350" s="36"/>
    </row>
    <row r="39351" spans="13:14" x14ac:dyDescent="0.25">
      <c r="M39351" s="36"/>
      <c r="N39351" s="36"/>
    </row>
    <row r="39352" spans="13:14" x14ac:dyDescent="0.25">
      <c r="M39352" s="36"/>
      <c r="N39352" s="36"/>
    </row>
    <row r="39353" spans="13:14" x14ac:dyDescent="0.25">
      <c r="M39353" s="36"/>
      <c r="N39353" s="36"/>
    </row>
    <row r="39354" spans="13:14" x14ac:dyDescent="0.25">
      <c r="M39354" s="36"/>
      <c r="N39354" s="36"/>
    </row>
    <row r="39355" spans="13:14" x14ac:dyDescent="0.25">
      <c r="M39355" s="36"/>
      <c r="N39355" s="36"/>
    </row>
    <row r="39356" spans="13:14" x14ac:dyDescent="0.25">
      <c r="M39356" s="36"/>
      <c r="N39356" s="36"/>
    </row>
    <row r="39357" spans="13:14" x14ac:dyDescent="0.25">
      <c r="M39357" s="36"/>
      <c r="N39357" s="36"/>
    </row>
    <row r="39358" spans="13:14" x14ac:dyDescent="0.25">
      <c r="M39358" s="36"/>
      <c r="N39358" s="36"/>
    </row>
    <row r="39359" spans="13:14" x14ac:dyDescent="0.25">
      <c r="M39359" s="36"/>
      <c r="N39359" s="36"/>
    </row>
    <row r="39360" spans="13:14" x14ac:dyDescent="0.25">
      <c r="M39360" s="36"/>
      <c r="N39360" s="36"/>
    </row>
    <row r="39361" spans="13:14" x14ac:dyDescent="0.25">
      <c r="M39361" s="36"/>
      <c r="N39361" s="36"/>
    </row>
    <row r="39362" spans="13:14" x14ac:dyDescent="0.25">
      <c r="M39362" s="36"/>
      <c r="N39362" s="36"/>
    </row>
    <row r="39363" spans="13:14" x14ac:dyDescent="0.25">
      <c r="M39363" s="36"/>
      <c r="N39363" s="36"/>
    </row>
    <row r="39364" spans="13:14" x14ac:dyDescent="0.25">
      <c r="M39364" s="36"/>
      <c r="N39364" s="36"/>
    </row>
    <row r="39365" spans="13:14" x14ac:dyDescent="0.25">
      <c r="M39365" s="36"/>
      <c r="N39365" s="36"/>
    </row>
    <row r="39366" spans="13:14" x14ac:dyDescent="0.25">
      <c r="M39366" s="36"/>
      <c r="N39366" s="36"/>
    </row>
    <row r="39367" spans="13:14" x14ac:dyDescent="0.25">
      <c r="M39367" s="36"/>
      <c r="N39367" s="36"/>
    </row>
    <row r="39368" spans="13:14" x14ac:dyDescent="0.25">
      <c r="M39368" s="36"/>
      <c r="N39368" s="36"/>
    </row>
    <row r="39369" spans="13:14" x14ac:dyDescent="0.25">
      <c r="M39369" s="36"/>
      <c r="N39369" s="36"/>
    </row>
    <row r="39370" spans="13:14" x14ac:dyDescent="0.25">
      <c r="M39370" s="36"/>
      <c r="N39370" s="36"/>
    </row>
    <row r="39371" spans="13:14" x14ac:dyDescent="0.25">
      <c r="M39371" s="36"/>
      <c r="N39371" s="36"/>
    </row>
    <row r="39372" spans="13:14" x14ac:dyDescent="0.25">
      <c r="M39372" s="36"/>
      <c r="N39372" s="36"/>
    </row>
    <row r="39373" spans="13:14" x14ac:dyDescent="0.25">
      <c r="M39373" s="36"/>
      <c r="N39373" s="36"/>
    </row>
    <row r="39374" spans="13:14" x14ac:dyDescent="0.25">
      <c r="M39374" s="36"/>
      <c r="N39374" s="36"/>
    </row>
    <row r="39375" spans="13:14" x14ac:dyDescent="0.25">
      <c r="M39375" s="36"/>
      <c r="N39375" s="36"/>
    </row>
    <row r="39376" spans="13:14" x14ac:dyDescent="0.25">
      <c r="M39376" s="36"/>
      <c r="N39376" s="36"/>
    </row>
    <row r="39377" spans="13:14" x14ac:dyDescent="0.25">
      <c r="M39377" s="36"/>
      <c r="N39377" s="36"/>
    </row>
    <row r="39378" spans="13:14" x14ac:dyDescent="0.25">
      <c r="M39378" s="36"/>
      <c r="N39378" s="36"/>
    </row>
    <row r="39379" spans="13:14" x14ac:dyDescent="0.25">
      <c r="M39379" s="36"/>
      <c r="N39379" s="36"/>
    </row>
    <row r="39380" spans="13:14" x14ac:dyDescent="0.25">
      <c r="M39380" s="36"/>
      <c r="N39380" s="36"/>
    </row>
    <row r="39381" spans="13:14" x14ac:dyDescent="0.25">
      <c r="M39381" s="36"/>
      <c r="N39381" s="36"/>
    </row>
    <row r="39382" spans="13:14" x14ac:dyDescent="0.25">
      <c r="M39382" s="36"/>
      <c r="N39382" s="36"/>
    </row>
    <row r="39383" spans="13:14" x14ac:dyDescent="0.25">
      <c r="M39383" s="36"/>
      <c r="N39383" s="36"/>
    </row>
    <row r="39384" spans="13:14" x14ac:dyDescent="0.25">
      <c r="M39384" s="36"/>
      <c r="N39384" s="36"/>
    </row>
    <row r="39385" spans="13:14" x14ac:dyDescent="0.25">
      <c r="M39385" s="36"/>
      <c r="N39385" s="36"/>
    </row>
    <row r="39386" spans="13:14" x14ac:dyDescent="0.25">
      <c r="M39386" s="36"/>
      <c r="N39386" s="36"/>
    </row>
    <row r="39387" spans="13:14" x14ac:dyDescent="0.25">
      <c r="M39387" s="36"/>
      <c r="N39387" s="36"/>
    </row>
    <row r="39388" spans="13:14" x14ac:dyDescent="0.25">
      <c r="M39388" s="36"/>
      <c r="N39388" s="36"/>
    </row>
    <row r="39389" spans="13:14" x14ac:dyDescent="0.25">
      <c r="M39389" s="36"/>
      <c r="N39389" s="36"/>
    </row>
    <row r="39390" spans="13:14" x14ac:dyDescent="0.25">
      <c r="M39390" s="36"/>
      <c r="N39390" s="36"/>
    </row>
    <row r="39391" spans="13:14" x14ac:dyDescent="0.25">
      <c r="M39391" s="36"/>
      <c r="N39391" s="36"/>
    </row>
    <row r="39392" spans="13:14" x14ac:dyDescent="0.25">
      <c r="M39392" s="36"/>
      <c r="N39392" s="36"/>
    </row>
    <row r="39393" spans="13:14" x14ac:dyDescent="0.25">
      <c r="M39393" s="36"/>
      <c r="N39393" s="36"/>
    </row>
    <row r="39394" spans="13:14" x14ac:dyDescent="0.25">
      <c r="M39394" s="36"/>
      <c r="N39394" s="36"/>
    </row>
    <row r="39395" spans="13:14" x14ac:dyDescent="0.25">
      <c r="M39395" s="36"/>
      <c r="N39395" s="36"/>
    </row>
    <row r="39396" spans="13:14" x14ac:dyDescent="0.25">
      <c r="M39396" s="36"/>
      <c r="N39396" s="36"/>
    </row>
    <row r="39397" spans="13:14" x14ac:dyDescent="0.25">
      <c r="M39397" s="36"/>
      <c r="N39397" s="36"/>
    </row>
    <row r="39398" spans="13:14" x14ac:dyDescent="0.25">
      <c r="M39398" s="36"/>
      <c r="N39398" s="36"/>
    </row>
    <row r="39399" spans="13:14" x14ac:dyDescent="0.25">
      <c r="M39399" s="36"/>
      <c r="N39399" s="36"/>
    </row>
    <row r="39400" spans="13:14" x14ac:dyDescent="0.25">
      <c r="M39400" s="36"/>
      <c r="N39400" s="36"/>
    </row>
    <row r="39401" spans="13:14" x14ac:dyDescent="0.25">
      <c r="M39401" s="36"/>
      <c r="N39401" s="36"/>
    </row>
    <row r="39402" spans="13:14" x14ac:dyDescent="0.25">
      <c r="M39402" s="36"/>
      <c r="N39402" s="36"/>
    </row>
    <row r="39403" spans="13:14" x14ac:dyDescent="0.25">
      <c r="M39403" s="36"/>
      <c r="N39403" s="36"/>
    </row>
    <row r="39404" spans="13:14" x14ac:dyDescent="0.25">
      <c r="M39404" s="36"/>
      <c r="N39404" s="36"/>
    </row>
    <row r="39405" spans="13:14" x14ac:dyDescent="0.25">
      <c r="M39405" s="36"/>
      <c r="N39405" s="36"/>
    </row>
    <row r="39406" spans="13:14" x14ac:dyDescent="0.25">
      <c r="M39406" s="36"/>
      <c r="N39406" s="36"/>
    </row>
    <row r="39407" spans="13:14" x14ac:dyDescent="0.25">
      <c r="M39407" s="36"/>
      <c r="N39407" s="36"/>
    </row>
    <row r="39408" spans="13:14" x14ac:dyDescent="0.25">
      <c r="M39408" s="36"/>
      <c r="N39408" s="36"/>
    </row>
    <row r="39409" spans="13:14" x14ac:dyDescent="0.25">
      <c r="M39409" s="36"/>
      <c r="N39409" s="36"/>
    </row>
    <row r="39410" spans="13:14" x14ac:dyDescent="0.25">
      <c r="M39410" s="36"/>
      <c r="N39410" s="36"/>
    </row>
    <row r="39411" spans="13:14" x14ac:dyDescent="0.25">
      <c r="M39411" s="36"/>
      <c r="N39411" s="36"/>
    </row>
    <row r="39412" spans="13:14" x14ac:dyDescent="0.25">
      <c r="M39412" s="36"/>
      <c r="N39412" s="36"/>
    </row>
    <row r="39413" spans="13:14" x14ac:dyDescent="0.25">
      <c r="M39413" s="36"/>
      <c r="N39413" s="36"/>
    </row>
    <row r="39414" spans="13:14" x14ac:dyDescent="0.25">
      <c r="M39414" s="36"/>
      <c r="N39414" s="36"/>
    </row>
    <row r="39415" spans="13:14" x14ac:dyDescent="0.25">
      <c r="M39415" s="36"/>
      <c r="N39415" s="36"/>
    </row>
    <row r="39416" spans="13:14" x14ac:dyDescent="0.25">
      <c r="M39416" s="36"/>
      <c r="N39416" s="36"/>
    </row>
    <row r="39417" spans="13:14" x14ac:dyDescent="0.25">
      <c r="M39417" s="36"/>
      <c r="N39417" s="36"/>
    </row>
    <row r="39418" spans="13:14" x14ac:dyDescent="0.25">
      <c r="M39418" s="36"/>
      <c r="N39418" s="36"/>
    </row>
    <row r="39419" spans="13:14" x14ac:dyDescent="0.25">
      <c r="M39419" s="36"/>
      <c r="N39419" s="36"/>
    </row>
    <row r="39420" spans="13:14" x14ac:dyDescent="0.25">
      <c r="M39420" s="36"/>
      <c r="N39420" s="36"/>
    </row>
    <row r="39421" spans="13:14" x14ac:dyDescent="0.25">
      <c r="M39421" s="36"/>
      <c r="N39421" s="36"/>
    </row>
    <row r="39422" spans="13:14" x14ac:dyDescent="0.25">
      <c r="M39422" s="36"/>
      <c r="N39422" s="36"/>
    </row>
    <row r="39423" spans="13:14" x14ac:dyDescent="0.25">
      <c r="M39423" s="36"/>
      <c r="N39423" s="36"/>
    </row>
    <row r="39424" spans="13:14" x14ac:dyDescent="0.25">
      <c r="M39424" s="36"/>
      <c r="N39424" s="36"/>
    </row>
    <row r="39425" spans="13:14" x14ac:dyDescent="0.25">
      <c r="M39425" s="36"/>
      <c r="N39425" s="36"/>
    </row>
    <row r="39426" spans="13:14" x14ac:dyDescent="0.25">
      <c r="M39426" s="36"/>
      <c r="N39426" s="36"/>
    </row>
    <row r="39427" spans="13:14" x14ac:dyDescent="0.25">
      <c r="M39427" s="36"/>
      <c r="N39427" s="36"/>
    </row>
    <row r="39428" spans="13:14" x14ac:dyDescent="0.25">
      <c r="M39428" s="36"/>
      <c r="N39428" s="36"/>
    </row>
    <row r="39429" spans="13:14" x14ac:dyDescent="0.25">
      <c r="M39429" s="36"/>
      <c r="N39429" s="36"/>
    </row>
    <row r="39430" spans="13:14" x14ac:dyDescent="0.25">
      <c r="M39430" s="36"/>
      <c r="N39430" s="36"/>
    </row>
    <row r="39431" spans="13:14" x14ac:dyDescent="0.25">
      <c r="M39431" s="36"/>
      <c r="N39431" s="36"/>
    </row>
    <row r="39432" spans="13:14" x14ac:dyDescent="0.25">
      <c r="M39432" s="36"/>
      <c r="N39432" s="36"/>
    </row>
    <row r="39433" spans="13:14" x14ac:dyDescent="0.25">
      <c r="M39433" s="36"/>
      <c r="N39433" s="36"/>
    </row>
    <row r="39434" spans="13:14" x14ac:dyDescent="0.25">
      <c r="M39434" s="36"/>
      <c r="N39434" s="36"/>
    </row>
    <row r="39435" spans="13:14" x14ac:dyDescent="0.25">
      <c r="M39435" s="36"/>
      <c r="N39435" s="36"/>
    </row>
    <row r="39436" spans="13:14" x14ac:dyDescent="0.25">
      <c r="M39436" s="36"/>
      <c r="N39436" s="36"/>
    </row>
    <row r="39437" spans="13:14" x14ac:dyDescent="0.25">
      <c r="M39437" s="36"/>
      <c r="N39437" s="36"/>
    </row>
    <row r="39438" spans="13:14" x14ac:dyDescent="0.25">
      <c r="M39438" s="36"/>
      <c r="N39438" s="36"/>
    </row>
    <row r="39439" spans="13:14" x14ac:dyDescent="0.25">
      <c r="M39439" s="36"/>
      <c r="N39439" s="36"/>
    </row>
    <row r="39440" spans="13:14" x14ac:dyDescent="0.25">
      <c r="M39440" s="36"/>
      <c r="N39440" s="36"/>
    </row>
    <row r="39441" spans="13:14" x14ac:dyDescent="0.25">
      <c r="M39441" s="36"/>
      <c r="N39441" s="36"/>
    </row>
    <row r="39442" spans="13:14" x14ac:dyDescent="0.25">
      <c r="M39442" s="36"/>
      <c r="N39442" s="36"/>
    </row>
    <row r="39443" spans="13:14" x14ac:dyDescent="0.25">
      <c r="M39443" s="36"/>
      <c r="N39443" s="36"/>
    </row>
    <row r="39444" spans="13:14" x14ac:dyDescent="0.25">
      <c r="M39444" s="36"/>
      <c r="N39444" s="36"/>
    </row>
    <row r="39445" spans="13:14" x14ac:dyDescent="0.25">
      <c r="M39445" s="36"/>
      <c r="N39445" s="36"/>
    </row>
    <row r="39446" spans="13:14" x14ac:dyDescent="0.25">
      <c r="M39446" s="36"/>
      <c r="N39446" s="36"/>
    </row>
    <row r="39447" spans="13:14" x14ac:dyDescent="0.25">
      <c r="M39447" s="36"/>
      <c r="N39447" s="36"/>
    </row>
    <row r="39448" spans="13:14" x14ac:dyDescent="0.25">
      <c r="M39448" s="36"/>
      <c r="N39448" s="36"/>
    </row>
    <row r="39449" spans="13:14" x14ac:dyDescent="0.25">
      <c r="M39449" s="36"/>
      <c r="N39449" s="36"/>
    </row>
    <row r="39450" spans="13:14" x14ac:dyDescent="0.25">
      <c r="M39450" s="36"/>
      <c r="N39450" s="36"/>
    </row>
    <row r="39451" spans="13:14" x14ac:dyDescent="0.25">
      <c r="M39451" s="36"/>
      <c r="N39451" s="36"/>
    </row>
    <row r="39452" spans="13:14" x14ac:dyDescent="0.25">
      <c r="M39452" s="36"/>
      <c r="N39452" s="36"/>
    </row>
    <row r="39453" spans="13:14" x14ac:dyDescent="0.25">
      <c r="M39453" s="36"/>
      <c r="N39453" s="36"/>
    </row>
    <row r="39454" spans="13:14" x14ac:dyDescent="0.25">
      <c r="M39454" s="36"/>
      <c r="N39454" s="36"/>
    </row>
    <row r="39455" spans="13:14" x14ac:dyDescent="0.25">
      <c r="M39455" s="36"/>
      <c r="N39455" s="36"/>
    </row>
    <row r="39456" spans="13:14" x14ac:dyDescent="0.25">
      <c r="M39456" s="36"/>
      <c r="N39456" s="36"/>
    </row>
    <row r="39457" spans="13:14" x14ac:dyDescent="0.25">
      <c r="M39457" s="36"/>
      <c r="N39457" s="36"/>
    </row>
    <row r="39458" spans="13:14" x14ac:dyDescent="0.25">
      <c r="M39458" s="36"/>
      <c r="N39458" s="36"/>
    </row>
    <row r="39459" spans="13:14" x14ac:dyDescent="0.25">
      <c r="M39459" s="36"/>
      <c r="N39459" s="36"/>
    </row>
    <row r="39460" spans="13:14" x14ac:dyDescent="0.25">
      <c r="M39460" s="36"/>
      <c r="N39460" s="36"/>
    </row>
    <row r="39461" spans="13:14" x14ac:dyDescent="0.25">
      <c r="M39461" s="36"/>
      <c r="N39461" s="36"/>
    </row>
    <row r="39462" spans="13:14" x14ac:dyDescent="0.25">
      <c r="M39462" s="36"/>
      <c r="N39462" s="36"/>
    </row>
    <row r="39463" spans="13:14" x14ac:dyDescent="0.25">
      <c r="M39463" s="36"/>
      <c r="N39463" s="36"/>
    </row>
    <row r="39464" spans="13:14" x14ac:dyDescent="0.25">
      <c r="M39464" s="36"/>
      <c r="N39464" s="36"/>
    </row>
    <row r="39465" spans="13:14" x14ac:dyDescent="0.25">
      <c r="M39465" s="36"/>
      <c r="N39465" s="36"/>
    </row>
    <row r="39466" spans="13:14" x14ac:dyDescent="0.25">
      <c r="M39466" s="36"/>
      <c r="N39466" s="36"/>
    </row>
    <row r="39467" spans="13:14" x14ac:dyDescent="0.25">
      <c r="M39467" s="36"/>
      <c r="N39467" s="36"/>
    </row>
    <row r="39468" spans="13:14" x14ac:dyDescent="0.25">
      <c r="M39468" s="36"/>
      <c r="N39468" s="36"/>
    </row>
    <row r="39469" spans="13:14" x14ac:dyDescent="0.25">
      <c r="M39469" s="36"/>
      <c r="N39469" s="36"/>
    </row>
    <row r="39470" spans="13:14" x14ac:dyDescent="0.25">
      <c r="M39470" s="36"/>
      <c r="N39470" s="36"/>
    </row>
    <row r="39471" spans="13:14" x14ac:dyDescent="0.25">
      <c r="M39471" s="36"/>
      <c r="N39471" s="36"/>
    </row>
    <row r="39472" spans="13:14" x14ac:dyDescent="0.25">
      <c r="M39472" s="36"/>
      <c r="N39472" s="36"/>
    </row>
    <row r="39473" spans="13:14" x14ac:dyDescent="0.25">
      <c r="M39473" s="36"/>
      <c r="N39473" s="36"/>
    </row>
    <row r="39474" spans="13:14" x14ac:dyDescent="0.25">
      <c r="M39474" s="36"/>
      <c r="N39474" s="36"/>
    </row>
    <row r="39475" spans="13:14" x14ac:dyDescent="0.25">
      <c r="M39475" s="36"/>
      <c r="N39475" s="36"/>
    </row>
    <row r="39476" spans="13:14" x14ac:dyDescent="0.25">
      <c r="M39476" s="36"/>
      <c r="N39476" s="36"/>
    </row>
    <row r="39477" spans="13:14" x14ac:dyDescent="0.25">
      <c r="M39477" s="36"/>
      <c r="N39477" s="36"/>
    </row>
    <row r="39478" spans="13:14" x14ac:dyDescent="0.25">
      <c r="M39478" s="36"/>
      <c r="N39478" s="36"/>
    </row>
    <row r="39479" spans="13:14" x14ac:dyDescent="0.25">
      <c r="M39479" s="36"/>
      <c r="N39479" s="36"/>
    </row>
    <row r="39480" spans="13:14" x14ac:dyDescent="0.25">
      <c r="M39480" s="36"/>
      <c r="N39480" s="36"/>
    </row>
    <row r="39481" spans="13:14" x14ac:dyDescent="0.25">
      <c r="M39481" s="36"/>
      <c r="N39481" s="36"/>
    </row>
    <row r="39482" spans="13:14" x14ac:dyDescent="0.25">
      <c r="M39482" s="36"/>
      <c r="N39482" s="36"/>
    </row>
    <row r="39483" spans="13:14" x14ac:dyDescent="0.25">
      <c r="M39483" s="36"/>
      <c r="N39483" s="36"/>
    </row>
    <row r="39484" spans="13:14" x14ac:dyDescent="0.25">
      <c r="M39484" s="36"/>
      <c r="N39484" s="36"/>
    </row>
    <row r="39485" spans="13:14" x14ac:dyDescent="0.25">
      <c r="M39485" s="36"/>
      <c r="N39485" s="36"/>
    </row>
    <row r="39486" spans="13:14" x14ac:dyDescent="0.25">
      <c r="M39486" s="36"/>
      <c r="N39486" s="36"/>
    </row>
    <row r="39487" spans="13:14" x14ac:dyDescent="0.25">
      <c r="M39487" s="36"/>
      <c r="N39487" s="36"/>
    </row>
    <row r="39488" spans="13:14" x14ac:dyDescent="0.25">
      <c r="M39488" s="36"/>
      <c r="N39488" s="36"/>
    </row>
    <row r="39489" spans="13:14" x14ac:dyDescent="0.25">
      <c r="M39489" s="36"/>
      <c r="N39489" s="36"/>
    </row>
    <row r="39490" spans="13:14" x14ac:dyDescent="0.25">
      <c r="M39490" s="36"/>
      <c r="N39490" s="36"/>
    </row>
    <row r="39491" spans="13:14" x14ac:dyDescent="0.25">
      <c r="M39491" s="36"/>
      <c r="N39491" s="36"/>
    </row>
    <row r="39492" spans="13:14" x14ac:dyDescent="0.25">
      <c r="M39492" s="36"/>
      <c r="N39492" s="36"/>
    </row>
    <row r="39493" spans="13:14" x14ac:dyDescent="0.25">
      <c r="M39493" s="36"/>
      <c r="N39493" s="36"/>
    </row>
    <row r="39494" spans="13:14" x14ac:dyDescent="0.25">
      <c r="M39494" s="36"/>
      <c r="N39494" s="36"/>
    </row>
    <row r="39495" spans="13:14" x14ac:dyDescent="0.25">
      <c r="M39495" s="36"/>
      <c r="N39495" s="36"/>
    </row>
    <row r="39496" spans="13:14" x14ac:dyDescent="0.25">
      <c r="M39496" s="36"/>
      <c r="N39496" s="36"/>
    </row>
    <row r="39497" spans="13:14" x14ac:dyDescent="0.25">
      <c r="M39497" s="36"/>
      <c r="N39497" s="36"/>
    </row>
    <row r="39498" spans="13:14" x14ac:dyDescent="0.25">
      <c r="M39498" s="36"/>
      <c r="N39498" s="36"/>
    </row>
    <row r="39499" spans="13:14" x14ac:dyDescent="0.25">
      <c r="M39499" s="36"/>
      <c r="N39499" s="36"/>
    </row>
    <row r="39500" spans="13:14" x14ac:dyDescent="0.25">
      <c r="M39500" s="36"/>
      <c r="N39500" s="36"/>
    </row>
    <row r="39501" spans="13:14" x14ac:dyDescent="0.25">
      <c r="M39501" s="36"/>
      <c r="N39501" s="36"/>
    </row>
    <row r="39502" spans="13:14" x14ac:dyDescent="0.25">
      <c r="M39502" s="36"/>
      <c r="N39502" s="36"/>
    </row>
    <row r="39503" spans="13:14" x14ac:dyDescent="0.25">
      <c r="M39503" s="36"/>
      <c r="N39503" s="36"/>
    </row>
    <row r="39504" spans="13:14" x14ac:dyDescent="0.25">
      <c r="M39504" s="36"/>
      <c r="N39504" s="36"/>
    </row>
    <row r="39505" spans="13:14" x14ac:dyDescent="0.25">
      <c r="M39505" s="36"/>
      <c r="N39505" s="36"/>
    </row>
    <row r="39506" spans="13:14" x14ac:dyDescent="0.25">
      <c r="M39506" s="36"/>
      <c r="N39506" s="36"/>
    </row>
    <row r="39507" spans="13:14" x14ac:dyDescent="0.25">
      <c r="M39507" s="36"/>
      <c r="N39507" s="36"/>
    </row>
    <row r="39508" spans="13:14" x14ac:dyDescent="0.25">
      <c r="M39508" s="36"/>
      <c r="N39508" s="36"/>
    </row>
    <row r="39509" spans="13:14" x14ac:dyDescent="0.25">
      <c r="M39509" s="36"/>
      <c r="N39509" s="36"/>
    </row>
    <row r="39510" spans="13:14" x14ac:dyDescent="0.25">
      <c r="M39510" s="36"/>
      <c r="N39510" s="36"/>
    </row>
    <row r="39511" spans="13:14" x14ac:dyDescent="0.25">
      <c r="M39511" s="36"/>
      <c r="N39511" s="36"/>
    </row>
    <row r="39512" spans="13:14" x14ac:dyDescent="0.25">
      <c r="M39512" s="36"/>
      <c r="N39512" s="36"/>
    </row>
    <row r="39513" spans="13:14" x14ac:dyDescent="0.25">
      <c r="M39513" s="36"/>
      <c r="N39513" s="36"/>
    </row>
    <row r="39514" spans="13:14" x14ac:dyDescent="0.25">
      <c r="M39514" s="36"/>
      <c r="N39514" s="36"/>
    </row>
    <row r="39515" spans="13:14" x14ac:dyDescent="0.25">
      <c r="M39515" s="36"/>
      <c r="N39515" s="36"/>
    </row>
    <row r="39516" spans="13:14" x14ac:dyDescent="0.25">
      <c r="M39516" s="36"/>
      <c r="N39516" s="36"/>
    </row>
    <row r="39517" spans="13:14" x14ac:dyDescent="0.25">
      <c r="M39517" s="36"/>
      <c r="N39517" s="36"/>
    </row>
    <row r="39518" spans="13:14" x14ac:dyDescent="0.25">
      <c r="M39518" s="36"/>
      <c r="N39518" s="36"/>
    </row>
    <row r="39519" spans="13:14" x14ac:dyDescent="0.25">
      <c r="M39519" s="36"/>
      <c r="N39519" s="36"/>
    </row>
    <row r="39520" spans="13:14" x14ac:dyDescent="0.25">
      <c r="M39520" s="36"/>
      <c r="N39520" s="36"/>
    </row>
    <row r="39521" spans="13:14" x14ac:dyDescent="0.25">
      <c r="M39521" s="36"/>
      <c r="N39521" s="36"/>
    </row>
    <row r="39522" spans="13:14" x14ac:dyDescent="0.25">
      <c r="M39522" s="36"/>
      <c r="N39522" s="36"/>
    </row>
    <row r="39523" spans="13:14" x14ac:dyDescent="0.25">
      <c r="M39523" s="36"/>
      <c r="N39523" s="36"/>
    </row>
    <row r="39524" spans="13:14" x14ac:dyDescent="0.25">
      <c r="M39524" s="36"/>
      <c r="N39524" s="36"/>
    </row>
    <row r="39525" spans="13:14" x14ac:dyDescent="0.25">
      <c r="M39525" s="36"/>
      <c r="N39525" s="36"/>
    </row>
    <row r="39526" spans="13:14" x14ac:dyDescent="0.25">
      <c r="M39526" s="36"/>
      <c r="N39526" s="36"/>
    </row>
    <row r="39527" spans="13:14" x14ac:dyDescent="0.25">
      <c r="M39527" s="36"/>
      <c r="N39527" s="36"/>
    </row>
    <row r="39528" spans="13:14" x14ac:dyDescent="0.25">
      <c r="M39528" s="36"/>
      <c r="N39528" s="36"/>
    </row>
    <row r="39529" spans="13:14" x14ac:dyDescent="0.25">
      <c r="M39529" s="36"/>
      <c r="N39529" s="36"/>
    </row>
    <row r="39530" spans="13:14" x14ac:dyDescent="0.25">
      <c r="M39530" s="36"/>
      <c r="N39530" s="36"/>
    </row>
    <row r="39531" spans="13:14" x14ac:dyDescent="0.25">
      <c r="M39531" s="36"/>
      <c r="N39531" s="36"/>
    </row>
    <row r="39532" spans="13:14" x14ac:dyDescent="0.25">
      <c r="M39532" s="36"/>
      <c r="N39532" s="36"/>
    </row>
    <row r="39533" spans="13:14" x14ac:dyDescent="0.25">
      <c r="M39533" s="36"/>
      <c r="N39533" s="36"/>
    </row>
    <row r="39534" spans="13:14" x14ac:dyDescent="0.25">
      <c r="M39534" s="36"/>
      <c r="N39534" s="36"/>
    </row>
    <row r="39535" spans="13:14" x14ac:dyDescent="0.25">
      <c r="M39535" s="36"/>
      <c r="N39535" s="36"/>
    </row>
    <row r="39536" spans="13:14" x14ac:dyDescent="0.25">
      <c r="M39536" s="36"/>
      <c r="N39536" s="36"/>
    </row>
    <row r="39537" spans="13:14" x14ac:dyDescent="0.25">
      <c r="M39537" s="36"/>
      <c r="N39537" s="36"/>
    </row>
    <row r="39538" spans="13:14" x14ac:dyDescent="0.25">
      <c r="M39538" s="36"/>
      <c r="N39538" s="36"/>
    </row>
    <row r="39539" spans="13:14" x14ac:dyDescent="0.25">
      <c r="M39539" s="36"/>
      <c r="N39539" s="36"/>
    </row>
    <row r="39540" spans="13:14" x14ac:dyDescent="0.25">
      <c r="M39540" s="36"/>
      <c r="N39540" s="36"/>
    </row>
    <row r="39541" spans="13:14" x14ac:dyDescent="0.25">
      <c r="M39541" s="36"/>
      <c r="N39541" s="36"/>
    </row>
    <row r="39542" spans="13:14" x14ac:dyDescent="0.25">
      <c r="M39542" s="36"/>
      <c r="N39542" s="36"/>
    </row>
    <row r="39543" spans="13:14" x14ac:dyDescent="0.25">
      <c r="M39543" s="36"/>
      <c r="N39543" s="36"/>
    </row>
    <row r="39544" spans="13:14" x14ac:dyDescent="0.25">
      <c r="M39544" s="36"/>
      <c r="N39544" s="36"/>
    </row>
    <row r="39545" spans="13:14" x14ac:dyDescent="0.25">
      <c r="M39545" s="36"/>
      <c r="N39545" s="36"/>
    </row>
    <row r="39546" spans="13:14" x14ac:dyDescent="0.25">
      <c r="M39546" s="36"/>
      <c r="N39546" s="36"/>
    </row>
    <row r="39547" spans="13:14" x14ac:dyDescent="0.25">
      <c r="M39547" s="36"/>
      <c r="N39547" s="36"/>
    </row>
    <row r="39548" spans="13:14" x14ac:dyDescent="0.25">
      <c r="M39548" s="36"/>
      <c r="N39548" s="36"/>
    </row>
    <row r="39549" spans="13:14" x14ac:dyDescent="0.25">
      <c r="M39549" s="36"/>
      <c r="N39549" s="36"/>
    </row>
    <row r="39550" spans="13:14" x14ac:dyDescent="0.25">
      <c r="M39550" s="36"/>
      <c r="N39550" s="36"/>
    </row>
    <row r="39551" spans="13:14" x14ac:dyDescent="0.25">
      <c r="M39551" s="36"/>
      <c r="N39551" s="36"/>
    </row>
    <row r="39552" spans="13:14" x14ac:dyDescent="0.25">
      <c r="M39552" s="36"/>
      <c r="N39552" s="36"/>
    </row>
    <row r="39553" spans="12:14" x14ac:dyDescent="0.25">
      <c r="M39553" s="36"/>
      <c r="N39553" s="36"/>
    </row>
    <row r="39554" spans="12:14" x14ac:dyDescent="0.25">
      <c r="M39554" s="36"/>
      <c r="N39554" s="36"/>
    </row>
    <row r="39555" spans="12:14" x14ac:dyDescent="0.25">
      <c r="M39555" s="36"/>
      <c r="N39555" s="36"/>
    </row>
    <row r="39556" spans="12:14" x14ac:dyDescent="0.25">
      <c r="M39556" s="36"/>
      <c r="N39556" s="36"/>
    </row>
    <row r="39557" spans="12:14" x14ac:dyDescent="0.25">
      <c r="M39557" s="36"/>
      <c r="N39557" s="36"/>
    </row>
    <row r="39558" spans="12:14" x14ac:dyDescent="0.25">
      <c r="M39558" s="36"/>
      <c r="N39558" s="36"/>
    </row>
    <row r="39559" spans="12:14" x14ac:dyDescent="0.25">
      <c r="M39559" s="36"/>
      <c r="N39559" s="36"/>
    </row>
    <row r="39560" spans="12:14" x14ac:dyDescent="0.25">
      <c r="M39560" s="36"/>
      <c r="N39560" s="36"/>
    </row>
    <row r="39561" spans="12:14" x14ac:dyDescent="0.25">
      <c r="M39561" s="36"/>
      <c r="N39561" s="36"/>
    </row>
    <row r="39562" spans="12:14" x14ac:dyDescent="0.25">
      <c r="M39562" s="36"/>
      <c r="N39562" s="36"/>
    </row>
    <row r="39563" spans="12:14" x14ac:dyDescent="0.25">
      <c r="L39563" s="36"/>
      <c r="M39563" s="36"/>
      <c r="N39563" s="36"/>
    </row>
    <row r="39564" spans="12:14" x14ac:dyDescent="0.25">
      <c r="L39564" s="36"/>
      <c r="M39564" s="36"/>
      <c r="N39564" s="36"/>
    </row>
    <row r="39565" spans="12:14" x14ac:dyDescent="0.25">
      <c r="L39565" s="36"/>
      <c r="M39565" s="36"/>
      <c r="N39565" s="36"/>
    </row>
    <row r="39566" spans="12:14" x14ac:dyDescent="0.25">
      <c r="L39566" s="36"/>
      <c r="M39566" s="36"/>
      <c r="N39566" s="36"/>
    </row>
    <row r="39567" spans="12:14" x14ac:dyDescent="0.25">
      <c r="L39567" s="36"/>
      <c r="M39567" s="36"/>
      <c r="N39567" s="36"/>
    </row>
    <row r="39568" spans="12:14" x14ac:dyDescent="0.25">
      <c r="L39568" s="36"/>
      <c r="M39568" s="36"/>
      <c r="N39568" s="36"/>
    </row>
    <row r="39569" spans="12:14" x14ac:dyDescent="0.25">
      <c r="L39569" s="36"/>
      <c r="M39569" s="36"/>
      <c r="N39569" s="36"/>
    </row>
    <row r="39570" spans="12:14" x14ac:dyDescent="0.25">
      <c r="L39570" s="36"/>
      <c r="M39570" s="36"/>
      <c r="N39570" s="36"/>
    </row>
    <row r="39571" spans="12:14" x14ac:dyDescent="0.25">
      <c r="L39571" s="36"/>
      <c r="M39571" s="36"/>
      <c r="N39571" s="36"/>
    </row>
    <row r="39572" spans="12:14" x14ac:dyDescent="0.25">
      <c r="L39572" s="36"/>
      <c r="M39572" s="36"/>
      <c r="N39572" s="36"/>
    </row>
    <row r="39573" spans="12:14" x14ac:dyDescent="0.25">
      <c r="L39573" s="36"/>
      <c r="M39573" s="36"/>
      <c r="N39573" s="36"/>
    </row>
    <row r="39574" spans="12:14" x14ac:dyDescent="0.25">
      <c r="L39574" s="36"/>
      <c r="M39574" s="36"/>
      <c r="N39574" s="36"/>
    </row>
    <row r="39575" spans="12:14" x14ac:dyDescent="0.25">
      <c r="L39575" s="36"/>
      <c r="M39575" s="36"/>
      <c r="N39575" s="36"/>
    </row>
    <row r="39576" spans="12:14" x14ac:dyDescent="0.25">
      <c r="L39576" s="36"/>
      <c r="M39576" s="36"/>
      <c r="N39576" s="36"/>
    </row>
    <row r="39577" spans="12:14" x14ac:dyDescent="0.25">
      <c r="L39577" s="36"/>
      <c r="M39577" s="36"/>
      <c r="N39577" s="36"/>
    </row>
    <row r="39578" spans="12:14" x14ac:dyDescent="0.25">
      <c r="L39578" s="36"/>
      <c r="M39578" s="36"/>
      <c r="N39578" s="36"/>
    </row>
    <row r="39579" spans="12:14" x14ac:dyDescent="0.25">
      <c r="L39579" s="36"/>
      <c r="M39579" s="36"/>
      <c r="N39579" s="36"/>
    </row>
    <row r="39580" spans="12:14" x14ac:dyDescent="0.25">
      <c r="L39580" s="36"/>
      <c r="M39580" s="36"/>
      <c r="N39580" s="36"/>
    </row>
    <row r="39581" spans="12:14" x14ac:dyDescent="0.25">
      <c r="L39581" s="36"/>
      <c r="M39581" s="36"/>
      <c r="N39581" s="36"/>
    </row>
    <row r="39582" spans="12:14" x14ac:dyDescent="0.25">
      <c r="L39582" s="36"/>
      <c r="M39582" s="36"/>
      <c r="N39582" s="36"/>
    </row>
    <row r="39583" spans="12:14" x14ac:dyDescent="0.25">
      <c r="L39583" s="36"/>
      <c r="M39583" s="36"/>
      <c r="N39583" s="36"/>
    </row>
    <row r="39584" spans="12:14" x14ac:dyDescent="0.25">
      <c r="L39584" s="36"/>
      <c r="M39584" s="36"/>
      <c r="N39584" s="36"/>
    </row>
    <row r="39585" spans="12:14" x14ac:dyDescent="0.25">
      <c r="L39585" s="36"/>
      <c r="M39585" s="36"/>
      <c r="N39585" s="36"/>
    </row>
    <row r="39586" spans="12:14" x14ac:dyDescent="0.25">
      <c r="L39586" s="36"/>
      <c r="M39586" s="36"/>
      <c r="N39586" s="36"/>
    </row>
    <row r="39587" spans="12:14" x14ac:dyDescent="0.25">
      <c r="L39587" s="36"/>
      <c r="M39587" s="36"/>
      <c r="N39587" s="36"/>
    </row>
    <row r="39588" spans="12:14" x14ac:dyDescent="0.25">
      <c r="L39588" s="36"/>
      <c r="M39588" s="36"/>
      <c r="N39588" s="36"/>
    </row>
    <row r="39589" spans="12:14" x14ac:dyDescent="0.25">
      <c r="L39589" s="36"/>
      <c r="M39589" s="36"/>
      <c r="N39589" s="36"/>
    </row>
    <row r="39590" spans="12:14" x14ac:dyDescent="0.25">
      <c r="L39590" s="36"/>
      <c r="M39590" s="36"/>
      <c r="N39590" s="36"/>
    </row>
    <row r="39591" spans="12:14" x14ac:dyDescent="0.25">
      <c r="L39591" s="36"/>
      <c r="M39591" s="36"/>
      <c r="N39591" s="36"/>
    </row>
    <row r="39592" spans="12:14" x14ac:dyDescent="0.25">
      <c r="L39592" s="36"/>
      <c r="M39592" s="36"/>
      <c r="N39592" s="36"/>
    </row>
    <row r="39593" spans="12:14" x14ac:dyDescent="0.25">
      <c r="L39593" s="36"/>
      <c r="M39593" s="36"/>
      <c r="N39593" s="36"/>
    </row>
    <row r="39594" spans="12:14" x14ac:dyDescent="0.25">
      <c r="L39594" s="36"/>
      <c r="M39594" s="36"/>
      <c r="N39594" s="36"/>
    </row>
    <row r="39595" spans="12:14" x14ac:dyDescent="0.25">
      <c r="L39595" s="36"/>
      <c r="M39595" s="36"/>
      <c r="N39595" s="36"/>
    </row>
    <row r="39596" spans="12:14" x14ac:dyDescent="0.25">
      <c r="L39596" s="36"/>
      <c r="M39596" s="36"/>
      <c r="N39596" s="36"/>
    </row>
    <row r="39597" spans="12:14" x14ac:dyDescent="0.25">
      <c r="L39597" s="36"/>
      <c r="M39597" s="36"/>
      <c r="N39597" s="36"/>
    </row>
    <row r="39598" spans="12:14" x14ac:dyDescent="0.25">
      <c r="L39598" s="36"/>
      <c r="M39598" s="36"/>
      <c r="N39598" s="36"/>
    </row>
    <row r="39599" spans="12:14" x14ac:dyDescent="0.25">
      <c r="L39599" s="36"/>
      <c r="M39599" s="36"/>
      <c r="N39599" s="36"/>
    </row>
    <row r="39600" spans="12:14" x14ac:dyDescent="0.25">
      <c r="L39600" s="36"/>
      <c r="M39600" s="36"/>
      <c r="N39600" s="36"/>
    </row>
    <row r="39601" spans="12:14" x14ac:dyDescent="0.25">
      <c r="L39601" s="36"/>
      <c r="M39601" s="36"/>
      <c r="N39601" s="36"/>
    </row>
    <row r="39602" spans="12:14" x14ac:dyDescent="0.25">
      <c r="L39602" s="36"/>
      <c r="M39602" s="36"/>
      <c r="N39602" s="36"/>
    </row>
    <row r="39603" spans="12:14" x14ac:dyDescent="0.25">
      <c r="L39603" s="36"/>
      <c r="M39603" s="36"/>
      <c r="N39603" s="36"/>
    </row>
    <row r="39604" spans="12:14" x14ac:dyDescent="0.25">
      <c r="L39604" s="36"/>
      <c r="M39604" s="36"/>
      <c r="N39604" s="36"/>
    </row>
    <row r="39605" spans="12:14" x14ac:dyDescent="0.25">
      <c r="L39605" s="36"/>
      <c r="M39605" s="36"/>
      <c r="N39605" s="36"/>
    </row>
    <row r="39606" spans="12:14" x14ac:dyDescent="0.25">
      <c r="L39606" s="36"/>
      <c r="M39606" s="36"/>
      <c r="N39606" s="36"/>
    </row>
    <row r="39607" spans="12:14" x14ac:dyDescent="0.25">
      <c r="L39607" s="36"/>
      <c r="M39607" s="36"/>
      <c r="N39607" s="36"/>
    </row>
    <row r="39608" spans="12:14" x14ac:dyDescent="0.25">
      <c r="L39608" s="36"/>
      <c r="M39608" s="36"/>
      <c r="N39608" s="36"/>
    </row>
    <row r="39609" spans="12:14" x14ac:dyDescent="0.25">
      <c r="L39609" s="36"/>
      <c r="M39609" s="36"/>
      <c r="N39609" s="36"/>
    </row>
    <row r="39610" spans="12:14" x14ac:dyDescent="0.25">
      <c r="L39610" s="36"/>
      <c r="M39610" s="36"/>
      <c r="N39610" s="36"/>
    </row>
    <row r="39611" spans="12:14" x14ac:dyDescent="0.25">
      <c r="L39611" s="36"/>
      <c r="M39611" s="36"/>
      <c r="N39611" s="36"/>
    </row>
    <row r="39612" spans="12:14" x14ac:dyDescent="0.25">
      <c r="L39612" s="36"/>
      <c r="M39612" s="36"/>
      <c r="N39612" s="36"/>
    </row>
    <row r="39613" spans="12:14" x14ac:dyDescent="0.25">
      <c r="L39613" s="36"/>
      <c r="M39613" s="36"/>
      <c r="N39613" s="36"/>
    </row>
    <row r="39614" spans="12:14" x14ac:dyDescent="0.25">
      <c r="L39614" s="36"/>
      <c r="M39614" s="36"/>
      <c r="N39614" s="36"/>
    </row>
    <row r="39615" spans="12:14" x14ac:dyDescent="0.25">
      <c r="L39615" s="36"/>
      <c r="M39615" s="36"/>
      <c r="N39615" s="36"/>
    </row>
    <row r="39616" spans="12:14" x14ac:dyDescent="0.25">
      <c r="L39616" s="36"/>
      <c r="M39616" s="36"/>
      <c r="N39616" s="36"/>
    </row>
    <row r="39617" spans="12:14" x14ac:dyDescent="0.25">
      <c r="L39617" s="36"/>
      <c r="M39617" s="36"/>
      <c r="N39617" s="36"/>
    </row>
    <row r="39618" spans="12:14" x14ac:dyDescent="0.25">
      <c r="L39618" s="36"/>
      <c r="M39618" s="36"/>
      <c r="N39618" s="36"/>
    </row>
    <row r="39619" spans="12:14" x14ac:dyDescent="0.25">
      <c r="L39619" s="36"/>
      <c r="M39619" s="36"/>
      <c r="N39619" s="36"/>
    </row>
    <row r="39620" spans="12:14" x14ac:dyDescent="0.25">
      <c r="L39620" s="36"/>
      <c r="M39620" s="36"/>
      <c r="N39620" s="36"/>
    </row>
    <row r="39621" spans="12:14" x14ac:dyDescent="0.25">
      <c r="L39621" s="36"/>
      <c r="M39621" s="36"/>
      <c r="N39621" s="36"/>
    </row>
    <row r="39622" spans="12:14" x14ac:dyDescent="0.25">
      <c r="L39622" s="36"/>
      <c r="M39622" s="36"/>
      <c r="N39622" s="36"/>
    </row>
    <row r="39623" spans="12:14" x14ac:dyDescent="0.25">
      <c r="L39623" s="36"/>
      <c r="M39623" s="36"/>
      <c r="N39623" s="36"/>
    </row>
    <row r="39624" spans="12:14" x14ac:dyDescent="0.25">
      <c r="L39624" s="36"/>
      <c r="M39624" s="36"/>
      <c r="N39624" s="36"/>
    </row>
    <row r="39625" spans="12:14" x14ac:dyDescent="0.25">
      <c r="L39625" s="36"/>
      <c r="M39625" s="36"/>
      <c r="N39625" s="36"/>
    </row>
    <row r="39626" spans="12:14" x14ac:dyDescent="0.25">
      <c r="L39626" s="36"/>
      <c r="M39626" s="36"/>
      <c r="N39626" s="36"/>
    </row>
    <row r="39627" spans="12:14" x14ac:dyDescent="0.25">
      <c r="L39627" s="36"/>
      <c r="M39627" s="36"/>
      <c r="N39627" s="36"/>
    </row>
    <row r="39628" spans="12:14" x14ac:dyDescent="0.25">
      <c r="L39628" s="36"/>
      <c r="M39628" s="36"/>
      <c r="N39628" s="36"/>
    </row>
    <row r="39629" spans="12:14" x14ac:dyDescent="0.25">
      <c r="L39629" s="36"/>
      <c r="M39629" s="36"/>
      <c r="N39629" s="36"/>
    </row>
    <row r="39630" spans="12:14" x14ac:dyDescent="0.25">
      <c r="L39630" s="36"/>
      <c r="M39630" s="36"/>
      <c r="N39630" s="36"/>
    </row>
    <row r="39631" spans="12:14" x14ac:dyDescent="0.25">
      <c r="L39631" s="36"/>
      <c r="M39631" s="36"/>
      <c r="N39631" s="36"/>
    </row>
    <row r="39632" spans="12:14" x14ac:dyDescent="0.25">
      <c r="L39632" s="36"/>
      <c r="M39632" s="36"/>
      <c r="N39632" s="36"/>
    </row>
    <row r="39633" spans="12:14" x14ac:dyDescent="0.25">
      <c r="L39633" s="36"/>
      <c r="M39633" s="36"/>
      <c r="N39633" s="36"/>
    </row>
    <row r="39634" spans="12:14" x14ac:dyDescent="0.25">
      <c r="L39634" s="36"/>
      <c r="M39634" s="36"/>
      <c r="N39634" s="36"/>
    </row>
    <row r="39635" spans="12:14" x14ac:dyDescent="0.25">
      <c r="L39635" s="36"/>
      <c r="M39635" s="36"/>
      <c r="N39635" s="36"/>
    </row>
    <row r="39636" spans="12:14" x14ac:dyDescent="0.25">
      <c r="L39636" s="36"/>
      <c r="M39636" s="36"/>
      <c r="N39636" s="36"/>
    </row>
    <row r="39637" spans="12:14" x14ac:dyDescent="0.25">
      <c r="L39637" s="36"/>
      <c r="M39637" s="36"/>
      <c r="N39637" s="36"/>
    </row>
    <row r="39638" spans="12:14" x14ac:dyDescent="0.25">
      <c r="L39638" s="36"/>
      <c r="M39638" s="36"/>
      <c r="N39638" s="36"/>
    </row>
    <row r="39639" spans="12:14" x14ac:dyDescent="0.25">
      <c r="L39639" s="36"/>
      <c r="M39639" s="36"/>
      <c r="N39639" s="36"/>
    </row>
    <row r="39640" spans="12:14" x14ac:dyDescent="0.25">
      <c r="L39640" s="36"/>
      <c r="M39640" s="36"/>
      <c r="N39640" s="36"/>
    </row>
    <row r="39641" spans="12:14" x14ac:dyDescent="0.25">
      <c r="L39641" s="36"/>
      <c r="M39641" s="36"/>
      <c r="N39641" s="36"/>
    </row>
    <row r="39642" spans="12:14" x14ac:dyDescent="0.25">
      <c r="L39642" s="36"/>
      <c r="M39642" s="36"/>
      <c r="N39642" s="36"/>
    </row>
    <row r="39643" spans="12:14" x14ac:dyDescent="0.25">
      <c r="L39643" s="36"/>
      <c r="M39643" s="36"/>
      <c r="N39643" s="36"/>
    </row>
    <row r="39644" spans="12:14" x14ac:dyDescent="0.25">
      <c r="L39644" s="36"/>
      <c r="M39644" s="36"/>
      <c r="N39644" s="36"/>
    </row>
    <row r="39645" spans="12:14" x14ac:dyDescent="0.25">
      <c r="L39645" s="36"/>
      <c r="M39645" s="36"/>
      <c r="N39645" s="36"/>
    </row>
    <row r="39646" spans="12:14" x14ac:dyDescent="0.25">
      <c r="L39646" s="36"/>
      <c r="M39646" s="36"/>
      <c r="N39646" s="36"/>
    </row>
    <row r="39647" spans="12:14" x14ac:dyDescent="0.25">
      <c r="L39647" s="36"/>
      <c r="M39647" s="36"/>
      <c r="N39647" s="36"/>
    </row>
    <row r="39648" spans="12:14" x14ac:dyDescent="0.25">
      <c r="L39648" s="36"/>
      <c r="M39648" s="36"/>
      <c r="N39648" s="36"/>
    </row>
    <row r="39649" spans="12:14" x14ac:dyDescent="0.25">
      <c r="L39649" s="36"/>
      <c r="M39649" s="36"/>
      <c r="N39649" s="36"/>
    </row>
    <row r="39650" spans="12:14" x14ac:dyDescent="0.25">
      <c r="L39650" s="36"/>
      <c r="M39650" s="36"/>
      <c r="N39650" s="36"/>
    </row>
    <row r="39651" spans="12:14" x14ac:dyDescent="0.25">
      <c r="L39651" s="36"/>
      <c r="M39651" s="36"/>
      <c r="N39651" s="36"/>
    </row>
    <row r="39652" spans="12:14" x14ac:dyDescent="0.25">
      <c r="L39652" s="36"/>
      <c r="M39652" s="36"/>
      <c r="N39652" s="36"/>
    </row>
    <row r="39653" spans="12:14" x14ac:dyDescent="0.25">
      <c r="L39653" s="36"/>
      <c r="M39653" s="36"/>
      <c r="N39653" s="36"/>
    </row>
    <row r="39654" spans="12:14" x14ac:dyDescent="0.25">
      <c r="L39654" s="36"/>
      <c r="M39654" s="36"/>
      <c r="N39654" s="36"/>
    </row>
    <row r="39655" spans="12:14" x14ac:dyDescent="0.25">
      <c r="L39655" s="36"/>
      <c r="M39655" s="36"/>
      <c r="N39655" s="36"/>
    </row>
    <row r="39656" spans="12:14" x14ac:dyDescent="0.25">
      <c r="L39656" s="36"/>
      <c r="M39656" s="36"/>
      <c r="N39656" s="36"/>
    </row>
    <row r="39657" spans="12:14" x14ac:dyDescent="0.25">
      <c r="L39657" s="36"/>
      <c r="M39657" s="36"/>
      <c r="N39657" s="36"/>
    </row>
    <row r="39658" spans="12:14" x14ac:dyDescent="0.25">
      <c r="L39658" s="36"/>
      <c r="M39658" s="36"/>
      <c r="N39658" s="36"/>
    </row>
    <row r="39659" spans="12:14" x14ac:dyDescent="0.25">
      <c r="L39659" s="36"/>
      <c r="M39659" s="36"/>
      <c r="N39659" s="36"/>
    </row>
    <row r="39660" spans="12:14" x14ac:dyDescent="0.25">
      <c r="L39660" s="36"/>
      <c r="M39660" s="36"/>
      <c r="N39660" s="36"/>
    </row>
    <row r="39661" spans="12:14" x14ac:dyDescent="0.25">
      <c r="L39661" s="36"/>
      <c r="M39661" s="36"/>
      <c r="N39661" s="36"/>
    </row>
    <row r="39662" spans="12:14" x14ac:dyDescent="0.25">
      <c r="L39662" s="36"/>
      <c r="M39662" s="36"/>
      <c r="N39662" s="36"/>
    </row>
    <row r="39663" spans="12:14" x14ac:dyDescent="0.25">
      <c r="L39663" s="36"/>
      <c r="M39663" s="36"/>
      <c r="N39663" s="36"/>
    </row>
    <row r="39664" spans="12:14" x14ac:dyDescent="0.25">
      <c r="L39664" s="36"/>
      <c r="M39664" s="36"/>
      <c r="N39664" s="36"/>
    </row>
    <row r="39665" spans="12:14" x14ac:dyDescent="0.25">
      <c r="L39665" s="36"/>
      <c r="M39665" s="36"/>
      <c r="N39665" s="36"/>
    </row>
    <row r="39666" spans="12:14" x14ac:dyDescent="0.25">
      <c r="L39666" s="36"/>
      <c r="M39666" s="36"/>
      <c r="N39666" s="36"/>
    </row>
    <row r="39667" spans="12:14" x14ac:dyDescent="0.25">
      <c r="L39667" s="36"/>
      <c r="M39667" s="36"/>
      <c r="N39667" s="36"/>
    </row>
    <row r="39668" spans="12:14" x14ac:dyDescent="0.25">
      <c r="L39668" s="36"/>
      <c r="M39668" s="36"/>
      <c r="N39668" s="36"/>
    </row>
    <row r="39669" spans="12:14" x14ac:dyDescent="0.25">
      <c r="L39669" s="36"/>
      <c r="M39669" s="36"/>
      <c r="N39669" s="36"/>
    </row>
    <row r="39670" spans="12:14" x14ac:dyDescent="0.25">
      <c r="L39670" s="36"/>
      <c r="M39670" s="36"/>
      <c r="N39670" s="36"/>
    </row>
    <row r="39671" spans="12:14" x14ac:dyDescent="0.25">
      <c r="L39671" s="36"/>
      <c r="M39671" s="36"/>
      <c r="N39671" s="36"/>
    </row>
    <row r="39672" spans="12:14" x14ac:dyDescent="0.25">
      <c r="L39672" s="36"/>
      <c r="M39672" s="36"/>
      <c r="N39672" s="36"/>
    </row>
    <row r="39673" spans="12:14" x14ac:dyDescent="0.25">
      <c r="L39673" s="36"/>
      <c r="M39673" s="36"/>
      <c r="N39673" s="36"/>
    </row>
    <row r="39674" spans="12:14" x14ac:dyDescent="0.25">
      <c r="L39674" s="36"/>
      <c r="M39674" s="36"/>
      <c r="N39674" s="36"/>
    </row>
    <row r="39675" spans="12:14" x14ac:dyDescent="0.25">
      <c r="L39675" s="36"/>
      <c r="M39675" s="36"/>
      <c r="N39675" s="36"/>
    </row>
    <row r="39676" spans="12:14" x14ac:dyDescent="0.25">
      <c r="L39676" s="36"/>
      <c r="M39676" s="36"/>
      <c r="N39676" s="36"/>
    </row>
    <row r="39677" spans="12:14" x14ac:dyDescent="0.25">
      <c r="L39677" s="36"/>
      <c r="M39677" s="36"/>
      <c r="N39677" s="36"/>
    </row>
    <row r="39678" spans="12:14" x14ac:dyDescent="0.25">
      <c r="L39678" s="36"/>
      <c r="M39678" s="36"/>
      <c r="N39678" s="36"/>
    </row>
    <row r="39679" spans="12:14" x14ac:dyDescent="0.25">
      <c r="L39679" s="36"/>
      <c r="M39679" s="36"/>
      <c r="N39679" s="36"/>
    </row>
    <row r="39680" spans="12:14" x14ac:dyDescent="0.25">
      <c r="L39680" s="36"/>
      <c r="M39680" s="36"/>
      <c r="N39680" s="36"/>
    </row>
    <row r="39681" spans="12:14" x14ac:dyDescent="0.25">
      <c r="L39681" s="36"/>
      <c r="M39681" s="36"/>
      <c r="N39681" s="36"/>
    </row>
    <row r="39682" spans="12:14" x14ac:dyDescent="0.25">
      <c r="L39682" s="36"/>
      <c r="M39682" s="36"/>
      <c r="N39682" s="36"/>
    </row>
    <row r="39683" spans="12:14" x14ac:dyDescent="0.25">
      <c r="L39683" s="36"/>
      <c r="M39683" s="36"/>
      <c r="N39683" s="36"/>
    </row>
    <row r="39684" spans="12:14" x14ac:dyDescent="0.25">
      <c r="L39684" s="36"/>
      <c r="M39684" s="36"/>
      <c r="N39684" s="36"/>
    </row>
    <row r="39685" spans="12:14" x14ac:dyDescent="0.25">
      <c r="L39685" s="36"/>
      <c r="M39685" s="36"/>
      <c r="N39685" s="36"/>
    </row>
    <row r="39686" spans="12:14" x14ac:dyDescent="0.25">
      <c r="L39686" s="36"/>
      <c r="M39686" s="36"/>
      <c r="N39686" s="36"/>
    </row>
    <row r="39687" spans="12:14" x14ac:dyDescent="0.25">
      <c r="L39687" s="36"/>
      <c r="M39687" s="36"/>
      <c r="N39687" s="36"/>
    </row>
    <row r="39688" spans="12:14" x14ac:dyDescent="0.25">
      <c r="L39688" s="36"/>
      <c r="M39688" s="36"/>
      <c r="N39688" s="36"/>
    </row>
    <row r="39689" spans="12:14" x14ac:dyDescent="0.25">
      <c r="L39689" s="36"/>
      <c r="M39689" s="36"/>
      <c r="N39689" s="36"/>
    </row>
    <row r="39690" spans="12:14" x14ac:dyDescent="0.25">
      <c r="L39690" s="36"/>
      <c r="M39690" s="36"/>
      <c r="N39690" s="36"/>
    </row>
    <row r="39691" spans="12:14" x14ac:dyDescent="0.25">
      <c r="L39691" s="36"/>
      <c r="M39691" s="36"/>
      <c r="N39691" s="36"/>
    </row>
    <row r="39692" spans="12:14" x14ac:dyDescent="0.25">
      <c r="L39692" s="36"/>
      <c r="M39692" s="36"/>
      <c r="N39692" s="36"/>
    </row>
    <row r="39693" spans="12:14" x14ac:dyDescent="0.25">
      <c r="L39693" s="36"/>
      <c r="M39693" s="36"/>
      <c r="N39693" s="36"/>
    </row>
    <row r="39694" spans="12:14" x14ac:dyDescent="0.25">
      <c r="L39694" s="36"/>
      <c r="M39694" s="36"/>
      <c r="N39694" s="36"/>
    </row>
    <row r="39695" spans="12:14" x14ac:dyDescent="0.25">
      <c r="L39695" s="36"/>
      <c r="M39695" s="36"/>
      <c r="N39695" s="36"/>
    </row>
    <row r="39696" spans="12:14" x14ac:dyDescent="0.25">
      <c r="L39696" s="36"/>
      <c r="M39696" s="36"/>
      <c r="N39696" s="36"/>
    </row>
    <row r="39697" spans="12:14" x14ac:dyDescent="0.25">
      <c r="L39697" s="36"/>
      <c r="M39697" s="36"/>
      <c r="N39697" s="36"/>
    </row>
    <row r="39698" spans="12:14" x14ac:dyDescent="0.25">
      <c r="L39698" s="36"/>
      <c r="M39698" s="36"/>
      <c r="N39698" s="36"/>
    </row>
    <row r="39699" spans="12:14" x14ac:dyDescent="0.25">
      <c r="L39699" s="36"/>
      <c r="M39699" s="36"/>
      <c r="N39699" s="36"/>
    </row>
    <row r="39700" spans="12:14" x14ac:dyDescent="0.25">
      <c r="L39700" s="36"/>
      <c r="M39700" s="36"/>
      <c r="N39700" s="36"/>
    </row>
    <row r="39701" spans="12:14" x14ac:dyDescent="0.25">
      <c r="L39701" s="36"/>
      <c r="M39701" s="36"/>
      <c r="N39701" s="36"/>
    </row>
    <row r="39702" spans="12:14" x14ac:dyDescent="0.25">
      <c r="L39702" s="36"/>
      <c r="M39702" s="36"/>
      <c r="N39702" s="36"/>
    </row>
    <row r="39703" spans="12:14" x14ac:dyDescent="0.25">
      <c r="L39703" s="36"/>
      <c r="M39703" s="36"/>
      <c r="N39703" s="36"/>
    </row>
    <row r="39704" spans="12:14" x14ac:dyDescent="0.25">
      <c r="L39704" s="36"/>
      <c r="M39704" s="36"/>
      <c r="N39704" s="36"/>
    </row>
    <row r="39705" spans="12:14" x14ac:dyDescent="0.25">
      <c r="L39705" s="36"/>
      <c r="M39705" s="36"/>
      <c r="N39705" s="36"/>
    </row>
    <row r="39706" spans="12:14" x14ac:dyDescent="0.25">
      <c r="L39706" s="36"/>
      <c r="M39706" s="36"/>
      <c r="N39706" s="36"/>
    </row>
    <row r="39707" spans="12:14" x14ac:dyDescent="0.25">
      <c r="L39707" s="36"/>
      <c r="M39707" s="36"/>
      <c r="N39707" s="36"/>
    </row>
    <row r="39708" spans="12:14" x14ac:dyDescent="0.25">
      <c r="L39708" s="36"/>
      <c r="M39708" s="36"/>
      <c r="N39708" s="36"/>
    </row>
    <row r="39709" spans="12:14" x14ac:dyDescent="0.25">
      <c r="L39709" s="36"/>
      <c r="M39709" s="36"/>
      <c r="N39709" s="36"/>
    </row>
    <row r="39710" spans="12:14" x14ac:dyDescent="0.25">
      <c r="L39710" s="36"/>
      <c r="M39710" s="36"/>
      <c r="N39710" s="36"/>
    </row>
    <row r="39711" spans="12:14" x14ac:dyDescent="0.25">
      <c r="L39711" s="36"/>
      <c r="M39711" s="36"/>
      <c r="N39711" s="36"/>
    </row>
    <row r="39712" spans="12:14" x14ac:dyDescent="0.25">
      <c r="L39712" s="36"/>
      <c r="M39712" s="36"/>
      <c r="N39712" s="36"/>
    </row>
    <row r="39713" spans="12:14" x14ac:dyDescent="0.25">
      <c r="L39713" s="36"/>
      <c r="M39713" s="36"/>
      <c r="N39713" s="36"/>
    </row>
    <row r="39714" spans="12:14" x14ac:dyDescent="0.25">
      <c r="L39714" s="36"/>
      <c r="M39714" s="36"/>
      <c r="N39714" s="36"/>
    </row>
    <row r="39715" spans="12:14" x14ac:dyDescent="0.25">
      <c r="L39715" s="36"/>
      <c r="M39715" s="36"/>
      <c r="N39715" s="36"/>
    </row>
    <row r="39716" spans="12:14" x14ac:dyDescent="0.25">
      <c r="L39716" s="36"/>
      <c r="M39716" s="36"/>
      <c r="N39716" s="36"/>
    </row>
    <row r="39717" spans="12:14" x14ac:dyDescent="0.25">
      <c r="L39717" s="36"/>
      <c r="M39717" s="36"/>
      <c r="N39717" s="36"/>
    </row>
    <row r="39718" spans="12:14" x14ac:dyDescent="0.25">
      <c r="L39718" s="36"/>
      <c r="M39718" s="36"/>
      <c r="N39718" s="36"/>
    </row>
    <row r="39719" spans="12:14" x14ac:dyDescent="0.25">
      <c r="L39719" s="36"/>
      <c r="M39719" s="36"/>
      <c r="N39719" s="36"/>
    </row>
    <row r="39720" spans="12:14" x14ac:dyDescent="0.25">
      <c r="L39720" s="36"/>
      <c r="M39720" s="36"/>
      <c r="N39720" s="36"/>
    </row>
    <row r="39721" spans="12:14" x14ac:dyDescent="0.25">
      <c r="L39721" s="36"/>
      <c r="M39721" s="36"/>
      <c r="N39721" s="36"/>
    </row>
    <row r="39722" spans="12:14" x14ac:dyDescent="0.25">
      <c r="L39722" s="36"/>
      <c r="M39722" s="36"/>
      <c r="N39722" s="36"/>
    </row>
    <row r="39723" spans="12:14" x14ac:dyDescent="0.25">
      <c r="L39723" s="36"/>
      <c r="M39723" s="36"/>
      <c r="N39723" s="36"/>
    </row>
    <row r="39724" spans="12:14" x14ac:dyDescent="0.25">
      <c r="L39724" s="36"/>
      <c r="M39724" s="36"/>
      <c r="N39724" s="36"/>
    </row>
    <row r="39725" spans="12:14" x14ac:dyDescent="0.25">
      <c r="L39725" s="36"/>
      <c r="M39725" s="36"/>
      <c r="N39725" s="36"/>
    </row>
    <row r="39726" spans="12:14" x14ac:dyDescent="0.25">
      <c r="L39726" s="36"/>
      <c r="M39726" s="36"/>
      <c r="N39726" s="36"/>
    </row>
    <row r="39727" spans="12:14" x14ac:dyDescent="0.25">
      <c r="L39727" s="36"/>
      <c r="M39727" s="36"/>
      <c r="N39727" s="36"/>
    </row>
    <row r="39728" spans="12:14" x14ac:dyDescent="0.25">
      <c r="L39728" s="36"/>
      <c r="M39728" s="36"/>
      <c r="N39728" s="36"/>
    </row>
    <row r="39729" spans="12:14" x14ac:dyDescent="0.25">
      <c r="L39729" s="36"/>
      <c r="M39729" s="36"/>
      <c r="N39729" s="36"/>
    </row>
    <row r="39730" spans="12:14" x14ac:dyDescent="0.25">
      <c r="L39730" s="36"/>
      <c r="M39730" s="36"/>
      <c r="N39730" s="36"/>
    </row>
    <row r="39731" spans="12:14" x14ac:dyDescent="0.25">
      <c r="L39731" s="36"/>
      <c r="M39731" s="36"/>
      <c r="N39731" s="36"/>
    </row>
    <row r="39732" spans="12:14" x14ac:dyDescent="0.25">
      <c r="L39732" s="36"/>
      <c r="M39732" s="36"/>
      <c r="N39732" s="36"/>
    </row>
    <row r="39733" spans="12:14" x14ac:dyDescent="0.25">
      <c r="L39733" s="36"/>
      <c r="M39733" s="36"/>
      <c r="N39733" s="36"/>
    </row>
    <row r="39734" spans="12:14" x14ac:dyDescent="0.25">
      <c r="L39734" s="36"/>
      <c r="M39734" s="36"/>
      <c r="N39734" s="36"/>
    </row>
    <row r="39735" spans="12:14" x14ac:dyDescent="0.25">
      <c r="L39735" s="36"/>
      <c r="M39735" s="36"/>
      <c r="N39735" s="36"/>
    </row>
    <row r="39736" spans="12:14" x14ac:dyDescent="0.25">
      <c r="L39736" s="36"/>
      <c r="M39736" s="36"/>
      <c r="N39736" s="36"/>
    </row>
    <row r="39737" spans="12:14" x14ac:dyDescent="0.25">
      <c r="L39737" s="36"/>
      <c r="M39737" s="36"/>
      <c r="N39737" s="36"/>
    </row>
    <row r="39738" spans="12:14" x14ac:dyDescent="0.25">
      <c r="L39738" s="36"/>
      <c r="M39738" s="36"/>
      <c r="N39738" s="36"/>
    </row>
    <row r="39739" spans="12:14" x14ac:dyDescent="0.25">
      <c r="L39739" s="36"/>
      <c r="M39739" s="36"/>
      <c r="N39739" s="36"/>
    </row>
    <row r="39740" spans="12:14" x14ac:dyDescent="0.25">
      <c r="L39740" s="36"/>
      <c r="M39740" s="36"/>
      <c r="N39740" s="36"/>
    </row>
    <row r="39741" spans="12:14" x14ac:dyDescent="0.25">
      <c r="L39741" s="36"/>
      <c r="M39741" s="36"/>
      <c r="N39741" s="36"/>
    </row>
    <row r="39742" spans="12:14" x14ac:dyDescent="0.25">
      <c r="L39742" s="36"/>
      <c r="M39742" s="36"/>
      <c r="N39742" s="36"/>
    </row>
    <row r="39743" spans="12:14" x14ac:dyDescent="0.25">
      <c r="L39743" s="36"/>
      <c r="M39743" s="36"/>
      <c r="N39743" s="36"/>
    </row>
    <row r="39744" spans="12:14" x14ac:dyDescent="0.25">
      <c r="L39744" s="36"/>
      <c r="M39744" s="36"/>
      <c r="N39744" s="36"/>
    </row>
    <row r="39745" spans="12:14" x14ac:dyDescent="0.25">
      <c r="L39745" s="36"/>
      <c r="M39745" s="36"/>
      <c r="N39745" s="36"/>
    </row>
    <row r="39746" spans="12:14" x14ac:dyDescent="0.25">
      <c r="L39746" s="36"/>
      <c r="M39746" s="36"/>
      <c r="N39746" s="36"/>
    </row>
    <row r="39747" spans="12:14" x14ac:dyDescent="0.25">
      <c r="L39747" s="36"/>
      <c r="M39747" s="36"/>
      <c r="N39747" s="36"/>
    </row>
    <row r="39748" spans="12:14" x14ac:dyDescent="0.25">
      <c r="L39748" s="36"/>
      <c r="M39748" s="36"/>
      <c r="N39748" s="36"/>
    </row>
    <row r="39749" spans="12:14" x14ac:dyDescent="0.25">
      <c r="L39749" s="36"/>
      <c r="M39749" s="36"/>
      <c r="N39749" s="36"/>
    </row>
    <row r="39750" spans="12:14" x14ac:dyDescent="0.25">
      <c r="L39750" s="36"/>
      <c r="M39750" s="36"/>
      <c r="N39750" s="36"/>
    </row>
    <row r="39751" spans="12:14" x14ac:dyDescent="0.25">
      <c r="L39751" s="36"/>
      <c r="M39751" s="36"/>
      <c r="N39751" s="36"/>
    </row>
    <row r="39752" spans="12:14" x14ac:dyDescent="0.25">
      <c r="L39752" s="36"/>
      <c r="M39752" s="36"/>
      <c r="N39752" s="36"/>
    </row>
    <row r="39753" spans="12:14" x14ac:dyDescent="0.25">
      <c r="L39753" s="36"/>
      <c r="M39753" s="36"/>
      <c r="N39753" s="36"/>
    </row>
    <row r="39754" spans="12:14" x14ac:dyDescent="0.25">
      <c r="L39754" s="36"/>
      <c r="M39754" s="36"/>
      <c r="N39754" s="36"/>
    </row>
    <row r="39755" spans="12:14" x14ac:dyDescent="0.25">
      <c r="L39755" s="36"/>
      <c r="M39755" s="36"/>
      <c r="N39755" s="36"/>
    </row>
    <row r="39756" spans="12:14" x14ac:dyDescent="0.25">
      <c r="L39756" s="36"/>
      <c r="M39756" s="36"/>
      <c r="N39756" s="36"/>
    </row>
    <row r="39757" spans="12:14" x14ac:dyDescent="0.25">
      <c r="L39757" s="36"/>
      <c r="M39757" s="36"/>
      <c r="N39757" s="36"/>
    </row>
    <row r="39758" spans="12:14" x14ac:dyDescent="0.25">
      <c r="L39758" s="36"/>
      <c r="M39758" s="36"/>
      <c r="N39758" s="36"/>
    </row>
    <row r="39759" spans="12:14" x14ac:dyDescent="0.25">
      <c r="L39759" s="36"/>
      <c r="M39759" s="36"/>
      <c r="N39759" s="36"/>
    </row>
    <row r="39760" spans="12:14" x14ac:dyDescent="0.25">
      <c r="L39760" s="36"/>
      <c r="M39760" s="36"/>
      <c r="N39760" s="36"/>
    </row>
    <row r="39761" spans="12:14" x14ac:dyDescent="0.25">
      <c r="L39761" s="36"/>
      <c r="M39761" s="36"/>
      <c r="N39761" s="36"/>
    </row>
    <row r="39762" spans="12:14" x14ac:dyDescent="0.25">
      <c r="L39762" s="36"/>
      <c r="M39762" s="36"/>
      <c r="N39762" s="36"/>
    </row>
    <row r="39763" spans="12:14" x14ac:dyDescent="0.25">
      <c r="L39763" s="36"/>
      <c r="M39763" s="36"/>
      <c r="N39763" s="36"/>
    </row>
    <row r="39764" spans="12:14" x14ac:dyDescent="0.25">
      <c r="L39764" s="36"/>
      <c r="M39764" s="36"/>
      <c r="N39764" s="36"/>
    </row>
    <row r="39765" spans="12:14" x14ac:dyDescent="0.25">
      <c r="L39765" s="36"/>
      <c r="M39765" s="36"/>
      <c r="N39765" s="36"/>
    </row>
    <row r="39766" spans="12:14" x14ac:dyDescent="0.25">
      <c r="L39766" s="36"/>
      <c r="M39766" s="36"/>
      <c r="N39766" s="36"/>
    </row>
    <row r="39767" spans="12:14" x14ac:dyDescent="0.25">
      <c r="L39767" s="36"/>
      <c r="M39767" s="36"/>
      <c r="N39767" s="36"/>
    </row>
    <row r="39768" spans="12:14" x14ac:dyDescent="0.25">
      <c r="L39768" s="36"/>
      <c r="M39768" s="36"/>
      <c r="N39768" s="36"/>
    </row>
    <row r="39769" spans="12:14" x14ac:dyDescent="0.25">
      <c r="L39769" s="36"/>
      <c r="M39769" s="36"/>
      <c r="N39769" s="36"/>
    </row>
    <row r="39770" spans="12:14" x14ac:dyDescent="0.25">
      <c r="L39770" s="36"/>
      <c r="M39770" s="36"/>
      <c r="N39770" s="36"/>
    </row>
    <row r="39771" spans="12:14" x14ac:dyDescent="0.25">
      <c r="L39771" s="36"/>
      <c r="M39771" s="36"/>
      <c r="N39771" s="36"/>
    </row>
    <row r="39772" spans="12:14" x14ac:dyDescent="0.25">
      <c r="L39772" s="36"/>
      <c r="M39772" s="36"/>
      <c r="N39772" s="36"/>
    </row>
    <row r="39773" spans="12:14" x14ac:dyDescent="0.25">
      <c r="L39773" s="36"/>
      <c r="M39773" s="36"/>
      <c r="N39773" s="36"/>
    </row>
    <row r="39774" spans="12:14" x14ac:dyDescent="0.25">
      <c r="L39774" s="36"/>
      <c r="M39774" s="36"/>
      <c r="N39774" s="36"/>
    </row>
    <row r="39775" spans="12:14" x14ac:dyDescent="0.25">
      <c r="L39775" s="36"/>
      <c r="M39775" s="36"/>
      <c r="N39775" s="36"/>
    </row>
    <row r="39776" spans="12:14" x14ac:dyDescent="0.25">
      <c r="L39776" s="36"/>
      <c r="M39776" s="36"/>
      <c r="N39776" s="36"/>
    </row>
    <row r="39777" spans="12:14" x14ac:dyDescent="0.25">
      <c r="L39777" s="36"/>
      <c r="M39777" s="36"/>
      <c r="N39777" s="36"/>
    </row>
    <row r="39778" spans="12:14" x14ac:dyDescent="0.25">
      <c r="L39778" s="36"/>
      <c r="M39778" s="36"/>
      <c r="N39778" s="36"/>
    </row>
    <row r="39779" spans="12:14" x14ac:dyDescent="0.25">
      <c r="L39779" s="36"/>
      <c r="M39779" s="36"/>
      <c r="N39779" s="36"/>
    </row>
    <row r="39780" spans="12:14" x14ac:dyDescent="0.25">
      <c r="L39780" s="36"/>
      <c r="M39780" s="36"/>
      <c r="N39780" s="36"/>
    </row>
    <row r="39781" spans="12:14" x14ac:dyDescent="0.25">
      <c r="L39781" s="36"/>
      <c r="M39781" s="36"/>
      <c r="N39781" s="36"/>
    </row>
    <row r="39782" spans="12:14" x14ac:dyDescent="0.25">
      <c r="L39782" s="36"/>
      <c r="M39782" s="36"/>
      <c r="N39782" s="36"/>
    </row>
    <row r="39783" spans="12:14" x14ac:dyDescent="0.25">
      <c r="L39783" s="36"/>
      <c r="M39783" s="36"/>
      <c r="N39783" s="36"/>
    </row>
    <row r="39784" spans="12:14" x14ac:dyDescent="0.25">
      <c r="L39784" s="36"/>
      <c r="M39784" s="36"/>
      <c r="N39784" s="36"/>
    </row>
    <row r="39785" spans="12:14" x14ac:dyDescent="0.25">
      <c r="L39785" s="36"/>
      <c r="M39785" s="36"/>
      <c r="N39785" s="36"/>
    </row>
    <row r="39786" spans="12:14" x14ac:dyDescent="0.25">
      <c r="L39786" s="36"/>
      <c r="M39786" s="36"/>
      <c r="N39786" s="36"/>
    </row>
    <row r="39787" spans="12:14" x14ac:dyDescent="0.25">
      <c r="L39787" s="36"/>
      <c r="M39787" s="36"/>
      <c r="N39787" s="36"/>
    </row>
    <row r="39788" spans="12:14" x14ac:dyDescent="0.25">
      <c r="L39788" s="36"/>
      <c r="M39788" s="36"/>
      <c r="N39788" s="36"/>
    </row>
    <row r="39789" spans="12:14" x14ac:dyDescent="0.25">
      <c r="L39789" s="36"/>
      <c r="M39789" s="36"/>
      <c r="N39789" s="36"/>
    </row>
    <row r="39790" spans="12:14" x14ac:dyDescent="0.25">
      <c r="L39790" s="36"/>
      <c r="M39790" s="36"/>
      <c r="N39790" s="36"/>
    </row>
    <row r="39791" spans="12:14" x14ac:dyDescent="0.25">
      <c r="L39791" s="36"/>
      <c r="M39791" s="36"/>
      <c r="N39791" s="36"/>
    </row>
    <row r="39792" spans="12:14" x14ac:dyDescent="0.25">
      <c r="L39792" s="36"/>
      <c r="M39792" s="36"/>
      <c r="N39792" s="36"/>
    </row>
    <row r="39793" spans="12:14" x14ac:dyDescent="0.25">
      <c r="L39793" s="36"/>
      <c r="M39793" s="36"/>
      <c r="N39793" s="36"/>
    </row>
    <row r="39794" spans="12:14" x14ac:dyDescent="0.25">
      <c r="L39794" s="36"/>
      <c r="M39794" s="36"/>
      <c r="N39794" s="36"/>
    </row>
    <row r="39795" spans="12:14" x14ac:dyDescent="0.25">
      <c r="L39795" s="36"/>
      <c r="M39795" s="36"/>
      <c r="N39795" s="36"/>
    </row>
    <row r="39796" spans="12:14" x14ac:dyDescent="0.25">
      <c r="L39796" s="36"/>
      <c r="M39796" s="36"/>
      <c r="N39796" s="36"/>
    </row>
    <row r="39797" spans="12:14" x14ac:dyDescent="0.25">
      <c r="L39797" s="36"/>
      <c r="M39797" s="36"/>
      <c r="N39797" s="36"/>
    </row>
    <row r="39798" spans="12:14" x14ac:dyDescent="0.25">
      <c r="L39798" s="36"/>
      <c r="M39798" s="36"/>
      <c r="N39798" s="36"/>
    </row>
    <row r="39799" spans="12:14" x14ac:dyDescent="0.25">
      <c r="L39799" s="36"/>
      <c r="M39799" s="36"/>
      <c r="N39799" s="36"/>
    </row>
    <row r="39800" spans="12:14" x14ac:dyDescent="0.25">
      <c r="L39800" s="36"/>
      <c r="M39800" s="36"/>
      <c r="N39800" s="36"/>
    </row>
    <row r="39801" spans="12:14" x14ac:dyDescent="0.25">
      <c r="L39801" s="36"/>
      <c r="M39801" s="36"/>
      <c r="N39801" s="36"/>
    </row>
    <row r="39802" spans="12:14" x14ac:dyDescent="0.25">
      <c r="L39802" s="36"/>
      <c r="M39802" s="36"/>
      <c r="N39802" s="36"/>
    </row>
    <row r="39803" spans="12:14" x14ac:dyDescent="0.25">
      <c r="L39803" s="36"/>
      <c r="M39803" s="36"/>
      <c r="N39803" s="36"/>
    </row>
    <row r="39804" spans="12:14" x14ac:dyDescent="0.25">
      <c r="L39804" s="36"/>
      <c r="M39804" s="36"/>
      <c r="N39804" s="36"/>
    </row>
    <row r="39805" spans="12:14" x14ac:dyDescent="0.25">
      <c r="L39805" s="36"/>
      <c r="M39805" s="36"/>
      <c r="N39805" s="36"/>
    </row>
    <row r="39806" spans="12:14" x14ac:dyDescent="0.25">
      <c r="L39806" s="36"/>
      <c r="M39806" s="36"/>
      <c r="N39806" s="36"/>
    </row>
    <row r="39807" spans="12:14" x14ac:dyDescent="0.25">
      <c r="L39807" s="36"/>
      <c r="M39807" s="36"/>
      <c r="N39807" s="36"/>
    </row>
    <row r="39808" spans="12:14" x14ac:dyDescent="0.25">
      <c r="L39808" s="36"/>
      <c r="M39808" s="36"/>
      <c r="N39808" s="36"/>
    </row>
    <row r="39809" spans="12:14" x14ac:dyDescent="0.25">
      <c r="L39809" s="36"/>
      <c r="M39809" s="36"/>
      <c r="N39809" s="36"/>
    </row>
    <row r="39810" spans="12:14" x14ac:dyDescent="0.25">
      <c r="L39810" s="36"/>
      <c r="M39810" s="36"/>
      <c r="N39810" s="36"/>
    </row>
    <row r="39811" spans="12:14" x14ac:dyDescent="0.25">
      <c r="L39811" s="36"/>
      <c r="M39811" s="36"/>
      <c r="N39811" s="36"/>
    </row>
    <row r="39812" spans="12:14" x14ac:dyDescent="0.25">
      <c r="L39812" s="36"/>
      <c r="M39812" s="36"/>
      <c r="N39812" s="36"/>
    </row>
    <row r="39813" spans="12:14" x14ac:dyDescent="0.25">
      <c r="L39813" s="36"/>
      <c r="M39813" s="36"/>
      <c r="N39813" s="36"/>
    </row>
    <row r="39814" spans="12:14" x14ac:dyDescent="0.25">
      <c r="L39814" s="36"/>
      <c r="M39814" s="36"/>
      <c r="N39814" s="36"/>
    </row>
    <row r="39815" spans="12:14" x14ac:dyDescent="0.25">
      <c r="L39815" s="36"/>
      <c r="M39815" s="36"/>
      <c r="N39815" s="36"/>
    </row>
    <row r="39816" spans="12:14" x14ac:dyDescent="0.25">
      <c r="L39816" s="36"/>
      <c r="M39816" s="36"/>
      <c r="N39816" s="36"/>
    </row>
    <row r="39817" spans="12:14" x14ac:dyDescent="0.25">
      <c r="L39817" s="36"/>
      <c r="M39817" s="36"/>
      <c r="N39817" s="36"/>
    </row>
    <row r="39818" spans="12:14" x14ac:dyDescent="0.25">
      <c r="L39818" s="36"/>
      <c r="M39818" s="36"/>
      <c r="N39818" s="36"/>
    </row>
    <row r="39819" spans="12:14" x14ac:dyDescent="0.25">
      <c r="L39819" s="36"/>
      <c r="M39819" s="36"/>
      <c r="N39819" s="36"/>
    </row>
    <row r="39820" spans="12:14" x14ac:dyDescent="0.25">
      <c r="L39820" s="36"/>
      <c r="M39820" s="36"/>
      <c r="N39820" s="36"/>
    </row>
    <row r="39821" spans="12:14" x14ac:dyDescent="0.25">
      <c r="L39821" s="36"/>
      <c r="M39821" s="36"/>
      <c r="N39821" s="36"/>
    </row>
    <row r="39822" spans="12:14" x14ac:dyDescent="0.25">
      <c r="L39822" s="36"/>
      <c r="M39822" s="36"/>
      <c r="N39822" s="36"/>
    </row>
    <row r="39823" spans="12:14" x14ac:dyDescent="0.25">
      <c r="L39823" s="36"/>
      <c r="M39823" s="36"/>
      <c r="N39823" s="36"/>
    </row>
    <row r="39824" spans="12:14" x14ac:dyDescent="0.25">
      <c r="L39824" s="36"/>
      <c r="M39824" s="36"/>
      <c r="N39824" s="36"/>
    </row>
    <row r="39825" spans="12:14" x14ac:dyDescent="0.25">
      <c r="L39825" s="36"/>
      <c r="M39825" s="36"/>
      <c r="N39825" s="36"/>
    </row>
    <row r="39826" spans="12:14" x14ac:dyDescent="0.25">
      <c r="L39826" s="36"/>
      <c r="M39826" s="36"/>
      <c r="N39826" s="36"/>
    </row>
    <row r="39827" spans="12:14" x14ac:dyDescent="0.25">
      <c r="L39827" s="36"/>
      <c r="M39827" s="36"/>
      <c r="N39827" s="36"/>
    </row>
    <row r="39828" spans="12:14" x14ac:dyDescent="0.25">
      <c r="L39828" s="36"/>
      <c r="M39828" s="36"/>
      <c r="N39828" s="36"/>
    </row>
    <row r="39829" spans="12:14" x14ac:dyDescent="0.25">
      <c r="L39829" s="36"/>
      <c r="M39829" s="36"/>
      <c r="N39829" s="36"/>
    </row>
    <row r="39830" spans="12:14" x14ac:dyDescent="0.25">
      <c r="L39830" s="36"/>
      <c r="M39830" s="36"/>
      <c r="N39830" s="36"/>
    </row>
    <row r="39831" spans="12:14" x14ac:dyDescent="0.25">
      <c r="L39831" s="36"/>
      <c r="M39831" s="36"/>
      <c r="N39831" s="36"/>
    </row>
    <row r="39832" spans="12:14" x14ac:dyDescent="0.25">
      <c r="L39832" s="36"/>
      <c r="M39832" s="36"/>
      <c r="N39832" s="36"/>
    </row>
    <row r="39833" spans="12:14" x14ac:dyDescent="0.25">
      <c r="L39833" s="36"/>
      <c r="M39833" s="36"/>
      <c r="N39833" s="36"/>
    </row>
    <row r="39834" spans="12:14" x14ac:dyDescent="0.25">
      <c r="L39834" s="36"/>
      <c r="M39834" s="36"/>
      <c r="N39834" s="36"/>
    </row>
    <row r="39835" spans="12:14" x14ac:dyDescent="0.25">
      <c r="L39835" s="36"/>
      <c r="M39835" s="36"/>
      <c r="N39835" s="36"/>
    </row>
    <row r="39836" spans="12:14" x14ac:dyDescent="0.25">
      <c r="L39836" s="36"/>
      <c r="M39836" s="36"/>
      <c r="N39836" s="36"/>
    </row>
    <row r="39837" spans="12:14" x14ac:dyDescent="0.25">
      <c r="L39837" s="36"/>
      <c r="M39837" s="36"/>
      <c r="N39837" s="36"/>
    </row>
    <row r="39838" spans="12:14" x14ac:dyDescent="0.25">
      <c r="L39838" s="36"/>
      <c r="M39838" s="36"/>
      <c r="N39838" s="36"/>
    </row>
    <row r="39839" spans="12:14" x14ac:dyDescent="0.25">
      <c r="L39839" s="36"/>
      <c r="M39839" s="36"/>
      <c r="N39839" s="36"/>
    </row>
    <row r="39840" spans="12:14" x14ac:dyDescent="0.25">
      <c r="L39840" s="36"/>
      <c r="M39840" s="36"/>
      <c r="N39840" s="36"/>
    </row>
    <row r="39841" spans="12:14" x14ac:dyDescent="0.25">
      <c r="L39841" s="36"/>
      <c r="M39841" s="36"/>
      <c r="N39841" s="36"/>
    </row>
    <row r="39842" spans="12:14" x14ac:dyDescent="0.25">
      <c r="L39842" s="36"/>
      <c r="M39842" s="36"/>
      <c r="N39842" s="36"/>
    </row>
    <row r="39843" spans="12:14" x14ac:dyDescent="0.25">
      <c r="L39843" s="36"/>
      <c r="M39843" s="36"/>
      <c r="N39843" s="36"/>
    </row>
    <row r="39844" spans="12:14" x14ac:dyDescent="0.25">
      <c r="L39844" s="36"/>
      <c r="M39844" s="36"/>
      <c r="N39844" s="36"/>
    </row>
    <row r="39845" spans="12:14" x14ac:dyDescent="0.25">
      <c r="L39845" s="36"/>
      <c r="M39845" s="36"/>
      <c r="N39845" s="36"/>
    </row>
    <row r="39846" spans="12:14" x14ac:dyDescent="0.25">
      <c r="L39846" s="36"/>
      <c r="M39846" s="36"/>
      <c r="N39846" s="36"/>
    </row>
    <row r="39847" spans="12:14" x14ac:dyDescent="0.25">
      <c r="L39847" s="36"/>
      <c r="M39847" s="36"/>
      <c r="N39847" s="36"/>
    </row>
    <row r="39848" spans="12:14" x14ac:dyDescent="0.25">
      <c r="L39848" s="36"/>
      <c r="M39848" s="36"/>
      <c r="N39848" s="36"/>
    </row>
    <row r="39849" spans="12:14" x14ac:dyDescent="0.25">
      <c r="L39849" s="36"/>
      <c r="M39849" s="36"/>
      <c r="N39849" s="36"/>
    </row>
    <row r="39850" spans="12:14" x14ac:dyDescent="0.25">
      <c r="L39850" s="36"/>
      <c r="M39850" s="36"/>
      <c r="N39850" s="36"/>
    </row>
    <row r="39851" spans="12:14" x14ac:dyDescent="0.25">
      <c r="L39851" s="36"/>
      <c r="M39851" s="36"/>
      <c r="N39851" s="36"/>
    </row>
    <row r="39852" spans="12:14" x14ac:dyDescent="0.25">
      <c r="L39852" s="36"/>
      <c r="M39852" s="36"/>
      <c r="N39852" s="36"/>
    </row>
    <row r="39853" spans="12:14" x14ac:dyDescent="0.25">
      <c r="L39853" s="36"/>
      <c r="M39853" s="36"/>
      <c r="N39853" s="36"/>
    </row>
    <row r="39854" spans="12:14" x14ac:dyDescent="0.25">
      <c r="L39854" s="36"/>
      <c r="M39854" s="36"/>
      <c r="N39854" s="36"/>
    </row>
    <row r="39855" spans="12:14" x14ac:dyDescent="0.25">
      <c r="L39855" s="36"/>
      <c r="M39855" s="36"/>
      <c r="N39855" s="36"/>
    </row>
    <row r="39856" spans="12:14" x14ac:dyDescent="0.25">
      <c r="L39856" s="36"/>
      <c r="M39856" s="36"/>
      <c r="N39856" s="36"/>
    </row>
    <row r="39857" spans="12:14" x14ac:dyDescent="0.25">
      <c r="L39857" s="36"/>
      <c r="M39857" s="36"/>
      <c r="N39857" s="36"/>
    </row>
    <row r="39858" spans="12:14" x14ac:dyDescent="0.25">
      <c r="L39858" s="36"/>
      <c r="M39858" s="36"/>
      <c r="N39858" s="36"/>
    </row>
    <row r="39859" spans="12:14" x14ac:dyDescent="0.25">
      <c r="L39859" s="36"/>
      <c r="M39859" s="36"/>
      <c r="N39859" s="36"/>
    </row>
    <row r="39860" spans="12:14" x14ac:dyDescent="0.25">
      <c r="L39860" s="36"/>
      <c r="M39860" s="36"/>
      <c r="N39860" s="36"/>
    </row>
    <row r="39861" spans="12:14" x14ac:dyDescent="0.25">
      <c r="L39861" s="36"/>
      <c r="M39861" s="36"/>
      <c r="N39861" s="36"/>
    </row>
    <row r="39862" spans="12:14" x14ac:dyDescent="0.25">
      <c r="L39862" s="36"/>
      <c r="M39862" s="36"/>
      <c r="N39862" s="36"/>
    </row>
    <row r="39863" spans="12:14" x14ac:dyDescent="0.25">
      <c r="L39863" s="36"/>
      <c r="M39863" s="36"/>
      <c r="N39863" s="36"/>
    </row>
    <row r="39864" spans="12:14" x14ac:dyDescent="0.25">
      <c r="L39864" s="36"/>
      <c r="M39864" s="36"/>
      <c r="N39864" s="36"/>
    </row>
    <row r="39865" spans="12:14" x14ac:dyDescent="0.25">
      <c r="L39865" s="36"/>
      <c r="M39865" s="36"/>
      <c r="N39865" s="36"/>
    </row>
    <row r="39866" spans="12:14" x14ac:dyDescent="0.25">
      <c r="L39866" s="36"/>
      <c r="M39866" s="36"/>
      <c r="N39866" s="36"/>
    </row>
    <row r="39867" spans="12:14" x14ac:dyDescent="0.25">
      <c r="L39867" s="36"/>
      <c r="M39867" s="36"/>
      <c r="N39867" s="36"/>
    </row>
    <row r="39868" spans="12:14" x14ac:dyDescent="0.25">
      <c r="L39868" s="36"/>
      <c r="M39868" s="36"/>
      <c r="N39868" s="36"/>
    </row>
    <row r="39869" spans="12:14" x14ac:dyDescent="0.25">
      <c r="L39869" s="36"/>
      <c r="M39869" s="36"/>
      <c r="N39869" s="36"/>
    </row>
    <row r="39870" spans="12:14" x14ac:dyDescent="0.25">
      <c r="L39870" s="36"/>
      <c r="M39870" s="36"/>
      <c r="N39870" s="36"/>
    </row>
    <row r="39871" spans="12:14" x14ac:dyDescent="0.25">
      <c r="L39871" s="36"/>
      <c r="M39871" s="36"/>
      <c r="N39871" s="36"/>
    </row>
    <row r="39872" spans="12:14" x14ac:dyDescent="0.25">
      <c r="L39872" s="36"/>
      <c r="M39872" s="36"/>
      <c r="N39872" s="36"/>
    </row>
    <row r="39873" spans="12:14" x14ac:dyDescent="0.25">
      <c r="L39873" s="36"/>
      <c r="M39873" s="36"/>
      <c r="N39873" s="36"/>
    </row>
    <row r="39874" spans="12:14" x14ac:dyDescent="0.25">
      <c r="L39874" s="36"/>
      <c r="M39874" s="36"/>
      <c r="N39874" s="36"/>
    </row>
    <row r="39875" spans="12:14" x14ac:dyDescent="0.25">
      <c r="L39875" s="36"/>
      <c r="M39875" s="36"/>
      <c r="N39875" s="36"/>
    </row>
    <row r="39876" spans="12:14" x14ac:dyDescent="0.25">
      <c r="L39876" s="36"/>
      <c r="M39876" s="36"/>
      <c r="N39876" s="36"/>
    </row>
    <row r="39877" spans="12:14" x14ac:dyDescent="0.25">
      <c r="L39877" s="36"/>
      <c r="M39877" s="36"/>
      <c r="N39877" s="36"/>
    </row>
    <row r="39878" spans="12:14" x14ac:dyDescent="0.25">
      <c r="L39878" s="36"/>
      <c r="M39878" s="36"/>
      <c r="N39878" s="36"/>
    </row>
    <row r="39879" spans="12:14" x14ac:dyDescent="0.25">
      <c r="L39879" s="36"/>
      <c r="M39879" s="36"/>
      <c r="N39879" s="36"/>
    </row>
    <row r="39880" spans="12:14" x14ac:dyDescent="0.25">
      <c r="L39880" s="36"/>
      <c r="M39880" s="36"/>
      <c r="N39880" s="36"/>
    </row>
    <row r="39881" spans="12:14" x14ac:dyDescent="0.25">
      <c r="L39881" s="36"/>
      <c r="M39881" s="36"/>
      <c r="N39881" s="36"/>
    </row>
    <row r="39882" spans="12:14" x14ac:dyDescent="0.25">
      <c r="L39882" s="36"/>
      <c r="M39882" s="36"/>
      <c r="N39882" s="36"/>
    </row>
    <row r="39883" spans="12:14" x14ac:dyDescent="0.25">
      <c r="L39883" s="36"/>
      <c r="M39883" s="36"/>
      <c r="N39883" s="36"/>
    </row>
    <row r="39884" spans="12:14" x14ac:dyDescent="0.25">
      <c r="L39884" s="36"/>
      <c r="M39884" s="36"/>
      <c r="N39884" s="36"/>
    </row>
    <row r="39885" spans="12:14" x14ac:dyDescent="0.25">
      <c r="L39885" s="36"/>
      <c r="M39885" s="36"/>
      <c r="N39885" s="36"/>
    </row>
    <row r="39886" spans="12:14" x14ac:dyDescent="0.25">
      <c r="L39886" s="36"/>
      <c r="M39886" s="36"/>
      <c r="N39886" s="36"/>
    </row>
    <row r="39887" spans="12:14" x14ac:dyDescent="0.25">
      <c r="L39887" s="36"/>
      <c r="M39887" s="36"/>
      <c r="N39887" s="36"/>
    </row>
    <row r="39888" spans="12:14" x14ac:dyDescent="0.25">
      <c r="L39888" s="36"/>
      <c r="M39888" s="36"/>
      <c r="N39888" s="36"/>
    </row>
    <row r="39889" spans="12:14" x14ac:dyDescent="0.25">
      <c r="L39889" s="36"/>
      <c r="M39889" s="36"/>
      <c r="N39889" s="36"/>
    </row>
    <row r="39890" spans="12:14" x14ac:dyDescent="0.25">
      <c r="L39890" s="36"/>
      <c r="M39890" s="36"/>
      <c r="N39890" s="36"/>
    </row>
    <row r="39891" spans="12:14" x14ac:dyDescent="0.25">
      <c r="L39891" s="36"/>
      <c r="M39891" s="36"/>
      <c r="N39891" s="36"/>
    </row>
    <row r="39892" spans="12:14" x14ac:dyDescent="0.25">
      <c r="L39892" s="36"/>
      <c r="M39892" s="36"/>
      <c r="N39892" s="36"/>
    </row>
    <row r="39893" spans="12:14" x14ac:dyDescent="0.25">
      <c r="L39893" s="36"/>
      <c r="M39893" s="36"/>
      <c r="N39893" s="36"/>
    </row>
    <row r="39894" spans="12:14" x14ac:dyDescent="0.25">
      <c r="L39894" s="36"/>
      <c r="M39894" s="36"/>
      <c r="N39894" s="36"/>
    </row>
    <row r="39895" spans="12:14" x14ac:dyDescent="0.25">
      <c r="L39895" s="36"/>
      <c r="M39895" s="36"/>
      <c r="N39895" s="36"/>
    </row>
    <row r="39896" spans="12:14" x14ac:dyDescent="0.25">
      <c r="L39896" s="36"/>
      <c r="M39896" s="36"/>
      <c r="N39896" s="36"/>
    </row>
    <row r="39897" spans="12:14" x14ac:dyDescent="0.25">
      <c r="L39897" s="36"/>
      <c r="M39897" s="36"/>
      <c r="N39897" s="36"/>
    </row>
    <row r="39898" spans="12:14" x14ac:dyDescent="0.25">
      <c r="L39898" s="36"/>
      <c r="M39898" s="36"/>
      <c r="N39898" s="36"/>
    </row>
    <row r="39899" spans="12:14" x14ac:dyDescent="0.25">
      <c r="L39899" s="36"/>
      <c r="M39899" s="36"/>
      <c r="N39899" s="36"/>
    </row>
    <row r="39900" spans="12:14" x14ac:dyDescent="0.25">
      <c r="L39900" s="36"/>
      <c r="M39900" s="36"/>
      <c r="N39900" s="36"/>
    </row>
    <row r="39901" spans="12:14" x14ac:dyDescent="0.25">
      <c r="L39901" s="36"/>
      <c r="M39901" s="36"/>
      <c r="N39901" s="36"/>
    </row>
    <row r="39902" spans="12:14" x14ac:dyDescent="0.25">
      <c r="L39902" s="36"/>
      <c r="M39902" s="36"/>
      <c r="N39902" s="36"/>
    </row>
    <row r="39903" spans="12:14" x14ac:dyDescent="0.25">
      <c r="L39903" s="36"/>
      <c r="M39903" s="36"/>
      <c r="N39903" s="36"/>
    </row>
    <row r="39904" spans="12:14" x14ac:dyDescent="0.25">
      <c r="L39904" s="36"/>
      <c r="M39904" s="36"/>
      <c r="N39904" s="36"/>
    </row>
    <row r="39905" spans="12:14" x14ac:dyDescent="0.25">
      <c r="L39905" s="36"/>
      <c r="M39905" s="36"/>
      <c r="N39905" s="36"/>
    </row>
    <row r="39906" spans="12:14" x14ac:dyDescent="0.25">
      <c r="L39906" s="36"/>
      <c r="M39906" s="36"/>
      <c r="N39906" s="36"/>
    </row>
    <row r="39907" spans="12:14" x14ac:dyDescent="0.25">
      <c r="L39907" s="36"/>
      <c r="M39907" s="36"/>
      <c r="N39907" s="36"/>
    </row>
    <row r="39908" spans="12:14" x14ac:dyDescent="0.25">
      <c r="L39908" s="36"/>
      <c r="M39908" s="36"/>
      <c r="N39908" s="36"/>
    </row>
    <row r="39909" spans="12:14" x14ac:dyDescent="0.25">
      <c r="L39909" s="36"/>
      <c r="M39909" s="36"/>
      <c r="N39909" s="36"/>
    </row>
    <row r="39910" spans="12:14" x14ac:dyDescent="0.25">
      <c r="L39910" s="36"/>
      <c r="M39910" s="36"/>
      <c r="N39910" s="36"/>
    </row>
    <row r="39911" spans="12:14" x14ac:dyDescent="0.25">
      <c r="L39911" s="36"/>
      <c r="M39911" s="36"/>
      <c r="N39911" s="36"/>
    </row>
    <row r="39912" spans="12:14" x14ac:dyDescent="0.25">
      <c r="L39912" s="36"/>
      <c r="M39912" s="36"/>
      <c r="N39912" s="36"/>
    </row>
    <row r="39913" spans="12:14" x14ac:dyDescent="0.25">
      <c r="L39913" s="36"/>
      <c r="M39913" s="36"/>
      <c r="N39913" s="36"/>
    </row>
    <row r="39914" spans="12:14" x14ac:dyDescent="0.25">
      <c r="L39914" s="36"/>
      <c r="M39914" s="36"/>
      <c r="N39914" s="36"/>
    </row>
    <row r="39915" spans="12:14" x14ac:dyDescent="0.25">
      <c r="L39915" s="36"/>
      <c r="M39915" s="36"/>
      <c r="N39915" s="36"/>
    </row>
    <row r="39916" spans="12:14" x14ac:dyDescent="0.25">
      <c r="L39916" s="36"/>
      <c r="M39916" s="36"/>
      <c r="N39916" s="36"/>
    </row>
    <row r="39917" spans="12:14" x14ac:dyDescent="0.25">
      <c r="L39917" s="36"/>
      <c r="M39917" s="36"/>
      <c r="N39917" s="36"/>
    </row>
    <row r="39918" spans="12:14" x14ac:dyDescent="0.25">
      <c r="L39918" s="36"/>
      <c r="M39918" s="36"/>
      <c r="N39918" s="36"/>
    </row>
    <row r="39919" spans="12:14" x14ac:dyDescent="0.25">
      <c r="L39919" s="36"/>
      <c r="M39919" s="36"/>
      <c r="N39919" s="36"/>
    </row>
    <row r="39920" spans="12:14" x14ac:dyDescent="0.25">
      <c r="L39920" s="36"/>
      <c r="M39920" s="36"/>
      <c r="N39920" s="36"/>
    </row>
    <row r="39921" spans="12:14" x14ac:dyDescent="0.25">
      <c r="L39921" s="36"/>
      <c r="M39921" s="36"/>
      <c r="N39921" s="36"/>
    </row>
    <row r="39922" spans="12:14" x14ac:dyDescent="0.25">
      <c r="L39922" s="36"/>
      <c r="M39922" s="36"/>
      <c r="N39922" s="36"/>
    </row>
    <row r="39923" spans="12:14" x14ac:dyDescent="0.25">
      <c r="L39923" s="36"/>
      <c r="M39923" s="36"/>
      <c r="N39923" s="36"/>
    </row>
    <row r="39924" spans="12:14" x14ac:dyDescent="0.25">
      <c r="L39924" s="36"/>
      <c r="M39924" s="36"/>
      <c r="N39924" s="36"/>
    </row>
    <row r="39925" spans="12:14" x14ac:dyDescent="0.25">
      <c r="L39925" s="36"/>
      <c r="M39925" s="36"/>
      <c r="N39925" s="36"/>
    </row>
    <row r="39926" spans="12:14" x14ac:dyDescent="0.25">
      <c r="L39926" s="36"/>
      <c r="M39926" s="36"/>
      <c r="N39926" s="36"/>
    </row>
    <row r="39927" spans="12:14" x14ac:dyDescent="0.25">
      <c r="L39927" s="36"/>
      <c r="M39927" s="36"/>
      <c r="N39927" s="36"/>
    </row>
    <row r="39928" spans="12:14" x14ac:dyDescent="0.25">
      <c r="L39928" s="36"/>
      <c r="M39928" s="36"/>
      <c r="N39928" s="36"/>
    </row>
    <row r="39929" spans="12:14" x14ac:dyDescent="0.25">
      <c r="L39929" s="36"/>
      <c r="M39929" s="36"/>
      <c r="N39929" s="36"/>
    </row>
    <row r="39930" spans="12:14" x14ac:dyDescent="0.25">
      <c r="L39930" s="36"/>
      <c r="M39930" s="36"/>
      <c r="N39930" s="36"/>
    </row>
    <row r="39931" spans="12:14" x14ac:dyDescent="0.25">
      <c r="L39931" s="36"/>
      <c r="M39931" s="36"/>
      <c r="N39931" s="36"/>
    </row>
    <row r="39932" spans="12:14" x14ac:dyDescent="0.25">
      <c r="L39932" s="36"/>
      <c r="M39932" s="36"/>
      <c r="N39932" s="36"/>
    </row>
    <row r="39933" spans="12:14" x14ac:dyDescent="0.25">
      <c r="L39933" s="36"/>
      <c r="M39933" s="36"/>
      <c r="N39933" s="36"/>
    </row>
    <row r="39934" spans="12:14" x14ac:dyDescent="0.25">
      <c r="L39934" s="36"/>
      <c r="M39934" s="36"/>
      <c r="N39934" s="36"/>
    </row>
    <row r="39935" spans="12:14" x14ac:dyDescent="0.25">
      <c r="L39935" s="36"/>
      <c r="M39935" s="36"/>
      <c r="N39935" s="36"/>
    </row>
    <row r="39936" spans="12:14" x14ac:dyDescent="0.25">
      <c r="L39936" s="36"/>
      <c r="M39936" s="36"/>
      <c r="N39936" s="36"/>
    </row>
    <row r="39937" spans="12:14" x14ac:dyDescent="0.25">
      <c r="L39937" s="36"/>
      <c r="M39937" s="36"/>
      <c r="N39937" s="36"/>
    </row>
    <row r="39938" spans="12:14" x14ac:dyDescent="0.25">
      <c r="L39938" s="36"/>
      <c r="M39938" s="36"/>
      <c r="N39938" s="36"/>
    </row>
    <row r="39939" spans="12:14" x14ac:dyDescent="0.25">
      <c r="L39939" s="36"/>
      <c r="M39939" s="36"/>
      <c r="N39939" s="36"/>
    </row>
    <row r="39940" spans="12:14" x14ac:dyDescent="0.25">
      <c r="L39940" s="36"/>
      <c r="M39940" s="36"/>
      <c r="N39940" s="36"/>
    </row>
    <row r="39941" spans="12:14" x14ac:dyDescent="0.25">
      <c r="L39941" s="36"/>
      <c r="M39941" s="36"/>
      <c r="N39941" s="36"/>
    </row>
    <row r="39942" spans="12:14" x14ac:dyDescent="0.25">
      <c r="L39942" s="36"/>
      <c r="M39942" s="36"/>
      <c r="N39942" s="36"/>
    </row>
    <row r="39943" spans="12:14" x14ac:dyDescent="0.25">
      <c r="L39943" s="36"/>
      <c r="M39943" s="36"/>
      <c r="N39943" s="36"/>
    </row>
    <row r="39944" spans="12:14" x14ac:dyDescent="0.25">
      <c r="L39944" s="36"/>
      <c r="M39944" s="36"/>
      <c r="N39944" s="36"/>
    </row>
    <row r="39945" spans="12:14" x14ac:dyDescent="0.25">
      <c r="L39945" s="36"/>
      <c r="M39945" s="36"/>
      <c r="N39945" s="36"/>
    </row>
    <row r="39946" spans="12:14" x14ac:dyDescent="0.25">
      <c r="L39946" s="36"/>
      <c r="M39946" s="36"/>
      <c r="N39946" s="36"/>
    </row>
    <row r="39947" spans="12:14" x14ac:dyDescent="0.25">
      <c r="L39947" s="36"/>
      <c r="M39947" s="36"/>
      <c r="N39947" s="36"/>
    </row>
    <row r="39948" spans="12:14" x14ac:dyDescent="0.25">
      <c r="L39948" s="36"/>
      <c r="M39948" s="36"/>
      <c r="N39948" s="36"/>
    </row>
    <row r="39949" spans="12:14" x14ac:dyDescent="0.25">
      <c r="L39949" s="36"/>
      <c r="M39949" s="36"/>
      <c r="N39949" s="36"/>
    </row>
    <row r="39950" spans="12:14" x14ac:dyDescent="0.25">
      <c r="L39950" s="36"/>
      <c r="M39950" s="36"/>
      <c r="N39950" s="36"/>
    </row>
    <row r="39951" spans="12:14" x14ac:dyDescent="0.25">
      <c r="L39951" s="36"/>
      <c r="M39951" s="36"/>
      <c r="N39951" s="36"/>
    </row>
    <row r="39952" spans="12:14" x14ac:dyDescent="0.25">
      <c r="L39952" s="36"/>
      <c r="M39952" s="36"/>
      <c r="N39952" s="36"/>
    </row>
    <row r="39953" spans="12:14" x14ac:dyDescent="0.25">
      <c r="L39953" s="36"/>
      <c r="M39953" s="36"/>
      <c r="N39953" s="36"/>
    </row>
    <row r="39954" spans="12:14" x14ac:dyDescent="0.25">
      <c r="L39954" s="36"/>
      <c r="M39954" s="36"/>
      <c r="N39954" s="36"/>
    </row>
    <row r="39955" spans="12:14" x14ac:dyDescent="0.25">
      <c r="L39955" s="36"/>
      <c r="M39955" s="36"/>
      <c r="N39955" s="36"/>
    </row>
    <row r="39956" spans="12:14" x14ac:dyDescent="0.25">
      <c r="L39956" s="36"/>
      <c r="M39956" s="36"/>
      <c r="N39956" s="36"/>
    </row>
    <row r="39957" spans="12:14" x14ac:dyDescent="0.25">
      <c r="L39957" s="36"/>
      <c r="M39957" s="36"/>
      <c r="N39957" s="36"/>
    </row>
    <row r="39958" spans="12:14" x14ac:dyDescent="0.25">
      <c r="L39958" s="36"/>
      <c r="M39958" s="36"/>
      <c r="N39958" s="36"/>
    </row>
    <row r="39959" spans="12:14" x14ac:dyDescent="0.25">
      <c r="L39959" s="36"/>
      <c r="M39959" s="36"/>
      <c r="N39959" s="36"/>
    </row>
    <row r="39960" spans="12:14" x14ac:dyDescent="0.25">
      <c r="L39960" s="36"/>
      <c r="M39960" s="36"/>
      <c r="N39960" s="36"/>
    </row>
    <row r="39961" spans="12:14" x14ac:dyDescent="0.25">
      <c r="L39961" s="36"/>
      <c r="M39961" s="36"/>
      <c r="N39961" s="36"/>
    </row>
    <row r="39962" spans="12:14" x14ac:dyDescent="0.25">
      <c r="L39962" s="36"/>
      <c r="M39962" s="36"/>
      <c r="N39962" s="36"/>
    </row>
    <row r="39963" spans="12:14" x14ac:dyDescent="0.25">
      <c r="L39963" s="36"/>
      <c r="M39963" s="36"/>
      <c r="N39963" s="36"/>
    </row>
    <row r="39964" spans="12:14" x14ac:dyDescent="0.25">
      <c r="L39964" s="36"/>
      <c r="M39964" s="36"/>
      <c r="N39964" s="36"/>
    </row>
    <row r="39965" spans="12:14" x14ac:dyDescent="0.25">
      <c r="L39965" s="36"/>
      <c r="M39965" s="36"/>
      <c r="N39965" s="36"/>
    </row>
    <row r="39966" spans="12:14" x14ac:dyDescent="0.25">
      <c r="L39966" s="36"/>
      <c r="M39966" s="36"/>
      <c r="N39966" s="36"/>
    </row>
    <row r="39967" spans="12:14" x14ac:dyDescent="0.25">
      <c r="L39967" s="36"/>
      <c r="M39967" s="36"/>
      <c r="N39967" s="36"/>
    </row>
    <row r="39968" spans="12:14" x14ac:dyDescent="0.25">
      <c r="L39968" s="36"/>
      <c r="M39968" s="36"/>
      <c r="N39968" s="36"/>
    </row>
    <row r="39969" spans="12:14" x14ac:dyDescent="0.25">
      <c r="L39969" s="36"/>
      <c r="M39969" s="36"/>
      <c r="N39969" s="36"/>
    </row>
    <row r="39970" spans="12:14" x14ac:dyDescent="0.25">
      <c r="L39970" s="36"/>
      <c r="M39970" s="36"/>
      <c r="N39970" s="36"/>
    </row>
    <row r="39971" spans="12:14" x14ac:dyDescent="0.25">
      <c r="L39971" s="36"/>
      <c r="M39971" s="36"/>
      <c r="N39971" s="36"/>
    </row>
    <row r="39972" spans="12:14" x14ac:dyDescent="0.25">
      <c r="L39972" s="36"/>
      <c r="M39972" s="36"/>
      <c r="N39972" s="36"/>
    </row>
    <row r="39973" spans="12:14" x14ac:dyDescent="0.25">
      <c r="L39973" s="36"/>
      <c r="M39973" s="36"/>
      <c r="N39973" s="36"/>
    </row>
    <row r="39974" spans="12:14" x14ac:dyDescent="0.25">
      <c r="L39974" s="36"/>
      <c r="M39974" s="36"/>
      <c r="N39974" s="36"/>
    </row>
    <row r="39975" spans="12:14" x14ac:dyDescent="0.25">
      <c r="L39975" s="36"/>
      <c r="M39975" s="36"/>
      <c r="N39975" s="36"/>
    </row>
    <row r="39976" spans="12:14" x14ac:dyDescent="0.25">
      <c r="L39976" s="36"/>
      <c r="M39976" s="36"/>
      <c r="N39976" s="36"/>
    </row>
    <row r="39977" spans="12:14" x14ac:dyDescent="0.25">
      <c r="L39977" s="36"/>
      <c r="M39977" s="36"/>
      <c r="N39977" s="36"/>
    </row>
    <row r="39978" spans="12:14" x14ac:dyDescent="0.25">
      <c r="L39978" s="36"/>
      <c r="M39978" s="36"/>
      <c r="N39978" s="36"/>
    </row>
    <row r="39979" spans="12:14" x14ac:dyDescent="0.25">
      <c r="L39979" s="36"/>
      <c r="M39979" s="36"/>
      <c r="N39979" s="36"/>
    </row>
    <row r="39980" spans="12:14" x14ac:dyDescent="0.25">
      <c r="L39980" s="36"/>
      <c r="M39980" s="36"/>
      <c r="N39980" s="36"/>
    </row>
    <row r="39981" spans="12:14" x14ac:dyDescent="0.25">
      <c r="L39981" s="36"/>
      <c r="M39981" s="36"/>
      <c r="N39981" s="36"/>
    </row>
    <row r="39982" spans="12:14" x14ac:dyDescent="0.25">
      <c r="L39982" s="36"/>
      <c r="M39982" s="36"/>
      <c r="N39982" s="36"/>
    </row>
    <row r="39983" spans="12:14" x14ac:dyDescent="0.25">
      <c r="L39983" s="36"/>
      <c r="M39983" s="36"/>
      <c r="N39983" s="36"/>
    </row>
    <row r="39984" spans="12:14" x14ac:dyDescent="0.25">
      <c r="L39984" s="36"/>
      <c r="M39984" s="36"/>
      <c r="N39984" s="36"/>
    </row>
    <row r="39985" spans="12:14" x14ac:dyDescent="0.25">
      <c r="L39985" s="36"/>
      <c r="M39985" s="36"/>
      <c r="N39985" s="36"/>
    </row>
    <row r="39986" spans="12:14" x14ac:dyDescent="0.25">
      <c r="L39986" s="36"/>
      <c r="M39986" s="36"/>
      <c r="N39986" s="36"/>
    </row>
    <row r="39987" spans="12:14" x14ac:dyDescent="0.25">
      <c r="L39987" s="36"/>
      <c r="M39987" s="36"/>
      <c r="N39987" s="36"/>
    </row>
    <row r="39988" spans="12:14" x14ac:dyDescent="0.25">
      <c r="L39988" s="36"/>
      <c r="M39988" s="36"/>
      <c r="N39988" s="36"/>
    </row>
    <row r="39989" spans="12:14" x14ac:dyDescent="0.25">
      <c r="L39989" s="36"/>
      <c r="M39989" s="36"/>
      <c r="N39989" s="36"/>
    </row>
    <row r="39990" spans="12:14" x14ac:dyDescent="0.25">
      <c r="L39990" s="36"/>
      <c r="M39990" s="36"/>
      <c r="N39990" s="36"/>
    </row>
    <row r="39991" spans="12:14" x14ac:dyDescent="0.25">
      <c r="L39991" s="36"/>
      <c r="M39991" s="36"/>
      <c r="N39991" s="36"/>
    </row>
    <row r="39992" spans="12:14" x14ac:dyDescent="0.25">
      <c r="L39992" s="36"/>
      <c r="M39992" s="36"/>
      <c r="N39992" s="36"/>
    </row>
    <row r="39993" spans="12:14" x14ac:dyDescent="0.25">
      <c r="L39993" s="36"/>
      <c r="M39993" s="36"/>
      <c r="N39993" s="36"/>
    </row>
    <row r="39994" spans="12:14" x14ac:dyDescent="0.25">
      <c r="L39994" s="36"/>
      <c r="M39994" s="36"/>
      <c r="N39994" s="36"/>
    </row>
    <row r="39995" spans="12:14" x14ac:dyDescent="0.25">
      <c r="L39995" s="36"/>
      <c r="M39995" s="36"/>
      <c r="N39995" s="36"/>
    </row>
    <row r="39996" spans="12:14" x14ac:dyDescent="0.25">
      <c r="L39996" s="36"/>
      <c r="M39996" s="36"/>
      <c r="N39996" s="36"/>
    </row>
    <row r="39997" spans="12:14" x14ac:dyDescent="0.25">
      <c r="L39997" s="36"/>
      <c r="M39997" s="36"/>
      <c r="N39997" s="36"/>
    </row>
    <row r="39998" spans="12:14" x14ac:dyDescent="0.25">
      <c r="L39998" s="36"/>
      <c r="M39998" s="36"/>
      <c r="N39998" s="36"/>
    </row>
    <row r="39999" spans="12:14" x14ac:dyDescent="0.25">
      <c r="L39999" s="36"/>
      <c r="M39999" s="36"/>
      <c r="N39999" s="36"/>
    </row>
    <row r="40000" spans="12:14" x14ac:dyDescent="0.25">
      <c r="L40000" s="36"/>
      <c r="M40000" s="36"/>
      <c r="N40000" s="36"/>
    </row>
    <row r="40001" spans="12:14" x14ac:dyDescent="0.25">
      <c r="L40001" s="36"/>
      <c r="M40001" s="36"/>
      <c r="N40001" s="36"/>
    </row>
    <row r="40002" spans="12:14" x14ac:dyDescent="0.25">
      <c r="L40002" s="36"/>
      <c r="M40002" s="36"/>
      <c r="N40002" s="36"/>
    </row>
    <row r="40003" spans="12:14" x14ac:dyDescent="0.25">
      <c r="L40003" s="36"/>
      <c r="M40003" s="36"/>
      <c r="N40003" s="36"/>
    </row>
    <row r="40004" spans="12:14" x14ac:dyDescent="0.25">
      <c r="L40004" s="36"/>
      <c r="M40004" s="36"/>
      <c r="N40004" s="36"/>
    </row>
    <row r="40005" spans="12:14" x14ac:dyDescent="0.25">
      <c r="L40005" s="36"/>
      <c r="M40005" s="36"/>
      <c r="N40005" s="36"/>
    </row>
    <row r="40006" spans="12:14" x14ac:dyDescent="0.25">
      <c r="L40006" s="36"/>
      <c r="M40006" s="36"/>
      <c r="N40006" s="36"/>
    </row>
    <row r="40007" spans="12:14" x14ac:dyDescent="0.25">
      <c r="L40007" s="36"/>
      <c r="M40007" s="36"/>
      <c r="N40007" s="36"/>
    </row>
    <row r="40008" spans="12:14" x14ac:dyDescent="0.25">
      <c r="L40008" s="36"/>
      <c r="M40008" s="36"/>
      <c r="N40008" s="36"/>
    </row>
    <row r="40009" spans="12:14" x14ac:dyDescent="0.25">
      <c r="L40009" s="36"/>
      <c r="M40009" s="36"/>
      <c r="N40009" s="36"/>
    </row>
    <row r="40010" spans="12:14" x14ac:dyDescent="0.25">
      <c r="L40010" s="36"/>
      <c r="M40010" s="36"/>
      <c r="N40010" s="36"/>
    </row>
    <row r="40011" spans="12:14" x14ac:dyDescent="0.25">
      <c r="L40011" s="36"/>
      <c r="M40011" s="36"/>
      <c r="N40011" s="36"/>
    </row>
    <row r="40012" spans="12:14" x14ac:dyDescent="0.25">
      <c r="L40012" s="36"/>
      <c r="M40012" s="36"/>
      <c r="N40012" s="36"/>
    </row>
    <row r="40013" spans="12:14" x14ac:dyDescent="0.25">
      <c r="L40013" s="36"/>
      <c r="M40013" s="36"/>
      <c r="N40013" s="36"/>
    </row>
    <row r="40014" spans="12:14" x14ac:dyDescent="0.25">
      <c r="L40014" s="36"/>
      <c r="M40014" s="36"/>
      <c r="N40014" s="36"/>
    </row>
    <row r="40015" spans="12:14" x14ac:dyDescent="0.25">
      <c r="L40015" s="36"/>
      <c r="M40015" s="36"/>
      <c r="N40015" s="36"/>
    </row>
    <row r="40016" spans="12:14" x14ac:dyDescent="0.25">
      <c r="L40016" s="36"/>
      <c r="M40016" s="36"/>
      <c r="N40016" s="36"/>
    </row>
    <row r="40017" spans="12:14" x14ac:dyDescent="0.25">
      <c r="L40017" s="36"/>
      <c r="M40017" s="36"/>
      <c r="N40017" s="36"/>
    </row>
    <row r="40018" spans="12:14" x14ac:dyDescent="0.25">
      <c r="L40018" s="36"/>
      <c r="M40018" s="36"/>
      <c r="N40018" s="36"/>
    </row>
    <row r="40019" spans="12:14" x14ac:dyDescent="0.25">
      <c r="L40019" s="36"/>
      <c r="M40019" s="36"/>
      <c r="N40019" s="36"/>
    </row>
    <row r="40020" spans="12:14" x14ac:dyDescent="0.25">
      <c r="L40020" s="36"/>
      <c r="M40020" s="36"/>
      <c r="N40020" s="36"/>
    </row>
    <row r="40021" spans="12:14" x14ac:dyDescent="0.25">
      <c r="L40021" s="36"/>
      <c r="M40021" s="36"/>
      <c r="N40021" s="36"/>
    </row>
    <row r="40022" spans="12:14" x14ac:dyDescent="0.25">
      <c r="L40022" s="36"/>
      <c r="M40022" s="36"/>
      <c r="N40022" s="36"/>
    </row>
    <row r="40023" spans="12:14" x14ac:dyDescent="0.25">
      <c r="L40023" s="36"/>
      <c r="M40023" s="36"/>
      <c r="N40023" s="36"/>
    </row>
    <row r="40024" spans="12:14" x14ac:dyDescent="0.25">
      <c r="L40024" s="36"/>
      <c r="M40024" s="36"/>
      <c r="N40024" s="36"/>
    </row>
    <row r="40025" spans="12:14" x14ac:dyDescent="0.25">
      <c r="L40025" s="36"/>
      <c r="M40025" s="36"/>
      <c r="N40025" s="36"/>
    </row>
    <row r="40026" spans="12:14" x14ac:dyDescent="0.25">
      <c r="L40026" s="36"/>
      <c r="M40026" s="36"/>
      <c r="N40026" s="36"/>
    </row>
    <row r="40027" spans="12:14" x14ac:dyDescent="0.25">
      <c r="L40027" s="36"/>
      <c r="M40027" s="36"/>
      <c r="N40027" s="36"/>
    </row>
    <row r="40028" spans="12:14" x14ac:dyDescent="0.25">
      <c r="L40028" s="36"/>
      <c r="M40028" s="36"/>
      <c r="N40028" s="36"/>
    </row>
    <row r="40029" spans="12:14" x14ac:dyDescent="0.25">
      <c r="L40029" s="36"/>
      <c r="M40029" s="36"/>
      <c r="N40029" s="36"/>
    </row>
    <row r="40030" spans="12:14" x14ac:dyDescent="0.25">
      <c r="L40030" s="36"/>
      <c r="M40030" s="36"/>
      <c r="N40030" s="36"/>
    </row>
    <row r="40031" spans="12:14" x14ac:dyDescent="0.25">
      <c r="L40031" s="36"/>
      <c r="M40031" s="36"/>
      <c r="N40031" s="36"/>
    </row>
    <row r="40032" spans="12:14" x14ac:dyDescent="0.25">
      <c r="L40032" s="36"/>
      <c r="M40032" s="36"/>
      <c r="N40032" s="36"/>
    </row>
    <row r="40033" spans="12:14" x14ac:dyDescent="0.25">
      <c r="L40033" s="36"/>
      <c r="M40033" s="36"/>
      <c r="N40033" s="36"/>
    </row>
    <row r="40034" spans="12:14" x14ac:dyDescent="0.25">
      <c r="L40034" s="36"/>
      <c r="M40034" s="36"/>
      <c r="N40034" s="36"/>
    </row>
    <row r="40035" spans="12:14" x14ac:dyDescent="0.25">
      <c r="L40035" s="36"/>
      <c r="M40035" s="36"/>
      <c r="N40035" s="36"/>
    </row>
    <row r="40036" spans="12:14" x14ac:dyDescent="0.25">
      <c r="L40036" s="36"/>
      <c r="M40036" s="36"/>
      <c r="N40036" s="36"/>
    </row>
    <row r="40037" spans="12:14" x14ac:dyDescent="0.25">
      <c r="L40037" s="36"/>
      <c r="M40037" s="36"/>
      <c r="N40037" s="36"/>
    </row>
    <row r="40038" spans="12:14" x14ac:dyDescent="0.25">
      <c r="L40038" s="36"/>
      <c r="M40038" s="36"/>
      <c r="N40038" s="36"/>
    </row>
    <row r="40039" spans="12:14" x14ac:dyDescent="0.25">
      <c r="L40039" s="36"/>
      <c r="M40039" s="36"/>
      <c r="N40039" s="36"/>
    </row>
    <row r="40040" spans="12:14" x14ac:dyDescent="0.25">
      <c r="L40040" s="36"/>
      <c r="M40040" s="36"/>
      <c r="N40040" s="36"/>
    </row>
    <row r="40041" spans="12:14" x14ac:dyDescent="0.25">
      <c r="L40041" s="36"/>
      <c r="M40041" s="36"/>
      <c r="N40041" s="36"/>
    </row>
    <row r="40042" spans="12:14" x14ac:dyDescent="0.25">
      <c r="L40042" s="36"/>
      <c r="M40042" s="36"/>
      <c r="N40042" s="36"/>
    </row>
    <row r="40043" spans="12:14" x14ac:dyDescent="0.25">
      <c r="L40043" s="36"/>
      <c r="M40043" s="36"/>
      <c r="N40043" s="36"/>
    </row>
    <row r="40044" spans="12:14" x14ac:dyDescent="0.25">
      <c r="L40044" s="36"/>
      <c r="M40044" s="36"/>
      <c r="N40044" s="36"/>
    </row>
    <row r="40045" spans="12:14" x14ac:dyDescent="0.25">
      <c r="L40045" s="36"/>
      <c r="M40045" s="36"/>
      <c r="N40045" s="36"/>
    </row>
    <row r="40046" spans="12:14" x14ac:dyDescent="0.25">
      <c r="L40046" s="36"/>
      <c r="M40046" s="36"/>
      <c r="N40046" s="36"/>
    </row>
    <row r="40047" spans="12:14" x14ac:dyDescent="0.25">
      <c r="L40047" s="36"/>
      <c r="M40047" s="36"/>
      <c r="N40047" s="36"/>
    </row>
    <row r="40048" spans="12:14" x14ac:dyDescent="0.25">
      <c r="L40048" s="36"/>
      <c r="M40048" s="36"/>
      <c r="N40048" s="36"/>
    </row>
    <row r="40049" spans="12:14" x14ac:dyDescent="0.25">
      <c r="L40049" s="36"/>
      <c r="M40049" s="36"/>
      <c r="N40049" s="36"/>
    </row>
    <row r="40050" spans="12:14" x14ac:dyDescent="0.25">
      <c r="L40050" s="36"/>
      <c r="M40050" s="36"/>
      <c r="N40050" s="36"/>
    </row>
    <row r="40051" spans="12:14" x14ac:dyDescent="0.25">
      <c r="L40051" s="36"/>
      <c r="M40051" s="36"/>
      <c r="N40051" s="36"/>
    </row>
    <row r="40052" spans="12:14" x14ac:dyDescent="0.25">
      <c r="L40052" s="36"/>
      <c r="M40052" s="36"/>
      <c r="N40052" s="36"/>
    </row>
    <row r="40053" spans="12:14" x14ac:dyDescent="0.25">
      <c r="L40053" s="36"/>
      <c r="M40053" s="36"/>
      <c r="N40053" s="36"/>
    </row>
    <row r="40054" spans="12:14" x14ac:dyDescent="0.25">
      <c r="L40054" s="36"/>
      <c r="M40054" s="36"/>
      <c r="N40054" s="36"/>
    </row>
    <row r="40055" spans="12:14" x14ac:dyDescent="0.25">
      <c r="L40055" s="36"/>
      <c r="M40055" s="36"/>
      <c r="N40055" s="36"/>
    </row>
    <row r="40056" spans="12:14" x14ac:dyDescent="0.25">
      <c r="L40056" s="36"/>
      <c r="M40056" s="36"/>
      <c r="N40056" s="36"/>
    </row>
    <row r="40057" spans="12:14" x14ac:dyDescent="0.25">
      <c r="L40057" s="36"/>
      <c r="M40057" s="36"/>
      <c r="N40057" s="36"/>
    </row>
    <row r="40058" spans="12:14" x14ac:dyDescent="0.25">
      <c r="L40058" s="36"/>
      <c r="M40058" s="36"/>
      <c r="N40058" s="36"/>
    </row>
    <row r="40059" spans="12:14" x14ac:dyDescent="0.25">
      <c r="L40059" s="36"/>
      <c r="M40059" s="36"/>
      <c r="N40059" s="36"/>
    </row>
    <row r="40060" spans="12:14" x14ac:dyDescent="0.25">
      <c r="L40060" s="36"/>
      <c r="M40060" s="36"/>
      <c r="N40060" s="36"/>
    </row>
    <row r="40061" spans="12:14" x14ac:dyDescent="0.25">
      <c r="L40061" s="36"/>
      <c r="M40061" s="36"/>
      <c r="N40061" s="36"/>
    </row>
    <row r="40062" spans="12:14" x14ac:dyDescent="0.25">
      <c r="L40062" s="36"/>
      <c r="M40062" s="36"/>
      <c r="N40062" s="36"/>
    </row>
    <row r="40063" spans="12:14" x14ac:dyDescent="0.25">
      <c r="L40063" s="36"/>
      <c r="M40063" s="36"/>
      <c r="N40063" s="36"/>
    </row>
    <row r="40064" spans="12:14" x14ac:dyDescent="0.25">
      <c r="L40064" s="36"/>
      <c r="M40064" s="36"/>
      <c r="N40064" s="36"/>
    </row>
    <row r="40065" spans="12:14" x14ac:dyDescent="0.25">
      <c r="L40065" s="36"/>
      <c r="M40065" s="36"/>
      <c r="N40065" s="36"/>
    </row>
    <row r="40066" spans="12:14" x14ac:dyDescent="0.25">
      <c r="L40066" s="36"/>
      <c r="M40066" s="36"/>
      <c r="N40066" s="36"/>
    </row>
    <row r="40067" spans="12:14" x14ac:dyDescent="0.25">
      <c r="L40067" s="36"/>
      <c r="M40067" s="36"/>
      <c r="N40067" s="36"/>
    </row>
    <row r="40068" spans="12:14" x14ac:dyDescent="0.25">
      <c r="L40068" s="36"/>
      <c r="M40068" s="36"/>
      <c r="N40068" s="36"/>
    </row>
    <row r="40069" spans="12:14" x14ac:dyDescent="0.25">
      <c r="L40069" s="36"/>
      <c r="M40069" s="36"/>
      <c r="N40069" s="36"/>
    </row>
    <row r="40070" spans="12:14" x14ac:dyDescent="0.25">
      <c r="L40070" s="36"/>
      <c r="M40070" s="36"/>
      <c r="N40070" s="36"/>
    </row>
    <row r="40071" spans="12:14" x14ac:dyDescent="0.25">
      <c r="L40071" s="36"/>
      <c r="M40071" s="36"/>
      <c r="N40071" s="36"/>
    </row>
    <row r="40072" spans="12:14" x14ac:dyDescent="0.25">
      <c r="L40072" s="36"/>
      <c r="M40072" s="36"/>
      <c r="N40072" s="36"/>
    </row>
    <row r="40073" spans="12:14" x14ac:dyDescent="0.25">
      <c r="L40073" s="36"/>
      <c r="M40073" s="36"/>
      <c r="N40073" s="36"/>
    </row>
    <row r="40074" spans="12:14" x14ac:dyDescent="0.25">
      <c r="L40074" s="36"/>
      <c r="M40074" s="36"/>
      <c r="N40074" s="36"/>
    </row>
    <row r="40075" spans="12:14" x14ac:dyDescent="0.25">
      <c r="L40075" s="36"/>
      <c r="M40075" s="36"/>
      <c r="N40075" s="36"/>
    </row>
    <row r="40076" spans="12:14" x14ac:dyDescent="0.25">
      <c r="L40076" s="36"/>
      <c r="M40076" s="36"/>
      <c r="N40076" s="36"/>
    </row>
    <row r="40077" spans="12:14" x14ac:dyDescent="0.25">
      <c r="L40077" s="36"/>
      <c r="M40077" s="36"/>
      <c r="N40077" s="36"/>
    </row>
    <row r="40078" spans="12:14" x14ac:dyDescent="0.25">
      <c r="L40078" s="36"/>
      <c r="M40078" s="36"/>
      <c r="N40078" s="36"/>
    </row>
    <row r="40079" spans="12:14" x14ac:dyDescent="0.25">
      <c r="L40079" s="36"/>
      <c r="M40079" s="36"/>
      <c r="N40079" s="36"/>
    </row>
    <row r="40080" spans="12:14" x14ac:dyDescent="0.25">
      <c r="L40080" s="36"/>
      <c r="M40080" s="36"/>
      <c r="N40080" s="36"/>
    </row>
    <row r="40081" spans="12:14" x14ac:dyDescent="0.25">
      <c r="L40081" s="36"/>
      <c r="M40081" s="36"/>
      <c r="N40081" s="36"/>
    </row>
    <row r="40082" spans="12:14" x14ac:dyDescent="0.25">
      <c r="L40082" s="36"/>
      <c r="M40082" s="36"/>
      <c r="N40082" s="36"/>
    </row>
    <row r="40083" spans="12:14" x14ac:dyDescent="0.25">
      <c r="L40083" s="36"/>
      <c r="M40083" s="36"/>
      <c r="N40083" s="36"/>
    </row>
    <row r="40084" spans="12:14" x14ac:dyDescent="0.25">
      <c r="L40084" s="36"/>
      <c r="M40084" s="36"/>
      <c r="N40084" s="36"/>
    </row>
    <row r="40085" spans="12:14" x14ac:dyDescent="0.25">
      <c r="L40085" s="36"/>
      <c r="M40085" s="36"/>
      <c r="N40085" s="36"/>
    </row>
    <row r="40086" spans="12:14" x14ac:dyDescent="0.25">
      <c r="L40086" s="36"/>
      <c r="M40086" s="36"/>
      <c r="N40086" s="36"/>
    </row>
    <row r="40087" spans="12:14" x14ac:dyDescent="0.25">
      <c r="L40087" s="36"/>
      <c r="M40087" s="36"/>
      <c r="N40087" s="36"/>
    </row>
    <row r="40088" spans="12:14" x14ac:dyDescent="0.25">
      <c r="L40088" s="36"/>
      <c r="M40088" s="36"/>
      <c r="N40088" s="36"/>
    </row>
    <row r="40089" spans="12:14" x14ac:dyDescent="0.25">
      <c r="L40089" s="36"/>
      <c r="M40089" s="36"/>
      <c r="N40089" s="36"/>
    </row>
    <row r="40090" spans="12:14" x14ac:dyDescent="0.25">
      <c r="L40090" s="36"/>
      <c r="M40090" s="36"/>
      <c r="N40090" s="36"/>
    </row>
    <row r="40091" spans="12:14" x14ac:dyDescent="0.25">
      <c r="L40091" s="36"/>
      <c r="M40091" s="36"/>
      <c r="N40091" s="36"/>
    </row>
    <row r="40092" spans="12:14" x14ac:dyDescent="0.25">
      <c r="L40092" s="36"/>
      <c r="M40092" s="36"/>
      <c r="N40092" s="36"/>
    </row>
    <row r="40093" spans="12:14" x14ac:dyDescent="0.25">
      <c r="L40093" s="36"/>
      <c r="M40093" s="36"/>
      <c r="N40093" s="36"/>
    </row>
    <row r="40094" spans="12:14" x14ac:dyDescent="0.25">
      <c r="L40094" s="36"/>
      <c r="M40094" s="36"/>
      <c r="N40094" s="36"/>
    </row>
    <row r="40095" spans="12:14" x14ac:dyDescent="0.25">
      <c r="L40095" s="36"/>
      <c r="M40095" s="36"/>
      <c r="N40095" s="36"/>
    </row>
    <row r="40096" spans="12:14" x14ac:dyDescent="0.25">
      <c r="L40096" s="36"/>
      <c r="M40096" s="36"/>
      <c r="N40096" s="36"/>
    </row>
    <row r="40097" spans="12:14" x14ac:dyDescent="0.25">
      <c r="L40097" s="36"/>
      <c r="M40097" s="36"/>
      <c r="N40097" s="36"/>
    </row>
    <row r="40098" spans="12:14" x14ac:dyDescent="0.25">
      <c r="L40098" s="36"/>
      <c r="M40098" s="36"/>
      <c r="N40098" s="36"/>
    </row>
    <row r="40099" spans="12:14" x14ac:dyDescent="0.25">
      <c r="L40099" s="36"/>
      <c r="M40099" s="36"/>
      <c r="N40099" s="36"/>
    </row>
    <row r="40100" spans="12:14" x14ac:dyDescent="0.25">
      <c r="L40100" s="36"/>
      <c r="M40100" s="36"/>
      <c r="N40100" s="36"/>
    </row>
    <row r="40101" spans="12:14" x14ac:dyDescent="0.25">
      <c r="L40101" s="36"/>
      <c r="M40101" s="36"/>
      <c r="N40101" s="36"/>
    </row>
    <row r="40102" spans="12:14" x14ac:dyDescent="0.25">
      <c r="L40102" s="36"/>
      <c r="M40102" s="36"/>
      <c r="N40102" s="36"/>
    </row>
    <row r="40103" spans="12:14" x14ac:dyDescent="0.25">
      <c r="L40103" s="36"/>
      <c r="M40103" s="36"/>
      <c r="N40103" s="36"/>
    </row>
    <row r="40104" spans="12:14" x14ac:dyDescent="0.25">
      <c r="L40104" s="36"/>
      <c r="M40104" s="36"/>
      <c r="N40104" s="36"/>
    </row>
    <row r="40105" spans="12:14" x14ac:dyDescent="0.25">
      <c r="L40105" s="36"/>
      <c r="M40105" s="36"/>
      <c r="N40105" s="36"/>
    </row>
    <row r="40106" spans="12:14" x14ac:dyDescent="0.25">
      <c r="L40106" s="36"/>
      <c r="M40106" s="36"/>
      <c r="N40106" s="36"/>
    </row>
    <row r="40107" spans="12:14" x14ac:dyDescent="0.25">
      <c r="L40107" s="36"/>
      <c r="M40107" s="36"/>
      <c r="N40107" s="36"/>
    </row>
    <row r="40108" spans="12:14" x14ac:dyDescent="0.25">
      <c r="L40108" s="36"/>
      <c r="M40108" s="36"/>
      <c r="N40108" s="36"/>
    </row>
    <row r="40109" spans="12:14" x14ac:dyDescent="0.25">
      <c r="L40109" s="36"/>
      <c r="M40109" s="36"/>
      <c r="N40109" s="36"/>
    </row>
    <row r="40110" spans="12:14" x14ac:dyDescent="0.25">
      <c r="L40110" s="36"/>
      <c r="M40110" s="36"/>
      <c r="N40110" s="36"/>
    </row>
    <row r="40111" spans="12:14" x14ac:dyDescent="0.25">
      <c r="L40111" s="36"/>
      <c r="M40111" s="36"/>
      <c r="N40111" s="36"/>
    </row>
    <row r="40112" spans="12:14" x14ac:dyDescent="0.25">
      <c r="L40112" s="36"/>
      <c r="M40112" s="36"/>
      <c r="N40112" s="36"/>
    </row>
    <row r="40113" spans="12:14" x14ac:dyDescent="0.25">
      <c r="L40113" s="36"/>
      <c r="M40113" s="36"/>
      <c r="N40113" s="36"/>
    </row>
    <row r="40114" spans="12:14" x14ac:dyDescent="0.25">
      <c r="L40114" s="36"/>
      <c r="M40114" s="36"/>
      <c r="N40114" s="36"/>
    </row>
    <row r="40115" spans="12:14" x14ac:dyDescent="0.25">
      <c r="L40115" s="36"/>
      <c r="M40115" s="36"/>
      <c r="N40115" s="36"/>
    </row>
    <row r="40116" spans="12:14" x14ac:dyDescent="0.25">
      <c r="L40116" s="36"/>
      <c r="M40116" s="36"/>
      <c r="N40116" s="36"/>
    </row>
    <row r="40117" spans="12:14" x14ac:dyDescent="0.25">
      <c r="L40117" s="36"/>
      <c r="M40117" s="36"/>
      <c r="N40117" s="36"/>
    </row>
    <row r="40118" spans="12:14" x14ac:dyDescent="0.25">
      <c r="L40118" s="36"/>
      <c r="M40118" s="36"/>
      <c r="N40118" s="36"/>
    </row>
    <row r="40119" spans="12:14" x14ac:dyDescent="0.25">
      <c r="L40119" s="36"/>
      <c r="M40119" s="36"/>
      <c r="N40119" s="36"/>
    </row>
    <row r="40120" spans="12:14" x14ac:dyDescent="0.25">
      <c r="L40120" s="36"/>
      <c r="M40120" s="36"/>
      <c r="N40120" s="36"/>
    </row>
    <row r="40121" spans="12:14" x14ac:dyDescent="0.25">
      <c r="L40121" s="36"/>
      <c r="M40121" s="36"/>
      <c r="N40121" s="36"/>
    </row>
    <row r="40122" spans="12:14" x14ac:dyDescent="0.25">
      <c r="L40122" s="36"/>
      <c r="M40122" s="36"/>
      <c r="N40122" s="36"/>
    </row>
    <row r="40123" spans="12:14" x14ac:dyDescent="0.25">
      <c r="L40123" s="36"/>
      <c r="M40123" s="36"/>
      <c r="N40123" s="36"/>
    </row>
    <row r="40124" spans="12:14" x14ac:dyDescent="0.25">
      <c r="L40124" s="36"/>
      <c r="M40124" s="36"/>
      <c r="N40124" s="36"/>
    </row>
    <row r="40125" spans="12:14" x14ac:dyDescent="0.25">
      <c r="L40125" s="36"/>
      <c r="M40125" s="36"/>
      <c r="N40125" s="36"/>
    </row>
    <row r="40126" spans="12:14" x14ac:dyDescent="0.25">
      <c r="L40126" s="36"/>
      <c r="M40126" s="36"/>
      <c r="N40126" s="36"/>
    </row>
    <row r="40127" spans="12:14" x14ac:dyDescent="0.25">
      <c r="L40127" s="36"/>
      <c r="M40127" s="36"/>
      <c r="N40127" s="36"/>
    </row>
    <row r="40128" spans="12:14" x14ac:dyDescent="0.25">
      <c r="L40128" s="36"/>
      <c r="M40128" s="36"/>
      <c r="N40128" s="36"/>
    </row>
    <row r="40129" spans="12:14" x14ac:dyDescent="0.25">
      <c r="L40129" s="36"/>
      <c r="M40129" s="36"/>
      <c r="N40129" s="36"/>
    </row>
    <row r="40130" spans="12:14" x14ac:dyDescent="0.25">
      <c r="L40130" s="36"/>
      <c r="M40130" s="36"/>
      <c r="N40130" s="36"/>
    </row>
    <row r="40131" spans="12:14" x14ac:dyDescent="0.25">
      <c r="L40131" s="36"/>
      <c r="M40131" s="36"/>
      <c r="N40131" s="36"/>
    </row>
    <row r="40132" spans="12:14" x14ac:dyDescent="0.25">
      <c r="L40132" s="36"/>
      <c r="M40132" s="36"/>
      <c r="N40132" s="36"/>
    </row>
    <row r="40133" spans="12:14" x14ac:dyDescent="0.25">
      <c r="L40133" s="36"/>
      <c r="M40133" s="36"/>
      <c r="N40133" s="36"/>
    </row>
    <row r="40134" spans="12:14" x14ac:dyDescent="0.25">
      <c r="L40134" s="36"/>
      <c r="M40134" s="36"/>
      <c r="N40134" s="36"/>
    </row>
    <row r="40135" spans="12:14" x14ac:dyDescent="0.25">
      <c r="L40135" s="36"/>
      <c r="M40135" s="36"/>
      <c r="N40135" s="36"/>
    </row>
    <row r="40136" spans="12:14" x14ac:dyDescent="0.25">
      <c r="L40136" s="36"/>
      <c r="M40136" s="36"/>
      <c r="N40136" s="36"/>
    </row>
    <row r="40137" spans="12:14" x14ac:dyDescent="0.25">
      <c r="L40137" s="36"/>
      <c r="M40137" s="36"/>
      <c r="N40137" s="36"/>
    </row>
    <row r="40138" spans="12:14" x14ac:dyDescent="0.25">
      <c r="L40138" s="36"/>
      <c r="M40138" s="36"/>
      <c r="N40138" s="36"/>
    </row>
    <row r="40139" spans="12:14" x14ac:dyDescent="0.25">
      <c r="L40139" s="36"/>
      <c r="M40139" s="36"/>
      <c r="N40139" s="36"/>
    </row>
    <row r="40140" spans="12:14" x14ac:dyDescent="0.25">
      <c r="L40140" s="36"/>
      <c r="M40140" s="36"/>
      <c r="N40140" s="36"/>
    </row>
    <row r="40141" spans="12:14" x14ac:dyDescent="0.25">
      <c r="L40141" s="36"/>
      <c r="M40141" s="36"/>
      <c r="N40141" s="36"/>
    </row>
    <row r="40142" spans="12:14" x14ac:dyDescent="0.25">
      <c r="L40142" s="36"/>
      <c r="M40142" s="36"/>
      <c r="N40142" s="36"/>
    </row>
    <row r="40143" spans="12:14" x14ac:dyDescent="0.25">
      <c r="L40143" s="36"/>
      <c r="M40143" s="36"/>
      <c r="N40143" s="36"/>
    </row>
    <row r="40144" spans="12:14" x14ac:dyDescent="0.25">
      <c r="L40144" s="36"/>
      <c r="M40144" s="36"/>
      <c r="N40144" s="36"/>
    </row>
    <row r="40145" spans="12:14" x14ac:dyDescent="0.25">
      <c r="L40145" s="36"/>
      <c r="M40145" s="36"/>
      <c r="N40145" s="36"/>
    </row>
    <row r="40146" spans="12:14" x14ac:dyDescent="0.25">
      <c r="L40146" s="36"/>
      <c r="M40146" s="36"/>
      <c r="N40146" s="36"/>
    </row>
    <row r="40147" spans="12:14" x14ac:dyDescent="0.25">
      <c r="L40147" s="36"/>
      <c r="M40147" s="36"/>
      <c r="N40147" s="36"/>
    </row>
    <row r="40148" spans="12:14" x14ac:dyDescent="0.25">
      <c r="L40148" s="36"/>
      <c r="M40148" s="36"/>
      <c r="N40148" s="36"/>
    </row>
    <row r="40149" spans="12:14" x14ac:dyDescent="0.25">
      <c r="L40149" s="36"/>
      <c r="M40149" s="36"/>
      <c r="N40149" s="36"/>
    </row>
    <row r="40150" spans="12:14" x14ac:dyDescent="0.25">
      <c r="L40150" s="36"/>
      <c r="M40150" s="36"/>
      <c r="N40150" s="36"/>
    </row>
    <row r="40151" spans="12:14" x14ac:dyDescent="0.25">
      <c r="L40151" s="36"/>
      <c r="M40151" s="36"/>
      <c r="N40151" s="36"/>
    </row>
    <row r="40152" spans="12:14" x14ac:dyDescent="0.25">
      <c r="L40152" s="36"/>
      <c r="M40152" s="36"/>
      <c r="N40152" s="36"/>
    </row>
    <row r="40153" spans="12:14" x14ac:dyDescent="0.25">
      <c r="L40153" s="36"/>
      <c r="M40153" s="36"/>
      <c r="N40153" s="36"/>
    </row>
    <row r="40154" spans="12:14" x14ac:dyDescent="0.25">
      <c r="L40154" s="36"/>
      <c r="M40154" s="36"/>
      <c r="N40154" s="36"/>
    </row>
    <row r="40155" spans="12:14" x14ac:dyDescent="0.25">
      <c r="L40155" s="36"/>
      <c r="M40155" s="36"/>
      <c r="N40155" s="36"/>
    </row>
    <row r="40156" spans="12:14" x14ac:dyDescent="0.25">
      <c r="L40156" s="36"/>
      <c r="M40156" s="36"/>
      <c r="N40156" s="36"/>
    </row>
    <row r="40157" spans="12:14" x14ac:dyDescent="0.25">
      <c r="L40157" s="36"/>
      <c r="M40157" s="36"/>
      <c r="N40157" s="36"/>
    </row>
    <row r="40158" spans="12:14" x14ac:dyDescent="0.25">
      <c r="L40158" s="36"/>
      <c r="M40158" s="36"/>
      <c r="N40158" s="36"/>
    </row>
    <row r="40159" spans="12:14" x14ac:dyDescent="0.25">
      <c r="L40159" s="36"/>
      <c r="M40159" s="36"/>
      <c r="N40159" s="36"/>
    </row>
    <row r="40160" spans="12:14" x14ac:dyDescent="0.25">
      <c r="L40160" s="36"/>
      <c r="M40160" s="36"/>
      <c r="N40160" s="36"/>
    </row>
    <row r="40161" spans="12:14" x14ac:dyDescent="0.25">
      <c r="L40161" s="36"/>
      <c r="M40161" s="36"/>
      <c r="N40161" s="36"/>
    </row>
    <row r="40162" spans="12:14" x14ac:dyDescent="0.25">
      <c r="L40162" s="36"/>
      <c r="M40162" s="36"/>
      <c r="N40162" s="36"/>
    </row>
    <row r="40163" spans="12:14" x14ac:dyDescent="0.25">
      <c r="L40163" s="36"/>
      <c r="M40163" s="36"/>
      <c r="N40163" s="36"/>
    </row>
    <row r="40164" spans="12:14" x14ac:dyDescent="0.25">
      <c r="L40164" s="36"/>
      <c r="M40164" s="36"/>
      <c r="N40164" s="36"/>
    </row>
    <row r="40165" spans="12:14" x14ac:dyDescent="0.25">
      <c r="L40165" s="36"/>
      <c r="M40165" s="36"/>
      <c r="N40165" s="36"/>
    </row>
    <row r="40166" spans="12:14" x14ac:dyDescent="0.25">
      <c r="L40166" s="36"/>
      <c r="M40166" s="36"/>
      <c r="N40166" s="36"/>
    </row>
    <row r="40167" spans="12:14" x14ac:dyDescent="0.25">
      <c r="L40167" s="36"/>
      <c r="M40167" s="36"/>
      <c r="N40167" s="36"/>
    </row>
    <row r="40168" spans="12:14" x14ac:dyDescent="0.25">
      <c r="L40168" s="36"/>
      <c r="M40168" s="36"/>
      <c r="N40168" s="36"/>
    </row>
    <row r="40169" spans="12:14" x14ac:dyDescent="0.25">
      <c r="L40169" s="36"/>
      <c r="M40169" s="36"/>
      <c r="N40169" s="36"/>
    </row>
    <row r="40170" spans="12:14" x14ac:dyDescent="0.25">
      <c r="L40170" s="36"/>
      <c r="M40170" s="36"/>
      <c r="N40170" s="36"/>
    </row>
    <row r="40171" spans="12:14" x14ac:dyDescent="0.25">
      <c r="L40171" s="36"/>
      <c r="M40171" s="36"/>
      <c r="N40171" s="36"/>
    </row>
    <row r="40172" spans="12:14" x14ac:dyDescent="0.25">
      <c r="L40172" s="36"/>
      <c r="M40172" s="36"/>
      <c r="N40172" s="36"/>
    </row>
    <row r="40173" spans="12:14" x14ac:dyDescent="0.25">
      <c r="L40173" s="36"/>
      <c r="M40173" s="36"/>
      <c r="N40173" s="36"/>
    </row>
    <row r="40174" spans="12:14" x14ac:dyDescent="0.25">
      <c r="L40174" s="36"/>
      <c r="M40174" s="36"/>
      <c r="N40174" s="36"/>
    </row>
    <row r="40175" spans="12:14" x14ac:dyDescent="0.25">
      <c r="L40175" s="36"/>
      <c r="M40175" s="36"/>
      <c r="N40175" s="36"/>
    </row>
    <row r="40176" spans="12:14" x14ac:dyDescent="0.25">
      <c r="L40176" s="36"/>
      <c r="M40176" s="36"/>
      <c r="N40176" s="36"/>
    </row>
    <row r="40177" spans="12:14" x14ac:dyDescent="0.25">
      <c r="L40177" s="36"/>
      <c r="M40177" s="36"/>
      <c r="N40177" s="36"/>
    </row>
    <row r="40178" spans="12:14" x14ac:dyDescent="0.25">
      <c r="L40178" s="36"/>
      <c r="M40178" s="36"/>
      <c r="N40178" s="36"/>
    </row>
    <row r="40179" spans="12:14" x14ac:dyDescent="0.25">
      <c r="L40179" s="36"/>
      <c r="M40179" s="36"/>
      <c r="N40179" s="36"/>
    </row>
    <row r="40180" spans="12:14" x14ac:dyDescent="0.25">
      <c r="L40180" s="36"/>
      <c r="M40180" s="36"/>
      <c r="N40180" s="36"/>
    </row>
    <row r="40181" spans="12:14" x14ac:dyDescent="0.25">
      <c r="L40181" s="36"/>
      <c r="M40181" s="36"/>
      <c r="N40181" s="36"/>
    </row>
    <row r="40182" spans="12:14" x14ac:dyDescent="0.25">
      <c r="L40182" s="36"/>
      <c r="M40182" s="36"/>
      <c r="N40182" s="36"/>
    </row>
    <row r="40183" spans="12:14" x14ac:dyDescent="0.25">
      <c r="L40183" s="36"/>
      <c r="M40183" s="36"/>
      <c r="N40183" s="36"/>
    </row>
    <row r="40184" spans="12:14" x14ac:dyDescent="0.25">
      <c r="L40184" s="36"/>
      <c r="M40184" s="36"/>
      <c r="N40184" s="36"/>
    </row>
    <row r="40185" spans="12:14" x14ac:dyDescent="0.25">
      <c r="L40185" s="36"/>
      <c r="M40185" s="36"/>
      <c r="N40185" s="36"/>
    </row>
    <row r="40186" spans="12:14" x14ac:dyDescent="0.25">
      <c r="L40186" s="36"/>
      <c r="M40186" s="36"/>
      <c r="N40186" s="36"/>
    </row>
    <row r="40187" spans="12:14" x14ac:dyDescent="0.25">
      <c r="L40187" s="36"/>
      <c r="M40187" s="36"/>
      <c r="N40187" s="36"/>
    </row>
    <row r="40188" spans="12:14" x14ac:dyDescent="0.25">
      <c r="L40188" s="36"/>
      <c r="M40188" s="36"/>
      <c r="N40188" s="36"/>
    </row>
    <row r="40189" spans="12:14" x14ac:dyDescent="0.25">
      <c r="L40189" s="36"/>
      <c r="M40189" s="36"/>
      <c r="N40189" s="36"/>
    </row>
    <row r="40190" spans="12:14" x14ac:dyDescent="0.25">
      <c r="L40190" s="36"/>
      <c r="M40190" s="36"/>
      <c r="N40190" s="36"/>
    </row>
    <row r="40191" spans="12:14" x14ac:dyDescent="0.25">
      <c r="L40191" s="36"/>
      <c r="M40191" s="36"/>
      <c r="N40191" s="36"/>
    </row>
    <row r="40192" spans="12:14" x14ac:dyDescent="0.25">
      <c r="L40192" s="36"/>
      <c r="M40192" s="36"/>
      <c r="N40192" s="36"/>
    </row>
    <row r="40193" spans="12:14" x14ac:dyDescent="0.25">
      <c r="L40193" s="36"/>
      <c r="M40193" s="36"/>
      <c r="N40193" s="36"/>
    </row>
    <row r="40194" spans="12:14" x14ac:dyDescent="0.25">
      <c r="L40194" s="36"/>
      <c r="M40194" s="36"/>
      <c r="N40194" s="36"/>
    </row>
    <row r="40195" spans="12:14" x14ac:dyDescent="0.25">
      <c r="L40195" s="36"/>
      <c r="M40195" s="36"/>
      <c r="N40195" s="36"/>
    </row>
    <row r="40196" spans="12:14" x14ac:dyDescent="0.25">
      <c r="L40196" s="36"/>
      <c r="M40196" s="36"/>
      <c r="N40196" s="36"/>
    </row>
    <row r="40197" spans="12:14" x14ac:dyDescent="0.25">
      <c r="L40197" s="36"/>
      <c r="M40197" s="36"/>
      <c r="N40197" s="36"/>
    </row>
    <row r="40198" spans="12:14" x14ac:dyDescent="0.25">
      <c r="L40198" s="36"/>
      <c r="M40198" s="36"/>
      <c r="N40198" s="36"/>
    </row>
    <row r="40199" spans="12:14" x14ac:dyDescent="0.25">
      <c r="L40199" s="36"/>
      <c r="M40199" s="36"/>
      <c r="N40199" s="36"/>
    </row>
    <row r="40200" spans="12:14" x14ac:dyDescent="0.25">
      <c r="L40200" s="36"/>
      <c r="M40200" s="36"/>
      <c r="N40200" s="36"/>
    </row>
    <row r="40201" spans="12:14" x14ac:dyDescent="0.25">
      <c r="L40201" s="36"/>
      <c r="M40201" s="36"/>
      <c r="N40201" s="36"/>
    </row>
    <row r="40202" spans="12:14" x14ac:dyDescent="0.25">
      <c r="L40202" s="36"/>
      <c r="M40202" s="36"/>
      <c r="N40202" s="36"/>
    </row>
    <row r="40203" spans="12:14" x14ac:dyDescent="0.25">
      <c r="L40203" s="36"/>
      <c r="M40203" s="36"/>
      <c r="N40203" s="36"/>
    </row>
    <row r="40204" spans="12:14" x14ac:dyDescent="0.25">
      <c r="L40204" s="36"/>
      <c r="M40204" s="36"/>
      <c r="N40204" s="36"/>
    </row>
    <row r="40205" spans="12:14" x14ac:dyDescent="0.25">
      <c r="L40205" s="36"/>
      <c r="M40205" s="36"/>
      <c r="N40205" s="36"/>
    </row>
    <row r="40206" spans="12:14" x14ac:dyDescent="0.25">
      <c r="L40206" s="36"/>
      <c r="M40206" s="36"/>
      <c r="N40206" s="36"/>
    </row>
    <row r="40207" spans="12:14" x14ac:dyDescent="0.25">
      <c r="L40207" s="36"/>
      <c r="M40207" s="36"/>
      <c r="N40207" s="36"/>
    </row>
    <row r="40208" spans="12:14" x14ac:dyDescent="0.25">
      <c r="L40208" s="36"/>
      <c r="M40208" s="36"/>
      <c r="N40208" s="36"/>
    </row>
    <row r="40209" spans="12:14" x14ac:dyDescent="0.25">
      <c r="L40209" s="36"/>
      <c r="M40209" s="36"/>
      <c r="N40209" s="36"/>
    </row>
    <row r="40210" spans="12:14" x14ac:dyDescent="0.25">
      <c r="L40210" s="36"/>
      <c r="M40210" s="36"/>
      <c r="N40210" s="36"/>
    </row>
    <row r="40211" spans="12:14" x14ac:dyDescent="0.25">
      <c r="L40211" s="36"/>
      <c r="M40211" s="36"/>
      <c r="N40211" s="36"/>
    </row>
    <row r="40212" spans="12:14" x14ac:dyDescent="0.25">
      <c r="L40212" s="36"/>
      <c r="M40212" s="36"/>
      <c r="N40212" s="36"/>
    </row>
    <row r="40213" spans="12:14" x14ac:dyDescent="0.25">
      <c r="L40213" s="36"/>
      <c r="M40213" s="36"/>
      <c r="N40213" s="36"/>
    </row>
    <row r="40214" spans="12:14" x14ac:dyDescent="0.25">
      <c r="L40214" s="36"/>
      <c r="M40214" s="36"/>
      <c r="N40214" s="36"/>
    </row>
    <row r="40215" spans="12:14" x14ac:dyDescent="0.25">
      <c r="L40215" s="36"/>
      <c r="M40215" s="36"/>
      <c r="N40215" s="36"/>
    </row>
    <row r="40216" spans="12:14" x14ac:dyDescent="0.25">
      <c r="L40216" s="36"/>
      <c r="M40216" s="36"/>
      <c r="N40216" s="36"/>
    </row>
    <row r="40217" spans="12:14" x14ac:dyDescent="0.25">
      <c r="L40217" s="36"/>
      <c r="M40217" s="36"/>
      <c r="N40217" s="36"/>
    </row>
    <row r="40218" spans="12:14" x14ac:dyDescent="0.25">
      <c r="L40218" s="36"/>
      <c r="M40218" s="36"/>
      <c r="N40218" s="36"/>
    </row>
    <row r="40219" spans="12:14" x14ac:dyDescent="0.25">
      <c r="L40219" s="36"/>
      <c r="M40219" s="36"/>
      <c r="N40219" s="36"/>
    </row>
    <row r="40220" spans="12:14" x14ac:dyDescent="0.25">
      <c r="L40220" s="36"/>
      <c r="M40220" s="36"/>
      <c r="N40220" s="36"/>
    </row>
    <row r="40221" spans="12:14" x14ac:dyDescent="0.25">
      <c r="L40221" s="36"/>
      <c r="M40221" s="36"/>
      <c r="N40221" s="36"/>
    </row>
    <row r="40222" spans="12:14" x14ac:dyDescent="0.25">
      <c r="L40222" s="36"/>
      <c r="M40222" s="36"/>
      <c r="N40222" s="36"/>
    </row>
    <row r="40223" spans="12:14" x14ac:dyDescent="0.25">
      <c r="L40223" s="36"/>
      <c r="M40223" s="36"/>
      <c r="N40223" s="36"/>
    </row>
    <row r="40224" spans="12:14" x14ac:dyDescent="0.25">
      <c r="L40224" s="36"/>
      <c r="M40224" s="36"/>
      <c r="N40224" s="36"/>
    </row>
    <row r="40225" spans="12:14" x14ac:dyDescent="0.25">
      <c r="L40225" s="36"/>
      <c r="M40225" s="36"/>
      <c r="N40225" s="36"/>
    </row>
    <row r="40226" spans="12:14" x14ac:dyDescent="0.25">
      <c r="L40226" s="36"/>
      <c r="M40226" s="36"/>
      <c r="N40226" s="36"/>
    </row>
    <row r="40227" spans="12:14" x14ac:dyDescent="0.25">
      <c r="L40227" s="36"/>
      <c r="M40227" s="36"/>
      <c r="N40227" s="36"/>
    </row>
    <row r="40228" spans="12:14" x14ac:dyDescent="0.25">
      <c r="L40228" s="36"/>
      <c r="M40228" s="36"/>
      <c r="N40228" s="36"/>
    </row>
    <row r="40229" spans="12:14" x14ac:dyDescent="0.25">
      <c r="L40229" s="36"/>
      <c r="M40229" s="36"/>
      <c r="N40229" s="36"/>
    </row>
    <row r="40230" spans="12:14" x14ac:dyDescent="0.25">
      <c r="L40230" s="36"/>
      <c r="M40230" s="36"/>
      <c r="N40230" s="36"/>
    </row>
    <row r="40231" spans="12:14" x14ac:dyDescent="0.25">
      <c r="L40231" s="36"/>
      <c r="M40231" s="36"/>
      <c r="N40231" s="36"/>
    </row>
    <row r="40232" spans="12:14" x14ac:dyDescent="0.25">
      <c r="L40232" s="36"/>
      <c r="M40232" s="36"/>
      <c r="N40232" s="36"/>
    </row>
    <row r="40233" spans="12:14" x14ac:dyDescent="0.25">
      <c r="L40233" s="36"/>
      <c r="M40233" s="36"/>
      <c r="N40233" s="36"/>
    </row>
    <row r="40234" spans="12:14" x14ac:dyDescent="0.25">
      <c r="L40234" s="36"/>
      <c r="M40234" s="36"/>
      <c r="N40234" s="36"/>
    </row>
    <row r="40235" spans="12:14" x14ac:dyDescent="0.25">
      <c r="L40235" s="36"/>
      <c r="M40235" s="36"/>
      <c r="N40235" s="36"/>
    </row>
    <row r="40236" spans="12:14" x14ac:dyDescent="0.25">
      <c r="L40236" s="36"/>
      <c r="M40236" s="36"/>
      <c r="N40236" s="36"/>
    </row>
    <row r="40237" spans="12:14" x14ac:dyDescent="0.25">
      <c r="L40237" s="36"/>
      <c r="M40237" s="36"/>
      <c r="N40237" s="36"/>
    </row>
    <row r="40238" spans="12:14" x14ac:dyDescent="0.25">
      <c r="L40238" s="36"/>
      <c r="M40238" s="36"/>
      <c r="N40238" s="36"/>
    </row>
    <row r="40239" spans="12:14" x14ac:dyDescent="0.25">
      <c r="L40239" s="36"/>
      <c r="M40239" s="36"/>
      <c r="N40239" s="36"/>
    </row>
    <row r="40240" spans="12:14" x14ac:dyDescent="0.25">
      <c r="L40240" s="36"/>
      <c r="M40240" s="36"/>
      <c r="N40240" s="36"/>
    </row>
    <row r="40241" spans="12:14" x14ac:dyDescent="0.25">
      <c r="L40241" s="36"/>
      <c r="M40241" s="36"/>
      <c r="N40241" s="36"/>
    </row>
    <row r="40242" spans="12:14" x14ac:dyDescent="0.25">
      <c r="L40242" s="36"/>
      <c r="M40242" s="36"/>
      <c r="N40242" s="36"/>
    </row>
    <row r="40243" spans="12:14" x14ac:dyDescent="0.25">
      <c r="L40243" s="36"/>
      <c r="M40243" s="36"/>
      <c r="N40243" s="36"/>
    </row>
    <row r="40244" spans="12:14" x14ac:dyDescent="0.25">
      <c r="L40244" s="36"/>
      <c r="M40244" s="36"/>
      <c r="N40244" s="36"/>
    </row>
    <row r="40245" spans="12:14" x14ac:dyDescent="0.25">
      <c r="L40245" s="36"/>
      <c r="M40245" s="36"/>
      <c r="N40245" s="36"/>
    </row>
    <row r="40246" spans="12:14" x14ac:dyDescent="0.25">
      <c r="L40246" s="36"/>
      <c r="M40246" s="36"/>
      <c r="N40246" s="36"/>
    </row>
    <row r="40247" spans="12:14" x14ac:dyDescent="0.25">
      <c r="L40247" s="36"/>
      <c r="M40247" s="36"/>
      <c r="N40247" s="36"/>
    </row>
    <row r="40248" spans="12:14" x14ac:dyDescent="0.25">
      <c r="L40248" s="36"/>
      <c r="M40248" s="36"/>
      <c r="N40248" s="36"/>
    </row>
    <row r="40249" spans="12:14" x14ac:dyDescent="0.25">
      <c r="L40249" s="36"/>
      <c r="M40249" s="36"/>
      <c r="N40249" s="36"/>
    </row>
    <row r="40250" spans="12:14" x14ac:dyDescent="0.25">
      <c r="L40250" s="36"/>
      <c r="M40250" s="36"/>
      <c r="N40250" s="36"/>
    </row>
    <row r="40251" spans="12:14" x14ac:dyDescent="0.25">
      <c r="L40251" s="36"/>
      <c r="M40251" s="36"/>
      <c r="N40251" s="36"/>
    </row>
    <row r="40252" spans="12:14" x14ac:dyDescent="0.25">
      <c r="L40252" s="36"/>
      <c r="M40252" s="36"/>
      <c r="N40252" s="36"/>
    </row>
    <row r="40253" spans="12:14" x14ac:dyDescent="0.25">
      <c r="L40253" s="36"/>
      <c r="M40253" s="36"/>
      <c r="N40253" s="36"/>
    </row>
    <row r="40254" spans="12:14" x14ac:dyDescent="0.25">
      <c r="L40254" s="36"/>
      <c r="M40254" s="36"/>
      <c r="N40254" s="36"/>
    </row>
    <row r="40255" spans="12:14" x14ac:dyDescent="0.25">
      <c r="L40255" s="36"/>
      <c r="M40255" s="36"/>
      <c r="N40255" s="36"/>
    </row>
    <row r="40256" spans="12:14" x14ac:dyDescent="0.25">
      <c r="L40256" s="36"/>
      <c r="M40256" s="36"/>
      <c r="N40256" s="36"/>
    </row>
    <row r="40257" spans="12:14" x14ac:dyDescent="0.25">
      <c r="L40257" s="36"/>
      <c r="M40257" s="36"/>
      <c r="N40257" s="36"/>
    </row>
    <row r="40258" spans="12:14" x14ac:dyDescent="0.25">
      <c r="L40258" s="36"/>
      <c r="M40258" s="36"/>
      <c r="N40258" s="36"/>
    </row>
    <row r="40259" spans="12:14" x14ac:dyDescent="0.25">
      <c r="L40259" s="36"/>
      <c r="M40259" s="36"/>
      <c r="N40259" s="36"/>
    </row>
    <row r="40260" spans="12:14" x14ac:dyDescent="0.25">
      <c r="L40260" s="36"/>
      <c r="M40260" s="36"/>
      <c r="N40260" s="36"/>
    </row>
    <row r="40261" spans="12:14" x14ac:dyDescent="0.25">
      <c r="L40261" s="36"/>
      <c r="M40261" s="36"/>
      <c r="N40261" s="36"/>
    </row>
    <row r="40262" spans="12:14" x14ac:dyDescent="0.25">
      <c r="L40262" s="36"/>
      <c r="M40262" s="36"/>
      <c r="N40262" s="36"/>
    </row>
    <row r="40263" spans="12:14" x14ac:dyDescent="0.25">
      <c r="L40263" s="36"/>
      <c r="M40263" s="36"/>
      <c r="N40263" s="36"/>
    </row>
    <row r="40264" spans="12:14" x14ac:dyDescent="0.25">
      <c r="L40264" s="36"/>
      <c r="M40264" s="36"/>
      <c r="N40264" s="36"/>
    </row>
    <row r="40265" spans="12:14" x14ac:dyDescent="0.25">
      <c r="L40265" s="36"/>
      <c r="M40265" s="36"/>
      <c r="N40265" s="36"/>
    </row>
    <row r="40266" spans="12:14" x14ac:dyDescent="0.25">
      <c r="L40266" s="36"/>
      <c r="M40266" s="36"/>
      <c r="N40266" s="36"/>
    </row>
    <row r="40267" spans="12:14" x14ac:dyDescent="0.25">
      <c r="L40267" s="36"/>
      <c r="M40267" s="36"/>
      <c r="N40267" s="36"/>
    </row>
    <row r="40268" spans="12:14" x14ac:dyDescent="0.25">
      <c r="L40268" s="36"/>
      <c r="M40268" s="36"/>
      <c r="N40268" s="36"/>
    </row>
    <row r="40269" spans="12:14" x14ac:dyDescent="0.25">
      <c r="L40269" s="36"/>
      <c r="M40269" s="36"/>
      <c r="N40269" s="36"/>
    </row>
    <row r="40270" spans="12:14" x14ac:dyDescent="0.25">
      <c r="L40270" s="36"/>
      <c r="M40270" s="36"/>
      <c r="N40270" s="36"/>
    </row>
    <row r="40271" spans="12:14" x14ac:dyDescent="0.25">
      <c r="L40271" s="36"/>
      <c r="M40271" s="36"/>
      <c r="N40271" s="36"/>
    </row>
    <row r="40272" spans="12:14" x14ac:dyDescent="0.25">
      <c r="L40272" s="36"/>
      <c r="M40272" s="36"/>
      <c r="N40272" s="36"/>
    </row>
    <row r="40273" spans="12:14" x14ac:dyDescent="0.25">
      <c r="L40273" s="36"/>
      <c r="M40273" s="36"/>
      <c r="N40273" s="36"/>
    </row>
    <row r="40274" spans="12:14" x14ac:dyDescent="0.25">
      <c r="L40274" s="36"/>
      <c r="M40274" s="36"/>
      <c r="N40274" s="36"/>
    </row>
    <row r="40275" spans="12:14" x14ac:dyDescent="0.25">
      <c r="L40275" s="36"/>
      <c r="M40275" s="36"/>
      <c r="N40275" s="36"/>
    </row>
    <row r="40276" spans="12:14" x14ac:dyDescent="0.25">
      <c r="L40276" s="36"/>
      <c r="M40276" s="36"/>
      <c r="N40276" s="36"/>
    </row>
    <row r="40277" spans="12:14" x14ac:dyDescent="0.25">
      <c r="L40277" s="36"/>
      <c r="M40277" s="36"/>
      <c r="N40277" s="36"/>
    </row>
    <row r="40278" spans="12:14" x14ac:dyDescent="0.25">
      <c r="L40278" s="36"/>
      <c r="M40278" s="36"/>
      <c r="N40278" s="36"/>
    </row>
    <row r="40279" spans="12:14" x14ac:dyDescent="0.25">
      <c r="L40279" s="36"/>
      <c r="M40279" s="36"/>
      <c r="N40279" s="36"/>
    </row>
    <row r="40280" spans="12:14" x14ac:dyDescent="0.25">
      <c r="L40280" s="36"/>
      <c r="M40280" s="36"/>
      <c r="N40280" s="36"/>
    </row>
    <row r="40281" spans="12:14" x14ac:dyDescent="0.25">
      <c r="L40281" s="36"/>
      <c r="M40281" s="36"/>
      <c r="N40281" s="36"/>
    </row>
    <row r="40282" spans="12:14" x14ac:dyDescent="0.25">
      <c r="L40282" s="36"/>
      <c r="M40282" s="36"/>
      <c r="N40282" s="36"/>
    </row>
    <row r="40283" spans="12:14" x14ac:dyDescent="0.25">
      <c r="L40283" s="36"/>
      <c r="M40283" s="36"/>
      <c r="N40283" s="36"/>
    </row>
    <row r="40284" spans="12:14" x14ac:dyDescent="0.25">
      <c r="L40284" s="36"/>
      <c r="M40284" s="36"/>
      <c r="N40284" s="36"/>
    </row>
    <row r="40285" spans="12:14" x14ac:dyDescent="0.25">
      <c r="L40285" s="36"/>
      <c r="M40285" s="36"/>
      <c r="N40285" s="36"/>
    </row>
    <row r="40286" spans="12:14" x14ac:dyDescent="0.25">
      <c r="L40286" s="36"/>
      <c r="M40286" s="36"/>
      <c r="N40286" s="36"/>
    </row>
    <row r="40287" spans="12:14" x14ac:dyDescent="0.25">
      <c r="L40287" s="36"/>
      <c r="M40287" s="36"/>
      <c r="N40287" s="36"/>
    </row>
    <row r="40288" spans="12:14" x14ac:dyDescent="0.25">
      <c r="L40288" s="36"/>
      <c r="M40288" s="36"/>
      <c r="N40288" s="36"/>
    </row>
    <row r="40289" spans="12:14" x14ac:dyDescent="0.25">
      <c r="L40289" s="36"/>
      <c r="M40289" s="36"/>
      <c r="N40289" s="36"/>
    </row>
    <row r="40290" spans="12:14" x14ac:dyDescent="0.25">
      <c r="L40290" s="36"/>
      <c r="M40290" s="36"/>
      <c r="N40290" s="36"/>
    </row>
    <row r="40291" spans="12:14" x14ac:dyDescent="0.25">
      <c r="L40291" s="36"/>
      <c r="M40291" s="36"/>
      <c r="N40291" s="36"/>
    </row>
    <row r="40292" spans="12:14" x14ac:dyDescent="0.25">
      <c r="L40292" s="36"/>
      <c r="M40292" s="36"/>
      <c r="N40292" s="36"/>
    </row>
    <row r="40293" spans="12:14" x14ac:dyDescent="0.25">
      <c r="L40293" s="36"/>
      <c r="M40293" s="36"/>
      <c r="N40293" s="36"/>
    </row>
    <row r="40294" spans="12:14" x14ac:dyDescent="0.25">
      <c r="L40294" s="36"/>
      <c r="M40294" s="36"/>
      <c r="N40294" s="36"/>
    </row>
    <row r="40295" spans="12:14" x14ac:dyDescent="0.25">
      <c r="L40295" s="36"/>
      <c r="M40295" s="36"/>
      <c r="N40295" s="36"/>
    </row>
    <row r="40296" spans="12:14" x14ac:dyDescent="0.25">
      <c r="L40296" s="36"/>
      <c r="M40296" s="36"/>
      <c r="N40296" s="36"/>
    </row>
    <row r="40297" spans="12:14" x14ac:dyDescent="0.25">
      <c r="L40297" s="36"/>
      <c r="M40297" s="36"/>
      <c r="N40297" s="36"/>
    </row>
    <row r="40298" spans="12:14" x14ac:dyDescent="0.25">
      <c r="L40298" s="36"/>
      <c r="M40298" s="36"/>
      <c r="N40298" s="36"/>
    </row>
    <row r="40299" spans="12:14" x14ac:dyDescent="0.25">
      <c r="L40299" s="36"/>
      <c r="M40299" s="36"/>
      <c r="N40299" s="36"/>
    </row>
    <row r="40300" spans="12:14" x14ac:dyDescent="0.25">
      <c r="L40300" s="36"/>
      <c r="M40300" s="36"/>
      <c r="N40300" s="36"/>
    </row>
    <row r="40301" spans="12:14" x14ac:dyDescent="0.25">
      <c r="L40301" s="36"/>
      <c r="M40301" s="36"/>
      <c r="N40301" s="36"/>
    </row>
    <row r="40302" spans="12:14" x14ac:dyDescent="0.25">
      <c r="L40302" s="36"/>
      <c r="M40302" s="36"/>
      <c r="N40302" s="36"/>
    </row>
    <row r="40303" spans="12:14" x14ac:dyDescent="0.25">
      <c r="L40303" s="36"/>
      <c r="M40303" s="36"/>
      <c r="N40303" s="36"/>
    </row>
    <row r="40304" spans="12:14" x14ac:dyDescent="0.25">
      <c r="L40304" s="36"/>
      <c r="M40304" s="36"/>
      <c r="N40304" s="36"/>
    </row>
    <row r="40305" spans="12:14" x14ac:dyDescent="0.25">
      <c r="L40305" s="36"/>
      <c r="M40305" s="36"/>
      <c r="N40305" s="36"/>
    </row>
    <row r="40306" spans="12:14" x14ac:dyDescent="0.25">
      <c r="L40306" s="36"/>
      <c r="M40306" s="36"/>
      <c r="N40306" s="36"/>
    </row>
    <row r="40307" spans="12:14" x14ac:dyDescent="0.25">
      <c r="L40307" s="36"/>
      <c r="M40307" s="36"/>
      <c r="N40307" s="36"/>
    </row>
    <row r="40308" spans="12:14" x14ac:dyDescent="0.25">
      <c r="L40308" s="36"/>
      <c r="M40308" s="36"/>
      <c r="N40308" s="36"/>
    </row>
    <row r="40309" spans="12:14" x14ac:dyDescent="0.25">
      <c r="L40309" s="36"/>
      <c r="M40309" s="36"/>
      <c r="N40309" s="36"/>
    </row>
    <row r="40310" spans="12:14" x14ac:dyDescent="0.25">
      <c r="L40310" s="36"/>
      <c r="M40310" s="36"/>
      <c r="N40310" s="36"/>
    </row>
    <row r="40311" spans="12:14" x14ac:dyDescent="0.25">
      <c r="L40311" s="36"/>
      <c r="M40311" s="36"/>
      <c r="N40311" s="36"/>
    </row>
    <row r="40312" spans="12:14" x14ac:dyDescent="0.25">
      <c r="L40312" s="36"/>
      <c r="M40312" s="36"/>
      <c r="N40312" s="36"/>
    </row>
    <row r="40313" spans="12:14" x14ac:dyDescent="0.25">
      <c r="L40313" s="36"/>
      <c r="M40313" s="36"/>
      <c r="N40313" s="36"/>
    </row>
    <row r="40314" spans="12:14" x14ac:dyDescent="0.25">
      <c r="L40314" s="36"/>
      <c r="M40314" s="36"/>
      <c r="N40314" s="36"/>
    </row>
    <row r="40315" spans="12:14" x14ac:dyDescent="0.25">
      <c r="L40315" s="36"/>
      <c r="M40315" s="36"/>
      <c r="N40315" s="36"/>
    </row>
    <row r="40316" spans="12:14" x14ac:dyDescent="0.25">
      <c r="L40316" s="36"/>
      <c r="M40316" s="36"/>
      <c r="N40316" s="36"/>
    </row>
    <row r="40317" spans="12:14" x14ac:dyDescent="0.25">
      <c r="L40317" s="36"/>
      <c r="M40317" s="36"/>
      <c r="N40317" s="36"/>
    </row>
    <row r="40318" spans="12:14" x14ac:dyDescent="0.25">
      <c r="L40318" s="36"/>
      <c r="M40318" s="36"/>
      <c r="N40318" s="36"/>
    </row>
    <row r="40319" spans="12:14" x14ac:dyDescent="0.25">
      <c r="L40319" s="36"/>
      <c r="M40319" s="36"/>
      <c r="N40319" s="36"/>
    </row>
    <row r="40320" spans="12:14" x14ac:dyDescent="0.25">
      <c r="L40320" s="36"/>
      <c r="M40320" s="36"/>
      <c r="N40320" s="36"/>
    </row>
    <row r="40321" spans="12:14" x14ac:dyDescent="0.25">
      <c r="L40321" s="36"/>
      <c r="M40321" s="36"/>
      <c r="N40321" s="36"/>
    </row>
    <row r="40322" spans="12:14" x14ac:dyDescent="0.25">
      <c r="L40322" s="36"/>
      <c r="M40322" s="36"/>
      <c r="N40322" s="36"/>
    </row>
    <row r="40323" spans="12:14" x14ac:dyDescent="0.25">
      <c r="L40323" s="36"/>
      <c r="M40323" s="36"/>
      <c r="N40323" s="36"/>
    </row>
    <row r="40324" spans="12:14" x14ac:dyDescent="0.25">
      <c r="L40324" s="36"/>
      <c r="M40324" s="36"/>
      <c r="N40324" s="36"/>
    </row>
    <row r="40325" spans="12:14" x14ac:dyDescent="0.25">
      <c r="L40325" s="36"/>
      <c r="M40325" s="36"/>
      <c r="N40325" s="36"/>
    </row>
    <row r="40326" spans="12:14" x14ac:dyDescent="0.25">
      <c r="L40326" s="36"/>
      <c r="M40326" s="36"/>
      <c r="N40326" s="36"/>
    </row>
    <row r="40327" spans="12:14" x14ac:dyDescent="0.25">
      <c r="L40327" s="36"/>
      <c r="M40327" s="36"/>
      <c r="N40327" s="36"/>
    </row>
    <row r="40328" spans="12:14" x14ac:dyDescent="0.25">
      <c r="L40328" s="36"/>
      <c r="M40328" s="36"/>
      <c r="N40328" s="36"/>
    </row>
    <row r="40329" spans="12:14" x14ac:dyDescent="0.25">
      <c r="L40329" s="36"/>
      <c r="M40329" s="36"/>
      <c r="N40329" s="36"/>
    </row>
    <row r="40330" spans="12:14" x14ac:dyDescent="0.25">
      <c r="L40330" s="36"/>
      <c r="M40330" s="36"/>
      <c r="N40330" s="36"/>
    </row>
    <row r="40331" spans="12:14" x14ac:dyDescent="0.25">
      <c r="L40331" s="36"/>
      <c r="M40331" s="36"/>
      <c r="N40331" s="36"/>
    </row>
    <row r="40332" spans="12:14" x14ac:dyDescent="0.25">
      <c r="L40332" s="36"/>
      <c r="M40332" s="36"/>
      <c r="N40332" s="36"/>
    </row>
    <row r="40333" spans="12:14" x14ac:dyDescent="0.25">
      <c r="L40333" s="36"/>
      <c r="M40333" s="36"/>
      <c r="N40333" s="36"/>
    </row>
    <row r="40334" spans="12:14" x14ac:dyDescent="0.25">
      <c r="L40334" s="36"/>
      <c r="M40334" s="36"/>
      <c r="N40334" s="36"/>
    </row>
    <row r="40335" spans="12:14" x14ac:dyDescent="0.25">
      <c r="L40335" s="36"/>
      <c r="M40335" s="36"/>
      <c r="N40335" s="36"/>
    </row>
    <row r="40336" spans="12:14" x14ac:dyDescent="0.25">
      <c r="L40336" s="36"/>
      <c r="M40336" s="36"/>
      <c r="N40336" s="36"/>
    </row>
    <row r="40337" spans="12:14" x14ac:dyDescent="0.25">
      <c r="L40337" s="36"/>
      <c r="M40337" s="36"/>
      <c r="N40337" s="36"/>
    </row>
    <row r="40338" spans="12:14" x14ac:dyDescent="0.25">
      <c r="L40338" s="36"/>
      <c r="M40338" s="36"/>
      <c r="N40338" s="36"/>
    </row>
    <row r="40339" spans="12:14" x14ac:dyDescent="0.25">
      <c r="L40339" s="36"/>
      <c r="M40339" s="36"/>
      <c r="N40339" s="36"/>
    </row>
    <row r="40340" spans="12:14" x14ac:dyDescent="0.25">
      <c r="L40340" s="36"/>
      <c r="M40340" s="36"/>
      <c r="N40340" s="36"/>
    </row>
    <row r="40341" spans="12:14" x14ac:dyDescent="0.25">
      <c r="L40341" s="36"/>
      <c r="M40341" s="36"/>
      <c r="N40341" s="36"/>
    </row>
    <row r="40342" spans="12:14" x14ac:dyDescent="0.25">
      <c r="L40342" s="36"/>
      <c r="M40342" s="36"/>
      <c r="N40342" s="36"/>
    </row>
    <row r="40343" spans="12:14" x14ac:dyDescent="0.25">
      <c r="L40343" s="36"/>
      <c r="M40343" s="36"/>
      <c r="N40343" s="36"/>
    </row>
    <row r="40344" spans="12:14" x14ac:dyDescent="0.25">
      <c r="L40344" s="36"/>
      <c r="M40344" s="36"/>
      <c r="N40344" s="36"/>
    </row>
    <row r="40345" spans="12:14" x14ac:dyDescent="0.25">
      <c r="L40345" s="36"/>
      <c r="M40345" s="36"/>
      <c r="N40345" s="36"/>
    </row>
    <row r="40346" spans="12:14" x14ac:dyDescent="0.25">
      <c r="L40346" s="36"/>
      <c r="M40346" s="36"/>
      <c r="N40346" s="36"/>
    </row>
    <row r="40347" spans="12:14" x14ac:dyDescent="0.25">
      <c r="L40347" s="36"/>
      <c r="M40347" s="36"/>
      <c r="N40347" s="36"/>
    </row>
    <row r="40348" spans="12:14" x14ac:dyDescent="0.25">
      <c r="L40348" s="36"/>
      <c r="M40348" s="36"/>
      <c r="N40348" s="36"/>
    </row>
    <row r="40349" spans="12:14" x14ac:dyDescent="0.25">
      <c r="L40349" s="36"/>
      <c r="M40349" s="36"/>
      <c r="N40349" s="36"/>
    </row>
    <row r="40350" spans="12:14" x14ac:dyDescent="0.25">
      <c r="L40350" s="36"/>
      <c r="M40350" s="36"/>
      <c r="N40350" s="36"/>
    </row>
    <row r="40351" spans="12:14" x14ac:dyDescent="0.25">
      <c r="L40351" s="36"/>
      <c r="M40351" s="36"/>
      <c r="N40351" s="36"/>
    </row>
    <row r="40352" spans="12:14" x14ac:dyDescent="0.25">
      <c r="L40352" s="36"/>
      <c r="M40352" s="36"/>
      <c r="N40352" s="36"/>
    </row>
    <row r="40353" spans="12:14" x14ac:dyDescent="0.25">
      <c r="L40353" s="36"/>
      <c r="M40353" s="36"/>
      <c r="N40353" s="36"/>
    </row>
    <row r="40354" spans="12:14" x14ac:dyDescent="0.25">
      <c r="L40354" s="36"/>
      <c r="M40354" s="36"/>
      <c r="N40354" s="36"/>
    </row>
    <row r="40355" spans="12:14" x14ac:dyDescent="0.25">
      <c r="L40355" s="36"/>
      <c r="M40355" s="36"/>
      <c r="N40355" s="36"/>
    </row>
    <row r="40356" spans="12:14" x14ac:dyDescent="0.25">
      <c r="L40356" s="36"/>
      <c r="M40356" s="36"/>
      <c r="N40356" s="36"/>
    </row>
    <row r="40357" spans="12:14" x14ac:dyDescent="0.25">
      <c r="L40357" s="36"/>
      <c r="M40357" s="36"/>
      <c r="N40357" s="36"/>
    </row>
    <row r="40358" spans="12:14" x14ac:dyDescent="0.25">
      <c r="L40358" s="36"/>
      <c r="M40358" s="36"/>
      <c r="N40358" s="36"/>
    </row>
    <row r="40359" spans="12:14" x14ac:dyDescent="0.25">
      <c r="L40359" s="36"/>
      <c r="M40359" s="36"/>
      <c r="N40359" s="36"/>
    </row>
    <row r="40360" spans="12:14" x14ac:dyDescent="0.25">
      <c r="L40360" s="36"/>
      <c r="M40360" s="36"/>
      <c r="N40360" s="36"/>
    </row>
    <row r="40361" spans="12:14" x14ac:dyDescent="0.25">
      <c r="L40361" s="36"/>
      <c r="M40361" s="36"/>
      <c r="N40361" s="36"/>
    </row>
    <row r="40362" spans="12:14" x14ac:dyDescent="0.25">
      <c r="L40362" s="36"/>
      <c r="M40362" s="36"/>
      <c r="N40362" s="36"/>
    </row>
    <row r="40363" spans="12:14" x14ac:dyDescent="0.25">
      <c r="L40363" s="36"/>
      <c r="M40363" s="36"/>
      <c r="N40363" s="36"/>
    </row>
    <row r="40364" spans="12:14" x14ac:dyDescent="0.25">
      <c r="L40364" s="36"/>
      <c r="M40364" s="36"/>
      <c r="N40364" s="36"/>
    </row>
    <row r="40365" spans="12:14" x14ac:dyDescent="0.25">
      <c r="L40365" s="36"/>
      <c r="M40365" s="36"/>
      <c r="N40365" s="36"/>
    </row>
    <row r="40366" spans="12:14" x14ac:dyDescent="0.25">
      <c r="L40366" s="36"/>
      <c r="M40366" s="36"/>
      <c r="N40366" s="36"/>
    </row>
    <row r="40367" spans="12:14" x14ac:dyDescent="0.25">
      <c r="L40367" s="36"/>
      <c r="M40367" s="36"/>
      <c r="N40367" s="36"/>
    </row>
    <row r="40368" spans="12:14" x14ac:dyDescent="0.25">
      <c r="L40368" s="36"/>
      <c r="M40368" s="36"/>
      <c r="N40368" s="36"/>
    </row>
    <row r="40369" spans="12:14" x14ac:dyDescent="0.25">
      <c r="L40369" s="36"/>
      <c r="M40369" s="36"/>
      <c r="N40369" s="36"/>
    </row>
    <row r="40370" spans="12:14" x14ac:dyDescent="0.25">
      <c r="L40370" s="36"/>
      <c r="M40370" s="36"/>
      <c r="N40370" s="36"/>
    </row>
    <row r="40371" spans="12:14" x14ac:dyDescent="0.25">
      <c r="L40371" s="36"/>
      <c r="M40371" s="36"/>
      <c r="N40371" s="36"/>
    </row>
    <row r="40372" spans="12:14" x14ac:dyDescent="0.25">
      <c r="L40372" s="36"/>
      <c r="M40372" s="36"/>
      <c r="N40372" s="36"/>
    </row>
    <row r="40373" spans="12:14" x14ac:dyDescent="0.25">
      <c r="L40373" s="36"/>
      <c r="M40373" s="36"/>
      <c r="N40373" s="36"/>
    </row>
    <row r="40374" spans="12:14" x14ac:dyDescent="0.25">
      <c r="L40374" s="36"/>
      <c r="M40374" s="36"/>
      <c r="N40374" s="36"/>
    </row>
    <row r="40375" spans="12:14" x14ac:dyDescent="0.25">
      <c r="L40375" s="36"/>
      <c r="M40375" s="36"/>
      <c r="N40375" s="36"/>
    </row>
    <row r="40376" spans="12:14" x14ac:dyDescent="0.25">
      <c r="L40376" s="36"/>
      <c r="M40376" s="36"/>
      <c r="N40376" s="36"/>
    </row>
    <row r="40377" spans="12:14" x14ac:dyDescent="0.25">
      <c r="L40377" s="36"/>
      <c r="M40377" s="36"/>
      <c r="N40377" s="36"/>
    </row>
    <row r="40378" spans="12:14" x14ac:dyDescent="0.25">
      <c r="L40378" s="36"/>
      <c r="M40378" s="36"/>
      <c r="N40378" s="36"/>
    </row>
    <row r="40379" spans="12:14" x14ac:dyDescent="0.25">
      <c r="L40379" s="36"/>
      <c r="M40379" s="36"/>
      <c r="N40379" s="36"/>
    </row>
    <row r="40380" spans="12:14" x14ac:dyDescent="0.25">
      <c r="L40380" s="36"/>
      <c r="M40380" s="36"/>
      <c r="N40380" s="36"/>
    </row>
    <row r="40381" spans="12:14" x14ac:dyDescent="0.25">
      <c r="L40381" s="36"/>
      <c r="M40381" s="36"/>
      <c r="N40381" s="36"/>
    </row>
    <row r="40382" spans="12:14" x14ac:dyDescent="0.25">
      <c r="L40382" s="36"/>
      <c r="M40382" s="36"/>
      <c r="N40382" s="36"/>
    </row>
    <row r="40383" spans="12:14" x14ac:dyDescent="0.25">
      <c r="L40383" s="36"/>
      <c r="M40383" s="36"/>
      <c r="N40383" s="36"/>
    </row>
    <row r="40384" spans="12:14" x14ac:dyDescent="0.25">
      <c r="L40384" s="36"/>
      <c r="M40384" s="36"/>
      <c r="N40384" s="36"/>
    </row>
    <row r="40385" spans="12:14" x14ac:dyDescent="0.25">
      <c r="L40385" s="36"/>
      <c r="M40385" s="36"/>
      <c r="N40385" s="36"/>
    </row>
    <row r="40386" spans="12:14" x14ac:dyDescent="0.25">
      <c r="L40386" s="36"/>
      <c r="M40386" s="36"/>
      <c r="N40386" s="36"/>
    </row>
    <row r="40387" spans="12:14" x14ac:dyDescent="0.25">
      <c r="L40387" s="36"/>
      <c r="M40387" s="36"/>
      <c r="N40387" s="36"/>
    </row>
    <row r="40388" spans="12:14" x14ac:dyDescent="0.25">
      <c r="L40388" s="36"/>
      <c r="M40388" s="36"/>
      <c r="N40388" s="36"/>
    </row>
    <row r="40389" spans="12:14" x14ac:dyDescent="0.25">
      <c r="L40389" s="36"/>
      <c r="M40389" s="36"/>
      <c r="N40389" s="36"/>
    </row>
    <row r="40390" spans="12:14" x14ac:dyDescent="0.25">
      <c r="L40390" s="36"/>
      <c r="M40390" s="36"/>
      <c r="N40390" s="36"/>
    </row>
    <row r="40391" spans="12:14" x14ac:dyDescent="0.25">
      <c r="L40391" s="36"/>
      <c r="M40391" s="36"/>
      <c r="N40391" s="36"/>
    </row>
    <row r="40392" spans="12:14" x14ac:dyDescent="0.25">
      <c r="L40392" s="36"/>
      <c r="M40392" s="36"/>
      <c r="N40392" s="36"/>
    </row>
    <row r="40393" spans="12:14" x14ac:dyDescent="0.25">
      <c r="L40393" s="36"/>
      <c r="M40393" s="36"/>
      <c r="N40393" s="36"/>
    </row>
    <row r="40394" spans="12:14" x14ac:dyDescent="0.25">
      <c r="L40394" s="36"/>
      <c r="M40394" s="36"/>
      <c r="N40394" s="36"/>
    </row>
    <row r="40395" spans="12:14" x14ac:dyDescent="0.25">
      <c r="L40395" s="36"/>
      <c r="M40395" s="36"/>
      <c r="N40395" s="36"/>
    </row>
    <row r="40396" spans="12:14" x14ac:dyDescent="0.25">
      <c r="L40396" s="36"/>
      <c r="M40396" s="36"/>
      <c r="N40396" s="36"/>
    </row>
    <row r="40397" spans="12:14" x14ac:dyDescent="0.25">
      <c r="L40397" s="36"/>
      <c r="M40397" s="36"/>
      <c r="N40397" s="36"/>
    </row>
    <row r="40398" spans="12:14" x14ac:dyDescent="0.25">
      <c r="L40398" s="36"/>
      <c r="M40398" s="36"/>
      <c r="N40398" s="36"/>
    </row>
    <row r="40399" spans="12:14" x14ac:dyDescent="0.25">
      <c r="L40399" s="36"/>
      <c r="M40399" s="36"/>
      <c r="N40399" s="36"/>
    </row>
    <row r="40400" spans="12:14" x14ac:dyDescent="0.25">
      <c r="L40400" s="36"/>
      <c r="M40400" s="36"/>
      <c r="N40400" s="36"/>
    </row>
    <row r="40401" spans="12:14" x14ac:dyDescent="0.25">
      <c r="L40401" s="36"/>
      <c r="M40401" s="36"/>
      <c r="N40401" s="36"/>
    </row>
    <row r="40402" spans="12:14" x14ac:dyDescent="0.25">
      <c r="L40402" s="36"/>
      <c r="M40402" s="36"/>
      <c r="N40402" s="36"/>
    </row>
    <row r="40403" spans="12:14" x14ac:dyDescent="0.25">
      <c r="L40403" s="36"/>
      <c r="M40403" s="36"/>
      <c r="N40403" s="36"/>
    </row>
    <row r="40404" spans="12:14" x14ac:dyDescent="0.25">
      <c r="L40404" s="36"/>
      <c r="M40404" s="36"/>
      <c r="N40404" s="36"/>
    </row>
    <row r="40405" spans="12:14" x14ac:dyDescent="0.25">
      <c r="L40405" s="36"/>
      <c r="M40405" s="36"/>
      <c r="N40405" s="36"/>
    </row>
    <row r="40406" spans="12:14" x14ac:dyDescent="0.25">
      <c r="L40406" s="36"/>
      <c r="M40406" s="36"/>
      <c r="N40406" s="36"/>
    </row>
    <row r="40407" spans="12:14" x14ac:dyDescent="0.25">
      <c r="L40407" s="36"/>
      <c r="M40407" s="36"/>
      <c r="N40407" s="36"/>
    </row>
    <row r="40408" spans="12:14" x14ac:dyDescent="0.25">
      <c r="L40408" s="36"/>
      <c r="M40408" s="36"/>
      <c r="N40408" s="36"/>
    </row>
    <row r="40409" spans="12:14" x14ac:dyDescent="0.25">
      <c r="L40409" s="36"/>
      <c r="M40409" s="36"/>
      <c r="N40409" s="36"/>
    </row>
    <row r="40410" spans="12:14" x14ac:dyDescent="0.25">
      <c r="L40410" s="36"/>
      <c r="M40410" s="36"/>
      <c r="N40410" s="36"/>
    </row>
    <row r="40411" spans="12:14" x14ac:dyDescent="0.25">
      <c r="L40411" s="36"/>
      <c r="M40411" s="36"/>
      <c r="N40411" s="36"/>
    </row>
    <row r="40412" spans="12:14" x14ac:dyDescent="0.25">
      <c r="L40412" s="36"/>
      <c r="M40412" s="36"/>
      <c r="N40412" s="36"/>
    </row>
    <row r="40413" spans="12:14" x14ac:dyDescent="0.25">
      <c r="L40413" s="36"/>
      <c r="M40413" s="36"/>
      <c r="N40413" s="36"/>
    </row>
    <row r="40414" spans="12:14" x14ac:dyDescent="0.25">
      <c r="L40414" s="36"/>
      <c r="M40414" s="36"/>
      <c r="N40414" s="36"/>
    </row>
    <row r="40415" spans="12:14" x14ac:dyDescent="0.25">
      <c r="L40415" s="36"/>
      <c r="M40415" s="36"/>
      <c r="N40415" s="36"/>
    </row>
    <row r="40416" spans="12:14" x14ac:dyDescent="0.25">
      <c r="L40416" s="36"/>
      <c r="M40416" s="36"/>
      <c r="N40416" s="36"/>
    </row>
    <row r="40417" spans="12:14" x14ac:dyDescent="0.25">
      <c r="L40417" s="36"/>
      <c r="M40417" s="36"/>
      <c r="N40417" s="36"/>
    </row>
    <row r="40418" spans="12:14" x14ac:dyDescent="0.25">
      <c r="L40418" s="36"/>
      <c r="M40418" s="36"/>
      <c r="N40418" s="36"/>
    </row>
    <row r="40419" spans="12:14" x14ac:dyDescent="0.25">
      <c r="L40419" s="36"/>
      <c r="M40419" s="36"/>
      <c r="N40419" s="36"/>
    </row>
    <row r="40420" spans="12:14" x14ac:dyDescent="0.25">
      <c r="L40420" s="36"/>
      <c r="M40420" s="36"/>
      <c r="N40420" s="36"/>
    </row>
    <row r="40421" spans="12:14" x14ac:dyDescent="0.25">
      <c r="L40421" s="36"/>
      <c r="M40421" s="36"/>
      <c r="N40421" s="36"/>
    </row>
    <row r="40422" spans="12:14" x14ac:dyDescent="0.25">
      <c r="L40422" s="36"/>
      <c r="M40422" s="36"/>
      <c r="N40422" s="36"/>
    </row>
    <row r="40423" spans="12:14" x14ac:dyDescent="0.25">
      <c r="L40423" s="36"/>
      <c r="M40423" s="36"/>
      <c r="N40423" s="36"/>
    </row>
    <row r="40424" spans="12:14" x14ac:dyDescent="0.25">
      <c r="L40424" s="36"/>
      <c r="M40424" s="36"/>
      <c r="N40424" s="36"/>
    </row>
    <row r="40425" spans="12:14" x14ac:dyDescent="0.25">
      <c r="L40425" s="36"/>
      <c r="M40425" s="36"/>
      <c r="N40425" s="36"/>
    </row>
    <row r="40426" spans="12:14" x14ac:dyDescent="0.25">
      <c r="L40426" s="36"/>
      <c r="M40426" s="36"/>
      <c r="N40426" s="36"/>
    </row>
    <row r="40427" spans="12:14" x14ac:dyDescent="0.25">
      <c r="L40427" s="36"/>
      <c r="M40427" s="36"/>
      <c r="N40427" s="36"/>
    </row>
    <row r="40428" spans="12:14" x14ac:dyDescent="0.25">
      <c r="L40428" s="36"/>
      <c r="M40428" s="36"/>
      <c r="N40428" s="36"/>
    </row>
    <row r="40429" spans="12:14" x14ac:dyDescent="0.25">
      <c r="L40429" s="36"/>
      <c r="M40429" s="36"/>
      <c r="N40429" s="36"/>
    </row>
    <row r="40430" spans="12:14" x14ac:dyDescent="0.25">
      <c r="L40430" s="36"/>
      <c r="M40430" s="36"/>
      <c r="N40430" s="36"/>
    </row>
    <row r="40431" spans="12:14" x14ac:dyDescent="0.25">
      <c r="L40431" s="36"/>
      <c r="M40431" s="36"/>
      <c r="N40431" s="36"/>
    </row>
    <row r="40432" spans="12:14" x14ac:dyDescent="0.25">
      <c r="L40432" s="36"/>
      <c r="M40432" s="36"/>
      <c r="N40432" s="36"/>
    </row>
    <row r="40433" spans="12:14" x14ac:dyDescent="0.25">
      <c r="L40433" s="36"/>
      <c r="M40433" s="36"/>
      <c r="N40433" s="36"/>
    </row>
    <row r="40434" spans="12:14" x14ac:dyDescent="0.25">
      <c r="L40434" s="36"/>
      <c r="M40434" s="36"/>
      <c r="N40434" s="36"/>
    </row>
    <row r="40435" spans="12:14" x14ac:dyDescent="0.25">
      <c r="L40435" s="36"/>
      <c r="M40435" s="36"/>
      <c r="N40435" s="36"/>
    </row>
    <row r="40436" spans="12:14" x14ac:dyDescent="0.25">
      <c r="L40436" s="36"/>
      <c r="M40436" s="36"/>
      <c r="N40436" s="36"/>
    </row>
    <row r="40437" spans="12:14" x14ac:dyDescent="0.25">
      <c r="L40437" s="36"/>
      <c r="M40437" s="36"/>
      <c r="N40437" s="36"/>
    </row>
    <row r="40438" spans="12:14" x14ac:dyDescent="0.25">
      <c r="L40438" s="36"/>
      <c r="M40438" s="36"/>
      <c r="N40438" s="36"/>
    </row>
    <row r="40439" spans="12:14" x14ac:dyDescent="0.25">
      <c r="L40439" s="36"/>
      <c r="M40439" s="36"/>
      <c r="N40439" s="36"/>
    </row>
    <row r="40440" spans="12:14" x14ac:dyDescent="0.25">
      <c r="L40440" s="36"/>
      <c r="M40440" s="36"/>
      <c r="N40440" s="36"/>
    </row>
    <row r="40441" spans="12:14" x14ac:dyDescent="0.25">
      <c r="L40441" s="36"/>
      <c r="M40441" s="36"/>
      <c r="N40441" s="36"/>
    </row>
    <row r="40442" spans="12:14" x14ac:dyDescent="0.25">
      <c r="L40442" s="36"/>
      <c r="M40442" s="36"/>
      <c r="N40442" s="36"/>
    </row>
    <row r="40443" spans="12:14" x14ac:dyDescent="0.25">
      <c r="L40443" s="36"/>
      <c r="M40443" s="36"/>
      <c r="N40443" s="36"/>
    </row>
    <row r="40444" spans="12:14" x14ac:dyDescent="0.25">
      <c r="L40444" s="36"/>
      <c r="M40444" s="36"/>
      <c r="N40444" s="36"/>
    </row>
    <row r="40445" spans="12:14" x14ac:dyDescent="0.25">
      <c r="L40445" s="36"/>
      <c r="M40445" s="36"/>
      <c r="N40445" s="36"/>
    </row>
    <row r="40446" spans="12:14" x14ac:dyDescent="0.25">
      <c r="L40446" s="36"/>
      <c r="M40446" s="36"/>
      <c r="N40446" s="36"/>
    </row>
    <row r="40447" spans="12:14" x14ac:dyDescent="0.25">
      <c r="L40447" s="36"/>
      <c r="M40447" s="36"/>
      <c r="N40447" s="36"/>
    </row>
    <row r="40448" spans="12:14" x14ac:dyDescent="0.25">
      <c r="L40448" s="36"/>
      <c r="M40448" s="36"/>
      <c r="N40448" s="36"/>
    </row>
    <row r="40449" spans="12:14" x14ac:dyDescent="0.25">
      <c r="L40449" s="36"/>
      <c r="M40449" s="36"/>
      <c r="N40449" s="36"/>
    </row>
    <row r="40450" spans="12:14" x14ac:dyDescent="0.25">
      <c r="L40450" s="36"/>
      <c r="M40450" s="36"/>
      <c r="N40450" s="36"/>
    </row>
    <row r="40451" spans="12:14" x14ac:dyDescent="0.25">
      <c r="L40451" s="36"/>
      <c r="M40451" s="36"/>
      <c r="N40451" s="36"/>
    </row>
    <row r="40452" spans="12:14" x14ac:dyDescent="0.25">
      <c r="L40452" s="36"/>
      <c r="M40452" s="36"/>
      <c r="N40452" s="36"/>
    </row>
    <row r="40453" spans="12:14" x14ac:dyDescent="0.25">
      <c r="L40453" s="36"/>
      <c r="M40453" s="36"/>
      <c r="N40453" s="36"/>
    </row>
    <row r="40454" spans="12:14" x14ac:dyDescent="0.25">
      <c r="L40454" s="36"/>
      <c r="M40454" s="36"/>
      <c r="N40454" s="36"/>
    </row>
    <row r="40455" spans="12:14" x14ac:dyDescent="0.25">
      <c r="L40455" s="36"/>
      <c r="M40455" s="36"/>
      <c r="N40455" s="36"/>
    </row>
    <row r="40456" spans="12:14" x14ac:dyDescent="0.25">
      <c r="L40456" s="36"/>
      <c r="M40456" s="36"/>
      <c r="N40456" s="36"/>
    </row>
    <row r="40457" spans="12:14" x14ac:dyDescent="0.25">
      <c r="L40457" s="36"/>
      <c r="M40457" s="36"/>
      <c r="N40457" s="36"/>
    </row>
    <row r="40458" spans="12:14" x14ac:dyDescent="0.25">
      <c r="L40458" s="36"/>
      <c r="M40458" s="36"/>
      <c r="N40458" s="36"/>
    </row>
    <row r="40459" spans="12:14" x14ac:dyDescent="0.25">
      <c r="L40459" s="36"/>
      <c r="M40459" s="36"/>
      <c r="N40459" s="36"/>
    </row>
    <row r="40460" spans="12:14" x14ac:dyDescent="0.25">
      <c r="L40460" s="36"/>
      <c r="M40460" s="36"/>
      <c r="N40460" s="36"/>
    </row>
    <row r="40461" spans="12:14" x14ac:dyDescent="0.25">
      <c r="L40461" s="36"/>
      <c r="M40461" s="36"/>
      <c r="N40461" s="36"/>
    </row>
    <row r="40462" spans="12:14" x14ac:dyDescent="0.25">
      <c r="L40462" s="36"/>
      <c r="M40462" s="36"/>
      <c r="N40462" s="36"/>
    </row>
    <row r="40463" spans="12:14" x14ac:dyDescent="0.25">
      <c r="L40463" s="36"/>
      <c r="M40463" s="36"/>
      <c r="N40463" s="36"/>
    </row>
    <row r="40464" spans="12:14" x14ac:dyDescent="0.25">
      <c r="L40464" s="36"/>
      <c r="M40464" s="36"/>
      <c r="N40464" s="36"/>
    </row>
    <row r="40465" spans="12:14" x14ac:dyDescent="0.25">
      <c r="L40465" s="36"/>
      <c r="M40465" s="36"/>
      <c r="N40465" s="36"/>
    </row>
    <row r="40466" spans="12:14" x14ac:dyDescent="0.25">
      <c r="L40466" s="36"/>
      <c r="M40466" s="36"/>
      <c r="N40466" s="36"/>
    </row>
    <row r="40467" spans="12:14" x14ac:dyDescent="0.25">
      <c r="L40467" s="36"/>
      <c r="M40467" s="36"/>
      <c r="N40467" s="36"/>
    </row>
    <row r="40468" spans="12:14" x14ac:dyDescent="0.25">
      <c r="L40468" s="36"/>
      <c r="M40468" s="36"/>
      <c r="N40468" s="36"/>
    </row>
    <row r="40469" spans="12:14" x14ac:dyDescent="0.25">
      <c r="L40469" s="36"/>
      <c r="M40469" s="36"/>
      <c r="N40469" s="36"/>
    </row>
    <row r="40470" spans="12:14" x14ac:dyDescent="0.25">
      <c r="L40470" s="36"/>
      <c r="M40470" s="36"/>
      <c r="N40470" s="36"/>
    </row>
    <row r="40471" spans="12:14" x14ac:dyDescent="0.25">
      <c r="L40471" s="36"/>
      <c r="M40471" s="36"/>
      <c r="N40471" s="36"/>
    </row>
    <row r="40472" spans="12:14" x14ac:dyDescent="0.25">
      <c r="L40472" s="36"/>
      <c r="M40472" s="36"/>
      <c r="N40472" s="36"/>
    </row>
    <row r="40473" spans="12:14" x14ac:dyDescent="0.25">
      <c r="L40473" s="36"/>
      <c r="M40473" s="36"/>
      <c r="N40473" s="36"/>
    </row>
    <row r="40474" spans="12:14" x14ac:dyDescent="0.25">
      <c r="L40474" s="36"/>
      <c r="M40474" s="36"/>
      <c r="N40474" s="36"/>
    </row>
    <row r="40475" spans="12:14" x14ac:dyDescent="0.25">
      <c r="L40475" s="36"/>
      <c r="M40475" s="36"/>
      <c r="N40475" s="36"/>
    </row>
    <row r="40476" spans="12:14" x14ac:dyDescent="0.25">
      <c r="L40476" s="36"/>
      <c r="M40476" s="36"/>
      <c r="N40476" s="36"/>
    </row>
    <row r="40477" spans="12:14" x14ac:dyDescent="0.25">
      <c r="L40477" s="36"/>
      <c r="M40477" s="36"/>
      <c r="N40477" s="36"/>
    </row>
    <row r="40478" spans="12:14" x14ac:dyDescent="0.25">
      <c r="L40478" s="36"/>
      <c r="M40478" s="36"/>
      <c r="N40478" s="36"/>
    </row>
    <row r="40479" spans="12:14" x14ac:dyDescent="0.25">
      <c r="L40479" s="36"/>
      <c r="M40479" s="36"/>
      <c r="N40479" s="36"/>
    </row>
    <row r="40480" spans="12:14" x14ac:dyDescent="0.25">
      <c r="L40480" s="36"/>
      <c r="M40480" s="36"/>
      <c r="N40480" s="36"/>
    </row>
    <row r="40481" spans="12:14" x14ac:dyDescent="0.25">
      <c r="L40481" s="36"/>
      <c r="M40481" s="36"/>
      <c r="N40481" s="36"/>
    </row>
    <row r="40482" spans="12:14" x14ac:dyDescent="0.25">
      <c r="L40482" s="36"/>
      <c r="M40482" s="36"/>
      <c r="N40482" s="36"/>
    </row>
    <row r="40483" spans="12:14" x14ac:dyDescent="0.25">
      <c r="L40483" s="36"/>
      <c r="M40483" s="36"/>
      <c r="N40483" s="36"/>
    </row>
    <row r="40484" spans="12:14" x14ac:dyDescent="0.25">
      <c r="L40484" s="36"/>
      <c r="M40484" s="36"/>
      <c r="N40484" s="36"/>
    </row>
    <row r="40485" spans="12:14" x14ac:dyDescent="0.25">
      <c r="L40485" s="36"/>
      <c r="M40485" s="36"/>
      <c r="N40485" s="36"/>
    </row>
    <row r="40486" spans="12:14" x14ac:dyDescent="0.25">
      <c r="L40486" s="36"/>
      <c r="M40486" s="36"/>
      <c r="N40486" s="36"/>
    </row>
    <row r="40487" spans="12:14" x14ac:dyDescent="0.25">
      <c r="L40487" s="36"/>
      <c r="M40487" s="36"/>
      <c r="N40487" s="36"/>
    </row>
    <row r="40488" spans="12:14" x14ac:dyDescent="0.25">
      <c r="L40488" s="36"/>
      <c r="M40488" s="36"/>
      <c r="N40488" s="36"/>
    </row>
    <row r="40489" spans="12:14" x14ac:dyDescent="0.25">
      <c r="L40489" s="36"/>
      <c r="M40489" s="36"/>
      <c r="N40489" s="36"/>
    </row>
    <row r="40490" spans="12:14" x14ac:dyDescent="0.25">
      <c r="L40490" s="36"/>
      <c r="M40490" s="36"/>
      <c r="N40490" s="36"/>
    </row>
    <row r="40491" spans="12:14" x14ac:dyDescent="0.25">
      <c r="L40491" s="36"/>
      <c r="M40491" s="36"/>
      <c r="N40491" s="36"/>
    </row>
    <row r="40492" spans="12:14" x14ac:dyDescent="0.25">
      <c r="L40492" s="36"/>
      <c r="M40492" s="36"/>
      <c r="N40492" s="36"/>
    </row>
    <row r="40493" spans="12:14" x14ac:dyDescent="0.25">
      <c r="L40493" s="36"/>
      <c r="M40493" s="36"/>
      <c r="N40493" s="36"/>
    </row>
    <row r="40494" spans="12:14" x14ac:dyDescent="0.25">
      <c r="L40494" s="36"/>
      <c r="M40494" s="36"/>
      <c r="N40494" s="36"/>
    </row>
    <row r="40495" spans="12:14" x14ac:dyDescent="0.25">
      <c r="L40495" s="36"/>
      <c r="M40495" s="36"/>
      <c r="N40495" s="36"/>
    </row>
    <row r="40496" spans="12:14" x14ac:dyDescent="0.25">
      <c r="L40496" s="36"/>
      <c r="M40496" s="36"/>
      <c r="N40496" s="36"/>
    </row>
    <row r="40497" spans="12:14" x14ac:dyDescent="0.25">
      <c r="L40497" s="36"/>
      <c r="M40497" s="36"/>
      <c r="N40497" s="36"/>
    </row>
    <row r="40498" spans="12:14" x14ac:dyDescent="0.25">
      <c r="L40498" s="36"/>
      <c r="M40498" s="36"/>
      <c r="N40498" s="36"/>
    </row>
    <row r="40499" spans="12:14" x14ac:dyDescent="0.25">
      <c r="L40499" s="36"/>
      <c r="M40499" s="36"/>
      <c r="N40499" s="36"/>
    </row>
    <row r="40500" spans="12:14" x14ac:dyDescent="0.25">
      <c r="L40500" s="36"/>
      <c r="M40500" s="36"/>
      <c r="N40500" s="36"/>
    </row>
    <row r="40501" spans="12:14" x14ac:dyDescent="0.25">
      <c r="L40501" s="36"/>
      <c r="M40501" s="36"/>
      <c r="N40501" s="36"/>
    </row>
    <row r="40502" spans="12:14" x14ac:dyDescent="0.25">
      <c r="L40502" s="36"/>
      <c r="M40502" s="36"/>
      <c r="N40502" s="36"/>
    </row>
    <row r="40503" spans="12:14" x14ac:dyDescent="0.25">
      <c r="L40503" s="36"/>
      <c r="M40503" s="36"/>
      <c r="N40503" s="36"/>
    </row>
    <row r="40504" spans="12:14" x14ac:dyDescent="0.25">
      <c r="L40504" s="36"/>
      <c r="M40504" s="36"/>
      <c r="N40504" s="36"/>
    </row>
    <row r="40505" spans="12:14" x14ac:dyDescent="0.25">
      <c r="L40505" s="36"/>
      <c r="M40505" s="36"/>
      <c r="N40505" s="36"/>
    </row>
    <row r="40506" spans="12:14" x14ac:dyDescent="0.25">
      <c r="L40506" s="36"/>
      <c r="M40506" s="36"/>
      <c r="N40506" s="36"/>
    </row>
    <row r="40507" spans="12:14" x14ac:dyDescent="0.25">
      <c r="L40507" s="36"/>
      <c r="M40507" s="36"/>
      <c r="N40507" s="36"/>
    </row>
    <row r="40508" spans="12:14" x14ac:dyDescent="0.25">
      <c r="L40508" s="36"/>
      <c r="M40508" s="36"/>
      <c r="N40508" s="36"/>
    </row>
    <row r="40509" spans="12:14" x14ac:dyDescent="0.25">
      <c r="L40509" s="36"/>
      <c r="M40509" s="36"/>
      <c r="N40509" s="36"/>
    </row>
    <row r="40510" spans="12:14" x14ac:dyDescent="0.25">
      <c r="L40510" s="36"/>
      <c r="M40510" s="36"/>
      <c r="N40510" s="36"/>
    </row>
    <row r="40511" spans="12:14" x14ac:dyDescent="0.25">
      <c r="L40511" s="36"/>
      <c r="M40511" s="36"/>
      <c r="N40511" s="36"/>
    </row>
    <row r="40512" spans="12:14" x14ac:dyDescent="0.25">
      <c r="L40512" s="36"/>
      <c r="M40512" s="36"/>
      <c r="N40512" s="36"/>
    </row>
    <row r="40513" spans="12:14" x14ac:dyDescent="0.25">
      <c r="L40513" s="36"/>
      <c r="M40513" s="36"/>
      <c r="N40513" s="36"/>
    </row>
    <row r="40514" spans="12:14" x14ac:dyDescent="0.25">
      <c r="L40514" s="36"/>
      <c r="M40514" s="36"/>
      <c r="N40514" s="36"/>
    </row>
    <row r="40515" spans="12:14" x14ac:dyDescent="0.25">
      <c r="L40515" s="36"/>
      <c r="M40515" s="36"/>
      <c r="N40515" s="36"/>
    </row>
    <row r="40516" spans="12:14" x14ac:dyDescent="0.25">
      <c r="L40516" s="36"/>
      <c r="M40516" s="36"/>
      <c r="N40516" s="36"/>
    </row>
    <row r="40517" spans="12:14" x14ac:dyDescent="0.25">
      <c r="L40517" s="36"/>
      <c r="M40517" s="36"/>
      <c r="N40517" s="36"/>
    </row>
    <row r="40518" spans="12:14" x14ac:dyDescent="0.25">
      <c r="L40518" s="36"/>
      <c r="M40518" s="36"/>
      <c r="N40518" s="36"/>
    </row>
    <row r="40519" spans="12:14" x14ac:dyDescent="0.25">
      <c r="L40519" s="36"/>
      <c r="M40519" s="36"/>
      <c r="N40519" s="36"/>
    </row>
    <row r="40520" spans="12:14" x14ac:dyDescent="0.25">
      <c r="L40520" s="36"/>
      <c r="M40520" s="36"/>
      <c r="N40520" s="36"/>
    </row>
    <row r="40521" spans="12:14" x14ac:dyDescent="0.25">
      <c r="L40521" s="36"/>
      <c r="M40521" s="36"/>
      <c r="N40521" s="36"/>
    </row>
    <row r="40522" spans="12:14" x14ac:dyDescent="0.25">
      <c r="L40522" s="36"/>
      <c r="M40522" s="36"/>
      <c r="N40522" s="36"/>
    </row>
    <row r="40523" spans="12:14" x14ac:dyDescent="0.25">
      <c r="L40523" s="36"/>
      <c r="M40523" s="36"/>
      <c r="N40523" s="36"/>
    </row>
    <row r="40524" spans="12:14" x14ac:dyDescent="0.25">
      <c r="L40524" s="36"/>
      <c r="M40524" s="36"/>
      <c r="N40524" s="36"/>
    </row>
    <row r="40525" spans="12:14" x14ac:dyDescent="0.25">
      <c r="L40525" s="36"/>
      <c r="M40525" s="36"/>
      <c r="N40525" s="36"/>
    </row>
    <row r="40526" spans="12:14" x14ac:dyDescent="0.25">
      <c r="L40526" s="36"/>
      <c r="M40526" s="36"/>
      <c r="N40526" s="36"/>
    </row>
    <row r="40527" spans="12:14" x14ac:dyDescent="0.25">
      <c r="L40527" s="36"/>
      <c r="M40527" s="36"/>
      <c r="N40527" s="36"/>
    </row>
    <row r="40528" spans="12:14" x14ac:dyDescent="0.25">
      <c r="L40528" s="36"/>
      <c r="M40528" s="36"/>
      <c r="N40528" s="36"/>
    </row>
    <row r="40529" spans="12:14" x14ac:dyDescent="0.25">
      <c r="L40529" s="36"/>
      <c r="M40529" s="36"/>
      <c r="N40529" s="36"/>
    </row>
    <row r="40530" spans="12:14" x14ac:dyDescent="0.25">
      <c r="L40530" s="36"/>
      <c r="M40530" s="36"/>
      <c r="N40530" s="36"/>
    </row>
    <row r="40531" spans="12:14" x14ac:dyDescent="0.25">
      <c r="L40531" s="36"/>
      <c r="M40531" s="36"/>
      <c r="N40531" s="36"/>
    </row>
    <row r="40532" spans="12:14" x14ac:dyDescent="0.25">
      <c r="L40532" s="36"/>
      <c r="M40532" s="36"/>
      <c r="N40532" s="36"/>
    </row>
    <row r="40533" spans="12:14" x14ac:dyDescent="0.25">
      <c r="L40533" s="36"/>
      <c r="M40533" s="36"/>
      <c r="N40533" s="36"/>
    </row>
    <row r="40534" spans="12:14" x14ac:dyDescent="0.25">
      <c r="L40534" s="36"/>
      <c r="M40534" s="36"/>
      <c r="N40534" s="36"/>
    </row>
    <row r="40535" spans="12:14" x14ac:dyDescent="0.25">
      <c r="L40535" s="36"/>
      <c r="M40535" s="36"/>
      <c r="N40535" s="36"/>
    </row>
    <row r="40536" spans="12:14" x14ac:dyDescent="0.25">
      <c r="L40536" s="36"/>
      <c r="M40536" s="36"/>
      <c r="N40536" s="36"/>
    </row>
    <row r="40537" spans="12:14" x14ac:dyDescent="0.25">
      <c r="L40537" s="36"/>
      <c r="M40537" s="36"/>
      <c r="N40537" s="36"/>
    </row>
    <row r="40538" spans="12:14" x14ac:dyDescent="0.25">
      <c r="L40538" s="36"/>
      <c r="M40538" s="36"/>
      <c r="N40538" s="36"/>
    </row>
    <row r="40539" spans="12:14" x14ac:dyDescent="0.25">
      <c r="L40539" s="36"/>
      <c r="M40539" s="36"/>
      <c r="N40539" s="36"/>
    </row>
    <row r="40540" spans="12:14" x14ac:dyDescent="0.25">
      <c r="L40540" s="36"/>
      <c r="M40540" s="36"/>
      <c r="N40540" s="36"/>
    </row>
    <row r="40541" spans="12:14" x14ac:dyDescent="0.25">
      <c r="L40541" s="36"/>
      <c r="M40541" s="36"/>
      <c r="N40541" s="36"/>
    </row>
    <row r="40542" spans="12:14" x14ac:dyDescent="0.25">
      <c r="L40542" s="36"/>
      <c r="M40542" s="36"/>
      <c r="N40542" s="36"/>
    </row>
    <row r="40543" spans="12:14" x14ac:dyDescent="0.25">
      <c r="L40543" s="36"/>
      <c r="M40543" s="36"/>
      <c r="N40543" s="36"/>
    </row>
    <row r="40544" spans="12:14" x14ac:dyDescent="0.25">
      <c r="L40544" s="36"/>
      <c r="M40544" s="36"/>
      <c r="N40544" s="36"/>
    </row>
    <row r="40545" spans="12:14" x14ac:dyDescent="0.25">
      <c r="L40545" s="36"/>
      <c r="M40545" s="36"/>
      <c r="N40545" s="36"/>
    </row>
    <row r="40546" spans="12:14" x14ac:dyDescent="0.25">
      <c r="L40546" s="36"/>
      <c r="M40546" s="36"/>
      <c r="N40546" s="36"/>
    </row>
    <row r="40547" spans="12:14" x14ac:dyDescent="0.25">
      <c r="L40547" s="36"/>
      <c r="M40547" s="36"/>
      <c r="N40547" s="36"/>
    </row>
    <row r="40548" spans="12:14" x14ac:dyDescent="0.25">
      <c r="L40548" s="36"/>
      <c r="M40548" s="36"/>
      <c r="N40548" s="36"/>
    </row>
    <row r="40549" spans="12:14" x14ac:dyDescent="0.25">
      <c r="L40549" s="36"/>
      <c r="M40549" s="36"/>
      <c r="N40549" s="36"/>
    </row>
    <row r="40550" spans="12:14" x14ac:dyDescent="0.25">
      <c r="L40550" s="36"/>
      <c r="M40550" s="36"/>
      <c r="N40550" s="36"/>
    </row>
    <row r="40551" spans="12:14" x14ac:dyDescent="0.25">
      <c r="L40551" s="36"/>
      <c r="M40551" s="36"/>
      <c r="N40551" s="36"/>
    </row>
    <row r="40552" spans="12:14" x14ac:dyDescent="0.25">
      <c r="L40552" s="36"/>
      <c r="M40552" s="36"/>
      <c r="N40552" s="36"/>
    </row>
    <row r="40553" spans="12:14" x14ac:dyDescent="0.25">
      <c r="L40553" s="36"/>
      <c r="M40553" s="36"/>
      <c r="N40553" s="36"/>
    </row>
    <row r="40554" spans="12:14" x14ac:dyDescent="0.25">
      <c r="L40554" s="36"/>
      <c r="M40554" s="36"/>
      <c r="N40554" s="36"/>
    </row>
    <row r="40555" spans="12:14" x14ac:dyDescent="0.25">
      <c r="L40555" s="36"/>
      <c r="M40555" s="36"/>
      <c r="N40555" s="36"/>
    </row>
    <row r="40556" spans="12:14" x14ac:dyDescent="0.25">
      <c r="L40556" s="36"/>
      <c r="M40556" s="36"/>
      <c r="N40556" s="36"/>
    </row>
    <row r="40557" spans="12:14" x14ac:dyDescent="0.25">
      <c r="L40557" s="36"/>
      <c r="M40557" s="36"/>
      <c r="N40557" s="36"/>
    </row>
    <row r="40558" spans="12:14" x14ac:dyDescent="0.25">
      <c r="L40558" s="36"/>
      <c r="M40558" s="36"/>
      <c r="N40558" s="36"/>
    </row>
    <row r="40559" spans="12:14" x14ac:dyDescent="0.25">
      <c r="L40559" s="36"/>
      <c r="M40559" s="36"/>
      <c r="N40559" s="36"/>
    </row>
    <row r="40560" spans="12:14" x14ac:dyDescent="0.25">
      <c r="L40560" s="36"/>
      <c r="M40560" s="36"/>
      <c r="N40560" s="36"/>
    </row>
    <row r="40561" spans="12:14" x14ac:dyDescent="0.25">
      <c r="L40561" s="36"/>
      <c r="M40561" s="36"/>
      <c r="N40561" s="36"/>
    </row>
    <row r="40562" spans="12:14" x14ac:dyDescent="0.25">
      <c r="L40562" s="36"/>
      <c r="M40562" s="36"/>
      <c r="N40562" s="36"/>
    </row>
    <row r="40563" spans="12:14" x14ac:dyDescent="0.25">
      <c r="L40563" s="36"/>
      <c r="M40563" s="36"/>
      <c r="N40563" s="36"/>
    </row>
    <row r="40564" spans="12:14" x14ac:dyDescent="0.25">
      <c r="L40564" s="36"/>
      <c r="M40564" s="36"/>
      <c r="N40564" s="36"/>
    </row>
    <row r="40565" spans="12:14" x14ac:dyDescent="0.25">
      <c r="L40565" s="36"/>
      <c r="M40565" s="36"/>
      <c r="N40565" s="36"/>
    </row>
    <row r="40566" spans="12:14" x14ac:dyDescent="0.25">
      <c r="L40566" s="36"/>
      <c r="M40566" s="36"/>
      <c r="N40566" s="36"/>
    </row>
    <row r="40567" spans="12:14" x14ac:dyDescent="0.25">
      <c r="L40567" s="36"/>
      <c r="M40567" s="36"/>
      <c r="N40567" s="36"/>
    </row>
    <row r="40568" spans="12:14" x14ac:dyDescent="0.25">
      <c r="L40568" s="36"/>
      <c r="M40568" s="36"/>
      <c r="N40568" s="36"/>
    </row>
    <row r="40569" spans="12:14" x14ac:dyDescent="0.25">
      <c r="L40569" s="36"/>
      <c r="M40569" s="36"/>
      <c r="N40569" s="36"/>
    </row>
    <row r="40570" spans="12:14" x14ac:dyDescent="0.25">
      <c r="L40570" s="36"/>
      <c r="M40570" s="36"/>
      <c r="N40570" s="36"/>
    </row>
    <row r="40571" spans="12:14" x14ac:dyDescent="0.25">
      <c r="L40571" s="36"/>
      <c r="M40571" s="36"/>
      <c r="N40571" s="36"/>
    </row>
    <row r="40572" spans="12:14" x14ac:dyDescent="0.25">
      <c r="L40572" s="36"/>
      <c r="M40572" s="36"/>
      <c r="N40572" s="36"/>
    </row>
    <row r="40573" spans="12:14" x14ac:dyDescent="0.25">
      <c r="L40573" s="36"/>
      <c r="M40573" s="36"/>
      <c r="N40573" s="36"/>
    </row>
    <row r="40574" spans="12:14" x14ac:dyDescent="0.25">
      <c r="L40574" s="36"/>
      <c r="M40574" s="36"/>
      <c r="N40574" s="36"/>
    </row>
    <row r="40575" spans="12:14" x14ac:dyDescent="0.25">
      <c r="L40575" s="36"/>
      <c r="M40575" s="36"/>
      <c r="N40575" s="36"/>
    </row>
    <row r="40576" spans="12:14" x14ac:dyDescent="0.25">
      <c r="L40576" s="36"/>
      <c r="M40576" s="36"/>
      <c r="N40576" s="36"/>
    </row>
    <row r="40577" spans="12:14" x14ac:dyDescent="0.25">
      <c r="L40577" s="36"/>
      <c r="M40577" s="36"/>
      <c r="N40577" s="36"/>
    </row>
    <row r="40578" spans="12:14" x14ac:dyDescent="0.25">
      <c r="L40578" s="36"/>
      <c r="M40578" s="36"/>
      <c r="N40578" s="36"/>
    </row>
    <row r="40579" spans="12:14" x14ac:dyDescent="0.25">
      <c r="L40579" s="36"/>
      <c r="M40579" s="36"/>
      <c r="N40579" s="36"/>
    </row>
    <row r="40580" spans="12:14" x14ac:dyDescent="0.25">
      <c r="L40580" s="36"/>
      <c r="M40580" s="36"/>
      <c r="N40580" s="36"/>
    </row>
    <row r="40581" spans="12:14" x14ac:dyDescent="0.25">
      <c r="L40581" s="36"/>
      <c r="M40581" s="36"/>
      <c r="N40581" s="36"/>
    </row>
    <row r="40582" spans="12:14" x14ac:dyDescent="0.25">
      <c r="L40582" s="36"/>
      <c r="M40582" s="36"/>
      <c r="N40582" s="36"/>
    </row>
    <row r="40583" spans="12:14" x14ac:dyDescent="0.25">
      <c r="L40583" s="36"/>
      <c r="M40583" s="36"/>
      <c r="N40583" s="36"/>
    </row>
    <row r="40584" spans="12:14" x14ac:dyDescent="0.25">
      <c r="L40584" s="36"/>
      <c r="M40584" s="36"/>
      <c r="N40584" s="36"/>
    </row>
    <row r="40585" spans="12:14" x14ac:dyDescent="0.25">
      <c r="L40585" s="36"/>
      <c r="M40585" s="36"/>
      <c r="N40585" s="36"/>
    </row>
    <row r="40586" spans="12:14" x14ac:dyDescent="0.25">
      <c r="L40586" s="36"/>
      <c r="M40586" s="36"/>
      <c r="N40586" s="36"/>
    </row>
    <row r="40587" spans="12:14" x14ac:dyDescent="0.25">
      <c r="L40587" s="36"/>
      <c r="M40587" s="36"/>
      <c r="N40587" s="36"/>
    </row>
    <row r="40588" spans="12:14" x14ac:dyDescent="0.25">
      <c r="L40588" s="36"/>
      <c r="M40588" s="36"/>
      <c r="N40588" s="36"/>
    </row>
    <row r="40589" spans="12:14" x14ac:dyDescent="0.25">
      <c r="L40589" s="36"/>
      <c r="M40589" s="36"/>
      <c r="N40589" s="36"/>
    </row>
    <row r="40590" spans="12:14" x14ac:dyDescent="0.25">
      <c r="L40590" s="36"/>
      <c r="M40590" s="36"/>
      <c r="N40590" s="36"/>
    </row>
    <row r="40591" spans="12:14" x14ac:dyDescent="0.25">
      <c r="L40591" s="36"/>
      <c r="M40591" s="36"/>
      <c r="N40591" s="36"/>
    </row>
    <row r="40592" spans="12:14" x14ac:dyDescent="0.25">
      <c r="L40592" s="36"/>
      <c r="M40592" s="36"/>
      <c r="N40592" s="36"/>
    </row>
    <row r="40593" spans="12:14" x14ac:dyDescent="0.25">
      <c r="L40593" s="36"/>
      <c r="M40593" s="36"/>
      <c r="N40593" s="36"/>
    </row>
    <row r="40594" spans="12:14" x14ac:dyDescent="0.25">
      <c r="L40594" s="36"/>
      <c r="M40594" s="36"/>
      <c r="N40594" s="36"/>
    </row>
    <row r="40595" spans="12:14" x14ac:dyDescent="0.25">
      <c r="L40595" s="36"/>
      <c r="M40595" s="36"/>
      <c r="N40595" s="36"/>
    </row>
    <row r="40596" spans="12:14" x14ac:dyDescent="0.25">
      <c r="L40596" s="36"/>
      <c r="M40596" s="36"/>
      <c r="N40596" s="36"/>
    </row>
    <row r="40597" spans="12:14" x14ac:dyDescent="0.25">
      <c r="L40597" s="36"/>
      <c r="M40597" s="36"/>
      <c r="N40597" s="36"/>
    </row>
    <row r="40598" spans="12:14" x14ac:dyDescent="0.25">
      <c r="L40598" s="36"/>
      <c r="M40598" s="36"/>
      <c r="N40598" s="36"/>
    </row>
    <row r="40599" spans="12:14" x14ac:dyDescent="0.25">
      <c r="L40599" s="36"/>
      <c r="M40599" s="36"/>
      <c r="N40599" s="36"/>
    </row>
    <row r="40600" spans="12:14" x14ac:dyDescent="0.25">
      <c r="L40600" s="36"/>
      <c r="M40600" s="36"/>
      <c r="N40600" s="36"/>
    </row>
    <row r="40601" spans="12:14" x14ac:dyDescent="0.25">
      <c r="L40601" s="36"/>
      <c r="M40601" s="36"/>
      <c r="N40601" s="36"/>
    </row>
    <row r="40602" spans="12:14" x14ac:dyDescent="0.25">
      <c r="L40602" s="36"/>
      <c r="M40602" s="36"/>
      <c r="N40602" s="36"/>
    </row>
    <row r="40603" spans="12:14" x14ac:dyDescent="0.25">
      <c r="L40603" s="36"/>
      <c r="M40603" s="36"/>
      <c r="N40603" s="36"/>
    </row>
    <row r="40604" spans="12:14" x14ac:dyDescent="0.25">
      <c r="L40604" s="36"/>
      <c r="M40604" s="36"/>
      <c r="N40604" s="36"/>
    </row>
    <row r="40605" spans="12:14" x14ac:dyDescent="0.25">
      <c r="L40605" s="36"/>
      <c r="M40605" s="36"/>
      <c r="N40605" s="36"/>
    </row>
    <row r="40606" spans="12:14" x14ac:dyDescent="0.25">
      <c r="L40606" s="36"/>
      <c r="M40606" s="36"/>
      <c r="N40606" s="36"/>
    </row>
    <row r="40607" spans="12:14" x14ac:dyDescent="0.25">
      <c r="L40607" s="36"/>
      <c r="M40607" s="36"/>
      <c r="N40607" s="36"/>
    </row>
    <row r="40608" spans="12:14" x14ac:dyDescent="0.25">
      <c r="L40608" s="36"/>
      <c r="M40608" s="36"/>
      <c r="N40608" s="36"/>
    </row>
    <row r="40609" spans="12:14" x14ac:dyDescent="0.25">
      <c r="L40609" s="36"/>
      <c r="M40609" s="36"/>
      <c r="N40609" s="36"/>
    </row>
    <row r="40610" spans="12:14" x14ac:dyDescent="0.25">
      <c r="L40610" s="36"/>
      <c r="M40610" s="36"/>
      <c r="N40610" s="36"/>
    </row>
    <row r="40611" spans="12:14" x14ac:dyDescent="0.25">
      <c r="L40611" s="36"/>
      <c r="M40611" s="36"/>
      <c r="N40611" s="36"/>
    </row>
    <row r="40612" spans="12:14" x14ac:dyDescent="0.25">
      <c r="L40612" s="36"/>
      <c r="M40612" s="36"/>
      <c r="N40612" s="36"/>
    </row>
    <row r="40613" spans="12:14" x14ac:dyDescent="0.25">
      <c r="L40613" s="36"/>
      <c r="M40613" s="36"/>
      <c r="N40613" s="36"/>
    </row>
    <row r="40614" spans="12:14" x14ac:dyDescent="0.25">
      <c r="L40614" s="36"/>
      <c r="M40614" s="36"/>
      <c r="N40614" s="36"/>
    </row>
    <row r="40615" spans="12:14" x14ac:dyDescent="0.25">
      <c r="L40615" s="36"/>
      <c r="M40615" s="36"/>
      <c r="N40615" s="36"/>
    </row>
    <row r="40616" spans="12:14" x14ac:dyDescent="0.25">
      <c r="L40616" s="36"/>
      <c r="M40616" s="36"/>
      <c r="N40616" s="36"/>
    </row>
    <row r="40617" spans="12:14" x14ac:dyDescent="0.25">
      <c r="L40617" s="36"/>
      <c r="M40617" s="36"/>
      <c r="N40617" s="36"/>
    </row>
    <row r="40618" spans="12:14" x14ac:dyDescent="0.25">
      <c r="L40618" s="36"/>
      <c r="M40618" s="36"/>
      <c r="N40618" s="36"/>
    </row>
    <row r="40619" spans="12:14" x14ac:dyDescent="0.25">
      <c r="L40619" s="36"/>
      <c r="M40619" s="36"/>
      <c r="N40619" s="36"/>
    </row>
    <row r="40620" spans="12:14" x14ac:dyDescent="0.25">
      <c r="L40620" s="36"/>
      <c r="M40620" s="36"/>
      <c r="N40620" s="36"/>
    </row>
    <row r="40621" spans="12:14" x14ac:dyDescent="0.25">
      <c r="L40621" s="36"/>
      <c r="M40621" s="36"/>
      <c r="N40621" s="36"/>
    </row>
    <row r="40622" spans="12:14" x14ac:dyDescent="0.25">
      <c r="L40622" s="36"/>
      <c r="M40622" s="36"/>
      <c r="N40622" s="36"/>
    </row>
    <row r="40623" spans="12:14" x14ac:dyDescent="0.25">
      <c r="L40623" s="36"/>
      <c r="M40623" s="36"/>
      <c r="N40623" s="36"/>
    </row>
    <row r="40624" spans="12:14" x14ac:dyDescent="0.25">
      <c r="L40624" s="36"/>
      <c r="M40624" s="36"/>
      <c r="N40624" s="36"/>
    </row>
    <row r="40625" spans="12:14" x14ac:dyDescent="0.25">
      <c r="L40625" s="36"/>
      <c r="M40625" s="36"/>
      <c r="N40625" s="36"/>
    </row>
    <row r="40626" spans="12:14" x14ac:dyDescent="0.25">
      <c r="L40626" s="36"/>
      <c r="M40626" s="36"/>
      <c r="N40626" s="36"/>
    </row>
    <row r="40627" spans="12:14" x14ac:dyDescent="0.25">
      <c r="L40627" s="36"/>
      <c r="M40627" s="36"/>
      <c r="N40627" s="36"/>
    </row>
    <row r="40628" spans="12:14" x14ac:dyDescent="0.25">
      <c r="L40628" s="36"/>
      <c r="M40628" s="36"/>
      <c r="N40628" s="36"/>
    </row>
    <row r="40629" spans="12:14" x14ac:dyDescent="0.25">
      <c r="L40629" s="36"/>
      <c r="M40629" s="36"/>
      <c r="N40629" s="36"/>
    </row>
    <row r="40630" spans="12:14" x14ac:dyDescent="0.25">
      <c r="L40630" s="36"/>
      <c r="M40630" s="36"/>
      <c r="N40630" s="36"/>
    </row>
    <row r="40631" spans="12:14" x14ac:dyDescent="0.25">
      <c r="L40631" s="36"/>
      <c r="M40631" s="36"/>
      <c r="N40631" s="36"/>
    </row>
    <row r="40632" spans="12:14" x14ac:dyDescent="0.25">
      <c r="L40632" s="36"/>
      <c r="M40632" s="36"/>
      <c r="N40632" s="36"/>
    </row>
    <row r="40633" spans="12:14" x14ac:dyDescent="0.25">
      <c r="L40633" s="36"/>
      <c r="M40633" s="36"/>
      <c r="N40633" s="36"/>
    </row>
    <row r="40634" spans="12:14" x14ac:dyDescent="0.25">
      <c r="L40634" s="36"/>
      <c r="M40634" s="36"/>
      <c r="N40634" s="36"/>
    </row>
    <row r="40635" spans="12:14" x14ac:dyDescent="0.25">
      <c r="L40635" s="36"/>
      <c r="M40635" s="36"/>
      <c r="N40635" s="36"/>
    </row>
    <row r="40636" spans="12:14" x14ac:dyDescent="0.25">
      <c r="L40636" s="36"/>
      <c r="M40636" s="36"/>
      <c r="N40636" s="36"/>
    </row>
    <row r="40637" spans="12:14" x14ac:dyDescent="0.25">
      <c r="L40637" s="36"/>
      <c r="M40637" s="36"/>
      <c r="N40637" s="36"/>
    </row>
    <row r="40638" spans="12:14" x14ac:dyDescent="0.25">
      <c r="L40638" s="36"/>
      <c r="M40638" s="36"/>
      <c r="N40638" s="36"/>
    </row>
    <row r="40639" spans="12:14" x14ac:dyDescent="0.25">
      <c r="L40639" s="36"/>
      <c r="M40639" s="36"/>
      <c r="N40639" s="36"/>
    </row>
    <row r="40640" spans="12:14" x14ac:dyDescent="0.25">
      <c r="L40640" s="36"/>
      <c r="M40640" s="36"/>
      <c r="N40640" s="36"/>
    </row>
    <row r="40641" spans="12:14" x14ac:dyDescent="0.25">
      <c r="L40641" s="36"/>
      <c r="M40641" s="36"/>
      <c r="N40641" s="36"/>
    </row>
    <row r="40642" spans="12:14" x14ac:dyDescent="0.25">
      <c r="L40642" s="36"/>
      <c r="M40642" s="36"/>
      <c r="N40642" s="36"/>
    </row>
    <row r="40643" spans="12:14" x14ac:dyDescent="0.25">
      <c r="L40643" s="36"/>
      <c r="M40643" s="36"/>
      <c r="N40643" s="36"/>
    </row>
    <row r="40644" spans="12:14" x14ac:dyDescent="0.25">
      <c r="L40644" s="36"/>
      <c r="M40644" s="36"/>
      <c r="N40644" s="36"/>
    </row>
    <row r="40645" spans="12:14" x14ac:dyDescent="0.25">
      <c r="L40645" s="36"/>
      <c r="M40645" s="36"/>
      <c r="N40645" s="36"/>
    </row>
    <row r="40646" spans="12:14" x14ac:dyDescent="0.25">
      <c r="L40646" s="36"/>
      <c r="M40646" s="36"/>
      <c r="N40646" s="36"/>
    </row>
    <row r="40647" spans="12:14" x14ac:dyDescent="0.25">
      <c r="L40647" s="36"/>
      <c r="M40647" s="36"/>
      <c r="N40647" s="36"/>
    </row>
    <row r="40648" spans="12:14" x14ac:dyDescent="0.25">
      <c r="L40648" s="36"/>
      <c r="M40648" s="36"/>
      <c r="N40648" s="36"/>
    </row>
    <row r="40649" spans="12:14" x14ac:dyDescent="0.25">
      <c r="L40649" s="36"/>
      <c r="M40649" s="36"/>
      <c r="N40649" s="36"/>
    </row>
    <row r="40650" spans="12:14" x14ac:dyDescent="0.25">
      <c r="L40650" s="36"/>
      <c r="M40650" s="36"/>
      <c r="N40650" s="36"/>
    </row>
    <row r="40651" spans="12:14" x14ac:dyDescent="0.25">
      <c r="L40651" s="36"/>
      <c r="M40651" s="36"/>
      <c r="N40651" s="36"/>
    </row>
    <row r="40652" spans="12:14" x14ac:dyDescent="0.25">
      <c r="L40652" s="36"/>
      <c r="M40652" s="36"/>
      <c r="N40652" s="36"/>
    </row>
    <row r="40653" spans="12:14" x14ac:dyDescent="0.25">
      <c r="L40653" s="36"/>
      <c r="M40653" s="36"/>
      <c r="N40653" s="36"/>
    </row>
    <row r="40654" spans="12:14" x14ac:dyDescent="0.25">
      <c r="L40654" s="36"/>
      <c r="M40654" s="36"/>
      <c r="N40654" s="36"/>
    </row>
    <row r="40655" spans="12:14" x14ac:dyDescent="0.25">
      <c r="L40655" s="36"/>
      <c r="M40655" s="36"/>
      <c r="N40655" s="36"/>
    </row>
    <row r="40656" spans="12:14" x14ac:dyDescent="0.25">
      <c r="L40656" s="36"/>
      <c r="M40656" s="36"/>
      <c r="N40656" s="36"/>
    </row>
    <row r="40657" spans="12:14" x14ac:dyDescent="0.25">
      <c r="L40657" s="36"/>
      <c r="M40657" s="36"/>
      <c r="N40657" s="36"/>
    </row>
    <row r="40658" spans="12:14" x14ac:dyDescent="0.25">
      <c r="L40658" s="36"/>
      <c r="M40658" s="36"/>
      <c r="N40658" s="36"/>
    </row>
    <row r="40659" spans="12:14" x14ac:dyDescent="0.25">
      <c r="L40659" s="36"/>
      <c r="M40659" s="36"/>
      <c r="N40659" s="36"/>
    </row>
    <row r="40660" spans="12:14" x14ac:dyDescent="0.25">
      <c r="L40660" s="36"/>
      <c r="M40660" s="36"/>
      <c r="N40660" s="36"/>
    </row>
    <row r="40661" spans="12:14" x14ac:dyDescent="0.25">
      <c r="L40661" s="36"/>
      <c r="M40661" s="36"/>
      <c r="N40661" s="36"/>
    </row>
    <row r="40662" spans="12:14" x14ac:dyDescent="0.25">
      <c r="L40662" s="36"/>
      <c r="M40662" s="36"/>
      <c r="N40662" s="36"/>
    </row>
    <row r="40663" spans="12:14" x14ac:dyDescent="0.25">
      <c r="L40663" s="36"/>
      <c r="M40663" s="36"/>
      <c r="N40663" s="36"/>
    </row>
    <row r="40664" spans="12:14" x14ac:dyDescent="0.25">
      <c r="L40664" s="36"/>
      <c r="M40664" s="36"/>
      <c r="N40664" s="36"/>
    </row>
    <row r="40665" spans="12:14" x14ac:dyDescent="0.25">
      <c r="L40665" s="36"/>
      <c r="M40665" s="36"/>
      <c r="N40665" s="36"/>
    </row>
    <row r="40666" spans="12:14" x14ac:dyDescent="0.25">
      <c r="L40666" s="36"/>
      <c r="M40666" s="36"/>
      <c r="N40666" s="36"/>
    </row>
    <row r="40667" spans="12:14" x14ac:dyDescent="0.25">
      <c r="L40667" s="36"/>
      <c r="M40667" s="36"/>
      <c r="N40667" s="36"/>
    </row>
    <row r="40668" spans="12:14" x14ac:dyDescent="0.25">
      <c r="L40668" s="36"/>
      <c r="M40668" s="36"/>
      <c r="N40668" s="36"/>
    </row>
    <row r="40669" spans="12:14" x14ac:dyDescent="0.25">
      <c r="L40669" s="36"/>
      <c r="M40669" s="36"/>
      <c r="N40669" s="36"/>
    </row>
    <row r="40670" spans="12:14" x14ac:dyDescent="0.25">
      <c r="L40670" s="36"/>
      <c r="M40670" s="36"/>
      <c r="N40670" s="36"/>
    </row>
    <row r="40671" spans="12:14" x14ac:dyDescent="0.25">
      <c r="L40671" s="36"/>
      <c r="M40671" s="36"/>
      <c r="N40671" s="36"/>
    </row>
    <row r="40672" spans="12:14" x14ac:dyDescent="0.25">
      <c r="L40672" s="36"/>
      <c r="M40672" s="36"/>
      <c r="N40672" s="36"/>
    </row>
    <row r="40673" spans="12:14" x14ac:dyDescent="0.25">
      <c r="L40673" s="36"/>
      <c r="M40673" s="36"/>
      <c r="N40673" s="36"/>
    </row>
    <row r="40674" spans="12:14" x14ac:dyDescent="0.25">
      <c r="L40674" s="36"/>
      <c r="M40674" s="36"/>
      <c r="N40674" s="36"/>
    </row>
    <row r="40675" spans="12:14" x14ac:dyDescent="0.25">
      <c r="L40675" s="36"/>
      <c r="M40675" s="36"/>
      <c r="N40675" s="36"/>
    </row>
    <row r="40676" spans="12:14" x14ac:dyDescent="0.25">
      <c r="L40676" s="36"/>
      <c r="M40676" s="36"/>
      <c r="N40676" s="36"/>
    </row>
    <row r="40677" spans="12:14" x14ac:dyDescent="0.25">
      <c r="L40677" s="36"/>
      <c r="M40677" s="36"/>
      <c r="N40677" s="36"/>
    </row>
    <row r="40678" spans="12:14" x14ac:dyDescent="0.25">
      <c r="L40678" s="36"/>
      <c r="M40678" s="36"/>
      <c r="N40678" s="36"/>
    </row>
    <row r="40679" spans="12:14" x14ac:dyDescent="0.25">
      <c r="L40679" s="36"/>
      <c r="M40679" s="36"/>
      <c r="N40679" s="36"/>
    </row>
    <row r="40680" spans="12:14" x14ac:dyDescent="0.25">
      <c r="L40680" s="36"/>
      <c r="M40680" s="36"/>
      <c r="N40680" s="36"/>
    </row>
    <row r="40681" spans="12:14" x14ac:dyDescent="0.25">
      <c r="L40681" s="36"/>
      <c r="M40681" s="36"/>
      <c r="N40681" s="36"/>
    </row>
    <row r="40682" spans="12:14" x14ac:dyDescent="0.25">
      <c r="L40682" s="36"/>
      <c r="M40682" s="36"/>
      <c r="N40682" s="36"/>
    </row>
    <row r="40683" spans="12:14" x14ac:dyDescent="0.25">
      <c r="L40683" s="36"/>
      <c r="M40683" s="36"/>
      <c r="N40683" s="36"/>
    </row>
    <row r="40684" spans="12:14" x14ac:dyDescent="0.25">
      <c r="L40684" s="36"/>
      <c r="M40684" s="36"/>
      <c r="N40684" s="36"/>
    </row>
    <row r="40685" spans="12:14" x14ac:dyDescent="0.25">
      <c r="L40685" s="36"/>
      <c r="M40685" s="36"/>
      <c r="N40685" s="36"/>
    </row>
    <row r="40686" spans="12:14" x14ac:dyDescent="0.25">
      <c r="L40686" s="36"/>
      <c r="M40686" s="36"/>
      <c r="N40686" s="36"/>
    </row>
    <row r="40687" spans="12:14" x14ac:dyDescent="0.25">
      <c r="L40687" s="36"/>
      <c r="M40687" s="36"/>
      <c r="N40687" s="36"/>
    </row>
    <row r="40688" spans="12:14" x14ac:dyDescent="0.25">
      <c r="L40688" s="36"/>
      <c r="M40688" s="36"/>
      <c r="N40688" s="36"/>
    </row>
    <row r="40689" spans="12:14" x14ac:dyDescent="0.25">
      <c r="L40689" s="36"/>
      <c r="M40689" s="36"/>
      <c r="N40689" s="36"/>
    </row>
    <row r="40690" spans="12:14" x14ac:dyDescent="0.25">
      <c r="L40690" s="36"/>
      <c r="M40690" s="36"/>
      <c r="N40690" s="36"/>
    </row>
    <row r="40691" spans="12:14" x14ac:dyDescent="0.25">
      <c r="L40691" s="36"/>
      <c r="M40691" s="36"/>
      <c r="N40691" s="36"/>
    </row>
    <row r="40692" spans="12:14" x14ac:dyDescent="0.25">
      <c r="L40692" s="36"/>
      <c r="M40692" s="36"/>
      <c r="N40692" s="36"/>
    </row>
    <row r="40693" spans="12:14" x14ac:dyDescent="0.25">
      <c r="L40693" s="36"/>
      <c r="M40693" s="36"/>
      <c r="N40693" s="36"/>
    </row>
    <row r="40694" spans="12:14" x14ac:dyDescent="0.25">
      <c r="L40694" s="36"/>
      <c r="M40694" s="36"/>
      <c r="N40694" s="36"/>
    </row>
    <row r="40695" spans="12:14" x14ac:dyDescent="0.25">
      <c r="L40695" s="36"/>
      <c r="M40695" s="36"/>
      <c r="N40695" s="36"/>
    </row>
    <row r="40696" spans="12:14" x14ac:dyDescent="0.25">
      <c r="L40696" s="36"/>
      <c r="M40696" s="36"/>
      <c r="N40696" s="36"/>
    </row>
    <row r="40697" spans="12:14" x14ac:dyDescent="0.25">
      <c r="L40697" s="36"/>
      <c r="M40697" s="36"/>
      <c r="N40697" s="36"/>
    </row>
    <row r="40698" spans="12:14" x14ac:dyDescent="0.25">
      <c r="L40698" s="36"/>
      <c r="M40698" s="36"/>
      <c r="N40698" s="36"/>
    </row>
    <row r="40699" spans="12:14" x14ac:dyDescent="0.25">
      <c r="L40699" s="36"/>
      <c r="M40699" s="36"/>
      <c r="N40699" s="36"/>
    </row>
    <row r="40700" spans="12:14" x14ac:dyDescent="0.25">
      <c r="L40700" s="36"/>
      <c r="M40700" s="36"/>
      <c r="N40700" s="36"/>
    </row>
    <row r="40701" spans="12:14" x14ac:dyDescent="0.25">
      <c r="L40701" s="36"/>
      <c r="M40701" s="36"/>
      <c r="N40701" s="36"/>
    </row>
    <row r="40702" spans="12:14" x14ac:dyDescent="0.25">
      <c r="L40702" s="36"/>
      <c r="M40702" s="36"/>
      <c r="N40702" s="36"/>
    </row>
    <row r="40703" spans="12:14" x14ac:dyDescent="0.25">
      <c r="L40703" s="36"/>
      <c r="M40703" s="36"/>
      <c r="N40703" s="36"/>
    </row>
    <row r="40704" spans="12:14" x14ac:dyDescent="0.25">
      <c r="L40704" s="36"/>
      <c r="M40704" s="36"/>
      <c r="N40704" s="36"/>
    </row>
    <row r="40705" spans="12:14" x14ac:dyDescent="0.25">
      <c r="L40705" s="36"/>
      <c r="M40705" s="36"/>
      <c r="N40705" s="36"/>
    </row>
    <row r="40706" spans="12:14" x14ac:dyDescent="0.25">
      <c r="L40706" s="36"/>
      <c r="M40706" s="36"/>
      <c r="N40706" s="36"/>
    </row>
    <row r="40707" spans="12:14" x14ac:dyDescent="0.25">
      <c r="L40707" s="36"/>
      <c r="M40707" s="36"/>
      <c r="N40707" s="36"/>
    </row>
    <row r="40708" spans="12:14" x14ac:dyDescent="0.25">
      <c r="L40708" s="36"/>
      <c r="M40708" s="36"/>
      <c r="N40708" s="36"/>
    </row>
    <row r="40709" spans="12:14" x14ac:dyDescent="0.25">
      <c r="L40709" s="36"/>
      <c r="M40709" s="36"/>
      <c r="N40709" s="36"/>
    </row>
    <row r="40710" spans="12:14" x14ac:dyDescent="0.25">
      <c r="L40710" s="36"/>
      <c r="M40710" s="36"/>
      <c r="N40710" s="36"/>
    </row>
    <row r="40711" spans="12:14" x14ac:dyDescent="0.25">
      <c r="L40711" s="36"/>
      <c r="M40711" s="36"/>
      <c r="N40711" s="36"/>
    </row>
    <row r="40712" spans="12:14" x14ac:dyDescent="0.25">
      <c r="L40712" s="36"/>
      <c r="M40712" s="36"/>
      <c r="N40712" s="36"/>
    </row>
    <row r="40713" spans="12:14" x14ac:dyDescent="0.25">
      <c r="L40713" s="36"/>
      <c r="M40713" s="36"/>
      <c r="N40713" s="36"/>
    </row>
    <row r="40714" spans="12:14" x14ac:dyDescent="0.25">
      <c r="L40714" s="36"/>
      <c r="M40714" s="36"/>
      <c r="N40714" s="36"/>
    </row>
    <row r="40715" spans="12:14" x14ac:dyDescent="0.25">
      <c r="L40715" s="36"/>
      <c r="M40715" s="36"/>
      <c r="N40715" s="36"/>
    </row>
    <row r="40716" spans="12:14" x14ac:dyDescent="0.25">
      <c r="L40716" s="36"/>
      <c r="M40716" s="36"/>
      <c r="N40716" s="36"/>
    </row>
    <row r="40717" spans="12:14" x14ac:dyDescent="0.25">
      <c r="L40717" s="36"/>
      <c r="M40717" s="36"/>
      <c r="N40717" s="36"/>
    </row>
    <row r="40718" spans="12:14" x14ac:dyDescent="0.25">
      <c r="L40718" s="36"/>
      <c r="M40718" s="36"/>
      <c r="N40718" s="36"/>
    </row>
    <row r="40719" spans="12:14" x14ac:dyDescent="0.25">
      <c r="L40719" s="36"/>
      <c r="M40719" s="36"/>
      <c r="N40719" s="36"/>
    </row>
    <row r="40720" spans="12:14" x14ac:dyDescent="0.25">
      <c r="L40720" s="36"/>
      <c r="M40720" s="36"/>
      <c r="N40720" s="36"/>
    </row>
    <row r="40721" spans="12:14" x14ac:dyDescent="0.25">
      <c r="L40721" s="36"/>
      <c r="M40721" s="36"/>
      <c r="N40721" s="36"/>
    </row>
    <row r="40722" spans="12:14" x14ac:dyDescent="0.25">
      <c r="L40722" s="36"/>
      <c r="M40722" s="36"/>
      <c r="N40722" s="36"/>
    </row>
    <row r="40723" spans="12:14" x14ac:dyDescent="0.25">
      <c r="L40723" s="36"/>
      <c r="M40723" s="36"/>
      <c r="N40723" s="36"/>
    </row>
    <row r="40724" spans="12:14" x14ac:dyDescent="0.25">
      <c r="L40724" s="36"/>
      <c r="M40724" s="36"/>
      <c r="N40724" s="36"/>
    </row>
    <row r="40725" spans="12:14" x14ac:dyDescent="0.25">
      <c r="L40725" s="36"/>
      <c r="M40725" s="36"/>
      <c r="N40725" s="36"/>
    </row>
    <row r="40726" spans="12:14" x14ac:dyDescent="0.25">
      <c r="L40726" s="36"/>
      <c r="M40726" s="36"/>
      <c r="N40726" s="36"/>
    </row>
    <row r="40727" spans="12:14" x14ac:dyDescent="0.25">
      <c r="L40727" s="36"/>
      <c r="M40727" s="36"/>
      <c r="N40727" s="36"/>
    </row>
    <row r="40728" spans="12:14" x14ac:dyDescent="0.25">
      <c r="L40728" s="36"/>
      <c r="M40728" s="36"/>
      <c r="N40728" s="36"/>
    </row>
    <row r="40729" spans="12:14" x14ac:dyDescent="0.25">
      <c r="L40729" s="36"/>
      <c r="M40729" s="36"/>
      <c r="N40729" s="36"/>
    </row>
    <row r="40730" spans="12:14" x14ac:dyDescent="0.25">
      <c r="L40730" s="36"/>
      <c r="M40730" s="36"/>
      <c r="N40730" s="36"/>
    </row>
    <row r="40731" spans="12:14" x14ac:dyDescent="0.25">
      <c r="L40731" s="36"/>
      <c r="M40731" s="36"/>
      <c r="N40731" s="36"/>
    </row>
    <row r="40732" spans="12:14" x14ac:dyDescent="0.25">
      <c r="L40732" s="36"/>
      <c r="M40732" s="36"/>
      <c r="N40732" s="36"/>
    </row>
    <row r="40733" spans="12:14" x14ac:dyDescent="0.25">
      <c r="L40733" s="36"/>
      <c r="M40733" s="36"/>
      <c r="N40733" s="36"/>
    </row>
    <row r="40734" spans="12:14" x14ac:dyDescent="0.25">
      <c r="L40734" s="36"/>
      <c r="M40734" s="36"/>
      <c r="N40734" s="36"/>
    </row>
    <row r="40735" spans="12:14" x14ac:dyDescent="0.25">
      <c r="L40735" s="36"/>
      <c r="M40735" s="36"/>
      <c r="N40735" s="36"/>
    </row>
    <row r="40736" spans="12:14" x14ac:dyDescent="0.25">
      <c r="L40736" s="36"/>
      <c r="M40736" s="36"/>
      <c r="N40736" s="36"/>
    </row>
    <row r="40737" spans="12:14" x14ac:dyDescent="0.25">
      <c r="L40737" s="36"/>
      <c r="M40737" s="36"/>
      <c r="N40737" s="36"/>
    </row>
    <row r="40738" spans="12:14" x14ac:dyDescent="0.25">
      <c r="L40738" s="36"/>
      <c r="M40738" s="36"/>
      <c r="N40738" s="36"/>
    </row>
    <row r="40739" spans="12:14" x14ac:dyDescent="0.25">
      <c r="L40739" s="36"/>
      <c r="M40739" s="36"/>
      <c r="N40739" s="36"/>
    </row>
    <row r="40740" spans="12:14" x14ac:dyDescent="0.25">
      <c r="L40740" s="36"/>
      <c r="M40740" s="36"/>
      <c r="N40740" s="36"/>
    </row>
    <row r="40741" spans="12:14" x14ac:dyDescent="0.25">
      <c r="L40741" s="36"/>
      <c r="M40741" s="36"/>
      <c r="N40741" s="36"/>
    </row>
    <row r="40742" spans="12:14" x14ac:dyDescent="0.25">
      <c r="L40742" s="36"/>
      <c r="M40742" s="36"/>
      <c r="N40742" s="36"/>
    </row>
    <row r="40743" spans="12:14" x14ac:dyDescent="0.25">
      <c r="L40743" s="36"/>
      <c r="M40743" s="36"/>
      <c r="N40743" s="36"/>
    </row>
    <row r="40744" spans="12:14" x14ac:dyDescent="0.25">
      <c r="L40744" s="36"/>
      <c r="M40744" s="36"/>
      <c r="N40744" s="36"/>
    </row>
    <row r="40745" spans="12:14" x14ac:dyDescent="0.25">
      <c r="L40745" s="36"/>
      <c r="M40745" s="36"/>
      <c r="N40745" s="36"/>
    </row>
    <row r="40746" spans="12:14" x14ac:dyDescent="0.25">
      <c r="L40746" s="36"/>
      <c r="M40746" s="36"/>
      <c r="N40746" s="36"/>
    </row>
    <row r="40747" spans="12:14" x14ac:dyDescent="0.25">
      <c r="L40747" s="36"/>
      <c r="M40747" s="36"/>
      <c r="N40747" s="36"/>
    </row>
    <row r="40748" spans="12:14" x14ac:dyDescent="0.25">
      <c r="L40748" s="36"/>
      <c r="M40748" s="36"/>
      <c r="N40748" s="36"/>
    </row>
    <row r="40749" spans="12:14" x14ac:dyDescent="0.25">
      <c r="L40749" s="36"/>
      <c r="M40749" s="36"/>
      <c r="N40749" s="36"/>
    </row>
    <row r="40750" spans="12:14" x14ac:dyDescent="0.25">
      <c r="L40750" s="36"/>
      <c r="M40750" s="36"/>
      <c r="N40750" s="36"/>
    </row>
    <row r="40751" spans="12:14" x14ac:dyDescent="0.25">
      <c r="L40751" s="36"/>
      <c r="M40751" s="36"/>
      <c r="N40751" s="36"/>
    </row>
    <row r="40752" spans="12:14" x14ac:dyDescent="0.25">
      <c r="L40752" s="36"/>
      <c r="M40752" s="36"/>
      <c r="N40752" s="36"/>
    </row>
    <row r="40753" spans="12:14" x14ac:dyDescent="0.25">
      <c r="L40753" s="36"/>
      <c r="M40753" s="36"/>
      <c r="N40753" s="36"/>
    </row>
    <row r="40754" spans="12:14" x14ac:dyDescent="0.25">
      <c r="L40754" s="36"/>
      <c r="M40754" s="36"/>
      <c r="N40754" s="36"/>
    </row>
    <row r="40755" spans="12:14" x14ac:dyDescent="0.25">
      <c r="L40755" s="36"/>
      <c r="M40755" s="36"/>
      <c r="N40755" s="36"/>
    </row>
    <row r="40756" spans="12:14" x14ac:dyDescent="0.25">
      <c r="L40756" s="36"/>
      <c r="M40756" s="36"/>
      <c r="N40756" s="36"/>
    </row>
    <row r="40757" spans="12:14" x14ac:dyDescent="0.25">
      <c r="L40757" s="36"/>
      <c r="M40757" s="36"/>
      <c r="N40757" s="36"/>
    </row>
    <row r="40758" spans="12:14" x14ac:dyDescent="0.25">
      <c r="L40758" s="36"/>
      <c r="M40758" s="36"/>
      <c r="N40758" s="36"/>
    </row>
    <row r="40759" spans="12:14" x14ac:dyDescent="0.25">
      <c r="L40759" s="36"/>
      <c r="M40759" s="36"/>
      <c r="N40759" s="36"/>
    </row>
    <row r="40760" spans="12:14" x14ac:dyDescent="0.25">
      <c r="L40760" s="36"/>
      <c r="M40760" s="36"/>
      <c r="N40760" s="36"/>
    </row>
    <row r="40761" spans="12:14" x14ac:dyDescent="0.25">
      <c r="L40761" s="36"/>
      <c r="M40761" s="36"/>
      <c r="N40761" s="36"/>
    </row>
    <row r="40762" spans="12:14" x14ac:dyDescent="0.25">
      <c r="L40762" s="36"/>
      <c r="M40762" s="36"/>
      <c r="N40762" s="36"/>
    </row>
    <row r="40763" spans="12:14" x14ac:dyDescent="0.25">
      <c r="L40763" s="36"/>
      <c r="M40763" s="36"/>
      <c r="N40763" s="36"/>
    </row>
    <row r="40764" spans="12:14" x14ac:dyDescent="0.25">
      <c r="L40764" s="36"/>
      <c r="M40764" s="36"/>
      <c r="N40764" s="36"/>
    </row>
    <row r="40765" spans="12:14" x14ac:dyDescent="0.25">
      <c r="L40765" s="36"/>
      <c r="M40765" s="36"/>
      <c r="N40765" s="36"/>
    </row>
    <row r="40766" spans="12:14" x14ac:dyDescent="0.25">
      <c r="L40766" s="36"/>
      <c r="M40766" s="36"/>
      <c r="N40766" s="36"/>
    </row>
    <row r="40767" spans="12:14" x14ac:dyDescent="0.25">
      <c r="L40767" s="36"/>
      <c r="M40767" s="36"/>
      <c r="N40767" s="36"/>
    </row>
    <row r="40768" spans="12:14" x14ac:dyDescent="0.25">
      <c r="L40768" s="36"/>
      <c r="M40768" s="36"/>
      <c r="N40768" s="36"/>
    </row>
    <row r="40769" spans="12:14" x14ac:dyDescent="0.25">
      <c r="L40769" s="36"/>
      <c r="M40769" s="36"/>
      <c r="N40769" s="36"/>
    </row>
    <row r="40770" spans="12:14" x14ac:dyDescent="0.25">
      <c r="L40770" s="36"/>
      <c r="M40770" s="36"/>
      <c r="N40770" s="36"/>
    </row>
    <row r="40771" spans="12:14" x14ac:dyDescent="0.25">
      <c r="L40771" s="36"/>
      <c r="M40771" s="36"/>
      <c r="N40771" s="36"/>
    </row>
    <row r="40772" spans="12:14" x14ac:dyDescent="0.25">
      <c r="L40772" s="36"/>
      <c r="M40772" s="36"/>
      <c r="N40772" s="36"/>
    </row>
    <row r="40773" spans="12:14" x14ac:dyDescent="0.25">
      <c r="L40773" s="36"/>
      <c r="M40773" s="36"/>
      <c r="N40773" s="36"/>
    </row>
    <row r="40774" spans="12:14" x14ac:dyDescent="0.25">
      <c r="L40774" s="36"/>
      <c r="M40774" s="36"/>
      <c r="N40774" s="36"/>
    </row>
    <row r="40775" spans="12:14" x14ac:dyDescent="0.25">
      <c r="L40775" s="36"/>
      <c r="M40775" s="36"/>
      <c r="N40775" s="36"/>
    </row>
    <row r="40776" spans="12:14" x14ac:dyDescent="0.25">
      <c r="L40776" s="36"/>
      <c r="M40776" s="36"/>
      <c r="N40776" s="36"/>
    </row>
    <row r="40777" spans="12:14" x14ac:dyDescent="0.25">
      <c r="L40777" s="36"/>
      <c r="M40777" s="36"/>
      <c r="N40777" s="36"/>
    </row>
    <row r="40778" spans="12:14" x14ac:dyDescent="0.25">
      <c r="L40778" s="36"/>
      <c r="M40778" s="36"/>
      <c r="N40778" s="36"/>
    </row>
    <row r="40779" spans="12:14" x14ac:dyDescent="0.25">
      <c r="L40779" s="36"/>
      <c r="M40779" s="36"/>
      <c r="N40779" s="36"/>
    </row>
    <row r="40780" spans="12:14" x14ac:dyDescent="0.25">
      <c r="L40780" s="36"/>
      <c r="M40780" s="36"/>
      <c r="N40780" s="36"/>
    </row>
    <row r="40781" spans="12:14" x14ac:dyDescent="0.25">
      <c r="L40781" s="36"/>
      <c r="M40781" s="36"/>
      <c r="N40781" s="36"/>
    </row>
    <row r="40782" spans="12:14" x14ac:dyDescent="0.25">
      <c r="L40782" s="36"/>
      <c r="M40782" s="36"/>
      <c r="N40782" s="36"/>
    </row>
    <row r="40783" spans="12:14" x14ac:dyDescent="0.25">
      <c r="L40783" s="36"/>
      <c r="M40783" s="36"/>
      <c r="N40783" s="36"/>
    </row>
    <row r="40784" spans="12:14" x14ac:dyDescent="0.25">
      <c r="L40784" s="36"/>
      <c r="M40784" s="36"/>
      <c r="N40784" s="36"/>
    </row>
    <row r="40785" spans="12:14" x14ac:dyDescent="0.25">
      <c r="L40785" s="36"/>
      <c r="M40785" s="36"/>
      <c r="N40785" s="36"/>
    </row>
    <row r="40786" spans="12:14" x14ac:dyDescent="0.25">
      <c r="L40786" s="36"/>
      <c r="M40786" s="36"/>
      <c r="N40786" s="36"/>
    </row>
    <row r="40787" spans="12:14" x14ac:dyDescent="0.25">
      <c r="L40787" s="36"/>
      <c r="M40787" s="36"/>
      <c r="N40787" s="36"/>
    </row>
    <row r="40788" spans="12:14" x14ac:dyDescent="0.25">
      <c r="L40788" s="36"/>
      <c r="M40788" s="36"/>
      <c r="N40788" s="36"/>
    </row>
    <row r="40789" spans="12:14" x14ac:dyDescent="0.25">
      <c r="L40789" s="36"/>
      <c r="M40789" s="36"/>
      <c r="N40789" s="36"/>
    </row>
    <row r="40790" spans="12:14" x14ac:dyDescent="0.25">
      <c r="L40790" s="36"/>
      <c r="M40790" s="36"/>
      <c r="N40790" s="36"/>
    </row>
    <row r="40791" spans="12:14" x14ac:dyDescent="0.25">
      <c r="L40791" s="36"/>
      <c r="M40791" s="36"/>
      <c r="N40791" s="36"/>
    </row>
    <row r="40792" spans="12:14" x14ac:dyDescent="0.25">
      <c r="L40792" s="36"/>
      <c r="M40792" s="36"/>
      <c r="N40792" s="36"/>
    </row>
    <row r="40793" spans="12:14" x14ac:dyDescent="0.25">
      <c r="L40793" s="36"/>
      <c r="M40793" s="36"/>
      <c r="N40793" s="36"/>
    </row>
    <row r="40794" spans="12:14" x14ac:dyDescent="0.25">
      <c r="L40794" s="36"/>
      <c r="M40794" s="36"/>
      <c r="N40794" s="36"/>
    </row>
    <row r="40795" spans="12:14" x14ac:dyDescent="0.25">
      <c r="L40795" s="36"/>
      <c r="M40795" s="36"/>
      <c r="N40795" s="36"/>
    </row>
    <row r="40796" spans="12:14" x14ac:dyDescent="0.25">
      <c r="L40796" s="36"/>
      <c r="M40796" s="36"/>
      <c r="N40796" s="36"/>
    </row>
    <row r="40797" spans="12:14" x14ac:dyDescent="0.25">
      <c r="L40797" s="36"/>
      <c r="M40797" s="36"/>
      <c r="N40797" s="36"/>
    </row>
    <row r="40798" spans="12:14" x14ac:dyDescent="0.25">
      <c r="L40798" s="36"/>
      <c r="M40798" s="36"/>
      <c r="N40798" s="36"/>
    </row>
    <row r="40799" spans="12:14" x14ac:dyDescent="0.25">
      <c r="L40799" s="36"/>
      <c r="M40799" s="36"/>
      <c r="N40799" s="36"/>
    </row>
    <row r="40800" spans="12:14" x14ac:dyDescent="0.25">
      <c r="L40800" s="36"/>
      <c r="M40800" s="36"/>
      <c r="N40800" s="36"/>
    </row>
    <row r="40801" spans="12:14" x14ac:dyDescent="0.25">
      <c r="L40801" s="36"/>
      <c r="M40801" s="36"/>
      <c r="N40801" s="36"/>
    </row>
    <row r="40802" spans="12:14" x14ac:dyDescent="0.25">
      <c r="L40802" s="36"/>
      <c r="M40802" s="36"/>
      <c r="N40802" s="36"/>
    </row>
    <row r="40803" spans="12:14" x14ac:dyDescent="0.25">
      <c r="L40803" s="36"/>
      <c r="M40803" s="36"/>
      <c r="N40803" s="36"/>
    </row>
    <row r="40804" spans="12:14" x14ac:dyDescent="0.25">
      <c r="L40804" s="36"/>
      <c r="M40804" s="36"/>
      <c r="N40804" s="36"/>
    </row>
    <row r="40805" spans="12:14" x14ac:dyDescent="0.25">
      <c r="L40805" s="36"/>
      <c r="M40805" s="36"/>
      <c r="N40805" s="36"/>
    </row>
    <row r="40806" spans="12:14" x14ac:dyDescent="0.25">
      <c r="L40806" s="36"/>
      <c r="M40806" s="36"/>
      <c r="N40806" s="36"/>
    </row>
    <row r="40807" spans="12:14" x14ac:dyDescent="0.25">
      <c r="L40807" s="36"/>
      <c r="M40807" s="36"/>
      <c r="N40807" s="36"/>
    </row>
    <row r="40808" spans="12:14" x14ac:dyDescent="0.25">
      <c r="L40808" s="36"/>
      <c r="M40808" s="36"/>
      <c r="N40808" s="36"/>
    </row>
    <row r="40809" spans="12:14" x14ac:dyDescent="0.25">
      <c r="L40809" s="36"/>
      <c r="M40809" s="36"/>
      <c r="N40809" s="36"/>
    </row>
    <row r="40810" spans="12:14" x14ac:dyDescent="0.25">
      <c r="L40810" s="36"/>
      <c r="M40810" s="36"/>
      <c r="N40810" s="36"/>
    </row>
    <row r="40811" spans="12:14" x14ac:dyDescent="0.25">
      <c r="L40811" s="36"/>
      <c r="M40811" s="36"/>
      <c r="N40811" s="36"/>
    </row>
    <row r="40812" spans="12:14" x14ac:dyDescent="0.25">
      <c r="L40812" s="36"/>
      <c r="M40812" s="36"/>
      <c r="N40812" s="36"/>
    </row>
    <row r="40813" spans="12:14" x14ac:dyDescent="0.25">
      <c r="L40813" s="36"/>
      <c r="M40813" s="36"/>
      <c r="N40813" s="36"/>
    </row>
    <row r="40814" spans="12:14" x14ac:dyDescent="0.25">
      <c r="L40814" s="36"/>
      <c r="M40814" s="36"/>
      <c r="N40814" s="36"/>
    </row>
    <row r="40815" spans="12:14" x14ac:dyDescent="0.25">
      <c r="L40815" s="36"/>
      <c r="M40815" s="36"/>
      <c r="N40815" s="36"/>
    </row>
    <row r="40816" spans="12:14" x14ac:dyDescent="0.25">
      <c r="L40816" s="36"/>
      <c r="M40816" s="36"/>
      <c r="N40816" s="36"/>
    </row>
    <row r="40817" spans="12:14" x14ac:dyDescent="0.25">
      <c r="L40817" s="36"/>
      <c r="M40817" s="36"/>
      <c r="N40817" s="36"/>
    </row>
    <row r="40818" spans="12:14" x14ac:dyDescent="0.25">
      <c r="L40818" s="36"/>
      <c r="M40818" s="36"/>
      <c r="N40818" s="36"/>
    </row>
    <row r="40819" spans="12:14" x14ac:dyDescent="0.25">
      <c r="L40819" s="36"/>
      <c r="M40819" s="36"/>
      <c r="N40819" s="36"/>
    </row>
    <row r="40820" spans="12:14" x14ac:dyDescent="0.25">
      <c r="L40820" s="36"/>
      <c r="M40820" s="36"/>
      <c r="N40820" s="36"/>
    </row>
    <row r="40821" spans="12:14" x14ac:dyDescent="0.25">
      <c r="L40821" s="36"/>
      <c r="M40821" s="36"/>
      <c r="N40821" s="36"/>
    </row>
    <row r="40822" spans="12:14" x14ac:dyDescent="0.25">
      <c r="L40822" s="36"/>
      <c r="M40822" s="36"/>
      <c r="N40822" s="36"/>
    </row>
    <row r="40823" spans="12:14" x14ac:dyDescent="0.25">
      <c r="L40823" s="36"/>
      <c r="M40823" s="36"/>
      <c r="N40823" s="36"/>
    </row>
    <row r="40824" spans="12:14" x14ac:dyDescent="0.25">
      <c r="L40824" s="36"/>
      <c r="M40824" s="36"/>
      <c r="N40824" s="36"/>
    </row>
    <row r="40825" spans="12:14" x14ac:dyDescent="0.25">
      <c r="L40825" s="36"/>
      <c r="M40825" s="36"/>
      <c r="N40825" s="36"/>
    </row>
    <row r="40826" spans="12:14" x14ac:dyDescent="0.25">
      <c r="L40826" s="36"/>
      <c r="M40826" s="36"/>
      <c r="N40826" s="36"/>
    </row>
    <row r="40827" spans="12:14" x14ac:dyDescent="0.25">
      <c r="L40827" s="36"/>
      <c r="M40827" s="36"/>
      <c r="N40827" s="36"/>
    </row>
    <row r="40828" spans="12:14" x14ac:dyDescent="0.25">
      <c r="L40828" s="36"/>
      <c r="M40828" s="36"/>
      <c r="N40828" s="36"/>
    </row>
    <row r="40829" spans="12:14" x14ac:dyDescent="0.25">
      <c r="L40829" s="36"/>
      <c r="M40829" s="36"/>
      <c r="N40829" s="36"/>
    </row>
    <row r="40830" spans="12:14" x14ac:dyDescent="0.25">
      <c r="L40830" s="36"/>
      <c r="M40830" s="36"/>
      <c r="N40830" s="36"/>
    </row>
    <row r="40831" spans="12:14" x14ac:dyDescent="0.25">
      <c r="L40831" s="36"/>
      <c r="M40831" s="36"/>
      <c r="N40831" s="36"/>
    </row>
    <row r="40832" spans="12:14" x14ac:dyDescent="0.25">
      <c r="L40832" s="36"/>
      <c r="M40832" s="36"/>
      <c r="N40832" s="36"/>
    </row>
    <row r="40833" spans="12:14" x14ac:dyDescent="0.25">
      <c r="L40833" s="36"/>
      <c r="M40833" s="36"/>
      <c r="N40833" s="36"/>
    </row>
    <row r="40834" spans="12:14" x14ac:dyDescent="0.25">
      <c r="L40834" s="36"/>
      <c r="M40834" s="36"/>
      <c r="N40834" s="36"/>
    </row>
    <row r="40835" spans="12:14" x14ac:dyDescent="0.25">
      <c r="L40835" s="36"/>
      <c r="M40835" s="36"/>
      <c r="N40835" s="36"/>
    </row>
    <row r="40836" spans="12:14" x14ac:dyDescent="0.25">
      <c r="L40836" s="36"/>
      <c r="M40836" s="36"/>
      <c r="N40836" s="36"/>
    </row>
    <row r="40837" spans="12:14" x14ac:dyDescent="0.25">
      <c r="L40837" s="36"/>
      <c r="M40837" s="36"/>
      <c r="N40837" s="36"/>
    </row>
    <row r="40838" spans="12:14" x14ac:dyDescent="0.25">
      <c r="L40838" s="36"/>
      <c r="M40838" s="36"/>
      <c r="N40838" s="36"/>
    </row>
    <row r="40839" spans="12:14" x14ac:dyDescent="0.25">
      <c r="L40839" s="36"/>
      <c r="M40839" s="36"/>
      <c r="N40839" s="36"/>
    </row>
    <row r="40840" spans="12:14" x14ac:dyDescent="0.25">
      <c r="L40840" s="36"/>
      <c r="M40840" s="36"/>
      <c r="N40840" s="36"/>
    </row>
    <row r="40841" spans="12:14" x14ac:dyDescent="0.25">
      <c r="L40841" s="36"/>
      <c r="M40841" s="36"/>
      <c r="N40841" s="36"/>
    </row>
    <row r="40842" spans="12:14" x14ac:dyDescent="0.25">
      <c r="L40842" s="36"/>
      <c r="M40842" s="36"/>
      <c r="N40842" s="36"/>
    </row>
    <row r="40843" spans="12:14" x14ac:dyDescent="0.25">
      <c r="L40843" s="36"/>
      <c r="M40843" s="36"/>
      <c r="N40843" s="36"/>
    </row>
    <row r="40844" spans="12:14" x14ac:dyDescent="0.25">
      <c r="L40844" s="36"/>
      <c r="M40844" s="36"/>
      <c r="N40844" s="36"/>
    </row>
    <row r="40845" spans="12:14" x14ac:dyDescent="0.25">
      <c r="L40845" s="36"/>
      <c r="M40845" s="36"/>
      <c r="N40845" s="36"/>
    </row>
    <row r="40846" spans="12:14" x14ac:dyDescent="0.25">
      <c r="L40846" s="36"/>
      <c r="M40846" s="36"/>
      <c r="N40846" s="36"/>
    </row>
    <row r="40847" spans="12:14" x14ac:dyDescent="0.25">
      <c r="L40847" s="36"/>
      <c r="M40847" s="36"/>
      <c r="N40847" s="36"/>
    </row>
    <row r="40848" spans="12:14" x14ac:dyDescent="0.25">
      <c r="L40848" s="36"/>
      <c r="M40848" s="36"/>
      <c r="N40848" s="36"/>
    </row>
    <row r="40849" spans="12:14" x14ac:dyDescent="0.25">
      <c r="L40849" s="36"/>
      <c r="M40849" s="36"/>
      <c r="N40849" s="36"/>
    </row>
    <row r="40850" spans="12:14" x14ac:dyDescent="0.25">
      <c r="L40850" s="36"/>
      <c r="M40850" s="36"/>
      <c r="N40850" s="36"/>
    </row>
    <row r="40851" spans="12:14" x14ac:dyDescent="0.25">
      <c r="L40851" s="36"/>
      <c r="M40851" s="36"/>
      <c r="N40851" s="36"/>
    </row>
    <row r="40852" spans="12:14" x14ac:dyDescent="0.25">
      <c r="L40852" s="36"/>
      <c r="M40852" s="36"/>
      <c r="N40852" s="36"/>
    </row>
    <row r="40853" spans="12:14" x14ac:dyDescent="0.25">
      <c r="L40853" s="36"/>
      <c r="M40853" s="36"/>
      <c r="N40853" s="36"/>
    </row>
    <row r="40854" spans="12:14" x14ac:dyDescent="0.25">
      <c r="L40854" s="36"/>
      <c r="M40854" s="36"/>
      <c r="N40854" s="36"/>
    </row>
    <row r="40855" spans="12:14" x14ac:dyDescent="0.25">
      <c r="L40855" s="36"/>
      <c r="M40855" s="36"/>
      <c r="N40855" s="36"/>
    </row>
    <row r="40856" spans="12:14" x14ac:dyDescent="0.25">
      <c r="L40856" s="36"/>
      <c r="M40856" s="36"/>
      <c r="N40856" s="36"/>
    </row>
    <row r="40857" spans="12:14" x14ac:dyDescent="0.25">
      <c r="L40857" s="36"/>
      <c r="M40857" s="36"/>
      <c r="N40857" s="36"/>
    </row>
    <row r="40858" spans="12:14" x14ac:dyDescent="0.25">
      <c r="L40858" s="36"/>
      <c r="M40858" s="36"/>
      <c r="N40858" s="36"/>
    </row>
    <row r="40859" spans="12:14" x14ac:dyDescent="0.25">
      <c r="L40859" s="36"/>
      <c r="M40859" s="36"/>
      <c r="N40859" s="36"/>
    </row>
    <row r="40860" spans="12:14" x14ac:dyDescent="0.25">
      <c r="L40860" s="36"/>
      <c r="M40860" s="36"/>
      <c r="N40860" s="36"/>
    </row>
    <row r="40861" spans="12:14" x14ac:dyDescent="0.25">
      <c r="L40861" s="36"/>
      <c r="M40861" s="36"/>
      <c r="N40861" s="36"/>
    </row>
    <row r="40862" spans="12:14" x14ac:dyDescent="0.25">
      <c r="L40862" s="36"/>
      <c r="M40862" s="36"/>
      <c r="N40862" s="36"/>
    </row>
    <row r="40863" spans="12:14" x14ac:dyDescent="0.25">
      <c r="L40863" s="36"/>
      <c r="M40863" s="36"/>
      <c r="N40863" s="36"/>
    </row>
    <row r="40864" spans="12:14" x14ac:dyDescent="0.25">
      <c r="L40864" s="36"/>
      <c r="M40864" s="36"/>
      <c r="N40864" s="36"/>
    </row>
    <row r="40865" spans="12:14" x14ac:dyDescent="0.25">
      <c r="L40865" s="36"/>
      <c r="M40865" s="36"/>
      <c r="N40865" s="36"/>
    </row>
    <row r="40866" spans="12:14" x14ac:dyDescent="0.25">
      <c r="L40866" s="36"/>
      <c r="M40866" s="36"/>
      <c r="N40866" s="36"/>
    </row>
    <row r="40867" spans="12:14" x14ac:dyDescent="0.25">
      <c r="L40867" s="36"/>
      <c r="M40867" s="36"/>
      <c r="N40867" s="36"/>
    </row>
    <row r="40868" spans="12:14" x14ac:dyDescent="0.25">
      <c r="L40868" s="36"/>
      <c r="M40868" s="36"/>
      <c r="N40868" s="36"/>
    </row>
    <row r="40869" spans="12:14" x14ac:dyDescent="0.25">
      <c r="L40869" s="36"/>
      <c r="M40869" s="36"/>
      <c r="N40869" s="36"/>
    </row>
    <row r="40870" spans="12:14" x14ac:dyDescent="0.25">
      <c r="L40870" s="36"/>
      <c r="M40870" s="36"/>
      <c r="N40870" s="36"/>
    </row>
    <row r="40871" spans="12:14" x14ac:dyDescent="0.25">
      <c r="L40871" s="36"/>
      <c r="M40871" s="36"/>
      <c r="N40871" s="36"/>
    </row>
    <row r="40872" spans="12:14" x14ac:dyDescent="0.25">
      <c r="L40872" s="36"/>
      <c r="M40872" s="36"/>
      <c r="N40872" s="36"/>
    </row>
    <row r="40873" spans="12:14" x14ac:dyDescent="0.25">
      <c r="L40873" s="36"/>
      <c r="M40873" s="36"/>
      <c r="N40873" s="36"/>
    </row>
    <row r="40874" spans="12:14" x14ac:dyDescent="0.25">
      <c r="L40874" s="36"/>
      <c r="M40874" s="36"/>
      <c r="N40874" s="36"/>
    </row>
    <row r="40875" spans="12:14" x14ac:dyDescent="0.25">
      <c r="L40875" s="36"/>
      <c r="M40875" s="36"/>
      <c r="N40875" s="36"/>
    </row>
    <row r="40876" spans="12:14" x14ac:dyDescent="0.25">
      <c r="L40876" s="36"/>
      <c r="M40876" s="36"/>
      <c r="N40876" s="36"/>
    </row>
    <row r="40877" spans="12:14" x14ac:dyDescent="0.25">
      <c r="L40877" s="36"/>
      <c r="M40877" s="36"/>
      <c r="N40877" s="36"/>
    </row>
    <row r="40878" spans="12:14" x14ac:dyDescent="0.25">
      <c r="L40878" s="36"/>
      <c r="M40878" s="36"/>
      <c r="N40878" s="36"/>
    </row>
    <row r="40879" spans="12:14" x14ac:dyDescent="0.25">
      <c r="L40879" s="36"/>
      <c r="M40879" s="36"/>
      <c r="N40879" s="36"/>
    </row>
    <row r="40880" spans="12:14" x14ac:dyDescent="0.25">
      <c r="L40880" s="36"/>
      <c r="M40880" s="36"/>
      <c r="N40880" s="36"/>
    </row>
    <row r="40881" spans="12:14" x14ac:dyDescent="0.25">
      <c r="L40881" s="36"/>
      <c r="M40881" s="36"/>
      <c r="N40881" s="36"/>
    </row>
    <row r="40882" spans="12:14" x14ac:dyDescent="0.25">
      <c r="L40882" s="36"/>
      <c r="M40882" s="36"/>
      <c r="N40882" s="36"/>
    </row>
    <row r="40883" spans="12:14" x14ac:dyDescent="0.25">
      <c r="L40883" s="36"/>
      <c r="M40883" s="36"/>
      <c r="N40883" s="36"/>
    </row>
    <row r="40884" spans="12:14" x14ac:dyDescent="0.25">
      <c r="L40884" s="36"/>
      <c r="M40884" s="36"/>
      <c r="N40884" s="36"/>
    </row>
    <row r="40885" spans="12:14" x14ac:dyDescent="0.25">
      <c r="L40885" s="36"/>
      <c r="M40885" s="36"/>
      <c r="N40885" s="36"/>
    </row>
    <row r="40886" spans="12:14" x14ac:dyDescent="0.25">
      <c r="L40886" s="36"/>
      <c r="M40886" s="36"/>
      <c r="N40886" s="36"/>
    </row>
    <row r="40887" spans="12:14" x14ac:dyDescent="0.25">
      <c r="L40887" s="36"/>
      <c r="M40887" s="36"/>
      <c r="N40887" s="36"/>
    </row>
    <row r="40888" spans="12:14" x14ac:dyDescent="0.25">
      <c r="L40888" s="36"/>
      <c r="M40888" s="36"/>
      <c r="N40888" s="36"/>
    </row>
    <row r="40889" spans="12:14" x14ac:dyDescent="0.25">
      <c r="L40889" s="36"/>
      <c r="M40889" s="36"/>
      <c r="N40889" s="36"/>
    </row>
    <row r="40890" spans="12:14" x14ac:dyDescent="0.25">
      <c r="L40890" s="36"/>
      <c r="M40890" s="36"/>
      <c r="N40890" s="36"/>
    </row>
    <row r="40891" spans="12:14" x14ac:dyDescent="0.25">
      <c r="L40891" s="36"/>
      <c r="M40891" s="36"/>
      <c r="N40891" s="36"/>
    </row>
    <row r="40892" spans="12:14" x14ac:dyDescent="0.25">
      <c r="L40892" s="36"/>
      <c r="M40892" s="36"/>
      <c r="N40892" s="36"/>
    </row>
    <row r="40893" spans="12:14" x14ac:dyDescent="0.25">
      <c r="L40893" s="36"/>
      <c r="M40893" s="36"/>
      <c r="N40893" s="36"/>
    </row>
    <row r="40894" spans="12:14" x14ac:dyDescent="0.25">
      <c r="L40894" s="36"/>
      <c r="M40894" s="36"/>
      <c r="N40894" s="36"/>
    </row>
    <row r="40895" spans="12:14" x14ac:dyDescent="0.25">
      <c r="L40895" s="36"/>
      <c r="M40895" s="36"/>
      <c r="N40895" s="36"/>
    </row>
    <row r="40896" spans="12:14" x14ac:dyDescent="0.25">
      <c r="L40896" s="36"/>
      <c r="M40896" s="36"/>
      <c r="N40896" s="36"/>
    </row>
    <row r="40897" spans="12:14" x14ac:dyDescent="0.25">
      <c r="L40897" s="36"/>
      <c r="M40897" s="36"/>
      <c r="N40897" s="36"/>
    </row>
    <row r="40898" spans="12:14" x14ac:dyDescent="0.25">
      <c r="L40898" s="36"/>
      <c r="M40898" s="36"/>
      <c r="N40898" s="36"/>
    </row>
    <row r="40899" spans="12:14" x14ac:dyDescent="0.25">
      <c r="L40899" s="36"/>
      <c r="M40899" s="36"/>
      <c r="N40899" s="36"/>
    </row>
    <row r="40900" spans="12:14" x14ac:dyDescent="0.25">
      <c r="L40900" s="36"/>
      <c r="M40900" s="36"/>
      <c r="N40900" s="36"/>
    </row>
    <row r="40901" spans="12:14" x14ac:dyDescent="0.25">
      <c r="L40901" s="36"/>
      <c r="M40901" s="36"/>
      <c r="N40901" s="36"/>
    </row>
    <row r="40902" spans="12:14" x14ac:dyDescent="0.25">
      <c r="L40902" s="36"/>
      <c r="M40902" s="36"/>
      <c r="N40902" s="36"/>
    </row>
    <row r="40903" spans="12:14" x14ac:dyDescent="0.25">
      <c r="L40903" s="36"/>
      <c r="M40903" s="36"/>
      <c r="N40903" s="36"/>
    </row>
    <row r="40904" spans="12:14" x14ac:dyDescent="0.25">
      <c r="L40904" s="36"/>
      <c r="M40904" s="36"/>
      <c r="N40904" s="36"/>
    </row>
    <row r="40905" spans="12:14" x14ac:dyDescent="0.25">
      <c r="L40905" s="36"/>
      <c r="M40905" s="36"/>
      <c r="N40905" s="36"/>
    </row>
    <row r="40906" spans="12:14" x14ac:dyDescent="0.25">
      <c r="L40906" s="36"/>
      <c r="M40906" s="36"/>
      <c r="N40906" s="36"/>
    </row>
    <row r="40907" spans="12:14" x14ac:dyDescent="0.25">
      <c r="L40907" s="36"/>
      <c r="M40907" s="36"/>
      <c r="N40907" s="36"/>
    </row>
    <row r="40908" spans="12:14" x14ac:dyDescent="0.25">
      <c r="L40908" s="36"/>
      <c r="M40908" s="36"/>
      <c r="N40908" s="36"/>
    </row>
    <row r="40909" spans="12:14" x14ac:dyDescent="0.25">
      <c r="L40909" s="36"/>
      <c r="M40909" s="36"/>
      <c r="N40909" s="36"/>
    </row>
    <row r="40910" spans="12:14" x14ac:dyDescent="0.25">
      <c r="L40910" s="36"/>
      <c r="M40910" s="36"/>
      <c r="N40910" s="36"/>
    </row>
    <row r="40911" spans="12:14" x14ac:dyDescent="0.25">
      <c r="L40911" s="36"/>
      <c r="M40911" s="36"/>
      <c r="N40911" s="36"/>
    </row>
    <row r="40912" spans="12:14" x14ac:dyDescent="0.25">
      <c r="L40912" s="36"/>
      <c r="M40912" s="36"/>
      <c r="N40912" s="36"/>
    </row>
    <row r="40913" spans="12:14" x14ac:dyDescent="0.25">
      <c r="L40913" s="36"/>
      <c r="M40913" s="36"/>
      <c r="N40913" s="36"/>
    </row>
    <row r="40914" spans="12:14" x14ac:dyDescent="0.25">
      <c r="L40914" s="36"/>
      <c r="M40914" s="36"/>
      <c r="N40914" s="36"/>
    </row>
    <row r="40915" spans="12:14" x14ac:dyDescent="0.25">
      <c r="L40915" s="36"/>
      <c r="M40915" s="36"/>
      <c r="N40915" s="36"/>
    </row>
    <row r="40916" spans="12:14" x14ac:dyDescent="0.25">
      <c r="L40916" s="36"/>
      <c r="M40916" s="36"/>
      <c r="N40916" s="36"/>
    </row>
    <row r="40917" spans="12:14" x14ac:dyDescent="0.25">
      <c r="L40917" s="36"/>
      <c r="M40917" s="36"/>
      <c r="N40917" s="36"/>
    </row>
    <row r="40918" spans="12:14" x14ac:dyDescent="0.25">
      <c r="L40918" s="36"/>
      <c r="M40918" s="36"/>
      <c r="N40918" s="36"/>
    </row>
    <row r="40919" spans="12:14" x14ac:dyDescent="0.25">
      <c r="L40919" s="36"/>
      <c r="M40919" s="36"/>
      <c r="N40919" s="36"/>
    </row>
    <row r="40920" spans="12:14" x14ac:dyDescent="0.25">
      <c r="L40920" s="36"/>
      <c r="M40920" s="36"/>
      <c r="N40920" s="36"/>
    </row>
    <row r="40921" spans="12:14" x14ac:dyDescent="0.25">
      <c r="L40921" s="36"/>
      <c r="M40921" s="36"/>
      <c r="N40921" s="36"/>
    </row>
    <row r="40922" spans="12:14" x14ac:dyDescent="0.25">
      <c r="L40922" s="36"/>
      <c r="M40922" s="36"/>
      <c r="N40922" s="36"/>
    </row>
    <row r="40923" spans="12:14" x14ac:dyDescent="0.25">
      <c r="L40923" s="36"/>
      <c r="M40923" s="36"/>
      <c r="N40923" s="36"/>
    </row>
    <row r="40924" spans="12:14" x14ac:dyDescent="0.25">
      <c r="L40924" s="36"/>
      <c r="M40924" s="36"/>
      <c r="N40924" s="36"/>
    </row>
    <row r="40925" spans="12:14" x14ac:dyDescent="0.25">
      <c r="M40925" s="36"/>
      <c r="N40925" s="36"/>
    </row>
    <row r="40926" spans="12:14" x14ac:dyDescent="0.25">
      <c r="M40926" s="36"/>
      <c r="N40926" s="36"/>
    </row>
    <row r="40927" spans="12:14" x14ac:dyDescent="0.25">
      <c r="M40927" s="36"/>
      <c r="N40927" s="36"/>
    </row>
    <row r="40928" spans="12:14" x14ac:dyDescent="0.25">
      <c r="M40928" s="36"/>
      <c r="N40928" s="36"/>
    </row>
    <row r="40929" spans="13:14" x14ac:dyDescent="0.25">
      <c r="M40929" s="36"/>
      <c r="N40929" s="36"/>
    </row>
    <row r="40930" spans="13:14" x14ac:dyDescent="0.25">
      <c r="M40930" s="36"/>
      <c r="N40930" s="36"/>
    </row>
    <row r="40931" spans="13:14" x14ac:dyDescent="0.25">
      <c r="M40931" s="36"/>
      <c r="N40931" s="36"/>
    </row>
    <row r="40932" spans="13:14" x14ac:dyDescent="0.25">
      <c r="M40932" s="36"/>
      <c r="N40932" s="36"/>
    </row>
    <row r="40933" spans="13:14" x14ac:dyDescent="0.25">
      <c r="M40933" s="36"/>
      <c r="N40933" s="36"/>
    </row>
    <row r="40934" spans="13:14" x14ac:dyDescent="0.25">
      <c r="M40934" s="36"/>
      <c r="N40934" s="36"/>
    </row>
    <row r="40935" spans="13:14" x14ac:dyDescent="0.25">
      <c r="M40935" s="36"/>
      <c r="N40935" s="36"/>
    </row>
    <row r="40936" spans="13:14" x14ac:dyDescent="0.25">
      <c r="M40936" s="36"/>
      <c r="N40936" s="36"/>
    </row>
    <row r="40937" spans="13:14" x14ac:dyDescent="0.25">
      <c r="M40937" s="36"/>
      <c r="N40937" s="36"/>
    </row>
    <row r="40938" spans="13:14" x14ac:dyDescent="0.25">
      <c r="M40938" s="36"/>
      <c r="N40938" s="36"/>
    </row>
    <row r="40939" spans="13:14" x14ac:dyDescent="0.25">
      <c r="M40939" s="36"/>
      <c r="N40939" s="36"/>
    </row>
    <row r="40940" spans="13:14" x14ac:dyDescent="0.25">
      <c r="M40940" s="36"/>
      <c r="N40940" s="36"/>
    </row>
    <row r="40941" spans="13:14" x14ac:dyDescent="0.25">
      <c r="M40941" s="36"/>
      <c r="N40941" s="36"/>
    </row>
    <row r="40942" spans="13:14" x14ac:dyDescent="0.25">
      <c r="M40942" s="36"/>
      <c r="N40942" s="36"/>
    </row>
    <row r="40943" spans="13:14" x14ac:dyDescent="0.25">
      <c r="M40943" s="36"/>
      <c r="N40943" s="36"/>
    </row>
    <row r="40944" spans="13:14" x14ac:dyDescent="0.25">
      <c r="M40944" s="36"/>
      <c r="N40944" s="36"/>
    </row>
    <row r="40945" spans="13:14" x14ac:dyDescent="0.25">
      <c r="M40945" s="36"/>
      <c r="N40945" s="36"/>
    </row>
    <row r="40946" spans="13:14" x14ac:dyDescent="0.25">
      <c r="M40946" s="36"/>
      <c r="N40946" s="36"/>
    </row>
    <row r="40947" spans="13:14" x14ac:dyDescent="0.25">
      <c r="M40947" s="36"/>
      <c r="N40947" s="36"/>
    </row>
    <row r="40948" spans="13:14" x14ac:dyDescent="0.25">
      <c r="M40948" s="36"/>
      <c r="N40948" s="36"/>
    </row>
    <row r="40949" spans="13:14" x14ac:dyDescent="0.25">
      <c r="M40949" s="36"/>
      <c r="N40949" s="36"/>
    </row>
    <row r="40950" spans="13:14" x14ac:dyDescent="0.25">
      <c r="M40950" s="36"/>
      <c r="N40950" s="36"/>
    </row>
    <row r="40951" spans="13:14" x14ac:dyDescent="0.25">
      <c r="M40951" s="36"/>
      <c r="N40951" s="36"/>
    </row>
    <row r="40952" spans="13:14" x14ac:dyDescent="0.25">
      <c r="M40952" s="36"/>
      <c r="N40952" s="36"/>
    </row>
    <row r="40953" spans="13:14" x14ac:dyDescent="0.25">
      <c r="M40953" s="36"/>
      <c r="N40953" s="36"/>
    </row>
    <row r="40954" spans="13:14" x14ac:dyDescent="0.25">
      <c r="M40954" s="36"/>
      <c r="N40954" s="36"/>
    </row>
    <row r="40955" spans="13:14" x14ac:dyDescent="0.25">
      <c r="M40955" s="36"/>
      <c r="N40955" s="36"/>
    </row>
    <row r="40956" spans="13:14" x14ac:dyDescent="0.25">
      <c r="M40956" s="36"/>
      <c r="N40956" s="36"/>
    </row>
    <row r="40957" spans="13:14" x14ac:dyDescent="0.25">
      <c r="M40957" s="36"/>
      <c r="N40957" s="36"/>
    </row>
    <row r="40958" spans="13:14" x14ac:dyDescent="0.25">
      <c r="M40958" s="36"/>
      <c r="N40958" s="36"/>
    </row>
    <row r="40959" spans="13:14" x14ac:dyDescent="0.25">
      <c r="M40959" s="36"/>
      <c r="N40959" s="36"/>
    </row>
    <row r="40960" spans="13:14" x14ac:dyDescent="0.25">
      <c r="M40960" s="36"/>
      <c r="N40960" s="36"/>
    </row>
    <row r="40961" spans="13:14" x14ac:dyDescent="0.25">
      <c r="M40961" s="36"/>
      <c r="N40961" s="36"/>
    </row>
    <row r="40962" spans="13:14" x14ac:dyDescent="0.25">
      <c r="M40962" s="36"/>
      <c r="N40962" s="36"/>
    </row>
    <row r="40963" spans="13:14" x14ac:dyDescent="0.25">
      <c r="M40963" s="36"/>
      <c r="N40963" s="36"/>
    </row>
    <row r="40964" spans="13:14" x14ac:dyDescent="0.25">
      <c r="M40964" s="36"/>
      <c r="N40964" s="36"/>
    </row>
    <row r="40965" spans="13:14" x14ac:dyDescent="0.25">
      <c r="M40965" s="36"/>
      <c r="N40965" s="36"/>
    </row>
    <row r="40966" spans="13:14" x14ac:dyDescent="0.25">
      <c r="M40966" s="36"/>
      <c r="N40966" s="36"/>
    </row>
    <row r="40967" spans="13:14" x14ac:dyDescent="0.25">
      <c r="M40967" s="36"/>
      <c r="N40967" s="36"/>
    </row>
    <row r="40968" spans="13:14" x14ac:dyDescent="0.25">
      <c r="M40968" s="36"/>
      <c r="N40968" s="36"/>
    </row>
    <row r="40969" spans="13:14" x14ac:dyDescent="0.25">
      <c r="M40969" s="36"/>
      <c r="N40969" s="36"/>
    </row>
    <row r="40970" spans="13:14" x14ac:dyDescent="0.25">
      <c r="M40970" s="36"/>
      <c r="N40970" s="36"/>
    </row>
    <row r="40971" spans="13:14" x14ac:dyDescent="0.25">
      <c r="M40971" s="36"/>
      <c r="N40971" s="36"/>
    </row>
    <row r="40972" spans="13:14" x14ac:dyDescent="0.25">
      <c r="M40972" s="36"/>
      <c r="N40972" s="36"/>
    </row>
    <row r="40973" spans="13:14" x14ac:dyDescent="0.25">
      <c r="M40973" s="36"/>
      <c r="N40973" s="36"/>
    </row>
    <row r="40974" spans="13:14" x14ac:dyDescent="0.25">
      <c r="M40974" s="36"/>
      <c r="N40974" s="36"/>
    </row>
    <row r="40975" spans="13:14" x14ac:dyDescent="0.25">
      <c r="M40975" s="36"/>
      <c r="N40975" s="36"/>
    </row>
    <row r="40976" spans="13:14" x14ac:dyDescent="0.25">
      <c r="M40976" s="36"/>
      <c r="N40976" s="36"/>
    </row>
    <row r="40977" spans="12:14" x14ac:dyDescent="0.25">
      <c r="M40977" s="36"/>
      <c r="N40977" s="36"/>
    </row>
    <row r="40978" spans="12:14" x14ac:dyDescent="0.25">
      <c r="M40978" s="36"/>
      <c r="N40978" s="36"/>
    </row>
    <row r="40979" spans="12:14" x14ac:dyDescent="0.25">
      <c r="M40979" s="36"/>
      <c r="N40979" s="36"/>
    </row>
    <row r="40980" spans="12:14" x14ac:dyDescent="0.25">
      <c r="M40980" s="36"/>
      <c r="N40980" s="36"/>
    </row>
    <row r="40981" spans="12:14" x14ac:dyDescent="0.25">
      <c r="M40981" s="36"/>
      <c r="N40981" s="36"/>
    </row>
    <row r="40982" spans="12:14" x14ac:dyDescent="0.25">
      <c r="L40982" s="36"/>
      <c r="M40982" s="36"/>
      <c r="N40982" s="36"/>
    </row>
    <row r="40983" spans="12:14" x14ac:dyDescent="0.25">
      <c r="L40983" s="36"/>
      <c r="M40983" s="36"/>
      <c r="N40983" s="36"/>
    </row>
    <row r="40984" spans="12:14" x14ac:dyDescent="0.25">
      <c r="L40984" s="36"/>
      <c r="M40984" s="36"/>
      <c r="N40984" s="36"/>
    </row>
    <row r="40985" spans="12:14" x14ac:dyDescent="0.25">
      <c r="L40985" s="36"/>
      <c r="M40985" s="36"/>
      <c r="N40985" s="36"/>
    </row>
    <row r="40986" spans="12:14" x14ac:dyDescent="0.25">
      <c r="L40986" s="36"/>
      <c r="M40986" s="36"/>
      <c r="N40986" s="36"/>
    </row>
    <row r="40987" spans="12:14" x14ac:dyDescent="0.25">
      <c r="L40987" s="36"/>
      <c r="M40987" s="36"/>
      <c r="N40987" s="36"/>
    </row>
    <row r="40988" spans="12:14" x14ac:dyDescent="0.25">
      <c r="L40988" s="36"/>
      <c r="M40988" s="36"/>
      <c r="N40988" s="36"/>
    </row>
    <row r="40989" spans="12:14" x14ac:dyDescent="0.25">
      <c r="L40989" s="36"/>
      <c r="M40989" s="36"/>
      <c r="N40989" s="36"/>
    </row>
    <row r="40990" spans="12:14" x14ac:dyDescent="0.25">
      <c r="L40990" s="36"/>
      <c r="M40990" s="36"/>
      <c r="N40990" s="36"/>
    </row>
    <row r="40991" spans="12:14" x14ac:dyDescent="0.25">
      <c r="L40991" s="36"/>
      <c r="M40991" s="36"/>
      <c r="N40991" s="36"/>
    </row>
    <row r="40992" spans="12:14" x14ac:dyDescent="0.25">
      <c r="L40992" s="36"/>
      <c r="M40992" s="36"/>
      <c r="N40992" s="36"/>
    </row>
    <row r="40993" spans="12:14" x14ac:dyDescent="0.25">
      <c r="L40993" s="36"/>
      <c r="M40993" s="36"/>
      <c r="N40993" s="36"/>
    </row>
    <row r="40994" spans="12:14" x14ac:dyDescent="0.25">
      <c r="L40994" s="36"/>
      <c r="M40994" s="36"/>
      <c r="N40994" s="36"/>
    </row>
    <row r="40995" spans="12:14" x14ac:dyDescent="0.25">
      <c r="L40995" s="36"/>
      <c r="M40995" s="36"/>
      <c r="N40995" s="36"/>
    </row>
    <row r="40996" spans="12:14" x14ac:dyDescent="0.25">
      <c r="L40996" s="36"/>
      <c r="M40996" s="36"/>
      <c r="N40996" s="36"/>
    </row>
    <row r="40997" spans="12:14" x14ac:dyDescent="0.25">
      <c r="L40997" s="36"/>
      <c r="M40997" s="36"/>
      <c r="N40997" s="36"/>
    </row>
    <row r="40998" spans="12:14" x14ac:dyDescent="0.25">
      <c r="L40998" s="36"/>
      <c r="M40998" s="36"/>
      <c r="N40998" s="36"/>
    </row>
    <row r="40999" spans="12:14" x14ac:dyDescent="0.25">
      <c r="L40999" s="36"/>
      <c r="M40999" s="36"/>
      <c r="N40999" s="36"/>
    </row>
    <row r="41000" spans="12:14" x14ac:dyDescent="0.25">
      <c r="L41000" s="36"/>
      <c r="M41000" s="36"/>
      <c r="N41000" s="36"/>
    </row>
    <row r="41001" spans="12:14" x14ac:dyDescent="0.25">
      <c r="L41001" s="36"/>
      <c r="M41001" s="36"/>
      <c r="N41001" s="36"/>
    </row>
    <row r="41002" spans="12:14" x14ac:dyDescent="0.25">
      <c r="L41002" s="36"/>
      <c r="M41002" s="36"/>
      <c r="N41002" s="36"/>
    </row>
    <row r="41003" spans="12:14" x14ac:dyDescent="0.25">
      <c r="L41003" s="36"/>
      <c r="M41003" s="36"/>
      <c r="N41003" s="36"/>
    </row>
    <row r="41004" spans="12:14" x14ac:dyDescent="0.25">
      <c r="L41004" s="36"/>
      <c r="M41004" s="36"/>
      <c r="N41004" s="36"/>
    </row>
    <row r="41005" spans="12:14" x14ac:dyDescent="0.25">
      <c r="L41005" s="36"/>
      <c r="M41005" s="36"/>
      <c r="N41005" s="36"/>
    </row>
    <row r="41006" spans="12:14" x14ac:dyDescent="0.25">
      <c r="L41006" s="36"/>
      <c r="M41006" s="36"/>
      <c r="N41006" s="36"/>
    </row>
    <row r="41007" spans="12:14" x14ac:dyDescent="0.25">
      <c r="L41007" s="36"/>
      <c r="M41007" s="36"/>
      <c r="N41007" s="36"/>
    </row>
    <row r="41008" spans="12:14" x14ac:dyDescent="0.25">
      <c r="L41008" s="36"/>
      <c r="M41008" s="36"/>
      <c r="N41008" s="36"/>
    </row>
    <row r="41009" spans="12:14" x14ac:dyDescent="0.25">
      <c r="L41009" s="36"/>
      <c r="M41009" s="36"/>
      <c r="N41009" s="36"/>
    </row>
    <row r="41010" spans="12:14" x14ac:dyDescent="0.25">
      <c r="L41010" s="36"/>
      <c r="M41010" s="36"/>
      <c r="N41010" s="36"/>
    </row>
    <row r="41011" spans="12:14" x14ac:dyDescent="0.25">
      <c r="L41011" s="36"/>
      <c r="M41011" s="36"/>
      <c r="N41011" s="36"/>
    </row>
    <row r="41012" spans="12:14" x14ac:dyDescent="0.25">
      <c r="L41012" s="36"/>
      <c r="M41012" s="36"/>
      <c r="N41012" s="36"/>
    </row>
    <row r="41013" spans="12:14" x14ac:dyDescent="0.25">
      <c r="L41013" s="36"/>
      <c r="M41013" s="36"/>
      <c r="N41013" s="36"/>
    </row>
    <row r="41014" spans="12:14" x14ac:dyDescent="0.25">
      <c r="L41014" s="36"/>
      <c r="M41014" s="36"/>
      <c r="N41014" s="36"/>
    </row>
    <row r="41015" spans="12:14" x14ac:dyDescent="0.25">
      <c r="L41015" s="36"/>
      <c r="M41015" s="36"/>
      <c r="N41015" s="36"/>
    </row>
    <row r="41016" spans="12:14" x14ac:dyDescent="0.25">
      <c r="L41016" s="36"/>
      <c r="M41016" s="36"/>
      <c r="N41016" s="36"/>
    </row>
    <row r="41017" spans="12:14" x14ac:dyDescent="0.25">
      <c r="L41017" s="36"/>
      <c r="M41017" s="36"/>
      <c r="N41017" s="36"/>
    </row>
    <row r="41018" spans="12:14" x14ac:dyDescent="0.25">
      <c r="L41018" s="36"/>
      <c r="M41018" s="36"/>
      <c r="N41018" s="36"/>
    </row>
    <row r="41019" spans="12:14" x14ac:dyDescent="0.25">
      <c r="L41019" s="36"/>
      <c r="M41019" s="36"/>
      <c r="N41019" s="36"/>
    </row>
    <row r="41020" spans="12:14" x14ac:dyDescent="0.25">
      <c r="L41020" s="36"/>
      <c r="M41020" s="36"/>
      <c r="N41020" s="36"/>
    </row>
    <row r="41021" spans="12:14" x14ac:dyDescent="0.25">
      <c r="L41021" s="36"/>
      <c r="M41021" s="36"/>
      <c r="N41021" s="36"/>
    </row>
    <row r="41022" spans="12:14" x14ac:dyDescent="0.25">
      <c r="L41022" s="36"/>
      <c r="M41022" s="36"/>
      <c r="N41022" s="36"/>
    </row>
    <row r="41023" spans="12:14" x14ac:dyDescent="0.25">
      <c r="L41023" s="36"/>
      <c r="M41023" s="36"/>
      <c r="N41023" s="36"/>
    </row>
    <row r="41024" spans="12:14" x14ac:dyDescent="0.25">
      <c r="L41024" s="36"/>
      <c r="M41024" s="36"/>
      <c r="N41024" s="36"/>
    </row>
    <row r="41025" spans="12:14" x14ac:dyDescent="0.25">
      <c r="L41025" s="36"/>
      <c r="M41025" s="36"/>
      <c r="N41025" s="36"/>
    </row>
    <row r="41026" spans="12:14" x14ac:dyDescent="0.25">
      <c r="L41026" s="36"/>
      <c r="M41026" s="36"/>
      <c r="N41026" s="36"/>
    </row>
    <row r="41027" spans="12:14" x14ac:dyDescent="0.25">
      <c r="L41027" s="36"/>
      <c r="M41027" s="36"/>
      <c r="N41027" s="36"/>
    </row>
    <row r="41028" spans="12:14" x14ac:dyDescent="0.25">
      <c r="L41028" s="36"/>
      <c r="M41028" s="36"/>
      <c r="N41028" s="36"/>
    </row>
    <row r="41029" spans="12:14" x14ac:dyDescent="0.25">
      <c r="L41029" s="36"/>
      <c r="M41029" s="36"/>
      <c r="N41029" s="36"/>
    </row>
    <row r="41030" spans="12:14" x14ac:dyDescent="0.25">
      <c r="L41030" s="36"/>
      <c r="M41030" s="36"/>
      <c r="N41030" s="36"/>
    </row>
    <row r="41031" spans="12:14" x14ac:dyDescent="0.25">
      <c r="L41031" s="36"/>
      <c r="M41031" s="36"/>
      <c r="N41031" s="36"/>
    </row>
    <row r="41032" spans="12:14" x14ac:dyDescent="0.25">
      <c r="L41032" s="36"/>
      <c r="M41032" s="36"/>
      <c r="N41032" s="36"/>
    </row>
    <row r="41033" spans="12:14" x14ac:dyDescent="0.25">
      <c r="L41033" s="36"/>
      <c r="M41033" s="36"/>
      <c r="N41033" s="36"/>
    </row>
    <row r="41034" spans="12:14" x14ac:dyDescent="0.25">
      <c r="L41034" s="36"/>
      <c r="M41034" s="36"/>
      <c r="N41034" s="36"/>
    </row>
    <row r="41035" spans="12:14" x14ac:dyDescent="0.25">
      <c r="L41035" s="36"/>
      <c r="M41035" s="36"/>
      <c r="N41035" s="36"/>
    </row>
    <row r="41036" spans="12:14" x14ac:dyDescent="0.25">
      <c r="L41036" s="36"/>
      <c r="M41036" s="36"/>
      <c r="N41036" s="36"/>
    </row>
    <row r="41037" spans="12:14" x14ac:dyDescent="0.25">
      <c r="L41037" s="36"/>
      <c r="M41037" s="36"/>
      <c r="N41037" s="36"/>
    </row>
    <row r="41038" spans="12:14" x14ac:dyDescent="0.25">
      <c r="L41038" s="36"/>
      <c r="M41038" s="36"/>
      <c r="N41038" s="36"/>
    </row>
    <row r="41039" spans="12:14" x14ac:dyDescent="0.25">
      <c r="L41039" s="36"/>
      <c r="M41039" s="36"/>
      <c r="N41039" s="36"/>
    </row>
    <row r="41040" spans="12:14" x14ac:dyDescent="0.25">
      <c r="L41040" s="36"/>
      <c r="M41040" s="36"/>
      <c r="N41040" s="36"/>
    </row>
    <row r="41041" spans="12:14" x14ac:dyDescent="0.25">
      <c r="L41041" s="36"/>
      <c r="M41041" s="36"/>
      <c r="N41041" s="36"/>
    </row>
    <row r="41042" spans="12:14" x14ac:dyDescent="0.25">
      <c r="L41042" s="36"/>
      <c r="M41042" s="36"/>
      <c r="N41042" s="36"/>
    </row>
    <row r="41043" spans="12:14" x14ac:dyDescent="0.25">
      <c r="L41043" s="36"/>
      <c r="M41043" s="36"/>
      <c r="N41043" s="36"/>
    </row>
    <row r="41044" spans="12:14" x14ac:dyDescent="0.25">
      <c r="L41044" s="36"/>
      <c r="M41044" s="36"/>
      <c r="N41044" s="36"/>
    </row>
    <row r="41045" spans="12:14" x14ac:dyDescent="0.25">
      <c r="L41045" s="36"/>
      <c r="M41045" s="36"/>
      <c r="N41045" s="36"/>
    </row>
    <row r="41046" spans="12:14" x14ac:dyDescent="0.25">
      <c r="L41046" s="36"/>
      <c r="M41046" s="36"/>
      <c r="N41046" s="36"/>
    </row>
    <row r="41047" spans="12:14" x14ac:dyDescent="0.25">
      <c r="L41047" s="36"/>
      <c r="M41047" s="36"/>
      <c r="N41047" s="36"/>
    </row>
    <row r="41048" spans="12:14" x14ac:dyDescent="0.25">
      <c r="L41048" s="36"/>
      <c r="M41048" s="36"/>
      <c r="N41048" s="36"/>
    </row>
    <row r="41049" spans="12:14" x14ac:dyDescent="0.25">
      <c r="L41049" s="36"/>
      <c r="M41049" s="36"/>
      <c r="N41049" s="36"/>
    </row>
    <row r="41050" spans="12:14" x14ac:dyDescent="0.25">
      <c r="L41050" s="36"/>
      <c r="M41050" s="36"/>
      <c r="N41050" s="36"/>
    </row>
    <row r="41051" spans="12:14" x14ac:dyDescent="0.25">
      <c r="L41051" s="36"/>
      <c r="M41051" s="36"/>
      <c r="N41051" s="36"/>
    </row>
    <row r="41052" spans="12:14" x14ac:dyDescent="0.25">
      <c r="L41052" s="36"/>
      <c r="M41052" s="36"/>
      <c r="N41052" s="36"/>
    </row>
    <row r="41053" spans="12:14" x14ac:dyDescent="0.25">
      <c r="L41053" s="36"/>
      <c r="M41053" s="36"/>
      <c r="N41053" s="36"/>
    </row>
    <row r="41054" spans="12:14" x14ac:dyDescent="0.25">
      <c r="L41054" s="36"/>
      <c r="M41054" s="36"/>
      <c r="N41054" s="36"/>
    </row>
    <row r="41055" spans="12:14" x14ac:dyDescent="0.25">
      <c r="L41055" s="36"/>
      <c r="M41055" s="36"/>
      <c r="N41055" s="36"/>
    </row>
    <row r="41056" spans="12:14" x14ac:dyDescent="0.25">
      <c r="L41056" s="36"/>
      <c r="M41056" s="36"/>
      <c r="N41056" s="36"/>
    </row>
    <row r="41057" spans="12:14" x14ac:dyDescent="0.25">
      <c r="L41057" s="36"/>
      <c r="M41057" s="36"/>
      <c r="N41057" s="36"/>
    </row>
    <row r="41058" spans="12:14" x14ac:dyDescent="0.25">
      <c r="L41058" s="36"/>
      <c r="M41058" s="36"/>
      <c r="N41058" s="36"/>
    </row>
    <row r="41059" spans="12:14" x14ac:dyDescent="0.25">
      <c r="L41059" s="36"/>
      <c r="M41059" s="36"/>
      <c r="N41059" s="36"/>
    </row>
    <row r="41060" spans="12:14" x14ac:dyDescent="0.25">
      <c r="L41060" s="36"/>
      <c r="M41060" s="36"/>
      <c r="N41060" s="36"/>
    </row>
    <row r="41061" spans="12:14" x14ac:dyDescent="0.25">
      <c r="L41061" s="36"/>
      <c r="M41061" s="36"/>
      <c r="N41061" s="36"/>
    </row>
    <row r="41062" spans="12:14" x14ac:dyDescent="0.25">
      <c r="L41062" s="36"/>
      <c r="M41062" s="36"/>
      <c r="N41062" s="36"/>
    </row>
    <row r="41063" spans="12:14" x14ac:dyDescent="0.25">
      <c r="L41063" s="36"/>
      <c r="M41063" s="36"/>
      <c r="N41063" s="36"/>
    </row>
    <row r="41064" spans="12:14" x14ac:dyDescent="0.25">
      <c r="L41064" s="36"/>
      <c r="M41064" s="36"/>
      <c r="N41064" s="36"/>
    </row>
    <row r="41065" spans="12:14" x14ac:dyDescent="0.25">
      <c r="L41065" s="36"/>
      <c r="M41065" s="36"/>
      <c r="N41065" s="36"/>
    </row>
    <row r="41066" spans="12:14" x14ac:dyDescent="0.25">
      <c r="L41066" s="36"/>
      <c r="M41066" s="36"/>
      <c r="N41066" s="36"/>
    </row>
    <row r="41067" spans="12:14" x14ac:dyDescent="0.25">
      <c r="L41067" s="36"/>
      <c r="M41067" s="36"/>
      <c r="N41067" s="36"/>
    </row>
    <row r="41068" spans="12:14" x14ac:dyDescent="0.25">
      <c r="L41068" s="36"/>
      <c r="M41068" s="36"/>
      <c r="N41068" s="36"/>
    </row>
    <row r="41069" spans="12:14" x14ac:dyDescent="0.25">
      <c r="L41069" s="36"/>
      <c r="M41069" s="36"/>
      <c r="N41069" s="36"/>
    </row>
    <row r="41070" spans="12:14" x14ac:dyDescent="0.25">
      <c r="L41070" s="36"/>
      <c r="M41070" s="36"/>
      <c r="N41070" s="36"/>
    </row>
    <row r="41071" spans="12:14" x14ac:dyDescent="0.25">
      <c r="L41071" s="36"/>
      <c r="M41071" s="36"/>
      <c r="N41071" s="36"/>
    </row>
    <row r="41072" spans="12:14" x14ac:dyDescent="0.25">
      <c r="L41072" s="36"/>
      <c r="M41072" s="36"/>
      <c r="N41072" s="36"/>
    </row>
    <row r="41073" spans="12:14" x14ac:dyDescent="0.25">
      <c r="L41073" s="36"/>
      <c r="M41073" s="36"/>
      <c r="N41073" s="36"/>
    </row>
    <row r="41074" spans="12:14" x14ac:dyDescent="0.25">
      <c r="L41074" s="36"/>
      <c r="M41074" s="36"/>
      <c r="N41074" s="36"/>
    </row>
    <row r="41075" spans="12:14" x14ac:dyDescent="0.25">
      <c r="L41075" s="36"/>
      <c r="M41075" s="36"/>
      <c r="N41075" s="36"/>
    </row>
    <row r="41076" spans="12:14" x14ac:dyDescent="0.25">
      <c r="L41076" s="36"/>
      <c r="M41076" s="36"/>
      <c r="N41076" s="36"/>
    </row>
    <row r="41077" spans="12:14" x14ac:dyDescent="0.25">
      <c r="L41077" s="36"/>
      <c r="M41077" s="36"/>
      <c r="N41077" s="36"/>
    </row>
    <row r="41078" spans="12:14" x14ac:dyDescent="0.25">
      <c r="L41078" s="36"/>
      <c r="M41078" s="36"/>
      <c r="N41078" s="36"/>
    </row>
    <row r="41079" spans="12:14" x14ac:dyDescent="0.25">
      <c r="L41079" s="36"/>
      <c r="M41079" s="36"/>
      <c r="N41079" s="36"/>
    </row>
    <row r="41080" spans="12:14" x14ac:dyDescent="0.25">
      <c r="L41080" s="36"/>
      <c r="M41080" s="36"/>
      <c r="N41080" s="36"/>
    </row>
    <row r="41081" spans="12:14" x14ac:dyDescent="0.25">
      <c r="L41081" s="36"/>
      <c r="M41081" s="36"/>
      <c r="N41081" s="36"/>
    </row>
    <row r="41082" spans="12:14" x14ac:dyDescent="0.25">
      <c r="L41082" s="36"/>
      <c r="M41082" s="36"/>
      <c r="N41082" s="36"/>
    </row>
    <row r="41083" spans="12:14" x14ac:dyDescent="0.25">
      <c r="L41083" s="36"/>
      <c r="M41083" s="36"/>
      <c r="N41083" s="36"/>
    </row>
    <row r="41084" spans="12:14" x14ac:dyDescent="0.25">
      <c r="L41084" s="36"/>
      <c r="M41084" s="36"/>
      <c r="N41084" s="36"/>
    </row>
    <row r="41085" spans="12:14" x14ac:dyDescent="0.25">
      <c r="L41085" s="36"/>
      <c r="M41085" s="36"/>
      <c r="N41085" s="36"/>
    </row>
    <row r="41086" spans="12:14" x14ac:dyDescent="0.25">
      <c r="L41086" s="36"/>
      <c r="M41086" s="36"/>
      <c r="N41086" s="36"/>
    </row>
    <row r="41087" spans="12:14" x14ac:dyDescent="0.25">
      <c r="L41087" s="36"/>
      <c r="M41087" s="36"/>
      <c r="N41087" s="36"/>
    </row>
    <row r="41088" spans="12:14" x14ac:dyDescent="0.25">
      <c r="L41088" s="36"/>
      <c r="M41088" s="36"/>
      <c r="N41088" s="36"/>
    </row>
    <row r="41089" spans="12:14" x14ac:dyDescent="0.25">
      <c r="L41089" s="36"/>
      <c r="M41089" s="36"/>
      <c r="N41089" s="36"/>
    </row>
    <row r="41090" spans="12:14" x14ac:dyDescent="0.25">
      <c r="L41090" s="36"/>
      <c r="M41090" s="36"/>
      <c r="N41090" s="36"/>
    </row>
    <row r="41091" spans="12:14" x14ac:dyDescent="0.25">
      <c r="L41091" s="36"/>
      <c r="M41091" s="36"/>
      <c r="N41091" s="36"/>
    </row>
    <row r="41092" spans="12:14" x14ac:dyDescent="0.25">
      <c r="L41092" s="36"/>
      <c r="M41092" s="36"/>
      <c r="N41092" s="36"/>
    </row>
    <row r="41093" spans="12:14" x14ac:dyDescent="0.25">
      <c r="L41093" s="36"/>
      <c r="M41093" s="36"/>
      <c r="N41093" s="36"/>
    </row>
    <row r="41094" spans="12:14" x14ac:dyDescent="0.25">
      <c r="L41094" s="36"/>
      <c r="M41094" s="36"/>
      <c r="N41094" s="36"/>
    </row>
    <row r="41095" spans="12:14" x14ac:dyDescent="0.25">
      <c r="L41095" s="36"/>
      <c r="M41095" s="36"/>
      <c r="N41095" s="36"/>
    </row>
    <row r="41096" spans="12:14" x14ac:dyDescent="0.25">
      <c r="L41096" s="36"/>
      <c r="M41096" s="36"/>
      <c r="N41096" s="36"/>
    </row>
    <row r="41097" spans="12:14" x14ac:dyDescent="0.25">
      <c r="L41097" s="36"/>
      <c r="M41097" s="36"/>
      <c r="N41097" s="36"/>
    </row>
    <row r="41098" spans="12:14" x14ac:dyDescent="0.25">
      <c r="L41098" s="36"/>
      <c r="M41098" s="36"/>
      <c r="N41098" s="36"/>
    </row>
    <row r="41099" spans="12:14" x14ac:dyDescent="0.25">
      <c r="L41099" s="36"/>
      <c r="M41099" s="36"/>
      <c r="N41099" s="36"/>
    </row>
    <row r="41100" spans="12:14" x14ac:dyDescent="0.25">
      <c r="L41100" s="36"/>
      <c r="M41100" s="36"/>
      <c r="N41100" s="36"/>
    </row>
    <row r="41101" spans="12:14" x14ac:dyDescent="0.25">
      <c r="L41101" s="36"/>
      <c r="M41101" s="36"/>
      <c r="N41101" s="36"/>
    </row>
    <row r="41102" spans="12:14" x14ac:dyDescent="0.25">
      <c r="L41102" s="36"/>
      <c r="M41102" s="36"/>
      <c r="N41102" s="36"/>
    </row>
    <row r="41103" spans="12:14" x14ac:dyDescent="0.25">
      <c r="L41103" s="36"/>
      <c r="M41103" s="36"/>
      <c r="N41103" s="36"/>
    </row>
    <row r="41104" spans="12:14" x14ac:dyDescent="0.25">
      <c r="L41104" s="36"/>
      <c r="M41104" s="36"/>
      <c r="N41104" s="36"/>
    </row>
    <row r="41105" spans="12:14" x14ac:dyDescent="0.25">
      <c r="L41105" s="36"/>
      <c r="M41105" s="36"/>
      <c r="N41105" s="36"/>
    </row>
    <row r="41106" spans="12:14" x14ac:dyDescent="0.25">
      <c r="L41106" s="36"/>
      <c r="M41106" s="36"/>
      <c r="N41106" s="36"/>
    </row>
    <row r="41107" spans="12:14" x14ac:dyDescent="0.25">
      <c r="L41107" s="36"/>
      <c r="M41107" s="36"/>
      <c r="N41107" s="36"/>
    </row>
    <row r="41108" spans="12:14" x14ac:dyDescent="0.25">
      <c r="L41108" s="36"/>
      <c r="M41108" s="36"/>
      <c r="N41108" s="36"/>
    </row>
    <row r="41109" spans="12:14" x14ac:dyDescent="0.25">
      <c r="L41109" s="36"/>
      <c r="M41109" s="36"/>
      <c r="N41109" s="36"/>
    </row>
    <row r="41110" spans="12:14" x14ac:dyDescent="0.25">
      <c r="L41110" s="36"/>
      <c r="M41110" s="36"/>
      <c r="N41110" s="36"/>
    </row>
    <row r="41111" spans="12:14" x14ac:dyDescent="0.25">
      <c r="L41111" s="36"/>
      <c r="M41111" s="36"/>
      <c r="N41111" s="36"/>
    </row>
    <row r="41112" spans="12:14" x14ac:dyDescent="0.25">
      <c r="L41112" s="36"/>
      <c r="M41112" s="36"/>
      <c r="N41112" s="36"/>
    </row>
    <row r="41113" spans="12:14" x14ac:dyDescent="0.25">
      <c r="L41113" s="36"/>
      <c r="M41113" s="36"/>
      <c r="N41113" s="36"/>
    </row>
    <row r="41114" spans="12:14" x14ac:dyDescent="0.25">
      <c r="L41114" s="36"/>
      <c r="M41114" s="36"/>
      <c r="N41114" s="36"/>
    </row>
    <row r="41115" spans="12:14" x14ac:dyDescent="0.25">
      <c r="L41115" s="36"/>
      <c r="M41115" s="36"/>
      <c r="N41115" s="36"/>
    </row>
    <row r="41116" spans="12:14" x14ac:dyDescent="0.25">
      <c r="L41116" s="36"/>
      <c r="M41116" s="36"/>
      <c r="N41116" s="36"/>
    </row>
    <row r="41117" spans="12:14" x14ac:dyDescent="0.25">
      <c r="L41117" s="36"/>
      <c r="M41117" s="36"/>
      <c r="N41117" s="36"/>
    </row>
    <row r="41118" spans="12:14" x14ac:dyDescent="0.25">
      <c r="L41118" s="36"/>
      <c r="M41118" s="36"/>
      <c r="N41118" s="36"/>
    </row>
    <row r="41119" spans="12:14" x14ac:dyDescent="0.25">
      <c r="L41119" s="36"/>
      <c r="M41119" s="36"/>
      <c r="N41119" s="36"/>
    </row>
    <row r="41120" spans="12:14" x14ac:dyDescent="0.25">
      <c r="L41120" s="36"/>
      <c r="M41120" s="36"/>
      <c r="N41120" s="36"/>
    </row>
    <row r="41121" spans="12:14" x14ac:dyDescent="0.25">
      <c r="L41121" s="36"/>
      <c r="M41121" s="36"/>
      <c r="N41121" s="36"/>
    </row>
    <row r="41122" spans="12:14" x14ac:dyDescent="0.25">
      <c r="L41122" s="36"/>
      <c r="M41122" s="36"/>
      <c r="N41122" s="36"/>
    </row>
    <row r="41123" spans="12:14" x14ac:dyDescent="0.25">
      <c r="L41123" s="36"/>
      <c r="M41123" s="36"/>
      <c r="N41123" s="36"/>
    </row>
    <row r="41124" spans="12:14" x14ac:dyDescent="0.25">
      <c r="L41124" s="36"/>
      <c r="M41124" s="36"/>
      <c r="N41124" s="36"/>
    </row>
    <row r="41125" spans="12:14" x14ac:dyDescent="0.25">
      <c r="L41125" s="36"/>
      <c r="M41125" s="36"/>
      <c r="N41125" s="36"/>
    </row>
    <row r="41126" spans="12:14" x14ac:dyDescent="0.25">
      <c r="L41126" s="36"/>
      <c r="M41126" s="36"/>
      <c r="N41126" s="36"/>
    </row>
    <row r="41127" spans="12:14" x14ac:dyDescent="0.25">
      <c r="L41127" s="36"/>
      <c r="M41127" s="36"/>
      <c r="N41127" s="36"/>
    </row>
    <row r="41128" spans="12:14" x14ac:dyDescent="0.25">
      <c r="L41128" s="36"/>
      <c r="M41128" s="36"/>
      <c r="N41128" s="36"/>
    </row>
    <row r="41129" spans="12:14" x14ac:dyDescent="0.25">
      <c r="L41129" s="36"/>
      <c r="M41129" s="36"/>
      <c r="N41129" s="36"/>
    </row>
    <row r="41130" spans="12:14" x14ac:dyDescent="0.25">
      <c r="L41130" s="36"/>
      <c r="M41130" s="36"/>
      <c r="N41130" s="36"/>
    </row>
    <row r="41131" spans="12:14" x14ac:dyDescent="0.25">
      <c r="L41131" s="36"/>
      <c r="M41131" s="36"/>
      <c r="N41131" s="36"/>
    </row>
    <row r="41132" spans="12:14" x14ac:dyDescent="0.25">
      <c r="L41132" s="36"/>
      <c r="M41132" s="36"/>
      <c r="N41132" s="36"/>
    </row>
    <row r="41133" spans="12:14" x14ac:dyDescent="0.25">
      <c r="L41133" s="36"/>
      <c r="M41133" s="36"/>
      <c r="N41133" s="36"/>
    </row>
    <row r="41134" spans="12:14" x14ac:dyDescent="0.25">
      <c r="L41134" s="36"/>
      <c r="M41134" s="36"/>
      <c r="N41134" s="36"/>
    </row>
    <row r="41135" spans="12:14" x14ac:dyDescent="0.25">
      <c r="L41135" s="36"/>
      <c r="M41135" s="36"/>
      <c r="N41135" s="36"/>
    </row>
    <row r="41136" spans="12:14" x14ac:dyDescent="0.25">
      <c r="L41136" s="36"/>
      <c r="M41136" s="36"/>
      <c r="N41136" s="36"/>
    </row>
    <row r="41137" spans="12:14" x14ac:dyDescent="0.25">
      <c r="L41137" s="36"/>
      <c r="M41137" s="36"/>
      <c r="N41137" s="36"/>
    </row>
    <row r="41138" spans="12:14" x14ac:dyDescent="0.25">
      <c r="L41138" s="36"/>
      <c r="M41138" s="36"/>
      <c r="N41138" s="36"/>
    </row>
    <row r="41139" spans="12:14" x14ac:dyDescent="0.25">
      <c r="L41139" s="36"/>
      <c r="M41139" s="36"/>
      <c r="N41139" s="36"/>
    </row>
    <row r="41140" spans="12:14" x14ac:dyDescent="0.25">
      <c r="L41140" s="36"/>
      <c r="M41140" s="36"/>
      <c r="N41140" s="36"/>
    </row>
    <row r="41141" spans="12:14" x14ac:dyDescent="0.25">
      <c r="L41141" s="36"/>
      <c r="M41141" s="36"/>
      <c r="N41141" s="36"/>
    </row>
    <row r="41142" spans="12:14" x14ac:dyDescent="0.25">
      <c r="L41142" s="36"/>
      <c r="M41142" s="36"/>
      <c r="N41142" s="36"/>
    </row>
    <row r="41143" spans="12:14" x14ac:dyDescent="0.25">
      <c r="L41143" s="36"/>
      <c r="M41143" s="36"/>
      <c r="N41143" s="36"/>
    </row>
    <row r="41144" spans="12:14" x14ac:dyDescent="0.25">
      <c r="L41144" s="36"/>
      <c r="M41144" s="36"/>
      <c r="N41144" s="36"/>
    </row>
    <row r="41145" spans="12:14" x14ac:dyDescent="0.25">
      <c r="L41145" s="36"/>
      <c r="M41145" s="36"/>
      <c r="N41145" s="36"/>
    </row>
    <row r="41146" spans="12:14" x14ac:dyDescent="0.25">
      <c r="L41146" s="36"/>
      <c r="M41146" s="36"/>
      <c r="N41146" s="36"/>
    </row>
    <row r="41147" spans="12:14" x14ac:dyDescent="0.25">
      <c r="L41147" s="36"/>
      <c r="M41147" s="36"/>
      <c r="N41147" s="36"/>
    </row>
    <row r="41148" spans="12:14" x14ac:dyDescent="0.25">
      <c r="L41148" s="36"/>
      <c r="M41148" s="36"/>
      <c r="N41148" s="36"/>
    </row>
    <row r="41149" spans="12:14" x14ac:dyDescent="0.25">
      <c r="L41149" s="36"/>
      <c r="M41149" s="36"/>
      <c r="N41149" s="36"/>
    </row>
    <row r="41150" spans="12:14" x14ac:dyDescent="0.25">
      <c r="L41150" s="36"/>
      <c r="M41150" s="36"/>
      <c r="N41150" s="36"/>
    </row>
    <row r="41151" spans="12:14" x14ac:dyDescent="0.25">
      <c r="L41151" s="36"/>
      <c r="M41151" s="36"/>
      <c r="N41151" s="36"/>
    </row>
    <row r="41152" spans="12:14" x14ac:dyDescent="0.25">
      <c r="L41152" s="36"/>
      <c r="M41152" s="36"/>
      <c r="N41152" s="36"/>
    </row>
    <row r="41153" spans="12:14" x14ac:dyDescent="0.25">
      <c r="L41153" s="36"/>
      <c r="M41153" s="36"/>
      <c r="N41153" s="36"/>
    </row>
    <row r="41154" spans="12:14" x14ac:dyDescent="0.25">
      <c r="L41154" s="36"/>
      <c r="M41154" s="36"/>
      <c r="N41154" s="36"/>
    </row>
    <row r="41155" spans="12:14" x14ac:dyDescent="0.25">
      <c r="L41155" s="36"/>
      <c r="M41155" s="36"/>
      <c r="N41155" s="36"/>
    </row>
    <row r="41156" spans="12:14" x14ac:dyDescent="0.25">
      <c r="L41156" s="36"/>
      <c r="M41156" s="36"/>
      <c r="N41156" s="36"/>
    </row>
    <row r="41157" spans="12:14" x14ac:dyDescent="0.25">
      <c r="L41157" s="36"/>
      <c r="M41157" s="36"/>
      <c r="N41157" s="36"/>
    </row>
    <row r="41158" spans="12:14" x14ac:dyDescent="0.25">
      <c r="L41158" s="36"/>
      <c r="M41158" s="36"/>
      <c r="N41158" s="36"/>
    </row>
    <row r="41159" spans="12:14" x14ac:dyDescent="0.25">
      <c r="L41159" s="36"/>
      <c r="M41159" s="36"/>
      <c r="N41159" s="36"/>
    </row>
    <row r="41160" spans="12:14" x14ac:dyDescent="0.25">
      <c r="L41160" s="36"/>
      <c r="M41160" s="36"/>
      <c r="N41160" s="36"/>
    </row>
    <row r="41161" spans="12:14" x14ac:dyDescent="0.25">
      <c r="L41161" s="36"/>
      <c r="M41161" s="36"/>
      <c r="N41161" s="36"/>
    </row>
    <row r="41162" spans="12:14" x14ac:dyDescent="0.25">
      <c r="L41162" s="36"/>
      <c r="M41162" s="36"/>
      <c r="N41162" s="36"/>
    </row>
    <row r="41163" spans="12:14" x14ac:dyDescent="0.25">
      <c r="L41163" s="36"/>
      <c r="M41163" s="36"/>
      <c r="N41163" s="36"/>
    </row>
    <row r="41164" spans="12:14" x14ac:dyDescent="0.25">
      <c r="L41164" s="36"/>
      <c r="M41164" s="36"/>
      <c r="N41164" s="36"/>
    </row>
    <row r="41165" spans="12:14" x14ac:dyDescent="0.25">
      <c r="L41165" s="36"/>
      <c r="M41165" s="36"/>
      <c r="N41165" s="36"/>
    </row>
    <row r="41166" spans="12:14" x14ac:dyDescent="0.25">
      <c r="L41166" s="36"/>
      <c r="M41166" s="36"/>
      <c r="N41166" s="36"/>
    </row>
    <row r="41167" spans="12:14" x14ac:dyDescent="0.25">
      <c r="L41167" s="36"/>
      <c r="M41167" s="36"/>
      <c r="N41167" s="36"/>
    </row>
    <row r="41168" spans="12:14" x14ac:dyDescent="0.25">
      <c r="L41168" s="36"/>
      <c r="M41168" s="36"/>
      <c r="N41168" s="36"/>
    </row>
    <row r="41169" spans="12:14" x14ac:dyDescent="0.25">
      <c r="L41169" s="36"/>
      <c r="M41169" s="36"/>
      <c r="N41169" s="36"/>
    </row>
    <row r="41170" spans="12:14" x14ac:dyDescent="0.25">
      <c r="L41170" s="36"/>
      <c r="M41170" s="36"/>
      <c r="N41170" s="36"/>
    </row>
    <row r="41171" spans="12:14" x14ac:dyDescent="0.25">
      <c r="L41171" s="36"/>
      <c r="M41171" s="36"/>
      <c r="N41171" s="36"/>
    </row>
    <row r="41172" spans="12:14" x14ac:dyDescent="0.25">
      <c r="L41172" s="36"/>
      <c r="M41172" s="36"/>
      <c r="N41172" s="36"/>
    </row>
    <row r="41173" spans="12:14" x14ac:dyDescent="0.25">
      <c r="L41173" s="36"/>
      <c r="M41173" s="36"/>
      <c r="N41173" s="36"/>
    </row>
    <row r="41174" spans="12:14" x14ac:dyDescent="0.25">
      <c r="L41174" s="36"/>
      <c r="M41174" s="36"/>
      <c r="N41174" s="36"/>
    </row>
    <row r="41175" spans="12:14" x14ac:dyDescent="0.25">
      <c r="L41175" s="36"/>
      <c r="M41175" s="36"/>
      <c r="N41175" s="36"/>
    </row>
    <row r="41176" spans="12:14" x14ac:dyDescent="0.25">
      <c r="L41176" s="36"/>
      <c r="M41176" s="36"/>
      <c r="N41176" s="36"/>
    </row>
    <row r="41177" spans="12:14" x14ac:dyDescent="0.25">
      <c r="L41177" s="36"/>
      <c r="M41177" s="36"/>
      <c r="N41177" s="36"/>
    </row>
    <row r="41178" spans="12:14" x14ac:dyDescent="0.25">
      <c r="L41178" s="36"/>
      <c r="M41178" s="36"/>
      <c r="N41178" s="36"/>
    </row>
    <row r="41179" spans="12:14" x14ac:dyDescent="0.25">
      <c r="L41179" s="36"/>
      <c r="M41179" s="36"/>
      <c r="N41179" s="36"/>
    </row>
    <row r="41180" spans="12:14" x14ac:dyDescent="0.25">
      <c r="L41180" s="36"/>
      <c r="M41180" s="36"/>
      <c r="N41180" s="36"/>
    </row>
    <row r="41181" spans="12:14" x14ac:dyDescent="0.25">
      <c r="L41181" s="36"/>
      <c r="M41181" s="36"/>
      <c r="N41181" s="36"/>
    </row>
    <row r="41182" spans="12:14" x14ac:dyDescent="0.25">
      <c r="L41182" s="36"/>
      <c r="M41182" s="36"/>
      <c r="N41182" s="36"/>
    </row>
    <row r="41183" spans="12:14" x14ac:dyDescent="0.25">
      <c r="L41183" s="36"/>
      <c r="M41183" s="36"/>
      <c r="N41183" s="36"/>
    </row>
    <row r="41184" spans="12:14" x14ac:dyDescent="0.25">
      <c r="L41184" s="36"/>
      <c r="M41184" s="36"/>
      <c r="N41184" s="36"/>
    </row>
    <row r="41185" spans="12:14" x14ac:dyDescent="0.25">
      <c r="L41185" s="36"/>
      <c r="M41185" s="36"/>
      <c r="N41185" s="36"/>
    </row>
    <row r="41186" spans="12:14" x14ac:dyDescent="0.25">
      <c r="L41186" s="36"/>
      <c r="M41186" s="36"/>
      <c r="N41186" s="36"/>
    </row>
    <row r="41187" spans="12:14" x14ac:dyDescent="0.25">
      <c r="L41187" s="36"/>
      <c r="M41187" s="36"/>
      <c r="N41187" s="36"/>
    </row>
    <row r="41188" spans="12:14" x14ac:dyDescent="0.25">
      <c r="L41188" s="36"/>
      <c r="M41188" s="36"/>
      <c r="N41188" s="36"/>
    </row>
    <row r="41189" spans="12:14" x14ac:dyDescent="0.25">
      <c r="L41189" s="36"/>
      <c r="M41189" s="36"/>
      <c r="N41189" s="36"/>
    </row>
    <row r="41190" spans="12:14" x14ac:dyDescent="0.25">
      <c r="L41190" s="36"/>
      <c r="M41190" s="36"/>
      <c r="N41190" s="36"/>
    </row>
    <row r="41191" spans="12:14" x14ac:dyDescent="0.25">
      <c r="L41191" s="36"/>
      <c r="M41191" s="36"/>
      <c r="N41191" s="36"/>
    </row>
    <row r="41192" spans="12:14" x14ac:dyDescent="0.25">
      <c r="L41192" s="36"/>
      <c r="M41192" s="36"/>
      <c r="N41192" s="36"/>
    </row>
    <row r="41193" spans="12:14" x14ac:dyDescent="0.25">
      <c r="L41193" s="36"/>
      <c r="M41193" s="36"/>
      <c r="N41193" s="36"/>
    </row>
    <row r="41194" spans="12:14" x14ac:dyDescent="0.25">
      <c r="L41194" s="36"/>
      <c r="M41194" s="36"/>
      <c r="N41194" s="36"/>
    </row>
    <row r="41195" spans="12:14" x14ac:dyDescent="0.25">
      <c r="L41195" s="36"/>
      <c r="M41195" s="36"/>
      <c r="N41195" s="36"/>
    </row>
    <row r="41196" spans="12:14" x14ac:dyDescent="0.25">
      <c r="L41196" s="36"/>
      <c r="M41196" s="36"/>
      <c r="N41196" s="36"/>
    </row>
    <row r="41197" spans="12:14" x14ac:dyDescent="0.25">
      <c r="L41197" s="36"/>
      <c r="M41197" s="36"/>
      <c r="N41197" s="36"/>
    </row>
    <row r="41198" spans="12:14" x14ac:dyDescent="0.25">
      <c r="L41198" s="36"/>
      <c r="M41198" s="36"/>
      <c r="N41198" s="36"/>
    </row>
    <row r="41199" spans="12:14" x14ac:dyDescent="0.25">
      <c r="L41199" s="36"/>
      <c r="M41199" s="36"/>
      <c r="N41199" s="36"/>
    </row>
    <row r="41200" spans="12:14" x14ac:dyDescent="0.25">
      <c r="L41200" s="36"/>
      <c r="M41200" s="36"/>
      <c r="N41200" s="36"/>
    </row>
    <row r="41201" spans="12:14" x14ac:dyDescent="0.25">
      <c r="L41201" s="36"/>
      <c r="M41201" s="36"/>
      <c r="N41201" s="36"/>
    </row>
    <row r="41202" spans="12:14" x14ac:dyDescent="0.25">
      <c r="L41202" s="36"/>
      <c r="M41202" s="36"/>
      <c r="N41202" s="36"/>
    </row>
    <row r="41203" spans="12:14" x14ac:dyDescent="0.25">
      <c r="L41203" s="36"/>
      <c r="M41203" s="36"/>
      <c r="N41203" s="36"/>
    </row>
    <row r="41204" spans="12:14" x14ac:dyDescent="0.25">
      <c r="L41204" s="36"/>
      <c r="M41204" s="36"/>
      <c r="N41204" s="36"/>
    </row>
    <row r="41205" spans="12:14" x14ac:dyDescent="0.25">
      <c r="L41205" s="36"/>
      <c r="M41205" s="36"/>
      <c r="N41205" s="36"/>
    </row>
    <row r="41206" spans="12:14" x14ac:dyDescent="0.25">
      <c r="L41206" s="36"/>
      <c r="M41206" s="36"/>
      <c r="N41206" s="36"/>
    </row>
    <row r="41207" spans="12:14" x14ac:dyDescent="0.25">
      <c r="L41207" s="36"/>
      <c r="M41207" s="36"/>
      <c r="N41207" s="36"/>
    </row>
    <row r="41208" spans="12:14" x14ac:dyDescent="0.25">
      <c r="L41208" s="36"/>
      <c r="M41208" s="36"/>
      <c r="N41208" s="36"/>
    </row>
    <row r="41209" spans="12:14" x14ac:dyDescent="0.25">
      <c r="L41209" s="36"/>
      <c r="M41209" s="36"/>
      <c r="N41209" s="36"/>
    </row>
    <row r="41210" spans="12:14" x14ac:dyDescent="0.25">
      <c r="L41210" s="36"/>
      <c r="M41210" s="36"/>
      <c r="N41210" s="36"/>
    </row>
    <row r="41211" spans="12:14" x14ac:dyDescent="0.25">
      <c r="L41211" s="36"/>
      <c r="M41211" s="36"/>
      <c r="N41211" s="36"/>
    </row>
    <row r="41212" spans="12:14" x14ac:dyDescent="0.25">
      <c r="L41212" s="36"/>
      <c r="M41212" s="36"/>
      <c r="N41212" s="36"/>
    </row>
    <row r="41213" spans="12:14" x14ac:dyDescent="0.25">
      <c r="L41213" s="36"/>
      <c r="M41213" s="36"/>
      <c r="N41213" s="36"/>
    </row>
    <row r="41214" spans="12:14" x14ac:dyDescent="0.25">
      <c r="L41214" s="36"/>
      <c r="M41214" s="36"/>
      <c r="N41214" s="36"/>
    </row>
    <row r="41215" spans="12:14" x14ac:dyDescent="0.25">
      <c r="L41215" s="36"/>
      <c r="M41215" s="36"/>
      <c r="N41215" s="36"/>
    </row>
    <row r="41216" spans="12:14" x14ac:dyDescent="0.25">
      <c r="L41216" s="36"/>
      <c r="M41216" s="36"/>
      <c r="N41216" s="36"/>
    </row>
    <row r="41217" spans="12:14" x14ac:dyDescent="0.25">
      <c r="L41217" s="36"/>
      <c r="M41217" s="36"/>
      <c r="N41217" s="36"/>
    </row>
    <row r="41218" spans="12:14" x14ac:dyDescent="0.25">
      <c r="L41218" s="36"/>
      <c r="M41218" s="36"/>
      <c r="N41218" s="36"/>
    </row>
    <row r="41219" spans="12:14" x14ac:dyDescent="0.25">
      <c r="L41219" s="36"/>
      <c r="M41219" s="36"/>
      <c r="N41219" s="36"/>
    </row>
    <row r="41220" spans="12:14" x14ac:dyDescent="0.25">
      <c r="L41220" s="36"/>
      <c r="M41220" s="36"/>
      <c r="N41220" s="36"/>
    </row>
    <row r="41221" spans="12:14" x14ac:dyDescent="0.25">
      <c r="L41221" s="36"/>
      <c r="M41221" s="36"/>
      <c r="N41221" s="36"/>
    </row>
    <row r="41222" spans="12:14" x14ac:dyDescent="0.25">
      <c r="L41222" s="36"/>
      <c r="M41222" s="36"/>
      <c r="N41222" s="36"/>
    </row>
    <row r="41223" spans="12:14" x14ac:dyDescent="0.25">
      <c r="L41223" s="36"/>
      <c r="M41223" s="36"/>
      <c r="N41223" s="36"/>
    </row>
    <row r="41224" spans="12:14" x14ac:dyDescent="0.25">
      <c r="L41224" s="36"/>
      <c r="M41224" s="36"/>
      <c r="N41224" s="36"/>
    </row>
    <row r="41225" spans="12:14" x14ac:dyDescent="0.25">
      <c r="L41225" s="36"/>
      <c r="M41225" s="36"/>
      <c r="N41225" s="36"/>
    </row>
    <row r="41226" spans="12:14" x14ac:dyDescent="0.25">
      <c r="L41226" s="36"/>
      <c r="M41226" s="36"/>
      <c r="N41226" s="36"/>
    </row>
    <row r="41227" spans="12:14" x14ac:dyDescent="0.25">
      <c r="L41227" s="36"/>
      <c r="M41227" s="36"/>
      <c r="N41227" s="36"/>
    </row>
    <row r="41228" spans="12:14" x14ac:dyDescent="0.25">
      <c r="L41228" s="36"/>
      <c r="M41228" s="36"/>
      <c r="N41228" s="36"/>
    </row>
    <row r="41229" spans="12:14" x14ac:dyDescent="0.25">
      <c r="L41229" s="36"/>
      <c r="M41229" s="36"/>
      <c r="N41229" s="36"/>
    </row>
    <row r="41230" spans="12:14" x14ac:dyDescent="0.25">
      <c r="L41230" s="36"/>
      <c r="M41230" s="36"/>
      <c r="N41230" s="36"/>
    </row>
    <row r="41231" spans="12:14" x14ac:dyDescent="0.25">
      <c r="L41231" s="36"/>
      <c r="M41231" s="36"/>
      <c r="N41231" s="36"/>
    </row>
    <row r="41232" spans="12:14" x14ac:dyDescent="0.25">
      <c r="L41232" s="36"/>
      <c r="M41232" s="36"/>
      <c r="N41232" s="36"/>
    </row>
    <row r="41233" spans="12:14" x14ac:dyDescent="0.25">
      <c r="L41233" s="36"/>
      <c r="M41233" s="36"/>
      <c r="N41233" s="36"/>
    </row>
    <row r="41234" spans="12:14" x14ac:dyDescent="0.25">
      <c r="L41234" s="36"/>
      <c r="M41234" s="36"/>
      <c r="N41234" s="36"/>
    </row>
    <row r="41235" spans="12:14" x14ac:dyDescent="0.25">
      <c r="L41235" s="36"/>
      <c r="M41235" s="36"/>
      <c r="N41235" s="36"/>
    </row>
    <row r="41236" spans="12:14" x14ac:dyDescent="0.25">
      <c r="L41236" s="36"/>
      <c r="M41236" s="36"/>
      <c r="N41236" s="36"/>
    </row>
    <row r="41237" spans="12:14" x14ac:dyDescent="0.25">
      <c r="L41237" s="36"/>
      <c r="M41237" s="36"/>
      <c r="N41237" s="36"/>
    </row>
    <row r="41238" spans="12:14" x14ac:dyDescent="0.25">
      <c r="L41238" s="36"/>
      <c r="M41238" s="36"/>
      <c r="N41238" s="36"/>
    </row>
    <row r="41239" spans="12:14" x14ac:dyDescent="0.25">
      <c r="L41239" s="36"/>
      <c r="M41239" s="36"/>
      <c r="N41239" s="36"/>
    </row>
    <row r="41240" spans="12:14" x14ac:dyDescent="0.25">
      <c r="L41240" s="36"/>
      <c r="M41240" s="36"/>
      <c r="N41240" s="36"/>
    </row>
    <row r="41241" spans="12:14" x14ac:dyDescent="0.25">
      <c r="L41241" s="36"/>
      <c r="M41241" s="36"/>
      <c r="N41241" s="36"/>
    </row>
    <row r="41242" spans="12:14" x14ac:dyDescent="0.25">
      <c r="L41242" s="36"/>
      <c r="M41242" s="36"/>
      <c r="N41242" s="36"/>
    </row>
    <row r="41243" spans="12:14" x14ac:dyDescent="0.25">
      <c r="L41243" s="36"/>
      <c r="M41243" s="36"/>
      <c r="N41243" s="36"/>
    </row>
    <row r="41244" spans="12:14" x14ac:dyDescent="0.25">
      <c r="L41244" s="36"/>
      <c r="M41244" s="36"/>
      <c r="N41244" s="36"/>
    </row>
    <row r="41245" spans="12:14" x14ac:dyDescent="0.25">
      <c r="L41245" s="36"/>
      <c r="M41245" s="36"/>
      <c r="N41245" s="36"/>
    </row>
    <row r="41246" spans="12:14" x14ac:dyDescent="0.25">
      <c r="L41246" s="36"/>
      <c r="M41246" s="36"/>
      <c r="N41246" s="36"/>
    </row>
    <row r="41247" spans="12:14" x14ac:dyDescent="0.25">
      <c r="L41247" s="36"/>
      <c r="M41247" s="36"/>
      <c r="N41247" s="36"/>
    </row>
    <row r="41248" spans="12:14" x14ac:dyDescent="0.25">
      <c r="L41248" s="36"/>
      <c r="M41248" s="36"/>
      <c r="N41248" s="36"/>
    </row>
    <row r="41249" spans="12:14" x14ac:dyDescent="0.25">
      <c r="L41249" s="36"/>
      <c r="M41249" s="36"/>
      <c r="N41249" s="36"/>
    </row>
    <row r="41250" spans="12:14" x14ac:dyDescent="0.25">
      <c r="L41250" s="36"/>
      <c r="M41250" s="36"/>
      <c r="N41250" s="36"/>
    </row>
    <row r="41251" spans="12:14" x14ac:dyDescent="0.25">
      <c r="L41251" s="36"/>
      <c r="M41251" s="36"/>
      <c r="N41251" s="36"/>
    </row>
    <row r="41252" spans="12:14" x14ac:dyDescent="0.25">
      <c r="L41252" s="36"/>
      <c r="M41252" s="36"/>
      <c r="N41252" s="36"/>
    </row>
    <row r="41253" spans="12:14" x14ac:dyDescent="0.25">
      <c r="L41253" s="36"/>
      <c r="M41253" s="36"/>
      <c r="N41253" s="36"/>
    </row>
    <row r="41254" spans="12:14" x14ac:dyDescent="0.25">
      <c r="L41254" s="36"/>
      <c r="M41254" s="36"/>
      <c r="N41254" s="36"/>
    </row>
    <row r="41255" spans="12:14" x14ac:dyDescent="0.25">
      <c r="L41255" s="36"/>
      <c r="M41255" s="36"/>
      <c r="N41255" s="36"/>
    </row>
    <row r="41256" spans="12:14" x14ac:dyDescent="0.25">
      <c r="L41256" s="36"/>
      <c r="M41256" s="36"/>
      <c r="N41256" s="36"/>
    </row>
    <row r="41257" spans="12:14" x14ac:dyDescent="0.25">
      <c r="L41257" s="36"/>
      <c r="M41257" s="36"/>
      <c r="N41257" s="36"/>
    </row>
    <row r="41258" spans="12:14" x14ac:dyDescent="0.25">
      <c r="L41258" s="36"/>
      <c r="M41258" s="36"/>
      <c r="N41258" s="36"/>
    </row>
    <row r="41259" spans="12:14" x14ac:dyDescent="0.25">
      <c r="L41259" s="36"/>
      <c r="M41259" s="36"/>
      <c r="N41259" s="36"/>
    </row>
    <row r="41260" spans="12:14" x14ac:dyDescent="0.25">
      <c r="L41260" s="36"/>
      <c r="M41260" s="36"/>
      <c r="N41260" s="36"/>
    </row>
    <row r="41261" spans="12:14" x14ac:dyDescent="0.25">
      <c r="L41261" s="36"/>
      <c r="M41261" s="36"/>
      <c r="N41261" s="36"/>
    </row>
    <row r="41262" spans="12:14" x14ac:dyDescent="0.25">
      <c r="L41262" s="36"/>
      <c r="M41262" s="36"/>
      <c r="N41262" s="36"/>
    </row>
    <row r="41263" spans="12:14" x14ac:dyDescent="0.25">
      <c r="L41263" s="36"/>
      <c r="M41263" s="36"/>
      <c r="N41263" s="36"/>
    </row>
    <row r="41264" spans="12:14" x14ac:dyDescent="0.25">
      <c r="L41264" s="36"/>
      <c r="M41264" s="36"/>
      <c r="N41264" s="36"/>
    </row>
    <row r="41265" spans="12:14" x14ac:dyDescent="0.25">
      <c r="L41265" s="36"/>
      <c r="M41265" s="36"/>
      <c r="N41265" s="36"/>
    </row>
    <row r="41266" spans="12:14" x14ac:dyDescent="0.25">
      <c r="L41266" s="36"/>
      <c r="M41266" s="36"/>
      <c r="N41266" s="36"/>
    </row>
    <row r="41267" spans="12:14" x14ac:dyDescent="0.25">
      <c r="L41267" s="36"/>
      <c r="M41267" s="36"/>
      <c r="N41267" s="36"/>
    </row>
    <row r="41268" spans="12:14" x14ac:dyDescent="0.25">
      <c r="L41268" s="36"/>
      <c r="M41268" s="36"/>
      <c r="N41268" s="36"/>
    </row>
    <row r="41269" spans="12:14" x14ac:dyDescent="0.25">
      <c r="L41269" s="36"/>
      <c r="M41269" s="36"/>
      <c r="N41269" s="36"/>
    </row>
    <row r="41270" spans="12:14" x14ac:dyDescent="0.25">
      <c r="L41270" s="36"/>
      <c r="M41270" s="36"/>
      <c r="N41270" s="36"/>
    </row>
    <row r="41271" spans="12:14" x14ac:dyDescent="0.25">
      <c r="L41271" s="36"/>
      <c r="M41271" s="36"/>
      <c r="N41271" s="36"/>
    </row>
    <row r="41272" spans="12:14" x14ac:dyDescent="0.25">
      <c r="L41272" s="36"/>
      <c r="M41272" s="36"/>
      <c r="N41272" s="36"/>
    </row>
    <row r="41273" spans="12:14" x14ac:dyDescent="0.25">
      <c r="L41273" s="36"/>
      <c r="M41273" s="36"/>
      <c r="N41273" s="36"/>
    </row>
    <row r="41274" spans="12:14" x14ac:dyDescent="0.25">
      <c r="L41274" s="36"/>
      <c r="M41274" s="36"/>
      <c r="N41274" s="36"/>
    </row>
    <row r="41275" spans="12:14" x14ac:dyDescent="0.25">
      <c r="L41275" s="36"/>
      <c r="M41275" s="36"/>
      <c r="N41275" s="36"/>
    </row>
    <row r="41276" spans="12:14" x14ac:dyDescent="0.25">
      <c r="L41276" s="36"/>
      <c r="M41276" s="36"/>
      <c r="N41276" s="36"/>
    </row>
    <row r="41277" spans="12:14" x14ac:dyDescent="0.25">
      <c r="L41277" s="36"/>
      <c r="M41277" s="36"/>
      <c r="N41277" s="36"/>
    </row>
    <row r="41278" spans="12:14" x14ac:dyDescent="0.25">
      <c r="L41278" s="36"/>
      <c r="M41278" s="36"/>
      <c r="N41278" s="36"/>
    </row>
    <row r="41279" spans="12:14" x14ac:dyDescent="0.25">
      <c r="L41279" s="36"/>
      <c r="M41279" s="36"/>
      <c r="N41279" s="36"/>
    </row>
    <row r="41280" spans="12:14" x14ac:dyDescent="0.25">
      <c r="L41280" s="36"/>
      <c r="M41280" s="36"/>
      <c r="N41280" s="36"/>
    </row>
    <row r="41281" spans="12:14" x14ac:dyDescent="0.25">
      <c r="L41281" s="36"/>
      <c r="M41281" s="36"/>
      <c r="N41281" s="36"/>
    </row>
    <row r="41282" spans="12:14" x14ac:dyDescent="0.25">
      <c r="L41282" s="36"/>
      <c r="M41282" s="36"/>
      <c r="N41282" s="36"/>
    </row>
    <row r="41283" spans="12:14" x14ac:dyDescent="0.25">
      <c r="L41283" s="36"/>
      <c r="M41283" s="36"/>
      <c r="N41283" s="36"/>
    </row>
    <row r="41284" spans="12:14" x14ac:dyDescent="0.25">
      <c r="L41284" s="36"/>
      <c r="M41284" s="36"/>
      <c r="N41284" s="36"/>
    </row>
    <row r="41285" spans="12:14" x14ac:dyDescent="0.25">
      <c r="L41285" s="36"/>
      <c r="M41285" s="36"/>
      <c r="N41285" s="36"/>
    </row>
    <row r="41286" spans="12:14" x14ac:dyDescent="0.25">
      <c r="L41286" s="36"/>
      <c r="M41286" s="36"/>
      <c r="N41286" s="36"/>
    </row>
    <row r="41287" spans="12:14" x14ac:dyDescent="0.25">
      <c r="M41287" s="36"/>
      <c r="N41287" s="36"/>
    </row>
    <row r="41288" spans="12:14" x14ac:dyDescent="0.25">
      <c r="M41288" s="36"/>
      <c r="N41288" s="36"/>
    </row>
    <row r="41289" spans="12:14" x14ac:dyDescent="0.25">
      <c r="M41289" s="36"/>
      <c r="N41289" s="36"/>
    </row>
    <row r="41290" spans="12:14" x14ac:dyDescent="0.25">
      <c r="M41290" s="36"/>
      <c r="N41290" s="36"/>
    </row>
    <row r="41291" spans="12:14" x14ac:dyDescent="0.25">
      <c r="M41291" s="36"/>
      <c r="N41291" s="36"/>
    </row>
    <row r="41292" spans="12:14" x14ac:dyDescent="0.25">
      <c r="M41292" s="36"/>
      <c r="N41292" s="36"/>
    </row>
    <row r="41293" spans="12:14" x14ac:dyDescent="0.25">
      <c r="M41293" s="36"/>
      <c r="N41293" s="36"/>
    </row>
    <row r="41294" spans="12:14" x14ac:dyDescent="0.25">
      <c r="M41294" s="36"/>
      <c r="N41294" s="36"/>
    </row>
    <row r="41295" spans="12:14" x14ac:dyDescent="0.25">
      <c r="M41295" s="36"/>
      <c r="N41295" s="36"/>
    </row>
    <row r="41296" spans="12:14" x14ac:dyDescent="0.25">
      <c r="M41296" s="36"/>
      <c r="N41296" s="36"/>
    </row>
    <row r="41297" spans="13:14" x14ac:dyDescent="0.25">
      <c r="M41297" s="36"/>
      <c r="N41297" s="36"/>
    </row>
    <row r="41298" spans="13:14" x14ac:dyDescent="0.25">
      <c r="M41298" s="36"/>
      <c r="N41298" s="36"/>
    </row>
    <row r="41299" spans="13:14" x14ac:dyDescent="0.25">
      <c r="M41299" s="36"/>
      <c r="N41299" s="36"/>
    </row>
    <row r="41300" spans="13:14" x14ac:dyDescent="0.25">
      <c r="M41300" s="36"/>
      <c r="N41300" s="36"/>
    </row>
    <row r="41301" spans="13:14" x14ac:dyDescent="0.25">
      <c r="M41301" s="36"/>
      <c r="N41301" s="36"/>
    </row>
    <row r="41302" spans="13:14" x14ac:dyDescent="0.25">
      <c r="M41302" s="36"/>
      <c r="N41302" s="36"/>
    </row>
    <row r="41303" spans="13:14" x14ac:dyDescent="0.25">
      <c r="M41303" s="36"/>
      <c r="N41303" s="36"/>
    </row>
    <row r="41304" spans="13:14" x14ac:dyDescent="0.25">
      <c r="M41304" s="36"/>
      <c r="N41304" s="36"/>
    </row>
    <row r="41305" spans="13:14" x14ac:dyDescent="0.25">
      <c r="M41305" s="36"/>
      <c r="N41305" s="36"/>
    </row>
    <row r="41306" spans="13:14" x14ac:dyDescent="0.25">
      <c r="M41306" s="36"/>
      <c r="N41306" s="36"/>
    </row>
    <row r="41307" spans="13:14" x14ac:dyDescent="0.25">
      <c r="M41307" s="36"/>
      <c r="N41307" s="36"/>
    </row>
    <row r="41308" spans="13:14" x14ac:dyDescent="0.25">
      <c r="M41308" s="36"/>
      <c r="N41308" s="36"/>
    </row>
    <row r="41309" spans="13:14" x14ac:dyDescent="0.25">
      <c r="M41309" s="36"/>
      <c r="N41309" s="36"/>
    </row>
    <row r="41310" spans="13:14" x14ac:dyDescent="0.25">
      <c r="M41310" s="36"/>
      <c r="N41310" s="36"/>
    </row>
    <row r="41311" spans="13:14" x14ac:dyDescent="0.25">
      <c r="M41311" s="36"/>
      <c r="N41311" s="36"/>
    </row>
    <row r="41312" spans="13:14" x14ac:dyDescent="0.25">
      <c r="M41312" s="36"/>
      <c r="N41312" s="36"/>
    </row>
    <row r="41313" spans="13:14" x14ac:dyDescent="0.25">
      <c r="M41313" s="36"/>
      <c r="N41313" s="36"/>
    </row>
    <row r="41314" spans="13:14" x14ac:dyDescent="0.25">
      <c r="M41314" s="36"/>
      <c r="N41314" s="36"/>
    </row>
    <row r="41315" spans="13:14" x14ac:dyDescent="0.25">
      <c r="M41315" s="36"/>
      <c r="N41315" s="36"/>
    </row>
    <row r="41316" spans="13:14" x14ac:dyDescent="0.25">
      <c r="M41316" s="36"/>
      <c r="N41316" s="36"/>
    </row>
    <row r="41317" spans="13:14" x14ac:dyDescent="0.25">
      <c r="M41317" s="36"/>
      <c r="N41317" s="36"/>
    </row>
    <row r="41318" spans="13:14" x14ac:dyDescent="0.25">
      <c r="M41318" s="36"/>
      <c r="N41318" s="36"/>
    </row>
    <row r="41319" spans="13:14" x14ac:dyDescent="0.25">
      <c r="M41319" s="36"/>
      <c r="N41319" s="36"/>
    </row>
    <row r="41320" spans="13:14" x14ac:dyDescent="0.25">
      <c r="M41320" s="36"/>
      <c r="N41320" s="36"/>
    </row>
    <row r="41321" spans="13:14" x14ac:dyDescent="0.25">
      <c r="M41321" s="36"/>
      <c r="N41321" s="36"/>
    </row>
    <row r="41322" spans="13:14" x14ac:dyDescent="0.25">
      <c r="M41322" s="36"/>
      <c r="N41322" s="36"/>
    </row>
    <row r="41323" spans="13:14" x14ac:dyDescent="0.25">
      <c r="M41323" s="36"/>
      <c r="N41323" s="36"/>
    </row>
    <row r="41324" spans="13:14" x14ac:dyDescent="0.25">
      <c r="M41324" s="36"/>
      <c r="N41324" s="36"/>
    </row>
    <row r="41325" spans="13:14" x14ac:dyDescent="0.25">
      <c r="M41325" s="36"/>
      <c r="N41325" s="36"/>
    </row>
    <row r="41326" spans="13:14" x14ac:dyDescent="0.25">
      <c r="M41326" s="36"/>
      <c r="N41326" s="36"/>
    </row>
    <row r="41327" spans="13:14" x14ac:dyDescent="0.25">
      <c r="M41327" s="36"/>
      <c r="N41327" s="36"/>
    </row>
    <row r="41328" spans="13:14" x14ac:dyDescent="0.25">
      <c r="M41328" s="36"/>
      <c r="N41328" s="36"/>
    </row>
    <row r="41329" spans="13:14" x14ac:dyDescent="0.25">
      <c r="M41329" s="36"/>
      <c r="N41329" s="36"/>
    </row>
    <row r="41330" spans="13:14" x14ac:dyDescent="0.25">
      <c r="M41330" s="36"/>
      <c r="N41330" s="36"/>
    </row>
    <row r="41331" spans="13:14" x14ac:dyDescent="0.25">
      <c r="M41331" s="36"/>
      <c r="N41331" s="36"/>
    </row>
    <row r="41332" spans="13:14" x14ac:dyDescent="0.25">
      <c r="M41332" s="36"/>
      <c r="N41332" s="36"/>
    </row>
    <row r="41333" spans="13:14" x14ac:dyDescent="0.25">
      <c r="M41333" s="36"/>
      <c r="N41333" s="36"/>
    </row>
    <row r="41334" spans="13:14" x14ac:dyDescent="0.25">
      <c r="M41334" s="36"/>
      <c r="N41334" s="36"/>
    </row>
    <row r="41335" spans="13:14" x14ac:dyDescent="0.25">
      <c r="M41335" s="36"/>
      <c r="N41335" s="36"/>
    </row>
    <row r="41336" spans="13:14" x14ac:dyDescent="0.25">
      <c r="M41336" s="36"/>
      <c r="N41336" s="36"/>
    </row>
    <row r="41337" spans="13:14" x14ac:dyDescent="0.25">
      <c r="M41337" s="36"/>
      <c r="N41337" s="36"/>
    </row>
    <row r="41338" spans="13:14" x14ac:dyDescent="0.25">
      <c r="M41338" s="36"/>
      <c r="N41338" s="36"/>
    </row>
    <row r="41339" spans="13:14" x14ac:dyDescent="0.25">
      <c r="M41339" s="36"/>
      <c r="N41339" s="36"/>
    </row>
    <row r="41340" spans="13:14" x14ac:dyDescent="0.25">
      <c r="M41340" s="36"/>
      <c r="N41340" s="36"/>
    </row>
    <row r="41341" spans="13:14" x14ac:dyDescent="0.25">
      <c r="M41341" s="36"/>
      <c r="N41341" s="36"/>
    </row>
    <row r="41342" spans="13:14" x14ac:dyDescent="0.25">
      <c r="M41342" s="36"/>
      <c r="N41342" s="36"/>
    </row>
    <row r="41343" spans="13:14" x14ac:dyDescent="0.25">
      <c r="M41343" s="36"/>
      <c r="N41343" s="36"/>
    </row>
    <row r="41344" spans="13:14" x14ac:dyDescent="0.25">
      <c r="M41344" s="36"/>
      <c r="N41344" s="36"/>
    </row>
    <row r="41345" spans="13:14" x14ac:dyDescent="0.25">
      <c r="M41345" s="36"/>
      <c r="N41345" s="36"/>
    </row>
    <row r="41346" spans="13:14" x14ac:dyDescent="0.25">
      <c r="M41346" s="36"/>
      <c r="N41346" s="36"/>
    </row>
    <row r="41347" spans="13:14" x14ac:dyDescent="0.25">
      <c r="M41347" s="36"/>
      <c r="N41347" s="36"/>
    </row>
    <row r="41348" spans="13:14" x14ac:dyDescent="0.25">
      <c r="M41348" s="36"/>
      <c r="N41348" s="36"/>
    </row>
    <row r="41349" spans="13:14" x14ac:dyDescent="0.25">
      <c r="M41349" s="36"/>
      <c r="N41349" s="36"/>
    </row>
    <row r="41350" spans="13:14" x14ac:dyDescent="0.25">
      <c r="M41350" s="36"/>
      <c r="N41350" s="36"/>
    </row>
    <row r="41351" spans="13:14" x14ac:dyDescent="0.25">
      <c r="M41351" s="36"/>
      <c r="N41351" s="36"/>
    </row>
    <row r="41352" spans="13:14" x14ac:dyDescent="0.25">
      <c r="M41352" s="36"/>
      <c r="N41352" s="36"/>
    </row>
    <row r="41353" spans="13:14" x14ac:dyDescent="0.25">
      <c r="M41353" s="36"/>
      <c r="N41353" s="36"/>
    </row>
    <row r="41354" spans="13:14" x14ac:dyDescent="0.25">
      <c r="M41354" s="36"/>
      <c r="N41354" s="36"/>
    </row>
    <row r="41355" spans="13:14" x14ac:dyDescent="0.25">
      <c r="M41355" s="36"/>
      <c r="N41355" s="36"/>
    </row>
    <row r="41356" spans="13:14" x14ac:dyDescent="0.25">
      <c r="M41356" s="36"/>
      <c r="N41356" s="36"/>
    </row>
    <row r="41357" spans="13:14" x14ac:dyDescent="0.25">
      <c r="M41357" s="36"/>
      <c r="N41357" s="36"/>
    </row>
    <row r="41358" spans="13:14" x14ac:dyDescent="0.25">
      <c r="M41358" s="36"/>
      <c r="N41358" s="36"/>
    </row>
    <row r="41359" spans="13:14" x14ac:dyDescent="0.25">
      <c r="M41359" s="36"/>
      <c r="N41359" s="36"/>
    </row>
    <row r="41360" spans="13:14" x14ac:dyDescent="0.25">
      <c r="M41360" s="36"/>
      <c r="N41360" s="36"/>
    </row>
    <row r="41361" spans="12:14" x14ac:dyDescent="0.25">
      <c r="M41361" s="36"/>
      <c r="N41361" s="36"/>
    </row>
    <row r="41362" spans="12:14" x14ac:dyDescent="0.25">
      <c r="M41362" s="36"/>
      <c r="N41362" s="36"/>
    </row>
    <row r="41363" spans="12:14" x14ac:dyDescent="0.25">
      <c r="M41363" s="36"/>
      <c r="N41363" s="36"/>
    </row>
    <row r="41364" spans="12:14" x14ac:dyDescent="0.25">
      <c r="M41364" s="36"/>
      <c r="N41364" s="36"/>
    </row>
    <row r="41365" spans="12:14" x14ac:dyDescent="0.25">
      <c r="M41365" s="36"/>
      <c r="N41365" s="36"/>
    </row>
    <row r="41366" spans="12:14" x14ac:dyDescent="0.25">
      <c r="M41366" s="36"/>
      <c r="N41366" s="36"/>
    </row>
    <row r="41367" spans="12:14" x14ac:dyDescent="0.25">
      <c r="M41367" s="36"/>
      <c r="N41367" s="36"/>
    </row>
    <row r="41368" spans="12:14" x14ac:dyDescent="0.25">
      <c r="M41368" s="36"/>
      <c r="N41368" s="36"/>
    </row>
    <row r="41369" spans="12:14" x14ac:dyDescent="0.25">
      <c r="M41369" s="36"/>
      <c r="N41369" s="36"/>
    </row>
    <row r="41370" spans="12:14" x14ac:dyDescent="0.25">
      <c r="M41370" s="36"/>
      <c r="N41370" s="36"/>
    </row>
    <row r="41371" spans="12:14" x14ac:dyDescent="0.25">
      <c r="M41371" s="36"/>
      <c r="N41371" s="36"/>
    </row>
    <row r="41372" spans="12:14" x14ac:dyDescent="0.25">
      <c r="M41372" s="36"/>
      <c r="N41372" s="36"/>
    </row>
    <row r="41373" spans="12:14" x14ac:dyDescent="0.25">
      <c r="L41373" s="36"/>
      <c r="M41373" s="36"/>
      <c r="N41373" s="36"/>
    </row>
    <row r="41374" spans="12:14" x14ac:dyDescent="0.25">
      <c r="L41374" s="36"/>
      <c r="M41374" s="36"/>
      <c r="N41374" s="36"/>
    </row>
    <row r="41375" spans="12:14" x14ac:dyDescent="0.25">
      <c r="L41375" s="36"/>
      <c r="M41375" s="36"/>
      <c r="N41375" s="36"/>
    </row>
    <row r="41376" spans="12:14" x14ac:dyDescent="0.25">
      <c r="L41376" s="36"/>
      <c r="M41376" s="36"/>
      <c r="N41376" s="36"/>
    </row>
    <row r="41377" spans="12:14" x14ac:dyDescent="0.25">
      <c r="L41377" s="36"/>
      <c r="M41377" s="36"/>
      <c r="N41377" s="36"/>
    </row>
    <row r="41378" spans="12:14" x14ac:dyDescent="0.25">
      <c r="L41378" s="36"/>
      <c r="M41378" s="36"/>
      <c r="N41378" s="36"/>
    </row>
    <row r="41379" spans="12:14" x14ac:dyDescent="0.25">
      <c r="L41379" s="36"/>
      <c r="M41379" s="36"/>
      <c r="N41379" s="36"/>
    </row>
    <row r="41380" spans="12:14" x14ac:dyDescent="0.25">
      <c r="L41380" s="36"/>
      <c r="M41380" s="36"/>
      <c r="N41380" s="36"/>
    </row>
    <row r="41381" spans="12:14" x14ac:dyDescent="0.25">
      <c r="L41381" s="36"/>
      <c r="M41381" s="36"/>
      <c r="N41381" s="36"/>
    </row>
    <row r="41382" spans="12:14" x14ac:dyDescent="0.25">
      <c r="L41382" s="36"/>
      <c r="M41382" s="36"/>
      <c r="N41382" s="36"/>
    </row>
    <row r="41383" spans="12:14" x14ac:dyDescent="0.25">
      <c r="L41383" s="36"/>
      <c r="M41383" s="36"/>
      <c r="N41383" s="36"/>
    </row>
    <row r="41384" spans="12:14" x14ac:dyDescent="0.25">
      <c r="L41384" s="36"/>
      <c r="M41384" s="36"/>
      <c r="N41384" s="36"/>
    </row>
    <row r="41385" spans="12:14" x14ac:dyDescent="0.25">
      <c r="L41385" s="36"/>
      <c r="M41385" s="36"/>
      <c r="N41385" s="36"/>
    </row>
    <row r="41386" spans="12:14" x14ac:dyDescent="0.25">
      <c r="L41386" s="36"/>
      <c r="M41386" s="36"/>
      <c r="N41386" s="36"/>
    </row>
    <row r="41387" spans="12:14" x14ac:dyDescent="0.25">
      <c r="L41387" s="36"/>
      <c r="M41387" s="36"/>
      <c r="N41387" s="36"/>
    </row>
    <row r="41388" spans="12:14" x14ac:dyDescent="0.25">
      <c r="L41388" s="36"/>
      <c r="M41388" s="36"/>
      <c r="N41388" s="36"/>
    </row>
    <row r="41389" spans="12:14" x14ac:dyDescent="0.25">
      <c r="L41389" s="36"/>
      <c r="M41389" s="36"/>
      <c r="N41389" s="36"/>
    </row>
    <row r="41390" spans="12:14" x14ac:dyDescent="0.25">
      <c r="L41390" s="36"/>
      <c r="M41390" s="36"/>
      <c r="N41390" s="36"/>
    </row>
    <row r="41391" spans="12:14" x14ac:dyDescent="0.25">
      <c r="L41391" s="36"/>
      <c r="M41391" s="36"/>
      <c r="N41391" s="36"/>
    </row>
    <row r="41392" spans="12:14" x14ac:dyDescent="0.25">
      <c r="L41392" s="36"/>
      <c r="M41392" s="36"/>
      <c r="N41392" s="36"/>
    </row>
    <row r="41393" spans="12:14" x14ac:dyDescent="0.25">
      <c r="L41393" s="36"/>
      <c r="M41393" s="36"/>
      <c r="N41393" s="36"/>
    </row>
    <row r="41394" spans="12:14" x14ac:dyDescent="0.25">
      <c r="L41394" s="36"/>
      <c r="M41394" s="36"/>
      <c r="N41394" s="36"/>
    </row>
    <row r="41395" spans="12:14" x14ac:dyDescent="0.25">
      <c r="L41395" s="36"/>
      <c r="M41395" s="36"/>
      <c r="N41395" s="36"/>
    </row>
    <row r="41396" spans="12:14" x14ac:dyDescent="0.25">
      <c r="L41396" s="36"/>
      <c r="M41396" s="36"/>
      <c r="N41396" s="36"/>
    </row>
    <row r="41397" spans="12:14" x14ac:dyDescent="0.25">
      <c r="L41397" s="36"/>
      <c r="M41397" s="36"/>
      <c r="N41397" s="36"/>
    </row>
    <row r="41398" spans="12:14" x14ac:dyDescent="0.25">
      <c r="L41398" s="36"/>
      <c r="M41398" s="36"/>
      <c r="N41398" s="36"/>
    </row>
    <row r="41399" spans="12:14" x14ac:dyDescent="0.25">
      <c r="L41399" s="36"/>
      <c r="M41399" s="36"/>
      <c r="N41399" s="36"/>
    </row>
    <row r="41400" spans="12:14" x14ac:dyDescent="0.25">
      <c r="L41400" s="36"/>
      <c r="M41400" s="36"/>
      <c r="N41400" s="36"/>
    </row>
    <row r="41401" spans="12:14" x14ac:dyDescent="0.25">
      <c r="L41401" s="36"/>
      <c r="M41401" s="36"/>
      <c r="N41401" s="36"/>
    </row>
    <row r="41402" spans="12:14" x14ac:dyDescent="0.25">
      <c r="L41402" s="36"/>
      <c r="M41402" s="36"/>
      <c r="N41402" s="36"/>
    </row>
    <row r="41403" spans="12:14" x14ac:dyDescent="0.25">
      <c r="L41403" s="36"/>
      <c r="M41403" s="36"/>
      <c r="N41403" s="36"/>
    </row>
    <row r="41404" spans="12:14" x14ac:dyDescent="0.25">
      <c r="L41404" s="36"/>
      <c r="M41404" s="36"/>
      <c r="N41404" s="36"/>
    </row>
    <row r="41405" spans="12:14" x14ac:dyDescent="0.25">
      <c r="L41405" s="36"/>
      <c r="M41405" s="36"/>
      <c r="N41405" s="36"/>
    </row>
    <row r="41406" spans="12:14" x14ac:dyDescent="0.25">
      <c r="L41406" s="36"/>
      <c r="M41406" s="36"/>
      <c r="N41406" s="36"/>
    </row>
    <row r="41407" spans="12:14" x14ac:dyDescent="0.25">
      <c r="L41407" s="36"/>
      <c r="M41407" s="36"/>
      <c r="N41407" s="36"/>
    </row>
    <row r="41408" spans="12:14" x14ac:dyDescent="0.25">
      <c r="L41408" s="36"/>
      <c r="M41408" s="36"/>
      <c r="N41408" s="36"/>
    </row>
    <row r="41409" spans="12:14" x14ac:dyDescent="0.25">
      <c r="L41409" s="36"/>
      <c r="M41409" s="36"/>
      <c r="N41409" s="36"/>
    </row>
    <row r="41410" spans="12:14" x14ac:dyDescent="0.25">
      <c r="L41410" s="36"/>
      <c r="M41410" s="36"/>
      <c r="N41410" s="36"/>
    </row>
    <row r="41411" spans="12:14" x14ac:dyDescent="0.25">
      <c r="L41411" s="36"/>
      <c r="M41411" s="36"/>
      <c r="N41411" s="36"/>
    </row>
    <row r="41412" spans="12:14" x14ac:dyDescent="0.25">
      <c r="L41412" s="36"/>
      <c r="M41412" s="36"/>
      <c r="N41412" s="36"/>
    </row>
    <row r="41413" spans="12:14" x14ac:dyDescent="0.25">
      <c r="L41413" s="36"/>
      <c r="M41413" s="36"/>
      <c r="N41413" s="36"/>
    </row>
    <row r="41414" spans="12:14" x14ac:dyDescent="0.25">
      <c r="L41414" s="36"/>
      <c r="M41414" s="36"/>
      <c r="N41414" s="36"/>
    </row>
    <row r="41415" spans="12:14" x14ac:dyDescent="0.25">
      <c r="L41415" s="36"/>
      <c r="M41415" s="36"/>
      <c r="N41415" s="36"/>
    </row>
    <row r="41416" spans="12:14" x14ac:dyDescent="0.25">
      <c r="L41416" s="36"/>
      <c r="M41416" s="36"/>
      <c r="N41416" s="36"/>
    </row>
    <row r="41417" spans="12:14" x14ac:dyDescent="0.25">
      <c r="L41417" s="36"/>
      <c r="M41417" s="36"/>
      <c r="N41417" s="36"/>
    </row>
    <row r="41418" spans="12:14" x14ac:dyDescent="0.25">
      <c r="L41418" s="36"/>
      <c r="M41418" s="36"/>
      <c r="N41418" s="36"/>
    </row>
    <row r="41419" spans="12:14" x14ac:dyDescent="0.25">
      <c r="L41419" s="36"/>
      <c r="M41419" s="36"/>
      <c r="N41419" s="36"/>
    </row>
    <row r="41420" spans="12:14" x14ac:dyDescent="0.25">
      <c r="L41420" s="36"/>
      <c r="M41420" s="36"/>
      <c r="N41420" s="36"/>
    </row>
    <row r="41421" spans="12:14" x14ac:dyDescent="0.25">
      <c r="L41421" s="36"/>
      <c r="M41421" s="36"/>
      <c r="N41421" s="36"/>
    </row>
    <row r="41422" spans="12:14" x14ac:dyDescent="0.25">
      <c r="L41422" s="36"/>
      <c r="M41422" s="36"/>
      <c r="N41422" s="36"/>
    </row>
    <row r="41423" spans="12:14" x14ac:dyDescent="0.25">
      <c r="L41423" s="36"/>
      <c r="M41423" s="36"/>
      <c r="N41423" s="36"/>
    </row>
    <row r="41424" spans="12:14" x14ac:dyDescent="0.25">
      <c r="L41424" s="36"/>
      <c r="M41424" s="36"/>
      <c r="N41424" s="36"/>
    </row>
    <row r="41425" spans="12:14" x14ac:dyDescent="0.25">
      <c r="L41425" s="36"/>
      <c r="M41425" s="36"/>
      <c r="N41425" s="36"/>
    </row>
    <row r="41426" spans="12:14" x14ac:dyDescent="0.25">
      <c r="L41426" s="36"/>
      <c r="M41426" s="36"/>
      <c r="N41426" s="36"/>
    </row>
    <row r="41427" spans="12:14" x14ac:dyDescent="0.25">
      <c r="L41427" s="36"/>
      <c r="M41427" s="36"/>
      <c r="N41427" s="36"/>
    </row>
    <row r="41428" spans="12:14" x14ac:dyDescent="0.25">
      <c r="L41428" s="36"/>
      <c r="M41428" s="36"/>
      <c r="N41428" s="36"/>
    </row>
    <row r="41429" spans="12:14" x14ac:dyDescent="0.25">
      <c r="L41429" s="36"/>
      <c r="M41429" s="36"/>
      <c r="N41429" s="36"/>
    </row>
    <row r="41430" spans="12:14" x14ac:dyDescent="0.25">
      <c r="L41430" s="36"/>
      <c r="M41430" s="36"/>
      <c r="N41430" s="36"/>
    </row>
    <row r="41431" spans="12:14" x14ac:dyDescent="0.25">
      <c r="L41431" s="36"/>
      <c r="M41431" s="36"/>
      <c r="N41431" s="36"/>
    </row>
    <row r="41432" spans="12:14" x14ac:dyDescent="0.25">
      <c r="L41432" s="36"/>
      <c r="M41432" s="36"/>
      <c r="N41432" s="36"/>
    </row>
    <row r="41433" spans="12:14" x14ac:dyDescent="0.25">
      <c r="L41433" s="36"/>
      <c r="M41433" s="36"/>
      <c r="N41433" s="36"/>
    </row>
    <row r="41434" spans="12:14" x14ac:dyDescent="0.25">
      <c r="L41434" s="36"/>
      <c r="M41434" s="36"/>
      <c r="N41434" s="36"/>
    </row>
    <row r="41435" spans="12:14" x14ac:dyDescent="0.25">
      <c r="L41435" s="36"/>
      <c r="M41435" s="36"/>
      <c r="N41435" s="36"/>
    </row>
    <row r="41436" spans="12:14" x14ac:dyDescent="0.25">
      <c r="L41436" s="36"/>
      <c r="M41436" s="36"/>
      <c r="N41436" s="36"/>
    </row>
    <row r="41437" spans="12:14" x14ac:dyDescent="0.25">
      <c r="L41437" s="36"/>
      <c r="M41437" s="36"/>
      <c r="N41437" s="36"/>
    </row>
    <row r="41438" spans="12:14" x14ac:dyDescent="0.25">
      <c r="L41438" s="36"/>
      <c r="M41438" s="36"/>
      <c r="N41438" s="36"/>
    </row>
    <row r="41439" spans="12:14" x14ac:dyDescent="0.25">
      <c r="L41439" s="36"/>
      <c r="M41439" s="36"/>
      <c r="N41439" s="36"/>
    </row>
    <row r="41440" spans="12:14" x14ac:dyDescent="0.25">
      <c r="L41440" s="36"/>
      <c r="M41440" s="36"/>
      <c r="N41440" s="36"/>
    </row>
    <row r="41441" spans="12:14" x14ac:dyDescent="0.25">
      <c r="L41441" s="36"/>
      <c r="M41441" s="36"/>
      <c r="N41441" s="36"/>
    </row>
    <row r="41442" spans="12:14" x14ac:dyDescent="0.25">
      <c r="L41442" s="36"/>
      <c r="M41442" s="36"/>
      <c r="N41442" s="36"/>
    </row>
    <row r="41443" spans="12:14" x14ac:dyDescent="0.25">
      <c r="L41443" s="36"/>
      <c r="M41443" s="36"/>
      <c r="N41443" s="36"/>
    </row>
    <row r="41444" spans="12:14" x14ac:dyDescent="0.25">
      <c r="L41444" s="36"/>
      <c r="M41444" s="36"/>
      <c r="N41444" s="36"/>
    </row>
    <row r="41445" spans="12:14" x14ac:dyDescent="0.25">
      <c r="L41445" s="36"/>
      <c r="M41445" s="36"/>
      <c r="N41445" s="36"/>
    </row>
    <row r="41446" spans="12:14" x14ac:dyDescent="0.25">
      <c r="L41446" s="36"/>
      <c r="M41446" s="36"/>
      <c r="N41446" s="36"/>
    </row>
    <row r="41447" spans="12:14" x14ac:dyDescent="0.25">
      <c r="L41447" s="36"/>
      <c r="M41447" s="36"/>
      <c r="N41447" s="36"/>
    </row>
    <row r="41448" spans="12:14" x14ac:dyDescent="0.25">
      <c r="L41448" s="36"/>
      <c r="M41448" s="36"/>
      <c r="N41448" s="36"/>
    </row>
    <row r="41449" spans="12:14" x14ac:dyDescent="0.25">
      <c r="L41449" s="36"/>
      <c r="M41449" s="36"/>
      <c r="N41449" s="36"/>
    </row>
    <row r="41450" spans="12:14" x14ac:dyDescent="0.25">
      <c r="L41450" s="36"/>
      <c r="M41450" s="36"/>
      <c r="N41450" s="36"/>
    </row>
    <row r="41451" spans="12:14" x14ac:dyDescent="0.25">
      <c r="L41451" s="36"/>
      <c r="M41451" s="36"/>
      <c r="N41451" s="36"/>
    </row>
    <row r="41452" spans="12:14" x14ac:dyDescent="0.25">
      <c r="L41452" s="36"/>
      <c r="M41452" s="36"/>
      <c r="N41452" s="36"/>
    </row>
    <row r="41453" spans="12:14" x14ac:dyDescent="0.25">
      <c r="L41453" s="36"/>
      <c r="M41453" s="36"/>
      <c r="N41453" s="36"/>
    </row>
    <row r="41454" spans="12:14" x14ac:dyDescent="0.25">
      <c r="L41454" s="36"/>
      <c r="M41454" s="36"/>
      <c r="N41454" s="36"/>
    </row>
    <row r="41455" spans="12:14" x14ac:dyDescent="0.25">
      <c r="L41455" s="36"/>
      <c r="M41455" s="36"/>
      <c r="N41455" s="36"/>
    </row>
    <row r="41456" spans="12:14" x14ac:dyDescent="0.25">
      <c r="L41456" s="36"/>
      <c r="M41456" s="36"/>
      <c r="N41456" s="36"/>
    </row>
    <row r="41457" spans="12:14" x14ac:dyDescent="0.25">
      <c r="L41457" s="36"/>
      <c r="M41457" s="36"/>
      <c r="N41457" s="36"/>
    </row>
    <row r="41458" spans="12:14" x14ac:dyDescent="0.25">
      <c r="L41458" s="36"/>
      <c r="M41458" s="36"/>
      <c r="N41458" s="36"/>
    </row>
    <row r="41459" spans="12:14" x14ac:dyDescent="0.25">
      <c r="L41459" s="36"/>
      <c r="M41459" s="36"/>
      <c r="N41459" s="36"/>
    </row>
    <row r="41460" spans="12:14" x14ac:dyDescent="0.25">
      <c r="L41460" s="36"/>
      <c r="M41460" s="36"/>
      <c r="N41460" s="36"/>
    </row>
    <row r="41461" spans="12:14" x14ac:dyDescent="0.25">
      <c r="L41461" s="36"/>
      <c r="M41461" s="36"/>
      <c r="N41461" s="36"/>
    </row>
    <row r="41462" spans="12:14" x14ac:dyDescent="0.25">
      <c r="L41462" s="36"/>
      <c r="M41462" s="36"/>
      <c r="N41462" s="36"/>
    </row>
    <row r="41463" spans="12:14" x14ac:dyDescent="0.25">
      <c r="L41463" s="36"/>
      <c r="M41463" s="36"/>
      <c r="N41463" s="36"/>
    </row>
    <row r="41464" spans="12:14" x14ac:dyDescent="0.25">
      <c r="L41464" s="36"/>
      <c r="M41464" s="36"/>
      <c r="N41464" s="36"/>
    </row>
    <row r="41465" spans="12:14" x14ac:dyDescent="0.25">
      <c r="L41465" s="36"/>
      <c r="M41465" s="36"/>
      <c r="N41465" s="36"/>
    </row>
    <row r="41466" spans="12:14" x14ac:dyDescent="0.25">
      <c r="L41466" s="36"/>
      <c r="M41466" s="36"/>
      <c r="N41466" s="36"/>
    </row>
    <row r="41467" spans="12:14" x14ac:dyDescent="0.25">
      <c r="L41467" s="36"/>
      <c r="M41467" s="36"/>
      <c r="N41467" s="36"/>
    </row>
    <row r="41468" spans="12:14" x14ac:dyDescent="0.25">
      <c r="L41468" s="36"/>
      <c r="M41468" s="36"/>
      <c r="N41468" s="36"/>
    </row>
    <row r="41469" spans="12:14" x14ac:dyDescent="0.25">
      <c r="L41469" s="36"/>
      <c r="M41469" s="36"/>
      <c r="N41469" s="36"/>
    </row>
    <row r="41470" spans="12:14" x14ac:dyDescent="0.25">
      <c r="L41470" s="36"/>
      <c r="M41470" s="36"/>
      <c r="N41470" s="36"/>
    </row>
    <row r="41471" spans="12:14" x14ac:dyDescent="0.25">
      <c r="L41471" s="36"/>
      <c r="M41471" s="36"/>
      <c r="N41471" s="36"/>
    </row>
    <row r="41472" spans="12:14" x14ac:dyDescent="0.25">
      <c r="L41472" s="36"/>
      <c r="M41472" s="36"/>
      <c r="N41472" s="36"/>
    </row>
    <row r="41473" spans="12:14" x14ac:dyDescent="0.25">
      <c r="L41473" s="36"/>
      <c r="M41473" s="36"/>
      <c r="N41473" s="36"/>
    </row>
    <row r="41474" spans="12:14" x14ac:dyDescent="0.25">
      <c r="L41474" s="36"/>
      <c r="M41474" s="36"/>
      <c r="N41474" s="36"/>
    </row>
    <row r="41475" spans="12:14" x14ac:dyDescent="0.25">
      <c r="L41475" s="36"/>
      <c r="M41475" s="36"/>
      <c r="N41475" s="36"/>
    </row>
    <row r="41476" spans="12:14" x14ac:dyDescent="0.25">
      <c r="L41476" s="36"/>
      <c r="M41476" s="36"/>
      <c r="N41476" s="36"/>
    </row>
    <row r="41477" spans="12:14" x14ac:dyDescent="0.25">
      <c r="L41477" s="36"/>
      <c r="M41477" s="36"/>
      <c r="N41477" s="36"/>
    </row>
    <row r="41478" spans="12:14" x14ac:dyDescent="0.25">
      <c r="L41478" s="36"/>
      <c r="M41478" s="36"/>
      <c r="N41478" s="36"/>
    </row>
    <row r="41479" spans="12:14" x14ac:dyDescent="0.25">
      <c r="L41479" s="36"/>
      <c r="M41479" s="36"/>
      <c r="N41479" s="36"/>
    </row>
    <row r="41480" spans="12:14" x14ac:dyDescent="0.25">
      <c r="L41480" s="36"/>
      <c r="M41480" s="36"/>
      <c r="N41480" s="36"/>
    </row>
    <row r="41481" spans="12:14" x14ac:dyDescent="0.25">
      <c r="L41481" s="36"/>
      <c r="M41481" s="36"/>
      <c r="N41481" s="36"/>
    </row>
    <row r="41482" spans="12:14" x14ac:dyDescent="0.25">
      <c r="L41482" s="36"/>
      <c r="M41482" s="36"/>
      <c r="N41482" s="36"/>
    </row>
    <row r="41483" spans="12:14" x14ac:dyDescent="0.25">
      <c r="L41483" s="36"/>
      <c r="M41483" s="36"/>
      <c r="N41483" s="36"/>
    </row>
    <row r="41484" spans="12:14" x14ac:dyDescent="0.25">
      <c r="L41484" s="36"/>
      <c r="M41484" s="36"/>
      <c r="N41484" s="36"/>
    </row>
    <row r="41485" spans="12:14" x14ac:dyDescent="0.25">
      <c r="L41485" s="36"/>
      <c r="M41485" s="36"/>
      <c r="N41485" s="36"/>
    </row>
    <row r="41486" spans="12:14" x14ac:dyDescent="0.25">
      <c r="L41486" s="36"/>
      <c r="M41486" s="36"/>
      <c r="N41486" s="36"/>
    </row>
    <row r="41487" spans="12:14" x14ac:dyDescent="0.25">
      <c r="L41487" s="36"/>
      <c r="M41487" s="36"/>
      <c r="N41487" s="36"/>
    </row>
    <row r="41488" spans="12:14" x14ac:dyDescent="0.25">
      <c r="L41488" s="36"/>
      <c r="M41488" s="36"/>
      <c r="N41488" s="36"/>
    </row>
    <row r="41489" spans="12:14" x14ac:dyDescent="0.25">
      <c r="L41489" s="36"/>
      <c r="M41489" s="36"/>
      <c r="N41489" s="36"/>
    </row>
    <row r="41490" spans="12:14" x14ac:dyDescent="0.25">
      <c r="L41490" s="36"/>
      <c r="M41490" s="36"/>
      <c r="N41490" s="36"/>
    </row>
    <row r="41491" spans="12:14" x14ac:dyDescent="0.25">
      <c r="L41491" s="36"/>
      <c r="M41491" s="36"/>
      <c r="N41491" s="36"/>
    </row>
    <row r="41492" spans="12:14" x14ac:dyDescent="0.25">
      <c r="L41492" s="36"/>
      <c r="M41492" s="36"/>
      <c r="N41492" s="36"/>
    </row>
    <row r="41493" spans="12:14" x14ac:dyDescent="0.25">
      <c r="L41493" s="36"/>
      <c r="M41493" s="36"/>
      <c r="N41493" s="36"/>
    </row>
    <row r="41494" spans="12:14" x14ac:dyDescent="0.25">
      <c r="L41494" s="36"/>
      <c r="M41494" s="36"/>
      <c r="N41494" s="36"/>
    </row>
    <row r="41495" spans="12:14" x14ac:dyDescent="0.25">
      <c r="L41495" s="36"/>
      <c r="M41495" s="36"/>
      <c r="N41495" s="36"/>
    </row>
    <row r="41496" spans="12:14" x14ac:dyDescent="0.25">
      <c r="L41496" s="36"/>
      <c r="M41496" s="36"/>
      <c r="N41496" s="36"/>
    </row>
    <row r="41497" spans="12:14" x14ac:dyDescent="0.25">
      <c r="L41497" s="36"/>
      <c r="M41497" s="36"/>
      <c r="N41497" s="36"/>
    </row>
    <row r="41498" spans="12:14" x14ac:dyDescent="0.25">
      <c r="L41498" s="36"/>
      <c r="M41498" s="36"/>
      <c r="N41498" s="36"/>
    </row>
    <row r="41499" spans="12:14" x14ac:dyDescent="0.25">
      <c r="L41499" s="36"/>
      <c r="M41499" s="36"/>
      <c r="N41499" s="36"/>
    </row>
    <row r="41500" spans="12:14" x14ac:dyDescent="0.25">
      <c r="L41500" s="36"/>
      <c r="M41500" s="36"/>
      <c r="N41500" s="36"/>
    </row>
    <row r="41501" spans="12:14" x14ac:dyDescent="0.25">
      <c r="L41501" s="36"/>
      <c r="M41501" s="36"/>
      <c r="N41501" s="36"/>
    </row>
    <row r="41502" spans="12:14" x14ac:dyDescent="0.25">
      <c r="L41502" s="36"/>
      <c r="M41502" s="36"/>
      <c r="N41502" s="36"/>
    </row>
    <row r="41503" spans="12:14" x14ac:dyDescent="0.25">
      <c r="L41503" s="36"/>
      <c r="M41503" s="36"/>
      <c r="N41503" s="36"/>
    </row>
    <row r="41504" spans="12:14" x14ac:dyDescent="0.25">
      <c r="L41504" s="36"/>
      <c r="M41504" s="36"/>
      <c r="N41504" s="36"/>
    </row>
    <row r="41505" spans="12:14" x14ac:dyDescent="0.25">
      <c r="L41505" s="36"/>
      <c r="M41505" s="36"/>
      <c r="N41505" s="36"/>
    </row>
    <row r="41506" spans="12:14" x14ac:dyDescent="0.25">
      <c r="L41506" s="36"/>
      <c r="M41506" s="36"/>
      <c r="N41506" s="36"/>
    </row>
    <row r="41507" spans="12:14" x14ac:dyDescent="0.25">
      <c r="L41507" s="36"/>
      <c r="M41507" s="36"/>
      <c r="N41507" s="36"/>
    </row>
    <row r="41508" spans="12:14" x14ac:dyDescent="0.25">
      <c r="L41508" s="36"/>
      <c r="M41508" s="36"/>
      <c r="N41508" s="36"/>
    </row>
    <row r="41509" spans="12:14" x14ac:dyDescent="0.25">
      <c r="L41509" s="36"/>
      <c r="M41509" s="36"/>
      <c r="N41509" s="36"/>
    </row>
    <row r="41510" spans="12:14" x14ac:dyDescent="0.25">
      <c r="L41510" s="36"/>
      <c r="M41510" s="36"/>
      <c r="N41510" s="36"/>
    </row>
    <row r="41511" spans="12:14" x14ac:dyDescent="0.25">
      <c r="L41511" s="36"/>
      <c r="M41511" s="36"/>
      <c r="N41511" s="36"/>
    </row>
    <row r="41512" spans="12:14" x14ac:dyDescent="0.25">
      <c r="L41512" s="36"/>
      <c r="M41512" s="36"/>
      <c r="N41512" s="36"/>
    </row>
    <row r="41513" spans="12:14" x14ac:dyDescent="0.25">
      <c r="L41513" s="36"/>
      <c r="M41513" s="36"/>
      <c r="N41513" s="36"/>
    </row>
    <row r="41514" spans="12:14" x14ac:dyDescent="0.25">
      <c r="L41514" s="36"/>
      <c r="M41514" s="36"/>
      <c r="N41514" s="36"/>
    </row>
    <row r="41515" spans="12:14" x14ac:dyDescent="0.25">
      <c r="L41515" s="36"/>
      <c r="M41515" s="36"/>
      <c r="N41515" s="36"/>
    </row>
    <row r="41516" spans="12:14" x14ac:dyDescent="0.25">
      <c r="L41516" s="36"/>
      <c r="M41516" s="36"/>
      <c r="N41516" s="36"/>
    </row>
    <row r="41517" spans="12:14" x14ac:dyDescent="0.25">
      <c r="L41517" s="36"/>
      <c r="M41517" s="36"/>
      <c r="N41517" s="36"/>
    </row>
    <row r="41518" spans="12:14" x14ac:dyDescent="0.25">
      <c r="L41518" s="36"/>
      <c r="M41518" s="36"/>
      <c r="N41518" s="36"/>
    </row>
    <row r="41519" spans="12:14" x14ac:dyDescent="0.25">
      <c r="L41519" s="36"/>
      <c r="M41519" s="36"/>
      <c r="N41519" s="36"/>
    </row>
    <row r="41520" spans="12:14" x14ac:dyDescent="0.25">
      <c r="L41520" s="36"/>
      <c r="M41520" s="36"/>
      <c r="N41520" s="36"/>
    </row>
    <row r="41521" spans="12:14" x14ac:dyDescent="0.25">
      <c r="L41521" s="36"/>
      <c r="M41521" s="36"/>
      <c r="N41521" s="36"/>
    </row>
    <row r="41522" spans="12:14" x14ac:dyDescent="0.25">
      <c r="L41522" s="36"/>
      <c r="M41522" s="36"/>
      <c r="N41522" s="36"/>
    </row>
    <row r="41523" spans="12:14" x14ac:dyDescent="0.25">
      <c r="L41523" s="36"/>
      <c r="M41523" s="36"/>
      <c r="N41523" s="36"/>
    </row>
    <row r="41524" spans="12:14" x14ac:dyDescent="0.25">
      <c r="L41524" s="36"/>
      <c r="M41524" s="36"/>
      <c r="N41524" s="36"/>
    </row>
    <row r="41525" spans="12:14" x14ac:dyDescent="0.25">
      <c r="L41525" s="36"/>
      <c r="M41525" s="36"/>
      <c r="N41525" s="36"/>
    </row>
    <row r="41526" spans="12:14" x14ac:dyDescent="0.25">
      <c r="L41526" s="36"/>
      <c r="M41526" s="36"/>
      <c r="N41526" s="36"/>
    </row>
    <row r="41527" spans="12:14" x14ac:dyDescent="0.25">
      <c r="L41527" s="36"/>
      <c r="M41527" s="36"/>
      <c r="N41527" s="36"/>
    </row>
    <row r="41528" spans="12:14" x14ac:dyDescent="0.25">
      <c r="L41528" s="36"/>
      <c r="M41528" s="36"/>
      <c r="N41528" s="36"/>
    </row>
    <row r="41529" spans="12:14" x14ac:dyDescent="0.25">
      <c r="L41529" s="36"/>
      <c r="M41529" s="36"/>
      <c r="N41529" s="36"/>
    </row>
    <row r="41530" spans="12:14" x14ac:dyDescent="0.25">
      <c r="L41530" s="36"/>
      <c r="M41530" s="36"/>
      <c r="N41530" s="36"/>
    </row>
    <row r="41531" spans="12:14" x14ac:dyDescent="0.25">
      <c r="L41531" s="36"/>
      <c r="M41531" s="36"/>
      <c r="N41531" s="36"/>
    </row>
    <row r="41532" spans="12:14" x14ac:dyDescent="0.25">
      <c r="L41532" s="36"/>
      <c r="M41532" s="36"/>
      <c r="N41532" s="36"/>
    </row>
    <row r="41533" spans="12:14" x14ac:dyDescent="0.25">
      <c r="L41533" s="36"/>
      <c r="M41533" s="36"/>
      <c r="N41533" s="36"/>
    </row>
    <row r="41534" spans="12:14" x14ac:dyDescent="0.25">
      <c r="L41534" s="36"/>
      <c r="M41534" s="36"/>
      <c r="N41534" s="36"/>
    </row>
    <row r="41535" spans="12:14" x14ac:dyDescent="0.25">
      <c r="L41535" s="36"/>
      <c r="M41535" s="36"/>
      <c r="N41535" s="36"/>
    </row>
    <row r="41536" spans="12:14" x14ac:dyDescent="0.25">
      <c r="L41536" s="36"/>
      <c r="M41536" s="36"/>
      <c r="N41536" s="36"/>
    </row>
    <row r="41537" spans="12:14" x14ac:dyDescent="0.25">
      <c r="L41537" s="36"/>
      <c r="M41537" s="36"/>
      <c r="N41537" s="36"/>
    </row>
    <row r="41538" spans="12:14" x14ac:dyDescent="0.25">
      <c r="L41538" s="36"/>
      <c r="M41538" s="36"/>
      <c r="N41538" s="36"/>
    </row>
    <row r="41539" spans="12:14" x14ac:dyDescent="0.25">
      <c r="L41539" s="36"/>
      <c r="M41539" s="36"/>
      <c r="N41539" s="36"/>
    </row>
    <row r="41540" spans="12:14" x14ac:dyDescent="0.25">
      <c r="L41540" s="36"/>
      <c r="M41540" s="36"/>
      <c r="N41540" s="36"/>
    </row>
    <row r="41541" spans="12:14" x14ac:dyDescent="0.25">
      <c r="L41541" s="36"/>
      <c r="M41541" s="36"/>
      <c r="N41541" s="36"/>
    </row>
    <row r="41542" spans="12:14" x14ac:dyDescent="0.25">
      <c r="L41542" s="36"/>
      <c r="M41542" s="36"/>
      <c r="N41542" s="36"/>
    </row>
    <row r="41543" spans="12:14" x14ac:dyDescent="0.25">
      <c r="L41543" s="36"/>
      <c r="M41543" s="36"/>
      <c r="N41543" s="36"/>
    </row>
    <row r="41544" spans="12:14" x14ac:dyDescent="0.25">
      <c r="L41544" s="36"/>
      <c r="M41544" s="36"/>
      <c r="N41544" s="36"/>
    </row>
    <row r="41545" spans="12:14" x14ac:dyDescent="0.25">
      <c r="L41545" s="36"/>
      <c r="M41545" s="36"/>
      <c r="N41545" s="36"/>
    </row>
    <row r="41546" spans="12:14" x14ac:dyDescent="0.25">
      <c r="L41546" s="36"/>
      <c r="M41546" s="36"/>
      <c r="N41546" s="36"/>
    </row>
    <row r="41547" spans="12:14" x14ac:dyDescent="0.25">
      <c r="L41547" s="36"/>
      <c r="M41547" s="36"/>
      <c r="N41547" s="36"/>
    </row>
    <row r="41548" spans="12:14" x14ac:dyDescent="0.25">
      <c r="L41548" s="36"/>
      <c r="M41548" s="36"/>
      <c r="N41548" s="36"/>
    </row>
    <row r="41549" spans="12:14" x14ac:dyDescent="0.25">
      <c r="L41549" s="36"/>
      <c r="M41549" s="36"/>
      <c r="N41549" s="36"/>
    </row>
    <row r="41550" spans="12:14" x14ac:dyDescent="0.25">
      <c r="L41550" s="36"/>
      <c r="M41550" s="36"/>
      <c r="N41550" s="36"/>
    </row>
    <row r="41551" spans="12:14" x14ac:dyDescent="0.25">
      <c r="L41551" s="36"/>
      <c r="M41551" s="36"/>
      <c r="N41551" s="36"/>
    </row>
    <row r="41552" spans="12:14" x14ac:dyDescent="0.25">
      <c r="L41552" s="36"/>
      <c r="M41552" s="36"/>
      <c r="N41552" s="36"/>
    </row>
    <row r="41553" spans="12:14" x14ac:dyDescent="0.25">
      <c r="L41553" s="36"/>
      <c r="M41553" s="36"/>
      <c r="N41553" s="36"/>
    </row>
    <row r="41554" spans="12:14" x14ac:dyDescent="0.25">
      <c r="L41554" s="36"/>
      <c r="M41554" s="36"/>
      <c r="N41554" s="36"/>
    </row>
    <row r="41555" spans="12:14" x14ac:dyDescent="0.25">
      <c r="L41555" s="36"/>
      <c r="M41555" s="36"/>
      <c r="N41555" s="36"/>
    </row>
    <row r="41556" spans="12:14" x14ac:dyDescent="0.25">
      <c r="L41556" s="36"/>
      <c r="M41556" s="36"/>
      <c r="N41556" s="36"/>
    </row>
    <row r="41557" spans="12:14" x14ac:dyDescent="0.25">
      <c r="L41557" s="36"/>
      <c r="M41557" s="36"/>
      <c r="N41557" s="36"/>
    </row>
    <row r="41558" spans="12:14" x14ac:dyDescent="0.25">
      <c r="L41558" s="36"/>
      <c r="M41558" s="36"/>
      <c r="N41558" s="36"/>
    </row>
    <row r="41559" spans="12:14" x14ac:dyDescent="0.25">
      <c r="L41559" s="36"/>
      <c r="M41559" s="36"/>
      <c r="N41559" s="36"/>
    </row>
    <row r="41560" spans="12:14" x14ac:dyDescent="0.25">
      <c r="L41560" s="36"/>
      <c r="M41560" s="36"/>
      <c r="N41560" s="36"/>
    </row>
    <row r="41561" spans="12:14" x14ac:dyDescent="0.25">
      <c r="L41561" s="36"/>
      <c r="M41561" s="36"/>
      <c r="N41561" s="36"/>
    </row>
    <row r="41562" spans="12:14" x14ac:dyDescent="0.25">
      <c r="L41562" s="36"/>
      <c r="M41562" s="36"/>
      <c r="N41562" s="36"/>
    </row>
    <row r="41563" spans="12:14" x14ac:dyDescent="0.25">
      <c r="L41563" s="36"/>
      <c r="M41563" s="36"/>
      <c r="N41563" s="36"/>
    </row>
    <row r="41564" spans="12:14" x14ac:dyDescent="0.25">
      <c r="L41564" s="36"/>
      <c r="M41564" s="36"/>
      <c r="N41564" s="36"/>
    </row>
    <row r="41565" spans="12:14" x14ac:dyDescent="0.25">
      <c r="L41565" s="36"/>
      <c r="M41565" s="36"/>
      <c r="N41565" s="36"/>
    </row>
    <row r="41566" spans="12:14" x14ac:dyDescent="0.25">
      <c r="L41566" s="36"/>
      <c r="M41566" s="36"/>
      <c r="N41566" s="36"/>
    </row>
    <row r="41567" spans="12:14" x14ac:dyDescent="0.25">
      <c r="L41567" s="36"/>
      <c r="M41567" s="36"/>
      <c r="N41567" s="36"/>
    </row>
    <row r="41568" spans="12:14" x14ac:dyDescent="0.25">
      <c r="L41568" s="36"/>
      <c r="M41568" s="36"/>
      <c r="N41568" s="36"/>
    </row>
    <row r="41569" spans="12:14" x14ac:dyDescent="0.25">
      <c r="L41569" s="36"/>
      <c r="M41569" s="36"/>
      <c r="N41569" s="36"/>
    </row>
    <row r="41570" spans="12:14" x14ac:dyDescent="0.25">
      <c r="L41570" s="36"/>
      <c r="M41570" s="36"/>
      <c r="N41570" s="36"/>
    </row>
    <row r="41571" spans="12:14" x14ac:dyDescent="0.25">
      <c r="L41571" s="36"/>
      <c r="M41571" s="36"/>
      <c r="N41571" s="36"/>
    </row>
    <row r="41572" spans="12:14" x14ac:dyDescent="0.25">
      <c r="L41572" s="36"/>
      <c r="M41572" s="36"/>
      <c r="N41572" s="36"/>
    </row>
    <row r="41573" spans="12:14" x14ac:dyDescent="0.25">
      <c r="L41573" s="36"/>
      <c r="M41573" s="36"/>
      <c r="N41573" s="36"/>
    </row>
    <row r="41574" spans="12:14" x14ac:dyDescent="0.25">
      <c r="L41574" s="36"/>
      <c r="M41574" s="36"/>
      <c r="N41574" s="36"/>
    </row>
    <row r="41575" spans="12:14" x14ac:dyDescent="0.25">
      <c r="L41575" s="36"/>
      <c r="M41575" s="36"/>
      <c r="N41575" s="36"/>
    </row>
    <row r="41576" spans="12:14" x14ac:dyDescent="0.25">
      <c r="L41576" s="36"/>
      <c r="M41576" s="36"/>
      <c r="N41576" s="36"/>
    </row>
    <row r="41577" spans="12:14" x14ac:dyDescent="0.25">
      <c r="L41577" s="36"/>
      <c r="M41577" s="36"/>
      <c r="N41577" s="36"/>
    </row>
    <row r="41578" spans="12:14" x14ac:dyDescent="0.25">
      <c r="L41578" s="36"/>
      <c r="M41578" s="36"/>
      <c r="N41578" s="36"/>
    </row>
    <row r="41579" spans="12:14" x14ac:dyDescent="0.25">
      <c r="L41579" s="36"/>
      <c r="M41579" s="36"/>
      <c r="N41579" s="36"/>
    </row>
    <row r="41580" spans="12:14" x14ac:dyDescent="0.25">
      <c r="L41580" s="36"/>
      <c r="M41580" s="36"/>
      <c r="N41580" s="36"/>
    </row>
    <row r="41581" spans="12:14" x14ac:dyDescent="0.25">
      <c r="L41581" s="36"/>
      <c r="M41581" s="36"/>
      <c r="N41581" s="36"/>
    </row>
    <row r="41582" spans="12:14" x14ac:dyDescent="0.25">
      <c r="L41582" s="36"/>
      <c r="M41582" s="36"/>
      <c r="N41582" s="36"/>
    </row>
    <row r="41583" spans="12:14" x14ac:dyDescent="0.25">
      <c r="L41583" s="36"/>
      <c r="M41583" s="36"/>
      <c r="N41583" s="36"/>
    </row>
    <row r="41584" spans="12:14" x14ac:dyDescent="0.25">
      <c r="L41584" s="36"/>
      <c r="M41584" s="36"/>
      <c r="N41584" s="36"/>
    </row>
    <row r="41585" spans="12:14" x14ac:dyDescent="0.25">
      <c r="L41585" s="36"/>
      <c r="M41585" s="36"/>
      <c r="N41585" s="36"/>
    </row>
    <row r="41586" spans="12:14" x14ac:dyDescent="0.25">
      <c r="L41586" s="36"/>
      <c r="M41586" s="36"/>
      <c r="N41586" s="36"/>
    </row>
    <row r="41587" spans="12:14" x14ac:dyDescent="0.25">
      <c r="L41587" s="36"/>
      <c r="M41587" s="36"/>
      <c r="N41587" s="36"/>
    </row>
    <row r="41588" spans="12:14" x14ac:dyDescent="0.25">
      <c r="L41588" s="36"/>
      <c r="M41588" s="36"/>
      <c r="N41588" s="36"/>
    </row>
    <row r="41589" spans="12:14" x14ac:dyDescent="0.25">
      <c r="L41589" s="36"/>
      <c r="M41589" s="36"/>
      <c r="N41589" s="36"/>
    </row>
    <row r="41590" spans="12:14" x14ac:dyDescent="0.25">
      <c r="L41590" s="36"/>
      <c r="M41590" s="36"/>
      <c r="N41590" s="36"/>
    </row>
    <row r="41591" spans="12:14" x14ac:dyDescent="0.25">
      <c r="L41591" s="36"/>
      <c r="M41591" s="36"/>
      <c r="N41591" s="36"/>
    </row>
    <row r="41592" spans="12:14" x14ac:dyDescent="0.25">
      <c r="L41592" s="36"/>
      <c r="M41592" s="36"/>
      <c r="N41592" s="36"/>
    </row>
    <row r="41593" spans="12:14" x14ac:dyDescent="0.25">
      <c r="L41593" s="36"/>
      <c r="M41593" s="36"/>
      <c r="N41593" s="36"/>
    </row>
    <row r="41594" spans="12:14" x14ac:dyDescent="0.25">
      <c r="L41594" s="36"/>
      <c r="M41594" s="36"/>
      <c r="N41594" s="36"/>
    </row>
    <row r="41595" spans="12:14" x14ac:dyDescent="0.25">
      <c r="L41595" s="36"/>
      <c r="M41595" s="36"/>
      <c r="N41595" s="36"/>
    </row>
    <row r="41596" spans="12:14" x14ac:dyDescent="0.25">
      <c r="L41596" s="36"/>
      <c r="M41596" s="36"/>
      <c r="N41596" s="36"/>
    </row>
    <row r="41597" spans="12:14" x14ac:dyDescent="0.25">
      <c r="L41597" s="36"/>
      <c r="M41597" s="36"/>
      <c r="N41597" s="36"/>
    </row>
    <row r="41598" spans="12:14" x14ac:dyDescent="0.25">
      <c r="L41598" s="36"/>
      <c r="M41598" s="36"/>
      <c r="N41598" s="36"/>
    </row>
    <row r="41599" spans="12:14" x14ac:dyDescent="0.25">
      <c r="L41599" s="36"/>
      <c r="M41599" s="36"/>
      <c r="N41599" s="36"/>
    </row>
    <row r="41600" spans="12:14" x14ac:dyDescent="0.25">
      <c r="L41600" s="36"/>
      <c r="M41600" s="36"/>
      <c r="N41600" s="36"/>
    </row>
    <row r="41601" spans="12:14" x14ac:dyDescent="0.25">
      <c r="L41601" s="36"/>
      <c r="M41601" s="36"/>
      <c r="N41601" s="36"/>
    </row>
    <row r="41602" spans="12:14" x14ac:dyDescent="0.25">
      <c r="L41602" s="36"/>
      <c r="M41602" s="36"/>
      <c r="N41602" s="36"/>
    </row>
    <row r="41603" spans="12:14" x14ac:dyDescent="0.25">
      <c r="L41603" s="36"/>
      <c r="M41603" s="36"/>
      <c r="N41603" s="36"/>
    </row>
    <row r="41604" spans="12:14" x14ac:dyDescent="0.25">
      <c r="M41604" s="36"/>
      <c r="N41604" s="36"/>
    </row>
    <row r="41605" spans="12:14" x14ac:dyDescent="0.25">
      <c r="M41605" s="36"/>
      <c r="N41605" s="36"/>
    </row>
    <row r="41606" spans="12:14" x14ac:dyDescent="0.25">
      <c r="M41606" s="36"/>
      <c r="N41606" s="36"/>
    </row>
    <row r="41607" spans="12:14" x14ac:dyDescent="0.25">
      <c r="M41607" s="36"/>
      <c r="N41607" s="36"/>
    </row>
    <row r="41608" spans="12:14" x14ac:dyDescent="0.25">
      <c r="M41608" s="36"/>
      <c r="N41608" s="36"/>
    </row>
    <row r="41609" spans="12:14" x14ac:dyDescent="0.25">
      <c r="M41609" s="36"/>
      <c r="N41609" s="36"/>
    </row>
    <row r="41610" spans="12:14" x14ac:dyDescent="0.25">
      <c r="M41610" s="36"/>
      <c r="N41610" s="36"/>
    </row>
    <row r="41611" spans="12:14" x14ac:dyDescent="0.25">
      <c r="M41611" s="36"/>
      <c r="N41611" s="36"/>
    </row>
    <row r="41612" spans="12:14" x14ac:dyDescent="0.25">
      <c r="M41612" s="36"/>
      <c r="N41612" s="36"/>
    </row>
    <row r="41613" spans="12:14" x14ac:dyDescent="0.25">
      <c r="M41613" s="36"/>
      <c r="N41613" s="36"/>
    </row>
    <row r="41614" spans="12:14" x14ac:dyDescent="0.25">
      <c r="M41614" s="36"/>
      <c r="N41614" s="36"/>
    </row>
    <row r="41615" spans="12:14" x14ac:dyDescent="0.25">
      <c r="M41615" s="36"/>
      <c r="N41615" s="36"/>
    </row>
    <row r="41616" spans="12:14" x14ac:dyDescent="0.25">
      <c r="M41616" s="36"/>
      <c r="N41616" s="36"/>
    </row>
    <row r="41617" spans="13:14" x14ac:dyDescent="0.25">
      <c r="M41617" s="36"/>
      <c r="N41617" s="36"/>
    </row>
    <row r="41618" spans="13:14" x14ac:dyDescent="0.25">
      <c r="M41618" s="36"/>
      <c r="N41618" s="36"/>
    </row>
    <row r="41619" spans="13:14" x14ac:dyDescent="0.25">
      <c r="M41619" s="36"/>
      <c r="N41619" s="36"/>
    </row>
    <row r="41620" spans="13:14" x14ac:dyDescent="0.25">
      <c r="M41620" s="36"/>
      <c r="N41620" s="36"/>
    </row>
    <row r="41621" spans="13:14" x14ac:dyDescent="0.25">
      <c r="M41621" s="36"/>
      <c r="N41621" s="36"/>
    </row>
    <row r="41622" spans="13:14" x14ac:dyDescent="0.25">
      <c r="M41622" s="36"/>
      <c r="N41622" s="36"/>
    </row>
    <row r="41623" spans="13:14" x14ac:dyDescent="0.25">
      <c r="M41623" s="36"/>
      <c r="N41623" s="36"/>
    </row>
    <row r="41624" spans="13:14" x14ac:dyDescent="0.25">
      <c r="M41624" s="36"/>
      <c r="N41624" s="36"/>
    </row>
    <row r="41625" spans="13:14" x14ac:dyDescent="0.25">
      <c r="M41625" s="36"/>
      <c r="N41625" s="36"/>
    </row>
    <row r="41626" spans="13:14" x14ac:dyDescent="0.25">
      <c r="M41626" s="36"/>
      <c r="N41626" s="36"/>
    </row>
    <row r="41627" spans="13:14" x14ac:dyDescent="0.25">
      <c r="M41627" s="36"/>
      <c r="N41627" s="36"/>
    </row>
    <row r="41628" spans="13:14" x14ac:dyDescent="0.25">
      <c r="M41628" s="36"/>
      <c r="N41628" s="36"/>
    </row>
    <row r="41629" spans="13:14" x14ac:dyDescent="0.25">
      <c r="M41629" s="36"/>
      <c r="N41629" s="36"/>
    </row>
    <row r="41630" spans="13:14" x14ac:dyDescent="0.25">
      <c r="M41630" s="36"/>
      <c r="N41630" s="36"/>
    </row>
    <row r="41631" spans="13:14" x14ac:dyDescent="0.25">
      <c r="M41631" s="36"/>
      <c r="N41631" s="36"/>
    </row>
    <row r="41632" spans="13:14" x14ac:dyDescent="0.25">
      <c r="M41632" s="36"/>
      <c r="N41632" s="36"/>
    </row>
    <row r="41633" spans="13:14" x14ac:dyDescent="0.25">
      <c r="M41633" s="36"/>
      <c r="N41633" s="36"/>
    </row>
    <row r="41634" spans="13:14" x14ac:dyDescent="0.25">
      <c r="M41634" s="36"/>
      <c r="N41634" s="36"/>
    </row>
    <row r="41635" spans="13:14" x14ac:dyDescent="0.25">
      <c r="M41635" s="36"/>
      <c r="N41635" s="36"/>
    </row>
    <row r="41636" spans="13:14" x14ac:dyDescent="0.25">
      <c r="M41636" s="36"/>
      <c r="N41636" s="36"/>
    </row>
    <row r="41637" spans="13:14" x14ac:dyDescent="0.25">
      <c r="M41637" s="36"/>
      <c r="N41637" s="36"/>
    </row>
    <row r="41638" spans="13:14" x14ac:dyDescent="0.25">
      <c r="M41638" s="36"/>
      <c r="N41638" s="36"/>
    </row>
    <row r="41639" spans="13:14" x14ac:dyDescent="0.25">
      <c r="M41639" s="36"/>
      <c r="N41639" s="36"/>
    </row>
    <row r="41640" spans="13:14" x14ac:dyDescent="0.25">
      <c r="M41640" s="36"/>
      <c r="N41640" s="36"/>
    </row>
    <row r="41641" spans="13:14" x14ac:dyDescent="0.25">
      <c r="M41641" s="36"/>
      <c r="N41641" s="36"/>
    </row>
    <row r="41642" spans="13:14" x14ac:dyDescent="0.25">
      <c r="M41642" s="36"/>
      <c r="N41642" s="36"/>
    </row>
    <row r="41643" spans="13:14" x14ac:dyDescent="0.25">
      <c r="M41643" s="36"/>
      <c r="N41643" s="36"/>
    </row>
    <row r="41644" spans="13:14" x14ac:dyDescent="0.25">
      <c r="M41644" s="36"/>
      <c r="N41644" s="36"/>
    </row>
    <row r="41645" spans="13:14" x14ac:dyDescent="0.25">
      <c r="M41645" s="36"/>
      <c r="N41645" s="36"/>
    </row>
    <row r="41646" spans="13:14" x14ac:dyDescent="0.25">
      <c r="M41646" s="36"/>
      <c r="N41646" s="36"/>
    </row>
    <row r="41647" spans="13:14" x14ac:dyDescent="0.25">
      <c r="M41647" s="36"/>
      <c r="N41647" s="36"/>
    </row>
    <row r="41648" spans="13:14" x14ac:dyDescent="0.25">
      <c r="M41648" s="36"/>
      <c r="N41648" s="36"/>
    </row>
    <row r="41649" spans="13:14" x14ac:dyDescent="0.25">
      <c r="M41649" s="36"/>
      <c r="N41649" s="36"/>
    </row>
    <row r="41650" spans="13:14" x14ac:dyDescent="0.25">
      <c r="M41650" s="36"/>
      <c r="N41650" s="36"/>
    </row>
    <row r="41651" spans="13:14" x14ac:dyDescent="0.25">
      <c r="M41651" s="36"/>
      <c r="N41651" s="36"/>
    </row>
    <row r="41652" spans="13:14" x14ac:dyDescent="0.25">
      <c r="M41652" s="36"/>
      <c r="N41652" s="36"/>
    </row>
    <row r="41653" spans="13:14" x14ac:dyDescent="0.25">
      <c r="M41653" s="36"/>
      <c r="N41653" s="36"/>
    </row>
    <row r="41654" spans="13:14" x14ac:dyDescent="0.25">
      <c r="M41654" s="36"/>
      <c r="N41654" s="36"/>
    </row>
    <row r="41655" spans="13:14" x14ac:dyDescent="0.25">
      <c r="M41655" s="36"/>
      <c r="N41655" s="36"/>
    </row>
    <row r="41656" spans="13:14" x14ac:dyDescent="0.25">
      <c r="M41656" s="36"/>
      <c r="N41656" s="36"/>
    </row>
    <row r="41657" spans="13:14" x14ac:dyDescent="0.25">
      <c r="M41657" s="36"/>
      <c r="N41657" s="36"/>
    </row>
    <row r="41658" spans="13:14" x14ac:dyDescent="0.25">
      <c r="M41658" s="36"/>
      <c r="N41658" s="36"/>
    </row>
    <row r="41659" spans="13:14" x14ac:dyDescent="0.25">
      <c r="M41659" s="36"/>
      <c r="N41659" s="36"/>
    </row>
    <row r="41660" spans="13:14" x14ac:dyDescent="0.25">
      <c r="M41660" s="36"/>
      <c r="N41660" s="36"/>
    </row>
    <row r="41661" spans="13:14" x14ac:dyDescent="0.25">
      <c r="M41661" s="36"/>
      <c r="N41661" s="36"/>
    </row>
    <row r="41662" spans="13:14" x14ac:dyDescent="0.25">
      <c r="M41662" s="36"/>
      <c r="N41662" s="36"/>
    </row>
    <row r="41663" spans="13:14" x14ac:dyDescent="0.25">
      <c r="M41663" s="36"/>
      <c r="N41663" s="36"/>
    </row>
    <row r="41664" spans="13:14" x14ac:dyDescent="0.25">
      <c r="M41664" s="36"/>
      <c r="N41664" s="36"/>
    </row>
    <row r="41665" spans="13:14" x14ac:dyDescent="0.25">
      <c r="M41665" s="36"/>
      <c r="N41665" s="36"/>
    </row>
    <row r="41666" spans="13:14" x14ac:dyDescent="0.25">
      <c r="M41666" s="36"/>
      <c r="N41666" s="36"/>
    </row>
    <row r="41667" spans="13:14" x14ac:dyDescent="0.25">
      <c r="M41667" s="36"/>
      <c r="N41667" s="36"/>
    </row>
    <row r="41668" spans="13:14" x14ac:dyDescent="0.25">
      <c r="M41668" s="36"/>
      <c r="N41668" s="36"/>
    </row>
    <row r="41669" spans="13:14" x14ac:dyDescent="0.25">
      <c r="M41669" s="36"/>
      <c r="N41669" s="36"/>
    </row>
    <row r="41670" spans="13:14" x14ac:dyDescent="0.25">
      <c r="M41670" s="36"/>
      <c r="N41670" s="36"/>
    </row>
    <row r="41671" spans="13:14" x14ac:dyDescent="0.25">
      <c r="M41671" s="36"/>
      <c r="N41671" s="36"/>
    </row>
    <row r="41672" spans="13:14" x14ac:dyDescent="0.25">
      <c r="M41672" s="36"/>
      <c r="N41672" s="36"/>
    </row>
    <row r="41673" spans="13:14" x14ac:dyDescent="0.25">
      <c r="M41673" s="36"/>
      <c r="N41673" s="36"/>
    </row>
    <row r="41674" spans="13:14" x14ac:dyDescent="0.25">
      <c r="M41674" s="36"/>
      <c r="N41674" s="36"/>
    </row>
    <row r="41675" spans="13:14" x14ac:dyDescent="0.25">
      <c r="M41675" s="36"/>
      <c r="N41675" s="36"/>
    </row>
    <row r="41676" spans="13:14" x14ac:dyDescent="0.25">
      <c r="M41676" s="36"/>
      <c r="N41676" s="36"/>
    </row>
    <row r="41677" spans="13:14" x14ac:dyDescent="0.25">
      <c r="M41677" s="36"/>
      <c r="N41677" s="36"/>
    </row>
    <row r="41678" spans="13:14" x14ac:dyDescent="0.25">
      <c r="M41678" s="36"/>
      <c r="N41678" s="36"/>
    </row>
    <row r="41679" spans="13:14" x14ac:dyDescent="0.25">
      <c r="M41679" s="36"/>
      <c r="N41679" s="36"/>
    </row>
    <row r="41680" spans="13:14" x14ac:dyDescent="0.25">
      <c r="M41680" s="36"/>
      <c r="N41680" s="36"/>
    </row>
    <row r="41681" spans="13:14" x14ac:dyDescent="0.25">
      <c r="M41681" s="36"/>
      <c r="N41681" s="36"/>
    </row>
    <row r="41682" spans="13:14" x14ac:dyDescent="0.25">
      <c r="M41682" s="36"/>
      <c r="N41682" s="36"/>
    </row>
    <row r="41683" spans="13:14" x14ac:dyDescent="0.25">
      <c r="M41683" s="36"/>
      <c r="N41683" s="36"/>
    </row>
    <row r="41684" spans="13:14" x14ac:dyDescent="0.25">
      <c r="M41684" s="36"/>
      <c r="N41684" s="36"/>
    </row>
    <row r="41685" spans="13:14" x14ac:dyDescent="0.25">
      <c r="M41685" s="36"/>
      <c r="N41685" s="36"/>
    </row>
    <row r="41686" spans="13:14" x14ac:dyDescent="0.25">
      <c r="M41686" s="36"/>
      <c r="N41686" s="36"/>
    </row>
    <row r="41687" spans="13:14" x14ac:dyDescent="0.25">
      <c r="M41687" s="36"/>
      <c r="N41687" s="36"/>
    </row>
    <row r="41688" spans="13:14" x14ac:dyDescent="0.25">
      <c r="M41688" s="36"/>
      <c r="N41688" s="36"/>
    </row>
    <row r="41689" spans="13:14" x14ac:dyDescent="0.25">
      <c r="M41689" s="36"/>
      <c r="N41689" s="36"/>
    </row>
    <row r="41690" spans="13:14" x14ac:dyDescent="0.25">
      <c r="M41690" s="36"/>
      <c r="N41690" s="36"/>
    </row>
    <row r="41691" spans="13:14" x14ac:dyDescent="0.25">
      <c r="M41691" s="36"/>
      <c r="N41691" s="36"/>
    </row>
    <row r="41692" spans="13:14" x14ac:dyDescent="0.25">
      <c r="M41692" s="36"/>
      <c r="N41692" s="36"/>
    </row>
    <row r="41693" spans="13:14" x14ac:dyDescent="0.25">
      <c r="M41693" s="36"/>
      <c r="N41693" s="36"/>
    </row>
    <row r="41694" spans="13:14" x14ac:dyDescent="0.25">
      <c r="M41694" s="36"/>
      <c r="N41694" s="36"/>
    </row>
    <row r="41695" spans="13:14" x14ac:dyDescent="0.25">
      <c r="M41695" s="36"/>
      <c r="N41695" s="36"/>
    </row>
    <row r="41696" spans="13:14" x14ac:dyDescent="0.25">
      <c r="M41696" s="36"/>
      <c r="N41696" s="36"/>
    </row>
    <row r="41697" spans="13:14" x14ac:dyDescent="0.25">
      <c r="M41697" s="36"/>
      <c r="N41697" s="36"/>
    </row>
    <row r="41698" spans="13:14" x14ac:dyDescent="0.25">
      <c r="M41698" s="36"/>
      <c r="N41698" s="36"/>
    </row>
    <row r="41699" spans="13:14" x14ac:dyDescent="0.25">
      <c r="M41699" s="36"/>
      <c r="N41699" s="36"/>
    </row>
    <row r="41700" spans="13:14" x14ac:dyDescent="0.25">
      <c r="M41700" s="36"/>
      <c r="N41700" s="36"/>
    </row>
    <row r="41701" spans="13:14" x14ac:dyDescent="0.25">
      <c r="M41701" s="36"/>
      <c r="N41701" s="36"/>
    </row>
    <row r="41702" spans="13:14" x14ac:dyDescent="0.25">
      <c r="M41702" s="36"/>
      <c r="N41702" s="36"/>
    </row>
    <row r="41703" spans="13:14" x14ac:dyDescent="0.25">
      <c r="M41703" s="36"/>
      <c r="N41703" s="36"/>
    </row>
    <row r="41704" spans="13:14" x14ac:dyDescent="0.25">
      <c r="M41704" s="36"/>
      <c r="N41704" s="36"/>
    </row>
    <row r="41705" spans="13:14" x14ac:dyDescent="0.25">
      <c r="M41705" s="36"/>
      <c r="N41705" s="36"/>
    </row>
    <row r="41706" spans="13:14" x14ac:dyDescent="0.25">
      <c r="M41706" s="36"/>
      <c r="N41706" s="36"/>
    </row>
    <row r="41707" spans="13:14" x14ac:dyDescent="0.25">
      <c r="M41707" s="36"/>
      <c r="N41707" s="36"/>
    </row>
    <row r="41708" spans="13:14" x14ac:dyDescent="0.25">
      <c r="M41708" s="36"/>
      <c r="N41708" s="36"/>
    </row>
    <row r="41709" spans="13:14" x14ac:dyDescent="0.25">
      <c r="M41709" s="36"/>
      <c r="N41709" s="36"/>
    </row>
    <row r="41710" spans="13:14" x14ac:dyDescent="0.25">
      <c r="M41710" s="36"/>
      <c r="N41710" s="36"/>
    </row>
    <row r="41711" spans="13:14" x14ac:dyDescent="0.25">
      <c r="M41711" s="36"/>
      <c r="N41711" s="36"/>
    </row>
    <row r="41712" spans="13:14" x14ac:dyDescent="0.25">
      <c r="M41712" s="36"/>
      <c r="N41712" s="36"/>
    </row>
    <row r="41713" spans="12:14" x14ac:dyDescent="0.25">
      <c r="M41713" s="36"/>
      <c r="N41713" s="36"/>
    </row>
    <row r="41714" spans="12:14" x14ac:dyDescent="0.25">
      <c r="M41714" s="36"/>
      <c r="N41714" s="36"/>
    </row>
    <row r="41715" spans="12:14" x14ac:dyDescent="0.25">
      <c r="M41715" s="36"/>
      <c r="N41715" s="36"/>
    </row>
    <row r="41716" spans="12:14" x14ac:dyDescent="0.25">
      <c r="M41716" s="36"/>
      <c r="N41716" s="36"/>
    </row>
    <row r="41717" spans="12:14" x14ac:dyDescent="0.25">
      <c r="M41717" s="36"/>
      <c r="N41717" s="36"/>
    </row>
    <row r="41718" spans="12:14" x14ac:dyDescent="0.25">
      <c r="M41718" s="36"/>
      <c r="N41718" s="36"/>
    </row>
    <row r="41719" spans="12:14" x14ac:dyDescent="0.25">
      <c r="M41719" s="36"/>
      <c r="N41719" s="36"/>
    </row>
    <row r="41720" spans="12:14" x14ac:dyDescent="0.25">
      <c r="M41720" s="36"/>
      <c r="N41720" s="36"/>
    </row>
    <row r="41721" spans="12:14" x14ac:dyDescent="0.25">
      <c r="M41721" s="36"/>
      <c r="N41721" s="36"/>
    </row>
    <row r="41722" spans="12:14" x14ac:dyDescent="0.25">
      <c r="L41722" s="36"/>
      <c r="M41722" s="36"/>
      <c r="N41722" s="36"/>
    </row>
    <row r="41723" spans="12:14" x14ac:dyDescent="0.25">
      <c r="L41723" s="36"/>
      <c r="M41723" s="36"/>
      <c r="N41723" s="36"/>
    </row>
    <row r="41724" spans="12:14" x14ac:dyDescent="0.25">
      <c r="L41724" s="36"/>
      <c r="M41724" s="36"/>
      <c r="N41724" s="36"/>
    </row>
    <row r="41725" spans="12:14" x14ac:dyDescent="0.25">
      <c r="L41725" s="36"/>
      <c r="M41725" s="36"/>
      <c r="N41725" s="36"/>
    </row>
    <row r="41726" spans="12:14" x14ac:dyDescent="0.25">
      <c r="L41726" s="36"/>
      <c r="M41726" s="36"/>
      <c r="N41726" s="36"/>
    </row>
    <row r="41727" spans="12:14" x14ac:dyDescent="0.25">
      <c r="L41727" s="36"/>
      <c r="M41727" s="36"/>
      <c r="N41727" s="36"/>
    </row>
    <row r="41728" spans="12:14" x14ac:dyDescent="0.25">
      <c r="L41728" s="36"/>
      <c r="M41728" s="36"/>
      <c r="N41728" s="36"/>
    </row>
    <row r="41729" spans="12:14" x14ac:dyDescent="0.25">
      <c r="L41729" s="36"/>
      <c r="M41729" s="36"/>
      <c r="N41729" s="36"/>
    </row>
    <row r="41730" spans="12:14" x14ac:dyDescent="0.25">
      <c r="L41730" s="36"/>
      <c r="M41730" s="36"/>
      <c r="N41730" s="36"/>
    </row>
    <row r="41731" spans="12:14" x14ac:dyDescent="0.25">
      <c r="L41731" s="36"/>
      <c r="M41731" s="36"/>
      <c r="N41731" s="36"/>
    </row>
    <row r="41732" spans="12:14" x14ac:dyDescent="0.25">
      <c r="L41732" s="36"/>
      <c r="M41732" s="36"/>
      <c r="N41732" s="36"/>
    </row>
    <row r="41733" spans="12:14" x14ac:dyDescent="0.25">
      <c r="L41733" s="36"/>
      <c r="M41733" s="36"/>
      <c r="N41733" s="36"/>
    </row>
    <row r="41734" spans="12:14" x14ac:dyDescent="0.25">
      <c r="L41734" s="36"/>
      <c r="M41734" s="36"/>
      <c r="N41734" s="36"/>
    </row>
    <row r="41735" spans="12:14" x14ac:dyDescent="0.25">
      <c r="L41735" s="36"/>
      <c r="M41735" s="36"/>
      <c r="N41735" s="36"/>
    </row>
    <row r="41736" spans="12:14" x14ac:dyDescent="0.25">
      <c r="L41736" s="36"/>
      <c r="M41736" s="36"/>
      <c r="N41736" s="36"/>
    </row>
    <row r="41737" spans="12:14" x14ac:dyDescent="0.25">
      <c r="L41737" s="36"/>
      <c r="M41737" s="36"/>
      <c r="N41737" s="36"/>
    </row>
    <row r="41738" spans="12:14" x14ac:dyDescent="0.25">
      <c r="L41738" s="36"/>
      <c r="M41738" s="36"/>
      <c r="N41738" s="36"/>
    </row>
    <row r="41739" spans="12:14" x14ac:dyDescent="0.25">
      <c r="L41739" s="36"/>
      <c r="M41739" s="36"/>
      <c r="N41739" s="36"/>
    </row>
    <row r="41740" spans="12:14" x14ac:dyDescent="0.25">
      <c r="L41740" s="36"/>
      <c r="M41740" s="36"/>
      <c r="N41740" s="36"/>
    </row>
    <row r="41741" spans="12:14" x14ac:dyDescent="0.25">
      <c r="L41741" s="36"/>
      <c r="M41741" s="36"/>
      <c r="N41741" s="36"/>
    </row>
    <row r="41742" spans="12:14" x14ac:dyDescent="0.25">
      <c r="L41742" s="36"/>
      <c r="M41742" s="36"/>
      <c r="N41742" s="36"/>
    </row>
    <row r="41743" spans="12:14" x14ac:dyDescent="0.25">
      <c r="L41743" s="36"/>
      <c r="M41743" s="36"/>
      <c r="N41743" s="36"/>
    </row>
    <row r="41744" spans="12:14" x14ac:dyDescent="0.25">
      <c r="L41744" s="36"/>
      <c r="M41744" s="36"/>
      <c r="N41744" s="36"/>
    </row>
    <row r="41745" spans="12:14" x14ac:dyDescent="0.25">
      <c r="L41745" s="36"/>
      <c r="M41745" s="36"/>
      <c r="N41745" s="36"/>
    </row>
    <row r="41746" spans="12:14" x14ac:dyDescent="0.25">
      <c r="L41746" s="36"/>
      <c r="M41746" s="36"/>
      <c r="N41746" s="36"/>
    </row>
    <row r="41747" spans="12:14" x14ac:dyDescent="0.25">
      <c r="L41747" s="36"/>
      <c r="M41747" s="36"/>
      <c r="N41747" s="36"/>
    </row>
    <row r="41748" spans="12:14" x14ac:dyDescent="0.25">
      <c r="L41748" s="36"/>
      <c r="M41748" s="36"/>
      <c r="N41748" s="36"/>
    </row>
    <row r="41749" spans="12:14" x14ac:dyDescent="0.25">
      <c r="L41749" s="36"/>
      <c r="M41749" s="36"/>
      <c r="N41749" s="36"/>
    </row>
    <row r="41750" spans="12:14" x14ac:dyDescent="0.25">
      <c r="L41750" s="36"/>
      <c r="M41750" s="36"/>
      <c r="N41750" s="36"/>
    </row>
    <row r="41751" spans="12:14" x14ac:dyDescent="0.25">
      <c r="L41751" s="36"/>
      <c r="M41751" s="36"/>
      <c r="N41751" s="36"/>
    </row>
    <row r="41752" spans="12:14" x14ac:dyDescent="0.25">
      <c r="L41752" s="36"/>
      <c r="M41752" s="36"/>
      <c r="N41752" s="36"/>
    </row>
    <row r="41753" spans="12:14" x14ac:dyDescent="0.25">
      <c r="L41753" s="36"/>
      <c r="M41753" s="36"/>
      <c r="N41753" s="36"/>
    </row>
    <row r="41754" spans="12:14" x14ac:dyDescent="0.25">
      <c r="L41754" s="36"/>
      <c r="M41754" s="36"/>
      <c r="N41754" s="36"/>
    </row>
    <row r="41755" spans="12:14" x14ac:dyDescent="0.25">
      <c r="L41755" s="36"/>
      <c r="M41755" s="36"/>
      <c r="N41755" s="36"/>
    </row>
    <row r="41756" spans="12:14" x14ac:dyDescent="0.25">
      <c r="L41756" s="36"/>
      <c r="M41756" s="36"/>
      <c r="N41756" s="36"/>
    </row>
    <row r="41757" spans="12:14" x14ac:dyDescent="0.25">
      <c r="L41757" s="36"/>
      <c r="M41757" s="36"/>
      <c r="N41757" s="36"/>
    </row>
    <row r="41758" spans="12:14" x14ac:dyDescent="0.25">
      <c r="L41758" s="36"/>
      <c r="M41758" s="36"/>
      <c r="N41758" s="36"/>
    </row>
    <row r="41759" spans="12:14" x14ac:dyDescent="0.25">
      <c r="L41759" s="36"/>
      <c r="M41759" s="36"/>
      <c r="N41759" s="36"/>
    </row>
    <row r="41760" spans="12:14" x14ac:dyDescent="0.25">
      <c r="L41760" s="36"/>
      <c r="M41760" s="36"/>
      <c r="N41760" s="36"/>
    </row>
    <row r="41761" spans="12:14" x14ac:dyDescent="0.25">
      <c r="L41761" s="36"/>
      <c r="M41761" s="36"/>
      <c r="N41761" s="36"/>
    </row>
    <row r="41762" spans="12:14" x14ac:dyDescent="0.25">
      <c r="L41762" s="36"/>
      <c r="M41762" s="36"/>
      <c r="N41762" s="36"/>
    </row>
    <row r="41763" spans="12:14" x14ac:dyDescent="0.25">
      <c r="L41763" s="36"/>
      <c r="M41763" s="36"/>
      <c r="N41763" s="36"/>
    </row>
    <row r="41764" spans="12:14" x14ac:dyDescent="0.25">
      <c r="L41764" s="36"/>
      <c r="M41764" s="36"/>
      <c r="N41764" s="36"/>
    </row>
    <row r="41765" spans="12:14" x14ac:dyDescent="0.25">
      <c r="L41765" s="36"/>
      <c r="M41765" s="36"/>
      <c r="N41765" s="36"/>
    </row>
    <row r="41766" spans="12:14" x14ac:dyDescent="0.25">
      <c r="L41766" s="36"/>
      <c r="M41766" s="36"/>
      <c r="N41766" s="36"/>
    </row>
    <row r="41767" spans="12:14" x14ac:dyDescent="0.25">
      <c r="L41767" s="36"/>
      <c r="M41767" s="36"/>
      <c r="N41767" s="36"/>
    </row>
    <row r="41768" spans="12:14" x14ac:dyDescent="0.25">
      <c r="L41768" s="36"/>
      <c r="M41768" s="36"/>
      <c r="N41768" s="36"/>
    </row>
    <row r="41769" spans="12:14" x14ac:dyDescent="0.25">
      <c r="L41769" s="36"/>
      <c r="M41769" s="36"/>
      <c r="N41769" s="36"/>
    </row>
    <row r="41770" spans="12:14" x14ac:dyDescent="0.25">
      <c r="L41770" s="36"/>
      <c r="M41770" s="36"/>
      <c r="N41770" s="36"/>
    </row>
    <row r="41771" spans="12:14" x14ac:dyDescent="0.25">
      <c r="L41771" s="36"/>
      <c r="M41771" s="36"/>
      <c r="N41771" s="36"/>
    </row>
    <row r="41772" spans="12:14" x14ac:dyDescent="0.25">
      <c r="L41772" s="36"/>
      <c r="M41772" s="36"/>
      <c r="N41772" s="36"/>
    </row>
    <row r="41773" spans="12:14" x14ac:dyDescent="0.25">
      <c r="L41773" s="36"/>
      <c r="M41773" s="36"/>
      <c r="N41773" s="36"/>
    </row>
    <row r="41774" spans="12:14" x14ac:dyDescent="0.25">
      <c r="L41774" s="36"/>
      <c r="M41774" s="36"/>
      <c r="N41774" s="36"/>
    </row>
    <row r="41775" spans="12:14" x14ac:dyDescent="0.25">
      <c r="L41775" s="36"/>
      <c r="M41775" s="36"/>
      <c r="N41775" s="36"/>
    </row>
    <row r="41776" spans="12:14" x14ac:dyDescent="0.25">
      <c r="L41776" s="36"/>
      <c r="M41776" s="36"/>
      <c r="N41776" s="36"/>
    </row>
    <row r="41777" spans="12:14" x14ac:dyDescent="0.25">
      <c r="L41777" s="36"/>
      <c r="M41777" s="36"/>
      <c r="N41777" s="36"/>
    </row>
    <row r="41778" spans="12:14" x14ac:dyDescent="0.25">
      <c r="L41778" s="36"/>
      <c r="M41778" s="36"/>
      <c r="N41778" s="36"/>
    </row>
    <row r="41779" spans="12:14" x14ac:dyDescent="0.25">
      <c r="L41779" s="36"/>
      <c r="M41779" s="36"/>
      <c r="N41779" s="36"/>
    </row>
    <row r="41780" spans="12:14" x14ac:dyDescent="0.25">
      <c r="L41780" s="36"/>
      <c r="M41780" s="36"/>
      <c r="N41780" s="36"/>
    </row>
    <row r="41781" spans="12:14" x14ac:dyDescent="0.25">
      <c r="L41781" s="36"/>
      <c r="M41781" s="36"/>
      <c r="N41781" s="36"/>
    </row>
    <row r="41782" spans="12:14" x14ac:dyDescent="0.25">
      <c r="L41782" s="36"/>
      <c r="M41782" s="36"/>
      <c r="N41782" s="36"/>
    </row>
    <row r="41783" spans="12:14" x14ac:dyDescent="0.25">
      <c r="L41783" s="36"/>
      <c r="M41783" s="36"/>
      <c r="N41783" s="36"/>
    </row>
    <row r="41784" spans="12:14" x14ac:dyDescent="0.25">
      <c r="L41784" s="36"/>
      <c r="M41784" s="36"/>
      <c r="N41784" s="36"/>
    </row>
    <row r="41785" spans="12:14" x14ac:dyDescent="0.25">
      <c r="L41785" s="36"/>
      <c r="M41785" s="36"/>
      <c r="N41785" s="36"/>
    </row>
    <row r="41786" spans="12:14" x14ac:dyDescent="0.25">
      <c r="L41786" s="36"/>
      <c r="M41786" s="36"/>
      <c r="N41786" s="36"/>
    </row>
    <row r="41787" spans="12:14" x14ac:dyDescent="0.25">
      <c r="L41787" s="36"/>
      <c r="M41787" s="36"/>
      <c r="N41787" s="36"/>
    </row>
    <row r="41788" spans="12:14" x14ac:dyDescent="0.25">
      <c r="L41788" s="36"/>
      <c r="M41788" s="36"/>
      <c r="N41788" s="36"/>
    </row>
    <row r="41789" spans="12:14" x14ac:dyDescent="0.25">
      <c r="L41789" s="36"/>
      <c r="M41789" s="36"/>
      <c r="N41789" s="36"/>
    </row>
    <row r="41790" spans="12:14" x14ac:dyDescent="0.25">
      <c r="L41790" s="36"/>
      <c r="M41790" s="36"/>
      <c r="N41790" s="36"/>
    </row>
    <row r="41791" spans="12:14" x14ac:dyDescent="0.25">
      <c r="L41791" s="36"/>
      <c r="M41791" s="36"/>
      <c r="N41791" s="36"/>
    </row>
    <row r="41792" spans="12:14" x14ac:dyDescent="0.25">
      <c r="L41792" s="36"/>
      <c r="M41792" s="36"/>
      <c r="N41792" s="36"/>
    </row>
    <row r="41793" spans="12:14" x14ac:dyDescent="0.25">
      <c r="L41793" s="36"/>
      <c r="M41793" s="36"/>
      <c r="N41793" s="36"/>
    </row>
    <row r="41794" spans="12:14" x14ac:dyDescent="0.25">
      <c r="L41794" s="36"/>
      <c r="M41794" s="36"/>
      <c r="N41794" s="36"/>
    </row>
    <row r="41795" spans="12:14" x14ac:dyDescent="0.25">
      <c r="L41795" s="36"/>
      <c r="M41795" s="36"/>
      <c r="N41795" s="36"/>
    </row>
    <row r="41796" spans="12:14" x14ac:dyDescent="0.25">
      <c r="L41796" s="36"/>
      <c r="M41796" s="36"/>
      <c r="N41796" s="36"/>
    </row>
    <row r="41797" spans="12:14" x14ac:dyDescent="0.25">
      <c r="L41797" s="36"/>
      <c r="M41797" s="36"/>
      <c r="N41797" s="36"/>
    </row>
    <row r="41798" spans="12:14" x14ac:dyDescent="0.25">
      <c r="L41798" s="36"/>
      <c r="M41798" s="36"/>
      <c r="N41798" s="36"/>
    </row>
    <row r="41799" spans="12:14" x14ac:dyDescent="0.25">
      <c r="L41799" s="36"/>
      <c r="M41799" s="36"/>
      <c r="N41799" s="36"/>
    </row>
    <row r="41800" spans="12:14" x14ac:dyDescent="0.25">
      <c r="L41800" s="36"/>
      <c r="M41800" s="36"/>
      <c r="N41800" s="36"/>
    </row>
    <row r="41801" spans="12:14" x14ac:dyDescent="0.25">
      <c r="L41801" s="36"/>
      <c r="M41801" s="36"/>
      <c r="N41801" s="36"/>
    </row>
    <row r="41802" spans="12:14" x14ac:dyDescent="0.25">
      <c r="L41802" s="36"/>
      <c r="M41802" s="36"/>
      <c r="N41802" s="36"/>
    </row>
    <row r="41803" spans="12:14" x14ac:dyDescent="0.25">
      <c r="L41803" s="36"/>
      <c r="M41803" s="36"/>
      <c r="N41803" s="36"/>
    </row>
    <row r="41804" spans="12:14" x14ac:dyDescent="0.25">
      <c r="L41804" s="36"/>
      <c r="M41804" s="36"/>
      <c r="N41804" s="36"/>
    </row>
    <row r="41805" spans="12:14" x14ac:dyDescent="0.25">
      <c r="L41805" s="36"/>
      <c r="M41805" s="36"/>
      <c r="N41805" s="36"/>
    </row>
    <row r="41806" spans="12:14" x14ac:dyDescent="0.25">
      <c r="L41806" s="36"/>
      <c r="M41806" s="36"/>
      <c r="N41806" s="36"/>
    </row>
    <row r="41807" spans="12:14" x14ac:dyDescent="0.25">
      <c r="L41807" s="36"/>
      <c r="M41807" s="36"/>
      <c r="N41807" s="36"/>
    </row>
    <row r="41808" spans="12:14" x14ac:dyDescent="0.25">
      <c r="L41808" s="36"/>
      <c r="M41808" s="36"/>
      <c r="N41808" s="36"/>
    </row>
    <row r="41809" spans="12:14" x14ac:dyDescent="0.25">
      <c r="L41809" s="36"/>
      <c r="M41809" s="36"/>
      <c r="N41809" s="36"/>
    </row>
    <row r="41810" spans="12:14" x14ac:dyDescent="0.25">
      <c r="L41810" s="36"/>
      <c r="M41810" s="36"/>
      <c r="N41810" s="36"/>
    </row>
    <row r="41811" spans="12:14" x14ac:dyDescent="0.25">
      <c r="L41811" s="36"/>
      <c r="M41811" s="36"/>
      <c r="N41811" s="36"/>
    </row>
    <row r="41812" spans="12:14" x14ac:dyDescent="0.25">
      <c r="L41812" s="36"/>
      <c r="M41812" s="36"/>
      <c r="N41812" s="36"/>
    </row>
    <row r="41813" spans="12:14" x14ac:dyDescent="0.25">
      <c r="L41813" s="36"/>
      <c r="M41813" s="36"/>
      <c r="N41813" s="36"/>
    </row>
    <row r="41814" spans="12:14" x14ac:dyDescent="0.25">
      <c r="L41814" s="36"/>
      <c r="M41814" s="36"/>
      <c r="N41814" s="36"/>
    </row>
    <row r="41815" spans="12:14" x14ac:dyDescent="0.25">
      <c r="L41815" s="36"/>
      <c r="M41815" s="36"/>
      <c r="N41815" s="36"/>
    </row>
    <row r="41816" spans="12:14" x14ac:dyDescent="0.25">
      <c r="L41816" s="36"/>
      <c r="M41816" s="36"/>
      <c r="N41816" s="36"/>
    </row>
    <row r="41817" spans="12:14" x14ac:dyDescent="0.25">
      <c r="L41817" s="36"/>
      <c r="M41817" s="36"/>
      <c r="N41817" s="36"/>
    </row>
    <row r="41818" spans="12:14" x14ac:dyDescent="0.25">
      <c r="L41818" s="36"/>
      <c r="M41818" s="36"/>
      <c r="N41818" s="36"/>
    </row>
    <row r="41819" spans="12:14" x14ac:dyDescent="0.25">
      <c r="L41819" s="36"/>
      <c r="M41819" s="36"/>
      <c r="N41819" s="36"/>
    </row>
    <row r="41820" spans="12:14" x14ac:dyDescent="0.25">
      <c r="L41820" s="36"/>
      <c r="M41820" s="36"/>
      <c r="N41820" s="36"/>
    </row>
    <row r="41821" spans="12:14" x14ac:dyDescent="0.25">
      <c r="L41821" s="36"/>
      <c r="M41821" s="36"/>
      <c r="N41821" s="36"/>
    </row>
    <row r="41822" spans="12:14" x14ac:dyDescent="0.25">
      <c r="L41822" s="36"/>
      <c r="M41822" s="36"/>
      <c r="N41822" s="36"/>
    </row>
    <row r="41823" spans="12:14" x14ac:dyDescent="0.25">
      <c r="L41823" s="36"/>
      <c r="M41823" s="36"/>
      <c r="N41823" s="36"/>
    </row>
    <row r="41824" spans="12:14" x14ac:dyDescent="0.25">
      <c r="L41824" s="36"/>
      <c r="M41824" s="36"/>
      <c r="N41824" s="36"/>
    </row>
    <row r="41825" spans="12:14" x14ac:dyDescent="0.25">
      <c r="L41825" s="36"/>
      <c r="M41825" s="36"/>
      <c r="N41825" s="36"/>
    </row>
    <row r="41826" spans="12:14" x14ac:dyDescent="0.25">
      <c r="L41826" s="36"/>
      <c r="M41826" s="36"/>
      <c r="N41826" s="36"/>
    </row>
    <row r="41827" spans="12:14" x14ac:dyDescent="0.25">
      <c r="L41827" s="36"/>
      <c r="M41827" s="36"/>
      <c r="N41827" s="36"/>
    </row>
    <row r="41828" spans="12:14" x14ac:dyDescent="0.25">
      <c r="L41828" s="36"/>
      <c r="M41828" s="36"/>
      <c r="N41828" s="36"/>
    </row>
    <row r="41829" spans="12:14" x14ac:dyDescent="0.25">
      <c r="L41829" s="36"/>
      <c r="M41829" s="36"/>
      <c r="N41829" s="36"/>
    </row>
    <row r="41830" spans="12:14" x14ac:dyDescent="0.25">
      <c r="L41830" s="36"/>
      <c r="M41830" s="36"/>
      <c r="N41830" s="36"/>
    </row>
    <row r="41831" spans="12:14" x14ac:dyDescent="0.25">
      <c r="L41831" s="36"/>
      <c r="M41831" s="36"/>
      <c r="N41831" s="36"/>
    </row>
    <row r="41832" spans="12:14" x14ac:dyDescent="0.25">
      <c r="L41832" s="36"/>
      <c r="M41832" s="36"/>
      <c r="N41832" s="36"/>
    </row>
    <row r="41833" spans="12:14" x14ac:dyDescent="0.25">
      <c r="L41833" s="36"/>
      <c r="M41833" s="36"/>
      <c r="N41833" s="36"/>
    </row>
    <row r="41834" spans="12:14" x14ac:dyDescent="0.25">
      <c r="L41834" s="36"/>
      <c r="M41834" s="36"/>
      <c r="N41834" s="36"/>
    </row>
    <row r="41835" spans="12:14" x14ac:dyDescent="0.25">
      <c r="L41835" s="36"/>
      <c r="M41835" s="36"/>
      <c r="N41835" s="36"/>
    </row>
    <row r="41836" spans="12:14" x14ac:dyDescent="0.25">
      <c r="L41836" s="36"/>
      <c r="M41836" s="36"/>
      <c r="N41836" s="36"/>
    </row>
    <row r="41837" spans="12:14" x14ac:dyDescent="0.25">
      <c r="L41837" s="36"/>
      <c r="M41837" s="36"/>
      <c r="N41837" s="36"/>
    </row>
    <row r="41838" spans="12:14" x14ac:dyDescent="0.25">
      <c r="L41838" s="36"/>
      <c r="M41838" s="36"/>
      <c r="N41838" s="36"/>
    </row>
    <row r="41839" spans="12:14" x14ac:dyDescent="0.25">
      <c r="L41839" s="36"/>
      <c r="M41839" s="36"/>
      <c r="N41839" s="36"/>
    </row>
    <row r="41840" spans="12:14" x14ac:dyDescent="0.25">
      <c r="L41840" s="36"/>
      <c r="M41840" s="36"/>
      <c r="N41840" s="36"/>
    </row>
    <row r="41841" spans="12:14" x14ac:dyDescent="0.25">
      <c r="L41841" s="36"/>
      <c r="M41841" s="36"/>
      <c r="N41841" s="36"/>
    </row>
    <row r="41842" spans="12:14" x14ac:dyDescent="0.25">
      <c r="L41842" s="36"/>
      <c r="M41842" s="36"/>
      <c r="N41842" s="36"/>
    </row>
    <row r="41843" spans="12:14" x14ac:dyDescent="0.25">
      <c r="L41843" s="36"/>
      <c r="M41843" s="36"/>
      <c r="N41843" s="36"/>
    </row>
    <row r="41844" spans="12:14" x14ac:dyDescent="0.25">
      <c r="L41844" s="36"/>
      <c r="M41844" s="36"/>
      <c r="N41844" s="36"/>
    </row>
    <row r="41845" spans="12:14" x14ac:dyDescent="0.25">
      <c r="L41845" s="36"/>
      <c r="M41845" s="36"/>
      <c r="N41845" s="36"/>
    </row>
    <row r="41846" spans="12:14" x14ac:dyDescent="0.25">
      <c r="L41846" s="36"/>
      <c r="M41846" s="36"/>
      <c r="N41846" s="36"/>
    </row>
    <row r="41847" spans="12:14" x14ac:dyDescent="0.25">
      <c r="L41847" s="36"/>
      <c r="M41847" s="36"/>
      <c r="N41847" s="36"/>
    </row>
    <row r="41848" spans="12:14" x14ac:dyDescent="0.25">
      <c r="L41848" s="36"/>
      <c r="M41848" s="36"/>
      <c r="N41848" s="36"/>
    </row>
    <row r="41849" spans="12:14" x14ac:dyDescent="0.25">
      <c r="L41849" s="36"/>
      <c r="M41849" s="36"/>
      <c r="N41849" s="36"/>
    </row>
    <row r="41850" spans="12:14" x14ac:dyDescent="0.25">
      <c r="L41850" s="36"/>
      <c r="M41850" s="36"/>
      <c r="N41850" s="36"/>
    </row>
    <row r="41851" spans="12:14" x14ac:dyDescent="0.25">
      <c r="L41851" s="36"/>
      <c r="M41851" s="36"/>
      <c r="N41851" s="36"/>
    </row>
    <row r="41852" spans="12:14" x14ac:dyDescent="0.25">
      <c r="L41852" s="36"/>
      <c r="M41852" s="36"/>
      <c r="N41852" s="36"/>
    </row>
    <row r="41853" spans="12:14" x14ac:dyDescent="0.25">
      <c r="L41853" s="36"/>
      <c r="M41853" s="36"/>
      <c r="N41853" s="36"/>
    </row>
    <row r="41854" spans="12:14" x14ac:dyDescent="0.25">
      <c r="L41854" s="36"/>
      <c r="M41854" s="36"/>
      <c r="N41854" s="36"/>
    </row>
    <row r="41855" spans="12:14" x14ac:dyDescent="0.25">
      <c r="L41855" s="36"/>
      <c r="M41855" s="36"/>
      <c r="N41855" s="36"/>
    </row>
    <row r="41856" spans="12:14" x14ac:dyDescent="0.25">
      <c r="L41856" s="36"/>
      <c r="M41856" s="36"/>
      <c r="N41856" s="36"/>
    </row>
    <row r="41857" spans="12:14" x14ac:dyDescent="0.25">
      <c r="L41857" s="36"/>
      <c r="M41857" s="36"/>
      <c r="N41857" s="36"/>
    </row>
    <row r="41858" spans="12:14" x14ac:dyDescent="0.25">
      <c r="L41858" s="36"/>
      <c r="M41858" s="36"/>
      <c r="N41858" s="36"/>
    </row>
    <row r="41859" spans="12:14" x14ac:dyDescent="0.25">
      <c r="L41859" s="36"/>
      <c r="M41859" s="36"/>
      <c r="N41859" s="36"/>
    </row>
    <row r="41860" spans="12:14" x14ac:dyDescent="0.25">
      <c r="L41860" s="36"/>
      <c r="M41860" s="36"/>
      <c r="N41860" s="36"/>
    </row>
    <row r="41861" spans="12:14" x14ac:dyDescent="0.25">
      <c r="L41861" s="36"/>
      <c r="M41861" s="36"/>
      <c r="N41861" s="36"/>
    </row>
    <row r="41862" spans="12:14" x14ac:dyDescent="0.25">
      <c r="L41862" s="36"/>
      <c r="M41862" s="36"/>
      <c r="N41862" s="36"/>
    </row>
    <row r="41863" spans="12:14" x14ac:dyDescent="0.25">
      <c r="L41863" s="36"/>
      <c r="M41863" s="36"/>
      <c r="N41863" s="36"/>
    </row>
    <row r="41864" spans="12:14" x14ac:dyDescent="0.25">
      <c r="L41864" s="36"/>
      <c r="M41864" s="36"/>
      <c r="N41864" s="36"/>
    </row>
    <row r="41865" spans="12:14" x14ac:dyDescent="0.25">
      <c r="L41865" s="36"/>
      <c r="M41865" s="36"/>
      <c r="N41865" s="36"/>
    </row>
    <row r="41866" spans="12:14" x14ac:dyDescent="0.25">
      <c r="L41866" s="36"/>
      <c r="M41866" s="36"/>
      <c r="N41866" s="36"/>
    </row>
    <row r="41867" spans="12:14" x14ac:dyDescent="0.25">
      <c r="L41867" s="36"/>
      <c r="M41867" s="36"/>
      <c r="N41867" s="36"/>
    </row>
    <row r="41868" spans="12:14" x14ac:dyDescent="0.25">
      <c r="L41868" s="36"/>
      <c r="M41868" s="36"/>
      <c r="N41868" s="36"/>
    </row>
    <row r="41869" spans="12:14" x14ac:dyDescent="0.25">
      <c r="L41869" s="36"/>
      <c r="M41869" s="36"/>
      <c r="N41869" s="36"/>
    </row>
    <row r="41870" spans="12:14" x14ac:dyDescent="0.25">
      <c r="L41870" s="36"/>
      <c r="M41870" s="36"/>
      <c r="N41870" s="36"/>
    </row>
    <row r="41871" spans="12:14" x14ac:dyDescent="0.25">
      <c r="L41871" s="36"/>
      <c r="M41871" s="36"/>
      <c r="N41871" s="36"/>
    </row>
    <row r="41872" spans="12:14" x14ac:dyDescent="0.25">
      <c r="L41872" s="36"/>
      <c r="M41872" s="36"/>
      <c r="N41872" s="36"/>
    </row>
    <row r="41873" spans="12:14" x14ac:dyDescent="0.25">
      <c r="L41873" s="36"/>
      <c r="M41873" s="36"/>
      <c r="N41873" s="36"/>
    </row>
    <row r="41874" spans="12:14" x14ac:dyDescent="0.25">
      <c r="L41874" s="36"/>
      <c r="M41874" s="36"/>
      <c r="N41874" s="36"/>
    </row>
    <row r="41875" spans="12:14" x14ac:dyDescent="0.25">
      <c r="L41875" s="36"/>
      <c r="M41875" s="36"/>
      <c r="N41875" s="36"/>
    </row>
    <row r="41876" spans="12:14" x14ac:dyDescent="0.25">
      <c r="L41876" s="36"/>
      <c r="M41876" s="36"/>
      <c r="N41876" s="36"/>
    </row>
    <row r="41877" spans="12:14" x14ac:dyDescent="0.25">
      <c r="L41877" s="36"/>
      <c r="M41877" s="36"/>
      <c r="N41877" s="36"/>
    </row>
    <row r="41878" spans="12:14" x14ac:dyDescent="0.25">
      <c r="L41878" s="36"/>
      <c r="M41878" s="36"/>
      <c r="N41878" s="36"/>
    </row>
    <row r="41879" spans="12:14" x14ac:dyDescent="0.25">
      <c r="L41879" s="36"/>
      <c r="M41879" s="36"/>
      <c r="N41879" s="36"/>
    </row>
    <row r="41880" spans="12:14" x14ac:dyDescent="0.25">
      <c r="L41880" s="36"/>
      <c r="M41880" s="36"/>
      <c r="N41880" s="36"/>
    </row>
    <row r="41881" spans="12:14" x14ac:dyDescent="0.25">
      <c r="L41881" s="36"/>
      <c r="M41881" s="36"/>
      <c r="N41881" s="36"/>
    </row>
    <row r="41882" spans="12:14" x14ac:dyDescent="0.25">
      <c r="L41882" s="36"/>
      <c r="M41882" s="36"/>
      <c r="N41882" s="36"/>
    </row>
    <row r="41883" spans="12:14" x14ac:dyDescent="0.25">
      <c r="L41883" s="36"/>
      <c r="M41883" s="36"/>
      <c r="N41883" s="36"/>
    </row>
    <row r="41884" spans="12:14" x14ac:dyDescent="0.25">
      <c r="L41884" s="36"/>
      <c r="M41884" s="36"/>
      <c r="N41884" s="36"/>
    </row>
    <row r="41885" spans="12:14" x14ac:dyDescent="0.25">
      <c r="L41885" s="36"/>
      <c r="M41885" s="36"/>
      <c r="N41885" s="36"/>
    </row>
    <row r="41886" spans="12:14" x14ac:dyDescent="0.25">
      <c r="L41886" s="36"/>
      <c r="M41886" s="36"/>
      <c r="N41886" s="36"/>
    </row>
    <row r="41887" spans="12:14" x14ac:dyDescent="0.25">
      <c r="L41887" s="36"/>
      <c r="M41887" s="36"/>
      <c r="N41887" s="36"/>
    </row>
    <row r="41888" spans="12:14" x14ac:dyDescent="0.25">
      <c r="L41888" s="36"/>
      <c r="M41888" s="36"/>
      <c r="N41888" s="36"/>
    </row>
    <row r="41889" spans="12:14" x14ac:dyDescent="0.25">
      <c r="L41889" s="36"/>
      <c r="M41889" s="36"/>
      <c r="N41889" s="36"/>
    </row>
    <row r="41890" spans="12:14" x14ac:dyDescent="0.25">
      <c r="L41890" s="36"/>
      <c r="M41890" s="36"/>
      <c r="N41890" s="36"/>
    </row>
    <row r="41891" spans="12:14" x14ac:dyDescent="0.25">
      <c r="L41891" s="36"/>
      <c r="M41891" s="36"/>
      <c r="N41891" s="36"/>
    </row>
    <row r="41892" spans="12:14" x14ac:dyDescent="0.25">
      <c r="L41892" s="36"/>
      <c r="M41892" s="36"/>
      <c r="N41892" s="36"/>
    </row>
    <row r="41893" spans="12:14" x14ac:dyDescent="0.25">
      <c r="L41893" s="36"/>
      <c r="M41893" s="36"/>
      <c r="N41893" s="36"/>
    </row>
    <row r="41894" spans="12:14" x14ac:dyDescent="0.25">
      <c r="L41894" s="36"/>
      <c r="M41894" s="36"/>
      <c r="N41894" s="36"/>
    </row>
    <row r="41895" spans="12:14" x14ac:dyDescent="0.25">
      <c r="L41895" s="36"/>
      <c r="M41895" s="36"/>
      <c r="N41895" s="36"/>
    </row>
    <row r="41896" spans="12:14" x14ac:dyDescent="0.25">
      <c r="L41896" s="36"/>
      <c r="M41896" s="36"/>
      <c r="N41896" s="36"/>
    </row>
    <row r="41897" spans="12:14" x14ac:dyDescent="0.25">
      <c r="L41897" s="36"/>
      <c r="M41897" s="36"/>
      <c r="N41897" s="36"/>
    </row>
    <row r="41898" spans="12:14" x14ac:dyDescent="0.25">
      <c r="L41898" s="36"/>
      <c r="M41898" s="36"/>
      <c r="N41898" s="36"/>
    </row>
    <row r="41899" spans="12:14" x14ac:dyDescent="0.25">
      <c r="L41899" s="36"/>
      <c r="M41899" s="36"/>
      <c r="N41899" s="36"/>
    </row>
    <row r="41900" spans="12:14" x14ac:dyDescent="0.25">
      <c r="L41900" s="36"/>
      <c r="M41900" s="36"/>
      <c r="N41900" s="36"/>
    </row>
    <row r="41901" spans="12:14" x14ac:dyDescent="0.25">
      <c r="L41901" s="36"/>
      <c r="M41901" s="36"/>
      <c r="N41901" s="36"/>
    </row>
    <row r="41902" spans="12:14" x14ac:dyDescent="0.25">
      <c r="L41902" s="36"/>
      <c r="M41902" s="36"/>
      <c r="N41902" s="36"/>
    </row>
    <row r="41903" spans="12:14" x14ac:dyDescent="0.25">
      <c r="L41903" s="36"/>
      <c r="M41903" s="36"/>
      <c r="N41903" s="36"/>
    </row>
    <row r="41904" spans="12:14" x14ac:dyDescent="0.25">
      <c r="L41904" s="36"/>
      <c r="M41904" s="36"/>
      <c r="N41904" s="36"/>
    </row>
    <row r="41905" spans="12:14" x14ac:dyDescent="0.25">
      <c r="L41905" s="36"/>
      <c r="M41905" s="36"/>
      <c r="N41905" s="36"/>
    </row>
    <row r="41906" spans="12:14" x14ac:dyDescent="0.25">
      <c r="L41906" s="36"/>
      <c r="M41906" s="36"/>
      <c r="N41906" s="36"/>
    </row>
    <row r="41907" spans="12:14" x14ac:dyDescent="0.25">
      <c r="L41907" s="36"/>
      <c r="M41907" s="36"/>
      <c r="N41907" s="36"/>
    </row>
    <row r="41908" spans="12:14" x14ac:dyDescent="0.25">
      <c r="L41908" s="36"/>
      <c r="M41908" s="36"/>
      <c r="N41908" s="36"/>
    </row>
    <row r="41909" spans="12:14" x14ac:dyDescent="0.25">
      <c r="L41909" s="36"/>
      <c r="M41909" s="36"/>
      <c r="N41909" s="36"/>
    </row>
    <row r="41910" spans="12:14" x14ac:dyDescent="0.25">
      <c r="L41910" s="36"/>
      <c r="M41910" s="36"/>
      <c r="N41910" s="36"/>
    </row>
    <row r="41911" spans="12:14" x14ac:dyDescent="0.25">
      <c r="L41911" s="36"/>
      <c r="M41911" s="36"/>
      <c r="N41911" s="36"/>
    </row>
    <row r="41912" spans="12:14" x14ac:dyDescent="0.25">
      <c r="L41912" s="36"/>
      <c r="M41912" s="36"/>
      <c r="N41912" s="36"/>
    </row>
    <row r="41913" spans="12:14" x14ac:dyDescent="0.25">
      <c r="L41913" s="36"/>
      <c r="M41913" s="36"/>
      <c r="N41913" s="36"/>
    </row>
    <row r="41914" spans="12:14" x14ac:dyDescent="0.25">
      <c r="L41914" s="36"/>
      <c r="M41914" s="36"/>
      <c r="N41914" s="36"/>
    </row>
    <row r="41915" spans="12:14" x14ac:dyDescent="0.25">
      <c r="L41915" s="36"/>
      <c r="M41915" s="36"/>
      <c r="N41915" s="36"/>
    </row>
    <row r="41916" spans="12:14" x14ac:dyDescent="0.25">
      <c r="L41916" s="36"/>
      <c r="M41916" s="36"/>
      <c r="N41916" s="36"/>
    </row>
    <row r="41917" spans="12:14" x14ac:dyDescent="0.25">
      <c r="L41917" s="36"/>
      <c r="M41917" s="36"/>
      <c r="N41917" s="36"/>
    </row>
    <row r="41918" spans="12:14" x14ac:dyDescent="0.25">
      <c r="L41918" s="36"/>
      <c r="M41918" s="36"/>
      <c r="N41918" s="36"/>
    </row>
    <row r="41919" spans="12:14" x14ac:dyDescent="0.25">
      <c r="L41919" s="36"/>
      <c r="M41919" s="36"/>
      <c r="N41919" s="36"/>
    </row>
    <row r="41920" spans="12:14" x14ac:dyDescent="0.25">
      <c r="L41920" s="36"/>
      <c r="M41920" s="36"/>
      <c r="N41920" s="36"/>
    </row>
    <row r="41921" spans="12:14" x14ac:dyDescent="0.25">
      <c r="L41921" s="36"/>
      <c r="M41921" s="36"/>
      <c r="N41921" s="36"/>
    </row>
    <row r="41922" spans="12:14" x14ac:dyDescent="0.25">
      <c r="L41922" s="36"/>
      <c r="M41922" s="36"/>
      <c r="N41922" s="36"/>
    </row>
    <row r="41923" spans="12:14" x14ac:dyDescent="0.25">
      <c r="L41923" s="36"/>
      <c r="M41923" s="36"/>
      <c r="N41923" s="36"/>
    </row>
    <row r="41924" spans="12:14" x14ac:dyDescent="0.25">
      <c r="L41924" s="36"/>
      <c r="M41924" s="36"/>
      <c r="N41924" s="36"/>
    </row>
    <row r="41925" spans="12:14" x14ac:dyDescent="0.25">
      <c r="L41925" s="36"/>
      <c r="M41925" s="36"/>
      <c r="N41925" s="36"/>
    </row>
    <row r="41926" spans="12:14" x14ac:dyDescent="0.25">
      <c r="L41926" s="36"/>
      <c r="M41926" s="36"/>
      <c r="N41926" s="36"/>
    </row>
    <row r="41927" spans="12:14" x14ac:dyDescent="0.25">
      <c r="L41927" s="36"/>
      <c r="M41927" s="36"/>
      <c r="N41927" s="36"/>
    </row>
    <row r="41928" spans="12:14" x14ac:dyDescent="0.25">
      <c r="L41928" s="36"/>
      <c r="M41928" s="36"/>
      <c r="N41928" s="36"/>
    </row>
    <row r="41929" spans="12:14" x14ac:dyDescent="0.25">
      <c r="L41929" s="36"/>
      <c r="M41929" s="36"/>
      <c r="N41929" s="36"/>
    </row>
    <row r="41930" spans="12:14" x14ac:dyDescent="0.25">
      <c r="L41930" s="36"/>
      <c r="M41930" s="36"/>
      <c r="N41930" s="36"/>
    </row>
    <row r="41931" spans="12:14" x14ac:dyDescent="0.25">
      <c r="L41931" s="36"/>
      <c r="M41931" s="36"/>
      <c r="N41931" s="36"/>
    </row>
    <row r="41932" spans="12:14" x14ac:dyDescent="0.25">
      <c r="L41932" s="36"/>
      <c r="M41932" s="36"/>
      <c r="N41932" s="36"/>
    </row>
    <row r="41933" spans="12:14" x14ac:dyDescent="0.25">
      <c r="L41933" s="36"/>
      <c r="M41933" s="36"/>
      <c r="N41933" s="36"/>
    </row>
    <row r="41934" spans="12:14" x14ac:dyDescent="0.25">
      <c r="L41934" s="36"/>
      <c r="M41934" s="36"/>
      <c r="N41934" s="36"/>
    </row>
    <row r="41935" spans="12:14" x14ac:dyDescent="0.25">
      <c r="L41935" s="36"/>
      <c r="M41935" s="36"/>
      <c r="N41935" s="36"/>
    </row>
    <row r="41936" spans="12:14" x14ac:dyDescent="0.25">
      <c r="L41936" s="36"/>
      <c r="M41936" s="36"/>
      <c r="N41936" s="36"/>
    </row>
    <row r="41937" spans="12:14" x14ac:dyDescent="0.25">
      <c r="L41937" s="36"/>
      <c r="M41937" s="36"/>
      <c r="N41937" s="36"/>
    </row>
    <row r="41938" spans="12:14" x14ac:dyDescent="0.25">
      <c r="L41938" s="36"/>
      <c r="M41938" s="36"/>
      <c r="N41938" s="36"/>
    </row>
    <row r="41939" spans="12:14" x14ac:dyDescent="0.25">
      <c r="L41939" s="36"/>
      <c r="M41939" s="36"/>
      <c r="N41939" s="36"/>
    </row>
    <row r="41940" spans="12:14" x14ac:dyDescent="0.25">
      <c r="L41940" s="36"/>
      <c r="M41940" s="36"/>
      <c r="N41940" s="36"/>
    </row>
    <row r="41941" spans="12:14" x14ac:dyDescent="0.25">
      <c r="L41941" s="36"/>
      <c r="M41941" s="36"/>
      <c r="N41941" s="36"/>
    </row>
    <row r="41942" spans="12:14" x14ac:dyDescent="0.25">
      <c r="L41942" s="36"/>
      <c r="M41942" s="36"/>
      <c r="N41942" s="36"/>
    </row>
    <row r="41943" spans="12:14" x14ac:dyDescent="0.25">
      <c r="L41943" s="36"/>
      <c r="M41943" s="36"/>
      <c r="N41943" s="36"/>
    </row>
    <row r="41944" spans="12:14" x14ac:dyDescent="0.25">
      <c r="L41944" s="36"/>
      <c r="M41944" s="36"/>
      <c r="N41944" s="36"/>
    </row>
    <row r="41945" spans="12:14" x14ac:dyDescent="0.25">
      <c r="L41945" s="36"/>
      <c r="M41945" s="36"/>
      <c r="N41945" s="36"/>
    </row>
    <row r="41946" spans="12:14" x14ac:dyDescent="0.25">
      <c r="L41946" s="36"/>
      <c r="M41946" s="36"/>
      <c r="N41946" s="36"/>
    </row>
    <row r="41947" spans="12:14" x14ac:dyDescent="0.25">
      <c r="L41947" s="36"/>
      <c r="M41947" s="36"/>
      <c r="N41947" s="36"/>
    </row>
    <row r="41948" spans="12:14" x14ac:dyDescent="0.25">
      <c r="L41948" s="36"/>
      <c r="M41948" s="36"/>
      <c r="N41948" s="36"/>
    </row>
    <row r="41949" spans="12:14" x14ac:dyDescent="0.25">
      <c r="L41949" s="36"/>
      <c r="M41949" s="36"/>
      <c r="N41949" s="36"/>
    </row>
    <row r="41950" spans="12:14" x14ac:dyDescent="0.25">
      <c r="L41950" s="36"/>
      <c r="M41950" s="36"/>
      <c r="N41950" s="36"/>
    </row>
    <row r="41951" spans="12:14" x14ac:dyDescent="0.25">
      <c r="L41951" s="36"/>
      <c r="M41951" s="36"/>
      <c r="N41951" s="36"/>
    </row>
    <row r="41952" spans="12:14" x14ac:dyDescent="0.25">
      <c r="L41952" s="36"/>
      <c r="M41952" s="36"/>
      <c r="N41952" s="36"/>
    </row>
    <row r="41953" spans="12:14" x14ac:dyDescent="0.25">
      <c r="L41953" s="36"/>
      <c r="M41953" s="36"/>
      <c r="N41953" s="36"/>
    </row>
    <row r="41954" spans="12:14" x14ac:dyDescent="0.25">
      <c r="L41954" s="36"/>
      <c r="M41954" s="36"/>
      <c r="N41954" s="36"/>
    </row>
    <row r="41955" spans="12:14" x14ac:dyDescent="0.25">
      <c r="L41955" s="36"/>
      <c r="M41955" s="36"/>
      <c r="N41955" s="36"/>
    </row>
    <row r="41956" spans="12:14" x14ac:dyDescent="0.25">
      <c r="L41956" s="36"/>
      <c r="M41956" s="36"/>
      <c r="N41956" s="36"/>
    </row>
    <row r="41957" spans="12:14" x14ac:dyDescent="0.25">
      <c r="L41957" s="36"/>
      <c r="M41957" s="36"/>
      <c r="N41957" s="36"/>
    </row>
    <row r="41958" spans="12:14" x14ac:dyDescent="0.25">
      <c r="L41958" s="36"/>
      <c r="M41958" s="36"/>
      <c r="N41958" s="36"/>
    </row>
    <row r="41959" spans="12:14" x14ac:dyDescent="0.25">
      <c r="L41959" s="36"/>
      <c r="M41959" s="36"/>
      <c r="N41959" s="36"/>
    </row>
    <row r="41960" spans="12:14" x14ac:dyDescent="0.25">
      <c r="L41960" s="36"/>
      <c r="M41960" s="36"/>
      <c r="N41960" s="36"/>
    </row>
    <row r="41961" spans="12:14" x14ac:dyDescent="0.25">
      <c r="L41961" s="36"/>
      <c r="M41961" s="36"/>
      <c r="N41961" s="36"/>
    </row>
    <row r="41962" spans="12:14" x14ac:dyDescent="0.25">
      <c r="L41962" s="36"/>
      <c r="M41962" s="36"/>
      <c r="N41962" s="36"/>
    </row>
    <row r="41963" spans="12:14" x14ac:dyDescent="0.25">
      <c r="L41963" s="36"/>
      <c r="M41963" s="36"/>
      <c r="N41963" s="36"/>
    </row>
    <row r="41964" spans="12:14" x14ac:dyDescent="0.25">
      <c r="L41964" s="36"/>
      <c r="M41964" s="36"/>
      <c r="N41964" s="36"/>
    </row>
    <row r="41965" spans="12:14" x14ac:dyDescent="0.25">
      <c r="L41965" s="36"/>
      <c r="M41965" s="36"/>
      <c r="N41965" s="36"/>
    </row>
    <row r="41966" spans="12:14" x14ac:dyDescent="0.25">
      <c r="L41966" s="36"/>
      <c r="M41966" s="36"/>
      <c r="N41966" s="36"/>
    </row>
    <row r="41967" spans="12:14" x14ac:dyDescent="0.25">
      <c r="L41967" s="36"/>
      <c r="M41967" s="36"/>
      <c r="N41967" s="36"/>
    </row>
    <row r="41968" spans="12:14" x14ac:dyDescent="0.25">
      <c r="L41968" s="36"/>
      <c r="M41968" s="36"/>
      <c r="N41968" s="36"/>
    </row>
    <row r="41969" spans="12:14" x14ac:dyDescent="0.25">
      <c r="L41969" s="36"/>
      <c r="M41969" s="36"/>
      <c r="N41969" s="36"/>
    </row>
    <row r="41970" spans="12:14" x14ac:dyDescent="0.25">
      <c r="L41970" s="36"/>
      <c r="M41970" s="36"/>
      <c r="N41970" s="36"/>
    </row>
    <row r="41971" spans="12:14" x14ac:dyDescent="0.25">
      <c r="L41971" s="36"/>
      <c r="M41971" s="36"/>
      <c r="N41971" s="36"/>
    </row>
    <row r="41972" spans="12:14" x14ac:dyDescent="0.25">
      <c r="L41972" s="36"/>
      <c r="M41972" s="36"/>
      <c r="N41972" s="36"/>
    </row>
    <row r="41973" spans="12:14" x14ac:dyDescent="0.25">
      <c r="L41973" s="36"/>
      <c r="M41973" s="36"/>
      <c r="N41973" s="36"/>
    </row>
    <row r="41974" spans="12:14" x14ac:dyDescent="0.25">
      <c r="L41974" s="36"/>
      <c r="M41974" s="36"/>
      <c r="N41974" s="36"/>
    </row>
    <row r="41975" spans="12:14" x14ac:dyDescent="0.25">
      <c r="L41975" s="36"/>
      <c r="M41975" s="36"/>
      <c r="N41975" s="36"/>
    </row>
    <row r="41976" spans="12:14" x14ac:dyDescent="0.25">
      <c r="L41976" s="36"/>
      <c r="M41976" s="36"/>
      <c r="N41976" s="36"/>
    </row>
    <row r="41977" spans="12:14" x14ac:dyDescent="0.25">
      <c r="L41977" s="36"/>
      <c r="M41977" s="36"/>
      <c r="N41977" s="36"/>
    </row>
    <row r="41978" spans="12:14" x14ac:dyDescent="0.25">
      <c r="L41978" s="36"/>
      <c r="M41978" s="36"/>
      <c r="N41978" s="36"/>
    </row>
    <row r="41979" spans="12:14" x14ac:dyDescent="0.25">
      <c r="L41979" s="36"/>
      <c r="M41979" s="36"/>
      <c r="N41979" s="36"/>
    </row>
    <row r="41980" spans="12:14" x14ac:dyDescent="0.25">
      <c r="L41980" s="36"/>
      <c r="M41980" s="36"/>
      <c r="N41980" s="36"/>
    </row>
    <row r="41981" spans="12:14" x14ac:dyDescent="0.25">
      <c r="L41981" s="36"/>
      <c r="M41981" s="36"/>
      <c r="N41981" s="36"/>
    </row>
    <row r="41982" spans="12:14" x14ac:dyDescent="0.25">
      <c r="L41982" s="36"/>
      <c r="M41982" s="36"/>
      <c r="N41982" s="36"/>
    </row>
    <row r="41983" spans="12:14" x14ac:dyDescent="0.25">
      <c r="L41983" s="36"/>
      <c r="M41983" s="36"/>
      <c r="N41983" s="36"/>
    </row>
    <row r="41984" spans="12:14" x14ac:dyDescent="0.25">
      <c r="L41984" s="36"/>
      <c r="M41984" s="36"/>
      <c r="N41984" s="36"/>
    </row>
    <row r="41985" spans="12:14" x14ac:dyDescent="0.25">
      <c r="L41985" s="36"/>
      <c r="M41985" s="36"/>
      <c r="N41985" s="36"/>
    </row>
    <row r="41986" spans="12:14" x14ac:dyDescent="0.25">
      <c r="L41986" s="36"/>
      <c r="M41986" s="36"/>
      <c r="N41986" s="36"/>
    </row>
    <row r="41987" spans="12:14" x14ac:dyDescent="0.25">
      <c r="L41987" s="36"/>
      <c r="M41987" s="36"/>
      <c r="N41987" s="36"/>
    </row>
    <row r="41988" spans="12:14" x14ac:dyDescent="0.25">
      <c r="L41988" s="36"/>
      <c r="M41988" s="36"/>
      <c r="N41988" s="36"/>
    </row>
    <row r="41989" spans="12:14" x14ac:dyDescent="0.25">
      <c r="L41989" s="36"/>
      <c r="M41989" s="36"/>
      <c r="N41989" s="36"/>
    </row>
    <row r="41990" spans="12:14" x14ac:dyDescent="0.25">
      <c r="L41990" s="36"/>
      <c r="M41990" s="36"/>
      <c r="N41990" s="36"/>
    </row>
    <row r="41991" spans="12:14" x14ac:dyDescent="0.25">
      <c r="L41991" s="36"/>
      <c r="M41991" s="36"/>
      <c r="N41991" s="36"/>
    </row>
    <row r="41992" spans="12:14" x14ac:dyDescent="0.25">
      <c r="L41992" s="36"/>
      <c r="M41992" s="36"/>
      <c r="N41992" s="36"/>
    </row>
    <row r="41993" spans="12:14" x14ac:dyDescent="0.25">
      <c r="L41993" s="36"/>
      <c r="M41993" s="36"/>
      <c r="N41993" s="36"/>
    </row>
    <row r="41994" spans="12:14" x14ac:dyDescent="0.25">
      <c r="L41994" s="36"/>
      <c r="M41994" s="36"/>
      <c r="N41994" s="36"/>
    </row>
    <row r="41995" spans="12:14" x14ac:dyDescent="0.25">
      <c r="L41995" s="36"/>
      <c r="M41995" s="36"/>
      <c r="N41995" s="36"/>
    </row>
    <row r="41996" spans="12:14" x14ac:dyDescent="0.25">
      <c r="L41996" s="36"/>
      <c r="M41996" s="36"/>
      <c r="N41996" s="36"/>
    </row>
    <row r="41997" spans="12:14" x14ac:dyDescent="0.25">
      <c r="L41997" s="36"/>
      <c r="M41997" s="36"/>
      <c r="N41997" s="36"/>
    </row>
    <row r="41998" spans="12:14" x14ac:dyDescent="0.25">
      <c r="L41998" s="36"/>
      <c r="M41998" s="36"/>
      <c r="N41998" s="36"/>
    </row>
    <row r="41999" spans="12:14" x14ac:dyDescent="0.25">
      <c r="L41999" s="36"/>
      <c r="M41999" s="36"/>
      <c r="N41999" s="36"/>
    </row>
    <row r="42000" spans="12:14" x14ac:dyDescent="0.25">
      <c r="L42000" s="36"/>
      <c r="M42000" s="36"/>
      <c r="N42000" s="36"/>
    </row>
    <row r="42001" spans="12:14" x14ac:dyDescent="0.25">
      <c r="L42001" s="36"/>
      <c r="M42001" s="36"/>
      <c r="N42001" s="36"/>
    </row>
    <row r="42002" spans="12:14" x14ac:dyDescent="0.25">
      <c r="L42002" s="36"/>
      <c r="M42002" s="36"/>
      <c r="N42002" s="36"/>
    </row>
    <row r="42003" spans="12:14" x14ac:dyDescent="0.25">
      <c r="L42003" s="36"/>
      <c r="M42003" s="36"/>
      <c r="N42003" s="36"/>
    </row>
    <row r="42004" spans="12:14" x14ac:dyDescent="0.25">
      <c r="L42004" s="36"/>
      <c r="M42004" s="36"/>
      <c r="N42004" s="36"/>
    </row>
    <row r="42005" spans="12:14" x14ac:dyDescent="0.25">
      <c r="L42005" s="36"/>
      <c r="M42005" s="36"/>
      <c r="N42005" s="36"/>
    </row>
    <row r="42006" spans="12:14" x14ac:dyDescent="0.25">
      <c r="L42006" s="36"/>
      <c r="M42006" s="36"/>
      <c r="N42006" s="36"/>
    </row>
    <row r="42007" spans="12:14" x14ac:dyDescent="0.25">
      <c r="L42007" s="36"/>
      <c r="M42007" s="36"/>
      <c r="N42007" s="36"/>
    </row>
    <row r="42008" spans="12:14" x14ac:dyDescent="0.25">
      <c r="L42008" s="36"/>
      <c r="M42008" s="36"/>
      <c r="N42008" s="36"/>
    </row>
    <row r="42009" spans="12:14" x14ac:dyDescent="0.25">
      <c r="L42009" s="36"/>
      <c r="M42009" s="36"/>
      <c r="N42009" s="36"/>
    </row>
    <row r="42010" spans="12:14" x14ac:dyDescent="0.25">
      <c r="L42010" s="36"/>
      <c r="M42010" s="36"/>
      <c r="N42010" s="36"/>
    </row>
    <row r="42011" spans="12:14" x14ac:dyDescent="0.25">
      <c r="L42011" s="36"/>
      <c r="M42011" s="36"/>
      <c r="N42011" s="36"/>
    </row>
    <row r="42012" spans="12:14" x14ac:dyDescent="0.25">
      <c r="L42012" s="36"/>
      <c r="M42012" s="36"/>
      <c r="N42012" s="36"/>
    </row>
    <row r="42013" spans="12:14" x14ac:dyDescent="0.25">
      <c r="L42013" s="36"/>
      <c r="M42013" s="36"/>
      <c r="N42013" s="36"/>
    </row>
    <row r="42014" spans="12:14" x14ac:dyDescent="0.25">
      <c r="L42014" s="36"/>
      <c r="M42014" s="36"/>
      <c r="N42014" s="36"/>
    </row>
    <row r="42015" spans="12:14" x14ac:dyDescent="0.25">
      <c r="L42015" s="36"/>
      <c r="M42015" s="36"/>
      <c r="N42015" s="36"/>
    </row>
    <row r="42016" spans="12:14" x14ac:dyDescent="0.25">
      <c r="L42016" s="36"/>
      <c r="M42016" s="36"/>
      <c r="N42016" s="36"/>
    </row>
    <row r="42017" spans="12:14" x14ac:dyDescent="0.25">
      <c r="L42017" s="36"/>
      <c r="M42017" s="36"/>
      <c r="N42017" s="36"/>
    </row>
    <row r="42018" spans="12:14" x14ac:dyDescent="0.25">
      <c r="L42018" s="36"/>
      <c r="M42018" s="36"/>
      <c r="N42018" s="36"/>
    </row>
    <row r="42019" spans="12:14" x14ac:dyDescent="0.25">
      <c r="L42019" s="36"/>
      <c r="M42019" s="36"/>
      <c r="N42019" s="36"/>
    </row>
    <row r="42020" spans="12:14" x14ac:dyDescent="0.25">
      <c r="L42020" s="36"/>
      <c r="M42020" s="36"/>
      <c r="N42020" s="36"/>
    </row>
    <row r="42021" spans="12:14" x14ac:dyDescent="0.25">
      <c r="L42021" s="36"/>
      <c r="M42021" s="36"/>
      <c r="N42021" s="36"/>
    </row>
    <row r="42022" spans="12:14" x14ac:dyDescent="0.25">
      <c r="L42022" s="36"/>
      <c r="M42022" s="36"/>
      <c r="N42022" s="36"/>
    </row>
    <row r="42023" spans="12:14" x14ac:dyDescent="0.25">
      <c r="L42023" s="36"/>
      <c r="M42023" s="36"/>
      <c r="N42023" s="36"/>
    </row>
    <row r="42024" spans="12:14" x14ac:dyDescent="0.25">
      <c r="L42024" s="36"/>
      <c r="M42024" s="36"/>
      <c r="N42024" s="36"/>
    </row>
    <row r="42025" spans="12:14" x14ac:dyDescent="0.25">
      <c r="L42025" s="36"/>
      <c r="M42025" s="36"/>
      <c r="N42025" s="36"/>
    </row>
    <row r="42026" spans="12:14" x14ac:dyDescent="0.25">
      <c r="L42026" s="36"/>
      <c r="M42026" s="36"/>
      <c r="N42026" s="36"/>
    </row>
    <row r="42027" spans="12:14" x14ac:dyDescent="0.25">
      <c r="L42027" s="36"/>
      <c r="M42027" s="36"/>
      <c r="N42027" s="36"/>
    </row>
    <row r="42028" spans="12:14" x14ac:dyDescent="0.25">
      <c r="L42028" s="36"/>
      <c r="M42028" s="36"/>
      <c r="N42028" s="36"/>
    </row>
    <row r="42029" spans="12:14" x14ac:dyDescent="0.25">
      <c r="L42029" s="36"/>
      <c r="M42029" s="36"/>
      <c r="N42029" s="36"/>
    </row>
    <row r="42030" spans="12:14" x14ac:dyDescent="0.25">
      <c r="L42030" s="36"/>
      <c r="M42030" s="36"/>
      <c r="N42030" s="36"/>
    </row>
    <row r="42031" spans="12:14" x14ac:dyDescent="0.25">
      <c r="L42031" s="36"/>
      <c r="M42031" s="36"/>
      <c r="N42031" s="36"/>
    </row>
    <row r="42032" spans="12:14" x14ac:dyDescent="0.25">
      <c r="L42032" s="36"/>
      <c r="M42032" s="36"/>
      <c r="N42032" s="36"/>
    </row>
    <row r="42033" spans="12:14" x14ac:dyDescent="0.25">
      <c r="L42033" s="36"/>
      <c r="M42033" s="36"/>
      <c r="N42033" s="36"/>
    </row>
    <row r="42034" spans="12:14" x14ac:dyDescent="0.25">
      <c r="L42034" s="36"/>
      <c r="M42034" s="36"/>
      <c r="N42034" s="36"/>
    </row>
    <row r="42035" spans="12:14" x14ac:dyDescent="0.25">
      <c r="L42035" s="36"/>
      <c r="M42035" s="36"/>
      <c r="N42035" s="36"/>
    </row>
    <row r="42036" spans="12:14" x14ac:dyDescent="0.25">
      <c r="L42036" s="36"/>
      <c r="M42036" s="36"/>
      <c r="N42036" s="36"/>
    </row>
    <row r="42037" spans="12:14" x14ac:dyDescent="0.25">
      <c r="L42037" s="36"/>
      <c r="M42037" s="36"/>
      <c r="N42037" s="36"/>
    </row>
    <row r="42038" spans="12:14" x14ac:dyDescent="0.25">
      <c r="L42038" s="36"/>
      <c r="M42038" s="36"/>
      <c r="N42038" s="36"/>
    </row>
    <row r="42039" spans="12:14" x14ac:dyDescent="0.25">
      <c r="L42039" s="36"/>
      <c r="M42039" s="36"/>
      <c r="N42039" s="36"/>
    </row>
    <row r="42040" spans="12:14" x14ac:dyDescent="0.25">
      <c r="L42040" s="36"/>
      <c r="M42040" s="36"/>
      <c r="N42040" s="36"/>
    </row>
    <row r="42041" spans="12:14" x14ac:dyDescent="0.25">
      <c r="L42041" s="36"/>
      <c r="M42041" s="36"/>
      <c r="N42041" s="36"/>
    </row>
    <row r="42042" spans="12:14" x14ac:dyDescent="0.25">
      <c r="L42042" s="36"/>
      <c r="M42042" s="36"/>
      <c r="N42042" s="36"/>
    </row>
    <row r="42043" spans="12:14" x14ac:dyDescent="0.25">
      <c r="L42043" s="36"/>
      <c r="M42043" s="36"/>
      <c r="N42043" s="36"/>
    </row>
    <row r="42044" spans="12:14" x14ac:dyDescent="0.25">
      <c r="L42044" s="36"/>
      <c r="M42044" s="36"/>
      <c r="N42044" s="36"/>
    </row>
    <row r="42045" spans="12:14" x14ac:dyDescent="0.25">
      <c r="L42045" s="36"/>
      <c r="M42045" s="36"/>
      <c r="N42045" s="36"/>
    </row>
    <row r="42046" spans="12:14" x14ac:dyDescent="0.25">
      <c r="L42046" s="36"/>
      <c r="M42046" s="36"/>
      <c r="N42046" s="36"/>
    </row>
    <row r="42047" spans="12:14" x14ac:dyDescent="0.25">
      <c r="L42047" s="36"/>
      <c r="M42047" s="36"/>
      <c r="N42047" s="36"/>
    </row>
    <row r="42048" spans="12:14" x14ac:dyDescent="0.25">
      <c r="L42048" s="36"/>
      <c r="M42048" s="36"/>
      <c r="N42048" s="36"/>
    </row>
    <row r="42049" spans="12:14" x14ac:dyDescent="0.25">
      <c r="L42049" s="36"/>
      <c r="M42049" s="36"/>
      <c r="N42049" s="36"/>
    </row>
    <row r="42050" spans="12:14" x14ac:dyDescent="0.25">
      <c r="L42050" s="36"/>
      <c r="M42050" s="36"/>
      <c r="N42050" s="36"/>
    </row>
    <row r="42051" spans="12:14" x14ac:dyDescent="0.25">
      <c r="L42051" s="36"/>
      <c r="M42051" s="36"/>
      <c r="N42051" s="36"/>
    </row>
    <row r="42052" spans="12:14" x14ac:dyDescent="0.25">
      <c r="L42052" s="36"/>
      <c r="M42052" s="36"/>
      <c r="N42052" s="36"/>
    </row>
    <row r="42053" spans="12:14" x14ac:dyDescent="0.25">
      <c r="L42053" s="36"/>
      <c r="M42053" s="36"/>
      <c r="N42053" s="36"/>
    </row>
    <row r="42054" spans="12:14" x14ac:dyDescent="0.25">
      <c r="L42054" s="36"/>
      <c r="M42054" s="36"/>
      <c r="N42054" s="36"/>
    </row>
    <row r="42055" spans="12:14" x14ac:dyDescent="0.25">
      <c r="L42055" s="36"/>
      <c r="M42055" s="36"/>
      <c r="N42055" s="36"/>
    </row>
    <row r="42056" spans="12:14" x14ac:dyDescent="0.25">
      <c r="L42056" s="36"/>
      <c r="M42056" s="36"/>
      <c r="N42056" s="36"/>
    </row>
    <row r="42057" spans="12:14" x14ac:dyDescent="0.25">
      <c r="L42057" s="36"/>
      <c r="M42057" s="36"/>
      <c r="N42057" s="36"/>
    </row>
    <row r="42058" spans="12:14" x14ac:dyDescent="0.25">
      <c r="L42058" s="36"/>
      <c r="M42058" s="36"/>
      <c r="N42058" s="36"/>
    </row>
    <row r="42059" spans="12:14" x14ac:dyDescent="0.25">
      <c r="L42059" s="36"/>
      <c r="M42059" s="36"/>
      <c r="N42059" s="36"/>
    </row>
    <row r="42060" spans="12:14" x14ac:dyDescent="0.25">
      <c r="L42060" s="36"/>
      <c r="M42060" s="36"/>
      <c r="N42060" s="36"/>
    </row>
    <row r="42061" spans="12:14" x14ac:dyDescent="0.25">
      <c r="L42061" s="36"/>
      <c r="M42061" s="36"/>
      <c r="N42061" s="36"/>
    </row>
    <row r="42062" spans="12:14" x14ac:dyDescent="0.25">
      <c r="L42062" s="36"/>
      <c r="M42062" s="36"/>
      <c r="N42062" s="36"/>
    </row>
    <row r="42063" spans="12:14" x14ac:dyDescent="0.25">
      <c r="L42063" s="36"/>
      <c r="M42063" s="36"/>
      <c r="N42063" s="36"/>
    </row>
    <row r="42064" spans="12:14" x14ac:dyDescent="0.25">
      <c r="L42064" s="36"/>
      <c r="M42064" s="36"/>
      <c r="N42064" s="36"/>
    </row>
    <row r="42065" spans="12:14" x14ac:dyDescent="0.25">
      <c r="L42065" s="36"/>
      <c r="M42065" s="36"/>
      <c r="N42065" s="36"/>
    </row>
    <row r="42066" spans="12:14" x14ac:dyDescent="0.25">
      <c r="L42066" s="36"/>
      <c r="M42066" s="36"/>
      <c r="N42066" s="36"/>
    </row>
    <row r="42067" spans="12:14" x14ac:dyDescent="0.25">
      <c r="L42067" s="36"/>
      <c r="M42067" s="36"/>
      <c r="N42067" s="36"/>
    </row>
    <row r="42068" spans="12:14" x14ac:dyDescent="0.25">
      <c r="L42068" s="36"/>
      <c r="M42068" s="36"/>
      <c r="N42068" s="36"/>
    </row>
    <row r="42069" spans="12:14" x14ac:dyDescent="0.25">
      <c r="L42069" s="36"/>
      <c r="M42069" s="36"/>
      <c r="N42069" s="36"/>
    </row>
    <row r="42070" spans="12:14" x14ac:dyDescent="0.25">
      <c r="L42070" s="36"/>
      <c r="M42070" s="36"/>
      <c r="N42070" s="36"/>
    </row>
    <row r="42071" spans="12:14" x14ac:dyDescent="0.25">
      <c r="L42071" s="36"/>
      <c r="M42071" s="36"/>
      <c r="N42071" s="36"/>
    </row>
    <row r="42072" spans="12:14" x14ac:dyDescent="0.25">
      <c r="L42072" s="36"/>
      <c r="M42072" s="36"/>
      <c r="N42072" s="36"/>
    </row>
    <row r="42073" spans="12:14" x14ac:dyDescent="0.25">
      <c r="L42073" s="36"/>
      <c r="M42073" s="36"/>
      <c r="N42073" s="36"/>
    </row>
    <row r="42074" spans="12:14" x14ac:dyDescent="0.25">
      <c r="L42074" s="36"/>
      <c r="M42074" s="36"/>
      <c r="N42074" s="36"/>
    </row>
    <row r="42075" spans="12:14" x14ac:dyDescent="0.25">
      <c r="L42075" s="36"/>
      <c r="M42075" s="36"/>
      <c r="N42075" s="36"/>
    </row>
    <row r="42076" spans="12:14" x14ac:dyDescent="0.25">
      <c r="L42076" s="36"/>
      <c r="M42076" s="36"/>
      <c r="N42076" s="36"/>
    </row>
    <row r="42077" spans="12:14" x14ac:dyDescent="0.25">
      <c r="L42077" s="36"/>
      <c r="M42077" s="36"/>
      <c r="N42077" s="36"/>
    </row>
    <row r="42078" spans="12:14" x14ac:dyDescent="0.25">
      <c r="L42078" s="36"/>
      <c r="M42078" s="36"/>
      <c r="N42078" s="36"/>
    </row>
    <row r="42079" spans="12:14" x14ac:dyDescent="0.25">
      <c r="L42079" s="36"/>
      <c r="M42079" s="36"/>
      <c r="N42079" s="36"/>
    </row>
    <row r="42080" spans="12:14" x14ac:dyDescent="0.25">
      <c r="L42080" s="36"/>
      <c r="M42080" s="36"/>
      <c r="N42080" s="36"/>
    </row>
    <row r="42081" spans="12:14" x14ac:dyDescent="0.25">
      <c r="L42081" s="36"/>
      <c r="M42081" s="36"/>
      <c r="N42081" s="36"/>
    </row>
    <row r="42082" spans="12:14" x14ac:dyDescent="0.25">
      <c r="L42082" s="36"/>
      <c r="M42082" s="36"/>
      <c r="N42082" s="36"/>
    </row>
    <row r="42083" spans="12:14" x14ac:dyDescent="0.25">
      <c r="L42083" s="36"/>
      <c r="M42083" s="36"/>
      <c r="N42083" s="36"/>
    </row>
    <row r="42084" spans="12:14" x14ac:dyDescent="0.25">
      <c r="L42084" s="36"/>
      <c r="M42084" s="36"/>
      <c r="N42084" s="36"/>
    </row>
    <row r="42085" spans="12:14" x14ac:dyDescent="0.25">
      <c r="L42085" s="36"/>
      <c r="M42085" s="36"/>
      <c r="N42085" s="36"/>
    </row>
    <row r="42086" spans="12:14" x14ac:dyDescent="0.25">
      <c r="L42086" s="36"/>
      <c r="M42086" s="36"/>
      <c r="N42086" s="36"/>
    </row>
    <row r="42087" spans="12:14" x14ac:dyDescent="0.25">
      <c r="L42087" s="36"/>
      <c r="M42087" s="36"/>
      <c r="N42087" s="36"/>
    </row>
    <row r="42088" spans="12:14" x14ac:dyDescent="0.25">
      <c r="L42088" s="36"/>
      <c r="M42088" s="36"/>
      <c r="N42088" s="36"/>
    </row>
    <row r="42089" spans="12:14" x14ac:dyDescent="0.25">
      <c r="L42089" s="36"/>
      <c r="M42089" s="36"/>
      <c r="N42089" s="36"/>
    </row>
    <row r="42090" spans="12:14" x14ac:dyDescent="0.25">
      <c r="L42090" s="36"/>
      <c r="M42090" s="36"/>
      <c r="N42090" s="36"/>
    </row>
    <row r="42091" spans="12:14" x14ac:dyDescent="0.25">
      <c r="L42091" s="36"/>
      <c r="M42091" s="36"/>
      <c r="N42091" s="36"/>
    </row>
    <row r="42092" spans="12:14" x14ac:dyDescent="0.25">
      <c r="L42092" s="36"/>
      <c r="M42092" s="36"/>
      <c r="N42092" s="36"/>
    </row>
    <row r="42093" spans="12:14" x14ac:dyDescent="0.25">
      <c r="L42093" s="36"/>
      <c r="M42093" s="36"/>
      <c r="N42093" s="36"/>
    </row>
    <row r="42094" spans="12:14" x14ac:dyDescent="0.25">
      <c r="L42094" s="36"/>
      <c r="M42094" s="36"/>
      <c r="N42094" s="36"/>
    </row>
    <row r="42095" spans="12:14" x14ac:dyDescent="0.25">
      <c r="L42095" s="36"/>
      <c r="M42095" s="36"/>
      <c r="N42095" s="36"/>
    </row>
    <row r="42096" spans="12:14" x14ac:dyDescent="0.25">
      <c r="L42096" s="36"/>
      <c r="M42096" s="36"/>
      <c r="N42096" s="36"/>
    </row>
    <row r="42097" spans="12:14" x14ac:dyDescent="0.25">
      <c r="L42097" s="36"/>
      <c r="M42097" s="36"/>
      <c r="N42097" s="36"/>
    </row>
    <row r="42098" spans="12:14" x14ac:dyDescent="0.25">
      <c r="L42098" s="36"/>
      <c r="M42098" s="36"/>
      <c r="N42098" s="36"/>
    </row>
    <row r="42099" spans="12:14" x14ac:dyDescent="0.25">
      <c r="L42099" s="36"/>
      <c r="M42099" s="36"/>
      <c r="N42099" s="36"/>
    </row>
    <row r="42100" spans="12:14" x14ac:dyDescent="0.25">
      <c r="L42100" s="36"/>
      <c r="M42100" s="36"/>
      <c r="N42100" s="36"/>
    </row>
    <row r="42101" spans="12:14" x14ac:dyDescent="0.25">
      <c r="L42101" s="36"/>
      <c r="M42101" s="36"/>
      <c r="N42101" s="36"/>
    </row>
    <row r="42102" spans="12:14" x14ac:dyDescent="0.25">
      <c r="L42102" s="36"/>
      <c r="M42102" s="36"/>
      <c r="N42102" s="36"/>
    </row>
    <row r="42103" spans="12:14" x14ac:dyDescent="0.25">
      <c r="L42103" s="36"/>
      <c r="M42103" s="36"/>
      <c r="N42103" s="36"/>
    </row>
    <row r="42104" spans="12:14" x14ac:dyDescent="0.25">
      <c r="L42104" s="36"/>
      <c r="M42104" s="36"/>
      <c r="N42104" s="36"/>
    </row>
    <row r="42105" spans="12:14" x14ac:dyDescent="0.25">
      <c r="L42105" s="36"/>
      <c r="M42105" s="36"/>
      <c r="N42105" s="36"/>
    </row>
    <row r="42106" spans="12:14" x14ac:dyDescent="0.25">
      <c r="L42106" s="36"/>
      <c r="M42106" s="36"/>
      <c r="N42106" s="36"/>
    </row>
    <row r="42107" spans="12:14" x14ac:dyDescent="0.25">
      <c r="L42107" s="36"/>
      <c r="M42107" s="36"/>
      <c r="N42107" s="36"/>
    </row>
    <row r="42108" spans="12:14" x14ac:dyDescent="0.25">
      <c r="L42108" s="36"/>
      <c r="M42108" s="36"/>
      <c r="N42108" s="36"/>
    </row>
    <row r="42109" spans="12:14" x14ac:dyDescent="0.25">
      <c r="L42109" s="36"/>
      <c r="M42109" s="36"/>
      <c r="N42109" s="36"/>
    </row>
    <row r="42110" spans="12:14" x14ac:dyDescent="0.25">
      <c r="L42110" s="36"/>
      <c r="M42110" s="36"/>
      <c r="N42110" s="36"/>
    </row>
    <row r="42111" spans="12:14" x14ac:dyDescent="0.25">
      <c r="L42111" s="36"/>
      <c r="M42111" s="36"/>
      <c r="N42111" s="36"/>
    </row>
    <row r="42112" spans="12:14" x14ac:dyDescent="0.25">
      <c r="L42112" s="36"/>
      <c r="M42112" s="36"/>
      <c r="N42112" s="36"/>
    </row>
    <row r="42113" spans="12:14" x14ac:dyDescent="0.25">
      <c r="L42113" s="36"/>
      <c r="M42113" s="36"/>
      <c r="N42113" s="36"/>
    </row>
    <row r="42114" spans="12:14" x14ac:dyDescent="0.25">
      <c r="L42114" s="36"/>
      <c r="M42114" s="36"/>
      <c r="N42114" s="36"/>
    </row>
    <row r="42115" spans="12:14" x14ac:dyDescent="0.25">
      <c r="L42115" s="36"/>
      <c r="M42115" s="36"/>
      <c r="N42115" s="36"/>
    </row>
    <row r="42116" spans="12:14" x14ac:dyDescent="0.25">
      <c r="L42116" s="36"/>
      <c r="M42116" s="36"/>
      <c r="N42116" s="36"/>
    </row>
    <row r="42117" spans="12:14" x14ac:dyDescent="0.25">
      <c r="L42117" s="36"/>
      <c r="M42117" s="36"/>
      <c r="N42117" s="36"/>
    </row>
    <row r="42118" spans="12:14" x14ac:dyDescent="0.25">
      <c r="L42118" s="36"/>
      <c r="M42118" s="36"/>
      <c r="N42118" s="36"/>
    </row>
    <row r="42119" spans="12:14" x14ac:dyDescent="0.25">
      <c r="L42119" s="36"/>
      <c r="M42119" s="36"/>
      <c r="N42119" s="36"/>
    </row>
    <row r="42120" spans="12:14" x14ac:dyDescent="0.25">
      <c r="L42120" s="36"/>
      <c r="M42120" s="36"/>
      <c r="N42120" s="36"/>
    </row>
    <row r="42121" spans="12:14" x14ac:dyDescent="0.25">
      <c r="L42121" s="36"/>
      <c r="M42121" s="36"/>
      <c r="N42121" s="36"/>
    </row>
    <row r="42122" spans="12:14" x14ac:dyDescent="0.25">
      <c r="L42122" s="36"/>
      <c r="M42122" s="36"/>
      <c r="N42122" s="36"/>
    </row>
    <row r="42123" spans="12:14" x14ac:dyDescent="0.25">
      <c r="L42123" s="36"/>
      <c r="M42123" s="36"/>
      <c r="N42123" s="36"/>
    </row>
    <row r="42124" spans="12:14" x14ac:dyDescent="0.25">
      <c r="L42124" s="36"/>
      <c r="M42124" s="36"/>
      <c r="N42124" s="36"/>
    </row>
    <row r="42125" spans="12:14" x14ac:dyDescent="0.25">
      <c r="L42125" s="36"/>
      <c r="M42125" s="36"/>
      <c r="N42125" s="36"/>
    </row>
    <row r="42126" spans="12:14" x14ac:dyDescent="0.25">
      <c r="L42126" s="36"/>
      <c r="M42126" s="36"/>
      <c r="N42126" s="36"/>
    </row>
    <row r="42127" spans="12:14" x14ac:dyDescent="0.25">
      <c r="L42127" s="36"/>
      <c r="M42127" s="36"/>
      <c r="N42127" s="36"/>
    </row>
    <row r="42128" spans="12:14" x14ac:dyDescent="0.25">
      <c r="L42128" s="36"/>
      <c r="M42128" s="36"/>
      <c r="N42128" s="36"/>
    </row>
    <row r="42129" spans="12:14" x14ac:dyDescent="0.25">
      <c r="L42129" s="36"/>
      <c r="M42129" s="36"/>
      <c r="N42129" s="36"/>
    </row>
    <row r="42130" spans="12:14" x14ac:dyDescent="0.25">
      <c r="L42130" s="36"/>
      <c r="M42130" s="36"/>
      <c r="N42130" s="36"/>
    </row>
    <row r="42131" spans="12:14" x14ac:dyDescent="0.25">
      <c r="L42131" s="36"/>
      <c r="M42131" s="36"/>
      <c r="N42131" s="36"/>
    </row>
    <row r="42132" spans="12:14" x14ac:dyDescent="0.25">
      <c r="L42132" s="36"/>
      <c r="M42132" s="36"/>
      <c r="N42132" s="36"/>
    </row>
    <row r="42133" spans="12:14" x14ac:dyDescent="0.25">
      <c r="L42133" s="36"/>
      <c r="M42133" s="36"/>
      <c r="N42133" s="36"/>
    </row>
    <row r="42134" spans="12:14" x14ac:dyDescent="0.25">
      <c r="L42134" s="36"/>
      <c r="M42134" s="36"/>
      <c r="N42134" s="36"/>
    </row>
    <row r="42135" spans="12:14" x14ac:dyDescent="0.25">
      <c r="L42135" s="36"/>
      <c r="M42135" s="36"/>
      <c r="N42135" s="36"/>
    </row>
    <row r="42136" spans="12:14" x14ac:dyDescent="0.25">
      <c r="L42136" s="36"/>
      <c r="M42136" s="36"/>
      <c r="N42136" s="36"/>
    </row>
    <row r="42137" spans="12:14" x14ac:dyDescent="0.25">
      <c r="L42137" s="36"/>
      <c r="M42137" s="36"/>
      <c r="N42137" s="36"/>
    </row>
    <row r="42138" spans="12:14" x14ac:dyDescent="0.25">
      <c r="L42138" s="36"/>
      <c r="M42138" s="36"/>
      <c r="N42138" s="36"/>
    </row>
    <row r="42139" spans="12:14" x14ac:dyDescent="0.25">
      <c r="L42139" s="36"/>
      <c r="M42139" s="36"/>
      <c r="N42139" s="36"/>
    </row>
    <row r="42140" spans="12:14" x14ac:dyDescent="0.25">
      <c r="L42140" s="36"/>
      <c r="M42140" s="36"/>
      <c r="N42140" s="36"/>
    </row>
    <row r="42141" spans="12:14" x14ac:dyDescent="0.25">
      <c r="L42141" s="36"/>
      <c r="M42141" s="36"/>
      <c r="N42141" s="36"/>
    </row>
    <row r="42142" spans="12:14" x14ac:dyDescent="0.25">
      <c r="L42142" s="36"/>
      <c r="M42142" s="36"/>
      <c r="N42142" s="36"/>
    </row>
    <row r="42143" spans="12:14" x14ac:dyDescent="0.25">
      <c r="L42143" s="36"/>
      <c r="M42143" s="36"/>
      <c r="N42143" s="36"/>
    </row>
    <row r="42144" spans="12:14" x14ac:dyDescent="0.25">
      <c r="L42144" s="36"/>
      <c r="M42144" s="36"/>
      <c r="N42144" s="36"/>
    </row>
    <row r="42145" spans="12:14" x14ac:dyDescent="0.25">
      <c r="L42145" s="36"/>
      <c r="M42145" s="36"/>
      <c r="N42145" s="36"/>
    </row>
    <row r="42146" spans="12:14" x14ac:dyDescent="0.25">
      <c r="L42146" s="36"/>
      <c r="M42146" s="36"/>
      <c r="N42146" s="36"/>
    </row>
    <row r="42147" spans="12:14" x14ac:dyDescent="0.25">
      <c r="L42147" s="36"/>
      <c r="M42147" s="36"/>
      <c r="N42147" s="36"/>
    </row>
    <row r="42148" spans="12:14" x14ac:dyDescent="0.25">
      <c r="L42148" s="36"/>
      <c r="M42148" s="36"/>
      <c r="N42148" s="36"/>
    </row>
    <row r="42149" spans="12:14" x14ac:dyDescent="0.25">
      <c r="L42149" s="36"/>
      <c r="M42149" s="36"/>
      <c r="N42149" s="36"/>
    </row>
    <row r="42150" spans="12:14" x14ac:dyDescent="0.25">
      <c r="L42150" s="36"/>
      <c r="M42150" s="36"/>
      <c r="N42150" s="36"/>
    </row>
    <row r="42151" spans="12:14" x14ac:dyDescent="0.25">
      <c r="L42151" s="36"/>
      <c r="M42151" s="36"/>
      <c r="N42151" s="36"/>
    </row>
    <row r="42152" spans="12:14" x14ac:dyDescent="0.25">
      <c r="L42152" s="36"/>
      <c r="M42152" s="36"/>
      <c r="N42152" s="36"/>
    </row>
    <row r="42153" spans="12:14" x14ac:dyDescent="0.25">
      <c r="L42153" s="36"/>
      <c r="M42153" s="36"/>
      <c r="N42153" s="36"/>
    </row>
    <row r="42154" spans="12:14" x14ac:dyDescent="0.25">
      <c r="L42154" s="36"/>
      <c r="M42154" s="36"/>
      <c r="N42154" s="36"/>
    </row>
    <row r="42155" spans="12:14" x14ac:dyDescent="0.25">
      <c r="L42155" s="36"/>
      <c r="M42155" s="36"/>
      <c r="N42155" s="36"/>
    </row>
    <row r="42156" spans="12:14" x14ac:dyDescent="0.25">
      <c r="L42156" s="36"/>
      <c r="M42156" s="36"/>
      <c r="N42156" s="36"/>
    </row>
    <row r="42157" spans="12:14" x14ac:dyDescent="0.25">
      <c r="L42157" s="36"/>
      <c r="M42157" s="36"/>
      <c r="N42157" s="36"/>
    </row>
    <row r="42158" spans="12:14" x14ac:dyDescent="0.25">
      <c r="L42158" s="36"/>
      <c r="M42158" s="36"/>
      <c r="N42158" s="36"/>
    </row>
    <row r="42159" spans="12:14" x14ac:dyDescent="0.25">
      <c r="L42159" s="36"/>
      <c r="M42159" s="36"/>
      <c r="N42159" s="36"/>
    </row>
    <row r="42160" spans="12:14" x14ac:dyDescent="0.25">
      <c r="L42160" s="36"/>
      <c r="M42160" s="36"/>
      <c r="N42160" s="36"/>
    </row>
    <row r="42161" spans="12:14" x14ac:dyDescent="0.25">
      <c r="L42161" s="36"/>
      <c r="M42161" s="36"/>
      <c r="N42161" s="36"/>
    </row>
    <row r="42162" spans="12:14" x14ac:dyDescent="0.25">
      <c r="L42162" s="36"/>
      <c r="M42162" s="36"/>
      <c r="N42162" s="36"/>
    </row>
    <row r="42163" spans="12:14" x14ac:dyDescent="0.25">
      <c r="L42163" s="36"/>
      <c r="M42163" s="36"/>
      <c r="N42163" s="36"/>
    </row>
    <row r="42164" spans="12:14" x14ac:dyDescent="0.25">
      <c r="L42164" s="36"/>
      <c r="M42164" s="36"/>
      <c r="N42164" s="36"/>
    </row>
    <row r="42165" spans="12:14" x14ac:dyDescent="0.25">
      <c r="L42165" s="36"/>
      <c r="M42165" s="36"/>
      <c r="N42165" s="36"/>
    </row>
    <row r="42166" spans="12:14" x14ac:dyDescent="0.25">
      <c r="L42166" s="36"/>
      <c r="M42166" s="36"/>
      <c r="N42166" s="36"/>
    </row>
    <row r="42167" spans="12:14" x14ac:dyDescent="0.25">
      <c r="L42167" s="36"/>
      <c r="M42167" s="36"/>
      <c r="N42167" s="36"/>
    </row>
    <row r="42168" spans="12:14" x14ac:dyDescent="0.25">
      <c r="L42168" s="36"/>
      <c r="M42168" s="36"/>
      <c r="N42168" s="36"/>
    </row>
    <row r="42169" spans="12:14" x14ac:dyDescent="0.25">
      <c r="L42169" s="36"/>
      <c r="M42169" s="36"/>
      <c r="N42169" s="36"/>
    </row>
    <row r="42170" spans="12:14" x14ac:dyDescent="0.25">
      <c r="L42170" s="36"/>
      <c r="M42170" s="36"/>
      <c r="N42170" s="36"/>
    </row>
    <row r="42171" spans="12:14" x14ac:dyDescent="0.25">
      <c r="L42171" s="36"/>
      <c r="M42171" s="36"/>
      <c r="N42171" s="36"/>
    </row>
    <row r="42172" spans="12:14" x14ac:dyDescent="0.25">
      <c r="L42172" s="36"/>
      <c r="M42172" s="36"/>
      <c r="N42172" s="36"/>
    </row>
    <row r="42173" spans="12:14" x14ac:dyDescent="0.25">
      <c r="L42173" s="36"/>
      <c r="M42173" s="36"/>
      <c r="N42173" s="36"/>
    </row>
    <row r="42174" spans="12:14" x14ac:dyDescent="0.25">
      <c r="L42174" s="36"/>
      <c r="M42174" s="36"/>
      <c r="N42174" s="36"/>
    </row>
    <row r="42175" spans="12:14" x14ac:dyDescent="0.25">
      <c r="L42175" s="36"/>
      <c r="M42175" s="36"/>
      <c r="N42175" s="36"/>
    </row>
    <row r="42176" spans="12:14" x14ac:dyDescent="0.25">
      <c r="L42176" s="36"/>
      <c r="M42176" s="36"/>
      <c r="N42176" s="36"/>
    </row>
    <row r="42177" spans="12:14" x14ac:dyDescent="0.25">
      <c r="L42177" s="36"/>
      <c r="M42177" s="36"/>
      <c r="N42177" s="36"/>
    </row>
    <row r="42178" spans="12:14" x14ac:dyDescent="0.25">
      <c r="L42178" s="36"/>
      <c r="M42178" s="36"/>
      <c r="N42178" s="36"/>
    </row>
    <row r="42179" spans="12:14" x14ac:dyDescent="0.25">
      <c r="L42179" s="36"/>
      <c r="M42179" s="36"/>
      <c r="N42179" s="36"/>
    </row>
    <row r="42180" spans="12:14" x14ac:dyDescent="0.25">
      <c r="L42180" s="36"/>
      <c r="M42180" s="36"/>
      <c r="N42180" s="36"/>
    </row>
    <row r="42181" spans="12:14" x14ac:dyDescent="0.25">
      <c r="L42181" s="36"/>
      <c r="M42181" s="36"/>
      <c r="N42181" s="36"/>
    </row>
    <row r="42182" spans="12:14" x14ac:dyDescent="0.25">
      <c r="L42182" s="36"/>
      <c r="M42182" s="36"/>
      <c r="N42182" s="36"/>
    </row>
    <row r="42183" spans="12:14" x14ac:dyDescent="0.25">
      <c r="L42183" s="36"/>
      <c r="M42183" s="36"/>
      <c r="N42183" s="36"/>
    </row>
    <row r="42184" spans="12:14" x14ac:dyDescent="0.25">
      <c r="L42184" s="36"/>
      <c r="M42184" s="36"/>
      <c r="N42184" s="36"/>
    </row>
    <row r="42185" spans="12:14" x14ac:dyDescent="0.25">
      <c r="L42185" s="36"/>
      <c r="M42185" s="36"/>
      <c r="N42185" s="36"/>
    </row>
    <row r="42186" spans="12:14" x14ac:dyDescent="0.25">
      <c r="L42186" s="36"/>
      <c r="M42186" s="36"/>
      <c r="N42186" s="36"/>
    </row>
    <row r="42187" spans="12:14" x14ac:dyDescent="0.25">
      <c r="L42187" s="36"/>
      <c r="M42187" s="36"/>
      <c r="N42187" s="36"/>
    </row>
    <row r="42188" spans="12:14" x14ac:dyDescent="0.25">
      <c r="L42188" s="36"/>
      <c r="M42188" s="36"/>
      <c r="N42188" s="36"/>
    </row>
    <row r="42189" spans="12:14" x14ac:dyDescent="0.25">
      <c r="L42189" s="36"/>
      <c r="M42189" s="36"/>
      <c r="N42189" s="36"/>
    </row>
    <row r="42190" spans="12:14" x14ac:dyDescent="0.25">
      <c r="L42190" s="36"/>
      <c r="M42190" s="36"/>
      <c r="N42190" s="36"/>
    </row>
    <row r="42191" spans="12:14" x14ac:dyDescent="0.25">
      <c r="L42191" s="36"/>
      <c r="M42191" s="36"/>
      <c r="N42191" s="36"/>
    </row>
    <row r="42192" spans="12:14" x14ac:dyDescent="0.25">
      <c r="M42192" s="36"/>
      <c r="N42192" s="36"/>
    </row>
    <row r="42193" spans="13:14" x14ac:dyDescent="0.25">
      <c r="M42193" s="36"/>
      <c r="N42193" s="36"/>
    </row>
    <row r="42194" spans="13:14" x14ac:dyDescent="0.25">
      <c r="M42194" s="36"/>
      <c r="N42194" s="36"/>
    </row>
    <row r="42195" spans="13:14" x14ac:dyDescent="0.25">
      <c r="M42195" s="36"/>
      <c r="N42195" s="36"/>
    </row>
    <row r="42196" spans="13:14" x14ac:dyDescent="0.25">
      <c r="M42196" s="36"/>
      <c r="N42196" s="36"/>
    </row>
    <row r="42197" spans="13:14" x14ac:dyDescent="0.25">
      <c r="M42197" s="36"/>
      <c r="N42197" s="36"/>
    </row>
    <row r="42198" spans="13:14" x14ac:dyDescent="0.25">
      <c r="M42198" s="36"/>
      <c r="N42198" s="36"/>
    </row>
    <row r="42199" spans="13:14" x14ac:dyDescent="0.25">
      <c r="M42199" s="36"/>
      <c r="N42199" s="36"/>
    </row>
    <row r="42200" spans="13:14" x14ac:dyDescent="0.25">
      <c r="M42200" s="36"/>
      <c r="N42200" s="36"/>
    </row>
    <row r="42201" spans="13:14" x14ac:dyDescent="0.25">
      <c r="M42201" s="36"/>
      <c r="N42201" s="36"/>
    </row>
    <row r="42202" spans="13:14" x14ac:dyDescent="0.25">
      <c r="M42202" s="36"/>
      <c r="N42202" s="36"/>
    </row>
    <row r="42203" spans="13:14" x14ac:dyDescent="0.25">
      <c r="M42203" s="36"/>
      <c r="N42203" s="36"/>
    </row>
    <row r="42204" spans="13:14" x14ac:dyDescent="0.25">
      <c r="M42204" s="36"/>
      <c r="N42204" s="36"/>
    </row>
    <row r="42205" spans="13:14" x14ac:dyDescent="0.25">
      <c r="M42205" s="36"/>
      <c r="N42205" s="36"/>
    </row>
    <row r="42206" spans="13:14" x14ac:dyDescent="0.25">
      <c r="M42206" s="36"/>
      <c r="N42206" s="36"/>
    </row>
    <row r="42207" spans="13:14" x14ac:dyDescent="0.25">
      <c r="M42207" s="36"/>
      <c r="N42207" s="36"/>
    </row>
    <row r="42208" spans="13:14" x14ac:dyDescent="0.25">
      <c r="M42208" s="36"/>
      <c r="N42208" s="36"/>
    </row>
    <row r="42209" spans="13:14" x14ac:dyDescent="0.25">
      <c r="M42209" s="36"/>
      <c r="N42209" s="36"/>
    </row>
    <row r="42210" spans="13:14" x14ac:dyDescent="0.25">
      <c r="M42210" s="36"/>
      <c r="N42210" s="36"/>
    </row>
    <row r="42211" spans="13:14" x14ac:dyDescent="0.25">
      <c r="M42211" s="36"/>
      <c r="N42211" s="36"/>
    </row>
    <row r="42212" spans="13:14" x14ac:dyDescent="0.25">
      <c r="M42212" s="36"/>
      <c r="N42212" s="36"/>
    </row>
    <row r="42213" spans="13:14" x14ac:dyDescent="0.25">
      <c r="M42213" s="36"/>
      <c r="N42213" s="36"/>
    </row>
    <row r="42214" spans="13:14" x14ac:dyDescent="0.25">
      <c r="M42214" s="36"/>
      <c r="N42214" s="36"/>
    </row>
    <row r="42215" spans="13:14" x14ac:dyDescent="0.25">
      <c r="M42215" s="36"/>
      <c r="N42215" s="36"/>
    </row>
    <row r="42216" spans="13:14" x14ac:dyDescent="0.25">
      <c r="M42216" s="36"/>
      <c r="N42216" s="36"/>
    </row>
    <row r="42217" spans="13:14" x14ac:dyDescent="0.25">
      <c r="M42217" s="36"/>
      <c r="N42217" s="36"/>
    </row>
    <row r="42218" spans="13:14" x14ac:dyDescent="0.25">
      <c r="M42218" s="36"/>
      <c r="N42218" s="36"/>
    </row>
    <row r="42219" spans="13:14" x14ac:dyDescent="0.25">
      <c r="M42219" s="36"/>
      <c r="N42219" s="36"/>
    </row>
    <row r="42220" spans="13:14" x14ac:dyDescent="0.25">
      <c r="M42220" s="36"/>
      <c r="N42220" s="36"/>
    </row>
    <row r="42221" spans="13:14" x14ac:dyDescent="0.25">
      <c r="M42221" s="36"/>
      <c r="N42221" s="36"/>
    </row>
    <row r="42222" spans="13:14" x14ac:dyDescent="0.25">
      <c r="M42222" s="36"/>
      <c r="N42222" s="36"/>
    </row>
    <row r="42223" spans="13:14" x14ac:dyDescent="0.25">
      <c r="M42223" s="36"/>
      <c r="N42223" s="36"/>
    </row>
    <row r="42224" spans="13:14" x14ac:dyDescent="0.25">
      <c r="M42224" s="36"/>
      <c r="N42224" s="36"/>
    </row>
    <row r="42225" spans="13:14" x14ac:dyDescent="0.25">
      <c r="M42225" s="36"/>
      <c r="N42225" s="36"/>
    </row>
    <row r="42226" spans="13:14" x14ac:dyDescent="0.25">
      <c r="M42226" s="36"/>
      <c r="N42226" s="36"/>
    </row>
    <row r="42227" spans="13:14" x14ac:dyDescent="0.25">
      <c r="M42227" s="36"/>
      <c r="N42227" s="36"/>
    </row>
    <row r="42228" spans="13:14" x14ac:dyDescent="0.25">
      <c r="M42228" s="36"/>
      <c r="N42228" s="36"/>
    </row>
    <row r="42229" spans="13:14" x14ac:dyDescent="0.25">
      <c r="M42229" s="36"/>
      <c r="N42229" s="36"/>
    </row>
    <row r="42230" spans="13:14" x14ac:dyDescent="0.25">
      <c r="M42230" s="36"/>
      <c r="N42230" s="36"/>
    </row>
    <row r="42231" spans="13:14" x14ac:dyDescent="0.25">
      <c r="M42231" s="36"/>
      <c r="N42231" s="36"/>
    </row>
    <row r="42232" spans="13:14" x14ac:dyDescent="0.25">
      <c r="M42232" s="36"/>
      <c r="N42232" s="36"/>
    </row>
    <row r="42233" spans="13:14" x14ac:dyDescent="0.25">
      <c r="M42233" s="36"/>
      <c r="N42233" s="36"/>
    </row>
    <row r="42234" spans="13:14" x14ac:dyDescent="0.25">
      <c r="M42234" s="36"/>
      <c r="N42234" s="36"/>
    </row>
    <row r="42235" spans="13:14" x14ac:dyDescent="0.25">
      <c r="M42235" s="36"/>
      <c r="N42235" s="36"/>
    </row>
    <row r="42236" spans="13:14" x14ac:dyDescent="0.25">
      <c r="M42236" s="36"/>
      <c r="N42236" s="36"/>
    </row>
    <row r="42237" spans="13:14" x14ac:dyDescent="0.25">
      <c r="M42237" s="36"/>
      <c r="N42237" s="36"/>
    </row>
    <row r="42238" spans="13:14" x14ac:dyDescent="0.25">
      <c r="M42238" s="36"/>
      <c r="N42238" s="36"/>
    </row>
    <row r="42239" spans="13:14" x14ac:dyDescent="0.25">
      <c r="M42239" s="36"/>
      <c r="N42239" s="36"/>
    </row>
    <row r="42240" spans="13:14" x14ac:dyDescent="0.25">
      <c r="M42240" s="36"/>
      <c r="N42240" s="36"/>
    </row>
    <row r="42241" spans="13:14" x14ac:dyDescent="0.25">
      <c r="M42241" s="36"/>
      <c r="N42241" s="36"/>
    </row>
    <row r="42242" spans="13:14" x14ac:dyDescent="0.25">
      <c r="M42242" s="36"/>
      <c r="N42242" s="36"/>
    </row>
    <row r="42243" spans="13:14" x14ac:dyDescent="0.25">
      <c r="M42243" s="36"/>
      <c r="N42243" s="36"/>
    </row>
    <row r="42244" spans="13:14" x14ac:dyDescent="0.25">
      <c r="M42244" s="36"/>
      <c r="N42244" s="36"/>
    </row>
    <row r="42245" spans="13:14" x14ac:dyDescent="0.25">
      <c r="M42245" s="36"/>
      <c r="N42245" s="36"/>
    </row>
    <row r="42246" spans="13:14" x14ac:dyDescent="0.25">
      <c r="M42246" s="36"/>
      <c r="N42246" s="36"/>
    </row>
    <row r="42247" spans="13:14" x14ac:dyDescent="0.25">
      <c r="M42247" s="36"/>
      <c r="N42247" s="36"/>
    </row>
    <row r="42248" spans="13:14" x14ac:dyDescent="0.25">
      <c r="M42248" s="36"/>
      <c r="N42248" s="36"/>
    </row>
    <row r="42249" spans="13:14" x14ac:dyDescent="0.25">
      <c r="M42249" s="36"/>
      <c r="N42249" s="36"/>
    </row>
    <row r="42250" spans="13:14" x14ac:dyDescent="0.25">
      <c r="M42250" s="36"/>
      <c r="N42250" s="36"/>
    </row>
    <row r="42251" spans="13:14" x14ac:dyDescent="0.25">
      <c r="M42251" s="36"/>
      <c r="N42251" s="36"/>
    </row>
    <row r="42252" spans="13:14" x14ac:dyDescent="0.25">
      <c r="M42252" s="36"/>
      <c r="N42252" s="36"/>
    </row>
    <row r="42253" spans="13:14" x14ac:dyDescent="0.25">
      <c r="M42253" s="36"/>
      <c r="N42253" s="36"/>
    </row>
    <row r="42254" spans="13:14" x14ac:dyDescent="0.25">
      <c r="M42254" s="36"/>
      <c r="N42254" s="36"/>
    </row>
    <row r="42255" spans="13:14" x14ac:dyDescent="0.25">
      <c r="M42255" s="36"/>
      <c r="N42255" s="36"/>
    </row>
    <row r="42256" spans="13:14" x14ac:dyDescent="0.25">
      <c r="M42256" s="36"/>
      <c r="N42256" s="36"/>
    </row>
    <row r="42257" spans="13:14" x14ac:dyDescent="0.25">
      <c r="M42257" s="36"/>
      <c r="N42257" s="36"/>
    </row>
    <row r="42258" spans="13:14" x14ac:dyDescent="0.25">
      <c r="M42258" s="36"/>
      <c r="N42258" s="36"/>
    </row>
    <row r="42259" spans="13:14" x14ac:dyDescent="0.25">
      <c r="M42259" s="36"/>
      <c r="N42259" s="36"/>
    </row>
    <row r="42260" spans="13:14" x14ac:dyDescent="0.25">
      <c r="M42260" s="36"/>
      <c r="N42260" s="36"/>
    </row>
    <row r="42261" spans="13:14" x14ac:dyDescent="0.25">
      <c r="M42261" s="36"/>
      <c r="N42261" s="36"/>
    </row>
    <row r="42262" spans="13:14" x14ac:dyDescent="0.25">
      <c r="M42262" s="36"/>
      <c r="N42262" s="36"/>
    </row>
    <row r="42263" spans="13:14" x14ac:dyDescent="0.25">
      <c r="M42263" s="36"/>
      <c r="N42263" s="36"/>
    </row>
    <row r="42264" spans="13:14" x14ac:dyDescent="0.25">
      <c r="M42264" s="36"/>
      <c r="N42264" s="36"/>
    </row>
    <row r="42265" spans="13:14" x14ac:dyDescent="0.25">
      <c r="M42265" s="36"/>
      <c r="N42265" s="36"/>
    </row>
    <row r="42266" spans="13:14" x14ac:dyDescent="0.25">
      <c r="M42266" s="36"/>
      <c r="N42266" s="36"/>
    </row>
    <row r="42267" spans="13:14" x14ac:dyDescent="0.25">
      <c r="M42267" s="36"/>
      <c r="N42267" s="36"/>
    </row>
    <row r="42268" spans="13:14" x14ac:dyDescent="0.25">
      <c r="M42268" s="36"/>
      <c r="N42268" s="36"/>
    </row>
    <row r="42269" spans="13:14" x14ac:dyDescent="0.25">
      <c r="M42269" s="36"/>
      <c r="N42269" s="36"/>
    </row>
    <row r="42270" spans="13:14" x14ac:dyDescent="0.25">
      <c r="M42270" s="36"/>
      <c r="N42270" s="36"/>
    </row>
    <row r="42271" spans="13:14" x14ac:dyDescent="0.25">
      <c r="M42271" s="36"/>
      <c r="N42271" s="36"/>
    </row>
    <row r="42272" spans="13:14" x14ac:dyDescent="0.25">
      <c r="M42272" s="36"/>
      <c r="N42272" s="36"/>
    </row>
    <row r="42273" spans="13:14" x14ac:dyDescent="0.25">
      <c r="M42273" s="36"/>
      <c r="N42273" s="36"/>
    </row>
    <row r="42274" spans="13:14" x14ac:dyDescent="0.25">
      <c r="M42274" s="36"/>
      <c r="N42274" s="36"/>
    </row>
    <row r="42275" spans="13:14" x14ac:dyDescent="0.25">
      <c r="M42275" s="36"/>
      <c r="N42275" s="36"/>
    </row>
    <row r="42276" spans="13:14" x14ac:dyDescent="0.25">
      <c r="M42276" s="36"/>
      <c r="N42276" s="36"/>
    </row>
    <row r="42277" spans="13:14" x14ac:dyDescent="0.25">
      <c r="M42277" s="36"/>
      <c r="N42277" s="36"/>
    </row>
    <row r="42278" spans="13:14" x14ac:dyDescent="0.25">
      <c r="M42278" s="36"/>
      <c r="N42278" s="36"/>
    </row>
    <row r="42279" spans="13:14" x14ac:dyDescent="0.25">
      <c r="M42279" s="36"/>
      <c r="N42279" s="36"/>
    </row>
    <row r="42280" spans="13:14" x14ac:dyDescent="0.25">
      <c r="M42280" s="36"/>
      <c r="N42280" s="36"/>
    </row>
    <row r="42281" spans="13:14" x14ac:dyDescent="0.25">
      <c r="M42281" s="36"/>
      <c r="N42281" s="36"/>
    </row>
    <row r="42282" spans="13:14" x14ac:dyDescent="0.25">
      <c r="M42282" s="36"/>
      <c r="N42282" s="36"/>
    </row>
    <row r="42283" spans="13:14" x14ac:dyDescent="0.25">
      <c r="M42283" s="36"/>
      <c r="N42283" s="36"/>
    </row>
    <row r="42284" spans="13:14" x14ac:dyDescent="0.25">
      <c r="M42284" s="36"/>
      <c r="N42284" s="36"/>
    </row>
    <row r="42285" spans="13:14" x14ac:dyDescent="0.25">
      <c r="M42285" s="36"/>
      <c r="N42285" s="36"/>
    </row>
    <row r="42286" spans="13:14" x14ac:dyDescent="0.25">
      <c r="M42286" s="36"/>
      <c r="N42286" s="36"/>
    </row>
    <row r="42287" spans="13:14" x14ac:dyDescent="0.25">
      <c r="M42287" s="36"/>
      <c r="N42287" s="36"/>
    </row>
    <row r="42288" spans="13:14" x14ac:dyDescent="0.25">
      <c r="M42288" s="36"/>
      <c r="N42288" s="36"/>
    </row>
    <row r="42289" spans="13:14" x14ac:dyDescent="0.25">
      <c r="M42289" s="36"/>
      <c r="N42289" s="36"/>
    </row>
    <row r="42290" spans="13:14" x14ac:dyDescent="0.25">
      <c r="M42290" s="36"/>
      <c r="N42290" s="36"/>
    </row>
    <row r="42291" spans="13:14" x14ac:dyDescent="0.25">
      <c r="M42291" s="36"/>
      <c r="N42291" s="36"/>
    </row>
    <row r="42292" spans="13:14" x14ac:dyDescent="0.25">
      <c r="M42292" s="36"/>
      <c r="N42292" s="36"/>
    </row>
    <row r="42293" spans="13:14" x14ac:dyDescent="0.25">
      <c r="M42293" s="36"/>
      <c r="N42293" s="36"/>
    </row>
    <row r="42294" spans="13:14" x14ac:dyDescent="0.25">
      <c r="M42294" s="36"/>
      <c r="N42294" s="36"/>
    </row>
    <row r="42295" spans="13:14" x14ac:dyDescent="0.25">
      <c r="M42295" s="36"/>
      <c r="N42295" s="36"/>
    </row>
    <row r="42296" spans="13:14" x14ac:dyDescent="0.25">
      <c r="M42296" s="36"/>
      <c r="N42296" s="36"/>
    </row>
    <row r="42297" spans="13:14" x14ac:dyDescent="0.25">
      <c r="M42297" s="36"/>
      <c r="N42297" s="36"/>
    </row>
    <row r="42298" spans="13:14" x14ac:dyDescent="0.25">
      <c r="M42298" s="36"/>
      <c r="N42298" s="36"/>
    </row>
    <row r="42299" spans="13:14" x14ac:dyDescent="0.25">
      <c r="M42299" s="36"/>
      <c r="N42299" s="36"/>
    </row>
    <row r="42300" spans="13:14" x14ac:dyDescent="0.25">
      <c r="M42300" s="36"/>
      <c r="N42300" s="36"/>
    </row>
    <row r="42301" spans="13:14" x14ac:dyDescent="0.25">
      <c r="M42301" s="36"/>
      <c r="N42301" s="36"/>
    </row>
    <row r="42302" spans="13:14" x14ac:dyDescent="0.25">
      <c r="M42302" s="36"/>
      <c r="N42302" s="36"/>
    </row>
    <row r="42303" spans="13:14" x14ac:dyDescent="0.25">
      <c r="M42303" s="36"/>
      <c r="N42303" s="36"/>
    </row>
    <row r="42304" spans="13:14" x14ac:dyDescent="0.25">
      <c r="M42304" s="36"/>
      <c r="N42304" s="36"/>
    </row>
    <row r="42305" spans="13:14" x14ac:dyDescent="0.25">
      <c r="M42305" s="36"/>
      <c r="N42305" s="36"/>
    </row>
    <row r="42306" spans="13:14" x14ac:dyDescent="0.25">
      <c r="M42306" s="36"/>
      <c r="N42306" s="36"/>
    </row>
    <row r="42307" spans="13:14" x14ac:dyDescent="0.25">
      <c r="M42307" s="36"/>
      <c r="N42307" s="36"/>
    </row>
    <row r="42308" spans="13:14" x14ac:dyDescent="0.25">
      <c r="M42308" s="36"/>
      <c r="N42308" s="36"/>
    </row>
    <row r="42309" spans="13:14" x14ac:dyDescent="0.25">
      <c r="M42309" s="36"/>
      <c r="N42309" s="36"/>
    </row>
    <row r="42310" spans="13:14" x14ac:dyDescent="0.25">
      <c r="M42310" s="36"/>
      <c r="N42310" s="36"/>
    </row>
    <row r="42311" spans="13:14" x14ac:dyDescent="0.25">
      <c r="M42311" s="36"/>
      <c r="N42311" s="36"/>
    </row>
    <row r="42312" spans="13:14" x14ac:dyDescent="0.25">
      <c r="M42312" s="36"/>
      <c r="N42312" s="36"/>
    </row>
    <row r="42313" spans="13:14" x14ac:dyDescent="0.25">
      <c r="M42313" s="36"/>
      <c r="N42313" s="36"/>
    </row>
    <row r="42314" spans="13:14" x14ac:dyDescent="0.25">
      <c r="M42314" s="36"/>
      <c r="N42314" s="36"/>
    </row>
    <row r="42315" spans="13:14" x14ac:dyDescent="0.25">
      <c r="M42315" s="36"/>
      <c r="N42315" s="36"/>
    </row>
    <row r="42316" spans="13:14" x14ac:dyDescent="0.25">
      <c r="M42316" s="36"/>
      <c r="N42316" s="36"/>
    </row>
    <row r="42317" spans="13:14" x14ac:dyDescent="0.25">
      <c r="M42317" s="36"/>
      <c r="N42317" s="36"/>
    </row>
    <row r="42318" spans="13:14" x14ac:dyDescent="0.25">
      <c r="M42318" s="36"/>
      <c r="N42318" s="36"/>
    </row>
    <row r="42319" spans="13:14" x14ac:dyDescent="0.25">
      <c r="M42319" s="36"/>
      <c r="N42319" s="36"/>
    </row>
    <row r="42320" spans="13:14" x14ac:dyDescent="0.25">
      <c r="M42320" s="36"/>
      <c r="N42320" s="36"/>
    </row>
    <row r="42321" spans="13:14" x14ac:dyDescent="0.25">
      <c r="M42321" s="36"/>
      <c r="N42321" s="36"/>
    </row>
    <row r="42322" spans="13:14" x14ac:dyDescent="0.25">
      <c r="M42322" s="36"/>
      <c r="N42322" s="36"/>
    </row>
    <row r="42323" spans="13:14" x14ac:dyDescent="0.25">
      <c r="M42323" s="36"/>
      <c r="N42323" s="36"/>
    </row>
    <row r="42324" spans="13:14" x14ac:dyDescent="0.25">
      <c r="M42324" s="36"/>
      <c r="N42324" s="36"/>
    </row>
    <row r="42325" spans="13:14" x14ac:dyDescent="0.25">
      <c r="M42325" s="36"/>
      <c r="N42325" s="36"/>
    </row>
    <row r="42326" spans="13:14" x14ac:dyDescent="0.25">
      <c r="M42326" s="36"/>
      <c r="N42326" s="36"/>
    </row>
    <row r="42327" spans="13:14" x14ac:dyDescent="0.25">
      <c r="M42327" s="36"/>
      <c r="N42327" s="36"/>
    </row>
    <row r="42328" spans="13:14" x14ac:dyDescent="0.25">
      <c r="M42328" s="36"/>
      <c r="N42328" s="36"/>
    </row>
    <row r="42329" spans="13:14" x14ac:dyDescent="0.25">
      <c r="M42329" s="36"/>
      <c r="N42329" s="36"/>
    </row>
    <row r="42330" spans="13:14" x14ac:dyDescent="0.25">
      <c r="M42330" s="36"/>
      <c r="N42330" s="36"/>
    </row>
    <row r="42331" spans="13:14" x14ac:dyDescent="0.25">
      <c r="M42331" s="36"/>
      <c r="N42331" s="36"/>
    </row>
    <row r="42332" spans="13:14" x14ac:dyDescent="0.25">
      <c r="M42332" s="36"/>
      <c r="N42332" s="36"/>
    </row>
    <row r="42333" spans="13:14" x14ac:dyDescent="0.25">
      <c r="M42333" s="36"/>
      <c r="N42333" s="36"/>
    </row>
    <row r="42334" spans="13:14" x14ac:dyDescent="0.25">
      <c r="M42334" s="36"/>
      <c r="N42334" s="36"/>
    </row>
    <row r="42335" spans="13:14" x14ac:dyDescent="0.25">
      <c r="M42335" s="36"/>
      <c r="N42335" s="36"/>
    </row>
    <row r="42336" spans="13:14" x14ac:dyDescent="0.25">
      <c r="M42336" s="36"/>
      <c r="N42336" s="36"/>
    </row>
    <row r="42337" spans="13:14" x14ac:dyDescent="0.25">
      <c r="M42337" s="36"/>
      <c r="N42337" s="36"/>
    </row>
    <row r="42338" spans="13:14" x14ac:dyDescent="0.25">
      <c r="M42338" s="36"/>
      <c r="N42338" s="36"/>
    </row>
    <row r="42339" spans="13:14" x14ac:dyDescent="0.25">
      <c r="M42339" s="36"/>
      <c r="N42339" s="36"/>
    </row>
    <row r="42340" spans="13:14" x14ac:dyDescent="0.25">
      <c r="M42340" s="36"/>
      <c r="N42340" s="36"/>
    </row>
    <row r="42341" spans="13:14" x14ac:dyDescent="0.25">
      <c r="M42341" s="36"/>
      <c r="N42341" s="36"/>
    </row>
    <row r="42342" spans="13:14" x14ac:dyDescent="0.25">
      <c r="M42342" s="36"/>
      <c r="N42342" s="36"/>
    </row>
    <row r="42343" spans="13:14" x14ac:dyDescent="0.25">
      <c r="M42343" s="36"/>
      <c r="N42343" s="36"/>
    </row>
    <row r="42344" spans="13:14" x14ac:dyDescent="0.25">
      <c r="M42344" s="36"/>
      <c r="N42344" s="36"/>
    </row>
    <row r="42345" spans="13:14" x14ac:dyDescent="0.25">
      <c r="M42345" s="36"/>
      <c r="N42345" s="36"/>
    </row>
    <row r="42346" spans="13:14" x14ac:dyDescent="0.25">
      <c r="M42346" s="36"/>
      <c r="N42346" s="36"/>
    </row>
    <row r="42347" spans="13:14" x14ac:dyDescent="0.25">
      <c r="M42347" s="36"/>
      <c r="N42347" s="36"/>
    </row>
    <row r="42348" spans="13:14" x14ac:dyDescent="0.25">
      <c r="M42348" s="36"/>
      <c r="N42348" s="36"/>
    </row>
    <row r="42349" spans="13:14" x14ac:dyDescent="0.25">
      <c r="M42349" s="36"/>
      <c r="N42349" s="36"/>
    </row>
    <row r="42350" spans="13:14" x14ac:dyDescent="0.25">
      <c r="M42350" s="36"/>
      <c r="N42350" s="36"/>
    </row>
    <row r="42351" spans="13:14" x14ac:dyDescent="0.25">
      <c r="M42351" s="36"/>
      <c r="N42351" s="36"/>
    </row>
    <row r="42352" spans="13:14" x14ac:dyDescent="0.25">
      <c r="M42352" s="36"/>
      <c r="N42352" s="36"/>
    </row>
    <row r="42353" spans="13:14" x14ac:dyDescent="0.25">
      <c r="M42353" s="36"/>
      <c r="N42353" s="36"/>
    </row>
    <row r="42354" spans="13:14" x14ac:dyDescent="0.25">
      <c r="M42354" s="36"/>
      <c r="N42354" s="36"/>
    </row>
    <row r="42355" spans="13:14" x14ac:dyDescent="0.25">
      <c r="M42355" s="36"/>
      <c r="N42355" s="36"/>
    </row>
    <row r="42356" spans="13:14" x14ac:dyDescent="0.25">
      <c r="M42356" s="36"/>
      <c r="N42356" s="36"/>
    </row>
    <row r="42357" spans="13:14" x14ac:dyDescent="0.25">
      <c r="M42357" s="36"/>
      <c r="N42357" s="36"/>
    </row>
    <row r="42358" spans="13:14" x14ac:dyDescent="0.25">
      <c r="M42358" s="36"/>
      <c r="N42358" s="36"/>
    </row>
    <row r="42359" spans="13:14" x14ac:dyDescent="0.25">
      <c r="M42359" s="36"/>
      <c r="N42359" s="36"/>
    </row>
    <row r="42360" spans="13:14" x14ac:dyDescent="0.25">
      <c r="M42360" s="36"/>
      <c r="N42360" s="36"/>
    </row>
    <row r="42361" spans="13:14" x14ac:dyDescent="0.25">
      <c r="M42361" s="36"/>
      <c r="N42361" s="36"/>
    </row>
    <row r="42362" spans="13:14" x14ac:dyDescent="0.25">
      <c r="M42362" s="36"/>
      <c r="N42362" s="36"/>
    </row>
    <row r="42363" spans="13:14" x14ac:dyDescent="0.25">
      <c r="M42363" s="36"/>
      <c r="N42363" s="36"/>
    </row>
    <row r="42364" spans="13:14" x14ac:dyDescent="0.25">
      <c r="M42364" s="36"/>
      <c r="N42364" s="36"/>
    </row>
    <row r="42365" spans="13:14" x14ac:dyDescent="0.25">
      <c r="M42365" s="36"/>
      <c r="N42365" s="36"/>
    </row>
    <row r="42366" spans="13:14" x14ac:dyDescent="0.25">
      <c r="M42366" s="36"/>
      <c r="N42366" s="36"/>
    </row>
    <row r="42367" spans="13:14" x14ac:dyDescent="0.25">
      <c r="M42367" s="36"/>
      <c r="N42367" s="36"/>
    </row>
    <row r="42368" spans="13:14" x14ac:dyDescent="0.25">
      <c r="M42368" s="36"/>
      <c r="N42368" s="36"/>
    </row>
    <row r="42369" spans="12:14" x14ac:dyDescent="0.25">
      <c r="M42369" s="36"/>
      <c r="N42369" s="36"/>
    </row>
    <row r="42370" spans="12:14" x14ac:dyDescent="0.25">
      <c r="L42370" s="36"/>
      <c r="M42370" s="36"/>
      <c r="N42370" s="36"/>
    </row>
    <row r="42371" spans="12:14" x14ac:dyDescent="0.25">
      <c r="L42371" s="36"/>
      <c r="M42371" s="36"/>
      <c r="N42371" s="36"/>
    </row>
    <row r="42372" spans="12:14" x14ac:dyDescent="0.25">
      <c r="L42372" s="36"/>
      <c r="M42372" s="36"/>
      <c r="N42372" s="36"/>
    </row>
    <row r="42373" spans="12:14" x14ac:dyDescent="0.25">
      <c r="L42373" s="36"/>
      <c r="M42373" s="36"/>
      <c r="N42373" s="36"/>
    </row>
    <row r="42374" spans="12:14" x14ac:dyDescent="0.25">
      <c r="L42374" s="36"/>
      <c r="M42374" s="36"/>
      <c r="N42374" s="36"/>
    </row>
    <row r="42375" spans="12:14" x14ac:dyDescent="0.25">
      <c r="L42375" s="36"/>
      <c r="M42375" s="36"/>
      <c r="N42375" s="36"/>
    </row>
    <row r="42376" spans="12:14" x14ac:dyDescent="0.25">
      <c r="L42376" s="36"/>
      <c r="M42376" s="36"/>
      <c r="N42376" s="36"/>
    </row>
    <row r="42377" spans="12:14" x14ac:dyDescent="0.25">
      <c r="L42377" s="36"/>
      <c r="M42377" s="36"/>
      <c r="N42377" s="36"/>
    </row>
    <row r="42378" spans="12:14" x14ac:dyDescent="0.25">
      <c r="L42378" s="36"/>
      <c r="M42378" s="36"/>
      <c r="N42378" s="36"/>
    </row>
    <row r="42379" spans="12:14" x14ac:dyDescent="0.25">
      <c r="L42379" s="36"/>
      <c r="M42379" s="36"/>
      <c r="N42379" s="36"/>
    </row>
    <row r="42380" spans="12:14" x14ac:dyDescent="0.25">
      <c r="L42380" s="36"/>
      <c r="M42380" s="36"/>
      <c r="N42380" s="36"/>
    </row>
    <row r="42381" spans="12:14" x14ac:dyDescent="0.25">
      <c r="L42381" s="36"/>
      <c r="M42381" s="36"/>
      <c r="N42381" s="36"/>
    </row>
    <row r="42382" spans="12:14" x14ac:dyDescent="0.25">
      <c r="L42382" s="36"/>
      <c r="M42382" s="36"/>
      <c r="N42382" s="36"/>
    </row>
    <row r="42383" spans="12:14" x14ac:dyDescent="0.25">
      <c r="L42383" s="36"/>
      <c r="M42383" s="36"/>
      <c r="N42383" s="36"/>
    </row>
    <row r="42384" spans="12:14" x14ac:dyDescent="0.25">
      <c r="L42384" s="36"/>
      <c r="M42384" s="36"/>
      <c r="N42384" s="36"/>
    </row>
    <row r="42385" spans="12:14" x14ac:dyDescent="0.25">
      <c r="L42385" s="36"/>
      <c r="M42385" s="36"/>
      <c r="N42385" s="36"/>
    </row>
    <row r="42386" spans="12:14" x14ac:dyDescent="0.25">
      <c r="L42386" s="36"/>
      <c r="M42386" s="36"/>
      <c r="N42386" s="36"/>
    </row>
    <row r="42387" spans="12:14" x14ac:dyDescent="0.25">
      <c r="L42387" s="36"/>
      <c r="M42387" s="36"/>
      <c r="N42387" s="36"/>
    </row>
    <row r="42388" spans="12:14" x14ac:dyDescent="0.25">
      <c r="L42388" s="36"/>
      <c r="M42388" s="36"/>
      <c r="N42388" s="36"/>
    </row>
    <row r="42389" spans="12:14" x14ac:dyDescent="0.25">
      <c r="L42389" s="36"/>
      <c r="M42389" s="36"/>
      <c r="N42389" s="36"/>
    </row>
    <row r="42390" spans="12:14" x14ac:dyDescent="0.25">
      <c r="L42390" s="36"/>
      <c r="M42390" s="36"/>
      <c r="N42390" s="36"/>
    </row>
    <row r="42391" spans="12:14" x14ac:dyDescent="0.25">
      <c r="L42391" s="36"/>
      <c r="M42391" s="36"/>
      <c r="N42391" s="36"/>
    </row>
    <row r="42392" spans="12:14" x14ac:dyDescent="0.25">
      <c r="L42392" s="36"/>
      <c r="M42392" s="36"/>
      <c r="N42392" s="36"/>
    </row>
    <row r="42393" spans="12:14" x14ac:dyDescent="0.25">
      <c r="L42393" s="36"/>
      <c r="M42393" s="36"/>
      <c r="N42393" s="36"/>
    </row>
    <row r="42394" spans="12:14" x14ac:dyDescent="0.25">
      <c r="L42394" s="36"/>
      <c r="M42394" s="36"/>
      <c r="N42394" s="36"/>
    </row>
    <row r="42395" spans="12:14" x14ac:dyDescent="0.25">
      <c r="L42395" s="36"/>
      <c r="M42395" s="36"/>
      <c r="N42395" s="36"/>
    </row>
    <row r="42396" spans="12:14" x14ac:dyDescent="0.25">
      <c r="L42396" s="36"/>
      <c r="M42396" s="36"/>
      <c r="N42396" s="36"/>
    </row>
    <row r="42397" spans="12:14" x14ac:dyDescent="0.25">
      <c r="L42397" s="36"/>
      <c r="M42397" s="36"/>
      <c r="N42397" s="36"/>
    </row>
    <row r="42398" spans="12:14" x14ac:dyDescent="0.25">
      <c r="L42398" s="36"/>
      <c r="M42398" s="36"/>
      <c r="N42398" s="36"/>
    </row>
    <row r="42399" spans="12:14" x14ac:dyDescent="0.25">
      <c r="L42399" s="36"/>
      <c r="M42399" s="36"/>
      <c r="N42399" s="36"/>
    </row>
    <row r="42400" spans="12:14" x14ac:dyDescent="0.25">
      <c r="L42400" s="36"/>
      <c r="M42400" s="36"/>
      <c r="N42400" s="36"/>
    </row>
    <row r="42401" spans="12:14" x14ac:dyDescent="0.25">
      <c r="L42401" s="36"/>
      <c r="M42401" s="36"/>
      <c r="N42401" s="36"/>
    </row>
    <row r="42402" spans="12:14" x14ac:dyDescent="0.25">
      <c r="L42402" s="36"/>
      <c r="M42402" s="36"/>
      <c r="N42402" s="36"/>
    </row>
    <row r="42403" spans="12:14" x14ac:dyDescent="0.25">
      <c r="L42403" s="36"/>
      <c r="M42403" s="36"/>
      <c r="N42403" s="36"/>
    </row>
    <row r="42404" spans="12:14" x14ac:dyDescent="0.25">
      <c r="L42404" s="36"/>
      <c r="M42404" s="36"/>
      <c r="N42404" s="36"/>
    </row>
    <row r="42405" spans="12:14" x14ac:dyDescent="0.25">
      <c r="L42405" s="36"/>
      <c r="M42405" s="36"/>
      <c r="N42405" s="36"/>
    </row>
    <row r="42406" spans="12:14" x14ac:dyDescent="0.25">
      <c r="L42406" s="36"/>
      <c r="M42406" s="36"/>
      <c r="N42406" s="36"/>
    </row>
    <row r="42407" spans="12:14" x14ac:dyDescent="0.25">
      <c r="L42407" s="36"/>
      <c r="M42407" s="36"/>
      <c r="N42407" s="36"/>
    </row>
    <row r="42408" spans="12:14" x14ac:dyDescent="0.25">
      <c r="L42408" s="36"/>
      <c r="M42408" s="36"/>
      <c r="N42408" s="36"/>
    </row>
    <row r="42409" spans="12:14" x14ac:dyDescent="0.25">
      <c r="L42409" s="36"/>
      <c r="M42409" s="36"/>
      <c r="N42409" s="36"/>
    </row>
    <row r="42410" spans="12:14" x14ac:dyDescent="0.25">
      <c r="L42410" s="36"/>
      <c r="M42410" s="36"/>
      <c r="N42410" s="36"/>
    </row>
    <row r="42411" spans="12:14" x14ac:dyDescent="0.25">
      <c r="L42411" s="36"/>
      <c r="M42411" s="36"/>
      <c r="N42411" s="36"/>
    </row>
    <row r="42412" spans="12:14" x14ac:dyDescent="0.25">
      <c r="L42412" s="36"/>
      <c r="M42412" s="36"/>
      <c r="N42412" s="36"/>
    </row>
    <row r="42413" spans="12:14" x14ac:dyDescent="0.25">
      <c r="L42413" s="36"/>
      <c r="M42413" s="36"/>
      <c r="N42413" s="36"/>
    </row>
    <row r="42414" spans="12:14" x14ac:dyDescent="0.25">
      <c r="L42414" s="36"/>
      <c r="M42414" s="36"/>
      <c r="N42414" s="36"/>
    </row>
    <row r="42415" spans="12:14" x14ac:dyDescent="0.25">
      <c r="L42415" s="36"/>
      <c r="M42415" s="36"/>
      <c r="N42415" s="36"/>
    </row>
    <row r="42416" spans="12:14" x14ac:dyDescent="0.25">
      <c r="L42416" s="36"/>
      <c r="M42416" s="36"/>
      <c r="N42416" s="36"/>
    </row>
    <row r="42417" spans="12:14" x14ac:dyDescent="0.25">
      <c r="L42417" s="36"/>
      <c r="M42417" s="36"/>
      <c r="N42417" s="36"/>
    </row>
    <row r="42418" spans="12:14" x14ac:dyDescent="0.25">
      <c r="L42418" s="36"/>
      <c r="M42418" s="36"/>
      <c r="N42418" s="36"/>
    </row>
    <row r="42419" spans="12:14" x14ac:dyDescent="0.25">
      <c r="L42419" s="36"/>
      <c r="M42419" s="36"/>
      <c r="N42419" s="36"/>
    </row>
    <row r="42420" spans="12:14" x14ac:dyDescent="0.25">
      <c r="L42420" s="36"/>
      <c r="M42420" s="36"/>
      <c r="N42420" s="36"/>
    </row>
    <row r="42421" spans="12:14" x14ac:dyDescent="0.25">
      <c r="L42421" s="36"/>
      <c r="M42421" s="36"/>
      <c r="N42421" s="36"/>
    </row>
    <row r="42422" spans="12:14" x14ac:dyDescent="0.25">
      <c r="L42422" s="36"/>
      <c r="M42422" s="36"/>
      <c r="N42422" s="36"/>
    </row>
    <row r="42423" spans="12:14" x14ac:dyDescent="0.25">
      <c r="L42423" s="36"/>
      <c r="M42423" s="36"/>
      <c r="N42423" s="36"/>
    </row>
    <row r="42424" spans="12:14" x14ac:dyDescent="0.25">
      <c r="L42424" s="36"/>
      <c r="M42424" s="36"/>
      <c r="N42424" s="36"/>
    </row>
    <row r="42425" spans="12:14" x14ac:dyDescent="0.25">
      <c r="L42425" s="36"/>
      <c r="M42425" s="36"/>
      <c r="N42425" s="36"/>
    </row>
    <row r="42426" spans="12:14" x14ac:dyDescent="0.25">
      <c r="L42426" s="36"/>
      <c r="M42426" s="36"/>
      <c r="N42426" s="36"/>
    </row>
    <row r="42427" spans="12:14" x14ac:dyDescent="0.25">
      <c r="L42427" s="36"/>
      <c r="M42427" s="36"/>
      <c r="N42427" s="36"/>
    </row>
    <row r="42428" spans="12:14" x14ac:dyDescent="0.25">
      <c r="L42428" s="36"/>
      <c r="M42428" s="36"/>
      <c r="N42428" s="36"/>
    </row>
    <row r="42429" spans="12:14" x14ac:dyDescent="0.25">
      <c r="L42429" s="36"/>
      <c r="M42429" s="36"/>
      <c r="N42429" s="36"/>
    </row>
    <row r="42430" spans="12:14" x14ac:dyDescent="0.25">
      <c r="L42430" s="36"/>
      <c r="M42430" s="36"/>
      <c r="N42430" s="36"/>
    </row>
    <row r="42431" spans="12:14" x14ac:dyDescent="0.25">
      <c r="L42431" s="36"/>
      <c r="M42431" s="36"/>
      <c r="N42431" s="36"/>
    </row>
    <row r="42432" spans="12:14" x14ac:dyDescent="0.25">
      <c r="L42432" s="36"/>
      <c r="M42432" s="36"/>
      <c r="N42432" s="36"/>
    </row>
    <row r="42433" spans="12:14" x14ac:dyDescent="0.25">
      <c r="L42433" s="36"/>
      <c r="M42433" s="36"/>
      <c r="N42433" s="36"/>
    </row>
    <row r="42434" spans="12:14" x14ac:dyDescent="0.25">
      <c r="L42434" s="36"/>
      <c r="M42434" s="36"/>
      <c r="N42434" s="36"/>
    </row>
    <row r="42435" spans="12:14" x14ac:dyDescent="0.25">
      <c r="L42435" s="36"/>
      <c r="M42435" s="36"/>
      <c r="N42435" s="36"/>
    </row>
    <row r="42436" spans="12:14" x14ac:dyDescent="0.25">
      <c r="L42436" s="36"/>
      <c r="M42436" s="36"/>
      <c r="N42436" s="36"/>
    </row>
    <row r="42437" spans="12:14" x14ac:dyDescent="0.25">
      <c r="L42437" s="36"/>
      <c r="M42437" s="36"/>
      <c r="N42437" s="36"/>
    </row>
    <row r="42438" spans="12:14" x14ac:dyDescent="0.25">
      <c r="L42438" s="36"/>
      <c r="M42438" s="36"/>
      <c r="N42438" s="36"/>
    </row>
    <row r="42439" spans="12:14" x14ac:dyDescent="0.25">
      <c r="L42439" s="36"/>
      <c r="M42439" s="36"/>
      <c r="N42439" s="36"/>
    </row>
    <row r="42440" spans="12:14" x14ac:dyDescent="0.25">
      <c r="L42440" s="36"/>
      <c r="M42440" s="36"/>
      <c r="N42440" s="36"/>
    </row>
    <row r="42441" spans="12:14" x14ac:dyDescent="0.25">
      <c r="L42441" s="36"/>
      <c r="M42441" s="36"/>
      <c r="N42441" s="36"/>
    </row>
    <row r="42442" spans="12:14" x14ac:dyDescent="0.25">
      <c r="L42442" s="36"/>
      <c r="M42442" s="36"/>
      <c r="N42442" s="36"/>
    </row>
    <row r="42443" spans="12:14" x14ac:dyDescent="0.25">
      <c r="L42443" s="36"/>
      <c r="M42443" s="36"/>
      <c r="N42443" s="36"/>
    </row>
    <row r="42444" spans="12:14" x14ac:dyDescent="0.25">
      <c r="L42444" s="36"/>
      <c r="M42444" s="36"/>
      <c r="N42444" s="36"/>
    </row>
    <row r="42445" spans="12:14" x14ac:dyDescent="0.25">
      <c r="L42445" s="36"/>
      <c r="M42445" s="36"/>
      <c r="N42445" s="36"/>
    </row>
    <row r="42446" spans="12:14" x14ac:dyDescent="0.25">
      <c r="L42446" s="36"/>
      <c r="M42446" s="36"/>
      <c r="N42446" s="36"/>
    </row>
    <row r="42447" spans="12:14" x14ac:dyDescent="0.25">
      <c r="L42447" s="36"/>
      <c r="M42447" s="36"/>
      <c r="N42447" s="36"/>
    </row>
    <row r="42448" spans="12:14" x14ac:dyDescent="0.25">
      <c r="L42448" s="36"/>
      <c r="M42448" s="36"/>
      <c r="N42448" s="36"/>
    </row>
    <row r="42449" spans="12:14" x14ac:dyDescent="0.25">
      <c r="L42449" s="36"/>
      <c r="M42449" s="36"/>
      <c r="N42449" s="36"/>
    </row>
    <row r="42450" spans="12:14" x14ac:dyDescent="0.25">
      <c r="L42450" s="36"/>
      <c r="M42450" s="36"/>
      <c r="N42450" s="36"/>
    </row>
    <row r="42451" spans="12:14" x14ac:dyDescent="0.25">
      <c r="L42451" s="36"/>
      <c r="M42451" s="36"/>
      <c r="N42451" s="36"/>
    </row>
    <row r="42452" spans="12:14" x14ac:dyDescent="0.25">
      <c r="L42452" s="36"/>
      <c r="M42452" s="36"/>
      <c r="N42452" s="36"/>
    </row>
    <row r="42453" spans="12:14" x14ac:dyDescent="0.25">
      <c r="L42453" s="36"/>
      <c r="M42453" s="36"/>
      <c r="N42453" s="36"/>
    </row>
    <row r="42454" spans="12:14" x14ac:dyDescent="0.25">
      <c r="L42454" s="36"/>
      <c r="M42454" s="36"/>
      <c r="N42454" s="36"/>
    </row>
    <row r="42455" spans="12:14" x14ac:dyDescent="0.25">
      <c r="L42455" s="36"/>
      <c r="M42455" s="36"/>
      <c r="N42455" s="36"/>
    </row>
    <row r="42456" spans="12:14" x14ac:dyDescent="0.25">
      <c r="L42456" s="36"/>
      <c r="M42456" s="36"/>
      <c r="N42456" s="36"/>
    </row>
    <row r="42457" spans="12:14" x14ac:dyDescent="0.25">
      <c r="L42457" s="36"/>
      <c r="M42457" s="36"/>
      <c r="N42457" s="36"/>
    </row>
    <row r="42458" spans="12:14" x14ac:dyDescent="0.25">
      <c r="L42458" s="36"/>
      <c r="M42458" s="36"/>
      <c r="N42458" s="36"/>
    </row>
    <row r="42459" spans="12:14" x14ac:dyDescent="0.25">
      <c r="L42459" s="36"/>
      <c r="M42459" s="36"/>
      <c r="N42459" s="36"/>
    </row>
    <row r="42460" spans="12:14" x14ac:dyDescent="0.25">
      <c r="L42460" s="36"/>
      <c r="M42460" s="36"/>
      <c r="N42460" s="36"/>
    </row>
    <row r="42461" spans="12:14" x14ac:dyDescent="0.25">
      <c r="L42461" s="36"/>
      <c r="M42461" s="36"/>
      <c r="N42461" s="36"/>
    </row>
    <row r="42462" spans="12:14" x14ac:dyDescent="0.25">
      <c r="L42462" s="36"/>
      <c r="M42462" s="36"/>
      <c r="N42462" s="36"/>
    </row>
    <row r="42463" spans="12:14" x14ac:dyDescent="0.25">
      <c r="L42463" s="36"/>
      <c r="M42463" s="36"/>
      <c r="N42463" s="36"/>
    </row>
    <row r="42464" spans="12:14" x14ac:dyDescent="0.25">
      <c r="L42464" s="36"/>
      <c r="M42464" s="36"/>
      <c r="N42464" s="36"/>
    </row>
    <row r="42465" spans="12:14" x14ac:dyDescent="0.25">
      <c r="L42465" s="36"/>
      <c r="M42465" s="36"/>
      <c r="N42465" s="36"/>
    </row>
    <row r="42466" spans="12:14" x14ac:dyDescent="0.25">
      <c r="L42466" s="36"/>
      <c r="M42466" s="36"/>
      <c r="N42466" s="36"/>
    </row>
    <row r="42467" spans="12:14" x14ac:dyDescent="0.25">
      <c r="L42467" s="36"/>
      <c r="M42467" s="36"/>
      <c r="N42467" s="36"/>
    </row>
    <row r="42468" spans="12:14" x14ac:dyDescent="0.25">
      <c r="L42468" s="36"/>
      <c r="M42468" s="36"/>
      <c r="N42468" s="36"/>
    </row>
    <row r="42469" spans="12:14" x14ac:dyDescent="0.25">
      <c r="L42469" s="36"/>
      <c r="M42469" s="36"/>
      <c r="N42469" s="36"/>
    </row>
    <row r="42470" spans="12:14" x14ac:dyDescent="0.25">
      <c r="L42470" s="36"/>
      <c r="M42470" s="36"/>
      <c r="N42470" s="36"/>
    </row>
    <row r="42471" spans="12:14" x14ac:dyDescent="0.25">
      <c r="L42471" s="36"/>
      <c r="M42471" s="36"/>
      <c r="N42471" s="36"/>
    </row>
    <row r="42472" spans="12:14" x14ac:dyDescent="0.25">
      <c r="L42472" s="36"/>
      <c r="M42472" s="36"/>
      <c r="N42472" s="36"/>
    </row>
    <row r="42473" spans="12:14" x14ac:dyDescent="0.25">
      <c r="L42473" s="36"/>
      <c r="M42473" s="36"/>
      <c r="N42473" s="36"/>
    </row>
    <row r="42474" spans="12:14" x14ac:dyDescent="0.25">
      <c r="L42474" s="36"/>
      <c r="M42474" s="36"/>
      <c r="N42474" s="36"/>
    </row>
    <row r="42475" spans="12:14" x14ac:dyDescent="0.25">
      <c r="L42475" s="36"/>
      <c r="M42475" s="36"/>
      <c r="N42475" s="36"/>
    </row>
    <row r="42476" spans="12:14" x14ac:dyDescent="0.25">
      <c r="L42476" s="36"/>
      <c r="M42476" s="36"/>
      <c r="N42476" s="36"/>
    </row>
    <row r="42477" spans="12:14" x14ac:dyDescent="0.25">
      <c r="L42477" s="36"/>
      <c r="M42477" s="36"/>
      <c r="N42477" s="36"/>
    </row>
    <row r="42478" spans="12:14" x14ac:dyDescent="0.25">
      <c r="L42478" s="36"/>
      <c r="M42478" s="36"/>
      <c r="N42478" s="36"/>
    </row>
    <row r="42479" spans="12:14" x14ac:dyDescent="0.25">
      <c r="L42479" s="36"/>
      <c r="M42479" s="36"/>
      <c r="N42479" s="36"/>
    </row>
    <row r="42480" spans="12:14" x14ac:dyDescent="0.25">
      <c r="L42480" s="36"/>
      <c r="M42480" s="36"/>
      <c r="N42480" s="36"/>
    </row>
    <row r="42481" spans="12:14" x14ac:dyDescent="0.25">
      <c r="L42481" s="36"/>
      <c r="M42481" s="36"/>
      <c r="N42481" s="36"/>
    </row>
    <row r="42482" spans="12:14" x14ac:dyDescent="0.25">
      <c r="L42482" s="36"/>
      <c r="M42482" s="36"/>
      <c r="N42482" s="36"/>
    </row>
    <row r="42483" spans="12:14" x14ac:dyDescent="0.25">
      <c r="L42483" s="36"/>
      <c r="M42483" s="36"/>
      <c r="N42483" s="36"/>
    </row>
    <row r="42484" spans="12:14" x14ac:dyDescent="0.25">
      <c r="L42484" s="36"/>
      <c r="M42484" s="36"/>
      <c r="N42484" s="36"/>
    </row>
    <row r="42485" spans="12:14" x14ac:dyDescent="0.25">
      <c r="L42485" s="36"/>
      <c r="M42485" s="36"/>
      <c r="N42485" s="36"/>
    </row>
    <row r="42486" spans="12:14" x14ac:dyDescent="0.25">
      <c r="L42486" s="36"/>
      <c r="M42486" s="36"/>
      <c r="N42486" s="36"/>
    </row>
    <row r="42487" spans="12:14" x14ac:dyDescent="0.25">
      <c r="L42487" s="36"/>
      <c r="M42487" s="36"/>
      <c r="N42487" s="36"/>
    </row>
    <row r="42488" spans="12:14" x14ac:dyDescent="0.25">
      <c r="L42488" s="36"/>
      <c r="M42488" s="36"/>
      <c r="N42488" s="36"/>
    </row>
    <row r="42489" spans="12:14" x14ac:dyDescent="0.25">
      <c r="L42489" s="36"/>
      <c r="M42489" s="36"/>
      <c r="N42489" s="36"/>
    </row>
    <row r="42490" spans="12:14" x14ac:dyDescent="0.25">
      <c r="L42490" s="36"/>
      <c r="M42490" s="36"/>
      <c r="N42490" s="36"/>
    </row>
    <row r="42491" spans="12:14" x14ac:dyDescent="0.25">
      <c r="L42491" s="36"/>
      <c r="M42491" s="36"/>
      <c r="N42491" s="36"/>
    </row>
    <row r="42492" spans="12:14" x14ac:dyDescent="0.25">
      <c r="L42492" s="36"/>
      <c r="M42492" s="36"/>
      <c r="N42492" s="36"/>
    </row>
    <row r="42493" spans="12:14" x14ac:dyDescent="0.25">
      <c r="L42493" s="36"/>
      <c r="M42493" s="36"/>
      <c r="N42493" s="36"/>
    </row>
    <row r="42494" spans="12:14" x14ac:dyDescent="0.25">
      <c r="L42494" s="36"/>
      <c r="M42494" s="36"/>
      <c r="N42494" s="36"/>
    </row>
    <row r="42495" spans="12:14" x14ac:dyDescent="0.25">
      <c r="L42495" s="36"/>
      <c r="M42495" s="36"/>
      <c r="N42495" s="36"/>
    </row>
    <row r="42496" spans="12:14" x14ac:dyDescent="0.25">
      <c r="L42496" s="36"/>
      <c r="M42496" s="36"/>
      <c r="N42496" s="36"/>
    </row>
    <row r="42497" spans="12:14" x14ac:dyDescent="0.25">
      <c r="L42497" s="36"/>
      <c r="M42497" s="36"/>
      <c r="N42497" s="36"/>
    </row>
    <row r="42498" spans="12:14" x14ac:dyDescent="0.25">
      <c r="L42498" s="36"/>
      <c r="M42498" s="36"/>
      <c r="N42498" s="36"/>
    </row>
    <row r="42499" spans="12:14" x14ac:dyDescent="0.25">
      <c r="L42499" s="36"/>
      <c r="M42499" s="36"/>
      <c r="N42499" s="36"/>
    </row>
    <row r="42500" spans="12:14" x14ac:dyDescent="0.25">
      <c r="L42500" s="36"/>
      <c r="M42500" s="36"/>
      <c r="N42500" s="36"/>
    </row>
    <row r="42501" spans="12:14" x14ac:dyDescent="0.25">
      <c r="L42501" s="36"/>
      <c r="M42501" s="36"/>
      <c r="N42501" s="36"/>
    </row>
    <row r="42502" spans="12:14" x14ac:dyDescent="0.25">
      <c r="L42502" s="36"/>
      <c r="M42502" s="36"/>
      <c r="N42502" s="36"/>
    </row>
    <row r="42503" spans="12:14" x14ac:dyDescent="0.25">
      <c r="L42503" s="36"/>
      <c r="M42503" s="36"/>
      <c r="N42503" s="36"/>
    </row>
    <row r="42504" spans="12:14" x14ac:dyDescent="0.25">
      <c r="L42504" s="36"/>
      <c r="M42504" s="36"/>
      <c r="N42504" s="36"/>
    </row>
    <row r="42505" spans="12:14" x14ac:dyDescent="0.25">
      <c r="L42505" s="36"/>
      <c r="M42505" s="36"/>
      <c r="N42505" s="36"/>
    </row>
    <row r="42506" spans="12:14" x14ac:dyDescent="0.25">
      <c r="L42506" s="36"/>
      <c r="M42506" s="36"/>
      <c r="N42506" s="36"/>
    </row>
    <row r="42507" spans="12:14" x14ac:dyDescent="0.25">
      <c r="L42507" s="36"/>
      <c r="M42507" s="36"/>
      <c r="N42507" s="36"/>
    </row>
    <row r="42508" spans="12:14" x14ac:dyDescent="0.25">
      <c r="L42508" s="36"/>
      <c r="M42508" s="36"/>
      <c r="N42508" s="36"/>
    </row>
    <row r="42509" spans="12:14" x14ac:dyDescent="0.25">
      <c r="L42509" s="36"/>
      <c r="M42509" s="36"/>
      <c r="N42509" s="36"/>
    </row>
    <row r="42510" spans="12:14" x14ac:dyDescent="0.25">
      <c r="L42510" s="36"/>
      <c r="M42510" s="36"/>
      <c r="N42510" s="36"/>
    </row>
    <row r="42511" spans="12:14" x14ac:dyDescent="0.25">
      <c r="L42511" s="36"/>
      <c r="M42511" s="36"/>
      <c r="N42511" s="36"/>
    </row>
    <row r="42512" spans="12:14" x14ac:dyDescent="0.25">
      <c r="L42512" s="36"/>
      <c r="M42512" s="36"/>
      <c r="N42512" s="36"/>
    </row>
    <row r="42513" spans="12:14" x14ac:dyDescent="0.25">
      <c r="L42513" s="36"/>
      <c r="M42513" s="36"/>
      <c r="N42513" s="36"/>
    </row>
    <row r="42514" spans="12:14" x14ac:dyDescent="0.25">
      <c r="L42514" s="36"/>
      <c r="M42514" s="36"/>
      <c r="N42514" s="36"/>
    </row>
    <row r="42515" spans="12:14" x14ac:dyDescent="0.25">
      <c r="L42515" s="36"/>
      <c r="M42515" s="36"/>
      <c r="N42515" s="36"/>
    </row>
    <row r="42516" spans="12:14" x14ac:dyDescent="0.25">
      <c r="L42516" s="36"/>
      <c r="M42516" s="36"/>
      <c r="N42516" s="36"/>
    </row>
    <row r="42517" spans="12:14" x14ac:dyDescent="0.25">
      <c r="L42517" s="36"/>
      <c r="M42517" s="36"/>
      <c r="N42517" s="36"/>
    </row>
    <row r="42518" spans="12:14" x14ac:dyDescent="0.25">
      <c r="L42518" s="36"/>
      <c r="M42518" s="36"/>
      <c r="N42518" s="36"/>
    </row>
    <row r="42519" spans="12:14" x14ac:dyDescent="0.25">
      <c r="L42519" s="36"/>
      <c r="M42519" s="36"/>
      <c r="N42519" s="36"/>
    </row>
    <row r="42520" spans="12:14" x14ac:dyDescent="0.25">
      <c r="L42520" s="36"/>
      <c r="M42520" s="36"/>
      <c r="N42520" s="36"/>
    </row>
    <row r="42521" spans="12:14" x14ac:dyDescent="0.25">
      <c r="L42521" s="36"/>
      <c r="M42521" s="36"/>
      <c r="N42521" s="36"/>
    </row>
    <row r="42522" spans="12:14" x14ac:dyDescent="0.25">
      <c r="L42522" s="36"/>
      <c r="M42522" s="36"/>
      <c r="N42522" s="36"/>
    </row>
    <row r="42523" spans="12:14" x14ac:dyDescent="0.25">
      <c r="L42523" s="36"/>
      <c r="M42523" s="36"/>
      <c r="N42523" s="36"/>
    </row>
    <row r="42524" spans="12:14" x14ac:dyDescent="0.25">
      <c r="L42524" s="36"/>
      <c r="M42524" s="36"/>
      <c r="N42524" s="36"/>
    </row>
    <row r="42525" spans="12:14" x14ac:dyDescent="0.25">
      <c r="L42525" s="36"/>
      <c r="M42525" s="36"/>
      <c r="N42525" s="36"/>
    </row>
    <row r="42526" spans="12:14" x14ac:dyDescent="0.25">
      <c r="L42526" s="36"/>
      <c r="M42526" s="36"/>
      <c r="N42526" s="36"/>
    </row>
    <row r="42527" spans="12:14" x14ac:dyDescent="0.25">
      <c r="L42527" s="36"/>
      <c r="M42527" s="36"/>
      <c r="N42527" s="36"/>
    </row>
    <row r="42528" spans="12:14" x14ac:dyDescent="0.25">
      <c r="L42528" s="36"/>
      <c r="M42528" s="36"/>
      <c r="N42528" s="36"/>
    </row>
    <row r="42529" spans="12:14" x14ac:dyDescent="0.25">
      <c r="L42529" s="36"/>
      <c r="M42529" s="36"/>
      <c r="N42529" s="36"/>
    </row>
    <row r="42530" spans="12:14" x14ac:dyDescent="0.25">
      <c r="L42530" s="36"/>
      <c r="M42530" s="36"/>
      <c r="N42530" s="36"/>
    </row>
    <row r="42531" spans="12:14" x14ac:dyDescent="0.25">
      <c r="L42531" s="36"/>
      <c r="M42531" s="36"/>
      <c r="N42531" s="36"/>
    </row>
    <row r="42532" spans="12:14" x14ac:dyDescent="0.25">
      <c r="L42532" s="36"/>
      <c r="M42532" s="36"/>
      <c r="N42532" s="36"/>
    </row>
    <row r="42533" spans="12:14" x14ac:dyDescent="0.25">
      <c r="L42533" s="36"/>
      <c r="M42533" s="36"/>
      <c r="N42533" s="36"/>
    </row>
    <row r="42534" spans="12:14" x14ac:dyDescent="0.25">
      <c r="L42534" s="36"/>
      <c r="M42534" s="36"/>
      <c r="N42534" s="36"/>
    </row>
    <row r="42535" spans="12:14" x14ac:dyDescent="0.25">
      <c r="L42535" s="36"/>
      <c r="M42535" s="36"/>
      <c r="N42535" s="36"/>
    </row>
    <row r="42536" spans="12:14" x14ac:dyDescent="0.25">
      <c r="L42536" s="36"/>
      <c r="M42536" s="36"/>
      <c r="N42536" s="36"/>
    </row>
    <row r="42537" spans="12:14" x14ac:dyDescent="0.25">
      <c r="L42537" s="36"/>
      <c r="M42537" s="36"/>
      <c r="N42537" s="36"/>
    </row>
    <row r="42538" spans="12:14" x14ac:dyDescent="0.25">
      <c r="L42538" s="36"/>
      <c r="M42538" s="36"/>
      <c r="N42538" s="36"/>
    </row>
    <row r="42539" spans="12:14" x14ac:dyDescent="0.25">
      <c r="L42539" s="36"/>
      <c r="M42539" s="36"/>
      <c r="N42539" s="36"/>
    </row>
    <row r="42540" spans="12:14" x14ac:dyDescent="0.25">
      <c r="L42540" s="36"/>
      <c r="M42540" s="36"/>
      <c r="N42540" s="36"/>
    </row>
    <row r="42541" spans="12:14" x14ac:dyDescent="0.25">
      <c r="L42541" s="36"/>
      <c r="M42541" s="36"/>
      <c r="N42541" s="36"/>
    </row>
    <row r="42542" spans="12:14" x14ac:dyDescent="0.25">
      <c r="L42542" s="36"/>
      <c r="M42542" s="36"/>
      <c r="N42542" s="36"/>
    </row>
    <row r="42543" spans="12:14" x14ac:dyDescent="0.25">
      <c r="L42543" s="36"/>
      <c r="M42543" s="36"/>
      <c r="N42543" s="36"/>
    </row>
    <row r="42544" spans="12:14" x14ac:dyDescent="0.25">
      <c r="L42544" s="36"/>
      <c r="M42544" s="36"/>
      <c r="N42544" s="36"/>
    </row>
    <row r="42545" spans="12:14" x14ac:dyDescent="0.25">
      <c r="L42545" s="36"/>
      <c r="M42545" s="36"/>
      <c r="N42545" s="36"/>
    </row>
    <row r="42546" spans="12:14" x14ac:dyDescent="0.25">
      <c r="L42546" s="36"/>
      <c r="M42546" s="36"/>
      <c r="N42546" s="36"/>
    </row>
    <row r="42547" spans="12:14" x14ac:dyDescent="0.25">
      <c r="L42547" s="36"/>
      <c r="M42547" s="36"/>
      <c r="N42547" s="36"/>
    </row>
    <row r="42548" spans="12:14" x14ac:dyDescent="0.25">
      <c r="L42548" s="36"/>
      <c r="M42548" s="36"/>
      <c r="N42548" s="36"/>
    </row>
    <row r="42549" spans="12:14" x14ac:dyDescent="0.25">
      <c r="L42549" s="36"/>
      <c r="M42549" s="36"/>
      <c r="N42549" s="36"/>
    </row>
    <row r="42550" spans="12:14" x14ac:dyDescent="0.25">
      <c r="L42550" s="36"/>
      <c r="M42550" s="36"/>
      <c r="N42550" s="36"/>
    </row>
    <row r="42551" spans="12:14" x14ac:dyDescent="0.25">
      <c r="L42551" s="36"/>
      <c r="M42551" s="36"/>
      <c r="N42551" s="36"/>
    </row>
    <row r="42552" spans="12:14" x14ac:dyDescent="0.25">
      <c r="L42552" s="36"/>
      <c r="M42552" s="36"/>
      <c r="N42552" s="36"/>
    </row>
    <row r="42553" spans="12:14" x14ac:dyDescent="0.25">
      <c r="L42553" s="36"/>
      <c r="M42553" s="36"/>
      <c r="N42553" s="36"/>
    </row>
    <row r="42554" spans="12:14" x14ac:dyDescent="0.25">
      <c r="L42554" s="36"/>
      <c r="M42554" s="36"/>
      <c r="N42554" s="36"/>
    </row>
    <row r="42555" spans="12:14" x14ac:dyDescent="0.25">
      <c r="L42555" s="36"/>
      <c r="M42555" s="36"/>
      <c r="N42555" s="36"/>
    </row>
    <row r="42556" spans="12:14" x14ac:dyDescent="0.25">
      <c r="L42556" s="36"/>
      <c r="M42556" s="36"/>
      <c r="N42556" s="36"/>
    </row>
    <row r="42557" spans="12:14" x14ac:dyDescent="0.25">
      <c r="L42557" s="36"/>
      <c r="M42557" s="36"/>
      <c r="N42557" s="36"/>
    </row>
    <row r="42558" spans="12:14" x14ac:dyDescent="0.25">
      <c r="L42558" s="36"/>
      <c r="M42558" s="36"/>
      <c r="N42558" s="36"/>
    </row>
    <row r="42559" spans="12:14" x14ac:dyDescent="0.25">
      <c r="L42559" s="36"/>
      <c r="M42559" s="36"/>
      <c r="N42559" s="36"/>
    </row>
    <row r="42560" spans="12:14" x14ac:dyDescent="0.25">
      <c r="L42560" s="36"/>
      <c r="M42560" s="36"/>
      <c r="N42560" s="36"/>
    </row>
    <row r="42561" spans="12:14" x14ac:dyDescent="0.25">
      <c r="L42561" s="36"/>
      <c r="M42561" s="36"/>
      <c r="N42561" s="36"/>
    </row>
    <row r="42562" spans="12:14" x14ac:dyDescent="0.25">
      <c r="L42562" s="36"/>
      <c r="M42562" s="36"/>
      <c r="N42562" s="36"/>
    </row>
    <row r="42563" spans="12:14" x14ac:dyDescent="0.25">
      <c r="L42563" s="36"/>
      <c r="M42563" s="36"/>
      <c r="N42563" s="36"/>
    </row>
    <row r="42564" spans="12:14" x14ac:dyDescent="0.25">
      <c r="L42564" s="36"/>
      <c r="M42564" s="36"/>
      <c r="N42564" s="36"/>
    </row>
    <row r="42565" spans="12:14" x14ac:dyDescent="0.25">
      <c r="L42565" s="36"/>
      <c r="M42565" s="36"/>
      <c r="N42565" s="36"/>
    </row>
    <row r="42566" spans="12:14" x14ac:dyDescent="0.25">
      <c r="L42566" s="36"/>
      <c r="M42566" s="36"/>
      <c r="N42566" s="36"/>
    </row>
    <row r="42567" spans="12:14" x14ac:dyDescent="0.25">
      <c r="L42567" s="36"/>
      <c r="M42567" s="36"/>
      <c r="N42567" s="36"/>
    </row>
    <row r="42568" spans="12:14" x14ac:dyDescent="0.25">
      <c r="L42568" s="36"/>
      <c r="M42568" s="36"/>
      <c r="N42568" s="36"/>
    </row>
    <row r="42569" spans="12:14" x14ac:dyDescent="0.25">
      <c r="L42569" s="36"/>
      <c r="M42569" s="36"/>
      <c r="N42569" s="36"/>
    </row>
    <row r="42570" spans="12:14" x14ac:dyDescent="0.25">
      <c r="L42570" s="36"/>
      <c r="M42570" s="36"/>
      <c r="N42570" s="36"/>
    </row>
    <row r="42571" spans="12:14" x14ac:dyDescent="0.25">
      <c r="L42571" s="36"/>
      <c r="M42571" s="36"/>
      <c r="N42571" s="36"/>
    </row>
    <row r="42572" spans="12:14" x14ac:dyDescent="0.25">
      <c r="L42572" s="36"/>
      <c r="M42572" s="36"/>
      <c r="N42572" s="36"/>
    </row>
    <row r="42573" spans="12:14" x14ac:dyDescent="0.25">
      <c r="L42573" s="36"/>
      <c r="M42573" s="36"/>
      <c r="N42573" s="36"/>
    </row>
    <row r="42574" spans="12:14" x14ac:dyDescent="0.25">
      <c r="L42574" s="36"/>
      <c r="M42574" s="36"/>
      <c r="N42574" s="36"/>
    </row>
    <row r="42575" spans="12:14" x14ac:dyDescent="0.25">
      <c r="L42575" s="36"/>
      <c r="M42575" s="36"/>
      <c r="N42575" s="36"/>
    </row>
    <row r="42576" spans="12:14" x14ac:dyDescent="0.25">
      <c r="L42576" s="36"/>
      <c r="M42576" s="36"/>
      <c r="N42576" s="36"/>
    </row>
    <row r="42577" spans="12:14" x14ac:dyDescent="0.25">
      <c r="L42577" s="36"/>
      <c r="M42577" s="36"/>
      <c r="N42577" s="36"/>
    </row>
    <row r="42578" spans="12:14" x14ac:dyDescent="0.25">
      <c r="L42578" s="36"/>
      <c r="M42578" s="36"/>
      <c r="N42578" s="36"/>
    </row>
    <row r="42579" spans="12:14" x14ac:dyDescent="0.25">
      <c r="L42579" s="36"/>
      <c r="M42579" s="36"/>
      <c r="N42579" s="36"/>
    </row>
    <row r="42580" spans="12:14" x14ac:dyDescent="0.25">
      <c r="L42580" s="36"/>
      <c r="M42580" s="36"/>
      <c r="N42580" s="36"/>
    </row>
    <row r="42581" spans="12:14" x14ac:dyDescent="0.25">
      <c r="L42581" s="36"/>
      <c r="M42581" s="36"/>
      <c r="N42581" s="36"/>
    </row>
    <row r="42582" spans="12:14" x14ac:dyDescent="0.25">
      <c r="L42582" s="36"/>
      <c r="M42582" s="36"/>
      <c r="N42582" s="36"/>
    </row>
    <row r="42583" spans="12:14" x14ac:dyDescent="0.25">
      <c r="L42583" s="36"/>
      <c r="M42583" s="36"/>
      <c r="N42583" s="36"/>
    </row>
    <row r="42584" spans="12:14" x14ac:dyDescent="0.25">
      <c r="L42584" s="36"/>
      <c r="M42584" s="36"/>
      <c r="N42584" s="36"/>
    </row>
    <row r="42585" spans="12:14" x14ac:dyDescent="0.25">
      <c r="L42585" s="36"/>
      <c r="M42585" s="36"/>
      <c r="N42585" s="36"/>
    </row>
    <row r="42586" spans="12:14" x14ac:dyDescent="0.25">
      <c r="L42586" s="36"/>
      <c r="M42586" s="36"/>
      <c r="N42586" s="36"/>
    </row>
    <row r="42587" spans="12:14" x14ac:dyDescent="0.25">
      <c r="L42587" s="36"/>
      <c r="M42587" s="36"/>
      <c r="N42587" s="36"/>
    </row>
    <row r="42588" spans="12:14" x14ac:dyDescent="0.25">
      <c r="L42588" s="36"/>
      <c r="M42588" s="36"/>
      <c r="N42588" s="36"/>
    </row>
    <row r="42589" spans="12:14" x14ac:dyDescent="0.25">
      <c r="L42589" s="36"/>
      <c r="M42589" s="36"/>
      <c r="N42589" s="36"/>
    </row>
    <row r="42590" spans="12:14" x14ac:dyDescent="0.25">
      <c r="L42590" s="36"/>
      <c r="M42590" s="36"/>
      <c r="N42590" s="36"/>
    </row>
    <row r="42591" spans="12:14" x14ac:dyDescent="0.25">
      <c r="L42591" s="36"/>
      <c r="M42591" s="36"/>
      <c r="N42591" s="36"/>
    </row>
    <row r="42592" spans="12:14" x14ac:dyDescent="0.25">
      <c r="L42592" s="36"/>
      <c r="M42592" s="36"/>
      <c r="N42592" s="36"/>
    </row>
    <row r="42593" spans="12:14" x14ac:dyDescent="0.25">
      <c r="L42593" s="36"/>
      <c r="M42593" s="36"/>
      <c r="N42593" s="36"/>
    </row>
    <row r="42594" spans="12:14" x14ac:dyDescent="0.25">
      <c r="L42594" s="36"/>
      <c r="M42594" s="36"/>
      <c r="N42594" s="36"/>
    </row>
    <row r="42595" spans="12:14" x14ac:dyDescent="0.25">
      <c r="L42595" s="36"/>
      <c r="M42595" s="36"/>
      <c r="N42595" s="36"/>
    </row>
    <row r="42596" spans="12:14" x14ac:dyDescent="0.25">
      <c r="L42596" s="36"/>
      <c r="M42596" s="36"/>
      <c r="N42596" s="36"/>
    </row>
    <row r="42597" spans="12:14" x14ac:dyDescent="0.25">
      <c r="L42597" s="36"/>
      <c r="M42597" s="36"/>
      <c r="N42597" s="36"/>
    </row>
    <row r="42598" spans="12:14" x14ac:dyDescent="0.25">
      <c r="L42598" s="36"/>
      <c r="M42598" s="36"/>
      <c r="N42598" s="36"/>
    </row>
    <row r="42599" spans="12:14" x14ac:dyDescent="0.25">
      <c r="L42599" s="36"/>
      <c r="M42599" s="36"/>
      <c r="N42599" s="36"/>
    </row>
    <row r="42600" spans="12:14" x14ac:dyDescent="0.25">
      <c r="L42600" s="36"/>
      <c r="M42600" s="36"/>
      <c r="N42600" s="36"/>
    </row>
    <row r="42601" spans="12:14" x14ac:dyDescent="0.25">
      <c r="L42601" s="36"/>
      <c r="M42601" s="36"/>
      <c r="N42601" s="36"/>
    </row>
    <row r="42602" spans="12:14" x14ac:dyDescent="0.25">
      <c r="L42602" s="36"/>
      <c r="M42602" s="36"/>
      <c r="N42602" s="36"/>
    </row>
    <row r="42603" spans="12:14" x14ac:dyDescent="0.25">
      <c r="L42603" s="36"/>
      <c r="M42603" s="36"/>
      <c r="N42603" s="36"/>
    </row>
    <row r="42604" spans="12:14" x14ac:dyDescent="0.25">
      <c r="L42604" s="36"/>
      <c r="M42604" s="36"/>
      <c r="N42604" s="36"/>
    </row>
    <row r="42605" spans="12:14" x14ac:dyDescent="0.25">
      <c r="L42605" s="36"/>
      <c r="M42605" s="36"/>
      <c r="N42605" s="36"/>
    </row>
    <row r="42606" spans="12:14" x14ac:dyDescent="0.25">
      <c r="L42606" s="36"/>
      <c r="M42606" s="36"/>
      <c r="N42606" s="36"/>
    </row>
    <row r="42607" spans="12:14" x14ac:dyDescent="0.25">
      <c r="L42607" s="36"/>
      <c r="M42607" s="36"/>
      <c r="N42607" s="36"/>
    </row>
    <row r="42608" spans="12:14" x14ac:dyDescent="0.25">
      <c r="L42608" s="36"/>
      <c r="M42608" s="36"/>
      <c r="N42608" s="36"/>
    </row>
    <row r="42609" spans="12:14" x14ac:dyDescent="0.25">
      <c r="L42609" s="36"/>
      <c r="M42609" s="36"/>
      <c r="N42609" s="36"/>
    </row>
    <row r="42610" spans="12:14" x14ac:dyDescent="0.25">
      <c r="L42610" s="36"/>
      <c r="M42610" s="36"/>
      <c r="N42610" s="36"/>
    </row>
    <row r="42611" spans="12:14" x14ac:dyDescent="0.25">
      <c r="L42611" s="36"/>
      <c r="M42611" s="36"/>
      <c r="N42611" s="36"/>
    </row>
    <row r="42612" spans="12:14" x14ac:dyDescent="0.25">
      <c r="L42612" s="36"/>
      <c r="M42612" s="36"/>
      <c r="N42612" s="36"/>
    </row>
    <row r="42613" spans="12:14" x14ac:dyDescent="0.25">
      <c r="L42613" s="36"/>
      <c r="M42613" s="36"/>
      <c r="N42613" s="36"/>
    </row>
    <row r="42614" spans="12:14" x14ac:dyDescent="0.25">
      <c r="L42614" s="36"/>
      <c r="M42614" s="36"/>
      <c r="N42614" s="36"/>
    </row>
    <row r="42615" spans="12:14" x14ac:dyDescent="0.25">
      <c r="L42615" s="36"/>
      <c r="M42615" s="36"/>
      <c r="N42615" s="36"/>
    </row>
    <row r="42616" spans="12:14" x14ac:dyDescent="0.25">
      <c r="L42616" s="36"/>
      <c r="M42616" s="36"/>
      <c r="N42616" s="36"/>
    </row>
    <row r="42617" spans="12:14" x14ac:dyDescent="0.25">
      <c r="L42617" s="36"/>
      <c r="M42617" s="36"/>
      <c r="N42617" s="36"/>
    </row>
    <row r="42618" spans="12:14" x14ac:dyDescent="0.25">
      <c r="L42618" s="36"/>
      <c r="M42618" s="36"/>
      <c r="N42618" s="36"/>
    </row>
    <row r="42619" spans="12:14" x14ac:dyDescent="0.25">
      <c r="L42619" s="36"/>
      <c r="M42619" s="36"/>
      <c r="N42619" s="36"/>
    </row>
    <row r="42620" spans="12:14" x14ac:dyDescent="0.25">
      <c r="L42620" s="36"/>
      <c r="M42620" s="36"/>
      <c r="N42620" s="36"/>
    </row>
    <row r="42621" spans="12:14" x14ac:dyDescent="0.25">
      <c r="L42621" s="36"/>
      <c r="M42621" s="36"/>
      <c r="N42621" s="36"/>
    </row>
    <row r="42622" spans="12:14" x14ac:dyDescent="0.25">
      <c r="L42622" s="36"/>
      <c r="M42622" s="36"/>
      <c r="N42622" s="36"/>
    </row>
    <row r="42623" spans="12:14" x14ac:dyDescent="0.25">
      <c r="L42623" s="36"/>
      <c r="M42623" s="36"/>
      <c r="N42623" s="36"/>
    </row>
    <row r="42624" spans="12:14" x14ac:dyDescent="0.25">
      <c r="L42624" s="36"/>
      <c r="M42624" s="36"/>
      <c r="N42624" s="36"/>
    </row>
    <row r="42625" spans="12:14" x14ac:dyDescent="0.25">
      <c r="L42625" s="36"/>
      <c r="M42625" s="36"/>
      <c r="N42625" s="36"/>
    </row>
    <row r="42626" spans="12:14" x14ac:dyDescent="0.25">
      <c r="L42626" s="36"/>
      <c r="M42626" s="36"/>
      <c r="N42626" s="36"/>
    </row>
    <row r="42627" spans="12:14" x14ac:dyDescent="0.25">
      <c r="L42627" s="36"/>
      <c r="M42627" s="36"/>
      <c r="N42627" s="36"/>
    </row>
    <row r="42628" spans="12:14" x14ac:dyDescent="0.25">
      <c r="L42628" s="36"/>
      <c r="M42628" s="36"/>
      <c r="N42628" s="36"/>
    </row>
    <row r="42629" spans="12:14" x14ac:dyDescent="0.25">
      <c r="L42629" s="36"/>
      <c r="M42629" s="36"/>
      <c r="N42629" s="36"/>
    </row>
    <row r="42630" spans="12:14" x14ac:dyDescent="0.25">
      <c r="L42630" s="36"/>
      <c r="M42630" s="36"/>
      <c r="N42630" s="36"/>
    </row>
    <row r="42631" spans="12:14" x14ac:dyDescent="0.25">
      <c r="L42631" s="36"/>
      <c r="M42631" s="36"/>
      <c r="N42631" s="36"/>
    </row>
    <row r="42632" spans="12:14" x14ac:dyDescent="0.25">
      <c r="L42632" s="36"/>
      <c r="M42632" s="36"/>
      <c r="N42632" s="36"/>
    </row>
    <row r="42633" spans="12:14" x14ac:dyDescent="0.25">
      <c r="L42633" s="36"/>
      <c r="M42633" s="36"/>
      <c r="N42633" s="36"/>
    </row>
    <row r="42634" spans="12:14" x14ac:dyDescent="0.25">
      <c r="L42634" s="36"/>
      <c r="M42634" s="36"/>
      <c r="N42634" s="36"/>
    </row>
    <row r="42635" spans="12:14" x14ac:dyDescent="0.25">
      <c r="L42635" s="36"/>
      <c r="M42635" s="36"/>
      <c r="N42635" s="36"/>
    </row>
    <row r="42636" spans="12:14" x14ac:dyDescent="0.25">
      <c r="L42636" s="36"/>
      <c r="M42636" s="36"/>
      <c r="N42636" s="36"/>
    </row>
    <row r="42637" spans="12:14" x14ac:dyDescent="0.25">
      <c r="L42637" s="36"/>
      <c r="M42637" s="36"/>
      <c r="N42637" s="36"/>
    </row>
    <row r="42638" spans="12:14" x14ac:dyDescent="0.25">
      <c r="L42638" s="36"/>
      <c r="M42638" s="36"/>
      <c r="N42638" s="36"/>
    </row>
    <row r="42639" spans="12:14" x14ac:dyDescent="0.25">
      <c r="L42639" s="36"/>
      <c r="M42639" s="36"/>
      <c r="N42639" s="36"/>
    </row>
    <row r="42640" spans="12:14" x14ac:dyDescent="0.25">
      <c r="L42640" s="36"/>
      <c r="M42640" s="36"/>
      <c r="N42640" s="36"/>
    </row>
    <row r="42641" spans="12:14" x14ac:dyDescent="0.25">
      <c r="L42641" s="36"/>
      <c r="M42641" s="36"/>
      <c r="N42641" s="36"/>
    </row>
    <row r="42642" spans="12:14" x14ac:dyDescent="0.25">
      <c r="L42642" s="36"/>
      <c r="M42642" s="36"/>
      <c r="N42642" s="36"/>
    </row>
    <row r="42643" spans="12:14" x14ac:dyDescent="0.25">
      <c r="L42643" s="36"/>
      <c r="M42643" s="36"/>
      <c r="N42643" s="36"/>
    </row>
    <row r="42644" spans="12:14" x14ac:dyDescent="0.25">
      <c r="L42644" s="36"/>
      <c r="M42644" s="36"/>
      <c r="N42644" s="36"/>
    </row>
    <row r="42645" spans="12:14" x14ac:dyDescent="0.25">
      <c r="L42645" s="36"/>
      <c r="M42645" s="36"/>
      <c r="N42645" s="36"/>
    </row>
    <row r="42646" spans="12:14" x14ac:dyDescent="0.25">
      <c r="L42646" s="36"/>
      <c r="M42646" s="36"/>
      <c r="N42646" s="36"/>
    </row>
    <row r="42647" spans="12:14" x14ac:dyDescent="0.25">
      <c r="L42647" s="36"/>
      <c r="M42647" s="36"/>
      <c r="N42647" s="36"/>
    </row>
    <row r="42648" spans="12:14" x14ac:dyDescent="0.25">
      <c r="L42648" s="36"/>
      <c r="M42648" s="36"/>
      <c r="N42648" s="36"/>
    </row>
    <row r="42649" spans="12:14" x14ac:dyDescent="0.25">
      <c r="L42649" s="36"/>
      <c r="M42649" s="36"/>
      <c r="N42649" s="36"/>
    </row>
    <row r="42650" spans="12:14" x14ac:dyDescent="0.25">
      <c r="L42650" s="36"/>
      <c r="M42650" s="36"/>
      <c r="N42650" s="36"/>
    </row>
    <row r="42651" spans="12:14" x14ac:dyDescent="0.25">
      <c r="L42651" s="36"/>
      <c r="M42651" s="36"/>
      <c r="N42651" s="36"/>
    </row>
    <row r="42652" spans="12:14" x14ac:dyDescent="0.25">
      <c r="L42652" s="36"/>
      <c r="M42652" s="36"/>
      <c r="N42652" s="36"/>
    </row>
    <row r="42653" spans="12:14" x14ac:dyDescent="0.25">
      <c r="L42653" s="36"/>
      <c r="M42653" s="36"/>
      <c r="N42653" s="36"/>
    </row>
    <row r="42654" spans="12:14" x14ac:dyDescent="0.25">
      <c r="L42654" s="36"/>
      <c r="M42654" s="36"/>
      <c r="N42654" s="36"/>
    </row>
    <row r="42655" spans="12:14" x14ac:dyDescent="0.25">
      <c r="L42655" s="36"/>
      <c r="M42655" s="36"/>
      <c r="N42655" s="36"/>
    </row>
    <row r="42656" spans="12:14" x14ac:dyDescent="0.25">
      <c r="L42656" s="36"/>
      <c r="M42656" s="36"/>
      <c r="N42656" s="36"/>
    </row>
    <row r="42657" spans="12:14" x14ac:dyDescent="0.25">
      <c r="L42657" s="36"/>
      <c r="M42657" s="36"/>
      <c r="N42657" s="36"/>
    </row>
    <row r="42658" spans="12:14" x14ac:dyDescent="0.25">
      <c r="L42658" s="36"/>
      <c r="M42658" s="36"/>
      <c r="N42658" s="36"/>
    </row>
    <row r="42659" spans="12:14" x14ac:dyDescent="0.25">
      <c r="L42659" s="36"/>
      <c r="M42659" s="36"/>
      <c r="N42659" s="36"/>
    </row>
    <row r="42660" spans="12:14" x14ac:dyDescent="0.25">
      <c r="L42660" s="36"/>
      <c r="M42660" s="36"/>
      <c r="N42660" s="36"/>
    </row>
    <row r="42661" spans="12:14" x14ac:dyDescent="0.25">
      <c r="L42661" s="36"/>
      <c r="M42661" s="36"/>
      <c r="N42661" s="36"/>
    </row>
    <row r="42662" spans="12:14" x14ac:dyDescent="0.25">
      <c r="L42662" s="36"/>
      <c r="M42662" s="36"/>
      <c r="N42662" s="36"/>
    </row>
    <row r="42663" spans="12:14" x14ac:dyDescent="0.25">
      <c r="L42663" s="36"/>
      <c r="M42663" s="36"/>
      <c r="N42663" s="36"/>
    </row>
    <row r="42664" spans="12:14" x14ac:dyDescent="0.25">
      <c r="L42664" s="36"/>
      <c r="M42664" s="36"/>
      <c r="N42664" s="36"/>
    </row>
    <row r="42665" spans="12:14" x14ac:dyDescent="0.25">
      <c r="L42665" s="36"/>
      <c r="M42665" s="36"/>
      <c r="N42665" s="36"/>
    </row>
    <row r="42666" spans="12:14" x14ac:dyDescent="0.25">
      <c r="L42666" s="36"/>
      <c r="M42666" s="36"/>
      <c r="N42666" s="36"/>
    </row>
    <row r="42667" spans="12:14" x14ac:dyDescent="0.25">
      <c r="L42667" s="36"/>
      <c r="M42667" s="36"/>
      <c r="N42667" s="36"/>
    </row>
    <row r="42668" spans="12:14" x14ac:dyDescent="0.25">
      <c r="L42668" s="36"/>
      <c r="M42668" s="36"/>
      <c r="N42668" s="36"/>
    </row>
    <row r="42669" spans="12:14" x14ac:dyDescent="0.25">
      <c r="L42669" s="36"/>
      <c r="M42669" s="36"/>
      <c r="N42669" s="36"/>
    </row>
    <row r="42670" spans="12:14" x14ac:dyDescent="0.25">
      <c r="L42670" s="36"/>
      <c r="M42670" s="36"/>
      <c r="N42670" s="36"/>
    </row>
    <row r="42671" spans="12:14" x14ac:dyDescent="0.25">
      <c r="L42671" s="36"/>
      <c r="M42671" s="36"/>
      <c r="N42671" s="36"/>
    </row>
    <row r="42672" spans="12:14" x14ac:dyDescent="0.25">
      <c r="L42672" s="36"/>
      <c r="M42672" s="36"/>
      <c r="N42672" s="36"/>
    </row>
    <row r="42673" spans="12:14" x14ac:dyDescent="0.25">
      <c r="L42673" s="36"/>
      <c r="M42673" s="36"/>
      <c r="N42673" s="36"/>
    </row>
    <row r="42674" spans="12:14" x14ac:dyDescent="0.25">
      <c r="L42674" s="36"/>
      <c r="M42674" s="36"/>
      <c r="N42674" s="36"/>
    </row>
    <row r="42675" spans="12:14" x14ac:dyDescent="0.25">
      <c r="L42675" s="36"/>
      <c r="M42675" s="36"/>
      <c r="N42675" s="36"/>
    </row>
    <row r="42676" spans="12:14" x14ac:dyDescent="0.25">
      <c r="L42676" s="36"/>
      <c r="M42676" s="36"/>
      <c r="N42676" s="36"/>
    </row>
    <row r="42677" spans="12:14" x14ac:dyDescent="0.25">
      <c r="L42677" s="36"/>
      <c r="M42677" s="36"/>
      <c r="N42677" s="36"/>
    </row>
    <row r="42678" spans="12:14" x14ac:dyDescent="0.25">
      <c r="L42678" s="36"/>
      <c r="M42678" s="36"/>
      <c r="N42678" s="36"/>
    </row>
    <row r="42679" spans="12:14" x14ac:dyDescent="0.25">
      <c r="L42679" s="36"/>
      <c r="M42679" s="36"/>
      <c r="N42679" s="36"/>
    </row>
    <row r="42680" spans="12:14" x14ac:dyDescent="0.25">
      <c r="L42680" s="36"/>
      <c r="M42680" s="36"/>
      <c r="N42680" s="36"/>
    </row>
    <row r="42681" spans="12:14" x14ac:dyDescent="0.25">
      <c r="L42681" s="36"/>
      <c r="M42681" s="36"/>
      <c r="N42681" s="36"/>
    </row>
    <row r="42682" spans="12:14" x14ac:dyDescent="0.25">
      <c r="L42682" s="36"/>
      <c r="M42682" s="36"/>
      <c r="N42682" s="36"/>
    </row>
    <row r="42683" spans="12:14" x14ac:dyDescent="0.25">
      <c r="L42683" s="36"/>
      <c r="M42683" s="36"/>
      <c r="N42683" s="36"/>
    </row>
    <row r="42684" spans="12:14" x14ac:dyDescent="0.25">
      <c r="L42684" s="36"/>
      <c r="M42684" s="36"/>
      <c r="N42684" s="36"/>
    </row>
    <row r="42685" spans="12:14" x14ac:dyDescent="0.25">
      <c r="L42685" s="36"/>
      <c r="M42685" s="36"/>
      <c r="N42685" s="36"/>
    </row>
    <row r="42686" spans="12:14" x14ac:dyDescent="0.25">
      <c r="L42686" s="36"/>
      <c r="M42686" s="36"/>
      <c r="N42686" s="36"/>
    </row>
    <row r="42687" spans="12:14" x14ac:dyDescent="0.25">
      <c r="L42687" s="36"/>
      <c r="M42687" s="36"/>
      <c r="N42687" s="36"/>
    </row>
    <row r="42688" spans="12:14" x14ac:dyDescent="0.25">
      <c r="L42688" s="36"/>
      <c r="M42688" s="36"/>
      <c r="N42688" s="36"/>
    </row>
    <row r="42689" spans="12:14" x14ac:dyDescent="0.25">
      <c r="L42689" s="36"/>
      <c r="M42689" s="36"/>
      <c r="N42689" s="36"/>
    </row>
    <row r="42690" spans="12:14" x14ac:dyDescent="0.25">
      <c r="L42690" s="36"/>
      <c r="M42690" s="36"/>
      <c r="N42690" s="36"/>
    </row>
    <row r="42691" spans="12:14" x14ac:dyDescent="0.25">
      <c r="L42691" s="36"/>
      <c r="M42691" s="36"/>
      <c r="N42691" s="36"/>
    </row>
    <row r="42692" spans="12:14" x14ac:dyDescent="0.25">
      <c r="L42692" s="36"/>
      <c r="M42692" s="36"/>
      <c r="N42692" s="36"/>
    </row>
    <row r="42693" spans="12:14" x14ac:dyDescent="0.25">
      <c r="L42693" s="36"/>
      <c r="M42693" s="36"/>
      <c r="N42693" s="36"/>
    </row>
    <row r="42694" spans="12:14" x14ac:dyDescent="0.25">
      <c r="L42694" s="36"/>
      <c r="M42694" s="36"/>
      <c r="N42694" s="36"/>
    </row>
    <row r="42695" spans="12:14" x14ac:dyDescent="0.25">
      <c r="L42695" s="36"/>
      <c r="M42695" s="36"/>
      <c r="N42695" s="36"/>
    </row>
    <row r="42696" spans="12:14" x14ac:dyDescent="0.25">
      <c r="L42696" s="36"/>
      <c r="M42696" s="36"/>
      <c r="N42696" s="36"/>
    </row>
    <row r="42697" spans="12:14" x14ac:dyDescent="0.25">
      <c r="L42697" s="36"/>
      <c r="M42697" s="36"/>
      <c r="N42697" s="36"/>
    </row>
    <row r="42698" spans="12:14" x14ac:dyDescent="0.25">
      <c r="L42698" s="36"/>
      <c r="M42698" s="36"/>
      <c r="N42698" s="36"/>
    </row>
    <row r="42699" spans="12:14" x14ac:dyDescent="0.25">
      <c r="L42699" s="36"/>
      <c r="M42699" s="36"/>
      <c r="N42699" s="36"/>
    </row>
    <row r="42700" spans="12:14" x14ac:dyDescent="0.25">
      <c r="L42700" s="36"/>
      <c r="M42700" s="36"/>
      <c r="N42700" s="36"/>
    </row>
    <row r="42701" spans="12:14" x14ac:dyDescent="0.25">
      <c r="L42701" s="36"/>
      <c r="M42701" s="36"/>
      <c r="N42701" s="36"/>
    </row>
    <row r="42702" spans="12:14" x14ac:dyDescent="0.25">
      <c r="L42702" s="36"/>
      <c r="M42702" s="36"/>
      <c r="N42702" s="36"/>
    </row>
    <row r="42703" spans="12:14" x14ac:dyDescent="0.25">
      <c r="L42703" s="36"/>
      <c r="M42703" s="36"/>
      <c r="N42703" s="36"/>
    </row>
    <row r="42704" spans="12:14" x14ac:dyDescent="0.25">
      <c r="L42704" s="36"/>
      <c r="M42704" s="36"/>
      <c r="N42704" s="36"/>
    </row>
    <row r="42705" spans="12:14" x14ac:dyDescent="0.25">
      <c r="L42705" s="36"/>
      <c r="M42705" s="36"/>
      <c r="N42705" s="36"/>
    </row>
    <row r="42706" spans="12:14" x14ac:dyDescent="0.25">
      <c r="L42706" s="36"/>
      <c r="M42706" s="36"/>
      <c r="N42706" s="36"/>
    </row>
    <row r="42707" spans="12:14" x14ac:dyDescent="0.25">
      <c r="L42707" s="36"/>
      <c r="M42707" s="36"/>
      <c r="N42707" s="36"/>
    </row>
    <row r="42708" spans="12:14" x14ac:dyDescent="0.25">
      <c r="L42708" s="36"/>
      <c r="M42708" s="36"/>
      <c r="N42708" s="36"/>
    </row>
    <row r="42709" spans="12:14" x14ac:dyDescent="0.25">
      <c r="L42709" s="36"/>
      <c r="M42709" s="36"/>
      <c r="N42709" s="36"/>
    </row>
    <row r="42710" spans="12:14" x14ac:dyDescent="0.25">
      <c r="L42710" s="36"/>
      <c r="M42710" s="36"/>
      <c r="N42710" s="36"/>
    </row>
    <row r="42711" spans="12:14" x14ac:dyDescent="0.25">
      <c r="L42711" s="36"/>
      <c r="M42711" s="36"/>
      <c r="N42711" s="36"/>
    </row>
    <row r="42712" spans="12:14" x14ac:dyDescent="0.25">
      <c r="L42712" s="36"/>
      <c r="M42712" s="36"/>
      <c r="N42712" s="36"/>
    </row>
    <row r="42713" spans="12:14" x14ac:dyDescent="0.25">
      <c r="L42713" s="36"/>
      <c r="M42713" s="36"/>
      <c r="N42713" s="36"/>
    </row>
    <row r="42714" spans="12:14" x14ac:dyDescent="0.25">
      <c r="L42714" s="36"/>
      <c r="M42714" s="36"/>
      <c r="N42714" s="36"/>
    </row>
    <row r="42715" spans="12:14" x14ac:dyDescent="0.25">
      <c r="L42715" s="36"/>
      <c r="M42715" s="36"/>
      <c r="N42715" s="36"/>
    </row>
    <row r="42716" spans="12:14" x14ac:dyDescent="0.25">
      <c r="L42716" s="36"/>
      <c r="M42716" s="36"/>
      <c r="N42716" s="36"/>
    </row>
    <row r="42717" spans="12:14" x14ac:dyDescent="0.25">
      <c r="L42717" s="36"/>
      <c r="M42717" s="36"/>
      <c r="N42717" s="36"/>
    </row>
    <row r="42718" spans="12:14" x14ac:dyDescent="0.25">
      <c r="L42718" s="36"/>
      <c r="M42718" s="36"/>
      <c r="N42718" s="36"/>
    </row>
    <row r="42719" spans="12:14" x14ac:dyDescent="0.25">
      <c r="L42719" s="36"/>
      <c r="M42719" s="36"/>
      <c r="N42719" s="36"/>
    </row>
    <row r="42720" spans="12:14" x14ac:dyDescent="0.25">
      <c r="L42720" s="36"/>
      <c r="M42720" s="36"/>
      <c r="N42720" s="36"/>
    </row>
    <row r="42721" spans="12:14" x14ac:dyDescent="0.25">
      <c r="L42721" s="36"/>
      <c r="M42721" s="36"/>
      <c r="N42721" s="36"/>
    </row>
    <row r="42722" spans="12:14" x14ac:dyDescent="0.25">
      <c r="L42722" s="36"/>
      <c r="M42722" s="36"/>
      <c r="N42722" s="36"/>
    </row>
    <row r="42723" spans="12:14" x14ac:dyDescent="0.25">
      <c r="L42723" s="36"/>
      <c r="M42723" s="36"/>
      <c r="N42723" s="36"/>
    </row>
    <row r="42724" spans="12:14" x14ac:dyDescent="0.25">
      <c r="L42724" s="36"/>
      <c r="M42724" s="36"/>
      <c r="N42724" s="36"/>
    </row>
    <row r="42725" spans="12:14" x14ac:dyDescent="0.25">
      <c r="L42725" s="36"/>
      <c r="M42725" s="36"/>
      <c r="N42725" s="36"/>
    </row>
    <row r="42726" spans="12:14" x14ac:dyDescent="0.25">
      <c r="L42726" s="36"/>
      <c r="M42726" s="36"/>
      <c r="N42726" s="36"/>
    </row>
    <row r="42727" spans="12:14" x14ac:dyDescent="0.25">
      <c r="L42727" s="36"/>
      <c r="M42727" s="36"/>
      <c r="N42727" s="36"/>
    </row>
    <row r="42728" spans="12:14" x14ac:dyDescent="0.25">
      <c r="L42728" s="36"/>
      <c r="M42728" s="36"/>
      <c r="N42728" s="36"/>
    </row>
    <row r="42729" spans="12:14" x14ac:dyDescent="0.25">
      <c r="L42729" s="36"/>
      <c r="M42729" s="36"/>
      <c r="N42729" s="36"/>
    </row>
    <row r="42730" spans="12:14" x14ac:dyDescent="0.25">
      <c r="L42730" s="36"/>
      <c r="M42730" s="36"/>
      <c r="N42730" s="36"/>
    </row>
    <row r="42731" spans="12:14" x14ac:dyDescent="0.25">
      <c r="L42731" s="36"/>
      <c r="M42731" s="36"/>
      <c r="N42731" s="36"/>
    </row>
    <row r="42732" spans="12:14" x14ac:dyDescent="0.25">
      <c r="L42732" s="36"/>
      <c r="M42732" s="36"/>
      <c r="N42732" s="36"/>
    </row>
    <row r="42733" spans="12:14" x14ac:dyDescent="0.25">
      <c r="L42733" s="36"/>
      <c r="M42733" s="36"/>
      <c r="N42733" s="36"/>
    </row>
    <row r="42734" spans="12:14" x14ac:dyDescent="0.25">
      <c r="L42734" s="36"/>
      <c r="M42734" s="36"/>
      <c r="N42734" s="36"/>
    </row>
    <row r="42735" spans="12:14" x14ac:dyDescent="0.25">
      <c r="L42735" s="36"/>
      <c r="M42735" s="36"/>
      <c r="N42735" s="36"/>
    </row>
    <row r="42736" spans="12:14" x14ac:dyDescent="0.25">
      <c r="L42736" s="36"/>
      <c r="M42736" s="36"/>
      <c r="N42736" s="36"/>
    </row>
    <row r="42737" spans="12:14" x14ac:dyDescent="0.25">
      <c r="L42737" s="36"/>
      <c r="M42737" s="36"/>
      <c r="N42737" s="36"/>
    </row>
    <row r="42738" spans="12:14" x14ac:dyDescent="0.25">
      <c r="L42738" s="36"/>
      <c r="M42738" s="36"/>
      <c r="N42738" s="36"/>
    </row>
    <row r="42739" spans="12:14" x14ac:dyDescent="0.25">
      <c r="L42739" s="36"/>
      <c r="M42739" s="36"/>
      <c r="N42739" s="36"/>
    </row>
    <row r="42740" spans="12:14" x14ac:dyDescent="0.25">
      <c r="L42740" s="36"/>
      <c r="M42740" s="36"/>
      <c r="N42740" s="36"/>
    </row>
    <row r="42741" spans="12:14" x14ac:dyDescent="0.25">
      <c r="L42741" s="36"/>
      <c r="M42741" s="36"/>
      <c r="N42741" s="36"/>
    </row>
    <row r="42742" spans="12:14" x14ac:dyDescent="0.25">
      <c r="L42742" s="36"/>
      <c r="M42742" s="36"/>
      <c r="N42742" s="36"/>
    </row>
    <row r="42743" spans="12:14" x14ac:dyDescent="0.25">
      <c r="L42743" s="36"/>
      <c r="M42743" s="36"/>
      <c r="N42743" s="36"/>
    </row>
    <row r="42744" spans="12:14" x14ac:dyDescent="0.25">
      <c r="L42744" s="36"/>
      <c r="M42744" s="36"/>
      <c r="N42744" s="36"/>
    </row>
    <row r="42745" spans="12:14" x14ac:dyDescent="0.25">
      <c r="L42745" s="36"/>
      <c r="M42745" s="36"/>
      <c r="N42745" s="36"/>
    </row>
    <row r="42746" spans="12:14" x14ac:dyDescent="0.25">
      <c r="L42746" s="36"/>
      <c r="M42746" s="36"/>
      <c r="N42746" s="36"/>
    </row>
    <row r="42747" spans="12:14" x14ac:dyDescent="0.25">
      <c r="L42747" s="36"/>
      <c r="M42747" s="36"/>
      <c r="N42747" s="36"/>
    </row>
    <row r="42748" spans="12:14" x14ac:dyDescent="0.25">
      <c r="L42748" s="36"/>
      <c r="M42748" s="36"/>
      <c r="N42748" s="36"/>
    </row>
    <row r="42749" spans="12:14" x14ac:dyDescent="0.25">
      <c r="L42749" s="36"/>
      <c r="M42749" s="36"/>
      <c r="N42749" s="36"/>
    </row>
    <row r="42750" spans="12:14" x14ac:dyDescent="0.25">
      <c r="L42750" s="36"/>
      <c r="M42750" s="36"/>
      <c r="N42750" s="36"/>
    </row>
    <row r="42751" spans="12:14" x14ac:dyDescent="0.25">
      <c r="L42751" s="36"/>
      <c r="M42751" s="36"/>
      <c r="N42751" s="36"/>
    </row>
    <row r="42752" spans="12:14" x14ac:dyDescent="0.25">
      <c r="L42752" s="36"/>
      <c r="M42752" s="36"/>
      <c r="N42752" s="36"/>
    </row>
    <row r="42753" spans="12:14" x14ac:dyDescent="0.25">
      <c r="L42753" s="36"/>
      <c r="M42753" s="36"/>
      <c r="N42753" s="36"/>
    </row>
    <row r="42754" spans="12:14" x14ac:dyDescent="0.25">
      <c r="L42754" s="36"/>
      <c r="M42754" s="36"/>
      <c r="N42754" s="36"/>
    </row>
    <row r="42755" spans="12:14" x14ac:dyDescent="0.25">
      <c r="L42755" s="36"/>
      <c r="M42755" s="36"/>
      <c r="N42755" s="36"/>
    </row>
    <row r="42756" spans="12:14" x14ac:dyDescent="0.25">
      <c r="L42756" s="36"/>
      <c r="M42756" s="36"/>
      <c r="N42756" s="36"/>
    </row>
    <row r="42757" spans="12:14" x14ac:dyDescent="0.25">
      <c r="L42757" s="36"/>
      <c r="M42757" s="36"/>
      <c r="N42757" s="36"/>
    </row>
    <row r="42758" spans="12:14" x14ac:dyDescent="0.25">
      <c r="L42758" s="36"/>
      <c r="M42758" s="36"/>
      <c r="N42758" s="36"/>
    </row>
    <row r="42759" spans="12:14" x14ac:dyDescent="0.25">
      <c r="L42759" s="36"/>
      <c r="M42759" s="36"/>
      <c r="N42759" s="36"/>
    </row>
    <row r="42760" spans="12:14" x14ac:dyDescent="0.25">
      <c r="L42760" s="36"/>
      <c r="M42760" s="36"/>
      <c r="N42760" s="36"/>
    </row>
    <row r="42761" spans="12:14" x14ac:dyDescent="0.25">
      <c r="L42761" s="36"/>
      <c r="M42761" s="36"/>
      <c r="N42761" s="36"/>
    </row>
    <row r="42762" spans="12:14" x14ac:dyDescent="0.25">
      <c r="L42762" s="36"/>
      <c r="M42762" s="36"/>
      <c r="N42762" s="36"/>
    </row>
    <row r="42763" spans="12:14" x14ac:dyDescent="0.25">
      <c r="L42763" s="36"/>
      <c r="M42763" s="36"/>
      <c r="N42763" s="36"/>
    </row>
    <row r="42764" spans="12:14" x14ac:dyDescent="0.25">
      <c r="L42764" s="36"/>
      <c r="M42764" s="36"/>
      <c r="N42764" s="36"/>
    </row>
    <row r="42765" spans="12:14" x14ac:dyDescent="0.25">
      <c r="L42765" s="36"/>
      <c r="M42765" s="36"/>
      <c r="N42765" s="36"/>
    </row>
    <row r="42766" spans="12:14" x14ac:dyDescent="0.25">
      <c r="L42766" s="36"/>
      <c r="M42766" s="36"/>
      <c r="N42766" s="36"/>
    </row>
    <row r="42767" spans="12:14" x14ac:dyDescent="0.25">
      <c r="L42767" s="36"/>
      <c r="M42767" s="36"/>
      <c r="N42767" s="36"/>
    </row>
    <row r="42768" spans="12:14" x14ac:dyDescent="0.25">
      <c r="L42768" s="36"/>
      <c r="M42768" s="36"/>
      <c r="N42768" s="36"/>
    </row>
    <row r="42769" spans="12:14" x14ac:dyDescent="0.25">
      <c r="L42769" s="36"/>
      <c r="M42769" s="36"/>
      <c r="N42769" s="36"/>
    </row>
    <row r="42770" spans="12:14" x14ac:dyDescent="0.25">
      <c r="L42770" s="36"/>
      <c r="M42770" s="36"/>
      <c r="N42770" s="36"/>
    </row>
    <row r="42771" spans="12:14" x14ac:dyDescent="0.25">
      <c r="L42771" s="36"/>
      <c r="M42771" s="36"/>
      <c r="N42771" s="36"/>
    </row>
    <row r="42772" spans="12:14" x14ac:dyDescent="0.25">
      <c r="L42772" s="36"/>
      <c r="M42772" s="36"/>
      <c r="N42772" s="36"/>
    </row>
    <row r="42773" spans="12:14" x14ac:dyDescent="0.25">
      <c r="L42773" s="36"/>
      <c r="M42773" s="36"/>
      <c r="N42773" s="36"/>
    </row>
    <row r="42774" spans="12:14" x14ac:dyDescent="0.25">
      <c r="L42774" s="36"/>
      <c r="M42774" s="36"/>
      <c r="N42774" s="36"/>
    </row>
    <row r="42775" spans="12:14" x14ac:dyDescent="0.25">
      <c r="L42775" s="36"/>
      <c r="M42775" s="36"/>
      <c r="N42775" s="36"/>
    </row>
    <row r="42776" spans="12:14" x14ac:dyDescent="0.25">
      <c r="L42776" s="36"/>
      <c r="M42776" s="36"/>
      <c r="N42776" s="36"/>
    </row>
    <row r="42777" spans="12:14" x14ac:dyDescent="0.25">
      <c r="L42777" s="36"/>
      <c r="M42777" s="36"/>
      <c r="N42777" s="36"/>
    </row>
    <row r="42778" spans="12:14" x14ac:dyDescent="0.25">
      <c r="L42778" s="36"/>
      <c r="M42778" s="36"/>
      <c r="N42778" s="36"/>
    </row>
    <row r="42779" spans="12:14" x14ac:dyDescent="0.25">
      <c r="L42779" s="36"/>
      <c r="M42779" s="36"/>
      <c r="N42779" s="36"/>
    </row>
    <row r="42780" spans="12:14" x14ac:dyDescent="0.25">
      <c r="L42780" s="36"/>
      <c r="M42780" s="36"/>
      <c r="N42780" s="36"/>
    </row>
    <row r="42781" spans="12:14" x14ac:dyDescent="0.25">
      <c r="L42781" s="36"/>
      <c r="M42781" s="36"/>
      <c r="N42781" s="36"/>
    </row>
    <row r="42782" spans="12:14" x14ac:dyDescent="0.25">
      <c r="L42782" s="36"/>
      <c r="M42782" s="36"/>
      <c r="N42782" s="36"/>
    </row>
    <row r="42783" spans="12:14" x14ac:dyDescent="0.25">
      <c r="L42783" s="36"/>
      <c r="M42783" s="36"/>
      <c r="N42783" s="36"/>
    </row>
    <row r="42784" spans="12:14" x14ac:dyDescent="0.25">
      <c r="L42784" s="36"/>
      <c r="M42784" s="36"/>
      <c r="N42784" s="36"/>
    </row>
    <row r="42785" spans="12:14" x14ac:dyDescent="0.25">
      <c r="L42785" s="36"/>
      <c r="M42785" s="36"/>
      <c r="N42785" s="36"/>
    </row>
    <row r="42786" spans="12:14" x14ac:dyDescent="0.25">
      <c r="L42786" s="36"/>
      <c r="M42786" s="36"/>
      <c r="N42786" s="36"/>
    </row>
    <row r="42787" spans="12:14" x14ac:dyDescent="0.25">
      <c r="L42787" s="36"/>
      <c r="M42787" s="36"/>
      <c r="N42787" s="36"/>
    </row>
    <row r="42788" spans="12:14" x14ac:dyDescent="0.25">
      <c r="L42788" s="36"/>
      <c r="M42788" s="36"/>
      <c r="N42788" s="36"/>
    </row>
    <row r="42789" spans="12:14" x14ac:dyDescent="0.25">
      <c r="L42789" s="36"/>
      <c r="M42789" s="36"/>
      <c r="N42789" s="36"/>
    </row>
    <row r="42790" spans="12:14" x14ac:dyDescent="0.25">
      <c r="L42790" s="36"/>
      <c r="M42790" s="36"/>
      <c r="N42790" s="36"/>
    </row>
    <row r="42791" spans="12:14" x14ac:dyDescent="0.25">
      <c r="L42791" s="36"/>
      <c r="M42791" s="36"/>
      <c r="N42791" s="36"/>
    </row>
    <row r="42792" spans="12:14" x14ac:dyDescent="0.25">
      <c r="L42792" s="36"/>
      <c r="M42792" s="36"/>
      <c r="N42792" s="36"/>
    </row>
    <row r="42793" spans="12:14" x14ac:dyDescent="0.25">
      <c r="L42793" s="36"/>
      <c r="M42793" s="36"/>
      <c r="N42793" s="36"/>
    </row>
    <row r="42794" spans="12:14" x14ac:dyDescent="0.25">
      <c r="L42794" s="36"/>
      <c r="M42794" s="36"/>
      <c r="N42794" s="36"/>
    </row>
    <row r="42795" spans="12:14" x14ac:dyDescent="0.25">
      <c r="L42795" s="36"/>
      <c r="M42795" s="36"/>
      <c r="N42795" s="36"/>
    </row>
    <row r="42796" spans="12:14" x14ac:dyDescent="0.25">
      <c r="L42796" s="36"/>
      <c r="M42796" s="36"/>
      <c r="N42796" s="36"/>
    </row>
    <row r="42797" spans="12:14" x14ac:dyDescent="0.25">
      <c r="L42797" s="36"/>
      <c r="M42797" s="36"/>
      <c r="N42797" s="36"/>
    </row>
    <row r="42798" spans="12:14" x14ac:dyDescent="0.25">
      <c r="L42798" s="36"/>
      <c r="M42798" s="36"/>
      <c r="N42798" s="36"/>
    </row>
    <row r="42799" spans="12:14" x14ac:dyDescent="0.25">
      <c r="L42799" s="36"/>
      <c r="M42799" s="36"/>
      <c r="N42799" s="36"/>
    </row>
    <row r="42800" spans="12:14" x14ac:dyDescent="0.25">
      <c r="L42800" s="36"/>
      <c r="M42800" s="36"/>
      <c r="N42800" s="36"/>
    </row>
    <row r="42801" spans="12:14" x14ac:dyDescent="0.25">
      <c r="L42801" s="36"/>
      <c r="M42801" s="36"/>
      <c r="N42801" s="36"/>
    </row>
    <row r="42802" spans="12:14" x14ac:dyDescent="0.25">
      <c r="L42802" s="36"/>
      <c r="M42802" s="36"/>
      <c r="N42802" s="36"/>
    </row>
    <row r="42803" spans="12:14" x14ac:dyDescent="0.25">
      <c r="L42803" s="36"/>
      <c r="M42803" s="36"/>
      <c r="N42803" s="36"/>
    </row>
    <row r="42804" spans="12:14" x14ac:dyDescent="0.25">
      <c r="L42804" s="36"/>
      <c r="M42804" s="36"/>
      <c r="N42804" s="36"/>
    </row>
    <row r="42805" spans="12:14" x14ac:dyDescent="0.25">
      <c r="L42805" s="36"/>
      <c r="M42805" s="36"/>
      <c r="N42805" s="36"/>
    </row>
    <row r="42806" spans="12:14" x14ac:dyDescent="0.25">
      <c r="L42806" s="36"/>
      <c r="M42806" s="36"/>
      <c r="N42806" s="36"/>
    </row>
    <row r="42807" spans="12:14" x14ac:dyDescent="0.25">
      <c r="L42807" s="36"/>
      <c r="M42807" s="36"/>
      <c r="N42807" s="36"/>
    </row>
    <row r="42808" spans="12:14" x14ac:dyDescent="0.25">
      <c r="L42808" s="36"/>
      <c r="M42808" s="36"/>
      <c r="N42808" s="36"/>
    </row>
    <row r="42809" spans="12:14" x14ac:dyDescent="0.25">
      <c r="L42809" s="36"/>
      <c r="M42809" s="36"/>
      <c r="N42809" s="36"/>
    </row>
    <row r="42810" spans="12:14" x14ac:dyDescent="0.25">
      <c r="L42810" s="36"/>
      <c r="M42810" s="36"/>
      <c r="N42810" s="36"/>
    </row>
    <row r="42811" spans="12:14" x14ac:dyDescent="0.25">
      <c r="L42811" s="36"/>
      <c r="M42811" s="36"/>
      <c r="N42811" s="36"/>
    </row>
    <row r="42812" spans="12:14" x14ac:dyDescent="0.25">
      <c r="L42812" s="36"/>
      <c r="M42812" s="36"/>
      <c r="N42812" s="36"/>
    </row>
    <row r="42813" spans="12:14" x14ac:dyDescent="0.25">
      <c r="L42813" s="36"/>
      <c r="M42813" s="36"/>
      <c r="N42813" s="36"/>
    </row>
    <row r="42814" spans="12:14" x14ac:dyDescent="0.25">
      <c r="L42814" s="36"/>
      <c r="M42814" s="36"/>
      <c r="N42814" s="36"/>
    </row>
    <row r="42815" spans="12:14" x14ac:dyDescent="0.25">
      <c r="L42815" s="36"/>
      <c r="M42815" s="36"/>
      <c r="N42815" s="36"/>
    </row>
    <row r="42816" spans="12:14" x14ac:dyDescent="0.25">
      <c r="L42816" s="36"/>
      <c r="M42816" s="36"/>
      <c r="N42816" s="36"/>
    </row>
    <row r="42817" spans="12:14" x14ac:dyDescent="0.25">
      <c r="L42817" s="36"/>
      <c r="M42817" s="36"/>
      <c r="N42817" s="36"/>
    </row>
    <row r="42818" spans="12:14" x14ac:dyDescent="0.25">
      <c r="L42818" s="36"/>
      <c r="M42818" s="36"/>
      <c r="N42818" s="36"/>
    </row>
    <row r="42819" spans="12:14" x14ac:dyDescent="0.25">
      <c r="L42819" s="36"/>
      <c r="M42819" s="36"/>
      <c r="N42819" s="36"/>
    </row>
    <row r="42820" spans="12:14" x14ac:dyDescent="0.25">
      <c r="L42820" s="36"/>
      <c r="M42820" s="36"/>
      <c r="N42820" s="36"/>
    </row>
    <row r="42821" spans="12:14" x14ac:dyDescent="0.25">
      <c r="L42821" s="36"/>
      <c r="M42821" s="36"/>
      <c r="N42821" s="36"/>
    </row>
    <row r="42822" spans="12:14" x14ac:dyDescent="0.25">
      <c r="L42822" s="36"/>
      <c r="M42822" s="36"/>
      <c r="N42822" s="36"/>
    </row>
    <row r="42823" spans="12:14" x14ac:dyDescent="0.25">
      <c r="L42823" s="36"/>
      <c r="M42823" s="36"/>
      <c r="N42823" s="36"/>
    </row>
    <row r="42824" spans="12:14" x14ac:dyDescent="0.25">
      <c r="L42824" s="36"/>
      <c r="M42824" s="36"/>
      <c r="N42824" s="36"/>
    </row>
    <row r="42825" spans="12:14" x14ac:dyDescent="0.25">
      <c r="L42825" s="36"/>
      <c r="M42825" s="36"/>
      <c r="N42825" s="36"/>
    </row>
    <row r="42826" spans="12:14" x14ac:dyDescent="0.25">
      <c r="L42826" s="36"/>
      <c r="M42826" s="36"/>
      <c r="N42826" s="36"/>
    </row>
    <row r="42827" spans="12:14" x14ac:dyDescent="0.25">
      <c r="L42827" s="36"/>
      <c r="M42827" s="36"/>
      <c r="N42827" s="36"/>
    </row>
    <row r="42828" spans="12:14" x14ac:dyDescent="0.25">
      <c r="L42828" s="36"/>
      <c r="M42828" s="36"/>
      <c r="N42828" s="36"/>
    </row>
    <row r="42829" spans="12:14" x14ac:dyDescent="0.25">
      <c r="L42829" s="36"/>
      <c r="M42829" s="36"/>
      <c r="N42829" s="36"/>
    </row>
    <row r="42830" spans="12:14" x14ac:dyDescent="0.25">
      <c r="L42830" s="36"/>
      <c r="M42830" s="36"/>
      <c r="N42830" s="36"/>
    </row>
    <row r="42831" spans="12:14" x14ac:dyDescent="0.25">
      <c r="L42831" s="36"/>
      <c r="M42831" s="36"/>
      <c r="N42831" s="36"/>
    </row>
    <row r="42832" spans="12:14" x14ac:dyDescent="0.25">
      <c r="L42832" s="36"/>
      <c r="M42832" s="36"/>
      <c r="N42832" s="36"/>
    </row>
    <row r="42833" spans="12:14" x14ac:dyDescent="0.25">
      <c r="L42833" s="36"/>
      <c r="M42833" s="36"/>
      <c r="N42833" s="36"/>
    </row>
    <row r="42834" spans="12:14" x14ac:dyDescent="0.25">
      <c r="L42834" s="36"/>
      <c r="M42834" s="36"/>
      <c r="N42834" s="36"/>
    </row>
    <row r="42835" spans="12:14" x14ac:dyDescent="0.25">
      <c r="L42835" s="36"/>
      <c r="M42835" s="36"/>
      <c r="N42835" s="36"/>
    </row>
    <row r="42836" spans="12:14" x14ac:dyDescent="0.25">
      <c r="L42836" s="36"/>
      <c r="M42836" s="36"/>
      <c r="N42836" s="36"/>
    </row>
    <row r="42837" spans="12:14" x14ac:dyDescent="0.25">
      <c r="L42837" s="36"/>
      <c r="M42837" s="36"/>
      <c r="N42837" s="36"/>
    </row>
    <row r="42838" spans="12:14" x14ac:dyDescent="0.25">
      <c r="L42838" s="36"/>
      <c r="M42838" s="36"/>
      <c r="N42838" s="36"/>
    </row>
    <row r="42839" spans="12:14" x14ac:dyDescent="0.25">
      <c r="L42839" s="36"/>
      <c r="M42839" s="36"/>
      <c r="N42839" s="36"/>
    </row>
    <row r="42840" spans="12:14" x14ac:dyDescent="0.25">
      <c r="L42840" s="36"/>
      <c r="M42840" s="36"/>
      <c r="N42840" s="36"/>
    </row>
    <row r="42841" spans="12:14" x14ac:dyDescent="0.25">
      <c r="L42841" s="36"/>
      <c r="M42841" s="36"/>
      <c r="N42841" s="36"/>
    </row>
    <row r="42842" spans="12:14" x14ac:dyDescent="0.25">
      <c r="L42842" s="36"/>
      <c r="M42842" s="36"/>
      <c r="N42842" s="36"/>
    </row>
    <row r="42843" spans="12:14" x14ac:dyDescent="0.25">
      <c r="L42843" s="36"/>
      <c r="M42843" s="36"/>
      <c r="N42843" s="36"/>
    </row>
    <row r="42844" spans="12:14" x14ac:dyDescent="0.25">
      <c r="L42844" s="36"/>
      <c r="M42844" s="36"/>
      <c r="N42844" s="36"/>
    </row>
    <row r="42845" spans="12:14" x14ac:dyDescent="0.25">
      <c r="L42845" s="36"/>
      <c r="M42845" s="36"/>
      <c r="N42845" s="36"/>
    </row>
    <row r="42846" spans="12:14" x14ac:dyDescent="0.25">
      <c r="L42846" s="36"/>
      <c r="M42846" s="36"/>
      <c r="N42846" s="36"/>
    </row>
    <row r="42847" spans="12:14" x14ac:dyDescent="0.25">
      <c r="L42847" s="36"/>
      <c r="M42847" s="36"/>
      <c r="N42847" s="36"/>
    </row>
    <row r="42848" spans="12:14" x14ac:dyDescent="0.25">
      <c r="L42848" s="36"/>
      <c r="M42848" s="36"/>
      <c r="N42848" s="36"/>
    </row>
    <row r="42849" spans="12:14" x14ac:dyDescent="0.25">
      <c r="L42849" s="36"/>
      <c r="M42849" s="36"/>
      <c r="N42849" s="36"/>
    </row>
    <row r="42850" spans="12:14" x14ac:dyDescent="0.25">
      <c r="L42850" s="36"/>
      <c r="M42850" s="36"/>
      <c r="N42850" s="36"/>
    </row>
    <row r="42851" spans="12:14" x14ac:dyDescent="0.25">
      <c r="L42851" s="36"/>
      <c r="M42851" s="36"/>
      <c r="N42851" s="36"/>
    </row>
    <row r="42852" spans="12:14" x14ac:dyDescent="0.25">
      <c r="L42852" s="36"/>
      <c r="M42852" s="36"/>
      <c r="N42852" s="36"/>
    </row>
    <row r="42853" spans="12:14" x14ac:dyDescent="0.25">
      <c r="L42853" s="36"/>
      <c r="M42853" s="36"/>
      <c r="N42853" s="36"/>
    </row>
    <row r="42854" spans="12:14" x14ac:dyDescent="0.25">
      <c r="L42854" s="36"/>
      <c r="M42854" s="36"/>
      <c r="N42854" s="36"/>
    </row>
    <row r="42855" spans="12:14" x14ac:dyDescent="0.25">
      <c r="L42855" s="36"/>
      <c r="M42855" s="36"/>
      <c r="N42855" s="36"/>
    </row>
    <row r="42856" spans="12:14" x14ac:dyDescent="0.25">
      <c r="L42856" s="36"/>
      <c r="M42856" s="36"/>
      <c r="N42856" s="36"/>
    </row>
    <row r="42857" spans="12:14" x14ac:dyDescent="0.25">
      <c r="L42857" s="36"/>
      <c r="M42857" s="36"/>
      <c r="N42857" s="36"/>
    </row>
    <row r="42858" spans="12:14" x14ac:dyDescent="0.25">
      <c r="L42858" s="36"/>
      <c r="M42858" s="36"/>
      <c r="N42858" s="36"/>
    </row>
    <row r="42859" spans="12:14" x14ac:dyDescent="0.25">
      <c r="L42859" s="36"/>
      <c r="M42859" s="36"/>
      <c r="N42859" s="36"/>
    </row>
    <row r="42860" spans="12:14" x14ac:dyDescent="0.25">
      <c r="L42860" s="36"/>
      <c r="M42860" s="36"/>
      <c r="N42860" s="36"/>
    </row>
    <row r="42861" spans="12:14" x14ac:dyDescent="0.25">
      <c r="L42861" s="36"/>
      <c r="M42861" s="36"/>
      <c r="N42861" s="36"/>
    </row>
    <row r="42862" spans="12:14" x14ac:dyDescent="0.25">
      <c r="L42862" s="36"/>
      <c r="M42862" s="36"/>
      <c r="N42862" s="36"/>
    </row>
    <row r="42863" spans="12:14" x14ac:dyDescent="0.25">
      <c r="L42863" s="36"/>
      <c r="M42863" s="36"/>
      <c r="N42863" s="36"/>
    </row>
    <row r="42864" spans="12:14" x14ac:dyDescent="0.25">
      <c r="L42864" s="36"/>
      <c r="M42864" s="36"/>
      <c r="N42864" s="36"/>
    </row>
    <row r="42865" spans="12:14" x14ac:dyDescent="0.25">
      <c r="L42865" s="36"/>
      <c r="M42865" s="36"/>
      <c r="N42865" s="36"/>
    </row>
    <row r="42866" spans="12:14" x14ac:dyDescent="0.25">
      <c r="L42866" s="36"/>
      <c r="M42866" s="36"/>
      <c r="N42866" s="36"/>
    </row>
    <row r="42867" spans="12:14" x14ac:dyDescent="0.25">
      <c r="L42867" s="36"/>
      <c r="M42867" s="36"/>
      <c r="N42867" s="36"/>
    </row>
    <row r="42868" spans="12:14" x14ac:dyDescent="0.25">
      <c r="L42868" s="36"/>
      <c r="M42868" s="36"/>
      <c r="N42868" s="36"/>
    </row>
    <row r="42869" spans="12:14" x14ac:dyDescent="0.25">
      <c r="L42869" s="36"/>
      <c r="M42869" s="36"/>
      <c r="N42869" s="36"/>
    </row>
    <row r="42870" spans="12:14" x14ac:dyDescent="0.25">
      <c r="L42870" s="36"/>
      <c r="M42870" s="36"/>
      <c r="N42870" s="36"/>
    </row>
    <row r="42871" spans="12:14" x14ac:dyDescent="0.25">
      <c r="L42871" s="36"/>
      <c r="M42871" s="36"/>
      <c r="N42871" s="36"/>
    </row>
    <row r="42872" spans="12:14" x14ac:dyDescent="0.25">
      <c r="L42872" s="36"/>
      <c r="M42872" s="36"/>
      <c r="N42872" s="36"/>
    </row>
    <row r="42873" spans="12:14" x14ac:dyDescent="0.25">
      <c r="L42873" s="36"/>
      <c r="M42873" s="36"/>
      <c r="N42873" s="36"/>
    </row>
    <row r="42874" spans="12:14" x14ac:dyDescent="0.25">
      <c r="L42874" s="36"/>
      <c r="M42874" s="36"/>
      <c r="N42874" s="36"/>
    </row>
    <row r="42875" spans="12:14" x14ac:dyDescent="0.25">
      <c r="L42875" s="36"/>
      <c r="M42875" s="36"/>
      <c r="N42875" s="36"/>
    </row>
    <row r="42876" spans="12:14" x14ac:dyDescent="0.25">
      <c r="L42876" s="36"/>
      <c r="M42876" s="36"/>
      <c r="N42876" s="36"/>
    </row>
    <row r="42877" spans="12:14" x14ac:dyDescent="0.25">
      <c r="L42877" s="36"/>
      <c r="M42877" s="36"/>
      <c r="N42877" s="36"/>
    </row>
    <row r="42878" spans="12:14" x14ac:dyDescent="0.25">
      <c r="L42878" s="36"/>
      <c r="M42878" s="36"/>
      <c r="N42878" s="36"/>
    </row>
    <row r="42879" spans="12:14" x14ac:dyDescent="0.25">
      <c r="L42879" s="36"/>
      <c r="M42879" s="36"/>
      <c r="N42879" s="36"/>
    </row>
    <row r="42880" spans="12:14" x14ac:dyDescent="0.25">
      <c r="L42880" s="36"/>
      <c r="M42880" s="36"/>
      <c r="N42880" s="36"/>
    </row>
    <row r="42881" spans="12:14" x14ac:dyDescent="0.25">
      <c r="L42881" s="36"/>
      <c r="M42881" s="36"/>
      <c r="N42881" s="36"/>
    </row>
    <row r="42882" spans="12:14" x14ac:dyDescent="0.25">
      <c r="L42882" s="36"/>
      <c r="M42882" s="36"/>
      <c r="N42882" s="36"/>
    </row>
    <row r="42883" spans="12:14" x14ac:dyDescent="0.25">
      <c r="L42883" s="36"/>
      <c r="M42883" s="36"/>
      <c r="N42883" s="36"/>
    </row>
    <row r="42884" spans="12:14" x14ac:dyDescent="0.25">
      <c r="L42884" s="36"/>
      <c r="M42884" s="36"/>
      <c r="N42884" s="36"/>
    </row>
    <row r="42885" spans="12:14" x14ac:dyDescent="0.25">
      <c r="L42885" s="36"/>
      <c r="M42885" s="36"/>
      <c r="N42885" s="36"/>
    </row>
    <row r="42886" spans="12:14" x14ac:dyDescent="0.25">
      <c r="L42886" s="36"/>
      <c r="M42886" s="36"/>
      <c r="N42886" s="36"/>
    </row>
    <row r="42887" spans="12:14" x14ac:dyDescent="0.25">
      <c r="L42887" s="36"/>
      <c r="M42887" s="36"/>
      <c r="N42887" s="36"/>
    </row>
    <row r="42888" spans="12:14" x14ac:dyDescent="0.25">
      <c r="L42888" s="36"/>
      <c r="M42888" s="36"/>
      <c r="N42888" s="36"/>
    </row>
    <row r="42889" spans="12:14" x14ac:dyDescent="0.25">
      <c r="L42889" s="36"/>
      <c r="M42889" s="36"/>
      <c r="N42889" s="36"/>
    </row>
    <row r="42890" spans="12:14" x14ac:dyDescent="0.25">
      <c r="L42890" s="36"/>
      <c r="M42890" s="36"/>
      <c r="N42890" s="36"/>
    </row>
    <row r="42891" spans="12:14" x14ac:dyDescent="0.25">
      <c r="L42891" s="36"/>
      <c r="M42891" s="36"/>
      <c r="N42891" s="36"/>
    </row>
    <row r="42892" spans="12:14" x14ac:dyDescent="0.25">
      <c r="L42892" s="36"/>
      <c r="M42892" s="36"/>
      <c r="N42892" s="36"/>
    </row>
    <row r="42893" spans="12:14" x14ac:dyDescent="0.25">
      <c r="L42893" s="36"/>
      <c r="M42893" s="36"/>
      <c r="N42893" s="36"/>
    </row>
    <row r="42894" spans="12:14" x14ac:dyDescent="0.25">
      <c r="L42894" s="36"/>
      <c r="M42894" s="36"/>
      <c r="N42894" s="36"/>
    </row>
    <row r="42895" spans="12:14" x14ac:dyDescent="0.25">
      <c r="L42895" s="36"/>
      <c r="M42895" s="36"/>
      <c r="N42895" s="36"/>
    </row>
    <row r="42896" spans="12:14" x14ac:dyDescent="0.25">
      <c r="L42896" s="36"/>
      <c r="M42896" s="36"/>
      <c r="N42896" s="36"/>
    </row>
    <row r="42897" spans="12:14" x14ac:dyDescent="0.25">
      <c r="L42897" s="36"/>
      <c r="M42897" s="36"/>
      <c r="N42897" s="36"/>
    </row>
    <row r="42898" spans="12:14" x14ac:dyDescent="0.25">
      <c r="L42898" s="36"/>
      <c r="M42898" s="36"/>
      <c r="N42898" s="36"/>
    </row>
    <row r="42899" spans="12:14" x14ac:dyDescent="0.25">
      <c r="L42899" s="36"/>
      <c r="M42899" s="36"/>
      <c r="N42899" s="36"/>
    </row>
    <row r="42900" spans="12:14" x14ac:dyDescent="0.25">
      <c r="L42900" s="36"/>
      <c r="M42900" s="36"/>
      <c r="N42900" s="36"/>
    </row>
    <row r="42901" spans="12:14" x14ac:dyDescent="0.25">
      <c r="L42901" s="36"/>
      <c r="M42901" s="36"/>
      <c r="N42901" s="36"/>
    </row>
    <row r="42902" spans="12:14" x14ac:dyDescent="0.25">
      <c r="L42902" s="36"/>
      <c r="M42902" s="36"/>
      <c r="N42902" s="36"/>
    </row>
    <row r="42903" spans="12:14" x14ac:dyDescent="0.25">
      <c r="L42903" s="36"/>
      <c r="M42903" s="36"/>
      <c r="N42903" s="36"/>
    </row>
    <row r="42904" spans="12:14" x14ac:dyDescent="0.25">
      <c r="L42904" s="36"/>
      <c r="M42904" s="36"/>
      <c r="N42904" s="36"/>
    </row>
    <row r="42905" spans="12:14" x14ac:dyDescent="0.25">
      <c r="L42905" s="36"/>
      <c r="M42905" s="36"/>
      <c r="N42905" s="36"/>
    </row>
    <row r="42906" spans="12:14" x14ac:dyDescent="0.25">
      <c r="L42906" s="36"/>
      <c r="M42906" s="36"/>
      <c r="N42906" s="36"/>
    </row>
    <row r="42907" spans="12:14" x14ac:dyDescent="0.25">
      <c r="L42907" s="36"/>
      <c r="M42907" s="36"/>
      <c r="N42907" s="36"/>
    </row>
    <row r="42908" spans="12:14" x14ac:dyDescent="0.25">
      <c r="L42908" s="36"/>
      <c r="M42908" s="36"/>
      <c r="N42908" s="36"/>
    </row>
    <row r="42909" spans="12:14" x14ac:dyDescent="0.25">
      <c r="L42909" s="36"/>
      <c r="M42909" s="36"/>
      <c r="N42909" s="36"/>
    </row>
    <row r="42910" spans="12:14" x14ac:dyDescent="0.25">
      <c r="L42910" s="36"/>
      <c r="M42910" s="36"/>
      <c r="N42910" s="36"/>
    </row>
    <row r="42911" spans="12:14" x14ac:dyDescent="0.25">
      <c r="L42911" s="36"/>
      <c r="M42911" s="36"/>
      <c r="N42911" s="36"/>
    </row>
    <row r="42912" spans="12:14" x14ac:dyDescent="0.25">
      <c r="L42912" s="36"/>
      <c r="M42912" s="36"/>
      <c r="N42912" s="36"/>
    </row>
    <row r="42913" spans="12:14" x14ac:dyDescent="0.25">
      <c r="L42913" s="36"/>
      <c r="M42913" s="36"/>
      <c r="N42913" s="36"/>
    </row>
    <row r="42914" spans="12:14" x14ac:dyDescent="0.25">
      <c r="L42914" s="36"/>
      <c r="M42914" s="36"/>
      <c r="N42914" s="36"/>
    </row>
    <row r="42915" spans="12:14" x14ac:dyDescent="0.25">
      <c r="L42915" s="36"/>
      <c r="M42915" s="36"/>
      <c r="N42915" s="36"/>
    </row>
    <row r="42916" spans="12:14" x14ac:dyDescent="0.25">
      <c r="L42916" s="36"/>
      <c r="M42916" s="36"/>
      <c r="N42916" s="36"/>
    </row>
    <row r="42917" spans="12:14" x14ac:dyDescent="0.25">
      <c r="L42917" s="36"/>
      <c r="M42917" s="36"/>
      <c r="N42917" s="36"/>
    </row>
    <row r="42918" spans="12:14" x14ac:dyDescent="0.25">
      <c r="L42918" s="36"/>
      <c r="M42918" s="36"/>
      <c r="N42918" s="36"/>
    </row>
    <row r="42919" spans="12:14" x14ac:dyDescent="0.25">
      <c r="L42919" s="36"/>
      <c r="M42919" s="36"/>
      <c r="N42919" s="36"/>
    </row>
    <row r="42920" spans="12:14" x14ac:dyDescent="0.25">
      <c r="L42920" s="36"/>
      <c r="M42920" s="36"/>
      <c r="N42920" s="36"/>
    </row>
    <row r="42921" spans="12:14" x14ac:dyDescent="0.25">
      <c r="L42921" s="36"/>
      <c r="M42921" s="36"/>
      <c r="N42921" s="36"/>
    </row>
    <row r="42922" spans="12:14" x14ac:dyDescent="0.25">
      <c r="L42922" s="36"/>
      <c r="M42922" s="36"/>
      <c r="N42922" s="36"/>
    </row>
    <row r="42923" spans="12:14" x14ac:dyDescent="0.25">
      <c r="L42923" s="36"/>
      <c r="M42923" s="36"/>
      <c r="N42923" s="36"/>
    </row>
    <row r="42924" spans="12:14" x14ac:dyDescent="0.25">
      <c r="L42924" s="36"/>
      <c r="M42924" s="36"/>
      <c r="N42924" s="36"/>
    </row>
    <row r="42925" spans="12:14" x14ac:dyDescent="0.25">
      <c r="L42925" s="36"/>
      <c r="M42925" s="36"/>
      <c r="N42925" s="36"/>
    </row>
    <row r="42926" spans="12:14" x14ac:dyDescent="0.25">
      <c r="L42926" s="36"/>
      <c r="M42926" s="36"/>
      <c r="N42926" s="36"/>
    </row>
    <row r="42927" spans="12:14" x14ac:dyDescent="0.25">
      <c r="L42927" s="36"/>
      <c r="M42927" s="36"/>
      <c r="N42927" s="36"/>
    </row>
    <row r="42928" spans="12:14" x14ac:dyDescent="0.25">
      <c r="L42928" s="36"/>
      <c r="M42928" s="36"/>
      <c r="N42928" s="36"/>
    </row>
    <row r="42929" spans="12:14" x14ac:dyDescent="0.25">
      <c r="L42929" s="36"/>
      <c r="M42929" s="36"/>
      <c r="N42929" s="36"/>
    </row>
    <row r="42930" spans="12:14" x14ac:dyDescent="0.25">
      <c r="L42930" s="36"/>
      <c r="M42930" s="36"/>
      <c r="N42930" s="36"/>
    </row>
    <row r="42931" spans="12:14" x14ac:dyDescent="0.25">
      <c r="L42931" s="36"/>
      <c r="M42931" s="36"/>
      <c r="N42931" s="36"/>
    </row>
    <row r="42932" spans="12:14" x14ac:dyDescent="0.25">
      <c r="L42932" s="36"/>
      <c r="M42932" s="36"/>
      <c r="N42932" s="36"/>
    </row>
    <row r="42933" spans="12:14" x14ac:dyDescent="0.25">
      <c r="L42933" s="36"/>
      <c r="M42933" s="36"/>
      <c r="N42933" s="36"/>
    </row>
    <row r="42934" spans="12:14" x14ac:dyDescent="0.25">
      <c r="L42934" s="36"/>
      <c r="M42934" s="36"/>
      <c r="N42934" s="36"/>
    </row>
    <row r="42935" spans="12:14" x14ac:dyDescent="0.25">
      <c r="L42935" s="36"/>
      <c r="M42935" s="36"/>
      <c r="N42935" s="36"/>
    </row>
    <row r="42936" spans="12:14" x14ac:dyDescent="0.25">
      <c r="L42936" s="36"/>
      <c r="M42936" s="36"/>
      <c r="N42936" s="36"/>
    </row>
    <row r="42937" spans="12:14" x14ac:dyDescent="0.25">
      <c r="L42937" s="36"/>
      <c r="M42937" s="36"/>
      <c r="N42937" s="36"/>
    </row>
    <row r="42938" spans="12:14" x14ac:dyDescent="0.25">
      <c r="L42938" s="36"/>
      <c r="M42938" s="36"/>
      <c r="N42938" s="36"/>
    </row>
    <row r="42939" spans="12:14" x14ac:dyDescent="0.25">
      <c r="L42939" s="36"/>
      <c r="M42939" s="36"/>
      <c r="N42939" s="36"/>
    </row>
    <row r="42940" spans="12:14" x14ac:dyDescent="0.25">
      <c r="L42940" s="36"/>
      <c r="M42940" s="36"/>
      <c r="N42940" s="36"/>
    </row>
    <row r="42941" spans="12:14" x14ac:dyDescent="0.25">
      <c r="L42941" s="36"/>
      <c r="M42941" s="36"/>
      <c r="N42941" s="36"/>
    </row>
    <row r="42942" spans="12:14" x14ac:dyDescent="0.25">
      <c r="L42942" s="36"/>
      <c r="M42942" s="36"/>
      <c r="N42942" s="36"/>
    </row>
    <row r="42943" spans="12:14" x14ac:dyDescent="0.25">
      <c r="L42943" s="36"/>
      <c r="M42943" s="36"/>
      <c r="N42943" s="36"/>
    </row>
    <row r="42944" spans="12:14" x14ac:dyDescent="0.25">
      <c r="L42944" s="36"/>
      <c r="M42944" s="36"/>
      <c r="N42944" s="36"/>
    </row>
    <row r="42945" spans="12:14" x14ac:dyDescent="0.25">
      <c r="L42945" s="36"/>
      <c r="M42945" s="36"/>
      <c r="N42945" s="36"/>
    </row>
    <row r="42946" spans="12:14" x14ac:dyDescent="0.25">
      <c r="L42946" s="36"/>
      <c r="M42946" s="36"/>
      <c r="N42946" s="36"/>
    </row>
    <row r="42947" spans="12:14" x14ac:dyDescent="0.25">
      <c r="L42947" s="36"/>
      <c r="M42947" s="36"/>
      <c r="N42947" s="36"/>
    </row>
    <row r="42948" spans="12:14" x14ac:dyDescent="0.25">
      <c r="L42948" s="36"/>
      <c r="M42948" s="36"/>
      <c r="N42948" s="36"/>
    </row>
    <row r="42949" spans="12:14" x14ac:dyDescent="0.25">
      <c r="L42949" s="36"/>
      <c r="M42949" s="36"/>
      <c r="N42949" s="36"/>
    </row>
    <row r="42950" spans="12:14" x14ac:dyDescent="0.25">
      <c r="L42950" s="36"/>
      <c r="M42950" s="36"/>
      <c r="N42950" s="36"/>
    </row>
    <row r="42951" spans="12:14" x14ac:dyDescent="0.25">
      <c r="L42951" s="36"/>
      <c r="M42951" s="36"/>
      <c r="N42951" s="36"/>
    </row>
    <row r="42952" spans="12:14" x14ac:dyDescent="0.25">
      <c r="L42952" s="36"/>
      <c r="M42952" s="36"/>
      <c r="N42952" s="36"/>
    </row>
    <row r="42953" spans="12:14" x14ac:dyDescent="0.25">
      <c r="L42953" s="36"/>
      <c r="M42953" s="36"/>
      <c r="N42953" s="36"/>
    </row>
    <row r="42954" spans="12:14" x14ac:dyDescent="0.25">
      <c r="L42954" s="36"/>
      <c r="M42954" s="36"/>
      <c r="N42954" s="36"/>
    </row>
    <row r="42955" spans="12:14" x14ac:dyDescent="0.25">
      <c r="L42955" s="36"/>
      <c r="M42955" s="36"/>
      <c r="N42955" s="36"/>
    </row>
    <row r="42956" spans="12:14" x14ac:dyDescent="0.25">
      <c r="L42956" s="36"/>
      <c r="M42956" s="36"/>
      <c r="N42956" s="36"/>
    </row>
    <row r="42957" spans="12:14" x14ac:dyDescent="0.25">
      <c r="L42957" s="36"/>
      <c r="M42957" s="36"/>
      <c r="N42957" s="36"/>
    </row>
    <row r="42958" spans="12:14" x14ac:dyDescent="0.25">
      <c r="L42958" s="36"/>
      <c r="M42958" s="36"/>
      <c r="N42958" s="36"/>
    </row>
    <row r="42959" spans="12:14" x14ac:dyDescent="0.25">
      <c r="L42959" s="36"/>
      <c r="M42959" s="36"/>
      <c r="N42959" s="36"/>
    </row>
    <row r="42960" spans="12:14" x14ac:dyDescent="0.25">
      <c r="L42960" s="36"/>
      <c r="M42960" s="36"/>
      <c r="N42960" s="36"/>
    </row>
    <row r="42961" spans="12:14" x14ac:dyDescent="0.25">
      <c r="L42961" s="36"/>
      <c r="M42961" s="36"/>
      <c r="N42961" s="36"/>
    </row>
    <row r="42962" spans="12:14" x14ac:dyDescent="0.25">
      <c r="L42962" s="36"/>
      <c r="M42962" s="36"/>
      <c r="N42962" s="36"/>
    </row>
    <row r="42963" spans="12:14" x14ac:dyDescent="0.25">
      <c r="L42963" s="36"/>
      <c r="M42963" s="36"/>
      <c r="N42963" s="36"/>
    </row>
    <row r="42964" spans="12:14" x14ac:dyDescent="0.25">
      <c r="L42964" s="36"/>
      <c r="M42964" s="36"/>
      <c r="N42964" s="36"/>
    </row>
    <row r="42965" spans="12:14" x14ac:dyDescent="0.25">
      <c r="L42965" s="36"/>
      <c r="M42965" s="36"/>
      <c r="N42965" s="36"/>
    </row>
    <row r="42966" spans="12:14" x14ac:dyDescent="0.25">
      <c r="L42966" s="36"/>
      <c r="M42966" s="36"/>
      <c r="N42966" s="36"/>
    </row>
    <row r="42967" spans="12:14" x14ac:dyDescent="0.25">
      <c r="L42967" s="36"/>
      <c r="M42967" s="36"/>
      <c r="N42967" s="36"/>
    </row>
    <row r="42968" spans="12:14" x14ac:dyDescent="0.25">
      <c r="L42968" s="36"/>
      <c r="M42968" s="36"/>
      <c r="N42968" s="36"/>
    </row>
    <row r="42969" spans="12:14" x14ac:dyDescent="0.25">
      <c r="L42969" s="36"/>
      <c r="M42969" s="36"/>
      <c r="N42969" s="36"/>
    </row>
    <row r="42970" spans="12:14" x14ac:dyDescent="0.25">
      <c r="L42970" s="36"/>
      <c r="M42970" s="36"/>
      <c r="N42970" s="36"/>
    </row>
    <row r="42971" spans="12:14" x14ac:dyDescent="0.25">
      <c r="L42971" s="36"/>
      <c r="M42971" s="36"/>
      <c r="N42971" s="36"/>
    </row>
    <row r="42972" spans="12:14" x14ac:dyDescent="0.25">
      <c r="L42972" s="36"/>
      <c r="M42972" s="36"/>
      <c r="N42972" s="36"/>
    </row>
    <row r="42973" spans="12:14" x14ac:dyDescent="0.25">
      <c r="L42973" s="36"/>
      <c r="M42973" s="36"/>
      <c r="N42973" s="36"/>
    </row>
    <row r="42974" spans="12:14" x14ac:dyDescent="0.25">
      <c r="L42974" s="36"/>
      <c r="M42974" s="36"/>
      <c r="N42974" s="36"/>
    </row>
    <row r="42975" spans="12:14" x14ac:dyDescent="0.25">
      <c r="L42975" s="36"/>
      <c r="M42975" s="36"/>
      <c r="N42975" s="36"/>
    </row>
    <row r="42976" spans="12:14" x14ac:dyDescent="0.25">
      <c r="L42976" s="36"/>
      <c r="M42976" s="36"/>
      <c r="N42976" s="36"/>
    </row>
    <row r="42977" spans="12:14" x14ac:dyDescent="0.25">
      <c r="L42977" s="36"/>
      <c r="M42977" s="36"/>
      <c r="N42977" s="36"/>
    </row>
    <row r="42978" spans="12:14" x14ac:dyDescent="0.25">
      <c r="L42978" s="36"/>
      <c r="M42978" s="36"/>
      <c r="N42978" s="36"/>
    </row>
    <row r="42979" spans="12:14" x14ac:dyDescent="0.25">
      <c r="L42979" s="36"/>
      <c r="M42979" s="36"/>
      <c r="N42979" s="36"/>
    </row>
    <row r="42980" spans="12:14" x14ac:dyDescent="0.25">
      <c r="L42980" s="36"/>
      <c r="M42980" s="36"/>
      <c r="N42980" s="36"/>
    </row>
    <row r="42981" spans="12:14" x14ac:dyDescent="0.25">
      <c r="L42981" s="36"/>
      <c r="M42981" s="36"/>
      <c r="N42981" s="36"/>
    </row>
    <row r="42982" spans="12:14" x14ac:dyDescent="0.25">
      <c r="L42982" s="36"/>
      <c r="M42982" s="36"/>
      <c r="N42982" s="36"/>
    </row>
    <row r="42983" spans="12:14" x14ac:dyDescent="0.25">
      <c r="L42983" s="36"/>
      <c r="M42983" s="36"/>
      <c r="N42983" s="36"/>
    </row>
    <row r="42984" spans="12:14" x14ac:dyDescent="0.25">
      <c r="L42984" s="36"/>
      <c r="M42984" s="36"/>
      <c r="N42984" s="36"/>
    </row>
    <row r="42985" spans="12:14" x14ac:dyDescent="0.25">
      <c r="L42985" s="36"/>
      <c r="M42985" s="36"/>
      <c r="N42985" s="36"/>
    </row>
    <row r="42986" spans="12:14" x14ac:dyDescent="0.25">
      <c r="L42986" s="36"/>
      <c r="M42986" s="36"/>
      <c r="N42986" s="36"/>
    </row>
    <row r="42987" spans="12:14" x14ac:dyDescent="0.25">
      <c r="L42987" s="36"/>
      <c r="M42987" s="36"/>
      <c r="N42987" s="36"/>
    </row>
    <row r="42988" spans="12:14" x14ac:dyDescent="0.25">
      <c r="L42988" s="36"/>
      <c r="M42988" s="36"/>
      <c r="N42988" s="36"/>
    </row>
    <row r="42989" spans="12:14" x14ac:dyDescent="0.25">
      <c r="L42989" s="36"/>
      <c r="M42989" s="36"/>
      <c r="N42989" s="36"/>
    </row>
    <row r="42990" spans="12:14" x14ac:dyDescent="0.25">
      <c r="L42990" s="36"/>
      <c r="M42990" s="36"/>
      <c r="N42990" s="36"/>
    </row>
    <row r="42991" spans="12:14" x14ac:dyDescent="0.25">
      <c r="L42991" s="36"/>
      <c r="M42991" s="36"/>
      <c r="N42991" s="36"/>
    </row>
    <row r="42992" spans="12:14" x14ac:dyDescent="0.25">
      <c r="L42992" s="36"/>
      <c r="M42992" s="36"/>
      <c r="N42992" s="36"/>
    </row>
    <row r="42993" spans="12:14" x14ac:dyDescent="0.25">
      <c r="L42993" s="36"/>
      <c r="M42993" s="36"/>
      <c r="N42993" s="36"/>
    </row>
    <row r="42994" spans="12:14" x14ac:dyDescent="0.25">
      <c r="L42994" s="36"/>
      <c r="M42994" s="36"/>
      <c r="N42994" s="36"/>
    </row>
    <row r="42995" spans="12:14" x14ac:dyDescent="0.25">
      <c r="L42995" s="36"/>
      <c r="M42995" s="36"/>
      <c r="N42995" s="36"/>
    </row>
    <row r="42996" spans="12:14" x14ac:dyDescent="0.25">
      <c r="L42996" s="36"/>
      <c r="M42996" s="36"/>
      <c r="N42996" s="36"/>
    </row>
    <row r="42997" spans="12:14" x14ac:dyDescent="0.25">
      <c r="L42997" s="36"/>
      <c r="M42997" s="36"/>
      <c r="N42997" s="36"/>
    </row>
    <row r="42998" spans="12:14" x14ac:dyDescent="0.25">
      <c r="L42998" s="36"/>
      <c r="M42998" s="36"/>
      <c r="N42998" s="36"/>
    </row>
    <row r="42999" spans="12:14" x14ac:dyDescent="0.25">
      <c r="L42999" s="36"/>
      <c r="M42999" s="36"/>
      <c r="N42999" s="36"/>
    </row>
    <row r="43000" spans="12:14" x14ac:dyDescent="0.25">
      <c r="L43000" s="36"/>
      <c r="M43000" s="36"/>
      <c r="N43000" s="36"/>
    </row>
    <row r="43001" spans="12:14" x14ac:dyDescent="0.25">
      <c r="L43001" s="36"/>
      <c r="M43001" s="36"/>
      <c r="N43001" s="36"/>
    </row>
    <row r="43002" spans="12:14" x14ac:dyDescent="0.25">
      <c r="L43002" s="36"/>
      <c r="M43002" s="36"/>
      <c r="N43002" s="36"/>
    </row>
    <row r="43003" spans="12:14" x14ac:dyDescent="0.25">
      <c r="L43003" s="36"/>
      <c r="M43003" s="36"/>
      <c r="N43003" s="36"/>
    </row>
    <row r="43004" spans="12:14" x14ac:dyDescent="0.25">
      <c r="L43004" s="36"/>
      <c r="M43004" s="36"/>
      <c r="N43004" s="36"/>
    </row>
    <row r="43005" spans="12:14" x14ac:dyDescent="0.25">
      <c r="L43005" s="36"/>
      <c r="M43005" s="36"/>
      <c r="N43005" s="36"/>
    </row>
    <row r="43006" spans="12:14" x14ac:dyDescent="0.25">
      <c r="L43006" s="36"/>
      <c r="M43006" s="36"/>
      <c r="N43006" s="36"/>
    </row>
    <row r="43007" spans="12:14" x14ac:dyDescent="0.25">
      <c r="L43007" s="36"/>
      <c r="M43007" s="36"/>
      <c r="N43007" s="36"/>
    </row>
    <row r="43008" spans="12:14" x14ac:dyDescent="0.25">
      <c r="L43008" s="36"/>
      <c r="M43008" s="36"/>
      <c r="N43008" s="36"/>
    </row>
    <row r="43009" spans="12:14" x14ac:dyDescent="0.25">
      <c r="L43009" s="36"/>
      <c r="M43009" s="36"/>
      <c r="N43009" s="36"/>
    </row>
    <row r="43010" spans="12:14" x14ac:dyDescent="0.25">
      <c r="L43010" s="36"/>
      <c r="M43010" s="36"/>
      <c r="N43010" s="36"/>
    </row>
    <row r="43011" spans="12:14" x14ac:dyDescent="0.25">
      <c r="L43011" s="36"/>
      <c r="M43011" s="36"/>
      <c r="N43011" s="36"/>
    </row>
    <row r="43012" spans="12:14" x14ac:dyDescent="0.25">
      <c r="L43012" s="36"/>
      <c r="M43012" s="36"/>
      <c r="N43012" s="36"/>
    </row>
    <row r="43013" spans="12:14" x14ac:dyDescent="0.25">
      <c r="L43013" s="36"/>
      <c r="M43013" s="36"/>
      <c r="N43013" s="36"/>
    </row>
    <row r="43014" spans="12:14" x14ac:dyDescent="0.25">
      <c r="L43014" s="36"/>
      <c r="M43014" s="36"/>
      <c r="N43014" s="36"/>
    </row>
    <row r="43015" spans="12:14" x14ac:dyDescent="0.25">
      <c r="L43015" s="36"/>
      <c r="M43015" s="36"/>
      <c r="N43015" s="36"/>
    </row>
    <row r="43016" spans="12:14" x14ac:dyDescent="0.25">
      <c r="L43016" s="36"/>
      <c r="M43016" s="36"/>
      <c r="N43016" s="36"/>
    </row>
    <row r="43017" spans="12:14" x14ac:dyDescent="0.25">
      <c r="L43017" s="36"/>
      <c r="M43017" s="36"/>
      <c r="N43017" s="36"/>
    </row>
    <row r="43018" spans="12:14" x14ac:dyDescent="0.25">
      <c r="L43018" s="36"/>
      <c r="M43018" s="36"/>
      <c r="N43018" s="36"/>
    </row>
    <row r="43019" spans="12:14" x14ac:dyDescent="0.25">
      <c r="L43019" s="36"/>
      <c r="M43019" s="36"/>
      <c r="N43019" s="36"/>
    </row>
    <row r="43020" spans="12:14" x14ac:dyDescent="0.25">
      <c r="L43020" s="36"/>
      <c r="M43020" s="36"/>
      <c r="N43020" s="36"/>
    </row>
    <row r="43021" spans="12:14" x14ac:dyDescent="0.25">
      <c r="L43021" s="36"/>
      <c r="M43021" s="36"/>
      <c r="N43021" s="36"/>
    </row>
    <row r="43022" spans="12:14" x14ac:dyDescent="0.25">
      <c r="L43022" s="36"/>
      <c r="M43022" s="36"/>
      <c r="N43022" s="36"/>
    </row>
    <row r="43023" spans="12:14" x14ac:dyDescent="0.25">
      <c r="L43023" s="36"/>
      <c r="M43023" s="36"/>
      <c r="N43023" s="36"/>
    </row>
    <row r="43024" spans="12:14" x14ac:dyDescent="0.25">
      <c r="L43024" s="36"/>
      <c r="M43024" s="36"/>
      <c r="N43024" s="36"/>
    </row>
    <row r="43025" spans="12:14" x14ac:dyDescent="0.25">
      <c r="L43025" s="36"/>
      <c r="M43025" s="36"/>
      <c r="N43025" s="36"/>
    </row>
    <row r="43026" spans="12:14" x14ac:dyDescent="0.25">
      <c r="L43026" s="36"/>
      <c r="M43026" s="36"/>
      <c r="N43026" s="36"/>
    </row>
    <row r="43027" spans="12:14" x14ac:dyDescent="0.25">
      <c r="L43027" s="36"/>
      <c r="M43027" s="36"/>
      <c r="N43027" s="36"/>
    </row>
    <row r="43028" spans="12:14" x14ac:dyDescent="0.25">
      <c r="L43028" s="36"/>
      <c r="M43028" s="36"/>
      <c r="N43028" s="36"/>
    </row>
    <row r="43029" spans="12:14" x14ac:dyDescent="0.25">
      <c r="L43029" s="36"/>
      <c r="M43029" s="36"/>
      <c r="N43029" s="36"/>
    </row>
    <row r="43030" spans="12:14" x14ac:dyDescent="0.25">
      <c r="L43030" s="36"/>
      <c r="M43030" s="36"/>
      <c r="N43030" s="36"/>
    </row>
    <row r="43031" spans="12:14" x14ac:dyDescent="0.25">
      <c r="L43031" s="36"/>
      <c r="M43031" s="36"/>
      <c r="N43031" s="36"/>
    </row>
    <row r="43032" spans="12:14" x14ac:dyDescent="0.25">
      <c r="L43032" s="36"/>
      <c r="M43032" s="36"/>
      <c r="N43032" s="36"/>
    </row>
    <row r="43033" spans="12:14" x14ac:dyDescent="0.25">
      <c r="L43033" s="36"/>
      <c r="M43033" s="36"/>
      <c r="N43033" s="36"/>
    </row>
    <row r="43034" spans="12:14" x14ac:dyDescent="0.25">
      <c r="L43034" s="36"/>
      <c r="M43034" s="36"/>
      <c r="N43034" s="36"/>
    </row>
    <row r="43035" spans="12:14" x14ac:dyDescent="0.25">
      <c r="L43035" s="36"/>
      <c r="M43035" s="36"/>
      <c r="N43035" s="36"/>
    </row>
    <row r="43036" spans="12:14" x14ac:dyDescent="0.25">
      <c r="L43036" s="36"/>
      <c r="M43036" s="36"/>
      <c r="N43036" s="36"/>
    </row>
    <row r="43037" spans="12:14" x14ac:dyDescent="0.25">
      <c r="L43037" s="36"/>
      <c r="M43037" s="36"/>
      <c r="N43037" s="36"/>
    </row>
    <row r="43038" spans="12:14" x14ac:dyDescent="0.25">
      <c r="L43038" s="36"/>
      <c r="M43038" s="36"/>
      <c r="N43038" s="36"/>
    </row>
    <row r="43039" spans="12:14" x14ac:dyDescent="0.25">
      <c r="L43039" s="36"/>
      <c r="M43039" s="36"/>
      <c r="N43039" s="36"/>
    </row>
    <row r="43040" spans="12:14" x14ac:dyDescent="0.25">
      <c r="L43040" s="36"/>
      <c r="M43040" s="36"/>
      <c r="N43040" s="36"/>
    </row>
    <row r="43041" spans="12:14" x14ac:dyDescent="0.25">
      <c r="L43041" s="36"/>
      <c r="M43041" s="36"/>
      <c r="N43041" s="36"/>
    </row>
    <row r="43042" spans="12:14" x14ac:dyDescent="0.25">
      <c r="L43042" s="36"/>
      <c r="M43042" s="36"/>
      <c r="N43042" s="36"/>
    </row>
    <row r="43043" spans="12:14" x14ac:dyDescent="0.25">
      <c r="L43043" s="36"/>
      <c r="M43043" s="36"/>
      <c r="N43043" s="36"/>
    </row>
    <row r="43044" spans="12:14" x14ac:dyDescent="0.25">
      <c r="L43044" s="36"/>
      <c r="M43044" s="36"/>
      <c r="N43044" s="36"/>
    </row>
    <row r="43045" spans="12:14" x14ac:dyDescent="0.25">
      <c r="L43045" s="36"/>
      <c r="M43045" s="36"/>
      <c r="N43045" s="36"/>
    </row>
    <row r="43046" spans="12:14" x14ac:dyDescent="0.25">
      <c r="L43046" s="36"/>
      <c r="M43046" s="36"/>
      <c r="N43046" s="36"/>
    </row>
    <row r="43047" spans="12:14" x14ac:dyDescent="0.25">
      <c r="L43047" s="36"/>
      <c r="M43047" s="36"/>
      <c r="N43047" s="36"/>
    </row>
    <row r="43048" spans="12:14" x14ac:dyDescent="0.25">
      <c r="L43048" s="36"/>
      <c r="M43048" s="36"/>
      <c r="N43048" s="36"/>
    </row>
    <row r="43049" spans="12:14" x14ac:dyDescent="0.25">
      <c r="L43049" s="36"/>
      <c r="M43049" s="36"/>
      <c r="N43049" s="36"/>
    </row>
    <row r="43050" spans="12:14" x14ac:dyDescent="0.25">
      <c r="L43050" s="36"/>
      <c r="M43050" s="36"/>
      <c r="N43050" s="36"/>
    </row>
    <row r="43051" spans="12:14" x14ac:dyDescent="0.25">
      <c r="L43051" s="36"/>
      <c r="M43051" s="36"/>
      <c r="N43051" s="36"/>
    </row>
    <row r="43052" spans="12:14" x14ac:dyDescent="0.25">
      <c r="L43052" s="36"/>
      <c r="M43052" s="36"/>
      <c r="N43052" s="36"/>
    </row>
    <row r="43053" spans="12:14" x14ac:dyDescent="0.25">
      <c r="L43053" s="36"/>
      <c r="M43053" s="36"/>
      <c r="N43053" s="36"/>
    </row>
    <row r="43054" spans="12:14" x14ac:dyDescent="0.25">
      <c r="L43054" s="36"/>
      <c r="M43054" s="36"/>
      <c r="N43054" s="36"/>
    </row>
    <row r="43055" spans="12:14" x14ac:dyDescent="0.25">
      <c r="L43055" s="36"/>
      <c r="M43055" s="36"/>
      <c r="N43055" s="36"/>
    </row>
    <row r="43056" spans="12:14" x14ac:dyDescent="0.25">
      <c r="L43056" s="36"/>
      <c r="M43056" s="36"/>
      <c r="N43056" s="36"/>
    </row>
    <row r="43057" spans="12:14" x14ac:dyDescent="0.25">
      <c r="L43057" s="36"/>
      <c r="M43057" s="36"/>
      <c r="N43057" s="36"/>
    </row>
    <row r="43058" spans="12:14" x14ac:dyDescent="0.25">
      <c r="L43058" s="36"/>
      <c r="M43058" s="36"/>
      <c r="N43058" s="36"/>
    </row>
    <row r="43059" spans="12:14" x14ac:dyDescent="0.25">
      <c r="L43059" s="36"/>
      <c r="M43059" s="36"/>
      <c r="N43059" s="36"/>
    </row>
    <row r="43060" spans="12:14" x14ac:dyDescent="0.25">
      <c r="L43060" s="36"/>
      <c r="M43060" s="36"/>
      <c r="N43060" s="36"/>
    </row>
    <row r="43061" spans="12:14" x14ac:dyDescent="0.25">
      <c r="L43061" s="36"/>
      <c r="M43061" s="36"/>
      <c r="N43061" s="36"/>
    </row>
    <row r="43062" spans="12:14" x14ac:dyDescent="0.25">
      <c r="L43062" s="36"/>
      <c r="M43062" s="36"/>
      <c r="N43062" s="36"/>
    </row>
    <row r="43063" spans="12:14" x14ac:dyDescent="0.25">
      <c r="L43063" s="36"/>
      <c r="M43063" s="36"/>
      <c r="N43063" s="36"/>
    </row>
    <row r="43064" spans="12:14" x14ac:dyDescent="0.25">
      <c r="L43064" s="36"/>
      <c r="M43064" s="36"/>
      <c r="N43064" s="36"/>
    </row>
    <row r="43065" spans="12:14" x14ac:dyDescent="0.25">
      <c r="L43065" s="36"/>
      <c r="M43065" s="36"/>
      <c r="N43065" s="36"/>
    </row>
    <row r="43066" spans="12:14" x14ac:dyDescent="0.25">
      <c r="L43066" s="36"/>
      <c r="M43066" s="36"/>
      <c r="N43066" s="36"/>
    </row>
    <row r="43067" spans="12:14" x14ac:dyDescent="0.25">
      <c r="L43067" s="36"/>
      <c r="M43067" s="36"/>
      <c r="N43067" s="36"/>
    </row>
    <row r="43068" spans="12:14" x14ac:dyDescent="0.25">
      <c r="L43068" s="36"/>
      <c r="M43068" s="36"/>
      <c r="N43068" s="36"/>
    </row>
    <row r="43069" spans="12:14" x14ac:dyDescent="0.25">
      <c r="L43069" s="36"/>
      <c r="M43069" s="36"/>
      <c r="N43069" s="36"/>
    </row>
    <row r="43070" spans="12:14" x14ac:dyDescent="0.25">
      <c r="L43070" s="36"/>
      <c r="M43070" s="36"/>
      <c r="N43070" s="36"/>
    </row>
    <row r="43071" spans="12:14" x14ac:dyDescent="0.25">
      <c r="L43071" s="36"/>
      <c r="M43071" s="36"/>
      <c r="N43071" s="36"/>
    </row>
    <row r="43072" spans="12:14" x14ac:dyDescent="0.25">
      <c r="L43072" s="36"/>
      <c r="M43072" s="36"/>
      <c r="N43072" s="36"/>
    </row>
    <row r="43073" spans="12:14" x14ac:dyDescent="0.25">
      <c r="L43073" s="36"/>
      <c r="M43073" s="36"/>
      <c r="N43073" s="36"/>
    </row>
    <row r="43074" spans="12:14" x14ac:dyDescent="0.25">
      <c r="L43074" s="36"/>
      <c r="M43074" s="36"/>
      <c r="N43074" s="36"/>
    </row>
    <row r="43075" spans="12:14" x14ac:dyDescent="0.25">
      <c r="L43075" s="36"/>
      <c r="M43075" s="36"/>
      <c r="N43075" s="36"/>
    </row>
    <row r="43076" spans="12:14" x14ac:dyDescent="0.25">
      <c r="L43076" s="36"/>
      <c r="M43076" s="36"/>
      <c r="N43076" s="36"/>
    </row>
    <row r="43077" spans="12:14" x14ac:dyDescent="0.25">
      <c r="L43077" s="36"/>
      <c r="M43077" s="36"/>
      <c r="N43077" s="36"/>
    </row>
    <row r="43078" spans="12:14" x14ac:dyDescent="0.25">
      <c r="L43078" s="36"/>
      <c r="M43078" s="36"/>
      <c r="N43078" s="36"/>
    </row>
    <row r="43079" spans="12:14" x14ac:dyDescent="0.25">
      <c r="L43079" s="36"/>
      <c r="M43079" s="36"/>
      <c r="N43079" s="36"/>
    </row>
    <row r="43080" spans="12:14" x14ac:dyDescent="0.25">
      <c r="L43080" s="36"/>
      <c r="M43080" s="36"/>
      <c r="N43080" s="36"/>
    </row>
    <row r="43081" spans="12:14" x14ac:dyDescent="0.25">
      <c r="L43081" s="36"/>
      <c r="M43081" s="36"/>
      <c r="N43081" s="36"/>
    </row>
    <row r="43082" spans="12:14" x14ac:dyDescent="0.25">
      <c r="L43082" s="36"/>
      <c r="M43082" s="36"/>
      <c r="N43082" s="36"/>
    </row>
    <row r="43083" spans="12:14" x14ac:dyDescent="0.25">
      <c r="L43083" s="36"/>
      <c r="M43083" s="36"/>
      <c r="N43083" s="36"/>
    </row>
    <row r="43084" spans="12:14" x14ac:dyDescent="0.25">
      <c r="L43084" s="36"/>
      <c r="M43084" s="36"/>
      <c r="N43084" s="36"/>
    </row>
    <row r="43085" spans="12:14" x14ac:dyDescent="0.25">
      <c r="L43085" s="36"/>
      <c r="M43085" s="36"/>
      <c r="N43085" s="36"/>
    </row>
    <row r="43086" spans="12:14" x14ac:dyDescent="0.25">
      <c r="L43086" s="36"/>
      <c r="M43086" s="36"/>
      <c r="N43086" s="36"/>
    </row>
    <row r="43087" spans="12:14" x14ac:dyDescent="0.25">
      <c r="L43087" s="36"/>
      <c r="M43087" s="36"/>
      <c r="N43087" s="36"/>
    </row>
    <row r="43088" spans="12:14" x14ac:dyDescent="0.25">
      <c r="L43088" s="36"/>
      <c r="M43088" s="36"/>
      <c r="N43088" s="36"/>
    </row>
    <row r="43089" spans="12:14" x14ac:dyDescent="0.25">
      <c r="L43089" s="36"/>
      <c r="M43089" s="36"/>
      <c r="N43089" s="36"/>
    </row>
    <row r="43090" spans="12:14" x14ac:dyDescent="0.25">
      <c r="L43090" s="36"/>
      <c r="M43090" s="36"/>
      <c r="N43090" s="36"/>
    </row>
    <row r="43091" spans="12:14" x14ac:dyDescent="0.25">
      <c r="L43091" s="36"/>
      <c r="M43091" s="36"/>
      <c r="N43091" s="36"/>
    </row>
    <row r="43092" spans="12:14" x14ac:dyDescent="0.25">
      <c r="L43092" s="36"/>
      <c r="M43092" s="36"/>
      <c r="N43092" s="36"/>
    </row>
    <row r="43093" spans="12:14" x14ac:dyDescent="0.25">
      <c r="L43093" s="36"/>
      <c r="M43093" s="36"/>
      <c r="N43093" s="36"/>
    </row>
    <row r="43094" spans="12:14" x14ac:dyDescent="0.25">
      <c r="L43094" s="36"/>
      <c r="M43094" s="36"/>
      <c r="N43094" s="36"/>
    </row>
    <row r="43095" spans="12:14" x14ac:dyDescent="0.25">
      <c r="L43095" s="36"/>
      <c r="M43095" s="36"/>
      <c r="N43095" s="36"/>
    </row>
    <row r="43096" spans="12:14" x14ac:dyDescent="0.25">
      <c r="L43096" s="36"/>
      <c r="M43096" s="36"/>
      <c r="N43096" s="36"/>
    </row>
    <row r="43097" spans="12:14" x14ac:dyDescent="0.25">
      <c r="L43097" s="36"/>
      <c r="M43097" s="36"/>
      <c r="N43097" s="36"/>
    </row>
    <row r="43098" spans="12:14" x14ac:dyDescent="0.25">
      <c r="L43098" s="36"/>
      <c r="M43098" s="36"/>
      <c r="N43098" s="36"/>
    </row>
    <row r="43099" spans="12:14" x14ac:dyDescent="0.25">
      <c r="L43099" s="36"/>
      <c r="M43099" s="36"/>
      <c r="N43099" s="36"/>
    </row>
    <row r="43100" spans="12:14" x14ac:dyDescent="0.25">
      <c r="L43100" s="36"/>
      <c r="M43100" s="36"/>
      <c r="N43100" s="36"/>
    </row>
    <row r="43101" spans="12:14" x14ac:dyDescent="0.25">
      <c r="L43101" s="36"/>
      <c r="M43101" s="36"/>
      <c r="N43101" s="36"/>
    </row>
    <row r="43102" spans="12:14" x14ac:dyDescent="0.25">
      <c r="L43102" s="36"/>
      <c r="M43102" s="36"/>
      <c r="N43102" s="36"/>
    </row>
    <row r="43103" spans="12:14" x14ac:dyDescent="0.25">
      <c r="L43103" s="36"/>
      <c r="M43103" s="36"/>
      <c r="N43103" s="36"/>
    </row>
    <row r="43104" spans="12:14" x14ac:dyDescent="0.25">
      <c r="L43104" s="36"/>
      <c r="M43104" s="36"/>
      <c r="N43104" s="36"/>
    </row>
    <row r="43105" spans="12:14" x14ac:dyDescent="0.25">
      <c r="L43105" s="36"/>
      <c r="M43105" s="36"/>
      <c r="N43105" s="36"/>
    </row>
    <row r="43106" spans="12:14" x14ac:dyDescent="0.25">
      <c r="L43106" s="36"/>
      <c r="M43106" s="36"/>
      <c r="N43106" s="36"/>
    </row>
    <row r="43107" spans="12:14" x14ac:dyDescent="0.25">
      <c r="L43107" s="36"/>
      <c r="M43107" s="36"/>
      <c r="N43107" s="36"/>
    </row>
    <row r="43108" spans="12:14" x14ac:dyDescent="0.25">
      <c r="L43108" s="36"/>
      <c r="M43108" s="36"/>
      <c r="N43108" s="36"/>
    </row>
    <row r="43109" spans="12:14" x14ac:dyDescent="0.25">
      <c r="L43109" s="36"/>
      <c r="M43109" s="36"/>
      <c r="N43109" s="36"/>
    </row>
    <row r="43110" spans="12:14" x14ac:dyDescent="0.25">
      <c r="L43110" s="36"/>
      <c r="M43110" s="36"/>
      <c r="N43110" s="36"/>
    </row>
    <row r="43111" spans="12:14" x14ac:dyDescent="0.25">
      <c r="L43111" s="36"/>
      <c r="M43111" s="36"/>
      <c r="N43111" s="36"/>
    </row>
    <row r="43112" spans="12:14" x14ac:dyDescent="0.25">
      <c r="L43112" s="36"/>
      <c r="M43112" s="36"/>
      <c r="N43112" s="36"/>
    </row>
    <row r="43113" spans="12:14" x14ac:dyDescent="0.25">
      <c r="L43113" s="36"/>
      <c r="M43113" s="36"/>
      <c r="N43113" s="36"/>
    </row>
    <row r="43114" spans="12:14" x14ac:dyDescent="0.25">
      <c r="L43114" s="36"/>
      <c r="M43114" s="36"/>
      <c r="N43114" s="36"/>
    </row>
    <row r="43115" spans="12:14" x14ac:dyDescent="0.25">
      <c r="L43115" s="36"/>
      <c r="M43115" s="36"/>
      <c r="N43115" s="36"/>
    </row>
    <row r="43116" spans="12:14" x14ac:dyDescent="0.25">
      <c r="L43116" s="36"/>
      <c r="M43116" s="36"/>
      <c r="N43116" s="36"/>
    </row>
    <row r="43117" spans="12:14" x14ac:dyDescent="0.25">
      <c r="L43117" s="36"/>
      <c r="M43117" s="36"/>
      <c r="N43117" s="36"/>
    </row>
    <row r="43118" spans="12:14" x14ac:dyDescent="0.25">
      <c r="L43118" s="36"/>
      <c r="M43118" s="36"/>
      <c r="N43118" s="36"/>
    </row>
    <row r="43119" spans="12:14" x14ac:dyDescent="0.25">
      <c r="L43119" s="36"/>
      <c r="M43119" s="36"/>
      <c r="N43119" s="36"/>
    </row>
    <row r="43120" spans="12:14" x14ac:dyDescent="0.25">
      <c r="L43120" s="36"/>
      <c r="M43120" s="36"/>
      <c r="N43120" s="36"/>
    </row>
    <row r="43121" spans="12:14" x14ac:dyDescent="0.25">
      <c r="L43121" s="36"/>
      <c r="M43121" s="36"/>
      <c r="N43121" s="36"/>
    </row>
    <row r="43122" spans="12:14" x14ac:dyDescent="0.25">
      <c r="L43122" s="36"/>
      <c r="M43122" s="36"/>
      <c r="N43122" s="36"/>
    </row>
    <row r="43123" spans="12:14" x14ac:dyDescent="0.25">
      <c r="L43123" s="36"/>
      <c r="M43123" s="36"/>
      <c r="N43123" s="36"/>
    </row>
    <row r="43124" spans="12:14" x14ac:dyDescent="0.25">
      <c r="L43124" s="36"/>
      <c r="M43124" s="36"/>
      <c r="N43124" s="36"/>
    </row>
    <row r="43125" spans="12:14" x14ac:dyDescent="0.25">
      <c r="L43125" s="36"/>
      <c r="M43125" s="36"/>
      <c r="N43125" s="36"/>
    </row>
    <row r="43126" spans="12:14" x14ac:dyDescent="0.25">
      <c r="L43126" s="36"/>
      <c r="M43126" s="36"/>
      <c r="N43126" s="36"/>
    </row>
    <row r="43127" spans="12:14" x14ac:dyDescent="0.25">
      <c r="L43127" s="36"/>
      <c r="M43127" s="36"/>
      <c r="N43127" s="36"/>
    </row>
    <row r="43128" spans="12:14" x14ac:dyDescent="0.25">
      <c r="L43128" s="36"/>
      <c r="M43128" s="36"/>
      <c r="N43128" s="36"/>
    </row>
    <row r="43129" spans="12:14" x14ac:dyDescent="0.25">
      <c r="L43129" s="36"/>
      <c r="M43129" s="36"/>
      <c r="N43129" s="36"/>
    </row>
    <row r="43130" spans="12:14" x14ac:dyDescent="0.25">
      <c r="L43130" s="36"/>
      <c r="M43130" s="36"/>
      <c r="N43130" s="36"/>
    </row>
    <row r="43131" spans="12:14" x14ac:dyDescent="0.25">
      <c r="L43131" s="36"/>
      <c r="M43131" s="36"/>
      <c r="N43131" s="36"/>
    </row>
    <row r="43132" spans="12:14" x14ac:dyDescent="0.25">
      <c r="L43132" s="36"/>
      <c r="M43132" s="36"/>
      <c r="N43132" s="36"/>
    </row>
    <row r="43133" spans="12:14" x14ac:dyDescent="0.25">
      <c r="L43133" s="36"/>
      <c r="M43133" s="36"/>
      <c r="N43133" s="36"/>
    </row>
    <row r="43134" spans="12:14" x14ac:dyDescent="0.25">
      <c r="L43134" s="36"/>
      <c r="M43134" s="36"/>
      <c r="N43134" s="36"/>
    </row>
    <row r="43135" spans="12:14" x14ac:dyDescent="0.25">
      <c r="L43135" s="36"/>
      <c r="M43135" s="36"/>
      <c r="N43135" s="36"/>
    </row>
    <row r="43136" spans="12:14" x14ac:dyDescent="0.25">
      <c r="L43136" s="36"/>
      <c r="M43136" s="36"/>
      <c r="N43136" s="36"/>
    </row>
    <row r="43137" spans="12:14" x14ac:dyDescent="0.25">
      <c r="L43137" s="36"/>
      <c r="M43137" s="36"/>
      <c r="N43137" s="36"/>
    </row>
    <row r="43138" spans="12:14" x14ac:dyDescent="0.25">
      <c r="L43138" s="36"/>
      <c r="M43138" s="36"/>
      <c r="N43138" s="36"/>
    </row>
    <row r="43139" spans="12:14" x14ac:dyDescent="0.25">
      <c r="L43139" s="36"/>
      <c r="M43139" s="36"/>
      <c r="N43139" s="36"/>
    </row>
    <row r="43140" spans="12:14" x14ac:dyDescent="0.25">
      <c r="L43140" s="36"/>
      <c r="M43140" s="36"/>
      <c r="N43140" s="36"/>
    </row>
    <row r="43141" spans="12:14" x14ac:dyDescent="0.25">
      <c r="L43141" s="36"/>
      <c r="M43141" s="36"/>
      <c r="N43141" s="36"/>
    </row>
    <row r="43142" spans="12:14" x14ac:dyDescent="0.25">
      <c r="L43142" s="36"/>
      <c r="M43142" s="36"/>
      <c r="N43142" s="36"/>
    </row>
    <row r="43143" spans="12:14" x14ac:dyDescent="0.25">
      <c r="L43143" s="36"/>
      <c r="M43143" s="36"/>
      <c r="N43143" s="36"/>
    </row>
    <row r="43144" spans="12:14" x14ac:dyDescent="0.25">
      <c r="L43144" s="36"/>
      <c r="M43144" s="36"/>
      <c r="N43144" s="36"/>
    </row>
    <row r="43145" spans="12:14" x14ac:dyDescent="0.25">
      <c r="L43145" s="36"/>
      <c r="M43145" s="36"/>
      <c r="N43145" s="36"/>
    </row>
    <row r="43146" spans="12:14" x14ac:dyDescent="0.25">
      <c r="L43146" s="36"/>
      <c r="M43146" s="36"/>
      <c r="N43146" s="36"/>
    </row>
    <row r="43147" spans="12:14" x14ac:dyDescent="0.25">
      <c r="L43147" s="36"/>
      <c r="M43147" s="36"/>
      <c r="N43147" s="36"/>
    </row>
    <row r="43148" spans="12:14" x14ac:dyDescent="0.25">
      <c r="L43148" s="36"/>
      <c r="M43148" s="36"/>
      <c r="N43148" s="36"/>
    </row>
    <row r="43149" spans="12:14" x14ac:dyDescent="0.25">
      <c r="L43149" s="36"/>
      <c r="M43149" s="36"/>
      <c r="N43149" s="36"/>
    </row>
    <row r="43150" spans="12:14" x14ac:dyDescent="0.25">
      <c r="L43150" s="36"/>
      <c r="M43150" s="36"/>
      <c r="N43150" s="36"/>
    </row>
    <row r="43151" spans="12:14" x14ac:dyDescent="0.25">
      <c r="L43151" s="36"/>
      <c r="M43151" s="36"/>
      <c r="N43151" s="36"/>
    </row>
    <row r="43152" spans="12:14" x14ac:dyDescent="0.25">
      <c r="L43152" s="36"/>
      <c r="M43152" s="36"/>
      <c r="N43152" s="36"/>
    </row>
    <row r="43153" spans="12:14" x14ac:dyDescent="0.25">
      <c r="L43153" s="36"/>
      <c r="M43153" s="36"/>
      <c r="N43153" s="36"/>
    </row>
    <row r="43154" spans="12:14" x14ac:dyDescent="0.25">
      <c r="L43154" s="36"/>
      <c r="M43154" s="36"/>
      <c r="N43154" s="36"/>
    </row>
    <row r="43155" spans="12:14" x14ac:dyDescent="0.25">
      <c r="L43155" s="36"/>
      <c r="M43155" s="36"/>
      <c r="N43155" s="36"/>
    </row>
    <row r="43156" spans="12:14" x14ac:dyDescent="0.25">
      <c r="L43156" s="36"/>
      <c r="M43156" s="36"/>
      <c r="N43156" s="36"/>
    </row>
    <row r="43157" spans="12:14" x14ac:dyDescent="0.25">
      <c r="L43157" s="36"/>
      <c r="M43157" s="36"/>
      <c r="N43157" s="36"/>
    </row>
    <row r="43158" spans="12:14" x14ac:dyDescent="0.25">
      <c r="L43158" s="36"/>
      <c r="M43158" s="36"/>
      <c r="N43158" s="36"/>
    </row>
    <row r="43159" spans="12:14" x14ac:dyDescent="0.25">
      <c r="L43159" s="36"/>
      <c r="M43159" s="36"/>
      <c r="N43159" s="36"/>
    </row>
    <row r="43160" spans="12:14" x14ac:dyDescent="0.25">
      <c r="L43160" s="36"/>
      <c r="M43160" s="36"/>
      <c r="N43160" s="36"/>
    </row>
    <row r="43161" spans="12:14" x14ac:dyDescent="0.25">
      <c r="L43161" s="36"/>
      <c r="M43161" s="36"/>
      <c r="N43161" s="36"/>
    </row>
    <row r="43162" spans="12:14" x14ac:dyDescent="0.25">
      <c r="L43162" s="36"/>
      <c r="M43162" s="36"/>
      <c r="N43162" s="36"/>
    </row>
    <row r="43163" spans="12:14" x14ac:dyDescent="0.25">
      <c r="L43163" s="36"/>
      <c r="M43163" s="36"/>
      <c r="N43163" s="36"/>
    </row>
    <row r="43164" spans="12:14" x14ac:dyDescent="0.25">
      <c r="L43164" s="36"/>
      <c r="M43164" s="36"/>
      <c r="N43164" s="36"/>
    </row>
    <row r="43165" spans="12:14" x14ac:dyDescent="0.25">
      <c r="L43165" s="36"/>
      <c r="M43165" s="36"/>
      <c r="N43165" s="36"/>
    </row>
    <row r="43166" spans="12:14" x14ac:dyDescent="0.25">
      <c r="L43166" s="36"/>
      <c r="M43166" s="36"/>
      <c r="N43166" s="36"/>
    </row>
    <row r="43167" spans="12:14" x14ac:dyDescent="0.25">
      <c r="L43167" s="36"/>
      <c r="M43167" s="36"/>
      <c r="N43167" s="36"/>
    </row>
    <row r="43168" spans="12:14" x14ac:dyDescent="0.25">
      <c r="L43168" s="36"/>
      <c r="M43168" s="36"/>
      <c r="N43168" s="36"/>
    </row>
    <row r="43169" spans="12:14" x14ac:dyDescent="0.25">
      <c r="L43169" s="36"/>
      <c r="M43169" s="36"/>
      <c r="N43169" s="36"/>
    </row>
    <row r="43170" spans="12:14" x14ac:dyDescent="0.25">
      <c r="L43170" s="36"/>
      <c r="M43170" s="36"/>
      <c r="N43170" s="36"/>
    </row>
    <row r="43171" spans="12:14" x14ac:dyDescent="0.25">
      <c r="L43171" s="36"/>
      <c r="M43171" s="36"/>
      <c r="N43171" s="36"/>
    </row>
    <row r="43172" spans="12:14" x14ac:dyDescent="0.25">
      <c r="L43172" s="36"/>
      <c r="M43172" s="36"/>
      <c r="N43172" s="36"/>
    </row>
    <row r="43173" spans="12:14" x14ac:dyDescent="0.25">
      <c r="L43173" s="36"/>
      <c r="M43173" s="36"/>
      <c r="N43173" s="36"/>
    </row>
    <row r="43174" spans="12:14" x14ac:dyDescent="0.25">
      <c r="L43174" s="36"/>
      <c r="M43174" s="36"/>
      <c r="N43174" s="36"/>
    </row>
    <row r="43175" spans="12:14" x14ac:dyDescent="0.25">
      <c r="L43175" s="36"/>
      <c r="M43175" s="36"/>
      <c r="N43175" s="36"/>
    </row>
    <row r="43176" spans="12:14" x14ac:dyDescent="0.25">
      <c r="L43176" s="36"/>
      <c r="M43176" s="36"/>
      <c r="N43176" s="36"/>
    </row>
    <row r="43177" spans="12:14" x14ac:dyDescent="0.25">
      <c r="L43177" s="36"/>
      <c r="M43177" s="36"/>
      <c r="N43177" s="36"/>
    </row>
    <row r="43178" spans="12:14" x14ac:dyDescent="0.25">
      <c r="L43178" s="36"/>
      <c r="M43178" s="36"/>
      <c r="N43178" s="36"/>
    </row>
    <row r="43179" spans="12:14" x14ac:dyDescent="0.25">
      <c r="L43179" s="36"/>
      <c r="M43179" s="36"/>
      <c r="N43179" s="36"/>
    </row>
    <row r="43180" spans="12:14" x14ac:dyDescent="0.25">
      <c r="L43180" s="36"/>
      <c r="M43180" s="36"/>
      <c r="N43180" s="36"/>
    </row>
    <row r="43181" spans="12:14" x14ac:dyDescent="0.25">
      <c r="L43181" s="36"/>
      <c r="M43181" s="36"/>
      <c r="N43181" s="36"/>
    </row>
    <row r="43182" spans="12:14" x14ac:dyDescent="0.25">
      <c r="L43182" s="36"/>
      <c r="M43182" s="36"/>
      <c r="N43182" s="36"/>
    </row>
    <row r="43183" spans="12:14" x14ac:dyDescent="0.25">
      <c r="L43183" s="36"/>
      <c r="M43183" s="36"/>
      <c r="N43183" s="36"/>
    </row>
    <row r="43184" spans="12:14" x14ac:dyDescent="0.25">
      <c r="L43184" s="36"/>
      <c r="M43184" s="36"/>
      <c r="N43184" s="36"/>
    </row>
    <row r="43185" spans="12:14" x14ac:dyDescent="0.25">
      <c r="L43185" s="36"/>
      <c r="M43185" s="36"/>
      <c r="N43185" s="36"/>
    </row>
    <row r="43186" spans="12:14" x14ac:dyDescent="0.25">
      <c r="L43186" s="36"/>
      <c r="M43186" s="36"/>
      <c r="N43186" s="36"/>
    </row>
    <row r="43187" spans="12:14" x14ac:dyDescent="0.25">
      <c r="L43187" s="36"/>
      <c r="M43187" s="36"/>
      <c r="N43187" s="36"/>
    </row>
    <row r="43188" spans="12:14" x14ac:dyDescent="0.25">
      <c r="L43188" s="36"/>
      <c r="M43188" s="36"/>
      <c r="N43188" s="36"/>
    </row>
    <row r="43189" spans="12:14" x14ac:dyDescent="0.25">
      <c r="L43189" s="36"/>
      <c r="M43189" s="36"/>
      <c r="N43189" s="36"/>
    </row>
    <row r="43190" spans="12:14" x14ac:dyDescent="0.25">
      <c r="L43190" s="36"/>
      <c r="M43190" s="36"/>
      <c r="N43190" s="36"/>
    </row>
    <row r="43191" spans="12:14" x14ac:dyDescent="0.25">
      <c r="L43191" s="36"/>
      <c r="M43191" s="36"/>
      <c r="N43191" s="36"/>
    </row>
    <row r="43192" spans="12:14" x14ac:dyDescent="0.25">
      <c r="L43192" s="36"/>
      <c r="M43192" s="36"/>
      <c r="N43192" s="36"/>
    </row>
    <row r="43193" spans="12:14" x14ac:dyDescent="0.25">
      <c r="L43193" s="36"/>
      <c r="M43193" s="36"/>
      <c r="N43193" s="36"/>
    </row>
    <row r="43194" spans="12:14" x14ac:dyDescent="0.25">
      <c r="L43194" s="36"/>
      <c r="M43194" s="36"/>
      <c r="N43194" s="36"/>
    </row>
    <row r="43195" spans="12:14" x14ac:dyDescent="0.25">
      <c r="L43195" s="36"/>
      <c r="M43195" s="36"/>
      <c r="N43195" s="36"/>
    </row>
    <row r="43196" spans="12:14" x14ac:dyDescent="0.25">
      <c r="L43196" s="36"/>
      <c r="M43196" s="36"/>
      <c r="N43196" s="36"/>
    </row>
    <row r="43197" spans="12:14" x14ac:dyDescent="0.25">
      <c r="L43197" s="36"/>
      <c r="M43197" s="36"/>
      <c r="N43197" s="36"/>
    </row>
    <row r="43198" spans="12:14" x14ac:dyDescent="0.25">
      <c r="L43198" s="36"/>
      <c r="M43198" s="36"/>
      <c r="N43198" s="36"/>
    </row>
    <row r="43199" spans="12:14" x14ac:dyDescent="0.25">
      <c r="L43199" s="36"/>
      <c r="M43199" s="36"/>
      <c r="N43199" s="36"/>
    </row>
    <row r="43200" spans="12:14" x14ac:dyDescent="0.25">
      <c r="L43200" s="36"/>
      <c r="M43200" s="36"/>
      <c r="N43200" s="36"/>
    </row>
    <row r="43201" spans="12:14" x14ac:dyDescent="0.25">
      <c r="L43201" s="36"/>
      <c r="M43201" s="36"/>
      <c r="N43201" s="36"/>
    </row>
    <row r="43202" spans="12:14" x14ac:dyDescent="0.25">
      <c r="L43202" s="36"/>
      <c r="M43202" s="36"/>
      <c r="N43202" s="36"/>
    </row>
    <row r="43203" spans="12:14" x14ac:dyDescent="0.25">
      <c r="L43203" s="36"/>
      <c r="M43203" s="36"/>
      <c r="N43203" s="36"/>
    </row>
    <row r="43204" spans="12:14" x14ac:dyDescent="0.25">
      <c r="L43204" s="36"/>
      <c r="M43204" s="36"/>
      <c r="N43204" s="36"/>
    </row>
    <row r="43205" spans="12:14" x14ac:dyDescent="0.25">
      <c r="L43205" s="36"/>
      <c r="M43205" s="36"/>
      <c r="N43205" s="36"/>
    </row>
    <row r="43206" spans="12:14" x14ac:dyDescent="0.25">
      <c r="L43206" s="36"/>
      <c r="M43206" s="36"/>
      <c r="N43206" s="36"/>
    </row>
    <row r="43207" spans="12:14" x14ac:dyDescent="0.25">
      <c r="L43207" s="36"/>
      <c r="M43207" s="36"/>
      <c r="N43207" s="36"/>
    </row>
    <row r="43208" spans="12:14" x14ac:dyDescent="0.25">
      <c r="L43208" s="36"/>
      <c r="M43208" s="36"/>
      <c r="N43208" s="36"/>
    </row>
    <row r="43209" spans="12:14" x14ac:dyDescent="0.25">
      <c r="L43209" s="36"/>
      <c r="M43209" s="36"/>
      <c r="N43209" s="36"/>
    </row>
    <row r="43210" spans="12:14" x14ac:dyDescent="0.25">
      <c r="L43210" s="36"/>
      <c r="M43210" s="36"/>
      <c r="N43210" s="36"/>
    </row>
    <row r="43211" spans="12:14" x14ac:dyDescent="0.25">
      <c r="L43211" s="36"/>
      <c r="M43211" s="36"/>
      <c r="N43211" s="36"/>
    </row>
    <row r="43212" spans="12:14" x14ac:dyDescent="0.25">
      <c r="L43212" s="36"/>
      <c r="M43212" s="36"/>
      <c r="N43212" s="36"/>
    </row>
    <row r="43213" spans="12:14" x14ac:dyDescent="0.25">
      <c r="L43213" s="36"/>
      <c r="M43213" s="36"/>
      <c r="N43213" s="36"/>
    </row>
    <row r="43214" spans="12:14" x14ac:dyDescent="0.25">
      <c r="L43214" s="36"/>
      <c r="M43214" s="36"/>
      <c r="N43214" s="36"/>
    </row>
    <row r="43215" spans="12:14" x14ac:dyDescent="0.25">
      <c r="L43215" s="36"/>
      <c r="M43215" s="36"/>
      <c r="N43215" s="36"/>
    </row>
    <row r="43216" spans="12:14" x14ac:dyDescent="0.25">
      <c r="L43216" s="36"/>
      <c r="M43216" s="36"/>
      <c r="N43216" s="36"/>
    </row>
    <row r="43217" spans="12:14" x14ac:dyDescent="0.25">
      <c r="L43217" s="36"/>
      <c r="M43217" s="36"/>
      <c r="N43217" s="36"/>
    </row>
    <row r="43218" spans="12:14" x14ac:dyDescent="0.25">
      <c r="L43218" s="36"/>
      <c r="M43218" s="36"/>
      <c r="N43218" s="36"/>
    </row>
    <row r="43219" spans="12:14" x14ac:dyDescent="0.25">
      <c r="L43219" s="36"/>
      <c r="M43219" s="36"/>
      <c r="N43219" s="36"/>
    </row>
    <row r="43220" spans="12:14" x14ac:dyDescent="0.25">
      <c r="L43220" s="36"/>
      <c r="M43220" s="36"/>
      <c r="N43220" s="36"/>
    </row>
    <row r="43221" spans="12:14" x14ac:dyDescent="0.25">
      <c r="L43221" s="36"/>
      <c r="M43221" s="36"/>
      <c r="N43221" s="36"/>
    </row>
    <row r="43222" spans="12:14" x14ac:dyDescent="0.25">
      <c r="L43222" s="36"/>
      <c r="M43222" s="36"/>
      <c r="N43222" s="36"/>
    </row>
    <row r="43223" spans="12:14" x14ac:dyDescent="0.25">
      <c r="L43223" s="36"/>
      <c r="M43223" s="36"/>
      <c r="N43223" s="36"/>
    </row>
    <row r="43224" spans="12:14" x14ac:dyDescent="0.25">
      <c r="L43224" s="36"/>
      <c r="M43224" s="36"/>
      <c r="N43224" s="36"/>
    </row>
    <row r="43225" spans="12:14" x14ac:dyDescent="0.25">
      <c r="L43225" s="36"/>
      <c r="M43225" s="36"/>
      <c r="N43225" s="36"/>
    </row>
    <row r="43226" spans="12:14" x14ac:dyDescent="0.25">
      <c r="L43226" s="36"/>
      <c r="M43226" s="36"/>
      <c r="N43226" s="36"/>
    </row>
    <row r="43227" spans="12:14" x14ac:dyDescent="0.25">
      <c r="L43227" s="36"/>
      <c r="M43227" s="36"/>
      <c r="N43227" s="36"/>
    </row>
    <row r="43228" spans="12:14" x14ac:dyDescent="0.25">
      <c r="L43228" s="36"/>
      <c r="M43228" s="36"/>
      <c r="N43228" s="36"/>
    </row>
    <row r="43229" spans="12:14" x14ac:dyDescent="0.25">
      <c r="L43229" s="36"/>
      <c r="M43229" s="36"/>
      <c r="N43229" s="36"/>
    </row>
    <row r="43230" spans="12:14" x14ac:dyDescent="0.25">
      <c r="L43230" s="36"/>
      <c r="M43230" s="36"/>
      <c r="N43230" s="36"/>
    </row>
    <row r="43231" spans="12:14" x14ac:dyDescent="0.25">
      <c r="L43231" s="36"/>
      <c r="M43231" s="36"/>
      <c r="N43231" s="36"/>
    </row>
    <row r="43232" spans="12:14" x14ac:dyDescent="0.25">
      <c r="L43232" s="36"/>
      <c r="M43232" s="36"/>
      <c r="N43232" s="36"/>
    </row>
    <row r="43233" spans="12:14" x14ac:dyDescent="0.25">
      <c r="L43233" s="36"/>
      <c r="M43233" s="36"/>
      <c r="N43233" s="36"/>
    </row>
    <row r="43234" spans="12:14" x14ac:dyDescent="0.25">
      <c r="L43234" s="36"/>
      <c r="M43234" s="36"/>
      <c r="N43234" s="36"/>
    </row>
    <row r="43235" spans="12:14" x14ac:dyDescent="0.25">
      <c r="L43235" s="36"/>
      <c r="M43235" s="36"/>
      <c r="N43235" s="36"/>
    </row>
    <row r="43236" spans="12:14" x14ac:dyDescent="0.25">
      <c r="L43236" s="36"/>
      <c r="M43236" s="36"/>
      <c r="N43236" s="36"/>
    </row>
    <row r="43237" spans="12:14" x14ac:dyDescent="0.25">
      <c r="L43237" s="36"/>
      <c r="M43237" s="36"/>
      <c r="N43237" s="36"/>
    </row>
    <row r="43238" spans="12:14" x14ac:dyDescent="0.25">
      <c r="L43238" s="36"/>
      <c r="M43238" s="36"/>
      <c r="N43238" s="36"/>
    </row>
    <row r="43239" spans="12:14" x14ac:dyDescent="0.25">
      <c r="L43239" s="36"/>
      <c r="M43239" s="36"/>
      <c r="N43239" s="36"/>
    </row>
    <row r="43240" spans="12:14" x14ac:dyDescent="0.25">
      <c r="L43240" s="36"/>
      <c r="M43240" s="36"/>
      <c r="N43240" s="36"/>
    </row>
    <row r="43241" spans="12:14" x14ac:dyDescent="0.25">
      <c r="L43241" s="36"/>
      <c r="M43241" s="36"/>
      <c r="N43241" s="36"/>
    </row>
    <row r="43242" spans="12:14" x14ac:dyDescent="0.25">
      <c r="L43242" s="36"/>
      <c r="M43242" s="36"/>
      <c r="N43242" s="36"/>
    </row>
    <row r="43243" spans="12:14" x14ac:dyDescent="0.25">
      <c r="L43243" s="36"/>
      <c r="M43243" s="36"/>
      <c r="N43243" s="36"/>
    </row>
    <row r="43244" spans="12:14" x14ac:dyDescent="0.25">
      <c r="L43244" s="36"/>
      <c r="M43244" s="36"/>
      <c r="N43244" s="36"/>
    </row>
    <row r="43245" spans="12:14" x14ac:dyDescent="0.25">
      <c r="L43245" s="36"/>
      <c r="M43245" s="36"/>
      <c r="N43245" s="36"/>
    </row>
    <row r="43246" spans="12:14" x14ac:dyDescent="0.25">
      <c r="L43246" s="36"/>
      <c r="M43246" s="36"/>
      <c r="N43246" s="36"/>
    </row>
    <row r="43247" spans="12:14" x14ac:dyDescent="0.25">
      <c r="L43247" s="36"/>
      <c r="M43247" s="36"/>
      <c r="N43247" s="36"/>
    </row>
    <row r="43248" spans="12:14" x14ac:dyDescent="0.25">
      <c r="L43248" s="36"/>
      <c r="M43248" s="36"/>
      <c r="N43248" s="36"/>
    </row>
    <row r="43249" spans="12:14" x14ac:dyDescent="0.25">
      <c r="L43249" s="36"/>
      <c r="M43249" s="36"/>
      <c r="N43249" s="36"/>
    </row>
    <row r="43250" spans="12:14" x14ac:dyDescent="0.25">
      <c r="L43250" s="36"/>
      <c r="M43250" s="36"/>
      <c r="N43250" s="36"/>
    </row>
    <row r="43251" spans="12:14" x14ac:dyDescent="0.25">
      <c r="L43251" s="36"/>
      <c r="M43251" s="36"/>
      <c r="N43251" s="36"/>
    </row>
    <row r="43252" spans="12:14" x14ac:dyDescent="0.25">
      <c r="L43252" s="36"/>
      <c r="M43252" s="36"/>
      <c r="N43252" s="36"/>
    </row>
    <row r="43253" spans="12:14" x14ac:dyDescent="0.25">
      <c r="L43253" s="36"/>
      <c r="M43253" s="36"/>
      <c r="N43253" s="36"/>
    </row>
    <row r="43254" spans="12:14" x14ac:dyDescent="0.25">
      <c r="L43254" s="36"/>
      <c r="M43254" s="36"/>
      <c r="N43254" s="36"/>
    </row>
    <row r="43255" spans="12:14" x14ac:dyDescent="0.25">
      <c r="L43255" s="36"/>
      <c r="M43255" s="36"/>
      <c r="N43255" s="36"/>
    </row>
    <row r="43256" spans="12:14" x14ac:dyDescent="0.25">
      <c r="L43256" s="36"/>
      <c r="M43256" s="36"/>
      <c r="N43256" s="36"/>
    </row>
    <row r="43257" spans="12:14" x14ac:dyDescent="0.25">
      <c r="L43257" s="36"/>
      <c r="M43257" s="36"/>
      <c r="N43257" s="36"/>
    </row>
    <row r="43258" spans="12:14" x14ac:dyDescent="0.25">
      <c r="L43258" s="36"/>
      <c r="M43258" s="36"/>
      <c r="N43258" s="36"/>
    </row>
    <row r="43259" spans="12:14" x14ac:dyDescent="0.25">
      <c r="L43259" s="36"/>
      <c r="M43259" s="36"/>
      <c r="N43259" s="36"/>
    </row>
    <row r="43260" spans="12:14" x14ac:dyDescent="0.25">
      <c r="L43260" s="36"/>
      <c r="M43260" s="36"/>
      <c r="N43260" s="36"/>
    </row>
    <row r="43261" spans="12:14" x14ac:dyDescent="0.25">
      <c r="L43261" s="36"/>
      <c r="M43261" s="36"/>
      <c r="N43261" s="36"/>
    </row>
    <row r="43262" spans="12:14" x14ac:dyDescent="0.25">
      <c r="L43262" s="36"/>
      <c r="M43262" s="36"/>
      <c r="N43262" s="36"/>
    </row>
    <row r="43263" spans="12:14" x14ac:dyDescent="0.25">
      <c r="L43263" s="36"/>
      <c r="M43263" s="36"/>
      <c r="N43263" s="36"/>
    </row>
    <row r="43264" spans="12:14" x14ac:dyDescent="0.25">
      <c r="L43264" s="36"/>
      <c r="M43264" s="36"/>
      <c r="N43264" s="36"/>
    </row>
    <row r="43265" spans="12:14" x14ac:dyDescent="0.25">
      <c r="L43265" s="36"/>
      <c r="M43265" s="36"/>
      <c r="N43265" s="36"/>
    </row>
    <row r="43266" spans="12:14" x14ac:dyDescent="0.25">
      <c r="L43266" s="36"/>
      <c r="M43266" s="36"/>
      <c r="N43266" s="36"/>
    </row>
    <row r="43267" spans="12:14" x14ac:dyDescent="0.25">
      <c r="L43267" s="36"/>
      <c r="M43267" s="36"/>
      <c r="N43267" s="36"/>
    </row>
    <row r="43268" spans="12:14" x14ac:dyDescent="0.25">
      <c r="L43268" s="36"/>
      <c r="M43268" s="36"/>
      <c r="N43268" s="36"/>
    </row>
    <row r="43269" spans="12:14" x14ac:dyDescent="0.25">
      <c r="L43269" s="36"/>
      <c r="M43269" s="36"/>
      <c r="N43269" s="36"/>
    </row>
    <row r="43270" spans="12:14" x14ac:dyDescent="0.25">
      <c r="L43270" s="36"/>
      <c r="M43270" s="36"/>
      <c r="N43270" s="36"/>
    </row>
    <row r="43271" spans="12:14" x14ac:dyDescent="0.25">
      <c r="L43271" s="36"/>
      <c r="M43271" s="36"/>
      <c r="N43271" s="36"/>
    </row>
    <row r="43272" spans="12:14" x14ac:dyDescent="0.25">
      <c r="L43272" s="36"/>
      <c r="M43272" s="36"/>
      <c r="N43272" s="36"/>
    </row>
    <row r="43273" spans="12:14" x14ac:dyDescent="0.25">
      <c r="L43273" s="36"/>
      <c r="M43273" s="36"/>
      <c r="N43273" s="36"/>
    </row>
    <row r="43274" spans="12:14" x14ac:dyDescent="0.25">
      <c r="L43274" s="36"/>
      <c r="M43274" s="36"/>
      <c r="N43274" s="36"/>
    </row>
    <row r="43275" spans="12:14" x14ac:dyDescent="0.25">
      <c r="L43275" s="36"/>
      <c r="M43275" s="36"/>
      <c r="N43275" s="36"/>
    </row>
    <row r="43276" spans="12:14" x14ac:dyDescent="0.25">
      <c r="L43276" s="36"/>
      <c r="M43276" s="36"/>
      <c r="N43276" s="36"/>
    </row>
    <row r="43277" spans="12:14" x14ac:dyDescent="0.25">
      <c r="L43277" s="36"/>
      <c r="M43277" s="36"/>
      <c r="N43277" s="36"/>
    </row>
    <row r="43278" spans="12:14" x14ac:dyDescent="0.25">
      <c r="L43278" s="36"/>
      <c r="M43278" s="36"/>
      <c r="N43278" s="36"/>
    </row>
    <row r="43279" spans="12:14" x14ac:dyDescent="0.25">
      <c r="L43279" s="36"/>
      <c r="M43279" s="36"/>
      <c r="N43279" s="36"/>
    </row>
    <row r="43280" spans="12:14" x14ac:dyDescent="0.25">
      <c r="L43280" s="36"/>
      <c r="M43280" s="36"/>
      <c r="N43280" s="36"/>
    </row>
    <row r="43281" spans="12:14" x14ac:dyDescent="0.25">
      <c r="L43281" s="36"/>
      <c r="M43281" s="36"/>
      <c r="N43281" s="36"/>
    </row>
    <row r="43282" spans="12:14" x14ac:dyDescent="0.25">
      <c r="L43282" s="36"/>
      <c r="M43282" s="36"/>
      <c r="N43282" s="36"/>
    </row>
    <row r="43283" spans="12:14" x14ac:dyDescent="0.25">
      <c r="L43283" s="36"/>
      <c r="M43283" s="36"/>
      <c r="N43283" s="36"/>
    </row>
    <row r="43284" spans="12:14" x14ac:dyDescent="0.25">
      <c r="L43284" s="36"/>
      <c r="M43284" s="36"/>
      <c r="N43284" s="36"/>
    </row>
    <row r="43285" spans="12:14" x14ac:dyDescent="0.25">
      <c r="L43285" s="36"/>
      <c r="M43285" s="36"/>
      <c r="N43285" s="36"/>
    </row>
    <row r="43286" spans="12:14" x14ac:dyDescent="0.25">
      <c r="L43286" s="36"/>
      <c r="M43286" s="36"/>
      <c r="N43286" s="36"/>
    </row>
    <row r="43287" spans="12:14" x14ac:dyDescent="0.25">
      <c r="L43287" s="36"/>
      <c r="M43287" s="36"/>
      <c r="N43287" s="36"/>
    </row>
    <row r="43288" spans="12:14" x14ac:dyDescent="0.25">
      <c r="L43288" s="36"/>
      <c r="M43288" s="36"/>
      <c r="N43288" s="36"/>
    </row>
    <row r="43289" spans="12:14" x14ac:dyDescent="0.25">
      <c r="L43289" s="36"/>
      <c r="M43289" s="36"/>
      <c r="N43289" s="36"/>
    </row>
    <row r="43290" spans="12:14" x14ac:dyDescent="0.25">
      <c r="L43290" s="36"/>
      <c r="M43290" s="36"/>
      <c r="N43290" s="36"/>
    </row>
    <row r="43291" spans="12:14" x14ac:dyDescent="0.25">
      <c r="L43291" s="36"/>
      <c r="M43291" s="36"/>
      <c r="N43291" s="36"/>
    </row>
    <row r="43292" spans="12:14" x14ac:dyDescent="0.25">
      <c r="L43292" s="36"/>
      <c r="M43292" s="36"/>
      <c r="N43292" s="36"/>
    </row>
    <row r="43293" spans="12:14" x14ac:dyDescent="0.25">
      <c r="L43293" s="36"/>
      <c r="M43293" s="36"/>
      <c r="N43293" s="36"/>
    </row>
    <row r="43294" spans="12:14" x14ac:dyDescent="0.25">
      <c r="L43294" s="36"/>
      <c r="M43294" s="36"/>
      <c r="N43294" s="36"/>
    </row>
    <row r="43295" spans="12:14" x14ac:dyDescent="0.25">
      <c r="L43295" s="36"/>
      <c r="M43295" s="36"/>
      <c r="N43295" s="36"/>
    </row>
    <row r="43296" spans="12:14" x14ac:dyDescent="0.25">
      <c r="L43296" s="36"/>
      <c r="M43296" s="36"/>
      <c r="N43296" s="36"/>
    </row>
    <row r="43297" spans="12:14" x14ac:dyDescent="0.25">
      <c r="L43297" s="36"/>
      <c r="M43297" s="36"/>
      <c r="N43297" s="36"/>
    </row>
    <row r="43298" spans="12:14" x14ac:dyDescent="0.25">
      <c r="L43298" s="36"/>
      <c r="M43298" s="36"/>
      <c r="N43298" s="36"/>
    </row>
    <row r="43299" spans="12:14" x14ac:dyDescent="0.25">
      <c r="L43299" s="36"/>
      <c r="M43299" s="36"/>
      <c r="N43299" s="36"/>
    </row>
    <row r="43300" spans="12:14" x14ac:dyDescent="0.25">
      <c r="L43300" s="36"/>
      <c r="M43300" s="36"/>
      <c r="N43300" s="36"/>
    </row>
    <row r="43301" spans="12:14" x14ac:dyDescent="0.25">
      <c r="L43301" s="36"/>
      <c r="M43301" s="36"/>
      <c r="N43301" s="36"/>
    </row>
    <row r="43302" spans="12:14" x14ac:dyDescent="0.25">
      <c r="L43302" s="36"/>
      <c r="M43302" s="36"/>
      <c r="N43302" s="36"/>
    </row>
    <row r="43303" spans="12:14" x14ac:dyDescent="0.25">
      <c r="L43303" s="36"/>
      <c r="M43303" s="36"/>
      <c r="N43303" s="36"/>
    </row>
    <row r="43304" spans="12:14" x14ac:dyDescent="0.25">
      <c r="L43304" s="36"/>
      <c r="M43304" s="36"/>
      <c r="N43304" s="36"/>
    </row>
    <row r="43305" spans="12:14" x14ac:dyDescent="0.25">
      <c r="L43305" s="36"/>
      <c r="M43305" s="36"/>
      <c r="N43305" s="36"/>
    </row>
    <row r="43306" spans="12:14" x14ac:dyDescent="0.25">
      <c r="L43306" s="36"/>
      <c r="M43306" s="36"/>
      <c r="N43306" s="36"/>
    </row>
    <row r="43307" spans="12:14" x14ac:dyDescent="0.25">
      <c r="L43307" s="36"/>
      <c r="M43307" s="36"/>
      <c r="N43307" s="36"/>
    </row>
    <row r="43308" spans="12:14" x14ac:dyDescent="0.25">
      <c r="L43308" s="36"/>
      <c r="M43308" s="36"/>
      <c r="N43308" s="36"/>
    </row>
    <row r="43309" spans="12:14" x14ac:dyDescent="0.25">
      <c r="L43309" s="36"/>
      <c r="M43309" s="36"/>
      <c r="N43309" s="36"/>
    </row>
    <row r="43310" spans="12:14" x14ac:dyDescent="0.25">
      <c r="L43310" s="36"/>
      <c r="M43310" s="36"/>
      <c r="N43310" s="36"/>
    </row>
    <row r="43311" spans="12:14" x14ac:dyDescent="0.25">
      <c r="L43311" s="36"/>
      <c r="M43311" s="36"/>
      <c r="N43311" s="36"/>
    </row>
    <row r="43312" spans="12:14" x14ac:dyDescent="0.25">
      <c r="L43312" s="36"/>
      <c r="M43312" s="36"/>
      <c r="N43312" s="36"/>
    </row>
    <row r="43313" spans="12:14" x14ac:dyDescent="0.25">
      <c r="L43313" s="36"/>
      <c r="M43313" s="36"/>
      <c r="N43313" s="36"/>
    </row>
    <row r="43314" spans="12:14" x14ac:dyDescent="0.25">
      <c r="L43314" s="36"/>
      <c r="M43314" s="36"/>
      <c r="N43314" s="36"/>
    </row>
    <row r="43315" spans="12:14" x14ac:dyDescent="0.25">
      <c r="L43315" s="36"/>
      <c r="M43315" s="36"/>
      <c r="N43315" s="36"/>
    </row>
    <row r="43316" spans="12:14" x14ac:dyDescent="0.25">
      <c r="L43316" s="36"/>
      <c r="M43316" s="36"/>
      <c r="N43316" s="36"/>
    </row>
    <row r="43317" spans="12:14" x14ac:dyDescent="0.25">
      <c r="L43317" s="36"/>
      <c r="M43317" s="36"/>
      <c r="N43317" s="36"/>
    </row>
    <row r="43318" spans="12:14" x14ac:dyDescent="0.25">
      <c r="L43318" s="36"/>
      <c r="M43318" s="36"/>
      <c r="N43318" s="36"/>
    </row>
    <row r="43319" spans="12:14" x14ac:dyDescent="0.25">
      <c r="L43319" s="36"/>
      <c r="M43319" s="36"/>
      <c r="N43319" s="36"/>
    </row>
    <row r="43320" spans="12:14" x14ac:dyDescent="0.25">
      <c r="L43320" s="36"/>
      <c r="M43320" s="36"/>
      <c r="N43320" s="36"/>
    </row>
    <row r="43321" spans="12:14" x14ac:dyDescent="0.25">
      <c r="L43321" s="36"/>
      <c r="M43321" s="36"/>
      <c r="N43321" s="36"/>
    </row>
    <row r="43322" spans="12:14" x14ac:dyDescent="0.25">
      <c r="L43322" s="36"/>
      <c r="M43322" s="36"/>
      <c r="N43322" s="36"/>
    </row>
    <row r="43323" spans="12:14" x14ac:dyDescent="0.25">
      <c r="L43323" s="36"/>
      <c r="M43323" s="36"/>
      <c r="N43323" s="36"/>
    </row>
    <row r="43324" spans="12:14" x14ac:dyDescent="0.25">
      <c r="L43324" s="36"/>
      <c r="M43324" s="36"/>
      <c r="N43324" s="36"/>
    </row>
    <row r="43325" spans="12:14" x14ac:dyDescent="0.25">
      <c r="L43325" s="36"/>
      <c r="M43325" s="36"/>
      <c r="N43325" s="36"/>
    </row>
    <row r="43326" spans="12:14" x14ac:dyDescent="0.25">
      <c r="L43326" s="36"/>
      <c r="M43326" s="36"/>
      <c r="N43326" s="36"/>
    </row>
    <row r="43327" spans="12:14" x14ac:dyDescent="0.25">
      <c r="L43327" s="36"/>
      <c r="M43327" s="36"/>
      <c r="N43327" s="36"/>
    </row>
    <row r="43328" spans="12:14" x14ac:dyDescent="0.25">
      <c r="L43328" s="36"/>
      <c r="M43328" s="36"/>
      <c r="N43328" s="36"/>
    </row>
    <row r="43329" spans="12:14" x14ac:dyDescent="0.25">
      <c r="L43329" s="36"/>
      <c r="M43329" s="36"/>
      <c r="N43329" s="36"/>
    </row>
    <row r="43330" spans="12:14" x14ac:dyDescent="0.25">
      <c r="L43330" s="36"/>
      <c r="M43330" s="36"/>
      <c r="N43330" s="36"/>
    </row>
    <row r="43331" spans="12:14" x14ac:dyDescent="0.25">
      <c r="L43331" s="36"/>
      <c r="M43331" s="36"/>
      <c r="N43331" s="36"/>
    </row>
    <row r="43332" spans="12:14" x14ac:dyDescent="0.25">
      <c r="L43332" s="36"/>
      <c r="M43332" s="36"/>
      <c r="N43332" s="36"/>
    </row>
    <row r="43333" spans="12:14" x14ac:dyDescent="0.25">
      <c r="L43333" s="36"/>
      <c r="M43333" s="36"/>
      <c r="N43333" s="36"/>
    </row>
    <row r="43334" spans="12:14" x14ac:dyDescent="0.25">
      <c r="L43334" s="36"/>
      <c r="M43334" s="36"/>
      <c r="N43334" s="36"/>
    </row>
    <row r="43335" spans="12:14" x14ac:dyDescent="0.25">
      <c r="L43335" s="36"/>
      <c r="M43335" s="36"/>
      <c r="N43335" s="36"/>
    </row>
    <row r="43336" spans="12:14" x14ac:dyDescent="0.25">
      <c r="L43336" s="36"/>
      <c r="M43336" s="36"/>
      <c r="N43336" s="36"/>
    </row>
    <row r="43337" spans="12:14" x14ac:dyDescent="0.25">
      <c r="L43337" s="36"/>
      <c r="M43337" s="36"/>
      <c r="N43337" s="36"/>
    </row>
    <row r="43338" spans="12:14" x14ac:dyDescent="0.25">
      <c r="L43338" s="36"/>
      <c r="M43338" s="36"/>
      <c r="N43338" s="36"/>
    </row>
    <row r="43339" spans="12:14" x14ac:dyDescent="0.25">
      <c r="L43339" s="36"/>
      <c r="M43339" s="36"/>
      <c r="N43339" s="36"/>
    </row>
    <row r="43340" spans="12:14" x14ac:dyDescent="0.25">
      <c r="L43340" s="36"/>
      <c r="M43340" s="36"/>
      <c r="N43340" s="36"/>
    </row>
    <row r="43341" spans="12:14" x14ac:dyDescent="0.25">
      <c r="L43341" s="36"/>
      <c r="M43341" s="36"/>
      <c r="N43341" s="36"/>
    </row>
    <row r="43342" spans="12:14" x14ac:dyDescent="0.25">
      <c r="L43342" s="36"/>
      <c r="M43342" s="36"/>
      <c r="N43342" s="36"/>
    </row>
    <row r="43343" spans="12:14" x14ac:dyDescent="0.25">
      <c r="L43343" s="36"/>
      <c r="M43343" s="36"/>
      <c r="N43343" s="36"/>
    </row>
    <row r="43344" spans="12:14" x14ac:dyDescent="0.25">
      <c r="L43344" s="36"/>
      <c r="M43344" s="36"/>
      <c r="N43344" s="36"/>
    </row>
    <row r="43345" spans="12:14" x14ac:dyDescent="0.25">
      <c r="L43345" s="36"/>
      <c r="M43345" s="36"/>
      <c r="N43345" s="36"/>
    </row>
    <row r="43346" spans="12:14" x14ac:dyDescent="0.25">
      <c r="L43346" s="36"/>
      <c r="M43346" s="36"/>
      <c r="N43346" s="36"/>
    </row>
    <row r="43347" spans="12:14" x14ac:dyDescent="0.25">
      <c r="L43347" s="36"/>
      <c r="M43347" s="36"/>
      <c r="N43347" s="36"/>
    </row>
    <row r="43348" spans="12:14" x14ac:dyDescent="0.25">
      <c r="L43348" s="36"/>
      <c r="M43348" s="36"/>
      <c r="N43348" s="36"/>
    </row>
    <row r="43349" spans="12:14" x14ac:dyDescent="0.25">
      <c r="L43349" s="36"/>
      <c r="M43349" s="36"/>
      <c r="N43349" s="36"/>
    </row>
    <row r="43350" spans="12:14" x14ac:dyDescent="0.25">
      <c r="L43350" s="36"/>
      <c r="M43350" s="36"/>
      <c r="N43350" s="36"/>
    </row>
    <row r="43351" spans="12:14" x14ac:dyDescent="0.25">
      <c r="L43351" s="36"/>
      <c r="M43351" s="36"/>
      <c r="N43351" s="36"/>
    </row>
    <row r="43352" spans="12:14" x14ac:dyDescent="0.25">
      <c r="L43352" s="36"/>
      <c r="M43352" s="36"/>
      <c r="N43352" s="36"/>
    </row>
    <row r="43353" spans="12:14" x14ac:dyDescent="0.25">
      <c r="L43353" s="36"/>
      <c r="M43353" s="36"/>
      <c r="N43353" s="36"/>
    </row>
    <row r="43354" spans="12:14" x14ac:dyDescent="0.25">
      <c r="L43354" s="36"/>
      <c r="M43354" s="36"/>
      <c r="N43354" s="36"/>
    </row>
    <row r="43355" spans="12:14" x14ac:dyDescent="0.25">
      <c r="L43355" s="36"/>
      <c r="M43355" s="36"/>
      <c r="N43355" s="36"/>
    </row>
    <row r="43356" spans="12:14" x14ac:dyDescent="0.25">
      <c r="L43356" s="36"/>
      <c r="M43356" s="36"/>
      <c r="N43356" s="36"/>
    </row>
    <row r="43357" spans="12:14" x14ac:dyDescent="0.25">
      <c r="L43357" s="36"/>
      <c r="M43357" s="36"/>
      <c r="N43357" s="36"/>
    </row>
    <row r="43358" spans="12:14" x14ac:dyDescent="0.25">
      <c r="L43358" s="36"/>
      <c r="M43358" s="36"/>
      <c r="N43358" s="36"/>
    </row>
    <row r="43359" spans="12:14" x14ac:dyDescent="0.25">
      <c r="L43359" s="36"/>
      <c r="M43359" s="36"/>
      <c r="N43359" s="36"/>
    </row>
    <row r="43360" spans="12:14" x14ac:dyDescent="0.25">
      <c r="L43360" s="36"/>
      <c r="M43360" s="36"/>
      <c r="N43360" s="36"/>
    </row>
    <row r="43361" spans="12:14" x14ac:dyDescent="0.25">
      <c r="L43361" s="36"/>
      <c r="M43361" s="36"/>
      <c r="N43361" s="36"/>
    </row>
    <row r="43362" spans="12:14" x14ac:dyDescent="0.25">
      <c r="L43362" s="36"/>
      <c r="M43362" s="36"/>
      <c r="N43362" s="36"/>
    </row>
    <row r="43363" spans="12:14" x14ac:dyDescent="0.25">
      <c r="L43363" s="36"/>
      <c r="M43363" s="36"/>
      <c r="N43363" s="36"/>
    </row>
    <row r="43364" spans="12:14" x14ac:dyDescent="0.25">
      <c r="L43364" s="36"/>
      <c r="M43364" s="36"/>
      <c r="N43364" s="36"/>
    </row>
    <row r="43365" spans="12:14" x14ac:dyDescent="0.25">
      <c r="L43365" s="36"/>
      <c r="M43365" s="36"/>
      <c r="N43365" s="36"/>
    </row>
    <row r="43366" spans="12:14" x14ac:dyDescent="0.25">
      <c r="L43366" s="36"/>
      <c r="M43366" s="36"/>
      <c r="N43366" s="36"/>
    </row>
    <row r="43367" spans="12:14" x14ac:dyDescent="0.25">
      <c r="L43367" s="36"/>
      <c r="M43367" s="36"/>
      <c r="N43367" s="36"/>
    </row>
    <row r="43368" spans="12:14" x14ac:dyDescent="0.25">
      <c r="L43368" s="36"/>
      <c r="M43368" s="36"/>
      <c r="N43368" s="36"/>
    </row>
    <row r="43369" spans="12:14" x14ac:dyDescent="0.25">
      <c r="L43369" s="36"/>
      <c r="M43369" s="36"/>
      <c r="N43369" s="36"/>
    </row>
    <row r="43370" spans="12:14" x14ac:dyDescent="0.25">
      <c r="L43370" s="36"/>
      <c r="M43370" s="36"/>
      <c r="N43370" s="36"/>
    </row>
    <row r="43371" spans="12:14" x14ac:dyDescent="0.25">
      <c r="L43371" s="36"/>
      <c r="M43371" s="36"/>
      <c r="N43371" s="36"/>
    </row>
    <row r="43372" spans="12:14" x14ac:dyDescent="0.25">
      <c r="L43372" s="36"/>
      <c r="M43372" s="36"/>
      <c r="N43372" s="36"/>
    </row>
    <row r="43373" spans="12:14" x14ac:dyDescent="0.25">
      <c r="L43373" s="36"/>
      <c r="M43373" s="36"/>
      <c r="N43373" s="36"/>
    </row>
    <row r="43374" spans="12:14" x14ac:dyDescent="0.25">
      <c r="L43374" s="36"/>
      <c r="M43374" s="36"/>
      <c r="N43374" s="36"/>
    </row>
    <row r="43375" spans="12:14" x14ac:dyDescent="0.25">
      <c r="L43375" s="36"/>
      <c r="M43375" s="36"/>
      <c r="N43375" s="36"/>
    </row>
    <row r="43376" spans="12:14" x14ac:dyDescent="0.25">
      <c r="L43376" s="36"/>
      <c r="M43376" s="36"/>
      <c r="N43376" s="36"/>
    </row>
    <row r="43377" spans="12:14" x14ac:dyDescent="0.25">
      <c r="L43377" s="36"/>
      <c r="M43377" s="36"/>
      <c r="N43377" s="36"/>
    </row>
    <row r="43378" spans="12:14" x14ac:dyDescent="0.25">
      <c r="L43378" s="36"/>
      <c r="M43378" s="36"/>
      <c r="N43378" s="36"/>
    </row>
    <row r="43379" spans="12:14" x14ac:dyDescent="0.25">
      <c r="L43379" s="36"/>
      <c r="M43379" s="36"/>
      <c r="N43379" s="36"/>
    </row>
    <row r="43380" spans="12:14" x14ac:dyDescent="0.25">
      <c r="L43380" s="36"/>
      <c r="M43380" s="36"/>
      <c r="N43380" s="36"/>
    </row>
    <row r="43381" spans="12:14" x14ac:dyDescent="0.25">
      <c r="L43381" s="36"/>
      <c r="M43381" s="36"/>
      <c r="N43381" s="36"/>
    </row>
    <row r="43382" spans="12:14" x14ac:dyDescent="0.25">
      <c r="L43382" s="36"/>
      <c r="M43382" s="36"/>
      <c r="N43382" s="36"/>
    </row>
    <row r="43383" spans="12:14" x14ac:dyDescent="0.25">
      <c r="L43383" s="36"/>
      <c r="M43383" s="36"/>
      <c r="N43383" s="36"/>
    </row>
    <row r="43384" spans="12:14" x14ac:dyDescent="0.25">
      <c r="L43384" s="36"/>
      <c r="M43384" s="36"/>
      <c r="N43384" s="36"/>
    </row>
    <row r="43385" spans="12:14" x14ac:dyDescent="0.25">
      <c r="L43385" s="36"/>
      <c r="M43385" s="36"/>
      <c r="N43385" s="36"/>
    </row>
    <row r="43386" spans="12:14" x14ac:dyDescent="0.25">
      <c r="L43386" s="36"/>
      <c r="M43386" s="36"/>
      <c r="N43386" s="36"/>
    </row>
    <row r="43387" spans="12:14" x14ac:dyDescent="0.25">
      <c r="L43387" s="36"/>
      <c r="M43387" s="36"/>
      <c r="N43387" s="36"/>
    </row>
    <row r="43388" spans="12:14" x14ac:dyDescent="0.25">
      <c r="L43388" s="36"/>
      <c r="M43388" s="36"/>
      <c r="N43388" s="36"/>
    </row>
    <row r="43389" spans="12:14" x14ac:dyDescent="0.25">
      <c r="L43389" s="36"/>
      <c r="M43389" s="36"/>
      <c r="N43389" s="36"/>
    </row>
    <row r="43390" spans="12:14" x14ac:dyDescent="0.25">
      <c r="L43390" s="36"/>
      <c r="M43390" s="36"/>
      <c r="N43390" s="36"/>
    </row>
    <row r="43391" spans="12:14" x14ac:dyDescent="0.25">
      <c r="L43391" s="36"/>
      <c r="M43391" s="36"/>
      <c r="N43391" s="36"/>
    </row>
    <row r="43392" spans="12:14" x14ac:dyDescent="0.25">
      <c r="L43392" s="36"/>
      <c r="M43392" s="36"/>
      <c r="N43392" s="36"/>
    </row>
    <row r="43393" spans="12:14" x14ac:dyDescent="0.25">
      <c r="L43393" s="36"/>
      <c r="M43393" s="36"/>
      <c r="N43393" s="36"/>
    </row>
    <row r="43394" spans="12:14" x14ac:dyDescent="0.25">
      <c r="L43394" s="36"/>
      <c r="M43394" s="36"/>
      <c r="N43394" s="36"/>
    </row>
    <row r="43395" spans="12:14" x14ac:dyDescent="0.25">
      <c r="L43395" s="36"/>
      <c r="M43395" s="36"/>
      <c r="N43395" s="36"/>
    </row>
    <row r="43396" spans="12:14" x14ac:dyDescent="0.25">
      <c r="L43396" s="36"/>
      <c r="M43396" s="36"/>
      <c r="N43396" s="36"/>
    </row>
    <row r="43397" spans="12:14" x14ac:dyDescent="0.25">
      <c r="L43397" s="36"/>
      <c r="M43397" s="36"/>
      <c r="N43397" s="36"/>
    </row>
    <row r="43398" spans="12:14" x14ac:dyDescent="0.25">
      <c r="L43398" s="36"/>
      <c r="M43398" s="36"/>
      <c r="N43398" s="36"/>
    </row>
    <row r="43399" spans="12:14" x14ac:dyDescent="0.25">
      <c r="L43399" s="36"/>
      <c r="M43399" s="36"/>
      <c r="N43399" s="36"/>
    </row>
    <row r="43400" spans="12:14" x14ac:dyDescent="0.25">
      <c r="L43400" s="36"/>
      <c r="M43400" s="36"/>
      <c r="N43400" s="36"/>
    </row>
    <row r="43401" spans="12:14" x14ac:dyDescent="0.25">
      <c r="L43401" s="36"/>
      <c r="M43401" s="36"/>
      <c r="N43401" s="36"/>
    </row>
    <row r="43402" spans="12:14" x14ac:dyDescent="0.25">
      <c r="L43402" s="36"/>
      <c r="M43402" s="36"/>
      <c r="N43402" s="36"/>
    </row>
    <row r="43403" spans="12:14" x14ac:dyDescent="0.25">
      <c r="L43403" s="36"/>
      <c r="M43403" s="36"/>
      <c r="N43403" s="36"/>
    </row>
    <row r="43404" spans="12:14" x14ac:dyDescent="0.25">
      <c r="L43404" s="36"/>
      <c r="M43404" s="36"/>
      <c r="N43404" s="36"/>
    </row>
    <row r="43405" spans="12:14" x14ac:dyDescent="0.25">
      <c r="L43405" s="36"/>
      <c r="M43405" s="36"/>
      <c r="N43405" s="36"/>
    </row>
    <row r="43406" spans="12:14" x14ac:dyDescent="0.25">
      <c r="L43406" s="36"/>
      <c r="M43406" s="36"/>
      <c r="N43406" s="36"/>
    </row>
    <row r="43407" spans="12:14" x14ac:dyDescent="0.25">
      <c r="L43407" s="36"/>
      <c r="M43407" s="36"/>
      <c r="N43407" s="36"/>
    </row>
    <row r="43408" spans="12:14" x14ac:dyDescent="0.25">
      <c r="L43408" s="36"/>
      <c r="M43408" s="36"/>
      <c r="N43408" s="36"/>
    </row>
    <row r="43409" spans="12:14" x14ac:dyDescent="0.25">
      <c r="L43409" s="36"/>
      <c r="M43409" s="36"/>
      <c r="N43409" s="36"/>
    </row>
    <row r="43410" spans="12:14" x14ac:dyDescent="0.25">
      <c r="L43410" s="36"/>
      <c r="M43410" s="36"/>
      <c r="N43410" s="36"/>
    </row>
    <row r="43411" spans="12:14" x14ac:dyDescent="0.25">
      <c r="L43411" s="36"/>
      <c r="M43411" s="36"/>
      <c r="N43411" s="36"/>
    </row>
    <row r="43412" spans="12:14" x14ac:dyDescent="0.25">
      <c r="L43412" s="36"/>
      <c r="M43412" s="36"/>
      <c r="N43412" s="36"/>
    </row>
    <row r="43413" spans="12:14" x14ac:dyDescent="0.25">
      <c r="L43413" s="36"/>
      <c r="M43413" s="36"/>
      <c r="N43413" s="36"/>
    </row>
    <row r="43414" spans="12:14" x14ac:dyDescent="0.25">
      <c r="L43414" s="36"/>
      <c r="M43414" s="36"/>
      <c r="N43414" s="36"/>
    </row>
    <row r="43415" spans="12:14" x14ac:dyDescent="0.25">
      <c r="L43415" s="36"/>
      <c r="M43415" s="36"/>
      <c r="N43415" s="36"/>
    </row>
    <row r="43416" spans="12:14" x14ac:dyDescent="0.25">
      <c r="L43416" s="36"/>
      <c r="M43416" s="36"/>
      <c r="N43416" s="36"/>
    </row>
    <row r="43417" spans="12:14" x14ac:dyDescent="0.25">
      <c r="L43417" s="36"/>
      <c r="M43417" s="36"/>
      <c r="N43417" s="36"/>
    </row>
    <row r="43418" spans="12:14" x14ac:dyDescent="0.25">
      <c r="L43418" s="36"/>
      <c r="M43418" s="36"/>
      <c r="N43418" s="36"/>
    </row>
    <row r="43419" spans="12:14" x14ac:dyDescent="0.25">
      <c r="L43419" s="36"/>
      <c r="M43419" s="36"/>
      <c r="N43419" s="36"/>
    </row>
    <row r="43420" spans="12:14" x14ac:dyDescent="0.25">
      <c r="L43420" s="36"/>
      <c r="M43420" s="36"/>
      <c r="N43420" s="36"/>
    </row>
    <row r="43421" spans="12:14" x14ac:dyDescent="0.25">
      <c r="L43421" s="36"/>
      <c r="M43421" s="36"/>
      <c r="N43421" s="36"/>
    </row>
    <row r="43422" spans="12:14" x14ac:dyDescent="0.25">
      <c r="L43422" s="36"/>
      <c r="M43422" s="36"/>
      <c r="N43422" s="36"/>
    </row>
    <row r="43423" spans="12:14" x14ac:dyDescent="0.25">
      <c r="L43423" s="36"/>
      <c r="M43423" s="36"/>
      <c r="N43423" s="36"/>
    </row>
    <row r="43424" spans="12:14" x14ac:dyDescent="0.25">
      <c r="L43424" s="36"/>
      <c r="M43424" s="36"/>
      <c r="N43424" s="36"/>
    </row>
    <row r="43425" spans="12:14" x14ac:dyDescent="0.25">
      <c r="L43425" s="36"/>
      <c r="M43425" s="36"/>
      <c r="N43425" s="36"/>
    </row>
    <row r="43426" spans="12:14" x14ac:dyDescent="0.25">
      <c r="L43426" s="36"/>
      <c r="M43426" s="36"/>
      <c r="N43426" s="36"/>
    </row>
    <row r="43427" spans="12:14" x14ac:dyDescent="0.25">
      <c r="L43427" s="36"/>
      <c r="M43427" s="36"/>
      <c r="N43427" s="36"/>
    </row>
    <row r="43428" spans="12:14" x14ac:dyDescent="0.25">
      <c r="L43428" s="36"/>
      <c r="M43428" s="36"/>
      <c r="N43428" s="36"/>
    </row>
    <row r="43429" spans="12:14" x14ac:dyDescent="0.25">
      <c r="L43429" s="36"/>
      <c r="M43429" s="36"/>
      <c r="N43429" s="36"/>
    </row>
    <row r="43430" spans="12:14" x14ac:dyDescent="0.25">
      <c r="L43430" s="36"/>
      <c r="M43430" s="36"/>
      <c r="N43430" s="36"/>
    </row>
    <row r="43431" spans="12:14" x14ac:dyDescent="0.25">
      <c r="L43431" s="36"/>
      <c r="M43431" s="36"/>
      <c r="N43431" s="36"/>
    </row>
    <row r="43432" spans="12:14" x14ac:dyDescent="0.25">
      <c r="L43432" s="36"/>
      <c r="M43432" s="36"/>
      <c r="N43432" s="36"/>
    </row>
    <row r="43433" spans="12:14" x14ac:dyDescent="0.25">
      <c r="L43433" s="36"/>
      <c r="M43433" s="36"/>
      <c r="N43433" s="36"/>
    </row>
    <row r="43434" spans="12:14" x14ac:dyDescent="0.25">
      <c r="L43434" s="36"/>
      <c r="M43434" s="36"/>
      <c r="N43434" s="36"/>
    </row>
    <row r="43435" spans="12:14" x14ac:dyDescent="0.25">
      <c r="L43435" s="36"/>
      <c r="M43435" s="36"/>
      <c r="N43435" s="36"/>
    </row>
    <row r="43436" spans="12:14" x14ac:dyDescent="0.25">
      <c r="L43436" s="36"/>
      <c r="M43436" s="36"/>
      <c r="N43436" s="36"/>
    </row>
    <row r="43437" spans="12:14" x14ac:dyDescent="0.25">
      <c r="L43437" s="36"/>
      <c r="M43437" s="36"/>
      <c r="N43437" s="36"/>
    </row>
    <row r="43438" spans="12:14" x14ac:dyDescent="0.25">
      <c r="L43438" s="36"/>
      <c r="M43438" s="36"/>
      <c r="N43438" s="36"/>
    </row>
    <row r="43439" spans="12:14" x14ac:dyDescent="0.25">
      <c r="L43439" s="36"/>
      <c r="M43439" s="36"/>
      <c r="N43439" s="36"/>
    </row>
    <row r="43440" spans="12:14" x14ac:dyDescent="0.25">
      <c r="L43440" s="36"/>
      <c r="M43440" s="36"/>
      <c r="N43440" s="36"/>
    </row>
    <row r="43441" spans="12:14" x14ac:dyDescent="0.25">
      <c r="L43441" s="36"/>
      <c r="M43441" s="36"/>
      <c r="N43441" s="36"/>
    </row>
    <row r="43442" spans="12:14" x14ac:dyDescent="0.25">
      <c r="L43442" s="36"/>
      <c r="M43442" s="36"/>
      <c r="N43442" s="36"/>
    </row>
    <row r="43443" spans="12:14" x14ac:dyDescent="0.25">
      <c r="L43443" s="36"/>
      <c r="M43443" s="36"/>
      <c r="N43443" s="36"/>
    </row>
    <row r="43444" spans="12:14" x14ac:dyDescent="0.25">
      <c r="L43444" s="36"/>
      <c r="M43444" s="36"/>
      <c r="N43444" s="36"/>
    </row>
    <row r="43445" spans="12:14" x14ac:dyDescent="0.25">
      <c r="L43445" s="36"/>
      <c r="M43445" s="36"/>
      <c r="N43445" s="36"/>
    </row>
    <row r="43446" spans="12:14" x14ac:dyDescent="0.25">
      <c r="L43446" s="36"/>
      <c r="M43446" s="36"/>
      <c r="N43446" s="36"/>
    </row>
    <row r="43447" spans="12:14" x14ac:dyDescent="0.25">
      <c r="L43447" s="36"/>
      <c r="M43447" s="36"/>
      <c r="N43447" s="36"/>
    </row>
    <row r="43448" spans="12:14" x14ac:dyDescent="0.25">
      <c r="L43448" s="36"/>
      <c r="M43448" s="36"/>
      <c r="N43448" s="36"/>
    </row>
    <row r="43449" spans="12:14" x14ac:dyDescent="0.25">
      <c r="L43449" s="36"/>
      <c r="M43449" s="36"/>
      <c r="N43449" s="36"/>
    </row>
    <row r="43450" spans="12:14" x14ac:dyDescent="0.25">
      <c r="L43450" s="36"/>
      <c r="M43450" s="36"/>
      <c r="N43450" s="36"/>
    </row>
    <row r="43451" spans="12:14" x14ac:dyDescent="0.25">
      <c r="L43451" s="36"/>
      <c r="M43451" s="36"/>
      <c r="N43451" s="36"/>
    </row>
    <row r="43452" spans="12:14" x14ac:dyDescent="0.25">
      <c r="L43452" s="36"/>
      <c r="M43452" s="36"/>
      <c r="N43452" s="36"/>
    </row>
    <row r="43453" spans="12:14" x14ac:dyDescent="0.25">
      <c r="L43453" s="36"/>
      <c r="M43453" s="36"/>
      <c r="N43453" s="36"/>
    </row>
    <row r="43454" spans="12:14" x14ac:dyDescent="0.25">
      <c r="L43454" s="36"/>
      <c r="M43454" s="36"/>
      <c r="N43454" s="36"/>
    </row>
    <row r="43455" spans="12:14" x14ac:dyDescent="0.25">
      <c r="L43455" s="36"/>
      <c r="M43455" s="36"/>
      <c r="N43455" s="36"/>
    </row>
    <row r="43456" spans="12:14" x14ac:dyDescent="0.25">
      <c r="L43456" s="36"/>
      <c r="M43456" s="36"/>
      <c r="N43456" s="36"/>
    </row>
    <row r="43457" spans="12:14" x14ac:dyDescent="0.25">
      <c r="L43457" s="36"/>
      <c r="M43457" s="36"/>
      <c r="N43457" s="36"/>
    </row>
    <row r="43458" spans="12:14" x14ac:dyDescent="0.25">
      <c r="L43458" s="36"/>
      <c r="M43458" s="36"/>
      <c r="N43458" s="36"/>
    </row>
    <row r="43459" spans="12:14" x14ac:dyDescent="0.25">
      <c r="L43459" s="36"/>
      <c r="M43459" s="36"/>
      <c r="N43459" s="36"/>
    </row>
    <row r="43460" spans="12:14" x14ac:dyDescent="0.25">
      <c r="L43460" s="36"/>
      <c r="M43460" s="36"/>
      <c r="N43460" s="36"/>
    </row>
    <row r="43461" spans="12:14" x14ac:dyDescent="0.25">
      <c r="L43461" s="36"/>
      <c r="M43461" s="36"/>
      <c r="N43461" s="36"/>
    </row>
    <row r="43462" spans="12:14" x14ac:dyDescent="0.25">
      <c r="L43462" s="36"/>
      <c r="M43462" s="36"/>
      <c r="N43462" s="36"/>
    </row>
    <row r="43463" spans="12:14" x14ac:dyDescent="0.25">
      <c r="L43463" s="36"/>
      <c r="M43463" s="36"/>
      <c r="N43463" s="36"/>
    </row>
    <row r="43464" spans="12:14" x14ac:dyDescent="0.25">
      <c r="L43464" s="36"/>
      <c r="M43464" s="36"/>
      <c r="N43464" s="36"/>
    </row>
    <row r="43465" spans="12:14" x14ac:dyDescent="0.25">
      <c r="L43465" s="36"/>
      <c r="M43465" s="36"/>
      <c r="N43465" s="36"/>
    </row>
    <row r="43466" spans="12:14" x14ac:dyDescent="0.25">
      <c r="L43466" s="36"/>
      <c r="M43466" s="36"/>
      <c r="N43466" s="36"/>
    </row>
    <row r="43467" spans="12:14" x14ac:dyDescent="0.25">
      <c r="L43467" s="36"/>
      <c r="M43467" s="36"/>
      <c r="N43467" s="36"/>
    </row>
    <row r="43468" spans="12:14" x14ac:dyDescent="0.25">
      <c r="L43468" s="36"/>
      <c r="M43468" s="36"/>
      <c r="N43468" s="36"/>
    </row>
    <row r="43469" spans="12:14" x14ac:dyDescent="0.25">
      <c r="L43469" s="36"/>
      <c r="M43469" s="36"/>
      <c r="N43469" s="36"/>
    </row>
    <row r="43470" spans="12:14" x14ac:dyDescent="0.25">
      <c r="L43470" s="36"/>
      <c r="M43470" s="36"/>
      <c r="N43470" s="36"/>
    </row>
    <row r="43471" spans="12:14" x14ac:dyDescent="0.25">
      <c r="L43471" s="36"/>
      <c r="M43471" s="36"/>
      <c r="N43471" s="36"/>
    </row>
    <row r="43472" spans="12:14" x14ac:dyDescent="0.25">
      <c r="L43472" s="36"/>
      <c r="M43472" s="36"/>
      <c r="N43472" s="36"/>
    </row>
    <row r="43473" spans="12:14" x14ac:dyDescent="0.25">
      <c r="L43473" s="36"/>
      <c r="M43473" s="36"/>
      <c r="N43473" s="36"/>
    </row>
    <row r="43474" spans="12:14" x14ac:dyDescent="0.25">
      <c r="L43474" s="36"/>
      <c r="M43474" s="36"/>
      <c r="N43474" s="36"/>
    </row>
    <row r="43475" spans="12:14" x14ac:dyDescent="0.25">
      <c r="L43475" s="36"/>
      <c r="M43475" s="36"/>
      <c r="N43475" s="36"/>
    </row>
    <row r="43476" spans="12:14" x14ac:dyDescent="0.25">
      <c r="L43476" s="36"/>
      <c r="M43476" s="36"/>
      <c r="N43476" s="36"/>
    </row>
    <row r="43477" spans="12:14" x14ac:dyDescent="0.25">
      <c r="L43477" s="36"/>
      <c r="M43477" s="36"/>
      <c r="N43477" s="36"/>
    </row>
    <row r="43478" spans="12:14" x14ac:dyDescent="0.25">
      <c r="L43478" s="36"/>
      <c r="M43478" s="36"/>
      <c r="N43478" s="36"/>
    </row>
    <row r="43479" spans="12:14" x14ac:dyDescent="0.25">
      <c r="L43479" s="36"/>
      <c r="M43479" s="36"/>
      <c r="N43479" s="36"/>
    </row>
    <row r="43480" spans="12:14" x14ac:dyDescent="0.25">
      <c r="L43480" s="36"/>
      <c r="M43480" s="36"/>
      <c r="N43480" s="36"/>
    </row>
    <row r="43481" spans="12:14" x14ac:dyDescent="0.25">
      <c r="L43481" s="36"/>
      <c r="M43481" s="36"/>
      <c r="N43481" s="36"/>
    </row>
    <row r="43482" spans="12:14" x14ac:dyDescent="0.25">
      <c r="L43482" s="36"/>
      <c r="M43482" s="36"/>
      <c r="N43482" s="36"/>
    </row>
    <row r="43483" spans="12:14" x14ac:dyDescent="0.25">
      <c r="L43483" s="36"/>
      <c r="M43483" s="36"/>
      <c r="N43483" s="36"/>
    </row>
    <row r="43484" spans="12:14" x14ac:dyDescent="0.25">
      <c r="L43484" s="36"/>
      <c r="M43484" s="36"/>
      <c r="N43484" s="36"/>
    </row>
    <row r="43485" spans="12:14" x14ac:dyDescent="0.25">
      <c r="L43485" s="36"/>
      <c r="M43485" s="36"/>
      <c r="N43485" s="36"/>
    </row>
    <row r="43486" spans="12:14" x14ac:dyDescent="0.25">
      <c r="L43486" s="36"/>
      <c r="M43486" s="36"/>
      <c r="N43486" s="36"/>
    </row>
    <row r="43487" spans="12:14" x14ac:dyDescent="0.25">
      <c r="L43487" s="36"/>
      <c r="M43487" s="36"/>
      <c r="N43487" s="36"/>
    </row>
    <row r="43488" spans="12:14" x14ac:dyDescent="0.25">
      <c r="L43488" s="36"/>
      <c r="M43488" s="36"/>
      <c r="N43488" s="36"/>
    </row>
    <row r="43489" spans="12:14" x14ac:dyDescent="0.25">
      <c r="L43489" s="36"/>
      <c r="M43489" s="36"/>
      <c r="N43489" s="36"/>
    </row>
    <row r="43490" spans="12:14" x14ac:dyDescent="0.25">
      <c r="L43490" s="36"/>
      <c r="M43490" s="36"/>
      <c r="N43490" s="36"/>
    </row>
    <row r="43491" spans="12:14" x14ac:dyDescent="0.25">
      <c r="L43491" s="36"/>
      <c r="M43491" s="36"/>
      <c r="N43491" s="36"/>
    </row>
    <row r="43492" spans="12:14" x14ac:dyDescent="0.25">
      <c r="L43492" s="36"/>
      <c r="M43492" s="36"/>
      <c r="N43492" s="36"/>
    </row>
    <row r="43493" spans="12:14" x14ac:dyDescent="0.25">
      <c r="L43493" s="36"/>
      <c r="M43493" s="36"/>
      <c r="N43493" s="36"/>
    </row>
    <row r="43494" spans="12:14" x14ac:dyDescent="0.25">
      <c r="L43494" s="36"/>
      <c r="M43494" s="36"/>
      <c r="N43494" s="36"/>
    </row>
    <row r="43495" spans="12:14" x14ac:dyDescent="0.25">
      <c r="L43495" s="36"/>
      <c r="M43495" s="36"/>
      <c r="N43495" s="36"/>
    </row>
    <row r="43496" spans="12:14" x14ac:dyDescent="0.25">
      <c r="L43496" s="36"/>
      <c r="M43496" s="36"/>
      <c r="N43496" s="36"/>
    </row>
    <row r="43497" spans="12:14" x14ac:dyDescent="0.25">
      <c r="L43497" s="36"/>
      <c r="M43497" s="36"/>
      <c r="N43497" s="36"/>
    </row>
    <row r="43498" spans="12:14" x14ac:dyDescent="0.25">
      <c r="L43498" s="36"/>
      <c r="M43498" s="36"/>
      <c r="N43498" s="36"/>
    </row>
    <row r="43499" spans="12:14" x14ac:dyDescent="0.25">
      <c r="L43499" s="36"/>
      <c r="M43499" s="36"/>
      <c r="N43499" s="36"/>
    </row>
    <row r="43500" spans="12:14" x14ac:dyDescent="0.25">
      <c r="L43500" s="36"/>
      <c r="M43500" s="36"/>
      <c r="N43500" s="36"/>
    </row>
    <row r="43501" spans="12:14" x14ac:dyDescent="0.25">
      <c r="L43501" s="36"/>
      <c r="M43501" s="36"/>
      <c r="N43501" s="36"/>
    </row>
    <row r="43502" spans="12:14" x14ac:dyDescent="0.25">
      <c r="L43502" s="36"/>
      <c r="M43502" s="36"/>
      <c r="N43502" s="36"/>
    </row>
    <row r="43503" spans="12:14" x14ac:dyDescent="0.25">
      <c r="L43503" s="36"/>
      <c r="M43503" s="36"/>
      <c r="N43503" s="36"/>
    </row>
    <row r="43504" spans="12:14" x14ac:dyDescent="0.25">
      <c r="L43504" s="36"/>
      <c r="M43504" s="36"/>
      <c r="N43504" s="36"/>
    </row>
    <row r="43505" spans="12:14" x14ac:dyDescent="0.25">
      <c r="L43505" s="36"/>
      <c r="M43505" s="36"/>
      <c r="N43505" s="36"/>
    </row>
    <row r="43506" spans="12:14" x14ac:dyDescent="0.25">
      <c r="L43506" s="36"/>
      <c r="M43506" s="36"/>
      <c r="N43506" s="36"/>
    </row>
    <row r="43507" spans="12:14" x14ac:dyDescent="0.25">
      <c r="L43507" s="36"/>
      <c r="M43507" s="36"/>
      <c r="N43507" s="36"/>
    </row>
    <row r="43508" spans="12:14" x14ac:dyDescent="0.25">
      <c r="L43508" s="36"/>
      <c r="M43508" s="36"/>
      <c r="N43508" s="36"/>
    </row>
    <row r="43509" spans="12:14" x14ac:dyDescent="0.25">
      <c r="L43509" s="36"/>
      <c r="M43509" s="36"/>
      <c r="N43509" s="36"/>
    </row>
    <row r="43510" spans="12:14" x14ac:dyDescent="0.25">
      <c r="L43510" s="36"/>
      <c r="M43510" s="36"/>
      <c r="N43510" s="36"/>
    </row>
    <row r="43511" spans="12:14" x14ac:dyDescent="0.25">
      <c r="L43511" s="36"/>
      <c r="M43511" s="36"/>
      <c r="N43511" s="36"/>
    </row>
    <row r="43512" spans="12:14" x14ac:dyDescent="0.25">
      <c r="L43512" s="36"/>
      <c r="M43512" s="36"/>
      <c r="N43512" s="36"/>
    </row>
    <row r="43513" spans="12:14" x14ac:dyDescent="0.25">
      <c r="L43513" s="36"/>
      <c r="M43513" s="36"/>
      <c r="N43513" s="36"/>
    </row>
    <row r="43514" spans="12:14" x14ac:dyDescent="0.25">
      <c r="L43514" s="36"/>
      <c r="M43514" s="36"/>
      <c r="N43514" s="36"/>
    </row>
    <row r="43515" spans="12:14" x14ac:dyDescent="0.25">
      <c r="L43515" s="36"/>
      <c r="M43515" s="36"/>
      <c r="N43515" s="36"/>
    </row>
    <row r="43516" spans="12:14" x14ac:dyDescent="0.25">
      <c r="L43516" s="36"/>
      <c r="M43516" s="36"/>
      <c r="N43516" s="36"/>
    </row>
    <row r="43517" spans="12:14" x14ac:dyDescent="0.25">
      <c r="L43517" s="36"/>
      <c r="M43517" s="36"/>
      <c r="N43517" s="36"/>
    </row>
    <row r="43518" spans="12:14" x14ac:dyDescent="0.25">
      <c r="L43518" s="36"/>
      <c r="M43518" s="36"/>
      <c r="N43518" s="36"/>
    </row>
    <row r="43519" spans="12:14" x14ac:dyDescent="0.25">
      <c r="L43519" s="36"/>
      <c r="M43519" s="36"/>
      <c r="N43519" s="36"/>
    </row>
    <row r="43520" spans="12:14" x14ac:dyDescent="0.25">
      <c r="L43520" s="36"/>
      <c r="M43520" s="36"/>
      <c r="N43520" s="36"/>
    </row>
    <row r="43521" spans="12:14" x14ac:dyDescent="0.25">
      <c r="L43521" s="36"/>
      <c r="M43521" s="36"/>
      <c r="N43521" s="36"/>
    </row>
    <row r="43522" spans="12:14" x14ac:dyDescent="0.25">
      <c r="L43522" s="36"/>
      <c r="M43522" s="36"/>
      <c r="N43522" s="36"/>
    </row>
    <row r="43523" spans="12:14" x14ac:dyDescent="0.25">
      <c r="L43523" s="36"/>
      <c r="M43523" s="36"/>
      <c r="N43523" s="36"/>
    </row>
    <row r="43524" spans="12:14" x14ac:dyDescent="0.25">
      <c r="L43524" s="36"/>
      <c r="M43524" s="36"/>
      <c r="N43524" s="36"/>
    </row>
    <row r="43525" spans="12:14" x14ac:dyDescent="0.25">
      <c r="L43525" s="36"/>
      <c r="M43525" s="36"/>
      <c r="N43525" s="36"/>
    </row>
    <row r="43526" spans="12:14" x14ac:dyDescent="0.25">
      <c r="L43526" s="36"/>
      <c r="M43526" s="36"/>
      <c r="N43526" s="36"/>
    </row>
    <row r="43527" spans="12:14" x14ac:dyDescent="0.25">
      <c r="L43527" s="36"/>
      <c r="M43527" s="36"/>
      <c r="N43527" s="36"/>
    </row>
    <row r="43528" spans="12:14" x14ac:dyDescent="0.25">
      <c r="L43528" s="36"/>
      <c r="M43528" s="36"/>
      <c r="N43528" s="36"/>
    </row>
    <row r="43529" spans="12:14" x14ac:dyDescent="0.25">
      <c r="L43529" s="36"/>
      <c r="M43529" s="36"/>
      <c r="N43529" s="36"/>
    </row>
    <row r="43530" spans="12:14" x14ac:dyDescent="0.25">
      <c r="L43530" s="36"/>
      <c r="M43530" s="36"/>
      <c r="N43530" s="36"/>
    </row>
    <row r="43531" spans="12:14" x14ac:dyDescent="0.25">
      <c r="L43531" s="36"/>
      <c r="M43531" s="36"/>
      <c r="N43531" s="36"/>
    </row>
    <row r="43532" spans="12:14" x14ac:dyDescent="0.25">
      <c r="L43532" s="36"/>
      <c r="M43532" s="36"/>
      <c r="N43532" s="36"/>
    </row>
    <row r="43533" spans="12:14" x14ac:dyDescent="0.25">
      <c r="L43533" s="36"/>
      <c r="M43533" s="36"/>
      <c r="N43533" s="36"/>
    </row>
    <row r="43534" spans="12:14" x14ac:dyDescent="0.25">
      <c r="L43534" s="36"/>
      <c r="M43534" s="36"/>
      <c r="N43534" s="36"/>
    </row>
    <row r="43535" spans="12:14" x14ac:dyDescent="0.25">
      <c r="L43535" s="36"/>
      <c r="M43535" s="36"/>
      <c r="N43535" s="36"/>
    </row>
    <row r="43536" spans="12:14" x14ac:dyDescent="0.25">
      <c r="L43536" s="36"/>
      <c r="M43536" s="36"/>
      <c r="N43536" s="36"/>
    </row>
    <row r="43537" spans="12:14" x14ac:dyDescent="0.25">
      <c r="L43537" s="36"/>
      <c r="M43537" s="36"/>
      <c r="N43537" s="36"/>
    </row>
    <row r="43538" spans="12:14" x14ac:dyDescent="0.25">
      <c r="L43538" s="36"/>
      <c r="M43538" s="36"/>
      <c r="N43538" s="36"/>
    </row>
    <row r="43539" spans="12:14" x14ac:dyDescent="0.25">
      <c r="L43539" s="36"/>
      <c r="M43539" s="36"/>
      <c r="N43539" s="36"/>
    </row>
    <row r="43540" spans="12:14" x14ac:dyDescent="0.25">
      <c r="L43540" s="36"/>
      <c r="M43540" s="36"/>
      <c r="N43540" s="36"/>
    </row>
    <row r="43541" spans="12:14" x14ac:dyDescent="0.25">
      <c r="L43541" s="36"/>
      <c r="M43541" s="36"/>
      <c r="N43541" s="36"/>
    </row>
    <row r="43542" spans="12:14" x14ac:dyDescent="0.25">
      <c r="L43542" s="36"/>
      <c r="M43542" s="36"/>
      <c r="N43542" s="36"/>
    </row>
    <row r="43543" spans="12:14" x14ac:dyDescent="0.25">
      <c r="L43543" s="36"/>
      <c r="M43543" s="36"/>
      <c r="N43543" s="36"/>
    </row>
    <row r="43544" spans="12:14" x14ac:dyDescent="0.25">
      <c r="L43544" s="36"/>
      <c r="M43544" s="36"/>
      <c r="N43544" s="36"/>
    </row>
    <row r="43545" spans="12:14" x14ac:dyDescent="0.25">
      <c r="L43545" s="36"/>
      <c r="M43545" s="36"/>
      <c r="N43545" s="36"/>
    </row>
    <row r="43546" spans="12:14" x14ac:dyDescent="0.25">
      <c r="L43546" s="36"/>
      <c r="M43546" s="36"/>
      <c r="N43546" s="36"/>
    </row>
    <row r="43547" spans="12:14" x14ac:dyDescent="0.25">
      <c r="L43547" s="36"/>
      <c r="M43547" s="36"/>
      <c r="N43547" s="36"/>
    </row>
    <row r="43548" spans="12:14" x14ac:dyDescent="0.25">
      <c r="L43548" s="36"/>
      <c r="M43548" s="36"/>
      <c r="N43548" s="36"/>
    </row>
    <row r="43549" spans="12:14" x14ac:dyDescent="0.25">
      <c r="L43549" s="36"/>
      <c r="M43549" s="36"/>
      <c r="N43549" s="36"/>
    </row>
    <row r="43550" spans="12:14" x14ac:dyDescent="0.25">
      <c r="L43550" s="36"/>
      <c r="M43550" s="36"/>
      <c r="N43550" s="36"/>
    </row>
    <row r="43551" spans="12:14" x14ac:dyDescent="0.25">
      <c r="L43551" s="36"/>
      <c r="M43551" s="36"/>
      <c r="N43551" s="36"/>
    </row>
    <row r="43552" spans="12:14" x14ac:dyDescent="0.25">
      <c r="L43552" s="36"/>
      <c r="M43552" s="36"/>
      <c r="N43552" s="36"/>
    </row>
    <row r="43553" spans="12:14" x14ac:dyDescent="0.25">
      <c r="L43553" s="36"/>
      <c r="M43553" s="36"/>
      <c r="N43553" s="36"/>
    </row>
    <row r="43554" spans="12:14" x14ac:dyDescent="0.25">
      <c r="L43554" s="36"/>
      <c r="M43554" s="36"/>
      <c r="N43554" s="36"/>
    </row>
    <row r="43555" spans="12:14" x14ac:dyDescent="0.25">
      <c r="L43555" s="36"/>
      <c r="M43555" s="36"/>
      <c r="N43555" s="36"/>
    </row>
    <row r="43556" spans="12:14" x14ac:dyDescent="0.25">
      <c r="L43556" s="36"/>
      <c r="M43556" s="36"/>
      <c r="N43556" s="36"/>
    </row>
    <row r="43557" spans="12:14" x14ac:dyDescent="0.25">
      <c r="L43557" s="36"/>
      <c r="M43557" s="36"/>
      <c r="N43557" s="36"/>
    </row>
    <row r="43558" spans="12:14" x14ac:dyDescent="0.25">
      <c r="L43558" s="36"/>
      <c r="M43558" s="36"/>
      <c r="N43558" s="36"/>
    </row>
    <row r="43559" spans="12:14" x14ac:dyDescent="0.25">
      <c r="L43559" s="36"/>
      <c r="M43559" s="36"/>
      <c r="N43559" s="36"/>
    </row>
    <row r="43560" spans="12:14" x14ac:dyDescent="0.25">
      <c r="L43560" s="36"/>
      <c r="M43560" s="36"/>
      <c r="N43560" s="36"/>
    </row>
    <row r="43561" spans="12:14" x14ac:dyDescent="0.25">
      <c r="L43561" s="36"/>
      <c r="M43561" s="36"/>
      <c r="N43561" s="36"/>
    </row>
    <row r="43562" spans="12:14" x14ac:dyDescent="0.25">
      <c r="L43562" s="36"/>
      <c r="M43562" s="36"/>
      <c r="N43562" s="36"/>
    </row>
    <row r="43563" spans="12:14" x14ac:dyDescent="0.25">
      <c r="L43563" s="36"/>
      <c r="M43563" s="36"/>
      <c r="N43563" s="36"/>
    </row>
    <row r="43564" spans="12:14" x14ac:dyDescent="0.25">
      <c r="L43564" s="36"/>
      <c r="M43564" s="36"/>
      <c r="N43564" s="36"/>
    </row>
    <row r="43565" spans="12:14" x14ac:dyDescent="0.25">
      <c r="L43565" s="36"/>
      <c r="M43565" s="36"/>
      <c r="N43565" s="36"/>
    </row>
    <row r="43566" spans="12:14" x14ac:dyDescent="0.25">
      <c r="L43566" s="36"/>
      <c r="M43566" s="36"/>
      <c r="N43566" s="36"/>
    </row>
    <row r="43567" spans="12:14" x14ac:dyDescent="0.25">
      <c r="L43567" s="36"/>
      <c r="M43567" s="36"/>
      <c r="N43567" s="36"/>
    </row>
    <row r="43568" spans="12:14" x14ac:dyDescent="0.25">
      <c r="L43568" s="36"/>
      <c r="M43568" s="36"/>
      <c r="N43568" s="36"/>
    </row>
    <row r="43569" spans="12:14" x14ac:dyDescent="0.25">
      <c r="L43569" s="36"/>
      <c r="M43569" s="36"/>
      <c r="N43569" s="36"/>
    </row>
    <row r="43570" spans="12:14" x14ac:dyDescent="0.25">
      <c r="L43570" s="36"/>
      <c r="M43570" s="36"/>
      <c r="N43570" s="36"/>
    </row>
    <row r="43571" spans="12:14" x14ac:dyDescent="0.25">
      <c r="L43571" s="36"/>
      <c r="M43571" s="36"/>
      <c r="N43571" s="36"/>
    </row>
    <row r="43572" spans="12:14" x14ac:dyDescent="0.25">
      <c r="L43572" s="36"/>
      <c r="M43572" s="36"/>
      <c r="N43572" s="36"/>
    </row>
    <row r="43573" spans="12:14" x14ac:dyDescent="0.25">
      <c r="L43573" s="36"/>
      <c r="M43573" s="36"/>
      <c r="N43573" s="36"/>
    </row>
    <row r="43574" spans="12:14" x14ac:dyDescent="0.25">
      <c r="L43574" s="36"/>
      <c r="M43574" s="36"/>
      <c r="N43574" s="36"/>
    </row>
    <row r="43575" spans="12:14" x14ac:dyDescent="0.25">
      <c r="L43575" s="36"/>
      <c r="M43575" s="36"/>
      <c r="N43575" s="36"/>
    </row>
    <row r="43576" spans="12:14" x14ac:dyDescent="0.25">
      <c r="L43576" s="36"/>
      <c r="M43576" s="36"/>
      <c r="N43576" s="36"/>
    </row>
    <row r="43577" spans="12:14" x14ac:dyDescent="0.25">
      <c r="L43577" s="36"/>
      <c r="M43577" s="36"/>
      <c r="N43577" s="36"/>
    </row>
    <row r="43578" spans="12:14" x14ac:dyDescent="0.25">
      <c r="L43578" s="36"/>
      <c r="M43578" s="36"/>
      <c r="N43578" s="36"/>
    </row>
    <row r="43579" spans="12:14" x14ac:dyDescent="0.25">
      <c r="L43579" s="36"/>
      <c r="M43579" s="36"/>
      <c r="N43579" s="36"/>
    </row>
    <row r="43580" spans="12:14" x14ac:dyDescent="0.25">
      <c r="L43580" s="36"/>
      <c r="M43580" s="36"/>
      <c r="N43580" s="36"/>
    </row>
    <row r="43581" spans="12:14" x14ac:dyDescent="0.25">
      <c r="L43581" s="36"/>
      <c r="M43581" s="36"/>
      <c r="N43581" s="36"/>
    </row>
    <row r="43582" spans="12:14" x14ac:dyDescent="0.25">
      <c r="L43582" s="36"/>
      <c r="M43582" s="36"/>
      <c r="N43582" s="36"/>
    </row>
    <row r="43583" spans="12:14" x14ac:dyDescent="0.25">
      <c r="L43583" s="36"/>
      <c r="M43583" s="36"/>
      <c r="N43583" s="36"/>
    </row>
    <row r="43584" spans="12:14" x14ac:dyDescent="0.25">
      <c r="L43584" s="36"/>
      <c r="M43584" s="36"/>
      <c r="N43584" s="36"/>
    </row>
    <row r="43585" spans="12:14" x14ac:dyDescent="0.25">
      <c r="L43585" s="36"/>
      <c r="M43585" s="36"/>
      <c r="N43585" s="36"/>
    </row>
    <row r="43586" spans="12:14" x14ac:dyDescent="0.25">
      <c r="L43586" s="36"/>
      <c r="M43586" s="36"/>
      <c r="N43586" s="36"/>
    </row>
    <row r="43587" spans="12:14" x14ac:dyDescent="0.25">
      <c r="L43587" s="36"/>
      <c r="M43587" s="36"/>
      <c r="N43587" s="36"/>
    </row>
    <row r="43588" spans="12:14" x14ac:dyDescent="0.25">
      <c r="L43588" s="36"/>
      <c r="M43588" s="36"/>
      <c r="N43588" s="36"/>
    </row>
    <row r="43589" spans="12:14" x14ac:dyDescent="0.25">
      <c r="L43589" s="36"/>
      <c r="M43589" s="36"/>
      <c r="N43589" s="36"/>
    </row>
    <row r="43590" spans="12:14" x14ac:dyDescent="0.25">
      <c r="L43590" s="36"/>
      <c r="M43590" s="36"/>
      <c r="N43590" s="36"/>
    </row>
    <row r="43591" spans="12:14" x14ac:dyDescent="0.25">
      <c r="L43591" s="36"/>
      <c r="M43591" s="36"/>
      <c r="N43591" s="36"/>
    </row>
    <row r="43592" spans="12:14" x14ac:dyDescent="0.25">
      <c r="L43592" s="36"/>
      <c r="M43592" s="36"/>
      <c r="N43592" s="36"/>
    </row>
    <row r="43593" spans="12:14" x14ac:dyDescent="0.25">
      <c r="L43593" s="36"/>
      <c r="M43593" s="36"/>
      <c r="N43593" s="36"/>
    </row>
    <row r="43594" spans="12:14" x14ac:dyDescent="0.25">
      <c r="L43594" s="36"/>
      <c r="M43594" s="36"/>
      <c r="N43594" s="36"/>
    </row>
    <row r="43595" spans="12:14" x14ac:dyDescent="0.25">
      <c r="L43595" s="36"/>
      <c r="M43595" s="36"/>
      <c r="N43595" s="36"/>
    </row>
    <row r="43596" spans="12:14" x14ac:dyDescent="0.25">
      <c r="L43596" s="36"/>
      <c r="M43596" s="36"/>
      <c r="N43596" s="36"/>
    </row>
    <row r="43597" spans="12:14" x14ac:dyDescent="0.25">
      <c r="L43597" s="36"/>
      <c r="M43597" s="36"/>
      <c r="N43597" s="36"/>
    </row>
    <row r="43598" spans="12:14" x14ac:dyDescent="0.25">
      <c r="L43598" s="36"/>
      <c r="M43598" s="36"/>
      <c r="N43598" s="36"/>
    </row>
    <row r="43599" spans="12:14" x14ac:dyDescent="0.25">
      <c r="L43599" s="36"/>
      <c r="M43599" s="36"/>
      <c r="N43599" s="36"/>
    </row>
    <row r="43600" spans="12:14" x14ac:dyDescent="0.25">
      <c r="L43600" s="36"/>
      <c r="M43600" s="36"/>
      <c r="N43600" s="36"/>
    </row>
    <row r="43601" spans="12:14" x14ac:dyDescent="0.25">
      <c r="L43601" s="36"/>
      <c r="M43601" s="36"/>
      <c r="N43601" s="36"/>
    </row>
    <row r="43602" spans="12:14" x14ac:dyDescent="0.25">
      <c r="L43602" s="36"/>
      <c r="M43602" s="36"/>
      <c r="N43602" s="36"/>
    </row>
    <row r="43603" spans="12:14" x14ac:dyDescent="0.25">
      <c r="L43603" s="36"/>
      <c r="M43603" s="36"/>
      <c r="N43603" s="36"/>
    </row>
    <row r="43604" spans="12:14" x14ac:dyDescent="0.25">
      <c r="L43604" s="36"/>
      <c r="M43604" s="36"/>
      <c r="N43604" s="36"/>
    </row>
    <row r="43605" spans="12:14" x14ac:dyDescent="0.25">
      <c r="L43605" s="36"/>
      <c r="M43605" s="36"/>
      <c r="N43605" s="36"/>
    </row>
    <row r="43606" spans="12:14" x14ac:dyDescent="0.25">
      <c r="L43606" s="36"/>
      <c r="M43606" s="36"/>
      <c r="N43606" s="36"/>
    </row>
    <row r="43607" spans="12:14" x14ac:dyDescent="0.25">
      <c r="L43607" s="36"/>
      <c r="M43607" s="36"/>
      <c r="N43607" s="36"/>
    </row>
    <row r="43608" spans="12:14" x14ac:dyDescent="0.25">
      <c r="L43608" s="36"/>
      <c r="M43608" s="36"/>
      <c r="N43608" s="36"/>
    </row>
    <row r="43609" spans="12:14" x14ac:dyDescent="0.25">
      <c r="L43609" s="36"/>
      <c r="M43609" s="36"/>
      <c r="N43609" s="36"/>
    </row>
    <row r="43610" spans="12:14" x14ac:dyDescent="0.25">
      <c r="L43610" s="36"/>
      <c r="M43610" s="36"/>
      <c r="N43610" s="36"/>
    </row>
    <row r="43611" spans="12:14" x14ac:dyDescent="0.25">
      <c r="L43611" s="36"/>
      <c r="M43611" s="36"/>
      <c r="N43611" s="36"/>
    </row>
    <row r="43612" spans="12:14" x14ac:dyDescent="0.25">
      <c r="L43612" s="36"/>
      <c r="M43612" s="36"/>
      <c r="N43612" s="36"/>
    </row>
    <row r="43613" spans="12:14" x14ac:dyDescent="0.25">
      <c r="L43613" s="36"/>
      <c r="M43613" s="36"/>
      <c r="N43613" s="36"/>
    </row>
    <row r="43614" spans="12:14" x14ac:dyDescent="0.25">
      <c r="L43614" s="36"/>
      <c r="M43614" s="36"/>
      <c r="N43614" s="36"/>
    </row>
    <row r="43615" spans="12:14" x14ac:dyDescent="0.25">
      <c r="L43615" s="36"/>
      <c r="M43615" s="36"/>
      <c r="N43615" s="36"/>
    </row>
    <row r="43616" spans="12:14" x14ac:dyDescent="0.25">
      <c r="L43616" s="36"/>
      <c r="M43616" s="36"/>
      <c r="N43616" s="36"/>
    </row>
    <row r="43617" spans="12:14" x14ac:dyDescent="0.25">
      <c r="L43617" s="36"/>
      <c r="M43617" s="36"/>
      <c r="N43617" s="36"/>
    </row>
    <row r="43618" spans="12:14" x14ac:dyDescent="0.25">
      <c r="L43618" s="36"/>
      <c r="M43618" s="36"/>
      <c r="N43618" s="36"/>
    </row>
    <row r="43619" spans="12:14" x14ac:dyDescent="0.25">
      <c r="L43619" s="36"/>
      <c r="M43619" s="36"/>
      <c r="N43619" s="36"/>
    </row>
    <row r="43620" spans="12:14" x14ac:dyDescent="0.25">
      <c r="L43620" s="36"/>
      <c r="M43620" s="36"/>
      <c r="N43620" s="36"/>
    </row>
    <row r="43621" spans="12:14" x14ac:dyDescent="0.25">
      <c r="L43621" s="36"/>
      <c r="M43621" s="36"/>
      <c r="N43621" s="36"/>
    </row>
    <row r="43622" spans="12:14" x14ac:dyDescent="0.25">
      <c r="L43622" s="36"/>
      <c r="M43622" s="36"/>
      <c r="N43622" s="36"/>
    </row>
    <row r="43623" spans="12:14" x14ac:dyDescent="0.25">
      <c r="L43623" s="36"/>
      <c r="M43623" s="36"/>
      <c r="N43623" s="36"/>
    </row>
    <row r="43624" spans="12:14" x14ac:dyDescent="0.25">
      <c r="L43624" s="36"/>
      <c r="M43624" s="36"/>
      <c r="N43624" s="36"/>
    </row>
    <row r="43625" spans="12:14" x14ac:dyDescent="0.25">
      <c r="L43625" s="36"/>
      <c r="M43625" s="36"/>
      <c r="N43625" s="36"/>
    </row>
    <row r="43626" spans="12:14" x14ac:dyDescent="0.25">
      <c r="L43626" s="36"/>
      <c r="M43626" s="36"/>
      <c r="N43626" s="36"/>
    </row>
    <row r="43627" spans="12:14" x14ac:dyDescent="0.25">
      <c r="L43627" s="36"/>
      <c r="M43627" s="36"/>
      <c r="N43627" s="36"/>
    </row>
    <row r="43628" spans="12:14" x14ac:dyDescent="0.25">
      <c r="L43628" s="36"/>
      <c r="M43628" s="36"/>
      <c r="N43628" s="36"/>
    </row>
    <row r="43629" spans="12:14" x14ac:dyDescent="0.25">
      <c r="L43629" s="36"/>
      <c r="M43629" s="36"/>
      <c r="N43629" s="36"/>
    </row>
    <row r="43630" spans="12:14" x14ac:dyDescent="0.25">
      <c r="L43630" s="36"/>
      <c r="M43630" s="36"/>
      <c r="N43630" s="36"/>
    </row>
    <row r="43631" spans="12:14" x14ac:dyDescent="0.25">
      <c r="L43631" s="36"/>
      <c r="M43631" s="36"/>
      <c r="N43631" s="36"/>
    </row>
    <row r="43632" spans="12:14" x14ac:dyDescent="0.25">
      <c r="L43632" s="36"/>
      <c r="M43632" s="36"/>
      <c r="N43632" s="36"/>
    </row>
    <row r="43633" spans="12:14" x14ac:dyDescent="0.25">
      <c r="L43633" s="36"/>
      <c r="M43633" s="36"/>
      <c r="N43633" s="36"/>
    </row>
    <row r="43634" spans="12:14" x14ac:dyDescent="0.25">
      <c r="L43634" s="36"/>
      <c r="M43634" s="36"/>
      <c r="N43634" s="36"/>
    </row>
    <row r="43635" spans="12:14" x14ac:dyDescent="0.25">
      <c r="L43635" s="36"/>
      <c r="M43635" s="36"/>
      <c r="N43635" s="36"/>
    </row>
    <row r="43636" spans="12:14" x14ac:dyDescent="0.25">
      <c r="L43636" s="36"/>
      <c r="M43636" s="36"/>
      <c r="N43636" s="36"/>
    </row>
    <row r="43637" spans="12:14" x14ac:dyDescent="0.25">
      <c r="L43637" s="36"/>
      <c r="M43637" s="36"/>
      <c r="N43637" s="36"/>
    </row>
    <row r="43638" spans="12:14" x14ac:dyDescent="0.25">
      <c r="L43638" s="36"/>
      <c r="M43638" s="36"/>
      <c r="N43638" s="36"/>
    </row>
    <row r="43639" spans="12:14" x14ac:dyDescent="0.25">
      <c r="L43639" s="36"/>
      <c r="M43639" s="36"/>
      <c r="N43639" s="36"/>
    </row>
    <row r="43640" spans="12:14" x14ac:dyDescent="0.25">
      <c r="L43640" s="36"/>
      <c r="M43640" s="36"/>
      <c r="N43640" s="36"/>
    </row>
    <row r="43641" spans="12:14" x14ac:dyDescent="0.25">
      <c r="L43641" s="36"/>
      <c r="M43641" s="36"/>
      <c r="N43641" s="36"/>
    </row>
    <row r="43642" spans="12:14" x14ac:dyDescent="0.25">
      <c r="L43642" s="36"/>
      <c r="M43642" s="36"/>
      <c r="N43642" s="36"/>
    </row>
    <row r="43643" spans="12:14" x14ac:dyDescent="0.25">
      <c r="L43643" s="36"/>
      <c r="M43643" s="36"/>
      <c r="N43643" s="36"/>
    </row>
    <row r="43644" spans="12:14" x14ac:dyDescent="0.25">
      <c r="L43644" s="36"/>
      <c r="M43644" s="36"/>
      <c r="N43644" s="36"/>
    </row>
    <row r="43645" spans="12:14" x14ac:dyDescent="0.25">
      <c r="L43645" s="36"/>
      <c r="M43645" s="36"/>
      <c r="N43645" s="36"/>
    </row>
    <row r="43646" spans="12:14" x14ac:dyDescent="0.25">
      <c r="L43646" s="36"/>
      <c r="M43646" s="36"/>
      <c r="N43646" s="36"/>
    </row>
    <row r="43647" spans="12:14" x14ac:dyDescent="0.25">
      <c r="L43647" s="36"/>
      <c r="M43647" s="36"/>
      <c r="N43647" s="36"/>
    </row>
    <row r="43648" spans="12:14" x14ac:dyDescent="0.25">
      <c r="L43648" s="36"/>
      <c r="M43648" s="36"/>
      <c r="N43648" s="36"/>
    </row>
    <row r="43649" spans="12:14" x14ac:dyDescent="0.25">
      <c r="L43649" s="36"/>
      <c r="M43649" s="36"/>
      <c r="N43649" s="36"/>
    </row>
    <row r="43650" spans="12:14" x14ac:dyDescent="0.25">
      <c r="L43650" s="36"/>
      <c r="M43650" s="36"/>
      <c r="N43650" s="36"/>
    </row>
    <row r="43651" spans="12:14" x14ac:dyDescent="0.25">
      <c r="L43651" s="36"/>
      <c r="M43651" s="36"/>
      <c r="N43651" s="36"/>
    </row>
    <row r="43652" spans="12:14" x14ac:dyDescent="0.25">
      <c r="L43652" s="36"/>
      <c r="M43652" s="36"/>
      <c r="N43652" s="36"/>
    </row>
    <row r="43653" spans="12:14" x14ac:dyDescent="0.25">
      <c r="L43653" s="36"/>
      <c r="M43653" s="36"/>
      <c r="N43653" s="36"/>
    </row>
    <row r="43654" spans="12:14" x14ac:dyDescent="0.25">
      <c r="L43654" s="36"/>
      <c r="M43654" s="36"/>
      <c r="N43654" s="36"/>
    </row>
    <row r="43655" spans="12:14" x14ac:dyDescent="0.25">
      <c r="L43655" s="36"/>
      <c r="M43655" s="36"/>
      <c r="N43655" s="36"/>
    </row>
    <row r="43656" spans="12:14" x14ac:dyDescent="0.25">
      <c r="L43656" s="36"/>
      <c r="M43656" s="36"/>
      <c r="N43656" s="36"/>
    </row>
    <row r="43657" spans="12:14" x14ac:dyDescent="0.25">
      <c r="L43657" s="36"/>
      <c r="M43657" s="36"/>
      <c r="N43657" s="36"/>
    </row>
    <row r="43658" spans="12:14" x14ac:dyDescent="0.25">
      <c r="L43658" s="36"/>
      <c r="M43658" s="36"/>
      <c r="N43658" s="36"/>
    </row>
    <row r="43659" spans="12:14" x14ac:dyDescent="0.25">
      <c r="L43659" s="36"/>
      <c r="M43659" s="36"/>
      <c r="N43659" s="36"/>
    </row>
    <row r="43660" spans="12:14" x14ac:dyDescent="0.25">
      <c r="L43660" s="36"/>
      <c r="M43660" s="36"/>
      <c r="N43660" s="36"/>
    </row>
    <row r="43661" spans="12:14" x14ac:dyDescent="0.25">
      <c r="L43661" s="36"/>
      <c r="M43661" s="36"/>
      <c r="N43661" s="36"/>
    </row>
    <row r="43662" spans="12:14" x14ac:dyDescent="0.25">
      <c r="L43662" s="36"/>
      <c r="M43662" s="36"/>
      <c r="N43662" s="36"/>
    </row>
    <row r="43663" spans="12:14" x14ac:dyDescent="0.25">
      <c r="L43663" s="36"/>
      <c r="M43663" s="36"/>
      <c r="N43663" s="36"/>
    </row>
    <row r="43664" spans="12:14" x14ac:dyDescent="0.25">
      <c r="L43664" s="36"/>
      <c r="M43664" s="36"/>
      <c r="N43664" s="36"/>
    </row>
    <row r="43665" spans="12:14" x14ac:dyDescent="0.25">
      <c r="L43665" s="36"/>
      <c r="M43665" s="36"/>
      <c r="N43665" s="36"/>
    </row>
    <row r="43666" spans="12:14" x14ac:dyDescent="0.25">
      <c r="L43666" s="36"/>
      <c r="M43666" s="36"/>
      <c r="N43666" s="36"/>
    </row>
    <row r="43667" spans="12:14" x14ac:dyDescent="0.25">
      <c r="L43667" s="36"/>
      <c r="M43667" s="36"/>
      <c r="N43667" s="36"/>
    </row>
    <row r="43668" spans="12:14" x14ac:dyDescent="0.25">
      <c r="L43668" s="36"/>
      <c r="M43668" s="36"/>
      <c r="N43668" s="36"/>
    </row>
    <row r="43669" spans="12:14" x14ac:dyDescent="0.25">
      <c r="L43669" s="36"/>
      <c r="M43669" s="36"/>
      <c r="N43669" s="36"/>
    </row>
    <row r="43670" spans="12:14" x14ac:dyDescent="0.25">
      <c r="L43670" s="36"/>
      <c r="M43670" s="36"/>
      <c r="N43670" s="36"/>
    </row>
    <row r="43671" spans="12:14" x14ac:dyDescent="0.25">
      <c r="L43671" s="36"/>
      <c r="M43671" s="36"/>
      <c r="N43671" s="36"/>
    </row>
    <row r="43672" spans="12:14" x14ac:dyDescent="0.25">
      <c r="L43672" s="36"/>
      <c r="M43672" s="36"/>
      <c r="N43672" s="36"/>
    </row>
    <row r="43673" spans="12:14" x14ac:dyDescent="0.25">
      <c r="L43673" s="36"/>
      <c r="M43673" s="36"/>
      <c r="N43673" s="36"/>
    </row>
    <row r="43674" spans="12:14" x14ac:dyDescent="0.25">
      <c r="L43674" s="36"/>
      <c r="M43674" s="36"/>
      <c r="N43674" s="36"/>
    </row>
    <row r="43675" spans="12:14" x14ac:dyDescent="0.25">
      <c r="L43675" s="36"/>
      <c r="M43675" s="36"/>
      <c r="N43675" s="36"/>
    </row>
    <row r="43676" spans="12:14" x14ac:dyDescent="0.25">
      <c r="L43676" s="36"/>
      <c r="M43676" s="36"/>
      <c r="N43676" s="36"/>
    </row>
    <row r="43677" spans="12:14" x14ac:dyDescent="0.25">
      <c r="L43677" s="36"/>
      <c r="M43677" s="36"/>
      <c r="N43677" s="36"/>
    </row>
    <row r="43678" spans="12:14" x14ac:dyDescent="0.25">
      <c r="L43678" s="36"/>
      <c r="M43678" s="36"/>
      <c r="N43678" s="36"/>
    </row>
    <row r="43679" spans="12:14" x14ac:dyDescent="0.25">
      <c r="L43679" s="36"/>
      <c r="M43679" s="36"/>
      <c r="N43679" s="36"/>
    </row>
    <row r="43680" spans="12:14" x14ac:dyDescent="0.25">
      <c r="L43680" s="36"/>
      <c r="M43680" s="36"/>
      <c r="N43680" s="36"/>
    </row>
    <row r="43681" spans="12:14" x14ac:dyDescent="0.25">
      <c r="L43681" s="36"/>
      <c r="M43681" s="36"/>
      <c r="N43681" s="36"/>
    </row>
    <row r="43682" spans="12:14" x14ac:dyDescent="0.25">
      <c r="L43682" s="36"/>
      <c r="M43682" s="36"/>
      <c r="N43682" s="36"/>
    </row>
    <row r="43683" spans="12:14" x14ac:dyDescent="0.25">
      <c r="L43683" s="36"/>
      <c r="M43683" s="36"/>
      <c r="N43683" s="36"/>
    </row>
    <row r="43684" spans="12:14" x14ac:dyDescent="0.25">
      <c r="L43684" s="36"/>
      <c r="M43684" s="36"/>
      <c r="N43684" s="36"/>
    </row>
    <row r="43685" spans="12:14" x14ac:dyDescent="0.25">
      <c r="L43685" s="36"/>
      <c r="M43685" s="36"/>
      <c r="N43685" s="36"/>
    </row>
    <row r="43686" spans="12:14" x14ac:dyDescent="0.25">
      <c r="L43686" s="36"/>
      <c r="M43686" s="36"/>
      <c r="N43686" s="36"/>
    </row>
    <row r="43687" spans="12:14" x14ac:dyDescent="0.25">
      <c r="L43687" s="36"/>
      <c r="M43687" s="36"/>
      <c r="N43687" s="36"/>
    </row>
    <row r="43688" spans="12:14" x14ac:dyDescent="0.25">
      <c r="L43688" s="36"/>
      <c r="M43688" s="36"/>
      <c r="N43688" s="36"/>
    </row>
    <row r="43689" spans="12:14" x14ac:dyDescent="0.25">
      <c r="L43689" s="36"/>
      <c r="M43689" s="36"/>
      <c r="N43689" s="36"/>
    </row>
    <row r="43690" spans="12:14" x14ac:dyDescent="0.25">
      <c r="L43690" s="36"/>
      <c r="M43690" s="36"/>
      <c r="N43690" s="36"/>
    </row>
    <row r="43691" spans="12:14" x14ac:dyDescent="0.25">
      <c r="L43691" s="36"/>
      <c r="M43691" s="36"/>
      <c r="N43691" s="36"/>
    </row>
    <row r="43692" spans="12:14" x14ac:dyDescent="0.25">
      <c r="L43692" s="36"/>
      <c r="M43692" s="36"/>
      <c r="N43692" s="36"/>
    </row>
    <row r="43693" spans="12:14" x14ac:dyDescent="0.25">
      <c r="L43693" s="36"/>
      <c r="M43693" s="36"/>
      <c r="N43693" s="36"/>
    </row>
    <row r="43694" spans="12:14" x14ac:dyDescent="0.25">
      <c r="L43694" s="36"/>
      <c r="M43694" s="36"/>
      <c r="N43694" s="36"/>
    </row>
    <row r="43695" spans="12:14" x14ac:dyDescent="0.25">
      <c r="L43695" s="36"/>
      <c r="M43695" s="36"/>
      <c r="N43695" s="36"/>
    </row>
    <row r="43696" spans="12:14" x14ac:dyDescent="0.25">
      <c r="L43696" s="36"/>
      <c r="M43696" s="36"/>
      <c r="N43696" s="36"/>
    </row>
    <row r="43697" spans="12:14" x14ac:dyDescent="0.25">
      <c r="L43697" s="36"/>
      <c r="M43697" s="36"/>
      <c r="N43697" s="36"/>
    </row>
    <row r="43698" spans="12:14" x14ac:dyDescent="0.25">
      <c r="L43698" s="36"/>
      <c r="M43698" s="36"/>
      <c r="N43698" s="36"/>
    </row>
    <row r="43699" spans="12:14" x14ac:dyDescent="0.25">
      <c r="L43699" s="36"/>
      <c r="M43699" s="36"/>
      <c r="N43699" s="36"/>
    </row>
    <row r="43700" spans="12:14" x14ac:dyDescent="0.25">
      <c r="L43700" s="36"/>
      <c r="M43700" s="36"/>
      <c r="N43700" s="36"/>
    </row>
    <row r="43701" spans="12:14" x14ac:dyDescent="0.25">
      <c r="L43701" s="36"/>
      <c r="M43701" s="36"/>
      <c r="N43701" s="36"/>
    </row>
    <row r="43702" spans="12:14" x14ac:dyDescent="0.25">
      <c r="L43702" s="36"/>
      <c r="M43702" s="36"/>
      <c r="N43702" s="36"/>
    </row>
    <row r="43703" spans="12:14" x14ac:dyDescent="0.25">
      <c r="L43703" s="36"/>
      <c r="M43703" s="36"/>
      <c r="N43703" s="36"/>
    </row>
    <row r="43704" spans="12:14" x14ac:dyDescent="0.25">
      <c r="L43704" s="36"/>
      <c r="M43704" s="36"/>
      <c r="N43704" s="36"/>
    </row>
    <row r="43705" spans="12:14" x14ac:dyDescent="0.25">
      <c r="L43705" s="36"/>
      <c r="M43705" s="36"/>
      <c r="N43705" s="36"/>
    </row>
    <row r="43706" spans="12:14" x14ac:dyDescent="0.25">
      <c r="L43706" s="36"/>
      <c r="M43706" s="36"/>
      <c r="N43706" s="36"/>
    </row>
    <row r="43707" spans="12:14" x14ac:dyDescent="0.25">
      <c r="L43707" s="36"/>
      <c r="M43707" s="36"/>
      <c r="N43707" s="36"/>
    </row>
    <row r="43708" spans="12:14" x14ac:dyDescent="0.25">
      <c r="L43708" s="36"/>
      <c r="M43708" s="36"/>
      <c r="N43708" s="36"/>
    </row>
    <row r="43709" spans="12:14" x14ac:dyDescent="0.25">
      <c r="L43709" s="36"/>
      <c r="M43709" s="36"/>
      <c r="N43709" s="36"/>
    </row>
    <row r="43710" spans="12:14" x14ac:dyDescent="0.25">
      <c r="L43710" s="36"/>
      <c r="M43710" s="36"/>
      <c r="N43710" s="36"/>
    </row>
    <row r="43711" spans="12:14" x14ac:dyDescent="0.25">
      <c r="L43711" s="36"/>
      <c r="M43711" s="36"/>
      <c r="N43711" s="36"/>
    </row>
    <row r="43712" spans="12:14" x14ac:dyDescent="0.25">
      <c r="L43712" s="36"/>
      <c r="M43712" s="36"/>
      <c r="N43712" s="36"/>
    </row>
    <row r="43713" spans="12:14" x14ac:dyDescent="0.25">
      <c r="L43713" s="36"/>
      <c r="M43713" s="36"/>
      <c r="N43713" s="36"/>
    </row>
    <row r="43714" spans="12:14" x14ac:dyDescent="0.25">
      <c r="L43714" s="36"/>
      <c r="M43714" s="36"/>
      <c r="N43714" s="36"/>
    </row>
    <row r="43715" spans="12:14" x14ac:dyDescent="0.25">
      <c r="L43715" s="36"/>
      <c r="M43715" s="36"/>
      <c r="N43715" s="36"/>
    </row>
    <row r="43716" spans="12:14" x14ac:dyDescent="0.25">
      <c r="L43716" s="36"/>
      <c r="M43716" s="36"/>
      <c r="N43716" s="36"/>
    </row>
    <row r="43717" spans="12:14" x14ac:dyDescent="0.25">
      <c r="L43717" s="36"/>
      <c r="M43717" s="36"/>
      <c r="N43717" s="36"/>
    </row>
    <row r="43718" spans="12:14" x14ac:dyDescent="0.25">
      <c r="L43718" s="36"/>
      <c r="M43718" s="36"/>
      <c r="N43718" s="36"/>
    </row>
    <row r="43719" spans="12:14" x14ac:dyDescent="0.25">
      <c r="L43719" s="36"/>
      <c r="M43719" s="36"/>
      <c r="N43719" s="36"/>
    </row>
    <row r="43720" spans="12:14" x14ac:dyDescent="0.25">
      <c r="L43720" s="36"/>
      <c r="M43720" s="36"/>
      <c r="N43720" s="36"/>
    </row>
    <row r="43721" spans="12:14" x14ac:dyDescent="0.25">
      <c r="L43721" s="36"/>
      <c r="M43721" s="36"/>
      <c r="N43721" s="36"/>
    </row>
    <row r="43722" spans="12:14" x14ac:dyDescent="0.25">
      <c r="L43722" s="36"/>
      <c r="M43722" s="36"/>
      <c r="N43722" s="36"/>
    </row>
    <row r="43723" spans="12:14" x14ac:dyDescent="0.25">
      <c r="L43723" s="36"/>
      <c r="M43723" s="36"/>
      <c r="N43723" s="36"/>
    </row>
    <row r="43724" spans="12:14" x14ac:dyDescent="0.25">
      <c r="L43724" s="36"/>
      <c r="M43724" s="36"/>
      <c r="N43724" s="36"/>
    </row>
    <row r="43725" spans="12:14" x14ac:dyDescent="0.25">
      <c r="L43725" s="36"/>
      <c r="M43725" s="36"/>
      <c r="N43725" s="36"/>
    </row>
    <row r="43726" spans="12:14" x14ac:dyDescent="0.25">
      <c r="L43726" s="36"/>
      <c r="M43726" s="36"/>
      <c r="N43726" s="36"/>
    </row>
    <row r="43727" spans="12:14" x14ac:dyDescent="0.25">
      <c r="L43727" s="36"/>
      <c r="M43727" s="36"/>
      <c r="N43727" s="36"/>
    </row>
    <row r="43728" spans="12:14" x14ac:dyDescent="0.25">
      <c r="L43728" s="36"/>
      <c r="M43728" s="36"/>
      <c r="N43728" s="36"/>
    </row>
    <row r="43729" spans="12:14" x14ac:dyDescent="0.25">
      <c r="L43729" s="36"/>
      <c r="M43729" s="36"/>
      <c r="N43729" s="36"/>
    </row>
    <row r="43730" spans="12:14" x14ac:dyDescent="0.25">
      <c r="L43730" s="36"/>
      <c r="M43730" s="36"/>
      <c r="N43730" s="36"/>
    </row>
    <row r="43731" spans="12:14" x14ac:dyDescent="0.25">
      <c r="L43731" s="36"/>
      <c r="M43731" s="36"/>
      <c r="N43731" s="36"/>
    </row>
    <row r="43732" spans="12:14" x14ac:dyDescent="0.25">
      <c r="L43732" s="36"/>
      <c r="M43732" s="36"/>
      <c r="N43732" s="36"/>
    </row>
    <row r="43733" spans="12:14" x14ac:dyDescent="0.25">
      <c r="L43733" s="36"/>
      <c r="M43733" s="36"/>
      <c r="N43733" s="36"/>
    </row>
    <row r="43734" spans="12:14" x14ac:dyDescent="0.25">
      <c r="L43734" s="36"/>
      <c r="M43734" s="36"/>
      <c r="N43734" s="36"/>
    </row>
    <row r="43735" spans="12:14" x14ac:dyDescent="0.25">
      <c r="L43735" s="36"/>
      <c r="M43735" s="36"/>
      <c r="N43735" s="36"/>
    </row>
    <row r="43736" spans="12:14" x14ac:dyDescent="0.25">
      <c r="L43736" s="36"/>
      <c r="M43736" s="36"/>
      <c r="N43736" s="36"/>
    </row>
    <row r="43737" spans="12:14" x14ac:dyDescent="0.25">
      <c r="L43737" s="36"/>
      <c r="M43737" s="36"/>
      <c r="N43737" s="36"/>
    </row>
    <row r="43738" spans="12:14" x14ac:dyDescent="0.25">
      <c r="L43738" s="36"/>
      <c r="M43738" s="36"/>
      <c r="N43738" s="36"/>
    </row>
    <row r="43739" spans="12:14" x14ac:dyDescent="0.25">
      <c r="L43739" s="36"/>
      <c r="M43739" s="36"/>
      <c r="N43739" s="36"/>
    </row>
    <row r="43740" spans="12:14" x14ac:dyDescent="0.25">
      <c r="L43740" s="36"/>
      <c r="M43740" s="36"/>
      <c r="N43740" s="36"/>
    </row>
    <row r="43741" spans="12:14" x14ac:dyDescent="0.25">
      <c r="L43741" s="36"/>
      <c r="M43741" s="36"/>
      <c r="N43741" s="36"/>
    </row>
    <row r="43742" spans="12:14" x14ac:dyDescent="0.25">
      <c r="L43742" s="36"/>
      <c r="M43742" s="36"/>
      <c r="N43742" s="36"/>
    </row>
    <row r="43743" spans="12:14" x14ac:dyDescent="0.25">
      <c r="L43743" s="36"/>
      <c r="M43743" s="36"/>
      <c r="N43743" s="36"/>
    </row>
    <row r="43744" spans="12:14" x14ac:dyDescent="0.25">
      <c r="L43744" s="36"/>
      <c r="M43744" s="36"/>
      <c r="N43744" s="36"/>
    </row>
    <row r="43745" spans="12:14" x14ac:dyDescent="0.25">
      <c r="L43745" s="36"/>
      <c r="M43745" s="36"/>
      <c r="N43745" s="36"/>
    </row>
    <row r="43746" spans="12:14" x14ac:dyDescent="0.25">
      <c r="L43746" s="36"/>
      <c r="M43746" s="36"/>
      <c r="N43746" s="36"/>
    </row>
    <row r="43747" spans="12:14" x14ac:dyDescent="0.25">
      <c r="L43747" s="36"/>
      <c r="M43747" s="36"/>
      <c r="N43747" s="36"/>
    </row>
    <row r="43748" spans="12:14" x14ac:dyDescent="0.25">
      <c r="L43748" s="36"/>
      <c r="M43748" s="36"/>
      <c r="N43748" s="36"/>
    </row>
    <row r="43749" spans="12:14" x14ac:dyDescent="0.25">
      <c r="L43749" s="36"/>
      <c r="M43749" s="36"/>
      <c r="N43749" s="36"/>
    </row>
    <row r="43750" spans="12:14" x14ac:dyDescent="0.25">
      <c r="L43750" s="36"/>
      <c r="M43750" s="36"/>
      <c r="N43750" s="36"/>
    </row>
    <row r="43751" spans="12:14" x14ac:dyDescent="0.25">
      <c r="L43751" s="36"/>
      <c r="M43751" s="36"/>
      <c r="N43751" s="36"/>
    </row>
    <row r="43752" spans="12:14" x14ac:dyDescent="0.25">
      <c r="L43752" s="36"/>
      <c r="M43752" s="36"/>
      <c r="N43752" s="36"/>
    </row>
    <row r="43753" spans="12:14" x14ac:dyDescent="0.25">
      <c r="L43753" s="36"/>
      <c r="M43753" s="36"/>
      <c r="N43753" s="36"/>
    </row>
    <row r="43754" spans="12:14" x14ac:dyDescent="0.25">
      <c r="L43754" s="36"/>
      <c r="M43754" s="36"/>
      <c r="N43754" s="36"/>
    </row>
    <row r="43755" spans="12:14" x14ac:dyDescent="0.25">
      <c r="L43755" s="36"/>
      <c r="M43755" s="36"/>
      <c r="N43755" s="36"/>
    </row>
    <row r="43756" spans="12:14" x14ac:dyDescent="0.25">
      <c r="L43756" s="36"/>
      <c r="M43756" s="36"/>
      <c r="N43756" s="36"/>
    </row>
    <row r="43757" spans="12:14" x14ac:dyDescent="0.25">
      <c r="L43757" s="36"/>
      <c r="M43757" s="36"/>
      <c r="N43757" s="36"/>
    </row>
    <row r="43758" spans="12:14" x14ac:dyDescent="0.25">
      <c r="L43758" s="36"/>
      <c r="M43758" s="36"/>
      <c r="N43758" s="36"/>
    </row>
    <row r="43759" spans="12:14" x14ac:dyDescent="0.25">
      <c r="L43759" s="36"/>
      <c r="M43759" s="36"/>
      <c r="N43759" s="36"/>
    </row>
    <row r="43760" spans="12:14" x14ac:dyDescent="0.25">
      <c r="L43760" s="36"/>
      <c r="M43760" s="36"/>
      <c r="N43760" s="36"/>
    </row>
    <row r="43761" spans="12:14" x14ac:dyDescent="0.25">
      <c r="L43761" s="36"/>
      <c r="M43761" s="36"/>
      <c r="N43761" s="36"/>
    </row>
    <row r="43762" spans="12:14" x14ac:dyDescent="0.25">
      <c r="L43762" s="36"/>
      <c r="M43762" s="36"/>
      <c r="N43762" s="36"/>
    </row>
    <row r="43763" spans="12:14" x14ac:dyDescent="0.25">
      <c r="L43763" s="36"/>
      <c r="M43763" s="36"/>
      <c r="N43763" s="36"/>
    </row>
    <row r="43764" spans="12:14" x14ac:dyDescent="0.25">
      <c r="L43764" s="36"/>
      <c r="M43764" s="36"/>
      <c r="N43764" s="36"/>
    </row>
    <row r="43765" spans="12:14" x14ac:dyDescent="0.25">
      <c r="L43765" s="36"/>
      <c r="M43765" s="36"/>
      <c r="N43765" s="36"/>
    </row>
    <row r="43766" spans="12:14" x14ac:dyDescent="0.25">
      <c r="L43766" s="36"/>
      <c r="M43766" s="36"/>
      <c r="N43766" s="36"/>
    </row>
    <row r="43767" spans="12:14" x14ac:dyDescent="0.25">
      <c r="L43767" s="36"/>
      <c r="M43767" s="36"/>
      <c r="N43767" s="36"/>
    </row>
    <row r="43768" spans="12:14" x14ac:dyDescent="0.25">
      <c r="L43768" s="36"/>
      <c r="M43768" s="36"/>
      <c r="N43768" s="36"/>
    </row>
    <row r="43769" spans="12:14" x14ac:dyDescent="0.25">
      <c r="L43769" s="36"/>
      <c r="M43769" s="36"/>
      <c r="N43769" s="36"/>
    </row>
    <row r="43770" spans="12:14" x14ac:dyDescent="0.25">
      <c r="L43770" s="36"/>
      <c r="M43770" s="36"/>
      <c r="N43770" s="36"/>
    </row>
    <row r="43771" spans="12:14" x14ac:dyDescent="0.25">
      <c r="L43771" s="36"/>
      <c r="M43771" s="36"/>
      <c r="N43771" s="36"/>
    </row>
    <row r="43772" spans="12:14" x14ac:dyDescent="0.25">
      <c r="L43772" s="36"/>
      <c r="M43772" s="36"/>
      <c r="N43772" s="36"/>
    </row>
    <row r="43773" spans="12:14" x14ac:dyDescent="0.25">
      <c r="L43773" s="36"/>
      <c r="M43773" s="36"/>
      <c r="N43773" s="36"/>
    </row>
    <row r="43774" spans="12:14" x14ac:dyDescent="0.25">
      <c r="L43774" s="36"/>
      <c r="M43774" s="36"/>
      <c r="N43774" s="36"/>
    </row>
    <row r="43775" spans="12:14" x14ac:dyDescent="0.25">
      <c r="L43775" s="36"/>
      <c r="M43775" s="36"/>
      <c r="N43775" s="36"/>
    </row>
    <row r="43776" spans="12:14" x14ac:dyDescent="0.25">
      <c r="L43776" s="36"/>
      <c r="M43776" s="36"/>
      <c r="N43776" s="36"/>
    </row>
    <row r="43777" spans="12:14" x14ac:dyDescent="0.25">
      <c r="L43777" s="36"/>
      <c r="M43777" s="36"/>
      <c r="N43777" s="36"/>
    </row>
    <row r="43778" spans="12:14" x14ac:dyDescent="0.25">
      <c r="L43778" s="36"/>
      <c r="M43778" s="36"/>
      <c r="N43778" s="36"/>
    </row>
    <row r="43779" spans="12:14" x14ac:dyDescent="0.25">
      <c r="L43779" s="36"/>
      <c r="M43779" s="36"/>
      <c r="N43779" s="36"/>
    </row>
    <row r="43780" spans="12:14" x14ac:dyDescent="0.25">
      <c r="L43780" s="36"/>
      <c r="M43780" s="36"/>
      <c r="N43780" s="36"/>
    </row>
    <row r="43781" spans="12:14" x14ac:dyDescent="0.25">
      <c r="L43781" s="36"/>
      <c r="M43781" s="36"/>
      <c r="N43781" s="36"/>
    </row>
    <row r="43782" spans="12:14" x14ac:dyDescent="0.25">
      <c r="L43782" s="36"/>
      <c r="M43782" s="36"/>
      <c r="N43782" s="36"/>
    </row>
    <row r="43783" spans="12:14" x14ac:dyDescent="0.25">
      <c r="L43783" s="36"/>
      <c r="M43783" s="36"/>
      <c r="N43783" s="36"/>
    </row>
    <row r="43784" spans="12:14" x14ac:dyDescent="0.25">
      <c r="L43784" s="36"/>
      <c r="M43784" s="36"/>
      <c r="N43784" s="36"/>
    </row>
    <row r="43785" spans="12:14" x14ac:dyDescent="0.25">
      <c r="L43785" s="36"/>
      <c r="M43785" s="36"/>
      <c r="N43785" s="36"/>
    </row>
    <row r="43786" spans="12:14" x14ac:dyDescent="0.25">
      <c r="L43786" s="36"/>
      <c r="M43786" s="36"/>
      <c r="N43786" s="36"/>
    </row>
    <row r="43787" spans="12:14" x14ac:dyDescent="0.25">
      <c r="L43787" s="36"/>
      <c r="M43787" s="36"/>
      <c r="N43787" s="36"/>
    </row>
    <row r="43788" spans="12:14" x14ac:dyDescent="0.25">
      <c r="L43788" s="36"/>
      <c r="M43788" s="36"/>
      <c r="N43788" s="36"/>
    </row>
    <row r="43789" spans="12:14" x14ac:dyDescent="0.25">
      <c r="L43789" s="36"/>
      <c r="M43789" s="36"/>
      <c r="N43789" s="36"/>
    </row>
    <row r="43790" spans="12:14" x14ac:dyDescent="0.25">
      <c r="L43790" s="36"/>
      <c r="M43790" s="36"/>
      <c r="N43790" s="36"/>
    </row>
    <row r="43791" spans="12:14" x14ac:dyDescent="0.25">
      <c r="L43791" s="36"/>
      <c r="M43791" s="36"/>
      <c r="N43791" s="36"/>
    </row>
    <row r="43792" spans="12:14" x14ac:dyDescent="0.25">
      <c r="L43792" s="36"/>
      <c r="M43792" s="36"/>
      <c r="N43792" s="36"/>
    </row>
    <row r="43793" spans="12:14" x14ac:dyDescent="0.25">
      <c r="L43793" s="36"/>
      <c r="M43793" s="36"/>
      <c r="N43793" s="36"/>
    </row>
    <row r="43794" spans="12:14" x14ac:dyDescent="0.25">
      <c r="L43794" s="36"/>
      <c r="M43794" s="36"/>
      <c r="N43794" s="36"/>
    </row>
    <row r="43795" spans="12:14" x14ac:dyDescent="0.25">
      <c r="L43795" s="36"/>
      <c r="M43795" s="36"/>
      <c r="N43795" s="36"/>
    </row>
    <row r="43796" spans="12:14" x14ac:dyDescent="0.25">
      <c r="L43796" s="36"/>
      <c r="M43796" s="36"/>
      <c r="N43796" s="36"/>
    </row>
    <row r="43797" spans="12:14" x14ac:dyDescent="0.25">
      <c r="L43797" s="36"/>
      <c r="M43797" s="36"/>
      <c r="N43797" s="36"/>
    </row>
    <row r="43798" spans="12:14" x14ac:dyDescent="0.25">
      <c r="L43798" s="36"/>
      <c r="M43798" s="36"/>
      <c r="N43798" s="36"/>
    </row>
    <row r="43799" spans="12:14" x14ac:dyDescent="0.25">
      <c r="L43799" s="36"/>
      <c r="M43799" s="36"/>
      <c r="N43799" s="36"/>
    </row>
    <row r="43800" spans="12:14" x14ac:dyDescent="0.25">
      <c r="L43800" s="36"/>
      <c r="M43800" s="36"/>
      <c r="N43800" s="36"/>
    </row>
    <row r="43801" spans="12:14" x14ac:dyDescent="0.25">
      <c r="L43801" s="36"/>
      <c r="M43801" s="36"/>
      <c r="N43801" s="36"/>
    </row>
    <row r="43802" spans="12:14" x14ac:dyDescent="0.25">
      <c r="L43802" s="36"/>
      <c r="M43802" s="36"/>
      <c r="N43802" s="36"/>
    </row>
    <row r="43803" spans="12:14" x14ac:dyDescent="0.25">
      <c r="L43803" s="36"/>
      <c r="M43803" s="36"/>
      <c r="N43803" s="36"/>
    </row>
    <row r="43804" spans="12:14" x14ac:dyDescent="0.25">
      <c r="L43804" s="36"/>
      <c r="M43804" s="36"/>
      <c r="N43804" s="36"/>
    </row>
    <row r="43805" spans="12:14" x14ac:dyDescent="0.25">
      <c r="L43805" s="36"/>
      <c r="M43805" s="36"/>
      <c r="N43805" s="36"/>
    </row>
    <row r="43806" spans="12:14" x14ac:dyDescent="0.25">
      <c r="L43806" s="36"/>
      <c r="M43806" s="36"/>
      <c r="N43806" s="36"/>
    </row>
    <row r="43807" spans="12:14" x14ac:dyDescent="0.25">
      <c r="L43807" s="36"/>
      <c r="M43807" s="36"/>
      <c r="N43807" s="36"/>
    </row>
    <row r="43808" spans="12:14" x14ac:dyDescent="0.25">
      <c r="L43808" s="36"/>
      <c r="M43808" s="36"/>
      <c r="N43808" s="36"/>
    </row>
    <row r="43809" spans="12:14" x14ac:dyDescent="0.25">
      <c r="L43809" s="36"/>
      <c r="M43809" s="36"/>
      <c r="N43809" s="36"/>
    </row>
    <row r="43810" spans="12:14" x14ac:dyDescent="0.25">
      <c r="L43810" s="36"/>
      <c r="M43810" s="36"/>
      <c r="N43810" s="36"/>
    </row>
    <row r="43811" spans="12:14" x14ac:dyDescent="0.25">
      <c r="L43811" s="36"/>
      <c r="M43811" s="36"/>
      <c r="N43811" s="36"/>
    </row>
    <row r="43812" spans="12:14" x14ac:dyDescent="0.25">
      <c r="L43812" s="36"/>
      <c r="M43812" s="36"/>
      <c r="N43812" s="36"/>
    </row>
    <row r="43813" spans="12:14" x14ac:dyDescent="0.25">
      <c r="L43813" s="36"/>
      <c r="M43813" s="36"/>
      <c r="N43813" s="36"/>
    </row>
    <row r="43814" spans="12:14" x14ac:dyDescent="0.25">
      <c r="L43814" s="36"/>
      <c r="M43814" s="36"/>
      <c r="N43814" s="36"/>
    </row>
    <row r="43815" spans="12:14" x14ac:dyDescent="0.25">
      <c r="L43815" s="36"/>
      <c r="M43815" s="36"/>
      <c r="N43815" s="36"/>
    </row>
    <row r="43816" spans="12:14" x14ac:dyDescent="0.25">
      <c r="L43816" s="36"/>
      <c r="M43816" s="36"/>
      <c r="N43816" s="36"/>
    </row>
    <row r="43817" spans="12:14" x14ac:dyDescent="0.25">
      <c r="L43817" s="36"/>
      <c r="M43817" s="36"/>
      <c r="N43817" s="36"/>
    </row>
    <row r="43818" spans="12:14" x14ac:dyDescent="0.25">
      <c r="L43818" s="36"/>
      <c r="M43818" s="36"/>
      <c r="N43818" s="36"/>
    </row>
    <row r="43819" spans="12:14" x14ac:dyDescent="0.25">
      <c r="L43819" s="36"/>
      <c r="M43819" s="36"/>
      <c r="N43819" s="36"/>
    </row>
    <row r="43820" spans="12:14" x14ac:dyDescent="0.25">
      <c r="L43820" s="36"/>
      <c r="M43820" s="36"/>
      <c r="N43820" s="36"/>
    </row>
    <row r="43821" spans="12:14" x14ac:dyDescent="0.25">
      <c r="L43821" s="36"/>
      <c r="M43821" s="36"/>
      <c r="N43821" s="36"/>
    </row>
    <row r="43822" spans="12:14" x14ac:dyDescent="0.25">
      <c r="L43822" s="36"/>
      <c r="M43822" s="36"/>
      <c r="N43822" s="36"/>
    </row>
    <row r="43823" spans="12:14" x14ac:dyDescent="0.25">
      <c r="L43823" s="36"/>
      <c r="M43823" s="36"/>
      <c r="N43823" s="36"/>
    </row>
    <row r="43824" spans="12:14" x14ac:dyDescent="0.25">
      <c r="L43824" s="36"/>
      <c r="M43824" s="36"/>
      <c r="N43824" s="36"/>
    </row>
    <row r="43825" spans="12:14" x14ac:dyDescent="0.25">
      <c r="L43825" s="36"/>
      <c r="M43825" s="36"/>
      <c r="N43825" s="36"/>
    </row>
    <row r="43826" spans="12:14" x14ac:dyDescent="0.25">
      <c r="L43826" s="36"/>
      <c r="M43826" s="36"/>
      <c r="N43826" s="36"/>
    </row>
    <row r="43827" spans="12:14" x14ac:dyDescent="0.25">
      <c r="L43827" s="36"/>
      <c r="M43827" s="36"/>
      <c r="N43827" s="36"/>
    </row>
    <row r="43828" spans="12:14" x14ac:dyDescent="0.25">
      <c r="L43828" s="36"/>
      <c r="M43828" s="36"/>
      <c r="N43828" s="36"/>
    </row>
    <row r="43829" spans="12:14" x14ac:dyDescent="0.25">
      <c r="L43829" s="36"/>
      <c r="M43829" s="36"/>
      <c r="N43829" s="36"/>
    </row>
    <row r="43830" spans="12:14" x14ac:dyDescent="0.25">
      <c r="L43830" s="36"/>
      <c r="M43830" s="36"/>
      <c r="N43830" s="36"/>
    </row>
    <row r="43831" spans="12:14" x14ac:dyDescent="0.25">
      <c r="L43831" s="36"/>
      <c r="M43831" s="36"/>
      <c r="N43831" s="36"/>
    </row>
    <row r="43832" spans="12:14" x14ac:dyDescent="0.25">
      <c r="L43832" s="36"/>
      <c r="M43832" s="36"/>
      <c r="N43832" s="36"/>
    </row>
    <row r="43833" spans="12:14" x14ac:dyDescent="0.25">
      <c r="L43833" s="36"/>
      <c r="M43833" s="36"/>
      <c r="N43833" s="36"/>
    </row>
    <row r="43834" spans="12:14" x14ac:dyDescent="0.25">
      <c r="L43834" s="36"/>
      <c r="M43834" s="36"/>
      <c r="N43834" s="36"/>
    </row>
    <row r="43835" spans="12:14" x14ac:dyDescent="0.25">
      <c r="L43835" s="36"/>
      <c r="M43835" s="36"/>
      <c r="N43835" s="36"/>
    </row>
    <row r="43836" spans="12:14" x14ac:dyDescent="0.25">
      <c r="L43836" s="36"/>
      <c r="M43836" s="36"/>
      <c r="N43836" s="36"/>
    </row>
    <row r="43837" spans="12:14" x14ac:dyDescent="0.25">
      <c r="L43837" s="36"/>
      <c r="M43837" s="36"/>
      <c r="N43837" s="36"/>
    </row>
    <row r="43838" spans="12:14" x14ac:dyDescent="0.25">
      <c r="L43838" s="36"/>
      <c r="M43838" s="36"/>
      <c r="N43838" s="36"/>
    </row>
    <row r="43839" spans="12:14" x14ac:dyDescent="0.25">
      <c r="L43839" s="36"/>
      <c r="M43839" s="36"/>
      <c r="N43839" s="36"/>
    </row>
    <row r="43840" spans="12:14" x14ac:dyDescent="0.25">
      <c r="L43840" s="36"/>
      <c r="M43840" s="36"/>
      <c r="N43840" s="36"/>
    </row>
    <row r="43841" spans="12:14" x14ac:dyDescent="0.25">
      <c r="L43841" s="36"/>
      <c r="M43841" s="36"/>
      <c r="N43841" s="36"/>
    </row>
    <row r="43842" spans="12:14" x14ac:dyDescent="0.25">
      <c r="L43842" s="36"/>
      <c r="M43842" s="36"/>
      <c r="N43842" s="36"/>
    </row>
    <row r="43843" spans="12:14" x14ac:dyDescent="0.25">
      <c r="L43843" s="36"/>
      <c r="M43843" s="36"/>
      <c r="N43843" s="36"/>
    </row>
    <row r="43844" spans="12:14" x14ac:dyDescent="0.25">
      <c r="L43844" s="36"/>
      <c r="M43844" s="36"/>
      <c r="N43844" s="36"/>
    </row>
    <row r="43845" spans="12:14" x14ac:dyDescent="0.25">
      <c r="L43845" s="36"/>
      <c r="M43845" s="36"/>
      <c r="N43845" s="36"/>
    </row>
    <row r="43846" spans="12:14" x14ac:dyDescent="0.25">
      <c r="L43846" s="36"/>
      <c r="M43846" s="36"/>
      <c r="N43846" s="36"/>
    </row>
    <row r="43847" spans="12:14" x14ac:dyDescent="0.25">
      <c r="L43847" s="36"/>
      <c r="M43847" s="36"/>
      <c r="N43847" s="36"/>
    </row>
    <row r="43848" spans="12:14" x14ac:dyDescent="0.25">
      <c r="L43848" s="36"/>
      <c r="M43848" s="36"/>
      <c r="N43848" s="36"/>
    </row>
    <row r="43849" spans="12:14" x14ac:dyDescent="0.25">
      <c r="L43849" s="36"/>
      <c r="M43849" s="36"/>
      <c r="N43849" s="36"/>
    </row>
    <row r="43850" spans="12:14" x14ac:dyDescent="0.25">
      <c r="L43850" s="36"/>
      <c r="M43850" s="36"/>
      <c r="N43850" s="36"/>
    </row>
    <row r="43851" spans="12:14" x14ac:dyDescent="0.25">
      <c r="L43851" s="36"/>
      <c r="M43851" s="36"/>
      <c r="N43851" s="36"/>
    </row>
    <row r="43852" spans="12:14" x14ac:dyDescent="0.25">
      <c r="L43852" s="36"/>
      <c r="M43852" s="36"/>
      <c r="N43852" s="36"/>
    </row>
    <row r="43853" spans="12:14" x14ac:dyDescent="0.25">
      <c r="L43853" s="36"/>
      <c r="M43853" s="36"/>
      <c r="N43853" s="36"/>
    </row>
    <row r="43854" spans="12:14" x14ac:dyDescent="0.25">
      <c r="L43854" s="36"/>
      <c r="M43854" s="36"/>
      <c r="N43854" s="36"/>
    </row>
    <row r="43855" spans="12:14" x14ac:dyDescent="0.25">
      <c r="L43855" s="36"/>
      <c r="M43855" s="36"/>
      <c r="N43855" s="36"/>
    </row>
    <row r="43856" spans="12:14" x14ac:dyDescent="0.25">
      <c r="L43856" s="36"/>
      <c r="M43856" s="36"/>
      <c r="N43856" s="36"/>
    </row>
    <row r="43857" spans="12:14" x14ac:dyDescent="0.25">
      <c r="L43857" s="36"/>
      <c r="M43857" s="36"/>
      <c r="N43857" s="36"/>
    </row>
    <row r="43858" spans="12:14" x14ac:dyDescent="0.25">
      <c r="L43858" s="36"/>
      <c r="M43858" s="36"/>
      <c r="N43858" s="36"/>
    </row>
    <row r="43859" spans="12:14" x14ac:dyDescent="0.25">
      <c r="L43859" s="36"/>
      <c r="M43859" s="36"/>
      <c r="N43859" s="36"/>
    </row>
    <row r="43860" spans="12:14" x14ac:dyDescent="0.25">
      <c r="L43860" s="36"/>
      <c r="M43860" s="36"/>
      <c r="N43860" s="36"/>
    </row>
    <row r="43861" spans="12:14" x14ac:dyDescent="0.25">
      <c r="L43861" s="36"/>
      <c r="M43861" s="36"/>
      <c r="N43861" s="36"/>
    </row>
    <row r="43862" spans="12:14" x14ac:dyDescent="0.25">
      <c r="L43862" s="36"/>
      <c r="M43862" s="36"/>
      <c r="N43862" s="36"/>
    </row>
    <row r="43863" spans="12:14" x14ac:dyDescent="0.25">
      <c r="L43863" s="36"/>
      <c r="M43863" s="36"/>
      <c r="N43863" s="36"/>
    </row>
    <row r="43864" spans="12:14" x14ac:dyDescent="0.25">
      <c r="L43864" s="36"/>
      <c r="M43864" s="36"/>
      <c r="N43864" s="36"/>
    </row>
    <row r="43865" spans="12:14" x14ac:dyDescent="0.25">
      <c r="L43865" s="36"/>
      <c r="M43865" s="36"/>
      <c r="N43865" s="36"/>
    </row>
    <row r="43866" spans="12:14" x14ac:dyDescent="0.25">
      <c r="L43866" s="36"/>
      <c r="M43866" s="36"/>
      <c r="N43866" s="36"/>
    </row>
    <row r="43867" spans="12:14" x14ac:dyDescent="0.25">
      <c r="L43867" s="36"/>
      <c r="M43867" s="36"/>
      <c r="N43867" s="36"/>
    </row>
    <row r="43868" spans="12:14" x14ac:dyDescent="0.25">
      <c r="L43868" s="36"/>
      <c r="M43868" s="36"/>
      <c r="N43868" s="36"/>
    </row>
    <row r="43869" spans="12:14" x14ac:dyDescent="0.25">
      <c r="L43869" s="36"/>
      <c r="M43869" s="36"/>
      <c r="N43869" s="36"/>
    </row>
    <row r="43870" spans="12:14" x14ac:dyDescent="0.25">
      <c r="L43870" s="36"/>
      <c r="M43870" s="36"/>
      <c r="N43870" s="36"/>
    </row>
    <row r="43871" spans="12:14" x14ac:dyDescent="0.25">
      <c r="L43871" s="36"/>
      <c r="M43871" s="36"/>
      <c r="N43871" s="36"/>
    </row>
    <row r="43872" spans="12:14" x14ac:dyDescent="0.25">
      <c r="L43872" s="36"/>
      <c r="M43872" s="36"/>
      <c r="N43872" s="36"/>
    </row>
    <row r="43873" spans="12:14" x14ac:dyDescent="0.25">
      <c r="L43873" s="36"/>
      <c r="M43873" s="36"/>
      <c r="N43873" s="36"/>
    </row>
    <row r="43874" spans="12:14" x14ac:dyDescent="0.25">
      <c r="L43874" s="36"/>
      <c r="M43874" s="36"/>
      <c r="N43874" s="36"/>
    </row>
    <row r="43875" spans="12:14" x14ac:dyDescent="0.25">
      <c r="L43875" s="36"/>
      <c r="M43875" s="36"/>
      <c r="N43875" s="36"/>
    </row>
    <row r="43876" spans="12:14" x14ac:dyDescent="0.25">
      <c r="L43876" s="36"/>
      <c r="M43876" s="36"/>
      <c r="N43876" s="36"/>
    </row>
    <row r="43877" spans="12:14" x14ac:dyDescent="0.25">
      <c r="L43877" s="36"/>
      <c r="M43877" s="36"/>
      <c r="N43877" s="36"/>
    </row>
    <row r="43878" spans="12:14" x14ac:dyDescent="0.25">
      <c r="L43878" s="36"/>
      <c r="M43878" s="36"/>
      <c r="N43878" s="36"/>
    </row>
    <row r="43879" spans="12:14" x14ac:dyDescent="0.25">
      <c r="L43879" s="36"/>
      <c r="M43879" s="36"/>
      <c r="N43879" s="36"/>
    </row>
    <row r="43880" spans="12:14" x14ac:dyDescent="0.25">
      <c r="L43880" s="36"/>
      <c r="M43880" s="36"/>
      <c r="N43880" s="36"/>
    </row>
    <row r="43881" spans="12:14" x14ac:dyDescent="0.25">
      <c r="L43881" s="36"/>
      <c r="M43881" s="36"/>
      <c r="N43881" s="36"/>
    </row>
    <row r="43882" spans="12:14" x14ac:dyDescent="0.25">
      <c r="L43882" s="36"/>
      <c r="M43882" s="36"/>
      <c r="N43882" s="36"/>
    </row>
    <row r="43883" spans="12:14" x14ac:dyDescent="0.25">
      <c r="L43883" s="36"/>
      <c r="M43883" s="36"/>
      <c r="N43883" s="36"/>
    </row>
    <row r="43884" spans="12:14" x14ac:dyDescent="0.25">
      <c r="L43884" s="36"/>
      <c r="M43884" s="36"/>
      <c r="N43884" s="36"/>
    </row>
    <row r="43885" spans="12:14" x14ac:dyDescent="0.25">
      <c r="L43885" s="36"/>
      <c r="M43885" s="36"/>
      <c r="N43885" s="36"/>
    </row>
    <row r="43886" spans="12:14" x14ac:dyDescent="0.25">
      <c r="L43886" s="36"/>
      <c r="M43886" s="36"/>
      <c r="N43886" s="36"/>
    </row>
    <row r="43887" spans="12:14" x14ac:dyDescent="0.25">
      <c r="L43887" s="36"/>
      <c r="M43887" s="36"/>
      <c r="N43887" s="36"/>
    </row>
    <row r="43888" spans="12:14" x14ac:dyDescent="0.25">
      <c r="L43888" s="36"/>
      <c r="M43888" s="36"/>
      <c r="N43888" s="36"/>
    </row>
    <row r="43889" spans="12:14" x14ac:dyDescent="0.25">
      <c r="L43889" s="36"/>
      <c r="M43889" s="36"/>
      <c r="N43889" s="36"/>
    </row>
    <row r="43890" spans="12:14" x14ac:dyDescent="0.25">
      <c r="L43890" s="36"/>
      <c r="M43890" s="36"/>
      <c r="N43890" s="36"/>
    </row>
    <row r="43891" spans="12:14" x14ac:dyDescent="0.25">
      <c r="L43891" s="36"/>
      <c r="M43891" s="36"/>
      <c r="N43891" s="36"/>
    </row>
    <row r="43892" spans="12:14" x14ac:dyDescent="0.25">
      <c r="L43892" s="36"/>
      <c r="M43892" s="36"/>
      <c r="N43892" s="36"/>
    </row>
    <row r="43893" spans="12:14" x14ac:dyDescent="0.25">
      <c r="L43893" s="36"/>
      <c r="M43893" s="36"/>
      <c r="N43893" s="36"/>
    </row>
    <row r="43894" spans="12:14" x14ac:dyDescent="0.25">
      <c r="L43894" s="36"/>
      <c r="M43894" s="36"/>
      <c r="N43894" s="36"/>
    </row>
    <row r="43895" spans="12:14" x14ac:dyDescent="0.25">
      <c r="L43895" s="36"/>
      <c r="M43895" s="36"/>
      <c r="N43895" s="36"/>
    </row>
    <row r="43896" spans="12:14" x14ac:dyDescent="0.25">
      <c r="L43896" s="36"/>
      <c r="M43896" s="36"/>
      <c r="N43896" s="36"/>
    </row>
    <row r="43897" spans="12:14" x14ac:dyDescent="0.25">
      <c r="L43897" s="36"/>
      <c r="M43897" s="36"/>
      <c r="N43897" s="36"/>
    </row>
    <row r="43898" spans="12:14" x14ac:dyDescent="0.25">
      <c r="L43898" s="36"/>
      <c r="M43898" s="36"/>
      <c r="N43898" s="36"/>
    </row>
    <row r="43899" spans="12:14" x14ac:dyDescent="0.25">
      <c r="L43899" s="36"/>
      <c r="M43899" s="36"/>
      <c r="N43899" s="36"/>
    </row>
    <row r="43900" spans="12:14" x14ac:dyDescent="0.25">
      <c r="L43900" s="36"/>
      <c r="M43900" s="36"/>
      <c r="N43900" s="36"/>
    </row>
    <row r="43901" spans="12:14" x14ac:dyDescent="0.25">
      <c r="L43901" s="36"/>
      <c r="M43901" s="36"/>
      <c r="N43901" s="36"/>
    </row>
    <row r="43902" spans="12:14" x14ac:dyDescent="0.25">
      <c r="L43902" s="36"/>
      <c r="M43902" s="36"/>
      <c r="N43902" s="36"/>
    </row>
    <row r="43903" spans="12:14" x14ac:dyDescent="0.25">
      <c r="L43903" s="36"/>
      <c r="M43903" s="36"/>
      <c r="N43903" s="36"/>
    </row>
    <row r="43904" spans="12:14" x14ac:dyDescent="0.25">
      <c r="L43904" s="36"/>
      <c r="M43904" s="36"/>
      <c r="N43904" s="36"/>
    </row>
    <row r="43905" spans="12:14" x14ac:dyDescent="0.25">
      <c r="L43905" s="36"/>
      <c r="M43905" s="36"/>
      <c r="N43905" s="36"/>
    </row>
    <row r="43906" spans="12:14" x14ac:dyDescent="0.25">
      <c r="L43906" s="36"/>
      <c r="M43906" s="36"/>
      <c r="N43906" s="36"/>
    </row>
    <row r="43907" spans="12:14" x14ac:dyDescent="0.25">
      <c r="L43907" s="36"/>
      <c r="M43907" s="36"/>
      <c r="N43907" s="36"/>
    </row>
    <row r="43908" spans="12:14" x14ac:dyDescent="0.25">
      <c r="L43908" s="36"/>
      <c r="M43908" s="36"/>
      <c r="N43908" s="36"/>
    </row>
    <row r="43909" spans="12:14" x14ac:dyDescent="0.25">
      <c r="L43909" s="36"/>
      <c r="M43909" s="36"/>
      <c r="N43909" s="36"/>
    </row>
    <row r="43910" spans="12:14" x14ac:dyDescent="0.25">
      <c r="L43910" s="36"/>
      <c r="M43910" s="36"/>
      <c r="N43910" s="36"/>
    </row>
    <row r="43911" spans="12:14" x14ac:dyDescent="0.25">
      <c r="L43911" s="36"/>
      <c r="M43911" s="36"/>
      <c r="N43911" s="36"/>
    </row>
    <row r="43912" spans="12:14" x14ac:dyDescent="0.25">
      <c r="L43912" s="36"/>
      <c r="M43912" s="36"/>
      <c r="N43912" s="36"/>
    </row>
    <row r="43913" spans="12:14" x14ac:dyDescent="0.25">
      <c r="L43913" s="36"/>
      <c r="M43913" s="36"/>
      <c r="N43913" s="36"/>
    </row>
    <row r="43914" spans="12:14" x14ac:dyDescent="0.25">
      <c r="L43914" s="36"/>
      <c r="M43914" s="36"/>
      <c r="N43914" s="36"/>
    </row>
    <row r="43915" spans="12:14" x14ac:dyDescent="0.25">
      <c r="L43915" s="36"/>
      <c r="M43915" s="36"/>
      <c r="N43915" s="36"/>
    </row>
    <row r="43916" spans="12:14" x14ac:dyDescent="0.25">
      <c r="L43916" s="36"/>
      <c r="M43916" s="36"/>
      <c r="N43916" s="36"/>
    </row>
    <row r="43917" spans="12:14" x14ac:dyDescent="0.25">
      <c r="L43917" s="36"/>
      <c r="M43917" s="36"/>
      <c r="N43917" s="36"/>
    </row>
    <row r="43918" spans="12:14" x14ac:dyDescent="0.25">
      <c r="L43918" s="36"/>
      <c r="M43918" s="36"/>
      <c r="N43918" s="36"/>
    </row>
    <row r="43919" spans="12:14" x14ac:dyDescent="0.25">
      <c r="L43919" s="36"/>
      <c r="M43919" s="36"/>
      <c r="N43919" s="36"/>
    </row>
    <row r="43920" spans="12:14" x14ac:dyDescent="0.25">
      <c r="L43920" s="36"/>
      <c r="M43920" s="36"/>
      <c r="N43920" s="36"/>
    </row>
    <row r="43921" spans="12:14" x14ac:dyDescent="0.25">
      <c r="L43921" s="36"/>
      <c r="M43921" s="36"/>
      <c r="N43921" s="36"/>
    </row>
    <row r="43922" spans="12:14" x14ac:dyDescent="0.25">
      <c r="L43922" s="36"/>
      <c r="M43922" s="36"/>
      <c r="N43922" s="36"/>
    </row>
    <row r="43923" spans="12:14" x14ac:dyDescent="0.25">
      <c r="L43923" s="36"/>
      <c r="M43923" s="36"/>
      <c r="N43923" s="36"/>
    </row>
    <row r="43924" spans="12:14" x14ac:dyDescent="0.25">
      <c r="L43924" s="36"/>
      <c r="M43924" s="36"/>
      <c r="N43924" s="36"/>
    </row>
    <row r="43925" spans="12:14" x14ac:dyDescent="0.25">
      <c r="L43925" s="36"/>
      <c r="M43925" s="36"/>
      <c r="N43925" s="36"/>
    </row>
    <row r="43926" spans="12:14" x14ac:dyDescent="0.25">
      <c r="L43926" s="36"/>
      <c r="M43926" s="36"/>
      <c r="N43926" s="36"/>
    </row>
    <row r="43927" spans="12:14" x14ac:dyDescent="0.25">
      <c r="L43927" s="36"/>
      <c r="M43927" s="36"/>
      <c r="N43927" s="36"/>
    </row>
    <row r="43928" spans="12:14" x14ac:dyDescent="0.25">
      <c r="L43928" s="36"/>
      <c r="M43928" s="36"/>
      <c r="N43928" s="36"/>
    </row>
    <row r="43929" spans="12:14" x14ac:dyDescent="0.25">
      <c r="L43929" s="36"/>
      <c r="M43929" s="36"/>
      <c r="N43929" s="36"/>
    </row>
    <row r="43930" spans="12:14" x14ac:dyDescent="0.25">
      <c r="L43930" s="36"/>
      <c r="M43930" s="36"/>
      <c r="N43930" s="36"/>
    </row>
    <row r="43931" spans="12:14" x14ac:dyDescent="0.25">
      <c r="L43931" s="36"/>
      <c r="M43931" s="36"/>
      <c r="N43931" s="36"/>
    </row>
    <row r="43932" spans="12:14" x14ac:dyDescent="0.25">
      <c r="L43932" s="36"/>
      <c r="M43932" s="36"/>
      <c r="N43932" s="36"/>
    </row>
    <row r="43933" spans="12:14" x14ac:dyDescent="0.25">
      <c r="L43933" s="36"/>
      <c r="M43933" s="36"/>
      <c r="N43933" s="36"/>
    </row>
    <row r="43934" spans="12:14" x14ac:dyDescent="0.25">
      <c r="L43934" s="36"/>
      <c r="M43934" s="36"/>
      <c r="N43934" s="36"/>
    </row>
    <row r="43935" spans="12:14" x14ac:dyDescent="0.25">
      <c r="L43935" s="36"/>
      <c r="M43935" s="36"/>
      <c r="N43935" s="36"/>
    </row>
    <row r="43936" spans="12:14" x14ac:dyDescent="0.25">
      <c r="L43936" s="36"/>
      <c r="M43936" s="36"/>
      <c r="N43936" s="36"/>
    </row>
    <row r="43937" spans="12:14" x14ac:dyDescent="0.25">
      <c r="L43937" s="36"/>
      <c r="M43937" s="36"/>
      <c r="N43937" s="36"/>
    </row>
    <row r="43938" spans="12:14" x14ac:dyDescent="0.25">
      <c r="L43938" s="36"/>
      <c r="M43938" s="36"/>
      <c r="N43938" s="36"/>
    </row>
    <row r="43939" spans="12:14" x14ac:dyDescent="0.25">
      <c r="L43939" s="36"/>
      <c r="M43939" s="36"/>
      <c r="N43939" s="36"/>
    </row>
    <row r="43940" spans="12:14" x14ac:dyDescent="0.25">
      <c r="L43940" s="36"/>
      <c r="M43940" s="36"/>
      <c r="N43940" s="36"/>
    </row>
    <row r="43941" spans="12:14" x14ac:dyDescent="0.25">
      <c r="L43941" s="36"/>
      <c r="M43941" s="36"/>
      <c r="N43941" s="36"/>
    </row>
    <row r="43942" spans="12:14" x14ac:dyDescent="0.25">
      <c r="L43942" s="36"/>
      <c r="M43942" s="36"/>
      <c r="N43942" s="36"/>
    </row>
    <row r="43943" spans="12:14" x14ac:dyDescent="0.25">
      <c r="L43943" s="36"/>
      <c r="M43943" s="36"/>
      <c r="N43943" s="36"/>
    </row>
    <row r="43944" spans="12:14" x14ac:dyDescent="0.25">
      <c r="L43944" s="36"/>
      <c r="M43944" s="36"/>
      <c r="N43944" s="36"/>
    </row>
    <row r="43945" spans="12:14" x14ac:dyDescent="0.25">
      <c r="L43945" s="36"/>
      <c r="M43945" s="36"/>
      <c r="N43945" s="36"/>
    </row>
    <row r="43946" spans="12:14" x14ac:dyDescent="0.25">
      <c r="L43946" s="36"/>
      <c r="M43946" s="36"/>
      <c r="N43946" s="36"/>
    </row>
    <row r="43947" spans="12:14" x14ac:dyDescent="0.25">
      <c r="L43947" s="36"/>
      <c r="M43947" s="36"/>
      <c r="N43947" s="36"/>
    </row>
    <row r="43948" spans="12:14" x14ac:dyDescent="0.25">
      <c r="L43948" s="36"/>
      <c r="M43948" s="36"/>
      <c r="N43948" s="36"/>
    </row>
    <row r="43949" spans="12:14" x14ac:dyDescent="0.25">
      <c r="L43949" s="36"/>
      <c r="M43949" s="36"/>
      <c r="N43949" s="36"/>
    </row>
    <row r="43950" spans="12:14" x14ac:dyDescent="0.25">
      <c r="L43950" s="36"/>
      <c r="M43950" s="36"/>
      <c r="N43950" s="36"/>
    </row>
    <row r="43951" spans="12:14" x14ac:dyDescent="0.25">
      <c r="L43951" s="36"/>
      <c r="M43951" s="36"/>
      <c r="N43951" s="36"/>
    </row>
    <row r="43952" spans="12:14" x14ac:dyDescent="0.25">
      <c r="L43952" s="36"/>
      <c r="M43952" s="36"/>
      <c r="N43952" s="36"/>
    </row>
    <row r="43953" spans="12:14" x14ac:dyDescent="0.25">
      <c r="L43953" s="36"/>
      <c r="M43953" s="36"/>
      <c r="N43953" s="36"/>
    </row>
    <row r="43954" spans="12:14" x14ac:dyDescent="0.25">
      <c r="L43954" s="36"/>
      <c r="M43954" s="36"/>
      <c r="N43954" s="36"/>
    </row>
    <row r="43955" spans="12:14" x14ac:dyDescent="0.25">
      <c r="L43955" s="36"/>
      <c r="M43955" s="36"/>
      <c r="N43955" s="36"/>
    </row>
    <row r="43956" spans="12:14" x14ac:dyDescent="0.25">
      <c r="L43956" s="36"/>
      <c r="M43956" s="36"/>
      <c r="N43956" s="36"/>
    </row>
    <row r="43957" spans="12:14" x14ac:dyDescent="0.25">
      <c r="L43957" s="36"/>
      <c r="M43957" s="36"/>
      <c r="N43957" s="36"/>
    </row>
    <row r="43958" spans="12:14" x14ac:dyDescent="0.25">
      <c r="L43958" s="36"/>
      <c r="M43958" s="36"/>
      <c r="N43958" s="36"/>
    </row>
    <row r="43959" spans="12:14" x14ac:dyDescent="0.25">
      <c r="L43959" s="36"/>
      <c r="M43959" s="36"/>
      <c r="N43959" s="36"/>
    </row>
    <row r="43960" spans="12:14" x14ac:dyDescent="0.25">
      <c r="L43960" s="36"/>
      <c r="M43960" s="36"/>
      <c r="N43960" s="36"/>
    </row>
    <row r="43961" spans="12:14" x14ac:dyDescent="0.25">
      <c r="L43961" s="36"/>
      <c r="M43961" s="36"/>
      <c r="N43961" s="36"/>
    </row>
    <row r="43962" spans="12:14" x14ac:dyDescent="0.25">
      <c r="L43962" s="36"/>
      <c r="M43962" s="36"/>
      <c r="N43962" s="36"/>
    </row>
    <row r="43963" spans="12:14" x14ac:dyDescent="0.25">
      <c r="L43963" s="36"/>
      <c r="M43963" s="36"/>
      <c r="N43963" s="36"/>
    </row>
    <row r="43964" spans="12:14" x14ac:dyDescent="0.25">
      <c r="L43964" s="36"/>
      <c r="M43964" s="36"/>
      <c r="N43964" s="36"/>
    </row>
    <row r="43965" spans="12:14" x14ac:dyDescent="0.25">
      <c r="L43965" s="36"/>
      <c r="M43965" s="36"/>
      <c r="N43965" s="36"/>
    </row>
    <row r="43966" spans="12:14" x14ac:dyDescent="0.25">
      <c r="L43966" s="36"/>
      <c r="M43966" s="36"/>
      <c r="N43966" s="36"/>
    </row>
    <row r="43967" spans="12:14" x14ac:dyDescent="0.25">
      <c r="L43967" s="36"/>
      <c r="M43967" s="36"/>
      <c r="N43967" s="36"/>
    </row>
    <row r="43968" spans="12:14" x14ac:dyDescent="0.25">
      <c r="L43968" s="36"/>
      <c r="M43968" s="36"/>
      <c r="N43968" s="36"/>
    </row>
    <row r="43969" spans="12:14" x14ac:dyDescent="0.25">
      <c r="L43969" s="36"/>
      <c r="M43969" s="36"/>
      <c r="N43969" s="36"/>
    </row>
    <row r="43970" spans="12:14" x14ac:dyDescent="0.25">
      <c r="L43970" s="36"/>
      <c r="M43970" s="36"/>
      <c r="N43970" s="36"/>
    </row>
    <row r="43971" spans="12:14" x14ac:dyDescent="0.25">
      <c r="L43971" s="36"/>
      <c r="M43971" s="36"/>
      <c r="N43971" s="36"/>
    </row>
    <row r="43972" spans="12:14" x14ac:dyDescent="0.25">
      <c r="L43972" s="36"/>
      <c r="M43972" s="36"/>
      <c r="N43972" s="36"/>
    </row>
    <row r="43973" spans="12:14" x14ac:dyDescent="0.25">
      <c r="L43973" s="36"/>
      <c r="M43973" s="36"/>
      <c r="N43973" s="36"/>
    </row>
    <row r="43974" spans="12:14" x14ac:dyDescent="0.25">
      <c r="L43974" s="36"/>
      <c r="M43974" s="36"/>
      <c r="N43974" s="36"/>
    </row>
    <row r="43975" spans="12:14" x14ac:dyDescent="0.25">
      <c r="L43975" s="36"/>
      <c r="M43975" s="36"/>
      <c r="N43975" s="36"/>
    </row>
    <row r="43976" spans="12:14" x14ac:dyDescent="0.25">
      <c r="L43976" s="36"/>
      <c r="M43976" s="36"/>
      <c r="N43976" s="36"/>
    </row>
    <row r="43977" spans="12:14" x14ac:dyDescent="0.25">
      <c r="L43977" s="36"/>
      <c r="M43977" s="36"/>
      <c r="N43977" s="36"/>
    </row>
    <row r="43978" spans="12:14" x14ac:dyDescent="0.25">
      <c r="L43978" s="36"/>
      <c r="M43978" s="36"/>
      <c r="N43978" s="36"/>
    </row>
    <row r="43979" spans="12:14" x14ac:dyDescent="0.25">
      <c r="L43979" s="36"/>
      <c r="M43979" s="36"/>
      <c r="N43979" s="36"/>
    </row>
    <row r="43980" spans="12:14" x14ac:dyDescent="0.25">
      <c r="L43980" s="36"/>
      <c r="M43980" s="36"/>
      <c r="N43980" s="36"/>
    </row>
    <row r="43981" spans="12:14" x14ac:dyDescent="0.25">
      <c r="L43981" s="36"/>
      <c r="M43981" s="36"/>
      <c r="N43981" s="36"/>
    </row>
    <row r="43982" spans="12:14" x14ac:dyDescent="0.25">
      <c r="L43982" s="36"/>
      <c r="M43982" s="36"/>
      <c r="N43982" s="36"/>
    </row>
    <row r="43983" spans="12:14" x14ac:dyDescent="0.25">
      <c r="L43983" s="36"/>
      <c r="M43983" s="36"/>
      <c r="N43983" s="36"/>
    </row>
    <row r="43984" spans="12:14" x14ac:dyDescent="0.25">
      <c r="L43984" s="36"/>
      <c r="M43984" s="36"/>
      <c r="N43984" s="36"/>
    </row>
    <row r="43985" spans="12:14" x14ac:dyDescent="0.25">
      <c r="L43985" s="36"/>
      <c r="M43985" s="36"/>
      <c r="N43985" s="36"/>
    </row>
    <row r="43986" spans="12:14" x14ac:dyDescent="0.25">
      <c r="L43986" s="36"/>
      <c r="M43986" s="36"/>
      <c r="N43986" s="36"/>
    </row>
    <row r="43987" spans="12:14" x14ac:dyDescent="0.25">
      <c r="L43987" s="36"/>
      <c r="M43987" s="36"/>
      <c r="N43987" s="36"/>
    </row>
    <row r="43988" spans="12:14" x14ac:dyDescent="0.25">
      <c r="L43988" s="36"/>
      <c r="M43988" s="36"/>
      <c r="N43988" s="36"/>
    </row>
    <row r="43989" spans="12:14" x14ac:dyDescent="0.25">
      <c r="L43989" s="36"/>
      <c r="M43989" s="36"/>
      <c r="N43989" s="36"/>
    </row>
    <row r="43990" spans="12:14" x14ac:dyDescent="0.25">
      <c r="L43990" s="36"/>
      <c r="M43990" s="36"/>
      <c r="N43990" s="36"/>
    </row>
    <row r="43991" spans="12:14" x14ac:dyDescent="0.25">
      <c r="L43991" s="36"/>
      <c r="M43991" s="36"/>
      <c r="N43991" s="36"/>
    </row>
    <row r="43992" spans="12:14" x14ac:dyDescent="0.25">
      <c r="L43992" s="36"/>
      <c r="M43992" s="36"/>
      <c r="N43992" s="36"/>
    </row>
    <row r="43993" spans="12:14" x14ac:dyDescent="0.25">
      <c r="L43993" s="36"/>
      <c r="M43993" s="36"/>
      <c r="N43993" s="36"/>
    </row>
    <row r="43994" spans="12:14" x14ac:dyDescent="0.25">
      <c r="L43994" s="36"/>
      <c r="M43994" s="36"/>
      <c r="N43994" s="36"/>
    </row>
    <row r="43995" spans="12:14" x14ac:dyDescent="0.25">
      <c r="L43995" s="36"/>
      <c r="M43995" s="36"/>
      <c r="N43995" s="36"/>
    </row>
    <row r="43996" spans="12:14" x14ac:dyDescent="0.25">
      <c r="L43996" s="36"/>
      <c r="M43996" s="36"/>
      <c r="N43996" s="36"/>
    </row>
    <row r="43997" spans="12:14" x14ac:dyDescent="0.25">
      <c r="L43997" s="36"/>
      <c r="M43997" s="36"/>
      <c r="N43997" s="36"/>
    </row>
    <row r="43998" spans="12:14" x14ac:dyDescent="0.25">
      <c r="L43998" s="36"/>
      <c r="M43998" s="36"/>
      <c r="N43998" s="36"/>
    </row>
    <row r="43999" spans="12:14" x14ac:dyDescent="0.25">
      <c r="L43999" s="36"/>
      <c r="M43999" s="36"/>
      <c r="N43999" s="36"/>
    </row>
    <row r="44000" spans="12:14" x14ac:dyDescent="0.25">
      <c r="L44000" s="36"/>
      <c r="M44000" s="36"/>
      <c r="N44000" s="36"/>
    </row>
    <row r="44001" spans="12:14" x14ac:dyDescent="0.25">
      <c r="L44001" s="36"/>
      <c r="M44001" s="36"/>
      <c r="N44001" s="36"/>
    </row>
    <row r="44002" spans="12:14" x14ac:dyDescent="0.25">
      <c r="L44002" s="36"/>
      <c r="M44002" s="36"/>
      <c r="N44002" s="36"/>
    </row>
    <row r="44003" spans="12:14" x14ac:dyDescent="0.25">
      <c r="L44003" s="36"/>
      <c r="M44003" s="36"/>
      <c r="N44003" s="36"/>
    </row>
    <row r="44004" spans="12:14" x14ac:dyDescent="0.25">
      <c r="L44004" s="36"/>
      <c r="M44004" s="36"/>
      <c r="N44004" s="36"/>
    </row>
    <row r="44005" spans="12:14" x14ac:dyDescent="0.25">
      <c r="L44005" s="36"/>
      <c r="M44005" s="36"/>
      <c r="N44005" s="36"/>
    </row>
    <row r="44006" spans="12:14" x14ac:dyDescent="0.25">
      <c r="L44006" s="36"/>
      <c r="M44006" s="36"/>
      <c r="N44006" s="36"/>
    </row>
    <row r="44007" spans="12:14" x14ac:dyDescent="0.25">
      <c r="L44007" s="36"/>
      <c r="M44007" s="36"/>
      <c r="N44007" s="36"/>
    </row>
    <row r="44008" spans="12:14" x14ac:dyDescent="0.25">
      <c r="L44008" s="36"/>
      <c r="M44008" s="36"/>
      <c r="N44008" s="36"/>
    </row>
    <row r="44009" spans="12:14" x14ac:dyDescent="0.25">
      <c r="L44009" s="36"/>
      <c r="M44009" s="36"/>
      <c r="N44009" s="36"/>
    </row>
    <row r="44010" spans="12:14" x14ac:dyDescent="0.25">
      <c r="L44010" s="36"/>
      <c r="M44010" s="36"/>
      <c r="N44010" s="36"/>
    </row>
    <row r="44011" spans="12:14" x14ac:dyDescent="0.25">
      <c r="L44011" s="36"/>
      <c r="M44011" s="36"/>
      <c r="N44011" s="36"/>
    </row>
    <row r="44012" spans="12:14" x14ac:dyDescent="0.25">
      <c r="L44012" s="36"/>
      <c r="M44012" s="36"/>
      <c r="N44012" s="36"/>
    </row>
    <row r="44013" spans="12:14" x14ac:dyDescent="0.25">
      <c r="L44013" s="36"/>
      <c r="M44013" s="36"/>
      <c r="N44013" s="36"/>
    </row>
    <row r="44014" spans="12:14" x14ac:dyDescent="0.25">
      <c r="L44014" s="36"/>
      <c r="M44014" s="36"/>
      <c r="N44014" s="36"/>
    </row>
    <row r="44015" spans="12:14" x14ac:dyDescent="0.25">
      <c r="L44015" s="36"/>
      <c r="M44015" s="36"/>
      <c r="N44015" s="36"/>
    </row>
    <row r="44016" spans="12:14" x14ac:dyDescent="0.25">
      <c r="L44016" s="36"/>
      <c r="M44016" s="36"/>
      <c r="N44016" s="36"/>
    </row>
    <row r="44017" spans="12:14" x14ac:dyDescent="0.25">
      <c r="L44017" s="36"/>
      <c r="M44017" s="36"/>
      <c r="N44017" s="36"/>
    </row>
    <row r="44018" spans="12:14" x14ac:dyDescent="0.25">
      <c r="L44018" s="36"/>
      <c r="M44018" s="36"/>
      <c r="N44018" s="36"/>
    </row>
    <row r="44019" spans="12:14" x14ac:dyDescent="0.25">
      <c r="L44019" s="36"/>
      <c r="M44019" s="36"/>
      <c r="N44019" s="36"/>
    </row>
    <row r="44020" spans="12:14" x14ac:dyDescent="0.25">
      <c r="L44020" s="36"/>
      <c r="M44020" s="36"/>
      <c r="N44020" s="36"/>
    </row>
    <row r="44021" spans="12:14" x14ac:dyDescent="0.25">
      <c r="L44021" s="36"/>
      <c r="M44021" s="36"/>
      <c r="N44021" s="36"/>
    </row>
    <row r="44022" spans="12:14" x14ac:dyDescent="0.25">
      <c r="L44022" s="36"/>
      <c r="M44022" s="36"/>
      <c r="N44022" s="36"/>
    </row>
    <row r="44023" spans="12:14" x14ac:dyDescent="0.25">
      <c r="L44023" s="36"/>
      <c r="M44023" s="36"/>
      <c r="N44023" s="36"/>
    </row>
    <row r="44024" spans="12:14" x14ac:dyDescent="0.25">
      <c r="L44024" s="36"/>
      <c r="M44024" s="36"/>
      <c r="N44024" s="36"/>
    </row>
    <row r="44025" spans="12:14" x14ac:dyDescent="0.25">
      <c r="L44025" s="36"/>
      <c r="M44025" s="36"/>
      <c r="N44025" s="36"/>
    </row>
    <row r="44026" spans="12:14" x14ac:dyDescent="0.25">
      <c r="L44026" s="36"/>
      <c r="M44026" s="36"/>
      <c r="N44026" s="36"/>
    </row>
    <row r="44027" spans="12:14" x14ac:dyDescent="0.25">
      <c r="L44027" s="36"/>
      <c r="M44027" s="36"/>
      <c r="N44027" s="36"/>
    </row>
    <row r="44028" spans="12:14" x14ac:dyDescent="0.25">
      <c r="L44028" s="36"/>
      <c r="M44028" s="36"/>
      <c r="N44028" s="36"/>
    </row>
    <row r="44029" spans="12:14" x14ac:dyDescent="0.25">
      <c r="L44029" s="36"/>
      <c r="M44029" s="36"/>
      <c r="N44029" s="36"/>
    </row>
    <row r="44030" spans="12:14" x14ac:dyDescent="0.25">
      <c r="L44030" s="36"/>
      <c r="M44030" s="36"/>
      <c r="N44030" s="36"/>
    </row>
    <row r="44031" spans="12:14" x14ac:dyDescent="0.25">
      <c r="L44031" s="36"/>
      <c r="M44031" s="36"/>
      <c r="N44031" s="36"/>
    </row>
    <row r="44032" spans="12:14" x14ac:dyDescent="0.25">
      <c r="L44032" s="36"/>
      <c r="M44032" s="36"/>
      <c r="N44032" s="36"/>
    </row>
    <row r="44033" spans="12:14" x14ac:dyDescent="0.25">
      <c r="L44033" s="36"/>
      <c r="M44033" s="36"/>
      <c r="N44033" s="36"/>
    </row>
    <row r="44034" spans="12:14" x14ac:dyDescent="0.25">
      <c r="L44034" s="36"/>
      <c r="M44034" s="36"/>
      <c r="N44034" s="36"/>
    </row>
    <row r="44035" spans="12:14" x14ac:dyDescent="0.25">
      <c r="L44035" s="36"/>
      <c r="M44035" s="36"/>
      <c r="N44035" s="36"/>
    </row>
    <row r="44036" spans="12:14" x14ac:dyDescent="0.25">
      <c r="L44036" s="36"/>
      <c r="M44036" s="36"/>
      <c r="N44036" s="36"/>
    </row>
    <row r="44037" spans="12:14" x14ac:dyDescent="0.25">
      <c r="L44037" s="36"/>
      <c r="M44037" s="36"/>
      <c r="N44037" s="36"/>
    </row>
    <row r="44038" spans="12:14" x14ac:dyDescent="0.25">
      <c r="L44038" s="36"/>
      <c r="M44038" s="36"/>
      <c r="N44038" s="36"/>
    </row>
    <row r="44039" spans="12:14" x14ac:dyDescent="0.25">
      <c r="L44039" s="36"/>
      <c r="M44039" s="36"/>
      <c r="N44039" s="36"/>
    </row>
    <row r="44040" spans="12:14" x14ac:dyDescent="0.25">
      <c r="L44040" s="36"/>
      <c r="M44040" s="36"/>
      <c r="N44040" s="36"/>
    </row>
    <row r="44041" spans="12:14" x14ac:dyDescent="0.25">
      <c r="L44041" s="36"/>
      <c r="M44041" s="36"/>
      <c r="N44041" s="36"/>
    </row>
    <row r="44042" spans="12:14" x14ac:dyDescent="0.25">
      <c r="L44042" s="36"/>
      <c r="M44042" s="36"/>
      <c r="N44042" s="36"/>
    </row>
    <row r="44043" spans="12:14" x14ac:dyDescent="0.25">
      <c r="L44043" s="36"/>
      <c r="M44043" s="36"/>
      <c r="N44043" s="36"/>
    </row>
    <row r="44044" spans="12:14" x14ac:dyDescent="0.25">
      <c r="L44044" s="36"/>
      <c r="M44044" s="36"/>
      <c r="N44044" s="36"/>
    </row>
    <row r="44045" spans="12:14" x14ac:dyDescent="0.25">
      <c r="L44045" s="36"/>
      <c r="M44045" s="36"/>
      <c r="N44045" s="36"/>
    </row>
    <row r="44046" spans="12:14" x14ac:dyDescent="0.25">
      <c r="L44046" s="36"/>
      <c r="M44046" s="36"/>
      <c r="N44046" s="36"/>
    </row>
    <row r="44047" spans="12:14" x14ac:dyDescent="0.25">
      <c r="L44047" s="36"/>
      <c r="M44047" s="36"/>
      <c r="N44047" s="36"/>
    </row>
    <row r="44048" spans="12:14" x14ac:dyDescent="0.25">
      <c r="L44048" s="36"/>
      <c r="M44048" s="36"/>
      <c r="N44048" s="36"/>
    </row>
    <row r="44049" spans="12:14" x14ac:dyDescent="0.25">
      <c r="L44049" s="36"/>
      <c r="M44049" s="36"/>
      <c r="N44049" s="36"/>
    </row>
    <row r="44050" spans="12:14" x14ac:dyDescent="0.25">
      <c r="L44050" s="36"/>
      <c r="M44050" s="36"/>
      <c r="N44050" s="36"/>
    </row>
    <row r="44051" spans="12:14" x14ac:dyDescent="0.25">
      <c r="L44051" s="36"/>
      <c r="M44051" s="36"/>
      <c r="N44051" s="36"/>
    </row>
    <row r="44052" spans="12:14" x14ac:dyDescent="0.25">
      <c r="L44052" s="36"/>
      <c r="M44052" s="36"/>
      <c r="N44052" s="36"/>
    </row>
    <row r="44053" spans="12:14" x14ac:dyDescent="0.25">
      <c r="L44053" s="36"/>
      <c r="M44053" s="36"/>
      <c r="N44053" s="36"/>
    </row>
    <row r="44054" spans="12:14" x14ac:dyDescent="0.25">
      <c r="L44054" s="36"/>
      <c r="M44054" s="36"/>
      <c r="N44054" s="36"/>
    </row>
    <row r="44055" spans="12:14" x14ac:dyDescent="0.25">
      <c r="L44055" s="36"/>
      <c r="M44055" s="36"/>
      <c r="N44055" s="36"/>
    </row>
    <row r="44056" spans="12:14" x14ac:dyDescent="0.25">
      <c r="L44056" s="36"/>
      <c r="M44056" s="36"/>
      <c r="N44056" s="36"/>
    </row>
    <row r="44057" spans="12:14" x14ac:dyDescent="0.25">
      <c r="L44057" s="36"/>
      <c r="M44057" s="36"/>
      <c r="N44057" s="36"/>
    </row>
    <row r="44058" spans="12:14" x14ac:dyDescent="0.25">
      <c r="L44058" s="36"/>
      <c r="M44058" s="36"/>
      <c r="N44058" s="36"/>
    </row>
    <row r="44059" spans="12:14" x14ac:dyDescent="0.25">
      <c r="L44059" s="36"/>
      <c r="M44059" s="36"/>
      <c r="N44059" s="36"/>
    </row>
    <row r="44060" spans="12:14" x14ac:dyDescent="0.25">
      <c r="L44060" s="36"/>
      <c r="M44060" s="36"/>
      <c r="N44060" s="36"/>
    </row>
    <row r="44061" spans="12:14" x14ac:dyDescent="0.25">
      <c r="L44061" s="36"/>
      <c r="M44061" s="36"/>
      <c r="N44061" s="36"/>
    </row>
    <row r="44062" spans="12:14" x14ac:dyDescent="0.25">
      <c r="L44062" s="36"/>
      <c r="M44062" s="36"/>
      <c r="N44062" s="36"/>
    </row>
    <row r="44063" spans="12:14" x14ac:dyDescent="0.25">
      <c r="L44063" s="36"/>
      <c r="M44063" s="36"/>
      <c r="N44063" s="36"/>
    </row>
    <row r="44064" spans="12:14" x14ac:dyDescent="0.25">
      <c r="L44064" s="36"/>
      <c r="M44064" s="36"/>
      <c r="N44064" s="36"/>
    </row>
    <row r="44065" spans="12:14" x14ac:dyDescent="0.25">
      <c r="L44065" s="36"/>
      <c r="M44065" s="36"/>
      <c r="N44065" s="36"/>
    </row>
    <row r="44066" spans="12:14" x14ac:dyDescent="0.25">
      <c r="L44066" s="36"/>
      <c r="M44066" s="36"/>
      <c r="N44066" s="36"/>
    </row>
    <row r="44067" spans="12:14" x14ac:dyDescent="0.25">
      <c r="L44067" s="36"/>
      <c r="M44067" s="36"/>
      <c r="N44067" s="36"/>
    </row>
    <row r="44068" spans="12:14" x14ac:dyDescent="0.25">
      <c r="L44068" s="36"/>
      <c r="M44068" s="36"/>
      <c r="N44068" s="36"/>
    </row>
    <row r="44069" spans="12:14" x14ac:dyDescent="0.25">
      <c r="L44069" s="36"/>
      <c r="M44069" s="36"/>
      <c r="N44069" s="36"/>
    </row>
    <row r="44070" spans="12:14" x14ac:dyDescent="0.25">
      <c r="L44070" s="36"/>
      <c r="M44070" s="36"/>
      <c r="N44070" s="36"/>
    </row>
    <row r="44071" spans="12:14" x14ac:dyDescent="0.25">
      <c r="L44071" s="36"/>
      <c r="M44071" s="36"/>
      <c r="N44071" s="36"/>
    </row>
    <row r="44072" spans="12:14" x14ac:dyDescent="0.25">
      <c r="L44072" s="36"/>
      <c r="M44072" s="36"/>
      <c r="N44072" s="36"/>
    </row>
    <row r="44073" spans="12:14" x14ac:dyDescent="0.25">
      <c r="L44073" s="36"/>
      <c r="M44073" s="36"/>
      <c r="N44073" s="36"/>
    </row>
    <row r="44074" spans="12:14" x14ac:dyDescent="0.25">
      <c r="L44074" s="36"/>
      <c r="M44074" s="36"/>
      <c r="N44074" s="36"/>
    </row>
    <row r="44075" spans="12:14" x14ac:dyDescent="0.25">
      <c r="L44075" s="36"/>
      <c r="M44075" s="36"/>
      <c r="N44075" s="36"/>
    </row>
    <row r="44076" spans="12:14" x14ac:dyDescent="0.25">
      <c r="L44076" s="36"/>
      <c r="M44076" s="36"/>
      <c r="N44076" s="36"/>
    </row>
    <row r="44077" spans="12:14" x14ac:dyDescent="0.25">
      <c r="L44077" s="36"/>
      <c r="M44077" s="36"/>
      <c r="N44077" s="36"/>
    </row>
    <row r="44078" spans="12:14" x14ac:dyDescent="0.25">
      <c r="L44078" s="36"/>
      <c r="M44078" s="36"/>
      <c r="N44078" s="36"/>
    </row>
    <row r="44079" spans="12:14" x14ac:dyDescent="0.25">
      <c r="L44079" s="36"/>
      <c r="M44079" s="36"/>
      <c r="N44079" s="36"/>
    </row>
    <row r="44080" spans="12:14" x14ac:dyDescent="0.25">
      <c r="L44080" s="36"/>
      <c r="M44080" s="36"/>
      <c r="N44080" s="36"/>
    </row>
    <row r="44081" spans="12:14" x14ac:dyDescent="0.25">
      <c r="L44081" s="36"/>
      <c r="M44081" s="36"/>
      <c r="N44081" s="36"/>
    </row>
    <row r="44082" spans="12:14" x14ac:dyDescent="0.25">
      <c r="L44082" s="36"/>
      <c r="M44082" s="36"/>
      <c r="N44082" s="36"/>
    </row>
    <row r="44083" spans="12:14" x14ac:dyDescent="0.25">
      <c r="L44083" s="36"/>
      <c r="M44083" s="36"/>
      <c r="N44083" s="36"/>
    </row>
    <row r="44084" spans="12:14" x14ac:dyDescent="0.25">
      <c r="L44084" s="36"/>
      <c r="M44084" s="36"/>
      <c r="N44084" s="36"/>
    </row>
    <row r="44085" spans="12:14" x14ac:dyDescent="0.25">
      <c r="L44085" s="36"/>
      <c r="M44085" s="36"/>
      <c r="N44085" s="36"/>
    </row>
    <row r="44086" spans="12:14" x14ac:dyDescent="0.25">
      <c r="L44086" s="36"/>
      <c r="M44086" s="36"/>
      <c r="N44086" s="36"/>
    </row>
    <row r="44087" spans="12:14" x14ac:dyDescent="0.25">
      <c r="L44087" s="36"/>
      <c r="M44087" s="36"/>
      <c r="N44087" s="36"/>
    </row>
    <row r="44088" spans="12:14" x14ac:dyDescent="0.25">
      <c r="L44088" s="36"/>
      <c r="M44088" s="36"/>
      <c r="N44088" s="36"/>
    </row>
    <row r="44089" spans="12:14" x14ac:dyDescent="0.25">
      <c r="L44089" s="36"/>
      <c r="M44089" s="36"/>
      <c r="N44089" s="36"/>
    </row>
    <row r="44090" spans="12:14" x14ac:dyDescent="0.25">
      <c r="L44090" s="36"/>
      <c r="M44090" s="36"/>
      <c r="N44090" s="36"/>
    </row>
    <row r="44091" spans="12:14" x14ac:dyDescent="0.25">
      <c r="L44091" s="36"/>
      <c r="M44091" s="36"/>
      <c r="N44091" s="36"/>
    </row>
    <row r="44092" spans="12:14" x14ac:dyDescent="0.25">
      <c r="L44092" s="36"/>
      <c r="M44092" s="36"/>
      <c r="N44092" s="36"/>
    </row>
    <row r="44093" spans="12:14" x14ac:dyDescent="0.25">
      <c r="L44093" s="36"/>
      <c r="M44093" s="36"/>
      <c r="N44093" s="36"/>
    </row>
    <row r="44094" spans="12:14" x14ac:dyDescent="0.25">
      <c r="L44094" s="36"/>
      <c r="M44094" s="36"/>
      <c r="N44094" s="36"/>
    </row>
    <row r="44095" spans="12:14" x14ac:dyDescent="0.25">
      <c r="L44095" s="36"/>
      <c r="M44095" s="36"/>
      <c r="N44095" s="36"/>
    </row>
    <row r="44096" spans="12:14" x14ac:dyDescent="0.25">
      <c r="L44096" s="36"/>
      <c r="M44096" s="36"/>
      <c r="N44096" s="36"/>
    </row>
    <row r="44097" spans="12:14" x14ac:dyDescent="0.25">
      <c r="L44097" s="36"/>
      <c r="M44097" s="36"/>
      <c r="N44097" s="36"/>
    </row>
    <row r="44098" spans="12:14" x14ac:dyDescent="0.25">
      <c r="L44098" s="36"/>
      <c r="M44098" s="36"/>
      <c r="N44098" s="36"/>
    </row>
    <row r="44099" spans="12:14" x14ac:dyDescent="0.25">
      <c r="L44099" s="36"/>
      <c r="M44099" s="36"/>
      <c r="N44099" s="36"/>
    </row>
    <row r="44100" spans="12:14" x14ac:dyDescent="0.25">
      <c r="L44100" s="36"/>
      <c r="M44100" s="36"/>
      <c r="N44100" s="36"/>
    </row>
    <row r="44101" spans="12:14" x14ac:dyDescent="0.25">
      <c r="L44101" s="36"/>
      <c r="M44101" s="36"/>
      <c r="N44101" s="36"/>
    </row>
    <row r="44102" spans="12:14" x14ac:dyDescent="0.25">
      <c r="L44102" s="36"/>
      <c r="M44102" s="36"/>
      <c r="N44102" s="36"/>
    </row>
    <row r="44103" spans="12:14" x14ac:dyDescent="0.25">
      <c r="L44103" s="36"/>
      <c r="M44103" s="36"/>
      <c r="N44103" s="36"/>
    </row>
    <row r="44104" spans="12:14" x14ac:dyDescent="0.25">
      <c r="L44104" s="36"/>
      <c r="M44104" s="36"/>
      <c r="N44104" s="36"/>
    </row>
    <row r="44105" spans="12:14" x14ac:dyDescent="0.25">
      <c r="L44105" s="36"/>
      <c r="M44105" s="36"/>
      <c r="N44105" s="36"/>
    </row>
    <row r="44106" spans="12:14" x14ac:dyDescent="0.25">
      <c r="L44106" s="36"/>
      <c r="M44106" s="36"/>
      <c r="N44106" s="36"/>
    </row>
    <row r="44107" spans="12:14" x14ac:dyDescent="0.25">
      <c r="L44107" s="36"/>
      <c r="M44107" s="36"/>
      <c r="N44107" s="36"/>
    </row>
    <row r="44108" spans="12:14" x14ac:dyDescent="0.25">
      <c r="L44108" s="36"/>
      <c r="M44108" s="36"/>
      <c r="N44108" s="36"/>
    </row>
    <row r="44109" spans="12:14" x14ac:dyDescent="0.25">
      <c r="L44109" s="36"/>
      <c r="M44109" s="36"/>
      <c r="N44109" s="36"/>
    </row>
    <row r="44110" spans="12:14" x14ac:dyDescent="0.25">
      <c r="L44110" s="36"/>
      <c r="M44110" s="36"/>
      <c r="N44110" s="36"/>
    </row>
    <row r="44111" spans="12:14" x14ac:dyDescent="0.25">
      <c r="L44111" s="36"/>
      <c r="M44111" s="36"/>
      <c r="N44111" s="36"/>
    </row>
    <row r="44112" spans="12:14" x14ac:dyDescent="0.25">
      <c r="L44112" s="36"/>
      <c r="M44112" s="36"/>
      <c r="N44112" s="36"/>
    </row>
    <row r="44113" spans="12:14" x14ac:dyDescent="0.25">
      <c r="L44113" s="36"/>
      <c r="M44113" s="36"/>
      <c r="N44113" s="36"/>
    </row>
    <row r="44114" spans="12:14" x14ac:dyDescent="0.25">
      <c r="L44114" s="36"/>
      <c r="M44114" s="36"/>
      <c r="N44114" s="36"/>
    </row>
    <row r="44115" spans="12:14" x14ac:dyDescent="0.25">
      <c r="L44115" s="36"/>
      <c r="M44115" s="36"/>
      <c r="N44115" s="36"/>
    </row>
    <row r="44116" spans="12:14" x14ac:dyDescent="0.25">
      <c r="L44116" s="36"/>
      <c r="M44116" s="36"/>
      <c r="N44116" s="36"/>
    </row>
    <row r="44117" spans="12:14" x14ac:dyDescent="0.25">
      <c r="L44117" s="36"/>
      <c r="M44117" s="36"/>
      <c r="N44117" s="36"/>
    </row>
    <row r="44118" spans="12:14" x14ac:dyDescent="0.25">
      <c r="L44118" s="36"/>
      <c r="M44118" s="36"/>
      <c r="N44118" s="36"/>
    </row>
    <row r="44119" spans="12:14" x14ac:dyDescent="0.25">
      <c r="L44119" s="36"/>
      <c r="M44119" s="36"/>
      <c r="N44119" s="36"/>
    </row>
    <row r="44120" spans="12:14" x14ac:dyDescent="0.25">
      <c r="L44120" s="36"/>
      <c r="M44120" s="36"/>
      <c r="N44120" s="36"/>
    </row>
    <row r="44121" spans="12:14" x14ac:dyDescent="0.25">
      <c r="L44121" s="36"/>
      <c r="M44121" s="36"/>
      <c r="N44121" s="36"/>
    </row>
    <row r="44122" spans="12:14" x14ac:dyDescent="0.25">
      <c r="L44122" s="36"/>
      <c r="M44122" s="36"/>
      <c r="N44122" s="36"/>
    </row>
    <row r="44123" spans="12:14" x14ac:dyDescent="0.25">
      <c r="L44123" s="36"/>
      <c r="M44123" s="36"/>
      <c r="N44123" s="36"/>
    </row>
    <row r="44124" spans="12:14" x14ac:dyDescent="0.25">
      <c r="L44124" s="36"/>
      <c r="M44124" s="36"/>
      <c r="N44124" s="36"/>
    </row>
    <row r="44125" spans="12:14" x14ac:dyDescent="0.25">
      <c r="L44125" s="36"/>
      <c r="M44125" s="36"/>
      <c r="N44125" s="36"/>
    </row>
    <row r="44126" spans="12:14" x14ac:dyDescent="0.25">
      <c r="L44126" s="36"/>
      <c r="M44126" s="36"/>
      <c r="N44126" s="36"/>
    </row>
    <row r="44127" spans="12:14" x14ac:dyDescent="0.25">
      <c r="L44127" s="36"/>
      <c r="M44127" s="36"/>
      <c r="N44127" s="36"/>
    </row>
    <row r="44128" spans="12:14" x14ac:dyDescent="0.25">
      <c r="L44128" s="36"/>
      <c r="M44128" s="36"/>
      <c r="N44128" s="36"/>
    </row>
    <row r="44129" spans="12:14" x14ac:dyDescent="0.25">
      <c r="L44129" s="36"/>
      <c r="M44129" s="36"/>
      <c r="N44129" s="36"/>
    </row>
    <row r="44130" spans="12:14" x14ac:dyDescent="0.25">
      <c r="L44130" s="36"/>
      <c r="M44130" s="36"/>
      <c r="N44130" s="36"/>
    </row>
    <row r="44131" spans="12:14" x14ac:dyDescent="0.25">
      <c r="L44131" s="36"/>
      <c r="M44131" s="36"/>
      <c r="N44131" s="36"/>
    </row>
    <row r="44132" spans="12:14" x14ac:dyDescent="0.25">
      <c r="L44132" s="36"/>
      <c r="M44132" s="36"/>
      <c r="N44132" s="36"/>
    </row>
    <row r="44133" spans="12:14" x14ac:dyDescent="0.25">
      <c r="L44133" s="36"/>
      <c r="M44133" s="36"/>
      <c r="N44133" s="36"/>
    </row>
    <row r="44134" spans="12:14" x14ac:dyDescent="0.25">
      <c r="L44134" s="36"/>
      <c r="M44134" s="36"/>
      <c r="N44134" s="36"/>
    </row>
    <row r="44135" spans="12:14" x14ac:dyDescent="0.25">
      <c r="L44135" s="36"/>
      <c r="M44135" s="36"/>
      <c r="N44135" s="36"/>
    </row>
    <row r="44136" spans="12:14" x14ac:dyDescent="0.25">
      <c r="L44136" s="36"/>
      <c r="M44136" s="36"/>
      <c r="N44136" s="36"/>
    </row>
    <row r="44137" spans="12:14" x14ac:dyDescent="0.25">
      <c r="L44137" s="36"/>
      <c r="M44137" s="36"/>
      <c r="N44137" s="36"/>
    </row>
    <row r="44138" spans="12:14" x14ac:dyDescent="0.25">
      <c r="L44138" s="36"/>
      <c r="M44138" s="36"/>
      <c r="N44138" s="36"/>
    </row>
    <row r="44139" spans="12:14" x14ac:dyDescent="0.25">
      <c r="L44139" s="36"/>
      <c r="M44139" s="36"/>
      <c r="N44139" s="36"/>
    </row>
    <row r="44140" spans="12:14" x14ac:dyDescent="0.25">
      <c r="L44140" s="36"/>
      <c r="M44140" s="36"/>
      <c r="N44140" s="36"/>
    </row>
    <row r="44141" spans="12:14" x14ac:dyDescent="0.25">
      <c r="L44141" s="36"/>
      <c r="M44141" s="36"/>
      <c r="N44141" s="36"/>
    </row>
    <row r="44142" spans="12:14" x14ac:dyDescent="0.25">
      <c r="L44142" s="36"/>
      <c r="M44142" s="36"/>
      <c r="N44142" s="36"/>
    </row>
    <row r="44143" spans="12:14" x14ac:dyDescent="0.25">
      <c r="L44143" s="36"/>
      <c r="M44143" s="36"/>
      <c r="N44143" s="36"/>
    </row>
    <row r="44144" spans="12:14" x14ac:dyDescent="0.25">
      <c r="L44144" s="36"/>
      <c r="M44144" s="36"/>
      <c r="N44144" s="36"/>
    </row>
    <row r="44145" spans="12:14" x14ac:dyDescent="0.25">
      <c r="L44145" s="36"/>
      <c r="M44145" s="36"/>
      <c r="N44145" s="36"/>
    </row>
    <row r="44146" spans="12:14" x14ac:dyDescent="0.25">
      <c r="L44146" s="36"/>
      <c r="M44146" s="36"/>
      <c r="N44146" s="36"/>
    </row>
    <row r="44147" spans="12:14" x14ac:dyDescent="0.25">
      <c r="L44147" s="36"/>
      <c r="M44147" s="36"/>
      <c r="N44147" s="36"/>
    </row>
    <row r="44148" spans="12:14" x14ac:dyDescent="0.25">
      <c r="L44148" s="36"/>
      <c r="M44148" s="36"/>
      <c r="N44148" s="36"/>
    </row>
    <row r="44149" spans="12:14" x14ac:dyDescent="0.25">
      <c r="L44149" s="36"/>
      <c r="M44149" s="36"/>
      <c r="N44149" s="36"/>
    </row>
    <row r="44150" spans="12:14" x14ac:dyDescent="0.25">
      <c r="L44150" s="36"/>
      <c r="M44150" s="36"/>
      <c r="N44150" s="36"/>
    </row>
    <row r="44151" spans="12:14" x14ac:dyDescent="0.25">
      <c r="L44151" s="36"/>
      <c r="M44151" s="36"/>
      <c r="N44151" s="36"/>
    </row>
    <row r="44152" spans="12:14" x14ac:dyDescent="0.25">
      <c r="L44152" s="36"/>
      <c r="M44152" s="36"/>
      <c r="N44152" s="36"/>
    </row>
    <row r="44153" spans="12:14" x14ac:dyDescent="0.25">
      <c r="L44153" s="36"/>
      <c r="M44153" s="36"/>
      <c r="N44153" s="36"/>
    </row>
    <row r="44154" spans="12:14" x14ac:dyDescent="0.25">
      <c r="L44154" s="36"/>
      <c r="M44154" s="36"/>
      <c r="N44154" s="36"/>
    </row>
    <row r="44155" spans="12:14" x14ac:dyDescent="0.25">
      <c r="L44155" s="36"/>
      <c r="M44155" s="36"/>
      <c r="N44155" s="36"/>
    </row>
    <row r="44156" spans="12:14" x14ac:dyDescent="0.25">
      <c r="L44156" s="36"/>
      <c r="M44156" s="36"/>
      <c r="N44156" s="36"/>
    </row>
    <row r="44157" spans="12:14" x14ac:dyDescent="0.25">
      <c r="L44157" s="36"/>
      <c r="M44157" s="36"/>
      <c r="N44157" s="36"/>
    </row>
    <row r="44158" spans="12:14" x14ac:dyDescent="0.25">
      <c r="L44158" s="36"/>
      <c r="M44158" s="36"/>
      <c r="N44158" s="36"/>
    </row>
    <row r="44159" spans="12:14" x14ac:dyDescent="0.25">
      <c r="L44159" s="36"/>
      <c r="M44159" s="36"/>
      <c r="N44159" s="36"/>
    </row>
    <row r="44160" spans="12:14" x14ac:dyDescent="0.25">
      <c r="L44160" s="36"/>
      <c r="M44160" s="36"/>
      <c r="N44160" s="36"/>
    </row>
    <row r="44161" spans="12:14" x14ac:dyDescent="0.25">
      <c r="L44161" s="36"/>
      <c r="M44161" s="36"/>
      <c r="N44161" s="36"/>
    </row>
    <row r="44162" spans="12:14" x14ac:dyDescent="0.25">
      <c r="L44162" s="36"/>
      <c r="M44162" s="36"/>
      <c r="N44162" s="36"/>
    </row>
    <row r="44163" spans="12:14" x14ac:dyDescent="0.25">
      <c r="L44163" s="36"/>
      <c r="M44163" s="36"/>
      <c r="N44163" s="36"/>
    </row>
    <row r="44164" spans="12:14" x14ac:dyDescent="0.25">
      <c r="L44164" s="36"/>
      <c r="M44164" s="36"/>
      <c r="N44164" s="36"/>
    </row>
    <row r="44165" spans="12:14" x14ac:dyDescent="0.25">
      <c r="L44165" s="36"/>
      <c r="M44165" s="36"/>
      <c r="N44165" s="36"/>
    </row>
    <row r="44166" spans="12:14" x14ac:dyDescent="0.25">
      <c r="L44166" s="36"/>
      <c r="M44166" s="36"/>
      <c r="N44166" s="36"/>
    </row>
    <row r="44167" spans="12:14" x14ac:dyDescent="0.25">
      <c r="L44167" s="36"/>
      <c r="M44167" s="36"/>
      <c r="N44167" s="36"/>
    </row>
    <row r="44168" spans="12:14" x14ac:dyDescent="0.25">
      <c r="L44168" s="36"/>
      <c r="M44168" s="36"/>
      <c r="N44168" s="36"/>
    </row>
    <row r="44169" spans="12:14" x14ac:dyDescent="0.25">
      <c r="L44169" s="36"/>
      <c r="M44169" s="36"/>
      <c r="N44169" s="36"/>
    </row>
    <row r="44170" spans="12:14" x14ac:dyDescent="0.25">
      <c r="L44170" s="36"/>
      <c r="M44170" s="36"/>
      <c r="N44170" s="36"/>
    </row>
    <row r="44171" spans="12:14" x14ac:dyDescent="0.25">
      <c r="L44171" s="36"/>
      <c r="M44171" s="36"/>
      <c r="N44171" s="36"/>
    </row>
    <row r="44172" spans="12:14" x14ac:dyDescent="0.25">
      <c r="L44172" s="36"/>
      <c r="M44172" s="36"/>
      <c r="N44172" s="36"/>
    </row>
    <row r="44173" spans="12:14" x14ac:dyDescent="0.25">
      <c r="L44173" s="36"/>
      <c r="M44173" s="36"/>
      <c r="N44173" s="36"/>
    </row>
    <row r="44174" spans="12:14" x14ac:dyDescent="0.25">
      <c r="L44174" s="36"/>
      <c r="M44174" s="36"/>
      <c r="N44174" s="36"/>
    </row>
    <row r="44175" spans="12:14" x14ac:dyDescent="0.25">
      <c r="L44175" s="36"/>
      <c r="M44175" s="36"/>
      <c r="N44175" s="36"/>
    </row>
    <row r="44176" spans="12:14" x14ac:dyDescent="0.25">
      <c r="L44176" s="36"/>
      <c r="M44176" s="36"/>
      <c r="N44176" s="36"/>
    </row>
    <row r="44177" spans="12:14" x14ac:dyDescent="0.25">
      <c r="L44177" s="36"/>
      <c r="M44177" s="36"/>
      <c r="N44177" s="36"/>
    </row>
    <row r="44178" spans="12:14" x14ac:dyDescent="0.25">
      <c r="L44178" s="36"/>
      <c r="M44178" s="36"/>
      <c r="N44178" s="36"/>
    </row>
    <row r="44179" spans="12:14" x14ac:dyDescent="0.25">
      <c r="L44179" s="36"/>
      <c r="M44179" s="36"/>
      <c r="N44179" s="36"/>
    </row>
    <row r="44180" spans="12:14" x14ac:dyDescent="0.25">
      <c r="L44180" s="36"/>
      <c r="M44180" s="36"/>
      <c r="N44180" s="36"/>
    </row>
    <row r="44181" spans="12:14" x14ac:dyDescent="0.25">
      <c r="L44181" s="36"/>
      <c r="M44181" s="36"/>
      <c r="N44181" s="36"/>
    </row>
    <row r="44182" spans="12:14" x14ac:dyDescent="0.25">
      <c r="L44182" s="36"/>
      <c r="M44182" s="36"/>
      <c r="N44182" s="36"/>
    </row>
    <row r="44183" spans="12:14" x14ac:dyDescent="0.25">
      <c r="L44183" s="36"/>
      <c r="M44183" s="36"/>
      <c r="N44183" s="36"/>
    </row>
    <row r="44184" spans="12:14" x14ac:dyDescent="0.25">
      <c r="L44184" s="36"/>
      <c r="M44184" s="36"/>
      <c r="N44184" s="36"/>
    </row>
    <row r="44185" spans="12:14" x14ac:dyDescent="0.25">
      <c r="L44185" s="36"/>
      <c r="M44185" s="36"/>
      <c r="N44185" s="36"/>
    </row>
    <row r="44186" spans="12:14" x14ac:dyDescent="0.25">
      <c r="L44186" s="36"/>
      <c r="M44186" s="36"/>
      <c r="N44186" s="36"/>
    </row>
    <row r="44187" spans="12:14" x14ac:dyDescent="0.25">
      <c r="L44187" s="36"/>
      <c r="M44187" s="36"/>
      <c r="N44187" s="36"/>
    </row>
    <row r="44188" spans="12:14" x14ac:dyDescent="0.25">
      <c r="L44188" s="36"/>
      <c r="M44188" s="36"/>
      <c r="N44188" s="36"/>
    </row>
    <row r="44189" spans="12:14" x14ac:dyDescent="0.25">
      <c r="L44189" s="36"/>
      <c r="M44189" s="36"/>
      <c r="N44189" s="36"/>
    </row>
    <row r="44190" spans="12:14" x14ac:dyDescent="0.25">
      <c r="L44190" s="36"/>
      <c r="M44190" s="36"/>
      <c r="N44190" s="36"/>
    </row>
    <row r="44191" spans="12:14" x14ac:dyDescent="0.25">
      <c r="L44191" s="36"/>
      <c r="M44191" s="36"/>
      <c r="N44191" s="36"/>
    </row>
    <row r="44192" spans="12:14" x14ac:dyDescent="0.25">
      <c r="L44192" s="36"/>
      <c r="M44192" s="36"/>
      <c r="N44192" s="36"/>
    </row>
    <row r="44193" spans="12:14" x14ac:dyDescent="0.25">
      <c r="L44193" s="36"/>
      <c r="M44193" s="36"/>
      <c r="N44193" s="36"/>
    </row>
    <row r="44194" spans="12:14" x14ac:dyDescent="0.25">
      <c r="L44194" s="36"/>
      <c r="M44194" s="36"/>
      <c r="N44194" s="36"/>
    </row>
    <row r="44195" spans="12:14" x14ac:dyDescent="0.25">
      <c r="L44195" s="36"/>
      <c r="M44195" s="36"/>
      <c r="N44195" s="36"/>
    </row>
    <row r="44196" spans="12:14" x14ac:dyDescent="0.25">
      <c r="L44196" s="36"/>
      <c r="M44196" s="36"/>
      <c r="N44196" s="36"/>
    </row>
    <row r="44197" spans="12:14" x14ac:dyDescent="0.25">
      <c r="L44197" s="36"/>
      <c r="M44197" s="36"/>
      <c r="N44197" s="36"/>
    </row>
    <row r="44198" spans="12:14" x14ac:dyDescent="0.25">
      <c r="L44198" s="36"/>
      <c r="M44198" s="36"/>
      <c r="N44198" s="36"/>
    </row>
    <row r="44199" spans="12:14" x14ac:dyDescent="0.25">
      <c r="L44199" s="36"/>
      <c r="M44199" s="36"/>
      <c r="N44199" s="36"/>
    </row>
    <row r="44200" spans="12:14" x14ac:dyDescent="0.25">
      <c r="L44200" s="36"/>
      <c r="M44200" s="36"/>
      <c r="N44200" s="36"/>
    </row>
    <row r="44201" spans="12:14" x14ac:dyDescent="0.25">
      <c r="L44201" s="36"/>
      <c r="M44201" s="36"/>
      <c r="N44201" s="36"/>
    </row>
    <row r="44202" spans="12:14" x14ac:dyDescent="0.25">
      <c r="L44202" s="36"/>
      <c r="M44202" s="36"/>
      <c r="N44202" s="36"/>
    </row>
    <row r="44203" spans="12:14" x14ac:dyDescent="0.25">
      <c r="L44203" s="36"/>
      <c r="M44203" s="36"/>
      <c r="N44203" s="36"/>
    </row>
    <row r="44204" spans="12:14" x14ac:dyDescent="0.25">
      <c r="L44204" s="36"/>
      <c r="M44204" s="36"/>
      <c r="N44204" s="36"/>
    </row>
    <row r="44205" spans="12:14" x14ac:dyDescent="0.25">
      <c r="L44205" s="36"/>
      <c r="M44205" s="36"/>
      <c r="N44205" s="36"/>
    </row>
    <row r="44206" spans="12:14" x14ac:dyDescent="0.25">
      <c r="L44206" s="36"/>
      <c r="M44206" s="36"/>
      <c r="N44206" s="36"/>
    </row>
    <row r="44207" spans="12:14" x14ac:dyDescent="0.25">
      <c r="L44207" s="36"/>
      <c r="M44207" s="36"/>
      <c r="N44207" s="36"/>
    </row>
    <row r="44208" spans="12:14" x14ac:dyDescent="0.25">
      <c r="L44208" s="36"/>
      <c r="M44208" s="36"/>
      <c r="N44208" s="36"/>
    </row>
    <row r="44209" spans="12:14" x14ac:dyDescent="0.25">
      <c r="L44209" s="36"/>
      <c r="M44209" s="36"/>
      <c r="N44209" s="36"/>
    </row>
    <row r="44210" spans="12:14" x14ac:dyDescent="0.25">
      <c r="L44210" s="36"/>
      <c r="M44210" s="36"/>
      <c r="N44210" s="36"/>
    </row>
    <row r="44211" spans="12:14" x14ac:dyDescent="0.25">
      <c r="L44211" s="36"/>
      <c r="M44211" s="36"/>
      <c r="N44211" s="36"/>
    </row>
    <row r="44212" spans="12:14" x14ac:dyDescent="0.25">
      <c r="L44212" s="36"/>
      <c r="M44212" s="36"/>
      <c r="N44212" s="36"/>
    </row>
    <row r="44213" spans="12:14" x14ac:dyDescent="0.25">
      <c r="L44213" s="36"/>
      <c r="M44213" s="36"/>
      <c r="N44213" s="36"/>
    </row>
    <row r="44214" spans="12:14" x14ac:dyDescent="0.25">
      <c r="L44214" s="36"/>
      <c r="M44214" s="36"/>
      <c r="N44214" s="36"/>
    </row>
    <row r="44215" spans="12:14" x14ac:dyDescent="0.25">
      <c r="L44215" s="36"/>
      <c r="M44215" s="36"/>
      <c r="N44215" s="36"/>
    </row>
    <row r="44216" spans="12:14" x14ac:dyDescent="0.25">
      <c r="L44216" s="36"/>
      <c r="M44216" s="36"/>
      <c r="N44216" s="36"/>
    </row>
    <row r="44217" spans="12:14" x14ac:dyDescent="0.25">
      <c r="L44217" s="36"/>
      <c r="M44217" s="36"/>
      <c r="N44217" s="36"/>
    </row>
    <row r="44218" spans="12:14" x14ac:dyDescent="0.25">
      <c r="L44218" s="36"/>
      <c r="M44218" s="36"/>
      <c r="N44218" s="36"/>
    </row>
    <row r="44219" spans="12:14" x14ac:dyDescent="0.25">
      <c r="L44219" s="36"/>
      <c r="M44219" s="36"/>
      <c r="N44219" s="36"/>
    </row>
    <row r="44220" spans="12:14" x14ac:dyDescent="0.25">
      <c r="L44220" s="36"/>
      <c r="M44220" s="36"/>
      <c r="N44220" s="36"/>
    </row>
    <row r="44221" spans="12:14" x14ac:dyDescent="0.25">
      <c r="L44221" s="36"/>
      <c r="M44221" s="36"/>
      <c r="N44221" s="36"/>
    </row>
    <row r="44222" spans="12:14" x14ac:dyDescent="0.25">
      <c r="L44222" s="36"/>
      <c r="M44222" s="36"/>
      <c r="N44222" s="36"/>
    </row>
    <row r="44223" spans="12:14" x14ac:dyDescent="0.25">
      <c r="L44223" s="36"/>
      <c r="M44223" s="36"/>
      <c r="N44223" s="36"/>
    </row>
    <row r="44224" spans="12:14" x14ac:dyDescent="0.25">
      <c r="L44224" s="36"/>
      <c r="M44224" s="36"/>
      <c r="N44224" s="36"/>
    </row>
    <row r="44225" spans="12:14" x14ac:dyDescent="0.25">
      <c r="L44225" s="36"/>
      <c r="M44225" s="36"/>
      <c r="N44225" s="36"/>
    </row>
    <row r="44226" spans="12:14" x14ac:dyDescent="0.25">
      <c r="L44226" s="36"/>
      <c r="M44226" s="36"/>
      <c r="N44226" s="36"/>
    </row>
    <row r="44227" spans="12:14" x14ac:dyDescent="0.25">
      <c r="L44227" s="36"/>
      <c r="M44227" s="36"/>
      <c r="N44227" s="36"/>
    </row>
    <row r="44228" spans="12:14" x14ac:dyDescent="0.25">
      <c r="L44228" s="36"/>
      <c r="M44228" s="36"/>
      <c r="N44228" s="36"/>
    </row>
    <row r="44229" spans="12:14" x14ac:dyDescent="0.25">
      <c r="L44229" s="36"/>
      <c r="M44229" s="36"/>
      <c r="N44229" s="36"/>
    </row>
    <row r="44230" spans="12:14" x14ac:dyDescent="0.25">
      <c r="L44230" s="36"/>
      <c r="M44230" s="36"/>
      <c r="N44230" s="36"/>
    </row>
    <row r="44231" spans="12:14" x14ac:dyDescent="0.25">
      <c r="L44231" s="36"/>
      <c r="M44231" s="36"/>
      <c r="N44231" s="36"/>
    </row>
    <row r="44232" spans="12:14" x14ac:dyDescent="0.25">
      <c r="L44232" s="36"/>
      <c r="M44232" s="36"/>
      <c r="N44232" s="36"/>
    </row>
    <row r="44233" spans="12:14" x14ac:dyDescent="0.25">
      <c r="L44233" s="36"/>
      <c r="M44233" s="36"/>
      <c r="N44233" s="36"/>
    </row>
    <row r="44234" spans="12:14" x14ac:dyDescent="0.25">
      <c r="L44234" s="36"/>
      <c r="M44234" s="36"/>
      <c r="N44234" s="36"/>
    </row>
    <row r="44235" spans="12:14" x14ac:dyDescent="0.25">
      <c r="L44235" s="36"/>
      <c r="M44235" s="36"/>
      <c r="N44235" s="36"/>
    </row>
    <row r="44236" spans="12:14" x14ac:dyDescent="0.25">
      <c r="L44236" s="36"/>
      <c r="M44236" s="36"/>
      <c r="N44236" s="36"/>
    </row>
    <row r="44237" spans="12:14" x14ac:dyDescent="0.25">
      <c r="L44237" s="36"/>
      <c r="M44237" s="36"/>
      <c r="N44237" s="36"/>
    </row>
    <row r="44238" spans="12:14" x14ac:dyDescent="0.25">
      <c r="L44238" s="36"/>
      <c r="M44238" s="36"/>
      <c r="N44238" s="36"/>
    </row>
    <row r="44239" spans="12:14" x14ac:dyDescent="0.25">
      <c r="L44239" s="36"/>
      <c r="M44239" s="36"/>
      <c r="N44239" s="36"/>
    </row>
    <row r="44240" spans="12:14" x14ac:dyDescent="0.25">
      <c r="L44240" s="36"/>
      <c r="M44240" s="36"/>
      <c r="N44240" s="36"/>
    </row>
    <row r="44241" spans="12:14" x14ac:dyDescent="0.25">
      <c r="L44241" s="36"/>
      <c r="M44241" s="36"/>
      <c r="N44241" s="36"/>
    </row>
    <row r="44242" spans="12:14" x14ac:dyDescent="0.25">
      <c r="L44242" s="36"/>
      <c r="M44242" s="36"/>
      <c r="N44242" s="36"/>
    </row>
    <row r="44243" spans="12:14" x14ac:dyDescent="0.25">
      <c r="L44243" s="36"/>
      <c r="M44243" s="36"/>
      <c r="N44243" s="36"/>
    </row>
    <row r="44244" spans="12:14" x14ac:dyDescent="0.25">
      <c r="L44244" s="36"/>
      <c r="M44244" s="36"/>
      <c r="N44244" s="36"/>
    </row>
    <row r="44245" spans="12:14" x14ac:dyDescent="0.25">
      <c r="L44245" s="36"/>
      <c r="M44245" s="36"/>
      <c r="N44245" s="36"/>
    </row>
    <row r="44246" spans="12:14" x14ac:dyDescent="0.25">
      <c r="L44246" s="36"/>
      <c r="M44246" s="36"/>
      <c r="N44246" s="36"/>
    </row>
    <row r="44247" spans="12:14" x14ac:dyDescent="0.25">
      <c r="L44247" s="36"/>
      <c r="M44247" s="36"/>
      <c r="N44247" s="36"/>
    </row>
    <row r="44248" spans="12:14" x14ac:dyDescent="0.25">
      <c r="L44248" s="36"/>
      <c r="M44248" s="36"/>
      <c r="N44248" s="36"/>
    </row>
    <row r="44249" spans="12:14" x14ac:dyDescent="0.25">
      <c r="L44249" s="36"/>
      <c r="M44249" s="36"/>
      <c r="N44249" s="36"/>
    </row>
    <row r="44250" spans="12:14" x14ac:dyDescent="0.25">
      <c r="L44250" s="36"/>
      <c r="M44250" s="36"/>
      <c r="N44250" s="36"/>
    </row>
    <row r="44251" spans="12:14" x14ac:dyDescent="0.25">
      <c r="L44251" s="36"/>
      <c r="M44251" s="36"/>
      <c r="N44251" s="36"/>
    </row>
    <row r="44252" spans="12:14" x14ac:dyDescent="0.25">
      <c r="L44252" s="36"/>
      <c r="M44252" s="36"/>
      <c r="N44252" s="36"/>
    </row>
    <row r="44253" spans="12:14" x14ac:dyDescent="0.25">
      <c r="L44253" s="36"/>
      <c r="M44253" s="36"/>
      <c r="N44253" s="36"/>
    </row>
    <row r="44254" spans="12:14" x14ac:dyDescent="0.25">
      <c r="L44254" s="36"/>
      <c r="M44254" s="36"/>
      <c r="N44254" s="36"/>
    </row>
    <row r="44255" spans="12:14" x14ac:dyDescent="0.25">
      <c r="L44255" s="36"/>
      <c r="M44255" s="36"/>
      <c r="N44255" s="36"/>
    </row>
    <row r="44256" spans="12:14" x14ac:dyDescent="0.25">
      <c r="L44256" s="36"/>
      <c r="M44256" s="36"/>
      <c r="N44256" s="36"/>
    </row>
    <row r="44257" spans="12:14" x14ac:dyDescent="0.25">
      <c r="L44257" s="36"/>
      <c r="M44257" s="36"/>
      <c r="N44257" s="36"/>
    </row>
    <row r="44258" spans="12:14" x14ac:dyDescent="0.25">
      <c r="L44258" s="36"/>
      <c r="M44258" s="36"/>
      <c r="N44258" s="36"/>
    </row>
    <row r="44259" spans="12:14" x14ac:dyDescent="0.25">
      <c r="L44259" s="36"/>
      <c r="M44259" s="36"/>
      <c r="N44259" s="36"/>
    </row>
    <row r="44260" spans="12:14" x14ac:dyDescent="0.25">
      <c r="L44260" s="36"/>
      <c r="M44260" s="36"/>
      <c r="N44260" s="36"/>
    </row>
    <row r="44261" spans="12:14" x14ac:dyDescent="0.25">
      <c r="L44261" s="36"/>
      <c r="M44261" s="36"/>
      <c r="N44261" s="36"/>
    </row>
    <row r="44262" spans="12:14" x14ac:dyDescent="0.25">
      <c r="L44262" s="36"/>
      <c r="M44262" s="36"/>
      <c r="N44262" s="36"/>
    </row>
    <row r="44263" spans="12:14" x14ac:dyDescent="0.25">
      <c r="L44263" s="36"/>
      <c r="M44263" s="36"/>
      <c r="N44263" s="36"/>
    </row>
    <row r="44264" spans="12:14" x14ac:dyDescent="0.25">
      <c r="L44264" s="36"/>
      <c r="M44264" s="36"/>
      <c r="N44264" s="36"/>
    </row>
    <row r="44265" spans="12:14" x14ac:dyDescent="0.25">
      <c r="L44265" s="36"/>
      <c r="M44265" s="36"/>
      <c r="N44265" s="36"/>
    </row>
    <row r="44266" spans="12:14" x14ac:dyDescent="0.25">
      <c r="L44266" s="36"/>
      <c r="M44266" s="36"/>
      <c r="N44266" s="36"/>
    </row>
    <row r="44267" spans="12:14" x14ac:dyDescent="0.25">
      <c r="L44267" s="36"/>
      <c r="M44267" s="36"/>
      <c r="N44267" s="36"/>
    </row>
    <row r="44268" spans="12:14" x14ac:dyDescent="0.25">
      <c r="L44268" s="36"/>
      <c r="M44268" s="36"/>
      <c r="N44268" s="36"/>
    </row>
    <row r="44269" spans="12:14" x14ac:dyDescent="0.25">
      <c r="L44269" s="36"/>
      <c r="M44269" s="36"/>
      <c r="N44269" s="36"/>
    </row>
    <row r="44270" spans="12:14" x14ac:dyDescent="0.25">
      <c r="L44270" s="36"/>
      <c r="M44270" s="36"/>
      <c r="N44270" s="36"/>
    </row>
    <row r="44271" spans="12:14" x14ac:dyDescent="0.25">
      <c r="L44271" s="36"/>
      <c r="M44271" s="36"/>
      <c r="N44271" s="36"/>
    </row>
    <row r="44272" spans="12:14" x14ac:dyDescent="0.25">
      <c r="L44272" s="36"/>
      <c r="M44272" s="36"/>
      <c r="N44272" s="36"/>
    </row>
    <row r="44273" spans="12:14" x14ac:dyDescent="0.25">
      <c r="L44273" s="36"/>
      <c r="M44273" s="36"/>
      <c r="N44273" s="36"/>
    </row>
    <row r="44274" spans="12:14" x14ac:dyDescent="0.25">
      <c r="L44274" s="36"/>
      <c r="M44274" s="36"/>
      <c r="N44274" s="36"/>
    </row>
    <row r="44275" spans="12:14" x14ac:dyDescent="0.25">
      <c r="L44275" s="36"/>
      <c r="M44275" s="36"/>
      <c r="N44275" s="36"/>
    </row>
    <row r="44276" spans="12:14" x14ac:dyDescent="0.25">
      <c r="L44276" s="36"/>
      <c r="M44276" s="36"/>
      <c r="N44276" s="36"/>
    </row>
    <row r="44277" spans="12:14" x14ac:dyDescent="0.25">
      <c r="L44277" s="36"/>
      <c r="M44277" s="36"/>
      <c r="N44277" s="36"/>
    </row>
    <row r="44278" spans="12:14" x14ac:dyDescent="0.25">
      <c r="L44278" s="36"/>
      <c r="M44278" s="36"/>
      <c r="N44278" s="36"/>
    </row>
    <row r="44279" spans="12:14" x14ac:dyDescent="0.25">
      <c r="L44279" s="36"/>
      <c r="M44279" s="36"/>
      <c r="N44279" s="36"/>
    </row>
    <row r="44280" spans="12:14" x14ac:dyDescent="0.25">
      <c r="L44280" s="36"/>
      <c r="M44280" s="36"/>
      <c r="N44280" s="36"/>
    </row>
    <row r="44281" spans="12:14" x14ac:dyDescent="0.25">
      <c r="L44281" s="36"/>
      <c r="M44281" s="36"/>
      <c r="N44281" s="36"/>
    </row>
    <row r="44282" spans="12:14" x14ac:dyDescent="0.25">
      <c r="L44282" s="36"/>
      <c r="M44282" s="36"/>
      <c r="N44282" s="36"/>
    </row>
    <row r="44283" spans="12:14" x14ac:dyDescent="0.25">
      <c r="L44283" s="36"/>
      <c r="M44283" s="36"/>
      <c r="N44283" s="36"/>
    </row>
    <row r="44284" spans="12:14" x14ac:dyDescent="0.25">
      <c r="L44284" s="36"/>
      <c r="M44284" s="36"/>
      <c r="N44284" s="36"/>
    </row>
    <row r="44285" spans="12:14" x14ac:dyDescent="0.25">
      <c r="L44285" s="36"/>
      <c r="M44285" s="36"/>
      <c r="N44285" s="36"/>
    </row>
    <row r="44286" spans="12:14" x14ac:dyDescent="0.25">
      <c r="L44286" s="36"/>
      <c r="M44286" s="36"/>
      <c r="N44286" s="36"/>
    </row>
    <row r="44287" spans="12:14" x14ac:dyDescent="0.25">
      <c r="L44287" s="36"/>
      <c r="M44287" s="36"/>
      <c r="N44287" s="36"/>
    </row>
    <row r="44288" spans="12:14" x14ac:dyDescent="0.25">
      <c r="L44288" s="36"/>
      <c r="M44288" s="36"/>
      <c r="N44288" s="36"/>
    </row>
    <row r="44289" spans="12:14" x14ac:dyDescent="0.25">
      <c r="L44289" s="36"/>
      <c r="M44289" s="36"/>
      <c r="N44289" s="36"/>
    </row>
    <row r="44290" spans="12:14" x14ac:dyDescent="0.25">
      <c r="L44290" s="36"/>
      <c r="M44290" s="36"/>
      <c r="N44290" s="36"/>
    </row>
    <row r="44291" spans="12:14" x14ac:dyDescent="0.25">
      <c r="L44291" s="36"/>
      <c r="M44291" s="36"/>
      <c r="N44291" s="36"/>
    </row>
    <row r="44292" spans="12:14" x14ac:dyDescent="0.25">
      <c r="L44292" s="36"/>
      <c r="M44292" s="36"/>
      <c r="N44292" s="36"/>
    </row>
    <row r="44293" spans="12:14" x14ac:dyDescent="0.25">
      <c r="L44293" s="36"/>
      <c r="M44293" s="36"/>
      <c r="N44293" s="36"/>
    </row>
    <row r="44294" spans="12:14" x14ac:dyDescent="0.25">
      <c r="L44294" s="36"/>
      <c r="M44294" s="36"/>
      <c r="N44294" s="36"/>
    </row>
    <row r="44295" spans="12:14" x14ac:dyDescent="0.25">
      <c r="L44295" s="36"/>
      <c r="M44295" s="36"/>
      <c r="N44295" s="36"/>
    </row>
    <row r="44296" spans="12:14" x14ac:dyDescent="0.25">
      <c r="L44296" s="36"/>
      <c r="M44296" s="36"/>
      <c r="N44296" s="36"/>
    </row>
    <row r="44297" spans="12:14" x14ac:dyDescent="0.25">
      <c r="L44297" s="36"/>
      <c r="M44297" s="36"/>
      <c r="N44297" s="36"/>
    </row>
    <row r="44298" spans="12:14" x14ac:dyDescent="0.25">
      <c r="L44298" s="36"/>
      <c r="M44298" s="36"/>
      <c r="N44298" s="36"/>
    </row>
    <row r="44299" spans="12:14" x14ac:dyDescent="0.25">
      <c r="L44299" s="36"/>
      <c r="M44299" s="36"/>
      <c r="N44299" s="36"/>
    </row>
    <row r="44300" spans="12:14" x14ac:dyDescent="0.25">
      <c r="L44300" s="36"/>
      <c r="M44300" s="36"/>
      <c r="N44300" s="36"/>
    </row>
    <row r="44301" spans="12:14" x14ac:dyDescent="0.25">
      <c r="L44301" s="36"/>
      <c r="M44301" s="36"/>
      <c r="N44301" s="36"/>
    </row>
    <row r="44302" spans="12:14" x14ac:dyDescent="0.25">
      <c r="L44302" s="36"/>
      <c r="M44302" s="36"/>
      <c r="N44302" s="36"/>
    </row>
    <row r="44303" spans="12:14" x14ac:dyDescent="0.25">
      <c r="L44303" s="36"/>
      <c r="M44303" s="36"/>
      <c r="N44303" s="36"/>
    </row>
    <row r="44304" spans="12:14" x14ac:dyDescent="0.25">
      <c r="L44304" s="36"/>
      <c r="M44304" s="36"/>
      <c r="N44304" s="36"/>
    </row>
    <row r="44305" spans="12:14" x14ac:dyDescent="0.25">
      <c r="L44305" s="36"/>
      <c r="M44305" s="36"/>
      <c r="N44305" s="36"/>
    </row>
    <row r="44306" spans="12:14" x14ac:dyDescent="0.25">
      <c r="L44306" s="36"/>
      <c r="M44306" s="36"/>
      <c r="N44306" s="36"/>
    </row>
    <row r="44307" spans="12:14" x14ac:dyDescent="0.25">
      <c r="L44307" s="36"/>
      <c r="M44307" s="36"/>
      <c r="N44307" s="36"/>
    </row>
    <row r="44308" spans="12:14" x14ac:dyDescent="0.25">
      <c r="L44308" s="36"/>
      <c r="M44308" s="36"/>
      <c r="N44308" s="36"/>
    </row>
    <row r="44309" spans="12:14" x14ac:dyDescent="0.25">
      <c r="L44309" s="36"/>
      <c r="M44309" s="36"/>
      <c r="N44309" s="36"/>
    </row>
    <row r="44310" spans="12:14" x14ac:dyDescent="0.25">
      <c r="L44310" s="36"/>
      <c r="M44310" s="36"/>
      <c r="N44310" s="36"/>
    </row>
    <row r="44311" spans="12:14" x14ac:dyDescent="0.25">
      <c r="L44311" s="36"/>
      <c r="M44311" s="36"/>
      <c r="N44311" s="36"/>
    </row>
    <row r="44312" spans="12:14" x14ac:dyDescent="0.25">
      <c r="L44312" s="36"/>
      <c r="M44312" s="36"/>
      <c r="N44312" s="36"/>
    </row>
    <row r="44313" spans="12:14" x14ac:dyDescent="0.25">
      <c r="L44313" s="36"/>
      <c r="M44313" s="36"/>
      <c r="N44313" s="36"/>
    </row>
    <row r="44314" spans="12:14" x14ac:dyDescent="0.25">
      <c r="L44314" s="36"/>
      <c r="M44314" s="36"/>
      <c r="N44314" s="36"/>
    </row>
    <row r="44315" spans="12:14" x14ac:dyDescent="0.25">
      <c r="L44315" s="36"/>
      <c r="M44315" s="36"/>
      <c r="N44315" s="36"/>
    </row>
    <row r="44316" spans="12:14" x14ac:dyDescent="0.25">
      <c r="L44316" s="36"/>
      <c r="M44316" s="36"/>
      <c r="N44316" s="36"/>
    </row>
    <row r="44317" spans="12:14" x14ac:dyDescent="0.25">
      <c r="L44317" s="36"/>
      <c r="M44317" s="36"/>
      <c r="N44317" s="36"/>
    </row>
    <row r="44318" spans="12:14" x14ac:dyDescent="0.25">
      <c r="L44318" s="36"/>
      <c r="M44318" s="36"/>
      <c r="N44318" s="36"/>
    </row>
    <row r="44319" spans="12:14" x14ac:dyDescent="0.25">
      <c r="L44319" s="36"/>
      <c r="M44319" s="36"/>
      <c r="N44319" s="36"/>
    </row>
    <row r="44320" spans="12:14" x14ac:dyDescent="0.25">
      <c r="L44320" s="36"/>
      <c r="M44320" s="36"/>
      <c r="N44320" s="36"/>
    </row>
    <row r="44321" spans="12:14" x14ac:dyDescent="0.25">
      <c r="L44321" s="36"/>
      <c r="M44321" s="36"/>
      <c r="N44321" s="36"/>
    </row>
    <row r="44322" spans="12:14" x14ac:dyDescent="0.25">
      <c r="L44322" s="36"/>
      <c r="M44322" s="36"/>
      <c r="N44322" s="36"/>
    </row>
    <row r="44323" spans="12:14" x14ac:dyDescent="0.25">
      <c r="L44323" s="36"/>
      <c r="M44323" s="36"/>
      <c r="N44323" s="36"/>
    </row>
    <row r="44324" spans="12:14" x14ac:dyDescent="0.25">
      <c r="L44324" s="36"/>
      <c r="M44324" s="36"/>
      <c r="N44324" s="36"/>
    </row>
    <row r="44325" spans="12:14" x14ac:dyDescent="0.25">
      <c r="L44325" s="36"/>
      <c r="M44325" s="36"/>
      <c r="N44325" s="36"/>
    </row>
    <row r="44326" spans="12:14" x14ac:dyDescent="0.25">
      <c r="L44326" s="36"/>
      <c r="M44326" s="36"/>
      <c r="N44326" s="36"/>
    </row>
    <row r="44327" spans="12:14" x14ac:dyDescent="0.25">
      <c r="L44327" s="36"/>
      <c r="M44327" s="36"/>
      <c r="N44327" s="36"/>
    </row>
    <row r="44328" spans="12:14" x14ac:dyDescent="0.25">
      <c r="L44328" s="36"/>
      <c r="M44328" s="36"/>
      <c r="N44328" s="36"/>
    </row>
    <row r="44329" spans="12:14" x14ac:dyDescent="0.25">
      <c r="L44329" s="36"/>
      <c r="M44329" s="36"/>
      <c r="N44329" s="36"/>
    </row>
    <row r="44330" spans="12:14" x14ac:dyDescent="0.25">
      <c r="L44330" s="36"/>
      <c r="M44330" s="36"/>
      <c r="N44330" s="36"/>
    </row>
    <row r="44331" spans="12:14" x14ac:dyDescent="0.25">
      <c r="L44331" s="36"/>
      <c r="M44331" s="36"/>
      <c r="N44331" s="36"/>
    </row>
    <row r="44332" spans="12:14" x14ac:dyDescent="0.25">
      <c r="L44332" s="36"/>
      <c r="M44332" s="36"/>
      <c r="N44332" s="36"/>
    </row>
    <row r="44333" spans="12:14" x14ac:dyDescent="0.25">
      <c r="L44333" s="36"/>
      <c r="M44333" s="36"/>
      <c r="N44333" s="36"/>
    </row>
    <row r="44334" spans="12:14" x14ac:dyDescent="0.25">
      <c r="L44334" s="36"/>
      <c r="M44334" s="36"/>
      <c r="N44334" s="36"/>
    </row>
    <row r="44335" spans="12:14" x14ac:dyDescent="0.25">
      <c r="L44335" s="36"/>
      <c r="M44335" s="36"/>
      <c r="N44335" s="36"/>
    </row>
    <row r="44336" spans="12:14" x14ac:dyDescent="0.25">
      <c r="L44336" s="36"/>
      <c r="M44336" s="36"/>
      <c r="N44336" s="36"/>
    </row>
    <row r="44337" spans="12:14" x14ac:dyDescent="0.25">
      <c r="L44337" s="36"/>
      <c r="M44337" s="36"/>
      <c r="N44337" s="36"/>
    </row>
    <row r="44338" spans="12:14" x14ac:dyDescent="0.25">
      <c r="L44338" s="36"/>
      <c r="M44338" s="36"/>
      <c r="N44338" s="36"/>
    </row>
    <row r="44339" spans="12:14" x14ac:dyDescent="0.25">
      <c r="L44339" s="36"/>
      <c r="M44339" s="36"/>
      <c r="N44339" s="36"/>
    </row>
    <row r="44340" spans="12:14" x14ac:dyDescent="0.25">
      <c r="L44340" s="36"/>
      <c r="M44340" s="36"/>
      <c r="N44340" s="36"/>
    </row>
    <row r="44341" spans="12:14" x14ac:dyDescent="0.25">
      <c r="L44341" s="36"/>
      <c r="M44341" s="36"/>
      <c r="N44341" s="36"/>
    </row>
    <row r="44342" spans="12:14" x14ac:dyDescent="0.25">
      <c r="L44342" s="36"/>
      <c r="M44342" s="36"/>
      <c r="N44342" s="36"/>
    </row>
    <row r="44343" spans="12:14" x14ac:dyDescent="0.25">
      <c r="L44343" s="36"/>
      <c r="M44343" s="36"/>
      <c r="N44343" s="36"/>
    </row>
    <row r="44344" spans="12:14" x14ac:dyDescent="0.25">
      <c r="L44344" s="36"/>
      <c r="M44344" s="36"/>
      <c r="N44344" s="36"/>
    </row>
    <row r="44345" spans="12:14" x14ac:dyDescent="0.25">
      <c r="L44345" s="36"/>
      <c r="M44345" s="36"/>
      <c r="N44345" s="36"/>
    </row>
    <row r="44346" spans="12:14" x14ac:dyDescent="0.25">
      <c r="L44346" s="36"/>
      <c r="M44346" s="36"/>
      <c r="N44346" s="36"/>
    </row>
    <row r="44347" spans="12:14" x14ac:dyDescent="0.25">
      <c r="L44347" s="36"/>
      <c r="M44347" s="36"/>
      <c r="N44347" s="36"/>
    </row>
    <row r="44348" spans="12:14" x14ac:dyDescent="0.25">
      <c r="L44348" s="36"/>
      <c r="M44348" s="36"/>
      <c r="N44348" s="36"/>
    </row>
    <row r="44349" spans="12:14" x14ac:dyDescent="0.25">
      <c r="L44349" s="36"/>
      <c r="M44349" s="36"/>
      <c r="N44349" s="36"/>
    </row>
    <row r="44350" spans="12:14" x14ac:dyDescent="0.25">
      <c r="L44350" s="36"/>
      <c r="M44350" s="36"/>
      <c r="N44350" s="36"/>
    </row>
    <row r="44351" spans="12:14" x14ac:dyDescent="0.25">
      <c r="L44351" s="36"/>
      <c r="M44351" s="36"/>
      <c r="N44351" s="36"/>
    </row>
    <row r="44352" spans="12:14" x14ac:dyDescent="0.25">
      <c r="L44352" s="36"/>
      <c r="M44352" s="36"/>
      <c r="N44352" s="36"/>
    </row>
    <row r="44353" spans="12:14" x14ac:dyDescent="0.25">
      <c r="L44353" s="36"/>
      <c r="M44353" s="36"/>
      <c r="N44353" s="36"/>
    </row>
    <row r="44354" spans="12:14" x14ac:dyDescent="0.25">
      <c r="L44354" s="36"/>
      <c r="M44354" s="36"/>
      <c r="N44354" s="36"/>
    </row>
    <row r="44355" spans="12:14" x14ac:dyDescent="0.25">
      <c r="L44355" s="36"/>
      <c r="M44355" s="36"/>
      <c r="N44355" s="36"/>
    </row>
    <row r="44356" spans="12:14" x14ac:dyDescent="0.25">
      <c r="L44356" s="36"/>
      <c r="M44356" s="36"/>
      <c r="N44356" s="36"/>
    </row>
    <row r="44357" spans="12:14" x14ac:dyDescent="0.25">
      <c r="L44357" s="36"/>
      <c r="M44357" s="36"/>
      <c r="N44357" s="36"/>
    </row>
    <row r="44358" spans="12:14" x14ac:dyDescent="0.25">
      <c r="L44358" s="36"/>
      <c r="M44358" s="36"/>
      <c r="N44358" s="36"/>
    </row>
    <row r="44359" spans="12:14" x14ac:dyDescent="0.25">
      <c r="L44359" s="36"/>
      <c r="M44359" s="36"/>
      <c r="N44359" s="36"/>
    </row>
    <row r="44360" spans="12:14" x14ac:dyDescent="0.25">
      <c r="L44360" s="36"/>
      <c r="M44360" s="36"/>
      <c r="N44360" s="36"/>
    </row>
    <row r="44361" spans="12:14" x14ac:dyDescent="0.25">
      <c r="L44361" s="36"/>
      <c r="M44361" s="36"/>
      <c r="N44361" s="36"/>
    </row>
    <row r="44362" spans="12:14" x14ac:dyDescent="0.25">
      <c r="L44362" s="36"/>
      <c r="M44362" s="36"/>
      <c r="N44362" s="36"/>
    </row>
    <row r="44363" spans="12:14" x14ac:dyDescent="0.25">
      <c r="L44363" s="36"/>
      <c r="M44363" s="36"/>
      <c r="N44363" s="36"/>
    </row>
    <row r="44364" spans="12:14" x14ac:dyDescent="0.25">
      <c r="L44364" s="36"/>
      <c r="M44364" s="36"/>
      <c r="N44364" s="36"/>
    </row>
    <row r="44365" spans="12:14" x14ac:dyDescent="0.25">
      <c r="L44365" s="36"/>
      <c r="M44365" s="36"/>
      <c r="N44365" s="36"/>
    </row>
    <row r="44366" spans="12:14" x14ac:dyDescent="0.25">
      <c r="L44366" s="36"/>
      <c r="M44366" s="36"/>
      <c r="N44366" s="36"/>
    </row>
    <row r="44367" spans="12:14" x14ac:dyDescent="0.25">
      <c r="L44367" s="36"/>
      <c r="M44367" s="36"/>
      <c r="N44367" s="36"/>
    </row>
    <row r="44368" spans="12:14" x14ac:dyDescent="0.25">
      <c r="L44368" s="36"/>
      <c r="M44368" s="36"/>
      <c r="N44368" s="36"/>
    </row>
    <row r="44369" spans="12:14" x14ac:dyDescent="0.25">
      <c r="L44369" s="36"/>
      <c r="M44369" s="36"/>
      <c r="N44369" s="36"/>
    </row>
    <row r="44370" spans="12:14" x14ac:dyDescent="0.25">
      <c r="L44370" s="36"/>
      <c r="M44370" s="36"/>
      <c r="N44370" s="36"/>
    </row>
    <row r="44371" spans="12:14" x14ac:dyDescent="0.25">
      <c r="L44371" s="36"/>
      <c r="M44371" s="36"/>
      <c r="N44371" s="36"/>
    </row>
    <row r="44372" spans="12:14" x14ac:dyDescent="0.25">
      <c r="L44372" s="36"/>
      <c r="M44372" s="36"/>
      <c r="N44372" s="36"/>
    </row>
    <row r="44373" spans="12:14" x14ac:dyDescent="0.25">
      <c r="L44373" s="36"/>
      <c r="M44373" s="36"/>
      <c r="N44373" s="36"/>
    </row>
    <row r="44374" spans="12:14" x14ac:dyDescent="0.25">
      <c r="L44374" s="36"/>
      <c r="M44374" s="36"/>
      <c r="N44374" s="36"/>
    </row>
    <row r="44375" spans="12:14" x14ac:dyDescent="0.25">
      <c r="L44375" s="36"/>
      <c r="M44375" s="36"/>
      <c r="N44375" s="36"/>
    </row>
    <row r="44376" spans="12:14" x14ac:dyDescent="0.25">
      <c r="L44376" s="36"/>
      <c r="M44376" s="36"/>
      <c r="N44376" s="36"/>
    </row>
    <row r="44377" spans="12:14" x14ac:dyDescent="0.25">
      <c r="L44377" s="36"/>
      <c r="M44377" s="36"/>
      <c r="N44377" s="36"/>
    </row>
    <row r="44378" spans="12:14" x14ac:dyDescent="0.25">
      <c r="L44378" s="36"/>
      <c r="M44378" s="36"/>
      <c r="N44378" s="36"/>
    </row>
    <row r="44379" spans="12:14" x14ac:dyDescent="0.25">
      <c r="L44379" s="36"/>
      <c r="M44379" s="36"/>
      <c r="N44379" s="36"/>
    </row>
    <row r="44380" spans="12:14" x14ac:dyDescent="0.25">
      <c r="L44380" s="36"/>
      <c r="M44380" s="36"/>
      <c r="N44380" s="36"/>
    </row>
    <row r="44381" spans="12:14" x14ac:dyDescent="0.25">
      <c r="L44381" s="36"/>
      <c r="M44381" s="36"/>
      <c r="N44381" s="36"/>
    </row>
    <row r="44382" spans="12:14" x14ac:dyDescent="0.25">
      <c r="L44382" s="36"/>
      <c r="M44382" s="36"/>
      <c r="N44382" s="36"/>
    </row>
    <row r="44383" spans="12:14" x14ac:dyDescent="0.25">
      <c r="L44383" s="36"/>
      <c r="M44383" s="36"/>
      <c r="N44383" s="36"/>
    </row>
    <row r="44384" spans="12:14" x14ac:dyDescent="0.25">
      <c r="L44384" s="36"/>
      <c r="M44384" s="36"/>
      <c r="N44384" s="36"/>
    </row>
    <row r="44385" spans="12:14" x14ac:dyDescent="0.25">
      <c r="L44385" s="36"/>
      <c r="M44385" s="36"/>
      <c r="N44385" s="36"/>
    </row>
    <row r="44386" spans="12:14" x14ac:dyDescent="0.25">
      <c r="L44386" s="36"/>
      <c r="M44386" s="36"/>
      <c r="N44386" s="36"/>
    </row>
    <row r="44387" spans="12:14" x14ac:dyDescent="0.25">
      <c r="L44387" s="36"/>
      <c r="M44387" s="36"/>
      <c r="N44387" s="36"/>
    </row>
    <row r="44388" spans="12:14" x14ac:dyDescent="0.25">
      <c r="L44388" s="36"/>
      <c r="M44388" s="36"/>
      <c r="N44388" s="36"/>
    </row>
    <row r="44389" spans="12:14" x14ac:dyDescent="0.25">
      <c r="L44389" s="36"/>
      <c r="M44389" s="36"/>
      <c r="N44389" s="36"/>
    </row>
    <row r="44390" spans="12:14" x14ac:dyDescent="0.25">
      <c r="L44390" s="36"/>
      <c r="M44390" s="36"/>
      <c r="N44390" s="36"/>
    </row>
    <row r="44391" spans="12:14" x14ac:dyDescent="0.25">
      <c r="L44391" s="36"/>
      <c r="M44391" s="36"/>
      <c r="N44391" s="36"/>
    </row>
    <row r="44392" spans="12:14" x14ac:dyDescent="0.25">
      <c r="L44392" s="36"/>
      <c r="M44392" s="36"/>
      <c r="N44392" s="36"/>
    </row>
    <row r="44393" spans="12:14" x14ac:dyDescent="0.25">
      <c r="L44393" s="36"/>
      <c r="M44393" s="36"/>
      <c r="N44393" s="36"/>
    </row>
    <row r="44394" spans="12:14" x14ac:dyDescent="0.25">
      <c r="L44394" s="36"/>
      <c r="M44394" s="36"/>
      <c r="N44394" s="36"/>
    </row>
    <row r="44395" spans="12:14" x14ac:dyDescent="0.25">
      <c r="L44395" s="36"/>
      <c r="M44395" s="36"/>
      <c r="N44395" s="36"/>
    </row>
    <row r="44396" spans="12:14" x14ac:dyDescent="0.25">
      <c r="L44396" s="36"/>
      <c r="M44396" s="36"/>
      <c r="N44396" s="36"/>
    </row>
    <row r="44397" spans="12:14" x14ac:dyDescent="0.25">
      <c r="L44397" s="36"/>
      <c r="M44397" s="36"/>
      <c r="N44397" s="36"/>
    </row>
    <row r="44398" spans="12:14" x14ac:dyDescent="0.25">
      <c r="L44398" s="36"/>
      <c r="M44398" s="36"/>
      <c r="N44398" s="36"/>
    </row>
    <row r="44399" spans="12:14" x14ac:dyDescent="0.25">
      <c r="L44399" s="36"/>
      <c r="M44399" s="36"/>
      <c r="N44399" s="36"/>
    </row>
    <row r="44400" spans="12:14" x14ac:dyDescent="0.25">
      <c r="L44400" s="36"/>
      <c r="M44400" s="36"/>
      <c r="N44400" s="36"/>
    </row>
    <row r="44401" spans="12:14" x14ac:dyDescent="0.25">
      <c r="L44401" s="36"/>
      <c r="M44401" s="36"/>
      <c r="N44401" s="36"/>
    </row>
    <row r="44402" spans="12:14" x14ac:dyDescent="0.25">
      <c r="L44402" s="36"/>
      <c r="M44402" s="36"/>
      <c r="N44402" s="36"/>
    </row>
    <row r="44403" spans="12:14" x14ac:dyDescent="0.25">
      <c r="L44403" s="36"/>
      <c r="M44403" s="36"/>
      <c r="N44403" s="36"/>
    </row>
    <row r="44404" spans="12:14" x14ac:dyDescent="0.25">
      <c r="L44404" s="36"/>
      <c r="M44404" s="36"/>
      <c r="N44404" s="36"/>
    </row>
    <row r="44405" spans="12:14" x14ac:dyDescent="0.25">
      <c r="L44405" s="36"/>
      <c r="M44405" s="36"/>
      <c r="N44405" s="36"/>
    </row>
    <row r="44406" spans="12:14" x14ac:dyDescent="0.25">
      <c r="L44406" s="36"/>
      <c r="M44406" s="36"/>
      <c r="N44406" s="36"/>
    </row>
    <row r="44407" spans="12:14" x14ac:dyDescent="0.25">
      <c r="L44407" s="36"/>
      <c r="M44407" s="36"/>
      <c r="N44407" s="36"/>
    </row>
    <row r="44408" spans="12:14" x14ac:dyDescent="0.25">
      <c r="L44408" s="36"/>
      <c r="M44408" s="36"/>
      <c r="N44408" s="36"/>
    </row>
    <row r="44409" spans="12:14" x14ac:dyDescent="0.25">
      <c r="L44409" s="36"/>
      <c r="M44409" s="36"/>
      <c r="N44409" s="36"/>
    </row>
    <row r="44410" spans="12:14" x14ac:dyDescent="0.25">
      <c r="L44410" s="36"/>
      <c r="M44410" s="36"/>
      <c r="N44410" s="36"/>
    </row>
    <row r="44411" spans="12:14" x14ac:dyDescent="0.25">
      <c r="L44411" s="36"/>
      <c r="M44411" s="36"/>
      <c r="N44411" s="36"/>
    </row>
    <row r="44412" spans="12:14" x14ac:dyDescent="0.25">
      <c r="L44412" s="36"/>
      <c r="M44412" s="36"/>
      <c r="N44412" s="36"/>
    </row>
    <row r="44413" spans="12:14" x14ac:dyDescent="0.25">
      <c r="L44413" s="36"/>
      <c r="M44413" s="36"/>
      <c r="N44413" s="36"/>
    </row>
    <row r="44414" spans="12:14" x14ac:dyDescent="0.25">
      <c r="L44414" s="36"/>
      <c r="M44414" s="36"/>
      <c r="N44414" s="36"/>
    </row>
    <row r="44415" spans="12:14" x14ac:dyDescent="0.25">
      <c r="L44415" s="36"/>
      <c r="M44415" s="36"/>
      <c r="N44415" s="36"/>
    </row>
    <row r="44416" spans="12:14" x14ac:dyDescent="0.25">
      <c r="L44416" s="36"/>
      <c r="M44416" s="36"/>
      <c r="N44416" s="36"/>
    </row>
    <row r="44417" spans="12:14" x14ac:dyDescent="0.25">
      <c r="L44417" s="36"/>
      <c r="M44417" s="36"/>
      <c r="N44417" s="36"/>
    </row>
    <row r="44418" spans="12:14" x14ac:dyDescent="0.25">
      <c r="L44418" s="36"/>
      <c r="M44418" s="36"/>
      <c r="N44418" s="36"/>
    </row>
    <row r="44419" spans="12:14" x14ac:dyDescent="0.25">
      <c r="L44419" s="36"/>
      <c r="M44419" s="36"/>
      <c r="N44419" s="36"/>
    </row>
    <row r="44420" spans="12:14" x14ac:dyDescent="0.25">
      <c r="L44420" s="36"/>
      <c r="M44420" s="36"/>
      <c r="N44420" s="36"/>
    </row>
    <row r="44421" spans="12:14" x14ac:dyDescent="0.25">
      <c r="L44421" s="36"/>
      <c r="M44421" s="36"/>
      <c r="N44421" s="36"/>
    </row>
    <row r="44422" spans="12:14" x14ac:dyDescent="0.25">
      <c r="L44422" s="36"/>
      <c r="M44422" s="36"/>
      <c r="N44422" s="36"/>
    </row>
    <row r="44423" spans="12:14" x14ac:dyDescent="0.25">
      <c r="L44423" s="36"/>
      <c r="M44423" s="36"/>
      <c r="N44423" s="36"/>
    </row>
    <row r="44424" spans="12:14" x14ac:dyDescent="0.25">
      <c r="L44424" s="36"/>
      <c r="M44424" s="36"/>
      <c r="N44424" s="36"/>
    </row>
    <row r="44425" spans="12:14" x14ac:dyDescent="0.25">
      <c r="L44425" s="36"/>
      <c r="M44425" s="36"/>
      <c r="N44425" s="36"/>
    </row>
    <row r="44426" spans="12:14" x14ac:dyDescent="0.25">
      <c r="L44426" s="36"/>
      <c r="M44426" s="36"/>
      <c r="N44426" s="36"/>
    </row>
    <row r="44427" spans="12:14" x14ac:dyDescent="0.25">
      <c r="L44427" s="36"/>
      <c r="M44427" s="36"/>
      <c r="N44427" s="36"/>
    </row>
    <row r="44428" spans="12:14" x14ac:dyDescent="0.25">
      <c r="L44428" s="36"/>
      <c r="M44428" s="36"/>
      <c r="N44428" s="36"/>
    </row>
    <row r="44429" spans="12:14" x14ac:dyDescent="0.25">
      <c r="L44429" s="36"/>
      <c r="M44429" s="36"/>
      <c r="N44429" s="36"/>
    </row>
    <row r="44430" spans="12:14" x14ac:dyDescent="0.25">
      <c r="L44430" s="36"/>
      <c r="M44430" s="36"/>
      <c r="N44430" s="36"/>
    </row>
    <row r="44431" spans="12:14" x14ac:dyDescent="0.25">
      <c r="L44431" s="36"/>
      <c r="M44431" s="36"/>
      <c r="N44431" s="36"/>
    </row>
    <row r="44432" spans="12:14" x14ac:dyDescent="0.25">
      <c r="L44432" s="36"/>
      <c r="M44432" s="36"/>
      <c r="N44432" s="36"/>
    </row>
    <row r="44433" spans="12:14" x14ac:dyDescent="0.25">
      <c r="L44433" s="36"/>
      <c r="M44433" s="36"/>
      <c r="N44433" s="36"/>
    </row>
    <row r="44434" spans="12:14" x14ac:dyDescent="0.25">
      <c r="L44434" s="36"/>
      <c r="M44434" s="36"/>
      <c r="N44434" s="36"/>
    </row>
    <row r="44435" spans="12:14" x14ac:dyDescent="0.25">
      <c r="L44435" s="36"/>
      <c r="M44435" s="36"/>
      <c r="N44435" s="36"/>
    </row>
    <row r="44436" spans="12:14" x14ac:dyDescent="0.25">
      <c r="L44436" s="36"/>
      <c r="M44436" s="36"/>
      <c r="N44436" s="36"/>
    </row>
    <row r="44437" spans="12:14" x14ac:dyDescent="0.25">
      <c r="L44437" s="36"/>
      <c r="M44437" s="36"/>
      <c r="N44437" s="36"/>
    </row>
    <row r="44438" spans="12:14" x14ac:dyDescent="0.25">
      <c r="L44438" s="36"/>
      <c r="M44438" s="36"/>
      <c r="N44438" s="36"/>
    </row>
    <row r="44439" spans="12:14" x14ac:dyDescent="0.25">
      <c r="L44439" s="36"/>
      <c r="M44439" s="36"/>
      <c r="N44439" s="36"/>
    </row>
    <row r="44440" spans="12:14" x14ac:dyDescent="0.25">
      <c r="L44440" s="36"/>
      <c r="M44440" s="36"/>
      <c r="N44440" s="36"/>
    </row>
    <row r="44441" spans="12:14" x14ac:dyDescent="0.25">
      <c r="L44441" s="36"/>
      <c r="M44441" s="36"/>
      <c r="N44441" s="36"/>
    </row>
    <row r="44442" spans="12:14" x14ac:dyDescent="0.25">
      <c r="L44442" s="36"/>
      <c r="M44442" s="36"/>
      <c r="N44442" s="36"/>
    </row>
    <row r="44443" spans="12:14" x14ac:dyDescent="0.25">
      <c r="L44443" s="36"/>
      <c r="M44443" s="36"/>
      <c r="N44443" s="36"/>
    </row>
    <row r="44444" spans="12:14" x14ac:dyDescent="0.25">
      <c r="L44444" s="36"/>
      <c r="M44444" s="36"/>
      <c r="N44444" s="36"/>
    </row>
    <row r="44445" spans="12:14" x14ac:dyDescent="0.25">
      <c r="L44445" s="36"/>
      <c r="M44445" s="36"/>
      <c r="N44445" s="36"/>
    </row>
    <row r="44446" spans="12:14" x14ac:dyDescent="0.25">
      <c r="L44446" s="36"/>
      <c r="M44446" s="36"/>
      <c r="N44446" s="36"/>
    </row>
    <row r="44447" spans="12:14" x14ac:dyDescent="0.25">
      <c r="L44447" s="36"/>
      <c r="M44447" s="36"/>
      <c r="N44447" s="36"/>
    </row>
    <row r="44448" spans="12:14" x14ac:dyDescent="0.25">
      <c r="L44448" s="36"/>
      <c r="M44448" s="36"/>
      <c r="N44448" s="36"/>
    </row>
    <row r="44449" spans="12:14" x14ac:dyDescent="0.25">
      <c r="L44449" s="36"/>
      <c r="M44449" s="36"/>
      <c r="N44449" s="36"/>
    </row>
    <row r="44450" spans="12:14" x14ac:dyDescent="0.25">
      <c r="L44450" s="36"/>
      <c r="M44450" s="36"/>
      <c r="N44450" s="36"/>
    </row>
    <row r="44451" spans="12:14" x14ac:dyDescent="0.25">
      <c r="L44451" s="36"/>
      <c r="M44451" s="36"/>
      <c r="N44451" s="36"/>
    </row>
    <row r="44452" spans="12:14" x14ac:dyDescent="0.25">
      <c r="L44452" s="36"/>
      <c r="M44452" s="36"/>
      <c r="N44452" s="36"/>
    </row>
    <row r="44453" spans="12:14" x14ac:dyDescent="0.25">
      <c r="L44453" s="36"/>
      <c r="M44453" s="36"/>
      <c r="N44453" s="36"/>
    </row>
    <row r="44454" spans="12:14" x14ac:dyDescent="0.25">
      <c r="L44454" s="36"/>
      <c r="M44454" s="36"/>
      <c r="N44454" s="36"/>
    </row>
    <row r="44455" spans="12:14" x14ac:dyDescent="0.25">
      <c r="L44455" s="36"/>
      <c r="M44455" s="36"/>
      <c r="N44455" s="36"/>
    </row>
    <row r="44456" spans="12:14" x14ac:dyDescent="0.25">
      <c r="L44456" s="36"/>
      <c r="M44456" s="36"/>
      <c r="N44456" s="36"/>
    </row>
    <row r="44457" spans="12:14" x14ac:dyDescent="0.25">
      <c r="L44457" s="36"/>
      <c r="M44457" s="36"/>
      <c r="N44457" s="36"/>
    </row>
    <row r="44458" spans="12:14" x14ac:dyDescent="0.25">
      <c r="L44458" s="36"/>
      <c r="M44458" s="36"/>
      <c r="N44458" s="36"/>
    </row>
    <row r="44459" spans="12:14" x14ac:dyDescent="0.25">
      <c r="L44459" s="36"/>
      <c r="M44459" s="36"/>
      <c r="N44459" s="36"/>
    </row>
    <row r="44460" spans="12:14" x14ac:dyDescent="0.25">
      <c r="L44460" s="36"/>
      <c r="M44460" s="36"/>
      <c r="N44460" s="36"/>
    </row>
    <row r="44461" spans="12:14" x14ac:dyDescent="0.25">
      <c r="L44461" s="36"/>
      <c r="M44461" s="36"/>
      <c r="N44461" s="36"/>
    </row>
    <row r="44462" spans="12:14" x14ac:dyDescent="0.25">
      <c r="L44462" s="36"/>
      <c r="M44462" s="36"/>
      <c r="N44462" s="36"/>
    </row>
    <row r="44463" spans="12:14" x14ac:dyDescent="0.25">
      <c r="L44463" s="36"/>
      <c r="M44463" s="36"/>
      <c r="N44463" s="36"/>
    </row>
    <row r="44464" spans="12:14" x14ac:dyDescent="0.25">
      <c r="L44464" s="36"/>
      <c r="M44464" s="36"/>
      <c r="N44464" s="36"/>
    </row>
    <row r="44465" spans="12:14" x14ac:dyDescent="0.25">
      <c r="L44465" s="36"/>
      <c r="M44465" s="36"/>
      <c r="N44465" s="36"/>
    </row>
    <row r="44466" spans="12:14" x14ac:dyDescent="0.25">
      <c r="L44466" s="36"/>
      <c r="M44466" s="36"/>
      <c r="N44466" s="36"/>
    </row>
    <row r="44467" spans="12:14" x14ac:dyDescent="0.25">
      <c r="L44467" s="36"/>
      <c r="M44467" s="36"/>
      <c r="N44467" s="36"/>
    </row>
    <row r="44468" spans="12:14" x14ac:dyDescent="0.25">
      <c r="L44468" s="36"/>
      <c r="M44468" s="36"/>
      <c r="N44468" s="36"/>
    </row>
    <row r="44469" spans="12:14" x14ac:dyDescent="0.25">
      <c r="L44469" s="36"/>
      <c r="M44469" s="36"/>
      <c r="N44469" s="36"/>
    </row>
    <row r="44470" spans="12:14" x14ac:dyDescent="0.25">
      <c r="L44470" s="36"/>
      <c r="M44470" s="36"/>
      <c r="N44470" s="36"/>
    </row>
    <row r="44471" spans="12:14" x14ac:dyDescent="0.25">
      <c r="L44471" s="36"/>
      <c r="M44471" s="36"/>
      <c r="N44471" s="36"/>
    </row>
    <row r="44472" spans="12:14" x14ac:dyDescent="0.25">
      <c r="L44472" s="36"/>
      <c r="M44472" s="36"/>
      <c r="N44472" s="36"/>
    </row>
    <row r="44473" spans="12:14" x14ac:dyDescent="0.25">
      <c r="L44473" s="36"/>
      <c r="M44473" s="36"/>
      <c r="N44473" s="36"/>
    </row>
    <row r="44474" spans="12:14" x14ac:dyDescent="0.25">
      <c r="L44474" s="36"/>
      <c r="M44474" s="36"/>
      <c r="N44474" s="36"/>
    </row>
    <row r="44475" spans="12:14" x14ac:dyDescent="0.25">
      <c r="L44475" s="36"/>
      <c r="M44475" s="36"/>
      <c r="N44475" s="36"/>
    </row>
    <row r="44476" spans="12:14" x14ac:dyDescent="0.25">
      <c r="L44476" s="36"/>
      <c r="M44476" s="36"/>
      <c r="N44476" s="36"/>
    </row>
    <row r="44477" spans="12:14" x14ac:dyDescent="0.25">
      <c r="L44477" s="36"/>
      <c r="M44477" s="36"/>
      <c r="N44477" s="36"/>
    </row>
    <row r="44478" spans="12:14" x14ac:dyDescent="0.25">
      <c r="L44478" s="36"/>
      <c r="M44478" s="36"/>
      <c r="N44478" s="36"/>
    </row>
    <row r="44479" spans="12:14" x14ac:dyDescent="0.25">
      <c r="L44479" s="36"/>
      <c r="M44479" s="36"/>
      <c r="N44479" s="36"/>
    </row>
    <row r="44480" spans="12:14" x14ac:dyDescent="0.25">
      <c r="L44480" s="36"/>
      <c r="M44480" s="36"/>
      <c r="N44480" s="36"/>
    </row>
    <row r="44481" spans="12:14" x14ac:dyDescent="0.25">
      <c r="L44481" s="36"/>
      <c r="M44481" s="36"/>
      <c r="N44481" s="36"/>
    </row>
    <row r="44482" spans="12:14" x14ac:dyDescent="0.25">
      <c r="L44482" s="36"/>
      <c r="M44482" s="36"/>
      <c r="N44482" s="36"/>
    </row>
    <row r="44483" spans="12:14" x14ac:dyDescent="0.25">
      <c r="L44483" s="36"/>
      <c r="M44483" s="36"/>
      <c r="N44483" s="36"/>
    </row>
    <row r="44484" spans="12:14" x14ac:dyDescent="0.25">
      <c r="L44484" s="36"/>
      <c r="M44484" s="36"/>
      <c r="N44484" s="36"/>
    </row>
    <row r="44485" spans="12:14" x14ac:dyDescent="0.25">
      <c r="L44485" s="36"/>
      <c r="M44485" s="36"/>
      <c r="N44485" s="36"/>
    </row>
    <row r="44486" spans="12:14" x14ac:dyDescent="0.25">
      <c r="L44486" s="36"/>
      <c r="M44486" s="36"/>
      <c r="N44486" s="36"/>
    </row>
    <row r="44487" spans="12:14" x14ac:dyDescent="0.25">
      <c r="L44487" s="36"/>
      <c r="M44487" s="36"/>
      <c r="N44487" s="36"/>
    </row>
    <row r="44488" spans="12:14" x14ac:dyDescent="0.25">
      <c r="L44488" s="36"/>
      <c r="M44488" s="36"/>
      <c r="N44488" s="36"/>
    </row>
    <row r="44489" spans="12:14" x14ac:dyDescent="0.25">
      <c r="L44489" s="36"/>
      <c r="M44489" s="36"/>
      <c r="N44489" s="36"/>
    </row>
    <row r="44490" spans="12:14" x14ac:dyDescent="0.25">
      <c r="L44490" s="36"/>
      <c r="M44490" s="36"/>
      <c r="N44490" s="36"/>
    </row>
    <row r="44491" spans="12:14" x14ac:dyDescent="0.25">
      <c r="L44491" s="36"/>
      <c r="M44491" s="36"/>
      <c r="N44491" s="36"/>
    </row>
    <row r="44492" spans="12:14" x14ac:dyDescent="0.25">
      <c r="L44492" s="36"/>
      <c r="M44492" s="36"/>
      <c r="N44492" s="36"/>
    </row>
    <row r="44493" spans="12:14" x14ac:dyDescent="0.25">
      <c r="L44493" s="36"/>
      <c r="M44493" s="36"/>
      <c r="N44493" s="36"/>
    </row>
    <row r="44494" spans="12:14" x14ac:dyDescent="0.25">
      <c r="L44494" s="36"/>
      <c r="M44494" s="36"/>
      <c r="N44494" s="36"/>
    </row>
    <row r="44495" spans="12:14" x14ac:dyDescent="0.25">
      <c r="L44495" s="36"/>
      <c r="M44495" s="36"/>
      <c r="N44495" s="36"/>
    </row>
    <row r="44496" spans="12:14" x14ac:dyDescent="0.25">
      <c r="L44496" s="36"/>
      <c r="M44496" s="36"/>
      <c r="N44496" s="36"/>
    </row>
    <row r="44497" spans="12:14" x14ac:dyDescent="0.25">
      <c r="L44497" s="36"/>
      <c r="M44497" s="36"/>
      <c r="N44497" s="36"/>
    </row>
    <row r="44498" spans="12:14" x14ac:dyDescent="0.25">
      <c r="L44498" s="36"/>
      <c r="M44498" s="36"/>
      <c r="N44498" s="36"/>
    </row>
    <row r="44499" spans="12:14" x14ac:dyDescent="0.25">
      <c r="L44499" s="36"/>
      <c r="M44499" s="36"/>
      <c r="N44499" s="36"/>
    </row>
    <row r="44500" spans="12:14" x14ac:dyDescent="0.25">
      <c r="L44500" s="36"/>
      <c r="M44500" s="36"/>
      <c r="N44500" s="36"/>
    </row>
    <row r="44501" spans="12:14" x14ac:dyDescent="0.25">
      <c r="L44501" s="36"/>
      <c r="M44501" s="36"/>
      <c r="N44501" s="36"/>
    </row>
    <row r="44502" spans="12:14" x14ac:dyDescent="0.25">
      <c r="L44502" s="36"/>
      <c r="M44502" s="36"/>
      <c r="N44502" s="36"/>
    </row>
    <row r="44503" spans="12:14" x14ac:dyDescent="0.25">
      <c r="L44503" s="36"/>
      <c r="M44503" s="36"/>
      <c r="N44503" s="36"/>
    </row>
    <row r="44504" spans="12:14" x14ac:dyDescent="0.25">
      <c r="L44504" s="36"/>
      <c r="M44504" s="36"/>
      <c r="N44504" s="36"/>
    </row>
    <row r="44505" spans="12:14" x14ac:dyDescent="0.25">
      <c r="L44505" s="36"/>
      <c r="M44505" s="36"/>
      <c r="N44505" s="36"/>
    </row>
    <row r="44506" spans="12:14" x14ac:dyDescent="0.25">
      <c r="L44506" s="36"/>
      <c r="M44506" s="36"/>
      <c r="N44506" s="36"/>
    </row>
    <row r="44507" spans="12:14" x14ac:dyDescent="0.25">
      <c r="L44507" s="36"/>
      <c r="M44507" s="36"/>
      <c r="N44507" s="36"/>
    </row>
    <row r="44508" spans="12:14" x14ac:dyDescent="0.25">
      <c r="L44508" s="36"/>
      <c r="M44508" s="36"/>
      <c r="N44508" s="36"/>
    </row>
    <row r="44509" spans="12:14" x14ac:dyDescent="0.25">
      <c r="L44509" s="36"/>
      <c r="M44509" s="36"/>
      <c r="N44509" s="36"/>
    </row>
    <row r="44510" spans="12:14" x14ac:dyDescent="0.25">
      <c r="L44510" s="36"/>
      <c r="M44510" s="36"/>
      <c r="N44510" s="36"/>
    </row>
    <row r="44511" spans="12:14" x14ac:dyDescent="0.25">
      <c r="L44511" s="36"/>
      <c r="M44511" s="36"/>
      <c r="N44511" s="36"/>
    </row>
    <row r="44512" spans="12:14" x14ac:dyDescent="0.25">
      <c r="L44512" s="36"/>
      <c r="M44512" s="36"/>
      <c r="N44512" s="36"/>
    </row>
    <row r="44513" spans="12:14" x14ac:dyDescent="0.25">
      <c r="L44513" s="36"/>
      <c r="M44513" s="36"/>
      <c r="N44513" s="36"/>
    </row>
    <row r="44514" spans="12:14" x14ac:dyDescent="0.25">
      <c r="L44514" s="36"/>
      <c r="M44514" s="36"/>
      <c r="N44514" s="36"/>
    </row>
    <row r="44515" spans="12:14" x14ac:dyDescent="0.25">
      <c r="L44515" s="36"/>
      <c r="M44515" s="36"/>
      <c r="N44515" s="36"/>
    </row>
    <row r="44516" spans="12:14" x14ac:dyDescent="0.25">
      <c r="L44516" s="36"/>
      <c r="M44516" s="36"/>
      <c r="N44516" s="36"/>
    </row>
    <row r="44517" spans="12:14" x14ac:dyDescent="0.25">
      <c r="L44517" s="36"/>
      <c r="M44517" s="36"/>
      <c r="N44517" s="36"/>
    </row>
    <row r="44518" spans="12:14" x14ac:dyDescent="0.25">
      <c r="L44518" s="36"/>
      <c r="M44518" s="36"/>
      <c r="N44518" s="36"/>
    </row>
    <row r="44519" spans="12:14" x14ac:dyDescent="0.25">
      <c r="L44519" s="36"/>
      <c r="M44519" s="36"/>
      <c r="N44519" s="36"/>
    </row>
    <row r="44520" spans="12:14" x14ac:dyDescent="0.25">
      <c r="L44520" s="36"/>
      <c r="M44520" s="36"/>
      <c r="N44520" s="36"/>
    </row>
    <row r="44521" spans="12:14" x14ac:dyDescent="0.25">
      <c r="L44521" s="36"/>
      <c r="M44521" s="36"/>
      <c r="N44521" s="36"/>
    </row>
    <row r="44522" spans="12:14" x14ac:dyDescent="0.25">
      <c r="L44522" s="36"/>
      <c r="M44522" s="36"/>
      <c r="N44522" s="36"/>
    </row>
    <row r="44523" spans="12:14" x14ac:dyDescent="0.25">
      <c r="L44523" s="36"/>
      <c r="M44523" s="36"/>
      <c r="N44523" s="36"/>
    </row>
    <row r="44524" spans="12:14" x14ac:dyDescent="0.25">
      <c r="L44524" s="36"/>
      <c r="M44524" s="36"/>
      <c r="N44524" s="36"/>
    </row>
    <row r="44525" spans="12:14" x14ac:dyDescent="0.25">
      <c r="L44525" s="36"/>
      <c r="M44525" s="36"/>
      <c r="N44525" s="36"/>
    </row>
    <row r="44526" spans="12:14" x14ac:dyDescent="0.25">
      <c r="L44526" s="36"/>
      <c r="M44526" s="36"/>
      <c r="N44526" s="36"/>
    </row>
    <row r="44527" spans="12:14" x14ac:dyDescent="0.25">
      <c r="L44527" s="36"/>
      <c r="M44527" s="36"/>
      <c r="N44527" s="36"/>
    </row>
    <row r="44528" spans="12:14" x14ac:dyDescent="0.25">
      <c r="L44528" s="36"/>
      <c r="M44528" s="36"/>
      <c r="N44528" s="36"/>
    </row>
    <row r="44529" spans="12:14" x14ac:dyDescent="0.25">
      <c r="L44529" s="36"/>
      <c r="M44529" s="36"/>
      <c r="N44529" s="36"/>
    </row>
    <row r="44530" spans="12:14" x14ac:dyDescent="0.25">
      <c r="L44530" s="36"/>
      <c r="M44530" s="36"/>
      <c r="N44530" s="36"/>
    </row>
    <row r="44531" spans="12:14" x14ac:dyDescent="0.25">
      <c r="L44531" s="36"/>
      <c r="M44531" s="36"/>
      <c r="N44531" s="36"/>
    </row>
    <row r="44532" spans="12:14" x14ac:dyDescent="0.25">
      <c r="L44532" s="36"/>
      <c r="M44532" s="36"/>
      <c r="N44532" s="36"/>
    </row>
    <row r="44533" spans="12:14" x14ac:dyDescent="0.25">
      <c r="L44533" s="36"/>
      <c r="M44533" s="36"/>
      <c r="N44533" s="36"/>
    </row>
    <row r="44534" spans="12:14" x14ac:dyDescent="0.25">
      <c r="L44534" s="36"/>
      <c r="M44534" s="36"/>
      <c r="N44534" s="36"/>
    </row>
    <row r="44535" spans="12:14" x14ac:dyDescent="0.25">
      <c r="L44535" s="36"/>
      <c r="M44535" s="36"/>
      <c r="N44535" s="36"/>
    </row>
    <row r="44536" spans="12:14" x14ac:dyDescent="0.25">
      <c r="L44536" s="36"/>
      <c r="M44536" s="36"/>
      <c r="N44536" s="36"/>
    </row>
    <row r="44537" spans="12:14" x14ac:dyDescent="0.25">
      <c r="L44537" s="36"/>
      <c r="M44537" s="36"/>
      <c r="N44537" s="36"/>
    </row>
    <row r="44538" spans="12:14" x14ac:dyDescent="0.25">
      <c r="L44538" s="36"/>
      <c r="M44538" s="36"/>
      <c r="N44538" s="36"/>
    </row>
    <row r="44539" spans="12:14" x14ac:dyDescent="0.25">
      <c r="L44539" s="36"/>
      <c r="M44539" s="36"/>
      <c r="N44539" s="36"/>
    </row>
    <row r="44540" spans="12:14" x14ac:dyDescent="0.25">
      <c r="L44540" s="36"/>
      <c r="M44540" s="36"/>
      <c r="N44540" s="36"/>
    </row>
    <row r="44541" spans="12:14" x14ac:dyDescent="0.25">
      <c r="L44541" s="36"/>
      <c r="M44541" s="36"/>
      <c r="N44541" s="36"/>
    </row>
    <row r="44542" spans="12:14" x14ac:dyDescent="0.25">
      <c r="L44542" s="36"/>
      <c r="M44542" s="36"/>
      <c r="N44542" s="36"/>
    </row>
    <row r="44543" spans="12:14" x14ac:dyDescent="0.25">
      <c r="L44543" s="36"/>
      <c r="M44543" s="36"/>
      <c r="N44543" s="36"/>
    </row>
    <row r="44544" spans="12:14" x14ac:dyDescent="0.25">
      <c r="L44544" s="36"/>
      <c r="M44544" s="36"/>
      <c r="N44544" s="36"/>
    </row>
    <row r="44545" spans="12:14" x14ac:dyDescent="0.25">
      <c r="L44545" s="36"/>
      <c r="M44545" s="36"/>
      <c r="N44545" s="36"/>
    </row>
    <row r="44546" spans="12:14" x14ac:dyDescent="0.25">
      <c r="L44546" s="36"/>
      <c r="M44546" s="36"/>
      <c r="N44546" s="36"/>
    </row>
    <row r="44547" spans="12:14" x14ac:dyDescent="0.25">
      <c r="L44547" s="36"/>
      <c r="M44547" s="36"/>
      <c r="N44547" s="36"/>
    </row>
    <row r="44548" spans="12:14" x14ac:dyDescent="0.25">
      <c r="L44548" s="36"/>
      <c r="M44548" s="36"/>
      <c r="N44548" s="36"/>
    </row>
    <row r="44549" spans="12:14" x14ac:dyDescent="0.25">
      <c r="L44549" s="36"/>
      <c r="M44549" s="36"/>
      <c r="N44549" s="36"/>
    </row>
    <row r="44550" spans="12:14" x14ac:dyDescent="0.25">
      <c r="L44550" s="36"/>
      <c r="M44550" s="36"/>
      <c r="N44550" s="36"/>
    </row>
    <row r="44551" spans="12:14" x14ac:dyDescent="0.25">
      <c r="L44551" s="36"/>
      <c r="M44551" s="36"/>
      <c r="N44551" s="36"/>
    </row>
    <row r="44552" spans="12:14" x14ac:dyDescent="0.25">
      <c r="L44552" s="36"/>
      <c r="M44552" s="36"/>
      <c r="N44552" s="36"/>
    </row>
    <row r="44553" spans="12:14" x14ac:dyDescent="0.25">
      <c r="L44553" s="36"/>
      <c r="M44553" s="36"/>
      <c r="N44553" s="36"/>
    </row>
    <row r="44554" spans="12:14" x14ac:dyDescent="0.25">
      <c r="L44554" s="36"/>
      <c r="M44554" s="36"/>
      <c r="N44554" s="36"/>
    </row>
    <row r="44555" spans="12:14" x14ac:dyDescent="0.25">
      <c r="L44555" s="36"/>
      <c r="M44555" s="36"/>
      <c r="N44555" s="36"/>
    </row>
    <row r="44556" spans="12:14" x14ac:dyDescent="0.25">
      <c r="L44556" s="36"/>
      <c r="M44556" s="36"/>
      <c r="N44556" s="36"/>
    </row>
    <row r="44557" spans="12:14" x14ac:dyDescent="0.25">
      <c r="L44557" s="36"/>
      <c r="M44557" s="36"/>
      <c r="N44557" s="36"/>
    </row>
    <row r="44558" spans="12:14" x14ac:dyDescent="0.25">
      <c r="L44558" s="36"/>
      <c r="M44558" s="36"/>
      <c r="N44558" s="36"/>
    </row>
    <row r="44559" spans="12:14" x14ac:dyDescent="0.25">
      <c r="L44559" s="36"/>
      <c r="M44559" s="36"/>
      <c r="N44559" s="36"/>
    </row>
    <row r="44560" spans="12:14" x14ac:dyDescent="0.25">
      <c r="L44560" s="36"/>
      <c r="M44560" s="36"/>
      <c r="N44560" s="36"/>
    </row>
    <row r="44561" spans="12:14" x14ac:dyDescent="0.25">
      <c r="L44561" s="36"/>
      <c r="M44561" s="36"/>
      <c r="N44561" s="36"/>
    </row>
    <row r="44562" spans="12:14" x14ac:dyDescent="0.25">
      <c r="L44562" s="36"/>
      <c r="M44562" s="36"/>
      <c r="N44562" s="36"/>
    </row>
    <row r="44563" spans="12:14" x14ac:dyDescent="0.25">
      <c r="L44563" s="36"/>
      <c r="M44563" s="36"/>
      <c r="N44563" s="36"/>
    </row>
    <row r="44564" spans="12:14" x14ac:dyDescent="0.25">
      <c r="L44564" s="36"/>
      <c r="M44564" s="36"/>
      <c r="N44564" s="36"/>
    </row>
    <row r="44565" spans="12:14" x14ac:dyDescent="0.25">
      <c r="L44565" s="36"/>
      <c r="M44565" s="36"/>
      <c r="N44565" s="36"/>
    </row>
    <row r="44566" spans="12:14" x14ac:dyDescent="0.25">
      <c r="L44566" s="36"/>
      <c r="M44566" s="36"/>
      <c r="N44566" s="36"/>
    </row>
    <row r="44567" spans="12:14" x14ac:dyDescent="0.25">
      <c r="L44567" s="36"/>
      <c r="M44567" s="36"/>
      <c r="N44567" s="36"/>
    </row>
    <row r="44568" spans="12:14" x14ac:dyDescent="0.25">
      <c r="L44568" s="36"/>
      <c r="M44568" s="36"/>
      <c r="N44568" s="36"/>
    </row>
    <row r="44569" spans="12:14" x14ac:dyDescent="0.25">
      <c r="L44569" s="36"/>
      <c r="M44569" s="36"/>
      <c r="N44569" s="36"/>
    </row>
    <row r="44570" spans="12:14" x14ac:dyDescent="0.25">
      <c r="L44570" s="36"/>
      <c r="M44570" s="36"/>
      <c r="N44570" s="36"/>
    </row>
    <row r="44571" spans="12:14" x14ac:dyDescent="0.25">
      <c r="L44571" s="36"/>
      <c r="M44571" s="36"/>
      <c r="N44571" s="36"/>
    </row>
    <row r="44572" spans="12:14" x14ac:dyDescent="0.25">
      <c r="L44572" s="36"/>
      <c r="M44572" s="36"/>
      <c r="N44572" s="36"/>
    </row>
    <row r="44573" spans="12:14" x14ac:dyDescent="0.25">
      <c r="L44573" s="36"/>
      <c r="M44573" s="36"/>
      <c r="N44573" s="36"/>
    </row>
    <row r="44574" spans="12:14" x14ac:dyDescent="0.25">
      <c r="L44574" s="36"/>
      <c r="M44574" s="36"/>
      <c r="N44574" s="36"/>
    </row>
    <row r="44575" spans="12:14" x14ac:dyDescent="0.25">
      <c r="L44575" s="36"/>
      <c r="M44575" s="36"/>
      <c r="N44575" s="36"/>
    </row>
    <row r="44576" spans="12:14" x14ac:dyDescent="0.25">
      <c r="L44576" s="36"/>
      <c r="M44576" s="36"/>
      <c r="N44576" s="36"/>
    </row>
    <row r="44577" spans="12:14" x14ac:dyDescent="0.25">
      <c r="L44577" s="36"/>
      <c r="M44577" s="36"/>
      <c r="N44577" s="36"/>
    </row>
    <row r="44578" spans="12:14" x14ac:dyDescent="0.25">
      <c r="L44578" s="36"/>
      <c r="M44578" s="36"/>
      <c r="N44578" s="36"/>
    </row>
    <row r="44579" spans="12:14" x14ac:dyDescent="0.25">
      <c r="L44579" s="36"/>
      <c r="M44579" s="36"/>
      <c r="N44579" s="36"/>
    </row>
    <row r="44580" spans="12:14" x14ac:dyDescent="0.25">
      <c r="L44580" s="36"/>
      <c r="M44580" s="36"/>
      <c r="N44580" s="36"/>
    </row>
    <row r="44581" spans="12:14" x14ac:dyDescent="0.25">
      <c r="L44581" s="36"/>
      <c r="M44581" s="36"/>
      <c r="N44581" s="36"/>
    </row>
    <row r="44582" spans="12:14" x14ac:dyDescent="0.25">
      <c r="L44582" s="36"/>
      <c r="M44582" s="36"/>
      <c r="N44582" s="36"/>
    </row>
    <row r="44583" spans="12:14" x14ac:dyDescent="0.25">
      <c r="L44583" s="36"/>
      <c r="M44583" s="36"/>
      <c r="N44583" s="36"/>
    </row>
    <row r="44584" spans="12:14" x14ac:dyDescent="0.25">
      <c r="L44584" s="36"/>
      <c r="M44584" s="36"/>
      <c r="N44584" s="36"/>
    </row>
    <row r="44585" spans="12:14" x14ac:dyDescent="0.25">
      <c r="L44585" s="36"/>
      <c r="M44585" s="36"/>
      <c r="N44585" s="36"/>
    </row>
    <row r="44586" spans="12:14" x14ac:dyDescent="0.25">
      <c r="L44586" s="36"/>
      <c r="M44586" s="36"/>
      <c r="N44586" s="36"/>
    </row>
    <row r="44587" spans="12:14" x14ac:dyDescent="0.25">
      <c r="L44587" s="36"/>
      <c r="M44587" s="36"/>
      <c r="N44587" s="36"/>
    </row>
    <row r="44588" spans="12:14" x14ac:dyDescent="0.25">
      <c r="L44588" s="36"/>
      <c r="M44588" s="36"/>
      <c r="N44588" s="36"/>
    </row>
    <row r="44589" spans="12:14" x14ac:dyDescent="0.25">
      <c r="L44589" s="36"/>
      <c r="M44589" s="36"/>
      <c r="N44589" s="36"/>
    </row>
    <row r="44590" spans="12:14" x14ac:dyDescent="0.25">
      <c r="L44590" s="36"/>
      <c r="M44590" s="36"/>
      <c r="N44590" s="36"/>
    </row>
    <row r="44591" spans="12:14" x14ac:dyDescent="0.25">
      <c r="L44591" s="36"/>
      <c r="M44591" s="36"/>
      <c r="N44591" s="36"/>
    </row>
    <row r="44592" spans="12:14" x14ac:dyDescent="0.25">
      <c r="L44592" s="36"/>
      <c r="M44592" s="36"/>
      <c r="N44592" s="36"/>
    </row>
    <row r="44593" spans="12:14" x14ac:dyDescent="0.25">
      <c r="L44593" s="36"/>
      <c r="M44593" s="36"/>
      <c r="N44593" s="36"/>
    </row>
    <row r="44594" spans="12:14" x14ac:dyDescent="0.25">
      <c r="L44594" s="36"/>
      <c r="M44594" s="36"/>
      <c r="N44594" s="36"/>
    </row>
    <row r="44595" spans="12:14" x14ac:dyDescent="0.25">
      <c r="L44595" s="36"/>
      <c r="M44595" s="36"/>
      <c r="N44595" s="36"/>
    </row>
    <row r="44596" spans="12:14" x14ac:dyDescent="0.25">
      <c r="L44596" s="36"/>
      <c r="M44596" s="36"/>
      <c r="N44596" s="36"/>
    </row>
    <row r="44597" spans="12:14" x14ac:dyDescent="0.25">
      <c r="L44597" s="36"/>
      <c r="M44597" s="36"/>
      <c r="N44597" s="36"/>
    </row>
    <row r="44598" spans="12:14" x14ac:dyDescent="0.25">
      <c r="L44598" s="36"/>
      <c r="M44598" s="36"/>
      <c r="N44598" s="36"/>
    </row>
    <row r="44599" spans="12:14" x14ac:dyDescent="0.25">
      <c r="L44599" s="36"/>
      <c r="M44599" s="36"/>
      <c r="N44599" s="36"/>
    </row>
    <row r="44600" spans="12:14" x14ac:dyDescent="0.25">
      <c r="L44600" s="36"/>
      <c r="M44600" s="36"/>
      <c r="N44600" s="36"/>
    </row>
    <row r="44601" spans="12:14" x14ac:dyDescent="0.25">
      <c r="L44601" s="36"/>
      <c r="M44601" s="36"/>
      <c r="N44601" s="36"/>
    </row>
    <row r="44602" spans="12:14" x14ac:dyDescent="0.25">
      <c r="L44602" s="36"/>
      <c r="M44602" s="36"/>
      <c r="N44602" s="36"/>
    </row>
    <row r="44603" spans="12:14" x14ac:dyDescent="0.25">
      <c r="L44603" s="36"/>
      <c r="M44603" s="36"/>
      <c r="N44603" s="36"/>
    </row>
    <row r="44604" spans="12:14" x14ac:dyDescent="0.25">
      <c r="L44604" s="36"/>
      <c r="M44604" s="36"/>
      <c r="N44604" s="36"/>
    </row>
    <row r="44605" spans="12:14" x14ac:dyDescent="0.25">
      <c r="L44605" s="36"/>
      <c r="M44605" s="36"/>
      <c r="N44605" s="36"/>
    </row>
    <row r="44606" spans="12:14" x14ac:dyDescent="0.25">
      <c r="L44606" s="36"/>
      <c r="M44606" s="36"/>
      <c r="N44606" s="36"/>
    </row>
    <row r="44607" spans="12:14" x14ac:dyDescent="0.25">
      <c r="L44607" s="36"/>
      <c r="M44607" s="36"/>
      <c r="N44607" s="36"/>
    </row>
    <row r="44608" spans="12:14" x14ac:dyDescent="0.25">
      <c r="L44608" s="36"/>
      <c r="M44608" s="36"/>
      <c r="N44608" s="36"/>
    </row>
    <row r="44609" spans="12:14" x14ac:dyDescent="0.25">
      <c r="L44609" s="36"/>
      <c r="M44609" s="36"/>
      <c r="N44609" s="36"/>
    </row>
    <row r="44610" spans="12:14" x14ac:dyDescent="0.25">
      <c r="L44610" s="36"/>
      <c r="M44610" s="36"/>
      <c r="N44610" s="36"/>
    </row>
    <row r="44611" spans="12:14" x14ac:dyDescent="0.25">
      <c r="L44611" s="36"/>
      <c r="M44611" s="36"/>
      <c r="N44611" s="36"/>
    </row>
    <row r="44612" spans="12:14" x14ac:dyDescent="0.25">
      <c r="L44612" s="36"/>
      <c r="M44612" s="36"/>
      <c r="N44612" s="36"/>
    </row>
    <row r="44613" spans="12:14" x14ac:dyDescent="0.25">
      <c r="L44613" s="36"/>
      <c r="M44613" s="36"/>
      <c r="N44613" s="36"/>
    </row>
    <row r="44614" spans="12:14" x14ac:dyDescent="0.25">
      <c r="L44614" s="36"/>
      <c r="M44614" s="36"/>
      <c r="N44614" s="36"/>
    </row>
    <row r="44615" spans="12:14" x14ac:dyDescent="0.25">
      <c r="L44615" s="36"/>
      <c r="M44615" s="36"/>
      <c r="N44615" s="36"/>
    </row>
    <row r="44616" spans="12:14" x14ac:dyDescent="0.25">
      <c r="L44616" s="36"/>
      <c r="M44616" s="36"/>
      <c r="N44616" s="36"/>
    </row>
    <row r="44617" spans="12:14" x14ac:dyDescent="0.25">
      <c r="L44617" s="36"/>
      <c r="M44617" s="36"/>
      <c r="N44617" s="36"/>
    </row>
    <row r="44618" spans="12:14" x14ac:dyDescent="0.25">
      <c r="L44618" s="36"/>
      <c r="M44618" s="36"/>
      <c r="N44618" s="36"/>
    </row>
    <row r="44619" spans="12:14" x14ac:dyDescent="0.25">
      <c r="L44619" s="36"/>
      <c r="M44619" s="36"/>
      <c r="N44619" s="36"/>
    </row>
    <row r="44620" spans="12:14" x14ac:dyDescent="0.25">
      <c r="L44620" s="36"/>
      <c r="M44620" s="36"/>
      <c r="N44620" s="36"/>
    </row>
    <row r="44621" spans="12:14" x14ac:dyDescent="0.25">
      <c r="L44621" s="36"/>
      <c r="M44621" s="36"/>
      <c r="N44621" s="36"/>
    </row>
    <row r="44622" spans="12:14" x14ac:dyDescent="0.25">
      <c r="L44622" s="36"/>
      <c r="M44622" s="36"/>
      <c r="N44622" s="36"/>
    </row>
    <row r="44623" spans="12:14" x14ac:dyDescent="0.25">
      <c r="L44623" s="36"/>
      <c r="M44623" s="36"/>
      <c r="N44623" s="36"/>
    </row>
    <row r="44624" spans="12:14" x14ac:dyDescent="0.25">
      <c r="L44624" s="36"/>
      <c r="M44624" s="36"/>
      <c r="N44624" s="36"/>
    </row>
    <row r="44625" spans="12:14" x14ac:dyDescent="0.25">
      <c r="L44625" s="36"/>
      <c r="M44625" s="36"/>
      <c r="N44625" s="36"/>
    </row>
    <row r="44626" spans="12:14" x14ac:dyDescent="0.25">
      <c r="L44626" s="36"/>
      <c r="M44626" s="36"/>
      <c r="N44626" s="36"/>
    </row>
    <row r="44627" spans="12:14" x14ac:dyDescent="0.25">
      <c r="L44627" s="36"/>
      <c r="M44627" s="36"/>
      <c r="N44627" s="36"/>
    </row>
    <row r="44628" spans="12:14" x14ac:dyDescent="0.25">
      <c r="L44628" s="36"/>
      <c r="M44628" s="36"/>
      <c r="N44628" s="36"/>
    </row>
    <row r="44629" spans="12:14" x14ac:dyDescent="0.25">
      <c r="L44629" s="36"/>
      <c r="M44629" s="36"/>
      <c r="N44629" s="36"/>
    </row>
    <row r="44630" spans="12:14" x14ac:dyDescent="0.25">
      <c r="L44630" s="36"/>
      <c r="M44630" s="36"/>
      <c r="N44630" s="36"/>
    </row>
    <row r="44631" spans="12:14" x14ac:dyDescent="0.25">
      <c r="L44631" s="36"/>
      <c r="M44631" s="36"/>
      <c r="N44631" s="36"/>
    </row>
    <row r="44632" spans="12:14" x14ac:dyDescent="0.25">
      <c r="L44632" s="36"/>
      <c r="M44632" s="36"/>
      <c r="N44632" s="36"/>
    </row>
    <row r="44633" spans="12:14" x14ac:dyDescent="0.25">
      <c r="L44633" s="36"/>
      <c r="M44633" s="36"/>
      <c r="N44633" s="36"/>
    </row>
    <row r="44634" spans="12:14" x14ac:dyDescent="0.25">
      <c r="L44634" s="36"/>
      <c r="M44634" s="36"/>
      <c r="N44634" s="36"/>
    </row>
    <row r="44635" spans="12:14" x14ac:dyDescent="0.25">
      <c r="L44635" s="36"/>
      <c r="M44635" s="36"/>
      <c r="N44635" s="36"/>
    </row>
    <row r="44636" spans="12:14" x14ac:dyDescent="0.25">
      <c r="L44636" s="36"/>
      <c r="M44636" s="36"/>
      <c r="N44636" s="36"/>
    </row>
    <row r="44637" spans="12:14" x14ac:dyDescent="0.25">
      <c r="L44637" s="36"/>
      <c r="M44637" s="36"/>
      <c r="N44637" s="36"/>
    </row>
    <row r="44638" spans="12:14" x14ac:dyDescent="0.25">
      <c r="L44638" s="36"/>
      <c r="M44638" s="36"/>
      <c r="N44638" s="36"/>
    </row>
    <row r="44639" spans="12:14" x14ac:dyDescent="0.25">
      <c r="L44639" s="36"/>
      <c r="M44639" s="36"/>
      <c r="N44639" s="36"/>
    </row>
    <row r="44640" spans="12:14" x14ac:dyDescent="0.25">
      <c r="L44640" s="36"/>
      <c r="M44640" s="36"/>
      <c r="N44640" s="36"/>
    </row>
    <row r="44641" spans="12:14" x14ac:dyDescent="0.25">
      <c r="L44641" s="36"/>
      <c r="M44641" s="36"/>
      <c r="N44641" s="36"/>
    </row>
    <row r="44642" spans="12:14" x14ac:dyDescent="0.25">
      <c r="L44642" s="36"/>
      <c r="M44642" s="36"/>
      <c r="N44642" s="36"/>
    </row>
    <row r="44643" spans="12:14" x14ac:dyDescent="0.25">
      <c r="L44643" s="36"/>
      <c r="M44643" s="36"/>
      <c r="N44643" s="36"/>
    </row>
    <row r="44644" spans="12:14" x14ac:dyDescent="0.25">
      <c r="L44644" s="36"/>
      <c r="M44644" s="36"/>
      <c r="N44644" s="36"/>
    </row>
    <row r="44645" spans="12:14" x14ac:dyDescent="0.25">
      <c r="L44645" s="36"/>
      <c r="M44645" s="36"/>
      <c r="N44645" s="36"/>
    </row>
    <row r="44646" spans="12:14" x14ac:dyDescent="0.25">
      <c r="L44646" s="36"/>
      <c r="M44646" s="36"/>
      <c r="N44646" s="36"/>
    </row>
    <row r="44647" spans="12:14" x14ac:dyDescent="0.25">
      <c r="L44647" s="36"/>
      <c r="M44647" s="36"/>
      <c r="N44647" s="36"/>
    </row>
    <row r="44648" spans="12:14" x14ac:dyDescent="0.25">
      <c r="L44648" s="36"/>
      <c r="M44648" s="36"/>
      <c r="N44648" s="36"/>
    </row>
    <row r="44649" spans="12:14" x14ac:dyDescent="0.25">
      <c r="L44649" s="36"/>
      <c r="M44649" s="36"/>
      <c r="N44649" s="36"/>
    </row>
    <row r="44650" spans="12:14" x14ac:dyDescent="0.25">
      <c r="L44650" s="36"/>
      <c r="M44650" s="36"/>
      <c r="N44650" s="36"/>
    </row>
    <row r="44651" spans="12:14" x14ac:dyDescent="0.25">
      <c r="L44651" s="36"/>
      <c r="M44651" s="36"/>
      <c r="N44651" s="36"/>
    </row>
    <row r="44652" spans="12:14" x14ac:dyDescent="0.25">
      <c r="L44652" s="36"/>
      <c r="M44652" s="36"/>
      <c r="N44652" s="36"/>
    </row>
    <row r="44653" spans="12:14" x14ac:dyDescent="0.25">
      <c r="L44653" s="36"/>
      <c r="M44653" s="36"/>
      <c r="N44653" s="36"/>
    </row>
    <row r="44654" spans="12:14" x14ac:dyDescent="0.25">
      <c r="L44654" s="36"/>
      <c r="M44654" s="36"/>
      <c r="N44654" s="36"/>
    </row>
    <row r="44655" spans="12:14" x14ac:dyDescent="0.25">
      <c r="L44655" s="36"/>
      <c r="M44655" s="36"/>
      <c r="N44655" s="36"/>
    </row>
    <row r="44656" spans="12:14" x14ac:dyDescent="0.25">
      <c r="L44656" s="36"/>
      <c r="M44656" s="36"/>
      <c r="N44656" s="36"/>
    </row>
    <row r="44657" spans="12:14" x14ac:dyDescent="0.25">
      <c r="L44657" s="36"/>
      <c r="M44657" s="36"/>
      <c r="N44657" s="36"/>
    </row>
    <row r="44658" spans="12:14" x14ac:dyDescent="0.25">
      <c r="L44658" s="36"/>
      <c r="M44658" s="36"/>
      <c r="N44658" s="36"/>
    </row>
    <row r="44659" spans="12:14" x14ac:dyDescent="0.25">
      <c r="L44659" s="36"/>
      <c r="M44659" s="36"/>
      <c r="N44659" s="36"/>
    </row>
    <row r="44660" spans="12:14" x14ac:dyDescent="0.25">
      <c r="L44660" s="36"/>
      <c r="M44660" s="36"/>
      <c r="N44660" s="36"/>
    </row>
    <row r="44661" spans="12:14" x14ac:dyDescent="0.25">
      <c r="L44661" s="36"/>
      <c r="M44661" s="36"/>
      <c r="N44661" s="36"/>
    </row>
    <row r="44662" spans="12:14" x14ac:dyDescent="0.25">
      <c r="L44662" s="36"/>
      <c r="M44662" s="36"/>
      <c r="N44662" s="36"/>
    </row>
    <row r="44663" spans="12:14" x14ac:dyDescent="0.25">
      <c r="L44663" s="36"/>
      <c r="M44663" s="36"/>
      <c r="N44663" s="36"/>
    </row>
    <row r="44664" spans="12:14" x14ac:dyDescent="0.25">
      <c r="L44664" s="36"/>
      <c r="M44664" s="36"/>
      <c r="N44664" s="36"/>
    </row>
    <row r="44665" spans="12:14" x14ac:dyDescent="0.25">
      <c r="L44665" s="36"/>
      <c r="M44665" s="36"/>
      <c r="N44665" s="36"/>
    </row>
    <row r="44666" spans="12:14" x14ac:dyDescent="0.25">
      <c r="L44666" s="36"/>
      <c r="M44666" s="36"/>
      <c r="N44666" s="36"/>
    </row>
    <row r="44667" spans="12:14" x14ac:dyDescent="0.25">
      <c r="L44667" s="36"/>
      <c r="M44667" s="36"/>
      <c r="N44667" s="36"/>
    </row>
    <row r="44668" spans="12:14" x14ac:dyDescent="0.25">
      <c r="L44668" s="36"/>
      <c r="M44668" s="36"/>
      <c r="N44668" s="36"/>
    </row>
    <row r="44669" spans="12:14" x14ac:dyDescent="0.25">
      <c r="L44669" s="36"/>
      <c r="M44669" s="36"/>
      <c r="N44669" s="36"/>
    </row>
    <row r="44670" spans="12:14" x14ac:dyDescent="0.25">
      <c r="L44670" s="36"/>
      <c r="M44670" s="36"/>
      <c r="N44670" s="36"/>
    </row>
    <row r="44671" spans="12:14" x14ac:dyDescent="0.25">
      <c r="L44671" s="36"/>
      <c r="M44671" s="36"/>
      <c r="N44671" s="36"/>
    </row>
    <row r="44672" spans="12:14" x14ac:dyDescent="0.25">
      <c r="L44672" s="36"/>
      <c r="M44672" s="36"/>
      <c r="N44672" s="36"/>
    </row>
    <row r="44673" spans="12:14" x14ac:dyDescent="0.25">
      <c r="L44673" s="36"/>
      <c r="M44673" s="36"/>
      <c r="N44673" s="36"/>
    </row>
    <row r="44674" spans="12:14" x14ac:dyDescent="0.25">
      <c r="L44674" s="36"/>
      <c r="M44674" s="36"/>
      <c r="N44674" s="36"/>
    </row>
    <row r="44675" spans="12:14" x14ac:dyDescent="0.25">
      <c r="L44675" s="36"/>
      <c r="M44675" s="36"/>
      <c r="N44675" s="36"/>
    </row>
    <row r="44676" spans="12:14" x14ac:dyDescent="0.25">
      <c r="L44676" s="36"/>
      <c r="M44676" s="36"/>
      <c r="N44676" s="36"/>
    </row>
    <row r="44677" spans="12:14" x14ac:dyDescent="0.25">
      <c r="L44677" s="36"/>
      <c r="M44677" s="36"/>
      <c r="N44677" s="36"/>
    </row>
    <row r="44678" spans="12:14" x14ac:dyDescent="0.25">
      <c r="L44678" s="36"/>
      <c r="M44678" s="36"/>
      <c r="N44678" s="36"/>
    </row>
    <row r="44679" spans="12:14" x14ac:dyDescent="0.25">
      <c r="L44679" s="36"/>
      <c r="M44679" s="36"/>
      <c r="N44679" s="36"/>
    </row>
    <row r="44680" spans="12:14" x14ac:dyDescent="0.25">
      <c r="L44680" s="36"/>
      <c r="M44680" s="36"/>
      <c r="N44680" s="36"/>
    </row>
    <row r="44681" spans="12:14" x14ac:dyDescent="0.25">
      <c r="L44681" s="36"/>
      <c r="M44681" s="36"/>
      <c r="N44681" s="36"/>
    </row>
    <row r="44682" spans="12:14" x14ac:dyDescent="0.25">
      <c r="L44682" s="36"/>
      <c r="M44682" s="36"/>
      <c r="N44682" s="36"/>
    </row>
    <row r="44683" spans="12:14" x14ac:dyDescent="0.25">
      <c r="L44683" s="36"/>
      <c r="M44683" s="36"/>
      <c r="N44683" s="36"/>
    </row>
    <row r="44684" spans="12:14" x14ac:dyDescent="0.25">
      <c r="L44684" s="36"/>
      <c r="M44684" s="36"/>
      <c r="N44684" s="36"/>
    </row>
    <row r="44685" spans="12:14" x14ac:dyDescent="0.25">
      <c r="L44685" s="36"/>
      <c r="M44685" s="36"/>
      <c r="N44685" s="36"/>
    </row>
    <row r="44686" spans="12:14" x14ac:dyDescent="0.25">
      <c r="L44686" s="36"/>
      <c r="M44686" s="36"/>
      <c r="N44686" s="36"/>
    </row>
    <row r="44687" spans="12:14" x14ac:dyDescent="0.25">
      <c r="L44687" s="36"/>
      <c r="M44687" s="36"/>
      <c r="N44687" s="36"/>
    </row>
    <row r="44688" spans="12:14" x14ac:dyDescent="0.25">
      <c r="L44688" s="36"/>
      <c r="M44688" s="36"/>
      <c r="N44688" s="36"/>
    </row>
    <row r="44689" spans="12:14" x14ac:dyDescent="0.25">
      <c r="L44689" s="36"/>
      <c r="M44689" s="36"/>
      <c r="N44689" s="36"/>
    </row>
    <row r="44690" spans="12:14" x14ac:dyDescent="0.25">
      <c r="L44690" s="36"/>
      <c r="M44690" s="36"/>
      <c r="N44690" s="36"/>
    </row>
    <row r="44691" spans="12:14" x14ac:dyDescent="0.25">
      <c r="L44691" s="36"/>
      <c r="M44691" s="36"/>
      <c r="N44691" s="36"/>
    </row>
    <row r="44692" spans="12:14" x14ac:dyDescent="0.25">
      <c r="L44692" s="36"/>
      <c r="M44692" s="36"/>
      <c r="N44692" s="36"/>
    </row>
    <row r="44693" spans="12:14" x14ac:dyDescent="0.25">
      <c r="L44693" s="36"/>
      <c r="M44693" s="36"/>
      <c r="N44693" s="36"/>
    </row>
    <row r="44694" spans="12:14" x14ac:dyDescent="0.25">
      <c r="L44694" s="36"/>
      <c r="M44694" s="36"/>
      <c r="N44694" s="36"/>
    </row>
    <row r="44695" spans="12:14" x14ac:dyDescent="0.25">
      <c r="L44695" s="36"/>
      <c r="M44695" s="36"/>
      <c r="N44695" s="36"/>
    </row>
    <row r="44696" spans="12:14" x14ac:dyDescent="0.25">
      <c r="L44696" s="36"/>
      <c r="M44696" s="36"/>
      <c r="N44696" s="36"/>
    </row>
    <row r="44697" spans="12:14" x14ac:dyDescent="0.25">
      <c r="L44697" s="36"/>
      <c r="M44697" s="36"/>
      <c r="N44697" s="36"/>
    </row>
    <row r="44698" spans="12:14" x14ac:dyDescent="0.25">
      <c r="L44698" s="36"/>
      <c r="M44698" s="36"/>
      <c r="N44698" s="36"/>
    </row>
    <row r="44699" spans="12:14" x14ac:dyDescent="0.25">
      <c r="L44699" s="36"/>
      <c r="M44699" s="36"/>
      <c r="N44699" s="36"/>
    </row>
    <row r="44700" spans="12:14" x14ac:dyDescent="0.25">
      <c r="L44700" s="36"/>
      <c r="M44700" s="36"/>
      <c r="N44700" s="36"/>
    </row>
    <row r="44701" spans="12:14" x14ac:dyDescent="0.25">
      <c r="L44701" s="36"/>
      <c r="M44701" s="36"/>
      <c r="N44701" s="36"/>
    </row>
    <row r="44702" spans="12:14" x14ac:dyDescent="0.25">
      <c r="L44702" s="36"/>
      <c r="M44702" s="36"/>
      <c r="N44702" s="36"/>
    </row>
    <row r="44703" spans="12:14" x14ac:dyDescent="0.25">
      <c r="L44703" s="36"/>
      <c r="M44703" s="36"/>
      <c r="N44703" s="36"/>
    </row>
    <row r="44704" spans="12:14" x14ac:dyDescent="0.25">
      <c r="L44704" s="36"/>
      <c r="M44704" s="36"/>
      <c r="N44704" s="36"/>
    </row>
    <row r="44705" spans="12:14" x14ac:dyDescent="0.25">
      <c r="L44705" s="36"/>
      <c r="M44705" s="36"/>
      <c r="N44705" s="36"/>
    </row>
    <row r="44706" spans="12:14" x14ac:dyDescent="0.25">
      <c r="L44706" s="36"/>
      <c r="M44706" s="36"/>
      <c r="N44706" s="36"/>
    </row>
    <row r="44707" spans="12:14" x14ac:dyDescent="0.25">
      <c r="L44707" s="36"/>
      <c r="M44707" s="36"/>
      <c r="N44707" s="36"/>
    </row>
    <row r="44708" spans="12:14" x14ac:dyDescent="0.25">
      <c r="L44708" s="36"/>
      <c r="M44708" s="36"/>
      <c r="N44708" s="36"/>
    </row>
    <row r="44709" spans="12:14" x14ac:dyDescent="0.25">
      <c r="L44709" s="36"/>
      <c r="M44709" s="36"/>
      <c r="N44709" s="36"/>
    </row>
    <row r="44710" spans="12:14" x14ac:dyDescent="0.25">
      <c r="L44710" s="36"/>
      <c r="M44710" s="36"/>
      <c r="N44710" s="36"/>
    </row>
    <row r="44711" spans="12:14" x14ac:dyDescent="0.25">
      <c r="L44711" s="36"/>
      <c r="M44711" s="36"/>
      <c r="N44711" s="36"/>
    </row>
    <row r="44712" spans="12:14" x14ac:dyDescent="0.25">
      <c r="L44712" s="36"/>
      <c r="M44712" s="36"/>
      <c r="N44712" s="36"/>
    </row>
    <row r="44713" spans="12:14" x14ac:dyDescent="0.25">
      <c r="L44713" s="36"/>
      <c r="M44713" s="36"/>
      <c r="N44713" s="36"/>
    </row>
    <row r="44714" spans="12:14" x14ac:dyDescent="0.25">
      <c r="L44714" s="36"/>
      <c r="M44714" s="36"/>
      <c r="N44714" s="36"/>
    </row>
    <row r="44715" spans="12:14" x14ac:dyDescent="0.25">
      <c r="L44715" s="36"/>
      <c r="M44715" s="36"/>
      <c r="N44715" s="36"/>
    </row>
    <row r="44716" spans="12:14" x14ac:dyDescent="0.25">
      <c r="L44716" s="36"/>
      <c r="M44716" s="36"/>
      <c r="N44716" s="36"/>
    </row>
    <row r="44717" spans="12:14" x14ac:dyDescent="0.25">
      <c r="L44717" s="36"/>
      <c r="M44717" s="36"/>
      <c r="N44717" s="36"/>
    </row>
    <row r="44718" spans="12:14" x14ac:dyDescent="0.25">
      <c r="L44718" s="36"/>
      <c r="M44718" s="36"/>
      <c r="N44718" s="36"/>
    </row>
    <row r="44719" spans="12:14" x14ac:dyDescent="0.25">
      <c r="L44719" s="36"/>
      <c r="M44719" s="36"/>
      <c r="N44719" s="36"/>
    </row>
    <row r="44720" spans="12:14" x14ac:dyDescent="0.25">
      <c r="L44720" s="36"/>
      <c r="M44720" s="36"/>
      <c r="N44720" s="36"/>
    </row>
    <row r="44721" spans="12:14" x14ac:dyDescent="0.25">
      <c r="L44721" s="36"/>
      <c r="M44721" s="36"/>
      <c r="N44721" s="36"/>
    </row>
    <row r="44722" spans="12:14" x14ac:dyDescent="0.25">
      <c r="L44722" s="36"/>
      <c r="M44722" s="36"/>
      <c r="N44722" s="36"/>
    </row>
    <row r="44723" spans="12:14" x14ac:dyDescent="0.25">
      <c r="L44723" s="36"/>
      <c r="M44723" s="36"/>
      <c r="N44723" s="36"/>
    </row>
    <row r="44724" spans="12:14" x14ac:dyDescent="0.25">
      <c r="L44724" s="36"/>
      <c r="M44724" s="36"/>
      <c r="N44724" s="36"/>
    </row>
    <row r="44725" spans="12:14" x14ac:dyDescent="0.25">
      <c r="L44725" s="36"/>
      <c r="M44725" s="36"/>
      <c r="N44725" s="36"/>
    </row>
    <row r="44726" spans="12:14" x14ac:dyDescent="0.25">
      <c r="L44726" s="36"/>
      <c r="M44726" s="36"/>
      <c r="N44726" s="36"/>
    </row>
    <row r="44727" spans="12:14" x14ac:dyDescent="0.25">
      <c r="L44727" s="36"/>
      <c r="M44727" s="36"/>
      <c r="N44727" s="36"/>
    </row>
    <row r="44728" spans="12:14" x14ac:dyDescent="0.25">
      <c r="L44728" s="36"/>
      <c r="M44728" s="36"/>
      <c r="N44728" s="36"/>
    </row>
    <row r="44729" spans="12:14" x14ac:dyDescent="0.25">
      <c r="L44729" s="36"/>
      <c r="M44729" s="36"/>
      <c r="N44729" s="36"/>
    </row>
    <row r="44730" spans="12:14" x14ac:dyDescent="0.25">
      <c r="L44730" s="36"/>
      <c r="M44730" s="36"/>
      <c r="N44730" s="36"/>
    </row>
    <row r="44731" spans="12:14" x14ac:dyDescent="0.25">
      <c r="L44731" s="36"/>
      <c r="M44731" s="36"/>
      <c r="N44731" s="36"/>
    </row>
    <row r="44732" spans="12:14" x14ac:dyDescent="0.25">
      <c r="L44732" s="36"/>
      <c r="M44732" s="36"/>
      <c r="N44732" s="36"/>
    </row>
    <row r="44733" spans="12:14" x14ac:dyDescent="0.25">
      <c r="L44733" s="36"/>
      <c r="M44733" s="36"/>
      <c r="N44733" s="36"/>
    </row>
    <row r="44734" spans="12:14" x14ac:dyDescent="0.25">
      <c r="L44734" s="36"/>
      <c r="M44734" s="36"/>
      <c r="N44734" s="36"/>
    </row>
    <row r="44735" spans="12:14" x14ac:dyDescent="0.25">
      <c r="L44735" s="36"/>
      <c r="M44735" s="36"/>
      <c r="N44735" s="36"/>
    </row>
    <row r="44736" spans="12:14" x14ac:dyDescent="0.25">
      <c r="L44736" s="36"/>
      <c r="M44736" s="36"/>
      <c r="N44736" s="36"/>
    </row>
    <row r="44737" spans="12:14" x14ac:dyDescent="0.25">
      <c r="L44737" s="36"/>
      <c r="M44737" s="36"/>
      <c r="N44737" s="36"/>
    </row>
    <row r="44738" spans="12:14" x14ac:dyDescent="0.25">
      <c r="L44738" s="36"/>
      <c r="M44738" s="36"/>
      <c r="N44738" s="36"/>
    </row>
    <row r="44739" spans="12:14" x14ac:dyDescent="0.25">
      <c r="L44739" s="36"/>
      <c r="M44739" s="36"/>
      <c r="N44739" s="36"/>
    </row>
    <row r="44740" spans="12:14" x14ac:dyDescent="0.25">
      <c r="L44740" s="36"/>
      <c r="M44740" s="36"/>
      <c r="N44740" s="36"/>
    </row>
    <row r="44741" spans="12:14" x14ac:dyDescent="0.25">
      <c r="L44741" s="36"/>
      <c r="M44741" s="36"/>
      <c r="N44741" s="36"/>
    </row>
    <row r="44742" spans="12:14" x14ac:dyDescent="0.25">
      <c r="L44742" s="36"/>
      <c r="M44742" s="36"/>
      <c r="N44742" s="36"/>
    </row>
    <row r="44743" spans="12:14" x14ac:dyDescent="0.25">
      <c r="L44743" s="36"/>
      <c r="M44743" s="36"/>
      <c r="N44743" s="36"/>
    </row>
    <row r="44744" spans="12:14" x14ac:dyDescent="0.25">
      <c r="L44744" s="36"/>
      <c r="M44744" s="36"/>
      <c r="N44744" s="36"/>
    </row>
    <row r="44745" spans="12:14" x14ac:dyDescent="0.25">
      <c r="L44745" s="36"/>
      <c r="M44745" s="36"/>
      <c r="N44745" s="36"/>
    </row>
    <row r="44746" spans="12:14" x14ac:dyDescent="0.25">
      <c r="L44746" s="36"/>
      <c r="M44746" s="36"/>
      <c r="N44746" s="36"/>
    </row>
    <row r="44747" spans="12:14" x14ac:dyDescent="0.25">
      <c r="L44747" s="36"/>
      <c r="M44747" s="36"/>
      <c r="N44747" s="36"/>
    </row>
    <row r="44748" spans="12:14" x14ac:dyDescent="0.25">
      <c r="L44748" s="36"/>
      <c r="M44748" s="36"/>
      <c r="N44748" s="36"/>
    </row>
    <row r="44749" spans="12:14" x14ac:dyDescent="0.25">
      <c r="L44749" s="36"/>
      <c r="M44749" s="36"/>
      <c r="N44749" s="36"/>
    </row>
    <row r="44750" spans="12:14" x14ac:dyDescent="0.25">
      <c r="L44750" s="36"/>
      <c r="M44750" s="36"/>
      <c r="N44750" s="36"/>
    </row>
    <row r="44751" spans="12:14" x14ac:dyDescent="0.25">
      <c r="L44751" s="36"/>
      <c r="M44751" s="36"/>
      <c r="N44751" s="36"/>
    </row>
    <row r="44752" spans="12:14" x14ac:dyDescent="0.25">
      <c r="L44752" s="36"/>
      <c r="M44752" s="36"/>
      <c r="N44752" s="36"/>
    </row>
    <row r="44753" spans="12:14" x14ac:dyDescent="0.25">
      <c r="L44753" s="36"/>
      <c r="M44753" s="36"/>
      <c r="N44753" s="36"/>
    </row>
    <row r="44754" spans="12:14" x14ac:dyDescent="0.25">
      <c r="L44754" s="36"/>
      <c r="M44754" s="36"/>
      <c r="N44754" s="36"/>
    </row>
    <row r="44755" spans="12:14" x14ac:dyDescent="0.25">
      <c r="L44755" s="36"/>
      <c r="M44755" s="36"/>
      <c r="N44755" s="36"/>
    </row>
    <row r="44756" spans="12:14" x14ac:dyDescent="0.25">
      <c r="L44756" s="36"/>
      <c r="M44756" s="36"/>
      <c r="N44756" s="36"/>
    </row>
    <row r="44757" spans="12:14" x14ac:dyDescent="0.25">
      <c r="L44757" s="36"/>
      <c r="M44757" s="36"/>
      <c r="N44757" s="36"/>
    </row>
    <row r="44758" spans="12:14" x14ac:dyDescent="0.25">
      <c r="L44758" s="36"/>
      <c r="M44758" s="36"/>
      <c r="N44758" s="36"/>
    </row>
    <row r="44759" spans="12:14" x14ac:dyDescent="0.25">
      <c r="L44759" s="36"/>
      <c r="M44759" s="36"/>
      <c r="N44759" s="36"/>
    </row>
    <row r="44760" spans="12:14" x14ac:dyDescent="0.25">
      <c r="L44760" s="36"/>
      <c r="M44760" s="36"/>
      <c r="N44760" s="36"/>
    </row>
    <row r="44761" spans="12:14" x14ac:dyDescent="0.25">
      <c r="L44761" s="36"/>
      <c r="M44761" s="36"/>
      <c r="N44761" s="36"/>
    </row>
    <row r="44762" spans="12:14" x14ac:dyDescent="0.25">
      <c r="L44762" s="36"/>
      <c r="M44762" s="36"/>
      <c r="N44762" s="36"/>
    </row>
    <row r="44763" spans="12:14" x14ac:dyDescent="0.25">
      <c r="L44763" s="36"/>
      <c r="M44763" s="36"/>
      <c r="N44763" s="36"/>
    </row>
    <row r="44764" spans="12:14" x14ac:dyDescent="0.25">
      <c r="L44764" s="36"/>
      <c r="M44764" s="36"/>
      <c r="N44764" s="36"/>
    </row>
    <row r="44765" spans="12:14" x14ac:dyDescent="0.25">
      <c r="L44765" s="36"/>
      <c r="M44765" s="36"/>
      <c r="N44765" s="36"/>
    </row>
    <row r="44766" spans="12:14" x14ac:dyDescent="0.25">
      <c r="L44766" s="36"/>
      <c r="M44766" s="36"/>
      <c r="N44766" s="36"/>
    </row>
    <row r="44767" spans="12:14" x14ac:dyDescent="0.25">
      <c r="L44767" s="36"/>
      <c r="M44767" s="36"/>
      <c r="N44767" s="36"/>
    </row>
    <row r="44768" spans="12:14" x14ac:dyDescent="0.25">
      <c r="L44768" s="36"/>
      <c r="M44768" s="36"/>
      <c r="N44768" s="36"/>
    </row>
    <row r="44769" spans="12:14" x14ac:dyDescent="0.25">
      <c r="L44769" s="36"/>
      <c r="M44769" s="36"/>
      <c r="N44769" s="36"/>
    </row>
    <row r="44770" spans="12:14" x14ac:dyDescent="0.25">
      <c r="L44770" s="36"/>
      <c r="M44770" s="36"/>
      <c r="N44770" s="36"/>
    </row>
    <row r="44771" spans="12:14" x14ac:dyDescent="0.25">
      <c r="L44771" s="36"/>
      <c r="M44771" s="36"/>
      <c r="N44771" s="36"/>
    </row>
    <row r="44772" spans="12:14" x14ac:dyDescent="0.25">
      <c r="L44772" s="36"/>
      <c r="M44772" s="36"/>
      <c r="N44772" s="36"/>
    </row>
    <row r="44773" spans="12:14" x14ac:dyDescent="0.25">
      <c r="L44773" s="36"/>
      <c r="M44773" s="36"/>
      <c r="N44773" s="36"/>
    </row>
    <row r="44774" spans="12:14" x14ac:dyDescent="0.25">
      <c r="L44774" s="36"/>
      <c r="M44774" s="36"/>
      <c r="N44774" s="36"/>
    </row>
    <row r="44775" spans="12:14" x14ac:dyDescent="0.25">
      <c r="L44775" s="36"/>
      <c r="M44775" s="36"/>
      <c r="N44775" s="36"/>
    </row>
    <row r="44776" spans="12:14" x14ac:dyDescent="0.25">
      <c r="L44776" s="36"/>
      <c r="M44776" s="36"/>
      <c r="N44776" s="36"/>
    </row>
    <row r="44777" spans="12:14" x14ac:dyDescent="0.25">
      <c r="L44777" s="36"/>
      <c r="M44777" s="36"/>
      <c r="N44777" s="36"/>
    </row>
    <row r="44778" spans="12:14" x14ac:dyDescent="0.25">
      <c r="L44778" s="36"/>
      <c r="M44778" s="36"/>
      <c r="N44778" s="36"/>
    </row>
    <row r="44779" spans="12:14" x14ac:dyDescent="0.25">
      <c r="L44779" s="36"/>
      <c r="M44779" s="36"/>
      <c r="N44779" s="36"/>
    </row>
    <row r="44780" spans="12:14" x14ac:dyDescent="0.25">
      <c r="L44780" s="36"/>
      <c r="M44780" s="36"/>
      <c r="N44780" s="36"/>
    </row>
    <row r="44781" spans="12:14" x14ac:dyDescent="0.25">
      <c r="L44781" s="36"/>
      <c r="M44781" s="36"/>
      <c r="N44781" s="36"/>
    </row>
    <row r="44782" spans="12:14" x14ac:dyDescent="0.25">
      <c r="L44782" s="36"/>
      <c r="M44782" s="36"/>
      <c r="N44782" s="36"/>
    </row>
    <row r="44783" spans="12:14" x14ac:dyDescent="0.25">
      <c r="L44783" s="36"/>
      <c r="M44783" s="36"/>
      <c r="N44783" s="36"/>
    </row>
    <row r="44784" spans="12:14" x14ac:dyDescent="0.25">
      <c r="L44784" s="36"/>
      <c r="M44784" s="36"/>
      <c r="N44784" s="36"/>
    </row>
    <row r="44785" spans="12:14" x14ac:dyDescent="0.25">
      <c r="L44785" s="36"/>
      <c r="M44785" s="36"/>
      <c r="N44785" s="36"/>
    </row>
    <row r="44786" spans="12:14" x14ac:dyDescent="0.25">
      <c r="L44786" s="36"/>
      <c r="M44786" s="36"/>
      <c r="N44786" s="36"/>
    </row>
    <row r="44787" spans="12:14" x14ac:dyDescent="0.25">
      <c r="L44787" s="36"/>
      <c r="M44787" s="36"/>
      <c r="N44787" s="36"/>
    </row>
    <row r="44788" spans="12:14" x14ac:dyDescent="0.25">
      <c r="L44788" s="36"/>
      <c r="M44788" s="36"/>
      <c r="N44788" s="36"/>
    </row>
    <row r="44789" spans="12:14" x14ac:dyDescent="0.25">
      <c r="L44789" s="36"/>
      <c r="M44789" s="36"/>
      <c r="N44789" s="36"/>
    </row>
    <row r="44790" spans="12:14" x14ac:dyDescent="0.25">
      <c r="L44790" s="36"/>
      <c r="M44790" s="36"/>
      <c r="N44790" s="36"/>
    </row>
    <row r="44791" spans="12:14" x14ac:dyDescent="0.25">
      <c r="L44791" s="36"/>
      <c r="M44791" s="36"/>
      <c r="N44791" s="36"/>
    </row>
    <row r="44792" spans="12:14" x14ac:dyDescent="0.25">
      <c r="L44792" s="36"/>
      <c r="M44792" s="36"/>
      <c r="N44792" s="36"/>
    </row>
    <row r="44793" spans="12:14" x14ac:dyDescent="0.25">
      <c r="L44793" s="36"/>
      <c r="M44793" s="36"/>
      <c r="N44793" s="36"/>
    </row>
    <row r="44794" spans="12:14" x14ac:dyDescent="0.25">
      <c r="L44794" s="36"/>
      <c r="M44794" s="36"/>
      <c r="N44794" s="36"/>
    </row>
    <row r="44795" spans="12:14" x14ac:dyDescent="0.25">
      <c r="L44795" s="36"/>
      <c r="M44795" s="36"/>
      <c r="N44795" s="36"/>
    </row>
    <row r="44796" spans="12:14" x14ac:dyDescent="0.25">
      <c r="L44796" s="36"/>
      <c r="M44796" s="36"/>
      <c r="N44796" s="36"/>
    </row>
    <row r="44797" spans="12:14" x14ac:dyDescent="0.25">
      <c r="L44797" s="36"/>
      <c r="M44797" s="36"/>
      <c r="N44797" s="36"/>
    </row>
    <row r="44798" spans="12:14" x14ac:dyDescent="0.25">
      <c r="L44798" s="36"/>
      <c r="M44798" s="36"/>
      <c r="N44798" s="36"/>
    </row>
    <row r="44799" spans="12:14" x14ac:dyDescent="0.25">
      <c r="L44799" s="36"/>
      <c r="M44799" s="36"/>
      <c r="N44799" s="36"/>
    </row>
    <row r="44800" spans="12:14" x14ac:dyDescent="0.25">
      <c r="L44800" s="36"/>
      <c r="M44800" s="36"/>
      <c r="N44800" s="36"/>
    </row>
    <row r="44801" spans="12:14" x14ac:dyDescent="0.25">
      <c r="L44801" s="36"/>
      <c r="M44801" s="36"/>
      <c r="N44801" s="36"/>
    </row>
    <row r="44802" spans="12:14" x14ac:dyDescent="0.25">
      <c r="L44802" s="36"/>
      <c r="M44802" s="36"/>
      <c r="N44802" s="36"/>
    </row>
    <row r="44803" spans="12:14" x14ac:dyDescent="0.25">
      <c r="L44803" s="36"/>
      <c r="M44803" s="36"/>
      <c r="N44803" s="36"/>
    </row>
    <row r="44804" spans="12:14" x14ac:dyDescent="0.25">
      <c r="L44804" s="36"/>
      <c r="M44804" s="36"/>
      <c r="N44804" s="36"/>
    </row>
    <row r="44805" spans="12:14" x14ac:dyDescent="0.25">
      <c r="L44805" s="36"/>
      <c r="M44805" s="36"/>
      <c r="N44805" s="36"/>
    </row>
    <row r="44806" spans="12:14" x14ac:dyDescent="0.25">
      <c r="L44806" s="36"/>
      <c r="M44806" s="36"/>
      <c r="N44806" s="36"/>
    </row>
    <row r="44807" spans="12:14" x14ac:dyDescent="0.25">
      <c r="L44807" s="36"/>
      <c r="M44807" s="36"/>
      <c r="N44807" s="36"/>
    </row>
    <row r="44808" spans="12:14" x14ac:dyDescent="0.25">
      <c r="L44808" s="36"/>
      <c r="M44808" s="36"/>
      <c r="N44808" s="36"/>
    </row>
    <row r="44809" spans="12:14" x14ac:dyDescent="0.25">
      <c r="L44809" s="36"/>
      <c r="M44809" s="36"/>
      <c r="N44809" s="36"/>
    </row>
    <row r="44810" spans="12:14" x14ac:dyDescent="0.25">
      <c r="L44810" s="36"/>
      <c r="M44810" s="36"/>
      <c r="N44810" s="36"/>
    </row>
    <row r="44811" spans="12:14" x14ac:dyDescent="0.25">
      <c r="L44811" s="36"/>
      <c r="M44811" s="36"/>
      <c r="N44811" s="36"/>
    </row>
    <row r="44812" spans="12:14" x14ac:dyDescent="0.25">
      <c r="L44812" s="36"/>
      <c r="M44812" s="36"/>
      <c r="N44812" s="36"/>
    </row>
    <row r="44813" spans="12:14" x14ac:dyDescent="0.25">
      <c r="L44813" s="36"/>
      <c r="M44813" s="36"/>
      <c r="N44813" s="36"/>
    </row>
    <row r="44814" spans="12:14" x14ac:dyDescent="0.25">
      <c r="L44814" s="36"/>
      <c r="M44814" s="36"/>
      <c r="N44814" s="36"/>
    </row>
    <row r="44815" spans="12:14" x14ac:dyDescent="0.25">
      <c r="L44815" s="36"/>
      <c r="M44815" s="36"/>
      <c r="N44815" s="36"/>
    </row>
    <row r="44816" spans="12:14" x14ac:dyDescent="0.25">
      <c r="L44816" s="36"/>
      <c r="M44816" s="36"/>
      <c r="N44816" s="36"/>
    </row>
    <row r="44817" spans="12:14" x14ac:dyDescent="0.25">
      <c r="L44817" s="36"/>
      <c r="M44817" s="36"/>
      <c r="N44817" s="36"/>
    </row>
    <row r="44818" spans="12:14" x14ac:dyDescent="0.25">
      <c r="L44818" s="36"/>
      <c r="M44818" s="36"/>
      <c r="N44818" s="36"/>
    </row>
    <row r="44819" spans="12:14" x14ac:dyDescent="0.25">
      <c r="L44819" s="36"/>
      <c r="M44819" s="36"/>
      <c r="N44819" s="36"/>
    </row>
    <row r="44820" spans="12:14" x14ac:dyDescent="0.25">
      <c r="L44820" s="36"/>
      <c r="M44820" s="36"/>
      <c r="N44820" s="36"/>
    </row>
    <row r="44821" spans="12:14" x14ac:dyDescent="0.25">
      <c r="L44821" s="36"/>
      <c r="M44821" s="36"/>
      <c r="N44821" s="36"/>
    </row>
    <row r="44822" spans="12:14" x14ac:dyDescent="0.25">
      <c r="L44822" s="36"/>
      <c r="M44822" s="36"/>
      <c r="N44822" s="36"/>
    </row>
    <row r="44823" spans="12:14" x14ac:dyDescent="0.25">
      <c r="L44823" s="36"/>
      <c r="M44823" s="36"/>
      <c r="N44823" s="36"/>
    </row>
    <row r="44824" spans="12:14" x14ac:dyDescent="0.25">
      <c r="L44824" s="36"/>
      <c r="M44824" s="36"/>
      <c r="N44824" s="36"/>
    </row>
    <row r="44825" spans="12:14" x14ac:dyDescent="0.25">
      <c r="L44825" s="36"/>
      <c r="M44825" s="36"/>
      <c r="N44825" s="36"/>
    </row>
    <row r="44826" spans="12:14" x14ac:dyDescent="0.25">
      <c r="L44826" s="36"/>
      <c r="M44826" s="36"/>
      <c r="N44826" s="36"/>
    </row>
    <row r="44827" spans="12:14" x14ac:dyDescent="0.25">
      <c r="L44827" s="36"/>
      <c r="M44827" s="36"/>
      <c r="N44827" s="36"/>
    </row>
    <row r="44828" spans="12:14" x14ac:dyDescent="0.25">
      <c r="L44828" s="36"/>
      <c r="M44828" s="36"/>
      <c r="N44828" s="36"/>
    </row>
    <row r="44829" spans="12:14" x14ac:dyDescent="0.25">
      <c r="L44829" s="36"/>
      <c r="M44829" s="36"/>
      <c r="N44829" s="36"/>
    </row>
    <row r="44830" spans="12:14" x14ac:dyDescent="0.25">
      <c r="L44830" s="36"/>
      <c r="M44830" s="36"/>
      <c r="N44830" s="36"/>
    </row>
    <row r="44831" spans="12:14" x14ac:dyDescent="0.25">
      <c r="L44831" s="36"/>
      <c r="M44831" s="36"/>
      <c r="N44831" s="36"/>
    </row>
    <row r="44832" spans="12:14" x14ac:dyDescent="0.25">
      <c r="L44832" s="36"/>
      <c r="M44832" s="36"/>
      <c r="N44832" s="36"/>
    </row>
    <row r="44833" spans="12:14" x14ac:dyDescent="0.25">
      <c r="L44833" s="36"/>
      <c r="M44833" s="36"/>
      <c r="N44833" s="36"/>
    </row>
    <row r="44834" spans="12:14" x14ac:dyDescent="0.25">
      <c r="L44834" s="36"/>
      <c r="M44834" s="36"/>
      <c r="N44834" s="36"/>
    </row>
    <row r="44835" spans="12:14" x14ac:dyDescent="0.25">
      <c r="L44835" s="36"/>
      <c r="M44835" s="36"/>
      <c r="N44835" s="36"/>
    </row>
    <row r="44836" spans="12:14" x14ac:dyDescent="0.25">
      <c r="L44836" s="36"/>
      <c r="M44836" s="36"/>
      <c r="N44836" s="36"/>
    </row>
    <row r="44837" spans="12:14" x14ac:dyDescent="0.25">
      <c r="L44837" s="36"/>
      <c r="M44837" s="36"/>
      <c r="N44837" s="36"/>
    </row>
    <row r="44838" spans="12:14" x14ac:dyDescent="0.25">
      <c r="L44838" s="36"/>
      <c r="M44838" s="36"/>
      <c r="N44838" s="36"/>
    </row>
    <row r="44839" spans="12:14" x14ac:dyDescent="0.25">
      <c r="L44839" s="36"/>
      <c r="M44839" s="36"/>
      <c r="N44839" s="36"/>
    </row>
    <row r="44840" spans="12:14" x14ac:dyDescent="0.25">
      <c r="L44840" s="36"/>
      <c r="M44840" s="36"/>
      <c r="N44840" s="36"/>
    </row>
    <row r="44841" spans="12:14" x14ac:dyDescent="0.25">
      <c r="L44841" s="36"/>
      <c r="M44841" s="36"/>
      <c r="N44841" s="36"/>
    </row>
    <row r="44842" spans="12:14" x14ac:dyDescent="0.25">
      <c r="L44842" s="36"/>
      <c r="M44842" s="36"/>
      <c r="N44842" s="36"/>
    </row>
    <row r="44843" spans="12:14" x14ac:dyDescent="0.25">
      <c r="L44843" s="36"/>
      <c r="M44843" s="36"/>
      <c r="N44843" s="36"/>
    </row>
    <row r="44844" spans="12:14" x14ac:dyDescent="0.25">
      <c r="L44844" s="36"/>
      <c r="M44844" s="36"/>
      <c r="N44844" s="36"/>
    </row>
    <row r="44845" spans="12:14" x14ac:dyDescent="0.25">
      <c r="L44845" s="36"/>
      <c r="M44845" s="36"/>
      <c r="N44845" s="36"/>
    </row>
    <row r="44846" spans="12:14" x14ac:dyDescent="0.25">
      <c r="L44846" s="36"/>
      <c r="M44846" s="36"/>
      <c r="N44846" s="36"/>
    </row>
    <row r="44847" spans="12:14" x14ac:dyDescent="0.25">
      <c r="L44847" s="36"/>
      <c r="M44847" s="36"/>
      <c r="N44847" s="36"/>
    </row>
    <row r="44848" spans="12:14" x14ac:dyDescent="0.25">
      <c r="L44848" s="36"/>
      <c r="M44848" s="36"/>
      <c r="N44848" s="36"/>
    </row>
    <row r="44849" spans="12:14" x14ac:dyDescent="0.25">
      <c r="L44849" s="36"/>
      <c r="M44849" s="36"/>
      <c r="N44849" s="36"/>
    </row>
    <row r="44850" spans="12:14" x14ac:dyDescent="0.25">
      <c r="L44850" s="36"/>
      <c r="M44850" s="36"/>
      <c r="N44850" s="36"/>
    </row>
    <row r="44851" spans="12:14" x14ac:dyDescent="0.25">
      <c r="L44851" s="36"/>
      <c r="M44851" s="36"/>
      <c r="N44851" s="36"/>
    </row>
    <row r="44852" spans="12:14" x14ac:dyDescent="0.25">
      <c r="L44852" s="36"/>
      <c r="M44852" s="36"/>
      <c r="N44852" s="36"/>
    </row>
    <row r="44853" spans="12:14" x14ac:dyDescent="0.25">
      <c r="L44853" s="36"/>
      <c r="M44853" s="36"/>
      <c r="N44853" s="36"/>
    </row>
    <row r="44854" spans="12:14" x14ac:dyDescent="0.25">
      <c r="L44854" s="36"/>
      <c r="M44854" s="36"/>
      <c r="N44854" s="36"/>
    </row>
    <row r="44855" spans="12:14" x14ac:dyDescent="0.25">
      <c r="L44855" s="36"/>
      <c r="M44855" s="36"/>
      <c r="N44855" s="36"/>
    </row>
    <row r="44856" spans="12:14" x14ac:dyDescent="0.25">
      <c r="L44856" s="36"/>
      <c r="M44856" s="36"/>
      <c r="N44856" s="36"/>
    </row>
    <row r="44857" spans="12:14" x14ac:dyDescent="0.25">
      <c r="L44857" s="36"/>
      <c r="M44857" s="36"/>
      <c r="N44857" s="36"/>
    </row>
    <row r="44858" spans="12:14" x14ac:dyDescent="0.25">
      <c r="L44858" s="36"/>
      <c r="M44858" s="36"/>
      <c r="N44858" s="36"/>
    </row>
    <row r="44859" spans="12:14" x14ac:dyDescent="0.25">
      <c r="L44859" s="36"/>
      <c r="M44859" s="36"/>
      <c r="N44859" s="36"/>
    </row>
    <row r="44860" spans="12:14" x14ac:dyDescent="0.25">
      <c r="L44860" s="36"/>
      <c r="M44860" s="36"/>
      <c r="N44860" s="36"/>
    </row>
    <row r="44861" spans="12:14" x14ac:dyDescent="0.25">
      <c r="L44861" s="36"/>
      <c r="M44861" s="36"/>
      <c r="N44861" s="36"/>
    </row>
    <row r="44862" spans="12:14" x14ac:dyDescent="0.25">
      <c r="L44862" s="36"/>
      <c r="M44862" s="36"/>
      <c r="N44862" s="36"/>
    </row>
    <row r="44863" spans="12:14" x14ac:dyDescent="0.25">
      <c r="L44863" s="36"/>
      <c r="M44863" s="36"/>
      <c r="N44863" s="36"/>
    </row>
    <row r="44864" spans="12:14" x14ac:dyDescent="0.25">
      <c r="L44864" s="36"/>
      <c r="M44864" s="36"/>
      <c r="N44864" s="36"/>
    </row>
    <row r="44865" spans="12:14" x14ac:dyDescent="0.25">
      <c r="L44865" s="36"/>
      <c r="M44865" s="36"/>
      <c r="N44865" s="36"/>
    </row>
    <row r="44866" spans="12:14" x14ac:dyDescent="0.25">
      <c r="L44866" s="36"/>
      <c r="M44866" s="36"/>
      <c r="N44866" s="36"/>
    </row>
    <row r="44867" spans="12:14" x14ac:dyDescent="0.25">
      <c r="L44867" s="36"/>
      <c r="M44867" s="36"/>
      <c r="N44867" s="36"/>
    </row>
    <row r="44868" spans="12:14" x14ac:dyDescent="0.25">
      <c r="L44868" s="36"/>
      <c r="M44868" s="36"/>
      <c r="N44868" s="36"/>
    </row>
    <row r="44869" spans="12:14" x14ac:dyDescent="0.25">
      <c r="L44869" s="36"/>
      <c r="M44869" s="36"/>
      <c r="N44869" s="36"/>
    </row>
    <row r="44870" spans="12:14" x14ac:dyDescent="0.25">
      <c r="L44870" s="36"/>
      <c r="M44870" s="36"/>
      <c r="N44870" s="36"/>
    </row>
    <row r="44871" spans="12:14" x14ac:dyDescent="0.25">
      <c r="L44871" s="36"/>
      <c r="M44871" s="36"/>
      <c r="N44871" s="36"/>
    </row>
    <row r="44872" spans="12:14" x14ac:dyDescent="0.25">
      <c r="L44872" s="36"/>
      <c r="M44872" s="36"/>
      <c r="N44872" s="36"/>
    </row>
    <row r="44873" spans="12:14" x14ac:dyDescent="0.25">
      <c r="L44873" s="36"/>
      <c r="M44873" s="36"/>
      <c r="N44873" s="36"/>
    </row>
    <row r="44874" spans="12:14" x14ac:dyDescent="0.25">
      <c r="L44874" s="36"/>
      <c r="M44874" s="36"/>
      <c r="N44874" s="36"/>
    </row>
    <row r="44875" spans="12:14" x14ac:dyDescent="0.25">
      <c r="L44875" s="36"/>
      <c r="M44875" s="36"/>
      <c r="N44875" s="36"/>
    </row>
    <row r="44876" spans="12:14" x14ac:dyDescent="0.25">
      <c r="L44876" s="36"/>
      <c r="M44876" s="36"/>
      <c r="N44876" s="36"/>
    </row>
    <row r="44877" spans="12:14" x14ac:dyDescent="0.25">
      <c r="L44877" s="36"/>
      <c r="M44877" s="36"/>
      <c r="N44877" s="36"/>
    </row>
    <row r="44878" spans="12:14" x14ac:dyDescent="0.25">
      <c r="L44878" s="36"/>
      <c r="M44878" s="36"/>
      <c r="N44878" s="36"/>
    </row>
    <row r="44879" spans="12:14" x14ac:dyDescent="0.25">
      <c r="L44879" s="36"/>
      <c r="M44879" s="36"/>
      <c r="N44879" s="36"/>
    </row>
    <row r="44880" spans="12:14" x14ac:dyDescent="0.25">
      <c r="L44880" s="36"/>
      <c r="M44880" s="36"/>
      <c r="N44880" s="36"/>
    </row>
    <row r="44881" spans="12:14" x14ac:dyDescent="0.25">
      <c r="L44881" s="36"/>
      <c r="M44881" s="36"/>
      <c r="N44881" s="36"/>
    </row>
    <row r="44882" spans="12:14" x14ac:dyDescent="0.25">
      <c r="L44882" s="36"/>
      <c r="M44882" s="36"/>
      <c r="N44882" s="36"/>
    </row>
    <row r="44883" spans="12:14" x14ac:dyDescent="0.25">
      <c r="L44883" s="36"/>
      <c r="M44883" s="36"/>
      <c r="N44883" s="36"/>
    </row>
    <row r="44884" spans="12:14" x14ac:dyDescent="0.25">
      <c r="L44884" s="36"/>
      <c r="M44884" s="36"/>
      <c r="N44884" s="36"/>
    </row>
    <row r="44885" spans="12:14" x14ac:dyDescent="0.25">
      <c r="L44885" s="36"/>
      <c r="M44885" s="36"/>
      <c r="N44885" s="36"/>
    </row>
    <row r="44886" spans="12:14" x14ac:dyDescent="0.25">
      <c r="L44886" s="36"/>
      <c r="M44886" s="36"/>
      <c r="N44886" s="36"/>
    </row>
    <row r="44887" spans="12:14" x14ac:dyDescent="0.25">
      <c r="L44887" s="36"/>
      <c r="M44887" s="36"/>
      <c r="N44887" s="36"/>
    </row>
    <row r="44888" spans="12:14" x14ac:dyDescent="0.25">
      <c r="L44888" s="36"/>
      <c r="M44888" s="36"/>
      <c r="N44888" s="36"/>
    </row>
    <row r="44889" spans="12:14" x14ac:dyDescent="0.25">
      <c r="L44889" s="36"/>
      <c r="M44889" s="36"/>
      <c r="N44889" s="36"/>
    </row>
    <row r="44890" spans="12:14" x14ac:dyDescent="0.25">
      <c r="L44890" s="36"/>
      <c r="M44890" s="36"/>
      <c r="N44890" s="36"/>
    </row>
    <row r="44891" spans="12:14" x14ac:dyDescent="0.25">
      <c r="L44891" s="36"/>
      <c r="M44891" s="36"/>
      <c r="N44891" s="36"/>
    </row>
    <row r="44892" spans="12:14" x14ac:dyDescent="0.25">
      <c r="L44892" s="36"/>
      <c r="M44892" s="36"/>
      <c r="N44892" s="36"/>
    </row>
    <row r="44893" spans="12:14" x14ac:dyDescent="0.25">
      <c r="L44893" s="36"/>
      <c r="M44893" s="36"/>
      <c r="N44893" s="36"/>
    </row>
    <row r="44894" spans="12:14" x14ac:dyDescent="0.25">
      <c r="L44894" s="36"/>
      <c r="M44894" s="36"/>
      <c r="N44894" s="36"/>
    </row>
    <row r="44895" spans="12:14" x14ac:dyDescent="0.25">
      <c r="L44895" s="36"/>
      <c r="M44895" s="36"/>
      <c r="N44895" s="36"/>
    </row>
    <row r="44896" spans="12:14" x14ac:dyDescent="0.25">
      <c r="L44896" s="36"/>
      <c r="M44896" s="36"/>
      <c r="N44896" s="36"/>
    </row>
    <row r="44897" spans="12:14" x14ac:dyDescent="0.25">
      <c r="L44897" s="36"/>
      <c r="M44897" s="36"/>
      <c r="N44897" s="36"/>
    </row>
    <row r="44898" spans="12:14" x14ac:dyDescent="0.25">
      <c r="L44898" s="36"/>
      <c r="M44898" s="36"/>
      <c r="N44898" s="36"/>
    </row>
    <row r="44899" spans="12:14" x14ac:dyDescent="0.25">
      <c r="L44899" s="36"/>
      <c r="M44899" s="36"/>
      <c r="N44899" s="36"/>
    </row>
    <row r="44900" spans="12:14" x14ac:dyDescent="0.25">
      <c r="L44900" s="36"/>
      <c r="M44900" s="36"/>
      <c r="N44900" s="36"/>
    </row>
    <row r="44901" spans="12:14" x14ac:dyDescent="0.25">
      <c r="L44901" s="36"/>
      <c r="M44901" s="36"/>
      <c r="N44901" s="36"/>
    </row>
    <row r="44902" spans="12:14" x14ac:dyDescent="0.25">
      <c r="L44902" s="36"/>
      <c r="M44902" s="36"/>
      <c r="N44902" s="36"/>
    </row>
    <row r="44903" spans="12:14" x14ac:dyDescent="0.25">
      <c r="L44903" s="36"/>
      <c r="M44903" s="36"/>
      <c r="N44903" s="36"/>
    </row>
    <row r="44904" spans="12:14" x14ac:dyDescent="0.25">
      <c r="L44904" s="36"/>
      <c r="M44904" s="36"/>
      <c r="N44904" s="36"/>
    </row>
    <row r="44905" spans="12:14" x14ac:dyDescent="0.25">
      <c r="L44905" s="36"/>
      <c r="M44905" s="36"/>
      <c r="N44905" s="36"/>
    </row>
    <row r="44906" spans="12:14" x14ac:dyDescent="0.25">
      <c r="L44906" s="36"/>
      <c r="M44906" s="36"/>
      <c r="N44906" s="36"/>
    </row>
    <row r="44907" spans="12:14" x14ac:dyDescent="0.25">
      <c r="L44907" s="36"/>
      <c r="M44907" s="36"/>
      <c r="N44907" s="36"/>
    </row>
    <row r="44908" spans="12:14" x14ac:dyDescent="0.25">
      <c r="L44908" s="36"/>
      <c r="M44908" s="36"/>
      <c r="N44908" s="36"/>
    </row>
    <row r="44909" spans="12:14" x14ac:dyDescent="0.25">
      <c r="L44909" s="36"/>
      <c r="M44909" s="36"/>
      <c r="N44909" s="36"/>
    </row>
    <row r="44910" spans="12:14" x14ac:dyDescent="0.25">
      <c r="L44910" s="36"/>
      <c r="M44910" s="36"/>
      <c r="N44910" s="36"/>
    </row>
    <row r="44911" spans="12:14" x14ac:dyDescent="0.25">
      <c r="L44911" s="36"/>
      <c r="M44911" s="36"/>
      <c r="N44911" s="36"/>
    </row>
    <row r="44912" spans="12:14" x14ac:dyDescent="0.25">
      <c r="L44912" s="36"/>
      <c r="M44912" s="36"/>
      <c r="N44912" s="36"/>
    </row>
    <row r="44913" spans="12:14" x14ac:dyDescent="0.25">
      <c r="L44913" s="36"/>
      <c r="M44913" s="36"/>
      <c r="N44913" s="36"/>
    </row>
    <row r="44914" spans="12:14" x14ac:dyDescent="0.25">
      <c r="L44914" s="36"/>
      <c r="M44914" s="36"/>
      <c r="N44914" s="36"/>
    </row>
    <row r="44915" spans="12:14" x14ac:dyDescent="0.25">
      <c r="L44915" s="36"/>
      <c r="M44915" s="36"/>
      <c r="N44915" s="36"/>
    </row>
    <row r="44916" spans="12:14" x14ac:dyDescent="0.25">
      <c r="L44916" s="36"/>
      <c r="M44916" s="36"/>
      <c r="N44916" s="36"/>
    </row>
    <row r="44917" spans="12:14" x14ac:dyDescent="0.25">
      <c r="L44917" s="36"/>
      <c r="M44917" s="36"/>
      <c r="N44917" s="36"/>
    </row>
    <row r="44918" spans="12:14" x14ac:dyDescent="0.25">
      <c r="L44918" s="36"/>
      <c r="M44918" s="36"/>
      <c r="N44918" s="36"/>
    </row>
    <row r="44919" spans="12:14" x14ac:dyDescent="0.25">
      <c r="L44919" s="36"/>
      <c r="M44919" s="36"/>
      <c r="N44919" s="36"/>
    </row>
    <row r="44920" spans="12:14" x14ac:dyDescent="0.25">
      <c r="L44920" s="36"/>
      <c r="M44920" s="36"/>
      <c r="N44920" s="36"/>
    </row>
    <row r="44921" spans="12:14" x14ac:dyDescent="0.25">
      <c r="L44921" s="36"/>
      <c r="M44921" s="36"/>
      <c r="N44921" s="36"/>
    </row>
    <row r="44922" spans="12:14" x14ac:dyDescent="0.25">
      <c r="L44922" s="36"/>
      <c r="M44922" s="36"/>
      <c r="N44922" s="36"/>
    </row>
    <row r="44923" spans="12:14" x14ac:dyDescent="0.25">
      <c r="L44923" s="36"/>
      <c r="M44923" s="36"/>
      <c r="N44923" s="36"/>
    </row>
    <row r="44924" spans="12:14" x14ac:dyDescent="0.25">
      <c r="L44924" s="36"/>
      <c r="M44924" s="36"/>
      <c r="N44924" s="36"/>
    </row>
    <row r="44925" spans="12:14" x14ac:dyDescent="0.25">
      <c r="L44925" s="36"/>
      <c r="M44925" s="36"/>
      <c r="N44925" s="36"/>
    </row>
    <row r="44926" spans="12:14" x14ac:dyDescent="0.25">
      <c r="L44926" s="36"/>
      <c r="M44926" s="36"/>
      <c r="N44926" s="36"/>
    </row>
    <row r="44927" spans="12:14" x14ac:dyDescent="0.25">
      <c r="L44927" s="36"/>
      <c r="M44927" s="36"/>
      <c r="N44927" s="36"/>
    </row>
    <row r="44928" spans="12:14" x14ac:dyDescent="0.25">
      <c r="L44928" s="36"/>
      <c r="M44928" s="36"/>
      <c r="N44928" s="36"/>
    </row>
    <row r="44929" spans="12:14" x14ac:dyDescent="0.25">
      <c r="L44929" s="36"/>
      <c r="M44929" s="36"/>
      <c r="N44929" s="36"/>
    </row>
    <row r="44930" spans="12:14" x14ac:dyDescent="0.25">
      <c r="L44930" s="36"/>
      <c r="M44930" s="36"/>
      <c r="N44930" s="36"/>
    </row>
    <row r="44931" spans="12:14" x14ac:dyDescent="0.25">
      <c r="L44931" s="36"/>
      <c r="M44931" s="36"/>
      <c r="N44931" s="36"/>
    </row>
    <row r="44932" spans="12:14" x14ac:dyDescent="0.25">
      <c r="L44932" s="36"/>
      <c r="M44932" s="36"/>
      <c r="N44932" s="36"/>
    </row>
    <row r="44933" spans="12:14" x14ac:dyDescent="0.25">
      <c r="L44933" s="36"/>
      <c r="M44933" s="36"/>
      <c r="N44933" s="36"/>
    </row>
    <row r="44934" spans="12:14" x14ac:dyDescent="0.25">
      <c r="L44934" s="36"/>
      <c r="M44934" s="36"/>
      <c r="N44934" s="36"/>
    </row>
    <row r="44935" spans="12:14" x14ac:dyDescent="0.25">
      <c r="L44935" s="36"/>
      <c r="M44935" s="36"/>
      <c r="N44935" s="36"/>
    </row>
    <row r="44936" spans="12:14" x14ac:dyDescent="0.25">
      <c r="L44936" s="36"/>
      <c r="M44936" s="36"/>
      <c r="N44936" s="36"/>
    </row>
    <row r="44937" spans="12:14" x14ac:dyDescent="0.25">
      <c r="L44937" s="36"/>
      <c r="M44937" s="36"/>
      <c r="N44937" s="36"/>
    </row>
    <row r="44938" spans="12:14" x14ac:dyDescent="0.25">
      <c r="L44938" s="36"/>
      <c r="M44938" s="36"/>
      <c r="N44938" s="36"/>
    </row>
    <row r="44939" spans="12:14" x14ac:dyDescent="0.25">
      <c r="L44939" s="36"/>
      <c r="M44939" s="36"/>
      <c r="N44939" s="36"/>
    </row>
    <row r="44940" spans="12:14" x14ac:dyDescent="0.25">
      <c r="L44940" s="36"/>
      <c r="M44940" s="36"/>
      <c r="N44940" s="36"/>
    </row>
    <row r="44941" spans="12:14" x14ac:dyDescent="0.25">
      <c r="L44941" s="36"/>
      <c r="M44941" s="36"/>
      <c r="N44941" s="36"/>
    </row>
    <row r="44942" spans="12:14" x14ac:dyDescent="0.25">
      <c r="L44942" s="36"/>
      <c r="M44942" s="36"/>
      <c r="N44942" s="36"/>
    </row>
    <row r="44943" spans="12:14" x14ac:dyDescent="0.25">
      <c r="L44943" s="36"/>
      <c r="M44943" s="36"/>
      <c r="N44943" s="36"/>
    </row>
    <row r="44944" spans="12:14" x14ac:dyDescent="0.25">
      <c r="L44944" s="36"/>
      <c r="M44944" s="36"/>
      <c r="N44944" s="36"/>
    </row>
    <row r="44945" spans="12:14" x14ac:dyDescent="0.25">
      <c r="L44945" s="36"/>
      <c r="M44945" s="36"/>
      <c r="N44945" s="36"/>
    </row>
    <row r="44946" spans="12:14" x14ac:dyDescent="0.25">
      <c r="L44946" s="36"/>
      <c r="M44946" s="36"/>
      <c r="N44946" s="36"/>
    </row>
    <row r="44947" spans="12:14" x14ac:dyDescent="0.25">
      <c r="L44947" s="36"/>
      <c r="M44947" s="36"/>
      <c r="N44947" s="36"/>
    </row>
    <row r="44948" spans="12:14" x14ac:dyDescent="0.25">
      <c r="L44948" s="36"/>
      <c r="M44948" s="36"/>
      <c r="N44948" s="36"/>
    </row>
    <row r="44949" spans="12:14" x14ac:dyDescent="0.25">
      <c r="L44949" s="36"/>
      <c r="M44949" s="36"/>
      <c r="N44949" s="36"/>
    </row>
    <row r="44950" spans="12:14" x14ac:dyDescent="0.25">
      <c r="L44950" s="36"/>
      <c r="M44950" s="36"/>
      <c r="N44950" s="36"/>
    </row>
    <row r="44951" spans="12:14" x14ac:dyDescent="0.25">
      <c r="L44951" s="36"/>
      <c r="M44951" s="36"/>
      <c r="N44951" s="36"/>
    </row>
    <row r="44952" spans="12:14" x14ac:dyDescent="0.25">
      <c r="L44952" s="36"/>
      <c r="M44952" s="36"/>
      <c r="N44952" s="36"/>
    </row>
    <row r="44953" spans="12:14" x14ac:dyDescent="0.25">
      <c r="L44953" s="36"/>
      <c r="M44953" s="36"/>
      <c r="N44953" s="36"/>
    </row>
    <row r="44954" spans="12:14" x14ac:dyDescent="0.25">
      <c r="L44954" s="36"/>
      <c r="M44954" s="36"/>
      <c r="N44954" s="36"/>
    </row>
    <row r="44955" spans="12:14" x14ac:dyDescent="0.25">
      <c r="L44955" s="36"/>
      <c r="M44955" s="36"/>
      <c r="N44955" s="36"/>
    </row>
    <row r="44956" spans="12:14" x14ac:dyDescent="0.25">
      <c r="L44956" s="36"/>
      <c r="M44956" s="36"/>
      <c r="N44956" s="36"/>
    </row>
    <row r="44957" spans="12:14" x14ac:dyDescent="0.25">
      <c r="L44957" s="36"/>
      <c r="M44957" s="36"/>
      <c r="N44957" s="36"/>
    </row>
    <row r="44958" spans="12:14" x14ac:dyDescent="0.25">
      <c r="L44958" s="36"/>
      <c r="M44958" s="36"/>
      <c r="N44958" s="36"/>
    </row>
    <row r="44959" spans="12:14" x14ac:dyDescent="0.25">
      <c r="L44959" s="36"/>
      <c r="M44959" s="36"/>
      <c r="N44959" s="36"/>
    </row>
    <row r="44960" spans="12:14" x14ac:dyDescent="0.25">
      <c r="L44960" s="36"/>
      <c r="M44960" s="36"/>
      <c r="N44960" s="36"/>
    </row>
    <row r="44961" spans="12:14" x14ac:dyDescent="0.25">
      <c r="L44961" s="36"/>
      <c r="M44961" s="36"/>
      <c r="N44961" s="36"/>
    </row>
    <row r="44962" spans="12:14" x14ac:dyDescent="0.25">
      <c r="L44962" s="36"/>
      <c r="M44962" s="36"/>
      <c r="N44962" s="36"/>
    </row>
    <row r="44963" spans="12:14" x14ac:dyDescent="0.25">
      <c r="L44963" s="36"/>
      <c r="M44963" s="36"/>
      <c r="N44963" s="36"/>
    </row>
    <row r="44964" spans="12:14" x14ac:dyDescent="0.25">
      <c r="L44964" s="36"/>
      <c r="M44964" s="36"/>
      <c r="N44964" s="36"/>
    </row>
    <row r="44965" spans="12:14" x14ac:dyDescent="0.25">
      <c r="L44965" s="36"/>
      <c r="M44965" s="36"/>
      <c r="N44965" s="36"/>
    </row>
    <row r="44966" spans="12:14" x14ac:dyDescent="0.25">
      <c r="L44966" s="36"/>
      <c r="M44966" s="36"/>
      <c r="N44966" s="36"/>
    </row>
    <row r="44967" spans="12:14" x14ac:dyDescent="0.25">
      <c r="L44967" s="36"/>
      <c r="M44967" s="36"/>
      <c r="N44967" s="36"/>
    </row>
    <row r="44968" spans="12:14" x14ac:dyDescent="0.25">
      <c r="L44968" s="36"/>
      <c r="M44968" s="36"/>
      <c r="N44968" s="36"/>
    </row>
    <row r="44969" spans="12:14" x14ac:dyDescent="0.25">
      <c r="L44969" s="36"/>
      <c r="M44969" s="36"/>
      <c r="N44969" s="36"/>
    </row>
    <row r="44970" spans="12:14" x14ac:dyDescent="0.25">
      <c r="L44970" s="36"/>
      <c r="M44970" s="36"/>
      <c r="N44970" s="36"/>
    </row>
    <row r="44971" spans="12:14" x14ac:dyDescent="0.25">
      <c r="L44971" s="36"/>
      <c r="M44971" s="36"/>
      <c r="N44971" s="36"/>
    </row>
    <row r="44972" spans="12:14" x14ac:dyDescent="0.25">
      <c r="L44972" s="36"/>
      <c r="M44972" s="36"/>
      <c r="N44972" s="36"/>
    </row>
    <row r="44973" spans="12:14" x14ac:dyDescent="0.25">
      <c r="L44973" s="36"/>
      <c r="M44973" s="36"/>
      <c r="N44973" s="36"/>
    </row>
    <row r="44974" spans="12:14" x14ac:dyDescent="0.25">
      <c r="L44974" s="36"/>
      <c r="M44974" s="36"/>
      <c r="N44974" s="36"/>
    </row>
    <row r="44975" spans="12:14" x14ac:dyDescent="0.25">
      <c r="L44975" s="36"/>
      <c r="M44975" s="36"/>
      <c r="N44975" s="36"/>
    </row>
    <row r="44976" spans="12:14" x14ac:dyDescent="0.25">
      <c r="L44976" s="36"/>
      <c r="M44976" s="36"/>
      <c r="N44976" s="36"/>
    </row>
    <row r="44977" spans="12:14" x14ac:dyDescent="0.25">
      <c r="L44977" s="36"/>
      <c r="M44977" s="36"/>
      <c r="N44977" s="36"/>
    </row>
    <row r="44978" spans="12:14" x14ac:dyDescent="0.25">
      <c r="L44978" s="36"/>
      <c r="M44978" s="36"/>
      <c r="N44978" s="36"/>
    </row>
    <row r="44979" spans="12:14" x14ac:dyDescent="0.25">
      <c r="L44979" s="36"/>
      <c r="M44979" s="36"/>
      <c r="N44979" s="36"/>
    </row>
    <row r="44980" spans="12:14" x14ac:dyDescent="0.25">
      <c r="L44980" s="36"/>
      <c r="M44980" s="36"/>
      <c r="N44980" s="36"/>
    </row>
    <row r="44981" spans="12:14" x14ac:dyDescent="0.25">
      <c r="L44981" s="36"/>
      <c r="M44981" s="36"/>
      <c r="N44981" s="36"/>
    </row>
    <row r="44982" spans="12:14" x14ac:dyDescent="0.25">
      <c r="L44982" s="36"/>
      <c r="M44982" s="36"/>
      <c r="N44982" s="36"/>
    </row>
    <row r="44983" spans="12:14" x14ac:dyDescent="0.25">
      <c r="L44983" s="36"/>
      <c r="M44983" s="36"/>
      <c r="N44983" s="36"/>
    </row>
    <row r="44984" spans="12:14" x14ac:dyDescent="0.25">
      <c r="L44984" s="36"/>
      <c r="M44984" s="36"/>
      <c r="N44984" s="36"/>
    </row>
    <row r="44985" spans="12:14" x14ac:dyDescent="0.25">
      <c r="L44985" s="36"/>
      <c r="M44985" s="36"/>
      <c r="N44985" s="36"/>
    </row>
    <row r="44986" spans="12:14" x14ac:dyDescent="0.25">
      <c r="L44986" s="36"/>
      <c r="M44986" s="36"/>
      <c r="N44986" s="36"/>
    </row>
    <row r="44987" spans="12:14" x14ac:dyDescent="0.25">
      <c r="L44987" s="36"/>
      <c r="M44987" s="36"/>
      <c r="N44987" s="36"/>
    </row>
    <row r="44988" spans="12:14" x14ac:dyDescent="0.25">
      <c r="L44988" s="36"/>
      <c r="M44988" s="36"/>
      <c r="N44988" s="36"/>
    </row>
    <row r="44989" spans="12:14" x14ac:dyDescent="0.25">
      <c r="L44989" s="36"/>
      <c r="M44989" s="36"/>
      <c r="N44989" s="36"/>
    </row>
    <row r="44990" spans="12:14" x14ac:dyDescent="0.25">
      <c r="L44990" s="36"/>
      <c r="M44990" s="36"/>
      <c r="N44990" s="36"/>
    </row>
    <row r="44991" spans="12:14" x14ac:dyDescent="0.25">
      <c r="L44991" s="36"/>
      <c r="M44991" s="36"/>
      <c r="N44991" s="36"/>
    </row>
    <row r="44992" spans="12:14" x14ac:dyDescent="0.25">
      <c r="L44992" s="36"/>
      <c r="M44992" s="36"/>
      <c r="N44992" s="36"/>
    </row>
    <row r="44993" spans="12:14" x14ac:dyDescent="0.25">
      <c r="L44993" s="36"/>
      <c r="M44993" s="36"/>
      <c r="N44993" s="36"/>
    </row>
    <row r="44994" spans="12:14" x14ac:dyDescent="0.25">
      <c r="L44994" s="36"/>
      <c r="M44994" s="36"/>
      <c r="N44994" s="36"/>
    </row>
    <row r="44995" spans="12:14" x14ac:dyDescent="0.25">
      <c r="L44995" s="36"/>
      <c r="M44995" s="36"/>
      <c r="N44995" s="36"/>
    </row>
    <row r="44996" spans="12:14" x14ac:dyDescent="0.25">
      <c r="L44996" s="36"/>
      <c r="M44996" s="36"/>
      <c r="N44996" s="36"/>
    </row>
    <row r="44997" spans="12:14" x14ac:dyDescent="0.25">
      <c r="L44997" s="36"/>
      <c r="M44997" s="36"/>
      <c r="N44997" s="36"/>
    </row>
    <row r="44998" spans="12:14" x14ac:dyDescent="0.25">
      <c r="L44998" s="36"/>
      <c r="M44998" s="36"/>
      <c r="N44998" s="36"/>
    </row>
    <row r="44999" spans="12:14" x14ac:dyDescent="0.25">
      <c r="L44999" s="36"/>
      <c r="M44999" s="36"/>
      <c r="N44999" s="36"/>
    </row>
    <row r="45000" spans="12:14" x14ac:dyDescent="0.25">
      <c r="L45000" s="36"/>
      <c r="M45000" s="36"/>
      <c r="N45000" s="36"/>
    </row>
    <row r="45001" spans="12:14" x14ac:dyDescent="0.25">
      <c r="L45001" s="36"/>
      <c r="M45001" s="36"/>
      <c r="N45001" s="36"/>
    </row>
    <row r="45002" spans="12:14" x14ac:dyDescent="0.25">
      <c r="L45002" s="36"/>
      <c r="M45002" s="36"/>
      <c r="N45002" s="36"/>
    </row>
    <row r="45003" spans="12:14" x14ac:dyDescent="0.25">
      <c r="L45003" s="36"/>
      <c r="M45003" s="36"/>
      <c r="N45003" s="36"/>
    </row>
    <row r="45004" spans="12:14" x14ac:dyDescent="0.25">
      <c r="L45004" s="36"/>
      <c r="M45004" s="36"/>
      <c r="N45004" s="36"/>
    </row>
    <row r="45005" spans="12:14" x14ac:dyDescent="0.25">
      <c r="L45005" s="36"/>
      <c r="M45005" s="36"/>
      <c r="N45005" s="36"/>
    </row>
    <row r="45006" spans="12:14" x14ac:dyDescent="0.25">
      <c r="L45006" s="36"/>
      <c r="M45006" s="36"/>
      <c r="N45006" s="36"/>
    </row>
    <row r="45007" spans="12:14" x14ac:dyDescent="0.25">
      <c r="L45007" s="36"/>
      <c r="M45007" s="36"/>
      <c r="N45007" s="36"/>
    </row>
    <row r="45008" spans="12:14" x14ac:dyDescent="0.25">
      <c r="L45008" s="36"/>
      <c r="M45008" s="36"/>
      <c r="N45008" s="36"/>
    </row>
    <row r="45009" spans="12:14" x14ac:dyDescent="0.25">
      <c r="L45009" s="36"/>
      <c r="M45009" s="36"/>
      <c r="N45009" s="36"/>
    </row>
    <row r="45010" spans="12:14" x14ac:dyDescent="0.25">
      <c r="L45010" s="36"/>
      <c r="M45010" s="36"/>
      <c r="N45010" s="36"/>
    </row>
    <row r="45011" spans="12:14" x14ac:dyDescent="0.25">
      <c r="L45011" s="36"/>
      <c r="M45011" s="36"/>
      <c r="N45011" s="36"/>
    </row>
    <row r="45012" spans="12:14" x14ac:dyDescent="0.25">
      <c r="L45012" s="36"/>
      <c r="M45012" s="36"/>
      <c r="N45012" s="36"/>
    </row>
    <row r="45013" spans="12:14" x14ac:dyDescent="0.25">
      <c r="L45013" s="36"/>
      <c r="M45013" s="36"/>
      <c r="N45013" s="36"/>
    </row>
    <row r="45014" spans="12:14" x14ac:dyDescent="0.25">
      <c r="L45014" s="36"/>
      <c r="M45014" s="36"/>
      <c r="N45014" s="36"/>
    </row>
    <row r="45015" spans="12:14" x14ac:dyDescent="0.25">
      <c r="L45015" s="36"/>
      <c r="M45015" s="36"/>
      <c r="N45015" s="36"/>
    </row>
    <row r="45016" spans="12:14" x14ac:dyDescent="0.25">
      <c r="L45016" s="36"/>
      <c r="M45016" s="36"/>
      <c r="N45016" s="36"/>
    </row>
    <row r="45017" spans="12:14" x14ac:dyDescent="0.25">
      <c r="L45017" s="36"/>
      <c r="M45017" s="36"/>
      <c r="N45017" s="36"/>
    </row>
    <row r="45018" spans="12:14" x14ac:dyDescent="0.25">
      <c r="L45018" s="36"/>
      <c r="M45018" s="36"/>
      <c r="N45018" s="36"/>
    </row>
    <row r="45019" spans="12:14" x14ac:dyDescent="0.25">
      <c r="L45019" s="36"/>
      <c r="M45019" s="36"/>
      <c r="N45019" s="36"/>
    </row>
    <row r="45020" spans="12:14" x14ac:dyDescent="0.25">
      <c r="L45020" s="36"/>
      <c r="M45020" s="36"/>
      <c r="N45020" s="36"/>
    </row>
    <row r="45021" spans="12:14" x14ac:dyDescent="0.25">
      <c r="L45021" s="36"/>
      <c r="M45021" s="36"/>
      <c r="N45021" s="36"/>
    </row>
    <row r="45022" spans="12:14" x14ac:dyDescent="0.25">
      <c r="L45022" s="36"/>
      <c r="M45022" s="36"/>
      <c r="N45022" s="36"/>
    </row>
    <row r="45023" spans="12:14" x14ac:dyDescent="0.25">
      <c r="L45023" s="36"/>
      <c r="M45023" s="36"/>
      <c r="N45023" s="36"/>
    </row>
    <row r="45024" spans="12:14" x14ac:dyDescent="0.25">
      <c r="L45024" s="36"/>
      <c r="M45024" s="36"/>
      <c r="N45024" s="36"/>
    </row>
    <row r="45025" spans="12:14" x14ac:dyDescent="0.25">
      <c r="L45025" s="36"/>
      <c r="M45025" s="36"/>
      <c r="N45025" s="36"/>
    </row>
    <row r="45026" spans="12:14" x14ac:dyDescent="0.25">
      <c r="L45026" s="36"/>
      <c r="M45026" s="36"/>
      <c r="N45026" s="36"/>
    </row>
    <row r="45027" spans="12:14" x14ac:dyDescent="0.25">
      <c r="L45027" s="36"/>
      <c r="M45027" s="36"/>
      <c r="N45027" s="36"/>
    </row>
    <row r="45028" spans="12:14" x14ac:dyDescent="0.25">
      <c r="L45028" s="36"/>
      <c r="M45028" s="36"/>
      <c r="N45028" s="36"/>
    </row>
    <row r="45029" spans="12:14" x14ac:dyDescent="0.25">
      <c r="L45029" s="36"/>
      <c r="M45029" s="36"/>
      <c r="N45029" s="36"/>
    </row>
    <row r="45030" spans="12:14" x14ac:dyDescent="0.25">
      <c r="L45030" s="36"/>
      <c r="M45030" s="36"/>
      <c r="N45030" s="36"/>
    </row>
    <row r="45031" spans="12:14" x14ac:dyDescent="0.25">
      <c r="L45031" s="36"/>
      <c r="M45031" s="36"/>
      <c r="N45031" s="36"/>
    </row>
    <row r="45032" spans="12:14" x14ac:dyDescent="0.25">
      <c r="L45032" s="36"/>
      <c r="M45032" s="36"/>
      <c r="N45032" s="36"/>
    </row>
    <row r="45033" spans="12:14" x14ac:dyDescent="0.25">
      <c r="L45033" s="36"/>
      <c r="M45033" s="36"/>
      <c r="N45033" s="36"/>
    </row>
    <row r="45034" spans="12:14" x14ac:dyDescent="0.25">
      <c r="L45034" s="36"/>
      <c r="M45034" s="36"/>
      <c r="N45034" s="36"/>
    </row>
    <row r="45035" spans="12:14" x14ac:dyDescent="0.25">
      <c r="L45035" s="36"/>
      <c r="M45035" s="36"/>
      <c r="N45035" s="36"/>
    </row>
    <row r="45036" spans="12:14" x14ac:dyDescent="0.25">
      <c r="L45036" s="36"/>
      <c r="M45036" s="36"/>
      <c r="N45036" s="36"/>
    </row>
    <row r="45037" spans="12:14" x14ac:dyDescent="0.25">
      <c r="L45037" s="36"/>
      <c r="M45037" s="36"/>
      <c r="N45037" s="36"/>
    </row>
    <row r="45038" spans="12:14" x14ac:dyDescent="0.25">
      <c r="L45038" s="36"/>
      <c r="M45038" s="36"/>
      <c r="N45038" s="36"/>
    </row>
    <row r="45039" spans="12:14" x14ac:dyDescent="0.25">
      <c r="L45039" s="36"/>
      <c r="M45039" s="36"/>
      <c r="N45039" s="36"/>
    </row>
    <row r="45040" spans="12:14" x14ac:dyDescent="0.25">
      <c r="L45040" s="36"/>
      <c r="M45040" s="36"/>
      <c r="N45040" s="36"/>
    </row>
    <row r="45041" spans="12:14" x14ac:dyDescent="0.25">
      <c r="L45041" s="36"/>
      <c r="M45041" s="36"/>
      <c r="N45041" s="36"/>
    </row>
    <row r="45042" spans="12:14" x14ac:dyDescent="0.25">
      <c r="L45042" s="36"/>
      <c r="M45042" s="36"/>
      <c r="N45042" s="36"/>
    </row>
    <row r="45043" spans="12:14" x14ac:dyDescent="0.25">
      <c r="L45043" s="36"/>
      <c r="M45043" s="36"/>
      <c r="N45043" s="36"/>
    </row>
    <row r="45044" spans="12:14" x14ac:dyDescent="0.25">
      <c r="L45044" s="36"/>
      <c r="M45044" s="36"/>
      <c r="N45044" s="36"/>
    </row>
    <row r="45045" spans="12:14" x14ac:dyDescent="0.25">
      <c r="L45045" s="36"/>
      <c r="M45045" s="36"/>
      <c r="N45045" s="36"/>
    </row>
    <row r="45046" spans="12:14" x14ac:dyDescent="0.25">
      <c r="L45046" s="36"/>
      <c r="M45046" s="36"/>
      <c r="N45046" s="36"/>
    </row>
    <row r="45047" spans="12:14" x14ac:dyDescent="0.25">
      <c r="L45047" s="36"/>
      <c r="M45047" s="36"/>
      <c r="N45047" s="36"/>
    </row>
    <row r="45048" spans="12:14" x14ac:dyDescent="0.25">
      <c r="L45048" s="36"/>
      <c r="M45048" s="36"/>
      <c r="N45048" s="36"/>
    </row>
    <row r="45049" spans="12:14" x14ac:dyDescent="0.25">
      <c r="L45049" s="36"/>
      <c r="M45049" s="36"/>
      <c r="N45049" s="36"/>
    </row>
    <row r="45050" spans="12:14" x14ac:dyDescent="0.25">
      <c r="L45050" s="36"/>
      <c r="M45050" s="36"/>
      <c r="N45050" s="36"/>
    </row>
    <row r="45051" spans="12:14" x14ac:dyDescent="0.25">
      <c r="L45051" s="36"/>
      <c r="M45051" s="36"/>
      <c r="N45051" s="36"/>
    </row>
    <row r="45052" spans="12:14" x14ac:dyDescent="0.25">
      <c r="L45052" s="36"/>
      <c r="M45052" s="36"/>
      <c r="N45052" s="36"/>
    </row>
    <row r="45053" spans="12:14" x14ac:dyDescent="0.25">
      <c r="L45053" s="36"/>
      <c r="M45053" s="36"/>
      <c r="N45053" s="36"/>
    </row>
    <row r="45054" spans="12:14" x14ac:dyDescent="0.25">
      <c r="L45054" s="36"/>
      <c r="M45054" s="36"/>
      <c r="N45054" s="36"/>
    </row>
    <row r="45055" spans="12:14" x14ac:dyDescent="0.25">
      <c r="L45055" s="36"/>
      <c r="M45055" s="36"/>
      <c r="N45055" s="36"/>
    </row>
    <row r="45056" spans="12:14" x14ac:dyDescent="0.25">
      <c r="L45056" s="36"/>
      <c r="M45056" s="36"/>
      <c r="N45056" s="36"/>
    </row>
    <row r="45057" spans="12:14" x14ac:dyDescent="0.25">
      <c r="L45057" s="36"/>
      <c r="M45057" s="36"/>
      <c r="N45057" s="36"/>
    </row>
    <row r="45058" spans="12:14" x14ac:dyDescent="0.25">
      <c r="L45058" s="36"/>
      <c r="M45058" s="36"/>
      <c r="N45058" s="36"/>
    </row>
    <row r="45059" spans="12:14" x14ac:dyDescent="0.25">
      <c r="L45059" s="36"/>
      <c r="M45059" s="36"/>
      <c r="N45059" s="36"/>
    </row>
    <row r="45060" spans="12:14" x14ac:dyDescent="0.25">
      <c r="L45060" s="36"/>
      <c r="M45060" s="36"/>
      <c r="N45060" s="36"/>
    </row>
    <row r="45061" spans="12:14" x14ac:dyDescent="0.25">
      <c r="L45061" s="36"/>
      <c r="M45061" s="36"/>
      <c r="N45061" s="36"/>
    </row>
    <row r="45062" spans="12:14" x14ac:dyDescent="0.25">
      <c r="L45062" s="36"/>
      <c r="M45062" s="36"/>
      <c r="N45062" s="36"/>
    </row>
    <row r="45063" spans="12:14" x14ac:dyDescent="0.25">
      <c r="L45063" s="36"/>
      <c r="M45063" s="36"/>
      <c r="N45063" s="36"/>
    </row>
    <row r="45064" spans="12:14" x14ac:dyDescent="0.25">
      <c r="L45064" s="36"/>
      <c r="M45064" s="36"/>
      <c r="N45064" s="36"/>
    </row>
    <row r="45065" spans="12:14" x14ac:dyDescent="0.25">
      <c r="L45065" s="36"/>
      <c r="M45065" s="36"/>
      <c r="N45065" s="36"/>
    </row>
    <row r="45066" spans="12:14" x14ac:dyDescent="0.25">
      <c r="L45066" s="36"/>
      <c r="M45066" s="36"/>
      <c r="N45066" s="36"/>
    </row>
    <row r="45067" spans="12:14" x14ac:dyDescent="0.25">
      <c r="L45067" s="36"/>
      <c r="M45067" s="36"/>
      <c r="N45067" s="36"/>
    </row>
    <row r="45068" spans="12:14" x14ac:dyDescent="0.25">
      <c r="L45068" s="36"/>
      <c r="M45068" s="36"/>
      <c r="N45068" s="36"/>
    </row>
    <row r="45069" spans="12:14" x14ac:dyDescent="0.25">
      <c r="L45069" s="36"/>
      <c r="M45069" s="36"/>
      <c r="N45069" s="36"/>
    </row>
    <row r="45070" spans="12:14" x14ac:dyDescent="0.25">
      <c r="L45070" s="36"/>
      <c r="M45070" s="36"/>
      <c r="N45070" s="36"/>
    </row>
    <row r="45071" spans="12:14" x14ac:dyDescent="0.25">
      <c r="L45071" s="36"/>
      <c r="M45071" s="36"/>
      <c r="N45071" s="36"/>
    </row>
    <row r="45072" spans="12:14" x14ac:dyDescent="0.25">
      <c r="L45072" s="36"/>
      <c r="M45072" s="36"/>
      <c r="N45072" s="36"/>
    </row>
    <row r="45073" spans="12:14" x14ac:dyDescent="0.25">
      <c r="L45073" s="36"/>
      <c r="M45073" s="36"/>
      <c r="N45073" s="36"/>
    </row>
    <row r="45074" spans="12:14" x14ac:dyDescent="0.25">
      <c r="L45074" s="36"/>
      <c r="M45074" s="36"/>
      <c r="N45074" s="36"/>
    </row>
    <row r="45075" spans="12:14" x14ac:dyDescent="0.25">
      <c r="L45075" s="36"/>
      <c r="M45075" s="36"/>
      <c r="N45075" s="36"/>
    </row>
    <row r="45076" spans="12:14" x14ac:dyDescent="0.25">
      <c r="L45076" s="36"/>
      <c r="M45076" s="36"/>
      <c r="N45076" s="36"/>
    </row>
    <row r="45077" spans="12:14" x14ac:dyDescent="0.25">
      <c r="L45077" s="36"/>
      <c r="M45077" s="36"/>
      <c r="N45077" s="36"/>
    </row>
    <row r="45078" spans="12:14" x14ac:dyDescent="0.25">
      <c r="L45078" s="36"/>
      <c r="M45078" s="36"/>
      <c r="N45078" s="36"/>
    </row>
    <row r="45079" spans="12:14" x14ac:dyDescent="0.25">
      <c r="L45079" s="36"/>
      <c r="M45079" s="36"/>
      <c r="N45079" s="36"/>
    </row>
    <row r="45080" spans="12:14" x14ac:dyDescent="0.25">
      <c r="L45080" s="36"/>
      <c r="M45080" s="36"/>
      <c r="N45080" s="36"/>
    </row>
    <row r="45081" spans="12:14" x14ac:dyDescent="0.25">
      <c r="L45081" s="36"/>
      <c r="M45081" s="36"/>
      <c r="N45081" s="36"/>
    </row>
    <row r="45082" spans="12:14" x14ac:dyDescent="0.25">
      <c r="L45082" s="36"/>
      <c r="M45082" s="36"/>
      <c r="N45082" s="36"/>
    </row>
    <row r="45083" spans="12:14" x14ac:dyDescent="0.25">
      <c r="L45083" s="36"/>
      <c r="M45083" s="36"/>
      <c r="N45083" s="36"/>
    </row>
    <row r="45084" spans="12:14" x14ac:dyDescent="0.25">
      <c r="L45084" s="36"/>
      <c r="M45084" s="36"/>
      <c r="N45084" s="36"/>
    </row>
    <row r="45085" spans="12:14" x14ac:dyDescent="0.25">
      <c r="L45085" s="36"/>
      <c r="M45085" s="36"/>
      <c r="N45085" s="36"/>
    </row>
    <row r="45086" spans="12:14" x14ac:dyDescent="0.25">
      <c r="L45086" s="36"/>
      <c r="M45086" s="36"/>
      <c r="N45086" s="36"/>
    </row>
    <row r="45087" spans="12:14" x14ac:dyDescent="0.25">
      <c r="L45087" s="36"/>
      <c r="M45087" s="36"/>
      <c r="N45087" s="36"/>
    </row>
    <row r="45088" spans="12:14" x14ac:dyDescent="0.25">
      <c r="L45088" s="36"/>
      <c r="M45088" s="36"/>
      <c r="N45088" s="36"/>
    </row>
    <row r="45089" spans="12:14" x14ac:dyDescent="0.25">
      <c r="L45089" s="36"/>
      <c r="M45089" s="36"/>
      <c r="N45089" s="36"/>
    </row>
    <row r="45090" spans="12:14" x14ac:dyDescent="0.25">
      <c r="L45090" s="36"/>
      <c r="M45090" s="36"/>
      <c r="N45090" s="36"/>
    </row>
    <row r="45091" spans="12:14" x14ac:dyDescent="0.25">
      <c r="L45091" s="36"/>
      <c r="M45091" s="36"/>
      <c r="N45091" s="36"/>
    </row>
    <row r="45092" spans="12:14" x14ac:dyDescent="0.25">
      <c r="L45092" s="36"/>
      <c r="M45092" s="36"/>
      <c r="N45092" s="36"/>
    </row>
    <row r="45093" spans="12:14" x14ac:dyDescent="0.25">
      <c r="L45093" s="36"/>
      <c r="M45093" s="36"/>
      <c r="N45093" s="36"/>
    </row>
    <row r="45094" spans="12:14" x14ac:dyDescent="0.25">
      <c r="L45094" s="36"/>
      <c r="M45094" s="36"/>
      <c r="N45094" s="36"/>
    </row>
    <row r="45095" spans="12:14" x14ac:dyDescent="0.25">
      <c r="L45095" s="36"/>
      <c r="M45095" s="36"/>
      <c r="N45095" s="36"/>
    </row>
    <row r="45096" spans="12:14" x14ac:dyDescent="0.25">
      <c r="L45096" s="36"/>
      <c r="M45096" s="36"/>
      <c r="N45096" s="36"/>
    </row>
    <row r="45097" spans="12:14" x14ac:dyDescent="0.25">
      <c r="L45097" s="36"/>
      <c r="M45097" s="36"/>
      <c r="N45097" s="36"/>
    </row>
    <row r="45098" spans="12:14" x14ac:dyDescent="0.25">
      <c r="L45098" s="36"/>
      <c r="M45098" s="36"/>
      <c r="N45098" s="36"/>
    </row>
    <row r="45099" spans="12:14" x14ac:dyDescent="0.25">
      <c r="L45099" s="36"/>
      <c r="M45099" s="36"/>
      <c r="N45099" s="36"/>
    </row>
    <row r="45100" spans="12:14" x14ac:dyDescent="0.25">
      <c r="L45100" s="36"/>
      <c r="M45100" s="36"/>
      <c r="N45100" s="36"/>
    </row>
    <row r="45101" spans="12:14" x14ac:dyDescent="0.25">
      <c r="L45101" s="36"/>
      <c r="M45101" s="36"/>
      <c r="N45101" s="36"/>
    </row>
    <row r="45102" spans="12:14" x14ac:dyDescent="0.25">
      <c r="L45102" s="36"/>
      <c r="M45102" s="36"/>
      <c r="N45102" s="36"/>
    </row>
    <row r="45103" spans="12:14" x14ac:dyDescent="0.25">
      <c r="L45103" s="36"/>
      <c r="M45103" s="36"/>
      <c r="N45103" s="36"/>
    </row>
    <row r="45104" spans="12:14" x14ac:dyDescent="0.25">
      <c r="L45104" s="36"/>
      <c r="M45104" s="36"/>
      <c r="N45104" s="36"/>
    </row>
    <row r="45105" spans="12:14" x14ac:dyDescent="0.25">
      <c r="L45105" s="36"/>
      <c r="M45105" s="36"/>
      <c r="N45105" s="36"/>
    </row>
    <row r="45106" spans="12:14" x14ac:dyDescent="0.25">
      <c r="L45106" s="36"/>
      <c r="M45106" s="36"/>
      <c r="N45106" s="36"/>
    </row>
    <row r="45107" spans="12:14" x14ac:dyDescent="0.25">
      <c r="L45107" s="36"/>
      <c r="M45107" s="36"/>
      <c r="N45107" s="36"/>
    </row>
    <row r="45108" spans="12:14" x14ac:dyDescent="0.25">
      <c r="L45108" s="36"/>
      <c r="M45108" s="36"/>
      <c r="N45108" s="36"/>
    </row>
    <row r="45109" spans="12:14" x14ac:dyDescent="0.25">
      <c r="L45109" s="36"/>
      <c r="M45109" s="36"/>
      <c r="N45109" s="36"/>
    </row>
    <row r="45110" spans="12:14" x14ac:dyDescent="0.25">
      <c r="L45110" s="36"/>
      <c r="M45110" s="36"/>
      <c r="N45110" s="36"/>
    </row>
    <row r="45111" spans="12:14" x14ac:dyDescent="0.25">
      <c r="L45111" s="36"/>
      <c r="M45111" s="36"/>
      <c r="N45111" s="36"/>
    </row>
    <row r="45112" spans="12:14" x14ac:dyDescent="0.25">
      <c r="L45112" s="36"/>
      <c r="M45112" s="36"/>
      <c r="N45112" s="36"/>
    </row>
    <row r="45113" spans="12:14" x14ac:dyDescent="0.25">
      <c r="L45113" s="36"/>
      <c r="M45113" s="36"/>
      <c r="N45113" s="36"/>
    </row>
    <row r="45114" spans="12:14" x14ac:dyDescent="0.25">
      <c r="L45114" s="36"/>
      <c r="M45114" s="36"/>
      <c r="N45114" s="36"/>
    </row>
    <row r="45115" spans="12:14" x14ac:dyDescent="0.25">
      <c r="L45115" s="36"/>
      <c r="M45115" s="36"/>
      <c r="N45115" s="36"/>
    </row>
    <row r="45116" spans="12:14" x14ac:dyDescent="0.25">
      <c r="L45116" s="36"/>
      <c r="M45116" s="36"/>
      <c r="N45116" s="36"/>
    </row>
    <row r="45117" spans="12:14" x14ac:dyDescent="0.25">
      <c r="L45117" s="36"/>
      <c r="M45117" s="36"/>
      <c r="N45117" s="36"/>
    </row>
    <row r="45118" spans="12:14" x14ac:dyDescent="0.25">
      <c r="L45118" s="36"/>
      <c r="M45118" s="36"/>
      <c r="N45118" s="36"/>
    </row>
    <row r="45119" spans="12:14" x14ac:dyDescent="0.25">
      <c r="L45119" s="36"/>
      <c r="M45119" s="36"/>
      <c r="N45119" s="36"/>
    </row>
    <row r="45120" spans="12:14" x14ac:dyDescent="0.25">
      <c r="L45120" s="36"/>
      <c r="M45120" s="36"/>
      <c r="N45120" s="36"/>
    </row>
    <row r="45121" spans="12:14" x14ac:dyDescent="0.25">
      <c r="L45121" s="36"/>
      <c r="M45121" s="36"/>
      <c r="N45121" s="36"/>
    </row>
    <row r="45122" spans="12:14" x14ac:dyDescent="0.25">
      <c r="L45122" s="36"/>
      <c r="M45122" s="36"/>
      <c r="N45122" s="36"/>
    </row>
    <row r="45123" spans="12:14" x14ac:dyDescent="0.25">
      <c r="L45123" s="36"/>
      <c r="M45123" s="36"/>
      <c r="N45123" s="36"/>
    </row>
    <row r="45124" spans="12:14" x14ac:dyDescent="0.25">
      <c r="L45124" s="36"/>
      <c r="M45124" s="36"/>
      <c r="N45124" s="36"/>
    </row>
    <row r="45125" spans="12:14" x14ac:dyDescent="0.25">
      <c r="L45125" s="36"/>
      <c r="M45125" s="36"/>
      <c r="N45125" s="36"/>
    </row>
    <row r="45126" spans="12:14" x14ac:dyDescent="0.25">
      <c r="L45126" s="36"/>
      <c r="M45126" s="36"/>
      <c r="N45126" s="36"/>
    </row>
    <row r="45127" spans="12:14" x14ac:dyDescent="0.25">
      <c r="L45127" s="36"/>
      <c r="M45127" s="36"/>
      <c r="N45127" s="36"/>
    </row>
    <row r="45128" spans="12:14" x14ac:dyDescent="0.25">
      <c r="L45128" s="36"/>
      <c r="M45128" s="36"/>
      <c r="N45128" s="36"/>
    </row>
    <row r="45129" spans="12:14" x14ac:dyDescent="0.25">
      <c r="L45129" s="36"/>
      <c r="M45129" s="36"/>
      <c r="N45129" s="36"/>
    </row>
    <row r="45130" spans="12:14" x14ac:dyDescent="0.25">
      <c r="L45130" s="36"/>
      <c r="M45130" s="36"/>
      <c r="N45130" s="36"/>
    </row>
    <row r="45131" spans="12:14" x14ac:dyDescent="0.25">
      <c r="L45131" s="36"/>
      <c r="M45131" s="36"/>
      <c r="N45131" s="36"/>
    </row>
    <row r="45132" spans="12:14" x14ac:dyDescent="0.25">
      <c r="L45132" s="36"/>
      <c r="M45132" s="36"/>
      <c r="N45132" s="36"/>
    </row>
    <row r="45133" spans="12:14" x14ac:dyDescent="0.25">
      <c r="L45133" s="36"/>
      <c r="M45133" s="36"/>
      <c r="N45133" s="36"/>
    </row>
    <row r="45134" spans="12:14" x14ac:dyDescent="0.25">
      <c r="L45134" s="36"/>
      <c r="M45134" s="36"/>
      <c r="N45134" s="36"/>
    </row>
    <row r="45135" spans="12:14" x14ac:dyDescent="0.25">
      <c r="L45135" s="36"/>
      <c r="M45135" s="36"/>
      <c r="N45135" s="36"/>
    </row>
    <row r="45136" spans="12:14" x14ac:dyDescent="0.25">
      <c r="L45136" s="36"/>
      <c r="M45136" s="36"/>
      <c r="N45136" s="36"/>
    </row>
    <row r="45137" spans="12:14" x14ac:dyDescent="0.25">
      <c r="L45137" s="36"/>
      <c r="M45137" s="36"/>
      <c r="N45137" s="36"/>
    </row>
    <row r="45138" spans="12:14" x14ac:dyDescent="0.25">
      <c r="L45138" s="36"/>
      <c r="M45138" s="36"/>
      <c r="N45138" s="36"/>
    </row>
    <row r="45139" spans="12:14" x14ac:dyDescent="0.25">
      <c r="L45139" s="36"/>
      <c r="M45139" s="36"/>
      <c r="N45139" s="36"/>
    </row>
    <row r="45140" spans="12:14" x14ac:dyDescent="0.25">
      <c r="L45140" s="36"/>
      <c r="M45140" s="36"/>
      <c r="N45140" s="36"/>
    </row>
    <row r="45141" spans="12:14" x14ac:dyDescent="0.25">
      <c r="L45141" s="36"/>
      <c r="M45141" s="36"/>
      <c r="N45141" s="36"/>
    </row>
    <row r="45142" spans="12:14" x14ac:dyDescent="0.25">
      <c r="L45142" s="36"/>
      <c r="M45142" s="36"/>
      <c r="N45142" s="36"/>
    </row>
    <row r="45143" spans="12:14" x14ac:dyDescent="0.25">
      <c r="L45143" s="36"/>
      <c r="M45143" s="36"/>
      <c r="N45143" s="36"/>
    </row>
    <row r="45144" spans="12:14" x14ac:dyDescent="0.25">
      <c r="L45144" s="36"/>
      <c r="M45144" s="36"/>
      <c r="N45144" s="36"/>
    </row>
    <row r="45145" spans="12:14" x14ac:dyDescent="0.25">
      <c r="L45145" s="36"/>
      <c r="M45145" s="36"/>
      <c r="N45145" s="36"/>
    </row>
    <row r="45146" spans="12:14" x14ac:dyDescent="0.25">
      <c r="L45146" s="36"/>
      <c r="M45146" s="36"/>
      <c r="N45146" s="36"/>
    </row>
    <row r="45147" spans="12:14" x14ac:dyDescent="0.25">
      <c r="L45147" s="36"/>
      <c r="M45147" s="36"/>
      <c r="N45147" s="36"/>
    </row>
    <row r="45148" spans="12:14" x14ac:dyDescent="0.25">
      <c r="L45148" s="36"/>
      <c r="M45148" s="36"/>
      <c r="N45148" s="36"/>
    </row>
    <row r="45149" spans="12:14" x14ac:dyDescent="0.25">
      <c r="L45149" s="36"/>
      <c r="M45149" s="36"/>
      <c r="N45149" s="36"/>
    </row>
    <row r="45150" spans="12:14" x14ac:dyDescent="0.25">
      <c r="L45150" s="36"/>
      <c r="M45150" s="36"/>
      <c r="N45150" s="36"/>
    </row>
    <row r="45151" spans="12:14" x14ac:dyDescent="0.25">
      <c r="L45151" s="36"/>
      <c r="M45151" s="36"/>
      <c r="N45151" s="36"/>
    </row>
    <row r="45152" spans="12:14" x14ac:dyDescent="0.25">
      <c r="L45152" s="36"/>
      <c r="M45152" s="36"/>
      <c r="N45152" s="36"/>
    </row>
    <row r="45153" spans="12:14" x14ac:dyDescent="0.25">
      <c r="L45153" s="36"/>
      <c r="M45153" s="36"/>
      <c r="N45153" s="36"/>
    </row>
    <row r="45154" spans="12:14" x14ac:dyDescent="0.25">
      <c r="L45154" s="36"/>
      <c r="M45154" s="36"/>
      <c r="N45154" s="36"/>
    </row>
    <row r="45155" spans="12:14" x14ac:dyDescent="0.25">
      <c r="L45155" s="36"/>
      <c r="M45155" s="36"/>
      <c r="N45155" s="36"/>
    </row>
    <row r="45156" spans="12:14" x14ac:dyDescent="0.25">
      <c r="L45156" s="36"/>
      <c r="M45156" s="36"/>
      <c r="N45156" s="36"/>
    </row>
    <row r="45157" spans="12:14" x14ac:dyDescent="0.25">
      <c r="L45157" s="36"/>
      <c r="M45157" s="36"/>
      <c r="N45157" s="36"/>
    </row>
    <row r="45158" spans="12:14" x14ac:dyDescent="0.25">
      <c r="L45158" s="36"/>
      <c r="M45158" s="36"/>
      <c r="N45158" s="36"/>
    </row>
    <row r="45159" spans="12:14" x14ac:dyDescent="0.25">
      <c r="L45159" s="36"/>
      <c r="M45159" s="36"/>
      <c r="N45159" s="36"/>
    </row>
    <row r="45160" spans="12:14" x14ac:dyDescent="0.25">
      <c r="L45160" s="36"/>
      <c r="M45160" s="36"/>
      <c r="N45160" s="36"/>
    </row>
    <row r="45161" spans="12:14" x14ac:dyDescent="0.25">
      <c r="L45161" s="36"/>
      <c r="M45161" s="36"/>
      <c r="N45161" s="36"/>
    </row>
    <row r="45162" spans="12:14" x14ac:dyDescent="0.25">
      <c r="L45162" s="36"/>
      <c r="M45162" s="36"/>
      <c r="N45162" s="36"/>
    </row>
    <row r="45163" spans="12:14" x14ac:dyDescent="0.25">
      <c r="L45163" s="36"/>
      <c r="M45163" s="36"/>
      <c r="N45163" s="36"/>
    </row>
    <row r="45164" spans="12:14" x14ac:dyDescent="0.25">
      <c r="L45164" s="36"/>
      <c r="M45164" s="36"/>
      <c r="N45164" s="36"/>
    </row>
    <row r="45165" spans="12:14" x14ac:dyDescent="0.25">
      <c r="L45165" s="36"/>
      <c r="M45165" s="36"/>
      <c r="N45165" s="36"/>
    </row>
    <row r="45166" spans="12:14" x14ac:dyDescent="0.25">
      <c r="L45166" s="36"/>
      <c r="M45166" s="36"/>
      <c r="N45166" s="36"/>
    </row>
    <row r="45167" spans="12:14" x14ac:dyDescent="0.25">
      <c r="L45167" s="36"/>
      <c r="M45167" s="36"/>
      <c r="N45167" s="36"/>
    </row>
    <row r="45168" spans="12:14" x14ac:dyDescent="0.25">
      <c r="L45168" s="36"/>
      <c r="M45168" s="36"/>
      <c r="N45168" s="36"/>
    </row>
    <row r="45169" spans="12:14" x14ac:dyDescent="0.25">
      <c r="L45169" s="36"/>
      <c r="M45169" s="36"/>
      <c r="N45169" s="36"/>
    </row>
    <row r="45170" spans="12:14" x14ac:dyDescent="0.25">
      <c r="L45170" s="36"/>
      <c r="M45170" s="36"/>
      <c r="N45170" s="36"/>
    </row>
    <row r="45171" spans="12:14" x14ac:dyDescent="0.25">
      <c r="L45171" s="36"/>
      <c r="M45171" s="36"/>
      <c r="N45171" s="36"/>
    </row>
    <row r="45172" spans="12:14" x14ac:dyDescent="0.25">
      <c r="L45172" s="36"/>
      <c r="M45172" s="36"/>
      <c r="N45172" s="36"/>
    </row>
    <row r="45173" spans="12:14" x14ac:dyDescent="0.25">
      <c r="L45173" s="36"/>
      <c r="M45173" s="36"/>
      <c r="N45173" s="36"/>
    </row>
    <row r="45174" spans="12:14" x14ac:dyDescent="0.25">
      <c r="L45174" s="36"/>
      <c r="M45174" s="36"/>
      <c r="N45174" s="36"/>
    </row>
    <row r="45175" spans="12:14" x14ac:dyDescent="0.25">
      <c r="L45175" s="36"/>
      <c r="M45175" s="36"/>
      <c r="N45175" s="36"/>
    </row>
    <row r="45176" spans="12:14" x14ac:dyDescent="0.25">
      <c r="L45176" s="36"/>
      <c r="M45176" s="36"/>
      <c r="N45176" s="36"/>
    </row>
    <row r="45177" spans="12:14" x14ac:dyDescent="0.25">
      <c r="L45177" s="36"/>
      <c r="M45177" s="36"/>
      <c r="N45177" s="36"/>
    </row>
    <row r="45178" spans="12:14" x14ac:dyDescent="0.25">
      <c r="L45178" s="36"/>
      <c r="M45178" s="36"/>
      <c r="N45178" s="36"/>
    </row>
    <row r="45179" spans="12:14" x14ac:dyDescent="0.25">
      <c r="L45179" s="36"/>
      <c r="M45179" s="36"/>
      <c r="N45179" s="36"/>
    </row>
    <row r="45180" spans="12:14" x14ac:dyDescent="0.25">
      <c r="L45180" s="36"/>
      <c r="M45180" s="36"/>
      <c r="N45180" s="36"/>
    </row>
    <row r="45181" spans="12:14" x14ac:dyDescent="0.25">
      <c r="L45181" s="36"/>
      <c r="M45181" s="36"/>
      <c r="N45181" s="36"/>
    </row>
    <row r="45182" spans="12:14" x14ac:dyDescent="0.25">
      <c r="L45182" s="36"/>
      <c r="M45182" s="36"/>
      <c r="N45182" s="36"/>
    </row>
    <row r="45183" spans="12:14" x14ac:dyDescent="0.25">
      <c r="L45183" s="36"/>
      <c r="M45183" s="36"/>
      <c r="N45183" s="36"/>
    </row>
    <row r="45184" spans="12:14" x14ac:dyDescent="0.25">
      <c r="L45184" s="36"/>
      <c r="M45184" s="36"/>
      <c r="N45184" s="36"/>
    </row>
    <row r="45185" spans="12:14" x14ac:dyDescent="0.25">
      <c r="L45185" s="36"/>
      <c r="M45185" s="36"/>
      <c r="N45185" s="36"/>
    </row>
    <row r="45186" spans="12:14" x14ac:dyDescent="0.25">
      <c r="L45186" s="36"/>
      <c r="M45186" s="36"/>
      <c r="N45186" s="36"/>
    </row>
    <row r="45187" spans="12:14" x14ac:dyDescent="0.25">
      <c r="L45187" s="36"/>
      <c r="M45187" s="36"/>
      <c r="N45187" s="36"/>
    </row>
    <row r="45188" spans="12:14" x14ac:dyDescent="0.25">
      <c r="L45188" s="36"/>
      <c r="M45188" s="36"/>
      <c r="N45188" s="36"/>
    </row>
    <row r="45189" spans="12:14" x14ac:dyDescent="0.25">
      <c r="L45189" s="36"/>
      <c r="M45189" s="36"/>
      <c r="N45189" s="36"/>
    </row>
    <row r="45190" spans="12:14" x14ac:dyDescent="0.25">
      <c r="L45190" s="36"/>
      <c r="M45190" s="36"/>
      <c r="N45190" s="36"/>
    </row>
    <row r="45191" spans="12:14" x14ac:dyDescent="0.25">
      <c r="L45191" s="36"/>
      <c r="M45191" s="36"/>
      <c r="N45191" s="36"/>
    </row>
    <row r="45192" spans="12:14" x14ac:dyDescent="0.25">
      <c r="L45192" s="36"/>
      <c r="M45192" s="36"/>
      <c r="N45192" s="36"/>
    </row>
    <row r="45193" spans="12:14" x14ac:dyDescent="0.25">
      <c r="L45193" s="36"/>
      <c r="M45193" s="36"/>
      <c r="N45193" s="36"/>
    </row>
    <row r="45194" spans="12:14" x14ac:dyDescent="0.25">
      <c r="L45194" s="36"/>
      <c r="M45194" s="36"/>
      <c r="N45194" s="36"/>
    </row>
    <row r="45195" spans="12:14" x14ac:dyDescent="0.25">
      <c r="L45195" s="36"/>
      <c r="M45195" s="36"/>
      <c r="N45195" s="36"/>
    </row>
    <row r="45196" spans="12:14" x14ac:dyDescent="0.25">
      <c r="L45196" s="36"/>
      <c r="M45196" s="36"/>
      <c r="N45196" s="36"/>
    </row>
    <row r="45197" spans="12:14" x14ac:dyDescent="0.25">
      <c r="L45197" s="36"/>
      <c r="M45197" s="36"/>
      <c r="N45197" s="36"/>
    </row>
    <row r="45198" spans="12:14" x14ac:dyDescent="0.25">
      <c r="L45198" s="36"/>
      <c r="M45198" s="36"/>
      <c r="N45198" s="36"/>
    </row>
    <row r="45199" spans="12:14" x14ac:dyDescent="0.25">
      <c r="L45199" s="36"/>
      <c r="M45199" s="36"/>
      <c r="N45199" s="36"/>
    </row>
    <row r="45200" spans="12:14" x14ac:dyDescent="0.25">
      <c r="L45200" s="36"/>
      <c r="M45200" s="36"/>
      <c r="N45200" s="36"/>
    </row>
    <row r="45201" spans="12:14" x14ac:dyDescent="0.25">
      <c r="L45201" s="36"/>
      <c r="M45201" s="36"/>
      <c r="N45201" s="36"/>
    </row>
    <row r="45202" spans="12:14" x14ac:dyDescent="0.25">
      <c r="L45202" s="36"/>
      <c r="M45202" s="36"/>
      <c r="N45202" s="36"/>
    </row>
    <row r="45203" spans="12:14" x14ac:dyDescent="0.25">
      <c r="L45203" s="36"/>
      <c r="M45203" s="36"/>
      <c r="N45203" s="36"/>
    </row>
    <row r="45204" spans="12:14" x14ac:dyDescent="0.25">
      <c r="L45204" s="36"/>
      <c r="M45204" s="36"/>
      <c r="N45204" s="36"/>
    </row>
    <row r="45205" spans="12:14" x14ac:dyDescent="0.25">
      <c r="L45205" s="36"/>
      <c r="M45205" s="36"/>
      <c r="N45205" s="36"/>
    </row>
    <row r="45206" spans="12:14" x14ac:dyDescent="0.25">
      <c r="L45206" s="36"/>
      <c r="M45206" s="36"/>
      <c r="N45206" s="36"/>
    </row>
    <row r="45207" spans="12:14" x14ac:dyDescent="0.25">
      <c r="L45207" s="36"/>
      <c r="M45207" s="36"/>
      <c r="N45207" s="36"/>
    </row>
    <row r="45208" spans="12:14" x14ac:dyDescent="0.25">
      <c r="L45208" s="36"/>
      <c r="M45208" s="36"/>
      <c r="N45208" s="36"/>
    </row>
    <row r="45209" spans="12:14" x14ac:dyDescent="0.25">
      <c r="L45209" s="36"/>
      <c r="M45209" s="36"/>
      <c r="N45209" s="36"/>
    </row>
    <row r="45210" spans="12:14" x14ac:dyDescent="0.25">
      <c r="L45210" s="36"/>
      <c r="M45210" s="36"/>
      <c r="N45210" s="36"/>
    </row>
    <row r="45211" spans="12:14" x14ac:dyDescent="0.25">
      <c r="L45211" s="36"/>
      <c r="M45211" s="36"/>
      <c r="N45211" s="36"/>
    </row>
    <row r="45212" spans="12:14" x14ac:dyDescent="0.25">
      <c r="L45212" s="36"/>
      <c r="M45212" s="36"/>
      <c r="N45212" s="36"/>
    </row>
    <row r="45213" spans="12:14" x14ac:dyDescent="0.25">
      <c r="L45213" s="36"/>
      <c r="M45213" s="36"/>
      <c r="N45213" s="36"/>
    </row>
    <row r="45214" spans="12:14" x14ac:dyDescent="0.25">
      <c r="L45214" s="36"/>
      <c r="M45214" s="36"/>
      <c r="N45214" s="36"/>
    </row>
    <row r="45215" spans="12:14" x14ac:dyDescent="0.25">
      <c r="L45215" s="36"/>
      <c r="M45215" s="36"/>
      <c r="N45215" s="36"/>
    </row>
    <row r="45216" spans="12:14" x14ac:dyDescent="0.25">
      <c r="L45216" s="36"/>
      <c r="M45216" s="36"/>
      <c r="N45216" s="36"/>
    </row>
    <row r="45217" spans="12:14" x14ac:dyDescent="0.25">
      <c r="L45217" s="36"/>
      <c r="M45217" s="36"/>
      <c r="N45217" s="36"/>
    </row>
    <row r="45218" spans="12:14" x14ac:dyDescent="0.25">
      <c r="L45218" s="36"/>
      <c r="M45218" s="36"/>
      <c r="N45218" s="36"/>
    </row>
    <row r="45219" spans="12:14" x14ac:dyDescent="0.25">
      <c r="L45219" s="36"/>
      <c r="M45219" s="36"/>
      <c r="N45219" s="36"/>
    </row>
    <row r="45220" spans="12:14" x14ac:dyDescent="0.25">
      <c r="L45220" s="36"/>
      <c r="M45220" s="36"/>
      <c r="N45220" s="36"/>
    </row>
    <row r="45221" spans="12:14" x14ac:dyDescent="0.25">
      <c r="L45221" s="36"/>
      <c r="M45221" s="36"/>
      <c r="N45221" s="36"/>
    </row>
    <row r="45222" spans="12:14" x14ac:dyDescent="0.25">
      <c r="L45222" s="36"/>
      <c r="M45222" s="36"/>
      <c r="N45222" s="36"/>
    </row>
    <row r="45223" spans="12:14" x14ac:dyDescent="0.25">
      <c r="L45223" s="36"/>
      <c r="M45223" s="36"/>
      <c r="N45223" s="36"/>
    </row>
    <row r="45224" spans="12:14" x14ac:dyDescent="0.25">
      <c r="L45224" s="36"/>
      <c r="M45224" s="36"/>
      <c r="N45224" s="36"/>
    </row>
    <row r="45225" spans="12:14" x14ac:dyDescent="0.25">
      <c r="L45225" s="36"/>
      <c r="M45225" s="36"/>
      <c r="N45225" s="36"/>
    </row>
    <row r="45226" spans="12:14" x14ac:dyDescent="0.25">
      <c r="L45226" s="36"/>
      <c r="M45226" s="36"/>
      <c r="N45226" s="36"/>
    </row>
    <row r="45227" spans="12:14" x14ac:dyDescent="0.25">
      <c r="L45227" s="36"/>
      <c r="M45227" s="36"/>
      <c r="N45227" s="36"/>
    </row>
    <row r="45228" spans="12:14" x14ac:dyDescent="0.25">
      <c r="L45228" s="36"/>
      <c r="M45228" s="36"/>
      <c r="N45228" s="36"/>
    </row>
    <row r="45229" spans="12:14" x14ac:dyDescent="0.25">
      <c r="L45229" s="36"/>
      <c r="M45229" s="36"/>
      <c r="N45229" s="36"/>
    </row>
    <row r="45230" spans="12:14" x14ac:dyDescent="0.25">
      <c r="L45230" s="36"/>
      <c r="M45230" s="36"/>
      <c r="N45230" s="36"/>
    </row>
    <row r="45231" spans="12:14" x14ac:dyDescent="0.25">
      <c r="L45231" s="36"/>
      <c r="M45231" s="36"/>
      <c r="N45231" s="36"/>
    </row>
    <row r="45232" spans="12:14" x14ac:dyDescent="0.25">
      <c r="L45232" s="36"/>
      <c r="M45232" s="36"/>
      <c r="N45232" s="36"/>
    </row>
    <row r="45233" spans="12:14" x14ac:dyDescent="0.25">
      <c r="L45233" s="36"/>
      <c r="M45233" s="36"/>
      <c r="N45233" s="36"/>
    </row>
    <row r="45234" spans="12:14" x14ac:dyDescent="0.25">
      <c r="L45234" s="36"/>
      <c r="M45234" s="36"/>
      <c r="N45234" s="36"/>
    </row>
    <row r="45235" spans="12:14" x14ac:dyDescent="0.25">
      <c r="L45235" s="36"/>
      <c r="M45235" s="36"/>
      <c r="N45235" s="36"/>
    </row>
    <row r="45236" spans="12:14" x14ac:dyDescent="0.25">
      <c r="L45236" s="36"/>
      <c r="M45236" s="36"/>
      <c r="N45236" s="36"/>
    </row>
    <row r="45237" spans="12:14" x14ac:dyDescent="0.25">
      <c r="L45237" s="36"/>
      <c r="M45237" s="36"/>
      <c r="N45237" s="36"/>
    </row>
    <row r="45238" spans="12:14" x14ac:dyDescent="0.25">
      <c r="L45238" s="36"/>
      <c r="M45238" s="36"/>
      <c r="N45238" s="36"/>
    </row>
    <row r="45239" spans="12:14" x14ac:dyDescent="0.25">
      <c r="L45239" s="36"/>
      <c r="M45239" s="36"/>
      <c r="N45239" s="36"/>
    </row>
    <row r="45240" spans="12:14" x14ac:dyDescent="0.25">
      <c r="L45240" s="36"/>
      <c r="M45240" s="36"/>
      <c r="N45240" s="36"/>
    </row>
    <row r="45241" spans="12:14" x14ac:dyDescent="0.25">
      <c r="L45241" s="36"/>
      <c r="M45241" s="36"/>
      <c r="N45241" s="36"/>
    </row>
    <row r="45242" spans="12:14" x14ac:dyDescent="0.25">
      <c r="L45242" s="36"/>
      <c r="M45242" s="36"/>
      <c r="N45242" s="36"/>
    </row>
    <row r="45243" spans="12:14" x14ac:dyDescent="0.25">
      <c r="L45243" s="36"/>
      <c r="M45243" s="36"/>
      <c r="N45243" s="36"/>
    </row>
    <row r="45244" spans="12:14" x14ac:dyDescent="0.25">
      <c r="L45244" s="36"/>
      <c r="M45244" s="36"/>
      <c r="N45244" s="36"/>
    </row>
    <row r="45245" spans="12:14" x14ac:dyDescent="0.25">
      <c r="L45245" s="36"/>
      <c r="M45245" s="36"/>
      <c r="N45245" s="36"/>
    </row>
    <row r="45246" spans="12:14" x14ac:dyDescent="0.25">
      <c r="L45246" s="36"/>
      <c r="M45246" s="36"/>
      <c r="N45246" s="36"/>
    </row>
    <row r="45247" spans="12:14" x14ac:dyDescent="0.25">
      <c r="L45247" s="36"/>
      <c r="M45247" s="36"/>
      <c r="N45247" s="36"/>
    </row>
    <row r="45248" spans="12:14" x14ac:dyDescent="0.25">
      <c r="L45248" s="36"/>
      <c r="M45248" s="36"/>
      <c r="N45248" s="36"/>
    </row>
    <row r="45249" spans="12:14" x14ac:dyDescent="0.25">
      <c r="L45249" s="36"/>
      <c r="M45249" s="36"/>
      <c r="N45249" s="36"/>
    </row>
    <row r="45250" spans="12:14" x14ac:dyDescent="0.25">
      <c r="L45250" s="36"/>
      <c r="M45250" s="36"/>
      <c r="N45250" s="36"/>
    </row>
    <row r="45251" spans="12:14" x14ac:dyDescent="0.25">
      <c r="L45251" s="36"/>
      <c r="M45251" s="36"/>
      <c r="N45251" s="36"/>
    </row>
    <row r="45252" spans="12:14" x14ac:dyDescent="0.25">
      <c r="L45252" s="36"/>
      <c r="M45252" s="36"/>
      <c r="N45252" s="36"/>
    </row>
    <row r="45253" spans="12:14" x14ac:dyDescent="0.25">
      <c r="L45253" s="36"/>
      <c r="M45253" s="36"/>
      <c r="N45253" s="36"/>
    </row>
    <row r="45254" spans="12:14" x14ac:dyDescent="0.25">
      <c r="L45254" s="36"/>
      <c r="M45254" s="36"/>
      <c r="N45254" s="36"/>
    </row>
    <row r="45255" spans="12:14" x14ac:dyDescent="0.25">
      <c r="L45255" s="36"/>
      <c r="M45255" s="36"/>
      <c r="N45255" s="36"/>
    </row>
    <row r="45256" spans="12:14" x14ac:dyDescent="0.25">
      <c r="L45256" s="36"/>
      <c r="M45256" s="36"/>
      <c r="N45256" s="36"/>
    </row>
    <row r="45257" spans="12:14" x14ac:dyDescent="0.25">
      <c r="L45257" s="36"/>
      <c r="M45257" s="36"/>
      <c r="N45257" s="36"/>
    </row>
    <row r="45258" spans="12:14" x14ac:dyDescent="0.25">
      <c r="L45258" s="36"/>
      <c r="M45258" s="36"/>
      <c r="N45258" s="36"/>
    </row>
    <row r="45259" spans="12:14" x14ac:dyDescent="0.25">
      <c r="L45259" s="36"/>
      <c r="M45259" s="36"/>
      <c r="N45259" s="36"/>
    </row>
    <row r="45260" spans="12:14" x14ac:dyDescent="0.25">
      <c r="L45260" s="36"/>
      <c r="M45260" s="36"/>
      <c r="N45260" s="36"/>
    </row>
    <row r="45261" spans="12:14" x14ac:dyDescent="0.25">
      <c r="L45261" s="36"/>
      <c r="M45261" s="36"/>
      <c r="N45261" s="36"/>
    </row>
    <row r="45262" spans="12:14" x14ac:dyDescent="0.25">
      <c r="L45262" s="36"/>
      <c r="M45262" s="36"/>
      <c r="N45262" s="36"/>
    </row>
    <row r="45263" spans="12:14" x14ac:dyDescent="0.25">
      <c r="L45263" s="36"/>
      <c r="M45263" s="36"/>
      <c r="N45263" s="36"/>
    </row>
    <row r="45264" spans="12:14" x14ac:dyDescent="0.25">
      <c r="L45264" s="36"/>
      <c r="M45264" s="36"/>
      <c r="N45264" s="36"/>
    </row>
    <row r="45265" spans="12:14" x14ac:dyDescent="0.25">
      <c r="L45265" s="36"/>
      <c r="M45265" s="36"/>
      <c r="N45265" s="36"/>
    </row>
    <row r="45266" spans="12:14" x14ac:dyDescent="0.25">
      <c r="L45266" s="36"/>
      <c r="M45266" s="36"/>
      <c r="N45266" s="36"/>
    </row>
    <row r="45267" spans="12:14" x14ac:dyDescent="0.25">
      <c r="L45267" s="36"/>
      <c r="M45267" s="36"/>
      <c r="N45267" s="36"/>
    </row>
    <row r="45268" spans="12:14" x14ac:dyDescent="0.25">
      <c r="L45268" s="36"/>
      <c r="M45268" s="36"/>
      <c r="N45268" s="36"/>
    </row>
    <row r="45269" spans="12:14" x14ac:dyDescent="0.25">
      <c r="L45269" s="36"/>
      <c r="M45269" s="36"/>
      <c r="N45269" s="36"/>
    </row>
    <row r="45270" spans="12:14" x14ac:dyDescent="0.25">
      <c r="L45270" s="36"/>
      <c r="M45270" s="36"/>
      <c r="N45270" s="36"/>
    </row>
    <row r="45271" spans="12:14" x14ac:dyDescent="0.25">
      <c r="L45271" s="36"/>
      <c r="M45271" s="36"/>
      <c r="N45271" s="36"/>
    </row>
    <row r="45272" spans="12:14" x14ac:dyDescent="0.25">
      <c r="L45272" s="36"/>
      <c r="M45272" s="36"/>
      <c r="N45272" s="36"/>
    </row>
    <row r="45273" spans="12:14" x14ac:dyDescent="0.25">
      <c r="L45273" s="36"/>
      <c r="M45273" s="36"/>
      <c r="N45273" s="36"/>
    </row>
    <row r="45274" spans="12:14" x14ac:dyDescent="0.25">
      <c r="L45274" s="36"/>
      <c r="M45274" s="36"/>
      <c r="N45274" s="36"/>
    </row>
    <row r="45275" spans="12:14" x14ac:dyDescent="0.25">
      <c r="L45275" s="36"/>
      <c r="M45275" s="36"/>
      <c r="N45275" s="36"/>
    </row>
    <row r="45276" spans="12:14" x14ac:dyDescent="0.25">
      <c r="L45276" s="36"/>
      <c r="M45276" s="36"/>
      <c r="N45276" s="36"/>
    </row>
    <row r="45277" spans="12:14" x14ac:dyDescent="0.25">
      <c r="L45277" s="36"/>
      <c r="M45277" s="36"/>
      <c r="N45277" s="36"/>
    </row>
    <row r="45278" spans="12:14" x14ac:dyDescent="0.25">
      <c r="L45278" s="36"/>
      <c r="M45278" s="36"/>
      <c r="N45278" s="36"/>
    </row>
    <row r="45279" spans="12:14" x14ac:dyDescent="0.25">
      <c r="L45279" s="36"/>
      <c r="M45279" s="36"/>
      <c r="N45279" s="36"/>
    </row>
    <row r="45280" spans="12:14" x14ac:dyDescent="0.25">
      <c r="L45280" s="36"/>
      <c r="M45280" s="36"/>
      <c r="N45280" s="36"/>
    </row>
    <row r="45281" spans="12:14" x14ac:dyDescent="0.25">
      <c r="L45281" s="36"/>
      <c r="M45281" s="36"/>
      <c r="N45281" s="36"/>
    </row>
    <row r="45282" spans="12:14" x14ac:dyDescent="0.25">
      <c r="L45282" s="36"/>
      <c r="M45282" s="36"/>
      <c r="N45282" s="36"/>
    </row>
    <row r="45283" spans="12:14" x14ac:dyDescent="0.25">
      <c r="L45283" s="36"/>
      <c r="M45283" s="36"/>
      <c r="N45283" s="36"/>
    </row>
    <row r="45284" spans="12:14" x14ac:dyDescent="0.25">
      <c r="L45284" s="36"/>
      <c r="M45284" s="36"/>
      <c r="N45284" s="36"/>
    </row>
    <row r="45285" spans="12:14" x14ac:dyDescent="0.25">
      <c r="L45285" s="36"/>
      <c r="M45285" s="36"/>
      <c r="N45285" s="36"/>
    </row>
    <row r="45286" spans="12:14" x14ac:dyDescent="0.25">
      <c r="L45286" s="36"/>
      <c r="M45286" s="36"/>
      <c r="N45286" s="36"/>
    </row>
    <row r="45287" spans="12:14" x14ac:dyDescent="0.25">
      <c r="L45287" s="36"/>
      <c r="M45287" s="36"/>
      <c r="N45287" s="36"/>
    </row>
    <row r="45288" spans="12:14" x14ac:dyDescent="0.25">
      <c r="L45288" s="36"/>
      <c r="M45288" s="36"/>
      <c r="N45288" s="36"/>
    </row>
    <row r="45289" spans="12:14" x14ac:dyDescent="0.25">
      <c r="L45289" s="36"/>
      <c r="M45289" s="36"/>
      <c r="N45289" s="36"/>
    </row>
    <row r="45290" spans="12:14" x14ac:dyDescent="0.25">
      <c r="L45290" s="36"/>
      <c r="M45290" s="36"/>
      <c r="N45290" s="36"/>
    </row>
    <row r="45291" spans="12:14" x14ac:dyDescent="0.25">
      <c r="L45291" s="36"/>
      <c r="M45291" s="36"/>
      <c r="N45291" s="36"/>
    </row>
    <row r="45292" spans="12:14" x14ac:dyDescent="0.25">
      <c r="L45292" s="36"/>
      <c r="M45292" s="36"/>
      <c r="N45292" s="36"/>
    </row>
    <row r="45293" spans="12:14" x14ac:dyDescent="0.25">
      <c r="L45293" s="36"/>
      <c r="M45293" s="36"/>
      <c r="N45293" s="36"/>
    </row>
    <row r="45294" spans="12:14" x14ac:dyDescent="0.25">
      <c r="L45294" s="36"/>
      <c r="M45294" s="36"/>
      <c r="N45294" s="36"/>
    </row>
    <row r="45295" spans="12:14" x14ac:dyDescent="0.25">
      <c r="L45295" s="36"/>
      <c r="M45295" s="36"/>
      <c r="N45295" s="36"/>
    </row>
    <row r="45296" spans="12:14" x14ac:dyDescent="0.25">
      <c r="L45296" s="36"/>
      <c r="M45296" s="36"/>
      <c r="N45296" s="36"/>
    </row>
    <row r="45297" spans="12:14" x14ac:dyDescent="0.25">
      <c r="L45297" s="36"/>
      <c r="M45297" s="36"/>
      <c r="N45297" s="36"/>
    </row>
    <row r="45298" spans="12:14" x14ac:dyDescent="0.25">
      <c r="L45298" s="36"/>
      <c r="M45298" s="36"/>
      <c r="N45298" s="36"/>
    </row>
    <row r="45299" spans="12:14" x14ac:dyDescent="0.25">
      <c r="L45299" s="36"/>
      <c r="M45299" s="36"/>
      <c r="N45299" s="36"/>
    </row>
    <row r="45300" spans="12:14" x14ac:dyDescent="0.25">
      <c r="L45300" s="36"/>
      <c r="M45300" s="36"/>
      <c r="N45300" s="36"/>
    </row>
    <row r="45301" spans="12:14" x14ac:dyDescent="0.25">
      <c r="L45301" s="36"/>
      <c r="M45301" s="36"/>
      <c r="N45301" s="36"/>
    </row>
    <row r="45302" spans="12:14" x14ac:dyDescent="0.25">
      <c r="L45302" s="36"/>
      <c r="M45302" s="36"/>
      <c r="N45302" s="36"/>
    </row>
    <row r="45303" spans="12:14" x14ac:dyDescent="0.25">
      <c r="L45303" s="36"/>
      <c r="M45303" s="36"/>
      <c r="N45303" s="36"/>
    </row>
    <row r="45304" spans="12:14" x14ac:dyDescent="0.25">
      <c r="L45304" s="36"/>
      <c r="M45304" s="36"/>
      <c r="N45304" s="36"/>
    </row>
    <row r="45305" spans="12:14" x14ac:dyDescent="0.25">
      <c r="L45305" s="36"/>
      <c r="M45305" s="36"/>
      <c r="N45305" s="36"/>
    </row>
    <row r="45306" spans="12:14" x14ac:dyDescent="0.25">
      <c r="L45306" s="36"/>
      <c r="M45306" s="36"/>
      <c r="N45306" s="36"/>
    </row>
    <row r="45307" spans="12:14" x14ac:dyDescent="0.25">
      <c r="L45307" s="36"/>
      <c r="M45307" s="36"/>
      <c r="N45307" s="36"/>
    </row>
    <row r="45308" spans="12:14" x14ac:dyDescent="0.25">
      <c r="L45308" s="36"/>
      <c r="M45308" s="36"/>
      <c r="N45308" s="36"/>
    </row>
    <row r="45309" spans="12:14" x14ac:dyDescent="0.25">
      <c r="L45309" s="36"/>
      <c r="M45309" s="36"/>
      <c r="N45309" s="36"/>
    </row>
    <row r="45310" spans="12:14" x14ac:dyDescent="0.25">
      <c r="L45310" s="36"/>
      <c r="M45310" s="36"/>
      <c r="N45310" s="36"/>
    </row>
    <row r="45311" spans="12:14" x14ac:dyDescent="0.25">
      <c r="L45311" s="36"/>
      <c r="M45311" s="36"/>
      <c r="N45311" s="36"/>
    </row>
    <row r="45312" spans="12:14" x14ac:dyDescent="0.25">
      <c r="L45312" s="36"/>
      <c r="M45312" s="36"/>
      <c r="N45312" s="36"/>
    </row>
    <row r="45313" spans="12:14" x14ac:dyDescent="0.25">
      <c r="L45313" s="36"/>
      <c r="M45313" s="36"/>
      <c r="N45313" s="36"/>
    </row>
    <row r="45314" spans="12:14" x14ac:dyDescent="0.25">
      <c r="L45314" s="36"/>
      <c r="M45314" s="36"/>
      <c r="N45314" s="36"/>
    </row>
    <row r="45315" spans="12:14" x14ac:dyDescent="0.25">
      <c r="L45315" s="36"/>
      <c r="M45315" s="36"/>
      <c r="N45315" s="36"/>
    </row>
    <row r="45316" spans="12:14" x14ac:dyDescent="0.25">
      <c r="L45316" s="36"/>
      <c r="M45316" s="36"/>
      <c r="N45316" s="36"/>
    </row>
    <row r="45317" spans="12:14" x14ac:dyDescent="0.25">
      <c r="L45317" s="36"/>
      <c r="M45317" s="36"/>
      <c r="N45317" s="36"/>
    </row>
    <row r="45318" spans="12:14" x14ac:dyDescent="0.25">
      <c r="L45318" s="36"/>
      <c r="M45318" s="36"/>
      <c r="N45318" s="36"/>
    </row>
    <row r="45319" spans="12:14" x14ac:dyDescent="0.25">
      <c r="L45319" s="36"/>
      <c r="M45319" s="36"/>
      <c r="N45319" s="36"/>
    </row>
    <row r="45320" spans="12:14" x14ac:dyDescent="0.25">
      <c r="L45320" s="36"/>
      <c r="M45320" s="36"/>
      <c r="N45320" s="36"/>
    </row>
    <row r="45321" spans="12:14" x14ac:dyDescent="0.25">
      <c r="L45321" s="36"/>
      <c r="M45321" s="36"/>
      <c r="N45321" s="36"/>
    </row>
    <row r="45322" spans="12:14" x14ac:dyDescent="0.25">
      <c r="L45322" s="36"/>
      <c r="M45322" s="36"/>
      <c r="N45322" s="36"/>
    </row>
    <row r="45323" spans="12:14" x14ac:dyDescent="0.25">
      <c r="L45323" s="36"/>
      <c r="M45323" s="36"/>
      <c r="N45323" s="36"/>
    </row>
    <row r="45324" spans="12:14" x14ac:dyDescent="0.25">
      <c r="L45324" s="36"/>
      <c r="M45324" s="36"/>
      <c r="N45324" s="36"/>
    </row>
    <row r="45325" spans="12:14" x14ac:dyDescent="0.25">
      <c r="L45325" s="36"/>
      <c r="M45325" s="36"/>
      <c r="N45325" s="36"/>
    </row>
    <row r="45326" spans="12:14" x14ac:dyDescent="0.25">
      <c r="L45326" s="36"/>
      <c r="M45326" s="36"/>
      <c r="N45326" s="36"/>
    </row>
    <row r="45327" spans="12:14" x14ac:dyDescent="0.25">
      <c r="L45327" s="36"/>
      <c r="M45327" s="36"/>
      <c r="N45327" s="36"/>
    </row>
    <row r="45328" spans="12:14" x14ac:dyDescent="0.25">
      <c r="L45328" s="36"/>
      <c r="M45328" s="36"/>
      <c r="N45328" s="36"/>
    </row>
    <row r="45329" spans="12:14" x14ac:dyDescent="0.25">
      <c r="L45329" s="36"/>
      <c r="M45329" s="36"/>
      <c r="N45329" s="36"/>
    </row>
    <row r="45330" spans="12:14" x14ac:dyDescent="0.25">
      <c r="L45330" s="36"/>
      <c r="M45330" s="36"/>
      <c r="N45330" s="36"/>
    </row>
    <row r="45331" spans="12:14" x14ac:dyDescent="0.25">
      <c r="L45331" s="36"/>
      <c r="M45331" s="36"/>
      <c r="N45331" s="36"/>
    </row>
    <row r="45332" spans="12:14" x14ac:dyDescent="0.25">
      <c r="L45332" s="36"/>
      <c r="M45332" s="36"/>
      <c r="N45332" s="36"/>
    </row>
    <row r="45333" spans="12:14" x14ac:dyDescent="0.25">
      <c r="L45333" s="36"/>
      <c r="M45333" s="36"/>
      <c r="N45333" s="36"/>
    </row>
    <row r="45334" spans="12:14" x14ac:dyDescent="0.25">
      <c r="L45334" s="36"/>
      <c r="M45334" s="36"/>
      <c r="N45334" s="36"/>
    </row>
    <row r="45335" spans="12:14" x14ac:dyDescent="0.25">
      <c r="L45335" s="36"/>
      <c r="M45335" s="36"/>
      <c r="N45335" s="36"/>
    </row>
    <row r="45336" spans="12:14" x14ac:dyDescent="0.25">
      <c r="L45336" s="36"/>
      <c r="M45336" s="36"/>
      <c r="N45336" s="36"/>
    </row>
    <row r="45337" spans="12:14" x14ac:dyDescent="0.25">
      <c r="L45337" s="36"/>
      <c r="M45337" s="36"/>
      <c r="N45337" s="36"/>
    </row>
    <row r="45338" spans="12:14" x14ac:dyDescent="0.25">
      <c r="L45338" s="36"/>
      <c r="M45338" s="36"/>
      <c r="N45338" s="36"/>
    </row>
    <row r="45339" spans="12:14" x14ac:dyDescent="0.25">
      <c r="L45339" s="36"/>
      <c r="M45339" s="36"/>
      <c r="N45339" s="36"/>
    </row>
    <row r="45340" spans="12:14" x14ac:dyDescent="0.25">
      <c r="L45340" s="36"/>
      <c r="M45340" s="36"/>
      <c r="N45340" s="36"/>
    </row>
    <row r="45341" spans="12:14" x14ac:dyDescent="0.25">
      <c r="L45341" s="36"/>
      <c r="M45341" s="36"/>
      <c r="N45341" s="36"/>
    </row>
    <row r="45342" spans="12:14" x14ac:dyDescent="0.25">
      <c r="L45342" s="36"/>
      <c r="M45342" s="36"/>
      <c r="N45342" s="36"/>
    </row>
    <row r="45343" spans="12:14" x14ac:dyDescent="0.25">
      <c r="L45343" s="36"/>
      <c r="M45343" s="36"/>
      <c r="N45343" s="36"/>
    </row>
    <row r="45344" spans="12:14" x14ac:dyDescent="0.25">
      <c r="L45344" s="36"/>
      <c r="M45344" s="36"/>
      <c r="N45344" s="36"/>
    </row>
    <row r="45345" spans="12:14" x14ac:dyDescent="0.25">
      <c r="L45345" s="36"/>
      <c r="M45345" s="36"/>
      <c r="N45345" s="36"/>
    </row>
    <row r="45346" spans="12:14" x14ac:dyDescent="0.25">
      <c r="L45346" s="36"/>
      <c r="M45346" s="36"/>
      <c r="N45346" s="36"/>
    </row>
    <row r="45347" spans="12:14" x14ac:dyDescent="0.25">
      <c r="L45347" s="36"/>
      <c r="M45347" s="36"/>
      <c r="N45347" s="36"/>
    </row>
    <row r="45348" spans="12:14" x14ac:dyDescent="0.25">
      <c r="L45348" s="36"/>
      <c r="M45348" s="36"/>
      <c r="N45348" s="36"/>
    </row>
    <row r="45349" spans="12:14" x14ac:dyDescent="0.25">
      <c r="L45349" s="36"/>
      <c r="M45349" s="36"/>
      <c r="N45349" s="36"/>
    </row>
    <row r="45350" spans="12:14" x14ac:dyDescent="0.25">
      <c r="L45350" s="36"/>
      <c r="M45350" s="36"/>
      <c r="N45350" s="36"/>
    </row>
    <row r="45351" spans="12:14" x14ac:dyDescent="0.25">
      <c r="L45351" s="36"/>
      <c r="M45351" s="36"/>
      <c r="N45351" s="36"/>
    </row>
    <row r="45352" spans="12:14" x14ac:dyDescent="0.25">
      <c r="L45352" s="36"/>
      <c r="M45352" s="36"/>
      <c r="N45352" s="36"/>
    </row>
    <row r="45353" spans="12:14" x14ac:dyDescent="0.25">
      <c r="L45353" s="36"/>
      <c r="M45353" s="36"/>
      <c r="N45353" s="36"/>
    </row>
    <row r="45354" spans="12:14" x14ac:dyDescent="0.25">
      <c r="L45354" s="36"/>
      <c r="M45354" s="36"/>
      <c r="N45354" s="36"/>
    </row>
    <row r="45355" spans="12:14" x14ac:dyDescent="0.25">
      <c r="L45355" s="36"/>
      <c r="M45355" s="36"/>
      <c r="N45355" s="36"/>
    </row>
    <row r="45356" spans="12:14" x14ac:dyDescent="0.25">
      <c r="L45356" s="36"/>
      <c r="M45356" s="36"/>
      <c r="N45356" s="36"/>
    </row>
    <row r="45357" spans="12:14" x14ac:dyDescent="0.25">
      <c r="L45357" s="36"/>
      <c r="M45357" s="36"/>
      <c r="N45357" s="36"/>
    </row>
    <row r="45358" spans="12:14" x14ac:dyDescent="0.25">
      <c r="L45358" s="36"/>
      <c r="M45358" s="36"/>
      <c r="N45358" s="36"/>
    </row>
    <row r="45359" spans="12:14" x14ac:dyDescent="0.25">
      <c r="L45359" s="36"/>
      <c r="M45359" s="36"/>
      <c r="N45359" s="36"/>
    </row>
    <row r="45360" spans="12:14" x14ac:dyDescent="0.25">
      <c r="L45360" s="36"/>
      <c r="M45360" s="36"/>
      <c r="N45360" s="36"/>
    </row>
    <row r="45361" spans="12:14" x14ac:dyDescent="0.25">
      <c r="L45361" s="36"/>
      <c r="M45361" s="36"/>
      <c r="N45361" s="36"/>
    </row>
    <row r="45362" spans="12:14" x14ac:dyDescent="0.25">
      <c r="L45362" s="36"/>
      <c r="M45362" s="36"/>
      <c r="N45362" s="36"/>
    </row>
    <row r="45363" spans="12:14" x14ac:dyDescent="0.25">
      <c r="L45363" s="36"/>
      <c r="M45363" s="36"/>
      <c r="N45363" s="36"/>
    </row>
    <row r="45364" spans="12:14" x14ac:dyDescent="0.25">
      <c r="L45364" s="36"/>
      <c r="M45364" s="36"/>
      <c r="N45364" s="36"/>
    </row>
    <row r="45365" spans="12:14" x14ac:dyDescent="0.25">
      <c r="L45365" s="36"/>
      <c r="M45365" s="36"/>
      <c r="N45365" s="36"/>
    </row>
    <row r="45366" spans="12:14" x14ac:dyDescent="0.25">
      <c r="L45366" s="36"/>
      <c r="M45366" s="36"/>
      <c r="N45366" s="36"/>
    </row>
    <row r="45367" spans="12:14" x14ac:dyDescent="0.25">
      <c r="L45367" s="36"/>
      <c r="M45367" s="36"/>
      <c r="N45367" s="36"/>
    </row>
    <row r="45368" spans="12:14" x14ac:dyDescent="0.25">
      <c r="L45368" s="36"/>
      <c r="M45368" s="36"/>
      <c r="N45368" s="36"/>
    </row>
    <row r="45369" spans="12:14" x14ac:dyDescent="0.25">
      <c r="L45369" s="36"/>
      <c r="M45369" s="36"/>
      <c r="N45369" s="36"/>
    </row>
    <row r="45370" spans="12:14" x14ac:dyDescent="0.25">
      <c r="L45370" s="36"/>
      <c r="M45370" s="36"/>
      <c r="N45370" s="36"/>
    </row>
    <row r="45371" spans="12:14" x14ac:dyDescent="0.25">
      <c r="L45371" s="36"/>
      <c r="M45371" s="36"/>
      <c r="N45371" s="36"/>
    </row>
    <row r="45372" spans="12:14" x14ac:dyDescent="0.25">
      <c r="L45372" s="36"/>
      <c r="M45372" s="36"/>
      <c r="N45372" s="36"/>
    </row>
    <row r="45373" spans="12:14" x14ac:dyDescent="0.25">
      <c r="L45373" s="36"/>
      <c r="M45373" s="36"/>
      <c r="N45373" s="36"/>
    </row>
    <row r="45374" spans="12:14" x14ac:dyDescent="0.25">
      <c r="L45374" s="36"/>
      <c r="M45374" s="36"/>
      <c r="N45374" s="36"/>
    </row>
    <row r="45375" spans="12:14" x14ac:dyDescent="0.25">
      <c r="L45375" s="36"/>
      <c r="M45375" s="36"/>
      <c r="N45375" s="36"/>
    </row>
    <row r="45376" spans="12:14" x14ac:dyDescent="0.25">
      <c r="L45376" s="36"/>
      <c r="M45376" s="36"/>
      <c r="N45376" s="36"/>
    </row>
    <row r="45377" spans="12:14" x14ac:dyDescent="0.25">
      <c r="L45377" s="36"/>
      <c r="M45377" s="36"/>
      <c r="N45377" s="36"/>
    </row>
    <row r="45378" spans="12:14" x14ac:dyDescent="0.25">
      <c r="L45378" s="36"/>
      <c r="M45378" s="36"/>
      <c r="N45378" s="36"/>
    </row>
    <row r="45379" spans="12:14" x14ac:dyDescent="0.25">
      <c r="L45379" s="36"/>
      <c r="M45379" s="36"/>
      <c r="N45379" s="36"/>
    </row>
    <row r="45380" spans="12:14" x14ac:dyDescent="0.25">
      <c r="L45380" s="36"/>
      <c r="M45380" s="36"/>
      <c r="N45380" s="36"/>
    </row>
    <row r="45381" spans="12:14" x14ac:dyDescent="0.25">
      <c r="L45381" s="36"/>
      <c r="M45381" s="36"/>
      <c r="N45381" s="36"/>
    </row>
    <row r="45382" spans="12:14" x14ac:dyDescent="0.25">
      <c r="L45382" s="36"/>
      <c r="M45382" s="36"/>
      <c r="N45382" s="36"/>
    </row>
    <row r="45383" spans="12:14" x14ac:dyDescent="0.25">
      <c r="L45383" s="36"/>
      <c r="M45383" s="36"/>
      <c r="N45383" s="36"/>
    </row>
    <row r="45384" spans="12:14" x14ac:dyDescent="0.25">
      <c r="L45384" s="36"/>
      <c r="M45384" s="36"/>
      <c r="N45384" s="36"/>
    </row>
    <row r="45385" spans="12:14" x14ac:dyDescent="0.25">
      <c r="L45385" s="36"/>
      <c r="M45385" s="36"/>
      <c r="N45385" s="36"/>
    </row>
    <row r="45386" spans="12:14" x14ac:dyDescent="0.25">
      <c r="L45386" s="36"/>
      <c r="M45386" s="36"/>
      <c r="N45386" s="36"/>
    </row>
    <row r="45387" spans="12:14" x14ac:dyDescent="0.25">
      <c r="L45387" s="36"/>
      <c r="M45387" s="36"/>
      <c r="N45387" s="36"/>
    </row>
    <row r="45388" spans="12:14" x14ac:dyDescent="0.25">
      <c r="L45388" s="36"/>
      <c r="M45388" s="36"/>
      <c r="N45388" s="36"/>
    </row>
    <row r="45389" spans="12:14" x14ac:dyDescent="0.25">
      <c r="L45389" s="36"/>
      <c r="M45389" s="36"/>
      <c r="N45389" s="36"/>
    </row>
    <row r="45390" spans="12:14" x14ac:dyDescent="0.25">
      <c r="L45390" s="36"/>
      <c r="M45390" s="36"/>
      <c r="N45390" s="36"/>
    </row>
    <row r="45391" spans="12:14" x14ac:dyDescent="0.25">
      <c r="L45391" s="36"/>
      <c r="M45391" s="36"/>
      <c r="N45391" s="36"/>
    </row>
    <row r="45392" spans="12:14" x14ac:dyDescent="0.25">
      <c r="L45392" s="36"/>
      <c r="M45392" s="36"/>
      <c r="N45392" s="36"/>
    </row>
    <row r="45393" spans="12:14" x14ac:dyDescent="0.25">
      <c r="L45393" s="36"/>
      <c r="M45393" s="36"/>
      <c r="N45393" s="36"/>
    </row>
    <row r="45394" spans="12:14" x14ac:dyDescent="0.25">
      <c r="L45394" s="36"/>
      <c r="M45394" s="36"/>
      <c r="N45394" s="36"/>
    </row>
    <row r="45395" spans="12:14" x14ac:dyDescent="0.25">
      <c r="L45395" s="36"/>
      <c r="M45395" s="36"/>
      <c r="N45395" s="36"/>
    </row>
    <row r="45396" spans="12:14" x14ac:dyDescent="0.25">
      <c r="L45396" s="36"/>
      <c r="M45396" s="36"/>
      <c r="N45396" s="36"/>
    </row>
    <row r="45397" spans="12:14" x14ac:dyDescent="0.25">
      <c r="L45397" s="36"/>
      <c r="M45397" s="36"/>
      <c r="N45397" s="36"/>
    </row>
    <row r="45398" spans="12:14" x14ac:dyDescent="0.25">
      <c r="L45398" s="36"/>
      <c r="M45398" s="36"/>
      <c r="N45398" s="36"/>
    </row>
    <row r="45399" spans="12:14" x14ac:dyDescent="0.25">
      <c r="L45399" s="36"/>
      <c r="M45399" s="36"/>
      <c r="N45399" s="36"/>
    </row>
    <row r="45400" spans="12:14" x14ac:dyDescent="0.25">
      <c r="L45400" s="36"/>
      <c r="M45400" s="36"/>
      <c r="N45400" s="36"/>
    </row>
    <row r="45401" spans="12:14" x14ac:dyDescent="0.25">
      <c r="L45401" s="36"/>
      <c r="M45401" s="36"/>
      <c r="N45401" s="36"/>
    </row>
    <row r="45402" spans="12:14" x14ac:dyDescent="0.25">
      <c r="L45402" s="36"/>
      <c r="M45402" s="36"/>
      <c r="N45402" s="36"/>
    </row>
    <row r="45403" spans="12:14" x14ac:dyDescent="0.25">
      <c r="L45403" s="36"/>
      <c r="M45403" s="36"/>
      <c r="N45403" s="36"/>
    </row>
    <row r="45404" spans="12:14" x14ac:dyDescent="0.25">
      <c r="L45404" s="36"/>
      <c r="M45404" s="36"/>
      <c r="N45404" s="36"/>
    </row>
    <row r="45405" spans="12:14" x14ac:dyDescent="0.25">
      <c r="L45405" s="36"/>
      <c r="M45405" s="36"/>
      <c r="N45405" s="36"/>
    </row>
    <row r="45406" spans="12:14" x14ac:dyDescent="0.25">
      <c r="L45406" s="36"/>
      <c r="M45406" s="36"/>
      <c r="N45406" s="36"/>
    </row>
    <row r="45407" spans="12:14" x14ac:dyDescent="0.25">
      <c r="L45407" s="36"/>
      <c r="M45407" s="36"/>
      <c r="N45407" s="36"/>
    </row>
    <row r="45408" spans="12:14" x14ac:dyDescent="0.25">
      <c r="L45408" s="36"/>
      <c r="M45408" s="36"/>
      <c r="N45408" s="36"/>
    </row>
    <row r="45409" spans="12:14" x14ac:dyDescent="0.25">
      <c r="L45409" s="36"/>
      <c r="M45409" s="36"/>
      <c r="N45409" s="36"/>
    </row>
    <row r="45410" spans="12:14" x14ac:dyDescent="0.25">
      <c r="L45410" s="36"/>
      <c r="M45410" s="36"/>
      <c r="N45410" s="36"/>
    </row>
    <row r="45411" spans="12:14" x14ac:dyDescent="0.25">
      <c r="L45411" s="36"/>
      <c r="M45411" s="36"/>
      <c r="N45411" s="36"/>
    </row>
    <row r="45412" spans="12:14" x14ac:dyDescent="0.25">
      <c r="L45412" s="36"/>
      <c r="M45412" s="36"/>
      <c r="N45412" s="36"/>
    </row>
    <row r="45413" spans="12:14" x14ac:dyDescent="0.25">
      <c r="L45413" s="36"/>
      <c r="M45413" s="36"/>
      <c r="N45413" s="36"/>
    </row>
    <row r="45414" spans="12:14" x14ac:dyDescent="0.25">
      <c r="L45414" s="36"/>
      <c r="M45414" s="36"/>
      <c r="N45414" s="36"/>
    </row>
    <row r="45415" spans="12:14" x14ac:dyDescent="0.25">
      <c r="L45415" s="36"/>
      <c r="M45415" s="36"/>
      <c r="N45415" s="36"/>
    </row>
    <row r="45416" spans="12:14" x14ac:dyDescent="0.25">
      <c r="L45416" s="36"/>
      <c r="M45416" s="36"/>
      <c r="N45416" s="36"/>
    </row>
    <row r="45417" spans="12:14" x14ac:dyDescent="0.25">
      <c r="L45417" s="36"/>
      <c r="M45417" s="36"/>
      <c r="N45417" s="36"/>
    </row>
    <row r="45418" spans="12:14" x14ac:dyDescent="0.25">
      <c r="L45418" s="36"/>
      <c r="M45418" s="36"/>
      <c r="N45418" s="36"/>
    </row>
    <row r="45419" spans="12:14" x14ac:dyDescent="0.25">
      <c r="L45419" s="36"/>
      <c r="M45419" s="36"/>
      <c r="N45419" s="36"/>
    </row>
    <row r="45420" spans="12:14" x14ac:dyDescent="0.25">
      <c r="L45420" s="36"/>
      <c r="M45420" s="36"/>
      <c r="N45420" s="36"/>
    </row>
    <row r="45421" spans="12:14" x14ac:dyDescent="0.25">
      <c r="L45421" s="36"/>
      <c r="M45421" s="36"/>
      <c r="N45421" s="36"/>
    </row>
    <row r="45422" spans="12:14" x14ac:dyDescent="0.25">
      <c r="L45422" s="36"/>
      <c r="M45422" s="36"/>
      <c r="N45422" s="36"/>
    </row>
    <row r="45423" spans="12:14" x14ac:dyDescent="0.25">
      <c r="L45423" s="36"/>
      <c r="M45423" s="36"/>
      <c r="N45423" s="36"/>
    </row>
    <row r="45424" spans="12:14" x14ac:dyDescent="0.25">
      <c r="L45424" s="36"/>
      <c r="M45424" s="36"/>
      <c r="N45424" s="36"/>
    </row>
    <row r="45425" spans="12:14" x14ac:dyDescent="0.25">
      <c r="L45425" s="36"/>
      <c r="M45425" s="36"/>
      <c r="N45425" s="36"/>
    </row>
    <row r="45426" spans="12:14" x14ac:dyDescent="0.25">
      <c r="L45426" s="36"/>
      <c r="M45426" s="36"/>
      <c r="N45426" s="36"/>
    </row>
    <row r="45427" spans="12:14" x14ac:dyDescent="0.25">
      <c r="L45427" s="36"/>
      <c r="M45427" s="36"/>
      <c r="N45427" s="36"/>
    </row>
    <row r="45428" spans="12:14" x14ac:dyDescent="0.25">
      <c r="L45428" s="36"/>
      <c r="M45428" s="36"/>
      <c r="N45428" s="36"/>
    </row>
    <row r="45429" spans="12:14" x14ac:dyDescent="0.25">
      <c r="L45429" s="36"/>
      <c r="M45429" s="36"/>
      <c r="N45429" s="36"/>
    </row>
    <row r="45430" spans="12:14" x14ac:dyDescent="0.25">
      <c r="L45430" s="36"/>
      <c r="M45430" s="36"/>
      <c r="N45430" s="36"/>
    </row>
    <row r="45431" spans="12:14" x14ac:dyDescent="0.25">
      <c r="L45431" s="36"/>
      <c r="M45431" s="36"/>
      <c r="N45431" s="36"/>
    </row>
    <row r="45432" spans="12:14" x14ac:dyDescent="0.25">
      <c r="L45432" s="36"/>
      <c r="M45432" s="36"/>
      <c r="N45432" s="36"/>
    </row>
    <row r="45433" spans="12:14" x14ac:dyDescent="0.25">
      <c r="L45433" s="36"/>
      <c r="M45433" s="36"/>
      <c r="N45433" s="36"/>
    </row>
    <row r="45434" spans="12:14" x14ac:dyDescent="0.25">
      <c r="L45434" s="36"/>
      <c r="M45434" s="36"/>
      <c r="N45434" s="36"/>
    </row>
    <row r="45435" spans="12:14" x14ac:dyDescent="0.25">
      <c r="L45435" s="36"/>
      <c r="M45435" s="36"/>
      <c r="N45435" s="36"/>
    </row>
    <row r="45436" spans="12:14" x14ac:dyDescent="0.25">
      <c r="L45436" s="36"/>
      <c r="M45436" s="36"/>
      <c r="N45436" s="36"/>
    </row>
    <row r="45437" spans="12:14" x14ac:dyDescent="0.25">
      <c r="L45437" s="36"/>
      <c r="M45437" s="36"/>
      <c r="N45437" s="36"/>
    </row>
    <row r="45438" spans="12:14" x14ac:dyDescent="0.25">
      <c r="L45438" s="36"/>
      <c r="M45438" s="36"/>
      <c r="N45438" s="36"/>
    </row>
    <row r="45439" spans="12:14" x14ac:dyDescent="0.25">
      <c r="L45439" s="36"/>
      <c r="M45439" s="36"/>
      <c r="N45439" s="36"/>
    </row>
    <row r="45440" spans="12:14" x14ac:dyDescent="0.25">
      <c r="L45440" s="36"/>
      <c r="M45440" s="36"/>
      <c r="N45440" s="36"/>
    </row>
    <row r="45441" spans="12:14" x14ac:dyDescent="0.25">
      <c r="L45441" s="36"/>
      <c r="M45441" s="36"/>
      <c r="N45441" s="36"/>
    </row>
    <row r="45442" spans="12:14" x14ac:dyDescent="0.25">
      <c r="L45442" s="36"/>
      <c r="M45442" s="36"/>
      <c r="N45442" s="36"/>
    </row>
    <row r="45443" spans="12:14" x14ac:dyDescent="0.25">
      <c r="L45443" s="36"/>
      <c r="M45443" s="36"/>
      <c r="N45443" s="36"/>
    </row>
    <row r="45444" spans="12:14" x14ac:dyDescent="0.25">
      <c r="L45444" s="36"/>
      <c r="M45444" s="36"/>
      <c r="N45444" s="36"/>
    </row>
    <row r="45445" spans="12:14" x14ac:dyDescent="0.25">
      <c r="L45445" s="36"/>
      <c r="M45445" s="36"/>
      <c r="N45445" s="36"/>
    </row>
    <row r="45446" spans="12:14" x14ac:dyDescent="0.25">
      <c r="L45446" s="36"/>
      <c r="M45446" s="36"/>
      <c r="N45446" s="36"/>
    </row>
    <row r="45447" spans="12:14" x14ac:dyDescent="0.25">
      <c r="L45447" s="36"/>
      <c r="M45447" s="36"/>
      <c r="N45447" s="36"/>
    </row>
    <row r="45448" spans="12:14" x14ac:dyDescent="0.25">
      <c r="L45448" s="36"/>
      <c r="M45448" s="36"/>
      <c r="N45448" s="36"/>
    </row>
    <row r="45449" spans="12:14" x14ac:dyDescent="0.25">
      <c r="L45449" s="36"/>
      <c r="M45449" s="36"/>
      <c r="N45449" s="36"/>
    </row>
    <row r="45450" spans="12:14" x14ac:dyDescent="0.25">
      <c r="L45450" s="36"/>
      <c r="M45450" s="36"/>
      <c r="N45450" s="36"/>
    </row>
    <row r="45451" spans="12:14" x14ac:dyDescent="0.25">
      <c r="L45451" s="36"/>
      <c r="M45451" s="36"/>
      <c r="N45451" s="36"/>
    </row>
    <row r="45452" spans="12:14" x14ac:dyDescent="0.25">
      <c r="L45452" s="36"/>
      <c r="M45452" s="36"/>
      <c r="N45452" s="36"/>
    </row>
    <row r="45453" spans="12:14" x14ac:dyDescent="0.25">
      <c r="L45453" s="36"/>
      <c r="M45453" s="36"/>
      <c r="N45453" s="36"/>
    </row>
    <row r="45454" spans="12:14" x14ac:dyDescent="0.25">
      <c r="L45454" s="36"/>
      <c r="M45454" s="36"/>
      <c r="N45454" s="36"/>
    </row>
    <row r="45455" spans="12:14" x14ac:dyDescent="0.25">
      <c r="L45455" s="36"/>
      <c r="M45455" s="36"/>
      <c r="N45455" s="36"/>
    </row>
    <row r="45456" spans="12:14" x14ac:dyDescent="0.25">
      <c r="L45456" s="36"/>
      <c r="M45456" s="36"/>
      <c r="N45456" s="36"/>
    </row>
    <row r="45457" spans="12:14" x14ac:dyDescent="0.25">
      <c r="L45457" s="36"/>
      <c r="M45457" s="36"/>
      <c r="N45457" s="36"/>
    </row>
    <row r="45458" spans="12:14" x14ac:dyDescent="0.25">
      <c r="L45458" s="36"/>
      <c r="M45458" s="36"/>
      <c r="N45458" s="36"/>
    </row>
    <row r="45459" spans="12:14" x14ac:dyDescent="0.25">
      <c r="L45459" s="36"/>
      <c r="M45459" s="36"/>
      <c r="N45459" s="36"/>
    </row>
    <row r="45460" spans="12:14" x14ac:dyDescent="0.25">
      <c r="L45460" s="36"/>
      <c r="M45460" s="36"/>
      <c r="N45460" s="36"/>
    </row>
    <row r="45461" spans="12:14" x14ac:dyDescent="0.25">
      <c r="L45461" s="36"/>
      <c r="M45461" s="36"/>
      <c r="N45461" s="36"/>
    </row>
    <row r="45462" spans="12:14" x14ac:dyDescent="0.25">
      <c r="L45462" s="36"/>
      <c r="M45462" s="36"/>
      <c r="N45462" s="36"/>
    </row>
    <row r="45463" spans="12:14" x14ac:dyDescent="0.25">
      <c r="L45463" s="36"/>
      <c r="M45463" s="36"/>
      <c r="N45463" s="36"/>
    </row>
    <row r="45464" spans="12:14" x14ac:dyDescent="0.25">
      <c r="L45464" s="36"/>
      <c r="M45464" s="36"/>
      <c r="N45464" s="36"/>
    </row>
    <row r="45465" spans="12:14" x14ac:dyDescent="0.25">
      <c r="L45465" s="36"/>
      <c r="M45465" s="36"/>
      <c r="N45465" s="36"/>
    </row>
    <row r="45466" spans="12:14" x14ac:dyDescent="0.25">
      <c r="L45466" s="36"/>
      <c r="M45466" s="36"/>
      <c r="N45466" s="36"/>
    </row>
    <row r="45467" spans="12:14" x14ac:dyDescent="0.25">
      <c r="L45467" s="36"/>
      <c r="M45467" s="36"/>
      <c r="N45467" s="36"/>
    </row>
    <row r="45468" spans="12:14" x14ac:dyDescent="0.25">
      <c r="L45468" s="36"/>
      <c r="M45468" s="36"/>
      <c r="N45468" s="36"/>
    </row>
    <row r="45469" spans="12:14" x14ac:dyDescent="0.25">
      <c r="L45469" s="36"/>
      <c r="M45469" s="36"/>
      <c r="N45469" s="36"/>
    </row>
    <row r="45470" spans="12:14" x14ac:dyDescent="0.25">
      <c r="L45470" s="36"/>
      <c r="M45470" s="36"/>
      <c r="N45470" s="36"/>
    </row>
    <row r="45471" spans="12:14" x14ac:dyDescent="0.25">
      <c r="L45471" s="36"/>
      <c r="M45471" s="36"/>
      <c r="N45471" s="36"/>
    </row>
    <row r="45472" spans="12:14" x14ac:dyDescent="0.25">
      <c r="L45472" s="36"/>
      <c r="M45472" s="36"/>
      <c r="N45472" s="36"/>
    </row>
    <row r="45473" spans="12:14" x14ac:dyDescent="0.25">
      <c r="L45473" s="36"/>
      <c r="M45473" s="36"/>
      <c r="N45473" s="36"/>
    </row>
    <row r="45474" spans="12:14" x14ac:dyDescent="0.25">
      <c r="L45474" s="36"/>
      <c r="M45474" s="36"/>
      <c r="N45474" s="36"/>
    </row>
    <row r="45475" spans="12:14" x14ac:dyDescent="0.25">
      <c r="L45475" s="36"/>
      <c r="M45475" s="36"/>
      <c r="N45475" s="36"/>
    </row>
    <row r="45476" spans="12:14" x14ac:dyDescent="0.25">
      <c r="L45476" s="36"/>
      <c r="M45476" s="36"/>
      <c r="N45476" s="36"/>
    </row>
    <row r="45477" spans="12:14" x14ac:dyDescent="0.25">
      <c r="L45477" s="36"/>
      <c r="M45477" s="36"/>
      <c r="N45477" s="36"/>
    </row>
    <row r="45478" spans="12:14" x14ac:dyDescent="0.25">
      <c r="L45478" s="36"/>
      <c r="M45478" s="36"/>
      <c r="N45478" s="36"/>
    </row>
    <row r="45479" spans="12:14" x14ac:dyDescent="0.25">
      <c r="L45479" s="36"/>
      <c r="M45479" s="36"/>
      <c r="N45479" s="36"/>
    </row>
    <row r="45480" spans="12:14" x14ac:dyDescent="0.25">
      <c r="L45480" s="36"/>
      <c r="M45480" s="36"/>
      <c r="N45480" s="36"/>
    </row>
    <row r="45481" spans="12:14" x14ac:dyDescent="0.25">
      <c r="L45481" s="36"/>
      <c r="M45481" s="36"/>
      <c r="N45481" s="36"/>
    </row>
    <row r="45482" spans="12:14" x14ac:dyDescent="0.25">
      <c r="L45482" s="36"/>
      <c r="M45482" s="36"/>
      <c r="N45482" s="36"/>
    </row>
    <row r="45483" spans="12:14" x14ac:dyDescent="0.25">
      <c r="L45483" s="36"/>
      <c r="M45483" s="36"/>
      <c r="N45483" s="36"/>
    </row>
    <row r="45484" spans="12:14" x14ac:dyDescent="0.25">
      <c r="L45484" s="36"/>
      <c r="M45484" s="36"/>
      <c r="N45484" s="36"/>
    </row>
    <row r="45485" spans="12:14" x14ac:dyDescent="0.25">
      <c r="L45485" s="36"/>
      <c r="M45485" s="36"/>
      <c r="N45485" s="36"/>
    </row>
    <row r="45486" spans="12:14" x14ac:dyDescent="0.25">
      <c r="L45486" s="36"/>
      <c r="M45486" s="36"/>
      <c r="N45486" s="36"/>
    </row>
    <row r="45487" spans="12:14" x14ac:dyDescent="0.25">
      <c r="L45487" s="36"/>
      <c r="M45487" s="36"/>
      <c r="N45487" s="36"/>
    </row>
    <row r="45488" spans="12:14" x14ac:dyDescent="0.25">
      <c r="L45488" s="36"/>
      <c r="M45488" s="36"/>
      <c r="N45488" s="36"/>
    </row>
    <row r="45489" spans="12:14" x14ac:dyDescent="0.25">
      <c r="L45489" s="36"/>
      <c r="M45489" s="36"/>
      <c r="N45489" s="36"/>
    </row>
    <row r="45490" spans="12:14" x14ac:dyDescent="0.25">
      <c r="L45490" s="36"/>
      <c r="M45490" s="36"/>
      <c r="N45490" s="36"/>
    </row>
    <row r="45491" spans="12:14" x14ac:dyDescent="0.25">
      <c r="L45491" s="36"/>
      <c r="M45491" s="36"/>
      <c r="N45491" s="36"/>
    </row>
    <row r="45492" spans="12:14" x14ac:dyDescent="0.25">
      <c r="L45492" s="36"/>
      <c r="M45492" s="36"/>
      <c r="N45492" s="36"/>
    </row>
    <row r="45493" spans="12:14" x14ac:dyDescent="0.25">
      <c r="L45493" s="36"/>
      <c r="M45493" s="36"/>
      <c r="N45493" s="36"/>
    </row>
    <row r="45494" spans="12:14" x14ac:dyDescent="0.25">
      <c r="L45494" s="36"/>
      <c r="M45494" s="36"/>
      <c r="N45494" s="36"/>
    </row>
    <row r="45495" spans="12:14" x14ac:dyDescent="0.25">
      <c r="L45495" s="36"/>
      <c r="M45495" s="36"/>
      <c r="N45495" s="36"/>
    </row>
    <row r="45496" spans="12:14" x14ac:dyDescent="0.25">
      <c r="L45496" s="36"/>
      <c r="M45496" s="36"/>
      <c r="N45496" s="36"/>
    </row>
    <row r="45497" spans="12:14" x14ac:dyDescent="0.25">
      <c r="L45497" s="36"/>
      <c r="M45497" s="36"/>
      <c r="N45497" s="36"/>
    </row>
    <row r="45498" spans="12:14" x14ac:dyDescent="0.25">
      <c r="L45498" s="36"/>
      <c r="M45498" s="36"/>
      <c r="N45498" s="36"/>
    </row>
    <row r="45499" spans="12:14" x14ac:dyDescent="0.25">
      <c r="L45499" s="36"/>
      <c r="M45499" s="36"/>
      <c r="N45499" s="36"/>
    </row>
    <row r="45500" spans="12:14" x14ac:dyDescent="0.25">
      <c r="L45500" s="36"/>
      <c r="M45500" s="36"/>
      <c r="N45500" s="36"/>
    </row>
    <row r="45501" spans="12:14" x14ac:dyDescent="0.25">
      <c r="L45501" s="36"/>
      <c r="M45501" s="36"/>
      <c r="N45501" s="36"/>
    </row>
    <row r="45502" spans="12:14" x14ac:dyDescent="0.25">
      <c r="L45502" s="36"/>
      <c r="M45502" s="36"/>
      <c r="N45502" s="36"/>
    </row>
    <row r="45503" spans="12:14" x14ac:dyDescent="0.25">
      <c r="L45503" s="36"/>
      <c r="M45503" s="36"/>
      <c r="N45503" s="36"/>
    </row>
    <row r="45504" spans="12:14" x14ac:dyDescent="0.25">
      <c r="L45504" s="36"/>
      <c r="M45504" s="36"/>
      <c r="N45504" s="36"/>
    </row>
    <row r="45505" spans="12:14" x14ac:dyDescent="0.25">
      <c r="L45505" s="36"/>
      <c r="M45505" s="36"/>
      <c r="N45505" s="36"/>
    </row>
    <row r="45506" spans="12:14" x14ac:dyDescent="0.25">
      <c r="L45506" s="36"/>
      <c r="M45506" s="36"/>
      <c r="N45506" s="36"/>
    </row>
    <row r="45507" spans="12:14" x14ac:dyDescent="0.25">
      <c r="L45507" s="36"/>
      <c r="M45507" s="36"/>
      <c r="N45507" s="36"/>
    </row>
    <row r="45508" spans="12:14" x14ac:dyDescent="0.25">
      <c r="L45508" s="36"/>
      <c r="M45508" s="36"/>
      <c r="N45508" s="36"/>
    </row>
    <row r="45509" spans="12:14" x14ac:dyDescent="0.25">
      <c r="L45509" s="36"/>
      <c r="M45509" s="36"/>
      <c r="N45509" s="36"/>
    </row>
    <row r="45510" spans="12:14" x14ac:dyDescent="0.25">
      <c r="L45510" s="36"/>
      <c r="M45510" s="36"/>
      <c r="N45510" s="36"/>
    </row>
    <row r="45511" spans="12:14" x14ac:dyDescent="0.25">
      <c r="L45511" s="36"/>
      <c r="M45511" s="36"/>
      <c r="N45511" s="36"/>
    </row>
    <row r="45512" spans="12:14" x14ac:dyDescent="0.25">
      <c r="L45512" s="36"/>
      <c r="M45512" s="36"/>
      <c r="N45512" s="36"/>
    </row>
    <row r="45513" spans="12:14" x14ac:dyDescent="0.25">
      <c r="L45513" s="36"/>
      <c r="M45513" s="36"/>
      <c r="N45513" s="36"/>
    </row>
    <row r="45514" spans="12:14" x14ac:dyDescent="0.25">
      <c r="L45514" s="36"/>
      <c r="M45514" s="36"/>
      <c r="N45514" s="36"/>
    </row>
    <row r="45515" spans="12:14" x14ac:dyDescent="0.25">
      <c r="L45515" s="36"/>
      <c r="M45515" s="36"/>
      <c r="N45515" s="36"/>
    </row>
    <row r="45516" spans="12:14" x14ac:dyDescent="0.25">
      <c r="L45516" s="36"/>
      <c r="M45516" s="36"/>
      <c r="N45516" s="36"/>
    </row>
    <row r="45517" spans="12:14" x14ac:dyDescent="0.25">
      <c r="L45517" s="36"/>
      <c r="M45517" s="36"/>
      <c r="N45517" s="36"/>
    </row>
    <row r="45518" spans="12:14" x14ac:dyDescent="0.25">
      <c r="L45518" s="36"/>
      <c r="M45518" s="36"/>
      <c r="N45518" s="36"/>
    </row>
    <row r="45519" spans="12:14" x14ac:dyDescent="0.25">
      <c r="L45519" s="36"/>
      <c r="M45519" s="36"/>
      <c r="N45519" s="36"/>
    </row>
    <row r="45520" spans="12:14" x14ac:dyDescent="0.25">
      <c r="L45520" s="36"/>
      <c r="M45520" s="36"/>
      <c r="N45520" s="36"/>
    </row>
    <row r="45521" spans="12:14" x14ac:dyDescent="0.25">
      <c r="L45521" s="36"/>
      <c r="M45521" s="36"/>
      <c r="N45521" s="36"/>
    </row>
    <row r="45522" spans="12:14" x14ac:dyDescent="0.25">
      <c r="L45522" s="36"/>
      <c r="M45522" s="36"/>
      <c r="N45522" s="36"/>
    </row>
    <row r="45523" spans="12:14" x14ac:dyDescent="0.25">
      <c r="L45523" s="36"/>
      <c r="M45523" s="36"/>
      <c r="N45523" s="36"/>
    </row>
    <row r="45524" spans="12:14" x14ac:dyDescent="0.25">
      <c r="L45524" s="36"/>
      <c r="M45524" s="36"/>
      <c r="N45524" s="36"/>
    </row>
    <row r="45525" spans="12:14" x14ac:dyDescent="0.25">
      <c r="L45525" s="36"/>
      <c r="M45525" s="36"/>
      <c r="N45525" s="36"/>
    </row>
    <row r="45526" spans="12:14" x14ac:dyDescent="0.25">
      <c r="L45526" s="36"/>
      <c r="M45526" s="36"/>
      <c r="N45526" s="36"/>
    </row>
    <row r="45527" spans="12:14" x14ac:dyDescent="0.25">
      <c r="L45527" s="36"/>
      <c r="M45527" s="36"/>
      <c r="N45527" s="36"/>
    </row>
    <row r="45528" spans="12:14" x14ac:dyDescent="0.25">
      <c r="L45528" s="36"/>
      <c r="M45528" s="36"/>
      <c r="N45528" s="36"/>
    </row>
    <row r="45529" spans="12:14" x14ac:dyDescent="0.25">
      <c r="L45529" s="36"/>
      <c r="M45529" s="36"/>
      <c r="N45529" s="36"/>
    </row>
    <row r="45530" spans="12:14" x14ac:dyDescent="0.25">
      <c r="L45530" s="36"/>
      <c r="M45530" s="36"/>
      <c r="N45530" s="36"/>
    </row>
    <row r="45531" spans="12:14" x14ac:dyDescent="0.25">
      <c r="L45531" s="36"/>
      <c r="M45531" s="36"/>
      <c r="N45531" s="36"/>
    </row>
    <row r="45532" spans="12:14" x14ac:dyDescent="0.25">
      <c r="L45532" s="36"/>
      <c r="M45532" s="36"/>
      <c r="N45532" s="36"/>
    </row>
    <row r="45533" spans="12:14" x14ac:dyDescent="0.25">
      <c r="L45533" s="36"/>
      <c r="M45533" s="36"/>
      <c r="N45533" s="36"/>
    </row>
    <row r="45534" spans="12:14" x14ac:dyDescent="0.25">
      <c r="L45534" s="36"/>
      <c r="M45534" s="36"/>
      <c r="N45534" s="36"/>
    </row>
    <row r="45535" spans="12:14" x14ac:dyDescent="0.25">
      <c r="L45535" s="36"/>
      <c r="M45535" s="36"/>
      <c r="N45535" s="36"/>
    </row>
    <row r="45536" spans="12:14" x14ac:dyDescent="0.25">
      <c r="L45536" s="36"/>
      <c r="M45536" s="36"/>
      <c r="N45536" s="36"/>
    </row>
    <row r="45537" spans="12:14" x14ac:dyDescent="0.25">
      <c r="L45537" s="36"/>
      <c r="M45537" s="36"/>
      <c r="N45537" s="36"/>
    </row>
    <row r="45538" spans="12:14" x14ac:dyDescent="0.25">
      <c r="L45538" s="36"/>
      <c r="M45538" s="36"/>
      <c r="N45538" s="36"/>
    </row>
    <row r="45539" spans="12:14" x14ac:dyDescent="0.25">
      <c r="L45539" s="36"/>
      <c r="M45539" s="36"/>
      <c r="N45539" s="36"/>
    </row>
    <row r="45540" spans="12:14" x14ac:dyDescent="0.25">
      <c r="L45540" s="36"/>
      <c r="M45540" s="36"/>
      <c r="N45540" s="36"/>
    </row>
    <row r="45541" spans="12:14" x14ac:dyDescent="0.25">
      <c r="L45541" s="36"/>
      <c r="M45541" s="36"/>
      <c r="N45541" s="36"/>
    </row>
    <row r="45542" spans="12:14" x14ac:dyDescent="0.25">
      <c r="L45542" s="36"/>
      <c r="M45542" s="36"/>
      <c r="N45542" s="36"/>
    </row>
    <row r="45543" spans="12:14" x14ac:dyDescent="0.25">
      <c r="L45543" s="36"/>
      <c r="M45543" s="36"/>
      <c r="N45543" s="36"/>
    </row>
    <row r="45544" spans="12:14" x14ac:dyDescent="0.25">
      <c r="L45544" s="36"/>
      <c r="M45544" s="36"/>
      <c r="N45544" s="36"/>
    </row>
    <row r="45545" spans="12:14" x14ac:dyDescent="0.25">
      <c r="L45545" s="36"/>
      <c r="M45545" s="36"/>
      <c r="N45545" s="36"/>
    </row>
    <row r="45546" spans="12:14" x14ac:dyDescent="0.25">
      <c r="L45546" s="36"/>
      <c r="M45546" s="36"/>
      <c r="N45546" s="36"/>
    </row>
    <row r="45547" spans="12:14" x14ac:dyDescent="0.25">
      <c r="L45547" s="36"/>
      <c r="M45547" s="36"/>
      <c r="N45547" s="36"/>
    </row>
    <row r="45548" spans="12:14" x14ac:dyDescent="0.25">
      <c r="L45548" s="36"/>
      <c r="M45548" s="36"/>
      <c r="N45548" s="36"/>
    </row>
    <row r="45549" spans="12:14" x14ac:dyDescent="0.25">
      <c r="L45549" s="36"/>
      <c r="M45549" s="36"/>
      <c r="N45549" s="36"/>
    </row>
    <row r="45550" spans="12:14" x14ac:dyDescent="0.25">
      <c r="L45550" s="36"/>
      <c r="M45550" s="36"/>
      <c r="N45550" s="36"/>
    </row>
    <row r="45551" spans="12:14" x14ac:dyDescent="0.25">
      <c r="L45551" s="36"/>
      <c r="M45551" s="36"/>
      <c r="N45551" s="36"/>
    </row>
    <row r="45552" spans="12:14" x14ac:dyDescent="0.25">
      <c r="L45552" s="36"/>
      <c r="M45552" s="36"/>
      <c r="N45552" s="36"/>
    </row>
    <row r="45553" spans="12:14" x14ac:dyDescent="0.25">
      <c r="L45553" s="36"/>
      <c r="M45553" s="36"/>
      <c r="N45553" s="36"/>
    </row>
    <row r="45554" spans="12:14" x14ac:dyDescent="0.25">
      <c r="L45554" s="36"/>
      <c r="M45554" s="36"/>
      <c r="N45554" s="36"/>
    </row>
    <row r="45555" spans="12:14" x14ac:dyDescent="0.25">
      <c r="L45555" s="36"/>
      <c r="M45555" s="36"/>
      <c r="N45555" s="36"/>
    </row>
    <row r="45556" spans="12:14" x14ac:dyDescent="0.25">
      <c r="L45556" s="36"/>
      <c r="M45556" s="36"/>
      <c r="N45556" s="36"/>
    </row>
    <row r="45557" spans="12:14" x14ac:dyDescent="0.25">
      <c r="L45557" s="36"/>
      <c r="M45557" s="36"/>
      <c r="N45557" s="36"/>
    </row>
    <row r="45558" spans="12:14" x14ac:dyDescent="0.25">
      <c r="L45558" s="36"/>
      <c r="M45558" s="36"/>
      <c r="N45558" s="36"/>
    </row>
    <row r="45559" spans="12:14" x14ac:dyDescent="0.25">
      <c r="L45559" s="36"/>
      <c r="M45559" s="36"/>
      <c r="N45559" s="36"/>
    </row>
    <row r="45560" spans="12:14" x14ac:dyDescent="0.25">
      <c r="L45560" s="36"/>
      <c r="M45560" s="36"/>
      <c r="N45560" s="36"/>
    </row>
    <row r="45561" spans="12:14" x14ac:dyDescent="0.25">
      <c r="L45561" s="36"/>
      <c r="M45561" s="36"/>
      <c r="N45561" s="36"/>
    </row>
    <row r="45562" spans="12:14" x14ac:dyDescent="0.25">
      <c r="L45562" s="36"/>
      <c r="M45562" s="36"/>
      <c r="N45562" s="36"/>
    </row>
    <row r="45563" spans="12:14" x14ac:dyDescent="0.25">
      <c r="L45563" s="36"/>
      <c r="M45563" s="36"/>
      <c r="N45563" s="36"/>
    </row>
    <row r="45564" spans="12:14" x14ac:dyDescent="0.25">
      <c r="L45564" s="36"/>
      <c r="M45564" s="36"/>
      <c r="N45564" s="36"/>
    </row>
    <row r="45565" spans="12:14" x14ac:dyDescent="0.25">
      <c r="L45565" s="36"/>
      <c r="M45565" s="36"/>
      <c r="N45565" s="36"/>
    </row>
    <row r="45566" spans="12:14" x14ac:dyDescent="0.25">
      <c r="L45566" s="36"/>
      <c r="M45566" s="36"/>
      <c r="N45566" s="36"/>
    </row>
    <row r="45567" spans="12:14" x14ac:dyDescent="0.25">
      <c r="L45567" s="36"/>
      <c r="M45567" s="36"/>
      <c r="N45567" s="36"/>
    </row>
    <row r="45568" spans="12:14" x14ac:dyDescent="0.25">
      <c r="L45568" s="36"/>
      <c r="M45568" s="36"/>
      <c r="N45568" s="36"/>
    </row>
    <row r="45569" spans="12:14" x14ac:dyDescent="0.25">
      <c r="L45569" s="36"/>
      <c r="M45569" s="36"/>
      <c r="N45569" s="36"/>
    </row>
    <row r="45570" spans="12:14" x14ac:dyDescent="0.25">
      <c r="L45570" s="36"/>
      <c r="M45570" s="36"/>
      <c r="N45570" s="36"/>
    </row>
    <row r="45571" spans="12:14" x14ac:dyDescent="0.25">
      <c r="L45571" s="36"/>
      <c r="M45571" s="36"/>
      <c r="N45571" s="36"/>
    </row>
    <row r="45572" spans="12:14" x14ac:dyDescent="0.25">
      <c r="L45572" s="36"/>
      <c r="M45572" s="36"/>
      <c r="N45572" s="36"/>
    </row>
    <row r="45573" spans="12:14" x14ac:dyDescent="0.25">
      <c r="L45573" s="36"/>
      <c r="M45573" s="36"/>
      <c r="N45573" s="36"/>
    </row>
    <row r="45574" spans="12:14" x14ac:dyDescent="0.25">
      <c r="L45574" s="36"/>
      <c r="M45574" s="36"/>
      <c r="N45574" s="36"/>
    </row>
    <row r="45575" spans="12:14" x14ac:dyDescent="0.25">
      <c r="L45575" s="36"/>
      <c r="M45575" s="36"/>
      <c r="N45575" s="36"/>
    </row>
    <row r="45576" spans="12:14" x14ac:dyDescent="0.25">
      <c r="L45576" s="36"/>
      <c r="M45576" s="36"/>
      <c r="N45576" s="36"/>
    </row>
    <row r="45577" spans="12:14" x14ac:dyDescent="0.25">
      <c r="L45577" s="36"/>
      <c r="M45577" s="36"/>
      <c r="N45577" s="36"/>
    </row>
    <row r="45578" spans="12:14" x14ac:dyDescent="0.25">
      <c r="L45578" s="36"/>
      <c r="M45578" s="36"/>
      <c r="N45578" s="36"/>
    </row>
    <row r="45579" spans="12:14" x14ac:dyDescent="0.25">
      <c r="L45579" s="36"/>
      <c r="M45579" s="36"/>
      <c r="N45579" s="36"/>
    </row>
    <row r="45580" spans="12:14" x14ac:dyDescent="0.25">
      <c r="L45580" s="36"/>
      <c r="M45580" s="36"/>
      <c r="N45580" s="36"/>
    </row>
    <row r="45581" spans="12:14" x14ac:dyDescent="0.25">
      <c r="L45581" s="36"/>
      <c r="M45581" s="36"/>
      <c r="N45581" s="36"/>
    </row>
    <row r="45582" spans="12:14" x14ac:dyDescent="0.25">
      <c r="L45582" s="36"/>
      <c r="M45582" s="36"/>
      <c r="N45582" s="36"/>
    </row>
    <row r="45583" spans="12:14" x14ac:dyDescent="0.25">
      <c r="L45583" s="36"/>
      <c r="M45583" s="36"/>
      <c r="N45583" s="36"/>
    </row>
    <row r="45584" spans="12:14" x14ac:dyDescent="0.25">
      <c r="L45584" s="36"/>
      <c r="M45584" s="36"/>
      <c r="N45584" s="36"/>
    </row>
    <row r="45585" spans="12:14" x14ac:dyDescent="0.25">
      <c r="L45585" s="36"/>
      <c r="M45585" s="36"/>
      <c r="N45585" s="36"/>
    </row>
    <row r="45586" spans="12:14" x14ac:dyDescent="0.25">
      <c r="L45586" s="36"/>
      <c r="M45586" s="36"/>
      <c r="N45586" s="36"/>
    </row>
    <row r="45587" spans="12:14" x14ac:dyDescent="0.25">
      <c r="L45587" s="36"/>
      <c r="M45587" s="36"/>
      <c r="N45587" s="36"/>
    </row>
    <row r="45588" spans="12:14" x14ac:dyDescent="0.25">
      <c r="L45588" s="36"/>
      <c r="M45588" s="36"/>
      <c r="N45588" s="36"/>
    </row>
    <row r="45589" spans="12:14" x14ac:dyDescent="0.25">
      <c r="L45589" s="36"/>
      <c r="M45589" s="36"/>
      <c r="N45589" s="36"/>
    </row>
    <row r="45590" spans="12:14" x14ac:dyDescent="0.25">
      <c r="L45590" s="36"/>
      <c r="M45590" s="36"/>
      <c r="N45590" s="36"/>
    </row>
    <row r="45591" spans="12:14" x14ac:dyDescent="0.25">
      <c r="L45591" s="36"/>
      <c r="M45591" s="36"/>
      <c r="N45591" s="36"/>
    </row>
    <row r="45592" spans="12:14" x14ac:dyDescent="0.25">
      <c r="L45592" s="36"/>
      <c r="M45592" s="36"/>
      <c r="N45592" s="36"/>
    </row>
    <row r="45593" spans="12:14" x14ac:dyDescent="0.25">
      <c r="L45593" s="36"/>
      <c r="M45593" s="36"/>
      <c r="N45593" s="36"/>
    </row>
    <row r="45594" spans="12:14" x14ac:dyDescent="0.25">
      <c r="L45594" s="36"/>
      <c r="M45594" s="36"/>
      <c r="N45594" s="36"/>
    </row>
    <row r="45595" spans="12:14" x14ac:dyDescent="0.25">
      <c r="L45595" s="36"/>
      <c r="M45595" s="36"/>
      <c r="N45595" s="36"/>
    </row>
    <row r="45596" spans="12:14" x14ac:dyDescent="0.25">
      <c r="L45596" s="36"/>
      <c r="M45596" s="36"/>
      <c r="N45596" s="36"/>
    </row>
    <row r="45597" spans="12:14" x14ac:dyDescent="0.25">
      <c r="L45597" s="36"/>
      <c r="M45597" s="36"/>
      <c r="N45597" s="36"/>
    </row>
    <row r="45598" spans="12:14" x14ac:dyDescent="0.25">
      <c r="L45598" s="36"/>
      <c r="M45598" s="36"/>
      <c r="N45598" s="36"/>
    </row>
    <row r="45599" spans="12:14" x14ac:dyDescent="0.25">
      <c r="L45599" s="36"/>
      <c r="M45599" s="36"/>
      <c r="N45599" s="36"/>
    </row>
    <row r="45600" spans="12:14" x14ac:dyDescent="0.25">
      <c r="L45600" s="36"/>
      <c r="M45600" s="36"/>
      <c r="N45600" s="36"/>
    </row>
    <row r="45601" spans="12:14" x14ac:dyDescent="0.25">
      <c r="L45601" s="36"/>
      <c r="M45601" s="36"/>
      <c r="N45601" s="36"/>
    </row>
    <row r="45602" spans="12:14" x14ac:dyDescent="0.25">
      <c r="L45602" s="36"/>
      <c r="M45602" s="36"/>
      <c r="N45602" s="36"/>
    </row>
    <row r="45603" spans="12:14" x14ac:dyDescent="0.25">
      <c r="L45603" s="36"/>
      <c r="M45603" s="36"/>
      <c r="N45603" s="36"/>
    </row>
    <row r="45604" spans="12:14" x14ac:dyDescent="0.25">
      <c r="L45604" s="36"/>
      <c r="M45604" s="36"/>
      <c r="N45604" s="36"/>
    </row>
    <row r="45605" spans="12:14" x14ac:dyDescent="0.25">
      <c r="L45605" s="36"/>
      <c r="M45605" s="36"/>
      <c r="N45605" s="36"/>
    </row>
    <row r="45606" spans="12:14" x14ac:dyDescent="0.25">
      <c r="L45606" s="36"/>
      <c r="M45606" s="36"/>
      <c r="N45606" s="36"/>
    </row>
    <row r="45607" spans="12:14" x14ac:dyDescent="0.25">
      <c r="L45607" s="36"/>
      <c r="M45607" s="36"/>
      <c r="N45607" s="36"/>
    </row>
    <row r="45608" spans="12:14" x14ac:dyDescent="0.25">
      <c r="L45608" s="36"/>
      <c r="M45608" s="36"/>
      <c r="N45608" s="36"/>
    </row>
    <row r="45609" spans="12:14" x14ac:dyDescent="0.25">
      <c r="L45609" s="36"/>
      <c r="M45609" s="36"/>
      <c r="N45609" s="36"/>
    </row>
    <row r="45610" spans="12:14" x14ac:dyDescent="0.25">
      <c r="L45610" s="36"/>
      <c r="M45610" s="36"/>
      <c r="N45610" s="36"/>
    </row>
    <row r="45611" spans="12:14" x14ac:dyDescent="0.25">
      <c r="L45611" s="36"/>
      <c r="M45611" s="36"/>
      <c r="N45611" s="36"/>
    </row>
    <row r="45612" spans="12:14" x14ac:dyDescent="0.25">
      <c r="L45612" s="36"/>
      <c r="M45612" s="36"/>
      <c r="N45612" s="36"/>
    </row>
    <row r="45613" spans="12:14" x14ac:dyDescent="0.25">
      <c r="L45613" s="36"/>
      <c r="M45613" s="36"/>
      <c r="N45613" s="36"/>
    </row>
    <row r="45614" spans="12:14" x14ac:dyDescent="0.25">
      <c r="L45614" s="36"/>
      <c r="M45614" s="36"/>
      <c r="N45614" s="36"/>
    </row>
    <row r="45615" spans="12:14" x14ac:dyDescent="0.25">
      <c r="L45615" s="36"/>
      <c r="M45615" s="36"/>
      <c r="N45615" s="36"/>
    </row>
    <row r="45616" spans="12:14" x14ac:dyDescent="0.25">
      <c r="L45616" s="36"/>
      <c r="M45616" s="36"/>
      <c r="N45616" s="36"/>
    </row>
    <row r="45617" spans="12:14" x14ac:dyDescent="0.25">
      <c r="L45617" s="36"/>
      <c r="M45617" s="36"/>
      <c r="N45617" s="36"/>
    </row>
    <row r="45618" spans="12:14" x14ac:dyDescent="0.25">
      <c r="L45618" s="36"/>
      <c r="M45618" s="36"/>
      <c r="N45618" s="36"/>
    </row>
    <row r="45619" spans="12:14" x14ac:dyDescent="0.25">
      <c r="L45619" s="36"/>
      <c r="M45619" s="36"/>
      <c r="N45619" s="36"/>
    </row>
    <row r="45620" spans="12:14" x14ac:dyDescent="0.25">
      <c r="L45620" s="36"/>
      <c r="M45620" s="36"/>
      <c r="N45620" s="36"/>
    </row>
    <row r="45621" spans="12:14" x14ac:dyDescent="0.25">
      <c r="L45621" s="36"/>
      <c r="M45621" s="36"/>
      <c r="N45621" s="36"/>
    </row>
    <row r="45622" spans="12:14" x14ac:dyDescent="0.25">
      <c r="L45622" s="36"/>
      <c r="M45622" s="36"/>
      <c r="N45622" s="36"/>
    </row>
    <row r="45623" spans="12:14" x14ac:dyDescent="0.25">
      <c r="L45623" s="36"/>
      <c r="M45623" s="36"/>
      <c r="N45623" s="36"/>
    </row>
    <row r="45624" spans="12:14" x14ac:dyDescent="0.25">
      <c r="L45624" s="36"/>
      <c r="M45624" s="36"/>
      <c r="N45624" s="36"/>
    </row>
    <row r="45625" spans="12:14" x14ac:dyDescent="0.25">
      <c r="L45625" s="36"/>
      <c r="M45625" s="36"/>
      <c r="N45625" s="36"/>
    </row>
    <row r="45626" spans="12:14" x14ac:dyDescent="0.25">
      <c r="L45626" s="36"/>
      <c r="M45626" s="36"/>
      <c r="N45626" s="36"/>
    </row>
    <row r="45627" spans="12:14" x14ac:dyDescent="0.25">
      <c r="L45627" s="36"/>
      <c r="M45627" s="36"/>
      <c r="N45627" s="36"/>
    </row>
    <row r="45628" spans="12:14" x14ac:dyDescent="0.25">
      <c r="L45628" s="36"/>
      <c r="M45628" s="36"/>
      <c r="N45628" s="36"/>
    </row>
    <row r="45629" spans="12:14" x14ac:dyDescent="0.25">
      <c r="L45629" s="36"/>
      <c r="M45629" s="36"/>
      <c r="N45629" s="36"/>
    </row>
    <row r="45630" spans="12:14" x14ac:dyDescent="0.25">
      <c r="L45630" s="36"/>
      <c r="M45630" s="36"/>
      <c r="N45630" s="36"/>
    </row>
    <row r="45631" spans="12:14" x14ac:dyDescent="0.25">
      <c r="L45631" s="36"/>
      <c r="M45631" s="36"/>
      <c r="N45631" s="36"/>
    </row>
    <row r="45632" spans="12:14" x14ac:dyDescent="0.25">
      <c r="L45632" s="36"/>
      <c r="M45632" s="36"/>
      <c r="N45632" s="36"/>
    </row>
    <row r="45633" spans="12:14" x14ac:dyDescent="0.25">
      <c r="L45633" s="36"/>
      <c r="M45633" s="36"/>
      <c r="N45633" s="36"/>
    </row>
    <row r="45634" spans="12:14" x14ac:dyDescent="0.25">
      <c r="L45634" s="36"/>
      <c r="M45634" s="36"/>
      <c r="N45634" s="36"/>
    </row>
    <row r="45635" spans="12:14" x14ac:dyDescent="0.25">
      <c r="L45635" s="36"/>
      <c r="M45635" s="36"/>
      <c r="N45635" s="36"/>
    </row>
    <row r="45636" spans="12:14" x14ac:dyDescent="0.25">
      <c r="L45636" s="36"/>
      <c r="M45636" s="36"/>
      <c r="N45636" s="36"/>
    </row>
    <row r="45637" spans="12:14" x14ac:dyDescent="0.25">
      <c r="L45637" s="36"/>
      <c r="M45637" s="36"/>
      <c r="N45637" s="36"/>
    </row>
    <row r="45638" spans="12:14" x14ac:dyDescent="0.25">
      <c r="L45638" s="36"/>
      <c r="M45638" s="36"/>
      <c r="N45638" s="36"/>
    </row>
    <row r="45639" spans="12:14" x14ac:dyDescent="0.25">
      <c r="L45639" s="36"/>
      <c r="M45639" s="36"/>
      <c r="N45639" s="36"/>
    </row>
    <row r="45640" spans="12:14" x14ac:dyDescent="0.25">
      <c r="L45640" s="36"/>
      <c r="M45640" s="36"/>
      <c r="N45640" s="36"/>
    </row>
    <row r="45641" spans="12:14" x14ac:dyDescent="0.25">
      <c r="L45641" s="36"/>
      <c r="M45641" s="36"/>
      <c r="N45641" s="36"/>
    </row>
    <row r="45642" spans="12:14" x14ac:dyDescent="0.25">
      <c r="L45642" s="36"/>
      <c r="M45642" s="36"/>
      <c r="N45642" s="36"/>
    </row>
    <row r="45643" spans="12:14" x14ac:dyDescent="0.25">
      <c r="L45643" s="36"/>
      <c r="M45643" s="36"/>
      <c r="N45643" s="36"/>
    </row>
    <row r="45644" spans="12:14" x14ac:dyDescent="0.25">
      <c r="L45644" s="36"/>
      <c r="M45644" s="36"/>
      <c r="N45644" s="36"/>
    </row>
    <row r="45645" spans="12:14" x14ac:dyDescent="0.25">
      <c r="L45645" s="36"/>
      <c r="M45645" s="36"/>
      <c r="N45645" s="36"/>
    </row>
    <row r="45646" spans="12:14" x14ac:dyDescent="0.25">
      <c r="L45646" s="36"/>
      <c r="M45646" s="36"/>
      <c r="N45646" s="36"/>
    </row>
    <row r="45647" spans="12:14" x14ac:dyDescent="0.25">
      <c r="L45647" s="36"/>
      <c r="M45647" s="36"/>
      <c r="N45647" s="36"/>
    </row>
    <row r="45648" spans="12:14" x14ac:dyDescent="0.25">
      <c r="L45648" s="36"/>
      <c r="M45648" s="36"/>
      <c r="N45648" s="36"/>
    </row>
    <row r="45649" spans="12:14" x14ac:dyDescent="0.25">
      <c r="L45649" s="36"/>
      <c r="M45649" s="36"/>
      <c r="N45649" s="36"/>
    </row>
    <row r="45650" spans="12:14" x14ac:dyDescent="0.25">
      <c r="L45650" s="36"/>
      <c r="M45650" s="36"/>
      <c r="N45650" s="36"/>
    </row>
    <row r="45651" spans="12:14" x14ac:dyDescent="0.25">
      <c r="L45651" s="36"/>
      <c r="M45651" s="36"/>
      <c r="N45651" s="36"/>
    </row>
    <row r="45652" spans="12:14" x14ac:dyDescent="0.25">
      <c r="L45652" s="36"/>
      <c r="M45652" s="36"/>
      <c r="N45652" s="36"/>
    </row>
    <row r="45653" spans="12:14" x14ac:dyDescent="0.25">
      <c r="L45653" s="36"/>
      <c r="M45653" s="36"/>
      <c r="N45653" s="36"/>
    </row>
    <row r="45654" spans="12:14" x14ac:dyDescent="0.25">
      <c r="L45654" s="36"/>
      <c r="M45654" s="36"/>
      <c r="N45654" s="36"/>
    </row>
    <row r="45655" spans="12:14" x14ac:dyDescent="0.25">
      <c r="L45655" s="36"/>
      <c r="M45655" s="36"/>
      <c r="N45655" s="36"/>
    </row>
    <row r="45656" spans="12:14" x14ac:dyDescent="0.25">
      <c r="L45656" s="36"/>
      <c r="M45656" s="36"/>
      <c r="N45656" s="36"/>
    </row>
    <row r="45657" spans="12:14" x14ac:dyDescent="0.25">
      <c r="L45657" s="36"/>
      <c r="M45657" s="36"/>
      <c r="N45657" s="36"/>
    </row>
    <row r="45658" spans="12:14" x14ac:dyDescent="0.25">
      <c r="L45658" s="36"/>
      <c r="M45658" s="36"/>
      <c r="N45658" s="36"/>
    </row>
    <row r="45659" spans="12:14" x14ac:dyDescent="0.25">
      <c r="L45659" s="36"/>
      <c r="M45659" s="36"/>
      <c r="N45659" s="36"/>
    </row>
    <row r="45660" spans="12:14" x14ac:dyDescent="0.25">
      <c r="L45660" s="36"/>
      <c r="M45660" s="36"/>
      <c r="N45660" s="36"/>
    </row>
    <row r="45661" spans="12:14" x14ac:dyDescent="0.25">
      <c r="L45661" s="36"/>
      <c r="M45661" s="36"/>
      <c r="N45661" s="36"/>
    </row>
    <row r="45662" spans="12:14" x14ac:dyDescent="0.25">
      <c r="L45662" s="36"/>
      <c r="M45662" s="36"/>
      <c r="N45662" s="36"/>
    </row>
    <row r="45663" spans="12:14" x14ac:dyDescent="0.25">
      <c r="L45663" s="36"/>
      <c r="M45663" s="36"/>
      <c r="N45663" s="36"/>
    </row>
    <row r="45664" spans="12:14" x14ac:dyDescent="0.25">
      <c r="L45664" s="36"/>
      <c r="M45664" s="36"/>
      <c r="N45664" s="36"/>
    </row>
    <row r="45665" spans="12:14" x14ac:dyDescent="0.25">
      <c r="L45665" s="36"/>
      <c r="M45665" s="36"/>
      <c r="N45665" s="36"/>
    </row>
    <row r="45666" spans="12:14" x14ac:dyDescent="0.25">
      <c r="L45666" s="36"/>
      <c r="M45666" s="36"/>
      <c r="N45666" s="36"/>
    </row>
    <row r="45667" spans="12:14" x14ac:dyDescent="0.25">
      <c r="L45667" s="36"/>
      <c r="M45667" s="36"/>
      <c r="N45667" s="36"/>
    </row>
    <row r="45668" spans="12:14" x14ac:dyDescent="0.25">
      <c r="L45668" s="36"/>
      <c r="M45668" s="36"/>
      <c r="N45668" s="36"/>
    </row>
    <row r="45669" spans="12:14" x14ac:dyDescent="0.25">
      <c r="L45669" s="36"/>
      <c r="M45669" s="36"/>
      <c r="N45669" s="36"/>
    </row>
    <row r="45670" spans="12:14" x14ac:dyDescent="0.25">
      <c r="L45670" s="36"/>
      <c r="M45670" s="36"/>
      <c r="N45670" s="36"/>
    </row>
    <row r="45671" spans="12:14" x14ac:dyDescent="0.25">
      <c r="L45671" s="36"/>
      <c r="M45671" s="36"/>
      <c r="N45671" s="36"/>
    </row>
    <row r="45672" spans="12:14" x14ac:dyDescent="0.25">
      <c r="L45672" s="36"/>
      <c r="M45672" s="36"/>
      <c r="N45672" s="36"/>
    </row>
    <row r="45673" spans="12:14" x14ac:dyDescent="0.25">
      <c r="L45673" s="36"/>
      <c r="M45673" s="36"/>
      <c r="N45673" s="36"/>
    </row>
    <row r="45674" spans="12:14" x14ac:dyDescent="0.25">
      <c r="L45674" s="36"/>
      <c r="M45674" s="36"/>
      <c r="N45674" s="36"/>
    </row>
    <row r="45675" spans="12:14" x14ac:dyDescent="0.25">
      <c r="L45675" s="36"/>
      <c r="M45675" s="36"/>
      <c r="N45675" s="36"/>
    </row>
    <row r="45676" spans="12:14" x14ac:dyDescent="0.25">
      <c r="L45676" s="36"/>
      <c r="M45676" s="36"/>
      <c r="N45676" s="36"/>
    </row>
    <row r="45677" spans="12:14" x14ac:dyDescent="0.25">
      <c r="L45677" s="36"/>
      <c r="M45677" s="36"/>
      <c r="N45677" s="36"/>
    </row>
    <row r="45678" spans="12:14" x14ac:dyDescent="0.25">
      <c r="L45678" s="36"/>
      <c r="M45678" s="36"/>
      <c r="N45678" s="36"/>
    </row>
    <row r="45679" spans="12:14" x14ac:dyDescent="0.25">
      <c r="L45679" s="36"/>
      <c r="M45679" s="36"/>
      <c r="N45679" s="36"/>
    </row>
    <row r="45680" spans="12:14" x14ac:dyDescent="0.25">
      <c r="L45680" s="36"/>
      <c r="M45680" s="36"/>
      <c r="N45680" s="36"/>
    </row>
    <row r="45681" spans="12:14" x14ac:dyDescent="0.25">
      <c r="L45681" s="36"/>
      <c r="M45681" s="36"/>
      <c r="N45681" s="36"/>
    </row>
    <row r="45682" spans="12:14" x14ac:dyDescent="0.25">
      <c r="L45682" s="36"/>
      <c r="M45682" s="36"/>
      <c r="N45682" s="36"/>
    </row>
    <row r="45683" spans="12:14" x14ac:dyDescent="0.25">
      <c r="L45683" s="36"/>
      <c r="M45683" s="36"/>
      <c r="N45683" s="36"/>
    </row>
    <row r="45684" spans="12:14" x14ac:dyDescent="0.25">
      <c r="L45684" s="36"/>
      <c r="M45684" s="36"/>
      <c r="N45684" s="36"/>
    </row>
    <row r="45685" spans="12:14" x14ac:dyDescent="0.25">
      <c r="L45685" s="36"/>
      <c r="M45685" s="36"/>
      <c r="N45685" s="36"/>
    </row>
    <row r="45686" spans="12:14" x14ac:dyDescent="0.25">
      <c r="L45686" s="36"/>
      <c r="M45686" s="36"/>
      <c r="N45686" s="36"/>
    </row>
    <row r="45687" spans="12:14" x14ac:dyDescent="0.25">
      <c r="L45687" s="36"/>
      <c r="M45687" s="36"/>
      <c r="N45687" s="36"/>
    </row>
    <row r="45688" spans="12:14" x14ac:dyDescent="0.25">
      <c r="L45688" s="36"/>
      <c r="M45688" s="36"/>
      <c r="N45688" s="36"/>
    </row>
    <row r="45689" spans="12:14" x14ac:dyDescent="0.25">
      <c r="L45689" s="36"/>
      <c r="M45689" s="36"/>
      <c r="N45689" s="36"/>
    </row>
    <row r="45690" spans="12:14" x14ac:dyDescent="0.25">
      <c r="L45690" s="36"/>
      <c r="M45690" s="36"/>
      <c r="N45690" s="36"/>
    </row>
    <row r="45691" spans="12:14" x14ac:dyDescent="0.25">
      <c r="L45691" s="36"/>
      <c r="M45691" s="36"/>
      <c r="N45691" s="36"/>
    </row>
    <row r="45692" spans="12:14" x14ac:dyDescent="0.25">
      <c r="L45692" s="36"/>
      <c r="M45692" s="36"/>
      <c r="N45692" s="36"/>
    </row>
    <row r="45693" spans="12:14" x14ac:dyDescent="0.25">
      <c r="L45693" s="36"/>
      <c r="M45693" s="36"/>
      <c r="N45693" s="36"/>
    </row>
    <row r="45694" spans="12:14" x14ac:dyDescent="0.25">
      <c r="L45694" s="36"/>
      <c r="M45694" s="36"/>
      <c r="N45694" s="36"/>
    </row>
    <row r="45695" spans="12:14" x14ac:dyDescent="0.25">
      <c r="L45695" s="36"/>
      <c r="M45695" s="36"/>
      <c r="N45695" s="36"/>
    </row>
    <row r="45696" spans="12:14" x14ac:dyDescent="0.25">
      <c r="L45696" s="36"/>
      <c r="M45696" s="36"/>
      <c r="N45696" s="36"/>
    </row>
    <row r="45697" spans="12:14" x14ac:dyDescent="0.25">
      <c r="L45697" s="36"/>
      <c r="M45697" s="36"/>
      <c r="N45697" s="36"/>
    </row>
    <row r="45698" spans="12:14" x14ac:dyDescent="0.25">
      <c r="L45698" s="36"/>
      <c r="M45698" s="36"/>
      <c r="N45698" s="36"/>
    </row>
    <row r="45699" spans="12:14" x14ac:dyDescent="0.25">
      <c r="L45699" s="36"/>
      <c r="M45699" s="36"/>
      <c r="N45699" s="36"/>
    </row>
    <row r="45700" spans="12:14" x14ac:dyDescent="0.25">
      <c r="L45700" s="36"/>
      <c r="M45700" s="36"/>
      <c r="N45700" s="36"/>
    </row>
    <row r="45701" spans="12:14" x14ac:dyDescent="0.25">
      <c r="L45701" s="36"/>
      <c r="M45701" s="36"/>
      <c r="N45701" s="36"/>
    </row>
    <row r="45702" spans="12:14" x14ac:dyDescent="0.25">
      <c r="L45702" s="36"/>
      <c r="M45702" s="36"/>
      <c r="N45702" s="36"/>
    </row>
    <row r="45703" spans="12:14" x14ac:dyDescent="0.25">
      <c r="L45703" s="36"/>
      <c r="M45703" s="36"/>
      <c r="N45703" s="36"/>
    </row>
    <row r="45704" spans="12:14" x14ac:dyDescent="0.25">
      <c r="L45704" s="36"/>
      <c r="M45704" s="36"/>
      <c r="N45704" s="36"/>
    </row>
    <row r="45705" spans="12:14" x14ac:dyDescent="0.25">
      <c r="L45705" s="36"/>
      <c r="M45705" s="36"/>
      <c r="N45705" s="36"/>
    </row>
    <row r="45706" spans="12:14" x14ac:dyDescent="0.25">
      <c r="L45706" s="36"/>
      <c r="M45706" s="36"/>
      <c r="N45706" s="36"/>
    </row>
    <row r="45707" spans="12:14" x14ac:dyDescent="0.25">
      <c r="L45707" s="36"/>
      <c r="M45707" s="36"/>
      <c r="N45707" s="36"/>
    </row>
    <row r="45708" spans="12:14" x14ac:dyDescent="0.25">
      <c r="L45708" s="36"/>
      <c r="M45708" s="36"/>
      <c r="N45708" s="36"/>
    </row>
    <row r="45709" spans="12:14" x14ac:dyDescent="0.25">
      <c r="L45709" s="36"/>
      <c r="M45709" s="36"/>
      <c r="N45709" s="36"/>
    </row>
    <row r="45710" spans="12:14" x14ac:dyDescent="0.25">
      <c r="L45710" s="36"/>
      <c r="M45710" s="36"/>
      <c r="N45710" s="36"/>
    </row>
    <row r="45711" spans="12:14" x14ac:dyDescent="0.25">
      <c r="L45711" s="36"/>
      <c r="M45711" s="36"/>
      <c r="N45711" s="36"/>
    </row>
    <row r="45712" spans="12:14" x14ac:dyDescent="0.25">
      <c r="L45712" s="36"/>
      <c r="M45712" s="36"/>
      <c r="N45712" s="36"/>
    </row>
    <row r="45713" spans="12:14" x14ac:dyDescent="0.25">
      <c r="L45713" s="36"/>
      <c r="M45713" s="36"/>
      <c r="N45713" s="36"/>
    </row>
    <row r="45714" spans="12:14" x14ac:dyDescent="0.25">
      <c r="L45714" s="36"/>
      <c r="M45714" s="36"/>
      <c r="N45714" s="36"/>
    </row>
    <row r="45715" spans="12:14" x14ac:dyDescent="0.25">
      <c r="L45715" s="36"/>
      <c r="M45715" s="36"/>
      <c r="N45715" s="36"/>
    </row>
    <row r="45716" spans="12:14" x14ac:dyDescent="0.25">
      <c r="L45716" s="36"/>
      <c r="M45716" s="36"/>
      <c r="N45716" s="36"/>
    </row>
    <row r="45717" spans="12:14" x14ac:dyDescent="0.25">
      <c r="L45717" s="36"/>
      <c r="M45717" s="36"/>
      <c r="N45717" s="36"/>
    </row>
    <row r="45718" spans="12:14" x14ac:dyDescent="0.25">
      <c r="L45718" s="36"/>
      <c r="M45718" s="36"/>
      <c r="N45718" s="36"/>
    </row>
    <row r="45719" spans="12:14" x14ac:dyDescent="0.25">
      <c r="L45719" s="36"/>
      <c r="M45719" s="36"/>
      <c r="N45719" s="36"/>
    </row>
    <row r="45720" spans="12:14" x14ac:dyDescent="0.25">
      <c r="L45720" s="36"/>
      <c r="M45720" s="36"/>
      <c r="N45720" s="36"/>
    </row>
    <row r="45721" spans="12:14" x14ac:dyDescent="0.25">
      <c r="L45721" s="36"/>
      <c r="M45721" s="36"/>
      <c r="N45721" s="36"/>
    </row>
    <row r="45722" spans="12:14" x14ac:dyDescent="0.25">
      <c r="L45722" s="36"/>
      <c r="M45722" s="36"/>
      <c r="N45722" s="36"/>
    </row>
    <row r="45723" spans="12:14" x14ac:dyDescent="0.25">
      <c r="L45723" s="36"/>
      <c r="M45723" s="36"/>
      <c r="N45723" s="36"/>
    </row>
    <row r="45724" spans="12:14" x14ac:dyDescent="0.25">
      <c r="L45724" s="36"/>
      <c r="M45724" s="36"/>
      <c r="N45724" s="36"/>
    </row>
    <row r="45725" spans="12:14" x14ac:dyDescent="0.25">
      <c r="L45725" s="36"/>
      <c r="M45725" s="36"/>
      <c r="N45725" s="36"/>
    </row>
    <row r="45726" spans="12:14" x14ac:dyDescent="0.25">
      <c r="L45726" s="36"/>
      <c r="M45726" s="36"/>
      <c r="N45726" s="36"/>
    </row>
    <row r="45727" spans="12:14" x14ac:dyDescent="0.25">
      <c r="L45727" s="36"/>
      <c r="M45727" s="36"/>
      <c r="N45727" s="36"/>
    </row>
    <row r="45728" spans="12:14" x14ac:dyDescent="0.25">
      <c r="L45728" s="36"/>
      <c r="M45728" s="36"/>
      <c r="N45728" s="36"/>
    </row>
    <row r="45729" spans="12:14" x14ac:dyDescent="0.25">
      <c r="L45729" s="36"/>
      <c r="M45729" s="36"/>
      <c r="N45729" s="36"/>
    </row>
    <row r="45730" spans="12:14" x14ac:dyDescent="0.25">
      <c r="L45730" s="36"/>
      <c r="M45730" s="36"/>
      <c r="N45730" s="36"/>
    </row>
    <row r="45731" spans="12:14" x14ac:dyDescent="0.25">
      <c r="L45731" s="36"/>
      <c r="M45731" s="36"/>
      <c r="N45731" s="36"/>
    </row>
    <row r="45732" spans="12:14" x14ac:dyDescent="0.25">
      <c r="L45732" s="36"/>
      <c r="M45732" s="36"/>
      <c r="N45732" s="36"/>
    </row>
    <row r="45733" spans="12:14" x14ac:dyDescent="0.25">
      <c r="L45733" s="36"/>
      <c r="M45733" s="36"/>
      <c r="N45733" s="36"/>
    </row>
    <row r="45734" spans="12:14" x14ac:dyDescent="0.25">
      <c r="L45734" s="36"/>
      <c r="M45734" s="36"/>
      <c r="N45734" s="36"/>
    </row>
    <row r="45735" spans="12:14" x14ac:dyDescent="0.25">
      <c r="L45735" s="36"/>
      <c r="M45735" s="36"/>
      <c r="N45735" s="36"/>
    </row>
    <row r="45736" spans="12:14" x14ac:dyDescent="0.25">
      <c r="L45736" s="36"/>
      <c r="M45736" s="36"/>
      <c r="N45736" s="36"/>
    </row>
    <row r="45737" spans="12:14" x14ac:dyDescent="0.25">
      <c r="L45737" s="36"/>
      <c r="M45737" s="36"/>
      <c r="N45737" s="36"/>
    </row>
    <row r="45738" spans="12:14" x14ac:dyDescent="0.25">
      <c r="L45738" s="36"/>
      <c r="M45738" s="36"/>
      <c r="N45738" s="36"/>
    </row>
    <row r="45739" spans="12:14" x14ac:dyDescent="0.25">
      <c r="L45739" s="36"/>
      <c r="M45739" s="36"/>
      <c r="N45739" s="36"/>
    </row>
    <row r="45740" spans="12:14" x14ac:dyDescent="0.25">
      <c r="L45740" s="36"/>
      <c r="M45740" s="36"/>
      <c r="N45740" s="36"/>
    </row>
    <row r="45741" spans="12:14" x14ac:dyDescent="0.25">
      <c r="L45741" s="36"/>
      <c r="M45741" s="36"/>
      <c r="N45741" s="36"/>
    </row>
    <row r="45742" spans="12:14" x14ac:dyDescent="0.25">
      <c r="L45742" s="36"/>
      <c r="M45742" s="36"/>
      <c r="N45742" s="36"/>
    </row>
    <row r="45743" spans="12:14" x14ac:dyDescent="0.25">
      <c r="L45743" s="36"/>
      <c r="M45743" s="36"/>
      <c r="N45743" s="36"/>
    </row>
    <row r="45744" spans="12:14" x14ac:dyDescent="0.25">
      <c r="L45744" s="36"/>
      <c r="M45744" s="36"/>
      <c r="N45744" s="36"/>
    </row>
    <row r="45745" spans="12:14" x14ac:dyDescent="0.25">
      <c r="L45745" s="36"/>
      <c r="M45745" s="36"/>
      <c r="N45745" s="36"/>
    </row>
    <row r="45746" spans="12:14" x14ac:dyDescent="0.25">
      <c r="L45746" s="36"/>
      <c r="M45746" s="36"/>
      <c r="N45746" s="36"/>
    </row>
    <row r="45747" spans="12:14" x14ac:dyDescent="0.25">
      <c r="L45747" s="36"/>
      <c r="M45747" s="36"/>
      <c r="N45747" s="36"/>
    </row>
    <row r="45748" spans="12:14" x14ac:dyDescent="0.25">
      <c r="L45748" s="36"/>
      <c r="M45748" s="36"/>
      <c r="N45748" s="36"/>
    </row>
    <row r="45749" spans="12:14" x14ac:dyDescent="0.25">
      <c r="L45749" s="36"/>
      <c r="M45749" s="36"/>
      <c r="N45749" s="36"/>
    </row>
    <row r="45750" spans="12:14" x14ac:dyDescent="0.25">
      <c r="L45750" s="36"/>
      <c r="M45750" s="36"/>
      <c r="N45750" s="36"/>
    </row>
    <row r="45751" spans="12:14" x14ac:dyDescent="0.25">
      <c r="L45751" s="36"/>
      <c r="M45751" s="36"/>
      <c r="N45751" s="36"/>
    </row>
    <row r="45752" spans="12:14" x14ac:dyDescent="0.25">
      <c r="L45752" s="36"/>
      <c r="M45752" s="36"/>
      <c r="N45752" s="36"/>
    </row>
    <row r="45753" spans="12:14" x14ac:dyDescent="0.25">
      <c r="L45753" s="36"/>
      <c r="M45753" s="36"/>
      <c r="N45753" s="36"/>
    </row>
    <row r="45754" spans="12:14" x14ac:dyDescent="0.25">
      <c r="L45754" s="36"/>
      <c r="M45754" s="36"/>
      <c r="N45754" s="36"/>
    </row>
    <row r="45755" spans="12:14" x14ac:dyDescent="0.25">
      <c r="L45755" s="36"/>
      <c r="M45755" s="36"/>
      <c r="N45755" s="36"/>
    </row>
    <row r="45756" spans="12:14" x14ac:dyDescent="0.25">
      <c r="L45756" s="36"/>
      <c r="M45756" s="36"/>
      <c r="N45756" s="36"/>
    </row>
    <row r="45757" spans="12:14" x14ac:dyDescent="0.25">
      <c r="L45757" s="36"/>
      <c r="M45757" s="36"/>
      <c r="N45757" s="36"/>
    </row>
    <row r="45758" spans="12:14" x14ac:dyDescent="0.25">
      <c r="L45758" s="36"/>
      <c r="M45758" s="36"/>
      <c r="N45758" s="36"/>
    </row>
    <row r="45759" spans="12:14" x14ac:dyDescent="0.25">
      <c r="L45759" s="36"/>
      <c r="M45759" s="36"/>
      <c r="N45759" s="36"/>
    </row>
    <row r="45760" spans="12:14" x14ac:dyDescent="0.25">
      <c r="L45760" s="36"/>
      <c r="M45760" s="36"/>
      <c r="N45760" s="36"/>
    </row>
    <row r="45761" spans="12:14" x14ac:dyDescent="0.25">
      <c r="L45761" s="36"/>
      <c r="M45761" s="36"/>
      <c r="N45761" s="36"/>
    </row>
    <row r="45762" spans="12:14" x14ac:dyDescent="0.25">
      <c r="L45762" s="36"/>
      <c r="M45762" s="36"/>
      <c r="N45762" s="36"/>
    </row>
    <row r="45763" spans="12:14" x14ac:dyDescent="0.25">
      <c r="L45763" s="36"/>
      <c r="M45763" s="36"/>
      <c r="N45763" s="36"/>
    </row>
    <row r="45764" spans="12:14" x14ac:dyDescent="0.25">
      <c r="L45764" s="36"/>
      <c r="M45764" s="36"/>
      <c r="N45764" s="36"/>
    </row>
    <row r="45765" spans="12:14" x14ac:dyDescent="0.25">
      <c r="L45765" s="36"/>
      <c r="M45765" s="36"/>
      <c r="N45765" s="36"/>
    </row>
    <row r="45766" spans="12:14" x14ac:dyDescent="0.25">
      <c r="L45766" s="36"/>
      <c r="M45766" s="36"/>
      <c r="N45766" s="36"/>
    </row>
    <row r="45767" spans="12:14" x14ac:dyDescent="0.25">
      <c r="L45767" s="36"/>
      <c r="M45767" s="36"/>
      <c r="N45767" s="36"/>
    </row>
    <row r="45768" spans="12:14" x14ac:dyDescent="0.25">
      <c r="L45768" s="36"/>
      <c r="M45768" s="36"/>
      <c r="N45768" s="36"/>
    </row>
    <row r="45769" spans="12:14" x14ac:dyDescent="0.25">
      <c r="L45769" s="36"/>
      <c r="M45769" s="36"/>
      <c r="N45769" s="36"/>
    </row>
    <row r="45770" spans="12:14" x14ac:dyDescent="0.25">
      <c r="L45770" s="36"/>
      <c r="M45770" s="36"/>
      <c r="N45770" s="36"/>
    </row>
    <row r="45771" spans="12:14" x14ac:dyDescent="0.25">
      <c r="L45771" s="36"/>
      <c r="M45771" s="36"/>
      <c r="N45771" s="36"/>
    </row>
    <row r="45772" spans="12:14" x14ac:dyDescent="0.25">
      <c r="L45772" s="36"/>
      <c r="M45772" s="36"/>
      <c r="N45772" s="36"/>
    </row>
    <row r="45773" spans="12:14" x14ac:dyDescent="0.25">
      <c r="L45773" s="36"/>
      <c r="M45773" s="36"/>
      <c r="N45773" s="36"/>
    </row>
    <row r="45774" spans="12:14" x14ac:dyDescent="0.25">
      <c r="L45774" s="36"/>
      <c r="M45774" s="36"/>
      <c r="N45774" s="36"/>
    </row>
    <row r="45775" spans="12:14" x14ac:dyDescent="0.25">
      <c r="L45775" s="36"/>
      <c r="M45775" s="36"/>
      <c r="N45775" s="36"/>
    </row>
    <row r="45776" spans="12:14" x14ac:dyDescent="0.25">
      <c r="L45776" s="36"/>
      <c r="M45776" s="36"/>
      <c r="N45776" s="36"/>
    </row>
    <row r="45777" spans="12:14" x14ac:dyDescent="0.25">
      <c r="L45777" s="36"/>
      <c r="M45777" s="36"/>
      <c r="N45777" s="36"/>
    </row>
    <row r="45778" spans="12:14" x14ac:dyDescent="0.25">
      <c r="L45778" s="36"/>
      <c r="M45778" s="36"/>
      <c r="N45778" s="36"/>
    </row>
    <row r="45779" spans="12:14" x14ac:dyDescent="0.25">
      <c r="L45779" s="36"/>
      <c r="M45779" s="36"/>
      <c r="N45779" s="36"/>
    </row>
    <row r="45780" spans="12:14" x14ac:dyDescent="0.25">
      <c r="L45780" s="36"/>
      <c r="M45780" s="36"/>
      <c r="N45780" s="36"/>
    </row>
    <row r="45781" spans="12:14" x14ac:dyDescent="0.25">
      <c r="L45781" s="36"/>
      <c r="M45781" s="36"/>
      <c r="N45781" s="36"/>
    </row>
    <row r="45782" spans="12:14" x14ac:dyDescent="0.25">
      <c r="L45782" s="36"/>
      <c r="M45782" s="36"/>
      <c r="N45782" s="36"/>
    </row>
    <row r="45783" spans="12:14" x14ac:dyDescent="0.25">
      <c r="L45783" s="36"/>
      <c r="M45783" s="36"/>
      <c r="N45783" s="36"/>
    </row>
    <row r="45784" spans="12:14" x14ac:dyDescent="0.25">
      <c r="L45784" s="36"/>
      <c r="M45784" s="36"/>
      <c r="N45784" s="36"/>
    </row>
    <row r="45785" spans="12:14" x14ac:dyDescent="0.25">
      <c r="L45785" s="36"/>
      <c r="M45785" s="36"/>
      <c r="N45785" s="36"/>
    </row>
    <row r="45786" spans="12:14" x14ac:dyDescent="0.25">
      <c r="L45786" s="36"/>
      <c r="M45786" s="36"/>
      <c r="N45786" s="36"/>
    </row>
    <row r="45787" spans="12:14" x14ac:dyDescent="0.25">
      <c r="L45787" s="36"/>
      <c r="M45787" s="36"/>
      <c r="N45787" s="36"/>
    </row>
    <row r="45788" spans="12:14" x14ac:dyDescent="0.25">
      <c r="L45788" s="36"/>
      <c r="M45788" s="36"/>
      <c r="N45788" s="36"/>
    </row>
    <row r="45789" spans="12:14" x14ac:dyDescent="0.25">
      <c r="L45789" s="36"/>
      <c r="M45789" s="36"/>
      <c r="N45789" s="36"/>
    </row>
    <row r="45790" spans="12:14" x14ac:dyDescent="0.25">
      <c r="L45790" s="36"/>
      <c r="M45790" s="36"/>
      <c r="N45790" s="36"/>
    </row>
    <row r="45791" spans="12:14" x14ac:dyDescent="0.25">
      <c r="L45791" s="36"/>
      <c r="M45791" s="36"/>
      <c r="N45791" s="36"/>
    </row>
    <row r="45792" spans="12:14" x14ac:dyDescent="0.25">
      <c r="L45792" s="36"/>
      <c r="M45792" s="36"/>
      <c r="N45792" s="36"/>
    </row>
    <row r="45793" spans="12:14" x14ac:dyDescent="0.25">
      <c r="L45793" s="36"/>
      <c r="M45793" s="36"/>
      <c r="N45793" s="36"/>
    </row>
    <row r="45794" spans="12:14" x14ac:dyDescent="0.25">
      <c r="L45794" s="36"/>
      <c r="M45794" s="36"/>
      <c r="N45794" s="36"/>
    </row>
    <row r="45795" spans="12:14" x14ac:dyDescent="0.25">
      <c r="L45795" s="36"/>
      <c r="M45795" s="36"/>
      <c r="N45795" s="36"/>
    </row>
    <row r="45796" spans="12:14" x14ac:dyDescent="0.25">
      <c r="L45796" s="36"/>
      <c r="M45796" s="36"/>
      <c r="N45796" s="36"/>
    </row>
    <row r="45797" spans="12:14" x14ac:dyDescent="0.25">
      <c r="L45797" s="36"/>
      <c r="M45797" s="36"/>
      <c r="N45797" s="36"/>
    </row>
    <row r="45798" spans="12:14" x14ac:dyDescent="0.25">
      <c r="L45798" s="36"/>
      <c r="M45798" s="36"/>
      <c r="N45798" s="36"/>
    </row>
    <row r="45799" spans="12:14" x14ac:dyDescent="0.25">
      <c r="L45799" s="36"/>
      <c r="M45799" s="36"/>
      <c r="N45799" s="36"/>
    </row>
    <row r="45800" spans="12:14" x14ac:dyDescent="0.25">
      <c r="L45800" s="36"/>
      <c r="M45800" s="36"/>
      <c r="N45800" s="36"/>
    </row>
    <row r="45801" spans="12:14" x14ac:dyDescent="0.25">
      <c r="L45801" s="36"/>
      <c r="M45801" s="36"/>
      <c r="N45801" s="36"/>
    </row>
    <row r="45802" spans="12:14" x14ac:dyDescent="0.25">
      <c r="L45802" s="36"/>
      <c r="M45802" s="36"/>
      <c r="N45802" s="36"/>
    </row>
    <row r="45803" spans="12:14" x14ac:dyDescent="0.25">
      <c r="L45803" s="36"/>
      <c r="M45803" s="36"/>
      <c r="N45803" s="36"/>
    </row>
    <row r="45804" spans="12:14" x14ac:dyDescent="0.25">
      <c r="L45804" s="36"/>
      <c r="M45804" s="36"/>
      <c r="N45804" s="36"/>
    </row>
    <row r="45805" spans="12:14" x14ac:dyDescent="0.25">
      <c r="L45805" s="36"/>
      <c r="M45805" s="36"/>
      <c r="N45805" s="36"/>
    </row>
    <row r="45806" spans="12:14" x14ac:dyDescent="0.25">
      <c r="L45806" s="36"/>
      <c r="M45806" s="36"/>
      <c r="N45806" s="36"/>
    </row>
    <row r="45807" spans="12:14" x14ac:dyDescent="0.25">
      <c r="L45807" s="36"/>
      <c r="M45807" s="36"/>
      <c r="N45807" s="36"/>
    </row>
    <row r="45808" spans="12:14" x14ac:dyDescent="0.25">
      <c r="L45808" s="36"/>
      <c r="M45808" s="36"/>
      <c r="N45808" s="36"/>
    </row>
    <row r="45809" spans="12:14" x14ac:dyDescent="0.25">
      <c r="L45809" s="36"/>
      <c r="M45809" s="36"/>
      <c r="N45809" s="36"/>
    </row>
    <row r="45810" spans="12:14" x14ac:dyDescent="0.25">
      <c r="L45810" s="36"/>
      <c r="M45810" s="36"/>
      <c r="N45810" s="36"/>
    </row>
    <row r="45811" spans="12:14" x14ac:dyDescent="0.25">
      <c r="L45811" s="36"/>
      <c r="M45811" s="36"/>
      <c r="N45811" s="36"/>
    </row>
    <row r="45812" spans="12:14" x14ac:dyDescent="0.25">
      <c r="L45812" s="36"/>
      <c r="M45812" s="36"/>
      <c r="N45812" s="36"/>
    </row>
    <row r="45813" spans="12:14" x14ac:dyDescent="0.25">
      <c r="L45813" s="36"/>
      <c r="M45813" s="36"/>
      <c r="N45813" s="36"/>
    </row>
    <row r="45814" spans="12:14" x14ac:dyDescent="0.25">
      <c r="L45814" s="36"/>
      <c r="M45814" s="36"/>
      <c r="N45814" s="36"/>
    </row>
    <row r="45815" spans="12:14" x14ac:dyDescent="0.25">
      <c r="L45815" s="36"/>
      <c r="M45815" s="36"/>
      <c r="N45815" s="36"/>
    </row>
    <row r="45816" spans="12:14" x14ac:dyDescent="0.25">
      <c r="L45816" s="36"/>
      <c r="M45816" s="36"/>
      <c r="N45816" s="36"/>
    </row>
    <row r="45817" spans="12:14" x14ac:dyDescent="0.25">
      <c r="L45817" s="36"/>
      <c r="M45817" s="36"/>
      <c r="N45817" s="36"/>
    </row>
    <row r="45818" spans="12:14" x14ac:dyDescent="0.25">
      <c r="L45818" s="36"/>
      <c r="M45818" s="36"/>
      <c r="N45818" s="36"/>
    </row>
    <row r="45819" spans="12:14" x14ac:dyDescent="0.25">
      <c r="L45819" s="36"/>
      <c r="M45819" s="36"/>
      <c r="N45819" s="36"/>
    </row>
    <row r="45820" spans="12:14" x14ac:dyDescent="0.25">
      <c r="L45820" s="36"/>
      <c r="M45820" s="36"/>
      <c r="N45820" s="36"/>
    </row>
    <row r="45821" spans="12:14" x14ac:dyDescent="0.25">
      <c r="L45821" s="36"/>
      <c r="M45821" s="36"/>
      <c r="N45821" s="36"/>
    </row>
    <row r="45822" spans="12:14" x14ac:dyDescent="0.25">
      <c r="L45822" s="36"/>
      <c r="M45822" s="36"/>
      <c r="N45822" s="36"/>
    </row>
    <row r="45823" spans="12:14" x14ac:dyDescent="0.25">
      <c r="L45823" s="36"/>
      <c r="M45823" s="36"/>
      <c r="N45823" s="36"/>
    </row>
    <row r="45824" spans="12:14" x14ac:dyDescent="0.25">
      <c r="L45824" s="36"/>
      <c r="M45824" s="36"/>
      <c r="N45824" s="36"/>
    </row>
    <row r="45825" spans="12:14" x14ac:dyDescent="0.25">
      <c r="L45825" s="36"/>
      <c r="M45825" s="36"/>
      <c r="N45825" s="36"/>
    </row>
    <row r="45826" spans="12:14" x14ac:dyDescent="0.25">
      <c r="L45826" s="36"/>
      <c r="M45826" s="36"/>
      <c r="N45826" s="36"/>
    </row>
    <row r="45827" spans="12:14" x14ac:dyDescent="0.25">
      <c r="L45827" s="36"/>
      <c r="M45827" s="36"/>
      <c r="N45827" s="36"/>
    </row>
    <row r="45828" spans="12:14" x14ac:dyDescent="0.25">
      <c r="L45828" s="36"/>
      <c r="M45828" s="36"/>
      <c r="N45828" s="36"/>
    </row>
    <row r="45829" spans="12:14" x14ac:dyDescent="0.25">
      <c r="L45829" s="36"/>
      <c r="M45829" s="36"/>
      <c r="N45829" s="36"/>
    </row>
    <row r="45830" spans="12:14" x14ac:dyDescent="0.25">
      <c r="L45830" s="36"/>
      <c r="M45830" s="36"/>
      <c r="N45830" s="36"/>
    </row>
    <row r="45831" spans="12:14" x14ac:dyDescent="0.25">
      <c r="L45831" s="36"/>
      <c r="M45831" s="36"/>
      <c r="N45831" s="36"/>
    </row>
    <row r="45832" spans="12:14" x14ac:dyDescent="0.25">
      <c r="L45832" s="36"/>
      <c r="M45832" s="36"/>
      <c r="N45832" s="36"/>
    </row>
    <row r="45833" spans="12:14" x14ac:dyDescent="0.25">
      <c r="L45833" s="36"/>
      <c r="M45833" s="36"/>
      <c r="N45833" s="36"/>
    </row>
    <row r="45834" spans="12:14" x14ac:dyDescent="0.25">
      <c r="L45834" s="36"/>
      <c r="M45834" s="36"/>
      <c r="N45834" s="36"/>
    </row>
    <row r="45835" spans="12:14" x14ac:dyDescent="0.25">
      <c r="L45835" s="36"/>
      <c r="M45835" s="36"/>
      <c r="N45835" s="36"/>
    </row>
    <row r="45836" spans="12:14" x14ac:dyDescent="0.25">
      <c r="L45836" s="36"/>
      <c r="M45836" s="36"/>
      <c r="N45836" s="36"/>
    </row>
    <row r="45837" spans="12:14" x14ac:dyDescent="0.25">
      <c r="L45837" s="36"/>
      <c r="M45837" s="36"/>
      <c r="N45837" s="36"/>
    </row>
    <row r="45838" spans="12:14" x14ac:dyDescent="0.25">
      <c r="L45838" s="36"/>
      <c r="M45838" s="36"/>
      <c r="N45838" s="36"/>
    </row>
    <row r="45839" spans="12:14" x14ac:dyDescent="0.25">
      <c r="L45839" s="36"/>
      <c r="M45839" s="36"/>
      <c r="N45839" s="36"/>
    </row>
    <row r="45840" spans="12:14" x14ac:dyDescent="0.25">
      <c r="L45840" s="36"/>
      <c r="M45840" s="36"/>
      <c r="N45840" s="36"/>
    </row>
    <row r="45841" spans="12:14" x14ac:dyDescent="0.25">
      <c r="L45841" s="36"/>
      <c r="M45841" s="36"/>
      <c r="N45841" s="36"/>
    </row>
    <row r="45842" spans="12:14" x14ac:dyDescent="0.25">
      <c r="L45842" s="36"/>
      <c r="M45842" s="36"/>
      <c r="N45842" s="36"/>
    </row>
    <row r="45843" spans="12:14" x14ac:dyDescent="0.25">
      <c r="L45843" s="36"/>
      <c r="M45843" s="36"/>
      <c r="N45843" s="36"/>
    </row>
    <row r="45844" spans="12:14" x14ac:dyDescent="0.25">
      <c r="L45844" s="36"/>
      <c r="M45844" s="36"/>
      <c r="N45844" s="36"/>
    </row>
    <row r="45845" spans="12:14" x14ac:dyDescent="0.25">
      <c r="L45845" s="36"/>
      <c r="M45845" s="36"/>
      <c r="N45845" s="36"/>
    </row>
    <row r="45846" spans="12:14" x14ac:dyDescent="0.25">
      <c r="L45846" s="36"/>
      <c r="M45846" s="36"/>
      <c r="N45846" s="36"/>
    </row>
    <row r="45847" spans="12:14" x14ac:dyDescent="0.25">
      <c r="L45847" s="36"/>
      <c r="M45847" s="36"/>
      <c r="N45847" s="36"/>
    </row>
    <row r="45848" spans="12:14" x14ac:dyDescent="0.25">
      <c r="L45848" s="36"/>
      <c r="M45848" s="36"/>
      <c r="N45848" s="36"/>
    </row>
    <row r="45849" spans="12:14" x14ac:dyDescent="0.25">
      <c r="L45849" s="36"/>
      <c r="M45849" s="36"/>
      <c r="N45849" s="36"/>
    </row>
    <row r="45850" spans="12:14" x14ac:dyDescent="0.25">
      <c r="L45850" s="36"/>
      <c r="M45850" s="36"/>
      <c r="N45850" s="36"/>
    </row>
    <row r="45851" spans="12:14" x14ac:dyDescent="0.25">
      <c r="L45851" s="36"/>
      <c r="M45851" s="36"/>
      <c r="N45851" s="36"/>
    </row>
    <row r="45852" spans="12:14" x14ac:dyDescent="0.25">
      <c r="L45852" s="36"/>
      <c r="M45852" s="36"/>
      <c r="N45852" s="36"/>
    </row>
    <row r="45853" spans="12:14" x14ac:dyDescent="0.25">
      <c r="L45853" s="36"/>
      <c r="M45853" s="36"/>
      <c r="N45853" s="36"/>
    </row>
    <row r="45854" spans="12:14" x14ac:dyDescent="0.25">
      <c r="L45854" s="36"/>
      <c r="M45854" s="36"/>
      <c r="N45854" s="36"/>
    </row>
    <row r="45855" spans="12:14" x14ac:dyDescent="0.25">
      <c r="L45855" s="36"/>
      <c r="M45855" s="36"/>
      <c r="N45855" s="36"/>
    </row>
    <row r="45856" spans="12:14" x14ac:dyDescent="0.25">
      <c r="L45856" s="36"/>
      <c r="M45856" s="36"/>
      <c r="N45856" s="36"/>
    </row>
    <row r="45857" spans="12:14" x14ac:dyDescent="0.25">
      <c r="L45857" s="36"/>
      <c r="M45857" s="36"/>
      <c r="N45857" s="36"/>
    </row>
    <row r="45858" spans="12:14" x14ac:dyDescent="0.25">
      <c r="L45858" s="36"/>
      <c r="M45858" s="36"/>
      <c r="N45858" s="36"/>
    </row>
    <row r="45859" spans="12:14" x14ac:dyDescent="0.25">
      <c r="L45859" s="36"/>
      <c r="M45859" s="36"/>
      <c r="N45859" s="36"/>
    </row>
    <row r="45860" spans="12:14" x14ac:dyDescent="0.25">
      <c r="L45860" s="36"/>
      <c r="M45860" s="36"/>
      <c r="N45860" s="36"/>
    </row>
    <row r="45861" spans="12:14" x14ac:dyDescent="0.25">
      <c r="L45861" s="36"/>
      <c r="M45861" s="36"/>
      <c r="N45861" s="36"/>
    </row>
    <row r="45862" spans="12:14" x14ac:dyDescent="0.25">
      <c r="L45862" s="36"/>
      <c r="M45862" s="36"/>
      <c r="N45862" s="36"/>
    </row>
    <row r="45863" spans="12:14" x14ac:dyDescent="0.25">
      <c r="L45863" s="36"/>
      <c r="M45863" s="36"/>
      <c r="N45863" s="36"/>
    </row>
    <row r="45864" spans="12:14" x14ac:dyDescent="0.25">
      <c r="L45864" s="36"/>
      <c r="M45864" s="36"/>
      <c r="N45864" s="36"/>
    </row>
    <row r="45865" spans="12:14" x14ac:dyDescent="0.25">
      <c r="L45865" s="36"/>
      <c r="M45865" s="36"/>
      <c r="N45865" s="36"/>
    </row>
    <row r="45866" spans="12:14" x14ac:dyDescent="0.25">
      <c r="L45866" s="36"/>
      <c r="M45866" s="36"/>
      <c r="N45866" s="36"/>
    </row>
    <row r="45867" spans="12:14" x14ac:dyDescent="0.25">
      <c r="L45867" s="36"/>
      <c r="M45867" s="36"/>
      <c r="N45867" s="36"/>
    </row>
    <row r="45868" spans="12:14" x14ac:dyDescent="0.25">
      <c r="L45868" s="36"/>
      <c r="M45868" s="36"/>
      <c r="N45868" s="36"/>
    </row>
    <row r="45869" spans="12:14" x14ac:dyDescent="0.25">
      <c r="L45869" s="36"/>
      <c r="M45869" s="36"/>
      <c r="N45869" s="36"/>
    </row>
    <row r="45870" spans="12:14" x14ac:dyDescent="0.25">
      <c r="L45870" s="36"/>
      <c r="M45870" s="36"/>
      <c r="N45870" s="36"/>
    </row>
    <row r="45871" spans="12:14" x14ac:dyDescent="0.25">
      <c r="L45871" s="36"/>
      <c r="M45871" s="36"/>
      <c r="N45871" s="36"/>
    </row>
    <row r="45872" spans="12:14" x14ac:dyDescent="0.25">
      <c r="L45872" s="36"/>
      <c r="M45872" s="36"/>
      <c r="N45872" s="36"/>
    </row>
    <row r="45873" spans="12:14" x14ac:dyDescent="0.25">
      <c r="L45873" s="36"/>
      <c r="M45873" s="36"/>
      <c r="N45873" s="36"/>
    </row>
    <row r="45874" spans="12:14" x14ac:dyDescent="0.25">
      <c r="L45874" s="36"/>
      <c r="M45874" s="36"/>
      <c r="N45874" s="36"/>
    </row>
    <row r="45875" spans="12:14" x14ac:dyDescent="0.25">
      <c r="L45875" s="36"/>
      <c r="M45875" s="36"/>
      <c r="N45875" s="36"/>
    </row>
    <row r="45876" spans="12:14" x14ac:dyDescent="0.25">
      <c r="L45876" s="36"/>
      <c r="M45876" s="36"/>
      <c r="N45876" s="36"/>
    </row>
    <row r="45877" spans="12:14" x14ac:dyDescent="0.25">
      <c r="L45877" s="36"/>
      <c r="M45877" s="36"/>
      <c r="N45877" s="36"/>
    </row>
    <row r="45878" spans="12:14" x14ac:dyDescent="0.25">
      <c r="L45878" s="36"/>
      <c r="M45878" s="36"/>
      <c r="N45878" s="36"/>
    </row>
    <row r="45879" spans="12:14" x14ac:dyDescent="0.25">
      <c r="L45879" s="36"/>
      <c r="M45879" s="36"/>
      <c r="N45879" s="36"/>
    </row>
    <row r="45880" spans="12:14" x14ac:dyDescent="0.25">
      <c r="L45880" s="36"/>
      <c r="M45880" s="36"/>
      <c r="N45880" s="36"/>
    </row>
    <row r="45881" spans="12:14" x14ac:dyDescent="0.25">
      <c r="L45881" s="36"/>
      <c r="M45881" s="36"/>
      <c r="N45881" s="36"/>
    </row>
    <row r="45882" spans="12:14" x14ac:dyDescent="0.25">
      <c r="L45882" s="36"/>
      <c r="M45882" s="36"/>
      <c r="N45882" s="36"/>
    </row>
    <row r="45883" spans="12:14" x14ac:dyDescent="0.25">
      <c r="L45883" s="36"/>
      <c r="M45883" s="36"/>
      <c r="N45883" s="36"/>
    </row>
    <row r="45884" spans="12:14" x14ac:dyDescent="0.25">
      <c r="L45884" s="36"/>
      <c r="M45884" s="36"/>
      <c r="N45884" s="36"/>
    </row>
    <row r="45885" spans="12:14" x14ac:dyDescent="0.25">
      <c r="L45885" s="36"/>
      <c r="M45885" s="36"/>
      <c r="N45885" s="36"/>
    </row>
    <row r="45886" spans="12:14" x14ac:dyDescent="0.25">
      <c r="L45886" s="36"/>
      <c r="M45886" s="36"/>
      <c r="N45886" s="36"/>
    </row>
    <row r="45887" spans="12:14" x14ac:dyDescent="0.25">
      <c r="L45887" s="36"/>
      <c r="M45887" s="36"/>
      <c r="N45887" s="36"/>
    </row>
    <row r="45888" spans="12:14" x14ac:dyDescent="0.25">
      <c r="L45888" s="36"/>
      <c r="M45888" s="36"/>
      <c r="N45888" s="36"/>
    </row>
    <row r="45889" spans="12:14" x14ac:dyDescent="0.25">
      <c r="L45889" s="36"/>
      <c r="M45889" s="36"/>
      <c r="N45889" s="36"/>
    </row>
    <row r="45890" spans="12:14" x14ac:dyDescent="0.25">
      <c r="L45890" s="36"/>
      <c r="M45890" s="36"/>
      <c r="N45890" s="36"/>
    </row>
    <row r="45891" spans="12:14" x14ac:dyDescent="0.25">
      <c r="L45891" s="36"/>
      <c r="M45891" s="36"/>
      <c r="N45891" s="36"/>
    </row>
    <row r="45892" spans="12:14" x14ac:dyDescent="0.25">
      <c r="L45892" s="36"/>
      <c r="M45892" s="36"/>
      <c r="N45892" s="36"/>
    </row>
    <row r="45893" spans="12:14" x14ac:dyDescent="0.25">
      <c r="L45893" s="36"/>
      <c r="M45893" s="36"/>
      <c r="N45893" s="36"/>
    </row>
    <row r="45894" spans="12:14" x14ac:dyDescent="0.25">
      <c r="L45894" s="36"/>
      <c r="M45894" s="36"/>
      <c r="N45894" s="36"/>
    </row>
    <row r="45895" spans="12:14" x14ac:dyDescent="0.25">
      <c r="L45895" s="36"/>
      <c r="M45895" s="36"/>
      <c r="N45895" s="36"/>
    </row>
    <row r="45896" spans="12:14" x14ac:dyDescent="0.25">
      <c r="L45896" s="36"/>
      <c r="M45896" s="36"/>
      <c r="N45896" s="36"/>
    </row>
    <row r="45897" spans="12:14" x14ac:dyDescent="0.25">
      <c r="L45897" s="36"/>
      <c r="M45897" s="36"/>
      <c r="N45897" s="36"/>
    </row>
    <row r="45898" spans="12:14" x14ac:dyDescent="0.25">
      <c r="L45898" s="36"/>
      <c r="M45898" s="36"/>
      <c r="N45898" s="36"/>
    </row>
    <row r="45899" spans="12:14" x14ac:dyDescent="0.25">
      <c r="L45899" s="36"/>
      <c r="M45899" s="36"/>
      <c r="N45899" s="36"/>
    </row>
    <row r="45900" spans="12:14" x14ac:dyDescent="0.25">
      <c r="L45900" s="36"/>
      <c r="M45900" s="36"/>
      <c r="N45900" s="36"/>
    </row>
    <row r="45901" spans="12:14" x14ac:dyDescent="0.25">
      <c r="L45901" s="36"/>
      <c r="M45901" s="36"/>
      <c r="N45901" s="36"/>
    </row>
    <row r="45902" spans="12:14" x14ac:dyDescent="0.25">
      <c r="L45902" s="36"/>
      <c r="M45902" s="36"/>
      <c r="N45902" s="36"/>
    </row>
    <row r="45903" spans="12:14" x14ac:dyDescent="0.25">
      <c r="L45903" s="36"/>
      <c r="M45903" s="36"/>
      <c r="N45903" s="36"/>
    </row>
    <row r="45904" spans="12:14" x14ac:dyDescent="0.25">
      <c r="L45904" s="36"/>
      <c r="M45904" s="36"/>
      <c r="N45904" s="36"/>
    </row>
    <row r="45905" spans="12:14" x14ac:dyDescent="0.25">
      <c r="L45905" s="36"/>
      <c r="M45905" s="36"/>
      <c r="N45905" s="36"/>
    </row>
    <row r="45906" spans="12:14" x14ac:dyDescent="0.25">
      <c r="L45906" s="36"/>
      <c r="M45906" s="36"/>
      <c r="N45906" s="36"/>
    </row>
    <row r="45907" spans="12:14" x14ac:dyDescent="0.25">
      <c r="L45907" s="36"/>
      <c r="M45907" s="36"/>
      <c r="N45907" s="36"/>
    </row>
    <row r="45908" spans="12:14" x14ac:dyDescent="0.25">
      <c r="L45908" s="36"/>
      <c r="M45908" s="36"/>
      <c r="N45908" s="36"/>
    </row>
    <row r="45909" spans="12:14" x14ac:dyDescent="0.25">
      <c r="L45909" s="36"/>
      <c r="M45909" s="36"/>
      <c r="N45909" s="36"/>
    </row>
    <row r="45910" spans="12:14" x14ac:dyDescent="0.25">
      <c r="L45910" s="36"/>
      <c r="M45910" s="36"/>
      <c r="N45910" s="36"/>
    </row>
    <row r="45911" spans="12:14" x14ac:dyDescent="0.25">
      <c r="L45911" s="36"/>
      <c r="M45911" s="36"/>
      <c r="N45911" s="36"/>
    </row>
    <row r="45912" spans="12:14" x14ac:dyDescent="0.25">
      <c r="L45912" s="36"/>
      <c r="M45912" s="36"/>
      <c r="N45912" s="36"/>
    </row>
    <row r="45913" spans="12:14" x14ac:dyDescent="0.25">
      <c r="L45913" s="36"/>
      <c r="M45913" s="36"/>
      <c r="N45913" s="36"/>
    </row>
    <row r="45914" spans="12:14" x14ac:dyDescent="0.25">
      <c r="L45914" s="36"/>
      <c r="M45914" s="36"/>
      <c r="N45914" s="36"/>
    </row>
    <row r="45915" spans="12:14" x14ac:dyDescent="0.25">
      <c r="L45915" s="36"/>
      <c r="M45915" s="36"/>
      <c r="N45915" s="36"/>
    </row>
    <row r="45916" spans="12:14" x14ac:dyDescent="0.25">
      <c r="L45916" s="36"/>
      <c r="M45916" s="36"/>
      <c r="N45916" s="36"/>
    </row>
    <row r="45917" spans="12:14" x14ac:dyDescent="0.25">
      <c r="L45917" s="36"/>
      <c r="M45917" s="36"/>
      <c r="N45917" s="36"/>
    </row>
    <row r="45918" spans="12:14" x14ac:dyDescent="0.25">
      <c r="L45918" s="36"/>
      <c r="M45918" s="36"/>
      <c r="N45918" s="36"/>
    </row>
    <row r="45919" spans="12:14" x14ac:dyDescent="0.25">
      <c r="L45919" s="36"/>
      <c r="M45919" s="36"/>
      <c r="N45919" s="36"/>
    </row>
    <row r="45920" spans="12:14" x14ac:dyDescent="0.25">
      <c r="L45920" s="36"/>
      <c r="M45920" s="36"/>
      <c r="N45920" s="36"/>
    </row>
    <row r="45921" spans="12:14" x14ac:dyDescent="0.25">
      <c r="L45921" s="36"/>
      <c r="M45921" s="36"/>
      <c r="N45921" s="36"/>
    </row>
    <row r="45922" spans="12:14" x14ac:dyDescent="0.25">
      <c r="L45922" s="36"/>
      <c r="M45922" s="36"/>
      <c r="N45922" s="36"/>
    </row>
    <row r="45923" spans="12:14" x14ac:dyDescent="0.25">
      <c r="L45923" s="36"/>
      <c r="M45923" s="36"/>
      <c r="N45923" s="36"/>
    </row>
    <row r="45924" spans="12:14" x14ac:dyDescent="0.25">
      <c r="L45924" s="36"/>
      <c r="M45924" s="36"/>
      <c r="N45924" s="36"/>
    </row>
    <row r="45925" spans="12:14" x14ac:dyDescent="0.25">
      <c r="L45925" s="36"/>
      <c r="M45925" s="36"/>
      <c r="N45925" s="36"/>
    </row>
    <row r="45926" spans="12:14" x14ac:dyDescent="0.25">
      <c r="L45926" s="36"/>
      <c r="M45926" s="36"/>
      <c r="N45926" s="36"/>
    </row>
    <row r="45927" spans="12:14" x14ac:dyDescent="0.25">
      <c r="L45927" s="36"/>
      <c r="M45927" s="36"/>
      <c r="N45927" s="36"/>
    </row>
    <row r="45928" spans="12:14" x14ac:dyDescent="0.25">
      <c r="L45928" s="36"/>
      <c r="M45928" s="36"/>
      <c r="N45928" s="36"/>
    </row>
    <row r="45929" spans="12:14" x14ac:dyDescent="0.25">
      <c r="L45929" s="36"/>
      <c r="M45929" s="36"/>
      <c r="N45929" s="36"/>
    </row>
    <row r="45930" spans="12:14" x14ac:dyDescent="0.25">
      <c r="L45930" s="36"/>
      <c r="M45930" s="36"/>
      <c r="N45930" s="36"/>
    </row>
    <row r="45931" spans="12:14" x14ac:dyDescent="0.25">
      <c r="L45931" s="36"/>
      <c r="M45931" s="36"/>
      <c r="N45931" s="36"/>
    </row>
    <row r="45932" spans="12:14" x14ac:dyDescent="0.25">
      <c r="L45932" s="36"/>
      <c r="M45932" s="36"/>
      <c r="N45932" s="36"/>
    </row>
    <row r="45933" spans="12:14" x14ac:dyDescent="0.25">
      <c r="L45933" s="36"/>
      <c r="M45933" s="36"/>
      <c r="N45933" s="36"/>
    </row>
    <row r="45934" spans="12:14" x14ac:dyDescent="0.25">
      <c r="L45934" s="36"/>
      <c r="M45934" s="36"/>
      <c r="N45934" s="36"/>
    </row>
    <row r="45935" spans="12:14" x14ac:dyDescent="0.25">
      <c r="L45935" s="36"/>
      <c r="M45935" s="36"/>
      <c r="N45935" s="36"/>
    </row>
    <row r="45936" spans="12:14" x14ac:dyDescent="0.25">
      <c r="L45936" s="36"/>
      <c r="M45936" s="36"/>
      <c r="N45936" s="36"/>
    </row>
    <row r="45937" spans="12:14" x14ac:dyDescent="0.25">
      <c r="L45937" s="36"/>
      <c r="M45937" s="36"/>
      <c r="N45937" s="36"/>
    </row>
    <row r="45938" spans="12:14" x14ac:dyDescent="0.25">
      <c r="L45938" s="36"/>
      <c r="M45938" s="36"/>
      <c r="N45938" s="36"/>
    </row>
    <row r="45939" spans="12:14" x14ac:dyDescent="0.25">
      <c r="L45939" s="36"/>
      <c r="M45939" s="36"/>
      <c r="N45939" s="36"/>
    </row>
    <row r="45940" spans="12:14" x14ac:dyDescent="0.25">
      <c r="L45940" s="36"/>
      <c r="M45940" s="36"/>
      <c r="N45940" s="36"/>
    </row>
    <row r="45941" spans="12:14" x14ac:dyDescent="0.25">
      <c r="L45941" s="36"/>
      <c r="M45941" s="36"/>
      <c r="N45941" s="36"/>
    </row>
    <row r="45942" spans="12:14" x14ac:dyDescent="0.25">
      <c r="L45942" s="36"/>
      <c r="M45942" s="36"/>
      <c r="N45942" s="36"/>
    </row>
    <row r="45943" spans="12:14" x14ac:dyDescent="0.25">
      <c r="L45943" s="36"/>
      <c r="M45943" s="36"/>
      <c r="N45943" s="36"/>
    </row>
    <row r="45944" spans="12:14" x14ac:dyDescent="0.25">
      <c r="L45944" s="36"/>
      <c r="M45944" s="36"/>
      <c r="N45944" s="36"/>
    </row>
    <row r="45945" spans="12:14" x14ac:dyDescent="0.25">
      <c r="L45945" s="36"/>
      <c r="M45945" s="36"/>
      <c r="N45945" s="36"/>
    </row>
    <row r="45946" spans="12:14" x14ac:dyDescent="0.25">
      <c r="L45946" s="36"/>
      <c r="M45946" s="36"/>
      <c r="N45946" s="36"/>
    </row>
    <row r="45947" spans="12:14" x14ac:dyDescent="0.25">
      <c r="L45947" s="36"/>
      <c r="M45947" s="36"/>
      <c r="N45947" s="36"/>
    </row>
    <row r="45948" spans="12:14" x14ac:dyDescent="0.25">
      <c r="L45948" s="36"/>
      <c r="M45948" s="36"/>
      <c r="N45948" s="36"/>
    </row>
    <row r="45949" spans="12:14" x14ac:dyDescent="0.25">
      <c r="L45949" s="36"/>
      <c r="M45949" s="36"/>
      <c r="N45949" s="36"/>
    </row>
    <row r="45950" spans="12:14" x14ac:dyDescent="0.25">
      <c r="L45950" s="36"/>
      <c r="M45950" s="36"/>
      <c r="N45950" s="36"/>
    </row>
    <row r="45951" spans="12:14" x14ac:dyDescent="0.25">
      <c r="L45951" s="36"/>
      <c r="M45951" s="36"/>
      <c r="N45951" s="36"/>
    </row>
    <row r="45952" spans="12:14" x14ac:dyDescent="0.25">
      <c r="L45952" s="36"/>
      <c r="M45952" s="36"/>
      <c r="N45952" s="36"/>
    </row>
    <row r="45953" spans="12:14" x14ac:dyDescent="0.25">
      <c r="L45953" s="36"/>
      <c r="M45953" s="36"/>
      <c r="N45953" s="36"/>
    </row>
    <row r="45954" spans="12:14" x14ac:dyDescent="0.25">
      <c r="L45954" s="36"/>
      <c r="M45954" s="36"/>
      <c r="N45954" s="36"/>
    </row>
    <row r="45955" spans="12:14" x14ac:dyDescent="0.25">
      <c r="L45955" s="36"/>
      <c r="M45955" s="36"/>
      <c r="N45955" s="36"/>
    </row>
    <row r="45956" spans="12:14" x14ac:dyDescent="0.25">
      <c r="L45956" s="36"/>
      <c r="M45956" s="36"/>
      <c r="N45956" s="36"/>
    </row>
    <row r="45957" spans="12:14" x14ac:dyDescent="0.25">
      <c r="L45957" s="36"/>
      <c r="M45957" s="36"/>
      <c r="N45957" s="36"/>
    </row>
    <row r="45958" spans="12:14" x14ac:dyDescent="0.25">
      <c r="L45958" s="36"/>
      <c r="M45958" s="36"/>
      <c r="N45958" s="36"/>
    </row>
    <row r="45959" spans="12:14" x14ac:dyDescent="0.25">
      <c r="L45959" s="36"/>
      <c r="M45959" s="36"/>
      <c r="N45959" s="36"/>
    </row>
    <row r="45960" spans="12:14" x14ac:dyDescent="0.25">
      <c r="L45960" s="36"/>
      <c r="M45960" s="36"/>
      <c r="N45960" s="36"/>
    </row>
    <row r="45961" spans="12:14" x14ac:dyDescent="0.25">
      <c r="L45961" s="36"/>
      <c r="M45961" s="36"/>
      <c r="N45961" s="36"/>
    </row>
    <row r="45962" spans="12:14" x14ac:dyDescent="0.25">
      <c r="L45962" s="36"/>
      <c r="M45962" s="36"/>
      <c r="N45962" s="36"/>
    </row>
    <row r="45963" spans="12:14" x14ac:dyDescent="0.25">
      <c r="L45963" s="36"/>
      <c r="M45963" s="36"/>
      <c r="N45963" s="36"/>
    </row>
    <row r="45964" spans="12:14" x14ac:dyDescent="0.25">
      <c r="L45964" s="36"/>
      <c r="M45964" s="36"/>
      <c r="N45964" s="36"/>
    </row>
    <row r="45965" spans="12:14" x14ac:dyDescent="0.25">
      <c r="L45965" s="36"/>
      <c r="M45965" s="36"/>
      <c r="N45965" s="36"/>
    </row>
    <row r="45966" spans="12:14" x14ac:dyDescent="0.25">
      <c r="L45966" s="36"/>
      <c r="M45966" s="36"/>
      <c r="N45966" s="36"/>
    </row>
    <row r="45967" spans="12:14" x14ac:dyDescent="0.25">
      <c r="L45967" s="36"/>
      <c r="M45967" s="36"/>
      <c r="N45967" s="36"/>
    </row>
    <row r="45968" spans="12:14" x14ac:dyDescent="0.25">
      <c r="L45968" s="36"/>
      <c r="M45968" s="36"/>
      <c r="N45968" s="36"/>
    </row>
    <row r="45969" spans="12:14" x14ac:dyDescent="0.25">
      <c r="L45969" s="36"/>
      <c r="M45969" s="36"/>
      <c r="N45969" s="36"/>
    </row>
    <row r="45970" spans="12:14" x14ac:dyDescent="0.25">
      <c r="L45970" s="36"/>
      <c r="M45970" s="36"/>
      <c r="N45970" s="36"/>
    </row>
    <row r="45971" spans="12:14" x14ac:dyDescent="0.25">
      <c r="L45971" s="36"/>
      <c r="M45971" s="36"/>
      <c r="N45971" s="36"/>
    </row>
    <row r="45972" spans="12:14" x14ac:dyDescent="0.25">
      <c r="L45972" s="36"/>
      <c r="M45972" s="36"/>
      <c r="N45972" s="36"/>
    </row>
    <row r="45973" spans="12:14" x14ac:dyDescent="0.25">
      <c r="L45973" s="36"/>
      <c r="M45973" s="36"/>
      <c r="N45973" s="36"/>
    </row>
    <row r="45974" spans="12:14" x14ac:dyDescent="0.25">
      <c r="L45974" s="36"/>
      <c r="M45974" s="36"/>
      <c r="N45974" s="36"/>
    </row>
    <row r="45975" spans="12:14" x14ac:dyDescent="0.25">
      <c r="L45975" s="36"/>
      <c r="M45975" s="36"/>
      <c r="N45975" s="36"/>
    </row>
    <row r="45976" spans="12:14" x14ac:dyDescent="0.25">
      <c r="L45976" s="36"/>
      <c r="M45976" s="36"/>
      <c r="N45976" s="36"/>
    </row>
    <row r="45977" spans="12:14" x14ac:dyDescent="0.25">
      <c r="L45977" s="36"/>
      <c r="M45977" s="36"/>
      <c r="N45977" s="36"/>
    </row>
    <row r="45978" spans="12:14" x14ac:dyDescent="0.25">
      <c r="L45978" s="36"/>
      <c r="M45978" s="36"/>
      <c r="N45978" s="36"/>
    </row>
    <row r="45979" spans="12:14" x14ac:dyDescent="0.25">
      <c r="L45979" s="36"/>
      <c r="M45979" s="36"/>
      <c r="N45979" s="36"/>
    </row>
    <row r="45980" spans="12:14" x14ac:dyDescent="0.25">
      <c r="L45980" s="36"/>
      <c r="M45980" s="36"/>
      <c r="N45980" s="36"/>
    </row>
    <row r="45981" spans="12:14" x14ac:dyDescent="0.25">
      <c r="L45981" s="36"/>
      <c r="M45981" s="36"/>
      <c r="N45981" s="36"/>
    </row>
    <row r="45982" spans="12:14" x14ac:dyDescent="0.25">
      <c r="L45982" s="36"/>
      <c r="M45982" s="36"/>
      <c r="N45982" s="36"/>
    </row>
    <row r="45983" spans="12:14" x14ac:dyDescent="0.25">
      <c r="L45983" s="36"/>
      <c r="M45983" s="36"/>
      <c r="N45983" s="36"/>
    </row>
    <row r="45984" spans="12:14" x14ac:dyDescent="0.25">
      <c r="L45984" s="36"/>
      <c r="M45984" s="36"/>
      <c r="N45984" s="36"/>
    </row>
    <row r="45985" spans="12:14" x14ac:dyDescent="0.25">
      <c r="L45985" s="36"/>
      <c r="M45985" s="36"/>
      <c r="N45985" s="36"/>
    </row>
    <row r="45986" spans="12:14" x14ac:dyDescent="0.25">
      <c r="L45986" s="36"/>
      <c r="M45986" s="36"/>
      <c r="N45986" s="36"/>
    </row>
    <row r="45987" spans="12:14" x14ac:dyDescent="0.25">
      <c r="L45987" s="36"/>
      <c r="M45987" s="36"/>
      <c r="N45987" s="36"/>
    </row>
    <row r="45988" spans="12:14" x14ac:dyDescent="0.25">
      <c r="L45988" s="36"/>
      <c r="M45988" s="36"/>
      <c r="N45988" s="36"/>
    </row>
    <row r="45989" spans="12:14" x14ac:dyDescent="0.25">
      <c r="L45989" s="36"/>
      <c r="M45989" s="36"/>
      <c r="N45989" s="36"/>
    </row>
    <row r="45990" spans="12:14" x14ac:dyDescent="0.25">
      <c r="L45990" s="36"/>
      <c r="M45990" s="36"/>
      <c r="N45990" s="36"/>
    </row>
    <row r="45991" spans="12:14" x14ac:dyDescent="0.25">
      <c r="L45991" s="36"/>
      <c r="M45991" s="36"/>
      <c r="N45991" s="36"/>
    </row>
    <row r="45992" spans="12:14" x14ac:dyDescent="0.25">
      <c r="L45992" s="36"/>
      <c r="M45992" s="36"/>
      <c r="N45992" s="36"/>
    </row>
    <row r="45993" spans="12:14" x14ac:dyDescent="0.25">
      <c r="L45993" s="36"/>
      <c r="M45993" s="36"/>
      <c r="N45993" s="36"/>
    </row>
    <row r="45994" spans="12:14" x14ac:dyDescent="0.25">
      <c r="L45994" s="36"/>
      <c r="M45994" s="36"/>
      <c r="N45994" s="36"/>
    </row>
    <row r="45995" spans="12:14" x14ac:dyDescent="0.25">
      <c r="L45995" s="36"/>
      <c r="M45995" s="36"/>
      <c r="N45995" s="36"/>
    </row>
    <row r="45996" spans="12:14" x14ac:dyDescent="0.25">
      <c r="L45996" s="36"/>
      <c r="M45996" s="36"/>
      <c r="N45996" s="36"/>
    </row>
    <row r="45997" spans="12:14" x14ac:dyDescent="0.25">
      <c r="L45997" s="36"/>
      <c r="M45997" s="36"/>
      <c r="N45997" s="36"/>
    </row>
    <row r="45998" spans="12:14" x14ac:dyDescent="0.25">
      <c r="L45998" s="36"/>
      <c r="M45998" s="36"/>
      <c r="N45998" s="36"/>
    </row>
    <row r="45999" spans="12:14" x14ac:dyDescent="0.25">
      <c r="L45999" s="36"/>
      <c r="M45999" s="36"/>
      <c r="N45999" s="36"/>
    </row>
    <row r="46000" spans="12:14" x14ac:dyDescent="0.25">
      <c r="L46000" s="36"/>
      <c r="M46000" s="36"/>
      <c r="N46000" s="36"/>
    </row>
    <row r="46001" spans="12:14" x14ac:dyDescent="0.25">
      <c r="L46001" s="36"/>
      <c r="M46001" s="36"/>
      <c r="N46001" s="36"/>
    </row>
    <row r="46002" spans="12:14" x14ac:dyDescent="0.25">
      <c r="L46002" s="36"/>
      <c r="M46002" s="36"/>
      <c r="N46002" s="36"/>
    </row>
    <row r="46003" spans="12:14" x14ac:dyDescent="0.25">
      <c r="L46003" s="36"/>
      <c r="M46003" s="36"/>
      <c r="N46003" s="36"/>
    </row>
    <row r="46004" spans="12:14" x14ac:dyDescent="0.25">
      <c r="L46004" s="36"/>
      <c r="M46004" s="36"/>
      <c r="N46004" s="36"/>
    </row>
    <row r="46005" spans="12:14" x14ac:dyDescent="0.25">
      <c r="L46005" s="36"/>
      <c r="M46005" s="36"/>
      <c r="N46005" s="36"/>
    </row>
    <row r="46006" spans="12:14" x14ac:dyDescent="0.25">
      <c r="L46006" s="36"/>
      <c r="M46006" s="36"/>
      <c r="N46006" s="36"/>
    </row>
    <row r="46007" spans="12:14" x14ac:dyDescent="0.25">
      <c r="L46007" s="36"/>
      <c r="M46007" s="36"/>
      <c r="N46007" s="36"/>
    </row>
    <row r="46008" spans="12:14" x14ac:dyDescent="0.25">
      <c r="L46008" s="36"/>
      <c r="M46008" s="36"/>
      <c r="N46008" s="36"/>
    </row>
    <row r="46009" spans="12:14" x14ac:dyDescent="0.25">
      <c r="L46009" s="36"/>
      <c r="M46009" s="36"/>
      <c r="N46009" s="36"/>
    </row>
    <row r="46010" spans="12:14" x14ac:dyDescent="0.25">
      <c r="L46010" s="36"/>
      <c r="M46010" s="36"/>
      <c r="N46010" s="36"/>
    </row>
    <row r="46011" spans="12:14" x14ac:dyDescent="0.25">
      <c r="L46011" s="36"/>
      <c r="M46011" s="36"/>
      <c r="N46011" s="36"/>
    </row>
    <row r="46012" spans="12:14" x14ac:dyDescent="0.25">
      <c r="L46012" s="36"/>
      <c r="M46012" s="36"/>
      <c r="N46012" s="36"/>
    </row>
    <row r="46013" spans="12:14" x14ac:dyDescent="0.25">
      <c r="L46013" s="36"/>
      <c r="M46013" s="36"/>
      <c r="N46013" s="36"/>
    </row>
    <row r="46014" spans="12:14" x14ac:dyDescent="0.25">
      <c r="L46014" s="36"/>
      <c r="M46014" s="36"/>
      <c r="N46014" s="36"/>
    </row>
    <row r="46015" spans="12:14" x14ac:dyDescent="0.25">
      <c r="L46015" s="36"/>
      <c r="M46015" s="36"/>
      <c r="N46015" s="36"/>
    </row>
    <row r="46016" spans="12:14" x14ac:dyDescent="0.25">
      <c r="L46016" s="36"/>
      <c r="M46016" s="36"/>
      <c r="N46016" s="36"/>
    </row>
    <row r="46017" spans="12:14" x14ac:dyDescent="0.25">
      <c r="L46017" s="36"/>
      <c r="M46017" s="36"/>
      <c r="N46017" s="36"/>
    </row>
    <row r="46018" spans="12:14" x14ac:dyDescent="0.25">
      <c r="L46018" s="36"/>
      <c r="M46018" s="36"/>
      <c r="N46018" s="36"/>
    </row>
    <row r="46019" spans="12:14" x14ac:dyDescent="0.25">
      <c r="L46019" s="36"/>
      <c r="M46019" s="36"/>
      <c r="N46019" s="36"/>
    </row>
    <row r="46020" spans="12:14" x14ac:dyDescent="0.25">
      <c r="L46020" s="36"/>
      <c r="M46020" s="36"/>
      <c r="N46020" s="36"/>
    </row>
    <row r="46021" spans="12:14" x14ac:dyDescent="0.25">
      <c r="L46021" s="36"/>
      <c r="M46021" s="36"/>
      <c r="N46021" s="36"/>
    </row>
    <row r="46022" spans="12:14" x14ac:dyDescent="0.25">
      <c r="L46022" s="36"/>
      <c r="M46022" s="36"/>
      <c r="N46022" s="36"/>
    </row>
    <row r="46023" spans="12:14" x14ac:dyDescent="0.25">
      <c r="L46023" s="36"/>
      <c r="M46023" s="36"/>
      <c r="N46023" s="36"/>
    </row>
    <row r="46024" spans="12:14" x14ac:dyDescent="0.25">
      <c r="L46024" s="36"/>
      <c r="M46024" s="36"/>
      <c r="N46024" s="36"/>
    </row>
    <row r="46025" spans="12:14" x14ac:dyDescent="0.25">
      <c r="L46025" s="36"/>
      <c r="M46025" s="36"/>
      <c r="N46025" s="36"/>
    </row>
    <row r="46026" spans="12:14" x14ac:dyDescent="0.25">
      <c r="L46026" s="36"/>
      <c r="M46026" s="36"/>
      <c r="N46026" s="36"/>
    </row>
    <row r="46027" spans="12:14" x14ac:dyDescent="0.25">
      <c r="L46027" s="36"/>
      <c r="M46027" s="36"/>
      <c r="N46027" s="36"/>
    </row>
    <row r="46028" spans="12:14" x14ac:dyDescent="0.25">
      <c r="L46028" s="36"/>
      <c r="M46028" s="36"/>
      <c r="N46028" s="36"/>
    </row>
    <row r="46029" spans="12:14" x14ac:dyDescent="0.25">
      <c r="L46029" s="36"/>
      <c r="M46029" s="36"/>
      <c r="N46029" s="36"/>
    </row>
    <row r="46030" spans="12:14" x14ac:dyDescent="0.25">
      <c r="L46030" s="36"/>
      <c r="M46030" s="36"/>
      <c r="N46030" s="36"/>
    </row>
    <row r="46031" spans="12:14" x14ac:dyDescent="0.25">
      <c r="L46031" s="36"/>
      <c r="M46031" s="36"/>
      <c r="N46031" s="36"/>
    </row>
    <row r="46032" spans="12:14" x14ac:dyDescent="0.25">
      <c r="L46032" s="36"/>
      <c r="M46032" s="36"/>
      <c r="N46032" s="36"/>
    </row>
    <row r="46033" spans="12:14" x14ac:dyDescent="0.25">
      <c r="L46033" s="36"/>
      <c r="M46033" s="36"/>
      <c r="N46033" s="36"/>
    </row>
    <row r="46034" spans="12:14" x14ac:dyDescent="0.25">
      <c r="L46034" s="36"/>
      <c r="M46034" s="36"/>
      <c r="N46034" s="36"/>
    </row>
    <row r="46035" spans="12:14" x14ac:dyDescent="0.25">
      <c r="L46035" s="36"/>
      <c r="M46035" s="36"/>
      <c r="N46035" s="36"/>
    </row>
    <row r="46036" spans="12:14" x14ac:dyDescent="0.25">
      <c r="L46036" s="36"/>
      <c r="M46036" s="36"/>
      <c r="N46036" s="36"/>
    </row>
    <row r="46037" spans="12:14" x14ac:dyDescent="0.25">
      <c r="L46037" s="36"/>
      <c r="M46037" s="36"/>
      <c r="N46037" s="36"/>
    </row>
    <row r="46038" spans="12:14" x14ac:dyDescent="0.25">
      <c r="L46038" s="36"/>
      <c r="M46038" s="36"/>
      <c r="N46038" s="36"/>
    </row>
    <row r="46039" spans="12:14" x14ac:dyDescent="0.25">
      <c r="L46039" s="36"/>
      <c r="M46039" s="36"/>
      <c r="N46039" s="36"/>
    </row>
    <row r="46040" spans="12:14" x14ac:dyDescent="0.25">
      <c r="L46040" s="36"/>
      <c r="M46040" s="36"/>
      <c r="N46040" s="36"/>
    </row>
    <row r="46041" spans="12:14" x14ac:dyDescent="0.25">
      <c r="L46041" s="36"/>
      <c r="M46041" s="36"/>
      <c r="N46041" s="36"/>
    </row>
    <row r="46042" spans="12:14" x14ac:dyDescent="0.25">
      <c r="L46042" s="36"/>
      <c r="M46042" s="36"/>
      <c r="N46042" s="36"/>
    </row>
    <row r="46043" spans="12:14" x14ac:dyDescent="0.25">
      <c r="L46043" s="36"/>
      <c r="M46043" s="36"/>
      <c r="N46043" s="36"/>
    </row>
    <row r="46044" spans="12:14" x14ac:dyDescent="0.25">
      <c r="L46044" s="36"/>
      <c r="M46044" s="36"/>
      <c r="N46044" s="36"/>
    </row>
    <row r="46045" spans="12:14" x14ac:dyDescent="0.25">
      <c r="L46045" s="36"/>
      <c r="M46045" s="36"/>
      <c r="N46045" s="36"/>
    </row>
    <row r="46046" spans="12:14" x14ac:dyDescent="0.25">
      <c r="L46046" s="36"/>
      <c r="M46046" s="36"/>
      <c r="N46046" s="36"/>
    </row>
    <row r="46047" spans="12:14" x14ac:dyDescent="0.25">
      <c r="L46047" s="36"/>
      <c r="M46047" s="36"/>
      <c r="N46047" s="36"/>
    </row>
    <row r="46048" spans="12:14" x14ac:dyDescent="0.25">
      <c r="L46048" s="36"/>
      <c r="M46048" s="36"/>
      <c r="N46048" s="36"/>
    </row>
    <row r="46049" spans="12:14" x14ac:dyDescent="0.25">
      <c r="L46049" s="36"/>
      <c r="M46049" s="36"/>
      <c r="N46049" s="36"/>
    </row>
    <row r="46050" spans="12:14" x14ac:dyDescent="0.25">
      <c r="L46050" s="36"/>
      <c r="M46050" s="36"/>
      <c r="N46050" s="36"/>
    </row>
    <row r="46051" spans="12:14" x14ac:dyDescent="0.25">
      <c r="L46051" s="36"/>
      <c r="M46051" s="36"/>
      <c r="N46051" s="36"/>
    </row>
    <row r="46052" spans="12:14" x14ac:dyDescent="0.25">
      <c r="L46052" s="36"/>
      <c r="M46052" s="36"/>
      <c r="N46052" s="36"/>
    </row>
    <row r="46053" spans="12:14" x14ac:dyDescent="0.25">
      <c r="L46053" s="36"/>
      <c r="M46053" s="36"/>
      <c r="N46053" s="36"/>
    </row>
    <row r="46054" spans="12:14" x14ac:dyDescent="0.25">
      <c r="L46054" s="36"/>
      <c r="M46054" s="36"/>
      <c r="N46054" s="36"/>
    </row>
    <row r="46055" spans="12:14" x14ac:dyDescent="0.25">
      <c r="L46055" s="36"/>
      <c r="M46055" s="36"/>
      <c r="N46055" s="36"/>
    </row>
    <row r="46056" spans="12:14" x14ac:dyDescent="0.25">
      <c r="L46056" s="36"/>
      <c r="M46056" s="36"/>
      <c r="N46056" s="36"/>
    </row>
    <row r="46057" spans="12:14" x14ac:dyDescent="0.25">
      <c r="L46057" s="36"/>
      <c r="M46057" s="36"/>
      <c r="N46057" s="36"/>
    </row>
    <row r="46058" spans="12:14" x14ac:dyDescent="0.25">
      <c r="L46058" s="36"/>
      <c r="M46058" s="36"/>
      <c r="N46058" s="36"/>
    </row>
    <row r="46059" spans="12:14" x14ac:dyDescent="0.25">
      <c r="L46059" s="36"/>
      <c r="M46059" s="36"/>
      <c r="N46059" s="36"/>
    </row>
    <row r="46060" spans="12:14" x14ac:dyDescent="0.25">
      <c r="L46060" s="36"/>
      <c r="M46060" s="36"/>
      <c r="N46060" s="36"/>
    </row>
    <row r="46061" spans="12:14" x14ac:dyDescent="0.25">
      <c r="L46061" s="36"/>
      <c r="M46061" s="36"/>
      <c r="N46061" s="36"/>
    </row>
    <row r="46062" spans="12:14" x14ac:dyDescent="0.25">
      <c r="L46062" s="36"/>
      <c r="M46062" s="36"/>
      <c r="N46062" s="36"/>
    </row>
    <row r="46063" spans="12:14" x14ac:dyDescent="0.25">
      <c r="L46063" s="36"/>
      <c r="M46063" s="36"/>
      <c r="N46063" s="36"/>
    </row>
    <row r="46064" spans="12:14" x14ac:dyDescent="0.25">
      <c r="L46064" s="36"/>
      <c r="M46064" s="36"/>
      <c r="N46064" s="36"/>
    </row>
    <row r="46065" spans="12:14" x14ac:dyDescent="0.25">
      <c r="L46065" s="36"/>
      <c r="M46065" s="36"/>
      <c r="N46065" s="36"/>
    </row>
    <row r="46066" spans="12:14" x14ac:dyDescent="0.25">
      <c r="L46066" s="36"/>
      <c r="M46066" s="36"/>
      <c r="N46066" s="36"/>
    </row>
    <row r="46067" spans="12:14" x14ac:dyDescent="0.25">
      <c r="L46067" s="36"/>
      <c r="M46067" s="36"/>
      <c r="N46067" s="36"/>
    </row>
    <row r="46068" spans="12:14" x14ac:dyDescent="0.25">
      <c r="L46068" s="36"/>
      <c r="M46068" s="36"/>
      <c r="N46068" s="36"/>
    </row>
    <row r="46069" spans="12:14" x14ac:dyDescent="0.25">
      <c r="L46069" s="36"/>
      <c r="M46069" s="36"/>
      <c r="N46069" s="36"/>
    </row>
    <row r="46070" spans="12:14" x14ac:dyDescent="0.25">
      <c r="L46070" s="36"/>
      <c r="M46070" s="36"/>
      <c r="N46070" s="36"/>
    </row>
    <row r="46071" spans="12:14" x14ac:dyDescent="0.25">
      <c r="L46071" s="36"/>
      <c r="M46071" s="36"/>
      <c r="N46071" s="36"/>
    </row>
    <row r="46072" spans="12:14" x14ac:dyDescent="0.25">
      <c r="L46072" s="36"/>
      <c r="M46072" s="36"/>
      <c r="N46072" s="36"/>
    </row>
    <row r="46073" spans="12:14" x14ac:dyDescent="0.25">
      <c r="L46073" s="36"/>
      <c r="M46073" s="36"/>
      <c r="N46073" s="36"/>
    </row>
    <row r="46074" spans="12:14" x14ac:dyDescent="0.25">
      <c r="L46074" s="36"/>
      <c r="M46074" s="36"/>
      <c r="N46074" s="36"/>
    </row>
    <row r="46075" spans="12:14" x14ac:dyDescent="0.25">
      <c r="L46075" s="36"/>
      <c r="M46075" s="36"/>
      <c r="N46075" s="36"/>
    </row>
    <row r="46076" spans="12:14" x14ac:dyDescent="0.25">
      <c r="L46076" s="36"/>
      <c r="M46076" s="36"/>
      <c r="N46076" s="36"/>
    </row>
    <row r="46077" spans="12:14" x14ac:dyDescent="0.25">
      <c r="L46077" s="36"/>
      <c r="M46077" s="36"/>
      <c r="N46077" s="36"/>
    </row>
    <row r="46078" spans="12:14" x14ac:dyDescent="0.25">
      <c r="L46078" s="36"/>
      <c r="M46078" s="36"/>
      <c r="N46078" s="36"/>
    </row>
    <row r="46079" spans="12:14" x14ac:dyDescent="0.25">
      <c r="L46079" s="36"/>
      <c r="M46079" s="36"/>
      <c r="N46079" s="36"/>
    </row>
    <row r="46080" spans="12:14" x14ac:dyDescent="0.25">
      <c r="L46080" s="36"/>
      <c r="M46080" s="36"/>
      <c r="N46080" s="36"/>
    </row>
    <row r="46081" spans="12:14" x14ac:dyDescent="0.25">
      <c r="L46081" s="36"/>
      <c r="M46081" s="36"/>
      <c r="N46081" s="36"/>
    </row>
    <row r="46082" spans="12:14" x14ac:dyDescent="0.25">
      <c r="L46082" s="36"/>
      <c r="M46082" s="36"/>
      <c r="N46082" s="36"/>
    </row>
    <row r="46083" spans="12:14" x14ac:dyDescent="0.25">
      <c r="L46083" s="36"/>
      <c r="M46083" s="36"/>
      <c r="N46083" s="36"/>
    </row>
    <row r="46084" spans="12:14" x14ac:dyDescent="0.25">
      <c r="L46084" s="36"/>
      <c r="M46084" s="36"/>
      <c r="N46084" s="36"/>
    </row>
    <row r="46085" spans="12:14" x14ac:dyDescent="0.25">
      <c r="L46085" s="36"/>
      <c r="M46085" s="36"/>
      <c r="N46085" s="36"/>
    </row>
    <row r="46086" spans="12:14" x14ac:dyDescent="0.25">
      <c r="L46086" s="36"/>
      <c r="M46086" s="36"/>
      <c r="N46086" s="36"/>
    </row>
    <row r="46087" spans="12:14" x14ac:dyDescent="0.25">
      <c r="L46087" s="36"/>
      <c r="M46087" s="36"/>
      <c r="N46087" s="36"/>
    </row>
    <row r="46088" spans="12:14" x14ac:dyDescent="0.25">
      <c r="L46088" s="36"/>
      <c r="M46088" s="36"/>
      <c r="N46088" s="36"/>
    </row>
    <row r="46089" spans="12:14" x14ac:dyDescent="0.25">
      <c r="L46089" s="36"/>
      <c r="M46089" s="36"/>
      <c r="N46089" s="36"/>
    </row>
    <row r="46090" spans="12:14" x14ac:dyDescent="0.25">
      <c r="L46090" s="36"/>
      <c r="M46090" s="36"/>
      <c r="N46090" s="36"/>
    </row>
    <row r="46091" spans="12:14" x14ac:dyDescent="0.25">
      <c r="L46091" s="36"/>
      <c r="M46091" s="36"/>
      <c r="N46091" s="36"/>
    </row>
    <row r="46092" spans="12:14" x14ac:dyDescent="0.25">
      <c r="L46092" s="36"/>
      <c r="M46092" s="36"/>
      <c r="N46092" s="36"/>
    </row>
    <row r="46093" spans="12:14" x14ac:dyDescent="0.25">
      <c r="L46093" s="36"/>
      <c r="M46093" s="36"/>
      <c r="N46093" s="36"/>
    </row>
    <row r="46094" spans="12:14" x14ac:dyDescent="0.25">
      <c r="L46094" s="36"/>
      <c r="M46094" s="36"/>
      <c r="N46094" s="36"/>
    </row>
    <row r="46095" spans="12:14" x14ac:dyDescent="0.25">
      <c r="L46095" s="36"/>
      <c r="M46095" s="36"/>
      <c r="N46095" s="36"/>
    </row>
    <row r="46096" spans="12:14" x14ac:dyDescent="0.25">
      <c r="L46096" s="36"/>
      <c r="M46096" s="36"/>
      <c r="N46096" s="36"/>
    </row>
    <row r="46097" spans="12:14" x14ac:dyDescent="0.25">
      <c r="L46097" s="36"/>
      <c r="M46097" s="36"/>
      <c r="N46097" s="36"/>
    </row>
    <row r="46098" spans="12:14" x14ac:dyDescent="0.25">
      <c r="L46098" s="36"/>
      <c r="M46098" s="36"/>
      <c r="N46098" s="36"/>
    </row>
    <row r="46099" spans="12:14" x14ac:dyDescent="0.25">
      <c r="L46099" s="36"/>
      <c r="M46099" s="36"/>
      <c r="N46099" s="36"/>
    </row>
    <row r="46100" spans="12:14" x14ac:dyDescent="0.25">
      <c r="L46100" s="36"/>
      <c r="M46100" s="36"/>
      <c r="N46100" s="36"/>
    </row>
    <row r="46101" spans="12:14" x14ac:dyDescent="0.25">
      <c r="L46101" s="36"/>
      <c r="M46101" s="36"/>
      <c r="N46101" s="36"/>
    </row>
    <row r="46102" spans="12:14" x14ac:dyDescent="0.25">
      <c r="L46102" s="36"/>
      <c r="M46102" s="36"/>
      <c r="N46102" s="36"/>
    </row>
    <row r="46103" spans="12:14" x14ac:dyDescent="0.25">
      <c r="L46103" s="36"/>
      <c r="M46103" s="36"/>
      <c r="N46103" s="36"/>
    </row>
    <row r="46104" spans="12:14" x14ac:dyDescent="0.25">
      <c r="L46104" s="36"/>
      <c r="M46104" s="36"/>
      <c r="N46104" s="36"/>
    </row>
    <row r="46105" spans="12:14" x14ac:dyDescent="0.25">
      <c r="L46105" s="36"/>
      <c r="M46105" s="36"/>
      <c r="N46105" s="36"/>
    </row>
    <row r="46106" spans="12:14" x14ac:dyDescent="0.25">
      <c r="L46106" s="36"/>
      <c r="M46106" s="36"/>
      <c r="N46106" s="36"/>
    </row>
    <row r="46107" spans="12:14" x14ac:dyDescent="0.25">
      <c r="L46107" s="36"/>
      <c r="M46107" s="36"/>
      <c r="N46107" s="36"/>
    </row>
    <row r="46108" spans="12:14" x14ac:dyDescent="0.25">
      <c r="L46108" s="36"/>
      <c r="M46108" s="36"/>
      <c r="N46108" s="36"/>
    </row>
    <row r="46109" spans="12:14" x14ac:dyDescent="0.25">
      <c r="L46109" s="36"/>
      <c r="M46109" s="36"/>
      <c r="N46109" s="36"/>
    </row>
    <row r="46110" spans="12:14" x14ac:dyDescent="0.25">
      <c r="M46110" s="36"/>
      <c r="N46110" s="36"/>
    </row>
    <row r="46111" spans="12:14" x14ac:dyDescent="0.25">
      <c r="M46111" s="36"/>
      <c r="N46111" s="36"/>
    </row>
    <row r="46112" spans="12:14" x14ac:dyDescent="0.25">
      <c r="M46112" s="36"/>
      <c r="N46112" s="36"/>
    </row>
    <row r="46113" spans="12:14" x14ac:dyDescent="0.25">
      <c r="M46113" s="36"/>
      <c r="N46113" s="36"/>
    </row>
    <row r="46114" spans="12:14" x14ac:dyDescent="0.25">
      <c r="M46114" s="36"/>
      <c r="N46114" s="36"/>
    </row>
    <row r="46115" spans="12:14" x14ac:dyDescent="0.25">
      <c r="M46115" s="36"/>
      <c r="N46115" s="36"/>
    </row>
    <row r="46116" spans="12:14" x14ac:dyDescent="0.25">
      <c r="L46116" s="36"/>
      <c r="M46116" s="36"/>
      <c r="N46116" s="36"/>
    </row>
    <row r="46117" spans="12:14" x14ac:dyDescent="0.25">
      <c r="L46117" s="36"/>
      <c r="M46117" s="36"/>
      <c r="N46117" s="36"/>
    </row>
    <row r="46118" spans="12:14" x14ac:dyDescent="0.25">
      <c r="L46118" s="36"/>
      <c r="M46118" s="36"/>
      <c r="N46118" s="36"/>
    </row>
    <row r="46119" spans="12:14" x14ac:dyDescent="0.25">
      <c r="L46119" s="36"/>
      <c r="M46119" s="36"/>
      <c r="N46119" s="36"/>
    </row>
    <row r="46120" spans="12:14" x14ac:dyDescent="0.25">
      <c r="L46120" s="36"/>
      <c r="M46120" s="36"/>
      <c r="N46120" s="36"/>
    </row>
    <row r="46121" spans="12:14" x14ac:dyDescent="0.25">
      <c r="L46121" s="36"/>
      <c r="M46121" s="36"/>
      <c r="N46121" s="36"/>
    </row>
    <row r="46122" spans="12:14" x14ac:dyDescent="0.25">
      <c r="L46122" s="36"/>
      <c r="M46122" s="36"/>
      <c r="N46122" s="36"/>
    </row>
    <row r="46123" spans="12:14" x14ac:dyDescent="0.25">
      <c r="L46123" s="36"/>
      <c r="M46123" s="36"/>
      <c r="N46123" s="36"/>
    </row>
    <row r="46124" spans="12:14" x14ac:dyDescent="0.25">
      <c r="L46124" s="36"/>
      <c r="M46124" s="36"/>
      <c r="N46124" s="36"/>
    </row>
    <row r="46125" spans="12:14" x14ac:dyDescent="0.25">
      <c r="L46125" s="36"/>
      <c r="M46125" s="36"/>
      <c r="N46125" s="36"/>
    </row>
    <row r="46126" spans="12:14" x14ac:dyDescent="0.25">
      <c r="L46126" s="36"/>
      <c r="M46126" s="36"/>
      <c r="N46126" s="36"/>
    </row>
    <row r="46127" spans="12:14" x14ac:dyDescent="0.25">
      <c r="L46127" s="36"/>
      <c r="M46127" s="36"/>
      <c r="N46127" s="36"/>
    </row>
    <row r="46128" spans="12:14" x14ac:dyDescent="0.25">
      <c r="L46128" s="36"/>
      <c r="M46128" s="36"/>
      <c r="N46128" s="36"/>
    </row>
    <row r="46129" spans="12:14" x14ac:dyDescent="0.25">
      <c r="L46129" s="36"/>
      <c r="M46129" s="36"/>
      <c r="N46129" s="36"/>
    </row>
    <row r="46130" spans="12:14" x14ac:dyDescent="0.25">
      <c r="L46130" s="36"/>
      <c r="M46130" s="36"/>
      <c r="N46130" s="36"/>
    </row>
    <row r="46131" spans="12:14" x14ac:dyDescent="0.25">
      <c r="L46131" s="36"/>
      <c r="M46131" s="36"/>
      <c r="N46131" s="36"/>
    </row>
    <row r="46132" spans="12:14" x14ac:dyDescent="0.25">
      <c r="L46132" s="36"/>
      <c r="M46132" s="36"/>
      <c r="N46132" s="36"/>
    </row>
    <row r="46133" spans="12:14" x14ac:dyDescent="0.25">
      <c r="L46133" s="36"/>
      <c r="M46133" s="36"/>
      <c r="N46133" s="36"/>
    </row>
    <row r="46134" spans="12:14" x14ac:dyDescent="0.25">
      <c r="L46134" s="36"/>
      <c r="M46134" s="36"/>
      <c r="N46134" s="36"/>
    </row>
    <row r="46135" spans="12:14" x14ac:dyDescent="0.25">
      <c r="L46135" s="36"/>
      <c r="M46135" s="36"/>
      <c r="N46135" s="36"/>
    </row>
    <row r="46136" spans="12:14" x14ac:dyDescent="0.25">
      <c r="L46136" s="36"/>
      <c r="M46136" s="36"/>
      <c r="N46136" s="36"/>
    </row>
    <row r="46137" spans="12:14" x14ac:dyDescent="0.25">
      <c r="L46137" s="36"/>
      <c r="M46137" s="36"/>
      <c r="N46137" s="36"/>
    </row>
    <row r="46138" spans="12:14" x14ac:dyDescent="0.25">
      <c r="L46138" s="36"/>
      <c r="M46138" s="36"/>
      <c r="N46138" s="36"/>
    </row>
    <row r="46139" spans="12:14" x14ac:dyDescent="0.25">
      <c r="L46139" s="36"/>
      <c r="M46139" s="36"/>
      <c r="N46139" s="36"/>
    </row>
    <row r="46140" spans="12:14" x14ac:dyDescent="0.25">
      <c r="L46140" s="36"/>
      <c r="M46140" s="36"/>
      <c r="N46140" s="36"/>
    </row>
    <row r="46141" spans="12:14" x14ac:dyDescent="0.25">
      <c r="L46141" s="36"/>
      <c r="M46141" s="36"/>
      <c r="N46141" s="36"/>
    </row>
    <row r="46142" spans="12:14" x14ac:dyDescent="0.25">
      <c r="L46142" s="36"/>
      <c r="M46142" s="36"/>
      <c r="N46142" s="36"/>
    </row>
    <row r="46143" spans="12:14" x14ac:dyDescent="0.25">
      <c r="L46143" s="36"/>
      <c r="M46143" s="36"/>
      <c r="N46143" s="36"/>
    </row>
    <row r="46144" spans="12:14" x14ac:dyDescent="0.25">
      <c r="L46144" s="36"/>
      <c r="M46144" s="36"/>
      <c r="N46144" s="36"/>
    </row>
    <row r="46145" spans="12:14" x14ac:dyDescent="0.25">
      <c r="L46145" s="36"/>
      <c r="M46145" s="36"/>
      <c r="N46145" s="36"/>
    </row>
    <row r="46146" spans="12:14" x14ac:dyDescent="0.25">
      <c r="L46146" s="36"/>
      <c r="M46146" s="36"/>
      <c r="N46146" s="36"/>
    </row>
    <row r="46147" spans="12:14" x14ac:dyDescent="0.25">
      <c r="L46147" s="36"/>
      <c r="M46147" s="36"/>
      <c r="N46147" s="36"/>
    </row>
    <row r="46148" spans="12:14" x14ac:dyDescent="0.25">
      <c r="L46148" s="36"/>
      <c r="M46148" s="36"/>
      <c r="N46148" s="36"/>
    </row>
    <row r="46149" spans="12:14" x14ac:dyDescent="0.25">
      <c r="L46149" s="36"/>
      <c r="M46149" s="36"/>
      <c r="N46149" s="36"/>
    </row>
    <row r="46150" spans="12:14" x14ac:dyDescent="0.25">
      <c r="L46150" s="36"/>
      <c r="M46150" s="36"/>
      <c r="N46150" s="36"/>
    </row>
    <row r="46151" spans="12:14" x14ac:dyDescent="0.25">
      <c r="L46151" s="36"/>
      <c r="M46151" s="36"/>
      <c r="N46151" s="36"/>
    </row>
    <row r="46152" spans="12:14" x14ac:dyDescent="0.25">
      <c r="L46152" s="36"/>
      <c r="M46152" s="36"/>
      <c r="N46152" s="36"/>
    </row>
    <row r="46153" spans="12:14" x14ac:dyDescent="0.25">
      <c r="L46153" s="36"/>
      <c r="M46153" s="36"/>
      <c r="N46153" s="36"/>
    </row>
    <row r="46154" spans="12:14" x14ac:dyDescent="0.25">
      <c r="L46154" s="36"/>
      <c r="M46154" s="36"/>
      <c r="N46154" s="36"/>
    </row>
    <row r="46155" spans="12:14" x14ac:dyDescent="0.25">
      <c r="L46155" s="36"/>
      <c r="M46155" s="36"/>
      <c r="N46155" s="36"/>
    </row>
    <row r="46156" spans="12:14" x14ac:dyDescent="0.25">
      <c r="L46156" s="36"/>
      <c r="M46156" s="36"/>
      <c r="N46156" s="36"/>
    </row>
    <row r="46157" spans="12:14" x14ac:dyDescent="0.25">
      <c r="L46157" s="36"/>
      <c r="M46157" s="36"/>
      <c r="N46157" s="36"/>
    </row>
    <row r="46158" spans="12:14" x14ac:dyDescent="0.25">
      <c r="L46158" s="36"/>
      <c r="M46158" s="36"/>
      <c r="N46158" s="36"/>
    </row>
    <row r="46159" spans="12:14" x14ac:dyDescent="0.25">
      <c r="L46159" s="36"/>
      <c r="M46159" s="36"/>
      <c r="N46159" s="36"/>
    </row>
    <row r="46160" spans="12:14" x14ac:dyDescent="0.25">
      <c r="L46160" s="36"/>
      <c r="M46160" s="36"/>
      <c r="N46160" s="36"/>
    </row>
    <row r="46161" spans="12:14" x14ac:dyDescent="0.25">
      <c r="L46161" s="36"/>
      <c r="M46161" s="36"/>
      <c r="N46161" s="36"/>
    </row>
    <row r="46162" spans="12:14" x14ac:dyDescent="0.25">
      <c r="L46162" s="36"/>
      <c r="M46162" s="36"/>
      <c r="N46162" s="36"/>
    </row>
    <row r="46163" spans="12:14" x14ac:dyDescent="0.25">
      <c r="L46163" s="36"/>
      <c r="M46163" s="36"/>
      <c r="N46163" s="36"/>
    </row>
    <row r="46164" spans="12:14" x14ac:dyDescent="0.25">
      <c r="L46164" s="36"/>
      <c r="M46164" s="36"/>
      <c r="N46164" s="36"/>
    </row>
    <row r="46165" spans="12:14" x14ac:dyDescent="0.25">
      <c r="L46165" s="36"/>
      <c r="M46165" s="36"/>
      <c r="N46165" s="36"/>
    </row>
    <row r="46166" spans="12:14" x14ac:dyDescent="0.25">
      <c r="L46166" s="36"/>
      <c r="M46166" s="36"/>
      <c r="N46166" s="36"/>
    </row>
    <row r="46167" spans="12:14" x14ac:dyDescent="0.25">
      <c r="L46167" s="36"/>
      <c r="M46167" s="36"/>
      <c r="N46167" s="36"/>
    </row>
    <row r="46168" spans="12:14" x14ac:dyDescent="0.25">
      <c r="L46168" s="36"/>
      <c r="M46168" s="36"/>
      <c r="N46168" s="36"/>
    </row>
    <row r="46169" spans="12:14" x14ac:dyDescent="0.25">
      <c r="L46169" s="36"/>
      <c r="M46169" s="36"/>
      <c r="N46169" s="36"/>
    </row>
    <row r="46170" spans="12:14" x14ac:dyDescent="0.25">
      <c r="L46170" s="36"/>
      <c r="M46170" s="36"/>
      <c r="N46170" s="36"/>
    </row>
    <row r="46171" spans="12:14" x14ac:dyDescent="0.25">
      <c r="L46171" s="36"/>
      <c r="M46171" s="36"/>
      <c r="N46171" s="36"/>
    </row>
    <row r="46172" spans="12:14" x14ac:dyDescent="0.25">
      <c r="L46172" s="36"/>
      <c r="M46172" s="36"/>
      <c r="N46172" s="36"/>
    </row>
    <row r="46173" spans="12:14" x14ac:dyDescent="0.25">
      <c r="L46173" s="36"/>
      <c r="M46173" s="36"/>
      <c r="N46173" s="36"/>
    </row>
    <row r="46174" spans="12:14" x14ac:dyDescent="0.25">
      <c r="L46174" s="36"/>
      <c r="M46174" s="36"/>
      <c r="N46174" s="36"/>
    </row>
    <row r="46175" spans="12:14" x14ac:dyDescent="0.25">
      <c r="L46175" s="36"/>
      <c r="M46175" s="36"/>
      <c r="N46175" s="36"/>
    </row>
    <row r="46176" spans="12:14" x14ac:dyDescent="0.25">
      <c r="L46176" s="36"/>
      <c r="M46176" s="36"/>
      <c r="N46176" s="36"/>
    </row>
    <row r="46177" spans="12:14" x14ac:dyDescent="0.25">
      <c r="L46177" s="36"/>
      <c r="M46177" s="36"/>
      <c r="N46177" s="36"/>
    </row>
    <row r="46178" spans="12:14" x14ac:dyDescent="0.25">
      <c r="L46178" s="36"/>
      <c r="M46178" s="36"/>
      <c r="N46178" s="36"/>
    </row>
    <row r="46179" spans="12:14" x14ac:dyDescent="0.25">
      <c r="L46179" s="36"/>
      <c r="M46179" s="36"/>
      <c r="N46179" s="36"/>
    </row>
    <row r="46180" spans="12:14" x14ac:dyDescent="0.25">
      <c r="L46180" s="36"/>
      <c r="M46180" s="36"/>
      <c r="N46180" s="36"/>
    </row>
    <row r="46181" spans="12:14" x14ac:dyDescent="0.25">
      <c r="L46181" s="36"/>
      <c r="M46181" s="36"/>
      <c r="N46181" s="36"/>
    </row>
    <row r="46182" spans="12:14" x14ac:dyDescent="0.25">
      <c r="L46182" s="36"/>
      <c r="M46182" s="36"/>
      <c r="N46182" s="36"/>
    </row>
    <row r="46183" spans="12:14" x14ac:dyDescent="0.25">
      <c r="L46183" s="36"/>
      <c r="M46183" s="36"/>
      <c r="N46183" s="36"/>
    </row>
    <row r="46184" spans="12:14" x14ac:dyDescent="0.25">
      <c r="L46184" s="36"/>
      <c r="M46184" s="36"/>
      <c r="N46184" s="36"/>
    </row>
    <row r="46185" spans="12:14" x14ac:dyDescent="0.25">
      <c r="L46185" s="36"/>
      <c r="M46185" s="36"/>
      <c r="N46185" s="36"/>
    </row>
    <row r="46186" spans="12:14" x14ac:dyDescent="0.25">
      <c r="L46186" s="36"/>
      <c r="M46186" s="36"/>
      <c r="N46186" s="36"/>
    </row>
    <row r="46187" spans="12:14" x14ac:dyDescent="0.25">
      <c r="L46187" s="36"/>
      <c r="M46187" s="36"/>
      <c r="N46187" s="36"/>
    </row>
    <row r="46188" spans="12:14" x14ac:dyDescent="0.25">
      <c r="L46188" s="36"/>
      <c r="M46188" s="36"/>
      <c r="N46188" s="36"/>
    </row>
    <row r="46189" spans="12:14" x14ac:dyDescent="0.25">
      <c r="L46189" s="36"/>
      <c r="M46189" s="36"/>
      <c r="N46189" s="36"/>
    </row>
    <row r="46190" spans="12:14" x14ac:dyDescent="0.25">
      <c r="L46190" s="36"/>
      <c r="M46190" s="36"/>
      <c r="N46190" s="36"/>
    </row>
    <row r="46191" spans="12:14" x14ac:dyDescent="0.25">
      <c r="L46191" s="36"/>
      <c r="M46191" s="36"/>
      <c r="N46191" s="36"/>
    </row>
    <row r="46192" spans="12:14" x14ac:dyDescent="0.25">
      <c r="L46192" s="36"/>
      <c r="M46192" s="36"/>
      <c r="N46192" s="36"/>
    </row>
    <row r="46193" spans="12:14" x14ac:dyDescent="0.25">
      <c r="L46193" s="36"/>
      <c r="M46193" s="36"/>
      <c r="N46193" s="36"/>
    </row>
    <row r="46194" spans="12:14" x14ac:dyDescent="0.25">
      <c r="L46194" s="36"/>
      <c r="M46194" s="36"/>
      <c r="N46194" s="36"/>
    </row>
    <row r="46195" spans="12:14" x14ac:dyDescent="0.25">
      <c r="L46195" s="36"/>
      <c r="M46195" s="36"/>
      <c r="N46195" s="36"/>
    </row>
    <row r="46196" spans="12:14" x14ac:dyDescent="0.25">
      <c r="L46196" s="36"/>
      <c r="M46196" s="36"/>
      <c r="N46196" s="36"/>
    </row>
    <row r="46197" spans="12:14" x14ac:dyDescent="0.25">
      <c r="L46197" s="36"/>
      <c r="M46197" s="36"/>
      <c r="N46197" s="36"/>
    </row>
    <row r="46198" spans="12:14" x14ac:dyDescent="0.25">
      <c r="L46198" s="36"/>
      <c r="M46198" s="36"/>
      <c r="N46198" s="36"/>
    </row>
    <row r="46199" spans="12:14" x14ac:dyDescent="0.25">
      <c r="L46199" s="36"/>
      <c r="M46199" s="36"/>
      <c r="N46199" s="36"/>
    </row>
    <row r="46200" spans="12:14" x14ac:dyDescent="0.25">
      <c r="L46200" s="36"/>
      <c r="M46200" s="36"/>
      <c r="N46200" s="36"/>
    </row>
    <row r="46201" spans="12:14" x14ac:dyDescent="0.25">
      <c r="L46201" s="36"/>
      <c r="M46201" s="36"/>
      <c r="N46201" s="36"/>
    </row>
    <row r="46202" spans="12:14" x14ac:dyDescent="0.25">
      <c r="L46202" s="36"/>
      <c r="M46202" s="36"/>
      <c r="N46202" s="36"/>
    </row>
    <row r="46203" spans="12:14" x14ac:dyDescent="0.25">
      <c r="L46203" s="36"/>
      <c r="M46203" s="36"/>
      <c r="N46203" s="36"/>
    </row>
    <row r="46204" spans="12:14" x14ac:dyDescent="0.25">
      <c r="L46204" s="36"/>
      <c r="M46204" s="36"/>
      <c r="N46204" s="36"/>
    </row>
    <row r="46205" spans="12:14" x14ac:dyDescent="0.25">
      <c r="L46205" s="36"/>
      <c r="M46205" s="36"/>
      <c r="N46205" s="36"/>
    </row>
    <row r="46206" spans="12:14" x14ac:dyDescent="0.25">
      <c r="L46206" s="36"/>
      <c r="M46206" s="36"/>
      <c r="N46206" s="36"/>
    </row>
    <row r="46207" spans="12:14" x14ac:dyDescent="0.25">
      <c r="L46207" s="36"/>
      <c r="M46207" s="36"/>
      <c r="N46207" s="36"/>
    </row>
    <row r="46208" spans="12:14" x14ac:dyDescent="0.25">
      <c r="L46208" s="36"/>
      <c r="M46208" s="36"/>
      <c r="N46208" s="36"/>
    </row>
    <row r="46209" spans="12:14" x14ac:dyDescent="0.25">
      <c r="L46209" s="36"/>
      <c r="M46209" s="36"/>
      <c r="N46209" s="36"/>
    </row>
    <row r="46210" spans="12:14" x14ac:dyDescent="0.25">
      <c r="L46210" s="36"/>
      <c r="M46210" s="36"/>
      <c r="N46210" s="36"/>
    </row>
    <row r="46211" spans="12:14" x14ac:dyDescent="0.25">
      <c r="L46211" s="36"/>
      <c r="M46211" s="36"/>
      <c r="N46211" s="36"/>
    </row>
    <row r="46212" spans="12:14" x14ac:dyDescent="0.25">
      <c r="L46212" s="36"/>
      <c r="M46212" s="36"/>
      <c r="N46212" s="36"/>
    </row>
    <row r="46213" spans="12:14" x14ac:dyDescent="0.25">
      <c r="L46213" s="36"/>
      <c r="M46213" s="36"/>
      <c r="N46213" s="36"/>
    </row>
    <row r="46214" spans="12:14" x14ac:dyDescent="0.25">
      <c r="L46214" s="36"/>
      <c r="M46214" s="36"/>
      <c r="N46214" s="36"/>
    </row>
    <row r="46215" spans="12:14" x14ac:dyDescent="0.25">
      <c r="L46215" s="36"/>
      <c r="M46215" s="36"/>
      <c r="N46215" s="36"/>
    </row>
    <row r="46216" spans="12:14" x14ac:dyDescent="0.25">
      <c r="M46216" s="36"/>
      <c r="N46216" s="36"/>
    </row>
    <row r="46217" spans="12:14" x14ac:dyDescent="0.25">
      <c r="M46217" s="36"/>
      <c r="N46217" s="36"/>
    </row>
    <row r="46218" spans="12:14" x14ac:dyDescent="0.25">
      <c r="M46218" s="36"/>
      <c r="N46218" s="36"/>
    </row>
    <row r="46219" spans="12:14" x14ac:dyDescent="0.25">
      <c r="M46219" s="36"/>
      <c r="N46219" s="36"/>
    </row>
    <row r="46220" spans="12:14" x14ac:dyDescent="0.25">
      <c r="M46220" s="36"/>
      <c r="N46220" s="36"/>
    </row>
    <row r="46221" spans="12:14" x14ac:dyDescent="0.25">
      <c r="M46221" s="36"/>
      <c r="N46221" s="36"/>
    </row>
    <row r="46222" spans="12:14" x14ac:dyDescent="0.25">
      <c r="M46222" s="36"/>
      <c r="N46222" s="36"/>
    </row>
    <row r="46223" spans="12:14" x14ac:dyDescent="0.25">
      <c r="M46223" s="36"/>
      <c r="N46223" s="36"/>
    </row>
    <row r="46224" spans="12:14" x14ac:dyDescent="0.25">
      <c r="M46224" s="36"/>
      <c r="N46224" s="36"/>
    </row>
    <row r="46225" spans="12:14" x14ac:dyDescent="0.25">
      <c r="M46225" s="36"/>
      <c r="N46225" s="36"/>
    </row>
    <row r="46226" spans="12:14" x14ac:dyDescent="0.25">
      <c r="M46226" s="36"/>
      <c r="N46226" s="36"/>
    </row>
    <row r="46227" spans="12:14" x14ac:dyDescent="0.25">
      <c r="M46227" s="36"/>
      <c r="N46227" s="36"/>
    </row>
    <row r="46228" spans="12:14" x14ac:dyDescent="0.25">
      <c r="M46228" s="36"/>
      <c r="N46228" s="36"/>
    </row>
    <row r="46229" spans="12:14" x14ac:dyDescent="0.25">
      <c r="L46229" s="36"/>
      <c r="M46229" s="36"/>
      <c r="N46229" s="36"/>
    </row>
    <row r="46230" spans="12:14" x14ac:dyDescent="0.25">
      <c r="L46230" s="36"/>
      <c r="M46230" s="36"/>
      <c r="N46230" s="36"/>
    </row>
    <row r="46231" spans="12:14" x14ac:dyDescent="0.25">
      <c r="L46231" s="36"/>
      <c r="M46231" s="36"/>
      <c r="N46231" s="36"/>
    </row>
    <row r="46232" spans="12:14" x14ac:dyDescent="0.25">
      <c r="L46232" s="36"/>
      <c r="M46232" s="36"/>
      <c r="N46232" s="36"/>
    </row>
    <row r="46233" spans="12:14" x14ac:dyDescent="0.25">
      <c r="L46233" s="36"/>
      <c r="M46233" s="36"/>
      <c r="N46233" s="36"/>
    </row>
    <row r="46234" spans="12:14" x14ac:dyDescent="0.25">
      <c r="L46234" s="36"/>
      <c r="M46234" s="36"/>
      <c r="N46234" s="36"/>
    </row>
    <row r="46235" spans="12:14" x14ac:dyDescent="0.25">
      <c r="L46235" s="36"/>
      <c r="M46235" s="36"/>
      <c r="N46235" s="36"/>
    </row>
    <row r="46236" spans="12:14" x14ac:dyDescent="0.25">
      <c r="L46236" s="36"/>
      <c r="M46236" s="36"/>
      <c r="N46236" s="36"/>
    </row>
    <row r="46237" spans="12:14" x14ac:dyDescent="0.25">
      <c r="L46237" s="36"/>
      <c r="M46237" s="36"/>
      <c r="N46237" s="36"/>
    </row>
    <row r="46238" spans="12:14" x14ac:dyDescent="0.25">
      <c r="L46238" s="36"/>
      <c r="M46238" s="36"/>
      <c r="N46238" s="36"/>
    </row>
    <row r="46239" spans="12:14" x14ac:dyDescent="0.25">
      <c r="L46239" s="36"/>
      <c r="M46239" s="36"/>
      <c r="N46239" s="36"/>
    </row>
    <row r="46240" spans="12:14" x14ac:dyDescent="0.25">
      <c r="L46240" s="36"/>
      <c r="M46240" s="36"/>
      <c r="N46240" s="36"/>
    </row>
    <row r="46241" spans="12:14" x14ac:dyDescent="0.25">
      <c r="L46241" s="36"/>
      <c r="M46241" s="36"/>
      <c r="N46241" s="36"/>
    </row>
    <row r="46242" spans="12:14" x14ac:dyDescent="0.25">
      <c r="L46242" s="36"/>
      <c r="M46242" s="36"/>
      <c r="N46242" s="36"/>
    </row>
    <row r="46243" spans="12:14" x14ac:dyDescent="0.25">
      <c r="L46243" s="36"/>
      <c r="M46243" s="36"/>
      <c r="N46243" s="36"/>
    </row>
    <row r="46244" spans="12:14" x14ac:dyDescent="0.25">
      <c r="L46244" s="36"/>
      <c r="M46244" s="36"/>
      <c r="N46244" s="36"/>
    </row>
    <row r="46245" spans="12:14" x14ac:dyDescent="0.25">
      <c r="L46245" s="36"/>
      <c r="M46245" s="36"/>
      <c r="N46245" s="36"/>
    </row>
    <row r="46246" spans="12:14" x14ac:dyDescent="0.25">
      <c r="L46246" s="36"/>
      <c r="M46246" s="36"/>
      <c r="N46246" s="36"/>
    </row>
    <row r="46247" spans="12:14" x14ac:dyDescent="0.25">
      <c r="L46247" s="36"/>
      <c r="M46247" s="36"/>
      <c r="N46247" s="36"/>
    </row>
    <row r="46248" spans="12:14" x14ac:dyDescent="0.25">
      <c r="L46248" s="36"/>
      <c r="M46248" s="36"/>
      <c r="N46248" s="36"/>
    </row>
    <row r="46249" spans="12:14" x14ac:dyDescent="0.25">
      <c r="L46249" s="36"/>
      <c r="M46249" s="36"/>
      <c r="N46249" s="36"/>
    </row>
    <row r="46250" spans="12:14" x14ac:dyDescent="0.25">
      <c r="L46250" s="36"/>
      <c r="M46250" s="36"/>
      <c r="N46250" s="36"/>
    </row>
    <row r="46251" spans="12:14" x14ac:dyDescent="0.25">
      <c r="L46251" s="36"/>
      <c r="M46251" s="36"/>
      <c r="N46251" s="36"/>
    </row>
    <row r="46252" spans="12:14" x14ac:dyDescent="0.25">
      <c r="L46252" s="36"/>
      <c r="M46252" s="36"/>
      <c r="N46252" s="36"/>
    </row>
    <row r="46253" spans="12:14" x14ac:dyDescent="0.25">
      <c r="L46253" s="36"/>
      <c r="M46253" s="36"/>
      <c r="N46253" s="36"/>
    </row>
    <row r="46254" spans="12:14" x14ac:dyDescent="0.25">
      <c r="L46254" s="36"/>
      <c r="M46254" s="36"/>
      <c r="N46254" s="36"/>
    </row>
    <row r="46255" spans="12:14" x14ac:dyDescent="0.25">
      <c r="L46255" s="36"/>
      <c r="M46255" s="36"/>
      <c r="N46255" s="36"/>
    </row>
    <row r="46256" spans="12:14" x14ac:dyDescent="0.25">
      <c r="L46256" s="36"/>
      <c r="M46256" s="36"/>
      <c r="N46256" s="36"/>
    </row>
    <row r="46257" spans="12:14" x14ac:dyDescent="0.25">
      <c r="L46257" s="36"/>
      <c r="M46257" s="36"/>
      <c r="N46257" s="36"/>
    </row>
    <row r="46258" spans="12:14" x14ac:dyDescent="0.25">
      <c r="L46258" s="36"/>
      <c r="M46258" s="36"/>
      <c r="N46258" s="36"/>
    </row>
    <row r="46259" spans="12:14" x14ac:dyDescent="0.25">
      <c r="L46259" s="36"/>
      <c r="M46259" s="36"/>
      <c r="N46259" s="36"/>
    </row>
    <row r="46260" spans="12:14" x14ac:dyDescent="0.25">
      <c r="L46260" s="36"/>
      <c r="M46260" s="36"/>
      <c r="N46260" s="36"/>
    </row>
    <row r="46261" spans="12:14" x14ac:dyDescent="0.25">
      <c r="L46261" s="36"/>
      <c r="M46261" s="36"/>
      <c r="N46261" s="36"/>
    </row>
    <row r="46262" spans="12:14" x14ac:dyDescent="0.25">
      <c r="L46262" s="36"/>
      <c r="M46262" s="36"/>
      <c r="N46262" s="36"/>
    </row>
    <row r="46263" spans="12:14" x14ac:dyDescent="0.25">
      <c r="L46263" s="36"/>
      <c r="M46263" s="36"/>
      <c r="N46263" s="36"/>
    </row>
    <row r="46264" spans="12:14" x14ac:dyDescent="0.25">
      <c r="L46264" s="36"/>
      <c r="M46264" s="36"/>
      <c r="N46264" s="36"/>
    </row>
    <row r="46265" spans="12:14" x14ac:dyDescent="0.25">
      <c r="L46265" s="36"/>
      <c r="M46265" s="36"/>
      <c r="N46265" s="36"/>
    </row>
    <row r="46266" spans="12:14" x14ac:dyDescent="0.25">
      <c r="L46266" s="36"/>
      <c r="M46266" s="36"/>
      <c r="N46266" s="36"/>
    </row>
    <row r="46267" spans="12:14" x14ac:dyDescent="0.25">
      <c r="L46267" s="36"/>
      <c r="M46267" s="36"/>
      <c r="N46267" s="36"/>
    </row>
    <row r="46268" spans="12:14" x14ac:dyDescent="0.25">
      <c r="L46268" s="36"/>
      <c r="M46268" s="36"/>
      <c r="N46268" s="36"/>
    </row>
    <row r="46269" spans="12:14" x14ac:dyDescent="0.25">
      <c r="L46269" s="36"/>
      <c r="M46269" s="36"/>
      <c r="N46269" s="36"/>
    </row>
    <row r="46270" spans="12:14" x14ac:dyDescent="0.25">
      <c r="L46270" s="36"/>
      <c r="M46270" s="36"/>
      <c r="N46270" s="36"/>
    </row>
    <row r="46271" spans="12:14" x14ac:dyDescent="0.25">
      <c r="L46271" s="36"/>
      <c r="M46271" s="36"/>
      <c r="N46271" s="36"/>
    </row>
    <row r="46272" spans="12:14" x14ac:dyDescent="0.25">
      <c r="L46272" s="36"/>
      <c r="M46272" s="36"/>
      <c r="N46272" s="36"/>
    </row>
    <row r="46273" spans="12:14" x14ac:dyDescent="0.25">
      <c r="L46273" s="36"/>
      <c r="M46273" s="36"/>
      <c r="N46273" s="36"/>
    </row>
    <row r="46274" spans="12:14" x14ac:dyDescent="0.25">
      <c r="L46274" s="36"/>
      <c r="M46274" s="36"/>
      <c r="N46274" s="36"/>
    </row>
    <row r="46275" spans="12:14" x14ac:dyDescent="0.25">
      <c r="L46275" s="36"/>
      <c r="M46275" s="36"/>
      <c r="N46275" s="36"/>
    </row>
    <row r="46276" spans="12:14" x14ac:dyDescent="0.25">
      <c r="L46276" s="36"/>
      <c r="M46276" s="36"/>
      <c r="N46276" s="36"/>
    </row>
    <row r="46277" spans="12:14" x14ac:dyDescent="0.25">
      <c r="L46277" s="36"/>
      <c r="M46277" s="36"/>
      <c r="N46277" s="36"/>
    </row>
    <row r="46278" spans="12:14" x14ac:dyDescent="0.25">
      <c r="L46278" s="36"/>
      <c r="M46278" s="36"/>
      <c r="N46278" s="36"/>
    </row>
    <row r="46279" spans="12:14" x14ac:dyDescent="0.25">
      <c r="L46279" s="36"/>
      <c r="M46279" s="36"/>
      <c r="N46279" s="36"/>
    </row>
    <row r="46280" spans="12:14" x14ac:dyDescent="0.25">
      <c r="L46280" s="36"/>
      <c r="M46280" s="36"/>
      <c r="N46280" s="36"/>
    </row>
    <row r="46281" spans="12:14" x14ac:dyDescent="0.25">
      <c r="L46281" s="36"/>
      <c r="M46281" s="36"/>
      <c r="N46281" s="36"/>
    </row>
    <row r="46282" spans="12:14" x14ac:dyDescent="0.25">
      <c r="L46282" s="36"/>
      <c r="M46282" s="36"/>
      <c r="N46282" s="36"/>
    </row>
    <row r="46283" spans="12:14" x14ac:dyDescent="0.25">
      <c r="L46283" s="36"/>
      <c r="M46283" s="36"/>
      <c r="N46283" s="36"/>
    </row>
    <row r="46284" spans="12:14" x14ac:dyDescent="0.25">
      <c r="L46284" s="36"/>
      <c r="M46284" s="36"/>
      <c r="N46284" s="36"/>
    </row>
    <row r="46285" spans="12:14" x14ac:dyDescent="0.25">
      <c r="L46285" s="36"/>
      <c r="M46285" s="36"/>
      <c r="N46285" s="36"/>
    </row>
    <row r="46286" spans="12:14" x14ac:dyDescent="0.25">
      <c r="L46286" s="36"/>
      <c r="M46286" s="36"/>
      <c r="N46286" s="36"/>
    </row>
    <row r="46287" spans="12:14" x14ac:dyDescent="0.25">
      <c r="L46287" s="36"/>
      <c r="M46287" s="36"/>
      <c r="N46287" s="36"/>
    </row>
    <row r="46288" spans="12:14" x14ac:dyDescent="0.25">
      <c r="L46288" s="36"/>
      <c r="M46288" s="36"/>
      <c r="N46288" s="36"/>
    </row>
    <row r="46289" spans="12:14" x14ac:dyDescent="0.25">
      <c r="L46289" s="36"/>
      <c r="M46289" s="36"/>
      <c r="N46289" s="36"/>
    </row>
    <row r="46290" spans="12:14" x14ac:dyDescent="0.25">
      <c r="L46290" s="36"/>
      <c r="M46290" s="36"/>
      <c r="N46290" s="36"/>
    </row>
    <row r="46291" spans="12:14" x14ac:dyDescent="0.25">
      <c r="L46291" s="36"/>
      <c r="M46291" s="36"/>
      <c r="N46291" s="36"/>
    </row>
    <row r="46292" spans="12:14" x14ac:dyDescent="0.25">
      <c r="L46292" s="36"/>
      <c r="M46292" s="36"/>
      <c r="N46292" s="36"/>
    </row>
    <row r="46293" spans="12:14" x14ac:dyDescent="0.25">
      <c r="L46293" s="36"/>
      <c r="M46293" s="36"/>
      <c r="N46293" s="36"/>
    </row>
    <row r="46294" spans="12:14" x14ac:dyDescent="0.25">
      <c r="L46294" s="36"/>
      <c r="M46294" s="36"/>
      <c r="N46294" s="36"/>
    </row>
    <row r="46295" spans="12:14" x14ac:dyDescent="0.25">
      <c r="L46295" s="36"/>
      <c r="M46295" s="36"/>
      <c r="N46295" s="36"/>
    </row>
    <row r="46296" spans="12:14" x14ac:dyDescent="0.25">
      <c r="L46296" s="36"/>
      <c r="M46296" s="36"/>
      <c r="N46296" s="36"/>
    </row>
    <row r="46297" spans="12:14" x14ac:dyDescent="0.25">
      <c r="L46297" s="36"/>
      <c r="M46297" s="36"/>
      <c r="N46297" s="36"/>
    </row>
    <row r="46298" spans="12:14" x14ac:dyDescent="0.25">
      <c r="L46298" s="36"/>
      <c r="M46298" s="36"/>
      <c r="N46298" s="36"/>
    </row>
    <row r="46299" spans="12:14" x14ac:dyDescent="0.25">
      <c r="L46299" s="36"/>
      <c r="M46299" s="36"/>
      <c r="N46299" s="36"/>
    </row>
    <row r="46300" spans="12:14" x14ac:dyDescent="0.25">
      <c r="L46300" s="36"/>
      <c r="M46300" s="36"/>
      <c r="N46300" s="36"/>
    </row>
    <row r="46301" spans="12:14" x14ac:dyDescent="0.25">
      <c r="L46301" s="36"/>
      <c r="M46301" s="36"/>
      <c r="N46301" s="36"/>
    </row>
    <row r="46302" spans="12:14" x14ac:dyDescent="0.25">
      <c r="L46302" s="36"/>
      <c r="M46302" s="36"/>
      <c r="N46302" s="36"/>
    </row>
    <row r="46303" spans="12:14" x14ac:dyDescent="0.25">
      <c r="L46303" s="36"/>
      <c r="M46303" s="36"/>
      <c r="N46303" s="36"/>
    </row>
    <row r="46304" spans="12:14" x14ac:dyDescent="0.25">
      <c r="L46304" s="36"/>
      <c r="M46304" s="36"/>
      <c r="N46304" s="36"/>
    </row>
    <row r="46305" spans="12:14" x14ac:dyDescent="0.25">
      <c r="L46305" s="36"/>
      <c r="M46305" s="36"/>
      <c r="N46305" s="36"/>
    </row>
    <row r="46306" spans="12:14" x14ac:dyDescent="0.25">
      <c r="L46306" s="36"/>
      <c r="M46306" s="36"/>
      <c r="N46306" s="36"/>
    </row>
    <row r="46307" spans="12:14" x14ac:dyDescent="0.25">
      <c r="L46307" s="36"/>
      <c r="M46307" s="36"/>
      <c r="N46307" s="36"/>
    </row>
    <row r="46308" spans="12:14" x14ac:dyDescent="0.25">
      <c r="L46308" s="36"/>
      <c r="M46308" s="36"/>
      <c r="N46308" s="36"/>
    </row>
    <row r="46309" spans="12:14" x14ac:dyDescent="0.25">
      <c r="L46309" s="36"/>
      <c r="M46309" s="36"/>
      <c r="N46309" s="36"/>
    </row>
    <row r="46310" spans="12:14" x14ac:dyDescent="0.25">
      <c r="L46310" s="36"/>
      <c r="M46310" s="36"/>
      <c r="N46310" s="36"/>
    </row>
    <row r="46311" spans="12:14" x14ac:dyDescent="0.25">
      <c r="L46311" s="36"/>
      <c r="M46311" s="36"/>
      <c r="N46311" s="36"/>
    </row>
    <row r="46312" spans="12:14" x14ac:dyDescent="0.25">
      <c r="L46312" s="36"/>
      <c r="M46312" s="36"/>
      <c r="N46312" s="36"/>
    </row>
    <row r="46313" spans="12:14" x14ac:dyDescent="0.25">
      <c r="L46313" s="36"/>
      <c r="M46313" s="36"/>
      <c r="N46313" s="36"/>
    </row>
    <row r="46314" spans="12:14" x14ac:dyDescent="0.25">
      <c r="L46314" s="36"/>
      <c r="M46314" s="36"/>
      <c r="N46314" s="36"/>
    </row>
    <row r="46315" spans="12:14" x14ac:dyDescent="0.25">
      <c r="L46315" s="36"/>
      <c r="M46315" s="36"/>
      <c r="N46315" s="36"/>
    </row>
    <row r="46316" spans="12:14" x14ac:dyDescent="0.25">
      <c r="L46316" s="36"/>
      <c r="M46316" s="36"/>
      <c r="N46316" s="36"/>
    </row>
    <row r="46317" spans="12:14" x14ac:dyDescent="0.25">
      <c r="L46317" s="36"/>
      <c r="M46317" s="36"/>
      <c r="N46317" s="36"/>
    </row>
    <row r="46318" spans="12:14" x14ac:dyDescent="0.25">
      <c r="L46318" s="36"/>
      <c r="M46318" s="36"/>
      <c r="N46318" s="36"/>
    </row>
    <row r="46319" spans="12:14" x14ac:dyDescent="0.25">
      <c r="L46319" s="36"/>
      <c r="M46319" s="36"/>
      <c r="N46319" s="36"/>
    </row>
    <row r="46320" spans="12:14" x14ac:dyDescent="0.25">
      <c r="L46320" s="36"/>
      <c r="M46320" s="36"/>
      <c r="N46320" s="36"/>
    </row>
    <row r="46321" spans="12:14" x14ac:dyDescent="0.25">
      <c r="L46321" s="36"/>
      <c r="M46321" s="36"/>
      <c r="N46321" s="36"/>
    </row>
    <row r="46322" spans="12:14" x14ac:dyDescent="0.25">
      <c r="L46322" s="36"/>
      <c r="M46322" s="36"/>
      <c r="N46322" s="36"/>
    </row>
    <row r="46323" spans="12:14" x14ac:dyDescent="0.25">
      <c r="L46323" s="36"/>
      <c r="M46323" s="36"/>
      <c r="N46323" s="36"/>
    </row>
    <row r="46324" spans="12:14" x14ac:dyDescent="0.25">
      <c r="L46324" s="36"/>
      <c r="M46324" s="36"/>
      <c r="N46324" s="36"/>
    </row>
    <row r="46325" spans="12:14" x14ac:dyDescent="0.25">
      <c r="L46325" s="36"/>
      <c r="M46325" s="36"/>
      <c r="N46325" s="36"/>
    </row>
    <row r="46326" spans="12:14" x14ac:dyDescent="0.25">
      <c r="L46326" s="36"/>
      <c r="M46326" s="36"/>
      <c r="N46326" s="36"/>
    </row>
    <row r="46327" spans="12:14" x14ac:dyDescent="0.25">
      <c r="L46327" s="36"/>
      <c r="M46327" s="36"/>
      <c r="N46327" s="36"/>
    </row>
    <row r="46328" spans="12:14" x14ac:dyDescent="0.25">
      <c r="L46328" s="36"/>
      <c r="M46328" s="36"/>
      <c r="N46328" s="36"/>
    </row>
    <row r="46329" spans="12:14" x14ac:dyDescent="0.25">
      <c r="L46329" s="36"/>
      <c r="M46329" s="36"/>
      <c r="N46329" s="36"/>
    </row>
    <row r="46330" spans="12:14" x14ac:dyDescent="0.25">
      <c r="L46330" s="36"/>
      <c r="M46330" s="36"/>
      <c r="N46330" s="36"/>
    </row>
    <row r="46331" spans="12:14" x14ac:dyDescent="0.25">
      <c r="L46331" s="36"/>
      <c r="M46331" s="36"/>
      <c r="N46331" s="36"/>
    </row>
    <row r="46332" spans="12:14" x14ac:dyDescent="0.25">
      <c r="L46332" s="36"/>
      <c r="M46332" s="36"/>
      <c r="N46332" s="36"/>
    </row>
    <row r="46333" spans="12:14" x14ac:dyDescent="0.25">
      <c r="L46333" s="36"/>
      <c r="M46333" s="36"/>
      <c r="N46333" s="36"/>
    </row>
    <row r="46334" spans="12:14" x14ac:dyDescent="0.25">
      <c r="L46334" s="36"/>
      <c r="M46334" s="36"/>
      <c r="N46334" s="36"/>
    </row>
    <row r="46335" spans="12:14" x14ac:dyDescent="0.25">
      <c r="L46335" s="36"/>
      <c r="M46335" s="36"/>
      <c r="N46335" s="36"/>
    </row>
    <row r="46336" spans="12:14" x14ac:dyDescent="0.25">
      <c r="L46336" s="36"/>
      <c r="M46336" s="36"/>
      <c r="N46336" s="36"/>
    </row>
    <row r="46337" spans="12:14" x14ac:dyDescent="0.25">
      <c r="L46337" s="36"/>
      <c r="M46337" s="36"/>
      <c r="N46337" s="36"/>
    </row>
    <row r="46338" spans="12:14" x14ac:dyDescent="0.25">
      <c r="L46338" s="36"/>
      <c r="M46338" s="36"/>
      <c r="N46338" s="36"/>
    </row>
    <row r="46339" spans="12:14" x14ac:dyDescent="0.25">
      <c r="L46339" s="36"/>
      <c r="M46339" s="36"/>
      <c r="N46339" s="36"/>
    </row>
    <row r="46340" spans="12:14" x14ac:dyDescent="0.25">
      <c r="L46340" s="36"/>
      <c r="M46340" s="36"/>
      <c r="N46340" s="36"/>
    </row>
    <row r="46341" spans="12:14" x14ac:dyDescent="0.25">
      <c r="L46341" s="36"/>
      <c r="M46341" s="36"/>
      <c r="N46341" s="36"/>
    </row>
    <row r="46342" spans="12:14" x14ac:dyDescent="0.25">
      <c r="L46342" s="36"/>
      <c r="M46342" s="36"/>
      <c r="N46342" s="36"/>
    </row>
    <row r="46343" spans="12:14" x14ac:dyDescent="0.25">
      <c r="L46343" s="36"/>
      <c r="M46343" s="36"/>
      <c r="N46343" s="36"/>
    </row>
    <row r="46344" spans="12:14" x14ac:dyDescent="0.25">
      <c r="L46344" s="36"/>
      <c r="M46344" s="36"/>
      <c r="N46344" s="36"/>
    </row>
    <row r="46345" spans="12:14" x14ac:dyDescent="0.25">
      <c r="L46345" s="36"/>
      <c r="M46345" s="36"/>
      <c r="N46345" s="36"/>
    </row>
    <row r="46346" spans="12:14" x14ac:dyDescent="0.25">
      <c r="L46346" s="36"/>
      <c r="M46346" s="36"/>
      <c r="N46346" s="36"/>
    </row>
    <row r="46347" spans="12:14" x14ac:dyDescent="0.25">
      <c r="L46347" s="36"/>
      <c r="M46347" s="36"/>
      <c r="N46347" s="36"/>
    </row>
    <row r="46348" spans="12:14" x14ac:dyDescent="0.25">
      <c r="L46348" s="36"/>
      <c r="M46348" s="36"/>
      <c r="N46348" s="36"/>
    </row>
    <row r="46349" spans="12:14" x14ac:dyDescent="0.25">
      <c r="L46349" s="36"/>
      <c r="M46349" s="36"/>
      <c r="N46349" s="36"/>
    </row>
    <row r="46350" spans="12:14" x14ac:dyDescent="0.25">
      <c r="L46350" s="36"/>
      <c r="M46350" s="36"/>
      <c r="N46350" s="36"/>
    </row>
    <row r="46351" spans="12:14" x14ac:dyDescent="0.25">
      <c r="L46351" s="36"/>
      <c r="M46351" s="36"/>
      <c r="N46351" s="36"/>
    </row>
    <row r="46352" spans="12:14" x14ac:dyDescent="0.25">
      <c r="L46352" s="36"/>
      <c r="M46352" s="36"/>
      <c r="N46352" s="36"/>
    </row>
    <row r="46353" spans="12:14" x14ac:dyDescent="0.25">
      <c r="L46353" s="36"/>
      <c r="M46353" s="36"/>
      <c r="N46353" s="36"/>
    </row>
    <row r="46354" spans="12:14" x14ac:dyDescent="0.25">
      <c r="L46354" s="36"/>
      <c r="M46354" s="36"/>
      <c r="N46354" s="36"/>
    </row>
    <row r="46355" spans="12:14" x14ac:dyDescent="0.25">
      <c r="L46355" s="36"/>
      <c r="M46355" s="36"/>
      <c r="N46355" s="36"/>
    </row>
    <row r="46356" spans="12:14" x14ac:dyDescent="0.25">
      <c r="L46356" s="36"/>
      <c r="M46356" s="36"/>
      <c r="N46356" s="36"/>
    </row>
    <row r="46357" spans="12:14" x14ac:dyDescent="0.25">
      <c r="L46357" s="36"/>
      <c r="M46357" s="36"/>
      <c r="N46357" s="36"/>
    </row>
    <row r="46358" spans="12:14" x14ac:dyDescent="0.25">
      <c r="L46358" s="36"/>
      <c r="M46358" s="36"/>
      <c r="N46358" s="36"/>
    </row>
    <row r="46359" spans="12:14" x14ac:dyDescent="0.25">
      <c r="L46359" s="36"/>
      <c r="M46359" s="36"/>
      <c r="N46359" s="36"/>
    </row>
    <row r="46360" spans="12:14" x14ac:dyDescent="0.25">
      <c r="L46360" s="36"/>
      <c r="M46360" s="36"/>
      <c r="N46360" s="36"/>
    </row>
    <row r="46361" spans="12:14" x14ac:dyDescent="0.25">
      <c r="L46361" s="36"/>
      <c r="M46361" s="36"/>
      <c r="N46361" s="36"/>
    </row>
    <row r="46362" spans="12:14" x14ac:dyDescent="0.25">
      <c r="L46362" s="36"/>
      <c r="M46362" s="36"/>
      <c r="N46362" s="36"/>
    </row>
    <row r="46363" spans="12:14" x14ac:dyDescent="0.25">
      <c r="L46363" s="36"/>
      <c r="M46363" s="36"/>
      <c r="N46363" s="36"/>
    </row>
    <row r="46364" spans="12:14" x14ac:dyDescent="0.25">
      <c r="L46364" s="36"/>
      <c r="M46364" s="36"/>
      <c r="N46364" s="36"/>
    </row>
    <row r="46365" spans="12:14" x14ac:dyDescent="0.25">
      <c r="L46365" s="36"/>
      <c r="M46365" s="36"/>
      <c r="N46365" s="36"/>
    </row>
    <row r="46366" spans="12:14" x14ac:dyDescent="0.25">
      <c r="L46366" s="36"/>
      <c r="M46366" s="36"/>
      <c r="N46366" s="36"/>
    </row>
    <row r="46367" spans="12:14" x14ac:dyDescent="0.25">
      <c r="L46367" s="36"/>
      <c r="M46367" s="36"/>
      <c r="N46367" s="36"/>
    </row>
    <row r="46368" spans="12:14" x14ac:dyDescent="0.25">
      <c r="L46368" s="36"/>
      <c r="M46368" s="36"/>
      <c r="N46368" s="36"/>
    </row>
    <row r="46369" spans="12:14" x14ac:dyDescent="0.25">
      <c r="L46369" s="36"/>
      <c r="M46369" s="36"/>
      <c r="N46369" s="36"/>
    </row>
    <row r="46370" spans="12:14" x14ac:dyDescent="0.25">
      <c r="L46370" s="36"/>
      <c r="M46370" s="36"/>
      <c r="N46370" s="36"/>
    </row>
    <row r="46371" spans="12:14" x14ac:dyDescent="0.25">
      <c r="L46371" s="36"/>
      <c r="M46371" s="36"/>
      <c r="N46371" s="36"/>
    </row>
    <row r="46372" spans="12:14" x14ac:dyDescent="0.25">
      <c r="L46372" s="36"/>
      <c r="M46372" s="36"/>
      <c r="N46372" s="36"/>
    </row>
    <row r="46373" spans="12:14" x14ac:dyDescent="0.25">
      <c r="L46373" s="36"/>
      <c r="M46373" s="36"/>
      <c r="N46373" s="36"/>
    </row>
    <row r="46374" spans="12:14" x14ac:dyDescent="0.25">
      <c r="L46374" s="36"/>
      <c r="M46374" s="36"/>
      <c r="N46374" s="36"/>
    </row>
    <row r="46375" spans="12:14" x14ac:dyDescent="0.25">
      <c r="L46375" s="36"/>
      <c r="M46375" s="36"/>
      <c r="N46375" s="36"/>
    </row>
    <row r="46376" spans="12:14" x14ac:dyDescent="0.25">
      <c r="L46376" s="36"/>
      <c r="M46376" s="36"/>
      <c r="N46376" s="36"/>
    </row>
    <row r="46377" spans="12:14" x14ac:dyDescent="0.25">
      <c r="L46377" s="36"/>
      <c r="M46377" s="36"/>
      <c r="N46377" s="36"/>
    </row>
    <row r="46378" spans="12:14" x14ac:dyDescent="0.25">
      <c r="L46378" s="36"/>
      <c r="M46378" s="36"/>
      <c r="N46378" s="36"/>
    </row>
    <row r="46379" spans="12:14" x14ac:dyDescent="0.25">
      <c r="L46379" s="36"/>
      <c r="M46379" s="36"/>
      <c r="N46379" s="36"/>
    </row>
    <row r="46380" spans="12:14" x14ac:dyDescent="0.25">
      <c r="L46380" s="36"/>
      <c r="M46380" s="36"/>
      <c r="N46380" s="36"/>
    </row>
    <row r="46381" spans="12:14" x14ac:dyDescent="0.25">
      <c r="L46381" s="36"/>
      <c r="M46381" s="36"/>
      <c r="N46381" s="36"/>
    </row>
    <row r="46382" spans="12:14" x14ac:dyDescent="0.25">
      <c r="L46382" s="36"/>
      <c r="M46382" s="36"/>
      <c r="N46382" s="36"/>
    </row>
    <row r="46383" spans="12:14" x14ac:dyDescent="0.25">
      <c r="L46383" s="36"/>
      <c r="M46383" s="36"/>
      <c r="N46383" s="36"/>
    </row>
    <row r="46384" spans="12:14" x14ac:dyDescent="0.25">
      <c r="L46384" s="36"/>
      <c r="M46384" s="36"/>
      <c r="N46384" s="36"/>
    </row>
    <row r="46385" spans="12:14" x14ac:dyDescent="0.25">
      <c r="L46385" s="36"/>
      <c r="M46385" s="36"/>
      <c r="N46385" s="36"/>
    </row>
    <row r="46386" spans="12:14" x14ac:dyDescent="0.25">
      <c r="L46386" s="36"/>
      <c r="M46386" s="36"/>
      <c r="N46386" s="36"/>
    </row>
    <row r="46387" spans="12:14" x14ac:dyDescent="0.25">
      <c r="L46387" s="36"/>
      <c r="M46387" s="36"/>
      <c r="N46387" s="36"/>
    </row>
    <row r="46388" spans="12:14" x14ac:dyDescent="0.25">
      <c r="L46388" s="36"/>
      <c r="M46388" s="36"/>
      <c r="N46388" s="36"/>
    </row>
    <row r="46389" spans="12:14" x14ac:dyDescent="0.25">
      <c r="L46389" s="36"/>
      <c r="M46389" s="36"/>
      <c r="N46389" s="36"/>
    </row>
    <row r="46390" spans="12:14" x14ac:dyDescent="0.25">
      <c r="L46390" s="36"/>
      <c r="M46390" s="36"/>
      <c r="N46390" s="36"/>
    </row>
    <row r="46391" spans="12:14" x14ac:dyDescent="0.25">
      <c r="L46391" s="36"/>
      <c r="M46391" s="36"/>
      <c r="N46391" s="36"/>
    </row>
    <row r="46392" spans="12:14" x14ac:dyDescent="0.25">
      <c r="L46392" s="36"/>
      <c r="M46392" s="36"/>
      <c r="N46392" s="36"/>
    </row>
    <row r="46393" spans="12:14" x14ac:dyDescent="0.25">
      <c r="L46393" s="36"/>
      <c r="M46393" s="36"/>
      <c r="N46393" s="36"/>
    </row>
    <row r="46394" spans="12:14" x14ac:dyDescent="0.25">
      <c r="L46394" s="36"/>
      <c r="M46394" s="36"/>
      <c r="N46394" s="36"/>
    </row>
    <row r="46395" spans="12:14" x14ac:dyDescent="0.25">
      <c r="L46395" s="36"/>
      <c r="M46395" s="36"/>
      <c r="N46395" s="36"/>
    </row>
    <row r="46396" spans="12:14" x14ac:dyDescent="0.25">
      <c r="L46396" s="36"/>
      <c r="M46396" s="36"/>
      <c r="N46396" s="36"/>
    </row>
    <row r="46397" spans="12:14" x14ac:dyDescent="0.25">
      <c r="L46397" s="36"/>
      <c r="M46397" s="36"/>
      <c r="N46397" s="36"/>
    </row>
    <row r="46398" spans="12:14" x14ac:dyDescent="0.25">
      <c r="L46398" s="36"/>
      <c r="M46398" s="36"/>
      <c r="N46398" s="36"/>
    </row>
    <row r="46399" spans="12:14" x14ac:dyDescent="0.25">
      <c r="L46399" s="36"/>
      <c r="M46399" s="36"/>
      <c r="N46399" s="36"/>
    </row>
    <row r="46400" spans="12:14" x14ac:dyDescent="0.25">
      <c r="L46400" s="36"/>
      <c r="M46400" s="36"/>
      <c r="N46400" s="36"/>
    </row>
    <row r="46401" spans="12:14" x14ac:dyDescent="0.25">
      <c r="L46401" s="36"/>
      <c r="M46401" s="36"/>
      <c r="N46401" s="36"/>
    </row>
    <row r="46402" spans="12:14" x14ac:dyDescent="0.25">
      <c r="L46402" s="36"/>
      <c r="M46402" s="36"/>
      <c r="N46402" s="36"/>
    </row>
    <row r="46403" spans="12:14" x14ac:dyDescent="0.25">
      <c r="L46403" s="36"/>
      <c r="M46403" s="36"/>
      <c r="N46403" s="36"/>
    </row>
    <row r="46404" spans="12:14" x14ac:dyDescent="0.25">
      <c r="L46404" s="36"/>
      <c r="M46404" s="36"/>
      <c r="N46404" s="36"/>
    </row>
    <row r="46405" spans="12:14" x14ac:dyDescent="0.25">
      <c r="L46405" s="36"/>
      <c r="M46405" s="36"/>
      <c r="N46405" s="36"/>
    </row>
    <row r="46406" spans="12:14" x14ac:dyDescent="0.25">
      <c r="L46406" s="36"/>
      <c r="M46406" s="36"/>
      <c r="N46406" s="36"/>
    </row>
    <row r="46407" spans="12:14" x14ac:dyDescent="0.25">
      <c r="L46407" s="36"/>
      <c r="M46407" s="36"/>
      <c r="N46407" s="36"/>
    </row>
    <row r="46408" spans="12:14" x14ac:dyDescent="0.25">
      <c r="L46408" s="36"/>
      <c r="M46408" s="36"/>
      <c r="N46408" s="36"/>
    </row>
    <row r="46409" spans="12:14" x14ac:dyDescent="0.25">
      <c r="L46409" s="36"/>
      <c r="M46409" s="36"/>
      <c r="N46409" s="36"/>
    </row>
    <row r="46410" spans="12:14" x14ac:dyDescent="0.25">
      <c r="L46410" s="36"/>
      <c r="M46410" s="36"/>
      <c r="N46410" s="36"/>
    </row>
    <row r="46411" spans="12:14" x14ac:dyDescent="0.25">
      <c r="L46411" s="36"/>
      <c r="M46411" s="36"/>
      <c r="N46411" s="36"/>
    </row>
    <row r="46412" spans="12:14" x14ac:dyDescent="0.25">
      <c r="L46412" s="36"/>
      <c r="M46412" s="36"/>
      <c r="N46412" s="36"/>
    </row>
    <row r="46413" spans="12:14" x14ac:dyDescent="0.25">
      <c r="L46413" s="36"/>
      <c r="M46413" s="36"/>
      <c r="N46413" s="36"/>
    </row>
    <row r="46414" spans="12:14" x14ac:dyDescent="0.25">
      <c r="L46414" s="36"/>
      <c r="M46414" s="36"/>
      <c r="N46414" s="36"/>
    </row>
    <row r="46415" spans="12:14" x14ac:dyDescent="0.25">
      <c r="L46415" s="36"/>
      <c r="M46415" s="36"/>
      <c r="N46415" s="36"/>
    </row>
    <row r="46416" spans="12:14" x14ac:dyDescent="0.25">
      <c r="L46416" s="36"/>
      <c r="M46416" s="36"/>
      <c r="N46416" s="36"/>
    </row>
    <row r="46417" spans="12:14" x14ac:dyDescent="0.25">
      <c r="L46417" s="36"/>
      <c r="M46417" s="36"/>
      <c r="N46417" s="36"/>
    </row>
    <row r="46418" spans="12:14" x14ac:dyDescent="0.25">
      <c r="L46418" s="36"/>
      <c r="M46418" s="36"/>
      <c r="N46418" s="36"/>
    </row>
    <row r="46419" spans="12:14" x14ac:dyDescent="0.25">
      <c r="L46419" s="36"/>
      <c r="M46419" s="36"/>
      <c r="N46419" s="36"/>
    </row>
    <row r="46420" spans="12:14" x14ac:dyDescent="0.25">
      <c r="L46420" s="36"/>
      <c r="M46420" s="36"/>
      <c r="N46420" s="36"/>
    </row>
    <row r="46421" spans="12:14" x14ac:dyDescent="0.25">
      <c r="L46421" s="36"/>
      <c r="M46421" s="36"/>
      <c r="N46421" s="36"/>
    </row>
    <row r="46422" spans="12:14" x14ac:dyDescent="0.25">
      <c r="L46422" s="36"/>
      <c r="M46422" s="36"/>
      <c r="N46422" s="36"/>
    </row>
    <row r="46423" spans="12:14" x14ac:dyDescent="0.25">
      <c r="L46423" s="36"/>
      <c r="M46423" s="36"/>
      <c r="N46423" s="36"/>
    </row>
    <row r="46424" spans="12:14" x14ac:dyDescent="0.25">
      <c r="L46424" s="36"/>
      <c r="M46424" s="36"/>
      <c r="N46424" s="36"/>
    </row>
    <row r="46425" spans="12:14" x14ac:dyDescent="0.25">
      <c r="L46425" s="36"/>
      <c r="M46425" s="36"/>
      <c r="N46425" s="36"/>
    </row>
    <row r="46426" spans="12:14" x14ac:dyDescent="0.25">
      <c r="L46426" s="36"/>
      <c r="M46426" s="36"/>
      <c r="N46426" s="36"/>
    </row>
    <row r="46427" spans="12:14" x14ac:dyDescent="0.25">
      <c r="L46427" s="36"/>
      <c r="M46427" s="36"/>
      <c r="N46427" s="36"/>
    </row>
    <row r="46428" spans="12:14" x14ac:dyDescent="0.25">
      <c r="L46428" s="36"/>
      <c r="M46428" s="36"/>
      <c r="N46428" s="36"/>
    </row>
    <row r="46429" spans="12:14" x14ac:dyDescent="0.25">
      <c r="L46429" s="36"/>
      <c r="M46429" s="36"/>
      <c r="N46429" s="36"/>
    </row>
    <row r="46430" spans="12:14" x14ac:dyDescent="0.25">
      <c r="L46430" s="36"/>
      <c r="M46430" s="36"/>
      <c r="N46430" s="36"/>
    </row>
    <row r="46431" spans="12:14" x14ac:dyDescent="0.25">
      <c r="L46431" s="36"/>
      <c r="M46431" s="36"/>
      <c r="N46431" s="36"/>
    </row>
    <row r="46432" spans="12:14" x14ac:dyDescent="0.25">
      <c r="L46432" s="36"/>
      <c r="M46432" s="36"/>
      <c r="N46432" s="36"/>
    </row>
    <row r="46433" spans="12:14" x14ac:dyDescent="0.25">
      <c r="L46433" s="36"/>
      <c r="M46433" s="36"/>
      <c r="N46433" s="36"/>
    </row>
    <row r="46434" spans="12:14" x14ac:dyDescent="0.25">
      <c r="L46434" s="36"/>
      <c r="M46434" s="36"/>
      <c r="N46434" s="36"/>
    </row>
    <row r="46435" spans="12:14" x14ac:dyDescent="0.25">
      <c r="L46435" s="36"/>
      <c r="M46435" s="36"/>
      <c r="N46435" s="36"/>
    </row>
    <row r="46436" spans="12:14" x14ac:dyDescent="0.25">
      <c r="L46436" s="36"/>
      <c r="M46436" s="36"/>
      <c r="N46436" s="36"/>
    </row>
    <row r="46437" spans="12:14" x14ac:dyDescent="0.25">
      <c r="L46437" s="36"/>
      <c r="M46437" s="36"/>
      <c r="N46437" s="36"/>
    </row>
    <row r="46438" spans="12:14" x14ac:dyDescent="0.25">
      <c r="L46438" s="36"/>
      <c r="M46438" s="36"/>
      <c r="N46438" s="36"/>
    </row>
    <row r="46439" spans="12:14" x14ac:dyDescent="0.25">
      <c r="L46439" s="36"/>
      <c r="M46439" s="36"/>
      <c r="N46439" s="36"/>
    </row>
    <row r="46440" spans="12:14" x14ac:dyDescent="0.25">
      <c r="L46440" s="36"/>
      <c r="M46440" s="36"/>
      <c r="N46440" s="36"/>
    </row>
    <row r="46441" spans="12:14" x14ac:dyDescent="0.25">
      <c r="L46441" s="36"/>
      <c r="M46441" s="36"/>
      <c r="N46441" s="36"/>
    </row>
    <row r="46442" spans="12:14" x14ac:dyDescent="0.25">
      <c r="L46442" s="36"/>
      <c r="M46442" s="36"/>
      <c r="N46442" s="36"/>
    </row>
    <row r="46443" spans="12:14" x14ac:dyDescent="0.25">
      <c r="L46443" s="36"/>
      <c r="M46443" s="36"/>
      <c r="N46443" s="36"/>
    </row>
    <row r="46444" spans="12:14" x14ac:dyDescent="0.25">
      <c r="L46444" s="36"/>
      <c r="M46444" s="36"/>
      <c r="N46444" s="36"/>
    </row>
    <row r="46445" spans="12:14" x14ac:dyDescent="0.25">
      <c r="L46445" s="36"/>
      <c r="M46445" s="36"/>
      <c r="N46445" s="36"/>
    </row>
    <row r="46446" spans="12:14" x14ac:dyDescent="0.25">
      <c r="L46446" s="36"/>
      <c r="M46446" s="36"/>
      <c r="N46446" s="36"/>
    </row>
    <row r="46447" spans="12:14" x14ac:dyDescent="0.25">
      <c r="L46447" s="36"/>
      <c r="M46447" s="36"/>
      <c r="N46447" s="36"/>
    </row>
    <row r="46448" spans="12:14" x14ac:dyDescent="0.25">
      <c r="L46448" s="36"/>
      <c r="M46448" s="36"/>
      <c r="N46448" s="36"/>
    </row>
    <row r="46449" spans="12:14" x14ac:dyDescent="0.25">
      <c r="L46449" s="36"/>
      <c r="M46449" s="36"/>
      <c r="N46449" s="36"/>
    </row>
    <row r="46450" spans="12:14" x14ac:dyDescent="0.25">
      <c r="L46450" s="36"/>
      <c r="M46450" s="36"/>
      <c r="N46450" s="36"/>
    </row>
    <row r="46451" spans="12:14" x14ac:dyDescent="0.25">
      <c r="L46451" s="36"/>
      <c r="M46451" s="36"/>
      <c r="N46451" s="36"/>
    </row>
    <row r="46452" spans="12:14" x14ac:dyDescent="0.25">
      <c r="L46452" s="36"/>
      <c r="M46452" s="36"/>
      <c r="N46452" s="36"/>
    </row>
    <row r="46453" spans="12:14" x14ac:dyDescent="0.25">
      <c r="L46453" s="36"/>
      <c r="M46453" s="36"/>
      <c r="N46453" s="36"/>
    </row>
    <row r="46454" spans="12:14" x14ac:dyDescent="0.25">
      <c r="L46454" s="36"/>
      <c r="M46454" s="36"/>
      <c r="N46454" s="36"/>
    </row>
    <row r="46455" spans="12:14" x14ac:dyDescent="0.25">
      <c r="L46455" s="36"/>
      <c r="M46455" s="36"/>
      <c r="N46455" s="36"/>
    </row>
    <row r="46456" spans="12:14" x14ac:dyDescent="0.25">
      <c r="L46456" s="36"/>
      <c r="M46456" s="36"/>
      <c r="N46456" s="36"/>
    </row>
    <row r="46457" spans="12:14" x14ac:dyDescent="0.25">
      <c r="L46457" s="36"/>
      <c r="M46457" s="36"/>
      <c r="N46457" s="36"/>
    </row>
    <row r="46458" spans="12:14" x14ac:dyDescent="0.25">
      <c r="L46458" s="36"/>
      <c r="M46458" s="36"/>
      <c r="N46458" s="36"/>
    </row>
    <row r="46459" spans="12:14" x14ac:dyDescent="0.25">
      <c r="L46459" s="36"/>
      <c r="M46459" s="36"/>
      <c r="N46459" s="36"/>
    </row>
    <row r="46460" spans="12:14" x14ac:dyDescent="0.25">
      <c r="L46460" s="36"/>
      <c r="M46460" s="36"/>
      <c r="N46460" s="36"/>
    </row>
    <row r="46461" spans="12:14" x14ac:dyDescent="0.25">
      <c r="L46461" s="36"/>
      <c r="M46461" s="36"/>
      <c r="N46461" s="36"/>
    </row>
    <row r="46462" spans="12:14" x14ac:dyDescent="0.25">
      <c r="L46462" s="36"/>
      <c r="M46462" s="36"/>
      <c r="N46462" s="36"/>
    </row>
    <row r="46463" spans="12:14" x14ac:dyDescent="0.25">
      <c r="L46463" s="36"/>
      <c r="M46463" s="36"/>
      <c r="N46463" s="36"/>
    </row>
    <row r="46464" spans="12:14" x14ac:dyDescent="0.25">
      <c r="L46464" s="36"/>
      <c r="M46464" s="36"/>
      <c r="N46464" s="36"/>
    </row>
    <row r="46465" spans="12:14" x14ac:dyDescent="0.25">
      <c r="L46465" s="36"/>
      <c r="M46465" s="36"/>
      <c r="N46465" s="36"/>
    </row>
    <row r="46466" spans="12:14" x14ac:dyDescent="0.25">
      <c r="L46466" s="36"/>
      <c r="M46466" s="36"/>
      <c r="N46466" s="36"/>
    </row>
    <row r="46467" spans="12:14" x14ac:dyDescent="0.25">
      <c r="L46467" s="36"/>
      <c r="M46467" s="36"/>
      <c r="N46467" s="36"/>
    </row>
    <row r="46468" spans="12:14" x14ac:dyDescent="0.25">
      <c r="L46468" s="36"/>
      <c r="M46468" s="36"/>
      <c r="N46468" s="36"/>
    </row>
    <row r="46469" spans="12:14" x14ac:dyDescent="0.25">
      <c r="L46469" s="36"/>
      <c r="M46469" s="36"/>
      <c r="N46469" s="36"/>
    </row>
    <row r="46470" spans="12:14" x14ac:dyDescent="0.25">
      <c r="L46470" s="36"/>
      <c r="M46470" s="36"/>
      <c r="N46470" s="36"/>
    </row>
    <row r="46471" spans="12:14" x14ac:dyDescent="0.25">
      <c r="L46471" s="36"/>
      <c r="M46471" s="36"/>
      <c r="N46471" s="36"/>
    </row>
    <row r="46472" spans="12:14" x14ac:dyDescent="0.25">
      <c r="L46472" s="36"/>
      <c r="M46472" s="36"/>
      <c r="N46472" s="36"/>
    </row>
    <row r="46473" spans="12:14" x14ac:dyDescent="0.25">
      <c r="L46473" s="36"/>
      <c r="M46473" s="36"/>
      <c r="N46473" s="36"/>
    </row>
    <row r="46474" spans="12:14" x14ac:dyDescent="0.25">
      <c r="L46474" s="36"/>
      <c r="M46474" s="36"/>
      <c r="N46474" s="36"/>
    </row>
    <row r="46475" spans="12:14" x14ac:dyDescent="0.25">
      <c r="L46475" s="36"/>
      <c r="M46475" s="36"/>
      <c r="N46475" s="36"/>
    </row>
    <row r="46476" spans="12:14" x14ac:dyDescent="0.25">
      <c r="L46476" s="36"/>
      <c r="M46476" s="36"/>
      <c r="N46476" s="36"/>
    </row>
    <row r="46477" spans="12:14" x14ac:dyDescent="0.25">
      <c r="L46477" s="36"/>
      <c r="M46477" s="36"/>
      <c r="N46477" s="36"/>
    </row>
    <row r="46478" spans="12:14" x14ac:dyDescent="0.25">
      <c r="L46478" s="36"/>
      <c r="M46478" s="36"/>
      <c r="N46478" s="36"/>
    </row>
    <row r="46479" spans="12:14" x14ac:dyDescent="0.25">
      <c r="L46479" s="36"/>
      <c r="M46479" s="36"/>
      <c r="N46479" s="36"/>
    </row>
    <row r="46480" spans="12:14" x14ac:dyDescent="0.25">
      <c r="L46480" s="36"/>
      <c r="M46480" s="36"/>
      <c r="N46480" s="36"/>
    </row>
    <row r="46481" spans="12:14" x14ac:dyDescent="0.25">
      <c r="L46481" s="36"/>
      <c r="M46481" s="36"/>
      <c r="N46481" s="36"/>
    </row>
    <row r="46482" spans="12:14" x14ac:dyDescent="0.25">
      <c r="L46482" s="36"/>
      <c r="M46482" s="36"/>
      <c r="N46482" s="36"/>
    </row>
    <row r="46483" spans="12:14" x14ac:dyDescent="0.25">
      <c r="L46483" s="36"/>
      <c r="M46483" s="36"/>
      <c r="N46483" s="36"/>
    </row>
    <row r="46484" spans="12:14" x14ac:dyDescent="0.25">
      <c r="L46484" s="36"/>
      <c r="M46484" s="36"/>
      <c r="N46484" s="36"/>
    </row>
    <row r="46485" spans="12:14" x14ac:dyDescent="0.25">
      <c r="L46485" s="36"/>
      <c r="M46485" s="36"/>
      <c r="N46485" s="36"/>
    </row>
    <row r="46486" spans="12:14" x14ac:dyDescent="0.25">
      <c r="L46486" s="36"/>
      <c r="M46486" s="36"/>
      <c r="N46486" s="36"/>
    </row>
    <row r="46487" spans="12:14" x14ac:dyDescent="0.25">
      <c r="L46487" s="36"/>
      <c r="M46487" s="36"/>
      <c r="N46487" s="36"/>
    </row>
    <row r="46488" spans="12:14" x14ac:dyDescent="0.25">
      <c r="L46488" s="36"/>
      <c r="M46488" s="36"/>
      <c r="N46488" s="36"/>
    </row>
    <row r="46489" spans="12:14" x14ac:dyDescent="0.25">
      <c r="L46489" s="36"/>
      <c r="M46489" s="36"/>
      <c r="N46489" s="36"/>
    </row>
    <row r="46490" spans="12:14" x14ac:dyDescent="0.25">
      <c r="L46490" s="36"/>
      <c r="M46490" s="36"/>
      <c r="N46490" s="36"/>
    </row>
    <row r="46491" spans="12:14" x14ac:dyDescent="0.25">
      <c r="L46491" s="36"/>
      <c r="M46491" s="36"/>
      <c r="N46491" s="36"/>
    </row>
    <row r="46492" spans="12:14" x14ac:dyDescent="0.25">
      <c r="L46492" s="36"/>
      <c r="M46492" s="36"/>
      <c r="N46492" s="36"/>
    </row>
    <row r="46493" spans="12:14" x14ac:dyDescent="0.25">
      <c r="L46493" s="36"/>
      <c r="M46493" s="36"/>
      <c r="N46493" s="36"/>
    </row>
    <row r="46494" spans="12:14" x14ac:dyDescent="0.25">
      <c r="L46494" s="36"/>
      <c r="M46494" s="36"/>
      <c r="N46494" s="36"/>
    </row>
    <row r="46495" spans="12:14" x14ac:dyDescent="0.25">
      <c r="L46495" s="36"/>
      <c r="M46495" s="36"/>
      <c r="N46495" s="36"/>
    </row>
    <row r="46496" spans="12:14" x14ac:dyDescent="0.25">
      <c r="L46496" s="36"/>
      <c r="M46496" s="36"/>
      <c r="N46496" s="36"/>
    </row>
    <row r="46497" spans="12:14" x14ac:dyDescent="0.25">
      <c r="L46497" s="36"/>
      <c r="M46497" s="36"/>
      <c r="N46497" s="36"/>
    </row>
    <row r="46498" spans="12:14" x14ac:dyDescent="0.25">
      <c r="L46498" s="36"/>
      <c r="M46498" s="36"/>
      <c r="N46498" s="36"/>
    </row>
    <row r="46499" spans="12:14" x14ac:dyDescent="0.25">
      <c r="L46499" s="36"/>
      <c r="M46499" s="36"/>
      <c r="N46499" s="36"/>
    </row>
    <row r="46500" spans="12:14" x14ac:dyDescent="0.25">
      <c r="L46500" s="36"/>
      <c r="M46500" s="36"/>
      <c r="N46500" s="36"/>
    </row>
    <row r="46501" spans="12:14" x14ac:dyDescent="0.25">
      <c r="L46501" s="36"/>
      <c r="M46501" s="36"/>
      <c r="N46501" s="36"/>
    </row>
    <row r="46502" spans="12:14" x14ac:dyDescent="0.25">
      <c r="L46502" s="36"/>
      <c r="M46502" s="36"/>
      <c r="N46502" s="36"/>
    </row>
    <row r="46503" spans="12:14" x14ac:dyDescent="0.25">
      <c r="L46503" s="36"/>
      <c r="M46503" s="36"/>
      <c r="N46503" s="36"/>
    </row>
    <row r="46504" spans="12:14" x14ac:dyDescent="0.25">
      <c r="L46504" s="36"/>
      <c r="M46504" s="36"/>
      <c r="N46504" s="36"/>
    </row>
    <row r="46505" spans="12:14" x14ac:dyDescent="0.25">
      <c r="L46505" s="36"/>
      <c r="M46505" s="36"/>
      <c r="N46505" s="36"/>
    </row>
    <row r="46506" spans="12:14" x14ac:dyDescent="0.25">
      <c r="L46506" s="36"/>
      <c r="M46506" s="36"/>
      <c r="N46506" s="36"/>
    </row>
    <row r="46507" spans="12:14" x14ac:dyDescent="0.25">
      <c r="L46507" s="36"/>
      <c r="M46507" s="36"/>
      <c r="N46507" s="36"/>
    </row>
    <row r="46508" spans="12:14" x14ac:dyDescent="0.25">
      <c r="L46508" s="36"/>
      <c r="M46508" s="36"/>
      <c r="N46508" s="36"/>
    </row>
    <row r="46509" spans="12:14" x14ac:dyDescent="0.25">
      <c r="L46509" s="36"/>
      <c r="M46509" s="36"/>
      <c r="N46509" s="36"/>
    </row>
    <row r="46510" spans="12:14" x14ac:dyDescent="0.25">
      <c r="L46510" s="36"/>
      <c r="M46510" s="36"/>
      <c r="N46510" s="36"/>
    </row>
    <row r="46511" spans="12:14" x14ac:dyDescent="0.25">
      <c r="L46511" s="36"/>
      <c r="M46511" s="36"/>
      <c r="N46511" s="36"/>
    </row>
    <row r="46512" spans="12:14" x14ac:dyDescent="0.25">
      <c r="L46512" s="36"/>
      <c r="M46512" s="36"/>
      <c r="N46512" s="36"/>
    </row>
    <row r="46513" spans="12:14" x14ac:dyDescent="0.25">
      <c r="L46513" s="36"/>
      <c r="M46513" s="36"/>
      <c r="N46513" s="36"/>
    </row>
    <row r="46514" spans="12:14" x14ac:dyDescent="0.25">
      <c r="L46514" s="36"/>
      <c r="M46514" s="36"/>
      <c r="N46514" s="36"/>
    </row>
    <row r="46515" spans="12:14" x14ac:dyDescent="0.25">
      <c r="L46515" s="36"/>
      <c r="M46515" s="36"/>
      <c r="N46515" s="36"/>
    </row>
    <row r="46516" spans="12:14" x14ac:dyDescent="0.25">
      <c r="L46516" s="36"/>
      <c r="M46516" s="36"/>
      <c r="N46516" s="36"/>
    </row>
    <row r="46517" spans="12:14" x14ac:dyDescent="0.25">
      <c r="L46517" s="36"/>
      <c r="M46517" s="36"/>
      <c r="N46517" s="36"/>
    </row>
    <row r="46518" spans="12:14" x14ac:dyDescent="0.25">
      <c r="L46518" s="36"/>
      <c r="M46518" s="36"/>
      <c r="N46518" s="36"/>
    </row>
    <row r="46519" spans="12:14" x14ac:dyDescent="0.25">
      <c r="L46519" s="36"/>
      <c r="M46519" s="36"/>
      <c r="N46519" s="36"/>
    </row>
    <row r="46520" spans="12:14" x14ac:dyDescent="0.25">
      <c r="L46520" s="36"/>
      <c r="M46520" s="36"/>
      <c r="N46520" s="36"/>
    </row>
    <row r="46521" spans="12:14" x14ac:dyDescent="0.25">
      <c r="L46521" s="36"/>
      <c r="M46521" s="36"/>
      <c r="N46521" s="36"/>
    </row>
    <row r="46522" spans="12:14" x14ac:dyDescent="0.25">
      <c r="L46522" s="36"/>
      <c r="M46522" s="36"/>
      <c r="N46522" s="36"/>
    </row>
    <row r="46523" spans="12:14" x14ac:dyDescent="0.25">
      <c r="L46523" s="36"/>
      <c r="M46523" s="36"/>
      <c r="N46523" s="36"/>
    </row>
    <row r="46524" spans="12:14" x14ac:dyDescent="0.25">
      <c r="L46524" s="36"/>
      <c r="M46524" s="36"/>
      <c r="N46524" s="36"/>
    </row>
    <row r="46525" spans="12:14" x14ac:dyDescent="0.25">
      <c r="L46525" s="36"/>
      <c r="M46525" s="36"/>
      <c r="N46525" s="36"/>
    </row>
    <row r="46526" spans="12:14" x14ac:dyDescent="0.25">
      <c r="L46526" s="36"/>
      <c r="M46526" s="36"/>
      <c r="N46526" s="36"/>
    </row>
    <row r="46527" spans="12:14" x14ac:dyDescent="0.25">
      <c r="L46527" s="36"/>
      <c r="M46527" s="36"/>
      <c r="N46527" s="36"/>
    </row>
    <row r="46528" spans="12:14" x14ac:dyDescent="0.25">
      <c r="L46528" s="36"/>
      <c r="M46528" s="36"/>
      <c r="N46528" s="36"/>
    </row>
    <row r="46529" spans="12:14" x14ac:dyDescent="0.25">
      <c r="L46529" s="36"/>
      <c r="M46529" s="36"/>
      <c r="N46529" s="36"/>
    </row>
    <row r="46530" spans="12:14" x14ac:dyDescent="0.25">
      <c r="L46530" s="36"/>
      <c r="M46530" s="36"/>
      <c r="N46530" s="36"/>
    </row>
    <row r="46531" spans="12:14" x14ac:dyDescent="0.25">
      <c r="L46531" s="36"/>
      <c r="M46531" s="36"/>
      <c r="N46531" s="36"/>
    </row>
    <row r="46532" spans="12:14" x14ac:dyDescent="0.25">
      <c r="L46532" s="36"/>
      <c r="M46532" s="36"/>
      <c r="N46532" s="36"/>
    </row>
    <row r="46533" spans="12:14" x14ac:dyDescent="0.25">
      <c r="L46533" s="36"/>
      <c r="M46533" s="36"/>
      <c r="N46533" s="36"/>
    </row>
    <row r="46534" spans="12:14" x14ac:dyDescent="0.25">
      <c r="L46534" s="36"/>
      <c r="M46534" s="36"/>
      <c r="N46534" s="36"/>
    </row>
    <row r="46535" spans="12:14" x14ac:dyDescent="0.25">
      <c r="L46535" s="36"/>
      <c r="M46535" s="36"/>
      <c r="N46535" s="36"/>
    </row>
    <row r="46536" spans="12:14" x14ac:dyDescent="0.25">
      <c r="L46536" s="36"/>
      <c r="M46536" s="36"/>
      <c r="N46536" s="36"/>
    </row>
    <row r="46537" spans="12:14" x14ac:dyDescent="0.25">
      <c r="L46537" s="36"/>
      <c r="M46537" s="36"/>
      <c r="N46537" s="36"/>
    </row>
    <row r="46538" spans="12:14" x14ac:dyDescent="0.25">
      <c r="L46538" s="36"/>
      <c r="M46538" s="36"/>
      <c r="N46538" s="36"/>
    </row>
    <row r="46539" spans="12:14" x14ac:dyDescent="0.25">
      <c r="L46539" s="36"/>
      <c r="M46539" s="36"/>
      <c r="N46539" s="36"/>
    </row>
    <row r="46540" spans="12:14" x14ac:dyDescent="0.25">
      <c r="L46540" s="36"/>
      <c r="M46540" s="36"/>
      <c r="N46540" s="36"/>
    </row>
    <row r="46541" spans="12:14" x14ac:dyDescent="0.25">
      <c r="L46541" s="36"/>
      <c r="M46541" s="36"/>
      <c r="N46541" s="36"/>
    </row>
    <row r="46542" spans="12:14" x14ac:dyDescent="0.25">
      <c r="L46542" s="36"/>
      <c r="M46542" s="36"/>
      <c r="N46542" s="36"/>
    </row>
    <row r="46543" spans="12:14" x14ac:dyDescent="0.25">
      <c r="L46543" s="36"/>
      <c r="M46543" s="36"/>
      <c r="N46543" s="36"/>
    </row>
    <row r="46544" spans="12:14" x14ac:dyDescent="0.25">
      <c r="L46544" s="36"/>
      <c r="M46544" s="36"/>
      <c r="N46544" s="36"/>
    </row>
    <row r="46545" spans="12:14" x14ac:dyDescent="0.25">
      <c r="L46545" s="36"/>
      <c r="M46545" s="36"/>
      <c r="N46545" s="36"/>
    </row>
    <row r="46546" spans="12:14" x14ac:dyDescent="0.25">
      <c r="L46546" s="36"/>
      <c r="M46546" s="36"/>
      <c r="N46546" s="36"/>
    </row>
    <row r="46547" spans="12:14" x14ac:dyDescent="0.25">
      <c r="L46547" s="36"/>
      <c r="M46547" s="36"/>
      <c r="N46547" s="36"/>
    </row>
    <row r="46548" spans="12:14" x14ac:dyDescent="0.25">
      <c r="L46548" s="36"/>
      <c r="M46548" s="36"/>
      <c r="N46548" s="36"/>
    </row>
    <row r="46549" spans="12:14" x14ac:dyDescent="0.25">
      <c r="L46549" s="36"/>
      <c r="M46549" s="36"/>
      <c r="N46549" s="36"/>
    </row>
    <row r="46550" spans="12:14" x14ac:dyDescent="0.25">
      <c r="L46550" s="36"/>
      <c r="M46550" s="36"/>
      <c r="N46550" s="36"/>
    </row>
    <row r="46551" spans="12:14" x14ac:dyDescent="0.25">
      <c r="L46551" s="36"/>
      <c r="M46551" s="36"/>
      <c r="N46551" s="36"/>
    </row>
    <row r="46552" spans="12:14" x14ac:dyDescent="0.25">
      <c r="L46552" s="36"/>
      <c r="M46552" s="36"/>
      <c r="N46552" s="36"/>
    </row>
    <row r="46553" spans="12:14" x14ac:dyDescent="0.25">
      <c r="L46553" s="36"/>
      <c r="M46553" s="36"/>
      <c r="N46553" s="36"/>
    </row>
    <row r="46554" spans="12:14" x14ac:dyDescent="0.25">
      <c r="L46554" s="36"/>
      <c r="M46554" s="36"/>
      <c r="N46554" s="36"/>
    </row>
    <row r="46555" spans="12:14" x14ac:dyDescent="0.25">
      <c r="L46555" s="36"/>
      <c r="M46555" s="36"/>
      <c r="N46555" s="36"/>
    </row>
    <row r="46556" spans="12:14" x14ac:dyDescent="0.25">
      <c r="L46556" s="36"/>
      <c r="M46556" s="36"/>
      <c r="N46556" s="36"/>
    </row>
    <row r="46557" spans="12:14" x14ac:dyDescent="0.25">
      <c r="L46557" s="36"/>
      <c r="M46557" s="36"/>
      <c r="N46557" s="36"/>
    </row>
    <row r="46558" spans="12:14" x14ac:dyDescent="0.25">
      <c r="L46558" s="36"/>
      <c r="M46558" s="36"/>
      <c r="N46558" s="36"/>
    </row>
    <row r="46559" spans="12:14" x14ac:dyDescent="0.25">
      <c r="L46559" s="36"/>
      <c r="M46559" s="36"/>
      <c r="N46559" s="36"/>
    </row>
    <row r="46560" spans="12:14" x14ac:dyDescent="0.25">
      <c r="L46560" s="36"/>
      <c r="M46560" s="36"/>
      <c r="N46560" s="36"/>
    </row>
    <row r="46561" spans="12:14" x14ac:dyDescent="0.25">
      <c r="L46561" s="36"/>
      <c r="M46561" s="36"/>
      <c r="N46561" s="36"/>
    </row>
    <row r="46562" spans="12:14" x14ac:dyDescent="0.25">
      <c r="L46562" s="36"/>
      <c r="M46562" s="36"/>
      <c r="N46562" s="36"/>
    </row>
    <row r="46563" spans="12:14" x14ac:dyDescent="0.25">
      <c r="L46563" s="36"/>
      <c r="M46563" s="36"/>
      <c r="N46563" s="36"/>
    </row>
    <row r="46564" spans="12:14" x14ac:dyDescent="0.25">
      <c r="L46564" s="36"/>
      <c r="M46564" s="36"/>
      <c r="N46564" s="36"/>
    </row>
    <row r="46565" spans="12:14" x14ac:dyDescent="0.25">
      <c r="L46565" s="36"/>
      <c r="M46565" s="36"/>
      <c r="N46565" s="36"/>
    </row>
    <row r="46566" spans="12:14" x14ac:dyDescent="0.25">
      <c r="L46566" s="36"/>
      <c r="M46566" s="36"/>
      <c r="N46566" s="36"/>
    </row>
    <row r="46567" spans="12:14" x14ac:dyDescent="0.25">
      <c r="L46567" s="36"/>
      <c r="M46567" s="36"/>
      <c r="N46567" s="36"/>
    </row>
    <row r="46568" spans="12:14" x14ac:dyDescent="0.25">
      <c r="L46568" s="36"/>
      <c r="M46568" s="36"/>
      <c r="N46568" s="36"/>
    </row>
    <row r="46569" spans="12:14" x14ac:dyDescent="0.25">
      <c r="L46569" s="36"/>
      <c r="M46569" s="36"/>
      <c r="N46569" s="36"/>
    </row>
    <row r="46570" spans="12:14" x14ac:dyDescent="0.25">
      <c r="L46570" s="36"/>
      <c r="M46570" s="36"/>
      <c r="N46570" s="36"/>
    </row>
    <row r="46571" spans="12:14" x14ac:dyDescent="0.25">
      <c r="L46571" s="36"/>
      <c r="M46571" s="36"/>
      <c r="N46571" s="36"/>
    </row>
    <row r="46572" spans="12:14" x14ac:dyDescent="0.25">
      <c r="L46572" s="36"/>
      <c r="M46572" s="36"/>
      <c r="N46572" s="36"/>
    </row>
    <row r="46573" spans="12:14" x14ac:dyDescent="0.25">
      <c r="L46573" s="36"/>
      <c r="M46573" s="36"/>
      <c r="N46573" s="36"/>
    </row>
    <row r="46574" spans="12:14" x14ac:dyDescent="0.25">
      <c r="L46574" s="36"/>
      <c r="M46574" s="36"/>
      <c r="N46574" s="36"/>
    </row>
    <row r="46575" spans="12:14" x14ac:dyDescent="0.25">
      <c r="L46575" s="36"/>
      <c r="M46575" s="36"/>
      <c r="N46575" s="36"/>
    </row>
    <row r="46576" spans="12:14" x14ac:dyDescent="0.25">
      <c r="L46576" s="36"/>
      <c r="M46576" s="36"/>
      <c r="N46576" s="36"/>
    </row>
    <row r="46577" spans="12:14" x14ac:dyDescent="0.25">
      <c r="L46577" s="36"/>
      <c r="M46577" s="36"/>
      <c r="N46577" s="36"/>
    </row>
    <row r="46578" spans="12:14" x14ac:dyDescent="0.25">
      <c r="L46578" s="36"/>
      <c r="M46578" s="36"/>
      <c r="N46578" s="36"/>
    </row>
    <row r="46579" spans="12:14" x14ac:dyDescent="0.25">
      <c r="L46579" s="36"/>
      <c r="M46579" s="36"/>
      <c r="N46579" s="36"/>
    </row>
    <row r="46580" spans="12:14" x14ac:dyDescent="0.25">
      <c r="L46580" s="36"/>
      <c r="M46580" s="36"/>
      <c r="N46580" s="36"/>
    </row>
    <row r="46581" spans="12:14" x14ac:dyDescent="0.25">
      <c r="L46581" s="36"/>
      <c r="M46581" s="36"/>
      <c r="N46581" s="36"/>
    </row>
    <row r="46582" spans="12:14" x14ac:dyDescent="0.25">
      <c r="L46582" s="36"/>
      <c r="M46582" s="36"/>
      <c r="N46582" s="36"/>
    </row>
    <row r="46583" spans="12:14" x14ac:dyDescent="0.25">
      <c r="L46583" s="36"/>
      <c r="M46583" s="36"/>
      <c r="N46583" s="36"/>
    </row>
    <row r="46584" spans="12:14" x14ac:dyDescent="0.25">
      <c r="L46584" s="36"/>
      <c r="M46584" s="36"/>
      <c r="N46584" s="36"/>
    </row>
    <row r="46585" spans="12:14" x14ac:dyDescent="0.25">
      <c r="L46585" s="36"/>
      <c r="M46585" s="36"/>
      <c r="N46585" s="36"/>
    </row>
    <row r="46586" spans="12:14" x14ac:dyDescent="0.25">
      <c r="L46586" s="36"/>
      <c r="M46586" s="36"/>
      <c r="N46586" s="36"/>
    </row>
    <row r="46587" spans="12:14" x14ac:dyDescent="0.25">
      <c r="L46587" s="36"/>
      <c r="M46587" s="36"/>
      <c r="N46587" s="36"/>
    </row>
    <row r="46588" spans="12:14" x14ac:dyDescent="0.25">
      <c r="L46588" s="36"/>
      <c r="M46588" s="36"/>
      <c r="N46588" s="36"/>
    </row>
    <row r="46589" spans="12:14" x14ac:dyDescent="0.25">
      <c r="L46589" s="36"/>
      <c r="M46589" s="36"/>
      <c r="N46589" s="36"/>
    </row>
    <row r="46590" spans="12:14" x14ac:dyDescent="0.25">
      <c r="L46590" s="36"/>
      <c r="M46590" s="36"/>
      <c r="N46590" s="36"/>
    </row>
    <row r="46591" spans="12:14" x14ac:dyDescent="0.25">
      <c r="L46591" s="36"/>
      <c r="M46591" s="36"/>
      <c r="N46591" s="36"/>
    </row>
    <row r="46592" spans="12:14" x14ac:dyDescent="0.25">
      <c r="L46592" s="36"/>
      <c r="M46592" s="36"/>
      <c r="N46592" s="36"/>
    </row>
    <row r="46593" spans="12:14" x14ac:dyDescent="0.25">
      <c r="L46593" s="36"/>
      <c r="M46593" s="36"/>
      <c r="N46593" s="36"/>
    </row>
    <row r="46594" spans="12:14" x14ac:dyDescent="0.25">
      <c r="L46594" s="36"/>
      <c r="M46594" s="36"/>
      <c r="N46594" s="36"/>
    </row>
    <row r="46595" spans="12:14" x14ac:dyDescent="0.25">
      <c r="L46595" s="36"/>
      <c r="M46595" s="36"/>
      <c r="N46595" s="36"/>
    </row>
    <row r="46596" spans="12:14" x14ac:dyDescent="0.25">
      <c r="L46596" s="36"/>
      <c r="M46596" s="36"/>
      <c r="N46596" s="36"/>
    </row>
    <row r="46597" spans="12:14" x14ac:dyDescent="0.25">
      <c r="L46597" s="36"/>
      <c r="M46597" s="36"/>
      <c r="N46597" s="36"/>
    </row>
    <row r="46598" spans="12:14" x14ac:dyDescent="0.25">
      <c r="L46598" s="36"/>
      <c r="M46598" s="36"/>
      <c r="N46598" s="36"/>
    </row>
    <row r="46599" spans="12:14" x14ac:dyDescent="0.25">
      <c r="L46599" s="36"/>
      <c r="M46599" s="36"/>
      <c r="N46599" s="36"/>
    </row>
    <row r="46600" spans="12:14" x14ac:dyDescent="0.25">
      <c r="L46600" s="36"/>
      <c r="M46600" s="36"/>
      <c r="N46600" s="36"/>
    </row>
    <row r="46601" spans="12:14" x14ac:dyDescent="0.25">
      <c r="L46601" s="36"/>
      <c r="M46601" s="36"/>
      <c r="N46601" s="36"/>
    </row>
    <row r="46602" spans="12:14" x14ac:dyDescent="0.25">
      <c r="L46602" s="36"/>
      <c r="M46602" s="36"/>
      <c r="N46602" s="36"/>
    </row>
    <row r="46603" spans="12:14" x14ac:dyDescent="0.25">
      <c r="L46603" s="36"/>
      <c r="M46603" s="36"/>
      <c r="N46603" s="36"/>
    </row>
    <row r="46604" spans="12:14" x14ac:dyDescent="0.25">
      <c r="L46604" s="36"/>
      <c r="M46604" s="36"/>
      <c r="N46604" s="36"/>
    </row>
    <row r="46605" spans="12:14" x14ac:dyDescent="0.25">
      <c r="L46605" s="36"/>
      <c r="M46605" s="36"/>
      <c r="N46605" s="36"/>
    </row>
    <row r="46606" spans="12:14" x14ac:dyDescent="0.25">
      <c r="L46606" s="36"/>
      <c r="M46606" s="36"/>
      <c r="N46606" s="36"/>
    </row>
    <row r="46607" spans="12:14" x14ac:dyDescent="0.25">
      <c r="L46607" s="36"/>
      <c r="M46607" s="36"/>
      <c r="N46607" s="36"/>
    </row>
    <row r="46608" spans="12:14" x14ac:dyDescent="0.25">
      <c r="L46608" s="36"/>
      <c r="M46608" s="36"/>
      <c r="N46608" s="36"/>
    </row>
    <row r="46609" spans="12:14" x14ac:dyDescent="0.25">
      <c r="L46609" s="36"/>
      <c r="M46609" s="36"/>
      <c r="N46609" s="36"/>
    </row>
    <row r="46610" spans="12:14" x14ac:dyDescent="0.25">
      <c r="L46610" s="36"/>
      <c r="M46610" s="36"/>
      <c r="N46610" s="36"/>
    </row>
    <row r="46611" spans="12:14" x14ac:dyDescent="0.25">
      <c r="L46611" s="36"/>
      <c r="M46611" s="36"/>
      <c r="N46611" s="36"/>
    </row>
    <row r="46612" spans="12:14" x14ac:dyDescent="0.25">
      <c r="L46612" s="36"/>
      <c r="M46612" s="36"/>
      <c r="N46612" s="36"/>
    </row>
    <row r="46613" spans="12:14" x14ac:dyDescent="0.25">
      <c r="L46613" s="36"/>
      <c r="M46613" s="36"/>
      <c r="N46613" s="36"/>
    </row>
    <row r="46614" spans="12:14" x14ac:dyDescent="0.25">
      <c r="L46614" s="36"/>
      <c r="M46614" s="36"/>
      <c r="N46614" s="36"/>
    </row>
    <row r="46615" spans="12:14" x14ac:dyDescent="0.25">
      <c r="L46615" s="36"/>
      <c r="M46615" s="36"/>
      <c r="N46615" s="36"/>
    </row>
    <row r="46616" spans="12:14" x14ac:dyDescent="0.25">
      <c r="L46616" s="36"/>
      <c r="M46616" s="36"/>
      <c r="N46616" s="36"/>
    </row>
    <row r="46617" spans="12:14" x14ac:dyDescent="0.25">
      <c r="L46617" s="36"/>
      <c r="M46617" s="36"/>
      <c r="N46617" s="36"/>
    </row>
    <row r="46618" spans="12:14" x14ac:dyDescent="0.25">
      <c r="L46618" s="36"/>
      <c r="M46618" s="36"/>
      <c r="N46618" s="36"/>
    </row>
    <row r="46619" spans="12:14" x14ac:dyDescent="0.25">
      <c r="L46619" s="36"/>
      <c r="M46619" s="36"/>
      <c r="N46619" s="36"/>
    </row>
    <row r="46620" spans="12:14" x14ac:dyDescent="0.25">
      <c r="L46620" s="36"/>
      <c r="M46620" s="36"/>
      <c r="N46620" s="36"/>
    </row>
    <row r="46621" spans="12:14" x14ac:dyDescent="0.25">
      <c r="L46621" s="36"/>
      <c r="M46621" s="36"/>
      <c r="N46621" s="36"/>
    </row>
    <row r="46622" spans="12:14" x14ac:dyDescent="0.25">
      <c r="L46622" s="36"/>
      <c r="M46622" s="36"/>
      <c r="N46622" s="36"/>
    </row>
    <row r="46623" spans="12:14" x14ac:dyDescent="0.25">
      <c r="L46623" s="36"/>
      <c r="M46623" s="36"/>
      <c r="N46623" s="36"/>
    </row>
    <row r="46624" spans="12:14" x14ac:dyDescent="0.25">
      <c r="L46624" s="36"/>
      <c r="M46624" s="36"/>
      <c r="N46624" s="36"/>
    </row>
    <row r="46625" spans="12:14" x14ac:dyDescent="0.25">
      <c r="L46625" s="36"/>
      <c r="M46625" s="36"/>
      <c r="N46625" s="36"/>
    </row>
    <row r="46626" spans="12:14" x14ac:dyDescent="0.25">
      <c r="L46626" s="36"/>
      <c r="M46626" s="36"/>
      <c r="N46626" s="36"/>
    </row>
    <row r="46627" spans="12:14" x14ac:dyDescent="0.25">
      <c r="L46627" s="36"/>
      <c r="M46627" s="36"/>
      <c r="N46627" s="36"/>
    </row>
    <row r="46628" spans="12:14" x14ac:dyDescent="0.25">
      <c r="L46628" s="36"/>
      <c r="M46628" s="36"/>
      <c r="N46628" s="36"/>
    </row>
    <row r="46629" spans="12:14" x14ac:dyDescent="0.25">
      <c r="L46629" s="36"/>
      <c r="M46629" s="36"/>
      <c r="N46629" s="36"/>
    </row>
    <row r="46630" spans="12:14" x14ac:dyDescent="0.25">
      <c r="L46630" s="36"/>
      <c r="M46630" s="36"/>
      <c r="N46630" s="36"/>
    </row>
    <row r="46631" spans="12:14" x14ac:dyDescent="0.25">
      <c r="L46631" s="36"/>
      <c r="M46631" s="36"/>
      <c r="N46631" s="36"/>
    </row>
    <row r="46632" spans="12:14" x14ac:dyDescent="0.25">
      <c r="L46632" s="36"/>
      <c r="M46632" s="36"/>
      <c r="N46632" s="36"/>
    </row>
    <row r="46633" spans="12:14" x14ac:dyDescent="0.25">
      <c r="L46633" s="36"/>
      <c r="M46633" s="36"/>
      <c r="N46633" s="36"/>
    </row>
    <row r="46634" spans="12:14" x14ac:dyDescent="0.25">
      <c r="L46634" s="36"/>
      <c r="M46634" s="36"/>
      <c r="N46634" s="36"/>
    </row>
    <row r="46635" spans="12:14" x14ac:dyDescent="0.25">
      <c r="L46635" s="36"/>
      <c r="M46635" s="36"/>
      <c r="N46635" s="36"/>
    </row>
    <row r="46636" spans="12:14" x14ac:dyDescent="0.25">
      <c r="L46636" s="36"/>
      <c r="M46636" s="36"/>
      <c r="N46636" s="36"/>
    </row>
    <row r="46637" spans="12:14" x14ac:dyDescent="0.25">
      <c r="L46637" s="36"/>
      <c r="M46637" s="36"/>
      <c r="N46637" s="36"/>
    </row>
    <row r="46638" spans="12:14" x14ac:dyDescent="0.25">
      <c r="L46638" s="36"/>
      <c r="M46638" s="36"/>
      <c r="N46638" s="36"/>
    </row>
    <row r="46639" spans="12:14" x14ac:dyDescent="0.25">
      <c r="L46639" s="36"/>
      <c r="M46639" s="36"/>
      <c r="N46639" s="36"/>
    </row>
    <row r="46640" spans="12:14" x14ac:dyDescent="0.25">
      <c r="L46640" s="36"/>
      <c r="M46640" s="36"/>
      <c r="N46640" s="36"/>
    </row>
    <row r="46641" spans="12:14" x14ac:dyDescent="0.25">
      <c r="L46641" s="36"/>
      <c r="M46641" s="36"/>
      <c r="N46641" s="36"/>
    </row>
    <row r="46642" spans="12:14" x14ac:dyDescent="0.25">
      <c r="L46642" s="36"/>
      <c r="M46642" s="36"/>
      <c r="N46642" s="36"/>
    </row>
    <row r="46643" spans="12:14" x14ac:dyDescent="0.25">
      <c r="L46643" s="36"/>
      <c r="M46643" s="36"/>
      <c r="N46643" s="36"/>
    </row>
    <row r="46644" spans="12:14" x14ac:dyDescent="0.25">
      <c r="L46644" s="36"/>
      <c r="M46644" s="36"/>
      <c r="N46644" s="36"/>
    </row>
    <row r="46645" spans="12:14" x14ac:dyDescent="0.25">
      <c r="L46645" s="36"/>
      <c r="M46645" s="36"/>
      <c r="N46645" s="36"/>
    </row>
    <row r="46646" spans="12:14" x14ac:dyDescent="0.25">
      <c r="L46646" s="36"/>
      <c r="M46646" s="36"/>
      <c r="N46646" s="36"/>
    </row>
    <row r="46647" spans="12:14" x14ac:dyDescent="0.25">
      <c r="L46647" s="36"/>
      <c r="M46647" s="36"/>
      <c r="N46647" s="36"/>
    </row>
    <row r="46648" spans="12:14" x14ac:dyDescent="0.25">
      <c r="L46648" s="36"/>
      <c r="M46648" s="36"/>
      <c r="N46648" s="36"/>
    </row>
    <row r="46649" spans="12:14" x14ac:dyDescent="0.25">
      <c r="L46649" s="36"/>
      <c r="M46649" s="36"/>
      <c r="N46649" s="36"/>
    </row>
    <row r="46650" spans="12:14" x14ac:dyDescent="0.25">
      <c r="L46650" s="36"/>
      <c r="M46650" s="36"/>
      <c r="N46650" s="36"/>
    </row>
    <row r="46651" spans="12:14" x14ac:dyDescent="0.25">
      <c r="L46651" s="36"/>
      <c r="M46651" s="36"/>
      <c r="N46651" s="36"/>
    </row>
    <row r="46652" spans="12:14" x14ac:dyDescent="0.25">
      <c r="L46652" s="36"/>
      <c r="M46652" s="36"/>
      <c r="N46652" s="36"/>
    </row>
    <row r="46653" spans="12:14" x14ac:dyDescent="0.25">
      <c r="L46653" s="36"/>
      <c r="M46653" s="36"/>
      <c r="N46653" s="36"/>
    </row>
    <row r="46654" spans="12:14" x14ac:dyDescent="0.25">
      <c r="L46654" s="36"/>
      <c r="M46654" s="36"/>
      <c r="N46654" s="36"/>
    </row>
    <row r="46655" spans="12:14" x14ac:dyDescent="0.25">
      <c r="L46655" s="36"/>
      <c r="M46655" s="36"/>
      <c r="N46655" s="36"/>
    </row>
    <row r="46656" spans="12:14" x14ac:dyDescent="0.25">
      <c r="L46656" s="36"/>
      <c r="M46656" s="36"/>
      <c r="N46656" s="36"/>
    </row>
    <row r="46657" spans="12:14" x14ac:dyDescent="0.25">
      <c r="L46657" s="36"/>
      <c r="M46657" s="36"/>
      <c r="N46657" s="36"/>
    </row>
    <row r="46658" spans="12:14" x14ac:dyDescent="0.25">
      <c r="L46658" s="36"/>
      <c r="M46658" s="36"/>
      <c r="N46658" s="36"/>
    </row>
    <row r="46659" spans="12:14" x14ac:dyDescent="0.25">
      <c r="L46659" s="36"/>
      <c r="M46659" s="36"/>
      <c r="N46659" s="36"/>
    </row>
    <row r="46660" spans="12:14" x14ac:dyDescent="0.25">
      <c r="L46660" s="36"/>
      <c r="M46660" s="36"/>
      <c r="N46660" s="36"/>
    </row>
    <row r="46661" spans="12:14" x14ac:dyDescent="0.25">
      <c r="L46661" s="36"/>
      <c r="M46661" s="36"/>
      <c r="N46661" s="36"/>
    </row>
    <row r="46662" spans="12:14" x14ac:dyDescent="0.25">
      <c r="L46662" s="36"/>
      <c r="M46662" s="36"/>
      <c r="N46662" s="36"/>
    </row>
    <row r="46663" spans="12:14" x14ac:dyDescent="0.25">
      <c r="L46663" s="36"/>
      <c r="M46663" s="36"/>
      <c r="N46663" s="36"/>
    </row>
    <row r="46664" spans="12:14" x14ac:dyDescent="0.25">
      <c r="L46664" s="36"/>
      <c r="M46664" s="36"/>
      <c r="N46664" s="36"/>
    </row>
    <row r="46665" spans="12:14" x14ac:dyDescent="0.25">
      <c r="L46665" s="36"/>
      <c r="M46665" s="36"/>
      <c r="N46665" s="36"/>
    </row>
    <row r="46666" spans="12:14" x14ac:dyDescent="0.25">
      <c r="L46666" s="36"/>
      <c r="M46666" s="36"/>
      <c r="N46666" s="36"/>
    </row>
    <row r="46667" spans="12:14" x14ac:dyDescent="0.25">
      <c r="L46667" s="36"/>
      <c r="M46667" s="36"/>
      <c r="N46667" s="36"/>
    </row>
    <row r="46668" spans="12:14" x14ac:dyDescent="0.25">
      <c r="L46668" s="36"/>
      <c r="M46668" s="36"/>
      <c r="N46668" s="36"/>
    </row>
    <row r="46669" spans="12:14" x14ac:dyDescent="0.25">
      <c r="L46669" s="36"/>
      <c r="M46669" s="36"/>
      <c r="N46669" s="36"/>
    </row>
    <row r="46670" spans="12:14" x14ac:dyDescent="0.25">
      <c r="L46670" s="36"/>
      <c r="M46670" s="36"/>
      <c r="N46670" s="36"/>
    </row>
    <row r="46671" spans="12:14" x14ac:dyDescent="0.25">
      <c r="L46671" s="36"/>
      <c r="M46671" s="36"/>
      <c r="N46671" s="36"/>
    </row>
    <row r="46672" spans="12:14" x14ac:dyDescent="0.25">
      <c r="L46672" s="36"/>
      <c r="M46672" s="36"/>
      <c r="N46672" s="36"/>
    </row>
    <row r="46673" spans="12:14" x14ac:dyDescent="0.25">
      <c r="L46673" s="36"/>
      <c r="M46673" s="36"/>
      <c r="N46673" s="36"/>
    </row>
    <row r="46674" spans="12:14" x14ac:dyDescent="0.25">
      <c r="L46674" s="36"/>
      <c r="M46674" s="36"/>
      <c r="N46674" s="36"/>
    </row>
    <row r="46675" spans="12:14" x14ac:dyDescent="0.25">
      <c r="L46675" s="36"/>
      <c r="M46675" s="36"/>
      <c r="N46675" s="36"/>
    </row>
    <row r="46676" spans="12:14" x14ac:dyDescent="0.25">
      <c r="L46676" s="36"/>
      <c r="M46676" s="36"/>
      <c r="N46676" s="36"/>
    </row>
    <row r="46677" spans="12:14" x14ac:dyDescent="0.25">
      <c r="L46677" s="36"/>
      <c r="M46677" s="36"/>
      <c r="N46677" s="36"/>
    </row>
    <row r="46678" spans="12:14" x14ac:dyDescent="0.25">
      <c r="L46678" s="36"/>
      <c r="M46678" s="36"/>
      <c r="N46678" s="36"/>
    </row>
    <row r="46679" spans="12:14" x14ac:dyDescent="0.25">
      <c r="L46679" s="36"/>
      <c r="M46679" s="36"/>
      <c r="N46679" s="36"/>
    </row>
    <row r="46680" spans="12:14" x14ac:dyDescent="0.25">
      <c r="L46680" s="36"/>
      <c r="M46680" s="36"/>
      <c r="N46680" s="36"/>
    </row>
    <row r="46681" spans="12:14" x14ac:dyDescent="0.25">
      <c r="L46681" s="36"/>
      <c r="M46681" s="36"/>
      <c r="N46681" s="36"/>
    </row>
    <row r="46682" spans="12:14" x14ac:dyDescent="0.25">
      <c r="L46682" s="36"/>
      <c r="M46682" s="36"/>
      <c r="N46682" s="36"/>
    </row>
    <row r="46683" spans="12:14" x14ac:dyDescent="0.25">
      <c r="L46683" s="36"/>
      <c r="M46683" s="36"/>
      <c r="N46683" s="36"/>
    </row>
    <row r="46684" spans="12:14" x14ac:dyDescent="0.25">
      <c r="L46684" s="36"/>
      <c r="M46684" s="36"/>
      <c r="N46684" s="36"/>
    </row>
    <row r="46685" spans="12:14" x14ac:dyDescent="0.25">
      <c r="L46685" s="36"/>
      <c r="M46685" s="36"/>
      <c r="N46685" s="36"/>
    </row>
    <row r="46686" spans="12:14" x14ac:dyDescent="0.25">
      <c r="L46686" s="36"/>
      <c r="M46686" s="36"/>
      <c r="N46686" s="36"/>
    </row>
    <row r="46687" spans="12:14" x14ac:dyDescent="0.25">
      <c r="L46687" s="36"/>
      <c r="M46687" s="36"/>
      <c r="N46687" s="36"/>
    </row>
    <row r="46688" spans="12:14" x14ac:dyDescent="0.25">
      <c r="L46688" s="36"/>
      <c r="M46688" s="36"/>
      <c r="N46688" s="36"/>
    </row>
    <row r="46689" spans="12:14" x14ac:dyDescent="0.25">
      <c r="L46689" s="36"/>
      <c r="M46689" s="36"/>
      <c r="N46689" s="36"/>
    </row>
    <row r="46690" spans="12:14" x14ac:dyDescent="0.25">
      <c r="L46690" s="36"/>
      <c r="M46690" s="36"/>
      <c r="N46690" s="36"/>
    </row>
    <row r="46691" spans="12:14" x14ac:dyDescent="0.25">
      <c r="L46691" s="36"/>
      <c r="M46691" s="36"/>
      <c r="N46691" s="36"/>
    </row>
    <row r="46692" spans="12:14" x14ac:dyDescent="0.25">
      <c r="L46692" s="36"/>
      <c r="M46692" s="36"/>
      <c r="N46692" s="36"/>
    </row>
    <row r="46693" spans="12:14" x14ac:dyDescent="0.25">
      <c r="L46693" s="36"/>
      <c r="M46693" s="36"/>
      <c r="N46693" s="36"/>
    </row>
    <row r="46694" spans="12:14" x14ac:dyDescent="0.25">
      <c r="L46694" s="36"/>
      <c r="M46694" s="36"/>
      <c r="N46694" s="36"/>
    </row>
    <row r="46695" spans="12:14" x14ac:dyDescent="0.25">
      <c r="L46695" s="36"/>
      <c r="M46695" s="36"/>
      <c r="N46695" s="36"/>
    </row>
    <row r="46696" spans="12:14" x14ac:dyDescent="0.25">
      <c r="L46696" s="36"/>
      <c r="M46696" s="36"/>
      <c r="N46696" s="36"/>
    </row>
    <row r="46697" spans="12:14" x14ac:dyDescent="0.25">
      <c r="L46697" s="36"/>
      <c r="M46697" s="36"/>
      <c r="N46697" s="36"/>
    </row>
    <row r="46698" spans="12:14" x14ac:dyDescent="0.25">
      <c r="L46698" s="36"/>
      <c r="M46698" s="36"/>
      <c r="N46698" s="36"/>
    </row>
    <row r="46699" spans="12:14" x14ac:dyDescent="0.25">
      <c r="L46699" s="36"/>
      <c r="M46699" s="36"/>
      <c r="N46699" s="36"/>
    </row>
    <row r="46700" spans="12:14" x14ac:dyDescent="0.25">
      <c r="L46700" s="36"/>
      <c r="M46700" s="36"/>
      <c r="N46700" s="36"/>
    </row>
    <row r="46701" spans="12:14" x14ac:dyDescent="0.25">
      <c r="L46701" s="36"/>
      <c r="M46701" s="36"/>
      <c r="N46701" s="36"/>
    </row>
    <row r="46702" spans="12:14" x14ac:dyDescent="0.25">
      <c r="L46702" s="36"/>
      <c r="M46702" s="36"/>
      <c r="N46702" s="36"/>
    </row>
    <row r="46703" spans="12:14" x14ac:dyDescent="0.25">
      <c r="L46703" s="36"/>
      <c r="M46703" s="36"/>
      <c r="N46703" s="36"/>
    </row>
    <row r="46704" spans="12:14" x14ac:dyDescent="0.25">
      <c r="L46704" s="36"/>
      <c r="M46704" s="36"/>
      <c r="N46704" s="36"/>
    </row>
    <row r="46705" spans="12:14" x14ac:dyDescent="0.25">
      <c r="L46705" s="36"/>
      <c r="M46705" s="36"/>
      <c r="N46705" s="36"/>
    </row>
    <row r="46706" spans="12:14" x14ac:dyDescent="0.25">
      <c r="L46706" s="36"/>
      <c r="M46706" s="36"/>
      <c r="N46706" s="36"/>
    </row>
    <row r="46707" spans="12:14" x14ac:dyDescent="0.25">
      <c r="L46707" s="36"/>
      <c r="M46707" s="36"/>
      <c r="N46707" s="36"/>
    </row>
    <row r="46708" spans="12:14" x14ac:dyDescent="0.25">
      <c r="L46708" s="36"/>
      <c r="M46708" s="36"/>
      <c r="N46708" s="36"/>
    </row>
    <row r="46709" spans="12:14" x14ac:dyDescent="0.25">
      <c r="L46709" s="36"/>
      <c r="M46709" s="36"/>
      <c r="N46709" s="36"/>
    </row>
    <row r="46710" spans="12:14" x14ac:dyDescent="0.25">
      <c r="L46710" s="36"/>
      <c r="M46710" s="36"/>
      <c r="N46710" s="36"/>
    </row>
    <row r="46711" spans="12:14" x14ac:dyDescent="0.25">
      <c r="L46711" s="36"/>
      <c r="M46711" s="36"/>
      <c r="N46711" s="36"/>
    </row>
    <row r="46712" spans="12:14" x14ac:dyDescent="0.25">
      <c r="L46712" s="36"/>
      <c r="M46712" s="36"/>
      <c r="N46712" s="36"/>
    </row>
    <row r="46713" spans="12:14" x14ac:dyDescent="0.25">
      <c r="L46713" s="36"/>
      <c r="M46713" s="36"/>
      <c r="N46713" s="36"/>
    </row>
    <row r="46714" spans="12:14" x14ac:dyDescent="0.25">
      <c r="L46714" s="36"/>
      <c r="M46714" s="36"/>
      <c r="N46714" s="36"/>
    </row>
    <row r="46715" spans="12:14" x14ac:dyDescent="0.25">
      <c r="L46715" s="36"/>
      <c r="M46715" s="36"/>
      <c r="N46715" s="36"/>
    </row>
    <row r="46716" spans="12:14" x14ac:dyDescent="0.25">
      <c r="L46716" s="36"/>
      <c r="M46716" s="36"/>
      <c r="N46716" s="36"/>
    </row>
    <row r="46717" spans="12:14" x14ac:dyDescent="0.25">
      <c r="L46717" s="36"/>
      <c r="M46717" s="36"/>
      <c r="N46717" s="36"/>
    </row>
    <row r="46718" spans="12:14" x14ac:dyDescent="0.25">
      <c r="L46718" s="36"/>
      <c r="M46718" s="36"/>
      <c r="N46718" s="36"/>
    </row>
    <row r="46719" spans="12:14" x14ac:dyDescent="0.25">
      <c r="L46719" s="36"/>
      <c r="M46719" s="36"/>
      <c r="N46719" s="36"/>
    </row>
    <row r="46720" spans="12:14" x14ac:dyDescent="0.25">
      <c r="L46720" s="36"/>
      <c r="M46720" s="36"/>
      <c r="N46720" s="36"/>
    </row>
    <row r="46721" spans="12:14" x14ac:dyDescent="0.25">
      <c r="L46721" s="36"/>
      <c r="M46721" s="36"/>
      <c r="N46721" s="36"/>
    </row>
    <row r="46722" spans="12:14" x14ac:dyDescent="0.25">
      <c r="L46722" s="36"/>
      <c r="M46722" s="36"/>
      <c r="N46722" s="36"/>
    </row>
    <row r="46723" spans="12:14" x14ac:dyDescent="0.25">
      <c r="L46723" s="36"/>
      <c r="M46723" s="36"/>
      <c r="N46723" s="36"/>
    </row>
    <row r="46724" spans="12:14" x14ac:dyDescent="0.25">
      <c r="L46724" s="36"/>
      <c r="M46724" s="36"/>
      <c r="N46724" s="36"/>
    </row>
    <row r="46725" spans="12:14" x14ac:dyDescent="0.25">
      <c r="L46725" s="36"/>
      <c r="M46725" s="36"/>
      <c r="N46725" s="36"/>
    </row>
    <row r="46726" spans="12:14" x14ac:dyDescent="0.25">
      <c r="L46726" s="36"/>
      <c r="M46726" s="36"/>
      <c r="N46726" s="36"/>
    </row>
    <row r="46727" spans="12:14" x14ac:dyDescent="0.25">
      <c r="L46727" s="36"/>
      <c r="M46727" s="36"/>
      <c r="N46727" s="36"/>
    </row>
    <row r="46728" spans="12:14" x14ac:dyDescent="0.25">
      <c r="L46728" s="36"/>
      <c r="M46728" s="36"/>
      <c r="N46728" s="36"/>
    </row>
    <row r="46729" spans="12:14" x14ac:dyDescent="0.25">
      <c r="L46729" s="36"/>
      <c r="M46729" s="36"/>
      <c r="N46729" s="36"/>
    </row>
    <row r="46730" spans="12:14" x14ac:dyDescent="0.25">
      <c r="L46730" s="36"/>
      <c r="M46730" s="36"/>
      <c r="N46730" s="36"/>
    </row>
    <row r="46731" spans="12:14" x14ac:dyDescent="0.25">
      <c r="L46731" s="36"/>
      <c r="M46731" s="36"/>
      <c r="N46731" s="36"/>
    </row>
    <row r="46732" spans="12:14" x14ac:dyDescent="0.25">
      <c r="L46732" s="36"/>
      <c r="M46732" s="36"/>
      <c r="N46732" s="36"/>
    </row>
    <row r="46733" spans="12:14" x14ac:dyDescent="0.25">
      <c r="L46733" s="36"/>
      <c r="M46733" s="36"/>
      <c r="N46733" s="36"/>
    </row>
    <row r="46734" spans="12:14" x14ac:dyDescent="0.25">
      <c r="L46734" s="36"/>
      <c r="M46734" s="36"/>
      <c r="N46734" s="36"/>
    </row>
    <row r="46735" spans="12:14" x14ac:dyDescent="0.25">
      <c r="L46735" s="36"/>
      <c r="M46735" s="36"/>
      <c r="N46735" s="36"/>
    </row>
    <row r="46736" spans="12:14" x14ac:dyDescent="0.25">
      <c r="L46736" s="36"/>
      <c r="M46736" s="36"/>
      <c r="N46736" s="36"/>
    </row>
    <row r="46737" spans="12:14" x14ac:dyDescent="0.25">
      <c r="L46737" s="36"/>
      <c r="M46737" s="36"/>
      <c r="N46737" s="36"/>
    </row>
    <row r="46738" spans="12:14" x14ac:dyDescent="0.25">
      <c r="L46738" s="36"/>
      <c r="M46738" s="36"/>
      <c r="N46738" s="36"/>
    </row>
    <row r="46739" spans="12:14" x14ac:dyDescent="0.25">
      <c r="L46739" s="36"/>
      <c r="M46739" s="36"/>
      <c r="N46739" s="36"/>
    </row>
    <row r="46740" spans="12:14" x14ac:dyDescent="0.25">
      <c r="L46740" s="36"/>
      <c r="M46740" s="36"/>
      <c r="N46740" s="36"/>
    </row>
    <row r="46741" spans="12:14" x14ac:dyDescent="0.25">
      <c r="L46741" s="36"/>
      <c r="M46741" s="36"/>
      <c r="N46741" s="36"/>
    </row>
    <row r="46742" spans="12:14" x14ac:dyDescent="0.25">
      <c r="L46742" s="36"/>
      <c r="M46742" s="36"/>
      <c r="N46742" s="36"/>
    </row>
    <row r="46743" spans="12:14" x14ac:dyDescent="0.25">
      <c r="L46743" s="36"/>
      <c r="M46743" s="36"/>
      <c r="N46743" s="36"/>
    </row>
    <row r="46744" spans="12:14" x14ac:dyDescent="0.25">
      <c r="L46744" s="36"/>
      <c r="M46744" s="36"/>
      <c r="N46744" s="36"/>
    </row>
    <row r="46745" spans="12:14" x14ac:dyDescent="0.25">
      <c r="L46745" s="36"/>
      <c r="M46745" s="36"/>
      <c r="N46745" s="36"/>
    </row>
    <row r="46746" spans="12:14" x14ac:dyDescent="0.25">
      <c r="L46746" s="36"/>
      <c r="M46746" s="36"/>
      <c r="N46746" s="36"/>
    </row>
    <row r="46747" spans="12:14" x14ac:dyDescent="0.25">
      <c r="L46747" s="36"/>
      <c r="M46747" s="36"/>
      <c r="N46747" s="36"/>
    </row>
    <row r="46748" spans="12:14" x14ac:dyDescent="0.25">
      <c r="L46748" s="36"/>
      <c r="M46748" s="36"/>
      <c r="N46748" s="36"/>
    </row>
    <row r="46749" spans="12:14" x14ac:dyDescent="0.25">
      <c r="L46749" s="36"/>
      <c r="M46749" s="36"/>
      <c r="N46749" s="36"/>
    </row>
    <row r="46750" spans="12:14" x14ac:dyDescent="0.25">
      <c r="L46750" s="36"/>
      <c r="M46750" s="36"/>
      <c r="N46750" s="36"/>
    </row>
    <row r="46751" spans="12:14" x14ac:dyDescent="0.25">
      <c r="L46751" s="36"/>
      <c r="M46751" s="36"/>
      <c r="N46751" s="36"/>
    </row>
    <row r="46752" spans="12:14" x14ac:dyDescent="0.25">
      <c r="L46752" s="36"/>
      <c r="M46752" s="36"/>
      <c r="N46752" s="36"/>
    </row>
    <row r="46753" spans="12:14" x14ac:dyDescent="0.25">
      <c r="L46753" s="36"/>
      <c r="M46753" s="36"/>
      <c r="N46753" s="36"/>
    </row>
    <row r="46754" spans="12:14" x14ac:dyDescent="0.25">
      <c r="L46754" s="36"/>
      <c r="M46754" s="36"/>
      <c r="N46754" s="36"/>
    </row>
    <row r="46755" spans="12:14" x14ac:dyDescent="0.25">
      <c r="L46755" s="36"/>
      <c r="M46755" s="36"/>
      <c r="N46755" s="36"/>
    </row>
    <row r="46756" spans="12:14" x14ac:dyDescent="0.25">
      <c r="L46756" s="36"/>
      <c r="M46756" s="36"/>
      <c r="N46756" s="36"/>
    </row>
    <row r="46757" spans="12:14" x14ac:dyDescent="0.25">
      <c r="L46757" s="36"/>
      <c r="M46757" s="36"/>
      <c r="N46757" s="36"/>
    </row>
    <row r="46758" spans="12:14" x14ac:dyDescent="0.25">
      <c r="L46758" s="36"/>
      <c r="M46758" s="36"/>
      <c r="N46758" s="36"/>
    </row>
    <row r="46759" spans="12:14" x14ac:dyDescent="0.25">
      <c r="L46759" s="36"/>
      <c r="M46759" s="36"/>
      <c r="N46759" s="36"/>
    </row>
    <row r="46760" spans="12:14" x14ac:dyDescent="0.25">
      <c r="L46760" s="36"/>
      <c r="M46760" s="36"/>
      <c r="N46760" s="36"/>
    </row>
    <row r="46761" spans="12:14" x14ac:dyDescent="0.25">
      <c r="L46761" s="36"/>
      <c r="M46761" s="36"/>
      <c r="N46761" s="36"/>
    </row>
    <row r="46762" spans="12:14" x14ac:dyDescent="0.25">
      <c r="L46762" s="36"/>
      <c r="M46762" s="36"/>
      <c r="N46762" s="36"/>
    </row>
    <row r="46763" spans="12:14" x14ac:dyDescent="0.25">
      <c r="L46763" s="36"/>
      <c r="M46763" s="36"/>
      <c r="N46763" s="36"/>
    </row>
    <row r="46764" spans="12:14" x14ac:dyDescent="0.25">
      <c r="L46764" s="36"/>
      <c r="M46764" s="36"/>
      <c r="N46764" s="36"/>
    </row>
    <row r="46765" spans="12:14" x14ac:dyDescent="0.25">
      <c r="L46765" s="36"/>
      <c r="M46765" s="36"/>
      <c r="N46765" s="36"/>
    </row>
    <row r="46766" spans="12:14" x14ac:dyDescent="0.25">
      <c r="L46766" s="36"/>
      <c r="M46766" s="36"/>
      <c r="N46766" s="36"/>
    </row>
    <row r="46767" spans="12:14" x14ac:dyDescent="0.25">
      <c r="L46767" s="36"/>
      <c r="M46767" s="36"/>
      <c r="N46767" s="36"/>
    </row>
    <row r="46768" spans="12:14" x14ac:dyDescent="0.25">
      <c r="L46768" s="36"/>
      <c r="M46768" s="36"/>
      <c r="N46768" s="36"/>
    </row>
    <row r="46769" spans="12:14" x14ac:dyDescent="0.25">
      <c r="L46769" s="36"/>
      <c r="M46769" s="36"/>
      <c r="N46769" s="36"/>
    </row>
    <row r="46770" spans="12:14" x14ac:dyDescent="0.25">
      <c r="L46770" s="36"/>
      <c r="M46770" s="36"/>
      <c r="N46770" s="36"/>
    </row>
    <row r="46771" spans="12:14" x14ac:dyDescent="0.25">
      <c r="L46771" s="36"/>
      <c r="M46771" s="36"/>
      <c r="N46771" s="36"/>
    </row>
    <row r="46772" spans="12:14" x14ac:dyDescent="0.25">
      <c r="L46772" s="36"/>
      <c r="M46772" s="36"/>
      <c r="N46772" s="36"/>
    </row>
    <row r="46773" spans="12:14" x14ac:dyDescent="0.25">
      <c r="L46773" s="36"/>
      <c r="M46773" s="36"/>
      <c r="N46773" s="36"/>
    </row>
    <row r="46774" spans="12:14" x14ac:dyDescent="0.25">
      <c r="L46774" s="36"/>
      <c r="M46774" s="36"/>
      <c r="N46774" s="36"/>
    </row>
    <row r="46775" spans="12:14" x14ac:dyDescent="0.25">
      <c r="L46775" s="36"/>
      <c r="M46775" s="36"/>
      <c r="N46775" s="36"/>
    </row>
    <row r="46776" spans="12:14" x14ac:dyDescent="0.25">
      <c r="L46776" s="36"/>
      <c r="M46776" s="36"/>
      <c r="N46776" s="36"/>
    </row>
    <row r="46777" spans="12:14" x14ac:dyDescent="0.25">
      <c r="L46777" s="36"/>
      <c r="M46777" s="36"/>
      <c r="N46777" s="36"/>
    </row>
    <row r="46778" spans="12:14" x14ac:dyDescent="0.25">
      <c r="L46778" s="36"/>
      <c r="M46778" s="36"/>
      <c r="N46778" s="36"/>
    </row>
    <row r="46779" spans="12:14" x14ac:dyDescent="0.25">
      <c r="L46779" s="36"/>
      <c r="M46779" s="36"/>
      <c r="N46779" s="36"/>
    </row>
    <row r="46780" spans="12:14" x14ac:dyDescent="0.25">
      <c r="L46780" s="36"/>
      <c r="M46780" s="36"/>
      <c r="N46780" s="36"/>
    </row>
    <row r="46781" spans="12:14" x14ac:dyDescent="0.25">
      <c r="L46781" s="36"/>
      <c r="M46781" s="36"/>
      <c r="N46781" s="36"/>
    </row>
    <row r="46782" spans="12:14" x14ac:dyDescent="0.25">
      <c r="L46782" s="36"/>
      <c r="M46782" s="36"/>
      <c r="N46782" s="36"/>
    </row>
    <row r="46783" spans="12:14" x14ac:dyDescent="0.25">
      <c r="L46783" s="36"/>
      <c r="M46783" s="36"/>
      <c r="N46783" s="36"/>
    </row>
    <row r="46784" spans="12:14" x14ac:dyDescent="0.25">
      <c r="L46784" s="36"/>
      <c r="M46784" s="36"/>
      <c r="N46784" s="36"/>
    </row>
    <row r="46785" spans="12:14" x14ac:dyDescent="0.25">
      <c r="L46785" s="36"/>
      <c r="M46785" s="36"/>
      <c r="N46785" s="36"/>
    </row>
    <row r="46786" spans="12:14" x14ac:dyDescent="0.25">
      <c r="L46786" s="36"/>
      <c r="M46786" s="36"/>
      <c r="N46786" s="36"/>
    </row>
    <row r="46787" spans="12:14" x14ac:dyDescent="0.25">
      <c r="L46787" s="36"/>
      <c r="M46787" s="36"/>
      <c r="N46787" s="36"/>
    </row>
    <row r="46788" spans="12:14" x14ac:dyDescent="0.25">
      <c r="L46788" s="36"/>
      <c r="M46788" s="36"/>
      <c r="N46788" s="36"/>
    </row>
    <row r="46789" spans="12:14" x14ac:dyDescent="0.25">
      <c r="L46789" s="36"/>
      <c r="M46789" s="36"/>
      <c r="N46789" s="36"/>
    </row>
    <row r="46790" spans="12:14" x14ac:dyDescent="0.25">
      <c r="L46790" s="36"/>
      <c r="M46790" s="36"/>
      <c r="N46790" s="36"/>
    </row>
    <row r="46791" spans="12:14" x14ac:dyDescent="0.25">
      <c r="L46791" s="36"/>
      <c r="M46791" s="36"/>
      <c r="N46791" s="36"/>
    </row>
    <row r="46792" spans="12:14" x14ac:dyDescent="0.25">
      <c r="L46792" s="36"/>
      <c r="M46792" s="36"/>
      <c r="N46792" s="36"/>
    </row>
    <row r="46793" spans="12:14" x14ac:dyDescent="0.25">
      <c r="L46793" s="36"/>
      <c r="M46793" s="36"/>
      <c r="N46793" s="36"/>
    </row>
    <row r="46794" spans="12:14" x14ac:dyDescent="0.25">
      <c r="L46794" s="36"/>
      <c r="M46794" s="36"/>
      <c r="N46794" s="36"/>
    </row>
    <row r="46795" spans="12:14" x14ac:dyDescent="0.25">
      <c r="L46795" s="36"/>
      <c r="M46795" s="36"/>
      <c r="N46795" s="36"/>
    </row>
    <row r="46796" spans="12:14" x14ac:dyDescent="0.25">
      <c r="L46796" s="36"/>
      <c r="M46796" s="36"/>
      <c r="N46796" s="36"/>
    </row>
    <row r="46797" spans="12:14" x14ac:dyDescent="0.25">
      <c r="L46797" s="36"/>
      <c r="M46797" s="36"/>
      <c r="N46797" s="36"/>
    </row>
    <row r="46798" spans="12:14" x14ac:dyDescent="0.25">
      <c r="L46798" s="36"/>
      <c r="M46798" s="36"/>
      <c r="N46798" s="36"/>
    </row>
    <row r="46799" spans="12:14" x14ac:dyDescent="0.25">
      <c r="L46799" s="36"/>
      <c r="M46799" s="36"/>
      <c r="N46799" s="36"/>
    </row>
    <row r="46800" spans="12:14" x14ac:dyDescent="0.25">
      <c r="L46800" s="36"/>
      <c r="M46800" s="36"/>
      <c r="N46800" s="36"/>
    </row>
    <row r="46801" spans="12:14" x14ac:dyDescent="0.25">
      <c r="L46801" s="36"/>
      <c r="M46801" s="36"/>
      <c r="N46801" s="36"/>
    </row>
    <row r="46802" spans="12:14" x14ac:dyDescent="0.25">
      <c r="L46802" s="36"/>
      <c r="M46802" s="36"/>
      <c r="N46802" s="36"/>
    </row>
    <row r="46803" spans="12:14" x14ac:dyDescent="0.25">
      <c r="L46803" s="36"/>
      <c r="M46803" s="36"/>
      <c r="N46803" s="36"/>
    </row>
    <row r="46804" spans="12:14" x14ac:dyDescent="0.25">
      <c r="L46804" s="36"/>
      <c r="M46804" s="36"/>
      <c r="N46804" s="36"/>
    </row>
    <row r="46805" spans="12:14" x14ac:dyDescent="0.25">
      <c r="L46805" s="36"/>
      <c r="M46805" s="36"/>
      <c r="N46805" s="36"/>
    </row>
    <row r="46806" spans="12:14" x14ac:dyDescent="0.25">
      <c r="L46806" s="36"/>
      <c r="M46806" s="36"/>
      <c r="N46806" s="36"/>
    </row>
    <row r="46807" spans="12:14" x14ac:dyDescent="0.25">
      <c r="L46807" s="36"/>
      <c r="M46807" s="36"/>
      <c r="N46807" s="36"/>
    </row>
    <row r="46808" spans="12:14" x14ac:dyDescent="0.25">
      <c r="L46808" s="36"/>
      <c r="M46808" s="36"/>
      <c r="N46808" s="36"/>
    </row>
    <row r="46809" spans="12:14" x14ac:dyDescent="0.25">
      <c r="L46809" s="36"/>
      <c r="M46809" s="36"/>
      <c r="N46809" s="36"/>
    </row>
    <row r="46810" spans="12:14" x14ac:dyDescent="0.25">
      <c r="L46810" s="36"/>
      <c r="M46810" s="36"/>
      <c r="N46810" s="36"/>
    </row>
    <row r="46811" spans="12:14" x14ac:dyDescent="0.25">
      <c r="L46811" s="36"/>
      <c r="M46811" s="36"/>
      <c r="N46811" s="36"/>
    </row>
    <row r="46812" spans="12:14" x14ac:dyDescent="0.25">
      <c r="L46812" s="36"/>
      <c r="M46812" s="36"/>
      <c r="N46812" s="36"/>
    </row>
    <row r="46813" spans="12:14" x14ac:dyDescent="0.25">
      <c r="L46813" s="36"/>
      <c r="M46813" s="36"/>
      <c r="N46813" s="36"/>
    </row>
    <row r="46814" spans="12:14" x14ac:dyDescent="0.25">
      <c r="L46814" s="36"/>
      <c r="M46814" s="36"/>
      <c r="N46814" s="36"/>
    </row>
    <row r="46815" spans="12:14" x14ac:dyDescent="0.25">
      <c r="L46815" s="36"/>
      <c r="M46815" s="36"/>
      <c r="N46815" s="36"/>
    </row>
    <row r="46816" spans="12:14" x14ac:dyDescent="0.25">
      <c r="L46816" s="36"/>
      <c r="M46816" s="36"/>
      <c r="N46816" s="36"/>
    </row>
    <row r="46817" spans="12:14" x14ac:dyDescent="0.25">
      <c r="L46817" s="36"/>
      <c r="M46817" s="36"/>
      <c r="N46817" s="36"/>
    </row>
    <row r="46818" spans="12:14" x14ac:dyDescent="0.25">
      <c r="L46818" s="36"/>
      <c r="M46818" s="36"/>
      <c r="N46818" s="36"/>
    </row>
    <row r="46819" spans="12:14" x14ac:dyDescent="0.25">
      <c r="L46819" s="36"/>
      <c r="M46819" s="36"/>
      <c r="N46819" s="36"/>
    </row>
    <row r="46820" spans="12:14" x14ac:dyDescent="0.25">
      <c r="L46820" s="36"/>
      <c r="M46820" s="36"/>
      <c r="N46820" s="36"/>
    </row>
    <row r="46821" spans="12:14" x14ac:dyDescent="0.25">
      <c r="L46821" s="36"/>
      <c r="M46821" s="36"/>
      <c r="N46821" s="36"/>
    </row>
    <row r="46822" spans="12:14" x14ac:dyDescent="0.25">
      <c r="L46822" s="36"/>
      <c r="M46822" s="36"/>
      <c r="N46822" s="36"/>
    </row>
    <row r="46823" spans="12:14" x14ac:dyDescent="0.25">
      <c r="L46823" s="36"/>
      <c r="M46823" s="36"/>
      <c r="N46823" s="36"/>
    </row>
    <row r="46824" spans="12:14" x14ac:dyDescent="0.25">
      <c r="L46824" s="36"/>
      <c r="M46824" s="36"/>
      <c r="N46824" s="36"/>
    </row>
    <row r="46825" spans="12:14" x14ac:dyDescent="0.25">
      <c r="L46825" s="36"/>
      <c r="M46825" s="36"/>
      <c r="N46825" s="36"/>
    </row>
    <row r="46826" spans="12:14" x14ac:dyDescent="0.25">
      <c r="L46826" s="36"/>
      <c r="M46826" s="36"/>
      <c r="N46826" s="36"/>
    </row>
    <row r="46827" spans="12:14" x14ac:dyDescent="0.25">
      <c r="L46827" s="36"/>
      <c r="M46827" s="36"/>
      <c r="N46827" s="36"/>
    </row>
    <row r="46828" spans="12:14" x14ac:dyDescent="0.25">
      <c r="L46828" s="36"/>
      <c r="M46828" s="36"/>
      <c r="N46828" s="36"/>
    </row>
    <row r="46829" spans="12:14" x14ac:dyDescent="0.25">
      <c r="L46829" s="36"/>
      <c r="M46829" s="36"/>
      <c r="N46829" s="36"/>
    </row>
    <row r="46830" spans="12:14" x14ac:dyDescent="0.25">
      <c r="L46830" s="36"/>
      <c r="M46830" s="36"/>
      <c r="N46830" s="36"/>
    </row>
    <row r="46831" spans="12:14" x14ac:dyDescent="0.25">
      <c r="L46831" s="36"/>
      <c r="M46831" s="36"/>
      <c r="N46831" s="36"/>
    </row>
    <row r="46832" spans="12:14" x14ac:dyDescent="0.25">
      <c r="L46832" s="36"/>
      <c r="M46832" s="36"/>
      <c r="N46832" s="36"/>
    </row>
    <row r="46833" spans="12:14" x14ac:dyDescent="0.25">
      <c r="L46833" s="36"/>
      <c r="M46833" s="36"/>
      <c r="N46833" s="36"/>
    </row>
    <row r="46834" spans="12:14" x14ac:dyDescent="0.25">
      <c r="L46834" s="36"/>
      <c r="M46834" s="36"/>
      <c r="N46834" s="36"/>
    </row>
    <row r="46835" spans="12:14" x14ac:dyDescent="0.25">
      <c r="L46835" s="36"/>
      <c r="M46835" s="36"/>
      <c r="N46835" s="36"/>
    </row>
    <row r="46836" spans="12:14" x14ac:dyDescent="0.25">
      <c r="L46836" s="36"/>
      <c r="M46836" s="36"/>
      <c r="N46836" s="36"/>
    </row>
    <row r="46837" spans="12:14" x14ac:dyDescent="0.25">
      <c r="L46837" s="36"/>
      <c r="M46837" s="36"/>
      <c r="N46837" s="36"/>
    </row>
    <row r="46838" spans="12:14" x14ac:dyDescent="0.25">
      <c r="L46838" s="36"/>
      <c r="M46838" s="36"/>
      <c r="N46838" s="36"/>
    </row>
    <row r="46839" spans="12:14" x14ac:dyDescent="0.25">
      <c r="L46839" s="36"/>
      <c r="M46839" s="36"/>
      <c r="N46839" s="36"/>
    </row>
    <row r="46840" spans="12:14" x14ac:dyDescent="0.25">
      <c r="L46840" s="36"/>
      <c r="M46840" s="36"/>
      <c r="N46840" s="36"/>
    </row>
    <row r="46841" spans="12:14" x14ac:dyDescent="0.25">
      <c r="L46841" s="36"/>
      <c r="M46841" s="36"/>
      <c r="N46841" s="36"/>
    </row>
    <row r="46842" spans="12:14" x14ac:dyDescent="0.25">
      <c r="L46842" s="36"/>
      <c r="M46842" s="36"/>
      <c r="N46842" s="36"/>
    </row>
    <row r="46843" spans="12:14" x14ac:dyDescent="0.25">
      <c r="L46843" s="36"/>
      <c r="M46843" s="36"/>
      <c r="N46843" s="36"/>
    </row>
    <row r="46844" spans="12:14" x14ac:dyDescent="0.25">
      <c r="L46844" s="36"/>
      <c r="M46844" s="36"/>
      <c r="N46844" s="36"/>
    </row>
    <row r="46845" spans="12:14" x14ac:dyDescent="0.25">
      <c r="L46845" s="36"/>
      <c r="M46845" s="36"/>
      <c r="N46845" s="36"/>
    </row>
    <row r="46846" spans="12:14" x14ac:dyDescent="0.25">
      <c r="L46846" s="36"/>
      <c r="M46846" s="36"/>
      <c r="N46846" s="36"/>
    </row>
    <row r="46847" spans="12:14" x14ac:dyDescent="0.25">
      <c r="L46847" s="36"/>
      <c r="M46847" s="36"/>
      <c r="N46847" s="36"/>
    </row>
    <row r="46848" spans="12:14" x14ac:dyDescent="0.25">
      <c r="L46848" s="36"/>
      <c r="M46848" s="36"/>
      <c r="N46848" s="36"/>
    </row>
    <row r="46849" spans="12:14" x14ac:dyDescent="0.25">
      <c r="L46849" s="36"/>
      <c r="M46849" s="36"/>
      <c r="N46849" s="36"/>
    </row>
    <row r="46850" spans="12:14" x14ac:dyDescent="0.25">
      <c r="L46850" s="36"/>
      <c r="M46850" s="36"/>
      <c r="N46850" s="36"/>
    </row>
    <row r="46851" spans="12:14" x14ac:dyDescent="0.25">
      <c r="L46851" s="36"/>
      <c r="M46851" s="36"/>
      <c r="N46851" s="36"/>
    </row>
    <row r="46852" spans="12:14" x14ac:dyDescent="0.25">
      <c r="L46852" s="36"/>
      <c r="M46852" s="36"/>
      <c r="N46852" s="36"/>
    </row>
    <row r="46853" spans="12:14" x14ac:dyDescent="0.25">
      <c r="L46853" s="36"/>
      <c r="M46853" s="36"/>
      <c r="N46853" s="36"/>
    </row>
    <row r="46854" spans="12:14" x14ac:dyDescent="0.25">
      <c r="L46854" s="36"/>
      <c r="M46854" s="36"/>
      <c r="N46854" s="36"/>
    </row>
    <row r="46855" spans="12:14" x14ac:dyDescent="0.25">
      <c r="L46855" s="36"/>
      <c r="M46855" s="36"/>
      <c r="N46855" s="36"/>
    </row>
    <row r="46856" spans="12:14" x14ac:dyDescent="0.25">
      <c r="L46856" s="36"/>
      <c r="M46856" s="36"/>
      <c r="N46856" s="36"/>
    </row>
    <row r="46857" spans="12:14" x14ac:dyDescent="0.25">
      <c r="L46857" s="36"/>
      <c r="M46857" s="36"/>
      <c r="N46857" s="36"/>
    </row>
    <row r="46858" spans="12:14" x14ac:dyDescent="0.25">
      <c r="L46858" s="36"/>
      <c r="M46858" s="36"/>
      <c r="N46858" s="36"/>
    </row>
    <row r="46859" spans="12:14" x14ac:dyDescent="0.25">
      <c r="L46859" s="36"/>
      <c r="M46859" s="36"/>
      <c r="N46859" s="36"/>
    </row>
    <row r="46860" spans="12:14" x14ac:dyDescent="0.25">
      <c r="L46860" s="36"/>
      <c r="M46860" s="36"/>
      <c r="N46860" s="36"/>
    </row>
    <row r="46861" spans="12:14" x14ac:dyDescent="0.25">
      <c r="L46861" s="36"/>
      <c r="M46861" s="36"/>
      <c r="N46861" s="36"/>
    </row>
    <row r="46862" spans="12:14" x14ac:dyDescent="0.25">
      <c r="L46862" s="36"/>
      <c r="M46862" s="36"/>
      <c r="N46862" s="36"/>
    </row>
    <row r="46863" spans="12:14" x14ac:dyDescent="0.25">
      <c r="L46863" s="36"/>
      <c r="M46863" s="36"/>
      <c r="N46863" s="36"/>
    </row>
    <row r="46864" spans="12:14" x14ac:dyDescent="0.25">
      <c r="L46864" s="36"/>
      <c r="M46864" s="36"/>
      <c r="N46864" s="36"/>
    </row>
    <row r="46865" spans="12:14" x14ac:dyDescent="0.25">
      <c r="L46865" s="36"/>
      <c r="M46865" s="36"/>
      <c r="N46865" s="36"/>
    </row>
    <row r="46866" spans="12:14" x14ac:dyDescent="0.25">
      <c r="L46866" s="36"/>
      <c r="M46866" s="36"/>
      <c r="N46866" s="36"/>
    </row>
    <row r="46867" spans="12:14" x14ac:dyDescent="0.25">
      <c r="L46867" s="36"/>
      <c r="M46867" s="36"/>
      <c r="N46867" s="36"/>
    </row>
    <row r="46868" spans="12:14" x14ac:dyDescent="0.25">
      <c r="L46868" s="36"/>
      <c r="M46868" s="36"/>
      <c r="N46868" s="36"/>
    </row>
    <row r="46869" spans="12:14" x14ac:dyDescent="0.25">
      <c r="L46869" s="36"/>
      <c r="M46869" s="36"/>
      <c r="N46869" s="36"/>
    </row>
    <row r="46870" spans="12:14" x14ac:dyDescent="0.25">
      <c r="L46870" s="36"/>
      <c r="M46870" s="36"/>
      <c r="N46870" s="36"/>
    </row>
    <row r="46871" spans="12:14" x14ac:dyDescent="0.25">
      <c r="L46871" s="36"/>
      <c r="M46871" s="36"/>
      <c r="N46871" s="36"/>
    </row>
    <row r="46872" spans="12:14" x14ac:dyDescent="0.25">
      <c r="L46872" s="36"/>
      <c r="M46872" s="36"/>
      <c r="N46872" s="36"/>
    </row>
    <row r="46873" spans="12:14" x14ac:dyDescent="0.25">
      <c r="L46873" s="36"/>
      <c r="M46873" s="36"/>
      <c r="N46873" s="36"/>
    </row>
    <row r="46874" spans="12:14" x14ac:dyDescent="0.25">
      <c r="L46874" s="36"/>
      <c r="M46874" s="36"/>
      <c r="N46874" s="36"/>
    </row>
    <row r="46875" spans="12:14" x14ac:dyDescent="0.25">
      <c r="L46875" s="36"/>
      <c r="M46875" s="36"/>
      <c r="N46875" s="36"/>
    </row>
    <row r="46876" spans="12:14" x14ac:dyDescent="0.25">
      <c r="L46876" s="36"/>
      <c r="M46876" s="36"/>
      <c r="N46876" s="36"/>
    </row>
    <row r="46877" spans="12:14" x14ac:dyDescent="0.25">
      <c r="L46877" s="36"/>
      <c r="M46877" s="36"/>
      <c r="N46877" s="36"/>
    </row>
    <row r="46878" spans="12:14" x14ac:dyDescent="0.25">
      <c r="L46878" s="36"/>
      <c r="M46878" s="36"/>
      <c r="N46878" s="36"/>
    </row>
    <row r="46879" spans="12:14" x14ac:dyDescent="0.25">
      <c r="L46879" s="36"/>
      <c r="M46879" s="36"/>
      <c r="N46879" s="36"/>
    </row>
    <row r="46880" spans="12:14" x14ac:dyDescent="0.25">
      <c r="L46880" s="36"/>
      <c r="M46880" s="36"/>
      <c r="N46880" s="36"/>
    </row>
    <row r="46881" spans="12:14" x14ac:dyDescent="0.25">
      <c r="L46881" s="36"/>
      <c r="M46881" s="36"/>
      <c r="N46881" s="36"/>
    </row>
    <row r="46882" spans="12:14" x14ac:dyDescent="0.25">
      <c r="L46882" s="36"/>
      <c r="M46882" s="36"/>
      <c r="N46882" s="36"/>
    </row>
    <row r="46883" spans="12:14" x14ac:dyDescent="0.25">
      <c r="L46883" s="36"/>
      <c r="M46883" s="36"/>
      <c r="N46883" s="36"/>
    </row>
    <row r="46884" spans="12:14" x14ac:dyDescent="0.25">
      <c r="L46884" s="36"/>
      <c r="M46884" s="36"/>
      <c r="N46884" s="36"/>
    </row>
    <row r="46885" spans="12:14" x14ac:dyDescent="0.25">
      <c r="L46885" s="36"/>
      <c r="M46885" s="36"/>
      <c r="N46885" s="36"/>
    </row>
    <row r="46886" spans="12:14" x14ac:dyDescent="0.25">
      <c r="L46886" s="36"/>
      <c r="M46886" s="36"/>
      <c r="N46886" s="36"/>
    </row>
    <row r="46887" spans="12:14" x14ac:dyDescent="0.25">
      <c r="L46887" s="36"/>
      <c r="M46887" s="36"/>
      <c r="N46887" s="36"/>
    </row>
    <row r="46888" spans="12:14" x14ac:dyDescent="0.25">
      <c r="L46888" s="36"/>
      <c r="M46888" s="36"/>
      <c r="N46888" s="36"/>
    </row>
    <row r="46889" spans="12:14" x14ac:dyDescent="0.25">
      <c r="L46889" s="36"/>
      <c r="M46889" s="36"/>
      <c r="N46889" s="36"/>
    </row>
    <row r="46890" spans="12:14" x14ac:dyDescent="0.25">
      <c r="L46890" s="36"/>
      <c r="M46890" s="36"/>
      <c r="N46890" s="36"/>
    </row>
    <row r="46891" spans="12:14" x14ac:dyDescent="0.25">
      <c r="L46891" s="36"/>
      <c r="M46891" s="36"/>
      <c r="N46891" s="36"/>
    </row>
    <row r="46892" spans="12:14" x14ac:dyDescent="0.25">
      <c r="L46892" s="36"/>
      <c r="M46892" s="36"/>
      <c r="N46892" s="36"/>
    </row>
    <row r="46893" spans="12:14" x14ac:dyDescent="0.25">
      <c r="L46893" s="36"/>
      <c r="M46893" s="36"/>
      <c r="N46893" s="36"/>
    </row>
    <row r="46894" spans="12:14" x14ac:dyDescent="0.25">
      <c r="L46894" s="36"/>
      <c r="M46894" s="36"/>
      <c r="N46894" s="36"/>
    </row>
    <row r="46895" spans="12:14" x14ac:dyDescent="0.25">
      <c r="L46895" s="36"/>
      <c r="M46895" s="36"/>
      <c r="N46895" s="36"/>
    </row>
    <row r="46896" spans="12:14" x14ac:dyDescent="0.25">
      <c r="L46896" s="36"/>
      <c r="M46896" s="36"/>
      <c r="N46896" s="36"/>
    </row>
    <row r="46897" spans="12:14" x14ac:dyDescent="0.25">
      <c r="L46897" s="36"/>
      <c r="M46897" s="36"/>
      <c r="N46897" s="36"/>
    </row>
    <row r="46898" spans="12:14" x14ac:dyDescent="0.25">
      <c r="L46898" s="36"/>
      <c r="M46898" s="36"/>
      <c r="N46898" s="36"/>
    </row>
    <row r="46899" spans="12:14" x14ac:dyDescent="0.25">
      <c r="L46899" s="36"/>
      <c r="M46899" s="36"/>
      <c r="N46899" s="36"/>
    </row>
    <row r="46900" spans="12:14" x14ac:dyDescent="0.25">
      <c r="L46900" s="36"/>
      <c r="M46900" s="36"/>
      <c r="N46900" s="36"/>
    </row>
    <row r="46901" spans="12:14" x14ac:dyDescent="0.25">
      <c r="L46901" s="36"/>
      <c r="M46901" s="36"/>
      <c r="N46901" s="36"/>
    </row>
    <row r="46902" spans="12:14" x14ac:dyDescent="0.25">
      <c r="L46902" s="36"/>
      <c r="M46902" s="36"/>
      <c r="N46902" s="36"/>
    </row>
    <row r="46903" spans="12:14" x14ac:dyDescent="0.25">
      <c r="L46903" s="36"/>
      <c r="M46903" s="36"/>
      <c r="N46903" s="36"/>
    </row>
    <row r="46904" spans="12:14" x14ac:dyDescent="0.25">
      <c r="L46904" s="36"/>
      <c r="M46904" s="36"/>
      <c r="N46904" s="36"/>
    </row>
    <row r="46905" spans="12:14" x14ac:dyDescent="0.25">
      <c r="L46905" s="36"/>
      <c r="M46905" s="36"/>
      <c r="N46905" s="36"/>
    </row>
    <row r="46906" spans="12:14" x14ac:dyDescent="0.25">
      <c r="L46906" s="36"/>
      <c r="M46906" s="36"/>
      <c r="N46906" s="36"/>
    </row>
    <row r="46907" spans="12:14" x14ac:dyDescent="0.25">
      <c r="L46907" s="36"/>
      <c r="M46907" s="36"/>
      <c r="N46907" s="36"/>
    </row>
    <row r="46908" spans="12:14" x14ac:dyDescent="0.25">
      <c r="L46908" s="36"/>
      <c r="M46908" s="36"/>
      <c r="N46908" s="36"/>
    </row>
    <row r="46909" spans="12:14" x14ac:dyDescent="0.25">
      <c r="L46909" s="36"/>
      <c r="M46909" s="36"/>
      <c r="N46909" s="36"/>
    </row>
    <row r="46910" spans="12:14" x14ac:dyDescent="0.25">
      <c r="L46910" s="36"/>
      <c r="M46910" s="36"/>
      <c r="N46910" s="36"/>
    </row>
    <row r="46911" spans="12:14" x14ac:dyDescent="0.25">
      <c r="L46911" s="36"/>
      <c r="M46911" s="36"/>
      <c r="N46911" s="36"/>
    </row>
    <row r="46912" spans="12:14" x14ac:dyDescent="0.25">
      <c r="L46912" s="36"/>
      <c r="M46912" s="36"/>
      <c r="N46912" s="36"/>
    </row>
    <row r="46913" spans="12:14" x14ac:dyDescent="0.25">
      <c r="L46913" s="36"/>
      <c r="M46913" s="36"/>
      <c r="N46913" s="36"/>
    </row>
    <row r="46914" spans="12:14" x14ac:dyDescent="0.25">
      <c r="L46914" s="36"/>
      <c r="M46914" s="36"/>
      <c r="N46914" s="36"/>
    </row>
    <row r="46915" spans="12:14" x14ac:dyDescent="0.25">
      <c r="L46915" s="36"/>
      <c r="M46915" s="36"/>
      <c r="N46915" s="36"/>
    </row>
    <row r="46916" spans="12:14" x14ac:dyDescent="0.25">
      <c r="L46916" s="36"/>
      <c r="M46916" s="36"/>
      <c r="N46916" s="36"/>
    </row>
    <row r="46917" spans="12:14" x14ac:dyDescent="0.25">
      <c r="L46917" s="36"/>
      <c r="M46917" s="36"/>
      <c r="N46917" s="36"/>
    </row>
    <row r="46918" spans="12:14" x14ac:dyDescent="0.25">
      <c r="L46918" s="36"/>
      <c r="M46918" s="36"/>
      <c r="N46918" s="36"/>
    </row>
    <row r="46919" spans="12:14" x14ac:dyDescent="0.25">
      <c r="L46919" s="36"/>
      <c r="M46919" s="36"/>
      <c r="N46919" s="36"/>
    </row>
    <row r="46920" spans="12:14" x14ac:dyDescent="0.25">
      <c r="L46920" s="36"/>
      <c r="M46920" s="36"/>
      <c r="N46920" s="36"/>
    </row>
    <row r="46921" spans="12:14" x14ac:dyDescent="0.25">
      <c r="L46921" s="36"/>
      <c r="M46921" s="36"/>
      <c r="N46921" s="36"/>
    </row>
    <row r="46922" spans="12:14" x14ac:dyDescent="0.25">
      <c r="L46922" s="36"/>
      <c r="M46922" s="36"/>
      <c r="N46922" s="36"/>
    </row>
    <row r="46923" spans="12:14" x14ac:dyDescent="0.25">
      <c r="L46923" s="36"/>
      <c r="M46923" s="36"/>
      <c r="N46923" s="36"/>
    </row>
    <row r="46924" spans="12:14" x14ac:dyDescent="0.25">
      <c r="L46924" s="36"/>
      <c r="M46924" s="36"/>
      <c r="N46924" s="36"/>
    </row>
    <row r="46925" spans="12:14" x14ac:dyDescent="0.25">
      <c r="L46925" s="36"/>
      <c r="M46925" s="36"/>
      <c r="N46925" s="36"/>
    </row>
    <row r="46926" spans="12:14" x14ac:dyDescent="0.25">
      <c r="L46926" s="36"/>
      <c r="M46926" s="36"/>
      <c r="N46926" s="36"/>
    </row>
    <row r="46927" spans="12:14" x14ac:dyDescent="0.25">
      <c r="L46927" s="36"/>
      <c r="M46927" s="36"/>
      <c r="N46927" s="36"/>
    </row>
    <row r="46928" spans="12:14" x14ac:dyDescent="0.25">
      <c r="L46928" s="36"/>
      <c r="M46928" s="36"/>
      <c r="N46928" s="36"/>
    </row>
    <row r="46929" spans="12:14" x14ac:dyDescent="0.25">
      <c r="L46929" s="36"/>
      <c r="M46929" s="36"/>
      <c r="N46929" s="36"/>
    </row>
    <row r="46930" spans="12:14" x14ac:dyDescent="0.25">
      <c r="L46930" s="36"/>
      <c r="M46930" s="36"/>
      <c r="N46930" s="36"/>
    </row>
    <row r="46931" spans="12:14" x14ac:dyDescent="0.25">
      <c r="L46931" s="36"/>
      <c r="M46931" s="36"/>
      <c r="N46931" s="36"/>
    </row>
    <row r="46932" spans="12:14" x14ac:dyDescent="0.25">
      <c r="L46932" s="36"/>
      <c r="M46932" s="36"/>
      <c r="N46932" s="36"/>
    </row>
    <row r="46933" spans="12:14" x14ac:dyDescent="0.25">
      <c r="L46933" s="36"/>
      <c r="M46933" s="36"/>
      <c r="N46933" s="36"/>
    </row>
    <row r="46934" spans="12:14" x14ac:dyDescent="0.25">
      <c r="L46934" s="36"/>
      <c r="M46934" s="36"/>
      <c r="N46934" s="36"/>
    </row>
    <row r="46935" spans="12:14" x14ac:dyDescent="0.25">
      <c r="L46935" s="36"/>
      <c r="M46935" s="36"/>
      <c r="N46935" s="36"/>
    </row>
    <row r="46936" spans="12:14" x14ac:dyDescent="0.25">
      <c r="L46936" s="36"/>
      <c r="M46936" s="36"/>
      <c r="N46936" s="36"/>
    </row>
    <row r="46937" spans="12:14" x14ac:dyDescent="0.25">
      <c r="L46937" s="36"/>
      <c r="M46937" s="36"/>
      <c r="N46937" s="36"/>
    </row>
    <row r="46938" spans="12:14" x14ac:dyDescent="0.25">
      <c r="L46938" s="36"/>
      <c r="M46938" s="36"/>
      <c r="N46938" s="36"/>
    </row>
    <row r="46939" spans="12:14" x14ac:dyDescent="0.25">
      <c r="L46939" s="36"/>
      <c r="M46939" s="36"/>
      <c r="N46939" s="36"/>
    </row>
    <row r="46940" spans="12:14" x14ac:dyDescent="0.25">
      <c r="L46940" s="36"/>
      <c r="M46940" s="36"/>
      <c r="N46940" s="36"/>
    </row>
    <row r="46941" spans="12:14" x14ac:dyDescent="0.25">
      <c r="L46941" s="36"/>
      <c r="M46941" s="36"/>
      <c r="N46941" s="36"/>
    </row>
    <row r="46942" spans="12:14" x14ac:dyDescent="0.25">
      <c r="L46942" s="36"/>
      <c r="M46942" s="36"/>
      <c r="N46942" s="36"/>
    </row>
    <row r="46943" spans="12:14" x14ac:dyDescent="0.25">
      <c r="L46943" s="36"/>
      <c r="M46943" s="36"/>
      <c r="N46943" s="36"/>
    </row>
    <row r="46944" spans="12:14" x14ac:dyDescent="0.25">
      <c r="L46944" s="36"/>
      <c r="M46944" s="36"/>
      <c r="N46944" s="36"/>
    </row>
    <row r="46945" spans="12:14" x14ac:dyDescent="0.25">
      <c r="L46945" s="36"/>
      <c r="M46945" s="36"/>
      <c r="N46945" s="36"/>
    </row>
    <row r="46946" spans="12:14" x14ac:dyDescent="0.25">
      <c r="L46946" s="36"/>
      <c r="M46946" s="36"/>
      <c r="N46946" s="36"/>
    </row>
    <row r="46947" spans="12:14" x14ac:dyDescent="0.25">
      <c r="L46947" s="36"/>
      <c r="M46947" s="36"/>
      <c r="N46947" s="36"/>
    </row>
    <row r="46948" spans="12:14" x14ac:dyDescent="0.25">
      <c r="L46948" s="36"/>
      <c r="M46948" s="36"/>
      <c r="N46948" s="36"/>
    </row>
    <row r="46949" spans="12:14" x14ac:dyDescent="0.25">
      <c r="L46949" s="36"/>
      <c r="M46949" s="36"/>
      <c r="N46949" s="36"/>
    </row>
    <row r="46950" spans="12:14" x14ac:dyDescent="0.25">
      <c r="L46950" s="36"/>
      <c r="M46950" s="36"/>
      <c r="N46950" s="36"/>
    </row>
    <row r="46951" spans="12:14" x14ac:dyDescent="0.25">
      <c r="L46951" s="36"/>
      <c r="M46951" s="36"/>
      <c r="N46951" s="36"/>
    </row>
    <row r="46952" spans="12:14" x14ac:dyDescent="0.25">
      <c r="L46952" s="36"/>
      <c r="M46952" s="36"/>
      <c r="N46952" s="36"/>
    </row>
    <row r="46953" spans="12:14" x14ac:dyDescent="0.25">
      <c r="L46953" s="36"/>
      <c r="M46953" s="36"/>
      <c r="N46953" s="36"/>
    </row>
    <row r="46954" spans="12:14" x14ac:dyDescent="0.25">
      <c r="L46954" s="36"/>
      <c r="M46954" s="36"/>
      <c r="N46954" s="36"/>
    </row>
    <row r="46955" spans="12:14" x14ac:dyDescent="0.25">
      <c r="L46955" s="36"/>
      <c r="M46955" s="36"/>
      <c r="N46955" s="36"/>
    </row>
    <row r="46956" spans="12:14" x14ac:dyDescent="0.25">
      <c r="L46956" s="36"/>
      <c r="M46956" s="36"/>
      <c r="N46956" s="36"/>
    </row>
    <row r="46957" spans="12:14" x14ac:dyDescent="0.25">
      <c r="L46957" s="36"/>
      <c r="M46957" s="36"/>
      <c r="N46957" s="36"/>
    </row>
    <row r="46958" spans="12:14" x14ac:dyDescent="0.25">
      <c r="L46958" s="36"/>
      <c r="M46958" s="36"/>
      <c r="N46958" s="36"/>
    </row>
    <row r="46959" spans="12:14" x14ac:dyDescent="0.25">
      <c r="L46959" s="36"/>
      <c r="M46959" s="36"/>
      <c r="N46959" s="36"/>
    </row>
    <row r="46960" spans="12:14" x14ac:dyDescent="0.25">
      <c r="L46960" s="36"/>
      <c r="M46960" s="36"/>
      <c r="N46960" s="36"/>
    </row>
    <row r="46961" spans="12:14" x14ac:dyDescent="0.25">
      <c r="L46961" s="36"/>
      <c r="M46961" s="36"/>
      <c r="N46961" s="36"/>
    </row>
    <row r="46962" spans="12:14" x14ac:dyDescent="0.25">
      <c r="L46962" s="36"/>
      <c r="M46962" s="36"/>
      <c r="N46962" s="36"/>
    </row>
    <row r="46963" spans="12:14" x14ac:dyDescent="0.25">
      <c r="L46963" s="36"/>
      <c r="M46963" s="36"/>
      <c r="N46963" s="36"/>
    </row>
    <row r="46964" spans="12:14" x14ac:dyDescent="0.25">
      <c r="L46964" s="36"/>
      <c r="M46964" s="36"/>
      <c r="N46964" s="36"/>
    </row>
    <row r="46965" spans="12:14" x14ac:dyDescent="0.25">
      <c r="L46965" s="36"/>
      <c r="M46965" s="36"/>
      <c r="N46965" s="36"/>
    </row>
    <row r="46966" spans="12:14" x14ac:dyDescent="0.25">
      <c r="L46966" s="36"/>
      <c r="M46966" s="36"/>
      <c r="N46966" s="36"/>
    </row>
    <row r="46967" spans="12:14" x14ac:dyDescent="0.25">
      <c r="L46967" s="36"/>
      <c r="M46967" s="36"/>
      <c r="N46967" s="36"/>
    </row>
    <row r="46968" spans="12:14" x14ac:dyDescent="0.25">
      <c r="L46968" s="36"/>
      <c r="M46968" s="36"/>
      <c r="N46968" s="36"/>
    </row>
    <row r="46969" spans="12:14" x14ac:dyDescent="0.25">
      <c r="L46969" s="36"/>
      <c r="M46969" s="36"/>
      <c r="N46969" s="36"/>
    </row>
    <row r="46970" spans="12:14" x14ac:dyDescent="0.25">
      <c r="L46970" s="36"/>
      <c r="M46970" s="36"/>
      <c r="N46970" s="36"/>
    </row>
    <row r="46971" spans="12:14" x14ac:dyDescent="0.25">
      <c r="L46971" s="36"/>
      <c r="M46971" s="36"/>
      <c r="N46971" s="36"/>
    </row>
    <row r="46972" spans="12:14" x14ac:dyDescent="0.25">
      <c r="L46972" s="36"/>
      <c r="M46972" s="36"/>
      <c r="N46972" s="36"/>
    </row>
    <row r="46973" spans="12:14" x14ac:dyDescent="0.25">
      <c r="L46973" s="36"/>
      <c r="M46973" s="36"/>
      <c r="N46973" s="36"/>
    </row>
    <row r="46974" spans="12:14" x14ac:dyDescent="0.25">
      <c r="L46974" s="36"/>
      <c r="M46974" s="36"/>
      <c r="N46974" s="36"/>
    </row>
    <row r="46975" spans="12:14" x14ac:dyDescent="0.25">
      <c r="L46975" s="36"/>
      <c r="M46975" s="36"/>
      <c r="N46975" s="36"/>
    </row>
    <row r="46976" spans="12:14" x14ac:dyDescent="0.25">
      <c r="L46976" s="36"/>
      <c r="M46976" s="36"/>
      <c r="N46976" s="36"/>
    </row>
    <row r="46977" spans="12:14" x14ac:dyDescent="0.25">
      <c r="L46977" s="36"/>
      <c r="M46977" s="36"/>
      <c r="N46977" s="36"/>
    </row>
    <row r="46978" spans="12:14" x14ac:dyDescent="0.25">
      <c r="L46978" s="36"/>
      <c r="M46978" s="36"/>
      <c r="N46978" s="36"/>
    </row>
    <row r="46979" spans="12:14" x14ac:dyDescent="0.25">
      <c r="L46979" s="36"/>
      <c r="M46979" s="36"/>
      <c r="N46979" s="36"/>
    </row>
    <row r="46980" spans="12:14" x14ac:dyDescent="0.25">
      <c r="L46980" s="36"/>
      <c r="M46980" s="36"/>
      <c r="N46980" s="36"/>
    </row>
    <row r="46981" spans="12:14" x14ac:dyDescent="0.25">
      <c r="L46981" s="36"/>
      <c r="M46981" s="36"/>
      <c r="N46981" s="36"/>
    </row>
    <row r="46982" spans="12:14" x14ac:dyDescent="0.25">
      <c r="L46982" s="36"/>
      <c r="M46982" s="36"/>
      <c r="N46982" s="36"/>
    </row>
    <row r="46983" spans="12:14" x14ac:dyDescent="0.25">
      <c r="L46983" s="36"/>
      <c r="M46983" s="36"/>
      <c r="N46983" s="36"/>
    </row>
    <row r="46984" spans="12:14" x14ac:dyDescent="0.25">
      <c r="L46984" s="36"/>
      <c r="M46984" s="36"/>
      <c r="N46984" s="36"/>
    </row>
    <row r="46985" spans="12:14" x14ac:dyDescent="0.25">
      <c r="L46985" s="36"/>
      <c r="M46985" s="36"/>
      <c r="N46985" s="36"/>
    </row>
    <row r="46986" spans="12:14" x14ac:dyDescent="0.25">
      <c r="L46986" s="36"/>
      <c r="M46986" s="36"/>
      <c r="N46986" s="36"/>
    </row>
    <row r="46987" spans="12:14" x14ac:dyDescent="0.25">
      <c r="L46987" s="36"/>
      <c r="M46987" s="36"/>
      <c r="N46987" s="36"/>
    </row>
    <row r="46988" spans="12:14" x14ac:dyDescent="0.25">
      <c r="L46988" s="36"/>
      <c r="M46988" s="36"/>
      <c r="N46988" s="36"/>
    </row>
    <row r="46989" spans="12:14" x14ac:dyDescent="0.25">
      <c r="L46989" s="36"/>
      <c r="M46989" s="36"/>
      <c r="N46989" s="36"/>
    </row>
    <row r="46990" spans="12:14" x14ac:dyDescent="0.25">
      <c r="L46990" s="36"/>
      <c r="M46990" s="36"/>
      <c r="N46990" s="36"/>
    </row>
    <row r="46991" spans="12:14" x14ac:dyDescent="0.25">
      <c r="L46991" s="36"/>
      <c r="M46991" s="36"/>
      <c r="N46991" s="36"/>
    </row>
    <row r="46992" spans="12:14" x14ac:dyDescent="0.25">
      <c r="L46992" s="36"/>
      <c r="M46992" s="36"/>
      <c r="N46992" s="36"/>
    </row>
    <row r="46993" spans="12:14" x14ac:dyDescent="0.25">
      <c r="L46993" s="36"/>
      <c r="M46993" s="36"/>
      <c r="N46993" s="36"/>
    </row>
    <row r="46994" spans="12:14" x14ac:dyDescent="0.25">
      <c r="L46994" s="36"/>
      <c r="M46994" s="36"/>
      <c r="N46994" s="36"/>
    </row>
    <row r="46995" spans="12:14" x14ac:dyDescent="0.25">
      <c r="L46995" s="36"/>
      <c r="M46995" s="36"/>
      <c r="N46995" s="36"/>
    </row>
    <row r="46996" spans="12:14" x14ac:dyDescent="0.25">
      <c r="L46996" s="36"/>
      <c r="M46996" s="36"/>
      <c r="N46996" s="36"/>
    </row>
    <row r="46997" spans="12:14" x14ac:dyDescent="0.25">
      <c r="L46997" s="36"/>
      <c r="M46997" s="36"/>
      <c r="N46997" s="36"/>
    </row>
    <row r="46998" spans="12:14" x14ac:dyDescent="0.25">
      <c r="L46998" s="36"/>
      <c r="M46998" s="36"/>
      <c r="N46998" s="36"/>
    </row>
    <row r="46999" spans="12:14" x14ac:dyDescent="0.25">
      <c r="L46999" s="36"/>
      <c r="M46999" s="36"/>
      <c r="N46999" s="36"/>
    </row>
    <row r="47000" spans="12:14" x14ac:dyDescent="0.25">
      <c r="L47000" s="36"/>
      <c r="M47000" s="36"/>
      <c r="N47000" s="36"/>
    </row>
    <row r="47001" spans="12:14" x14ac:dyDescent="0.25">
      <c r="L47001" s="36"/>
      <c r="M47001" s="36"/>
      <c r="N47001" s="36"/>
    </row>
    <row r="47002" spans="12:14" x14ac:dyDescent="0.25">
      <c r="L47002" s="36"/>
      <c r="M47002" s="36"/>
      <c r="N47002" s="36"/>
    </row>
    <row r="47003" spans="12:14" x14ac:dyDescent="0.25">
      <c r="L47003" s="36"/>
      <c r="M47003" s="36"/>
      <c r="N47003" s="36"/>
    </row>
    <row r="47004" spans="12:14" x14ac:dyDescent="0.25">
      <c r="L47004" s="36"/>
      <c r="M47004" s="36"/>
      <c r="N47004" s="36"/>
    </row>
    <row r="47005" spans="12:14" x14ac:dyDescent="0.25">
      <c r="L47005" s="36"/>
      <c r="M47005" s="36"/>
      <c r="N47005" s="36"/>
    </row>
    <row r="47006" spans="12:14" x14ac:dyDescent="0.25">
      <c r="L47006" s="36"/>
      <c r="M47006" s="36"/>
      <c r="N47006" s="36"/>
    </row>
    <row r="47007" spans="12:14" x14ac:dyDescent="0.25">
      <c r="L47007" s="36"/>
      <c r="M47007" s="36"/>
      <c r="N47007" s="36"/>
    </row>
    <row r="47008" spans="12:14" x14ac:dyDescent="0.25">
      <c r="L47008" s="36"/>
      <c r="M47008" s="36"/>
      <c r="N47008" s="36"/>
    </row>
    <row r="47009" spans="12:14" x14ac:dyDescent="0.25">
      <c r="L47009" s="36"/>
      <c r="M47009" s="36"/>
      <c r="N47009" s="36"/>
    </row>
    <row r="47010" spans="12:14" x14ac:dyDescent="0.25">
      <c r="L47010" s="36"/>
      <c r="M47010" s="36"/>
      <c r="N47010" s="36"/>
    </row>
    <row r="47011" spans="12:14" x14ac:dyDescent="0.25">
      <c r="L47011" s="36"/>
      <c r="M47011" s="36"/>
      <c r="N47011" s="36"/>
    </row>
    <row r="47012" spans="12:14" x14ac:dyDescent="0.25">
      <c r="L47012" s="36"/>
      <c r="M47012" s="36"/>
      <c r="N47012" s="36"/>
    </row>
    <row r="47013" spans="12:14" x14ac:dyDescent="0.25">
      <c r="L47013" s="36"/>
      <c r="M47013" s="36"/>
      <c r="N47013" s="36"/>
    </row>
    <row r="47014" spans="12:14" x14ac:dyDescent="0.25">
      <c r="L47014" s="36"/>
      <c r="M47014" s="36"/>
      <c r="N47014" s="36"/>
    </row>
    <row r="47015" spans="12:14" x14ac:dyDescent="0.25">
      <c r="L47015" s="36"/>
      <c r="M47015" s="36"/>
      <c r="N47015" s="36"/>
    </row>
    <row r="47016" spans="12:14" x14ac:dyDescent="0.25">
      <c r="L47016" s="36"/>
      <c r="M47016" s="36"/>
      <c r="N47016" s="36"/>
    </row>
    <row r="47017" spans="12:14" x14ac:dyDescent="0.25">
      <c r="L47017" s="36"/>
      <c r="M47017" s="36"/>
      <c r="N47017" s="36"/>
    </row>
    <row r="47018" spans="12:14" x14ac:dyDescent="0.25">
      <c r="L47018" s="36"/>
      <c r="M47018" s="36"/>
      <c r="N47018" s="36"/>
    </row>
    <row r="47019" spans="12:14" x14ac:dyDescent="0.25">
      <c r="L47019" s="36"/>
      <c r="M47019" s="36"/>
      <c r="N47019" s="36"/>
    </row>
    <row r="47020" spans="12:14" x14ac:dyDescent="0.25">
      <c r="L47020" s="36"/>
      <c r="M47020" s="36"/>
      <c r="N47020" s="36"/>
    </row>
    <row r="47021" spans="12:14" x14ac:dyDescent="0.25">
      <c r="L47021" s="36"/>
      <c r="M47021" s="36"/>
      <c r="N47021" s="36"/>
    </row>
    <row r="47022" spans="12:14" x14ac:dyDescent="0.25">
      <c r="L47022" s="36"/>
      <c r="M47022" s="36"/>
      <c r="N47022" s="36"/>
    </row>
    <row r="47023" spans="12:14" x14ac:dyDescent="0.25">
      <c r="L47023" s="36"/>
      <c r="M47023" s="36"/>
      <c r="N47023" s="36"/>
    </row>
    <row r="47024" spans="12:14" x14ac:dyDescent="0.25">
      <c r="L47024" s="36"/>
      <c r="M47024" s="36"/>
      <c r="N47024" s="36"/>
    </row>
    <row r="47025" spans="12:14" x14ac:dyDescent="0.25">
      <c r="L47025" s="36"/>
      <c r="M47025" s="36"/>
      <c r="N47025" s="36"/>
    </row>
    <row r="47026" spans="12:14" x14ac:dyDescent="0.25">
      <c r="L47026" s="36"/>
      <c r="M47026" s="36"/>
      <c r="N47026" s="36"/>
    </row>
    <row r="47027" spans="12:14" x14ac:dyDescent="0.25">
      <c r="L47027" s="36"/>
      <c r="M47027" s="36"/>
      <c r="N47027" s="36"/>
    </row>
    <row r="47028" spans="12:14" x14ac:dyDescent="0.25">
      <c r="L47028" s="36"/>
      <c r="M47028" s="36"/>
      <c r="N47028" s="36"/>
    </row>
    <row r="47029" spans="12:14" x14ac:dyDescent="0.25">
      <c r="L47029" s="36"/>
      <c r="M47029" s="36"/>
      <c r="N47029" s="36"/>
    </row>
    <row r="47030" spans="12:14" x14ac:dyDescent="0.25">
      <c r="L47030" s="36"/>
      <c r="M47030" s="36"/>
      <c r="N47030" s="36"/>
    </row>
    <row r="47031" spans="12:14" x14ac:dyDescent="0.25">
      <c r="L47031" s="36"/>
      <c r="M47031" s="36"/>
      <c r="N47031" s="36"/>
    </row>
    <row r="47032" spans="12:14" x14ac:dyDescent="0.25">
      <c r="L47032" s="36"/>
      <c r="M47032" s="36"/>
      <c r="N47032" s="36"/>
    </row>
    <row r="47033" spans="12:14" x14ac:dyDescent="0.25">
      <c r="L47033" s="36"/>
      <c r="M47033" s="36"/>
      <c r="N47033" s="36"/>
    </row>
    <row r="47034" spans="12:14" x14ac:dyDescent="0.25">
      <c r="L47034" s="36"/>
      <c r="M47034" s="36"/>
      <c r="N47034" s="36"/>
    </row>
    <row r="47035" spans="12:14" x14ac:dyDescent="0.25">
      <c r="L47035" s="36"/>
      <c r="M47035" s="36"/>
      <c r="N47035" s="36"/>
    </row>
    <row r="47036" spans="12:14" x14ac:dyDescent="0.25">
      <c r="L47036" s="36"/>
      <c r="M47036" s="36"/>
      <c r="N47036" s="36"/>
    </row>
    <row r="47037" spans="12:14" x14ac:dyDescent="0.25">
      <c r="L47037" s="36"/>
      <c r="M47037" s="36"/>
      <c r="N47037" s="36"/>
    </row>
    <row r="47038" spans="12:14" x14ac:dyDescent="0.25">
      <c r="L47038" s="36"/>
      <c r="M47038" s="36"/>
      <c r="N47038" s="36"/>
    </row>
    <row r="47039" spans="12:14" x14ac:dyDescent="0.25">
      <c r="L47039" s="36"/>
      <c r="M47039" s="36"/>
      <c r="N47039" s="36"/>
    </row>
    <row r="47040" spans="12:14" x14ac:dyDescent="0.25">
      <c r="L47040" s="36"/>
      <c r="M47040" s="36"/>
      <c r="N47040" s="36"/>
    </row>
    <row r="47041" spans="12:14" x14ac:dyDescent="0.25">
      <c r="L47041" s="36"/>
      <c r="M47041" s="36"/>
      <c r="N47041" s="36"/>
    </row>
    <row r="47042" spans="12:14" x14ac:dyDescent="0.25">
      <c r="L47042" s="36"/>
      <c r="M47042" s="36"/>
      <c r="N47042" s="36"/>
    </row>
    <row r="47043" spans="12:14" x14ac:dyDescent="0.25">
      <c r="L47043" s="36"/>
      <c r="M47043" s="36"/>
      <c r="N47043" s="36"/>
    </row>
    <row r="47044" spans="12:14" x14ac:dyDescent="0.25">
      <c r="L47044" s="36"/>
      <c r="M47044" s="36"/>
      <c r="N47044" s="36"/>
    </row>
    <row r="47045" spans="12:14" x14ac:dyDescent="0.25">
      <c r="L47045" s="36"/>
      <c r="M47045" s="36"/>
      <c r="N47045" s="36"/>
    </row>
    <row r="47046" spans="12:14" x14ac:dyDescent="0.25">
      <c r="L47046" s="36"/>
      <c r="M47046" s="36"/>
      <c r="N47046" s="36"/>
    </row>
    <row r="47047" spans="12:14" x14ac:dyDescent="0.25">
      <c r="L47047" s="36"/>
      <c r="M47047" s="36"/>
      <c r="N47047" s="36"/>
    </row>
    <row r="47048" spans="12:14" x14ac:dyDescent="0.25">
      <c r="L47048" s="36"/>
      <c r="M47048" s="36"/>
      <c r="N47048" s="36"/>
    </row>
    <row r="47049" spans="12:14" x14ac:dyDescent="0.25">
      <c r="L47049" s="36"/>
      <c r="M47049" s="36"/>
      <c r="N47049" s="36"/>
    </row>
    <row r="47050" spans="12:14" x14ac:dyDescent="0.25">
      <c r="L47050" s="36"/>
      <c r="M47050" s="36"/>
      <c r="N47050" s="36"/>
    </row>
    <row r="47051" spans="12:14" x14ac:dyDescent="0.25">
      <c r="L47051" s="36"/>
      <c r="M47051" s="36"/>
      <c r="N47051" s="36"/>
    </row>
    <row r="47052" spans="12:14" x14ac:dyDescent="0.25">
      <c r="L47052" s="36"/>
      <c r="M47052" s="36"/>
      <c r="N47052" s="36"/>
    </row>
    <row r="47053" spans="12:14" x14ac:dyDescent="0.25">
      <c r="L47053" s="36"/>
      <c r="M47053" s="36"/>
      <c r="N47053" s="36"/>
    </row>
    <row r="47054" spans="12:14" x14ac:dyDescent="0.25">
      <c r="L47054" s="36"/>
      <c r="M47054" s="36"/>
      <c r="N47054" s="36"/>
    </row>
    <row r="47055" spans="12:14" x14ac:dyDescent="0.25">
      <c r="L47055" s="36"/>
      <c r="M47055" s="36"/>
      <c r="N47055" s="36"/>
    </row>
    <row r="47056" spans="12:14" x14ac:dyDescent="0.25">
      <c r="L47056" s="36"/>
      <c r="M47056" s="36"/>
      <c r="N47056" s="36"/>
    </row>
    <row r="47057" spans="12:14" x14ac:dyDescent="0.25">
      <c r="L47057" s="36"/>
      <c r="M47057" s="36"/>
      <c r="N47057" s="36"/>
    </row>
    <row r="47058" spans="12:14" x14ac:dyDescent="0.25">
      <c r="L47058" s="36"/>
      <c r="M47058" s="36"/>
      <c r="N47058" s="36"/>
    </row>
    <row r="47059" spans="12:14" x14ac:dyDescent="0.25">
      <c r="L47059" s="36"/>
      <c r="M47059" s="36"/>
      <c r="N47059" s="36"/>
    </row>
    <row r="47060" spans="12:14" x14ac:dyDescent="0.25">
      <c r="L47060" s="36"/>
      <c r="M47060" s="36"/>
      <c r="N47060" s="36"/>
    </row>
    <row r="47061" spans="12:14" x14ac:dyDescent="0.25">
      <c r="L47061" s="36"/>
      <c r="M47061" s="36"/>
      <c r="N47061" s="36"/>
    </row>
    <row r="47062" spans="12:14" x14ac:dyDescent="0.25">
      <c r="L47062" s="36"/>
      <c r="M47062" s="36"/>
      <c r="N47062" s="36"/>
    </row>
    <row r="47063" spans="12:14" x14ac:dyDescent="0.25">
      <c r="L47063" s="36"/>
      <c r="M47063" s="36"/>
      <c r="N47063" s="36"/>
    </row>
    <row r="47064" spans="12:14" x14ac:dyDescent="0.25">
      <c r="L47064" s="36"/>
      <c r="M47064" s="36"/>
      <c r="N47064" s="36"/>
    </row>
    <row r="47065" spans="12:14" x14ac:dyDescent="0.25">
      <c r="L47065" s="36"/>
      <c r="M47065" s="36"/>
      <c r="N47065" s="36"/>
    </row>
    <row r="47066" spans="12:14" x14ac:dyDescent="0.25">
      <c r="L47066" s="36"/>
      <c r="M47066" s="36"/>
      <c r="N47066" s="36"/>
    </row>
    <row r="47067" spans="12:14" x14ac:dyDescent="0.25">
      <c r="L47067" s="36"/>
      <c r="M47067" s="36"/>
      <c r="N47067" s="36"/>
    </row>
    <row r="47068" spans="12:14" x14ac:dyDescent="0.25">
      <c r="L47068" s="36"/>
      <c r="M47068" s="36"/>
      <c r="N47068" s="36"/>
    </row>
    <row r="47069" spans="12:14" x14ac:dyDescent="0.25">
      <c r="L47069" s="36"/>
      <c r="M47069" s="36"/>
      <c r="N47069" s="36"/>
    </row>
    <row r="47070" spans="12:14" x14ac:dyDescent="0.25">
      <c r="L47070" s="36"/>
      <c r="M47070" s="36"/>
      <c r="N47070" s="36"/>
    </row>
    <row r="47071" spans="12:14" x14ac:dyDescent="0.25">
      <c r="L47071" s="36"/>
      <c r="M47071" s="36"/>
      <c r="N47071" s="36"/>
    </row>
    <row r="47072" spans="12:14" x14ac:dyDescent="0.25">
      <c r="L47072" s="36"/>
      <c r="M47072" s="36"/>
      <c r="N47072" s="36"/>
    </row>
    <row r="47073" spans="12:14" x14ac:dyDescent="0.25">
      <c r="L47073" s="36"/>
      <c r="M47073" s="36"/>
      <c r="N47073" s="36"/>
    </row>
    <row r="47074" spans="12:14" x14ac:dyDescent="0.25">
      <c r="L47074" s="36"/>
      <c r="M47074" s="36"/>
      <c r="N47074" s="36"/>
    </row>
    <row r="47075" spans="12:14" x14ac:dyDescent="0.25">
      <c r="L47075" s="36"/>
      <c r="M47075" s="36"/>
      <c r="N47075" s="36"/>
    </row>
    <row r="47076" spans="12:14" x14ac:dyDescent="0.25">
      <c r="L47076" s="36"/>
      <c r="M47076" s="36"/>
      <c r="N47076" s="36"/>
    </row>
    <row r="47077" spans="12:14" x14ac:dyDescent="0.25">
      <c r="L47077" s="36"/>
      <c r="M47077" s="36"/>
      <c r="N47077" s="36"/>
    </row>
    <row r="47078" spans="12:14" x14ac:dyDescent="0.25">
      <c r="L47078" s="36"/>
      <c r="M47078" s="36"/>
      <c r="N47078" s="36"/>
    </row>
    <row r="47079" spans="12:14" x14ac:dyDescent="0.25">
      <c r="L47079" s="36"/>
      <c r="M47079" s="36"/>
      <c r="N47079" s="36"/>
    </row>
    <row r="47080" spans="12:14" x14ac:dyDescent="0.25">
      <c r="L47080" s="36"/>
      <c r="M47080" s="36"/>
      <c r="N47080" s="36"/>
    </row>
    <row r="47081" spans="12:14" x14ac:dyDescent="0.25">
      <c r="L47081" s="36"/>
      <c r="M47081" s="36"/>
      <c r="N47081" s="36"/>
    </row>
    <row r="47082" spans="12:14" x14ac:dyDescent="0.25">
      <c r="L47082" s="36"/>
      <c r="M47082" s="36"/>
      <c r="N47082" s="36"/>
    </row>
    <row r="47083" spans="12:14" x14ac:dyDescent="0.25">
      <c r="L47083" s="36"/>
      <c r="M47083" s="36"/>
      <c r="N47083" s="36"/>
    </row>
    <row r="47084" spans="12:14" x14ac:dyDescent="0.25">
      <c r="L47084" s="36"/>
      <c r="M47084" s="36"/>
      <c r="N47084" s="36"/>
    </row>
    <row r="47085" spans="12:14" x14ac:dyDescent="0.25">
      <c r="L47085" s="36"/>
      <c r="M47085" s="36"/>
      <c r="N47085" s="36"/>
    </row>
    <row r="47086" spans="12:14" x14ac:dyDescent="0.25">
      <c r="L47086" s="36"/>
      <c r="M47086" s="36"/>
      <c r="N47086" s="36"/>
    </row>
    <row r="47087" spans="12:14" x14ac:dyDescent="0.25">
      <c r="L47087" s="36"/>
      <c r="M47087" s="36"/>
      <c r="N47087" s="36"/>
    </row>
    <row r="47088" spans="12:14" x14ac:dyDescent="0.25">
      <c r="L47088" s="36"/>
      <c r="M47088" s="36"/>
      <c r="N47088" s="36"/>
    </row>
    <row r="47089" spans="12:14" x14ac:dyDescent="0.25">
      <c r="L47089" s="36"/>
      <c r="M47089" s="36"/>
      <c r="N47089" s="36"/>
    </row>
    <row r="47090" spans="12:14" x14ac:dyDescent="0.25">
      <c r="L47090" s="36"/>
      <c r="M47090" s="36"/>
      <c r="N47090" s="36"/>
    </row>
    <row r="47091" spans="12:14" x14ac:dyDescent="0.25">
      <c r="L47091" s="36"/>
      <c r="M47091" s="36"/>
      <c r="N47091" s="36"/>
    </row>
    <row r="47092" spans="12:14" x14ac:dyDescent="0.25">
      <c r="L47092" s="36"/>
      <c r="M47092" s="36"/>
      <c r="N47092" s="36"/>
    </row>
    <row r="47093" spans="12:14" x14ac:dyDescent="0.25">
      <c r="L47093" s="36"/>
      <c r="M47093" s="36"/>
      <c r="N47093" s="36"/>
    </row>
    <row r="47094" spans="12:14" x14ac:dyDescent="0.25">
      <c r="L47094" s="36"/>
      <c r="M47094" s="36"/>
      <c r="N47094" s="36"/>
    </row>
    <row r="47095" spans="12:14" x14ac:dyDescent="0.25">
      <c r="L47095" s="36"/>
      <c r="M47095" s="36"/>
      <c r="N47095" s="36"/>
    </row>
    <row r="47096" spans="12:14" x14ac:dyDescent="0.25">
      <c r="L47096" s="36"/>
      <c r="M47096" s="36"/>
      <c r="N47096" s="36"/>
    </row>
    <row r="47097" spans="12:14" x14ac:dyDescent="0.25">
      <c r="L47097" s="36"/>
      <c r="M47097" s="36"/>
      <c r="N47097" s="36"/>
    </row>
    <row r="47098" spans="12:14" x14ac:dyDescent="0.25">
      <c r="L47098" s="36"/>
      <c r="M47098" s="36"/>
      <c r="N47098" s="36"/>
    </row>
    <row r="47099" spans="12:14" x14ac:dyDescent="0.25">
      <c r="L47099" s="36"/>
      <c r="M47099" s="36"/>
      <c r="N47099" s="36"/>
    </row>
    <row r="47100" spans="12:14" x14ac:dyDescent="0.25">
      <c r="L47100" s="36"/>
      <c r="M47100" s="36"/>
      <c r="N47100" s="36"/>
    </row>
    <row r="47101" spans="12:14" x14ac:dyDescent="0.25">
      <c r="L47101" s="36"/>
      <c r="M47101" s="36"/>
      <c r="N47101" s="36"/>
    </row>
    <row r="47102" spans="12:14" x14ac:dyDescent="0.25">
      <c r="L47102" s="36"/>
      <c r="M47102" s="36"/>
      <c r="N47102" s="36"/>
    </row>
    <row r="47103" spans="12:14" x14ac:dyDescent="0.25">
      <c r="L47103" s="36"/>
      <c r="M47103" s="36"/>
      <c r="N47103" s="36"/>
    </row>
    <row r="47104" spans="12:14" x14ac:dyDescent="0.25">
      <c r="L47104" s="36"/>
      <c r="M47104" s="36"/>
      <c r="N47104" s="36"/>
    </row>
    <row r="47105" spans="12:14" x14ac:dyDescent="0.25">
      <c r="L47105" s="36"/>
      <c r="M47105" s="36"/>
      <c r="N47105" s="36"/>
    </row>
    <row r="47106" spans="12:14" x14ac:dyDescent="0.25">
      <c r="L47106" s="36"/>
      <c r="M47106" s="36"/>
      <c r="N47106" s="36"/>
    </row>
    <row r="47107" spans="12:14" x14ac:dyDescent="0.25">
      <c r="L47107" s="36"/>
      <c r="M47107" s="36"/>
      <c r="N47107" s="36"/>
    </row>
    <row r="47108" spans="12:14" x14ac:dyDescent="0.25">
      <c r="L47108" s="36"/>
      <c r="M47108" s="36"/>
      <c r="N47108" s="36"/>
    </row>
    <row r="47109" spans="12:14" x14ac:dyDescent="0.25">
      <c r="L47109" s="36"/>
      <c r="M47109" s="36"/>
      <c r="N47109" s="36"/>
    </row>
    <row r="47110" spans="12:14" x14ac:dyDescent="0.25">
      <c r="L47110" s="36"/>
      <c r="M47110" s="36"/>
      <c r="N47110" s="36"/>
    </row>
    <row r="47111" spans="12:14" x14ac:dyDescent="0.25">
      <c r="L47111" s="36"/>
      <c r="M47111" s="36"/>
      <c r="N47111" s="36"/>
    </row>
    <row r="47112" spans="12:14" x14ac:dyDescent="0.25">
      <c r="L47112" s="36"/>
      <c r="M47112" s="36"/>
      <c r="N47112" s="36"/>
    </row>
    <row r="47113" spans="12:14" x14ac:dyDescent="0.25">
      <c r="L47113" s="36"/>
      <c r="M47113" s="36"/>
      <c r="N47113" s="36"/>
    </row>
    <row r="47114" spans="12:14" x14ac:dyDescent="0.25">
      <c r="L47114" s="36"/>
      <c r="M47114" s="36"/>
      <c r="N47114" s="36"/>
    </row>
    <row r="47115" spans="12:14" x14ac:dyDescent="0.25">
      <c r="L47115" s="36"/>
      <c r="M47115" s="36"/>
      <c r="N47115" s="36"/>
    </row>
    <row r="47116" spans="12:14" x14ac:dyDescent="0.25">
      <c r="L47116" s="36"/>
      <c r="M47116" s="36"/>
      <c r="N47116" s="36"/>
    </row>
    <row r="47117" spans="12:14" x14ac:dyDescent="0.25">
      <c r="L47117" s="36"/>
      <c r="M47117" s="36"/>
      <c r="N47117" s="36"/>
    </row>
    <row r="47118" spans="12:14" x14ac:dyDescent="0.25">
      <c r="L47118" s="36"/>
      <c r="M47118" s="36"/>
      <c r="N47118" s="36"/>
    </row>
    <row r="47119" spans="12:14" x14ac:dyDescent="0.25">
      <c r="L47119" s="36"/>
      <c r="M47119" s="36"/>
      <c r="N47119" s="36"/>
    </row>
    <row r="47120" spans="12:14" x14ac:dyDescent="0.25">
      <c r="L47120" s="36"/>
      <c r="M47120" s="36"/>
      <c r="N47120" s="36"/>
    </row>
    <row r="47121" spans="12:14" x14ac:dyDescent="0.25">
      <c r="L47121" s="36"/>
      <c r="M47121" s="36"/>
      <c r="N47121" s="36"/>
    </row>
    <row r="47122" spans="12:14" x14ac:dyDescent="0.25">
      <c r="L47122" s="36"/>
      <c r="M47122" s="36"/>
      <c r="N47122" s="36"/>
    </row>
    <row r="47123" spans="12:14" x14ac:dyDescent="0.25">
      <c r="L47123" s="36"/>
      <c r="M47123" s="36"/>
      <c r="N47123" s="36"/>
    </row>
    <row r="47124" spans="12:14" x14ac:dyDescent="0.25">
      <c r="L47124" s="36"/>
      <c r="M47124" s="36"/>
      <c r="N47124" s="36"/>
    </row>
    <row r="47125" spans="12:14" x14ac:dyDescent="0.25">
      <c r="L47125" s="36"/>
      <c r="M47125" s="36"/>
      <c r="N47125" s="36"/>
    </row>
    <row r="47126" spans="12:14" x14ac:dyDescent="0.25">
      <c r="L47126" s="36"/>
      <c r="M47126" s="36"/>
      <c r="N47126" s="36"/>
    </row>
    <row r="47127" spans="12:14" x14ac:dyDescent="0.25">
      <c r="L47127" s="36"/>
      <c r="M47127" s="36"/>
      <c r="N47127" s="36"/>
    </row>
    <row r="47128" spans="12:14" x14ac:dyDescent="0.25">
      <c r="L47128" s="36"/>
      <c r="M47128" s="36"/>
      <c r="N47128" s="36"/>
    </row>
    <row r="47129" spans="12:14" x14ac:dyDescent="0.25">
      <c r="L47129" s="36"/>
      <c r="M47129" s="36"/>
      <c r="N47129" s="36"/>
    </row>
    <row r="47130" spans="12:14" x14ac:dyDescent="0.25">
      <c r="L47130" s="36"/>
      <c r="M47130" s="36"/>
      <c r="N47130" s="36"/>
    </row>
    <row r="47131" spans="12:14" x14ac:dyDescent="0.25">
      <c r="L47131" s="36"/>
      <c r="M47131" s="36"/>
      <c r="N47131" s="36"/>
    </row>
    <row r="47132" spans="12:14" x14ac:dyDescent="0.25">
      <c r="L47132" s="36"/>
      <c r="M47132" s="36"/>
      <c r="N47132" s="36"/>
    </row>
    <row r="47133" spans="12:14" x14ac:dyDescent="0.25">
      <c r="L47133" s="36"/>
      <c r="M47133" s="36"/>
      <c r="N47133" s="36"/>
    </row>
    <row r="47134" spans="12:14" x14ac:dyDescent="0.25">
      <c r="L47134" s="36"/>
      <c r="M47134" s="36"/>
      <c r="N47134" s="36"/>
    </row>
    <row r="47135" spans="12:14" x14ac:dyDescent="0.25">
      <c r="L47135" s="36"/>
      <c r="M47135" s="36"/>
      <c r="N47135" s="36"/>
    </row>
    <row r="47136" spans="12:14" x14ac:dyDescent="0.25">
      <c r="L47136" s="36"/>
      <c r="M47136" s="36"/>
      <c r="N47136" s="36"/>
    </row>
    <row r="47137" spans="12:14" x14ac:dyDescent="0.25">
      <c r="L47137" s="36"/>
      <c r="M47137" s="36"/>
      <c r="N47137" s="36"/>
    </row>
    <row r="47138" spans="12:14" x14ac:dyDescent="0.25">
      <c r="L47138" s="36"/>
      <c r="M47138" s="36"/>
      <c r="N47138" s="36"/>
    </row>
    <row r="47139" spans="12:14" x14ac:dyDescent="0.25">
      <c r="L47139" s="36"/>
      <c r="M47139" s="36"/>
      <c r="N47139" s="36"/>
    </row>
    <row r="47140" spans="12:14" x14ac:dyDescent="0.25">
      <c r="L47140" s="36"/>
      <c r="M47140" s="36"/>
      <c r="N47140" s="36"/>
    </row>
    <row r="47141" spans="12:14" x14ac:dyDescent="0.25">
      <c r="L47141" s="36"/>
      <c r="M47141" s="36"/>
      <c r="N47141" s="36"/>
    </row>
    <row r="47142" spans="12:14" x14ac:dyDescent="0.25">
      <c r="L47142" s="36"/>
      <c r="M47142" s="36"/>
      <c r="N47142" s="36"/>
    </row>
    <row r="47143" spans="12:14" x14ac:dyDescent="0.25">
      <c r="L47143" s="36"/>
      <c r="M47143" s="36"/>
      <c r="N47143" s="36"/>
    </row>
    <row r="47144" spans="12:14" x14ac:dyDescent="0.25">
      <c r="L47144" s="36"/>
      <c r="M47144" s="36"/>
      <c r="N47144" s="36"/>
    </row>
    <row r="47145" spans="12:14" x14ac:dyDescent="0.25">
      <c r="L47145" s="36"/>
      <c r="M47145" s="36"/>
      <c r="N47145" s="36"/>
    </row>
    <row r="47146" spans="12:14" x14ac:dyDescent="0.25">
      <c r="L47146" s="36"/>
      <c r="M47146" s="36"/>
      <c r="N47146" s="36"/>
    </row>
    <row r="47147" spans="12:14" x14ac:dyDescent="0.25">
      <c r="L47147" s="36"/>
      <c r="M47147" s="36"/>
      <c r="N47147" s="36"/>
    </row>
    <row r="47148" spans="12:14" x14ac:dyDescent="0.25">
      <c r="L47148" s="36"/>
      <c r="M47148" s="36"/>
      <c r="N47148" s="36"/>
    </row>
    <row r="47149" spans="12:14" x14ac:dyDescent="0.25">
      <c r="L47149" s="36"/>
      <c r="M47149" s="36"/>
      <c r="N47149" s="36"/>
    </row>
    <row r="47150" spans="12:14" x14ac:dyDescent="0.25">
      <c r="L47150" s="36"/>
      <c r="M47150" s="36"/>
      <c r="N47150" s="36"/>
    </row>
    <row r="47151" spans="12:14" x14ac:dyDescent="0.25">
      <c r="L47151" s="36"/>
      <c r="M47151" s="36"/>
      <c r="N47151" s="36"/>
    </row>
    <row r="47152" spans="12:14" x14ac:dyDescent="0.25">
      <c r="L47152" s="36"/>
      <c r="M47152" s="36"/>
      <c r="N47152" s="36"/>
    </row>
    <row r="47153" spans="12:14" x14ac:dyDescent="0.25">
      <c r="L47153" s="36"/>
      <c r="M47153" s="36"/>
      <c r="N47153" s="36"/>
    </row>
    <row r="47154" spans="12:14" x14ac:dyDescent="0.25">
      <c r="L47154" s="36"/>
      <c r="M47154" s="36"/>
      <c r="N47154" s="36"/>
    </row>
    <row r="47155" spans="12:14" x14ac:dyDescent="0.25">
      <c r="L47155" s="36"/>
      <c r="M47155" s="36"/>
      <c r="N47155" s="36"/>
    </row>
    <row r="47156" spans="12:14" x14ac:dyDescent="0.25">
      <c r="L47156" s="36"/>
      <c r="M47156" s="36"/>
      <c r="N47156" s="36"/>
    </row>
    <row r="47157" spans="12:14" x14ac:dyDescent="0.25">
      <c r="L47157" s="36"/>
      <c r="M47157" s="36"/>
      <c r="N47157" s="36"/>
    </row>
    <row r="47158" spans="12:14" x14ac:dyDescent="0.25">
      <c r="L47158" s="36"/>
      <c r="M47158" s="36"/>
      <c r="N47158" s="36"/>
    </row>
    <row r="47159" spans="12:14" x14ac:dyDescent="0.25">
      <c r="L47159" s="36"/>
      <c r="M47159" s="36"/>
      <c r="N47159" s="36"/>
    </row>
    <row r="47160" spans="12:14" x14ac:dyDescent="0.25">
      <c r="L47160" s="36"/>
      <c r="M47160" s="36"/>
      <c r="N47160" s="36"/>
    </row>
    <row r="47161" spans="12:14" x14ac:dyDescent="0.25">
      <c r="L47161" s="36"/>
      <c r="M47161" s="36"/>
      <c r="N47161" s="36"/>
    </row>
    <row r="47162" spans="12:14" x14ac:dyDescent="0.25">
      <c r="L47162" s="36"/>
      <c r="M47162" s="36"/>
      <c r="N47162" s="36"/>
    </row>
    <row r="47163" spans="12:14" x14ac:dyDescent="0.25">
      <c r="L47163" s="36"/>
      <c r="M47163" s="36"/>
      <c r="N47163" s="36"/>
    </row>
    <row r="47164" spans="12:14" x14ac:dyDescent="0.25">
      <c r="L47164" s="36"/>
      <c r="M47164" s="36"/>
      <c r="N47164" s="36"/>
    </row>
    <row r="47165" spans="12:14" x14ac:dyDescent="0.25">
      <c r="L47165" s="36"/>
      <c r="M47165" s="36"/>
      <c r="N47165" s="36"/>
    </row>
    <row r="47166" spans="12:14" x14ac:dyDescent="0.25">
      <c r="L47166" s="36"/>
      <c r="M47166" s="36"/>
      <c r="N47166" s="36"/>
    </row>
    <row r="47167" spans="12:14" x14ac:dyDescent="0.25">
      <c r="L47167" s="36"/>
      <c r="M47167" s="36"/>
      <c r="N47167" s="36"/>
    </row>
    <row r="47168" spans="12:14" x14ac:dyDescent="0.25">
      <c r="L47168" s="36"/>
      <c r="M47168" s="36"/>
      <c r="N47168" s="36"/>
    </row>
    <row r="47169" spans="12:14" x14ac:dyDescent="0.25">
      <c r="L47169" s="36"/>
      <c r="M47169" s="36"/>
      <c r="N47169" s="36"/>
    </row>
    <row r="47170" spans="12:14" x14ac:dyDescent="0.25">
      <c r="L47170" s="36"/>
      <c r="M47170" s="36"/>
      <c r="N47170" s="36"/>
    </row>
    <row r="47171" spans="12:14" x14ac:dyDescent="0.25">
      <c r="L47171" s="36"/>
      <c r="M47171" s="36"/>
      <c r="N47171" s="36"/>
    </row>
    <row r="47172" spans="12:14" x14ac:dyDescent="0.25">
      <c r="L47172" s="36"/>
      <c r="M47172" s="36"/>
      <c r="N47172" s="36"/>
    </row>
    <row r="47173" spans="12:14" x14ac:dyDescent="0.25">
      <c r="L47173" s="36"/>
      <c r="M47173" s="36"/>
      <c r="N47173" s="36"/>
    </row>
    <row r="47174" spans="12:14" x14ac:dyDescent="0.25">
      <c r="L47174" s="36"/>
      <c r="M47174" s="36"/>
      <c r="N47174" s="36"/>
    </row>
    <row r="47175" spans="12:14" x14ac:dyDescent="0.25">
      <c r="L47175" s="36"/>
      <c r="M47175" s="36"/>
      <c r="N47175" s="36"/>
    </row>
    <row r="47176" spans="12:14" x14ac:dyDescent="0.25">
      <c r="L47176" s="36"/>
      <c r="M47176" s="36"/>
      <c r="N47176" s="36"/>
    </row>
    <row r="47177" spans="12:14" x14ac:dyDescent="0.25">
      <c r="L47177" s="36"/>
      <c r="M47177" s="36"/>
      <c r="N47177" s="36"/>
    </row>
    <row r="47178" spans="12:14" x14ac:dyDescent="0.25">
      <c r="L47178" s="36"/>
      <c r="M47178" s="36"/>
      <c r="N47178" s="36"/>
    </row>
    <row r="47179" spans="12:14" x14ac:dyDescent="0.25">
      <c r="L47179" s="36"/>
      <c r="M47179" s="36"/>
      <c r="N47179" s="36"/>
    </row>
    <row r="47180" spans="12:14" x14ac:dyDescent="0.25">
      <c r="L47180" s="36"/>
      <c r="M47180" s="36"/>
      <c r="N47180" s="36"/>
    </row>
    <row r="47181" spans="12:14" x14ac:dyDescent="0.25">
      <c r="L47181" s="36"/>
      <c r="M47181" s="36"/>
      <c r="N47181" s="36"/>
    </row>
    <row r="47182" spans="12:14" x14ac:dyDescent="0.25">
      <c r="L47182" s="36"/>
      <c r="M47182" s="36"/>
      <c r="N47182" s="36"/>
    </row>
    <row r="47183" spans="12:14" x14ac:dyDescent="0.25">
      <c r="L47183" s="36"/>
      <c r="M47183" s="36"/>
      <c r="N47183" s="36"/>
    </row>
    <row r="47184" spans="12:14" x14ac:dyDescent="0.25">
      <c r="L47184" s="36"/>
      <c r="M47184" s="36"/>
      <c r="N47184" s="36"/>
    </row>
    <row r="47185" spans="12:14" x14ac:dyDescent="0.25">
      <c r="L47185" s="36"/>
      <c r="M47185" s="36"/>
      <c r="N47185" s="36"/>
    </row>
    <row r="47186" spans="12:14" x14ac:dyDescent="0.25">
      <c r="L47186" s="36"/>
      <c r="M47186" s="36"/>
      <c r="N47186" s="36"/>
    </row>
    <row r="47187" spans="12:14" x14ac:dyDescent="0.25">
      <c r="L47187" s="36"/>
      <c r="M47187" s="36"/>
      <c r="N47187" s="36"/>
    </row>
    <row r="47188" spans="12:14" x14ac:dyDescent="0.25">
      <c r="L47188" s="36"/>
      <c r="M47188" s="36"/>
      <c r="N47188" s="36"/>
    </row>
    <row r="47189" spans="12:14" x14ac:dyDescent="0.25">
      <c r="L47189" s="36"/>
      <c r="M47189" s="36"/>
      <c r="N47189" s="36"/>
    </row>
    <row r="47190" spans="12:14" x14ac:dyDescent="0.25">
      <c r="L47190" s="36"/>
      <c r="M47190" s="36"/>
      <c r="N47190" s="36"/>
    </row>
    <row r="47191" spans="12:14" x14ac:dyDescent="0.25">
      <c r="L47191" s="36"/>
      <c r="M47191" s="36"/>
      <c r="N47191" s="36"/>
    </row>
    <row r="47192" spans="12:14" x14ac:dyDescent="0.25">
      <c r="L47192" s="36"/>
      <c r="M47192" s="36"/>
      <c r="N47192" s="36"/>
    </row>
    <row r="47193" spans="12:14" x14ac:dyDescent="0.25">
      <c r="L47193" s="36"/>
      <c r="M47193" s="36"/>
      <c r="N47193" s="36"/>
    </row>
    <row r="47194" spans="12:14" x14ac:dyDescent="0.25">
      <c r="L47194" s="36"/>
      <c r="M47194" s="36"/>
      <c r="N47194" s="36"/>
    </row>
    <row r="47195" spans="12:14" x14ac:dyDescent="0.25">
      <c r="L47195" s="36"/>
      <c r="M47195" s="36"/>
      <c r="N47195" s="36"/>
    </row>
    <row r="47196" spans="12:14" x14ac:dyDescent="0.25">
      <c r="L47196" s="36"/>
      <c r="M47196" s="36"/>
      <c r="N47196" s="36"/>
    </row>
    <row r="47197" spans="12:14" x14ac:dyDescent="0.25">
      <c r="L47197" s="36"/>
      <c r="M47197" s="36"/>
      <c r="N47197" s="36"/>
    </row>
    <row r="47198" spans="12:14" x14ac:dyDescent="0.25">
      <c r="L47198" s="36"/>
      <c r="M47198" s="36"/>
      <c r="N47198" s="36"/>
    </row>
    <row r="47199" spans="12:14" x14ac:dyDescent="0.25">
      <c r="L47199" s="36"/>
      <c r="M47199" s="36"/>
      <c r="N47199" s="36"/>
    </row>
    <row r="47200" spans="12:14" x14ac:dyDescent="0.25">
      <c r="L47200" s="36"/>
      <c r="M47200" s="36"/>
      <c r="N47200" s="36"/>
    </row>
    <row r="47201" spans="12:14" x14ac:dyDescent="0.25">
      <c r="L47201" s="36"/>
      <c r="M47201" s="36"/>
      <c r="N47201" s="36"/>
    </row>
    <row r="47202" spans="12:14" x14ac:dyDescent="0.25">
      <c r="L47202" s="36"/>
      <c r="M47202" s="36"/>
      <c r="N47202" s="36"/>
    </row>
    <row r="47203" spans="12:14" x14ac:dyDescent="0.25">
      <c r="L47203" s="36"/>
      <c r="M47203" s="36"/>
      <c r="N47203" s="36"/>
    </row>
    <row r="47204" spans="12:14" x14ac:dyDescent="0.25">
      <c r="L47204" s="36"/>
      <c r="M47204" s="36"/>
      <c r="N47204" s="36"/>
    </row>
    <row r="47205" spans="12:14" x14ac:dyDescent="0.25">
      <c r="L47205" s="36"/>
      <c r="M47205" s="36"/>
      <c r="N47205" s="36"/>
    </row>
    <row r="47206" spans="12:14" x14ac:dyDescent="0.25">
      <c r="L47206" s="36"/>
      <c r="M47206" s="36"/>
      <c r="N47206" s="36"/>
    </row>
    <row r="47207" spans="12:14" x14ac:dyDescent="0.25">
      <c r="L47207" s="36"/>
      <c r="M47207" s="36"/>
      <c r="N47207" s="36"/>
    </row>
    <row r="47208" spans="12:14" x14ac:dyDescent="0.25">
      <c r="L47208" s="36"/>
      <c r="M47208" s="36"/>
      <c r="N47208" s="36"/>
    </row>
    <row r="47209" spans="12:14" x14ac:dyDescent="0.25">
      <c r="L47209" s="36"/>
      <c r="M47209" s="36"/>
      <c r="N47209" s="36"/>
    </row>
    <row r="47210" spans="12:14" x14ac:dyDescent="0.25">
      <c r="L47210" s="36"/>
      <c r="M47210" s="36"/>
      <c r="N47210" s="36"/>
    </row>
    <row r="47211" spans="12:14" x14ac:dyDescent="0.25">
      <c r="L47211" s="36"/>
      <c r="M47211" s="36"/>
      <c r="N47211" s="36"/>
    </row>
    <row r="47212" spans="12:14" x14ac:dyDescent="0.25">
      <c r="L47212" s="36"/>
      <c r="M47212" s="36"/>
      <c r="N47212" s="36"/>
    </row>
    <row r="47213" spans="12:14" x14ac:dyDescent="0.25">
      <c r="L47213" s="36"/>
      <c r="M47213" s="36"/>
      <c r="N47213" s="36"/>
    </row>
    <row r="47214" spans="12:14" x14ac:dyDescent="0.25">
      <c r="L47214" s="36"/>
      <c r="M47214" s="36"/>
      <c r="N47214" s="36"/>
    </row>
    <row r="47215" spans="12:14" x14ac:dyDescent="0.25">
      <c r="L47215" s="36"/>
      <c r="M47215" s="36"/>
      <c r="N47215" s="36"/>
    </row>
    <row r="47216" spans="12:14" x14ac:dyDescent="0.25">
      <c r="L47216" s="36"/>
      <c r="M47216" s="36"/>
      <c r="N47216" s="36"/>
    </row>
    <row r="47217" spans="12:14" x14ac:dyDescent="0.25">
      <c r="L47217" s="36"/>
      <c r="M47217" s="36"/>
      <c r="N47217" s="36"/>
    </row>
    <row r="47218" spans="12:14" x14ac:dyDescent="0.25">
      <c r="L47218" s="36"/>
      <c r="M47218" s="36"/>
      <c r="N47218" s="36"/>
    </row>
    <row r="47219" spans="12:14" x14ac:dyDescent="0.25">
      <c r="L47219" s="36"/>
      <c r="M47219" s="36"/>
      <c r="N47219" s="36"/>
    </row>
    <row r="47220" spans="12:14" x14ac:dyDescent="0.25">
      <c r="L47220" s="36"/>
      <c r="M47220" s="36"/>
      <c r="N47220" s="36"/>
    </row>
    <row r="47221" spans="12:14" x14ac:dyDescent="0.25">
      <c r="L47221" s="36"/>
      <c r="M47221" s="36"/>
      <c r="N47221" s="36"/>
    </row>
    <row r="47222" spans="12:14" x14ac:dyDescent="0.25">
      <c r="L47222" s="36"/>
      <c r="M47222" s="36"/>
      <c r="N47222" s="36"/>
    </row>
    <row r="47223" spans="12:14" x14ac:dyDescent="0.25">
      <c r="L47223" s="36"/>
      <c r="M47223" s="36"/>
      <c r="N47223" s="36"/>
    </row>
    <row r="47224" spans="12:14" x14ac:dyDescent="0.25">
      <c r="L47224" s="36"/>
      <c r="M47224" s="36"/>
      <c r="N47224" s="36"/>
    </row>
    <row r="47225" spans="12:14" x14ac:dyDescent="0.25">
      <c r="L47225" s="36"/>
      <c r="M47225" s="36"/>
      <c r="N47225" s="36"/>
    </row>
    <row r="47226" spans="12:14" x14ac:dyDescent="0.25">
      <c r="L47226" s="36"/>
      <c r="M47226" s="36"/>
      <c r="N47226" s="36"/>
    </row>
    <row r="47227" spans="12:14" x14ac:dyDescent="0.25">
      <c r="L47227" s="36"/>
      <c r="M47227" s="36"/>
      <c r="N47227" s="36"/>
    </row>
    <row r="47228" spans="12:14" x14ac:dyDescent="0.25">
      <c r="L47228" s="36"/>
      <c r="M47228" s="36"/>
      <c r="N47228" s="36"/>
    </row>
    <row r="47229" spans="12:14" x14ac:dyDescent="0.25">
      <c r="L47229" s="36"/>
      <c r="M47229" s="36"/>
      <c r="N47229" s="36"/>
    </row>
    <row r="47230" spans="12:14" x14ac:dyDescent="0.25">
      <c r="L47230" s="36"/>
      <c r="M47230" s="36"/>
      <c r="N47230" s="36"/>
    </row>
    <row r="47231" spans="12:14" x14ac:dyDescent="0.25">
      <c r="L47231" s="36"/>
      <c r="M47231" s="36"/>
      <c r="N47231" s="36"/>
    </row>
    <row r="47232" spans="12:14" x14ac:dyDescent="0.25">
      <c r="L47232" s="36"/>
      <c r="M47232" s="36"/>
      <c r="N47232" s="36"/>
    </row>
    <row r="47233" spans="12:14" x14ac:dyDescent="0.25">
      <c r="L47233" s="36"/>
      <c r="M47233" s="36"/>
      <c r="N47233" s="36"/>
    </row>
    <row r="47234" spans="12:14" x14ac:dyDescent="0.25">
      <c r="L47234" s="36"/>
      <c r="M47234" s="36"/>
      <c r="N47234" s="36"/>
    </row>
    <row r="47235" spans="12:14" x14ac:dyDescent="0.25">
      <c r="L47235" s="36"/>
      <c r="M47235" s="36"/>
      <c r="N47235" s="36"/>
    </row>
    <row r="47236" spans="12:14" x14ac:dyDescent="0.25">
      <c r="L47236" s="36"/>
      <c r="M47236" s="36"/>
      <c r="N47236" s="36"/>
    </row>
    <row r="47237" spans="12:14" x14ac:dyDescent="0.25">
      <c r="L47237" s="36"/>
      <c r="M47237" s="36"/>
      <c r="N47237" s="36"/>
    </row>
    <row r="47238" spans="12:14" x14ac:dyDescent="0.25">
      <c r="L47238" s="36"/>
      <c r="M47238" s="36"/>
      <c r="N47238" s="36"/>
    </row>
    <row r="47239" spans="12:14" x14ac:dyDescent="0.25">
      <c r="L47239" s="36"/>
      <c r="M47239" s="36"/>
      <c r="N47239" s="36"/>
    </row>
    <row r="47240" spans="12:14" x14ac:dyDescent="0.25">
      <c r="L47240" s="36"/>
      <c r="M47240" s="36"/>
      <c r="N47240" s="36"/>
    </row>
    <row r="47241" spans="12:14" x14ac:dyDescent="0.25">
      <c r="L47241" s="36"/>
      <c r="M47241" s="36"/>
      <c r="N47241" s="36"/>
    </row>
    <row r="47242" spans="12:14" x14ac:dyDescent="0.25">
      <c r="L47242" s="36"/>
      <c r="M47242" s="36"/>
      <c r="N47242" s="36"/>
    </row>
    <row r="47243" spans="12:14" x14ac:dyDescent="0.25">
      <c r="L47243" s="36"/>
      <c r="M47243" s="36"/>
      <c r="N47243" s="36"/>
    </row>
    <row r="47244" spans="12:14" x14ac:dyDescent="0.25">
      <c r="L47244" s="36"/>
      <c r="M47244" s="36"/>
      <c r="N47244" s="36"/>
    </row>
    <row r="47245" spans="12:14" x14ac:dyDescent="0.25">
      <c r="L47245" s="36"/>
      <c r="M47245" s="36"/>
      <c r="N47245" s="36"/>
    </row>
    <row r="47246" spans="12:14" x14ac:dyDescent="0.25">
      <c r="L47246" s="36"/>
      <c r="M47246" s="36"/>
      <c r="N47246" s="36"/>
    </row>
    <row r="47247" spans="12:14" x14ac:dyDescent="0.25">
      <c r="L47247" s="36"/>
      <c r="M47247" s="36"/>
      <c r="N47247" s="36"/>
    </row>
    <row r="47248" spans="12:14" x14ac:dyDescent="0.25">
      <c r="L47248" s="36"/>
      <c r="M47248" s="36"/>
      <c r="N47248" s="36"/>
    </row>
    <row r="47249" spans="12:14" x14ac:dyDescent="0.25">
      <c r="L47249" s="36"/>
      <c r="M47249" s="36"/>
      <c r="N47249" s="36"/>
    </row>
    <row r="47250" spans="12:14" x14ac:dyDescent="0.25">
      <c r="L47250" s="36"/>
      <c r="M47250" s="36"/>
      <c r="N47250" s="36"/>
    </row>
    <row r="47251" spans="12:14" x14ac:dyDescent="0.25">
      <c r="L47251" s="36"/>
      <c r="M47251" s="36"/>
      <c r="N47251" s="36"/>
    </row>
    <row r="47252" spans="12:14" x14ac:dyDescent="0.25">
      <c r="L47252" s="36"/>
      <c r="M47252" s="36"/>
      <c r="N47252" s="36"/>
    </row>
    <row r="47253" spans="12:14" x14ac:dyDescent="0.25">
      <c r="L47253" s="36"/>
      <c r="M47253" s="36"/>
      <c r="N47253" s="36"/>
    </row>
    <row r="47254" spans="12:14" x14ac:dyDescent="0.25">
      <c r="L47254" s="36"/>
      <c r="M47254" s="36"/>
      <c r="N47254" s="36"/>
    </row>
    <row r="47255" spans="12:14" x14ac:dyDescent="0.25">
      <c r="L47255" s="36"/>
      <c r="M47255" s="36"/>
      <c r="N47255" s="36"/>
    </row>
    <row r="47256" spans="12:14" x14ac:dyDescent="0.25">
      <c r="L47256" s="36"/>
      <c r="M47256" s="36"/>
      <c r="N47256" s="36"/>
    </row>
    <row r="47257" spans="12:14" x14ac:dyDescent="0.25">
      <c r="L47257" s="36"/>
      <c r="M47257" s="36"/>
      <c r="N47257" s="36"/>
    </row>
    <row r="47258" spans="12:14" x14ac:dyDescent="0.25">
      <c r="L47258" s="36"/>
      <c r="M47258" s="36"/>
      <c r="N47258" s="36"/>
    </row>
    <row r="47259" spans="12:14" x14ac:dyDescent="0.25">
      <c r="L47259" s="36"/>
      <c r="M47259" s="36"/>
      <c r="N47259" s="36"/>
    </row>
    <row r="47260" spans="12:14" x14ac:dyDescent="0.25">
      <c r="L47260" s="36"/>
      <c r="M47260" s="36"/>
      <c r="N47260" s="36"/>
    </row>
    <row r="47261" spans="12:14" x14ac:dyDescent="0.25">
      <c r="L47261" s="36"/>
      <c r="M47261" s="36"/>
      <c r="N47261" s="36"/>
    </row>
    <row r="47262" spans="12:14" x14ac:dyDescent="0.25">
      <c r="L47262" s="36"/>
      <c r="M47262" s="36"/>
      <c r="N47262" s="36"/>
    </row>
    <row r="47263" spans="12:14" x14ac:dyDescent="0.25">
      <c r="L47263" s="36"/>
      <c r="M47263" s="36"/>
      <c r="N47263" s="36"/>
    </row>
    <row r="47264" spans="12:14" x14ac:dyDescent="0.25">
      <c r="L47264" s="36"/>
      <c r="M47264" s="36"/>
      <c r="N47264" s="36"/>
    </row>
    <row r="47265" spans="12:14" x14ac:dyDescent="0.25">
      <c r="L47265" s="36"/>
      <c r="M47265" s="36"/>
      <c r="N47265" s="36"/>
    </row>
    <row r="47266" spans="12:14" x14ac:dyDescent="0.25">
      <c r="L47266" s="36"/>
      <c r="M47266" s="36"/>
      <c r="N47266" s="36"/>
    </row>
    <row r="47267" spans="12:14" x14ac:dyDescent="0.25">
      <c r="L47267" s="36"/>
      <c r="M47267" s="36"/>
      <c r="N47267" s="36"/>
    </row>
    <row r="47268" spans="12:14" x14ac:dyDescent="0.25">
      <c r="L47268" s="36"/>
      <c r="M47268" s="36"/>
      <c r="N47268" s="36"/>
    </row>
    <row r="47269" spans="12:14" x14ac:dyDescent="0.25">
      <c r="L47269" s="36"/>
      <c r="M47269" s="36"/>
      <c r="N47269" s="36"/>
    </row>
    <row r="47270" spans="12:14" x14ac:dyDescent="0.25">
      <c r="L47270" s="36"/>
      <c r="M47270" s="36"/>
      <c r="N47270" s="36"/>
    </row>
    <row r="47271" spans="12:14" x14ac:dyDescent="0.25">
      <c r="L47271" s="36"/>
      <c r="M47271" s="36"/>
      <c r="N47271" s="36"/>
    </row>
    <row r="47272" spans="12:14" x14ac:dyDescent="0.25">
      <c r="L47272" s="36"/>
      <c r="M47272" s="36"/>
      <c r="N47272" s="36"/>
    </row>
    <row r="47273" spans="12:14" x14ac:dyDescent="0.25">
      <c r="L47273" s="36"/>
      <c r="M47273" s="36"/>
      <c r="N47273" s="36"/>
    </row>
    <row r="47274" spans="12:14" x14ac:dyDescent="0.25">
      <c r="L47274" s="36"/>
      <c r="M47274" s="36"/>
      <c r="N47274" s="36"/>
    </row>
    <row r="47275" spans="12:14" x14ac:dyDescent="0.25">
      <c r="L47275" s="36"/>
      <c r="M47275" s="36"/>
      <c r="N47275" s="36"/>
    </row>
    <row r="47276" spans="12:14" x14ac:dyDescent="0.25">
      <c r="L47276" s="36"/>
      <c r="M47276" s="36"/>
      <c r="N47276" s="36"/>
    </row>
    <row r="47277" spans="12:14" x14ac:dyDescent="0.25">
      <c r="L47277" s="36"/>
      <c r="M47277" s="36"/>
      <c r="N47277" s="36"/>
    </row>
    <row r="47278" spans="12:14" x14ac:dyDescent="0.25">
      <c r="L47278" s="36"/>
      <c r="M47278" s="36"/>
      <c r="N47278" s="36"/>
    </row>
    <row r="47279" spans="12:14" x14ac:dyDescent="0.25">
      <c r="L47279" s="36"/>
      <c r="M47279" s="36"/>
      <c r="N47279" s="36"/>
    </row>
    <row r="47280" spans="12:14" x14ac:dyDescent="0.25">
      <c r="L47280" s="36"/>
      <c r="M47280" s="36"/>
      <c r="N47280" s="36"/>
    </row>
    <row r="47281" spans="12:14" x14ac:dyDescent="0.25">
      <c r="L47281" s="36"/>
      <c r="M47281" s="36"/>
      <c r="N47281" s="36"/>
    </row>
    <row r="47282" spans="12:14" x14ac:dyDescent="0.25">
      <c r="L47282" s="36"/>
      <c r="M47282" s="36"/>
      <c r="N47282" s="36"/>
    </row>
    <row r="47283" spans="12:14" x14ac:dyDescent="0.25">
      <c r="L47283" s="36"/>
      <c r="M47283" s="36"/>
      <c r="N47283" s="36"/>
    </row>
    <row r="47284" spans="12:14" x14ac:dyDescent="0.25">
      <c r="L47284" s="36"/>
      <c r="M47284" s="36"/>
      <c r="N47284" s="36"/>
    </row>
    <row r="47285" spans="12:14" x14ac:dyDescent="0.25">
      <c r="L47285" s="36"/>
      <c r="M47285" s="36"/>
      <c r="N47285" s="36"/>
    </row>
    <row r="47286" spans="12:14" x14ac:dyDescent="0.25">
      <c r="L47286" s="36"/>
      <c r="M47286" s="36"/>
      <c r="N47286" s="36"/>
    </row>
    <row r="47287" spans="12:14" x14ac:dyDescent="0.25">
      <c r="L47287" s="36"/>
      <c r="M47287" s="36"/>
      <c r="N47287" s="36"/>
    </row>
    <row r="47288" spans="12:14" x14ac:dyDescent="0.25">
      <c r="L47288" s="36"/>
      <c r="M47288" s="36"/>
      <c r="N47288" s="36"/>
    </row>
    <row r="47289" spans="12:14" x14ac:dyDescent="0.25">
      <c r="L47289" s="36"/>
      <c r="M47289" s="36"/>
      <c r="N47289" s="36"/>
    </row>
    <row r="47290" spans="12:14" x14ac:dyDescent="0.25">
      <c r="L47290" s="36"/>
      <c r="M47290" s="36"/>
      <c r="N47290" s="36"/>
    </row>
    <row r="47291" spans="12:14" x14ac:dyDescent="0.25">
      <c r="L47291" s="36"/>
      <c r="M47291" s="36"/>
      <c r="N47291" s="36"/>
    </row>
    <row r="47292" spans="12:14" x14ac:dyDescent="0.25">
      <c r="L47292" s="36"/>
      <c r="M47292" s="36"/>
      <c r="N47292" s="36"/>
    </row>
    <row r="47293" spans="12:14" x14ac:dyDescent="0.25">
      <c r="L47293" s="36"/>
      <c r="M47293" s="36"/>
      <c r="N47293" s="36"/>
    </row>
    <row r="47294" spans="12:14" x14ac:dyDescent="0.25">
      <c r="L47294" s="36"/>
      <c r="M47294" s="36"/>
      <c r="N47294" s="36"/>
    </row>
    <row r="47295" spans="12:14" x14ac:dyDescent="0.25">
      <c r="L47295" s="36"/>
      <c r="M47295" s="36"/>
      <c r="N47295" s="36"/>
    </row>
    <row r="47296" spans="12:14" x14ac:dyDescent="0.25">
      <c r="L47296" s="36"/>
      <c r="M47296" s="36"/>
      <c r="N47296" s="36"/>
    </row>
    <row r="47297" spans="12:14" x14ac:dyDescent="0.25">
      <c r="L47297" s="36"/>
      <c r="M47297" s="36"/>
      <c r="N47297" s="36"/>
    </row>
    <row r="47298" spans="12:14" x14ac:dyDescent="0.25">
      <c r="L47298" s="36"/>
      <c r="M47298" s="36"/>
      <c r="N47298" s="36"/>
    </row>
    <row r="47299" spans="12:14" x14ac:dyDescent="0.25">
      <c r="L47299" s="36"/>
      <c r="M47299" s="36"/>
      <c r="N47299" s="36"/>
    </row>
    <row r="47300" spans="12:14" x14ac:dyDescent="0.25">
      <c r="L47300" s="36"/>
      <c r="M47300" s="36"/>
      <c r="N47300" s="36"/>
    </row>
    <row r="47301" spans="12:14" x14ac:dyDescent="0.25">
      <c r="L47301" s="36"/>
      <c r="M47301" s="36"/>
      <c r="N47301" s="36"/>
    </row>
    <row r="47302" spans="12:14" x14ac:dyDescent="0.25">
      <c r="L47302" s="36"/>
      <c r="M47302" s="36"/>
      <c r="N47302" s="36"/>
    </row>
    <row r="47303" spans="12:14" x14ac:dyDescent="0.25">
      <c r="L47303" s="36"/>
      <c r="M47303" s="36"/>
      <c r="N47303" s="36"/>
    </row>
    <row r="47304" spans="12:14" x14ac:dyDescent="0.25">
      <c r="L47304" s="36"/>
      <c r="M47304" s="36"/>
      <c r="N47304" s="36"/>
    </row>
    <row r="47305" spans="12:14" x14ac:dyDescent="0.25">
      <c r="L47305" s="36"/>
      <c r="M47305" s="36"/>
      <c r="N47305" s="36"/>
    </row>
    <row r="47306" spans="12:14" x14ac:dyDescent="0.25">
      <c r="L47306" s="36"/>
      <c r="M47306" s="36"/>
      <c r="N47306" s="36"/>
    </row>
    <row r="47307" spans="12:14" x14ac:dyDescent="0.25">
      <c r="L47307" s="36"/>
      <c r="M47307" s="36"/>
      <c r="N47307" s="36"/>
    </row>
    <row r="47308" spans="12:14" x14ac:dyDescent="0.25">
      <c r="L47308" s="36"/>
      <c r="M47308" s="36"/>
      <c r="N47308" s="36"/>
    </row>
    <row r="47309" spans="12:14" x14ac:dyDescent="0.25">
      <c r="L47309" s="36"/>
      <c r="M47309" s="36"/>
      <c r="N47309" s="36"/>
    </row>
    <row r="47310" spans="12:14" x14ac:dyDescent="0.25">
      <c r="L47310" s="36"/>
      <c r="M47310" s="36"/>
      <c r="N47310" s="36"/>
    </row>
    <row r="47311" spans="12:14" x14ac:dyDescent="0.25">
      <c r="L47311" s="36"/>
      <c r="M47311" s="36"/>
      <c r="N47311" s="36"/>
    </row>
    <row r="47312" spans="12:14" x14ac:dyDescent="0.25">
      <c r="L47312" s="36"/>
      <c r="M47312" s="36"/>
      <c r="N47312" s="36"/>
    </row>
    <row r="47313" spans="12:14" x14ac:dyDescent="0.25">
      <c r="L47313" s="36"/>
      <c r="M47313" s="36"/>
      <c r="N47313" s="36"/>
    </row>
    <row r="47314" spans="12:14" x14ac:dyDescent="0.25">
      <c r="L47314" s="36"/>
      <c r="M47314" s="36"/>
      <c r="N47314" s="36"/>
    </row>
    <row r="47315" spans="12:14" x14ac:dyDescent="0.25">
      <c r="L47315" s="36"/>
      <c r="M47315" s="36"/>
      <c r="N47315" s="36"/>
    </row>
    <row r="47316" spans="12:14" x14ac:dyDescent="0.25">
      <c r="L47316" s="36"/>
      <c r="M47316" s="36"/>
      <c r="N47316" s="36"/>
    </row>
    <row r="47317" spans="12:14" x14ac:dyDescent="0.25">
      <c r="L47317" s="36"/>
      <c r="M47317" s="36"/>
      <c r="N47317" s="36"/>
    </row>
    <row r="47318" spans="12:14" x14ac:dyDescent="0.25">
      <c r="L47318" s="36"/>
      <c r="M47318" s="36"/>
      <c r="N47318" s="36"/>
    </row>
    <row r="47319" spans="12:14" x14ac:dyDescent="0.25">
      <c r="L47319" s="36"/>
      <c r="M47319" s="36"/>
      <c r="N47319" s="36"/>
    </row>
    <row r="47320" spans="12:14" x14ac:dyDescent="0.25">
      <c r="L47320" s="36"/>
      <c r="M47320" s="36"/>
      <c r="N47320" s="36"/>
    </row>
    <row r="47321" spans="12:14" x14ac:dyDescent="0.25">
      <c r="L47321" s="36"/>
      <c r="M47321" s="36"/>
      <c r="N47321" s="36"/>
    </row>
    <row r="47322" spans="12:14" x14ac:dyDescent="0.25">
      <c r="L47322" s="36"/>
      <c r="M47322" s="36"/>
      <c r="N47322" s="36"/>
    </row>
    <row r="47323" spans="12:14" x14ac:dyDescent="0.25">
      <c r="L47323" s="36"/>
      <c r="M47323" s="36"/>
      <c r="N47323" s="36"/>
    </row>
    <row r="47324" spans="12:14" x14ac:dyDescent="0.25">
      <c r="L47324" s="36"/>
      <c r="M47324" s="36"/>
      <c r="N47324" s="36"/>
    </row>
    <row r="47325" spans="12:14" x14ac:dyDescent="0.25">
      <c r="L47325" s="36"/>
      <c r="M47325" s="36"/>
      <c r="N47325" s="36"/>
    </row>
    <row r="47326" spans="12:14" x14ac:dyDescent="0.25">
      <c r="L47326" s="36"/>
      <c r="M47326" s="36"/>
      <c r="N47326" s="36"/>
    </row>
    <row r="47327" spans="12:14" x14ac:dyDescent="0.25">
      <c r="L47327" s="36"/>
      <c r="M47327" s="36"/>
      <c r="N47327" s="36"/>
    </row>
    <row r="47328" spans="12:14" x14ac:dyDescent="0.25">
      <c r="L47328" s="36"/>
      <c r="M47328" s="36"/>
      <c r="N47328" s="36"/>
    </row>
    <row r="47329" spans="12:14" x14ac:dyDescent="0.25">
      <c r="L47329" s="36"/>
      <c r="M47329" s="36"/>
      <c r="N47329" s="36"/>
    </row>
    <row r="47330" spans="12:14" x14ac:dyDescent="0.25">
      <c r="L47330" s="36"/>
      <c r="M47330" s="36"/>
      <c r="N47330" s="36"/>
    </row>
    <row r="47331" spans="12:14" x14ac:dyDescent="0.25">
      <c r="L47331" s="36"/>
      <c r="M47331" s="36"/>
      <c r="N47331" s="36"/>
    </row>
    <row r="47332" spans="12:14" x14ac:dyDescent="0.25">
      <c r="L47332" s="36"/>
      <c r="M47332" s="36"/>
      <c r="N47332" s="36"/>
    </row>
    <row r="47333" spans="12:14" x14ac:dyDescent="0.25">
      <c r="L47333" s="36"/>
      <c r="M47333" s="36"/>
      <c r="N47333" s="36"/>
    </row>
    <row r="47334" spans="12:14" x14ac:dyDescent="0.25">
      <c r="L47334" s="36"/>
      <c r="M47334" s="36"/>
      <c r="N47334" s="36"/>
    </row>
    <row r="47335" spans="12:14" x14ac:dyDescent="0.25">
      <c r="L47335" s="36"/>
      <c r="M47335" s="36"/>
      <c r="N47335" s="36"/>
    </row>
    <row r="47336" spans="12:14" x14ac:dyDescent="0.25">
      <c r="L47336" s="36"/>
      <c r="M47336" s="36"/>
      <c r="N47336" s="36"/>
    </row>
    <row r="47337" spans="12:14" x14ac:dyDescent="0.25">
      <c r="L47337" s="36"/>
      <c r="M47337" s="36"/>
      <c r="N47337" s="36"/>
    </row>
    <row r="47338" spans="12:14" x14ac:dyDescent="0.25">
      <c r="L47338" s="36"/>
      <c r="M47338" s="36"/>
      <c r="N47338" s="36"/>
    </row>
    <row r="47339" spans="12:14" x14ac:dyDescent="0.25">
      <c r="L47339" s="36"/>
      <c r="M47339" s="36"/>
      <c r="N47339" s="36"/>
    </row>
    <row r="47340" spans="12:14" x14ac:dyDescent="0.25">
      <c r="L47340" s="36"/>
      <c r="M47340" s="36"/>
      <c r="N47340" s="36"/>
    </row>
    <row r="47341" spans="12:14" x14ac:dyDescent="0.25">
      <c r="L47341" s="36"/>
      <c r="M47341" s="36"/>
      <c r="N47341" s="36"/>
    </row>
    <row r="47342" spans="12:14" x14ac:dyDescent="0.25">
      <c r="L47342" s="36"/>
      <c r="M47342" s="36"/>
      <c r="N47342" s="36"/>
    </row>
    <row r="47343" spans="12:14" x14ac:dyDescent="0.25">
      <c r="L47343" s="36"/>
      <c r="M47343" s="36"/>
      <c r="N47343" s="36"/>
    </row>
    <row r="47344" spans="12:14" x14ac:dyDescent="0.25">
      <c r="L47344" s="36"/>
      <c r="M47344" s="36"/>
      <c r="N47344" s="36"/>
    </row>
    <row r="47345" spans="12:14" x14ac:dyDescent="0.25">
      <c r="L47345" s="36"/>
      <c r="M47345" s="36"/>
      <c r="N47345" s="36"/>
    </row>
    <row r="47346" spans="12:14" x14ac:dyDescent="0.25">
      <c r="L47346" s="36"/>
      <c r="M47346" s="36"/>
      <c r="N47346" s="36"/>
    </row>
    <row r="47347" spans="12:14" x14ac:dyDescent="0.25">
      <c r="L47347" s="36"/>
      <c r="M47347" s="36"/>
      <c r="N47347" s="36"/>
    </row>
    <row r="47348" spans="12:14" x14ac:dyDescent="0.25">
      <c r="L47348" s="36"/>
      <c r="M47348" s="36"/>
      <c r="N47348" s="36"/>
    </row>
    <row r="47349" spans="12:14" x14ac:dyDescent="0.25">
      <c r="L47349" s="36"/>
      <c r="M47349" s="36"/>
      <c r="N47349" s="36"/>
    </row>
    <row r="47350" spans="12:14" x14ac:dyDescent="0.25">
      <c r="L47350" s="36"/>
      <c r="M47350" s="36"/>
      <c r="N47350" s="36"/>
    </row>
    <row r="47351" spans="12:14" x14ac:dyDescent="0.25">
      <c r="L47351" s="36"/>
      <c r="M47351" s="36"/>
      <c r="N47351" s="36"/>
    </row>
    <row r="47352" spans="12:14" x14ac:dyDescent="0.25">
      <c r="L47352" s="36"/>
      <c r="M47352" s="36"/>
      <c r="N47352" s="36"/>
    </row>
    <row r="47353" spans="12:14" x14ac:dyDescent="0.25">
      <c r="L47353" s="36"/>
      <c r="M47353" s="36"/>
      <c r="N47353" s="36"/>
    </row>
    <row r="47354" spans="12:14" x14ac:dyDescent="0.25">
      <c r="L47354" s="36"/>
      <c r="M47354" s="36"/>
      <c r="N47354" s="36"/>
    </row>
    <row r="47355" spans="12:14" x14ac:dyDescent="0.25">
      <c r="L47355" s="36"/>
      <c r="M47355" s="36"/>
      <c r="N47355" s="36"/>
    </row>
    <row r="47356" spans="12:14" x14ac:dyDescent="0.25">
      <c r="L47356" s="36"/>
      <c r="M47356" s="36"/>
      <c r="N47356" s="36"/>
    </row>
    <row r="47357" spans="12:14" x14ac:dyDescent="0.25">
      <c r="L47357" s="36"/>
      <c r="M47357" s="36"/>
      <c r="N47357" s="36"/>
    </row>
    <row r="47358" spans="12:14" x14ac:dyDescent="0.25">
      <c r="L47358" s="36"/>
      <c r="M47358" s="36"/>
      <c r="N47358" s="36"/>
    </row>
    <row r="47359" spans="12:14" x14ac:dyDescent="0.25">
      <c r="L47359" s="36"/>
      <c r="M47359" s="36"/>
      <c r="N47359" s="36"/>
    </row>
    <row r="47360" spans="12:14" x14ac:dyDescent="0.25">
      <c r="L47360" s="36"/>
      <c r="M47360" s="36"/>
      <c r="N47360" s="36"/>
    </row>
    <row r="47361" spans="12:14" x14ac:dyDescent="0.25">
      <c r="L47361" s="36"/>
      <c r="M47361" s="36"/>
      <c r="N47361" s="36"/>
    </row>
    <row r="47362" spans="12:14" x14ac:dyDescent="0.25">
      <c r="L47362" s="36"/>
      <c r="M47362" s="36"/>
      <c r="N47362" s="36"/>
    </row>
    <row r="47363" spans="12:14" x14ac:dyDescent="0.25">
      <c r="L47363" s="36"/>
      <c r="M47363" s="36"/>
      <c r="N47363" s="36"/>
    </row>
    <row r="47364" spans="12:14" x14ac:dyDescent="0.25">
      <c r="L47364" s="36"/>
      <c r="M47364" s="36"/>
      <c r="N47364" s="36"/>
    </row>
    <row r="47365" spans="12:14" x14ac:dyDescent="0.25">
      <c r="L47365" s="36"/>
      <c r="M47365" s="36"/>
      <c r="N47365" s="36"/>
    </row>
    <row r="47366" spans="12:14" x14ac:dyDescent="0.25">
      <c r="L47366" s="36"/>
      <c r="M47366" s="36"/>
      <c r="N47366" s="36"/>
    </row>
    <row r="47367" spans="12:14" x14ac:dyDescent="0.25">
      <c r="L47367" s="36"/>
      <c r="M47367" s="36"/>
      <c r="N47367" s="36"/>
    </row>
    <row r="47368" spans="12:14" x14ac:dyDescent="0.25">
      <c r="L47368" s="36"/>
      <c r="M47368" s="36"/>
      <c r="N47368" s="36"/>
    </row>
    <row r="47369" spans="12:14" x14ac:dyDescent="0.25">
      <c r="L47369" s="36"/>
      <c r="M47369" s="36"/>
      <c r="N47369" s="36"/>
    </row>
    <row r="47370" spans="12:14" x14ac:dyDescent="0.25">
      <c r="L47370" s="36"/>
      <c r="M47370" s="36"/>
      <c r="N47370" s="36"/>
    </row>
    <row r="47371" spans="12:14" x14ac:dyDescent="0.25">
      <c r="L47371" s="36"/>
      <c r="M47371" s="36"/>
      <c r="N47371" s="36"/>
    </row>
    <row r="47372" spans="12:14" x14ac:dyDescent="0.25">
      <c r="L47372" s="36"/>
      <c r="M47372" s="36"/>
      <c r="N47372" s="36"/>
    </row>
    <row r="47373" spans="12:14" x14ac:dyDescent="0.25">
      <c r="L47373" s="36"/>
      <c r="M47373" s="36"/>
      <c r="N47373" s="36"/>
    </row>
    <row r="47374" spans="12:14" x14ac:dyDescent="0.25">
      <c r="L47374" s="36"/>
      <c r="M47374" s="36"/>
      <c r="N47374" s="36"/>
    </row>
    <row r="47375" spans="12:14" x14ac:dyDescent="0.25">
      <c r="L47375" s="36"/>
      <c r="M47375" s="36"/>
      <c r="N47375" s="36"/>
    </row>
    <row r="47376" spans="12:14" x14ac:dyDescent="0.25">
      <c r="L47376" s="36"/>
      <c r="M47376" s="36"/>
      <c r="N47376" s="36"/>
    </row>
    <row r="47377" spans="12:14" x14ac:dyDescent="0.25">
      <c r="L47377" s="36"/>
      <c r="M47377" s="36"/>
      <c r="N47377" s="36"/>
    </row>
    <row r="47378" spans="12:14" x14ac:dyDescent="0.25">
      <c r="L47378" s="36"/>
      <c r="M47378" s="36"/>
      <c r="N47378" s="36"/>
    </row>
    <row r="47379" spans="12:14" x14ac:dyDescent="0.25">
      <c r="L47379" s="36"/>
      <c r="M47379" s="36"/>
      <c r="N47379" s="36"/>
    </row>
    <row r="47380" spans="12:14" x14ac:dyDescent="0.25">
      <c r="L47380" s="36"/>
      <c r="M47380" s="36"/>
      <c r="N47380" s="36"/>
    </row>
    <row r="47381" spans="12:14" x14ac:dyDescent="0.25">
      <c r="L47381" s="36"/>
      <c r="M47381" s="36"/>
      <c r="N47381" s="36"/>
    </row>
    <row r="47382" spans="12:14" x14ac:dyDescent="0.25">
      <c r="L47382" s="36"/>
      <c r="M47382" s="36"/>
      <c r="N47382" s="36"/>
    </row>
    <row r="47383" spans="12:14" x14ac:dyDescent="0.25">
      <c r="L47383" s="36"/>
      <c r="M47383" s="36"/>
      <c r="N47383" s="36"/>
    </row>
    <row r="47384" spans="12:14" x14ac:dyDescent="0.25">
      <c r="L47384" s="36"/>
      <c r="M47384" s="36"/>
      <c r="N47384" s="36"/>
    </row>
    <row r="47385" spans="12:14" x14ac:dyDescent="0.25">
      <c r="L47385" s="36"/>
      <c r="M47385" s="36"/>
      <c r="N47385" s="36"/>
    </row>
    <row r="47386" spans="12:14" x14ac:dyDescent="0.25">
      <c r="L47386" s="36"/>
      <c r="M47386" s="36"/>
      <c r="N47386" s="36"/>
    </row>
    <row r="47387" spans="12:14" x14ac:dyDescent="0.25">
      <c r="L47387" s="36"/>
      <c r="M47387" s="36"/>
      <c r="N47387" s="36"/>
    </row>
    <row r="47388" spans="12:14" x14ac:dyDescent="0.25">
      <c r="L47388" s="36"/>
      <c r="M47388" s="36"/>
      <c r="N47388" s="36"/>
    </row>
    <row r="47389" spans="12:14" x14ac:dyDescent="0.25">
      <c r="L47389" s="36"/>
      <c r="M47389" s="36"/>
      <c r="N47389" s="36"/>
    </row>
    <row r="47390" spans="12:14" x14ac:dyDescent="0.25">
      <c r="L47390" s="36"/>
      <c r="M47390" s="36"/>
      <c r="N47390" s="36"/>
    </row>
    <row r="47391" spans="12:14" x14ac:dyDescent="0.25">
      <c r="L47391" s="36"/>
      <c r="M47391" s="36"/>
      <c r="N47391" s="36"/>
    </row>
    <row r="47392" spans="12:14" x14ac:dyDescent="0.25">
      <c r="L47392" s="36"/>
      <c r="M47392" s="36"/>
      <c r="N47392" s="36"/>
    </row>
    <row r="47393" spans="12:14" x14ac:dyDescent="0.25">
      <c r="L47393" s="36"/>
      <c r="M47393" s="36"/>
      <c r="N47393" s="36"/>
    </row>
    <row r="47394" spans="12:14" x14ac:dyDescent="0.25">
      <c r="L47394" s="36"/>
      <c r="M47394" s="36"/>
      <c r="N47394" s="36"/>
    </row>
    <row r="47395" spans="12:14" x14ac:dyDescent="0.25">
      <c r="L47395" s="36"/>
      <c r="M47395" s="36"/>
      <c r="N47395" s="36"/>
    </row>
    <row r="47396" spans="12:14" x14ac:dyDescent="0.25">
      <c r="L47396" s="36"/>
      <c r="M47396" s="36"/>
      <c r="N47396" s="36"/>
    </row>
    <row r="47397" spans="12:14" x14ac:dyDescent="0.25">
      <c r="L47397" s="36"/>
      <c r="M47397" s="36"/>
      <c r="N47397" s="36"/>
    </row>
    <row r="47398" spans="12:14" x14ac:dyDescent="0.25">
      <c r="L47398" s="36"/>
      <c r="M47398" s="36"/>
      <c r="N47398" s="36"/>
    </row>
    <row r="47399" spans="12:14" x14ac:dyDescent="0.25">
      <c r="L47399" s="36"/>
      <c r="M47399" s="36"/>
      <c r="N47399" s="36"/>
    </row>
    <row r="47400" spans="12:14" x14ac:dyDescent="0.25">
      <c r="L47400" s="36"/>
      <c r="M47400" s="36"/>
      <c r="N47400" s="36"/>
    </row>
    <row r="47401" spans="12:14" x14ac:dyDescent="0.25">
      <c r="L47401" s="36"/>
      <c r="M47401" s="36"/>
      <c r="N47401" s="36"/>
    </row>
    <row r="47402" spans="12:14" x14ac:dyDescent="0.25">
      <c r="L47402" s="36"/>
      <c r="M47402" s="36"/>
      <c r="N47402" s="36"/>
    </row>
    <row r="47403" spans="12:14" x14ac:dyDescent="0.25">
      <c r="L47403" s="36"/>
      <c r="M47403" s="36"/>
      <c r="N47403" s="36"/>
    </row>
    <row r="47404" spans="12:14" x14ac:dyDescent="0.25">
      <c r="L47404" s="36"/>
      <c r="M47404" s="36"/>
      <c r="N47404" s="36"/>
    </row>
    <row r="47405" spans="12:14" x14ac:dyDescent="0.25">
      <c r="L47405" s="36"/>
      <c r="M47405" s="36"/>
      <c r="N47405" s="36"/>
    </row>
    <row r="47406" spans="12:14" x14ac:dyDescent="0.25">
      <c r="L47406" s="36"/>
      <c r="M47406" s="36"/>
      <c r="N47406" s="36"/>
    </row>
    <row r="47407" spans="12:14" x14ac:dyDescent="0.25">
      <c r="L47407" s="36"/>
      <c r="M47407" s="36"/>
      <c r="N47407" s="36"/>
    </row>
    <row r="47408" spans="12:14" x14ac:dyDescent="0.25">
      <c r="L47408" s="36"/>
      <c r="M47408" s="36"/>
      <c r="N47408" s="36"/>
    </row>
    <row r="47409" spans="12:14" x14ac:dyDescent="0.25">
      <c r="L47409" s="36"/>
      <c r="M47409" s="36"/>
      <c r="N47409" s="36"/>
    </row>
    <row r="47410" spans="12:14" x14ac:dyDescent="0.25">
      <c r="L47410" s="36"/>
      <c r="M47410" s="36"/>
      <c r="N47410" s="36"/>
    </row>
    <row r="47411" spans="12:14" x14ac:dyDescent="0.25">
      <c r="L47411" s="36"/>
      <c r="M47411" s="36"/>
      <c r="N47411" s="36"/>
    </row>
    <row r="47412" spans="12:14" x14ac:dyDescent="0.25">
      <c r="L47412" s="36"/>
      <c r="M47412" s="36"/>
      <c r="N47412" s="36"/>
    </row>
    <row r="47413" spans="12:14" x14ac:dyDescent="0.25">
      <c r="L47413" s="36"/>
      <c r="M47413" s="36"/>
      <c r="N47413" s="36"/>
    </row>
    <row r="47414" spans="12:14" x14ac:dyDescent="0.25">
      <c r="L47414" s="36"/>
      <c r="M47414" s="36"/>
      <c r="N47414" s="36"/>
    </row>
    <row r="47415" spans="12:14" x14ac:dyDescent="0.25">
      <c r="L47415" s="36"/>
      <c r="M47415" s="36"/>
      <c r="N47415" s="36"/>
    </row>
    <row r="47416" spans="12:14" x14ac:dyDescent="0.25">
      <c r="L47416" s="36"/>
      <c r="M47416" s="36"/>
      <c r="N47416" s="36"/>
    </row>
    <row r="47417" spans="12:14" x14ac:dyDescent="0.25">
      <c r="L47417" s="36"/>
      <c r="M47417" s="36"/>
      <c r="N47417" s="36"/>
    </row>
    <row r="47418" spans="12:14" x14ac:dyDescent="0.25">
      <c r="L47418" s="36"/>
      <c r="M47418" s="36"/>
      <c r="N47418" s="36"/>
    </row>
    <row r="47419" spans="12:14" x14ac:dyDescent="0.25">
      <c r="L47419" s="36"/>
      <c r="M47419" s="36"/>
      <c r="N47419" s="36"/>
    </row>
    <row r="47420" spans="12:14" x14ac:dyDescent="0.25">
      <c r="L47420" s="36"/>
      <c r="M47420" s="36"/>
      <c r="N47420" s="36"/>
    </row>
    <row r="47421" spans="12:14" x14ac:dyDescent="0.25">
      <c r="L47421" s="36"/>
      <c r="M47421" s="36"/>
      <c r="N47421" s="36"/>
    </row>
    <row r="47422" spans="12:14" x14ac:dyDescent="0.25">
      <c r="L47422" s="36"/>
      <c r="M47422" s="36"/>
      <c r="N47422" s="36"/>
    </row>
    <row r="47423" spans="12:14" x14ac:dyDescent="0.25">
      <c r="L47423" s="36"/>
      <c r="M47423" s="36"/>
      <c r="N47423" s="36"/>
    </row>
    <row r="47424" spans="12:14" x14ac:dyDescent="0.25">
      <c r="L47424" s="36"/>
      <c r="M47424" s="36"/>
      <c r="N47424" s="36"/>
    </row>
    <row r="47425" spans="12:14" x14ac:dyDescent="0.25">
      <c r="L47425" s="36"/>
      <c r="M47425" s="36"/>
      <c r="N47425" s="36"/>
    </row>
    <row r="47426" spans="12:14" x14ac:dyDescent="0.25">
      <c r="L47426" s="36"/>
      <c r="M47426" s="36"/>
      <c r="N47426" s="36"/>
    </row>
    <row r="47427" spans="12:14" x14ac:dyDescent="0.25">
      <c r="L47427" s="36"/>
      <c r="M47427" s="36"/>
      <c r="N47427" s="36"/>
    </row>
    <row r="47428" spans="12:14" x14ac:dyDescent="0.25">
      <c r="L47428" s="36"/>
      <c r="M47428" s="36"/>
      <c r="N47428" s="36"/>
    </row>
    <row r="47429" spans="12:14" x14ac:dyDescent="0.25">
      <c r="L47429" s="36"/>
      <c r="M47429" s="36"/>
      <c r="N47429" s="36"/>
    </row>
    <row r="47430" spans="12:14" x14ac:dyDescent="0.25">
      <c r="L47430" s="36"/>
      <c r="M47430" s="36"/>
      <c r="N47430" s="36"/>
    </row>
    <row r="47431" spans="12:14" x14ac:dyDescent="0.25">
      <c r="L47431" s="36"/>
      <c r="M47431" s="36"/>
      <c r="N47431" s="36"/>
    </row>
    <row r="47432" spans="12:14" x14ac:dyDescent="0.25">
      <c r="L47432" s="36"/>
      <c r="M47432" s="36"/>
      <c r="N47432" s="36"/>
    </row>
    <row r="47433" spans="12:14" x14ac:dyDescent="0.25">
      <c r="L47433" s="36"/>
      <c r="M47433" s="36"/>
      <c r="N47433" s="36"/>
    </row>
    <row r="47434" spans="12:14" x14ac:dyDescent="0.25">
      <c r="L47434" s="36"/>
      <c r="M47434" s="36"/>
      <c r="N47434" s="36"/>
    </row>
    <row r="47435" spans="12:14" x14ac:dyDescent="0.25">
      <c r="L47435" s="36"/>
      <c r="M47435" s="36"/>
      <c r="N47435" s="36"/>
    </row>
    <row r="47436" spans="12:14" x14ac:dyDescent="0.25">
      <c r="L47436" s="36"/>
      <c r="M47436" s="36"/>
      <c r="N47436" s="36"/>
    </row>
    <row r="47437" spans="12:14" x14ac:dyDescent="0.25">
      <c r="L47437" s="36"/>
      <c r="M47437" s="36"/>
      <c r="N47437" s="36"/>
    </row>
    <row r="47438" spans="12:14" x14ac:dyDescent="0.25">
      <c r="L47438" s="36"/>
      <c r="M47438" s="36"/>
      <c r="N47438" s="36"/>
    </row>
    <row r="47439" spans="12:14" x14ac:dyDescent="0.25">
      <c r="L47439" s="36"/>
      <c r="M47439" s="36"/>
      <c r="N47439" s="36"/>
    </row>
    <row r="47440" spans="12:14" x14ac:dyDescent="0.25">
      <c r="L47440" s="36"/>
      <c r="M47440" s="36"/>
      <c r="N47440" s="36"/>
    </row>
    <row r="47441" spans="12:14" x14ac:dyDescent="0.25">
      <c r="L47441" s="36"/>
      <c r="M47441" s="36"/>
      <c r="N47441" s="36"/>
    </row>
    <row r="47442" spans="12:14" x14ac:dyDescent="0.25">
      <c r="L47442" s="36"/>
      <c r="M47442" s="36"/>
      <c r="N47442" s="36"/>
    </row>
    <row r="47443" spans="12:14" x14ac:dyDescent="0.25">
      <c r="L47443" s="36"/>
      <c r="M47443" s="36"/>
      <c r="N47443" s="36"/>
    </row>
    <row r="47444" spans="12:14" x14ac:dyDescent="0.25">
      <c r="L47444" s="36"/>
      <c r="M47444" s="36"/>
      <c r="N47444" s="36"/>
    </row>
    <row r="47445" spans="12:14" x14ac:dyDescent="0.25">
      <c r="L47445" s="36"/>
      <c r="M47445" s="36"/>
      <c r="N47445" s="36"/>
    </row>
    <row r="47446" spans="12:14" x14ac:dyDescent="0.25">
      <c r="L47446" s="36"/>
      <c r="M47446" s="36"/>
      <c r="N47446" s="36"/>
    </row>
    <row r="47447" spans="12:14" x14ac:dyDescent="0.25">
      <c r="L47447" s="36"/>
      <c r="M47447" s="36"/>
      <c r="N47447" s="36"/>
    </row>
    <row r="47448" spans="12:14" x14ac:dyDescent="0.25">
      <c r="L47448" s="36"/>
      <c r="M47448" s="36"/>
      <c r="N47448" s="36"/>
    </row>
    <row r="47449" spans="12:14" x14ac:dyDescent="0.25">
      <c r="L47449" s="36"/>
      <c r="M47449" s="36"/>
      <c r="N47449" s="36"/>
    </row>
    <row r="47450" spans="12:14" x14ac:dyDescent="0.25">
      <c r="L47450" s="36"/>
      <c r="M47450" s="36"/>
      <c r="N47450" s="36"/>
    </row>
    <row r="47451" spans="12:14" x14ac:dyDescent="0.25">
      <c r="L47451" s="36"/>
      <c r="M47451" s="36"/>
      <c r="N47451" s="36"/>
    </row>
    <row r="47452" spans="12:14" x14ac:dyDescent="0.25">
      <c r="L47452" s="36"/>
      <c r="M47452" s="36"/>
      <c r="N47452" s="36"/>
    </row>
    <row r="47453" spans="12:14" x14ac:dyDescent="0.25">
      <c r="L47453" s="36"/>
      <c r="M47453" s="36"/>
      <c r="N47453" s="36"/>
    </row>
    <row r="47454" spans="12:14" x14ac:dyDescent="0.25">
      <c r="L47454" s="36"/>
      <c r="M47454" s="36"/>
      <c r="N47454" s="36"/>
    </row>
    <row r="47455" spans="12:14" x14ac:dyDescent="0.25">
      <c r="L47455" s="36"/>
      <c r="M47455" s="36"/>
      <c r="N47455" s="36"/>
    </row>
    <row r="47456" spans="12:14" x14ac:dyDescent="0.25">
      <c r="L47456" s="36"/>
      <c r="M47456" s="36"/>
      <c r="N47456" s="36"/>
    </row>
    <row r="47457" spans="12:14" x14ac:dyDescent="0.25">
      <c r="L47457" s="36"/>
      <c r="M47457" s="36"/>
      <c r="N47457" s="36"/>
    </row>
    <row r="47458" spans="12:14" x14ac:dyDescent="0.25">
      <c r="L47458" s="36"/>
      <c r="M47458" s="36"/>
      <c r="N47458" s="36"/>
    </row>
    <row r="47459" spans="12:14" x14ac:dyDescent="0.25">
      <c r="L47459" s="36"/>
      <c r="M47459" s="36"/>
      <c r="N47459" s="36"/>
    </row>
    <row r="47460" spans="12:14" x14ac:dyDescent="0.25">
      <c r="L47460" s="36"/>
      <c r="M47460" s="36"/>
      <c r="N47460" s="36"/>
    </row>
    <row r="47461" spans="12:14" x14ac:dyDescent="0.25">
      <c r="L47461" s="36"/>
      <c r="M47461" s="36"/>
      <c r="N47461" s="36"/>
    </row>
    <row r="47462" spans="12:14" x14ac:dyDescent="0.25">
      <c r="L47462" s="36"/>
      <c r="M47462" s="36"/>
      <c r="N47462" s="36"/>
    </row>
    <row r="47463" spans="12:14" x14ac:dyDescent="0.25">
      <c r="L47463" s="36"/>
      <c r="M47463" s="36"/>
      <c r="N47463" s="36"/>
    </row>
    <row r="47464" spans="12:14" x14ac:dyDescent="0.25">
      <c r="L47464" s="36"/>
      <c r="M47464" s="36"/>
      <c r="N47464" s="36"/>
    </row>
    <row r="47465" spans="12:14" x14ac:dyDescent="0.25">
      <c r="L47465" s="36"/>
      <c r="M47465" s="36"/>
      <c r="N47465" s="36"/>
    </row>
    <row r="47466" spans="12:14" x14ac:dyDescent="0.25">
      <c r="L47466" s="36"/>
      <c r="M47466" s="36"/>
      <c r="N47466" s="36"/>
    </row>
    <row r="47467" spans="12:14" x14ac:dyDescent="0.25">
      <c r="L47467" s="36"/>
      <c r="M47467" s="36"/>
      <c r="N47467" s="36"/>
    </row>
    <row r="47468" spans="12:14" x14ac:dyDescent="0.25">
      <c r="L47468" s="36"/>
      <c r="M47468" s="36"/>
      <c r="N47468" s="36"/>
    </row>
    <row r="47469" spans="12:14" x14ac:dyDescent="0.25">
      <c r="L47469" s="36"/>
      <c r="M47469" s="36"/>
      <c r="N47469" s="36"/>
    </row>
    <row r="47470" spans="12:14" x14ac:dyDescent="0.25">
      <c r="L47470" s="36"/>
      <c r="M47470" s="36"/>
      <c r="N47470" s="36"/>
    </row>
    <row r="47471" spans="12:14" x14ac:dyDescent="0.25">
      <c r="L47471" s="36"/>
      <c r="M47471" s="36"/>
      <c r="N47471" s="36"/>
    </row>
    <row r="47472" spans="12:14" x14ac:dyDescent="0.25">
      <c r="L47472" s="36"/>
      <c r="M47472" s="36"/>
      <c r="N47472" s="36"/>
    </row>
    <row r="47473" spans="12:14" x14ac:dyDescent="0.25">
      <c r="L47473" s="36"/>
      <c r="M47473" s="36"/>
      <c r="N47473" s="36"/>
    </row>
    <row r="47474" spans="12:14" x14ac:dyDescent="0.25">
      <c r="L47474" s="36"/>
      <c r="M47474" s="36"/>
      <c r="N47474" s="36"/>
    </row>
    <row r="47475" spans="12:14" x14ac:dyDescent="0.25">
      <c r="L47475" s="36"/>
      <c r="M47475" s="36"/>
      <c r="N47475" s="36"/>
    </row>
    <row r="47476" spans="12:14" x14ac:dyDescent="0.25">
      <c r="L47476" s="36"/>
      <c r="M47476" s="36"/>
      <c r="N47476" s="36"/>
    </row>
    <row r="47477" spans="12:14" x14ac:dyDescent="0.25">
      <c r="L47477" s="36"/>
      <c r="M47477" s="36"/>
      <c r="N47477" s="36"/>
    </row>
    <row r="47478" spans="12:14" x14ac:dyDescent="0.25">
      <c r="L47478" s="36"/>
      <c r="M47478" s="36"/>
      <c r="N47478" s="36"/>
    </row>
    <row r="47479" spans="12:14" x14ac:dyDescent="0.25">
      <c r="L47479" s="36"/>
      <c r="M47479" s="36"/>
      <c r="N47479" s="36"/>
    </row>
    <row r="47480" spans="12:14" x14ac:dyDescent="0.25">
      <c r="L47480" s="36"/>
      <c r="M47480" s="36"/>
      <c r="N47480" s="36"/>
    </row>
    <row r="47481" spans="12:14" x14ac:dyDescent="0.25">
      <c r="L47481" s="36"/>
      <c r="M47481" s="36"/>
      <c r="N47481" s="36"/>
    </row>
    <row r="47482" spans="12:14" x14ac:dyDescent="0.25">
      <c r="L47482" s="36"/>
      <c r="M47482" s="36"/>
      <c r="N47482" s="36"/>
    </row>
    <row r="47483" spans="12:14" x14ac:dyDescent="0.25">
      <c r="L47483" s="36"/>
      <c r="M47483" s="36"/>
      <c r="N47483" s="36"/>
    </row>
    <row r="47484" spans="12:14" x14ac:dyDescent="0.25">
      <c r="L47484" s="36"/>
      <c r="M47484" s="36"/>
      <c r="N47484" s="36"/>
    </row>
    <row r="47485" spans="12:14" x14ac:dyDescent="0.25">
      <c r="L47485" s="36"/>
      <c r="M47485" s="36"/>
      <c r="N47485" s="36"/>
    </row>
    <row r="47486" spans="12:14" x14ac:dyDescent="0.25">
      <c r="L47486" s="36"/>
      <c r="M47486" s="36"/>
      <c r="N47486" s="36"/>
    </row>
    <row r="47487" spans="12:14" x14ac:dyDescent="0.25">
      <c r="L47487" s="36"/>
      <c r="M47487" s="36"/>
      <c r="N47487" s="36"/>
    </row>
    <row r="47488" spans="12:14" x14ac:dyDescent="0.25">
      <c r="L47488" s="36"/>
      <c r="M47488" s="36"/>
      <c r="N47488" s="36"/>
    </row>
    <row r="47489" spans="12:14" x14ac:dyDescent="0.25">
      <c r="L47489" s="36"/>
      <c r="M47489" s="36"/>
      <c r="N47489" s="36"/>
    </row>
    <row r="47490" spans="12:14" x14ac:dyDescent="0.25">
      <c r="L47490" s="36"/>
      <c r="M47490" s="36"/>
      <c r="N47490" s="36"/>
    </row>
    <row r="47491" spans="12:14" x14ac:dyDescent="0.25">
      <c r="L47491" s="36"/>
      <c r="M47491" s="36"/>
      <c r="N47491" s="36"/>
    </row>
    <row r="47492" spans="12:14" x14ac:dyDescent="0.25">
      <c r="L47492" s="36"/>
      <c r="M47492" s="36"/>
      <c r="N47492" s="36"/>
    </row>
    <row r="47493" spans="12:14" x14ac:dyDescent="0.25">
      <c r="L47493" s="36"/>
      <c r="M47493" s="36"/>
      <c r="N47493" s="36"/>
    </row>
    <row r="47494" spans="12:14" x14ac:dyDescent="0.25">
      <c r="L47494" s="36"/>
      <c r="M47494" s="36"/>
      <c r="N47494" s="36"/>
    </row>
    <row r="47495" spans="12:14" x14ac:dyDescent="0.25">
      <c r="L47495" s="36"/>
      <c r="M47495" s="36"/>
      <c r="N47495" s="36"/>
    </row>
    <row r="47496" spans="12:14" x14ac:dyDescent="0.25">
      <c r="L47496" s="36"/>
      <c r="M47496" s="36"/>
      <c r="N47496" s="36"/>
    </row>
    <row r="47497" spans="12:14" x14ac:dyDescent="0.25">
      <c r="L47497" s="36"/>
      <c r="M47497" s="36"/>
      <c r="N47497" s="36"/>
    </row>
    <row r="47498" spans="12:14" x14ac:dyDescent="0.25">
      <c r="L47498" s="36"/>
      <c r="M47498" s="36"/>
      <c r="N47498" s="36"/>
    </row>
    <row r="47499" spans="12:14" x14ac:dyDescent="0.25">
      <c r="L47499" s="36"/>
      <c r="M47499" s="36"/>
      <c r="N47499" s="36"/>
    </row>
    <row r="47500" spans="12:14" x14ac:dyDescent="0.25">
      <c r="L47500" s="36"/>
      <c r="M47500" s="36"/>
      <c r="N47500" s="36"/>
    </row>
    <row r="47501" spans="12:14" x14ac:dyDescent="0.25">
      <c r="L47501" s="36"/>
      <c r="M47501" s="36"/>
      <c r="N47501" s="36"/>
    </row>
    <row r="47502" spans="12:14" x14ac:dyDescent="0.25">
      <c r="L47502" s="36"/>
      <c r="M47502" s="36"/>
      <c r="N47502" s="36"/>
    </row>
    <row r="47503" spans="12:14" x14ac:dyDescent="0.25">
      <c r="L47503" s="36"/>
      <c r="M47503" s="36"/>
      <c r="N47503" s="36"/>
    </row>
    <row r="47504" spans="12:14" x14ac:dyDescent="0.25">
      <c r="L47504" s="36"/>
      <c r="M47504" s="36"/>
      <c r="N47504" s="36"/>
    </row>
    <row r="47505" spans="12:14" x14ac:dyDescent="0.25">
      <c r="L47505" s="36"/>
      <c r="M47505" s="36"/>
      <c r="N47505" s="36"/>
    </row>
    <row r="47506" spans="12:14" x14ac:dyDescent="0.25">
      <c r="L47506" s="36"/>
      <c r="M47506" s="36"/>
      <c r="N47506" s="36"/>
    </row>
    <row r="47507" spans="12:14" x14ac:dyDescent="0.25">
      <c r="L47507" s="36"/>
      <c r="M47507" s="36"/>
      <c r="N47507" s="36"/>
    </row>
    <row r="47508" spans="12:14" x14ac:dyDescent="0.25">
      <c r="L47508" s="36"/>
      <c r="M47508" s="36"/>
      <c r="N47508" s="36"/>
    </row>
    <row r="47509" spans="12:14" x14ac:dyDescent="0.25">
      <c r="L47509" s="36"/>
      <c r="M47509" s="36"/>
      <c r="N47509" s="36"/>
    </row>
    <row r="47510" spans="12:14" x14ac:dyDescent="0.25">
      <c r="L47510" s="36"/>
      <c r="M47510" s="36"/>
      <c r="N47510" s="36"/>
    </row>
    <row r="47511" spans="12:14" x14ac:dyDescent="0.25">
      <c r="L47511" s="36"/>
      <c r="M47511" s="36"/>
      <c r="N47511" s="36"/>
    </row>
    <row r="47512" spans="12:14" x14ac:dyDescent="0.25">
      <c r="L47512" s="36"/>
      <c r="M47512" s="36"/>
      <c r="N47512" s="36"/>
    </row>
    <row r="47513" spans="12:14" x14ac:dyDescent="0.25">
      <c r="L47513" s="36"/>
      <c r="M47513" s="36"/>
      <c r="N47513" s="36"/>
    </row>
    <row r="47514" spans="12:14" x14ac:dyDescent="0.25">
      <c r="L47514" s="36"/>
      <c r="M47514" s="36"/>
      <c r="N47514" s="36"/>
    </row>
    <row r="47515" spans="12:14" x14ac:dyDescent="0.25">
      <c r="L47515" s="36"/>
      <c r="M47515" s="36"/>
      <c r="N47515" s="36"/>
    </row>
    <row r="47516" spans="12:14" x14ac:dyDescent="0.25">
      <c r="L47516" s="36"/>
      <c r="M47516" s="36"/>
      <c r="N47516" s="36"/>
    </row>
    <row r="47517" spans="12:14" x14ac:dyDescent="0.25">
      <c r="L47517" s="36"/>
      <c r="M47517" s="36"/>
      <c r="N47517" s="36"/>
    </row>
    <row r="47518" spans="12:14" x14ac:dyDescent="0.25">
      <c r="L47518" s="36"/>
      <c r="M47518" s="36"/>
      <c r="N47518" s="36"/>
    </row>
    <row r="47519" spans="12:14" x14ac:dyDescent="0.25">
      <c r="L47519" s="36"/>
      <c r="M47519" s="36"/>
      <c r="N47519" s="36"/>
    </row>
    <row r="47520" spans="12:14" x14ac:dyDescent="0.25">
      <c r="L47520" s="36"/>
      <c r="M47520" s="36"/>
      <c r="N47520" s="36"/>
    </row>
    <row r="47521" spans="12:14" x14ac:dyDescent="0.25">
      <c r="L47521" s="36"/>
      <c r="M47521" s="36"/>
      <c r="N47521" s="36"/>
    </row>
    <row r="47522" spans="12:14" x14ac:dyDescent="0.25">
      <c r="L47522" s="36"/>
      <c r="M47522" s="36"/>
      <c r="N47522" s="36"/>
    </row>
    <row r="47523" spans="12:14" x14ac:dyDescent="0.25">
      <c r="L47523" s="36"/>
      <c r="M47523" s="36"/>
      <c r="N47523" s="36"/>
    </row>
    <row r="47524" spans="12:14" x14ac:dyDescent="0.25">
      <c r="L47524" s="36"/>
      <c r="M47524" s="36"/>
      <c r="N47524" s="36"/>
    </row>
    <row r="47525" spans="12:14" x14ac:dyDescent="0.25">
      <c r="L47525" s="36"/>
      <c r="M47525" s="36"/>
      <c r="N47525" s="36"/>
    </row>
    <row r="47526" spans="12:14" x14ac:dyDescent="0.25">
      <c r="L47526" s="36"/>
      <c r="M47526" s="36"/>
      <c r="N47526" s="36"/>
    </row>
    <row r="47527" spans="12:14" x14ac:dyDescent="0.25">
      <c r="L47527" s="36"/>
      <c r="M47527" s="36"/>
      <c r="N47527" s="36"/>
    </row>
    <row r="47528" spans="12:14" x14ac:dyDescent="0.25">
      <c r="L47528" s="36"/>
      <c r="M47528" s="36"/>
      <c r="N47528" s="36"/>
    </row>
    <row r="47529" spans="12:14" x14ac:dyDescent="0.25">
      <c r="L47529" s="36"/>
      <c r="M47529" s="36"/>
      <c r="N47529" s="36"/>
    </row>
    <row r="47530" spans="12:14" x14ac:dyDescent="0.25">
      <c r="L47530" s="36"/>
      <c r="M47530" s="36"/>
      <c r="N47530" s="36"/>
    </row>
    <row r="47531" spans="12:14" x14ac:dyDescent="0.25">
      <c r="L47531" s="36"/>
      <c r="M47531" s="36"/>
      <c r="N47531" s="36"/>
    </row>
    <row r="47532" spans="12:14" x14ac:dyDescent="0.25">
      <c r="L47532" s="36"/>
      <c r="M47532" s="36"/>
      <c r="N47532" s="36"/>
    </row>
    <row r="47533" spans="12:14" x14ac:dyDescent="0.25">
      <c r="L47533" s="36"/>
      <c r="M47533" s="36"/>
      <c r="N47533" s="36"/>
    </row>
    <row r="47534" spans="12:14" x14ac:dyDescent="0.25">
      <c r="L47534" s="36"/>
      <c r="M47534" s="36"/>
      <c r="N47534" s="36"/>
    </row>
    <row r="47535" spans="12:14" x14ac:dyDescent="0.25">
      <c r="L47535" s="36"/>
      <c r="M47535" s="36"/>
      <c r="N47535" s="36"/>
    </row>
    <row r="47536" spans="12:14" x14ac:dyDescent="0.25">
      <c r="L47536" s="36"/>
      <c r="M47536" s="36"/>
      <c r="N47536" s="36"/>
    </row>
    <row r="47537" spans="12:14" x14ac:dyDescent="0.25">
      <c r="L47537" s="36"/>
      <c r="M47537" s="36"/>
      <c r="N47537" s="36"/>
    </row>
    <row r="47538" spans="12:14" x14ac:dyDescent="0.25">
      <c r="L47538" s="36"/>
      <c r="M47538" s="36"/>
      <c r="N47538" s="36"/>
    </row>
    <row r="47539" spans="12:14" x14ac:dyDescent="0.25">
      <c r="L47539" s="36"/>
      <c r="M47539" s="36"/>
      <c r="N47539" s="36"/>
    </row>
    <row r="47540" spans="12:14" x14ac:dyDescent="0.25">
      <c r="L47540" s="36"/>
      <c r="M47540" s="36"/>
      <c r="N47540" s="36"/>
    </row>
    <row r="47541" spans="12:14" x14ac:dyDescent="0.25">
      <c r="L47541" s="36"/>
      <c r="M47541" s="36"/>
      <c r="N47541" s="36"/>
    </row>
    <row r="47542" spans="12:14" x14ac:dyDescent="0.25">
      <c r="L47542" s="36"/>
      <c r="M47542" s="36"/>
      <c r="N47542" s="36"/>
    </row>
    <row r="47543" spans="12:14" x14ac:dyDescent="0.25">
      <c r="L47543" s="36"/>
      <c r="M47543" s="36"/>
      <c r="N47543" s="36"/>
    </row>
    <row r="47544" spans="12:14" x14ac:dyDescent="0.25">
      <c r="L47544" s="36"/>
      <c r="M47544" s="36"/>
      <c r="N47544" s="36"/>
    </row>
    <row r="47545" spans="12:14" x14ac:dyDescent="0.25">
      <c r="L47545" s="36"/>
      <c r="M47545" s="36"/>
      <c r="N47545" s="36"/>
    </row>
    <row r="47546" spans="12:14" x14ac:dyDescent="0.25">
      <c r="L47546" s="36"/>
      <c r="M47546" s="36"/>
      <c r="N47546" s="36"/>
    </row>
    <row r="47547" spans="12:14" x14ac:dyDescent="0.25">
      <c r="L47547" s="36"/>
      <c r="M47547" s="36"/>
      <c r="N47547" s="36"/>
    </row>
    <row r="47548" spans="12:14" x14ac:dyDescent="0.25">
      <c r="L47548" s="36"/>
      <c r="M47548" s="36"/>
      <c r="N47548" s="36"/>
    </row>
    <row r="47549" spans="12:14" x14ac:dyDescent="0.25">
      <c r="L47549" s="36"/>
      <c r="M47549" s="36"/>
      <c r="N47549" s="36"/>
    </row>
    <row r="47550" spans="12:14" x14ac:dyDescent="0.25">
      <c r="L47550" s="36"/>
      <c r="M47550" s="36"/>
      <c r="N47550" s="36"/>
    </row>
    <row r="47551" spans="12:14" x14ac:dyDescent="0.25">
      <c r="L47551" s="36"/>
      <c r="M47551" s="36"/>
      <c r="N47551" s="36"/>
    </row>
    <row r="47552" spans="12:14" x14ac:dyDescent="0.25">
      <c r="L47552" s="36"/>
      <c r="M47552" s="36"/>
      <c r="N47552" s="36"/>
    </row>
    <row r="47553" spans="12:14" x14ac:dyDescent="0.25">
      <c r="L47553" s="36"/>
      <c r="M47553" s="36"/>
      <c r="N47553" s="36"/>
    </row>
    <row r="47554" spans="12:14" x14ac:dyDescent="0.25">
      <c r="L47554" s="36"/>
      <c r="M47554" s="36"/>
      <c r="N47554" s="36"/>
    </row>
    <row r="47555" spans="12:14" x14ac:dyDescent="0.25">
      <c r="L47555" s="36"/>
      <c r="M47555" s="36"/>
      <c r="N47555" s="36"/>
    </row>
    <row r="47556" spans="12:14" x14ac:dyDescent="0.25">
      <c r="L47556" s="36"/>
      <c r="M47556" s="36"/>
      <c r="N47556" s="36"/>
    </row>
    <row r="47557" spans="12:14" x14ac:dyDescent="0.25">
      <c r="L47557" s="36"/>
      <c r="M47557" s="36"/>
      <c r="N47557" s="36"/>
    </row>
    <row r="47558" spans="12:14" x14ac:dyDescent="0.25">
      <c r="L47558" s="36"/>
      <c r="M47558" s="36"/>
      <c r="N47558" s="36"/>
    </row>
    <row r="47559" spans="12:14" x14ac:dyDescent="0.25">
      <c r="L47559" s="36"/>
      <c r="M47559" s="36"/>
      <c r="N47559" s="36"/>
    </row>
    <row r="47560" spans="12:14" x14ac:dyDescent="0.25">
      <c r="L47560" s="36"/>
      <c r="M47560" s="36"/>
      <c r="N47560" s="36"/>
    </row>
    <row r="47561" spans="12:14" x14ac:dyDescent="0.25">
      <c r="L47561" s="36"/>
      <c r="M47561" s="36"/>
      <c r="N47561" s="36"/>
    </row>
    <row r="47562" spans="12:14" x14ac:dyDescent="0.25">
      <c r="L47562" s="36"/>
      <c r="M47562" s="36"/>
      <c r="N47562" s="36"/>
    </row>
    <row r="47563" spans="12:14" x14ac:dyDescent="0.25">
      <c r="L47563" s="36"/>
      <c r="M47563" s="36"/>
      <c r="N47563" s="36"/>
    </row>
    <row r="47564" spans="12:14" x14ac:dyDescent="0.25">
      <c r="L47564" s="36"/>
      <c r="M47564" s="36"/>
      <c r="N47564" s="36"/>
    </row>
    <row r="47565" spans="12:14" x14ac:dyDescent="0.25">
      <c r="L47565" s="36"/>
      <c r="M47565" s="36"/>
      <c r="N47565" s="36"/>
    </row>
    <row r="47566" spans="12:14" x14ac:dyDescent="0.25">
      <c r="L47566" s="36"/>
      <c r="M47566" s="36"/>
      <c r="N47566" s="36"/>
    </row>
    <row r="47567" spans="12:14" x14ac:dyDescent="0.25">
      <c r="L47567" s="36"/>
      <c r="M47567" s="36"/>
      <c r="N47567" s="36"/>
    </row>
    <row r="47568" spans="12:14" x14ac:dyDescent="0.25">
      <c r="L47568" s="36"/>
      <c r="M47568" s="36"/>
      <c r="N47568" s="36"/>
    </row>
    <row r="47569" spans="12:14" x14ac:dyDescent="0.25">
      <c r="L47569" s="36"/>
      <c r="M47569" s="36"/>
      <c r="N47569" s="36"/>
    </row>
    <row r="47570" spans="12:14" x14ac:dyDescent="0.25">
      <c r="L47570" s="36"/>
      <c r="M47570" s="36"/>
      <c r="N47570" s="36"/>
    </row>
    <row r="47571" spans="12:14" x14ac:dyDescent="0.25">
      <c r="L47571" s="36"/>
      <c r="M47571" s="36"/>
      <c r="N47571" s="36"/>
    </row>
    <row r="47572" spans="12:14" x14ac:dyDescent="0.25">
      <c r="L47572" s="36"/>
      <c r="M47572" s="36"/>
      <c r="N47572" s="36"/>
    </row>
    <row r="47573" spans="12:14" x14ac:dyDescent="0.25">
      <c r="L47573" s="36"/>
      <c r="M47573" s="36"/>
      <c r="N47573" s="36"/>
    </row>
    <row r="47574" spans="12:14" x14ac:dyDescent="0.25">
      <c r="L47574" s="36"/>
      <c r="M47574" s="36"/>
      <c r="N47574" s="36"/>
    </row>
    <row r="47575" spans="12:14" x14ac:dyDescent="0.25">
      <c r="L47575" s="36"/>
      <c r="M47575" s="36"/>
      <c r="N47575" s="36"/>
    </row>
    <row r="47576" spans="12:14" x14ac:dyDescent="0.25">
      <c r="L47576" s="36"/>
      <c r="M47576" s="36"/>
      <c r="N47576" s="36"/>
    </row>
    <row r="47577" spans="12:14" x14ac:dyDescent="0.25">
      <c r="L47577" s="36"/>
      <c r="M47577" s="36"/>
      <c r="N47577" s="36"/>
    </row>
    <row r="47578" spans="12:14" x14ac:dyDescent="0.25">
      <c r="L47578" s="36"/>
      <c r="M47578" s="36"/>
      <c r="N47578" s="36"/>
    </row>
    <row r="47579" spans="12:14" x14ac:dyDescent="0.25">
      <c r="L47579" s="36"/>
      <c r="M47579" s="36"/>
      <c r="N47579" s="36"/>
    </row>
    <row r="47580" spans="12:14" x14ac:dyDescent="0.25">
      <c r="L47580" s="36"/>
      <c r="M47580" s="36"/>
      <c r="N47580" s="36"/>
    </row>
    <row r="47581" spans="12:14" x14ac:dyDescent="0.25">
      <c r="L47581" s="36"/>
      <c r="M47581" s="36"/>
      <c r="N47581" s="36"/>
    </row>
    <row r="47582" spans="12:14" x14ac:dyDescent="0.25">
      <c r="L47582" s="36"/>
      <c r="M47582" s="36"/>
      <c r="N47582" s="36"/>
    </row>
    <row r="47583" spans="12:14" x14ac:dyDescent="0.25">
      <c r="L47583" s="36"/>
      <c r="M47583" s="36"/>
      <c r="N47583" s="36"/>
    </row>
    <row r="47584" spans="12:14" x14ac:dyDescent="0.25">
      <c r="L47584" s="36"/>
      <c r="M47584" s="36"/>
      <c r="N47584" s="36"/>
    </row>
    <row r="47585" spans="12:14" x14ac:dyDescent="0.25">
      <c r="L47585" s="36"/>
      <c r="M47585" s="36"/>
      <c r="N47585" s="36"/>
    </row>
    <row r="47586" spans="12:14" x14ac:dyDescent="0.25">
      <c r="L47586" s="36"/>
      <c r="M47586" s="36"/>
      <c r="N47586" s="36"/>
    </row>
    <row r="47587" spans="12:14" x14ac:dyDescent="0.25">
      <c r="L47587" s="36"/>
      <c r="M47587" s="36"/>
      <c r="N47587" s="36"/>
    </row>
    <row r="47588" spans="12:14" x14ac:dyDescent="0.25">
      <c r="L47588" s="36"/>
      <c r="M47588" s="36"/>
      <c r="N47588" s="36"/>
    </row>
    <row r="47589" spans="12:14" x14ac:dyDescent="0.25">
      <c r="L47589" s="36"/>
      <c r="M47589" s="36"/>
      <c r="N47589" s="36"/>
    </row>
    <row r="47590" spans="12:14" x14ac:dyDescent="0.25">
      <c r="L47590" s="36"/>
      <c r="M47590" s="36"/>
      <c r="N47590" s="36"/>
    </row>
    <row r="47591" spans="12:14" x14ac:dyDescent="0.25">
      <c r="L47591" s="36"/>
      <c r="M47591" s="36"/>
      <c r="N47591" s="36"/>
    </row>
    <row r="47592" spans="12:14" x14ac:dyDescent="0.25">
      <c r="L47592" s="36"/>
      <c r="M47592" s="36"/>
      <c r="N47592" s="36"/>
    </row>
    <row r="47593" spans="12:14" x14ac:dyDescent="0.25">
      <c r="L47593" s="36"/>
      <c r="M47593" s="36"/>
      <c r="N47593" s="36"/>
    </row>
    <row r="47594" spans="12:14" x14ac:dyDescent="0.25">
      <c r="L47594" s="36"/>
      <c r="M47594" s="36"/>
      <c r="N47594" s="36"/>
    </row>
    <row r="47595" spans="12:14" x14ac:dyDescent="0.25">
      <c r="L47595" s="36"/>
      <c r="M47595" s="36"/>
      <c r="N47595" s="36"/>
    </row>
    <row r="47596" spans="12:14" x14ac:dyDescent="0.25">
      <c r="L47596" s="36"/>
      <c r="M47596" s="36"/>
      <c r="N47596" s="36"/>
    </row>
    <row r="47597" spans="12:14" x14ac:dyDescent="0.25">
      <c r="L47597" s="36"/>
      <c r="M47597" s="36"/>
      <c r="N47597" s="36"/>
    </row>
    <row r="47598" spans="12:14" x14ac:dyDescent="0.25">
      <c r="L47598" s="36"/>
      <c r="M47598" s="36"/>
      <c r="N47598" s="36"/>
    </row>
    <row r="47599" spans="12:14" x14ac:dyDescent="0.25">
      <c r="L47599" s="36"/>
      <c r="M47599" s="36"/>
      <c r="N47599" s="36"/>
    </row>
    <row r="47600" spans="12:14" x14ac:dyDescent="0.25">
      <c r="L47600" s="36"/>
      <c r="M47600" s="36"/>
      <c r="N47600" s="36"/>
    </row>
    <row r="47601" spans="12:14" x14ac:dyDescent="0.25">
      <c r="L47601" s="36"/>
      <c r="M47601" s="36"/>
      <c r="N47601" s="36"/>
    </row>
    <row r="47602" spans="12:14" x14ac:dyDescent="0.25">
      <c r="L47602" s="36"/>
      <c r="M47602" s="36"/>
      <c r="N47602" s="36"/>
    </row>
    <row r="47603" spans="12:14" x14ac:dyDescent="0.25">
      <c r="L47603" s="36"/>
      <c r="M47603" s="36"/>
      <c r="N47603" s="36"/>
    </row>
    <row r="47604" spans="12:14" x14ac:dyDescent="0.25">
      <c r="L47604" s="36"/>
      <c r="M47604" s="36"/>
      <c r="N47604" s="36"/>
    </row>
    <row r="47605" spans="12:14" x14ac:dyDescent="0.25">
      <c r="L47605" s="36"/>
      <c r="M47605" s="36"/>
      <c r="N47605" s="36"/>
    </row>
    <row r="47606" spans="12:14" x14ac:dyDescent="0.25">
      <c r="L47606" s="36"/>
      <c r="M47606" s="36"/>
      <c r="N47606" s="36"/>
    </row>
    <row r="47607" spans="12:14" x14ac:dyDescent="0.25">
      <c r="L47607" s="36"/>
      <c r="M47607" s="36"/>
      <c r="N47607" s="36"/>
    </row>
    <row r="47608" spans="12:14" x14ac:dyDescent="0.25">
      <c r="L47608" s="36"/>
      <c r="M47608" s="36"/>
      <c r="N47608" s="36"/>
    </row>
    <row r="47609" spans="12:14" x14ac:dyDescent="0.25">
      <c r="L47609" s="36"/>
      <c r="M47609" s="36"/>
      <c r="N47609" s="36"/>
    </row>
    <row r="47610" spans="12:14" x14ac:dyDescent="0.25">
      <c r="L47610" s="36"/>
      <c r="M47610" s="36"/>
      <c r="N47610" s="36"/>
    </row>
    <row r="47611" spans="12:14" x14ac:dyDescent="0.25">
      <c r="L47611" s="36"/>
      <c r="M47611" s="36"/>
      <c r="N47611" s="36"/>
    </row>
    <row r="47612" spans="12:14" x14ac:dyDescent="0.25">
      <c r="L47612" s="36"/>
      <c r="M47612" s="36"/>
      <c r="N47612" s="36"/>
    </row>
    <row r="47613" spans="12:14" x14ac:dyDescent="0.25">
      <c r="L47613" s="36"/>
      <c r="M47613" s="36"/>
      <c r="N47613" s="36"/>
    </row>
    <row r="47614" spans="12:14" x14ac:dyDescent="0.25">
      <c r="L47614" s="36"/>
      <c r="M47614" s="36"/>
      <c r="N47614" s="36"/>
    </row>
    <row r="47615" spans="12:14" x14ac:dyDescent="0.25">
      <c r="L47615" s="36"/>
      <c r="M47615" s="36"/>
      <c r="N47615" s="36"/>
    </row>
    <row r="47616" spans="12:14" x14ac:dyDescent="0.25">
      <c r="L47616" s="36"/>
      <c r="M47616" s="36"/>
      <c r="N47616" s="36"/>
    </row>
    <row r="47617" spans="12:14" x14ac:dyDescent="0.25">
      <c r="L47617" s="36"/>
      <c r="M47617" s="36"/>
      <c r="N47617" s="36"/>
    </row>
    <row r="47618" spans="12:14" x14ac:dyDescent="0.25">
      <c r="L47618" s="36"/>
      <c r="M47618" s="36"/>
      <c r="N47618" s="36"/>
    </row>
    <row r="47619" spans="12:14" x14ac:dyDescent="0.25">
      <c r="L47619" s="36"/>
      <c r="M47619" s="36"/>
      <c r="N47619" s="36"/>
    </row>
    <row r="47620" spans="12:14" x14ac:dyDescent="0.25">
      <c r="L47620" s="36"/>
      <c r="M47620" s="36"/>
      <c r="N47620" s="36"/>
    </row>
    <row r="47621" spans="12:14" x14ac:dyDescent="0.25">
      <c r="L47621" s="36"/>
      <c r="M47621" s="36"/>
      <c r="N47621" s="36"/>
    </row>
    <row r="47622" spans="12:14" x14ac:dyDescent="0.25">
      <c r="L47622" s="36"/>
      <c r="M47622" s="36"/>
      <c r="N47622" s="36"/>
    </row>
    <row r="47623" spans="12:14" x14ac:dyDescent="0.25">
      <c r="L47623" s="36"/>
      <c r="M47623" s="36"/>
      <c r="N47623" s="36"/>
    </row>
    <row r="47624" spans="12:14" x14ac:dyDescent="0.25">
      <c r="L47624" s="36"/>
      <c r="M47624" s="36"/>
      <c r="N47624" s="36"/>
    </row>
    <row r="47625" spans="12:14" x14ac:dyDescent="0.25">
      <c r="L47625" s="36"/>
      <c r="M47625" s="36"/>
      <c r="N47625" s="36"/>
    </row>
    <row r="47626" spans="12:14" x14ac:dyDescent="0.25">
      <c r="L47626" s="36"/>
      <c r="M47626" s="36"/>
      <c r="N47626" s="36"/>
    </row>
    <row r="47627" spans="12:14" x14ac:dyDescent="0.25">
      <c r="L47627" s="36"/>
      <c r="M47627" s="36"/>
      <c r="N47627" s="36"/>
    </row>
    <row r="47628" spans="12:14" x14ac:dyDescent="0.25">
      <c r="L47628" s="36"/>
      <c r="M47628" s="36"/>
      <c r="N47628" s="36"/>
    </row>
    <row r="47629" spans="12:14" x14ac:dyDescent="0.25">
      <c r="L47629" s="36"/>
      <c r="M47629" s="36"/>
      <c r="N47629" s="36"/>
    </row>
    <row r="47630" spans="12:14" x14ac:dyDescent="0.25">
      <c r="L47630" s="36"/>
      <c r="M47630" s="36"/>
      <c r="N47630" s="36"/>
    </row>
    <row r="47631" spans="12:14" x14ac:dyDescent="0.25">
      <c r="L47631" s="36"/>
      <c r="M47631" s="36"/>
      <c r="N47631" s="36"/>
    </row>
    <row r="47632" spans="12:14" x14ac:dyDescent="0.25">
      <c r="L47632" s="36"/>
      <c r="M47632" s="36"/>
      <c r="N47632" s="36"/>
    </row>
    <row r="47633" spans="12:14" x14ac:dyDescent="0.25">
      <c r="L47633" s="36"/>
      <c r="M47633" s="36"/>
      <c r="N47633" s="36"/>
    </row>
    <row r="47634" spans="12:14" x14ac:dyDescent="0.25">
      <c r="L47634" s="36"/>
      <c r="M47634" s="36"/>
      <c r="N47634" s="36"/>
    </row>
    <row r="47635" spans="12:14" x14ac:dyDescent="0.25">
      <c r="L47635" s="36"/>
      <c r="M47635" s="36"/>
      <c r="N47635" s="36"/>
    </row>
    <row r="47636" spans="12:14" x14ac:dyDescent="0.25">
      <c r="L47636" s="36"/>
      <c r="M47636" s="36"/>
      <c r="N47636" s="36"/>
    </row>
    <row r="47637" spans="12:14" x14ac:dyDescent="0.25">
      <c r="L47637" s="36"/>
      <c r="M47637" s="36"/>
      <c r="N47637" s="36"/>
    </row>
    <row r="47638" spans="12:14" x14ac:dyDescent="0.25">
      <c r="L47638" s="36"/>
      <c r="M47638" s="36"/>
      <c r="N47638" s="36"/>
    </row>
    <row r="47639" spans="12:14" x14ac:dyDescent="0.25">
      <c r="L47639" s="36"/>
      <c r="M47639" s="36"/>
      <c r="N47639" s="36"/>
    </row>
    <row r="47640" spans="12:14" x14ac:dyDescent="0.25">
      <c r="L47640" s="36"/>
      <c r="M47640" s="36"/>
      <c r="N47640" s="36"/>
    </row>
    <row r="47641" spans="12:14" x14ac:dyDescent="0.25">
      <c r="L47641" s="36"/>
      <c r="M47641" s="36"/>
      <c r="N47641" s="36"/>
    </row>
    <row r="47642" spans="12:14" x14ac:dyDescent="0.25">
      <c r="L47642" s="36"/>
      <c r="M47642" s="36"/>
      <c r="N47642" s="36"/>
    </row>
    <row r="47643" spans="12:14" x14ac:dyDescent="0.25">
      <c r="L47643" s="36"/>
      <c r="M47643" s="36"/>
      <c r="N47643" s="36"/>
    </row>
    <row r="47644" spans="12:14" x14ac:dyDescent="0.25">
      <c r="L47644" s="36"/>
      <c r="M47644" s="36"/>
      <c r="N47644" s="36"/>
    </row>
    <row r="47645" spans="12:14" x14ac:dyDescent="0.25">
      <c r="L47645" s="36"/>
      <c r="M47645" s="36"/>
      <c r="N47645" s="36"/>
    </row>
    <row r="47646" spans="12:14" x14ac:dyDescent="0.25">
      <c r="L47646" s="36"/>
      <c r="M47646" s="36"/>
      <c r="N47646" s="36"/>
    </row>
    <row r="47647" spans="12:14" x14ac:dyDescent="0.25">
      <c r="L47647" s="36"/>
      <c r="M47647" s="36"/>
      <c r="N47647" s="36"/>
    </row>
    <row r="47648" spans="12:14" x14ac:dyDescent="0.25">
      <c r="L47648" s="36"/>
      <c r="M47648" s="36"/>
      <c r="N47648" s="36"/>
    </row>
    <row r="47649" spans="12:14" x14ac:dyDescent="0.25">
      <c r="L47649" s="36"/>
      <c r="M47649" s="36"/>
      <c r="N47649" s="36"/>
    </row>
    <row r="47650" spans="12:14" x14ac:dyDescent="0.25">
      <c r="L47650" s="36"/>
      <c r="M47650" s="36"/>
      <c r="N47650" s="36"/>
    </row>
    <row r="47651" spans="12:14" x14ac:dyDescent="0.25">
      <c r="L47651" s="36"/>
      <c r="M47651" s="36"/>
      <c r="N47651" s="36"/>
    </row>
    <row r="47652" spans="12:14" x14ac:dyDescent="0.25">
      <c r="L47652" s="36"/>
      <c r="M47652" s="36"/>
      <c r="N47652" s="36"/>
    </row>
    <row r="47653" spans="12:14" x14ac:dyDescent="0.25">
      <c r="L47653" s="36"/>
      <c r="M47653" s="36"/>
      <c r="N47653" s="36"/>
    </row>
    <row r="47654" spans="12:14" x14ac:dyDescent="0.25">
      <c r="L47654" s="36"/>
      <c r="M47654" s="36"/>
      <c r="N47654" s="36"/>
    </row>
    <row r="47655" spans="12:14" x14ac:dyDescent="0.25">
      <c r="L47655" s="36"/>
      <c r="M47655" s="36"/>
      <c r="N47655" s="36"/>
    </row>
    <row r="47656" spans="12:14" x14ac:dyDescent="0.25">
      <c r="L47656" s="36"/>
      <c r="M47656" s="36"/>
      <c r="N47656" s="36"/>
    </row>
    <row r="47657" spans="12:14" x14ac:dyDescent="0.25">
      <c r="L47657" s="36"/>
      <c r="M47657" s="36"/>
      <c r="N47657" s="36"/>
    </row>
    <row r="47658" spans="12:14" x14ac:dyDescent="0.25">
      <c r="L47658" s="36"/>
      <c r="M47658" s="36"/>
      <c r="N47658" s="36"/>
    </row>
    <row r="47659" spans="12:14" x14ac:dyDescent="0.25">
      <c r="L47659" s="36"/>
      <c r="M47659" s="36"/>
      <c r="N47659" s="36"/>
    </row>
    <row r="47660" spans="12:14" x14ac:dyDescent="0.25">
      <c r="L47660" s="36"/>
      <c r="M47660" s="36"/>
      <c r="N47660" s="36"/>
    </row>
    <row r="47661" spans="12:14" x14ac:dyDescent="0.25">
      <c r="L47661" s="36"/>
      <c r="M47661" s="36"/>
      <c r="N47661" s="36"/>
    </row>
    <row r="47662" spans="12:14" x14ac:dyDescent="0.25">
      <c r="L47662" s="36"/>
      <c r="M47662" s="36"/>
      <c r="N47662" s="36"/>
    </row>
    <row r="47663" spans="12:14" x14ac:dyDescent="0.25">
      <c r="L47663" s="36"/>
      <c r="M47663" s="36"/>
      <c r="N47663" s="36"/>
    </row>
    <row r="47664" spans="12:14" x14ac:dyDescent="0.25">
      <c r="L47664" s="36"/>
      <c r="M47664" s="36"/>
      <c r="N47664" s="36"/>
    </row>
    <row r="47665" spans="12:14" x14ac:dyDescent="0.25">
      <c r="L47665" s="36"/>
      <c r="M47665" s="36"/>
      <c r="N47665" s="36"/>
    </row>
    <row r="47666" spans="12:14" x14ac:dyDescent="0.25">
      <c r="L47666" s="36"/>
      <c r="M47666" s="36"/>
      <c r="N47666" s="36"/>
    </row>
    <row r="47667" spans="12:14" x14ac:dyDescent="0.25">
      <c r="L47667" s="36"/>
      <c r="M47667" s="36"/>
      <c r="N47667" s="36"/>
    </row>
    <row r="47668" spans="12:14" x14ac:dyDescent="0.25">
      <c r="L47668" s="36"/>
      <c r="M47668" s="36"/>
      <c r="N47668" s="36"/>
    </row>
    <row r="47669" spans="12:14" x14ac:dyDescent="0.25">
      <c r="L47669" s="36"/>
      <c r="M47669" s="36"/>
      <c r="N47669" s="36"/>
    </row>
    <row r="47670" spans="12:14" x14ac:dyDescent="0.25">
      <c r="L47670" s="36"/>
      <c r="M47670" s="36"/>
      <c r="N47670" s="36"/>
    </row>
    <row r="47671" spans="12:14" x14ac:dyDescent="0.25">
      <c r="L47671" s="36"/>
      <c r="M47671" s="36"/>
      <c r="N47671" s="36"/>
    </row>
    <row r="47672" spans="12:14" x14ac:dyDescent="0.25">
      <c r="L47672" s="36"/>
      <c r="M47672" s="36"/>
      <c r="N47672" s="36"/>
    </row>
    <row r="47673" spans="12:14" x14ac:dyDescent="0.25">
      <c r="L47673" s="36"/>
      <c r="M47673" s="36"/>
      <c r="N47673" s="36"/>
    </row>
    <row r="47674" spans="12:14" x14ac:dyDescent="0.25">
      <c r="L47674" s="36"/>
      <c r="M47674" s="36"/>
      <c r="N47674" s="36"/>
    </row>
    <row r="47675" spans="12:14" x14ac:dyDescent="0.25">
      <c r="L47675" s="36"/>
      <c r="M47675" s="36"/>
      <c r="N47675" s="36"/>
    </row>
    <row r="47676" spans="12:14" x14ac:dyDescent="0.25">
      <c r="L47676" s="36"/>
      <c r="M47676" s="36"/>
      <c r="N47676" s="36"/>
    </row>
    <row r="47677" spans="12:14" x14ac:dyDescent="0.25">
      <c r="L47677" s="36"/>
      <c r="M47677" s="36"/>
      <c r="N47677" s="36"/>
    </row>
    <row r="47678" spans="12:14" x14ac:dyDescent="0.25">
      <c r="L47678" s="36"/>
      <c r="M47678" s="36"/>
      <c r="N47678" s="36"/>
    </row>
    <row r="47679" spans="12:14" x14ac:dyDescent="0.25">
      <c r="L47679" s="36"/>
      <c r="M47679" s="36"/>
      <c r="N47679" s="36"/>
    </row>
    <row r="47680" spans="12:14" x14ac:dyDescent="0.25">
      <c r="L47680" s="36"/>
      <c r="M47680" s="36"/>
      <c r="N47680" s="36"/>
    </row>
    <row r="47681" spans="12:14" x14ac:dyDescent="0.25">
      <c r="L47681" s="36"/>
      <c r="M47681" s="36"/>
      <c r="N47681" s="36"/>
    </row>
    <row r="47682" spans="12:14" x14ac:dyDescent="0.25">
      <c r="L47682" s="36"/>
      <c r="M47682" s="36"/>
      <c r="N47682" s="36"/>
    </row>
    <row r="47683" spans="12:14" x14ac:dyDescent="0.25">
      <c r="L47683" s="36"/>
      <c r="M47683" s="36"/>
      <c r="N47683" s="36"/>
    </row>
    <row r="47684" spans="12:14" x14ac:dyDescent="0.25">
      <c r="L47684" s="36"/>
      <c r="M47684" s="36"/>
      <c r="N47684" s="36"/>
    </row>
    <row r="47685" spans="12:14" x14ac:dyDescent="0.25">
      <c r="L47685" s="36"/>
      <c r="M47685" s="36"/>
      <c r="N47685" s="36"/>
    </row>
    <row r="47686" spans="12:14" x14ac:dyDescent="0.25">
      <c r="L47686" s="36"/>
      <c r="M47686" s="36"/>
      <c r="N47686" s="36"/>
    </row>
    <row r="47687" spans="12:14" x14ac:dyDescent="0.25">
      <c r="L47687" s="36"/>
      <c r="M47687" s="36"/>
      <c r="N47687" s="36"/>
    </row>
    <row r="47688" spans="12:14" x14ac:dyDescent="0.25">
      <c r="L47688" s="36"/>
      <c r="M47688" s="36"/>
      <c r="N47688" s="36"/>
    </row>
    <row r="47689" spans="12:14" x14ac:dyDescent="0.25">
      <c r="L47689" s="36"/>
      <c r="M47689" s="36"/>
      <c r="N47689" s="36"/>
    </row>
    <row r="47690" spans="12:14" x14ac:dyDescent="0.25">
      <c r="L47690" s="36"/>
      <c r="M47690" s="36"/>
      <c r="N47690" s="36"/>
    </row>
    <row r="47691" spans="12:14" x14ac:dyDescent="0.25">
      <c r="L47691" s="36"/>
      <c r="M47691" s="36"/>
      <c r="N47691" s="36"/>
    </row>
    <row r="47692" spans="12:14" x14ac:dyDescent="0.25">
      <c r="L47692" s="36"/>
      <c r="M47692" s="36"/>
      <c r="N47692" s="36"/>
    </row>
    <row r="47693" spans="12:14" x14ac:dyDescent="0.25">
      <c r="L47693" s="36"/>
      <c r="M47693" s="36"/>
      <c r="N47693" s="36"/>
    </row>
    <row r="47694" spans="12:14" x14ac:dyDescent="0.25">
      <c r="L47694" s="36"/>
      <c r="M47694" s="36"/>
      <c r="N47694" s="36"/>
    </row>
    <row r="47695" spans="12:14" x14ac:dyDescent="0.25">
      <c r="L47695" s="36"/>
      <c r="M47695" s="36"/>
      <c r="N47695" s="36"/>
    </row>
    <row r="47696" spans="12:14" x14ac:dyDescent="0.25">
      <c r="L47696" s="36"/>
      <c r="M47696" s="36"/>
      <c r="N47696" s="36"/>
    </row>
    <row r="47697" spans="12:14" x14ac:dyDescent="0.25">
      <c r="L47697" s="36"/>
      <c r="M47697" s="36"/>
      <c r="N47697" s="36"/>
    </row>
    <row r="47698" spans="12:14" x14ac:dyDescent="0.25">
      <c r="L47698" s="36"/>
      <c r="M47698" s="36"/>
      <c r="N47698" s="36"/>
    </row>
    <row r="47699" spans="12:14" x14ac:dyDescent="0.25">
      <c r="L47699" s="36"/>
      <c r="M47699" s="36"/>
      <c r="N47699" s="36"/>
    </row>
    <row r="47700" spans="12:14" x14ac:dyDescent="0.25">
      <c r="L47700" s="36"/>
      <c r="M47700" s="36"/>
      <c r="N47700" s="36"/>
    </row>
    <row r="47701" spans="12:14" x14ac:dyDescent="0.25">
      <c r="L47701" s="36"/>
      <c r="M47701" s="36"/>
      <c r="N47701" s="36"/>
    </row>
    <row r="47702" spans="12:14" x14ac:dyDescent="0.25">
      <c r="L47702" s="36"/>
      <c r="M47702" s="36"/>
      <c r="N47702" s="36"/>
    </row>
    <row r="47703" spans="12:14" x14ac:dyDescent="0.25">
      <c r="L47703" s="36"/>
      <c r="M47703" s="36"/>
      <c r="N47703" s="36"/>
    </row>
    <row r="47704" spans="12:14" x14ac:dyDescent="0.25">
      <c r="L47704" s="36"/>
      <c r="M47704" s="36"/>
      <c r="N47704" s="36"/>
    </row>
    <row r="47705" spans="12:14" x14ac:dyDescent="0.25">
      <c r="L47705" s="36"/>
      <c r="M47705" s="36"/>
      <c r="N47705" s="36"/>
    </row>
    <row r="47706" spans="12:14" x14ac:dyDescent="0.25">
      <c r="L47706" s="36"/>
      <c r="M47706" s="36"/>
      <c r="N47706" s="36"/>
    </row>
    <row r="47707" spans="12:14" x14ac:dyDescent="0.25">
      <c r="L47707" s="36"/>
      <c r="M47707" s="36"/>
      <c r="N47707" s="36"/>
    </row>
    <row r="47708" spans="12:14" x14ac:dyDescent="0.25">
      <c r="L47708" s="36"/>
      <c r="M47708" s="36"/>
      <c r="N47708" s="36"/>
    </row>
    <row r="47709" spans="12:14" x14ac:dyDescent="0.25">
      <c r="L47709" s="36"/>
      <c r="M47709" s="36"/>
      <c r="N47709" s="36"/>
    </row>
    <row r="47710" spans="12:14" x14ac:dyDescent="0.25">
      <c r="L47710" s="36"/>
      <c r="M47710" s="36"/>
      <c r="N47710" s="36"/>
    </row>
    <row r="47711" spans="12:14" x14ac:dyDescent="0.25">
      <c r="L47711" s="36"/>
      <c r="M47711" s="36"/>
      <c r="N47711" s="36"/>
    </row>
    <row r="47712" spans="12:14" x14ac:dyDescent="0.25">
      <c r="L47712" s="36"/>
      <c r="M47712" s="36"/>
      <c r="N47712" s="36"/>
    </row>
    <row r="47713" spans="12:14" x14ac:dyDescent="0.25">
      <c r="L47713" s="36"/>
      <c r="M47713" s="36"/>
      <c r="N47713" s="36"/>
    </row>
    <row r="47714" spans="12:14" x14ac:dyDescent="0.25">
      <c r="L47714" s="36"/>
      <c r="M47714" s="36"/>
      <c r="N47714" s="36"/>
    </row>
    <row r="47715" spans="12:14" x14ac:dyDescent="0.25">
      <c r="L47715" s="36"/>
      <c r="M47715" s="36"/>
      <c r="N47715" s="36"/>
    </row>
    <row r="47716" spans="12:14" x14ac:dyDescent="0.25">
      <c r="L47716" s="36"/>
      <c r="M47716" s="36"/>
      <c r="N47716" s="36"/>
    </row>
    <row r="47717" spans="12:14" x14ac:dyDescent="0.25">
      <c r="L47717" s="36"/>
      <c r="M47717" s="36"/>
      <c r="N47717" s="36"/>
    </row>
    <row r="47718" spans="12:14" x14ac:dyDescent="0.25">
      <c r="L47718" s="36"/>
      <c r="M47718" s="36"/>
      <c r="N47718" s="36"/>
    </row>
    <row r="47719" spans="12:14" x14ac:dyDescent="0.25">
      <c r="L47719" s="36"/>
      <c r="M47719" s="36"/>
      <c r="N47719" s="36"/>
    </row>
    <row r="47720" spans="12:14" x14ac:dyDescent="0.25">
      <c r="L47720" s="36"/>
      <c r="M47720" s="36"/>
      <c r="N47720" s="36"/>
    </row>
    <row r="47721" spans="12:14" x14ac:dyDescent="0.25">
      <c r="L47721" s="36"/>
      <c r="M47721" s="36"/>
      <c r="N47721" s="36"/>
    </row>
    <row r="47722" spans="12:14" x14ac:dyDescent="0.25">
      <c r="L47722" s="36"/>
      <c r="M47722" s="36"/>
      <c r="N47722" s="36"/>
    </row>
    <row r="47723" spans="12:14" x14ac:dyDescent="0.25">
      <c r="L47723" s="36"/>
      <c r="M47723" s="36"/>
      <c r="N47723" s="36"/>
    </row>
    <row r="47724" spans="12:14" x14ac:dyDescent="0.25">
      <c r="L47724" s="36"/>
      <c r="M47724" s="36"/>
      <c r="N47724" s="36"/>
    </row>
    <row r="47725" spans="12:14" x14ac:dyDescent="0.25">
      <c r="L47725" s="36"/>
      <c r="M47725" s="36"/>
      <c r="N47725" s="36"/>
    </row>
    <row r="47726" spans="12:14" x14ac:dyDescent="0.25">
      <c r="L47726" s="36"/>
      <c r="M47726" s="36"/>
      <c r="N47726" s="36"/>
    </row>
    <row r="47727" spans="12:14" x14ac:dyDescent="0.25">
      <c r="L47727" s="36"/>
      <c r="M47727" s="36"/>
      <c r="N47727" s="36"/>
    </row>
    <row r="47728" spans="12:14" x14ac:dyDescent="0.25">
      <c r="L47728" s="36"/>
      <c r="M47728" s="36"/>
      <c r="N47728" s="36"/>
    </row>
    <row r="47729" spans="12:14" x14ac:dyDescent="0.25">
      <c r="L47729" s="36"/>
      <c r="M47729" s="36"/>
      <c r="N47729" s="36"/>
    </row>
    <row r="47730" spans="12:14" x14ac:dyDescent="0.25">
      <c r="L47730" s="36"/>
      <c r="M47730" s="36"/>
      <c r="N47730" s="36"/>
    </row>
    <row r="47731" spans="12:14" x14ac:dyDescent="0.25">
      <c r="L47731" s="36"/>
      <c r="M47731" s="36"/>
      <c r="N47731" s="36"/>
    </row>
    <row r="47732" spans="12:14" x14ac:dyDescent="0.25">
      <c r="L47732" s="36"/>
      <c r="M47732" s="36"/>
      <c r="N47732" s="36"/>
    </row>
    <row r="47733" spans="12:14" x14ac:dyDescent="0.25">
      <c r="L47733" s="36"/>
      <c r="M47733" s="36"/>
      <c r="N47733" s="36"/>
    </row>
    <row r="47734" spans="12:14" x14ac:dyDescent="0.25">
      <c r="L47734" s="36"/>
      <c r="M47734" s="36"/>
      <c r="N47734" s="36"/>
    </row>
    <row r="47735" spans="12:14" x14ac:dyDescent="0.25">
      <c r="L47735" s="36"/>
      <c r="M47735" s="36"/>
      <c r="N47735" s="36"/>
    </row>
    <row r="47736" spans="12:14" x14ac:dyDescent="0.25">
      <c r="L47736" s="36"/>
      <c r="M47736" s="36"/>
      <c r="N47736" s="36"/>
    </row>
    <row r="47737" spans="12:14" x14ac:dyDescent="0.25">
      <c r="L47737" s="36"/>
      <c r="M47737" s="36"/>
      <c r="N47737" s="36"/>
    </row>
    <row r="47738" spans="12:14" x14ac:dyDescent="0.25">
      <c r="L47738" s="36"/>
      <c r="M47738" s="36"/>
      <c r="N47738" s="36"/>
    </row>
    <row r="47739" spans="12:14" x14ac:dyDescent="0.25">
      <c r="L47739" s="36"/>
      <c r="M47739" s="36"/>
      <c r="N47739" s="36"/>
    </row>
    <row r="47740" spans="12:14" x14ac:dyDescent="0.25">
      <c r="L47740" s="36"/>
      <c r="M47740" s="36"/>
      <c r="N47740" s="36"/>
    </row>
    <row r="47741" spans="12:14" x14ac:dyDescent="0.25">
      <c r="L47741" s="36"/>
      <c r="M47741" s="36"/>
      <c r="N47741" s="36"/>
    </row>
    <row r="47742" spans="12:14" x14ac:dyDescent="0.25">
      <c r="L47742" s="36"/>
      <c r="M47742" s="36"/>
      <c r="N47742" s="36"/>
    </row>
    <row r="47743" spans="12:14" x14ac:dyDescent="0.25">
      <c r="L47743" s="36"/>
      <c r="M47743" s="36"/>
      <c r="N47743" s="36"/>
    </row>
    <row r="47744" spans="12:14" x14ac:dyDescent="0.25">
      <c r="L47744" s="36"/>
      <c r="M47744" s="36"/>
      <c r="N47744" s="36"/>
    </row>
    <row r="47745" spans="12:14" x14ac:dyDescent="0.25">
      <c r="L47745" s="36"/>
      <c r="M47745" s="36"/>
      <c r="N47745" s="36"/>
    </row>
    <row r="47746" spans="12:14" x14ac:dyDescent="0.25">
      <c r="L47746" s="36"/>
      <c r="M47746" s="36"/>
      <c r="N47746" s="36"/>
    </row>
    <row r="47747" spans="12:14" x14ac:dyDescent="0.25">
      <c r="L47747" s="36"/>
      <c r="M47747" s="36"/>
      <c r="N47747" s="36"/>
    </row>
    <row r="47748" spans="12:14" x14ac:dyDescent="0.25">
      <c r="L47748" s="36"/>
      <c r="M47748" s="36"/>
      <c r="N47748" s="36"/>
    </row>
    <row r="47749" spans="12:14" x14ac:dyDescent="0.25">
      <c r="L47749" s="36"/>
      <c r="M47749" s="36"/>
      <c r="N47749" s="36"/>
    </row>
    <row r="47750" spans="12:14" x14ac:dyDescent="0.25">
      <c r="L47750" s="36"/>
      <c r="M47750" s="36"/>
      <c r="N47750" s="36"/>
    </row>
    <row r="47751" spans="12:14" x14ac:dyDescent="0.25">
      <c r="L47751" s="36"/>
      <c r="M47751" s="36"/>
      <c r="N47751" s="36"/>
    </row>
    <row r="47752" spans="12:14" x14ac:dyDescent="0.25">
      <c r="L47752" s="36"/>
      <c r="M47752" s="36"/>
      <c r="N47752" s="36"/>
    </row>
    <row r="47753" spans="12:14" x14ac:dyDescent="0.25">
      <c r="L47753" s="36"/>
      <c r="M47753" s="36"/>
      <c r="N47753" s="36"/>
    </row>
    <row r="47754" spans="12:14" x14ac:dyDescent="0.25">
      <c r="L47754" s="36"/>
      <c r="M47754" s="36"/>
      <c r="N47754" s="36"/>
    </row>
    <row r="47755" spans="12:14" x14ac:dyDescent="0.25">
      <c r="L47755" s="36"/>
      <c r="M47755" s="36"/>
      <c r="N47755" s="36"/>
    </row>
    <row r="47756" spans="12:14" x14ac:dyDescent="0.25">
      <c r="L47756" s="36"/>
      <c r="M47756" s="36"/>
      <c r="N47756" s="36"/>
    </row>
    <row r="47757" spans="12:14" x14ac:dyDescent="0.25">
      <c r="L47757" s="36"/>
      <c r="M47757" s="36"/>
      <c r="N47757" s="36"/>
    </row>
    <row r="47758" spans="12:14" x14ac:dyDescent="0.25">
      <c r="L47758" s="36"/>
      <c r="M47758" s="36"/>
      <c r="N47758" s="36"/>
    </row>
    <row r="47759" spans="12:14" x14ac:dyDescent="0.25">
      <c r="L47759" s="36"/>
      <c r="M47759" s="36"/>
      <c r="N47759" s="36"/>
    </row>
    <row r="47760" spans="12:14" x14ac:dyDescent="0.25">
      <c r="L47760" s="36"/>
      <c r="M47760" s="36"/>
      <c r="N47760" s="36"/>
    </row>
    <row r="47761" spans="12:14" x14ac:dyDescent="0.25">
      <c r="L47761" s="36"/>
      <c r="M47761" s="36"/>
      <c r="N47761" s="36"/>
    </row>
    <row r="47762" spans="12:14" x14ac:dyDescent="0.25">
      <c r="L47762" s="36"/>
      <c r="M47762" s="36"/>
      <c r="N47762" s="36"/>
    </row>
    <row r="47763" spans="12:14" x14ac:dyDescent="0.25">
      <c r="L47763" s="36"/>
      <c r="M47763" s="36"/>
      <c r="N47763" s="36"/>
    </row>
    <row r="47764" spans="12:14" x14ac:dyDescent="0.25">
      <c r="L47764" s="36"/>
      <c r="M47764" s="36"/>
      <c r="N47764" s="36"/>
    </row>
    <row r="47765" spans="12:14" x14ac:dyDescent="0.25">
      <c r="L47765" s="36"/>
      <c r="M47765" s="36"/>
      <c r="N47765" s="36"/>
    </row>
    <row r="47766" spans="12:14" x14ac:dyDescent="0.25">
      <c r="L47766" s="36"/>
      <c r="M47766" s="36"/>
      <c r="N47766" s="36"/>
    </row>
    <row r="47767" spans="12:14" x14ac:dyDescent="0.25">
      <c r="L47767" s="36"/>
      <c r="M47767" s="36"/>
      <c r="N47767" s="36"/>
    </row>
    <row r="47768" spans="12:14" x14ac:dyDescent="0.25">
      <c r="L47768" s="36"/>
      <c r="M47768" s="36"/>
      <c r="N47768" s="36"/>
    </row>
    <row r="47769" spans="12:14" x14ac:dyDescent="0.25">
      <c r="L47769" s="36"/>
      <c r="M47769" s="36"/>
      <c r="N47769" s="36"/>
    </row>
    <row r="47770" spans="12:14" x14ac:dyDescent="0.25">
      <c r="L47770" s="36"/>
      <c r="M47770" s="36"/>
      <c r="N47770" s="36"/>
    </row>
    <row r="47771" spans="12:14" x14ac:dyDescent="0.25">
      <c r="L47771" s="36"/>
      <c r="M47771" s="36"/>
      <c r="N47771" s="36"/>
    </row>
    <row r="47772" spans="12:14" x14ac:dyDescent="0.25">
      <c r="L47772" s="36"/>
      <c r="M47772" s="36"/>
      <c r="N47772" s="36"/>
    </row>
    <row r="47773" spans="12:14" x14ac:dyDescent="0.25">
      <c r="L47773" s="36"/>
      <c r="M47773" s="36"/>
      <c r="N47773" s="36"/>
    </row>
    <row r="47774" spans="12:14" x14ac:dyDescent="0.25">
      <c r="L47774" s="36"/>
      <c r="M47774" s="36"/>
      <c r="N47774" s="36"/>
    </row>
    <row r="47775" spans="12:14" x14ac:dyDescent="0.25">
      <c r="L47775" s="36"/>
      <c r="M47775" s="36"/>
      <c r="N47775" s="36"/>
    </row>
    <row r="47776" spans="12:14" x14ac:dyDescent="0.25">
      <c r="L47776" s="36"/>
      <c r="M47776" s="36"/>
      <c r="N47776" s="36"/>
    </row>
    <row r="47777" spans="12:14" x14ac:dyDescent="0.25">
      <c r="L47777" s="36"/>
      <c r="M47777" s="36"/>
      <c r="N47777" s="36"/>
    </row>
    <row r="47778" spans="12:14" x14ac:dyDescent="0.25">
      <c r="L47778" s="36"/>
      <c r="M47778" s="36"/>
      <c r="N47778" s="36"/>
    </row>
    <row r="47779" spans="12:14" x14ac:dyDescent="0.25">
      <c r="L47779" s="36"/>
      <c r="M47779" s="36"/>
      <c r="N47779" s="36"/>
    </row>
    <row r="47780" spans="12:14" x14ac:dyDescent="0.25">
      <c r="L47780" s="36"/>
      <c r="M47780" s="36"/>
      <c r="N47780" s="36"/>
    </row>
    <row r="47781" spans="12:14" x14ac:dyDescent="0.25">
      <c r="L47781" s="36"/>
      <c r="M47781" s="36"/>
      <c r="N47781" s="36"/>
    </row>
    <row r="47782" spans="12:14" x14ac:dyDescent="0.25">
      <c r="L47782" s="36"/>
      <c r="M47782" s="36"/>
      <c r="N47782" s="36"/>
    </row>
    <row r="47783" spans="12:14" x14ac:dyDescent="0.25">
      <c r="L47783" s="36"/>
      <c r="M47783" s="36"/>
      <c r="N47783" s="36"/>
    </row>
    <row r="47784" spans="12:14" x14ac:dyDescent="0.25">
      <c r="L47784" s="36"/>
      <c r="M47784" s="36"/>
      <c r="N47784" s="36"/>
    </row>
    <row r="47785" spans="12:14" x14ac:dyDescent="0.25">
      <c r="L47785" s="36"/>
      <c r="M47785" s="36"/>
      <c r="N47785" s="36"/>
    </row>
    <row r="47786" spans="12:14" x14ac:dyDescent="0.25">
      <c r="L47786" s="36"/>
      <c r="M47786" s="36"/>
      <c r="N47786" s="36"/>
    </row>
    <row r="47787" spans="12:14" x14ac:dyDescent="0.25">
      <c r="L47787" s="36"/>
      <c r="M47787" s="36"/>
      <c r="N47787" s="36"/>
    </row>
    <row r="47788" spans="12:14" x14ac:dyDescent="0.25">
      <c r="L47788" s="36"/>
      <c r="M47788" s="36"/>
      <c r="N47788" s="36"/>
    </row>
    <row r="47789" spans="12:14" x14ac:dyDescent="0.25">
      <c r="L47789" s="36"/>
      <c r="M47789" s="36"/>
      <c r="N47789" s="36"/>
    </row>
    <row r="47790" spans="12:14" x14ac:dyDescent="0.25">
      <c r="L47790" s="36"/>
      <c r="M47790" s="36"/>
      <c r="N47790" s="36"/>
    </row>
    <row r="47791" spans="12:14" x14ac:dyDescent="0.25">
      <c r="L47791" s="36"/>
      <c r="M47791" s="36"/>
      <c r="N47791" s="36"/>
    </row>
    <row r="47792" spans="12:14" x14ac:dyDescent="0.25">
      <c r="L47792" s="36"/>
      <c r="M47792" s="36"/>
      <c r="N47792" s="36"/>
    </row>
    <row r="47793" spans="12:14" x14ac:dyDescent="0.25">
      <c r="L47793" s="36"/>
      <c r="M47793" s="36"/>
      <c r="N47793" s="36"/>
    </row>
    <row r="47794" spans="12:14" x14ac:dyDescent="0.25">
      <c r="L47794" s="36"/>
      <c r="M47794" s="36"/>
      <c r="N47794" s="36"/>
    </row>
    <row r="47795" spans="12:14" x14ac:dyDescent="0.25">
      <c r="L47795" s="36"/>
      <c r="M47795" s="36"/>
      <c r="N47795" s="36"/>
    </row>
    <row r="47796" spans="12:14" x14ac:dyDescent="0.25">
      <c r="L47796" s="36"/>
      <c r="M47796" s="36"/>
      <c r="N47796" s="36"/>
    </row>
    <row r="47797" spans="12:14" x14ac:dyDescent="0.25">
      <c r="L47797" s="36"/>
      <c r="M47797" s="36"/>
      <c r="N47797" s="36"/>
    </row>
    <row r="47798" spans="12:14" x14ac:dyDescent="0.25">
      <c r="L47798" s="36"/>
      <c r="M47798" s="36"/>
      <c r="N47798" s="36"/>
    </row>
    <row r="47799" spans="12:14" x14ac:dyDescent="0.25">
      <c r="L47799" s="36"/>
      <c r="M47799" s="36"/>
      <c r="N47799" s="36"/>
    </row>
    <row r="47800" spans="12:14" x14ac:dyDescent="0.25">
      <c r="L47800" s="36"/>
      <c r="M47800" s="36"/>
      <c r="N47800" s="36"/>
    </row>
    <row r="47801" spans="12:14" x14ac:dyDescent="0.25">
      <c r="L47801" s="36"/>
      <c r="M47801" s="36"/>
      <c r="N47801" s="36"/>
    </row>
    <row r="47802" spans="12:14" x14ac:dyDescent="0.25">
      <c r="L47802" s="36"/>
      <c r="M47802" s="36"/>
      <c r="N47802" s="36"/>
    </row>
    <row r="47803" spans="12:14" x14ac:dyDescent="0.25">
      <c r="L47803" s="36"/>
      <c r="M47803" s="36"/>
      <c r="N47803" s="36"/>
    </row>
    <row r="47804" spans="12:14" x14ac:dyDescent="0.25">
      <c r="L47804" s="36"/>
      <c r="M47804" s="36"/>
      <c r="N47804" s="36"/>
    </row>
    <row r="47805" spans="12:14" x14ac:dyDescent="0.25">
      <c r="L47805" s="36"/>
      <c r="M47805" s="36"/>
      <c r="N47805" s="36"/>
    </row>
    <row r="47806" spans="12:14" x14ac:dyDescent="0.25">
      <c r="L47806" s="36"/>
      <c r="M47806" s="36"/>
      <c r="N47806" s="36"/>
    </row>
    <row r="47807" spans="12:14" x14ac:dyDescent="0.25">
      <c r="L47807" s="36"/>
      <c r="M47807" s="36"/>
      <c r="N47807" s="36"/>
    </row>
    <row r="47808" spans="12:14" x14ac:dyDescent="0.25">
      <c r="L47808" s="36"/>
      <c r="M47808" s="36"/>
      <c r="N47808" s="36"/>
    </row>
    <row r="47809" spans="12:14" x14ac:dyDescent="0.25">
      <c r="L47809" s="36"/>
      <c r="M47809" s="36"/>
      <c r="N47809" s="36"/>
    </row>
    <row r="47810" spans="12:14" x14ac:dyDescent="0.25">
      <c r="L47810" s="36"/>
      <c r="M47810" s="36"/>
      <c r="N47810" s="36"/>
    </row>
    <row r="47811" spans="12:14" x14ac:dyDescent="0.25">
      <c r="L47811" s="36"/>
      <c r="M47811" s="36"/>
      <c r="N47811" s="36"/>
    </row>
    <row r="47812" spans="12:14" x14ac:dyDescent="0.25">
      <c r="L47812" s="36"/>
      <c r="M47812" s="36"/>
      <c r="N47812" s="36"/>
    </row>
    <row r="47813" spans="12:14" x14ac:dyDescent="0.25">
      <c r="L47813" s="36"/>
      <c r="M47813" s="36"/>
      <c r="N47813" s="36"/>
    </row>
    <row r="47814" spans="12:14" x14ac:dyDescent="0.25">
      <c r="L47814" s="36"/>
      <c r="M47814" s="36"/>
      <c r="N47814" s="36"/>
    </row>
    <row r="47815" spans="12:14" x14ac:dyDescent="0.25">
      <c r="L47815" s="36"/>
      <c r="M47815" s="36"/>
      <c r="N47815" s="36"/>
    </row>
    <row r="47816" spans="12:14" x14ac:dyDescent="0.25">
      <c r="L47816" s="36"/>
      <c r="M47816" s="36"/>
      <c r="N47816" s="36"/>
    </row>
    <row r="47817" spans="12:14" x14ac:dyDescent="0.25">
      <c r="L47817" s="36"/>
      <c r="M47817" s="36"/>
      <c r="N47817" s="36"/>
    </row>
    <row r="47818" spans="12:14" x14ac:dyDescent="0.25">
      <c r="L47818" s="36"/>
      <c r="M47818" s="36"/>
      <c r="N47818" s="36"/>
    </row>
    <row r="47819" spans="12:14" x14ac:dyDescent="0.25">
      <c r="L47819" s="36"/>
      <c r="M47819" s="36"/>
      <c r="N47819" s="36"/>
    </row>
    <row r="47820" spans="12:14" x14ac:dyDescent="0.25">
      <c r="L47820" s="36"/>
      <c r="M47820" s="36"/>
      <c r="N47820" s="36"/>
    </row>
    <row r="47821" spans="12:14" x14ac:dyDescent="0.25">
      <c r="L47821" s="36"/>
      <c r="M47821" s="36"/>
      <c r="N47821" s="36"/>
    </row>
    <row r="47822" spans="12:14" x14ac:dyDescent="0.25">
      <c r="L47822" s="36"/>
      <c r="M47822" s="36"/>
      <c r="N47822" s="36"/>
    </row>
    <row r="47823" spans="12:14" x14ac:dyDescent="0.25">
      <c r="L47823" s="36"/>
      <c r="M47823" s="36"/>
      <c r="N47823" s="36"/>
    </row>
    <row r="47824" spans="12:14" x14ac:dyDescent="0.25">
      <c r="L47824" s="36"/>
      <c r="M47824" s="36"/>
      <c r="N47824" s="36"/>
    </row>
    <row r="47825" spans="12:14" x14ac:dyDescent="0.25">
      <c r="L47825" s="36"/>
      <c r="M47825" s="36"/>
      <c r="N47825" s="36"/>
    </row>
    <row r="47826" spans="12:14" x14ac:dyDescent="0.25">
      <c r="L47826" s="36"/>
      <c r="M47826" s="36"/>
      <c r="N47826" s="36"/>
    </row>
    <row r="47827" spans="12:14" x14ac:dyDescent="0.25">
      <c r="L47827" s="36"/>
      <c r="M47827" s="36"/>
      <c r="N47827" s="36"/>
    </row>
    <row r="47828" spans="12:14" x14ac:dyDescent="0.25">
      <c r="L47828" s="36"/>
      <c r="M47828" s="36"/>
      <c r="N47828" s="36"/>
    </row>
    <row r="47829" spans="12:14" x14ac:dyDescent="0.25">
      <c r="L47829" s="36"/>
      <c r="M47829" s="36"/>
      <c r="N47829" s="36"/>
    </row>
    <row r="47830" spans="12:14" x14ac:dyDescent="0.25">
      <c r="L47830" s="36"/>
      <c r="M47830" s="36"/>
      <c r="N47830" s="36"/>
    </row>
    <row r="47831" spans="12:14" x14ac:dyDescent="0.25">
      <c r="L47831" s="36"/>
      <c r="M47831" s="36"/>
      <c r="N47831" s="36"/>
    </row>
    <row r="47832" spans="12:14" x14ac:dyDescent="0.25">
      <c r="L47832" s="36"/>
      <c r="M47832" s="36"/>
      <c r="N47832" s="36"/>
    </row>
    <row r="47833" spans="12:14" x14ac:dyDescent="0.25">
      <c r="L47833" s="36"/>
      <c r="M47833" s="36"/>
      <c r="N47833" s="36"/>
    </row>
    <row r="47834" spans="12:14" x14ac:dyDescent="0.25">
      <c r="L47834" s="36"/>
      <c r="M47834" s="36"/>
      <c r="N47834" s="36"/>
    </row>
    <row r="47835" spans="12:14" x14ac:dyDescent="0.25">
      <c r="L47835" s="36"/>
      <c r="M47835" s="36"/>
      <c r="N47835" s="36"/>
    </row>
    <row r="47836" spans="12:14" x14ac:dyDescent="0.25">
      <c r="L47836" s="36"/>
      <c r="M47836" s="36"/>
      <c r="N47836" s="36"/>
    </row>
    <row r="47837" spans="12:14" x14ac:dyDescent="0.25">
      <c r="L47837" s="36"/>
      <c r="M47837" s="36"/>
      <c r="N47837" s="36"/>
    </row>
    <row r="47838" spans="12:14" x14ac:dyDescent="0.25">
      <c r="L47838" s="36"/>
      <c r="M47838" s="36"/>
      <c r="N47838" s="36"/>
    </row>
    <row r="47839" spans="12:14" x14ac:dyDescent="0.25">
      <c r="L47839" s="36"/>
      <c r="M47839" s="36"/>
      <c r="N47839" s="36"/>
    </row>
    <row r="47840" spans="12:14" x14ac:dyDescent="0.25">
      <c r="L47840" s="36"/>
      <c r="M47840" s="36"/>
      <c r="N47840" s="36"/>
    </row>
    <row r="47841" spans="12:14" x14ac:dyDescent="0.25">
      <c r="L47841" s="36"/>
      <c r="M47841" s="36"/>
      <c r="N47841" s="36"/>
    </row>
    <row r="47842" spans="12:14" x14ac:dyDescent="0.25">
      <c r="L47842" s="36"/>
      <c r="M47842" s="36"/>
      <c r="N47842" s="36"/>
    </row>
    <row r="47843" spans="12:14" x14ac:dyDescent="0.25">
      <c r="L47843" s="36"/>
      <c r="M47843" s="36"/>
      <c r="N47843" s="36"/>
    </row>
    <row r="47844" spans="12:14" x14ac:dyDescent="0.25">
      <c r="L47844" s="36"/>
      <c r="M47844" s="36"/>
      <c r="N47844" s="36"/>
    </row>
    <row r="47845" spans="12:14" x14ac:dyDescent="0.25">
      <c r="L47845" s="36"/>
      <c r="M47845" s="36"/>
      <c r="N47845" s="36"/>
    </row>
    <row r="47846" spans="12:14" x14ac:dyDescent="0.25">
      <c r="L47846" s="36"/>
      <c r="M47846" s="36"/>
      <c r="N47846" s="36"/>
    </row>
    <row r="47847" spans="12:14" x14ac:dyDescent="0.25">
      <c r="L47847" s="36"/>
      <c r="M47847" s="36"/>
      <c r="N47847" s="36"/>
    </row>
    <row r="47848" spans="12:14" x14ac:dyDescent="0.25">
      <c r="L47848" s="36"/>
      <c r="M47848" s="36"/>
      <c r="N47848" s="36"/>
    </row>
    <row r="47849" spans="12:14" x14ac:dyDescent="0.25">
      <c r="L47849" s="36"/>
      <c r="M47849" s="36"/>
      <c r="N47849" s="36"/>
    </row>
    <row r="47850" spans="12:14" x14ac:dyDescent="0.25">
      <c r="L47850" s="36"/>
      <c r="M47850" s="36"/>
      <c r="N47850" s="36"/>
    </row>
    <row r="47851" spans="12:14" x14ac:dyDescent="0.25">
      <c r="L47851" s="36"/>
      <c r="M47851" s="36"/>
      <c r="N47851" s="36"/>
    </row>
    <row r="47852" spans="12:14" x14ac:dyDescent="0.25">
      <c r="L47852" s="36"/>
      <c r="M47852" s="36"/>
      <c r="N47852" s="36"/>
    </row>
    <row r="47853" spans="12:14" x14ac:dyDescent="0.25">
      <c r="L47853" s="36"/>
      <c r="M47853" s="36"/>
      <c r="N47853" s="36"/>
    </row>
    <row r="47854" spans="12:14" x14ac:dyDescent="0.25">
      <c r="L47854" s="36"/>
      <c r="M47854" s="36"/>
      <c r="N47854" s="36"/>
    </row>
    <row r="47855" spans="12:14" x14ac:dyDescent="0.25">
      <c r="L47855" s="36"/>
      <c r="M47855" s="36"/>
      <c r="N47855" s="36"/>
    </row>
    <row r="47856" spans="12:14" x14ac:dyDescent="0.25">
      <c r="L47856" s="36"/>
      <c r="M47856" s="36"/>
      <c r="N47856" s="36"/>
    </row>
    <row r="47857" spans="12:14" x14ac:dyDescent="0.25">
      <c r="L47857" s="36"/>
      <c r="M47857" s="36"/>
      <c r="N47857" s="36"/>
    </row>
    <row r="47858" spans="12:14" x14ac:dyDescent="0.25">
      <c r="L47858" s="36"/>
      <c r="M47858" s="36"/>
      <c r="N47858" s="36"/>
    </row>
    <row r="47859" spans="12:14" x14ac:dyDescent="0.25">
      <c r="L47859" s="36"/>
      <c r="M47859" s="36"/>
      <c r="N47859" s="36"/>
    </row>
    <row r="47860" spans="12:14" x14ac:dyDescent="0.25">
      <c r="L47860" s="36"/>
      <c r="M47860" s="36"/>
      <c r="N47860" s="36"/>
    </row>
    <row r="47861" spans="12:14" x14ac:dyDescent="0.25">
      <c r="L47861" s="36"/>
      <c r="M47861" s="36"/>
      <c r="N47861" s="36"/>
    </row>
    <row r="47862" spans="12:14" x14ac:dyDescent="0.25">
      <c r="L47862" s="36"/>
      <c r="M47862" s="36"/>
      <c r="N47862" s="36"/>
    </row>
    <row r="47863" spans="12:14" x14ac:dyDescent="0.25">
      <c r="L47863" s="36"/>
      <c r="M47863" s="36"/>
      <c r="N47863" s="36"/>
    </row>
    <row r="47864" spans="12:14" x14ac:dyDescent="0.25">
      <c r="L47864" s="36"/>
      <c r="M47864" s="36"/>
      <c r="N47864" s="36"/>
    </row>
    <row r="47865" spans="12:14" x14ac:dyDescent="0.25">
      <c r="L47865" s="36"/>
      <c r="M47865" s="36"/>
      <c r="N47865" s="36"/>
    </row>
    <row r="47866" spans="12:14" x14ac:dyDescent="0.25">
      <c r="L47866" s="36"/>
      <c r="M47866" s="36"/>
      <c r="N47866" s="36"/>
    </row>
    <row r="47867" spans="12:14" x14ac:dyDescent="0.25">
      <c r="L47867" s="36"/>
      <c r="M47867" s="36"/>
      <c r="N47867" s="36"/>
    </row>
    <row r="47868" spans="12:14" x14ac:dyDescent="0.25">
      <c r="L47868" s="36"/>
      <c r="M47868" s="36"/>
      <c r="N47868" s="36"/>
    </row>
    <row r="47869" spans="12:14" x14ac:dyDescent="0.25">
      <c r="L47869" s="36"/>
      <c r="M47869" s="36"/>
      <c r="N47869" s="36"/>
    </row>
    <row r="47870" spans="12:14" x14ac:dyDescent="0.25">
      <c r="L47870" s="36"/>
      <c r="M47870" s="36"/>
      <c r="N47870" s="36"/>
    </row>
    <row r="47871" spans="12:14" x14ac:dyDescent="0.25">
      <c r="L47871" s="36"/>
      <c r="M47871" s="36"/>
      <c r="N47871" s="36"/>
    </row>
    <row r="47872" spans="12:14" x14ac:dyDescent="0.25">
      <c r="L47872" s="36"/>
      <c r="M47872" s="36"/>
      <c r="N47872" s="36"/>
    </row>
    <row r="47873" spans="12:14" x14ac:dyDescent="0.25">
      <c r="L47873" s="36"/>
      <c r="M47873" s="36"/>
      <c r="N47873" s="36"/>
    </row>
    <row r="47874" spans="12:14" x14ac:dyDescent="0.25">
      <c r="L47874" s="36"/>
      <c r="M47874" s="36"/>
      <c r="N47874" s="36"/>
    </row>
    <row r="47875" spans="12:14" x14ac:dyDescent="0.25">
      <c r="L47875" s="36"/>
      <c r="M47875" s="36"/>
      <c r="N47875" s="36"/>
    </row>
    <row r="47876" spans="12:14" x14ac:dyDescent="0.25">
      <c r="L47876" s="36"/>
      <c r="M47876" s="36"/>
      <c r="N47876" s="36"/>
    </row>
    <row r="47877" spans="12:14" x14ac:dyDescent="0.25">
      <c r="L47877" s="36"/>
      <c r="M47877" s="36"/>
      <c r="N47877" s="36"/>
    </row>
    <row r="47878" spans="12:14" x14ac:dyDescent="0.25">
      <c r="L47878" s="36"/>
      <c r="M47878" s="36"/>
      <c r="N47878" s="36"/>
    </row>
    <row r="47879" spans="12:14" x14ac:dyDescent="0.25">
      <c r="L47879" s="36"/>
      <c r="M47879" s="36"/>
      <c r="N47879" s="36"/>
    </row>
    <row r="47880" spans="12:14" x14ac:dyDescent="0.25">
      <c r="L47880" s="36"/>
      <c r="M47880" s="36"/>
      <c r="N47880" s="36"/>
    </row>
    <row r="47881" spans="12:14" x14ac:dyDescent="0.25">
      <c r="L47881" s="36"/>
      <c r="M47881" s="36"/>
      <c r="N47881" s="36"/>
    </row>
    <row r="47882" spans="12:14" x14ac:dyDescent="0.25">
      <c r="L47882" s="36"/>
      <c r="M47882" s="36"/>
      <c r="N47882" s="36"/>
    </row>
    <row r="47883" spans="12:14" x14ac:dyDescent="0.25">
      <c r="L47883" s="36"/>
      <c r="M47883" s="36"/>
      <c r="N47883" s="36"/>
    </row>
    <row r="47884" spans="12:14" x14ac:dyDescent="0.25">
      <c r="L47884" s="36"/>
      <c r="M47884" s="36"/>
      <c r="N47884" s="36"/>
    </row>
    <row r="47885" spans="12:14" x14ac:dyDescent="0.25">
      <c r="L47885" s="36"/>
      <c r="M47885" s="36"/>
      <c r="N47885" s="36"/>
    </row>
    <row r="47886" spans="12:14" x14ac:dyDescent="0.25">
      <c r="L47886" s="36"/>
      <c r="M47886" s="36"/>
      <c r="N47886" s="36"/>
    </row>
    <row r="47887" spans="12:14" x14ac:dyDescent="0.25">
      <c r="L47887" s="36"/>
      <c r="M47887" s="36"/>
      <c r="N47887" s="36"/>
    </row>
    <row r="47888" spans="12:14" x14ac:dyDescent="0.25">
      <c r="L47888" s="36"/>
      <c r="M47888" s="36"/>
      <c r="N47888" s="36"/>
    </row>
    <row r="47889" spans="12:14" x14ac:dyDescent="0.25">
      <c r="L47889" s="36"/>
      <c r="M47889" s="36"/>
      <c r="N47889" s="36"/>
    </row>
    <row r="47890" spans="12:14" x14ac:dyDescent="0.25">
      <c r="L47890" s="36"/>
      <c r="M47890" s="36"/>
      <c r="N47890" s="36"/>
    </row>
    <row r="47891" spans="12:14" x14ac:dyDescent="0.25">
      <c r="L47891" s="36"/>
      <c r="M47891" s="36"/>
      <c r="N47891" s="36"/>
    </row>
    <row r="47892" spans="12:14" x14ac:dyDescent="0.25">
      <c r="L47892" s="36"/>
      <c r="M47892" s="36"/>
      <c r="N47892" s="36"/>
    </row>
    <row r="47893" spans="12:14" x14ac:dyDescent="0.25">
      <c r="L47893" s="36"/>
      <c r="M47893" s="36"/>
      <c r="N47893" s="36"/>
    </row>
    <row r="47894" spans="12:14" x14ac:dyDescent="0.25">
      <c r="L47894" s="36"/>
      <c r="M47894" s="36"/>
      <c r="N47894" s="36"/>
    </row>
    <row r="47895" spans="12:14" x14ac:dyDescent="0.25">
      <c r="L47895" s="36"/>
      <c r="M47895" s="36"/>
      <c r="N47895" s="36"/>
    </row>
    <row r="47896" spans="12:14" x14ac:dyDescent="0.25">
      <c r="L47896" s="36"/>
      <c r="M47896" s="36"/>
      <c r="N47896" s="36"/>
    </row>
    <row r="47897" spans="12:14" x14ac:dyDescent="0.25">
      <c r="L47897" s="36"/>
      <c r="M47897" s="36"/>
      <c r="N47897" s="36"/>
    </row>
    <row r="47898" spans="12:14" x14ac:dyDescent="0.25">
      <c r="L47898" s="36"/>
      <c r="M47898" s="36"/>
      <c r="N47898" s="36"/>
    </row>
    <row r="47899" spans="12:14" x14ac:dyDescent="0.25">
      <c r="L47899" s="36"/>
      <c r="M47899" s="36"/>
      <c r="N47899" s="36"/>
    </row>
    <row r="47900" spans="12:14" x14ac:dyDescent="0.25">
      <c r="L47900" s="36"/>
      <c r="M47900" s="36"/>
      <c r="N47900" s="36"/>
    </row>
    <row r="47901" spans="12:14" x14ac:dyDescent="0.25">
      <c r="L47901" s="36"/>
      <c r="M47901" s="36"/>
      <c r="N47901" s="36"/>
    </row>
    <row r="47902" spans="12:14" x14ac:dyDescent="0.25">
      <c r="L47902" s="36"/>
      <c r="M47902" s="36"/>
      <c r="N47902" s="36"/>
    </row>
    <row r="47903" spans="12:14" x14ac:dyDescent="0.25">
      <c r="L47903" s="36"/>
      <c r="M47903" s="36"/>
      <c r="N47903" s="36"/>
    </row>
    <row r="47904" spans="12:14" x14ac:dyDescent="0.25">
      <c r="L47904" s="36"/>
      <c r="M47904" s="36"/>
      <c r="N47904" s="36"/>
    </row>
    <row r="47905" spans="12:14" x14ac:dyDescent="0.25">
      <c r="L47905" s="36"/>
      <c r="M47905" s="36"/>
      <c r="N47905" s="36"/>
    </row>
    <row r="47906" spans="12:14" x14ac:dyDescent="0.25">
      <c r="L47906" s="36"/>
      <c r="M47906" s="36"/>
      <c r="N47906" s="36"/>
    </row>
    <row r="47907" spans="12:14" x14ac:dyDescent="0.25">
      <c r="L47907" s="36"/>
      <c r="M47907" s="36"/>
      <c r="N47907" s="36"/>
    </row>
    <row r="47908" spans="12:14" x14ac:dyDescent="0.25">
      <c r="L47908" s="36"/>
      <c r="M47908" s="36"/>
      <c r="N47908" s="36"/>
    </row>
    <row r="47909" spans="12:14" x14ac:dyDescent="0.25">
      <c r="L47909" s="36"/>
      <c r="M47909" s="36"/>
      <c r="N47909" s="36"/>
    </row>
    <row r="47910" spans="12:14" x14ac:dyDescent="0.25">
      <c r="L47910" s="36"/>
      <c r="M47910" s="36"/>
      <c r="N47910" s="36"/>
    </row>
    <row r="47911" spans="12:14" x14ac:dyDescent="0.25">
      <c r="L47911" s="36"/>
      <c r="M47911" s="36"/>
      <c r="N47911" s="36"/>
    </row>
    <row r="47912" spans="12:14" x14ac:dyDescent="0.25">
      <c r="L47912" s="36"/>
      <c r="M47912" s="36"/>
      <c r="N47912" s="36"/>
    </row>
    <row r="47913" spans="12:14" x14ac:dyDescent="0.25">
      <c r="L47913" s="36"/>
      <c r="M47913" s="36"/>
      <c r="N47913" s="36"/>
    </row>
    <row r="47914" spans="12:14" x14ac:dyDescent="0.25">
      <c r="L47914" s="36"/>
      <c r="M47914" s="36"/>
      <c r="N47914" s="36"/>
    </row>
    <row r="47915" spans="12:14" x14ac:dyDescent="0.25">
      <c r="L47915" s="36"/>
      <c r="M47915" s="36"/>
      <c r="N47915" s="36"/>
    </row>
    <row r="47916" spans="12:14" x14ac:dyDescent="0.25">
      <c r="L47916" s="36"/>
      <c r="M47916" s="36"/>
      <c r="N47916" s="36"/>
    </row>
    <row r="47917" spans="12:14" x14ac:dyDescent="0.25">
      <c r="L47917" s="36"/>
      <c r="M47917" s="36"/>
      <c r="N47917" s="36"/>
    </row>
    <row r="47918" spans="12:14" x14ac:dyDescent="0.25">
      <c r="L47918" s="36"/>
      <c r="M47918" s="36"/>
      <c r="N47918" s="36"/>
    </row>
    <row r="47919" spans="12:14" x14ac:dyDescent="0.25">
      <c r="L47919" s="36"/>
      <c r="M47919" s="36"/>
      <c r="N47919" s="36"/>
    </row>
    <row r="47920" spans="12:14" x14ac:dyDescent="0.25">
      <c r="L47920" s="36"/>
      <c r="M47920" s="36"/>
      <c r="N47920" s="36"/>
    </row>
    <row r="47921" spans="12:14" x14ac:dyDescent="0.25">
      <c r="L47921" s="36"/>
      <c r="M47921" s="36"/>
      <c r="N47921" s="36"/>
    </row>
    <row r="47922" spans="12:14" x14ac:dyDescent="0.25">
      <c r="L47922" s="36"/>
      <c r="M47922" s="36"/>
      <c r="N47922" s="36"/>
    </row>
    <row r="47923" spans="12:14" x14ac:dyDescent="0.25">
      <c r="L47923" s="36"/>
      <c r="M47923" s="36"/>
      <c r="N47923" s="36"/>
    </row>
    <row r="47924" spans="12:14" x14ac:dyDescent="0.25">
      <c r="L47924" s="36"/>
      <c r="M47924" s="36"/>
      <c r="N47924" s="36"/>
    </row>
    <row r="47925" spans="12:14" x14ac:dyDescent="0.25">
      <c r="L47925" s="36"/>
      <c r="M47925" s="36"/>
      <c r="N47925" s="36"/>
    </row>
    <row r="47926" spans="12:14" x14ac:dyDescent="0.25">
      <c r="L47926" s="36"/>
      <c r="M47926" s="36"/>
      <c r="N47926" s="36"/>
    </row>
    <row r="47927" spans="12:14" x14ac:dyDescent="0.25">
      <c r="L47927" s="36"/>
      <c r="M47927" s="36"/>
      <c r="N47927" s="36"/>
    </row>
    <row r="47928" spans="12:14" x14ac:dyDescent="0.25">
      <c r="L47928" s="36"/>
      <c r="M47928" s="36"/>
      <c r="N47928" s="36"/>
    </row>
    <row r="47929" spans="12:14" x14ac:dyDescent="0.25">
      <c r="L47929" s="36"/>
      <c r="M47929" s="36"/>
      <c r="N47929" s="36"/>
    </row>
    <row r="47930" spans="12:14" x14ac:dyDescent="0.25">
      <c r="L47930" s="36"/>
      <c r="M47930" s="36"/>
      <c r="N47930" s="36"/>
    </row>
    <row r="47931" spans="12:14" x14ac:dyDescent="0.25">
      <c r="L47931" s="36"/>
      <c r="M47931" s="36"/>
      <c r="N47931" s="36"/>
    </row>
    <row r="47932" spans="12:14" x14ac:dyDescent="0.25">
      <c r="L47932" s="36"/>
      <c r="M47932" s="36"/>
      <c r="N47932" s="36"/>
    </row>
    <row r="47933" spans="12:14" x14ac:dyDescent="0.25">
      <c r="L47933" s="36"/>
      <c r="M47933" s="36"/>
      <c r="N47933" s="36"/>
    </row>
    <row r="47934" spans="12:14" x14ac:dyDescent="0.25">
      <c r="L47934" s="36"/>
      <c r="M47934" s="36"/>
      <c r="N47934" s="36"/>
    </row>
    <row r="47935" spans="12:14" x14ac:dyDescent="0.25">
      <c r="L47935" s="36"/>
      <c r="M47935" s="36"/>
      <c r="N47935" s="36"/>
    </row>
    <row r="47936" spans="12:14" x14ac:dyDescent="0.25">
      <c r="L47936" s="36"/>
      <c r="M47936" s="36"/>
      <c r="N47936" s="36"/>
    </row>
    <row r="47937" spans="12:14" x14ac:dyDescent="0.25">
      <c r="L47937" s="36"/>
      <c r="M47937" s="36"/>
      <c r="N47937" s="36"/>
    </row>
    <row r="47938" spans="12:14" x14ac:dyDescent="0.25">
      <c r="L47938" s="36"/>
      <c r="M47938" s="36"/>
      <c r="N47938" s="36"/>
    </row>
    <row r="47939" spans="12:14" x14ac:dyDescent="0.25">
      <c r="L47939" s="36"/>
      <c r="M47939" s="36"/>
      <c r="N47939" s="36"/>
    </row>
    <row r="47940" spans="12:14" x14ac:dyDescent="0.25">
      <c r="L47940" s="36"/>
      <c r="M47940" s="36"/>
      <c r="N47940" s="36"/>
    </row>
    <row r="47941" spans="12:14" x14ac:dyDescent="0.25">
      <c r="L47941" s="36"/>
      <c r="M47941" s="36"/>
      <c r="N47941" s="36"/>
    </row>
    <row r="47942" spans="12:14" x14ac:dyDescent="0.25">
      <c r="L47942" s="36"/>
      <c r="M47942" s="36"/>
      <c r="N47942" s="36"/>
    </row>
    <row r="47943" spans="12:14" x14ac:dyDescent="0.25">
      <c r="L47943" s="36"/>
      <c r="M47943" s="36"/>
      <c r="N47943" s="36"/>
    </row>
    <row r="47944" spans="12:14" x14ac:dyDescent="0.25">
      <c r="L47944" s="36"/>
      <c r="M47944" s="36"/>
      <c r="N47944" s="36"/>
    </row>
    <row r="47945" spans="12:14" x14ac:dyDescent="0.25">
      <c r="L47945" s="36"/>
      <c r="M47945" s="36"/>
      <c r="N47945" s="36"/>
    </row>
    <row r="47946" spans="12:14" x14ac:dyDescent="0.25">
      <c r="L47946" s="36"/>
      <c r="M47946" s="36"/>
      <c r="N47946" s="36"/>
    </row>
    <row r="47947" spans="12:14" x14ac:dyDescent="0.25">
      <c r="L47947" s="36"/>
      <c r="M47947" s="36"/>
      <c r="N47947" s="36"/>
    </row>
    <row r="47948" spans="12:14" x14ac:dyDescent="0.25">
      <c r="L47948" s="36"/>
      <c r="M47948" s="36"/>
      <c r="N47948" s="36"/>
    </row>
    <row r="47949" spans="12:14" x14ac:dyDescent="0.25">
      <c r="L47949" s="36"/>
      <c r="M47949" s="36"/>
      <c r="N47949" s="36"/>
    </row>
    <row r="47950" spans="12:14" x14ac:dyDescent="0.25">
      <c r="L47950" s="36"/>
      <c r="M47950" s="36"/>
      <c r="N47950" s="36"/>
    </row>
    <row r="47951" spans="12:14" x14ac:dyDescent="0.25">
      <c r="L47951" s="36"/>
      <c r="M47951" s="36"/>
      <c r="N47951" s="36"/>
    </row>
    <row r="47952" spans="12:14" x14ac:dyDescent="0.25">
      <c r="L47952" s="36"/>
      <c r="M47952" s="36"/>
      <c r="N47952" s="36"/>
    </row>
    <row r="47953" spans="12:14" x14ac:dyDescent="0.25">
      <c r="L47953" s="36"/>
      <c r="M47953" s="36"/>
      <c r="N47953" s="36"/>
    </row>
    <row r="47954" spans="12:14" x14ac:dyDescent="0.25">
      <c r="L47954" s="36"/>
      <c r="M47954" s="36"/>
      <c r="N47954" s="36"/>
    </row>
    <row r="47955" spans="12:14" x14ac:dyDescent="0.25">
      <c r="L47955" s="36"/>
      <c r="M47955" s="36"/>
      <c r="N47955" s="36"/>
    </row>
    <row r="47956" spans="12:14" x14ac:dyDescent="0.25">
      <c r="L47956" s="36"/>
      <c r="M47956" s="36"/>
      <c r="N47956" s="36"/>
    </row>
    <row r="47957" spans="12:14" x14ac:dyDescent="0.25">
      <c r="L47957" s="36"/>
      <c r="M47957" s="36"/>
      <c r="N47957" s="36"/>
    </row>
    <row r="47958" spans="12:14" x14ac:dyDescent="0.25">
      <c r="L47958" s="36"/>
      <c r="M47958" s="36"/>
      <c r="N47958" s="36"/>
    </row>
    <row r="47959" spans="12:14" x14ac:dyDescent="0.25">
      <c r="L47959" s="36"/>
      <c r="M47959" s="36"/>
      <c r="N47959" s="36"/>
    </row>
    <row r="47960" spans="12:14" x14ac:dyDescent="0.25">
      <c r="L47960" s="36"/>
      <c r="M47960" s="36"/>
      <c r="N47960" s="36"/>
    </row>
    <row r="47961" spans="12:14" x14ac:dyDescent="0.25">
      <c r="L47961" s="36"/>
      <c r="M47961" s="36"/>
      <c r="N47961" s="36"/>
    </row>
    <row r="47962" spans="12:14" x14ac:dyDescent="0.25">
      <c r="L47962" s="36"/>
      <c r="M47962" s="36"/>
      <c r="N47962" s="36"/>
    </row>
    <row r="47963" spans="12:14" x14ac:dyDescent="0.25">
      <c r="L47963" s="36"/>
      <c r="M47963" s="36"/>
      <c r="N47963" s="36"/>
    </row>
    <row r="47964" spans="12:14" x14ac:dyDescent="0.25">
      <c r="L47964" s="36"/>
      <c r="M47964" s="36"/>
      <c r="N47964" s="36"/>
    </row>
    <row r="47965" spans="12:14" x14ac:dyDescent="0.25">
      <c r="L47965" s="36"/>
      <c r="M47965" s="36"/>
      <c r="N47965" s="36"/>
    </row>
    <row r="47966" spans="12:14" x14ac:dyDescent="0.25">
      <c r="L47966" s="36"/>
      <c r="M47966" s="36"/>
      <c r="N47966" s="36"/>
    </row>
    <row r="47967" spans="12:14" x14ac:dyDescent="0.25">
      <c r="L47967" s="36"/>
      <c r="M47967" s="36"/>
      <c r="N47967" s="36"/>
    </row>
    <row r="47968" spans="12:14" x14ac:dyDescent="0.25">
      <c r="L47968" s="36"/>
      <c r="M47968" s="36"/>
      <c r="N47968" s="36"/>
    </row>
    <row r="47969" spans="12:14" x14ac:dyDescent="0.25">
      <c r="L47969" s="36"/>
      <c r="M47969" s="36"/>
      <c r="N47969" s="36"/>
    </row>
    <row r="47970" spans="12:14" x14ac:dyDescent="0.25">
      <c r="L47970" s="36"/>
      <c r="M47970" s="36"/>
      <c r="N47970" s="36"/>
    </row>
    <row r="47971" spans="12:14" x14ac:dyDescent="0.25">
      <c r="L47971" s="36"/>
      <c r="M47971" s="36"/>
      <c r="N47971" s="36"/>
    </row>
    <row r="47972" spans="12:14" x14ac:dyDescent="0.25">
      <c r="L47972" s="36"/>
      <c r="M47972" s="36"/>
      <c r="N47972" s="36"/>
    </row>
    <row r="47973" spans="12:14" x14ac:dyDescent="0.25">
      <c r="L47973" s="36"/>
      <c r="M47973" s="36"/>
      <c r="N47973" s="36"/>
    </row>
    <row r="47974" spans="12:14" x14ac:dyDescent="0.25">
      <c r="L47974" s="36"/>
      <c r="M47974" s="36"/>
      <c r="N47974" s="36"/>
    </row>
    <row r="47975" spans="12:14" x14ac:dyDescent="0.25">
      <c r="L47975" s="36"/>
      <c r="M47975" s="36"/>
      <c r="N47975" s="36"/>
    </row>
    <row r="47976" spans="12:14" x14ac:dyDescent="0.25">
      <c r="L47976" s="36"/>
      <c r="M47976" s="36"/>
      <c r="N47976" s="36"/>
    </row>
    <row r="47977" spans="12:14" x14ac:dyDescent="0.25">
      <c r="L47977" s="36"/>
      <c r="M47977" s="36"/>
      <c r="N47977" s="36"/>
    </row>
    <row r="47978" spans="12:14" x14ac:dyDescent="0.25">
      <c r="L47978" s="36"/>
      <c r="M47978" s="36"/>
      <c r="N47978" s="36"/>
    </row>
    <row r="47979" spans="12:14" x14ac:dyDescent="0.25">
      <c r="L47979" s="36"/>
      <c r="M47979" s="36"/>
      <c r="N47979" s="36"/>
    </row>
    <row r="47980" spans="12:14" x14ac:dyDescent="0.25">
      <c r="L47980" s="36"/>
      <c r="M47980" s="36"/>
      <c r="N47980" s="36"/>
    </row>
    <row r="47981" spans="12:14" x14ac:dyDescent="0.25">
      <c r="L47981" s="36"/>
      <c r="M47981" s="36"/>
      <c r="N47981" s="36"/>
    </row>
    <row r="47982" spans="12:14" x14ac:dyDescent="0.25">
      <c r="L47982" s="36"/>
      <c r="M47982" s="36"/>
      <c r="N47982" s="36"/>
    </row>
    <row r="47983" spans="12:14" x14ac:dyDescent="0.25">
      <c r="L47983" s="36"/>
      <c r="M47983" s="36"/>
      <c r="N47983" s="36"/>
    </row>
    <row r="47984" spans="12:14" x14ac:dyDescent="0.25">
      <c r="L47984" s="36"/>
      <c r="M47984" s="36"/>
      <c r="N47984" s="36"/>
    </row>
    <row r="47985" spans="12:14" x14ac:dyDescent="0.25">
      <c r="L47985" s="36"/>
      <c r="M47985" s="36"/>
      <c r="N47985" s="36"/>
    </row>
    <row r="47986" spans="12:14" x14ac:dyDescent="0.25">
      <c r="L47986" s="36"/>
      <c r="M47986" s="36"/>
      <c r="N47986" s="36"/>
    </row>
    <row r="47987" spans="12:14" x14ac:dyDescent="0.25">
      <c r="L47987" s="36"/>
      <c r="M47987" s="36"/>
      <c r="N47987" s="36"/>
    </row>
    <row r="47988" spans="12:14" x14ac:dyDescent="0.25">
      <c r="L47988" s="36"/>
      <c r="M47988" s="36"/>
      <c r="N47988" s="36"/>
    </row>
    <row r="47989" spans="12:14" x14ac:dyDescent="0.25">
      <c r="L47989" s="36"/>
      <c r="M47989" s="36"/>
      <c r="N47989" s="36"/>
    </row>
    <row r="47990" spans="12:14" x14ac:dyDescent="0.25">
      <c r="L47990" s="36"/>
      <c r="M47990" s="36"/>
      <c r="N47990" s="36"/>
    </row>
    <row r="47991" spans="12:14" x14ac:dyDescent="0.25">
      <c r="L47991" s="36"/>
      <c r="M47991" s="36"/>
      <c r="N47991" s="36"/>
    </row>
    <row r="47992" spans="12:14" x14ac:dyDescent="0.25">
      <c r="L47992" s="36"/>
      <c r="M47992" s="36"/>
      <c r="N47992" s="36"/>
    </row>
    <row r="47993" spans="12:14" x14ac:dyDescent="0.25">
      <c r="L47993" s="36"/>
      <c r="M47993" s="36"/>
      <c r="N47993" s="36"/>
    </row>
    <row r="47994" spans="12:14" x14ac:dyDescent="0.25">
      <c r="L47994" s="36"/>
      <c r="M47994" s="36"/>
      <c r="N47994" s="36"/>
    </row>
    <row r="47995" spans="12:14" x14ac:dyDescent="0.25">
      <c r="L47995" s="36"/>
      <c r="M47995" s="36"/>
      <c r="N47995" s="36"/>
    </row>
    <row r="47996" spans="12:14" x14ac:dyDescent="0.25">
      <c r="L47996" s="36"/>
      <c r="M47996" s="36"/>
      <c r="N47996" s="36"/>
    </row>
    <row r="47997" spans="12:14" x14ac:dyDescent="0.25">
      <c r="L47997" s="36"/>
      <c r="M47997" s="36"/>
      <c r="N47997" s="36"/>
    </row>
    <row r="47998" spans="12:14" x14ac:dyDescent="0.25">
      <c r="L47998" s="36"/>
      <c r="M47998" s="36"/>
      <c r="N47998" s="36"/>
    </row>
    <row r="47999" spans="12:14" x14ac:dyDescent="0.25">
      <c r="L47999" s="36"/>
      <c r="M47999" s="36"/>
      <c r="N47999" s="36"/>
    </row>
    <row r="48000" spans="12:14" x14ac:dyDescent="0.25">
      <c r="L48000" s="36"/>
      <c r="M48000" s="36"/>
      <c r="N48000" s="36"/>
    </row>
    <row r="48001" spans="12:14" x14ac:dyDescent="0.25">
      <c r="L48001" s="36"/>
      <c r="M48001" s="36"/>
      <c r="N48001" s="36"/>
    </row>
    <row r="48002" spans="12:14" x14ac:dyDescent="0.25">
      <c r="L48002" s="36"/>
      <c r="M48002" s="36"/>
      <c r="N48002" s="36"/>
    </row>
    <row r="48003" spans="12:14" x14ac:dyDescent="0.25">
      <c r="L48003" s="36"/>
      <c r="M48003" s="36"/>
      <c r="N48003" s="36"/>
    </row>
    <row r="48004" spans="12:14" x14ac:dyDescent="0.25">
      <c r="L48004" s="36"/>
      <c r="M48004" s="36"/>
      <c r="N48004" s="36"/>
    </row>
    <row r="48005" spans="12:14" x14ac:dyDescent="0.25">
      <c r="L48005" s="36"/>
      <c r="M48005" s="36"/>
      <c r="N48005" s="36"/>
    </row>
    <row r="48006" spans="12:14" x14ac:dyDescent="0.25">
      <c r="L48006" s="36"/>
      <c r="M48006" s="36"/>
      <c r="N48006" s="36"/>
    </row>
    <row r="48007" spans="12:14" x14ac:dyDescent="0.25">
      <c r="L48007" s="36"/>
      <c r="M48007" s="36"/>
      <c r="N48007" s="36"/>
    </row>
    <row r="48008" spans="12:14" x14ac:dyDescent="0.25">
      <c r="L48008" s="36"/>
      <c r="M48008" s="36"/>
      <c r="N48008" s="36"/>
    </row>
    <row r="48009" spans="12:14" x14ac:dyDescent="0.25">
      <c r="L48009" s="36"/>
      <c r="M48009" s="36"/>
      <c r="N48009" s="36"/>
    </row>
    <row r="48010" spans="12:14" x14ac:dyDescent="0.25">
      <c r="L48010" s="36"/>
      <c r="M48010" s="36"/>
      <c r="N48010" s="36"/>
    </row>
    <row r="48011" spans="12:14" x14ac:dyDescent="0.25">
      <c r="L48011" s="36"/>
      <c r="M48011" s="36"/>
      <c r="N48011" s="36"/>
    </row>
    <row r="48012" spans="12:14" x14ac:dyDescent="0.25">
      <c r="L48012" s="36"/>
      <c r="M48012" s="36"/>
      <c r="N48012" s="36"/>
    </row>
    <row r="48013" spans="12:14" x14ac:dyDescent="0.25">
      <c r="L48013" s="36"/>
      <c r="M48013" s="36"/>
      <c r="N48013" s="36"/>
    </row>
    <row r="48014" spans="12:14" x14ac:dyDescent="0.25">
      <c r="L48014" s="36"/>
      <c r="M48014" s="36"/>
      <c r="N48014" s="36"/>
    </row>
    <row r="48015" spans="12:14" x14ac:dyDescent="0.25">
      <c r="L48015" s="36"/>
      <c r="M48015" s="36"/>
      <c r="N48015" s="36"/>
    </row>
    <row r="48016" spans="12:14" x14ac:dyDescent="0.25">
      <c r="L48016" s="36"/>
      <c r="M48016" s="36"/>
      <c r="N48016" s="36"/>
    </row>
    <row r="48017" spans="12:14" x14ac:dyDescent="0.25">
      <c r="L48017" s="36"/>
      <c r="M48017" s="36"/>
      <c r="N48017" s="36"/>
    </row>
    <row r="48018" spans="12:14" x14ac:dyDescent="0.25">
      <c r="L48018" s="36"/>
      <c r="M48018" s="36"/>
      <c r="N48018" s="36"/>
    </row>
    <row r="48019" spans="12:14" x14ac:dyDescent="0.25">
      <c r="L48019" s="36"/>
      <c r="M48019" s="36"/>
      <c r="N48019" s="36"/>
    </row>
    <row r="48020" spans="12:14" x14ac:dyDescent="0.25">
      <c r="L48020" s="36"/>
      <c r="M48020" s="36"/>
      <c r="N48020" s="36"/>
    </row>
    <row r="48021" spans="12:14" x14ac:dyDescent="0.25">
      <c r="L48021" s="36"/>
      <c r="M48021" s="36"/>
      <c r="N48021" s="36"/>
    </row>
    <row r="48022" spans="12:14" x14ac:dyDescent="0.25">
      <c r="L48022" s="36"/>
      <c r="M48022" s="36"/>
      <c r="N48022" s="36"/>
    </row>
    <row r="48023" spans="12:14" x14ac:dyDescent="0.25">
      <c r="L48023" s="36"/>
      <c r="M48023" s="36"/>
      <c r="N48023" s="36"/>
    </row>
    <row r="48024" spans="12:14" x14ac:dyDescent="0.25">
      <c r="L48024" s="36"/>
      <c r="M48024" s="36"/>
      <c r="N48024" s="36"/>
    </row>
    <row r="48025" spans="12:14" x14ac:dyDescent="0.25">
      <c r="L48025" s="36"/>
      <c r="M48025" s="36"/>
      <c r="N48025" s="36"/>
    </row>
    <row r="48026" spans="12:14" x14ac:dyDescent="0.25">
      <c r="L48026" s="36"/>
      <c r="M48026" s="36"/>
      <c r="N48026" s="36"/>
    </row>
    <row r="48027" spans="12:14" x14ac:dyDescent="0.25">
      <c r="L48027" s="36"/>
      <c r="M48027" s="36"/>
      <c r="N48027" s="36"/>
    </row>
    <row r="48028" spans="12:14" x14ac:dyDescent="0.25">
      <c r="L48028" s="36"/>
      <c r="M48028" s="36"/>
      <c r="N48028" s="36"/>
    </row>
    <row r="48029" spans="12:14" x14ac:dyDescent="0.25">
      <c r="L48029" s="36"/>
      <c r="M48029" s="36"/>
      <c r="N48029" s="36"/>
    </row>
    <row r="48030" spans="12:14" x14ac:dyDescent="0.25">
      <c r="L48030" s="36"/>
      <c r="M48030" s="36"/>
      <c r="N48030" s="36"/>
    </row>
    <row r="48031" spans="12:14" x14ac:dyDescent="0.25">
      <c r="L48031" s="36"/>
      <c r="M48031" s="36"/>
      <c r="N48031" s="36"/>
    </row>
    <row r="48032" spans="12:14" x14ac:dyDescent="0.25">
      <c r="L48032" s="36"/>
      <c r="M48032" s="36"/>
      <c r="N48032" s="36"/>
    </row>
    <row r="48033" spans="12:14" x14ac:dyDescent="0.25">
      <c r="L48033" s="36"/>
      <c r="M48033" s="36"/>
      <c r="N48033" s="36"/>
    </row>
    <row r="48034" spans="12:14" x14ac:dyDescent="0.25">
      <c r="L48034" s="36"/>
      <c r="M48034" s="36"/>
      <c r="N48034" s="36"/>
    </row>
    <row r="48035" spans="12:14" x14ac:dyDescent="0.25">
      <c r="L48035" s="36"/>
      <c r="M48035" s="36"/>
      <c r="N48035" s="36"/>
    </row>
    <row r="48036" spans="12:14" x14ac:dyDescent="0.25">
      <c r="L48036" s="36"/>
      <c r="M48036" s="36"/>
      <c r="N48036" s="36"/>
    </row>
    <row r="48037" spans="12:14" x14ac:dyDescent="0.25">
      <c r="L48037" s="36"/>
      <c r="M48037" s="36"/>
      <c r="N48037" s="36"/>
    </row>
    <row r="48038" spans="12:14" x14ac:dyDescent="0.25">
      <c r="L48038" s="36"/>
      <c r="M48038" s="36"/>
      <c r="N48038" s="36"/>
    </row>
    <row r="48039" spans="12:14" x14ac:dyDescent="0.25">
      <c r="L48039" s="36"/>
      <c r="M48039" s="36"/>
      <c r="N48039" s="36"/>
    </row>
    <row r="48040" spans="12:14" x14ac:dyDescent="0.25">
      <c r="L48040" s="36"/>
      <c r="M48040" s="36"/>
      <c r="N48040" s="36"/>
    </row>
    <row r="48041" spans="12:14" x14ac:dyDescent="0.25">
      <c r="L48041" s="36"/>
      <c r="M48041" s="36"/>
      <c r="N48041" s="36"/>
    </row>
    <row r="48042" spans="12:14" x14ac:dyDescent="0.25">
      <c r="L48042" s="36"/>
      <c r="M48042" s="36"/>
      <c r="N48042" s="36"/>
    </row>
    <row r="48043" spans="12:14" x14ac:dyDescent="0.25">
      <c r="L48043" s="36"/>
      <c r="M48043" s="36"/>
      <c r="N48043" s="36"/>
    </row>
    <row r="48044" spans="12:14" x14ac:dyDescent="0.25">
      <c r="L48044" s="36"/>
      <c r="M48044" s="36"/>
      <c r="N48044" s="36"/>
    </row>
    <row r="48045" spans="12:14" x14ac:dyDescent="0.25">
      <c r="L48045" s="36"/>
      <c r="M48045" s="36"/>
      <c r="N48045" s="36"/>
    </row>
    <row r="48046" spans="12:14" x14ac:dyDescent="0.25">
      <c r="L48046" s="36"/>
      <c r="M48046" s="36"/>
      <c r="N48046" s="36"/>
    </row>
    <row r="48047" spans="12:14" x14ac:dyDescent="0.25">
      <c r="L48047" s="36"/>
      <c r="M48047" s="36"/>
      <c r="N48047" s="36"/>
    </row>
    <row r="48048" spans="12:14" x14ac:dyDescent="0.25">
      <c r="L48048" s="36"/>
      <c r="M48048" s="36"/>
      <c r="N48048" s="36"/>
    </row>
    <row r="48049" spans="12:14" x14ac:dyDescent="0.25">
      <c r="L48049" s="36"/>
      <c r="M48049" s="36"/>
      <c r="N48049" s="36"/>
    </row>
    <row r="48050" spans="12:14" x14ac:dyDescent="0.25">
      <c r="L48050" s="36"/>
      <c r="M48050" s="36"/>
      <c r="N48050" s="36"/>
    </row>
    <row r="48051" spans="12:14" x14ac:dyDescent="0.25">
      <c r="L48051" s="36"/>
      <c r="M48051" s="36"/>
      <c r="N48051" s="36"/>
    </row>
    <row r="48052" spans="12:14" x14ac:dyDescent="0.25">
      <c r="L48052" s="36"/>
      <c r="M48052" s="36"/>
      <c r="N48052" s="36"/>
    </row>
    <row r="48053" spans="12:14" x14ac:dyDescent="0.25">
      <c r="L48053" s="36"/>
      <c r="M48053" s="36"/>
      <c r="N48053" s="36"/>
    </row>
    <row r="48054" spans="12:14" x14ac:dyDescent="0.25">
      <c r="L48054" s="36"/>
      <c r="M48054" s="36"/>
      <c r="N48054" s="36"/>
    </row>
    <row r="48055" spans="12:14" x14ac:dyDescent="0.25">
      <c r="L48055" s="36"/>
      <c r="M48055" s="36"/>
      <c r="N48055" s="36"/>
    </row>
    <row r="48056" spans="12:14" x14ac:dyDescent="0.25">
      <c r="L48056" s="36"/>
      <c r="M48056" s="36"/>
      <c r="N48056" s="36"/>
    </row>
    <row r="48057" spans="12:14" x14ac:dyDescent="0.25">
      <c r="L48057" s="36"/>
      <c r="M48057" s="36"/>
      <c r="N48057" s="36"/>
    </row>
    <row r="48058" spans="12:14" x14ac:dyDescent="0.25">
      <c r="L48058" s="36"/>
      <c r="M48058" s="36"/>
      <c r="N48058" s="36"/>
    </row>
    <row r="48059" spans="12:14" x14ac:dyDescent="0.25">
      <c r="L48059" s="36"/>
      <c r="M48059" s="36"/>
      <c r="N48059" s="36"/>
    </row>
    <row r="48060" spans="12:14" x14ac:dyDescent="0.25">
      <c r="L48060" s="36"/>
      <c r="M48060" s="36"/>
      <c r="N48060" s="36"/>
    </row>
    <row r="48061" spans="12:14" x14ac:dyDescent="0.25">
      <c r="L48061" s="36"/>
      <c r="M48061" s="36"/>
      <c r="N48061" s="36"/>
    </row>
    <row r="48062" spans="12:14" x14ac:dyDescent="0.25">
      <c r="L48062" s="36"/>
      <c r="M48062" s="36"/>
      <c r="N48062" s="36"/>
    </row>
    <row r="48063" spans="12:14" x14ac:dyDescent="0.25">
      <c r="L48063" s="36"/>
      <c r="M48063" s="36"/>
      <c r="N48063" s="36"/>
    </row>
    <row r="48064" spans="12:14" x14ac:dyDescent="0.25">
      <c r="L48064" s="36"/>
      <c r="M48064" s="36"/>
      <c r="N48064" s="36"/>
    </row>
    <row r="48065" spans="12:14" x14ac:dyDescent="0.25">
      <c r="L48065" s="36"/>
      <c r="M48065" s="36"/>
      <c r="N48065" s="36"/>
    </row>
    <row r="48066" spans="12:14" x14ac:dyDescent="0.25">
      <c r="L48066" s="36"/>
      <c r="M48066" s="36"/>
      <c r="N48066" s="36"/>
    </row>
    <row r="48067" spans="12:14" x14ac:dyDescent="0.25">
      <c r="L48067" s="36"/>
      <c r="M48067" s="36"/>
      <c r="N48067" s="36"/>
    </row>
    <row r="48068" spans="12:14" x14ac:dyDescent="0.25">
      <c r="L48068" s="36"/>
      <c r="M48068" s="36"/>
      <c r="N48068" s="36"/>
    </row>
    <row r="48069" spans="12:14" x14ac:dyDescent="0.25">
      <c r="L48069" s="36"/>
      <c r="M48069" s="36"/>
      <c r="N48069" s="36"/>
    </row>
    <row r="48070" spans="12:14" x14ac:dyDescent="0.25">
      <c r="L48070" s="36"/>
      <c r="M48070" s="36"/>
      <c r="N48070" s="36"/>
    </row>
    <row r="48071" spans="12:14" x14ac:dyDescent="0.25">
      <c r="L48071" s="36"/>
      <c r="M48071" s="36"/>
      <c r="N48071" s="36"/>
    </row>
    <row r="48072" spans="12:14" x14ac:dyDescent="0.25">
      <c r="L48072" s="36"/>
      <c r="M48072" s="36"/>
      <c r="N48072" s="36"/>
    </row>
    <row r="48073" spans="12:14" x14ac:dyDescent="0.25">
      <c r="L48073" s="36"/>
      <c r="M48073" s="36"/>
      <c r="N48073" s="36"/>
    </row>
    <row r="48074" spans="12:14" x14ac:dyDescent="0.25">
      <c r="L48074" s="36"/>
      <c r="M48074" s="36"/>
      <c r="N48074" s="36"/>
    </row>
    <row r="48075" spans="12:14" x14ac:dyDescent="0.25">
      <c r="L48075" s="36"/>
      <c r="M48075" s="36"/>
      <c r="N48075" s="36"/>
    </row>
    <row r="48076" spans="12:14" x14ac:dyDescent="0.25">
      <c r="L48076" s="36"/>
      <c r="M48076" s="36"/>
      <c r="N48076" s="36"/>
    </row>
    <row r="48077" spans="12:14" x14ac:dyDescent="0.25">
      <c r="L48077" s="36"/>
      <c r="M48077" s="36"/>
      <c r="N48077" s="36"/>
    </row>
    <row r="48078" spans="12:14" x14ac:dyDescent="0.25">
      <c r="L48078" s="36"/>
      <c r="M48078" s="36"/>
      <c r="N48078" s="36"/>
    </row>
    <row r="48079" spans="12:14" x14ac:dyDescent="0.25">
      <c r="L48079" s="36"/>
      <c r="M48079" s="36"/>
      <c r="N48079" s="36"/>
    </row>
    <row r="48080" spans="12:14" x14ac:dyDescent="0.25">
      <c r="L48080" s="36"/>
      <c r="M48080" s="36"/>
      <c r="N48080" s="36"/>
    </row>
    <row r="48081" spans="12:14" x14ac:dyDescent="0.25">
      <c r="L48081" s="36"/>
      <c r="M48081" s="36"/>
      <c r="N48081" s="36"/>
    </row>
    <row r="48082" spans="12:14" x14ac:dyDescent="0.25">
      <c r="L48082" s="36"/>
      <c r="M48082" s="36"/>
      <c r="N48082" s="36"/>
    </row>
    <row r="48083" spans="12:14" x14ac:dyDescent="0.25">
      <c r="L48083" s="36"/>
      <c r="M48083" s="36"/>
      <c r="N48083" s="36"/>
    </row>
    <row r="48084" spans="12:14" x14ac:dyDescent="0.25">
      <c r="L48084" s="36"/>
      <c r="M48084" s="36"/>
      <c r="N48084" s="36"/>
    </row>
    <row r="48085" spans="12:14" x14ac:dyDescent="0.25">
      <c r="L48085" s="36"/>
      <c r="M48085" s="36"/>
      <c r="N48085" s="36"/>
    </row>
    <row r="48086" spans="12:14" x14ac:dyDescent="0.25">
      <c r="L48086" s="36"/>
      <c r="M48086" s="36"/>
      <c r="N48086" s="36"/>
    </row>
    <row r="48087" spans="12:14" x14ac:dyDescent="0.25">
      <c r="L48087" s="36"/>
      <c r="M48087" s="36"/>
      <c r="N48087" s="36"/>
    </row>
    <row r="48088" spans="12:14" x14ac:dyDescent="0.25">
      <c r="L48088" s="36"/>
      <c r="M48088" s="36"/>
      <c r="N48088" s="36"/>
    </row>
    <row r="48089" spans="12:14" x14ac:dyDescent="0.25">
      <c r="L48089" s="36"/>
      <c r="M48089" s="36"/>
      <c r="N48089" s="36"/>
    </row>
    <row r="48090" spans="12:14" x14ac:dyDescent="0.25">
      <c r="L48090" s="36"/>
      <c r="M48090" s="36"/>
      <c r="N48090" s="36"/>
    </row>
    <row r="48091" spans="12:14" x14ac:dyDescent="0.25">
      <c r="L48091" s="36"/>
      <c r="M48091" s="36"/>
      <c r="N48091" s="36"/>
    </row>
    <row r="48092" spans="12:14" x14ac:dyDescent="0.25">
      <c r="L48092" s="36"/>
      <c r="M48092" s="36"/>
      <c r="N48092" s="36"/>
    </row>
    <row r="48093" spans="12:14" x14ac:dyDescent="0.25">
      <c r="L48093" s="36"/>
      <c r="M48093" s="36"/>
      <c r="N48093" s="36"/>
    </row>
    <row r="48094" spans="12:14" x14ac:dyDescent="0.25">
      <c r="L48094" s="36"/>
      <c r="M48094" s="36"/>
      <c r="N48094" s="36"/>
    </row>
    <row r="48095" spans="12:14" x14ac:dyDescent="0.25">
      <c r="L48095" s="36"/>
      <c r="M48095" s="36"/>
      <c r="N48095" s="36"/>
    </row>
    <row r="48096" spans="12:14" x14ac:dyDescent="0.25">
      <c r="L48096" s="36"/>
      <c r="M48096" s="36"/>
      <c r="N48096" s="36"/>
    </row>
    <row r="48097" spans="12:14" x14ac:dyDescent="0.25">
      <c r="L48097" s="36"/>
      <c r="M48097" s="36"/>
      <c r="N48097" s="36"/>
    </row>
    <row r="48098" spans="12:14" x14ac:dyDescent="0.25">
      <c r="L48098" s="36"/>
      <c r="M48098" s="36"/>
      <c r="N48098" s="36"/>
    </row>
    <row r="48099" spans="12:14" x14ac:dyDescent="0.25">
      <c r="L48099" s="36"/>
      <c r="M48099" s="36"/>
      <c r="N48099" s="36"/>
    </row>
    <row r="48100" spans="12:14" x14ac:dyDescent="0.25">
      <c r="L48100" s="36"/>
      <c r="M48100" s="36"/>
      <c r="N48100" s="36"/>
    </row>
    <row r="48101" spans="12:14" x14ac:dyDescent="0.25">
      <c r="L48101" s="36"/>
      <c r="M48101" s="36"/>
      <c r="N48101" s="36"/>
    </row>
    <row r="48102" spans="12:14" x14ac:dyDescent="0.25">
      <c r="L48102" s="36"/>
      <c r="M48102" s="36"/>
      <c r="N48102" s="36"/>
    </row>
    <row r="48103" spans="12:14" x14ac:dyDescent="0.25">
      <c r="L48103" s="36"/>
      <c r="M48103" s="36"/>
      <c r="N48103" s="36"/>
    </row>
    <row r="48104" spans="12:14" x14ac:dyDescent="0.25">
      <c r="L48104" s="36"/>
      <c r="M48104" s="36"/>
      <c r="N48104" s="36"/>
    </row>
    <row r="48105" spans="12:14" x14ac:dyDescent="0.25">
      <c r="L48105" s="36"/>
      <c r="M48105" s="36"/>
      <c r="N48105" s="36"/>
    </row>
    <row r="48106" spans="12:14" x14ac:dyDescent="0.25">
      <c r="L48106" s="36"/>
      <c r="M48106" s="36"/>
      <c r="N48106" s="36"/>
    </row>
    <row r="48107" spans="12:14" x14ac:dyDescent="0.25">
      <c r="L48107" s="36"/>
      <c r="M48107" s="36"/>
      <c r="N48107" s="36"/>
    </row>
    <row r="48108" spans="12:14" x14ac:dyDescent="0.25">
      <c r="L48108" s="36"/>
      <c r="M48108" s="36"/>
      <c r="N48108" s="36"/>
    </row>
    <row r="48109" spans="12:14" x14ac:dyDescent="0.25">
      <c r="L48109" s="36"/>
      <c r="M48109" s="36"/>
      <c r="N48109" s="36"/>
    </row>
    <row r="48110" spans="12:14" x14ac:dyDescent="0.25">
      <c r="L48110" s="36"/>
      <c r="M48110" s="36"/>
      <c r="N48110" s="36"/>
    </row>
    <row r="48111" spans="12:14" x14ac:dyDescent="0.25">
      <c r="L48111" s="36"/>
      <c r="M48111" s="36"/>
      <c r="N48111" s="36"/>
    </row>
    <row r="48112" spans="12:14" x14ac:dyDescent="0.25">
      <c r="L48112" s="36"/>
      <c r="M48112" s="36"/>
      <c r="N48112" s="36"/>
    </row>
    <row r="48113" spans="12:14" x14ac:dyDescent="0.25">
      <c r="L48113" s="36"/>
      <c r="M48113" s="36"/>
      <c r="N48113" s="36"/>
    </row>
    <row r="48114" spans="12:14" x14ac:dyDescent="0.25">
      <c r="L48114" s="36"/>
      <c r="M48114" s="36"/>
      <c r="N48114" s="36"/>
    </row>
    <row r="48115" spans="12:14" x14ac:dyDescent="0.25">
      <c r="L48115" s="36"/>
      <c r="M48115" s="36"/>
      <c r="N48115" s="36"/>
    </row>
    <row r="48116" spans="12:14" x14ac:dyDescent="0.25">
      <c r="L48116" s="36"/>
      <c r="M48116" s="36"/>
      <c r="N48116" s="36"/>
    </row>
    <row r="48117" spans="12:14" x14ac:dyDescent="0.25">
      <c r="L48117" s="36"/>
      <c r="M48117" s="36"/>
      <c r="N48117" s="36"/>
    </row>
    <row r="48118" spans="12:14" x14ac:dyDescent="0.25">
      <c r="L48118" s="36"/>
      <c r="M48118" s="36"/>
      <c r="N48118" s="36"/>
    </row>
    <row r="48119" spans="12:14" x14ac:dyDescent="0.25">
      <c r="L48119" s="36"/>
      <c r="M48119" s="36"/>
      <c r="N48119" s="36"/>
    </row>
    <row r="48120" spans="12:14" x14ac:dyDescent="0.25">
      <c r="L48120" s="36"/>
      <c r="M48120" s="36"/>
      <c r="N48120" s="36"/>
    </row>
    <row r="48121" spans="12:14" x14ac:dyDescent="0.25">
      <c r="L48121" s="36"/>
      <c r="M48121" s="36"/>
      <c r="N48121" s="36"/>
    </row>
    <row r="48122" spans="12:14" x14ac:dyDescent="0.25">
      <c r="L48122" s="36"/>
      <c r="M48122" s="36"/>
      <c r="N48122" s="36"/>
    </row>
    <row r="48123" spans="12:14" x14ac:dyDescent="0.25">
      <c r="L48123" s="36"/>
      <c r="M48123" s="36"/>
      <c r="N48123" s="36"/>
    </row>
    <row r="48124" spans="12:14" x14ac:dyDescent="0.25">
      <c r="L48124" s="36"/>
      <c r="M48124" s="36"/>
      <c r="N48124" s="36"/>
    </row>
    <row r="48125" spans="12:14" x14ac:dyDescent="0.25">
      <c r="L48125" s="36"/>
      <c r="M48125" s="36"/>
      <c r="N48125" s="36"/>
    </row>
    <row r="48126" spans="12:14" x14ac:dyDescent="0.25">
      <c r="L48126" s="36"/>
      <c r="M48126" s="36"/>
      <c r="N48126" s="36"/>
    </row>
    <row r="48127" spans="12:14" x14ac:dyDescent="0.25">
      <c r="L48127" s="36"/>
      <c r="M48127" s="36"/>
      <c r="N48127" s="36"/>
    </row>
    <row r="48128" spans="12:14" x14ac:dyDescent="0.25">
      <c r="L48128" s="36"/>
      <c r="M48128" s="36"/>
      <c r="N48128" s="36"/>
    </row>
    <row r="48129" spans="12:14" x14ac:dyDescent="0.25">
      <c r="L48129" s="36"/>
      <c r="M48129" s="36"/>
      <c r="N48129" s="36"/>
    </row>
    <row r="48130" spans="12:14" x14ac:dyDescent="0.25">
      <c r="L48130" s="36"/>
      <c r="M48130" s="36"/>
      <c r="N48130" s="36"/>
    </row>
    <row r="48131" spans="12:14" x14ac:dyDescent="0.25">
      <c r="L48131" s="36"/>
      <c r="M48131" s="36"/>
      <c r="N48131" s="36"/>
    </row>
    <row r="48132" spans="12:14" x14ac:dyDescent="0.25">
      <c r="L48132" s="36"/>
      <c r="M48132" s="36"/>
      <c r="N48132" s="36"/>
    </row>
    <row r="48133" spans="12:14" x14ac:dyDescent="0.25">
      <c r="L48133" s="36"/>
      <c r="M48133" s="36"/>
      <c r="N48133" s="36"/>
    </row>
    <row r="48134" spans="12:14" x14ac:dyDescent="0.25">
      <c r="L48134" s="36"/>
      <c r="M48134" s="36"/>
      <c r="N48134" s="36"/>
    </row>
    <row r="48135" spans="12:14" x14ac:dyDescent="0.25">
      <c r="L48135" s="36"/>
      <c r="M48135" s="36"/>
      <c r="N48135" s="36"/>
    </row>
    <row r="48136" spans="12:14" x14ac:dyDescent="0.25">
      <c r="L48136" s="36"/>
      <c r="M48136" s="36"/>
      <c r="N48136" s="36"/>
    </row>
    <row r="48137" spans="12:14" x14ac:dyDescent="0.25">
      <c r="L48137" s="36"/>
      <c r="M48137" s="36"/>
      <c r="N48137" s="36"/>
    </row>
    <row r="48138" spans="12:14" x14ac:dyDescent="0.25">
      <c r="L48138" s="36"/>
      <c r="M48138" s="36"/>
      <c r="N48138" s="36"/>
    </row>
    <row r="48139" spans="12:14" x14ac:dyDescent="0.25">
      <c r="L48139" s="36"/>
      <c r="M48139" s="36"/>
      <c r="N48139" s="36"/>
    </row>
    <row r="48140" spans="12:14" x14ac:dyDescent="0.25">
      <c r="L48140" s="36"/>
      <c r="M48140" s="36"/>
      <c r="N48140" s="36"/>
    </row>
    <row r="48141" spans="12:14" x14ac:dyDescent="0.25">
      <c r="L48141" s="36"/>
      <c r="M48141" s="36"/>
      <c r="N48141" s="36"/>
    </row>
    <row r="48142" spans="12:14" x14ac:dyDescent="0.25">
      <c r="L48142" s="36"/>
      <c r="M48142" s="36"/>
      <c r="N48142" s="36"/>
    </row>
    <row r="48143" spans="12:14" x14ac:dyDescent="0.25">
      <c r="L48143" s="36"/>
      <c r="M48143" s="36"/>
      <c r="N48143" s="36"/>
    </row>
    <row r="48144" spans="12:14" x14ac:dyDescent="0.25">
      <c r="L48144" s="36"/>
      <c r="M48144" s="36"/>
      <c r="N48144" s="36"/>
    </row>
    <row r="48145" spans="12:14" x14ac:dyDescent="0.25">
      <c r="L48145" s="36"/>
      <c r="M48145" s="36"/>
      <c r="N48145" s="36"/>
    </row>
    <row r="48146" spans="12:14" x14ac:dyDescent="0.25">
      <c r="L48146" s="36"/>
      <c r="M48146" s="36"/>
      <c r="N48146" s="36"/>
    </row>
    <row r="48147" spans="12:14" x14ac:dyDescent="0.25">
      <c r="L48147" s="36"/>
      <c r="M48147" s="36"/>
      <c r="N48147" s="36"/>
    </row>
    <row r="48148" spans="12:14" x14ac:dyDescent="0.25">
      <c r="L48148" s="36"/>
      <c r="M48148" s="36"/>
      <c r="N48148" s="36"/>
    </row>
    <row r="48149" spans="12:14" x14ac:dyDescent="0.25">
      <c r="L48149" s="36"/>
      <c r="M48149" s="36"/>
      <c r="N48149" s="36"/>
    </row>
    <row r="48150" spans="12:14" x14ac:dyDescent="0.25">
      <c r="L48150" s="36"/>
      <c r="M48150" s="36"/>
      <c r="N48150" s="36"/>
    </row>
    <row r="48151" spans="12:14" x14ac:dyDescent="0.25">
      <c r="L48151" s="36"/>
      <c r="M48151" s="36"/>
      <c r="N48151" s="36"/>
    </row>
    <row r="48152" spans="12:14" x14ac:dyDescent="0.25">
      <c r="L48152" s="36"/>
      <c r="M48152" s="36"/>
      <c r="N48152" s="36"/>
    </row>
    <row r="48153" spans="12:14" x14ac:dyDescent="0.25">
      <c r="L48153" s="36"/>
      <c r="M48153" s="36"/>
      <c r="N48153" s="36"/>
    </row>
    <row r="48154" spans="12:14" x14ac:dyDescent="0.25">
      <c r="L48154" s="36"/>
      <c r="M48154" s="36"/>
      <c r="N48154" s="36"/>
    </row>
    <row r="48155" spans="12:14" x14ac:dyDescent="0.25">
      <c r="L48155" s="36"/>
      <c r="M48155" s="36"/>
      <c r="N48155" s="36"/>
    </row>
    <row r="48156" spans="12:14" x14ac:dyDescent="0.25">
      <c r="L48156" s="36"/>
      <c r="M48156" s="36"/>
      <c r="N48156" s="36"/>
    </row>
    <row r="48157" spans="12:14" x14ac:dyDescent="0.25">
      <c r="L48157" s="36"/>
      <c r="M48157" s="36"/>
      <c r="N48157" s="36"/>
    </row>
    <row r="48158" spans="12:14" x14ac:dyDescent="0.25">
      <c r="L48158" s="36"/>
      <c r="M48158" s="36"/>
      <c r="N48158" s="36"/>
    </row>
    <row r="48159" spans="12:14" x14ac:dyDescent="0.25">
      <c r="L48159" s="36"/>
      <c r="M48159" s="36"/>
      <c r="N48159" s="36"/>
    </row>
    <row r="48160" spans="12:14" x14ac:dyDescent="0.25">
      <c r="L48160" s="36"/>
      <c r="M48160" s="36"/>
      <c r="N48160" s="36"/>
    </row>
    <row r="48161" spans="12:14" x14ac:dyDescent="0.25">
      <c r="L48161" s="36"/>
      <c r="M48161" s="36"/>
      <c r="N48161" s="36"/>
    </row>
    <row r="48162" spans="12:14" x14ac:dyDescent="0.25">
      <c r="L48162" s="36"/>
      <c r="M48162" s="36"/>
      <c r="N48162" s="36"/>
    </row>
    <row r="48163" spans="12:14" x14ac:dyDescent="0.25">
      <c r="L48163" s="36"/>
      <c r="M48163" s="36"/>
      <c r="N48163" s="36"/>
    </row>
    <row r="48164" spans="12:14" x14ac:dyDescent="0.25">
      <c r="L48164" s="36"/>
      <c r="M48164" s="36"/>
      <c r="N48164" s="36"/>
    </row>
    <row r="48165" spans="12:14" x14ac:dyDescent="0.25">
      <c r="L48165" s="36"/>
      <c r="M48165" s="36"/>
      <c r="N48165" s="36"/>
    </row>
    <row r="48166" spans="12:14" x14ac:dyDescent="0.25">
      <c r="L48166" s="36"/>
      <c r="M48166" s="36"/>
      <c r="N48166" s="36"/>
    </row>
    <row r="48167" spans="12:14" x14ac:dyDescent="0.25">
      <c r="L48167" s="36"/>
      <c r="M48167" s="36"/>
      <c r="N48167" s="36"/>
    </row>
    <row r="48168" spans="12:14" x14ac:dyDescent="0.25">
      <c r="L48168" s="36"/>
      <c r="M48168" s="36"/>
      <c r="N48168" s="36"/>
    </row>
    <row r="48169" spans="12:14" x14ac:dyDescent="0.25">
      <c r="L48169" s="36"/>
      <c r="M48169" s="36"/>
      <c r="N48169" s="36"/>
    </row>
    <row r="48170" spans="12:14" x14ac:dyDescent="0.25">
      <c r="L48170" s="36"/>
      <c r="M48170" s="36"/>
      <c r="N48170" s="36"/>
    </row>
    <row r="48171" spans="12:14" x14ac:dyDescent="0.25">
      <c r="L48171" s="36"/>
      <c r="M48171" s="36"/>
      <c r="N48171" s="36"/>
    </row>
    <row r="48172" spans="12:14" x14ac:dyDescent="0.25">
      <c r="L48172" s="36"/>
      <c r="M48172" s="36"/>
      <c r="N48172" s="36"/>
    </row>
    <row r="48173" spans="12:14" x14ac:dyDescent="0.25">
      <c r="L48173" s="36"/>
      <c r="M48173" s="36"/>
      <c r="N48173" s="36"/>
    </row>
    <row r="48174" spans="12:14" x14ac:dyDescent="0.25">
      <c r="L48174" s="36"/>
      <c r="M48174" s="36"/>
      <c r="N48174" s="36"/>
    </row>
    <row r="48175" spans="12:14" x14ac:dyDescent="0.25">
      <c r="L48175" s="36"/>
      <c r="M48175" s="36"/>
      <c r="N48175" s="36"/>
    </row>
    <row r="48176" spans="12:14" x14ac:dyDescent="0.25">
      <c r="L48176" s="36"/>
      <c r="M48176" s="36"/>
      <c r="N48176" s="36"/>
    </row>
    <row r="48177" spans="12:14" x14ac:dyDescent="0.25">
      <c r="L48177" s="36"/>
      <c r="M48177" s="36"/>
      <c r="N48177" s="36"/>
    </row>
    <row r="48178" spans="12:14" x14ac:dyDescent="0.25">
      <c r="L48178" s="36"/>
      <c r="M48178" s="36"/>
      <c r="N48178" s="36"/>
    </row>
    <row r="48179" spans="12:14" x14ac:dyDescent="0.25">
      <c r="L48179" s="36"/>
      <c r="M48179" s="36"/>
      <c r="N48179" s="36"/>
    </row>
    <row r="48180" spans="12:14" x14ac:dyDescent="0.25">
      <c r="L48180" s="36"/>
      <c r="M48180" s="36"/>
      <c r="N48180" s="36"/>
    </row>
    <row r="48181" spans="12:14" x14ac:dyDescent="0.25">
      <c r="L48181" s="36"/>
      <c r="M48181" s="36"/>
      <c r="N48181" s="36"/>
    </row>
    <row r="48182" spans="12:14" x14ac:dyDescent="0.25">
      <c r="L48182" s="36"/>
      <c r="M48182" s="36"/>
      <c r="N48182" s="36"/>
    </row>
    <row r="48183" spans="12:14" x14ac:dyDescent="0.25">
      <c r="L48183" s="36"/>
      <c r="M48183" s="36"/>
      <c r="N48183" s="36"/>
    </row>
    <row r="48184" spans="12:14" x14ac:dyDescent="0.25">
      <c r="L48184" s="36"/>
      <c r="M48184" s="36"/>
      <c r="N48184" s="36"/>
    </row>
    <row r="48185" spans="12:14" x14ac:dyDescent="0.25">
      <c r="L48185" s="36"/>
      <c r="M48185" s="36"/>
      <c r="N48185" s="36"/>
    </row>
    <row r="48186" spans="12:14" x14ac:dyDescent="0.25">
      <c r="L48186" s="36"/>
      <c r="M48186" s="36"/>
      <c r="N48186" s="36"/>
    </row>
    <row r="48187" spans="12:14" x14ac:dyDescent="0.25">
      <c r="L48187" s="36"/>
      <c r="M48187" s="36"/>
      <c r="N48187" s="36"/>
    </row>
    <row r="48188" spans="12:14" x14ac:dyDescent="0.25">
      <c r="L48188" s="36"/>
      <c r="M48188" s="36"/>
      <c r="N48188" s="36"/>
    </row>
    <row r="48189" spans="12:14" x14ac:dyDescent="0.25">
      <c r="L48189" s="36"/>
      <c r="M48189" s="36"/>
      <c r="N48189" s="36"/>
    </row>
    <row r="48190" spans="12:14" x14ac:dyDescent="0.25">
      <c r="L48190" s="36"/>
      <c r="M48190" s="36"/>
      <c r="N48190" s="36"/>
    </row>
    <row r="48191" spans="12:14" x14ac:dyDescent="0.25">
      <c r="L48191" s="36"/>
      <c r="M48191" s="36"/>
      <c r="N48191" s="36"/>
    </row>
    <row r="48192" spans="12:14" x14ac:dyDescent="0.25">
      <c r="L48192" s="36"/>
      <c r="M48192" s="36"/>
      <c r="N48192" s="36"/>
    </row>
    <row r="48193" spans="12:14" x14ac:dyDescent="0.25">
      <c r="L48193" s="36"/>
      <c r="M48193" s="36"/>
      <c r="N48193" s="36"/>
    </row>
    <row r="48194" spans="12:14" x14ac:dyDescent="0.25">
      <c r="L48194" s="36"/>
      <c r="M48194" s="36"/>
      <c r="N48194" s="36"/>
    </row>
    <row r="48195" spans="12:14" x14ac:dyDescent="0.25">
      <c r="L48195" s="36"/>
      <c r="M48195" s="36"/>
      <c r="N48195" s="36"/>
    </row>
    <row r="48196" spans="12:14" x14ac:dyDescent="0.25">
      <c r="L48196" s="36"/>
      <c r="M48196" s="36"/>
      <c r="N48196" s="36"/>
    </row>
    <row r="48197" spans="12:14" x14ac:dyDescent="0.25">
      <c r="L48197" s="36"/>
      <c r="M48197" s="36"/>
      <c r="N48197" s="36"/>
    </row>
    <row r="48198" spans="12:14" x14ac:dyDescent="0.25">
      <c r="L48198" s="36"/>
      <c r="M48198" s="36"/>
      <c r="N48198" s="36"/>
    </row>
    <row r="48199" spans="12:14" x14ac:dyDescent="0.25">
      <c r="L48199" s="36"/>
      <c r="M48199" s="36"/>
      <c r="N48199" s="36"/>
    </row>
    <row r="48200" spans="12:14" x14ac:dyDescent="0.25">
      <c r="L48200" s="36"/>
      <c r="M48200" s="36"/>
      <c r="N48200" s="36"/>
    </row>
    <row r="48201" spans="12:14" x14ac:dyDescent="0.25">
      <c r="L48201" s="36"/>
      <c r="M48201" s="36"/>
      <c r="N48201" s="36"/>
    </row>
    <row r="48202" spans="12:14" x14ac:dyDescent="0.25">
      <c r="L48202" s="36"/>
      <c r="M48202" s="36"/>
      <c r="N48202" s="36"/>
    </row>
    <row r="48203" spans="12:14" x14ac:dyDescent="0.25">
      <c r="L48203" s="36"/>
      <c r="M48203" s="36"/>
      <c r="N48203" s="36"/>
    </row>
    <row r="48204" spans="12:14" x14ac:dyDescent="0.25">
      <c r="L48204" s="36"/>
      <c r="M48204" s="36"/>
      <c r="N48204" s="36"/>
    </row>
    <row r="48205" spans="12:14" x14ac:dyDescent="0.25">
      <c r="L48205" s="36"/>
      <c r="M48205" s="36"/>
      <c r="N48205" s="36"/>
    </row>
    <row r="48206" spans="12:14" x14ac:dyDescent="0.25">
      <c r="L48206" s="36"/>
      <c r="M48206" s="36"/>
      <c r="N48206" s="36"/>
    </row>
    <row r="48207" spans="12:14" x14ac:dyDescent="0.25">
      <c r="L48207" s="36"/>
      <c r="M48207" s="36"/>
      <c r="N48207" s="36"/>
    </row>
    <row r="48208" spans="12:14" x14ac:dyDescent="0.25">
      <c r="L48208" s="36"/>
      <c r="M48208" s="36"/>
      <c r="N48208" s="36"/>
    </row>
    <row r="48209" spans="12:14" x14ac:dyDescent="0.25">
      <c r="L48209" s="36"/>
      <c r="M48209" s="36"/>
      <c r="N48209" s="36"/>
    </row>
    <row r="48210" spans="12:14" x14ac:dyDescent="0.25">
      <c r="L48210" s="36"/>
      <c r="M48210" s="36"/>
      <c r="N48210" s="36"/>
    </row>
    <row r="48211" spans="12:14" x14ac:dyDescent="0.25">
      <c r="L48211" s="36"/>
      <c r="M48211" s="36"/>
      <c r="N48211" s="36"/>
    </row>
    <row r="48212" spans="12:14" x14ac:dyDescent="0.25">
      <c r="L48212" s="36"/>
      <c r="M48212" s="36"/>
      <c r="N48212" s="36"/>
    </row>
    <row r="48213" spans="12:14" x14ac:dyDescent="0.25">
      <c r="L48213" s="36"/>
      <c r="M48213" s="36"/>
      <c r="N48213" s="36"/>
    </row>
    <row r="48214" spans="12:14" x14ac:dyDescent="0.25">
      <c r="L48214" s="36"/>
      <c r="M48214" s="36"/>
      <c r="N48214" s="36"/>
    </row>
    <row r="48215" spans="12:14" x14ac:dyDescent="0.25">
      <c r="L48215" s="36"/>
      <c r="M48215" s="36"/>
      <c r="N48215" s="36"/>
    </row>
    <row r="48216" spans="12:14" x14ac:dyDescent="0.25">
      <c r="L48216" s="36"/>
      <c r="M48216" s="36"/>
      <c r="N48216" s="36"/>
    </row>
    <row r="48217" spans="12:14" x14ac:dyDescent="0.25">
      <c r="L48217" s="36"/>
      <c r="M48217" s="36"/>
      <c r="N48217" s="36"/>
    </row>
    <row r="48218" spans="12:14" x14ac:dyDescent="0.25">
      <c r="L48218" s="36"/>
      <c r="M48218" s="36"/>
      <c r="N48218" s="36"/>
    </row>
    <row r="48219" spans="12:14" x14ac:dyDescent="0.25">
      <c r="L48219" s="36"/>
      <c r="M48219" s="36"/>
      <c r="N48219" s="36"/>
    </row>
    <row r="48220" spans="12:14" x14ac:dyDescent="0.25">
      <c r="L48220" s="36"/>
      <c r="M48220" s="36"/>
      <c r="N48220" s="36"/>
    </row>
    <row r="48221" spans="12:14" x14ac:dyDescent="0.25">
      <c r="L48221" s="36"/>
      <c r="M48221" s="36"/>
      <c r="N48221" s="36"/>
    </row>
    <row r="48222" spans="12:14" x14ac:dyDescent="0.25">
      <c r="L48222" s="36"/>
      <c r="M48222" s="36"/>
      <c r="N48222" s="36"/>
    </row>
    <row r="48223" spans="12:14" x14ac:dyDescent="0.25">
      <c r="L48223" s="36"/>
      <c r="M48223" s="36"/>
      <c r="N48223" s="36"/>
    </row>
    <row r="48224" spans="12:14" x14ac:dyDescent="0.25">
      <c r="L48224" s="36"/>
      <c r="M48224" s="36"/>
      <c r="N48224" s="36"/>
    </row>
    <row r="48225" spans="12:14" x14ac:dyDescent="0.25">
      <c r="L48225" s="36"/>
      <c r="M48225" s="36"/>
      <c r="N48225" s="36"/>
    </row>
    <row r="48226" spans="12:14" x14ac:dyDescent="0.25">
      <c r="L48226" s="36"/>
      <c r="M48226" s="36"/>
      <c r="N48226" s="36"/>
    </row>
    <row r="48227" spans="12:14" x14ac:dyDescent="0.25">
      <c r="L48227" s="36"/>
      <c r="M48227" s="36"/>
      <c r="N48227" s="36"/>
    </row>
    <row r="48228" spans="12:14" x14ac:dyDescent="0.25">
      <c r="L48228" s="36"/>
      <c r="M48228" s="36"/>
      <c r="N48228" s="36"/>
    </row>
    <row r="48229" spans="12:14" x14ac:dyDescent="0.25">
      <c r="L48229" s="36"/>
      <c r="M48229" s="36"/>
      <c r="N48229" s="36"/>
    </row>
    <row r="48230" spans="12:14" x14ac:dyDescent="0.25">
      <c r="L48230" s="36"/>
      <c r="M48230" s="36"/>
      <c r="N48230" s="36"/>
    </row>
    <row r="48231" spans="12:14" x14ac:dyDescent="0.25">
      <c r="L48231" s="36"/>
      <c r="M48231" s="36"/>
      <c r="N48231" s="36"/>
    </row>
    <row r="48232" spans="12:14" x14ac:dyDescent="0.25">
      <c r="L48232" s="36"/>
      <c r="M48232" s="36"/>
      <c r="N48232" s="36"/>
    </row>
    <row r="48233" spans="12:14" x14ac:dyDescent="0.25">
      <c r="L48233" s="36"/>
      <c r="M48233" s="36"/>
      <c r="N48233" s="36"/>
    </row>
    <row r="48234" spans="12:14" x14ac:dyDescent="0.25">
      <c r="L48234" s="36"/>
      <c r="M48234" s="36"/>
      <c r="N48234" s="36"/>
    </row>
    <row r="48235" spans="12:14" x14ac:dyDescent="0.25">
      <c r="L48235" s="36"/>
      <c r="M48235" s="36"/>
      <c r="N48235" s="36"/>
    </row>
    <row r="48236" spans="12:14" x14ac:dyDescent="0.25">
      <c r="L48236" s="36"/>
      <c r="M48236" s="36"/>
      <c r="N48236" s="36"/>
    </row>
    <row r="48237" spans="12:14" x14ac:dyDescent="0.25">
      <c r="L48237" s="36"/>
      <c r="M48237" s="36"/>
      <c r="N48237" s="36"/>
    </row>
    <row r="48238" spans="12:14" x14ac:dyDescent="0.25">
      <c r="L48238" s="36"/>
      <c r="M48238" s="36"/>
      <c r="N48238" s="36"/>
    </row>
    <row r="48239" spans="12:14" x14ac:dyDescent="0.25">
      <c r="L48239" s="36"/>
      <c r="M48239" s="36"/>
      <c r="N48239" s="36"/>
    </row>
    <row r="48240" spans="12:14" x14ac:dyDescent="0.25">
      <c r="L48240" s="36"/>
      <c r="M48240" s="36"/>
      <c r="N48240" s="36"/>
    </row>
    <row r="48241" spans="12:14" x14ac:dyDescent="0.25">
      <c r="L48241" s="36"/>
      <c r="M48241" s="36"/>
      <c r="N48241" s="36"/>
    </row>
    <row r="48242" spans="12:14" x14ac:dyDescent="0.25">
      <c r="L48242" s="36"/>
      <c r="M48242" s="36"/>
      <c r="N48242" s="36"/>
    </row>
    <row r="48243" spans="12:14" x14ac:dyDescent="0.25">
      <c r="L48243" s="36"/>
      <c r="M48243" s="36"/>
      <c r="N48243" s="36"/>
    </row>
    <row r="48244" spans="12:14" x14ac:dyDescent="0.25">
      <c r="L48244" s="36"/>
      <c r="M48244" s="36"/>
      <c r="N48244" s="36"/>
    </row>
    <row r="48245" spans="12:14" x14ac:dyDescent="0.25">
      <c r="L48245" s="36"/>
      <c r="M48245" s="36"/>
      <c r="N48245" s="36"/>
    </row>
    <row r="48246" spans="12:14" x14ac:dyDescent="0.25">
      <c r="L48246" s="36"/>
      <c r="M48246" s="36"/>
      <c r="N48246" s="36"/>
    </row>
    <row r="48247" spans="12:14" x14ac:dyDescent="0.25">
      <c r="L48247" s="36"/>
      <c r="M48247" s="36"/>
      <c r="N48247" s="36"/>
    </row>
    <row r="48248" spans="12:14" x14ac:dyDescent="0.25">
      <c r="L48248" s="36"/>
      <c r="M48248" s="36"/>
      <c r="N48248" s="36"/>
    </row>
    <row r="48249" spans="12:14" x14ac:dyDescent="0.25">
      <c r="L48249" s="36"/>
      <c r="M48249" s="36"/>
      <c r="N48249" s="36"/>
    </row>
    <row r="48250" spans="12:14" x14ac:dyDescent="0.25">
      <c r="L48250" s="36"/>
      <c r="M48250" s="36"/>
      <c r="N48250" s="36"/>
    </row>
    <row r="48251" spans="12:14" x14ac:dyDescent="0.25">
      <c r="L48251" s="36"/>
      <c r="M48251" s="36"/>
      <c r="N48251" s="36"/>
    </row>
    <row r="48252" spans="12:14" x14ac:dyDescent="0.25">
      <c r="L48252" s="36"/>
      <c r="M48252" s="36"/>
      <c r="N48252" s="36"/>
    </row>
    <row r="48253" spans="12:14" x14ac:dyDescent="0.25">
      <c r="L48253" s="36"/>
      <c r="M48253" s="36"/>
      <c r="N48253" s="36"/>
    </row>
    <row r="48254" spans="12:14" x14ac:dyDescent="0.25">
      <c r="L48254" s="36"/>
      <c r="M48254" s="36"/>
      <c r="N48254" s="36"/>
    </row>
    <row r="48255" spans="12:14" x14ac:dyDescent="0.25">
      <c r="L48255" s="36"/>
      <c r="M48255" s="36"/>
      <c r="N48255" s="36"/>
    </row>
    <row r="48256" spans="12:14" x14ac:dyDescent="0.25">
      <c r="L48256" s="36"/>
      <c r="M48256" s="36"/>
      <c r="N48256" s="36"/>
    </row>
    <row r="48257" spans="12:14" x14ac:dyDescent="0.25">
      <c r="L48257" s="36"/>
      <c r="M48257" s="36"/>
      <c r="N48257" s="36"/>
    </row>
    <row r="48258" spans="12:14" x14ac:dyDescent="0.25">
      <c r="L48258" s="36"/>
      <c r="M48258" s="36"/>
      <c r="N48258" s="36"/>
    </row>
    <row r="48259" spans="12:14" x14ac:dyDescent="0.25">
      <c r="L48259" s="36"/>
      <c r="M48259" s="36"/>
      <c r="N48259" s="36"/>
    </row>
    <row r="48260" spans="12:14" x14ac:dyDescent="0.25">
      <c r="L48260" s="36"/>
      <c r="M48260" s="36"/>
      <c r="N48260" s="36"/>
    </row>
    <row r="48261" spans="12:14" x14ac:dyDescent="0.25">
      <c r="L48261" s="36"/>
      <c r="M48261" s="36"/>
      <c r="N48261" s="36"/>
    </row>
    <row r="48262" spans="12:14" x14ac:dyDescent="0.25">
      <c r="L48262" s="36"/>
      <c r="M48262" s="36"/>
      <c r="N48262" s="36"/>
    </row>
    <row r="48263" spans="12:14" x14ac:dyDescent="0.25">
      <c r="L48263" s="36"/>
      <c r="M48263" s="36"/>
      <c r="N48263" s="36"/>
    </row>
    <row r="48264" spans="12:14" x14ac:dyDescent="0.25">
      <c r="L48264" s="36"/>
      <c r="M48264" s="36"/>
      <c r="N48264" s="36"/>
    </row>
    <row r="48265" spans="12:14" x14ac:dyDescent="0.25">
      <c r="L48265" s="36"/>
      <c r="M48265" s="36"/>
      <c r="N48265" s="36"/>
    </row>
    <row r="48266" spans="12:14" x14ac:dyDescent="0.25">
      <c r="L48266" s="36"/>
      <c r="M48266" s="36"/>
      <c r="N48266" s="36"/>
    </row>
    <row r="48267" spans="12:14" x14ac:dyDescent="0.25">
      <c r="L48267" s="36"/>
      <c r="M48267" s="36"/>
      <c r="N48267" s="36"/>
    </row>
    <row r="48268" spans="12:14" x14ac:dyDescent="0.25">
      <c r="L48268" s="36"/>
      <c r="M48268" s="36"/>
      <c r="N48268" s="36"/>
    </row>
    <row r="48269" spans="12:14" x14ac:dyDescent="0.25">
      <c r="L48269" s="36"/>
      <c r="M48269" s="36"/>
      <c r="N48269" s="36"/>
    </row>
    <row r="48270" spans="12:14" x14ac:dyDescent="0.25">
      <c r="L48270" s="36"/>
      <c r="M48270" s="36"/>
      <c r="N48270" s="36"/>
    </row>
    <row r="48271" spans="12:14" x14ac:dyDescent="0.25">
      <c r="L48271" s="36"/>
      <c r="M48271" s="36"/>
      <c r="N48271" s="36"/>
    </row>
    <row r="48272" spans="12:14" x14ac:dyDescent="0.25">
      <c r="L48272" s="36"/>
      <c r="M48272" s="36"/>
      <c r="N48272" s="36"/>
    </row>
    <row r="48273" spans="12:14" x14ac:dyDescent="0.25">
      <c r="L48273" s="36"/>
      <c r="M48273" s="36"/>
      <c r="N48273" s="36"/>
    </row>
    <row r="48274" spans="12:14" x14ac:dyDescent="0.25">
      <c r="L48274" s="36"/>
      <c r="M48274" s="36"/>
      <c r="N48274" s="36"/>
    </row>
    <row r="48275" spans="12:14" x14ac:dyDescent="0.25">
      <c r="L48275" s="36"/>
      <c r="M48275" s="36"/>
      <c r="N48275" s="36"/>
    </row>
    <row r="48276" spans="12:14" x14ac:dyDescent="0.25">
      <c r="L48276" s="36"/>
      <c r="M48276" s="36"/>
      <c r="N48276" s="36"/>
    </row>
    <row r="48277" spans="12:14" x14ac:dyDescent="0.25">
      <c r="L48277" s="36"/>
      <c r="M48277" s="36"/>
      <c r="N48277" s="36"/>
    </row>
    <row r="48278" spans="12:14" x14ac:dyDescent="0.25">
      <c r="L48278" s="36"/>
      <c r="M48278" s="36"/>
      <c r="N48278" s="36"/>
    </row>
    <row r="48279" spans="12:14" x14ac:dyDescent="0.25">
      <c r="L48279" s="36"/>
      <c r="M48279" s="36"/>
      <c r="N48279" s="36"/>
    </row>
    <row r="48280" spans="12:14" x14ac:dyDescent="0.25">
      <c r="L48280" s="36"/>
      <c r="M48280" s="36"/>
      <c r="N48280" s="36"/>
    </row>
    <row r="48281" spans="12:14" x14ac:dyDescent="0.25">
      <c r="L48281" s="36"/>
      <c r="M48281" s="36"/>
      <c r="N48281" s="36"/>
    </row>
    <row r="48282" spans="12:14" x14ac:dyDescent="0.25">
      <c r="L48282" s="36"/>
      <c r="M48282" s="36"/>
      <c r="N48282" s="36"/>
    </row>
    <row r="48283" spans="12:14" x14ac:dyDescent="0.25">
      <c r="L48283" s="36"/>
      <c r="M48283" s="36"/>
      <c r="N48283" s="36"/>
    </row>
    <row r="48284" spans="12:14" x14ac:dyDescent="0.25">
      <c r="L48284" s="36"/>
      <c r="M48284" s="36"/>
      <c r="N48284" s="36"/>
    </row>
    <row r="48285" spans="12:14" x14ac:dyDescent="0.25">
      <c r="L48285" s="36"/>
      <c r="M48285" s="36"/>
      <c r="N48285" s="36"/>
    </row>
    <row r="48286" spans="12:14" x14ac:dyDescent="0.25">
      <c r="L48286" s="36"/>
      <c r="M48286" s="36"/>
      <c r="N48286" s="36"/>
    </row>
    <row r="48287" spans="12:14" x14ac:dyDescent="0.25">
      <c r="L48287" s="36"/>
      <c r="M48287" s="36"/>
      <c r="N48287" s="36"/>
    </row>
    <row r="48288" spans="12:14" x14ac:dyDescent="0.25">
      <c r="L48288" s="36"/>
      <c r="M48288" s="36"/>
      <c r="N48288" s="36"/>
    </row>
    <row r="48289" spans="12:14" x14ac:dyDescent="0.25">
      <c r="L48289" s="36"/>
      <c r="M48289" s="36"/>
      <c r="N48289" s="36"/>
    </row>
    <row r="48290" spans="12:14" x14ac:dyDescent="0.25">
      <c r="L48290" s="36"/>
      <c r="M48290" s="36"/>
      <c r="N48290" s="36"/>
    </row>
    <row r="48291" spans="12:14" x14ac:dyDescent="0.25">
      <c r="L48291" s="36"/>
      <c r="M48291" s="36"/>
      <c r="N48291" s="36"/>
    </row>
    <row r="48292" spans="12:14" x14ac:dyDescent="0.25">
      <c r="L48292" s="36"/>
      <c r="M48292" s="36"/>
      <c r="N48292" s="36"/>
    </row>
    <row r="48293" spans="12:14" x14ac:dyDescent="0.25">
      <c r="L48293" s="36"/>
      <c r="M48293" s="36"/>
      <c r="N48293" s="36"/>
    </row>
    <row r="48294" spans="12:14" x14ac:dyDescent="0.25">
      <c r="L48294" s="36"/>
      <c r="M48294" s="36"/>
      <c r="N48294" s="36"/>
    </row>
    <row r="48295" spans="12:14" x14ac:dyDescent="0.25">
      <c r="L48295" s="36"/>
      <c r="M48295" s="36"/>
      <c r="N48295" s="36"/>
    </row>
    <row r="48296" spans="12:14" x14ac:dyDescent="0.25">
      <c r="L48296" s="36"/>
      <c r="M48296" s="36"/>
      <c r="N48296" s="36"/>
    </row>
    <row r="48297" spans="12:14" x14ac:dyDescent="0.25">
      <c r="L48297" s="36"/>
      <c r="M48297" s="36"/>
      <c r="N48297" s="36"/>
    </row>
    <row r="48298" spans="12:14" x14ac:dyDescent="0.25">
      <c r="L48298" s="36"/>
      <c r="M48298" s="36"/>
      <c r="N48298" s="36"/>
    </row>
    <row r="48299" spans="12:14" x14ac:dyDescent="0.25">
      <c r="L48299" s="36"/>
      <c r="M48299" s="36"/>
      <c r="N48299" s="36"/>
    </row>
    <row r="48300" spans="12:14" x14ac:dyDescent="0.25">
      <c r="L48300" s="36"/>
      <c r="M48300" s="36"/>
      <c r="N48300" s="36"/>
    </row>
    <row r="48301" spans="12:14" x14ac:dyDescent="0.25">
      <c r="L48301" s="36"/>
      <c r="M48301" s="36"/>
      <c r="N48301" s="36"/>
    </row>
    <row r="48302" spans="12:14" x14ac:dyDescent="0.25">
      <c r="L48302" s="36"/>
      <c r="M48302" s="36"/>
      <c r="N48302" s="36"/>
    </row>
    <row r="48303" spans="12:14" x14ac:dyDescent="0.25">
      <c r="L48303" s="36"/>
      <c r="M48303" s="36"/>
      <c r="N48303" s="36"/>
    </row>
    <row r="48304" spans="12:14" x14ac:dyDescent="0.25">
      <c r="L48304" s="36"/>
      <c r="M48304" s="36"/>
      <c r="N48304" s="36"/>
    </row>
    <row r="48305" spans="12:14" x14ac:dyDescent="0.25">
      <c r="L48305" s="36"/>
      <c r="M48305" s="36"/>
      <c r="N48305" s="36"/>
    </row>
    <row r="48306" spans="12:14" x14ac:dyDescent="0.25">
      <c r="L48306" s="36"/>
      <c r="M48306" s="36"/>
      <c r="N48306" s="36"/>
    </row>
    <row r="48307" spans="12:14" x14ac:dyDescent="0.25">
      <c r="L48307" s="36"/>
      <c r="M48307" s="36"/>
      <c r="N48307" s="36"/>
    </row>
    <row r="48308" spans="12:14" x14ac:dyDescent="0.25">
      <c r="L48308" s="36"/>
      <c r="M48308" s="36"/>
      <c r="N48308" s="36"/>
    </row>
    <row r="48309" spans="12:14" x14ac:dyDescent="0.25">
      <c r="L48309" s="36"/>
      <c r="M48309" s="36"/>
      <c r="N48309" s="36"/>
    </row>
    <row r="48310" spans="12:14" x14ac:dyDescent="0.25">
      <c r="L48310" s="36"/>
      <c r="M48310" s="36"/>
      <c r="N48310" s="36"/>
    </row>
    <row r="48311" spans="12:14" x14ac:dyDescent="0.25">
      <c r="L48311" s="36"/>
      <c r="M48311" s="36"/>
      <c r="N48311" s="36"/>
    </row>
    <row r="48312" spans="12:14" x14ac:dyDescent="0.25">
      <c r="L48312" s="36"/>
      <c r="M48312" s="36"/>
      <c r="N48312" s="36"/>
    </row>
    <row r="48313" spans="12:14" x14ac:dyDescent="0.25">
      <c r="L48313" s="36"/>
      <c r="M48313" s="36"/>
      <c r="N48313" s="36"/>
    </row>
    <row r="48314" spans="12:14" x14ac:dyDescent="0.25">
      <c r="L48314" s="36"/>
      <c r="M48314" s="36"/>
      <c r="N48314" s="36"/>
    </row>
    <row r="48315" spans="12:14" x14ac:dyDescent="0.25">
      <c r="L48315" s="36"/>
      <c r="M48315" s="36"/>
      <c r="N48315" s="36"/>
    </row>
    <row r="48316" spans="12:14" x14ac:dyDescent="0.25">
      <c r="L48316" s="36"/>
      <c r="M48316" s="36"/>
      <c r="N48316" s="36"/>
    </row>
    <row r="48317" spans="12:14" x14ac:dyDescent="0.25">
      <c r="L48317" s="36"/>
      <c r="M48317" s="36"/>
      <c r="N48317" s="36"/>
    </row>
    <row r="48318" spans="12:14" x14ac:dyDescent="0.25">
      <c r="L48318" s="36"/>
      <c r="M48318" s="36"/>
      <c r="N48318" s="36"/>
    </row>
    <row r="48319" spans="12:14" x14ac:dyDescent="0.25">
      <c r="L48319" s="36"/>
      <c r="M48319" s="36"/>
      <c r="N48319" s="36"/>
    </row>
    <row r="48320" spans="12:14" x14ac:dyDescent="0.25">
      <c r="L48320" s="36"/>
      <c r="M48320" s="36"/>
      <c r="N48320" s="36"/>
    </row>
    <row r="48321" spans="12:14" x14ac:dyDescent="0.25">
      <c r="L48321" s="36"/>
      <c r="M48321" s="36"/>
      <c r="N48321" s="36"/>
    </row>
    <row r="48322" spans="12:14" x14ac:dyDescent="0.25">
      <c r="L48322" s="36"/>
      <c r="M48322" s="36"/>
      <c r="N48322" s="36"/>
    </row>
    <row r="48323" spans="12:14" x14ac:dyDescent="0.25">
      <c r="L48323" s="36"/>
      <c r="M48323" s="36"/>
      <c r="N48323" s="36"/>
    </row>
    <row r="48324" spans="12:14" x14ac:dyDescent="0.25">
      <c r="L48324" s="36"/>
      <c r="M48324" s="36"/>
      <c r="N48324" s="36"/>
    </row>
    <row r="48325" spans="12:14" x14ac:dyDescent="0.25">
      <c r="L48325" s="36"/>
      <c r="M48325" s="36"/>
      <c r="N48325" s="36"/>
    </row>
    <row r="48326" spans="12:14" x14ac:dyDescent="0.25">
      <c r="L48326" s="36"/>
      <c r="M48326" s="36"/>
      <c r="N48326" s="36"/>
    </row>
    <row r="48327" spans="12:14" x14ac:dyDescent="0.25">
      <c r="L48327" s="36"/>
      <c r="M48327" s="36"/>
      <c r="N48327" s="36"/>
    </row>
    <row r="48328" spans="12:14" x14ac:dyDescent="0.25">
      <c r="L48328" s="36"/>
      <c r="M48328" s="36"/>
      <c r="N48328" s="36"/>
    </row>
    <row r="48329" spans="12:14" x14ac:dyDescent="0.25">
      <c r="L48329" s="36"/>
      <c r="M48329" s="36"/>
      <c r="N48329" s="36"/>
    </row>
    <row r="48330" spans="12:14" x14ac:dyDescent="0.25">
      <c r="L48330" s="36"/>
      <c r="M48330" s="36"/>
      <c r="N48330" s="36"/>
    </row>
    <row r="48331" spans="12:14" x14ac:dyDescent="0.25">
      <c r="L48331" s="36"/>
      <c r="M48331" s="36"/>
      <c r="N48331" s="36"/>
    </row>
    <row r="48332" spans="12:14" x14ac:dyDescent="0.25">
      <c r="L48332" s="36"/>
      <c r="M48332" s="36"/>
      <c r="N48332" s="36"/>
    </row>
    <row r="48333" spans="12:14" x14ac:dyDescent="0.25">
      <c r="L48333" s="36"/>
      <c r="M48333" s="36"/>
      <c r="N48333" s="36"/>
    </row>
    <row r="48334" spans="12:14" x14ac:dyDescent="0.25">
      <c r="L48334" s="36"/>
      <c r="M48334" s="36"/>
      <c r="N48334" s="36"/>
    </row>
    <row r="48335" spans="12:14" x14ac:dyDescent="0.25">
      <c r="L48335" s="36"/>
      <c r="M48335" s="36"/>
      <c r="N48335" s="36"/>
    </row>
    <row r="48336" spans="12:14" x14ac:dyDescent="0.25">
      <c r="L48336" s="36"/>
      <c r="M48336" s="36"/>
      <c r="N48336" s="36"/>
    </row>
    <row r="48337" spans="12:14" x14ac:dyDescent="0.25">
      <c r="L48337" s="36"/>
      <c r="M48337" s="36"/>
      <c r="N48337" s="36"/>
    </row>
    <row r="48338" spans="12:14" x14ac:dyDescent="0.25">
      <c r="L48338" s="36"/>
      <c r="M48338" s="36"/>
      <c r="N48338" s="36"/>
    </row>
    <row r="48339" spans="12:14" x14ac:dyDescent="0.25">
      <c r="L48339" s="36"/>
      <c r="M48339" s="36"/>
      <c r="N48339" s="36"/>
    </row>
    <row r="48340" spans="12:14" x14ac:dyDescent="0.25">
      <c r="L48340" s="36"/>
      <c r="M48340" s="36"/>
      <c r="N48340" s="36"/>
    </row>
    <row r="48341" spans="12:14" x14ac:dyDescent="0.25">
      <c r="L48341" s="36"/>
      <c r="M48341" s="36"/>
      <c r="N48341" s="36"/>
    </row>
    <row r="48342" spans="12:14" x14ac:dyDescent="0.25">
      <c r="L48342" s="36"/>
      <c r="M48342" s="36"/>
      <c r="N48342" s="36"/>
    </row>
    <row r="48343" spans="12:14" x14ac:dyDescent="0.25">
      <c r="L48343" s="36"/>
      <c r="M48343" s="36"/>
      <c r="N48343" s="36"/>
    </row>
    <row r="48344" spans="12:14" x14ac:dyDescent="0.25">
      <c r="L48344" s="36"/>
      <c r="M48344" s="36"/>
      <c r="N48344" s="36"/>
    </row>
    <row r="48345" spans="12:14" x14ac:dyDescent="0.25">
      <c r="L48345" s="36"/>
      <c r="M48345" s="36"/>
      <c r="N48345" s="36"/>
    </row>
    <row r="48346" spans="12:14" x14ac:dyDescent="0.25">
      <c r="L48346" s="36"/>
      <c r="M48346" s="36"/>
      <c r="N48346" s="36"/>
    </row>
    <row r="48347" spans="12:14" x14ac:dyDescent="0.25">
      <c r="L48347" s="36"/>
      <c r="M48347" s="36"/>
      <c r="N48347" s="36"/>
    </row>
    <row r="48348" spans="12:14" x14ac:dyDescent="0.25">
      <c r="L48348" s="36"/>
      <c r="M48348" s="36"/>
      <c r="N48348" s="36"/>
    </row>
    <row r="48349" spans="12:14" x14ac:dyDescent="0.25">
      <c r="L48349" s="36"/>
      <c r="M48349" s="36"/>
      <c r="N48349" s="36"/>
    </row>
    <row r="48350" spans="12:14" x14ac:dyDescent="0.25">
      <c r="L48350" s="36"/>
      <c r="M48350" s="36"/>
      <c r="N48350" s="36"/>
    </row>
    <row r="48351" spans="12:14" x14ac:dyDescent="0.25">
      <c r="L48351" s="36"/>
      <c r="M48351" s="36"/>
      <c r="N48351" s="36"/>
    </row>
    <row r="48352" spans="12:14" x14ac:dyDescent="0.25">
      <c r="L48352" s="36"/>
      <c r="M48352" s="36"/>
      <c r="N48352" s="36"/>
    </row>
    <row r="48353" spans="12:14" x14ac:dyDescent="0.25">
      <c r="L48353" s="36"/>
      <c r="M48353" s="36"/>
      <c r="N48353" s="36"/>
    </row>
    <row r="48354" spans="12:14" x14ac:dyDescent="0.25">
      <c r="L48354" s="36"/>
      <c r="M48354" s="36"/>
      <c r="N48354" s="36"/>
    </row>
    <row r="48355" spans="12:14" x14ac:dyDescent="0.25">
      <c r="L48355" s="36"/>
      <c r="M48355" s="36"/>
      <c r="N48355" s="36"/>
    </row>
    <row r="48356" spans="12:14" x14ac:dyDescent="0.25">
      <c r="L48356" s="36"/>
      <c r="M48356" s="36"/>
      <c r="N48356" s="36"/>
    </row>
    <row r="48357" spans="12:14" x14ac:dyDescent="0.25">
      <c r="L48357" s="36"/>
      <c r="M48357" s="36"/>
      <c r="N48357" s="36"/>
    </row>
    <row r="48358" spans="12:14" x14ac:dyDescent="0.25">
      <c r="L48358" s="36"/>
      <c r="M48358" s="36"/>
      <c r="N48358" s="36"/>
    </row>
    <row r="48359" spans="12:14" x14ac:dyDescent="0.25">
      <c r="L48359" s="36"/>
      <c r="M48359" s="36"/>
      <c r="N48359" s="36"/>
    </row>
    <row r="48360" spans="12:14" x14ac:dyDescent="0.25">
      <c r="L48360" s="36"/>
      <c r="M48360" s="36"/>
      <c r="N48360" s="36"/>
    </row>
    <row r="48361" spans="12:14" x14ac:dyDescent="0.25">
      <c r="L48361" s="36"/>
      <c r="M48361" s="36"/>
      <c r="N48361" s="36"/>
    </row>
    <row r="48362" spans="12:14" x14ac:dyDescent="0.25">
      <c r="L48362" s="36"/>
      <c r="M48362" s="36"/>
      <c r="N48362" s="36"/>
    </row>
    <row r="48363" spans="12:14" x14ac:dyDescent="0.25">
      <c r="L48363" s="36"/>
      <c r="M48363" s="36"/>
      <c r="N48363" s="36"/>
    </row>
    <row r="48364" spans="12:14" x14ac:dyDescent="0.25">
      <c r="L48364" s="36"/>
      <c r="M48364" s="36"/>
      <c r="N48364" s="36"/>
    </row>
    <row r="48365" spans="12:14" x14ac:dyDescent="0.25">
      <c r="L48365" s="36"/>
      <c r="M48365" s="36"/>
      <c r="N48365" s="36"/>
    </row>
    <row r="48366" spans="12:14" x14ac:dyDescent="0.25">
      <c r="L48366" s="36"/>
      <c r="M48366" s="36"/>
      <c r="N48366" s="36"/>
    </row>
    <row r="48367" spans="12:14" x14ac:dyDescent="0.25">
      <c r="L48367" s="36"/>
      <c r="M48367" s="36"/>
      <c r="N48367" s="36"/>
    </row>
    <row r="48368" spans="12:14" x14ac:dyDescent="0.25">
      <c r="L48368" s="36"/>
      <c r="M48368" s="36"/>
      <c r="N48368" s="36"/>
    </row>
    <row r="48369" spans="12:14" x14ac:dyDescent="0.25">
      <c r="L48369" s="36"/>
      <c r="M48369" s="36"/>
      <c r="N48369" s="36"/>
    </row>
    <row r="48370" spans="12:14" x14ac:dyDescent="0.25">
      <c r="L48370" s="36"/>
      <c r="M48370" s="36"/>
      <c r="N48370" s="36"/>
    </row>
    <row r="48371" spans="12:14" x14ac:dyDescent="0.25">
      <c r="L48371" s="36"/>
      <c r="M48371" s="36"/>
      <c r="N48371" s="36"/>
    </row>
    <row r="48372" spans="12:14" x14ac:dyDescent="0.25">
      <c r="L48372" s="36"/>
      <c r="M48372" s="36"/>
      <c r="N48372" s="36"/>
    </row>
    <row r="48373" spans="12:14" x14ac:dyDescent="0.25">
      <c r="L48373" s="36"/>
      <c r="M48373" s="36"/>
      <c r="N48373" s="36"/>
    </row>
    <row r="48374" spans="12:14" x14ac:dyDescent="0.25">
      <c r="L48374" s="36"/>
      <c r="M48374" s="36"/>
      <c r="N48374" s="36"/>
    </row>
    <row r="48375" spans="12:14" x14ac:dyDescent="0.25">
      <c r="L48375" s="36"/>
      <c r="M48375" s="36"/>
      <c r="N48375" s="36"/>
    </row>
    <row r="48376" spans="12:14" x14ac:dyDescent="0.25">
      <c r="L48376" s="36"/>
      <c r="M48376" s="36"/>
      <c r="N48376" s="36"/>
    </row>
    <row r="48377" spans="12:14" x14ac:dyDescent="0.25">
      <c r="L48377" s="36"/>
      <c r="M48377" s="36"/>
      <c r="N48377" s="36"/>
    </row>
    <row r="48378" spans="12:14" x14ac:dyDescent="0.25">
      <c r="L48378" s="36"/>
      <c r="M48378" s="36"/>
      <c r="N48378" s="36"/>
    </row>
    <row r="48379" spans="12:14" x14ac:dyDescent="0.25">
      <c r="L48379" s="36"/>
      <c r="M48379" s="36"/>
      <c r="N48379" s="36"/>
    </row>
    <row r="48380" spans="12:14" x14ac:dyDescent="0.25">
      <c r="L48380" s="36"/>
      <c r="M48380" s="36"/>
      <c r="N48380" s="36"/>
    </row>
    <row r="48381" spans="12:14" x14ac:dyDescent="0.25">
      <c r="L48381" s="36"/>
      <c r="M48381" s="36"/>
      <c r="N48381" s="36"/>
    </row>
    <row r="48382" spans="12:14" x14ac:dyDescent="0.25">
      <c r="L48382" s="36"/>
      <c r="M48382" s="36"/>
      <c r="N48382" s="36"/>
    </row>
    <row r="48383" spans="12:14" x14ac:dyDescent="0.25">
      <c r="L48383" s="36"/>
      <c r="M48383" s="36"/>
      <c r="N48383" s="36"/>
    </row>
    <row r="48384" spans="12:14" x14ac:dyDescent="0.25">
      <c r="L48384" s="36"/>
      <c r="M48384" s="36"/>
      <c r="N48384" s="36"/>
    </row>
    <row r="48385" spans="12:14" x14ac:dyDescent="0.25">
      <c r="L48385" s="36"/>
      <c r="M48385" s="36"/>
      <c r="N48385" s="36"/>
    </row>
    <row r="48386" spans="12:14" x14ac:dyDescent="0.25">
      <c r="L48386" s="36"/>
      <c r="M48386" s="36"/>
      <c r="N48386" s="36"/>
    </row>
    <row r="48387" spans="12:14" x14ac:dyDescent="0.25">
      <c r="L48387" s="36"/>
      <c r="M48387" s="36"/>
      <c r="N48387" s="36"/>
    </row>
    <row r="48388" spans="12:14" x14ac:dyDescent="0.25">
      <c r="L48388" s="36"/>
      <c r="M48388" s="36"/>
      <c r="N48388" s="36"/>
    </row>
    <row r="48389" spans="12:14" x14ac:dyDescent="0.25">
      <c r="L48389" s="36"/>
      <c r="M48389" s="36"/>
      <c r="N48389" s="36"/>
    </row>
    <row r="48390" spans="12:14" x14ac:dyDescent="0.25">
      <c r="L48390" s="36"/>
      <c r="M48390" s="36"/>
      <c r="N48390" s="36"/>
    </row>
    <row r="48391" spans="12:14" x14ac:dyDescent="0.25">
      <c r="L48391" s="36"/>
      <c r="M48391" s="36"/>
      <c r="N48391" s="36"/>
    </row>
    <row r="48392" spans="12:14" x14ac:dyDescent="0.25">
      <c r="L48392" s="36"/>
      <c r="M48392" s="36"/>
      <c r="N48392" s="36"/>
    </row>
    <row r="48393" spans="12:14" x14ac:dyDescent="0.25">
      <c r="L48393" s="36"/>
      <c r="M48393" s="36"/>
      <c r="N48393" s="36"/>
    </row>
    <row r="48394" spans="12:14" x14ac:dyDescent="0.25">
      <c r="L48394" s="36"/>
      <c r="M48394" s="36"/>
      <c r="N48394" s="36"/>
    </row>
    <row r="48395" spans="12:14" x14ac:dyDescent="0.25">
      <c r="L48395" s="36"/>
      <c r="M48395" s="36"/>
      <c r="N48395" s="36"/>
    </row>
    <row r="48396" spans="12:14" x14ac:dyDescent="0.25">
      <c r="L48396" s="36"/>
      <c r="M48396" s="36"/>
      <c r="N48396" s="36"/>
    </row>
    <row r="48397" spans="12:14" x14ac:dyDescent="0.25">
      <c r="L48397" s="36"/>
      <c r="M48397" s="36"/>
      <c r="N48397" s="36"/>
    </row>
    <row r="48398" spans="12:14" x14ac:dyDescent="0.25">
      <c r="L48398" s="36"/>
      <c r="M48398" s="36"/>
      <c r="N48398" s="36"/>
    </row>
    <row r="48399" spans="12:14" x14ac:dyDescent="0.25">
      <c r="L48399" s="36"/>
      <c r="M48399" s="36"/>
      <c r="N48399" s="36"/>
    </row>
    <row r="48400" spans="12:14" x14ac:dyDescent="0.25">
      <c r="L48400" s="36"/>
      <c r="M48400" s="36"/>
      <c r="N48400" s="36"/>
    </row>
    <row r="48401" spans="12:14" x14ac:dyDescent="0.25">
      <c r="L48401" s="36"/>
      <c r="M48401" s="36"/>
      <c r="N48401" s="36"/>
    </row>
    <row r="48402" spans="12:14" x14ac:dyDescent="0.25">
      <c r="L48402" s="36"/>
      <c r="M48402" s="36"/>
      <c r="N48402" s="36"/>
    </row>
    <row r="48403" spans="12:14" x14ac:dyDescent="0.25">
      <c r="L48403" s="36"/>
      <c r="M48403" s="36"/>
      <c r="N48403" s="36"/>
    </row>
    <row r="48404" spans="12:14" x14ac:dyDescent="0.25">
      <c r="L48404" s="36"/>
      <c r="M48404" s="36"/>
      <c r="N48404" s="36"/>
    </row>
    <row r="48405" spans="12:14" x14ac:dyDescent="0.25">
      <c r="L48405" s="36"/>
      <c r="M48405" s="36"/>
      <c r="N48405" s="36"/>
    </row>
    <row r="48406" spans="12:14" x14ac:dyDescent="0.25">
      <c r="L48406" s="36"/>
      <c r="M48406" s="36"/>
      <c r="N48406" s="36"/>
    </row>
    <row r="48407" spans="12:14" x14ac:dyDescent="0.25">
      <c r="L48407" s="36"/>
      <c r="M48407" s="36"/>
      <c r="N48407" s="36"/>
    </row>
    <row r="48408" spans="12:14" x14ac:dyDescent="0.25">
      <c r="L48408" s="36"/>
      <c r="M48408" s="36"/>
      <c r="N48408" s="36"/>
    </row>
    <row r="48409" spans="12:14" x14ac:dyDescent="0.25">
      <c r="L48409" s="36"/>
      <c r="M48409" s="36"/>
      <c r="N48409" s="36"/>
    </row>
    <row r="48410" spans="12:14" x14ac:dyDescent="0.25">
      <c r="L48410" s="36"/>
      <c r="M48410" s="36"/>
      <c r="N48410" s="36"/>
    </row>
    <row r="48411" spans="12:14" x14ac:dyDescent="0.25">
      <c r="L48411" s="36"/>
      <c r="M48411" s="36"/>
      <c r="N48411" s="36"/>
    </row>
    <row r="48412" spans="12:14" x14ac:dyDescent="0.25">
      <c r="L48412" s="36"/>
      <c r="M48412" s="36"/>
      <c r="N48412" s="36"/>
    </row>
    <row r="48413" spans="12:14" x14ac:dyDescent="0.25">
      <c r="L48413" s="36"/>
      <c r="M48413" s="36"/>
      <c r="N48413" s="36"/>
    </row>
    <row r="48414" spans="12:14" x14ac:dyDescent="0.25">
      <c r="L48414" s="36"/>
      <c r="M48414" s="36"/>
      <c r="N48414" s="36"/>
    </row>
    <row r="48415" spans="12:14" x14ac:dyDescent="0.25">
      <c r="L48415" s="36"/>
      <c r="M48415" s="36"/>
      <c r="N48415" s="36"/>
    </row>
    <row r="48416" spans="12:14" x14ac:dyDescent="0.25">
      <c r="L48416" s="36"/>
      <c r="M48416" s="36"/>
      <c r="N48416" s="36"/>
    </row>
    <row r="48417" spans="12:14" x14ac:dyDescent="0.25">
      <c r="L48417" s="36"/>
      <c r="M48417" s="36"/>
      <c r="N48417" s="36"/>
    </row>
    <row r="48418" spans="12:14" x14ac:dyDescent="0.25">
      <c r="L48418" s="36"/>
      <c r="M48418" s="36"/>
      <c r="N48418" s="36"/>
    </row>
    <row r="48419" spans="12:14" x14ac:dyDescent="0.25">
      <c r="L48419" s="36"/>
      <c r="M48419" s="36"/>
      <c r="N48419" s="36"/>
    </row>
    <row r="48420" spans="12:14" x14ac:dyDescent="0.25">
      <c r="L48420" s="36"/>
      <c r="M48420" s="36"/>
      <c r="N48420" s="36"/>
    </row>
    <row r="48421" spans="12:14" x14ac:dyDescent="0.25">
      <c r="L48421" s="36"/>
      <c r="M48421" s="36"/>
      <c r="N48421" s="36"/>
    </row>
    <row r="48422" spans="12:14" x14ac:dyDescent="0.25">
      <c r="L48422" s="36"/>
      <c r="M48422" s="36"/>
      <c r="N48422" s="36"/>
    </row>
    <row r="48423" spans="12:14" x14ac:dyDescent="0.25">
      <c r="L48423" s="36"/>
      <c r="M48423" s="36"/>
      <c r="N48423" s="36"/>
    </row>
    <row r="48424" spans="12:14" x14ac:dyDescent="0.25">
      <c r="L48424" s="36"/>
      <c r="M48424" s="36"/>
      <c r="N48424" s="36"/>
    </row>
    <row r="48425" spans="12:14" x14ac:dyDescent="0.25">
      <c r="L48425" s="36"/>
      <c r="M48425" s="36"/>
      <c r="N48425" s="36"/>
    </row>
    <row r="48426" spans="12:14" x14ac:dyDescent="0.25">
      <c r="L48426" s="36"/>
      <c r="M48426" s="36"/>
      <c r="N48426" s="36"/>
    </row>
    <row r="48427" spans="12:14" x14ac:dyDescent="0.25">
      <c r="L48427" s="36"/>
      <c r="M48427" s="36"/>
      <c r="N48427" s="36"/>
    </row>
    <row r="48428" spans="12:14" x14ac:dyDescent="0.25">
      <c r="L48428" s="36"/>
      <c r="M48428" s="36"/>
      <c r="N48428" s="36"/>
    </row>
    <row r="48429" spans="12:14" x14ac:dyDescent="0.25">
      <c r="L48429" s="36"/>
      <c r="M48429" s="36"/>
      <c r="N48429" s="36"/>
    </row>
    <row r="48430" spans="12:14" x14ac:dyDescent="0.25">
      <c r="L48430" s="36"/>
      <c r="M48430" s="36"/>
      <c r="N48430" s="36"/>
    </row>
    <row r="48431" spans="12:14" x14ac:dyDescent="0.25">
      <c r="L48431" s="36"/>
      <c r="M48431" s="36"/>
      <c r="N48431" s="36"/>
    </row>
    <row r="48432" spans="12:14" x14ac:dyDescent="0.25">
      <c r="L48432" s="36"/>
      <c r="M48432" s="36"/>
      <c r="N48432" s="36"/>
    </row>
    <row r="48433" spans="12:14" x14ac:dyDescent="0.25">
      <c r="L48433" s="36"/>
      <c r="M48433" s="36"/>
      <c r="N48433" s="36"/>
    </row>
    <row r="48434" spans="12:14" x14ac:dyDescent="0.25">
      <c r="L48434" s="36"/>
      <c r="M48434" s="36"/>
      <c r="N48434" s="36"/>
    </row>
    <row r="48435" spans="12:14" x14ac:dyDescent="0.25">
      <c r="L48435" s="36"/>
      <c r="M48435" s="36"/>
      <c r="N48435" s="36"/>
    </row>
    <row r="48436" spans="12:14" x14ac:dyDescent="0.25">
      <c r="L48436" s="36"/>
      <c r="M48436" s="36"/>
      <c r="N48436" s="36"/>
    </row>
    <row r="48437" spans="12:14" x14ac:dyDescent="0.25">
      <c r="L48437" s="36"/>
      <c r="M48437" s="36"/>
      <c r="N48437" s="36"/>
    </row>
    <row r="48438" spans="12:14" x14ac:dyDescent="0.25">
      <c r="L48438" s="36"/>
      <c r="M48438" s="36"/>
      <c r="N48438" s="36"/>
    </row>
    <row r="48439" spans="12:14" x14ac:dyDescent="0.25">
      <c r="L48439" s="36"/>
      <c r="M48439" s="36"/>
      <c r="N48439" s="36"/>
    </row>
    <row r="48440" spans="12:14" x14ac:dyDescent="0.25">
      <c r="L48440" s="36"/>
      <c r="M48440" s="36"/>
      <c r="N48440" s="36"/>
    </row>
    <row r="48441" spans="12:14" x14ac:dyDescent="0.25">
      <c r="L48441" s="36"/>
      <c r="M48441" s="36"/>
      <c r="N48441" s="36"/>
    </row>
    <row r="48442" spans="12:14" x14ac:dyDescent="0.25">
      <c r="L48442" s="36"/>
      <c r="M48442" s="36"/>
      <c r="N48442" s="36"/>
    </row>
    <row r="48443" spans="12:14" x14ac:dyDescent="0.25">
      <c r="L48443" s="36"/>
      <c r="M48443" s="36"/>
      <c r="N48443" s="36"/>
    </row>
    <row r="48444" spans="12:14" x14ac:dyDescent="0.25">
      <c r="L48444" s="36"/>
      <c r="M48444" s="36"/>
      <c r="N48444" s="36"/>
    </row>
    <row r="48445" spans="12:14" x14ac:dyDescent="0.25">
      <c r="L48445" s="36"/>
      <c r="M48445" s="36"/>
      <c r="N48445" s="36"/>
    </row>
    <row r="48446" spans="12:14" x14ac:dyDescent="0.25">
      <c r="L48446" s="36"/>
      <c r="M48446" s="36"/>
      <c r="N48446" s="36"/>
    </row>
    <row r="48447" spans="12:14" x14ac:dyDescent="0.25">
      <c r="L48447" s="36"/>
      <c r="M48447" s="36"/>
      <c r="N48447" s="36"/>
    </row>
    <row r="48448" spans="12:14" x14ac:dyDescent="0.25">
      <c r="L48448" s="36"/>
      <c r="M48448" s="36"/>
      <c r="N48448" s="36"/>
    </row>
    <row r="48449" spans="12:14" x14ac:dyDescent="0.25">
      <c r="L48449" s="36"/>
      <c r="M48449" s="36"/>
      <c r="N48449" s="36"/>
    </row>
    <row r="48450" spans="12:14" x14ac:dyDescent="0.25">
      <c r="L48450" s="36"/>
      <c r="M48450" s="36"/>
      <c r="N48450" s="36"/>
    </row>
    <row r="48451" spans="12:14" x14ac:dyDescent="0.25">
      <c r="L48451" s="36"/>
      <c r="M48451" s="36"/>
      <c r="N48451" s="36"/>
    </row>
    <row r="48452" spans="12:14" x14ac:dyDescent="0.25">
      <c r="L48452" s="36"/>
      <c r="M48452" s="36"/>
      <c r="N48452" s="36"/>
    </row>
    <row r="48453" spans="12:14" x14ac:dyDescent="0.25">
      <c r="L48453" s="36"/>
      <c r="M48453" s="36"/>
      <c r="N48453" s="36"/>
    </row>
    <row r="48454" spans="12:14" x14ac:dyDescent="0.25">
      <c r="L48454" s="36"/>
      <c r="M48454" s="36"/>
      <c r="N48454" s="36"/>
    </row>
    <row r="48455" spans="12:14" x14ac:dyDescent="0.25">
      <c r="L48455" s="36"/>
      <c r="M48455" s="36"/>
      <c r="N48455" s="36"/>
    </row>
    <row r="48456" spans="12:14" x14ac:dyDescent="0.25">
      <c r="L48456" s="36"/>
      <c r="M48456" s="36"/>
      <c r="N48456" s="36"/>
    </row>
    <row r="48457" spans="12:14" x14ac:dyDescent="0.25">
      <c r="L48457" s="36"/>
      <c r="M48457" s="36"/>
      <c r="N48457" s="36"/>
    </row>
    <row r="48458" spans="12:14" x14ac:dyDescent="0.25">
      <c r="L48458" s="36"/>
      <c r="M48458" s="36"/>
      <c r="N48458" s="36"/>
    </row>
    <row r="48459" spans="12:14" x14ac:dyDescent="0.25">
      <c r="L48459" s="36"/>
      <c r="M48459" s="36"/>
      <c r="N48459" s="36"/>
    </row>
    <row r="48460" spans="12:14" x14ac:dyDescent="0.25">
      <c r="L48460" s="36"/>
      <c r="M48460" s="36"/>
      <c r="N48460" s="36"/>
    </row>
    <row r="48461" spans="12:14" x14ac:dyDescent="0.25">
      <c r="L48461" s="36"/>
      <c r="M48461" s="36"/>
      <c r="N48461" s="36"/>
    </row>
    <row r="48462" spans="12:14" x14ac:dyDescent="0.25">
      <c r="L48462" s="36"/>
      <c r="M48462" s="36"/>
      <c r="N48462" s="36"/>
    </row>
    <row r="48463" spans="12:14" x14ac:dyDescent="0.25">
      <c r="L48463" s="36"/>
      <c r="M48463" s="36"/>
      <c r="N48463" s="36"/>
    </row>
    <row r="48464" spans="12:14" x14ac:dyDescent="0.25">
      <c r="L48464" s="36"/>
      <c r="M48464" s="36"/>
      <c r="N48464" s="36"/>
    </row>
    <row r="48465" spans="12:14" x14ac:dyDescent="0.25">
      <c r="L48465" s="36"/>
      <c r="M48465" s="36"/>
      <c r="N48465" s="36"/>
    </row>
    <row r="48466" spans="12:14" x14ac:dyDescent="0.25">
      <c r="L48466" s="36"/>
      <c r="M48466" s="36"/>
      <c r="N48466" s="36"/>
    </row>
    <row r="48467" spans="12:14" x14ac:dyDescent="0.25">
      <c r="L48467" s="36"/>
      <c r="M48467" s="36"/>
      <c r="N48467" s="36"/>
    </row>
    <row r="48468" spans="12:14" x14ac:dyDescent="0.25">
      <c r="L48468" s="36"/>
      <c r="M48468" s="36"/>
      <c r="N48468" s="36"/>
    </row>
    <row r="48469" spans="12:14" x14ac:dyDescent="0.25">
      <c r="L48469" s="36"/>
      <c r="M48469" s="36"/>
      <c r="N48469" s="36"/>
    </row>
    <row r="48470" spans="12:14" x14ac:dyDescent="0.25">
      <c r="L48470" s="36"/>
      <c r="M48470" s="36"/>
      <c r="N48470" s="36"/>
    </row>
    <row r="48471" spans="12:14" x14ac:dyDescent="0.25">
      <c r="L48471" s="36"/>
      <c r="M48471" s="36"/>
      <c r="N48471" s="36"/>
    </row>
    <row r="48472" spans="12:14" x14ac:dyDescent="0.25">
      <c r="L48472" s="36"/>
      <c r="M48472" s="36"/>
      <c r="N48472" s="36"/>
    </row>
    <row r="48473" spans="12:14" x14ac:dyDescent="0.25">
      <c r="L48473" s="36"/>
      <c r="M48473" s="36"/>
      <c r="N48473" s="36"/>
    </row>
    <row r="48474" spans="12:14" x14ac:dyDescent="0.25">
      <c r="L48474" s="36"/>
      <c r="M48474" s="36"/>
      <c r="N48474" s="36"/>
    </row>
    <row r="48475" spans="12:14" x14ac:dyDescent="0.25">
      <c r="L48475" s="36"/>
      <c r="M48475" s="36"/>
      <c r="N48475" s="36"/>
    </row>
    <row r="48476" spans="12:14" x14ac:dyDescent="0.25">
      <c r="L48476" s="36"/>
      <c r="M48476" s="36"/>
      <c r="N48476" s="36"/>
    </row>
    <row r="48477" spans="12:14" x14ac:dyDescent="0.25">
      <c r="L48477" s="36"/>
      <c r="M48477" s="36"/>
      <c r="N48477" s="36"/>
    </row>
    <row r="48478" spans="12:14" x14ac:dyDescent="0.25">
      <c r="L48478" s="36"/>
      <c r="M48478" s="36"/>
      <c r="N48478" s="36"/>
    </row>
    <row r="48479" spans="12:14" x14ac:dyDescent="0.25">
      <c r="L48479" s="36"/>
      <c r="M48479" s="36"/>
      <c r="N48479" s="36"/>
    </row>
    <row r="48480" spans="12:14" x14ac:dyDescent="0.25">
      <c r="L48480" s="36"/>
      <c r="M48480" s="36"/>
      <c r="N48480" s="36"/>
    </row>
    <row r="48481" spans="12:14" x14ac:dyDescent="0.25">
      <c r="L48481" s="36"/>
      <c r="M48481" s="36"/>
      <c r="N48481" s="36"/>
    </row>
    <row r="48482" spans="12:14" x14ac:dyDescent="0.25">
      <c r="L48482" s="36"/>
      <c r="M48482" s="36"/>
      <c r="N48482" s="36"/>
    </row>
    <row r="48483" spans="12:14" x14ac:dyDescent="0.25">
      <c r="L48483" s="36"/>
      <c r="M48483" s="36"/>
      <c r="N48483" s="36"/>
    </row>
    <row r="48484" spans="12:14" x14ac:dyDescent="0.25">
      <c r="L48484" s="36"/>
      <c r="M48484" s="36"/>
      <c r="N48484" s="36"/>
    </row>
    <row r="48485" spans="12:14" x14ac:dyDescent="0.25">
      <c r="L48485" s="36"/>
      <c r="M48485" s="36"/>
      <c r="N48485" s="36"/>
    </row>
    <row r="48486" spans="12:14" x14ac:dyDescent="0.25">
      <c r="L48486" s="36"/>
      <c r="M48486" s="36"/>
      <c r="N48486" s="36"/>
    </row>
    <row r="48487" spans="12:14" x14ac:dyDescent="0.25">
      <c r="L48487" s="36"/>
      <c r="M48487" s="36"/>
      <c r="N48487" s="36"/>
    </row>
    <row r="48488" spans="12:14" x14ac:dyDescent="0.25">
      <c r="L48488" s="36"/>
      <c r="M48488" s="36"/>
      <c r="N48488" s="36"/>
    </row>
    <row r="48489" spans="12:14" x14ac:dyDescent="0.25">
      <c r="L48489" s="36"/>
      <c r="M48489" s="36"/>
      <c r="N48489" s="36"/>
    </row>
    <row r="48490" spans="12:14" x14ac:dyDescent="0.25">
      <c r="L48490" s="36"/>
      <c r="M48490" s="36"/>
      <c r="N48490" s="36"/>
    </row>
    <row r="48491" spans="12:14" x14ac:dyDescent="0.25">
      <c r="L48491" s="36"/>
      <c r="M48491" s="36"/>
      <c r="N48491" s="36"/>
    </row>
    <row r="48492" spans="12:14" x14ac:dyDescent="0.25">
      <c r="L48492" s="36"/>
      <c r="M48492" s="36"/>
      <c r="N48492" s="36"/>
    </row>
    <row r="48493" spans="12:14" x14ac:dyDescent="0.25">
      <c r="L48493" s="36"/>
      <c r="M48493" s="36"/>
      <c r="N48493" s="36"/>
    </row>
    <row r="48494" spans="12:14" x14ac:dyDescent="0.25">
      <c r="L48494" s="36"/>
      <c r="M48494" s="36"/>
      <c r="N48494" s="36"/>
    </row>
    <row r="48495" spans="12:14" x14ac:dyDescent="0.25">
      <c r="L48495" s="36"/>
      <c r="M48495" s="36"/>
      <c r="N48495" s="36"/>
    </row>
    <row r="48496" spans="12:14" x14ac:dyDescent="0.25">
      <c r="L48496" s="36"/>
      <c r="M48496" s="36"/>
      <c r="N48496" s="36"/>
    </row>
    <row r="48497" spans="12:14" x14ac:dyDescent="0.25">
      <c r="L48497" s="36"/>
      <c r="M48497" s="36"/>
      <c r="N48497" s="36"/>
    </row>
    <row r="48498" spans="12:14" x14ac:dyDescent="0.25">
      <c r="L48498" s="36"/>
      <c r="M48498" s="36"/>
      <c r="N48498" s="36"/>
    </row>
    <row r="48499" spans="12:14" x14ac:dyDescent="0.25">
      <c r="L48499" s="36"/>
      <c r="M48499" s="36"/>
      <c r="N48499" s="36"/>
    </row>
    <row r="48500" spans="12:14" x14ac:dyDescent="0.25">
      <c r="L48500" s="36"/>
      <c r="M48500" s="36"/>
      <c r="N48500" s="36"/>
    </row>
    <row r="48501" spans="12:14" x14ac:dyDescent="0.25">
      <c r="L48501" s="36"/>
      <c r="M48501" s="36"/>
      <c r="N48501" s="36"/>
    </row>
    <row r="48502" spans="12:14" x14ac:dyDescent="0.25">
      <c r="L48502" s="36"/>
      <c r="M48502" s="36"/>
      <c r="N48502" s="36"/>
    </row>
    <row r="48503" spans="12:14" x14ac:dyDescent="0.25">
      <c r="L48503" s="36"/>
      <c r="M48503" s="36"/>
      <c r="N48503" s="36"/>
    </row>
    <row r="48504" spans="12:14" x14ac:dyDescent="0.25">
      <c r="L48504" s="36"/>
      <c r="M48504" s="36"/>
      <c r="N48504" s="36"/>
    </row>
    <row r="48505" spans="12:14" x14ac:dyDescent="0.25">
      <c r="L48505" s="36"/>
      <c r="M48505" s="36"/>
      <c r="N48505" s="36"/>
    </row>
    <row r="48506" spans="12:14" x14ac:dyDescent="0.25">
      <c r="L48506" s="36"/>
      <c r="M48506" s="36"/>
      <c r="N48506" s="36"/>
    </row>
    <row r="48507" spans="12:14" x14ac:dyDescent="0.25">
      <c r="L48507" s="36"/>
      <c r="M48507" s="36"/>
      <c r="N48507" s="36"/>
    </row>
    <row r="48508" spans="12:14" x14ac:dyDescent="0.25">
      <c r="L48508" s="36"/>
      <c r="M48508" s="36"/>
      <c r="N48508" s="36"/>
    </row>
    <row r="48509" spans="12:14" x14ac:dyDescent="0.25">
      <c r="L48509" s="36"/>
      <c r="M48509" s="36"/>
      <c r="N48509" s="36"/>
    </row>
    <row r="48510" spans="12:14" x14ac:dyDescent="0.25">
      <c r="L48510" s="36"/>
      <c r="M48510" s="36"/>
      <c r="N48510" s="36"/>
    </row>
    <row r="48511" spans="12:14" x14ac:dyDescent="0.25">
      <c r="L48511" s="36"/>
      <c r="M48511" s="36"/>
      <c r="N48511" s="36"/>
    </row>
    <row r="48512" spans="12:14" x14ac:dyDescent="0.25">
      <c r="L48512" s="36"/>
      <c r="M48512" s="36"/>
      <c r="N48512" s="36"/>
    </row>
    <row r="48513" spans="12:14" x14ac:dyDescent="0.25">
      <c r="L48513" s="36"/>
      <c r="M48513" s="36"/>
      <c r="N48513" s="36"/>
    </row>
    <row r="48514" spans="12:14" x14ac:dyDescent="0.25">
      <c r="L48514" s="36"/>
      <c r="M48514" s="36"/>
      <c r="N48514" s="36"/>
    </row>
    <row r="48515" spans="12:14" x14ac:dyDescent="0.25">
      <c r="L48515" s="36"/>
      <c r="M48515" s="36"/>
      <c r="N48515" s="36"/>
    </row>
    <row r="48516" spans="12:14" x14ac:dyDescent="0.25">
      <c r="L48516" s="36"/>
      <c r="M48516" s="36"/>
      <c r="N48516" s="36"/>
    </row>
    <row r="48517" spans="12:14" x14ac:dyDescent="0.25">
      <c r="L48517" s="36"/>
      <c r="M48517" s="36"/>
      <c r="N48517" s="36"/>
    </row>
    <row r="48518" spans="12:14" x14ac:dyDescent="0.25">
      <c r="L48518" s="36"/>
      <c r="M48518" s="36"/>
      <c r="N48518" s="36"/>
    </row>
    <row r="48519" spans="12:14" x14ac:dyDescent="0.25">
      <c r="L48519" s="36"/>
      <c r="M48519" s="36"/>
      <c r="N48519" s="36"/>
    </row>
    <row r="48520" spans="12:14" x14ac:dyDescent="0.25">
      <c r="L48520" s="36"/>
      <c r="M48520" s="36"/>
      <c r="N48520" s="36"/>
    </row>
    <row r="48521" spans="12:14" x14ac:dyDescent="0.25">
      <c r="L48521" s="36"/>
      <c r="M48521" s="36"/>
      <c r="N48521" s="36"/>
    </row>
    <row r="48522" spans="12:14" x14ac:dyDescent="0.25">
      <c r="L48522" s="36"/>
      <c r="M48522" s="36"/>
      <c r="N48522" s="36"/>
    </row>
    <row r="48523" spans="12:14" x14ac:dyDescent="0.25">
      <c r="L48523" s="36"/>
      <c r="M48523" s="36"/>
      <c r="N48523" s="36"/>
    </row>
    <row r="48524" spans="12:14" x14ac:dyDescent="0.25">
      <c r="L48524" s="36"/>
      <c r="M48524" s="36"/>
      <c r="N48524" s="36"/>
    </row>
    <row r="48525" spans="12:14" x14ac:dyDescent="0.25">
      <c r="L48525" s="36"/>
      <c r="M48525" s="36"/>
      <c r="N48525" s="36"/>
    </row>
    <row r="48526" spans="12:14" x14ac:dyDescent="0.25">
      <c r="L48526" s="36"/>
      <c r="M48526" s="36"/>
      <c r="N48526" s="36"/>
    </row>
    <row r="48527" spans="12:14" x14ac:dyDescent="0.25">
      <c r="L48527" s="36"/>
      <c r="M48527" s="36"/>
      <c r="N48527" s="36"/>
    </row>
    <row r="48528" spans="12:14" x14ac:dyDescent="0.25">
      <c r="L48528" s="36"/>
      <c r="M48528" s="36"/>
      <c r="N48528" s="36"/>
    </row>
    <row r="48529" spans="12:14" x14ac:dyDescent="0.25">
      <c r="L48529" s="36"/>
      <c r="M48529" s="36"/>
      <c r="N48529" s="36"/>
    </row>
    <row r="48530" spans="12:14" x14ac:dyDescent="0.25">
      <c r="L48530" s="36"/>
      <c r="M48530" s="36"/>
      <c r="N48530" s="36"/>
    </row>
    <row r="48531" spans="12:14" x14ac:dyDescent="0.25">
      <c r="L48531" s="36"/>
      <c r="M48531" s="36"/>
      <c r="N48531" s="36"/>
    </row>
    <row r="48532" spans="12:14" x14ac:dyDescent="0.25">
      <c r="L48532" s="36"/>
      <c r="M48532" s="36"/>
      <c r="N48532" s="36"/>
    </row>
    <row r="48533" spans="12:14" x14ac:dyDescent="0.25">
      <c r="L48533" s="36"/>
      <c r="M48533" s="36"/>
      <c r="N48533" s="36"/>
    </row>
    <row r="48534" spans="12:14" x14ac:dyDescent="0.25">
      <c r="L48534" s="36"/>
      <c r="M48534" s="36"/>
      <c r="N48534" s="36"/>
    </row>
    <row r="48535" spans="12:14" x14ac:dyDescent="0.25">
      <c r="L48535" s="36"/>
      <c r="M48535" s="36"/>
      <c r="N48535" s="36"/>
    </row>
    <row r="48536" spans="12:14" x14ac:dyDescent="0.25">
      <c r="L48536" s="36"/>
      <c r="M48536" s="36"/>
      <c r="N48536" s="36"/>
    </row>
    <row r="48537" spans="12:14" x14ac:dyDescent="0.25">
      <c r="L48537" s="36"/>
      <c r="M48537" s="36"/>
      <c r="N48537" s="36"/>
    </row>
    <row r="48538" spans="12:14" x14ac:dyDescent="0.25">
      <c r="L48538" s="36"/>
      <c r="M48538" s="36"/>
      <c r="N48538" s="36"/>
    </row>
    <row r="48539" spans="12:14" x14ac:dyDescent="0.25">
      <c r="L48539" s="36"/>
      <c r="M48539" s="36"/>
      <c r="N48539" s="36"/>
    </row>
    <row r="48540" spans="12:14" x14ac:dyDescent="0.25">
      <c r="L48540" s="36"/>
      <c r="M48540" s="36"/>
      <c r="N48540" s="36"/>
    </row>
    <row r="48541" spans="12:14" x14ac:dyDescent="0.25">
      <c r="L48541" s="36"/>
      <c r="M48541" s="36"/>
      <c r="N48541" s="36"/>
    </row>
    <row r="48542" spans="12:14" x14ac:dyDescent="0.25">
      <c r="L48542" s="36"/>
      <c r="M48542" s="36"/>
      <c r="N48542" s="36"/>
    </row>
    <row r="48543" spans="12:14" x14ac:dyDescent="0.25">
      <c r="L48543" s="36"/>
      <c r="M48543" s="36"/>
      <c r="N48543" s="36"/>
    </row>
    <row r="48544" spans="12:14" x14ac:dyDescent="0.25">
      <c r="L48544" s="36"/>
      <c r="M48544" s="36"/>
      <c r="N48544" s="36"/>
    </row>
    <row r="48545" spans="12:14" x14ac:dyDescent="0.25">
      <c r="L48545" s="36"/>
      <c r="M48545" s="36"/>
      <c r="N48545" s="36"/>
    </row>
    <row r="48546" spans="12:14" x14ac:dyDescent="0.25">
      <c r="L48546" s="36"/>
      <c r="M48546" s="36"/>
      <c r="N48546" s="36"/>
    </row>
    <row r="48547" spans="12:14" x14ac:dyDescent="0.25">
      <c r="L48547" s="36"/>
      <c r="M48547" s="36"/>
      <c r="N48547" s="36"/>
    </row>
    <row r="48548" spans="12:14" x14ac:dyDescent="0.25">
      <c r="L48548" s="36"/>
      <c r="M48548" s="36"/>
      <c r="N48548" s="36"/>
    </row>
    <row r="48549" spans="12:14" x14ac:dyDescent="0.25">
      <c r="L48549" s="36"/>
      <c r="M48549" s="36"/>
      <c r="N48549" s="36"/>
    </row>
    <row r="48550" spans="12:14" x14ac:dyDescent="0.25">
      <c r="L48550" s="36"/>
      <c r="M48550" s="36"/>
      <c r="N48550" s="36"/>
    </row>
    <row r="48551" spans="12:14" x14ac:dyDescent="0.25">
      <c r="L48551" s="36"/>
      <c r="M48551" s="36"/>
      <c r="N48551" s="36"/>
    </row>
    <row r="48552" spans="12:14" x14ac:dyDescent="0.25">
      <c r="L48552" s="36"/>
      <c r="M48552" s="36"/>
      <c r="N48552" s="36"/>
    </row>
    <row r="48553" spans="12:14" x14ac:dyDescent="0.25">
      <c r="L48553" s="36"/>
      <c r="M48553" s="36"/>
      <c r="N48553" s="36"/>
    </row>
    <row r="48554" spans="12:14" x14ac:dyDescent="0.25">
      <c r="L48554" s="36"/>
      <c r="M48554" s="36"/>
      <c r="N48554" s="36"/>
    </row>
    <row r="48555" spans="12:14" x14ac:dyDescent="0.25">
      <c r="L48555" s="36"/>
      <c r="M48555" s="36"/>
      <c r="N48555" s="36"/>
    </row>
    <row r="48556" spans="12:14" x14ac:dyDescent="0.25">
      <c r="L48556" s="36"/>
      <c r="M48556" s="36"/>
      <c r="N48556" s="36"/>
    </row>
    <row r="48557" spans="12:14" x14ac:dyDescent="0.25">
      <c r="L48557" s="36"/>
      <c r="M48557" s="36"/>
      <c r="N48557" s="36"/>
    </row>
    <row r="48558" spans="12:14" x14ac:dyDescent="0.25">
      <c r="L48558" s="36"/>
      <c r="M48558" s="36"/>
      <c r="N48558" s="36"/>
    </row>
    <row r="48559" spans="12:14" x14ac:dyDescent="0.25">
      <c r="L48559" s="36"/>
      <c r="M48559" s="36"/>
      <c r="N48559" s="36"/>
    </row>
    <row r="48560" spans="12:14" x14ac:dyDescent="0.25">
      <c r="L48560" s="36"/>
      <c r="M48560" s="36"/>
      <c r="N48560" s="36"/>
    </row>
    <row r="48561" spans="12:14" x14ac:dyDescent="0.25">
      <c r="L48561" s="36"/>
      <c r="M48561" s="36"/>
      <c r="N48561" s="36"/>
    </row>
    <row r="48562" spans="12:14" x14ac:dyDescent="0.25">
      <c r="L48562" s="36"/>
      <c r="M48562" s="36"/>
      <c r="N48562" s="36"/>
    </row>
    <row r="48563" spans="12:14" x14ac:dyDescent="0.25">
      <c r="L48563" s="36"/>
      <c r="M48563" s="36"/>
      <c r="N48563" s="36"/>
    </row>
    <row r="48564" spans="12:14" x14ac:dyDescent="0.25">
      <c r="L48564" s="36"/>
      <c r="M48564" s="36"/>
      <c r="N48564" s="36"/>
    </row>
    <row r="48565" spans="12:14" x14ac:dyDescent="0.25">
      <c r="L48565" s="36"/>
      <c r="M48565" s="36"/>
      <c r="N48565" s="36"/>
    </row>
    <row r="48566" spans="12:14" x14ac:dyDescent="0.25">
      <c r="L48566" s="36"/>
      <c r="M48566" s="36"/>
      <c r="N48566" s="36"/>
    </row>
    <row r="48567" spans="12:14" x14ac:dyDescent="0.25">
      <c r="L48567" s="36"/>
      <c r="M48567" s="36"/>
      <c r="N48567" s="36"/>
    </row>
    <row r="48568" spans="12:14" x14ac:dyDescent="0.25">
      <c r="L48568" s="36"/>
      <c r="M48568" s="36"/>
      <c r="N48568" s="36"/>
    </row>
    <row r="48569" spans="12:14" x14ac:dyDescent="0.25">
      <c r="L48569" s="36"/>
      <c r="M48569" s="36"/>
      <c r="N48569" s="36"/>
    </row>
    <row r="48570" spans="12:14" x14ac:dyDescent="0.25">
      <c r="L48570" s="36"/>
      <c r="M48570" s="36"/>
      <c r="N48570" s="36"/>
    </row>
    <row r="48571" spans="12:14" x14ac:dyDescent="0.25">
      <c r="L48571" s="36"/>
      <c r="M48571" s="36"/>
      <c r="N48571" s="36"/>
    </row>
    <row r="48572" spans="12:14" x14ac:dyDescent="0.25">
      <c r="L48572" s="36"/>
      <c r="M48572" s="36"/>
      <c r="N48572" s="36"/>
    </row>
    <row r="48573" spans="12:14" x14ac:dyDescent="0.25">
      <c r="L48573" s="36"/>
      <c r="M48573" s="36"/>
      <c r="N48573" s="36"/>
    </row>
    <row r="48574" spans="12:14" x14ac:dyDescent="0.25">
      <c r="L48574" s="36"/>
      <c r="M48574" s="36"/>
      <c r="N48574" s="36"/>
    </row>
    <row r="48575" spans="12:14" x14ac:dyDescent="0.25">
      <c r="L48575" s="36"/>
      <c r="M48575" s="36"/>
      <c r="N48575" s="36"/>
    </row>
    <row r="48576" spans="12:14" x14ac:dyDescent="0.25">
      <c r="L48576" s="36"/>
      <c r="M48576" s="36"/>
      <c r="N48576" s="36"/>
    </row>
    <row r="48577" spans="12:14" x14ac:dyDescent="0.25">
      <c r="L48577" s="36"/>
      <c r="M48577" s="36"/>
      <c r="N48577" s="36"/>
    </row>
    <row r="48578" spans="12:14" x14ac:dyDescent="0.25">
      <c r="L48578" s="36"/>
      <c r="M48578" s="36"/>
      <c r="N48578" s="36"/>
    </row>
    <row r="48579" spans="12:14" x14ac:dyDescent="0.25">
      <c r="L48579" s="36"/>
      <c r="M48579" s="36"/>
      <c r="N48579" s="36"/>
    </row>
    <row r="48580" spans="12:14" x14ac:dyDescent="0.25">
      <c r="L48580" s="36"/>
      <c r="M48580" s="36"/>
      <c r="N48580" s="36"/>
    </row>
    <row r="48581" spans="12:14" x14ac:dyDescent="0.25">
      <c r="L48581" s="36"/>
      <c r="M48581" s="36"/>
      <c r="N48581" s="36"/>
    </row>
    <row r="48582" spans="12:14" x14ac:dyDescent="0.25">
      <c r="L48582" s="36"/>
      <c r="M48582" s="36"/>
      <c r="N48582" s="36"/>
    </row>
    <row r="48583" spans="12:14" x14ac:dyDescent="0.25">
      <c r="L48583" s="36"/>
      <c r="M48583" s="36"/>
      <c r="N48583" s="36"/>
    </row>
    <row r="48584" spans="12:14" x14ac:dyDescent="0.25">
      <c r="L48584" s="36"/>
      <c r="M48584" s="36"/>
      <c r="N48584" s="36"/>
    </row>
    <row r="48585" spans="12:14" x14ac:dyDescent="0.25">
      <c r="L48585" s="36"/>
      <c r="M48585" s="36"/>
      <c r="N48585" s="36"/>
    </row>
    <row r="48586" spans="12:14" x14ac:dyDescent="0.25">
      <c r="L48586" s="36"/>
      <c r="M48586" s="36"/>
      <c r="N48586" s="36"/>
    </row>
    <row r="48587" spans="12:14" x14ac:dyDescent="0.25">
      <c r="L48587" s="36"/>
      <c r="M48587" s="36"/>
      <c r="N48587" s="36"/>
    </row>
    <row r="48588" spans="12:14" x14ac:dyDescent="0.25">
      <c r="L48588" s="36"/>
      <c r="M48588" s="36"/>
      <c r="N48588" s="36"/>
    </row>
    <row r="48589" spans="12:14" x14ac:dyDescent="0.25">
      <c r="L48589" s="36"/>
      <c r="M48589" s="36"/>
      <c r="N48589" s="36"/>
    </row>
    <row r="48590" spans="12:14" x14ac:dyDescent="0.25">
      <c r="L48590" s="36"/>
      <c r="M48590" s="36"/>
      <c r="N48590" s="36"/>
    </row>
    <row r="48591" spans="12:14" x14ac:dyDescent="0.25">
      <c r="L48591" s="36"/>
      <c r="M48591" s="36"/>
      <c r="N48591" s="36"/>
    </row>
    <row r="48592" spans="12:14" x14ac:dyDescent="0.25">
      <c r="L48592" s="36"/>
      <c r="M48592" s="36"/>
      <c r="N48592" s="36"/>
    </row>
    <row r="48593" spans="12:14" x14ac:dyDescent="0.25">
      <c r="L48593" s="36"/>
      <c r="M48593" s="36"/>
      <c r="N48593" s="36"/>
    </row>
    <row r="48594" spans="12:14" x14ac:dyDescent="0.25">
      <c r="L48594" s="36"/>
      <c r="M48594" s="36"/>
      <c r="N48594" s="36"/>
    </row>
    <row r="48595" spans="12:14" x14ac:dyDescent="0.25">
      <c r="L48595" s="36"/>
      <c r="M48595" s="36"/>
      <c r="N48595" s="36"/>
    </row>
    <row r="48596" spans="12:14" x14ac:dyDescent="0.25">
      <c r="L48596" s="36"/>
      <c r="M48596" s="36"/>
      <c r="N48596" s="36"/>
    </row>
    <row r="48597" spans="12:14" x14ac:dyDescent="0.25">
      <c r="L48597" s="36"/>
      <c r="M48597" s="36"/>
      <c r="N48597" s="36"/>
    </row>
    <row r="48598" spans="12:14" x14ac:dyDescent="0.25">
      <c r="L48598" s="36"/>
      <c r="M48598" s="36"/>
      <c r="N48598" s="36"/>
    </row>
    <row r="48599" spans="12:14" x14ac:dyDescent="0.25">
      <c r="L48599" s="36"/>
      <c r="M48599" s="36"/>
      <c r="N48599" s="36"/>
    </row>
    <row r="48600" spans="12:14" x14ac:dyDescent="0.25">
      <c r="L48600" s="36"/>
      <c r="M48600" s="36"/>
      <c r="N48600" s="36"/>
    </row>
    <row r="48601" spans="12:14" x14ac:dyDescent="0.25">
      <c r="L48601" s="36"/>
      <c r="M48601" s="36"/>
      <c r="N48601" s="36"/>
    </row>
    <row r="48602" spans="12:14" x14ac:dyDescent="0.25">
      <c r="L48602" s="36"/>
      <c r="M48602" s="36"/>
      <c r="N48602" s="36"/>
    </row>
    <row r="48603" spans="12:14" x14ac:dyDescent="0.25">
      <c r="L48603" s="36"/>
      <c r="M48603" s="36"/>
      <c r="N48603" s="36"/>
    </row>
    <row r="48604" spans="12:14" x14ac:dyDescent="0.25">
      <c r="L48604" s="36"/>
      <c r="M48604" s="36"/>
      <c r="N48604" s="36"/>
    </row>
    <row r="48605" spans="12:14" x14ac:dyDescent="0.25">
      <c r="L48605" s="36"/>
      <c r="M48605" s="36"/>
      <c r="N48605" s="36"/>
    </row>
    <row r="48606" spans="12:14" x14ac:dyDescent="0.25">
      <c r="L48606" s="36"/>
      <c r="M48606" s="36"/>
      <c r="N48606" s="36"/>
    </row>
    <row r="48607" spans="12:14" x14ac:dyDescent="0.25">
      <c r="L48607" s="36"/>
      <c r="M48607" s="36"/>
      <c r="N48607" s="36"/>
    </row>
    <row r="48608" spans="12:14" x14ac:dyDescent="0.25">
      <c r="L48608" s="36"/>
      <c r="M48608" s="36"/>
      <c r="N48608" s="36"/>
    </row>
    <row r="48609" spans="12:14" x14ac:dyDescent="0.25">
      <c r="L48609" s="36"/>
      <c r="M48609" s="36"/>
      <c r="N48609" s="36"/>
    </row>
    <row r="48610" spans="12:14" x14ac:dyDescent="0.25">
      <c r="L48610" s="36"/>
      <c r="M48610" s="36"/>
      <c r="N48610" s="36"/>
    </row>
    <row r="48611" spans="12:14" x14ac:dyDescent="0.25">
      <c r="L48611" s="36"/>
      <c r="M48611" s="36"/>
      <c r="N48611" s="36"/>
    </row>
    <row r="48612" spans="12:14" x14ac:dyDescent="0.25">
      <c r="L48612" s="36"/>
      <c r="M48612" s="36"/>
      <c r="N48612" s="36"/>
    </row>
    <row r="48613" spans="12:14" x14ac:dyDescent="0.25">
      <c r="L48613" s="36"/>
      <c r="M48613" s="36"/>
      <c r="N48613" s="36"/>
    </row>
    <row r="48614" spans="12:14" x14ac:dyDescent="0.25">
      <c r="L48614" s="36"/>
      <c r="M48614" s="36"/>
      <c r="N48614" s="36"/>
    </row>
    <row r="48615" spans="12:14" x14ac:dyDescent="0.25">
      <c r="L48615" s="36"/>
      <c r="M48615" s="36"/>
      <c r="N48615" s="36"/>
    </row>
    <row r="48616" spans="12:14" x14ac:dyDescent="0.25">
      <c r="L48616" s="36"/>
      <c r="M48616" s="36"/>
      <c r="N48616" s="36"/>
    </row>
    <row r="48617" spans="12:14" x14ac:dyDescent="0.25">
      <c r="L48617" s="36"/>
      <c r="M48617" s="36"/>
      <c r="N48617" s="36"/>
    </row>
    <row r="48618" spans="12:14" x14ac:dyDescent="0.25">
      <c r="L48618" s="36"/>
      <c r="M48618" s="36"/>
      <c r="N48618" s="36"/>
    </row>
    <row r="48619" spans="12:14" x14ac:dyDescent="0.25">
      <c r="L48619" s="36"/>
      <c r="M48619" s="36"/>
      <c r="N48619" s="36"/>
    </row>
    <row r="48620" spans="12:14" x14ac:dyDescent="0.25">
      <c r="L48620" s="36"/>
      <c r="M48620" s="36"/>
      <c r="N48620" s="36"/>
    </row>
    <row r="48621" spans="12:14" x14ac:dyDescent="0.25">
      <c r="L48621" s="36"/>
      <c r="M48621" s="36"/>
      <c r="N48621" s="36"/>
    </row>
    <row r="48622" spans="12:14" x14ac:dyDescent="0.25">
      <c r="L48622" s="36"/>
      <c r="M48622" s="36"/>
      <c r="N48622" s="36"/>
    </row>
    <row r="48623" spans="12:14" x14ac:dyDescent="0.25">
      <c r="L48623" s="36"/>
      <c r="M48623" s="36"/>
      <c r="N48623" s="36"/>
    </row>
    <row r="48624" spans="12:14" x14ac:dyDescent="0.25">
      <c r="L48624" s="36"/>
      <c r="M48624" s="36"/>
      <c r="N48624" s="36"/>
    </row>
    <row r="48625" spans="12:14" x14ac:dyDescent="0.25">
      <c r="L48625" s="36"/>
      <c r="M48625" s="36"/>
      <c r="N48625" s="36"/>
    </row>
    <row r="48626" spans="12:14" x14ac:dyDescent="0.25">
      <c r="L48626" s="36"/>
      <c r="M48626" s="36"/>
      <c r="N48626" s="36"/>
    </row>
    <row r="48627" spans="12:14" x14ac:dyDescent="0.25">
      <c r="L48627" s="36"/>
      <c r="M48627" s="36"/>
      <c r="N48627" s="36"/>
    </row>
    <row r="48628" spans="12:14" x14ac:dyDescent="0.25">
      <c r="L48628" s="36"/>
      <c r="M48628" s="36"/>
      <c r="N48628" s="36"/>
    </row>
    <row r="48629" spans="12:14" x14ac:dyDescent="0.25">
      <c r="L48629" s="36"/>
      <c r="M48629" s="36"/>
      <c r="N48629" s="36"/>
    </row>
    <row r="48630" spans="12:14" x14ac:dyDescent="0.25">
      <c r="L48630" s="36"/>
      <c r="M48630" s="36"/>
      <c r="N48630" s="36"/>
    </row>
    <row r="48631" spans="12:14" x14ac:dyDescent="0.25">
      <c r="L48631" s="36"/>
      <c r="M48631" s="36"/>
      <c r="N48631" s="36"/>
    </row>
    <row r="48632" spans="12:14" x14ac:dyDescent="0.25">
      <c r="L48632" s="36"/>
      <c r="M48632" s="36"/>
      <c r="N48632" s="36"/>
    </row>
    <row r="48633" spans="12:14" x14ac:dyDescent="0.25">
      <c r="L48633" s="36"/>
      <c r="M48633" s="36"/>
      <c r="N48633" s="36"/>
    </row>
    <row r="48634" spans="12:14" x14ac:dyDescent="0.25">
      <c r="L48634" s="36"/>
      <c r="M48634" s="36"/>
      <c r="N48634" s="36"/>
    </row>
    <row r="48635" spans="12:14" x14ac:dyDescent="0.25">
      <c r="L48635" s="36"/>
      <c r="M48635" s="36"/>
      <c r="N48635" s="36"/>
    </row>
    <row r="48636" spans="12:14" x14ac:dyDescent="0.25">
      <c r="L48636" s="36"/>
      <c r="M48636" s="36"/>
      <c r="N48636" s="36"/>
    </row>
    <row r="48637" spans="12:14" x14ac:dyDescent="0.25">
      <c r="L48637" s="36"/>
      <c r="M48637" s="36"/>
      <c r="N48637" s="36"/>
    </row>
    <row r="48638" spans="12:14" x14ac:dyDescent="0.25">
      <c r="L48638" s="36"/>
      <c r="M48638" s="36"/>
      <c r="N48638" s="36"/>
    </row>
    <row r="48639" spans="12:14" x14ac:dyDescent="0.25">
      <c r="L48639" s="36"/>
      <c r="M48639" s="36"/>
      <c r="N48639" s="36"/>
    </row>
    <row r="48640" spans="12:14" x14ac:dyDescent="0.25">
      <c r="L48640" s="36"/>
      <c r="M48640" s="36"/>
      <c r="N48640" s="36"/>
    </row>
    <row r="48641" spans="12:14" x14ac:dyDescent="0.25">
      <c r="L48641" s="36"/>
      <c r="M48641" s="36"/>
      <c r="N48641" s="36"/>
    </row>
    <row r="48642" spans="12:14" x14ac:dyDescent="0.25">
      <c r="L48642" s="36"/>
      <c r="M48642" s="36"/>
      <c r="N48642" s="36"/>
    </row>
    <row r="48643" spans="12:14" x14ac:dyDescent="0.25">
      <c r="L48643" s="36"/>
      <c r="M48643" s="36"/>
      <c r="N48643" s="36"/>
    </row>
    <row r="48644" spans="12:14" x14ac:dyDescent="0.25">
      <c r="L48644" s="36"/>
      <c r="M48644" s="36"/>
      <c r="N48644" s="36"/>
    </row>
    <row r="48645" spans="12:14" x14ac:dyDescent="0.25">
      <c r="L48645" s="36"/>
      <c r="M48645" s="36"/>
      <c r="N48645" s="36"/>
    </row>
    <row r="48646" spans="12:14" x14ac:dyDescent="0.25">
      <c r="L48646" s="36"/>
      <c r="M48646" s="36"/>
      <c r="N48646" s="36"/>
    </row>
    <row r="48647" spans="12:14" x14ac:dyDescent="0.25">
      <c r="L48647" s="36"/>
      <c r="M48647" s="36"/>
      <c r="N48647" s="36"/>
    </row>
    <row r="48648" spans="12:14" x14ac:dyDescent="0.25">
      <c r="L48648" s="36"/>
      <c r="M48648" s="36"/>
      <c r="N48648" s="36"/>
    </row>
    <row r="48649" spans="12:14" x14ac:dyDescent="0.25">
      <c r="L48649" s="36"/>
      <c r="M48649" s="36"/>
      <c r="N48649" s="36"/>
    </row>
    <row r="48650" spans="12:14" x14ac:dyDescent="0.25">
      <c r="L48650" s="36"/>
      <c r="M48650" s="36"/>
      <c r="N48650" s="36"/>
    </row>
    <row r="48651" spans="12:14" x14ac:dyDescent="0.25">
      <c r="L48651" s="36"/>
      <c r="M48651" s="36"/>
      <c r="N48651" s="36"/>
    </row>
    <row r="48652" spans="12:14" x14ac:dyDescent="0.25">
      <c r="L48652" s="36"/>
      <c r="M48652" s="36"/>
      <c r="N48652" s="36"/>
    </row>
    <row r="48653" spans="12:14" x14ac:dyDescent="0.25">
      <c r="L48653" s="36"/>
      <c r="M48653" s="36"/>
      <c r="N48653" s="36"/>
    </row>
    <row r="48654" spans="12:14" x14ac:dyDescent="0.25">
      <c r="L48654" s="36"/>
      <c r="M48654" s="36"/>
      <c r="N48654" s="36"/>
    </row>
    <row r="48655" spans="12:14" x14ac:dyDescent="0.25">
      <c r="L48655" s="36"/>
      <c r="M48655" s="36"/>
      <c r="N48655" s="36"/>
    </row>
    <row r="48656" spans="12:14" x14ac:dyDescent="0.25">
      <c r="L48656" s="36"/>
      <c r="M48656" s="36"/>
      <c r="N48656" s="36"/>
    </row>
    <row r="48657" spans="12:14" x14ac:dyDescent="0.25">
      <c r="L48657" s="36"/>
      <c r="M48657" s="36"/>
      <c r="N48657" s="36"/>
    </row>
    <row r="48658" spans="12:14" x14ac:dyDescent="0.25">
      <c r="L48658" s="36"/>
      <c r="M48658" s="36"/>
      <c r="N48658" s="36"/>
    </row>
    <row r="48659" spans="12:14" x14ac:dyDescent="0.25">
      <c r="L48659" s="36"/>
      <c r="M48659" s="36"/>
      <c r="N48659" s="36"/>
    </row>
    <row r="48660" spans="12:14" x14ac:dyDescent="0.25">
      <c r="L48660" s="36"/>
      <c r="M48660" s="36"/>
      <c r="N48660" s="36"/>
    </row>
    <row r="48661" spans="12:14" x14ac:dyDescent="0.25">
      <c r="L48661" s="36"/>
      <c r="M48661" s="36"/>
      <c r="N48661" s="36"/>
    </row>
    <row r="48662" spans="12:14" x14ac:dyDescent="0.25">
      <c r="L48662" s="36"/>
      <c r="M48662" s="36"/>
      <c r="N48662" s="36"/>
    </row>
    <row r="48663" spans="12:14" x14ac:dyDescent="0.25">
      <c r="L48663" s="36"/>
      <c r="M48663" s="36"/>
      <c r="N48663" s="36"/>
    </row>
    <row r="48664" spans="12:14" x14ac:dyDescent="0.25">
      <c r="L48664" s="36"/>
      <c r="M48664" s="36"/>
      <c r="N48664" s="36"/>
    </row>
    <row r="48665" spans="12:14" x14ac:dyDescent="0.25">
      <c r="L48665" s="36"/>
      <c r="M48665" s="36"/>
      <c r="N48665" s="36"/>
    </row>
    <row r="48666" spans="12:14" x14ac:dyDescent="0.25">
      <c r="L48666" s="36"/>
      <c r="M48666" s="36"/>
      <c r="N48666" s="36"/>
    </row>
    <row r="48667" spans="12:14" x14ac:dyDescent="0.25">
      <c r="L48667" s="36"/>
      <c r="M48667" s="36"/>
      <c r="N48667" s="36"/>
    </row>
    <row r="48668" spans="12:14" x14ac:dyDescent="0.25">
      <c r="L48668" s="36"/>
      <c r="M48668" s="36"/>
      <c r="N48668" s="36"/>
    </row>
    <row r="48669" spans="12:14" x14ac:dyDescent="0.25">
      <c r="L48669" s="36"/>
      <c r="M48669" s="36"/>
      <c r="N48669" s="36"/>
    </row>
    <row r="48670" spans="12:14" x14ac:dyDescent="0.25">
      <c r="L48670" s="36"/>
      <c r="M48670" s="36"/>
      <c r="N48670" s="36"/>
    </row>
    <row r="48671" spans="12:14" x14ac:dyDescent="0.25">
      <c r="L48671" s="36"/>
      <c r="M48671" s="36"/>
      <c r="N48671" s="36"/>
    </row>
    <row r="48672" spans="12:14" x14ac:dyDescent="0.25">
      <c r="L48672" s="36"/>
      <c r="M48672" s="36"/>
      <c r="N48672" s="36"/>
    </row>
    <row r="48673" spans="12:14" x14ac:dyDescent="0.25">
      <c r="L48673" s="36"/>
      <c r="M48673" s="36"/>
      <c r="N48673" s="36"/>
    </row>
    <row r="48674" spans="12:14" x14ac:dyDescent="0.25">
      <c r="L48674" s="36"/>
      <c r="M48674" s="36"/>
      <c r="N48674" s="36"/>
    </row>
    <row r="48675" spans="12:14" x14ac:dyDescent="0.25">
      <c r="L48675" s="36"/>
      <c r="M48675" s="36"/>
      <c r="N48675" s="36"/>
    </row>
    <row r="48676" spans="12:14" x14ac:dyDescent="0.25">
      <c r="L48676" s="36"/>
      <c r="M48676" s="36"/>
      <c r="N48676" s="36"/>
    </row>
    <row r="48677" spans="12:14" x14ac:dyDescent="0.25">
      <c r="L48677" s="36"/>
      <c r="M48677" s="36"/>
      <c r="N48677" s="36"/>
    </row>
    <row r="48678" spans="12:14" x14ac:dyDescent="0.25">
      <c r="L48678" s="36"/>
      <c r="M48678" s="36"/>
      <c r="N48678" s="36"/>
    </row>
    <row r="48679" spans="12:14" x14ac:dyDescent="0.25">
      <c r="L48679" s="36"/>
      <c r="M48679" s="36"/>
      <c r="N48679" s="36"/>
    </row>
    <row r="48680" spans="12:14" x14ac:dyDescent="0.25">
      <c r="L48680" s="36"/>
      <c r="M48680" s="36"/>
      <c r="N48680" s="36"/>
    </row>
    <row r="48681" spans="12:14" x14ac:dyDescent="0.25">
      <c r="L48681" s="36"/>
      <c r="M48681" s="36"/>
      <c r="N48681" s="36"/>
    </row>
    <row r="48682" spans="12:14" x14ac:dyDescent="0.25">
      <c r="L48682" s="36"/>
      <c r="M48682" s="36"/>
      <c r="N48682" s="36"/>
    </row>
    <row r="48683" spans="12:14" x14ac:dyDescent="0.25">
      <c r="L48683" s="36"/>
      <c r="M48683" s="36"/>
      <c r="N48683" s="36"/>
    </row>
    <row r="48684" spans="12:14" x14ac:dyDescent="0.25">
      <c r="L48684" s="36"/>
      <c r="M48684" s="36"/>
      <c r="N48684" s="36"/>
    </row>
    <row r="48685" spans="12:14" x14ac:dyDescent="0.25">
      <c r="L48685" s="36"/>
      <c r="M48685" s="36"/>
      <c r="N48685" s="36"/>
    </row>
    <row r="48686" spans="12:14" x14ac:dyDescent="0.25">
      <c r="L48686" s="36"/>
      <c r="M48686" s="36"/>
      <c r="N48686" s="36"/>
    </row>
    <row r="48687" spans="12:14" x14ac:dyDescent="0.25">
      <c r="L48687" s="36"/>
      <c r="M48687" s="36"/>
      <c r="N48687" s="36"/>
    </row>
    <row r="48688" spans="12:14" x14ac:dyDescent="0.25">
      <c r="L48688" s="36"/>
      <c r="M48688" s="36"/>
      <c r="N48688" s="36"/>
    </row>
    <row r="48689" spans="12:14" x14ac:dyDescent="0.25">
      <c r="L48689" s="36"/>
      <c r="M48689" s="36"/>
      <c r="N48689" s="36"/>
    </row>
    <row r="48690" spans="12:14" x14ac:dyDescent="0.25">
      <c r="L48690" s="36"/>
      <c r="M48690" s="36"/>
      <c r="N48690" s="36"/>
    </row>
    <row r="48691" spans="12:14" x14ac:dyDescent="0.25">
      <c r="L48691" s="36"/>
      <c r="M48691" s="36"/>
      <c r="N48691" s="36"/>
    </row>
    <row r="48692" spans="12:14" x14ac:dyDescent="0.25">
      <c r="L48692" s="36"/>
      <c r="M48692" s="36"/>
      <c r="N48692" s="36"/>
    </row>
    <row r="48693" spans="12:14" x14ac:dyDescent="0.25">
      <c r="L48693" s="36"/>
      <c r="M48693" s="36"/>
      <c r="N48693" s="36"/>
    </row>
    <row r="48694" spans="12:14" x14ac:dyDescent="0.25">
      <c r="L48694" s="36"/>
      <c r="M48694" s="36"/>
      <c r="N48694" s="36"/>
    </row>
    <row r="48695" spans="12:14" x14ac:dyDescent="0.25">
      <c r="L48695" s="36"/>
      <c r="M48695" s="36"/>
      <c r="N48695" s="36"/>
    </row>
    <row r="48696" spans="12:14" x14ac:dyDescent="0.25">
      <c r="L48696" s="36"/>
      <c r="M48696" s="36"/>
      <c r="N48696" s="36"/>
    </row>
    <row r="48697" spans="12:14" x14ac:dyDescent="0.25">
      <c r="L48697" s="36"/>
      <c r="M48697" s="36"/>
      <c r="N48697" s="36"/>
    </row>
    <row r="48698" spans="12:14" x14ac:dyDescent="0.25">
      <c r="L48698" s="36"/>
      <c r="M48698" s="36"/>
      <c r="N48698" s="36"/>
    </row>
    <row r="48699" spans="12:14" x14ac:dyDescent="0.25">
      <c r="L48699" s="36"/>
      <c r="M48699" s="36"/>
      <c r="N48699" s="36"/>
    </row>
    <row r="48700" spans="12:14" x14ac:dyDescent="0.25">
      <c r="L48700" s="36"/>
      <c r="M48700" s="36"/>
      <c r="N48700" s="36"/>
    </row>
    <row r="48701" spans="12:14" x14ac:dyDescent="0.25">
      <c r="L48701" s="36"/>
      <c r="M48701" s="36"/>
      <c r="N48701" s="36"/>
    </row>
    <row r="48702" spans="12:14" x14ac:dyDescent="0.25">
      <c r="L48702" s="36"/>
      <c r="M48702" s="36"/>
      <c r="N48702" s="36"/>
    </row>
    <row r="48703" spans="12:14" x14ac:dyDescent="0.25">
      <c r="L48703" s="36"/>
      <c r="M48703" s="36"/>
      <c r="N48703" s="36"/>
    </row>
    <row r="48704" spans="12:14" x14ac:dyDescent="0.25">
      <c r="L48704" s="36"/>
      <c r="M48704" s="36"/>
      <c r="N48704" s="36"/>
    </row>
    <row r="48705" spans="12:14" x14ac:dyDescent="0.25">
      <c r="L48705" s="36"/>
      <c r="M48705" s="36"/>
      <c r="N48705" s="36"/>
    </row>
    <row r="48706" spans="12:14" x14ac:dyDescent="0.25">
      <c r="L48706" s="36"/>
      <c r="M48706" s="36"/>
      <c r="N48706" s="36"/>
    </row>
    <row r="48707" spans="12:14" x14ac:dyDescent="0.25">
      <c r="L48707" s="36"/>
      <c r="M48707" s="36"/>
      <c r="N48707" s="36"/>
    </row>
    <row r="48708" spans="12:14" x14ac:dyDescent="0.25">
      <c r="L48708" s="36"/>
      <c r="M48708" s="36"/>
      <c r="N48708" s="36"/>
    </row>
    <row r="48709" spans="12:14" x14ac:dyDescent="0.25">
      <c r="L48709" s="36"/>
      <c r="M48709" s="36"/>
      <c r="N48709" s="36"/>
    </row>
    <row r="48710" spans="12:14" x14ac:dyDescent="0.25">
      <c r="L48710" s="36"/>
      <c r="M48710" s="36"/>
      <c r="N48710" s="36"/>
    </row>
    <row r="48711" spans="12:14" x14ac:dyDescent="0.25">
      <c r="L48711" s="36"/>
      <c r="M48711" s="36"/>
      <c r="N48711" s="36"/>
    </row>
    <row r="48712" spans="12:14" x14ac:dyDescent="0.25">
      <c r="L48712" s="36"/>
      <c r="M48712" s="36"/>
      <c r="N48712" s="36"/>
    </row>
    <row r="48713" spans="12:14" x14ac:dyDescent="0.25">
      <c r="L48713" s="36"/>
      <c r="M48713" s="36"/>
      <c r="N48713" s="36"/>
    </row>
    <row r="48714" spans="12:14" x14ac:dyDescent="0.25">
      <c r="L48714" s="36"/>
      <c r="M48714" s="36"/>
      <c r="N48714" s="36"/>
    </row>
    <row r="48715" spans="12:14" x14ac:dyDescent="0.25">
      <c r="L48715" s="36"/>
      <c r="M48715" s="36"/>
      <c r="N48715" s="36"/>
    </row>
    <row r="48716" spans="12:14" x14ac:dyDescent="0.25">
      <c r="L48716" s="36"/>
      <c r="M48716" s="36"/>
      <c r="N48716" s="36"/>
    </row>
    <row r="48717" spans="12:14" x14ac:dyDescent="0.25">
      <c r="L48717" s="36"/>
      <c r="M48717" s="36"/>
      <c r="N48717" s="36"/>
    </row>
    <row r="48718" spans="12:14" x14ac:dyDescent="0.25">
      <c r="L48718" s="36"/>
      <c r="M48718" s="36"/>
      <c r="N48718" s="36"/>
    </row>
    <row r="48719" spans="12:14" x14ac:dyDescent="0.25">
      <c r="L48719" s="36"/>
      <c r="M48719" s="36"/>
      <c r="N48719" s="36"/>
    </row>
    <row r="48720" spans="12:14" x14ac:dyDescent="0.25">
      <c r="L48720" s="36"/>
      <c r="M48720" s="36"/>
      <c r="N48720" s="36"/>
    </row>
    <row r="48721" spans="12:14" x14ac:dyDescent="0.25">
      <c r="L48721" s="36"/>
      <c r="M48721" s="36"/>
      <c r="N48721" s="36"/>
    </row>
    <row r="48722" spans="12:14" x14ac:dyDescent="0.25">
      <c r="L48722" s="36"/>
      <c r="M48722" s="36"/>
      <c r="N48722" s="36"/>
    </row>
    <row r="48723" spans="12:14" x14ac:dyDescent="0.25">
      <c r="L48723" s="36"/>
      <c r="M48723" s="36"/>
      <c r="N48723" s="36"/>
    </row>
    <row r="48724" spans="12:14" x14ac:dyDescent="0.25">
      <c r="L48724" s="36"/>
      <c r="M48724" s="36"/>
      <c r="N48724" s="36"/>
    </row>
    <row r="48725" spans="12:14" x14ac:dyDescent="0.25">
      <c r="L48725" s="36"/>
      <c r="M48725" s="36"/>
      <c r="N48725" s="36"/>
    </row>
    <row r="48726" spans="12:14" x14ac:dyDescent="0.25">
      <c r="L48726" s="36"/>
      <c r="M48726" s="36"/>
      <c r="N48726" s="36"/>
    </row>
    <row r="48727" spans="12:14" x14ac:dyDescent="0.25">
      <c r="L48727" s="36"/>
      <c r="M48727" s="36"/>
      <c r="N48727" s="36"/>
    </row>
    <row r="48728" spans="12:14" x14ac:dyDescent="0.25">
      <c r="L48728" s="36"/>
      <c r="M48728" s="36"/>
      <c r="N48728" s="36"/>
    </row>
    <row r="48729" spans="12:14" x14ac:dyDescent="0.25">
      <c r="L48729" s="36"/>
      <c r="M48729" s="36"/>
      <c r="N48729" s="36"/>
    </row>
    <row r="48730" spans="12:14" x14ac:dyDescent="0.25">
      <c r="L48730" s="36"/>
      <c r="M48730" s="36"/>
      <c r="N48730" s="36"/>
    </row>
    <row r="48731" spans="12:14" x14ac:dyDescent="0.25">
      <c r="L48731" s="36"/>
      <c r="M48731" s="36"/>
      <c r="N48731" s="36"/>
    </row>
    <row r="48732" spans="12:14" x14ac:dyDescent="0.25">
      <c r="L48732" s="36"/>
      <c r="M48732" s="36"/>
      <c r="N48732" s="36"/>
    </row>
    <row r="48733" spans="12:14" x14ac:dyDescent="0.25">
      <c r="L48733" s="36"/>
      <c r="M48733" s="36"/>
      <c r="N48733" s="36"/>
    </row>
    <row r="48734" spans="12:14" x14ac:dyDescent="0.25">
      <c r="L48734" s="36"/>
      <c r="M48734" s="36"/>
      <c r="N48734" s="36"/>
    </row>
    <row r="48735" spans="12:14" x14ac:dyDescent="0.25">
      <c r="L48735" s="36"/>
      <c r="M48735" s="36"/>
      <c r="N48735" s="36"/>
    </row>
    <row r="48736" spans="12:14" x14ac:dyDescent="0.25">
      <c r="L48736" s="36"/>
      <c r="M48736" s="36"/>
      <c r="N48736" s="36"/>
    </row>
    <row r="48737" spans="12:14" x14ac:dyDescent="0.25">
      <c r="L48737" s="36"/>
      <c r="M48737" s="36"/>
      <c r="N48737" s="36"/>
    </row>
    <row r="48738" spans="12:14" x14ac:dyDescent="0.25">
      <c r="L48738" s="36"/>
      <c r="M48738" s="36"/>
      <c r="N48738" s="36"/>
    </row>
    <row r="48739" spans="12:14" x14ac:dyDescent="0.25">
      <c r="L48739" s="36"/>
      <c r="M48739" s="36"/>
      <c r="N48739" s="36"/>
    </row>
    <row r="48740" spans="12:14" x14ac:dyDescent="0.25">
      <c r="L48740" s="36"/>
      <c r="M48740" s="36"/>
      <c r="N48740" s="36"/>
    </row>
    <row r="48741" spans="12:14" x14ac:dyDescent="0.25">
      <c r="L48741" s="36"/>
      <c r="M48741" s="36"/>
      <c r="N48741" s="36"/>
    </row>
    <row r="48742" spans="12:14" x14ac:dyDescent="0.25">
      <c r="L48742" s="36"/>
      <c r="M48742" s="36"/>
      <c r="N48742" s="36"/>
    </row>
    <row r="48743" spans="12:14" x14ac:dyDescent="0.25">
      <c r="L48743" s="36"/>
      <c r="M48743" s="36"/>
      <c r="N48743" s="36"/>
    </row>
    <row r="48744" spans="12:14" x14ac:dyDescent="0.25">
      <c r="L48744" s="36"/>
      <c r="M48744" s="36"/>
      <c r="N48744" s="36"/>
    </row>
    <row r="48745" spans="12:14" x14ac:dyDescent="0.25">
      <c r="L48745" s="36"/>
      <c r="M48745" s="36"/>
      <c r="N48745" s="36"/>
    </row>
    <row r="48746" spans="12:14" x14ac:dyDescent="0.25">
      <c r="L48746" s="36"/>
      <c r="M48746" s="36"/>
      <c r="N48746" s="36"/>
    </row>
    <row r="48747" spans="12:14" x14ac:dyDescent="0.25">
      <c r="L48747" s="36"/>
      <c r="M48747" s="36"/>
      <c r="N48747" s="36"/>
    </row>
    <row r="48748" spans="12:14" x14ac:dyDescent="0.25">
      <c r="L48748" s="36"/>
      <c r="M48748" s="36"/>
      <c r="N48748" s="36"/>
    </row>
    <row r="48749" spans="12:14" x14ac:dyDescent="0.25">
      <c r="L48749" s="36"/>
      <c r="M48749" s="36"/>
      <c r="N48749" s="36"/>
    </row>
    <row r="48750" spans="12:14" x14ac:dyDescent="0.25">
      <c r="L48750" s="36"/>
      <c r="M48750" s="36"/>
      <c r="N48750" s="36"/>
    </row>
    <row r="48751" spans="12:14" x14ac:dyDescent="0.25">
      <c r="L48751" s="36"/>
      <c r="M48751" s="36"/>
      <c r="N48751" s="36"/>
    </row>
    <row r="48752" spans="12:14" x14ac:dyDescent="0.25">
      <c r="L48752" s="36"/>
      <c r="M48752" s="36"/>
      <c r="N48752" s="36"/>
    </row>
    <row r="48753" spans="12:14" x14ac:dyDescent="0.25">
      <c r="L48753" s="36"/>
      <c r="M48753" s="36"/>
      <c r="N48753" s="36"/>
    </row>
    <row r="48754" spans="12:14" x14ac:dyDescent="0.25">
      <c r="L48754" s="36"/>
      <c r="M48754" s="36"/>
      <c r="N48754" s="36"/>
    </row>
    <row r="48755" spans="12:14" x14ac:dyDescent="0.25">
      <c r="L48755" s="36"/>
      <c r="M48755" s="36"/>
      <c r="N48755" s="36"/>
    </row>
    <row r="48756" spans="12:14" x14ac:dyDescent="0.25">
      <c r="L48756" s="36"/>
      <c r="M48756" s="36"/>
      <c r="N48756" s="36"/>
    </row>
    <row r="48757" spans="12:14" x14ac:dyDescent="0.25">
      <c r="L48757" s="36"/>
      <c r="M48757" s="36"/>
      <c r="N48757" s="36"/>
    </row>
    <row r="48758" spans="12:14" x14ac:dyDescent="0.25">
      <c r="L48758" s="36"/>
      <c r="M48758" s="36"/>
      <c r="N48758" s="36"/>
    </row>
    <row r="48759" spans="12:14" x14ac:dyDescent="0.25">
      <c r="L48759" s="36"/>
      <c r="M48759" s="36"/>
      <c r="N48759" s="36"/>
    </row>
    <row r="48760" spans="12:14" x14ac:dyDescent="0.25">
      <c r="L48760" s="36"/>
      <c r="M48760" s="36"/>
      <c r="N48760" s="36"/>
    </row>
    <row r="48761" spans="12:14" x14ac:dyDescent="0.25">
      <c r="L48761" s="36"/>
      <c r="M48761" s="36"/>
      <c r="N48761" s="36"/>
    </row>
    <row r="48762" spans="12:14" x14ac:dyDescent="0.25">
      <c r="L48762" s="36"/>
      <c r="M48762" s="36"/>
      <c r="N48762" s="36"/>
    </row>
    <row r="48763" spans="12:14" x14ac:dyDescent="0.25">
      <c r="L48763" s="36"/>
      <c r="M48763" s="36"/>
      <c r="N48763" s="36"/>
    </row>
    <row r="48764" spans="12:14" x14ac:dyDescent="0.25">
      <c r="L48764" s="36"/>
      <c r="M48764" s="36"/>
      <c r="N48764" s="36"/>
    </row>
    <row r="48765" spans="12:14" x14ac:dyDescent="0.25">
      <c r="L48765" s="36"/>
      <c r="M48765" s="36"/>
      <c r="N48765" s="36"/>
    </row>
    <row r="48766" spans="12:14" x14ac:dyDescent="0.25">
      <c r="L48766" s="36"/>
      <c r="M48766" s="36"/>
      <c r="N48766" s="36"/>
    </row>
    <row r="48767" spans="12:14" x14ac:dyDescent="0.25">
      <c r="L48767" s="36"/>
      <c r="M48767" s="36"/>
      <c r="N48767" s="36"/>
    </row>
    <row r="48768" spans="12:14" x14ac:dyDescent="0.25">
      <c r="L48768" s="36"/>
      <c r="M48768" s="36"/>
      <c r="N48768" s="36"/>
    </row>
    <row r="48769" spans="12:14" x14ac:dyDescent="0.25">
      <c r="L48769" s="36"/>
      <c r="M48769" s="36"/>
      <c r="N48769" s="36"/>
    </row>
    <row r="48770" spans="12:14" x14ac:dyDescent="0.25">
      <c r="L48770" s="36"/>
      <c r="M48770" s="36"/>
      <c r="N48770" s="36"/>
    </row>
    <row r="48771" spans="12:14" x14ac:dyDescent="0.25">
      <c r="L48771" s="36"/>
      <c r="M48771" s="36"/>
      <c r="N48771" s="36"/>
    </row>
    <row r="48772" spans="12:14" x14ac:dyDescent="0.25">
      <c r="L48772" s="36"/>
      <c r="M48772" s="36"/>
      <c r="N48772" s="36"/>
    </row>
    <row r="48773" spans="12:14" x14ac:dyDescent="0.25">
      <c r="L48773" s="36"/>
      <c r="M48773" s="36"/>
      <c r="N48773" s="36"/>
    </row>
    <row r="48774" spans="12:14" x14ac:dyDescent="0.25">
      <c r="L48774" s="36"/>
      <c r="M48774" s="36"/>
      <c r="N48774" s="36"/>
    </row>
    <row r="48775" spans="12:14" x14ac:dyDescent="0.25">
      <c r="L48775" s="36"/>
      <c r="M48775" s="36"/>
      <c r="N48775" s="36"/>
    </row>
    <row r="48776" spans="12:14" x14ac:dyDescent="0.25">
      <c r="L48776" s="36"/>
      <c r="M48776" s="36"/>
      <c r="N48776" s="36"/>
    </row>
    <row r="48777" spans="12:14" x14ac:dyDescent="0.25">
      <c r="L48777" s="36"/>
      <c r="M48777" s="36"/>
      <c r="N48777" s="36"/>
    </row>
    <row r="48778" spans="12:14" x14ac:dyDescent="0.25">
      <c r="L48778" s="36"/>
      <c r="M48778" s="36"/>
      <c r="N48778" s="36"/>
    </row>
    <row r="48779" spans="12:14" x14ac:dyDescent="0.25">
      <c r="L48779" s="36"/>
      <c r="M48779" s="36"/>
      <c r="N48779" s="36"/>
    </row>
    <row r="48780" spans="12:14" x14ac:dyDescent="0.25">
      <c r="L48780" s="36"/>
      <c r="M48780" s="36"/>
      <c r="N48780" s="36"/>
    </row>
    <row r="48781" spans="12:14" x14ac:dyDescent="0.25">
      <c r="L48781" s="36"/>
      <c r="M48781" s="36"/>
      <c r="N48781" s="36"/>
    </row>
    <row r="48782" spans="12:14" x14ac:dyDescent="0.25">
      <c r="L48782" s="36"/>
      <c r="M48782" s="36"/>
      <c r="N48782" s="36"/>
    </row>
    <row r="48783" spans="12:14" x14ac:dyDescent="0.25">
      <c r="L48783" s="36"/>
      <c r="M48783" s="36"/>
      <c r="N48783" s="36"/>
    </row>
    <row r="48784" spans="12:14" x14ac:dyDescent="0.25">
      <c r="L48784" s="36"/>
      <c r="M48784" s="36"/>
      <c r="N48784" s="36"/>
    </row>
    <row r="48785" spans="12:14" x14ac:dyDescent="0.25">
      <c r="L48785" s="36"/>
      <c r="M48785" s="36"/>
      <c r="N48785" s="36"/>
    </row>
    <row r="48786" spans="12:14" x14ac:dyDescent="0.25">
      <c r="L48786" s="36"/>
      <c r="M48786" s="36"/>
      <c r="N48786" s="36"/>
    </row>
    <row r="48787" spans="12:14" x14ac:dyDescent="0.25">
      <c r="L48787" s="36"/>
      <c r="M48787" s="36"/>
      <c r="N48787" s="36"/>
    </row>
    <row r="48788" spans="12:14" x14ac:dyDescent="0.25">
      <c r="L48788" s="36"/>
      <c r="M48788" s="36"/>
      <c r="N48788" s="36"/>
    </row>
    <row r="48789" spans="12:14" x14ac:dyDescent="0.25">
      <c r="L48789" s="36"/>
      <c r="M48789" s="36"/>
      <c r="N48789" s="36"/>
    </row>
    <row r="48790" spans="12:14" x14ac:dyDescent="0.25">
      <c r="L48790" s="36"/>
      <c r="M48790" s="36"/>
      <c r="N48790" s="36"/>
    </row>
    <row r="48791" spans="12:14" x14ac:dyDescent="0.25">
      <c r="L48791" s="36"/>
      <c r="M48791" s="36"/>
      <c r="N48791" s="36"/>
    </row>
    <row r="48792" spans="12:14" x14ac:dyDescent="0.25">
      <c r="L48792" s="36"/>
      <c r="M48792" s="36"/>
      <c r="N48792" s="36"/>
    </row>
    <row r="48793" spans="12:14" x14ac:dyDescent="0.25">
      <c r="L48793" s="36"/>
      <c r="M48793" s="36"/>
      <c r="N48793" s="36"/>
    </row>
    <row r="48794" spans="12:14" x14ac:dyDescent="0.25">
      <c r="L48794" s="36"/>
      <c r="M48794" s="36"/>
      <c r="N48794" s="36"/>
    </row>
    <row r="48795" spans="12:14" x14ac:dyDescent="0.25">
      <c r="L48795" s="36"/>
      <c r="M48795" s="36"/>
      <c r="N48795" s="36"/>
    </row>
    <row r="48796" spans="12:14" x14ac:dyDescent="0.25">
      <c r="L48796" s="36"/>
      <c r="M48796" s="36"/>
      <c r="N48796" s="36"/>
    </row>
    <row r="48797" spans="12:14" x14ac:dyDescent="0.25">
      <c r="L48797" s="36"/>
      <c r="M48797" s="36"/>
      <c r="N48797" s="36"/>
    </row>
    <row r="48798" spans="12:14" x14ac:dyDescent="0.25">
      <c r="L48798" s="36"/>
      <c r="M48798" s="36"/>
      <c r="N48798" s="36"/>
    </row>
    <row r="48799" spans="12:14" x14ac:dyDescent="0.25">
      <c r="L48799" s="36"/>
      <c r="M48799" s="36"/>
      <c r="N48799" s="36"/>
    </row>
    <row r="48800" spans="12:14" x14ac:dyDescent="0.25">
      <c r="L48800" s="36"/>
      <c r="M48800" s="36"/>
      <c r="N48800" s="36"/>
    </row>
    <row r="48801" spans="12:14" x14ac:dyDescent="0.25">
      <c r="L48801" s="36"/>
      <c r="M48801" s="36"/>
      <c r="N48801" s="36"/>
    </row>
    <row r="48802" spans="12:14" x14ac:dyDescent="0.25">
      <c r="L48802" s="36"/>
      <c r="M48802" s="36"/>
      <c r="N48802" s="36"/>
    </row>
    <row r="48803" spans="12:14" x14ac:dyDescent="0.25">
      <c r="L48803" s="36"/>
      <c r="M48803" s="36"/>
      <c r="N48803" s="36"/>
    </row>
    <row r="48804" spans="12:14" x14ac:dyDescent="0.25">
      <c r="L48804" s="36"/>
      <c r="M48804" s="36"/>
      <c r="N48804" s="36"/>
    </row>
    <row r="48805" spans="12:14" x14ac:dyDescent="0.25">
      <c r="L48805" s="36"/>
      <c r="M48805" s="36"/>
      <c r="N48805" s="36"/>
    </row>
    <row r="48806" spans="12:14" x14ac:dyDescent="0.25">
      <c r="L48806" s="36"/>
      <c r="M48806" s="36"/>
      <c r="N48806" s="36"/>
    </row>
    <row r="48807" spans="12:14" x14ac:dyDescent="0.25">
      <c r="L48807" s="36"/>
      <c r="M48807" s="36"/>
      <c r="N48807" s="36"/>
    </row>
    <row r="48808" spans="12:14" x14ac:dyDescent="0.25">
      <c r="L48808" s="36"/>
      <c r="M48808" s="36"/>
      <c r="N48808" s="36"/>
    </row>
    <row r="48809" spans="12:14" x14ac:dyDescent="0.25">
      <c r="L48809" s="36"/>
      <c r="M48809" s="36"/>
      <c r="N48809" s="36"/>
    </row>
    <row r="48810" spans="12:14" x14ac:dyDescent="0.25">
      <c r="L48810" s="36"/>
      <c r="M48810" s="36"/>
      <c r="N48810" s="36"/>
    </row>
    <row r="48811" spans="12:14" x14ac:dyDescent="0.25">
      <c r="L48811" s="36"/>
      <c r="M48811" s="36"/>
      <c r="N48811" s="36"/>
    </row>
    <row r="48812" spans="12:14" x14ac:dyDescent="0.25">
      <c r="L48812" s="36"/>
      <c r="M48812" s="36"/>
      <c r="N48812" s="36"/>
    </row>
    <row r="48813" spans="12:14" x14ac:dyDescent="0.25">
      <c r="L48813" s="36"/>
      <c r="M48813" s="36"/>
      <c r="N48813" s="36"/>
    </row>
    <row r="48814" spans="12:14" x14ac:dyDescent="0.25">
      <c r="L48814" s="36"/>
      <c r="M48814" s="36"/>
      <c r="N48814" s="36"/>
    </row>
    <row r="48815" spans="12:14" x14ac:dyDescent="0.25">
      <c r="L48815" s="36"/>
      <c r="M48815" s="36"/>
      <c r="N48815" s="36"/>
    </row>
    <row r="48816" spans="12:14" x14ac:dyDescent="0.25">
      <c r="L48816" s="36"/>
      <c r="M48816" s="36"/>
      <c r="N48816" s="36"/>
    </row>
    <row r="48817" spans="12:14" x14ac:dyDescent="0.25">
      <c r="L48817" s="36"/>
      <c r="M48817" s="36"/>
      <c r="N48817" s="36"/>
    </row>
    <row r="48818" spans="12:14" x14ac:dyDescent="0.25">
      <c r="L48818" s="36"/>
      <c r="M48818" s="36"/>
      <c r="N48818" s="36"/>
    </row>
    <row r="48819" spans="12:14" x14ac:dyDescent="0.25">
      <c r="L48819" s="36"/>
      <c r="M48819" s="36"/>
      <c r="N48819" s="36"/>
    </row>
    <row r="48820" spans="12:14" x14ac:dyDescent="0.25">
      <c r="L48820" s="36"/>
      <c r="M48820" s="36"/>
      <c r="N48820" s="36"/>
    </row>
    <row r="48821" spans="12:14" x14ac:dyDescent="0.25">
      <c r="L48821" s="36"/>
      <c r="M48821" s="36"/>
      <c r="N48821" s="36"/>
    </row>
    <row r="48822" spans="12:14" x14ac:dyDescent="0.25">
      <c r="L48822" s="36"/>
      <c r="M48822" s="36"/>
      <c r="N48822" s="36"/>
    </row>
    <row r="48823" spans="12:14" x14ac:dyDescent="0.25">
      <c r="L48823" s="36"/>
      <c r="M48823" s="36"/>
      <c r="N48823" s="36"/>
    </row>
    <row r="48824" spans="12:14" x14ac:dyDescent="0.25">
      <c r="L48824" s="36"/>
      <c r="M48824" s="36"/>
      <c r="N48824" s="36"/>
    </row>
    <row r="48825" spans="12:14" x14ac:dyDescent="0.25">
      <c r="L48825" s="36"/>
      <c r="M48825" s="36"/>
      <c r="N48825" s="36"/>
    </row>
    <row r="48826" spans="12:14" x14ac:dyDescent="0.25">
      <c r="L48826" s="36"/>
      <c r="M48826" s="36"/>
      <c r="N48826" s="36"/>
    </row>
    <row r="48827" spans="12:14" x14ac:dyDescent="0.25">
      <c r="L48827" s="36"/>
      <c r="M48827" s="36"/>
      <c r="N48827" s="36"/>
    </row>
    <row r="48828" spans="12:14" x14ac:dyDescent="0.25">
      <c r="L48828" s="36"/>
      <c r="M48828" s="36"/>
      <c r="N48828" s="36"/>
    </row>
    <row r="48829" spans="12:14" x14ac:dyDescent="0.25">
      <c r="L48829" s="36"/>
      <c r="M48829" s="36"/>
      <c r="N48829" s="36"/>
    </row>
    <row r="48830" spans="12:14" x14ac:dyDescent="0.25">
      <c r="L48830" s="36"/>
      <c r="M48830" s="36"/>
      <c r="N48830" s="36"/>
    </row>
    <row r="48831" spans="12:14" x14ac:dyDescent="0.25">
      <c r="L48831" s="36"/>
      <c r="M48831" s="36"/>
      <c r="N48831" s="36"/>
    </row>
    <row r="48832" spans="12:14" x14ac:dyDescent="0.25">
      <c r="L48832" s="36"/>
      <c r="M48832" s="36"/>
      <c r="N48832" s="36"/>
    </row>
    <row r="48833" spans="12:14" x14ac:dyDescent="0.25">
      <c r="L48833" s="36"/>
      <c r="M48833" s="36"/>
      <c r="N48833" s="36"/>
    </row>
    <row r="48834" spans="12:14" x14ac:dyDescent="0.25">
      <c r="L48834" s="36"/>
      <c r="M48834" s="36"/>
      <c r="N48834" s="36"/>
    </row>
    <row r="48835" spans="12:14" x14ac:dyDescent="0.25">
      <c r="L48835" s="36"/>
      <c r="M48835" s="36"/>
      <c r="N48835" s="36"/>
    </row>
    <row r="48836" spans="12:14" x14ac:dyDescent="0.25">
      <c r="L48836" s="36"/>
      <c r="M48836" s="36"/>
      <c r="N48836" s="36"/>
    </row>
    <row r="48837" spans="12:14" x14ac:dyDescent="0.25">
      <c r="L48837" s="36"/>
      <c r="M48837" s="36"/>
      <c r="N48837" s="36"/>
    </row>
    <row r="48838" spans="12:14" x14ac:dyDescent="0.25">
      <c r="L48838" s="36"/>
      <c r="M48838" s="36"/>
      <c r="N48838" s="36"/>
    </row>
    <row r="48839" spans="12:14" x14ac:dyDescent="0.25">
      <c r="L48839" s="36"/>
      <c r="M48839" s="36"/>
      <c r="N48839" s="36"/>
    </row>
    <row r="48840" spans="12:14" x14ac:dyDescent="0.25">
      <c r="L48840" s="36"/>
      <c r="M48840" s="36"/>
      <c r="N48840" s="36"/>
    </row>
    <row r="48841" spans="12:14" x14ac:dyDescent="0.25">
      <c r="L48841" s="36"/>
      <c r="M48841" s="36"/>
      <c r="N48841" s="36"/>
    </row>
    <row r="48842" spans="12:14" x14ac:dyDescent="0.25">
      <c r="L48842" s="36"/>
      <c r="M48842" s="36"/>
      <c r="N48842" s="36"/>
    </row>
    <row r="48843" spans="12:14" x14ac:dyDescent="0.25">
      <c r="L48843" s="36"/>
      <c r="M48843" s="36"/>
      <c r="N48843" s="36"/>
    </row>
    <row r="48844" spans="12:14" x14ac:dyDescent="0.25">
      <c r="L48844" s="36"/>
      <c r="M48844" s="36"/>
      <c r="N48844" s="36"/>
    </row>
    <row r="48845" spans="12:14" x14ac:dyDescent="0.25">
      <c r="L48845" s="36"/>
      <c r="M48845" s="36"/>
      <c r="N48845" s="36"/>
    </row>
    <row r="48846" spans="12:14" x14ac:dyDescent="0.25">
      <c r="L48846" s="36"/>
      <c r="M48846" s="36"/>
      <c r="N48846" s="36"/>
    </row>
    <row r="48847" spans="12:14" x14ac:dyDescent="0.25">
      <c r="L48847" s="36"/>
      <c r="M48847" s="36"/>
      <c r="N48847" s="36"/>
    </row>
    <row r="48848" spans="12:14" x14ac:dyDescent="0.25">
      <c r="L48848" s="36"/>
      <c r="M48848" s="36"/>
      <c r="N48848" s="36"/>
    </row>
    <row r="48849" spans="12:14" x14ac:dyDescent="0.25">
      <c r="L48849" s="36"/>
      <c r="M48849" s="36"/>
      <c r="N48849" s="36"/>
    </row>
    <row r="48850" spans="12:14" x14ac:dyDescent="0.25">
      <c r="L48850" s="36"/>
      <c r="M48850" s="36"/>
      <c r="N48850" s="36"/>
    </row>
    <row r="48851" spans="12:14" x14ac:dyDescent="0.25">
      <c r="L48851" s="36"/>
      <c r="M48851" s="36"/>
      <c r="N48851" s="36"/>
    </row>
    <row r="48852" spans="12:14" x14ac:dyDescent="0.25">
      <c r="L48852" s="36"/>
      <c r="M48852" s="36"/>
      <c r="N48852" s="36"/>
    </row>
    <row r="48853" spans="12:14" x14ac:dyDescent="0.25">
      <c r="L48853" s="36"/>
      <c r="M48853" s="36"/>
      <c r="N48853" s="36"/>
    </row>
    <row r="48854" spans="12:14" x14ac:dyDescent="0.25">
      <c r="L48854" s="36"/>
      <c r="M48854" s="36"/>
      <c r="N48854" s="36"/>
    </row>
    <row r="48855" spans="12:14" x14ac:dyDescent="0.25">
      <c r="L48855" s="36"/>
      <c r="M48855" s="36"/>
      <c r="N48855" s="36"/>
    </row>
    <row r="48856" spans="12:14" x14ac:dyDescent="0.25">
      <c r="L48856" s="36"/>
      <c r="M48856" s="36"/>
      <c r="N48856" s="36"/>
    </row>
    <row r="48857" spans="12:14" x14ac:dyDescent="0.25">
      <c r="L48857" s="36"/>
      <c r="M48857" s="36"/>
      <c r="N48857" s="36"/>
    </row>
    <row r="48858" spans="12:14" x14ac:dyDescent="0.25">
      <c r="L48858" s="36"/>
      <c r="M48858" s="36"/>
      <c r="N48858" s="36"/>
    </row>
    <row r="48859" spans="12:14" x14ac:dyDescent="0.25">
      <c r="L48859" s="36"/>
      <c r="M48859" s="36"/>
      <c r="N48859" s="36"/>
    </row>
    <row r="48860" spans="12:14" x14ac:dyDescent="0.25">
      <c r="L48860" s="36"/>
      <c r="M48860" s="36"/>
      <c r="N48860" s="36"/>
    </row>
    <row r="48861" spans="12:14" x14ac:dyDescent="0.25">
      <c r="L48861" s="36"/>
      <c r="M48861" s="36"/>
      <c r="N48861" s="36"/>
    </row>
    <row r="48862" spans="12:14" x14ac:dyDescent="0.25">
      <c r="L48862" s="36"/>
      <c r="M48862" s="36"/>
      <c r="N48862" s="36"/>
    </row>
    <row r="48863" spans="12:14" x14ac:dyDescent="0.25">
      <c r="L48863" s="36"/>
      <c r="M48863" s="36"/>
      <c r="N48863" s="36"/>
    </row>
    <row r="48864" spans="12:14" x14ac:dyDescent="0.25">
      <c r="L48864" s="36"/>
      <c r="M48864" s="36"/>
      <c r="N48864" s="36"/>
    </row>
    <row r="48865" spans="12:14" x14ac:dyDescent="0.25">
      <c r="L48865" s="36"/>
      <c r="M48865" s="36"/>
      <c r="N48865" s="36"/>
    </row>
    <row r="48866" spans="12:14" x14ac:dyDescent="0.25">
      <c r="L48866" s="36"/>
      <c r="M48866" s="36"/>
      <c r="N48866" s="36"/>
    </row>
    <row r="48867" spans="12:14" x14ac:dyDescent="0.25">
      <c r="L48867" s="36"/>
      <c r="M48867" s="36"/>
      <c r="N48867" s="36"/>
    </row>
    <row r="48868" spans="12:14" x14ac:dyDescent="0.25">
      <c r="L48868" s="36"/>
      <c r="M48868" s="36"/>
      <c r="N48868" s="36"/>
    </row>
    <row r="48869" spans="12:14" x14ac:dyDescent="0.25">
      <c r="L48869" s="36"/>
      <c r="M48869" s="36"/>
      <c r="N48869" s="36"/>
    </row>
    <row r="48870" spans="12:14" x14ac:dyDescent="0.25">
      <c r="L48870" s="36"/>
      <c r="M48870" s="36"/>
      <c r="N48870" s="36"/>
    </row>
    <row r="48871" spans="12:14" x14ac:dyDescent="0.25">
      <c r="L48871" s="36"/>
      <c r="M48871" s="36"/>
      <c r="N48871" s="36"/>
    </row>
    <row r="48872" spans="12:14" x14ac:dyDescent="0.25">
      <c r="L48872" s="36"/>
      <c r="M48872" s="36"/>
      <c r="N48872" s="36"/>
    </row>
    <row r="48873" spans="12:14" x14ac:dyDescent="0.25">
      <c r="L48873" s="36"/>
      <c r="M48873" s="36"/>
      <c r="N48873" s="36"/>
    </row>
    <row r="48874" spans="12:14" x14ac:dyDescent="0.25">
      <c r="L48874" s="36"/>
      <c r="M48874" s="36"/>
      <c r="N48874" s="36"/>
    </row>
    <row r="48875" spans="12:14" x14ac:dyDescent="0.25">
      <c r="L48875" s="36"/>
      <c r="M48875" s="36"/>
      <c r="N48875" s="36"/>
    </row>
    <row r="48876" spans="12:14" x14ac:dyDescent="0.25">
      <c r="L48876" s="36"/>
      <c r="M48876" s="36"/>
      <c r="N48876" s="36"/>
    </row>
    <row r="48877" spans="12:14" x14ac:dyDescent="0.25">
      <c r="L48877" s="36"/>
      <c r="M48877" s="36"/>
      <c r="N48877" s="36"/>
    </row>
    <row r="48878" spans="12:14" x14ac:dyDescent="0.25">
      <c r="L48878" s="36"/>
      <c r="M48878" s="36"/>
      <c r="N48878" s="36"/>
    </row>
    <row r="48879" spans="12:14" x14ac:dyDescent="0.25">
      <c r="L48879" s="36"/>
      <c r="M48879" s="36"/>
      <c r="N48879" s="36"/>
    </row>
    <row r="48880" spans="12:14" x14ac:dyDescent="0.25">
      <c r="L48880" s="36"/>
      <c r="M48880" s="36"/>
      <c r="N48880" s="36"/>
    </row>
    <row r="48881" spans="12:14" x14ac:dyDescent="0.25">
      <c r="L48881" s="36"/>
      <c r="M48881" s="36"/>
      <c r="N48881" s="36"/>
    </row>
    <row r="48882" spans="12:14" x14ac:dyDescent="0.25">
      <c r="L48882" s="36"/>
      <c r="M48882" s="36"/>
      <c r="N48882" s="36"/>
    </row>
    <row r="48883" spans="12:14" x14ac:dyDescent="0.25">
      <c r="L48883" s="36"/>
      <c r="M48883" s="36"/>
      <c r="N48883" s="36"/>
    </row>
    <row r="48884" spans="12:14" x14ac:dyDescent="0.25">
      <c r="L48884" s="36"/>
      <c r="M48884" s="36"/>
      <c r="N48884" s="36"/>
    </row>
    <row r="48885" spans="12:14" x14ac:dyDescent="0.25">
      <c r="L48885" s="36"/>
      <c r="M48885" s="36"/>
      <c r="N48885" s="36"/>
    </row>
    <row r="48886" spans="12:14" x14ac:dyDescent="0.25">
      <c r="L48886" s="36"/>
      <c r="M48886" s="36"/>
      <c r="N48886" s="36"/>
    </row>
    <row r="48887" spans="12:14" x14ac:dyDescent="0.25">
      <c r="L48887" s="36"/>
      <c r="M48887" s="36"/>
      <c r="N48887" s="36"/>
    </row>
    <row r="48888" spans="12:14" x14ac:dyDescent="0.25">
      <c r="L48888" s="36"/>
      <c r="M48888" s="36"/>
      <c r="N48888" s="36"/>
    </row>
    <row r="48889" spans="12:14" x14ac:dyDescent="0.25">
      <c r="L48889" s="36"/>
      <c r="M48889" s="36"/>
      <c r="N48889" s="36"/>
    </row>
    <row r="48890" spans="12:14" x14ac:dyDescent="0.25">
      <c r="L48890" s="36"/>
      <c r="M48890" s="36"/>
      <c r="N48890" s="36"/>
    </row>
    <row r="48891" spans="12:14" x14ac:dyDescent="0.25">
      <c r="L48891" s="36"/>
      <c r="M48891" s="36"/>
      <c r="N48891" s="36"/>
    </row>
    <row r="48892" spans="12:14" x14ac:dyDescent="0.25">
      <c r="L48892" s="36"/>
      <c r="M48892" s="36"/>
      <c r="N48892" s="36"/>
    </row>
    <row r="48893" spans="12:14" x14ac:dyDescent="0.25">
      <c r="L48893" s="36"/>
      <c r="M48893" s="36"/>
      <c r="N48893" s="36"/>
    </row>
    <row r="48894" spans="12:14" x14ac:dyDescent="0.25">
      <c r="L48894" s="36"/>
      <c r="M48894" s="36"/>
      <c r="N48894" s="36"/>
    </row>
    <row r="48895" spans="12:14" x14ac:dyDescent="0.25">
      <c r="L48895" s="36"/>
      <c r="M48895" s="36"/>
      <c r="N48895" s="36"/>
    </row>
    <row r="48896" spans="12:14" x14ac:dyDescent="0.25">
      <c r="L48896" s="36"/>
      <c r="M48896" s="36"/>
      <c r="N48896" s="36"/>
    </row>
    <row r="48897" spans="12:14" x14ac:dyDescent="0.25">
      <c r="L48897" s="36"/>
      <c r="M48897" s="36"/>
      <c r="N48897" s="36"/>
    </row>
    <row r="48898" spans="12:14" x14ac:dyDescent="0.25">
      <c r="L48898" s="36"/>
      <c r="M48898" s="36"/>
      <c r="N48898" s="36"/>
    </row>
    <row r="48899" spans="12:14" x14ac:dyDescent="0.25">
      <c r="L48899" s="36"/>
      <c r="M48899" s="36"/>
      <c r="N48899" s="36"/>
    </row>
    <row r="48900" spans="12:14" x14ac:dyDescent="0.25">
      <c r="L48900" s="36"/>
      <c r="M48900" s="36"/>
      <c r="N48900" s="36"/>
    </row>
    <row r="48901" spans="12:14" x14ac:dyDescent="0.25">
      <c r="L48901" s="36"/>
      <c r="M48901" s="36"/>
      <c r="N48901" s="36"/>
    </row>
    <row r="48902" spans="12:14" x14ac:dyDescent="0.25">
      <c r="L48902" s="36"/>
      <c r="M48902" s="36"/>
      <c r="N48902" s="36"/>
    </row>
    <row r="48903" spans="12:14" x14ac:dyDescent="0.25">
      <c r="L48903" s="36"/>
      <c r="M48903" s="36"/>
      <c r="N48903" s="36"/>
    </row>
    <row r="48904" spans="12:14" x14ac:dyDescent="0.25">
      <c r="L48904" s="36"/>
      <c r="M48904" s="36"/>
      <c r="N48904" s="36"/>
    </row>
    <row r="48905" spans="12:14" x14ac:dyDescent="0.25">
      <c r="L48905" s="36"/>
      <c r="M48905" s="36"/>
      <c r="N48905" s="36"/>
    </row>
    <row r="48906" spans="12:14" x14ac:dyDescent="0.25">
      <c r="L48906" s="36"/>
      <c r="M48906" s="36"/>
      <c r="N48906" s="36"/>
    </row>
    <row r="48907" spans="12:14" x14ac:dyDescent="0.25">
      <c r="L48907" s="36"/>
      <c r="M48907" s="36"/>
      <c r="N48907" s="36"/>
    </row>
    <row r="48908" spans="12:14" x14ac:dyDescent="0.25">
      <c r="L48908" s="36"/>
      <c r="M48908" s="36"/>
      <c r="N48908" s="36"/>
    </row>
    <row r="48909" spans="12:14" x14ac:dyDescent="0.25">
      <c r="L48909" s="36"/>
      <c r="M48909" s="36"/>
      <c r="N48909" s="36"/>
    </row>
    <row r="48910" spans="12:14" x14ac:dyDescent="0.25">
      <c r="L48910" s="36"/>
      <c r="M48910" s="36"/>
      <c r="N48910" s="36"/>
    </row>
    <row r="48911" spans="12:14" x14ac:dyDescent="0.25">
      <c r="L48911" s="36"/>
      <c r="M48911" s="36"/>
      <c r="N48911" s="36"/>
    </row>
    <row r="48912" spans="12:14" x14ac:dyDescent="0.25">
      <c r="L48912" s="36"/>
      <c r="M48912" s="36"/>
      <c r="N48912" s="36"/>
    </row>
    <row r="48913" spans="12:14" x14ac:dyDescent="0.25">
      <c r="L48913" s="36"/>
      <c r="M48913" s="36"/>
      <c r="N48913" s="36"/>
    </row>
    <row r="48914" spans="12:14" x14ac:dyDescent="0.25">
      <c r="L48914" s="36"/>
      <c r="M48914" s="36"/>
      <c r="N48914" s="36"/>
    </row>
    <row r="48915" spans="12:14" x14ac:dyDescent="0.25">
      <c r="L48915" s="36"/>
      <c r="M48915" s="36"/>
      <c r="N48915" s="36"/>
    </row>
    <row r="48916" spans="12:14" x14ac:dyDescent="0.25">
      <c r="L48916" s="36"/>
      <c r="M48916" s="36"/>
      <c r="N48916" s="36"/>
    </row>
    <row r="48917" spans="12:14" x14ac:dyDescent="0.25">
      <c r="L48917" s="36"/>
      <c r="M48917" s="36"/>
      <c r="N48917" s="36"/>
    </row>
    <row r="48918" spans="12:14" x14ac:dyDescent="0.25">
      <c r="L48918" s="36"/>
      <c r="M48918" s="36"/>
      <c r="N48918" s="36"/>
    </row>
    <row r="48919" spans="12:14" x14ac:dyDescent="0.25">
      <c r="L48919" s="36"/>
      <c r="M48919" s="36"/>
      <c r="N48919" s="36"/>
    </row>
    <row r="48920" spans="12:14" x14ac:dyDescent="0.25">
      <c r="L48920" s="36"/>
      <c r="M48920" s="36"/>
      <c r="N48920" s="36"/>
    </row>
    <row r="48921" spans="12:14" x14ac:dyDescent="0.25">
      <c r="L48921" s="36"/>
      <c r="M48921" s="36"/>
      <c r="N48921" s="36"/>
    </row>
    <row r="48922" spans="12:14" x14ac:dyDescent="0.25">
      <c r="L48922" s="36"/>
      <c r="M48922" s="36"/>
      <c r="N48922" s="36"/>
    </row>
    <row r="48923" spans="12:14" x14ac:dyDescent="0.25">
      <c r="L48923" s="36"/>
      <c r="M48923" s="36"/>
      <c r="N48923" s="36"/>
    </row>
    <row r="48924" spans="12:14" x14ac:dyDescent="0.25">
      <c r="L48924" s="36"/>
      <c r="M48924" s="36"/>
      <c r="N48924" s="36"/>
    </row>
    <row r="48925" spans="12:14" x14ac:dyDescent="0.25">
      <c r="L48925" s="36"/>
      <c r="M48925" s="36"/>
      <c r="N48925" s="36"/>
    </row>
    <row r="48926" spans="12:14" x14ac:dyDescent="0.25">
      <c r="L48926" s="36"/>
      <c r="M48926" s="36"/>
      <c r="N48926" s="36"/>
    </row>
    <row r="48927" spans="12:14" x14ac:dyDescent="0.25">
      <c r="L48927" s="36"/>
      <c r="M48927" s="36"/>
      <c r="N48927" s="36"/>
    </row>
    <row r="48928" spans="12:14" x14ac:dyDescent="0.25">
      <c r="L48928" s="36"/>
      <c r="M48928" s="36"/>
      <c r="N48928" s="36"/>
    </row>
    <row r="48929" spans="12:14" x14ac:dyDescent="0.25">
      <c r="L48929" s="36"/>
      <c r="M48929" s="36"/>
      <c r="N48929" s="36"/>
    </row>
    <row r="48930" spans="12:14" x14ac:dyDescent="0.25">
      <c r="L48930" s="36"/>
      <c r="M48930" s="36"/>
      <c r="N48930" s="36"/>
    </row>
    <row r="48931" spans="12:14" x14ac:dyDescent="0.25">
      <c r="L48931" s="36"/>
      <c r="M48931" s="36"/>
      <c r="N48931" s="36"/>
    </row>
    <row r="48932" spans="12:14" x14ac:dyDescent="0.25">
      <c r="L48932" s="36"/>
      <c r="M48932" s="36"/>
      <c r="N48932" s="36"/>
    </row>
    <row r="48933" spans="12:14" x14ac:dyDescent="0.25">
      <c r="L48933" s="36"/>
      <c r="M48933" s="36"/>
      <c r="N48933" s="36"/>
    </row>
    <row r="48934" spans="12:14" x14ac:dyDescent="0.25">
      <c r="L48934" s="36"/>
      <c r="M48934" s="36"/>
      <c r="N48934" s="36"/>
    </row>
    <row r="48935" spans="12:14" x14ac:dyDescent="0.25">
      <c r="L48935" s="36"/>
      <c r="M48935" s="36"/>
      <c r="N48935" s="36"/>
    </row>
    <row r="48936" spans="12:14" x14ac:dyDescent="0.25">
      <c r="L48936" s="36"/>
      <c r="M48936" s="36"/>
      <c r="N48936" s="36"/>
    </row>
    <row r="48937" spans="12:14" x14ac:dyDescent="0.25">
      <c r="L48937" s="36"/>
      <c r="M48937" s="36"/>
      <c r="N48937" s="36"/>
    </row>
    <row r="48938" spans="12:14" x14ac:dyDescent="0.25">
      <c r="L48938" s="36"/>
      <c r="M48938" s="36"/>
      <c r="N48938" s="36"/>
    </row>
    <row r="48939" spans="12:14" x14ac:dyDescent="0.25">
      <c r="L48939" s="36"/>
      <c r="M48939" s="36"/>
      <c r="N48939" s="36"/>
    </row>
    <row r="48940" spans="12:14" x14ac:dyDescent="0.25">
      <c r="L48940" s="36"/>
      <c r="M48940" s="36"/>
      <c r="N48940" s="36"/>
    </row>
    <row r="48941" spans="12:14" x14ac:dyDescent="0.25">
      <c r="L48941" s="36"/>
      <c r="M48941" s="36"/>
      <c r="N48941" s="36"/>
    </row>
    <row r="48942" spans="12:14" x14ac:dyDescent="0.25">
      <c r="L48942" s="36"/>
      <c r="M48942" s="36"/>
      <c r="N48942" s="36"/>
    </row>
    <row r="48943" spans="12:14" x14ac:dyDescent="0.25">
      <c r="L48943" s="36"/>
      <c r="M48943" s="36"/>
      <c r="N48943" s="36"/>
    </row>
    <row r="48944" spans="12:14" x14ac:dyDescent="0.25">
      <c r="L48944" s="36"/>
      <c r="M48944" s="36"/>
      <c r="N48944" s="36"/>
    </row>
    <row r="48945" spans="12:14" x14ac:dyDescent="0.25">
      <c r="L48945" s="36"/>
      <c r="M48945" s="36"/>
      <c r="N48945" s="36"/>
    </row>
    <row r="48946" spans="12:14" x14ac:dyDescent="0.25">
      <c r="L48946" s="36"/>
      <c r="M48946" s="36"/>
      <c r="N48946" s="36"/>
    </row>
    <row r="48947" spans="12:14" x14ac:dyDescent="0.25">
      <c r="L48947" s="36"/>
      <c r="M48947" s="36"/>
      <c r="N48947" s="36"/>
    </row>
    <row r="48948" spans="12:14" x14ac:dyDescent="0.25">
      <c r="L48948" s="36"/>
      <c r="M48948" s="36"/>
      <c r="N48948" s="36"/>
    </row>
    <row r="48949" spans="12:14" x14ac:dyDescent="0.25">
      <c r="L48949" s="36"/>
      <c r="M48949" s="36"/>
      <c r="N48949" s="36"/>
    </row>
    <row r="48950" spans="12:14" x14ac:dyDescent="0.25">
      <c r="L48950" s="36"/>
      <c r="M48950" s="36"/>
      <c r="N48950" s="36"/>
    </row>
    <row r="48951" spans="12:14" x14ac:dyDescent="0.25">
      <c r="L48951" s="36"/>
      <c r="M48951" s="36"/>
      <c r="N48951" s="36"/>
    </row>
    <row r="48952" spans="12:14" x14ac:dyDescent="0.25">
      <c r="L48952" s="36"/>
      <c r="M48952" s="36"/>
      <c r="N48952" s="36"/>
    </row>
    <row r="48953" spans="12:14" x14ac:dyDescent="0.25">
      <c r="L48953" s="36"/>
      <c r="M48953" s="36"/>
      <c r="N48953" s="36"/>
    </row>
    <row r="48954" spans="12:14" x14ac:dyDescent="0.25">
      <c r="L48954" s="36"/>
      <c r="M48954" s="36"/>
      <c r="N48954" s="36"/>
    </row>
    <row r="48955" spans="12:14" x14ac:dyDescent="0.25">
      <c r="L48955" s="36"/>
      <c r="M48955" s="36"/>
      <c r="N48955" s="36"/>
    </row>
    <row r="48956" spans="12:14" x14ac:dyDescent="0.25">
      <c r="L48956" s="36"/>
      <c r="M48956" s="36"/>
      <c r="N48956" s="36"/>
    </row>
    <row r="48957" spans="12:14" x14ac:dyDescent="0.25">
      <c r="L48957" s="36"/>
      <c r="M48957" s="36"/>
      <c r="N48957" s="36"/>
    </row>
    <row r="48958" spans="12:14" x14ac:dyDescent="0.25">
      <c r="L48958" s="36"/>
      <c r="M48958" s="36"/>
      <c r="N48958" s="36"/>
    </row>
    <row r="48959" spans="12:14" x14ac:dyDescent="0.25">
      <c r="L48959" s="36"/>
      <c r="M48959" s="36"/>
      <c r="N48959" s="36"/>
    </row>
    <row r="48960" spans="12:14" x14ac:dyDescent="0.25">
      <c r="L48960" s="36"/>
      <c r="M48960" s="36"/>
      <c r="N48960" s="36"/>
    </row>
    <row r="48961" spans="12:14" x14ac:dyDescent="0.25">
      <c r="L48961" s="36"/>
      <c r="M48961" s="36"/>
      <c r="N48961" s="36"/>
    </row>
    <row r="48962" spans="12:14" x14ac:dyDescent="0.25">
      <c r="L48962" s="36"/>
      <c r="M48962" s="36"/>
      <c r="N48962" s="36"/>
    </row>
    <row r="48963" spans="12:14" x14ac:dyDescent="0.25">
      <c r="L48963" s="36"/>
      <c r="M48963" s="36"/>
      <c r="N48963" s="36"/>
    </row>
    <row r="48964" spans="12:14" x14ac:dyDescent="0.25">
      <c r="L48964" s="36"/>
      <c r="M48964" s="36"/>
      <c r="N48964" s="36"/>
    </row>
    <row r="48965" spans="12:14" x14ac:dyDescent="0.25">
      <c r="L48965" s="36"/>
      <c r="M48965" s="36"/>
      <c r="N48965" s="36"/>
    </row>
    <row r="48966" spans="12:14" x14ac:dyDescent="0.25">
      <c r="L48966" s="36"/>
      <c r="M48966" s="36"/>
      <c r="N48966" s="36"/>
    </row>
    <row r="48967" spans="12:14" x14ac:dyDescent="0.25">
      <c r="L48967" s="36"/>
      <c r="M48967" s="36"/>
      <c r="N48967" s="36"/>
    </row>
    <row r="48968" spans="12:14" x14ac:dyDescent="0.25">
      <c r="L48968" s="36"/>
      <c r="M48968" s="36"/>
      <c r="N48968" s="36"/>
    </row>
    <row r="48969" spans="12:14" x14ac:dyDescent="0.25">
      <c r="L48969" s="36"/>
      <c r="M48969" s="36"/>
      <c r="N48969" s="36"/>
    </row>
    <row r="48970" spans="12:14" x14ac:dyDescent="0.25">
      <c r="L48970" s="36"/>
      <c r="M48970" s="36"/>
      <c r="N48970" s="36"/>
    </row>
    <row r="48971" spans="12:14" x14ac:dyDescent="0.25">
      <c r="L48971" s="36"/>
      <c r="M48971" s="36"/>
      <c r="N48971" s="36"/>
    </row>
    <row r="48972" spans="12:14" x14ac:dyDescent="0.25">
      <c r="L48972" s="36"/>
      <c r="M48972" s="36"/>
      <c r="N48972" s="36"/>
    </row>
    <row r="48973" spans="12:14" x14ac:dyDescent="0.25">
      <c r="L48973" s="36"/>
      <c r="M48973" s="36"/>
      <c r="N48973" s="36"/>
    </row>
    <row r="48974" spans="12:14" x14ac:dyDescent="0.25">
      <c r="L48974" s="36"/>
      <c r="M48974" s="36"/>
      <c r="N48974" s="36"/>
    </row>
    <row r="48975" spans="12:14" x14ac:dyDescent="0.25">
      <c r="L48975" s="36"/>
      <c r="M48975" s="36"/>
      <c r="N48975" s="36"/>
    </row>
    <row r="48976" spans="12:14" x14ac:dyDescent="0.25">
      <c r="L48976" s="36"/>
      <c r="M48976" s="36"/>
      <c r="N48976" s="36"/>
    </row>
    <row r="48977" spans="12:14" x14ac:dyDescent="0.25">
      <c r="L48977" s="36"/>
      <c r="M48977" s="36"/>
      <c r="N48977" s="36"/>
    </row>
    <row r="48978" spans="12:14" x14ac:dyDescent="0.25">
      <c r="L48978" s="36"/>
      <c r="M48978" s="36"/>
      <c r="N48978" s="36"/>
    </row>
    <row r="48979" spans="12:14" x14ac:dyDescent="0.25">
      <c r="L48979" s="36"/>
      <c r="M48979" s="36"/>
      <c r="N48979" s="36"/>
    </row>
    <row r="48980" spans="12:14" x14ac:dyDescent="0.25">
      <c r="L48980" s="36"/>
      <c r="M48980" s="36"/>
      <c r="N48980" s="36"/>
    </row>
    <row r="48981" spans="12:14" x14ac:dyDescent="0.25">
      <c r="L48981" s="36"/>
      <c r="M48981" s="36"/>
      <c r="N48981" s="36"/>
    </row>
    <row r="48982" spans="12:14" x14ac:dyDescent="0.25">
      <c r="L48982" s="36"/>
      <c r="M48982" s="36"/>
      <c r="N48982" s="36"/>
    </row>
    <row r="48983" spans="12:14" x14ac:dyDescent="0.25">
      <c r="L48983" s="36"/>
      <c r="M48983" s="36"/>
      <c r="N48983" s="36"/>
    </row>
    <row r="48984" spans="12:14" x14ac:dyDescent="0.25">
      <c r="L48984" s="36"/>
      <c r="M48984" s="36"/>
      <c r="N48984" s="36"/>
    </row>
    <row r="48985" spans="12:14" x14ac:dyDescent="0.25">
      <c r="L48985" s="36"/>
      <c r="M48985" s="36"/>
      <c r="N48985" s="36"/>
    </row>
    <row r="48986" spans="12:14" x14ac:dyDescent="0.25">
      <c r="L48986" s="36"/>
      <c r="M48986" s="36"/>
      <c r="N48986" s="36"/>
    </row>
    <row r="48987" spans="12:14" x14ac:dyDescent="0.25">
      <c r="L48987" s="36"/>
      <c r="M48987" s="36"/>
      <c r="N48987" s="36"/>
    </row>
    <row r="48988" spans="12:14" x14ac:dyDescent="0.25">
      <c r="L48988" s="36"/>
      <c r="M48988" s="36"/>
      <c r="N48988" s="36"/>
    </row>
    <row r="48989" spans="12:14" x14ac:dyDescent="0.25">
      <c r="L48989" s="36"/>
      <c r="M48989" s="36"/>
      <c r="N48989" s="36"/>
    </row>
    <row r="48990" spans="12:14" x14ac:dyDescent="0.25">
      <c r="L48990" s="36"/>
      <c r="M48990" s="36"/>
      <c r="N48990" s="36"/>
    </row>
    <row r="48991" spans="12:14" x14ac:dyDescent="0.25">
      <c r="L48991" s="36"/>
      <c r="M48991" s="36"/>
      <c r="N48991" s="36"/>
    </row>
    <row r="48992" spans="12:14" x14ac:dyDescent="0.25">
      <c r="L48992" s="36"/>
      <c r="M48992" s="36"/>
      <c r="N48992" s="36"/>
    </row>
    <row r="48993" spans="12:14" x14ac:dyDescent="0.25">
      <c r="L48993" s="36"/>
      <c r="M48993" s="36"/>
      <c r="N48993" s="36"/>
    </row>
    <row r="48994" spans="12:14" x14ac:dyDescent="0.25">
      <c r="L48994" s="36"/>
      <c r="M48994" s="36"/>
      <c r="N48994" s="36"/>
    </row>
    <row r="48995" spans="12:14" x14ac:dyDescent="0.25">
      <c r="L48995" s="36"/>
      <c r="M48995" s="36"/>
      <c r="N48995" s="36"/>
    </row>
    <row r="48996" spans="12:14" x14ac:dyDescent="0.25">
      <c r="L48996" s="36"/>
      <c r="M48996" s="36"/>
      <c r="N48996" s="36"/>
    </row>
    <row r="48997" spans="12:14" x14ac:dyDescent="0.25">
      <c r="L48997" s="36"/>
      <c r="M48997" s="36"/>
      <c r="N48997" s="36"/>
    </row>
    <row r="48998" spans="12:14" x14ac:dyDescent="0.25">
      <c r="L48998" s="36"/>
      <c r="M48998" s="36"/>
      <c r="N48998" s="36"/>
    </row>
    <row r="48999" spans="12:14" x14ac:dyDescent="0.25">
      <c r="L48999" s="36"/>
      <c r="M48999" s="36"/>
      <c r="N48999" s="36"/>
    </row>
    <row r="49000" spans="12:14" x14ac:dyDescent="0.25">
      <c r="L49000" s="36"/>
      <c r="M49000" s="36"/>
      <c r="N49000" s="36"/>
    </row>
    <row r="49001" spans="12:14" x14ac:dyDescent="0.25">
      <c r="L49001" s="36"/>
      <c r="M49001" s="36"/>
      <c r="N49001" s="36"/>
    </row>
    <row r="49002" spans="12:14" x14ac:dyDescent="0.25">
      <c r="L49002" s="36"/>
      <c r="M49002" s="36"/>
      <c r="N49002" s="36"/>
    </row>
    <row r="49003" spans="12:14" x14ac:dyDescent="0.25">
      <c r="L49003" s="36"/>
      <c r="M49003" s="36"/>
      <c r="N49003" s="36"/>
    </row>
    <row r="49004" spans="12:14" x14ac:dyDescent="0.25">
      <c r="L49004" s="36"/>
      <c r="M49004" s="36"/>
      <c r="N49004" s="36"/>
    </row>
    <row r="49005" spans="12:14" x14ac:dyDescent="0.25">
      <c r="L49005" s="36"/>
      <c r="M49005" s="36"/>
      <c r="N49005" s="36"/>
    </row>
    <row r="49006" spans="12:14" x14ac:dyDescent="0.25">
      <c r="L49006" s="36"/>
      <c r="M49006" s="36"/>
      <c r="N49006" s="36"/>
    </row>
    <row r="49007" spans="12:14" x14ac:dyDescent="0.25">
      <c r="L49007" s="36"/>
      <c r="M49007" s="36"/>
      <c r="N49007" s="36"/>
    </row>
    <row r="49008" spans="12:14" x14ac:dyDescent="0.25">
      <c r="L49008" s="36"/>
      <c r="M49008" s="36"/>
      <c r="N49008" s="36"/>
    </row>
    <row r="49009" spans="12:14" x14ac:dyDescent="0.25">
      <c r="L49009" s="36"/>
      <c r="M49009" s="36"/>
      <c r="N49009" s="36"/>
    </row>
    <row r="49010" spans="12:14" x14ac:dyDescent="0.25">
      <c r="L49010" s="36"/>
      <c r="M49010" s="36"/>
      <c r="N49010" s="36"/>
    </row>
    <row r="49011" spans="12:14" x14ac:dyDescent="0.25">
      <c r="L49011" s="36"/>
      <c r="M49011" s="36"/>
      <c r="N49011" s="36"/>
    </row>
    <row r="49012" spans="12:14" x14ac:dyDescent="0.25">
      <c r="L49012" s="36"/>
      <c r="M49012" s="36"/>
      <c r="N49012" s="36"/>
    </row>
    <row r="49013" spans="12:14" x14ac:dyDescent="0.25">
      <c r="L49013" s="36"/>
      <c r="M49013" s="36"/>
      <c r="N49013" s="36"/>
    </row>
    <row r="49014" spans="12:14" x14ac:dyDescent="0.25">
      <c r="L49014" s="36"/>
      <c r="M49014" s="36"/>
      <c r="N49014" s="36"/>
    </row>
    <row r="49015" spans="12:14" x14ac:dyDescent="0.25">
      <c r="L49015" s="36"/>
      <c r="M49015" s="36"/>
      <c r="N49015" s="36"/>
    </row>
    <row r="49016" spans="12:14" x14ac:dyDescent="0.25">
      <c r="L49016" s="36"/>
      <c r="M49016" s="36"/>
      <c r="N49016" s="36"/>
    </row>
    <row r="49017" spans="12:14" x14ac:dyDescent="0.25">
      <c r="L49017" s="36"/>
      <c r="M49017" s="36"/>
      <c r="N49017" s="36"/>
    </row>
    <row r="49018" spans="12:14" x14ac:dyDescent="0.25">
      <c r="L49018" s="36"/>
      <c r="M49018" s="36"/>
      <c r="N49018" s="36"/>
    </row>
    <row r="49019" spans="12:14" x14ac:dyDescent="0.25">
      <c r="L49019" s="36"/>
      <c r="M49019" s="36"/>
      <c r="N49019" s="36"/>
    </row>
    <row r="49020" spans="12:14" x14ac:dyDescent="0.25">
      <c r="L49020" s="36"/>
      <c r="M49020" s="36"/>
      <c r="N49020" s="36"/>
    </row>
    <row r="49021" spans="12:14" x14ac:dyDescent="0.25">
      <c r="L49021" s="36"/>
      <c r="M49021" s="36"/>
      <c r="N49021" s="36"/>
    </row>
    <row r="49022" spans="12:14" x14ac:dyDescent="0.25">
      <c r="L49022" s="36"/>
      <c r="M49022" s="36"/>
      <c r="N49022" s="36"/>
    </row>
    <row r="49023" spans="12:14" x14ac:dyDescent="0.25">
      <c r="L49023" s="36"/>
      <c r="M49023" s="36"/>
      <c r="N49023" s="36"/>
    </row>
    <row r="49024" spans="12:14" x14ac:dyDescent="0.25">
      <c r="L49024" s="36"/>
      <c r="M49024" s="36"/>
      <c r="N49024" s="36"/>
    </row>
    <row r="49025" spans="12:14" x14ac:dyDescent="0.25">
      <c r="L49025" s="36"/>
      <c r="M49025" s="36"/>
      <c r="N49025" s="36"/>
    </row>
    <row r="49026" spans="12:14" x14ac:dyDescent="0.25">
      <c r="L49026" s="36"/>
      <c r="M49026" s="36"/>
      <c r="N49026" s="36"/>
    </row>
    <row r="49027" spans="12:14" x14ac:dyDescent="0.25">
      <c r="L49027" s="36"/>
      <c r="M49027" s="36"/>
      <c r="N49027" s="36"/>
    </row>
    <row r="49028" spans="12:14" x14ac:dyDescent="0.25">
      <c r="L49028" s="36"/>
      <c r="M49028" s="36"/>
      <c r="N49028" s="36"/>
    </row>
    <row r="49029" spans="12:14" x14ac:dyDescent="0.25">
      <c r="L49029" s="36"/>
      <c r="M49029" s="36"/>
      <c r="N49029" s="36"/>
    </row>
    <row r="49030" spans="12:14" x14ac:dyDescent="0.25">
      <c r="L49030" s="36"/>
      <c r="M49030" s="36"/>
      <c r="N49030" s="36"/>
    </row>
    <row r="49031" spans="12:14" x14ac:dyDescent="0.25">
      <c r="L49031" s="36"/>
      <c r="M49031" s="36"/>
      <c r="N49031" s="36"/>
    </row>
    <row r="49032" spans="12:14" x14ac:dyDescent="0.25">
      <c r="L49032" s="36"/>
      <c r="M49032" s="36"/>
      <c r="N49032" s="36"/>
    </row>
    <row r="49033" spans="12:14" x14ac:dyDescent="0.25">
      <c r="L49033" s="36"/>
      <c r="M49033" s="36"/>
      <c r="N49033" s="36"/>
    </row>
    <row r="49034" spans="12:14" x14ac:dyDescent="0.25">
      <c r="L49034" s="36"/>
      <c r="M49034" s="36"/>
      <c r="N49034" s="36"/>
    </row>
    <row r="49035" spans="12:14" x14ac:dyDescent="0.25">
      <c r="L49035" s="36"/>
      <c r="M49035" s="36"/>
      <c r="N49035" s="36"/>
    </row>
    <row r="49036" spans="12:14" x14ac:dyDescent="0.25">
      <c r="L49036" s="36"/>
      <c r="M49036" s="36"/>
      <c r="N49036" s="36"/>
    </row>
    <row r="49037" spans="12:14" x14ac:dyDescent="0.25">
      <c r="L49037" s="36"/>
      <c r="M49037" s="36"/>
      <c r="N49037" s="36"/>
    </row>
    <row r="49038" spans="12:14" x14ac:dyDescent="0.25">
      <c r="L49038" s="36"/>
      <c r="M49038" s="36"/>
      <c r="N49038" s="36"/>
    </row>
    <row r="49039" spans="12:14" x14ac:dyDescent="0.25">
      <c r="L49039" s="36"/>
      <c r="M49039" s="36"/>
      <c r="N49039" s="36"/>
    </row>
    <row r="49040" spans="12:14" x14ac:dyDescent="0.25">
      <c r="L49040" s="36"/>
      <c r="M49040" s="36"/>
      <c r="N49040" s="36"/>
    </row>
    <row r="49041" spans="12:14" x14ac:dyDescent="0.25">
      <c r="L49041" s="36"/>
      <c r="M49041" s="36"/>
      <c r="N49041" s="36"/>
    </row>
    <row r="49042" spans="12:14" x14ac:dyDescent="0.25">
      <c r="L49042" s="36"/>
      <c r="M49042" s="36"/>
      <c r="N49042" s="36"/>
    </row>
    <row r="49043" spans="12:14" x14ac:dyDescent="0.25">
      <c r="L49043" s="36"/>
      <c r="M49043" s="36"/>
      <c r="N49043" s="36"/>
    </row>
    <row r="49044" spans="12:14" x14ac:dyDescent="0.25">
      <c r="L49044" s="36"/>
      <c r="M49044" s="36"/>
      <c r="N49044" s="36"/>
    </row>
    <row r="49045" spans="12:14" x14ac:dyDescent="0.25">
      <c r="L49045" s="36"/>
      <c r="M49045" s="36"/>
      <c r="N49045" s="36"/>
    </row>
    <row r="49046" spans="12:14" x14ac:dyDescent="0.25">
      <c r="L49046" s="36"/>
      <c r="M49046" s="36"/>
      <c r="N49046" s="36"/>
    </row>
    <row r="49047" spans="12:14" x14ac:dyDescent="0.25">
      <c r="L49047" s="36"/>
      <c r="M49047" s="36"/>
      <c r="N49047" s="36"/>
    </row>
    <row r="49048" spans="12:14" x14ac:dyDescent="0.25">
      <c r="L49048" s="36"/>
      <c r="M49048" s="36"/>
      <c r="N49048" s="36"/>
    </row>
    <row r="49049" spans="12:14" x14ac:dyDescent="0.25">
      <c r="L49049" s="36"/>
      <c r="M49049" s="36"/>
      <c r="N49049" s="36"/>
    </row>
    <row r="49050" spans="12:14" x14ac:dyDescent="0.25">
      <c r="L49050" s="36"/>
      <c r="M49050" s="36"/>
      <c r="N49050" s="36"/>
    </row>
    <row r="49051" spans="12:14" x14ac:dyDescent="0.25">
      <c r="L49051" s="36"/>
      <c r="M49051" s="36"/>
      <c r="N49051" s="36"/>
    </row>
    <row r="49052" spans="12:14" x14ac:dyDescent="0.25">
      <c r="L49052" s="36"/>
      <c r="M49052" s="36"/>
      <c r="N49052" s="36"/>
    </row>
    <row r="49053" spans="12:14" x14ac:dyDescent="0.25">
      <c r="L49053" s="36"/>
      <c r="M49053" s="36"/>
      <c r="N49053" s="36"/>
    </row>
    <row r="49054" spans="12:14" x14ac:dyDescent="0.25">
      <c r="L49054" s="36"/>
      <c r="M49054" s="36"/>
      <c r="N49054" s="36"/>
    </row>
    <row r="49055" spans="12:14" x14ac:dyDescent="0.25">
      <c r="L49055" s="36"/>
      <c r="M49055" s="36"/>
      <c r="N49055" s="36"/>
    </row>
    <row r="49056" spans="12:14" x14ac:dyDescent="0.25">
      <c r="L49056" s="36"/>
      <c r="M49056" s="36"/>
      <c r="N49056" s="36"/>
    </row>
    <row r="49057" spans="12:14" x14ac:dyDescent="0.25">
      <c r="L49057" s="36"/>
      <c r="M49057" s="36"/>
      <c r="N49057" s="36"/>
    </row>
    <row r="49058" spans="12:14" x14ac:dyDescent="0.25">
      <c r="L49058" s="36"/>
      <c r="M49058" s="36"/>
      <c r="N49058" s="36"/>
    </row>
    <row r="49059" spans="12:14" x14ac:dyDescent="0.25">
      <c r="L49059" s="36"/>
      <c r="M49059" s="36"/>
      <c r="N49059" s="36"/>
    </row>
    <row r="49060" spans="12:14" x14ac:dyDescent="0.25">
      <c r="L49060" s="36"/>
      <c r="M49060" s="36"/>
      <c r="N49060" s="36"/>
    </row>
    <row r="49061" spans="12:14" x14ac:dyDescent="0.25">
      <c r="L49061" s="36"/>
      <c r="M49061" s="36"/>
      <c r="N49061" s="36"/>
    </row>
    <row r="49062" spans="12:14" x14ac:dyDescent="0.25">
      <c r="L49062" s="36"/>
      <c r="M49062" s="36"/>
      <c r="N49062" s="36"/>
    </row>
    <row r="49063" spans="12:14" x14ac:dyDescent="0.25">
      <c r="L49063" s="36"/>
      <c r="M49063" s="36"/>
      <c r="N49063" s="36"/>
    </row>
    <row r="49064" spans="12:14" x14ac:dyDescent="0.25">
      <c r="L49064" s="36"/>
      <c r="M49064" s="36"/>
      <c r="N49064" s="36"/>
    </row>
    <row r="49065" spans="12:14" x14ac:dyDescent="0.25">
      <c r="L49065" s="36"/>
      <c r="M49065" s="36"/>
      <c r="N49065" s="36"/>
    </row>
    <row r="49066" spans="12:14" x14ac:dyDescent="0.25">
      <c r="L49066" s="36"/>
      <c r="M49066" s="36"/>
      <c r="N49066" s="36"/>
    </row>
    <row r="49067" spans="12:14" x14ac:dyDescent="0.25">
      <c r="L49067" s="36"/>
      <c r="M49067" s="36"/>
      <c r="N49067" s="36"/>
    </row>
    <row r="49068" spans="12:14" x14ac:dyDescent="0.25">
      <c r="L49068" s="36"/>
      <c r="M49068" s="36"/>
      <c r="N49068" s="36"/>
    </row>
    <row r="49069" spans="12:14" x14ac:dyDescent="0.25">
      <c r="L49069" s="36"/>
      <c r="M49069" s="36"/>
      <c r="N49069" s="36"/>
    </row>
    <row r="49070" spans="12:14" x14ac:dyDescent="0.25">
      <c r="L49070" s="36"/>
      <c r="M49070" s="36"/>
      <c r="N49070" s="36"/>
    </row>
    <row r="49071" spans="12:14" x14ac:dyDescent="0.25">
      <c r="L49071" s="36"/>
      <c r="M49071" s="36"/>
      <c r="N49071" s="36"/>
    </row>
    <row r="49072" spans="12:14" x14ac:dyDescent="0.25">
      <c r="L49072" s="36"/>
      <c r="M49072" s="36"/>
      <c r="N49072" s="36"/>
    </row>
    <row r="49073" spans="12:14" x14ac:dyDescent="0.25">
      <c r="L49073" s="36"/>
      <c r="M49073" s="36"/>
      <c r="N49073" s="36"/>
    </row>
    <row r="49074" spans="12:14" x14ac:dyDescent="0.25">
      <c r="L49074" s="36"/>
      <c r="M49074" s="36"/>
      <c r="N49074" s="36"/>
    </row>
    <row r="49075" spans="12:14" x14ac:dyDescent="0.25">
      <c r="L49075" s="36"/>
      <c r="M49075" s="36"/>
      <c r="N49075" s="36"/>
    </row>
    <row r="49076" spans="12:14" x14ac:dyDescent="0.25">
      <c r="L49076" s="36"/>
      <c r="M49076" s="36"/>
      <c r="N49076" s="36"/>
    </row>
    <row r="49077" spans="12:14" x14ac:dyDescent="0.25">
      <c r="L49077" s="36"/>
      <c r="M49077" s="36"/>
      <c r="N49077" s="36"/>
    </row>
    <row r="49078" spans="12:14" x14ac:dyDescent="0.25">
      <c r="L49078" s="36"/>
      <c r="M49078" s="36"/>
      <c r="N49078" s="36"/>
    </row>
    <row r="49079" spans="12:14" x14ac:dyDescent="0.25">
      <c r="L49079" s="36"/>
      <c r="M49079" s="36"/>
      <c r="N49079" s="36"/>
    </row>
    <row r="49080" spans="12:14" x14ac:dyDescent="0.25">
      <c r="L49080" s="36"/>
      <c r="M49080" s="36"/>
      <c r="N49080" s="36"/>
    </row>
    <row r="49081" spans="12:14" x14ac:dyDescent="0.25">
      <c r="L49081" s="36"/>
      <c r="M49081" s="36"/>
      <c r="N49081" s="36"/>
    </row>
    <row r="49082" spans="12:14" x14ac:dyDescent="0.25">
      <c r="L49082" s="36"/>
      <c r="M49082" s="36"/>
      <c r="N49082" s="36"/>
    </row>
    <row r="49083" spans="12:14" x14ac:dyDescent="0.25">
      <c r="L49083" s="36"/>
      <c r="M49083" s="36"/>
      <c r="N49083" s="36"/>
    </row>
    <row r="49084" spans="12:14" x14ac:dyDescent="0.25">
      <c r="L49084" s="36"/>
      <c r="M49084" s="36"/>
      <c r="N49084" s="36"/>
    </row>
    <row r="49085" spans="12:14" x14ac:dyDescent="0.25">
      <c r="L49085" s="36"/>
      <c r="M49085" s="36"/>
      <c r="N49085" s="36"/>
    </row>
    <row r="49086" spans="12:14" x14ac:dyDescent="0.25">
      <c r="L49086" s="36"/>
      <c r="M49086" s="36"/>
      <c r="N49086" s="36"/>
    </row>
    <row r="49087" spans="12:14" x14ac:dyDescent="0.25">
      <c r="L49087" s="36"/>
      <c r="M49087" s="36"/>
      <c r="N49087" s="36"/>
    </row>
    <row r="49088" spans="12:14" x14ac:dyDescent="0.25">
      <c r="L49088" s="36"/>
      <c r="M49088" s="36"/>
      <c r="N49088" s="36"/>
    </row>
    <row r="49089" spans="12:14" x14ac:dyDescent="0.25">
      <c r="L49089" s="36"/>
      <c r="M49089" s="36"/>
      <c r="N49089" s="36"/>
    </row>
    <row r="49090" spans="12:14" x14ac:dyDescent="0.25">
      <c r="L49090" s="36"/>
      <c r="M49090" s="36"/>
      <c r="N49090" s="36"/>
    </row>
    <row r="49091" spans="12:14" x14ac:dyDescent="0.25">
      <c r="L49091" s="36"/>
      <c r="M49091" s="36"/>
      <c r="N49091" s="36"/>
    </row>
    <row r="49092" spans="12:14" x14ac:dyDescent="0.25">
      <c r="L49092" s="36"/>
      <c r="M49092" s="36"/>
      <c r="N49092" s="36"/>
    </row>
    <row r="49093" spans="12:14" x14ac:dyDescent="0.25">
      <c r="L49093" s="36"/>
      <c r="M49093" s="36"/>
      <c r="N49093" s="36"/>
    </row>
    <row r="49094" spans="12:14" x14ac:dyDescent="0.25">
      <c r="L49094" s="36"/>
      <c r="M49094" s="36"/>
      <c r="N49094" s="36"/>
    </row>
    <row r="49095" spans="12:14" x14ac:dyDescent="0.25">
      <c r="L49095" s="36"/>
      <c r="M49095" s="36"/>
      <c r="N49095" s="36"/>
    </row>
    <row r="49096" spans="12:14" x14ac:dyDescent="0.25">
      <c r="L49096" s="36"/>
      <c r="M49096" s="36"/>
      <c r="N49096" s="36"/>
    </row>
    <row r="49097" spans="12:14" x14ac:dyDescent="0.25">
      <c r="L49097" s="36"/>
      <c r="M49097" s="36"/>
      <c r="N49097" s="36"/>
    </row>
    <row r="49098" spans="12:14" x14ac:dyDescent="0.25">
      <c r="L49098" s="36"/>
      <c r="M49098" s="36"/>
      <c r="N49098" s="36"/>
    </row>
    <row r="49099" spans="12:14" x14ac:dyDescent="0.25">
      <c r="L49099" s="36"/>
      <c r="M49099" s="36"/>
      <c r="N49099" s="36"/>
    </row>
    <row r="49100" spans="12:14" x14ac:dyDescent="0.25">
      <c r="L49100" s="36"/>
      <c r="M49100" s="36"/>
      <c r="N49100" s="36"/>
    </row>
    <row r="49101" spans="12:14" x14ac:dyDescent="0.25">
      <c r="L49101" s="36"/>
      <c r="M49101" s="36"/>
      <c r="N49101" s="36"/>
    </row>
    <row r="49102" spans="12:14" x14ac:dyDescent="0.25">
      <c r="L49102" s="36"/>
      <c r="M49102" s="36"/>
      <c r="N49102" s="36"/>
    </row>
    <row r="49103" spans="12:14" x14ac:dyDescent="0.25">
      <c r="L49103" s="36"/>
      <c r="M49103" s="36"/>
      <c r="N49103" s="36"/>
    </row>
    <row r="49104" spans="12:14" x14ac:dyDescent="0.25">
      <c r="L49104" s="36"/>
      <c r="M49104" s="36"/>
      <c r="N49104" s="36"/>
    </row>
    <row r="49105" spans="12:14" x14ac:dyDescent="0.25">
      <c r="L49105" s="36"/>
      <c r="M49105" s="36"/>
      <c r="N49105" s="36"/>
    </row>
    <row r="49106" spans="12:14" x14ac:dyDescent="0.25">
      <c r="L49106" s="36"/>
      <c r="M49106" s="36"/>
      <c r="N49106" s="36"/>
    </row>
    <row r="49107" spans="12:14" x14ac:dyDescent="0.25">
      <c r="L49107" s="36"/>
      <c r="M49107" s="36"/>
      <c r="N49107" s="36"/>
    </row>
    <row r="49108" spans="12:14" x14ac:dyDescent="0.25">
      <c r="L49108" s="36"/>
      <c r="M49108" s="36"/>
      <c r="N49108" s="36"/>
    </row>
    <row r="49109" spans="12:14" x14ac:dyDescent="0.25">
      <c r="L49109" s="36"/>
      <c r="M49109" s="36"/>
      <c r="N49109" s="36"/>
    </row>
    <row r="49110" spans="12:14" x14ac:dyDescent="0.25">
      <c r="L49110" s="36"/>
      <c r="M49110" s="36"/>
      <c r="N49110" s="36"/>
    </row>
    <row r="49111" spans="12:14" x14ac:dyDescent="0.25">
      <c r="L49111" s="36"/>
      <c r="M49111" s="36"/>
      <c r="N49111" s="36"/>
    </row>
    <row r="49112" spans="12:14" x14ac:dyDescent="0.25">
      <c r="L49112" s="36"/>
      <c r="M49112" s="36"/>
      <c r="N49112" s="36"/>
    </row>
    <row r="49113" spans="12:14" x14ac:dyDescent="0.25">
      <c r="L49113" s="36"/>
      <c r="M49113" s="36"/>
      <c r="N49113" s="36"/>
    </row>
    <row r="49114" spans="12:14" x14ac:dyDescent="0.25">
      <c r="L49114" s="36"/>
      <c r="M49114" s="36"/>
      <c r="N49114" s="36"/>
    </row>
    <row r="49115" spans="12:14" x14ac:dyDescent="0.25">
      <c r="L49115" s="36"/>
      <c r="M49115" s="36"/>
      <c r="N49115" s="36"/>
    </row>
    <row r="49116" spans="12:14" x14ac:dyDescent="0.25">
      <c r="L49116" s="36"/>
      <c r="M49116" s="36"/>
      <c r="N49116" s="36"/>
    </row>
    <row r="49117" spans="12:14" x14ac:dyDescent="0.25">
      <c r="L49117" s="36"/>
      <c r="M49117" s="36"/>
      <c r="N49117" s="36"/>
    </row>
    <row r="49118" spans="12:14" x14ac:dyDescent="0.25">
      <c r="L49118" s="36"/>
      <c r="M49118" s="36"/>
      <c r="N49118" s="36"/>
    </row>
    <row r="49119" spans="12:14" x14ac:dyDescent="0.25">
      <c r="L49119" s="36"/>
      <c r="M49119" s="36"/>
      <c r="N49119" s="36"/>
    </row>
    <row r="49120" spans="12:14" x14ac:dyDescent="0.25">
      <c r="L49120" s="36"/>
      <c r="M49120" s="36"/>
      <c r="N49120" s="36"/>
    </row>
    <row r="49121" spans="12:14" x14ac:dyDescent="0.25">
      <c r="L49121" s="36"/>
      <c r="M49121" s="36"/>
      <c r="N49121" s="36"/>
    </row>
    <row r="49122" spans="12:14" x14ac:dyDescent="0.25">
      <c r="L49122" s="36"/>
      <c r="M49122" s="36"/>
      <c r="N49122" s="36"/>
    </row>
    <row r="49123" spans="12:14" x14ac:dyDescent="0.25">
      <c r="L49123" s="36"/>
      <c r="M49123" s="36"/>
      <c r="N49123" s="36"/>
    </row>
    <row r="49124" spans="12:14" x14ac:dyDescent="0.25">
      <c r="L49124" s="36"/>
      <c r="M49124" s="36"/>
      <c r="N49124" s="36"/>
    </row>
    <row r="49125" spans="12:14" x14ac:dyDescent="0.25">
      <c r="L49125" s="36"/>
      <c r="M49125" s="36"/>
      <c r="N49125" s="36"/>
    </row>
    <row r="49126" spans="12:14" x14ac:dyDescent="0.25">
      <c r="L49126" s="36"/>
      <c r="M49126" s="36"/>
      <c r="N49126" s="36"/>
    </row>
    <row r="49127" spans="12:14" x14ac:dyDescent="0.25">
      <c r="L49127" s="36"/>
      <c r="M49127" s="36"/>
      <c r="N49127" s="36"/>
    </row>
    <row r="49128" spans="12:14" x14ac:dyDescent="0.25">
      <c r="L49128" s="36"/>
      <c r="M49128" s="36"/>
      <c r="N49128" s="36"/>
    </row>
    <row r="49129" spans="12:14" x14ac:dyDescent="0.25">
      <c r="L49129" s="36"/>
      <c r="M49129" s="36"/>
      <c r="N49129" s="36"/>
    </row>
    <row r="49130" spans="12:14" x14ac:dyDescent="0.25">
      <c r="L49130" s="36"/>
      <c r="M49130" s="36"/>
      <c r="N49130" s="36"/>
    </row>
    <row r="49131" spans="12:14" x14ac:dyDescent="0.25">
      <c r="L49131" s="36"/>
      <c r="M49131" s="36"/>
      <c r="N49131" s="36"/>
    </row>
    <row r="49132" spans="12:14" x14ac:dyDescent="0.25">
      <c r="L49132" s="36"/>
      <c r="M49132" s="36"/>
      <c r="N49132" s="36"/>
    </row>
    <row r="49133" spans="12:14" x14ac:dyDescent="0.25">
      <c r="L49133" s="36"/>
      <c r="M49133" s="36"/>
      <c r="N49133" s="36"/>
    </row>
    <row r="49134" spans="12:14" x14ac:dyDescent="0.25">
      <c r="L49134" s="36"/>
      <c r="M49134" s="36"/>
      <c r="N49134" s="36"/>
    </row>
    <row r="49135" spans="12:14" x14ac:dyDescent="0.25">
      <c r="L49135" s="36"/>
      <c r="M49135" s="36"/>
      <c r="N49135" s="36"/>
    </row>
    <row r="49136" spans="12:14" x14ac:dyDescent="0.25">
      <c r="L49136" s="36"/>
      <c r="M49136" s="36"/>
      <c r="N49136" s="36"/>
    </row>
    <row r="49137" spans="12:14" x14ac:dyDescent="0.25">
      <c r="L49137" s="36"/>
      <c r="M49137" s="36"/>
      <c r="N49137" s="36"/>
    </row>
    <row r="49138" spans="12:14" x14ac:dyDescent="0.25">
      <c r="L49138" s="36"/>
      <c r="M49138" s="36"/>
      <c r="N49138" s="36"/>
    </row>
    <row r="49139" spans="12:14" x14ac:dyDescent="0.25">
      <c r="L49139" s="36"/>
      <c r="M49139" s="36"/>
      <c r="N49139" s="36"/>
    </row>
    <row r="49140" spans="12:14" x14ac:dyDescent="0.25">
      <c r="L49140" s="36"/>
      <c r="M49140" s="36"/>
      <c r="N49140" s="36"/>
    </row>
    <row r="49141" spans="12:14" x14ac:dyDescent="0.25">
      <c r="L49141" s="36"/>
      <c r="M49141" s="36"/>
      <c r="N49141" s="36"/>
    </row>
    <row r="49142" spans="12:14" x14ac:dyDescent="0.25">
      <c r="L49142" s="36"/>
      <c r="M49142" s="36"/>
      <c r="N49142" s="36"/>
    </row>
    <row r="49143" spans="12:14" x14ac:dyDescent="0.25">
      <c r="L49143" s="36"/>
      <c r="M49143" s="36"/>
      <c r="N49143" s="36"/>
    </row>
    <row r="49144" spans="12:14" x14ac:dyDescent="0.25">
      <c r="L49144" s="36"/>
      <c r="M49144" s="36"/>
      <c r="N49144" s="36"/>
    </row>
    <row r="49145" spans="12:14" x14ac:dyDescent="0.25">
      <c r="L49145" s="36"/>
      <c r="M49145" s="36"/>
      <c r="N49145" s="36"/>
    </row>
    <row r="49146" spans="12:14" x14ac:dyDescent="0.25">
      <c r="L49146" s="36"/>
      <c r="M49146" s="36"/>
      <c r="N49146" s="36"/>
    </row>
    <row r="49147" spans="12:14" x14ac:dyDescent="0.25">
      <c r="L49147" s="36"/>
      <c r="M49147" s="36"/>
      <c r="N49147" s="36"/>
    </row>
    <row r="49148" spans="12:14" x14ac:dyDescent="0.25">
      <c r="L49148" s="36"/>
      <c r="M49148" s="36"/>
      <c r="N49148" s="36"/>
    </row>
    <row r="49149" spans="12:14" x14ac:dyDescent="0.25">
      <c r="L49149" s="36"/>
      <c r="M49149" s="36"/>
      <c r="N49149" s="36"/>
    </row>
    <row r="49150" spans="12:14" x14ac:dyDescent="0.25">
      <c r="L49150" s="36"/>
      <c r="M49150" s="36"/>
      <c r="N49150" s="36"/>
    </row>
    <row r="49151" spans="12:14" x14ac:dyDescent="0.25">
      <c r="L49151" s="36"/>
      <c r="M49151" s="36"/>
      <c r="N49151" s="36"/>
    </row>
    <row r="49152" spans="12:14" x14ac:dyDescent="0.25">
      <c r="L49152" s="36"/>
      <c r="M49152" s="36"/>
      <c r="N49152" s="36"/>
    </row>
    <row r="49153" spans="12:14" x14ac:dyDescent="0.25">
      <c r="L49153" s="36"/>
      <c r="M49153" s="36"/>
      <c r="N49153" s="36"/>
    </row>
    <row r="49154" spans="12:14" x14ac:dyDescent="0.25">
      <c r="L49154" s="36"/>
      <c r="M49154" s="36"/>
      <c r="N49154" s="36"/>
    </row>
    <row r="49155" spans="12:14" x14ac:dyDescent="0.25">
      <c r="L49155" s="36"/>
      <c r="M49155" s="36"/>
      <c r="N49155" s="36"/>
    </row>
    <row r="49156" spans="12:14" x14ac:dyDescent="0.25">
      <c r="L49156" s="36"/>
      <c r="M49156" s="36"/>
      <c r="N49156" s="36"/>
    </row>
    <row r="49157" spans="12:14" x14ac:dyDescent="0.25">
      <c r="L49157" s="36"/>
      <c r="M49157" s="36"/>
      <c r="N49157" s="36"/>
    </row>
    <row r="49158" spans="12:14" x14ac:dyDescent="0.25">
      <c r="L49158" s="36"/>
      <c r="M49158" s="36"/>
      <c r="N49158" s="36"/>
    </row>
    <row r="49159" spans="12:14" x14ac:dyDescent="0.25">
      <c r="L49159" s="36"/>
      <c r="M49159" s="36"/>
      <c r="N49159" s="36"/>
    </row>
    <row r="49160" spans="12:14" x14ac:dyDescent="0.25">
      <c r="L49160" s="36"/>
      <c r="M49160" s="36"/>
      <c r="N49160" s="36"/>
    </row>
    <row r="49161" spans="12:14" x14ac:dyDescent="0.25">
      <c r="L49161" s="36"/>
      <c r="M49161" s="36"/>
      <c r="N49161" s="36"/>
    </row>
    <row r="49162" spans="12:14" x14ac:dyDescent="0.25">
      <c r="L49162" s="36"/>
      <c r="M49162" s="36"/>
      <c r="N49162" s="36"/>
    </row>
    <row r="49163" spans="12:14" x14ac:dyDescent="0.25">
      <c r="L49163" s="36"/>
      <c r="M49163" s="36"/>
      <c r="N49163" s="36"/>
    </row>
    <row r="49164" spans="12:14" x14ac:dyDescent="0.25">
      <c r="L49164" s="36"/>
      <c r="M49164" s="36"/>
      <c r="N49164" s="36"/>
    </row>
    <row r="49165" spans="12:14" x14ac:dyDescent="0.25">
      <c r="L49165" s="36"/>
      <c r="M49165" s="36"/>
      <c r="N49165" s="36"/>
    </row>
    <row r="49166" spans="12:14" x14ac:dyDescent="0.25">
      <c r="L49166" s="36"/>
      <c r="M49166" s="36"/>
      <c r="N49166" s="36"/>
    </row>
    <row r="49167" spans="12:14" x14ac:dyDescent="0.25">
      <c r="L49167" s="36"/>
      <c r="M49167" s="36"/>
      <c r="N49167" s="36"/>
    </row>
    <row r="49168" spans="12:14" x14ac:dyDescent="0.25">
      <c r="L49168" s="36"/>
      <c r="M49168" s="36"/>
      <c r="N49168" s="36"/>
    </row>
    <row r="49169" spans="12:14" x14ac:dyDescent="0.25">
      <c r="L49169" s="36"/>
      <c r="M49169" s="36"/>
      <c r="N49169" s="36"/>
    </row>
    <row r="49170" spans="12:14" x14ac:dyDescent="0.25">
      <c r="L49170" s="36"/>
      <c r="M49170" s="36"/>
      <c r="N49170" s="36"/>
    </row>
    <row r="49171" spans="12:14" x14ac:dyDescent="0.25">
      <c r="L49171" s="36"/>
      <c r="M49171" s="36"/>
      <c r="N49171" s="36"/>
    </row>
    <row r="49172" spans="12:14" x14ac:dyDescent="0.25">
      <c r="L49172" s="36"/>
      <c r="M49172" s="36"/>
      <c r="N49172" s="36"/>
    </row>
    <row r="49173" spans="12:14" x14ac:dyDescent="0.25">
      <c r="L49173" s="36"/>
      <c r="M49173" s="36"/>
      <c r="N49173" s="36"/>
    </row>
    <row r="49174" spans="12:14" x14ac:dyDescent="0.25">
      <c r="L49174" s="36"/>
      <c r="M49174" s="36"/>
      <c r="N49174" s="36"/>
    </row>
    <row r="49175" spans="12:14" x14ac:dyDescent="0.25">
      <c r="L49175" s="36"/>
      <c r="M49175" s="36"/>
      <c r="N49175" s="36"/>
    </row>
    <row r="49176" spans="12:14" x14ac:dyDescent="0.25">
      <c r="L49176" s="36"/>
      <c r="M49176" s="36"/>
      <c r="N49176" s="36"/>
    </row>
    <row r="49177" spans="12:14" x14ac:dyDescent="0.25">
      <c r="L49177" s="36"/>
      <c r="M49177" s="36"/>
      <c r="N49177" s="36"/>
    </row>
    <row r="49178" spans="12:14" x14ac:dyDescent="0.25">
      <c r="L49178" s="36"/>
      <c r="M49178" s="36"/>
      <c r="N49178" s="36"/>
    </row>
    <row r="49179" spans="12:14" x14ac:dyDescent="0.25">
      <c r="L49179" s="36"/>
      <c r="M49179" s="36"/>
      <c r="N49179" s="36"/>
    </row>
    <row r="49180" spans="12:14" x14ac:dyDescent="0.25">
      <c r="L49180" s="36"/>
      <c r="M49180" s="36"/>
      <c r="N49180" s="36"/>
    </row>
    <row r="49181" spans="12:14" x14ac:dyDescent="0.25">
      <c r="L49181" s="36"/>
      <c r="M49181" s="36"/>
      <c r="N49181" s="36"/>
    </row>
    <row r="49182" spans="12:14" x14ac:dyDescent="0.25">
      <c r="L49182" s="36"/>
      <c r="M49182" s="36"/>
      <c r="N49182" s="36"/>
    </row>
    <row r="49183" spans="12:14" x14ac:dyDescent="0.25">
      <c r="L49183" s="36"/>
      <c r="M49183" s="36"/>
      <c r="N49183" s="36"/>
    </row>
    <row r="49184" spans="12:14" x14ac:dyDescent="0.25">
      <c r="L49184" s="36"/>
      <c r="M49184" s="36"/>
      <c r="N49184" s="36"/>
    </row>
    <row r="49185" spans="12:14" x14ac:dyDescent="0.25">
      <c r="L49185" s="36"/>
      <c r="M49185" s="36"/>
      <c r="N49185" s="36"/>
    </row>
    <row r="49186" spans="12:14" x14ac:dyDescent="0.25">
      <c r="L49186" s="36"/>
      <c r="M49186" s="36"/>
      <c r="N49186" s="36"/>
    </row>
    <row r="49187" spans="12:14" x14ac:dyDescent="0.25">
      <c r="L49187" s="36"/>
      <c r="M49187" s="36"/>
      <c r="N49187" s="36"/>
    </row>
    <row r="49188" spans="12:14" x14ac:dyDescent="0.25">
      <c r="L49188" s="36"/>
      <c r="M49188" s="36"/>
      <c r="N49188" s="36"/>
    </row>
    <row r="49189" spans="12:14" x14ac:dyDescent="0.25">
      <c r="L49189" s="36"/>
      <c r="M49189" s="36"/>
      <c r="N49189" s="36"/>
    </row>
    <row r="49190" spans="12:14" x14ac:dyDescent="0.25">
      <c r="L49190" s="36"/>
      <c r="M49190" s="36"/>
      <c r="N49190" s="36"/>
    </row>
    <row r="49191" spans="12:14" x14ac:dyDescent="0.25">
      <c r="L49191" s="36"/>
      <c r="M49191" s="36"/>
      <c r="N49191" s="36"/>
    </row>
    <row r="49192" spans="12:14" x14ac:dyDescent="0.25">
      <c r="L49192" s="36"/>
      <c r="M49192" s="36"/>
      <c r="N49192" s="36"/>
    </row>
    <row r="49193" spans="12:14" x14ac:dyDescent="0.25">
      <c r="L49193" s="36"/>
      <c r="M49193" s="36"/>
      <c r="N49193" s="36"/>
    </row>
    <row r="49194" spans="12:14" x14ac:dyDescent="0.25">
      <c r="L49194" s="36"/>
      <c r="M49194" s="36"/>
      <c r="N49194" s="36"/>
    </row>
    <row r="49195" spans="12:14" x14ac:dyDescent="0.25">
      <c r="L49195" s="36"/>
      <c r="M49195" s="36"/>
      <c r="N49195" s="36"/>
    </row>
    <row r="49196" spans="12:14" x14ac:dyDescent="0.25">
      <c r="L49196" s="36"/>
      <c r="M49196" s="36"/>
      <c r="N49196" s="36"/>
    </row>
    <row r="49197" spans="12:14" x14ac:dyDescent="0.25">
      <c r="L49197" s="36"/>
      <c r="M49197" s="36"/>
      <c r="N49197" s="36"/>
    </row>
    <row r="49198" spans="12:14" x14ac:dyDescent="0.25">
      <c r="L49198" s="36"/>
      <c r="M49198" s="36"/>
      <c r="N49198" s="36"/>
    </row>
    <row r="49199" spans="12:14" x14ac:dyDescent="0.25">
      <c r="L49199" s="36"/>
      <c r="M49199" s="36"/>
      <c r="N49199" s="36"/>
    </row>
    <row r="49200" spans="12:14" x14ac:dyDescent="0.25">
      <c r="L49200" s="36"/>
      <c r="M49200" s="36"/>
      <c r="N49200" s="36"/>
    </row>
    <row r="49201" spans="12:14" x14ac:dyDescent="0.25">
      <c r="L49201" s="36"/>
      <c r="M49201" s="36"/>
      <c r="N49201" s="36"/>
    </row>
    <row r="49202" spans="12:14" x14ac:dyDescent="0.25">
      <c r="L49202" s="36"/>
      <c r="M49202" s="36"/>
      <c r="N49202" s="36"/>
    </row>
    <row r="49203" spans="12:14" x14ac:dyDescent="0.25">
      <c r="L49203" s="36"/>
      <c r="M49203" s="36"/>
      <c r="N49203" s="36"/>
    </row>
    <row r="49204" spans="12:14" x14ac:dyDescent="0.25">
      <c r="L49204" s="36"/>
      <c r="M49204" s="36"/>
      <c r="N49204" s="36"/>
    </row>
    <row r="49205" spans="12:14" x14ac:dyDescent="0.25">
      <c r="L49205" s="36"/>
      <c r="M49205" s="36"/>
      <c r="N49205" s="36"/>
    </row>
    <row r="49206" spans="12:14" x14ac:dyDescent="0.25">
      <c r="L49206" s="36"/>
      <c r="M49206" s="36"/>
      <c r="N49206" s="36"/>
    </row>
    <row r="49207" spans="12:14" x14ac:dyDescent="0.25">
      <c r="L49207" s="36"/>
      <c r="M49207" s="36"/>
      <c r="N49207" s="36"/>
    </row>
    <row r="49208" spans="12:14" x14ac:dyDescent="0.25">
      <c r="L49208" s="36"/>
      <c r="M49208" s="36"/>
      <c r="N49208" s="36"/>
    </row>
    <row r="49209" spans="12:14" x14ac:dyDescent="0.25">
      <c r="L49209" s="36"/>
      <c r="M49209" s="36"/>
      <c r="N49209" s="36"/>
    </row>
    <row r="49210" spans="12:14" x14ac:dyDescent="0.25">
      <c r="L49210" s="36"/>
      <c r="M49210" s="36"/>
      <c r="N49210" s="36"/>
    </row>
    <row r="49211" spans="12:14" x14ac:dyDescent="0.25">
      <c r="L49211" s="36"/>
      <c r="M49211" s="36"/>
      <c r="N49211" s="36"/>
    </row>
    <row r="49212" spans="12:14" x14ac:dyDescent="0.25">
      <c r="L49212" s="36"/>
      <c r="M49212" s="36"/>
      <c r="N49212" s="36"/>
    </row>
    <row r="49213" spans="12:14" x14ac:dyDescent="0.25">
      <c r="L49213" s="36"/>
      <c r="M49213" s="36"/>
      <c r="N49213" s="36"/>
    </row>
    <row r="49214" spans="12:14" x14ac:dyDescent="0.25">
      <c r="L49214" s="36"/>
      <c r="M49214" s="36"/>
      <c r="N49214" s="36"/>
    </row>
    <row r="49215" spans="12:14" x14ac:dyDescent="0.25">
      <c r="L49215" s="36"/>
      <c r="M49215" s="36"/>
      <c r="N49215" s="36"/>
    </row>
    <row r="49216" spans="12:14" x14ac:dyDescent="0.25">
      <c r="L49216" s="36"/>
      <c r="M49216" s="36"/>
      <c r="N49216" s="36"/>
    </row>
    <row r="49217" spans="12:14" x14ac:dyDescent="0.25">
      <c r="L49217" s="36"/>
      <c r="M49217" s="36"/>
      <c r="N49217" s="36"/>
    </row>
    <row r="49218" spans="12:14" x14ac:dyDescent="0.25">
      <c r="L49218" s="36"/>
      <c r="M49218" s="36"/>
      <c r="N49218" s="36"/>
    </row>
    <row r="49219" spans="12:14" x14ac:dyDescent="0.25">
      <c r="L49219" s="36"/>
      <c r="M49219" s="36"/>
      <c r="N49219" s="36"/>
    </row>
    <row r="49220" spans="12:14" x14ac:dyDescent="0.25">
      <c r="L49220" s="36"/>
      <c r="M49220" s="36"/>
      <c r="N49220" s="36"/>
    </row>
    <row r="49221" spans="12:14" x14ac:dyDescent="0.25">
      <c r="L49221" s="36"/>
      <c r="M49221" s="36"/>
      <c r="N49221" s="36"/>
    </row>
    <row r="49222" spans="12:14" x14ac:dyDescent="0.25">
      <c r="L49222" s="36"/>
      <c r="M49222" s="36"/>
      <c r="N49222" s="36"/>
    </row>
    <row r="49223" spans="12:14" x14ac:dyDescent="0.25">
      <c r="L49223" s="36"/>
      <c r="M49223" s="36"/>
      <c r="N49223" s="36"/>
    </row>
    <row r="49224" spans="12:14" x14ac:dyDescent="0.25">
      <c r="L49224" s="36"/>
      <c r="M49224" s="36"/>
      <c r="N49224" s="36"/>
    </row>
    <row r="49225" spans="12:14" x14ac:dyDescent="0.25">
      <c r="L49225" s="36"/>
      <c r="M49225" s="36"/>
      <c r="N49225" s="36"/>
    </row>
    <row r="49226" spans="12:14" x14ac:dyDescent="0.25">
      <c r="L49226" s="36"/>
      <c r="M49226" s="36"/>
      <c r="N49226" s="36"/>
    </row>
    <row r="49227" spans="12:14" x14ac:dyDescent="0.25">
      <c r="L49227" s="36"/>
      <c r="M49227" s="36"/>
      <c r="N49227" s="36"/>
    </row>
    <row r="49228" spans="12:14" x14ac:dyDescent="0.25">
      <c r="L49228" s="36"/>
      <c r="M49228" s="36"/>
      <c r="N49228" s="36"/>
    </row>
    <row r="49229" spans="12:14" x14ac:dyDescent="0.25">
      <c r="L49229" s="36"/>
      <c r="M49229" s="36"/>
      <c r="N49229" s="36"/>
    </row>
    <row r="49230" spans="12:14" x14ac:dyDescent="0.25">
      <c r="L49230" s="36"/>
      <c r="M49230" s="36"/>
      <c r="N49230" s="36"/>
    </row>
    <row r="49231" spans="12:14" x14ac:dyDescent="0.25">
      <c r="L49231" s="36"/>
      <c r="M49231" s="36"/>
      <c r="N49231" s="36"/>
    </row>
    <row r="49232" spans="12:14" x14ac:dyDescent="0.25">
      <c r="L49232" s="36"/>
      <c r="M49232" s="36"/>
      <c r="N49232" s="36"/>
    </row>
    <row r="49233" spans="12:14" x14ac:dyDescent="0.25">
      <c r="L49233" s="36"/>
      <c r="M49233" s="36"/>
      <c r="N49233" s="36"/>
    </row>
    <row r="49234" spans="12:14" x14ac:dyDescent="0.25">
      <c r="L49234" s="36"/>
      <c r="M49234" s="36"/>
      <c r="N49234" s="36"/>
    </row>
    <row r="49235" spans="12:14" x14ac:dyDescent="0.25">
      <c r="L49235" s="36"/>
      <c r="M49235" s="36"/>
      <c r="N49235" s="36"/>
    </row>
    <row r="49236" spans="12:14" x14ac:dyDescent="0.25">
      <c r="L49236" s="36"/>
      <c r="M49236" s="36"/>
      <c r="N49236" s="36"/>
    </row>
    <row r="49237" spans="12:14" x14ac:dyDescent="0.25">
      <c r="L49237" s="36"/>
      <c r="M49237" s="36"/>
      <c r="N49237" s="36"/>
    </row>
    <row r="49238" spans="12:14" x14ac:dyDescent="0.25">
      <c r="L49238" s="36"/>
      <c r="M49238" s="36"/>
      <c r="N49238" s="36"/>
    </row>
    <row r="49239" spans="12:14" x14ac:dyDescent="0.25">
      <c r="L49239" s="36"/>
      <c r="M49239" s="36"/>
      <c r="N49239" s="36"/>
    </row>
    <row r="49240" spans="12:14" x14ac:dyDescent="0.25">
      <c r="L49240" s="36"/>
      <c r="M49240" s="36"/>
      <c r="N49240" s="36"/>
    </row>
    <row r="49241" spans="12:14" x14ac:dyDescent="0.25">
      <c r="L49241" s="36"/>
      <c r="M49241" s="36"/>
      <c r="N49241" s="36"/>
    </row>
    <row r="49242" spans="12:14" x14ac:dyDescent="0.25">
      <c r="L49242" s="36"/>
      <c r="M49242" s="36"/>
      <c r="N49242" s="36"/>
    </row>
    <row r="49243" spans="12:14" x14ac:dyDescent="0.25">
      <c r="L49243" s="36"/>
      <c r="M49243" s="36"/>
      <c r="N49243" s="36"/>
    </row>
    <row r="49244" spans="12:14" x14ac:dyDescent="0.25">
      <c r="L49244" s="36"/>
      <c r="M49244" s="36"/>
      <c r="N49244" s="36"/>
    </row>
    <row r="49245" spans="12:14" x14ac:dyDescent="0.25">
      <c r="L49245" s="36"/>
      <c r="M49245" s="36"/>
      <c r="N49245" s="36"/>
    </row>
    <row r="49246" spans="12:14" x14ac:dyDescent="0.25">
      <c r="L49246" s="36"/>
      <c r="M49246" s="36"/>
      <c r="N49246" s="36"/>
    </row>
    <row r="49247" spans="12:14" x14ac:dyDescent="0.25">
      <c r="L49247" s="36"/>
      <c r="M49247" s="36"/>
      <c r="N49247" s="36"/>
    </row>
    <row r="49248" spans="12:14" x14ac:dyDescent="0.25">
      <c r="L49248" s="36"/>
      <c r="M49248" s="36"/>
      <c r="N49248" s="36"/>
    </row>
    <row r="49249" spans="12:14" x14ac:dyDescent="0.25">
      <c r="L49249" s="36"/>
      <c r="M49249" s="36"/>
      <c r="N49249" s="36"/>
    </row>
    <row r="49250" spans="12:14" x14ac:dyDescent="0.25">
      <c r="L49250" s="36"/>
      <c r="M49250" s="36"/>
      <c r="N49250" s="36"/>
    </row>
    <row r="49251" spans="12:14" x14ac:dyDescent="0.25">
      <c r="L49251" s="36"/>
      <c r="M49251" s="36"/>
      <c r="N49251" s="36"/>
    </row>
    <row r="49252" spans="12:14" x14ac:dyDescent="0.25">
      <c r="L49252" s="36"/>
      <c r="M49252" s="36"/>
      <c r="N49252" s="36"/>
    </row>
    <row r="49253" spans="12:14" x14ac:dyDescent="0.25">
      <c r="L49253" s="36"/>
      <c r="M49253" s="36"/>
      <c r="N49253" s="36"/>
    </row>
    <row r="49254" spans="12:14" x14ac:dyDescent="0.25">
      <c r="L49254" s="36"/>
      <c r="M49254" s="36"/>
      <c r="N49254" s="36"/>
    </row>
    <row r="49255" spans="12:14" x14ac:dyDescent="0.25">
      <c r="L49255" s="36"/>
      <c r="M49255" s="36"/>
      <c r="N49255" s="36"/>
    </row>
    <row r="49256" spans="12:14" x14ac:dyDescent="0.25">
      <c r="L49256" s="36"/>
      <c r="M49256" s="36"/>
      <c r="N49256" s="36"/>
    </row>
    <row r="49257" spans="12:14" x14ac:dyDescent="0.25">
      <c r="L49257" s="36"/>
      <c r="M49257" s="36"/>
      <c r="N49257" s="36"/>
    </row>
    <row r="49258" spans="12:14" x14ac:dyDescent="0.25">
      <c r="L49258" s="36"/>
      <c r="M49258" s="36"/>
      <c r="N49258" s="36"/>
    </row>
    <row r="49259" spans="12:14" x14ac:dyDescent="0.25">
      <c r="L49259" s="36"/>
      <c r="M49259" s="36"/>
      <c r="N49259" s="36"/>
    </row>
    <row r="49260" spans="12:14" x14ac:dyDescent="0.25">
      <c r="L49260" s="36"/>
      <c r="M49260" s="36"/>
      <c r="N49260" s="36"/>
    </row>
    <row r="49261" spans="12:14" x14ac:dyDescent="0.25">
      <c r="L49261" s="36"/>
      <c r="M49261" s="36"/>
      <c r="N49261" s="36"/>
    </row>
    <row r="49262" spans="12:14" x14ac:dyDescent="0.25">
      <c r="L49262" s="36"/>
      <c r="M49262" s="36"/>
      <c r="N49262" s="36"/>
    </row>
    <row r="49263" spans="12:14" x14ac:dyDescent="0.25">
      <c r="L49263" s="36"/>
      <c r="M49263" s="36"/>
      <c r="N49263" s="36"/>
    </row>
    <row r="49264" spans="12:14" x14ac:dyDescent="0.25">
      <c r="L49264" s="36"/>
      <c r="M49264" s="36"/>
      <c r="N49264" s="36"/>
    </row>
    <row r="49265" spans="12:14" x14ac:dyDescent="0.25">
      <c r="L49265" s="36"/>
      <c r="M49265" s="36"/>
      <c r="N49265" s="36"/>
    </row>
    <row r="49266" spans="12:14" x14ac:dyDescent="0.25">
      <c r="L49266" s="36"/>
      <c r="M49266" s="36"/>
      <c r="N49266" s="36"/>
    </row>
    <row r="49267" spans="12:14" x14ac:dyDescent="0.25">
      <c r="L49267" s="36"/>
      <c r="M49267" s="36"/>
      <c r="N49267" s="36"/>
    </row>
    <row r="49268" spans="12:14" x14ac:dyDescent="0.25">
      <c r="L49268" s="36"/>
      <c r="M49268" s="36"/>
      <c r="N49268" s="36"/>
    </row>
    <row r="49269" spans="12:14" x14ac:dyDescent="0.25">
      <c r="L49269" s="36"/>
      <c r="M49269" s="36"/>
      <c r="N49269" s="36"/>
    </row>
    <row r="49270" spans="12:14" x14ac:dyDescent="0.25">
      <c r="L49270" s="36"/>
      <c r="M49270" s="36"/>
      <c r="N49270" s="36"/>
    </row>
    <row r="49271" spans="12:14" x14ac:dyDescent="0.25">
      <c r="L49271" s="36"/>
      <c r="M49271" s="36"/>
      <c r="N49271" s="36"/>
    </row>
    <row r="49272" spans="12:14" x14ac:dyDescent="0.25">
      <c r="L49272" s="36"/>
      <c r="M49272" s="36"/>
      <c r="N49272" s="36"/>
    </row>
    <row r="49273" spans="12:14" x14ac:dyDescent="0.25">
      <c r="L49273" s="36"/>
      <c r="M49273" s="36"/>
      <c r="N49273" s="36"/>
    </row>
    <row r="49274" spans="12:14" x14ac:dyDescent="0.25">
      <c r="L49274" s="36"/>
      <c r="M49274" s="36"/>
      <c r="N49274" s="36"/>
    </row>
    <row r="49275" spans="12:14" x14ac:dyDescent="0.25">
      <c r="L49275" s="36"/>
      <c r="M49275" s="36"/>
      <c r="N49275" s="36"/>
    </row>
    <row r="49276" spans="12:14" x14ac:dyDescent="0.25">
      <c r="L49276" s="36"/>
      <c r="M49276" s="36"/>
      <c r="N49276" s="36"/>
    </row>
    <row r="49277" spans="12:14" x14ac:dyDescent="0.25">
      <c r="L49277" s="36"/>
      <c r="M49277" s="36"/>
      <c r="N49277" s="36"/>
    </row>
    <row r="49278" spans="12:14" x14ac:dyDescent="0.25">
      <c r="L49278" s="36"/>
      <c r="M49278" s="36"/>
      <c r="N49278" s="36"/>
    </row>
    <row r="49279" spans="12:14" x14ac:dyDescent="0.25">
      <c r="L49279" s="36"/>
      <c r="M49279" s="36"/>
      <c r="N49279" s="36"/>
    </row>
    <row r="49280" spans="12:14" x14ac:dyDescent="0.25">
      <c r="L49280" s="36"/>
      <c r="M49280" s="36"/>
      <c r="N49280" s="36"/>
    </row>
    <row r="49281" spans="12:14" x14ac:dyDescent="0.25">
      <c r="L49281" s="36"/>
      <c r="M49281" s="36"/>
      <c r="N49281" s="36"/>
    </row>
    <row r="49282" spans="12:14" x14ac:dyDescent="0.25">
      <c r="L49282" s="36"/>
      <c r="M49282" s="36"/>
      <c r="N49282" s="36"/>
    </row>
    <row r="49283" spans="12:14" x14ac:dyDescent="0.25">
      <c r="L49283" s="36"/>
      <c r="M49283" s="36"/>
      <c r="N49283" s="36"/>
    </row>
    <row r="49284" spans="12:14" x14ac:dyDescent="0.25">
      <c r="L49284" s="36"/>
      <c r="M49284" s="36"/>
      <c r="N49284" s="36"/>
    </row>
    <row r="49285" spans="12:14" x14ac:dyDescent="0.25">
      <c r="L49285" s="36"/>
      <c r="M49285" s="36"/>
      <c r="N49285" s="36"/>
    </row>
    <row r="49286" spans="12:14" x14ac:dyDescent="0.25">
      <c r="L49286" s="36"/>
      <c r="M49286" s="36"/>
      <c r="N49286" s="36"/>
    </row>
    <row r="49287" spans="12:14" x14ac:dyDescent="0.25">
      <c r="L49287" s="36"/>
      <c r="M49287" s="36"/>
      <c r="N49287" s="36"/>
    </row>
    <row r="49288" spans="12:14" x14ac:dyDescent="0.25">
      <c r="L49288" s="36"/>
      <c r="M49288" s="36"/>
      <c r="N49288" s="36"/>
    </row>
    <row r="49289" spans="12:14" x14ac:dyDescent="0.25">
      <c r="L49289" s="36"/>
      <c r="M49289" s="36"/>
      <c r="N49289" s="36"/>
    </row>
    <row r="49290" spans="12:14" x14ac:dyDescent="0.25">
      <c r="L49290" s="36"/>
      <c r="M49290" s="36"/>
      <c r="N49290" s="36"/>
    </row>
    <row r="49291" spans="12:14" x14ac:dyDescent="0.25">
      <c r="L49291" s="36"/>
      <c r="M49291" s="36"/>
      <c r="N49291" s="36"/>
    </row>
    <row r="49292" spans="12:14" x14ac:dyDescent="0.25">
      <c r="L49292" s="36"/>
      <c r="M49292" s="36"/>
      <c r="N49292" s="36"/>
    </row>
    <row r="49293" spans="12:14" x14ac:dyDescent="0.25">
      <c r="L49293" s="36"/>
      <c r="M49293" s="36"/>
      <c r="N49293" s="36"/>
    </row>
    <row r="49294" spans="12:14" x14ac:dyDescent="0.25">
      <c r="L49294" s="36"/>
      <c r="M49294" s="36"/>
      <c r="N49294" s="36"/>
    </row>
    <row r="49295" spans="12:14" x14ac:dyDescent="0.25">
      <c r="L49295" s="36"/>
      <c r="M49295" s="36"/>
      <c r="N49295" s="36"/>
    </row>
    <row r="49296" spans="12:14" x14ac:dyDescent="0.25">
      <c r="L49296" s="36"/>
      <c r="M49296" s="36"/>
      <c r="N49296" s="36"/>
    </row>
    <row r="49297" spans="12:14" x14ac:dyDescent="0.25">
      <c r="L49297" s="36"/>
      <c r="M49297" s="36"/>
      <c r="N49297" s="36"/>
    </row>
    <row r="49298" spans="12:14" x14ac:dyDescent="0.25">
      <c r="L49298" s="36"/>
      <c r="M49298" s="36"/>
      <c r="N49298" s="36"/>
    </row>
    <row r="49299" spans="12:14" x14ac:dyDescent="0.25">
      <c r="L49299" s="36"/>
      <c r="M49299" s="36"/>
      <c r="N49299" s="36"/>
    </row>
    <row r="49300" spans="12:14" x14ac:dyDescent="0.25">
      <c r="L49300" s="36"/>
      <c r="M49300" s="36"/>
      <c r="N49300" s="36"/>
    </row>
    <row r="49301" spans="12:14" x14ac:dyDescent="0.25">
      <c r="L49301" s="36"/>
      <c r="M49301" s="36"/>
      <c r="N49301" s="36"/>
    </row>
    <row r="49302" spans="12:14" x14ac:dyDescent="0.25">
      <c r="L49302" s="36"/>
      <c r="M49302" s="36"/>
      <c r="N49302" s="36"/>
    </row>
    <row r="49303" spans="12:14" x14ac:dyDescent="0.25">
      <c r="L49303" s="36"/>
      <c r="M49303" s="36"/>
      <c r="N49303" s="36"/>
    </row>
    <row r="49304" spans="12:14" x14ac:dyDescent="0.25">
      <c r="L49304" s="36"/>
      <c r="M49304" s="36"/>
      <c r="N49304" s="36"/>
    </row>
    <row r="49305" spans="12:14" x14ac:dyDescent="0.25">
      <c r="L49305" s="36"/>
      <c r="M49305" s="36"/>
      <c r="N49305" s="36"/>
    </row>
    <row r="49306" spans="12:14" x14ac:dyDescent="0.25">
      <c r="L49306" s="36"/>
      <c r="M49306" s="36"/>
      <c r="N49306" s="36"/>
    </row>
    <row r="49307" spans="12:14" x14ac:dyDescent="0.25">
      <c r="L49307" s="36"/>
      <c r="M49307" s="36"/>
      <c r="N49307" s="36"/>
    </row>
    <row r="49308" spans="12:14" x14ac:dyDescent="0.25">
      <c r="L49308" s="36"/>
      <c r="M49308" s="36"/>
      <c r="N49308" s="36"/>
    </row>
    <row r="49309" spans="12:14" x14ac:dyDescent="0.25">
      <c r="L49309" s="36"/>
      <c r="M49309" s="36"/>
      <c r="N49309" s="36"/>
    </row>
    <row r="49310" spans="12:14" x14ac:dyDescent="0.25">
      <c r="L49310" s="36"/>
      <c r="M49310" s="36"/>
      <c r="N49310" s="36"/>
    </row>
    <row r="49311" spans="12:14" x14ac:dyDescent="0.25">
      <c r="L49311" s="36"/>
      <c r="M49311" s="36"/>
      <c r="N49311" s="36"/>
    </row>
    <row r="49312" spans="12:14" x14ac:dyDescent="0.25">
      <c r="L49312" s="36"/>
      <c r="M49312" s="36"/>
      <c r="N49312" s="36"/>
    </row>
    <row r="49313" spans="12:14" x14ac:dyDescent="0.25">
      <c r="L49313" s="36"/>
      <c r="M49313" s="36"/>
      <c r="N49313" s="36"/>
    </row>
    <row r="49314" spans="12:14" x14ac:dyDescent="0.25">
      <c r="L49314" s="36"/>
      <c r="M49314" s="36"/>
      <c r="N49314" s="36"/>
    </row>
    <row r="49315" spans="12:14" x14ac:dyDescent="0.25">
      <c r="L49315" s="36"/>
      <c r="M49315" s="36"/>
      <c r="N49315" s="36"/>
    </row>
    <row r="49316" spans="12:14" x14ac:dyDescent="0.25">
      <c r="L49316" s="36"/>
      <c r="M49316" s="36"/>
      <c r="N49316" s="36"/>
    </row>
    <row r="49317" spans="12:14" x14ac:dyDescent="0.25">
      <c r="L49317" s="36"/>
      <c r="M49317" s="36"/>
      <c r="N49317" s="36"/>
    </row>
    <row r="49318" spans="12:14" x14ac:dyDescent="0.25">
      <c r="L49318" s="36"/>
      <c r="M49318" s="36"/>
      <c r="N49318" s="36"/>
    </row>
    <row r="49319" spans="12:14" x14ac:dyDescent="0.25">
      <c r="L49319" s="36"/>
      <c r="M49319" s="36"/>
      <c r="N49319" s="36"/>
    </row>
    <row r="49320" spans="12:14" x14ac:dyDescent="0.25">
      <c r="L49320" s="36"/>
      <c r="M49320" s="36"/>
      <c r="N49320" s="36"/>
    </row>
    <row r="49321" spans="12:14" x14ac:dyDescent="0.25">
      <c r="L49321" s="36"/>
      <c r="M49321" s="36"/>
      <c r="N49321" s="36"/>
    </row>
    <row r="49322" spans="12:14" x14ac:dyDescent="0.25">
      <c r="L49322" s="36"/>
      <c r="M49322" s="36"/>
      <c r="N49322" s="36"/>
    </row>
    <row r="49323" spans="12:14" x14ac:dyDescent="0.25">
      <c r="L49323" s="36"/>
      <c r="M49323" s="36"/>
      <c r="N49323" s="36"/>
    </row>
    <row r="49324" spans="12:14" x14ac:dyDescent="0.25">
      <c r="L49324" s="36"/>
      <c r="M49324" s="36"/>
      <c r="N49324" s="36"/>
    </row>
    <row r="49325" spans="12:14" x14ac:dyDescent="0.25">
      <c r="L49325" s="36"/>
      <c r="M49325" s="36"/>
      <c r="N49325" s="36"/>
    </row>
    <row r="49326" spans="12:14" x14ac:dyDescent="0.25">
      <c r="L49326" s="36"/>
      <c r="M49326" s="36"/>
      <c r="N49326" s="36"/>
    </row>
    <row r="49327" spans="12:14" x14ac:dyDescent="0.25">
      <c r="L49327" s="36"/>
      <c r="M49327" s="36"/>
      <c r="N49327" s="36"/>
    </row>
    <row r="49328" spans="12:14" x14ac:dyDescent="0.25">
      <c r="L49328" s="36"/>
      <c r="M49328" s="36"/>
      <c r="N49328" s="36"/>
    </row>
    <row r="49329" spans="12:14" x14ac:dyDescent="0.25">
      <c r="L49329" s="36"/>
      <c r="M49329" s="36"/>
      <c r="N49329" s="36"/>
    </row>
    <row r="49330" spans="12:14" x14ac:dyDescent="0.25">
      <c r="L49330" s="36"/>
      <c r="M49330" s="36"/>
      <c r="N49330" s="36"/>
    </row>
    <row r="49331" spans="12:14" x14ac:dyDescent="0.25">
      <c r="L49331" s="36"/>
      <c r="M49331" s="36"/>
      <c r="N49331" s="36"/>
    </row>
    <row r="49332" spans="12:14" x14ac:dyDescent="0.25">
      <c r="L49332" s="36"/>
      <c r="M49332" s="36"/>
      <c r="N49332" s="36"/>
    </row>
    <row r="49333" spans="12:14" x14ac:dyDescent="0.25">
      <c r="L49333" s="36"/>
      <c r="M49333" s="36"/>
      <c r="N49333" s="36"/>
    </row>
    <row r="49334" spans="12:14" x14ac:dyDescent="0.25">
      <c r="L49334" s="36"/>
      <c r="M49334" s="36"/>
      <c r="N49334" s="36"/>
    </row>
    <row r="49335" spans="12:14" x14ac:dyDescent="0.25">
      <c r="L49335" s="36"/>
      <c r="M49335" s="36"/>
      <c r="N49335" s="36"/>
    </row>
    <row r="49336" spans="12:14" x14ac:dyDescent="0.25">
      <c r="L49336" s="36"/>
      <c r="M49336" s="36"/>
      <c r="N49336" s="36"/>
    </row>
    <row r="49337" spans="12:14" x14ac:dyDescent="0.25">
      <c r="L49337" s="36"/>
      <c r="M49337" s="36"/>
      <c r="N49337" s="36"/>
    </row>
    <row r="49338" spans="12:14" x14ac:dyDescent="0.25">
      <c r="L49338" s="36"/>
      <c r="M49338" s="36"/>
      <c r="N49338" s="36"/>
    </row>
    <row r="49339" spans="12:14" x14ac:dyDescent="0.25">
      <c r="L49339" s="36"/>
      <c r="M49339" s="36"/>
      <c r="N49339" s="36"/>
    </row>
    <row r="49340" spans="12:14" x14ac:dyDescent="0.25">
      <c r="L49340" s="36"/>
      <c r="M49340" s="36"/>
      <c r="N49340" s="36"/>
    </row>
    <row r="49341" spans="12:14" x14ac:dyDescent="0.25">
      <c r="L49341" s="36"/>
      <c r="M49341" s="36"/>
      <c r="N49341" s="36"/>
    </row>
    <row r="49342" spans="12:14" x14ac:dyDescent="0.25">
      <c r="L49342" s="36"/>
      <c r="M49342" s="36"/>
      <c r="N49342" s="36"/>
    </row>
    <row r="49343" spans="12:14" x14ac:dyDescent="0.25">
      <c r="L49343" s="36"/>
      <c r="M49343" s="36"/>
      <c r="N49343" s="36"/>
    </row>
    <row r="49344" spans="12:14" x14ac:dyDescent="0.25">
      <c r="L49344" s="36"/>
      <c r="M49344" s="36"/>
      <c r="N49344" s="36"/>
    </row>
    <row r="49345" spans="12:14" x14ac:dyDescent="0.25">
      <c r="L49345" s="36"/>
      <c r="M49345" s="36"/>
      <c r="N49345" s="36"/>
    </row>
    <row r="49346" spans="12:14" x14ac:dyDescent="0.25">
      <c r="L49346" s="36"/>
      <c r="M49346" s="36"/>
      <c r="N49346" s="36"/>
    </row>
    <row r="49347" spans="12:14" x14ac:dyDescent="0.25">
      <c r="L49347" s="36"/>
      <c r="M49347" s="36"/>
      <c r="N49347" s="36"/>
    </row>
    <row r="49348" spans="12:14" x14ac:dyDescent="0.25">
      <c r="L49348" s="36"/>
      <c r="M49348" s="36"/>
      <c r="N49348" s="36"/>
    </row>
    <row r="49349" spans="12:14" x14ac:dyDescent="0.25">
      <c r="L49349" s="36"/>
      <c r="M49349" s="36"/>
      <c r="N49349" s="36"/>
    </row>
    <row r="49350" spans="12:14" x14ac:dyDescent="0.25">
      <c r="L49350" s="36"/>
      <c r="M49350" s="36"/>
      <c r="N49350" s="36"/>
    </row>
    <row r="49351" spans="12:14" x14ac:dyDescent="0.25">
      <c r="L49351" s="36"/>
      <c r="M49351" s="36"/>
      <c r="N49351" s="36"/>
    </row>
    <row r="49352" spans="12:14" x14ac:dyDescent="0.25">
      <c r="L49352" s="36"/>
      <c r="M49352" s="36"/>
      <c r="N49352" s="36"/>
    </row>
    <row r="49353" spans="12:14" x14ac:dyDescent="0.25">
      <c r="L49353" s="36"/>
      <c r="M49353" s="36"/>
      <c r="N49353" s="36"/>
    </row>
    <row r="49354" spans="12:14" x14ac:dyDescent="0.25">
      <c r="L49354" s="36"/>
      <c r="M49354" s="36"/>
      <c r="N49354" s="36"/>
    </row>
    <row r="49355" spans="12:14" x14ac:dyDescent="0.25">
      <c r="L49355" s="36"/>
      <c r="M49355" s="36"/>
      <c r="N49355" s="36"/>
    </row>
    <row r="49356" spans="12:14" x14ac:dyDescent="0.25">
      <c r="L49356" s="36"/>
      <c r="M49356" s="36"/>
      <c r="N49356" s="36"/>
    </row>
    <row r="49357" spans="12:14" x14ac:dyDescent="0.25">
      <c r="L49357" s="36"/>
      <c r="M49357" s="36"/>
      <c r="N49357" s="36"/>
    </row>
    <row r="49358" spans="12:14" x14ac:dyDescent="0.25">
      <c r="L49358" s="36"/>
      <c r="M49358" s="36"/>
      <c r="N49358" s="36"/>
    </row>
    <row r="49359" spans="12:14" x14ac:dyDescent="0.25">
      <c r="L49359" s="36"/>
      <c r="M49359" s="36"/>
      <c r="N49359" s="36"/>
    </row>
    <row r="49360" spans="12:14" x14ac:dyDescent="0.25">
      <c r="L49360" s="36"/>
      <c r="M49360" s="36"/>
      <c r="N49360" s="36"/>
    </row>
    <row r="49361" spans="12:14" x14ac:dyDescent="0.25">
      <c r="L49361" s="36"/>
      <c r="M49361" s="36"/>
      <c r="N49361" s="36"/>
    </row>
    <row r="49362" spans="12:14" x14ac:dyDescent="0.25">
      <c r="L49362" s="36"/>
      <c r="M49362" s="36"/>
      <c r="N49362" s="36"/>
    </row>
    <row r="49363" spans="12:14" x14ac:dyDescent="0.25">
      <c r="L49363" s="36"/>
      <c r="M49363" s="36"/>
      <c r="N49363" s="36"/>
    </row>
    <row r="49364" spans="12:14" x14ac:dyDescent="0.25">
      <c r="L49364" s="36"/>
      <c r="M49364" s="36"/>
      <c r="N49364" s="36"/>
    </row>
    <row r="49365" spans="12:14" x14ac:dyDescent="0.25">
      <c r="L49365" s="36"/>
      <c r="M49365" s="36"/>
      <c r="N49365" s="36"/>
    </row>
    <row r="49366" spans="12:14" x14ac:dyDescent="0.25">
      <c r="L49366" s="36"/>
      <c r="M49366" s="36"/>
      <c r="N49366" s="36"/>
    </row>
    <row r="49367" spans="12:14" x14ac:dyDescent="0.25">
      <c r="L49367" s="36"/>
      <c r="M49367" s="36"/>
      <c r="N49367" s="36"/>
    </row>
    <row r="49368" spans="12:14" x14ac:dyDescent="0.25">
      <c r="L49368" s="36"/>
      <c r="M49368" s="36"/>
      <c r="N49368" s="36"/>
    </row>
    <row r="49369" spans="12:14" x14ac:dyDescent="0.25">
      <c r="L49369" s="36"/>
      <c r="M49369" s="36"/>
      <c r="N49369" s="36"/>
    </row>
    <row r="49370" spans="12:14" x14ac:dyDescent="0.25">
      <c r="L49370" s="36"/>
      <c r="M49370" s="36"/>
      <c r="N49370" s="36"/>
    </row>
    <row r="49371" spans="12:14" x14ac:dyDescent="0.25">
      <c r="L49371" s="36"/>
      <c r="M49371" s="36"/>
      <c r="N49371" s="36"/>
    </row>
    <row r="49372" spans="12:14" x14ac:dyDescent="0.25">
      <c r="L49372" s="36"/>
      <c r="M49372" s="36"/>
      <c r="N49372" s="36"/>
    </row>
    <row r="49373" spans="12:14" x14ac:dyDescent="0.25">
      <c r="L49373" s="36"/>
      <c r="M49373" s="36"/>
      <c r="N49373" s="36"/>
    </row>
    <row r="49374" spans="12:14" x14ac:dyDescent="0.25">
      <c r="L49374" s="36"/>
      <c r="M49374" s="36"/>
      <c r="N49374" s="36"/>
    </row>
    <row r="49375" spans="12:14" x14ac:dyDescent="0.25">
      <c r="L49375" s="36"/>
      <c r="M49375" s="36"/>
      <c r="N49375" s="36"/>
    </row>
    <row r="49376" spans="12:14" x14ac:dyDescent="0.25">
      <c r="L49376" s="36"/>
      <c r="M49376" s="36"/>
      <c r="N49376" s="36"/>
    </row>
    <row r="49377" spans="12:14" x14ac:dyDescent="0.25">
      <c r="L49377" s="36"/>
      <c r="M49377" s="36"/>
      <c r="N49377" s="36"/>
    </row>
    <row r="49378" spans="12:14" x14ac:dyDescent="0.25">
      <c r="L49378" s="36"/>
      <c r="M49378" s="36"/>
      <c r="N49378" s="36"/>
    </row>
    <row r="49379" spans="12:14" x14ac:dyDescent="0.25">
      <c r="L49379" s="36"/>
      <c r="M49379" s="36"/>
      <c r="N49379" s="36"/>
    </row>
    <row r="49380" spans="12:14" x14ac:dyDescent="0.25">
      <c r="L49380" s="36"/>
      <c r="M49380" s="36"/>
      <c r="N49380" s="36"/>
    </row>
    <row r="49381" spans="12:14" x14ac:dyDescent="0.25">
      <c r="L49381" s="36"/>
      <c r="M49381" s="36"/>
      <c r="N49381" s="36"/>
    </row>
    <row r="49382" spans="12:14" x14ac:dyDescent="0.25">
      <c r="L49382" s="36"/>
      <c r="M49382" s="36"/>
      <c r="N49382" s="36"/>
    </row>
    <row r="49383" spans="12:14" x14ac:dyDescent="0.25">
      <c r="L49383" s="36"/>
      <c r="M49383" s="36"/>
      <c r="N49383" s="36"/>
    </row>
    <row r="49384" spans="12:14" x14ac:dyDescent="0.25">
      <c r="L49384" s="36"/>
      <c r="M49384" s="36"/>
      <c r="N49384" s="36"/>
    </row>
    <row r="49385" spans="12:14" x14ac:dyDescent="0.25">
      <c r="L49385" s="36"/>
      <c r="M49385" s="36"/>
      <c r="N49385" s="36"/>
    </row>
    <row r="49386" spans="12:14" x14ac:dyDescent="0.25">
      <c r="L49386" s="36"/>
      <c r="M49386" s="36"/>
      <c r="N49386" s="36"/>
    </row>
    <row r="49387" spans="12:14" x14ac:dyDescent="0.25">
      <c r="L49387" s="36"/>
      <c r="M49387" s="36"/>
      <c r="N49387" s="36"/>
    </row>
    <row r="49388" spans="12:14" x14ac:dyDescent="0.25">
      <c r="L49388" s="36"/>
      <c r="M49388" s="36"/>
      <c r="N49388" s="36"/>
    </row>
    <row r="49389" spans="12:14" x14ac:dyDescent="0.25">
      <c r="L49389" s="36"/>
      <c r="M49389" s="36"/>
      <c r="N49389" s="36"/>
    </row>
    <row r="49390" spans="12:14" x14ac:dyDescent="0.25">
      <c r="L49390" s="36"/>
      <c r="M49390" s="36"/>
      <c r="N49390" s="36"/>
    </row>
    <row r="49391" spans="12:14" x14ac:dyDescent="0.25">
      <c r="L49391" s="36"/>
      <c r="M49391" s="36"/>
      <c r="N49391" s="36"/>
    </row>
    <row r="49392" spans="12:14" x14ac:dyDescent="0.25">
      <c r="L49392" s="36"/>
      <c r="M49392" s="36"/>
      <c r="N49392" s="36"/>
    </row>
    <row r="49393" spans="12:14" x14ac:dyDescent="0.25">
      <c r="L49393" s="36"/>
      <c r="M49393" s="36"/>
      <c r="N49393" s="36"/>
    </row>
    <row r="49394" spans="12:14" x14ac:dyDescent="0.25">
      <c r="L49394" s="36"/>
      <c r="M49394" s="36"/>
      <c r="N49394" s="36"/>
    </row>
    <row r="49395" spans="12:14" x14ac:dyDescent="0.25">
      <c r="L49395" s="36"/>
      <c r="M49395" s="36"/>
      <c r="N49395" s="36"/>
    </row>
    <row r="49396" spans="12:14" x14ac:dyDescent="0.25">
      <c r="L49396" s="36"/>
      <c r="M49396" s="36"/>
      <c r="N49396" s="36"/>
    </row>
    <row r="49397" spans="12:14" x14ac:dyDescent="0.25">
      <c r="L49397" s="36"/>
      <c r="M49397" s="36"/>
      <c r="N49397" s="36"/>
    </row>
    <row r="49398" spans="12:14" x14ac:dyDescent="0.25">
      <c r="L49398" s="36"/>
      <c r="M49398" s="36"/>
      <c r="N49398" s="36"/>
    </row>
    <row r="49399" spans="12:14" x14ac:dyDescent="0.25">
      <c r="L49399" s="36"/>
      <c r="M49399" s="36"/>
      <c r="N49399" s="36"/>
    </row>
    <row r="49400" spans="12:14" x14ac:dyDescent="0.25">
      <c r="L49400" s="36"/>
      <c r="M49400" s="36"/>
      <c r="N49400" s="36"/>
    </row>
    <row r="49401" spans="12:14" x14ac:dyDescent="0.25">
      <c r="L49401" s="36"/>
      <c r="M49401" s="36"/>
      <c r="N49401" s="36"/>
    </row>
    <row r="49402" spans="12:14" x14ac:dyDescent="0.25">
      <c r="L49402" s="36"/>
      <c r="M49402" s="36"/>
      <c r="N49402" s="36"/>
    </row>
    <row r="49403" spans="12:14" x14ac:dyDescent="0.25">
      <c r="L49403" s="36"/>
      <c r="M49403" s="36"/>
      <c r="N49403" s="36"/>
    </row>
    <row r="49404" spans="12:14" x14ac:dyDescent="0.25">
      <c r="L49404" s="36"/>
      <c r="M49404" s="36"/>
      <c r="N49404" s="36"/>
    </row>
    <row r="49405" spans="12:14" x14ac:dyDescent="0.25">
      <c r="L49405" s="36"/>
      <c r="M49405" s="36"/>
      <c r="N49405" s="36"/>
    </row>
    <row r="49406" spans="12:14" x14ac:dyDescent="0.25">
      <c r="L49406" s="36"/>
      <c r="M49406" s="36"/>
      <c r="N49406" s="36"/>
    </row>
    <row r="49407" spans="12:14" x14ac:dyDescent="0.25">
      <c r="L49407" s="36"/>
      <c r="M49407" s="36"/>
      <c r="N49407" s="36"/>
    </row>
    <row r="49408" spans="12:14" x14ac:dyDescent="0.25">
      <c r="L49408" s="36"/>
      <c r="M49408" s="36"/>
      <c r="N49408" s="36"/>
    </row>
    <row r="49409" spans="12:14" x14ac:dyDescent="0.25">
      <c r="L49409" s="36"/>
      <c r="M49409" s="36"/>
      <c r="N49409" s="36"/>
    </row>
    <row r="49410" spans="12:14" x14ac:dyDescent="0.25">
      <c r="L49410" s="36"/>
      <c r="M49410" s="36"/>
      <c r="N49410" s="36"/>
    </row>
    <row r="49411" spans="12:14" x14ac:dyDescent="0.25">
      <c r="L49411" s="36"/>
      <c r="M49411" s="36"/>
      <c r="N49411" s="36"/>
    </row>
    <row r="49412" spans="12:14" x14ac:dyDescent="0.25">
      <c r="L49412" s="36"/>
      <c r="M49412" s="36"/>
      <c r="N49412" s="36"/>
    </row>
    <row r="49413" spans="12:14" x14ac:dyDescent="0.25">
      <c r="L49413" s="36"/>
      <c r="M49413" s="36"/>
      <c r="N49413" s="36"/>
    </row>
    <row r="49414" spans="12:14" x14ac:dyDescent="0.25">
      <c r="L49414" s="36"/>
      <c r="M49414" s="36"/>
      <c r="N49414" s="36"/>
    </row>
    <row r="49415" spans="12:14" x14ac:dyDescent="0.25">
      <c r="L49415" s="36"/>
      <c r="M49415" s="36"/>
      <c r="N49415" s="36"/>
    </row>
    <row r="49416" spans="12:14" x14ac:dyDescent="0.25">
      <c r="L49416" s="36"/>
      <c r="M49416" s="36"/>
      <c r="N49416" s="36"/>
    </row>
    <row r="49417" spans="12:14" x14ac:dyDescent="0.25">
      <c r="L49417" s="36"/>
      <c r="M49417" s="36"/>
      <c r="N49417" s="36"/>
    </row>
    <row r="49418" spans="12:14" x14ac:dyDescent="0.25">
      <c r="L49418" s="36"/>
      <c r="M49418" s="36"/>
      <c r="N49418" s="36"/>
    </row>
    <row r="49419" spans="12:14" x14ac:dyDescent="0.25">
      <c r="L49419" s="36"/>
      <c r="M49419" s="36"/>
      <c r="N49419" s="36"/>
    </row>
    <row r="49420" spans="12:14" x14ac:dyDescent="0.25">
      <c r="L49420" s="36"/>
      <c r="M49420" s="36"/>
      <c r="N49420" s="36"/>
    </row>
    <row r="49421" spans="12:14" x14ac:dyDescent="0.25">
      <c r="L49421" s="36"/>
      <c r="M49421" s="36"/>
      <c r="N49421" s="36"/>
    </row>
    <row r="49422" spans="12:14" x14ac:dyDescent="0.25">
      <c r="L49422" s="36"/>
      <c r="M49422" s="36"/>
      <c r="N49422" s="36"/>
    </row>
    <row r="49423" spans="12:14" x14ac:dyDescent="0.25">
      <c r="L49423" s="36"/>
      <c r="M49423" s="36"/>
      <c r="N49423" s="36"/>
    </row>
    <row r="49424" spans="12:14" x14ac:dyDescent="0.25">
      <c r="L49424" s="36"/>
      <c r="M49424" s="36"/>
      <c r="N49424" s="36"/>
    </row>
    <row r="49425" spans="12:14" x14ac:dyDescent="0.25">
      <c r="L49425" s="36"/>
      <c r="M49425" s="36"/>
      <c r="N49425" s="36"/>
    </row>
    <row r="49426" spans="12:14" x14ac:dyDescent="0.25">
      <c r="L49426" s="36"/>
      <c r="M49426" s="36"/>
      <c r="N49426" s="36"/>
    </row>
    <row r="49427" spans="12:14" x14ac:dyDescent="0.25">
      <c r="L49427" s="36"/>
      <c r="M49427" s="36"/>
      <c r="N49427" s="36"/>
    </row>
    <row r="49428" spans="12:14" x14ac:dyDescent="0.25">
      <c r="L49428" s="36"/>
      <c r="M49428" s="36"/>
      <c r="N49428" s="36"/>
    </row>
    <row r="49429" spans="12:14" x14ac:dyDescent="0.25">
      <c r="L49429" s="36"/>
      <c r="M49429" s="36"/>
      <c r="N49429" s="36"/>
    </row>
    <row r="49430" spans="12:14" x14ac:dyDescent="0.25">
      <c r="L49430" s="36"/>
      <c r="M49430" s="36"/>
      <c r="N49430" s="36"/>
    </row>
    <row r="49431" spans="12:14" x14ac:dyDescent="0.25">
      <c r="L49431" s="36"/>
      <c r="M49431" s="36"/>
      <c r="N49431" s="36"/>
    </row>
    <row r="49432" spans="12:14" x14ac:dyDescent="0.25">
      <c r="L49432" s="36"/>
      <c r="M49432" s="36"/>
      <c r="N49432" s="36"/>
    </row>
    <row r="49433" spans="12:14" x14ac:dyDescent="0.25">
      <c r="L49433" s="36"/>
      <c r="M49433" s="36"/>
      <c r="N49433" s="36"/>
    </row>
    <row r="49434" spans="12:14" x14ac:dyDescent="0.25">
      <c r="L49434" s="36"/>
      <c r="M49434" s="36"/>
      <c r="N49434" s="36"/>
    </row>
    <row r="49435" spans="12:14" x14ac:dyDescent="0.25">
      <c r="L49435" s="36"/>
      <c r="M49435" s="36"/>
      <c r="N49435" s="36"/>
    </row>
    <row r="49436" spans="12:14" x14ac:dyDescent="0.25">
      <c r="L49436" s="36"/>
      <c r="M49436" s="36"/>
      <c r="N49436" s="36"/>
    </row>
    <row r="49437" spans="12:14" x14ac:dyDescent="0.25">
      <c r="L49437" s="36"/>
      <c r="M49437" s="36"/>
      <c r="N49437" s="36"/>
    </row>
    <row r="49438" spans="12:14" x14ac:dyDescent="0.25">
      <c r="L49438" s="36"/>
      <c r="M49438" s="36"/>
      <c r="N49438" s="36"/>
    </row>
    <row r="49439" spans="12:14" x14ac:dyDescent="0.25">
      <c r="L49439" s="36"/>
      <c r="M49439" s="36"/>
      <c r="N49439" s="36"/>
    </row>
    <row r="49440" spans="12:14" x14ac:dyDescent="0.25">
      <c r="L49440" s="36"/>
      <c r="M49440" s="36"/>
      <c r="N49440" s="36"/>
    </row>
    <row r="49441" spans="12:14" x14ac:dyDescent="0.25">
      <c r="L49441" s="36"/>
      <c r="M49441" s="36"/>
      <c r="N49441" s="36"/>
    </row>
    <row r="49442" spans="12:14" x14ac:dyDescent="0.25">
      <c r="L49442" s="36"/>
      <c r="M49442" s="36"/>
      <c r="N49442" s="36"/>
    </row>
    <row r="49443" spans="12:14" x14ac:dyDescent="0.25">
      <c r="L49443" s="36"/>
      <c r="M49443" s="36"/>
      <c r="N49443" s="36"/>
    </row>
    <row r="49444" spans="12:14" x14ac:dyDescent="0.25">
      <c r="L49444" s="36"/>
      <c r="M49444" s="36"/>
      <c r="N49444" s="36"/>
    </row>
    <row r="49445" spans="12:14" x14ac:dyDescent="0.25">
      <c r="L49445" s="36"/>
      <c r="M49445" s="36"/>
      <c r="N49445" s="36"/>
    </row>
    <row r="49446" spans="12:14" x14ac:dyDescent="0.25">
      <c r="L49446" s="36"/>
      <c r="M49446" s="36"/>
      <c r="N49446" s="36"/>
    </row>
    <row r="49447" spans="12:14" x14ac:dyDescent="0.25">
      <c r="L49447" s="36"/>
      <c r="M49447" s="36"/>
      <c r="N49447" s="36"/>
    </row>
    <row r="49448" spans="12:14" x14ac:dyDescent="0.25">
      <c r="L49448" s="36"/>
      <c r="M49448" s="36"/>
      <c r="N49448" s="36"/>
    </row>
    <row r="49449" spans="12:14" x14ac:dyDescent="0.25">
      <c r="L49449" s="36"/>
      <c r="M49449" s="36"/>
      <c r="N49449" s="36"/>
    </row>
    <row r="49450" spans="12:14" x14ac:dyDescent="0.25">
      <c r="L49450" s="36"/>
      <c r="M49450" s="36"/>
      <c r="N49450" s="36"/>
    </row>
    <row r="49451" spans="12:14" x14ac:dyDescent="0.25">
      <c r="L49451" s="36"/>
      <c r="M49451" s="36"/>
      <c r="N49451" s="36"/>
    </row>
    <row r="49452" spans="12:14" x14ac:dyDescent="0.25">
      <c r="L49452" s="36"/>
      <c r="M49452" s="36"/>
      <c r="N49452" s="36"/>
    </row>
    <row r="49453" spans="12:14" x14ac:dyDescent="0.25">
      <c r="L49453" s="36"/>
      <c r="M49453" s="36"/>
      <c r="N49453" s="36"/>
    </row>
    <row r="49454" spans="12:14" x14ac:dyDescent="0.25">
      <c r="L49454" s="36"/>
      <c r="M49454" s="36"/>
      <c r="N49454" s="36"/>
    </row>
    <row r="49455" spans="12:14" x14ac:dyDescent="0.25">
      <c r="L49455" s="36"/>
      <c r="M49455" s="36"/>
      <c r="N49455" s="36"/>
    </row>
    <row r="49456" spans="12:14" x14ac:dyDescent="0.25">
      <c r="L49456" s="36"/>
      <c r="M49456" s="36"/>
      <c r="N49456" s="36"/>
    </row>
    <row r="49457" spans="12:14" x14ac:dyDescent="0.25">
      <c r="L49457" s="36"/>
      <c r="M49457" s="36"/>
      <c r="N49457" s="36"/>
    </row>
    <row r="49458" spans="12:14" x14ac:dyDescent="0.25">
      <c r="L49458" s="36"/>
      <c r="M49458" s="36"/>
      <c r="N49458" s="36"/>
    </row>
    <row r="49459" spans="12:14" x14ac:dyDescent="0.25">
      <c r="L49459" s="36"/>
      <c r="M49459" s="36"/>
      <c r="N49459" s="36"/>
    </row>
    <row r="49460" spans="12:14" x14ac:dyDescent="0.25">
      <c r="L49460" s="36"/>
      <c r="M49460" s="36"/>
      <c r="N49460" s="36"/>
    </row>
    <row r="49461" spans="12:14" x14ac:dyDescent="0.25">
      <c r="L49461" s="36"/>
      <c r="M49461" s="36"/>
      <c r="N49461" s="36"/>
    </row>
    <row r="49462" spans="12:14" x14ac:dyDescent="0.25">
      <c r="L49462" s="36"/>
      <c r="M49462" s="36"/>
      <c r="N49462" s="36"/>
    </row>
    <row r="49463" spans="12:14" x14ac:dyDescent="0.25">
      <c r="L49463" s="36"/>
      <c r="M49463" s="36"/>
      <c r="N49463" s="36"/>
    </row>
    <row r="49464" spans="12:14" x14ac:dyDescent="0.25">
      <c r="L49464" s="36"/>
      <c r="M49464" s="36"/>
      <c r="N49464" s="36"/>
    </row>
    <row r="49465" spans="12:14" x14ac:dyDescent="0.25">
      <c r="L49465" s="36"/>
      <c r="M49465" s="36"/>
      <c r="N49465" s="36"/>
    </row>
    <row r="49466" spans="12:14" x14ac:dyDescent="0.25">
      <c r="L49466" s="36"/>
      <c r="M49466" s="36"/>
      <c r="N49466" s="36"/>
    </row>
    <row r="49467" spans="12:14" x14ac:dyDescent="0.25">
      <c r="L49467" s="36"/>
      <c r="M49467" s="36"/>
      <c r="N49467" s="36"/>
    </row>
    <row r="49468" spans="12:14" x14ac:dyDescent="0.25">
      <c r="L49468" s="36"/>
      <c r="M49468" s="36"/>
      <c r="N49468" s="36"/>
    </row>
    <row r="49469" spans="12:14" x14ac:dyDescent="0.25">
      <c r="L49469" s="36"/>
      <c r="M49469" s="36"/>
      <c r="N49469" s="36"/>
    </row>
    <row r="49470" spans="12:14" x14ac:dyDescent="0.25">
      <c r="L49470" s="36"/>
      <c r="M49470" s="36"/>
      <c r="N49470" s="36"/>
    </row>
    <row r="49471" spans="12:14" x14ac:dyDescent="0.25">
      <c r="L49471" s="36"/>
      <c r="M49471" s="36"/>
      <c r="N49471" s="36"/>
    </row>
    <row r="49472" spans="12:14" x14ac:dyDescent="0.25">
      <c r="L49472" s="36"/>
      <c r="M49472" s="36"/>
      <c r="N49472" s="36"/>
    </row>
    <row r="49473" spans="12:14" x14ac:dyDescent="0.25">
      <c r="L49473" s="36"/>
      <c r="M49473" s="36"/>
      <c r="N49473" s="36"/>
    </row>
    <row r="49474" spans="12:14" x14ac:dyDescent="0.25">
      <c r="L49474" s="36"/>
      <c r="M49474" s="36"/>
      <c r="N49474" s="36"/>
    </row>
    <row r="49475" spans="12:14" x14ac:dyDescent="0.25">
      <c r="L49475" s="36"/>
      <c r="M49475" s="36"/>
      <c r="N49475" s="36"/>
    </row>
    <row r="49476" spans="12:14" x14ac:dyDescent="0.25">
      <c r="L49476" s="36"/>
      <c r="M49476" s="36"/>
      <c r="N49476" s="36"/>
    </row>
    <row r="49477" spans="12:14" x14ac:dyDescent="0.25">
      <c r="L49477" s="36"/>
      <c r="M49477" s="36"/>
      <c r="N49477" s="36"/>
    </row>
    <row r="49478" spans="12:14" x14ac:dyDescent="0.25">
      <c r="L49478" s="36"/>
      <c r="M49478" s="36"/>
      <c r="N49478" s="36"/>
    </row>
    <row r="49479" spans="12:14" x14ac:dyDescent="0.25">
      <c r="L49479" s="36"/>
      <c r="M49479" s="36"/>
      <c r="N49479" s="36"/>
    </row>
    <row r="49480" spans="12:14" x14ac:dyDescent="0.25">
      <c r="L49480" s="36"/>
      <c r="M49480" s="36"/>
      <c r="N49480" s="36"/>
    </row>
    <row r="49481" spans="12:14" x14ac:dyDescent="0.25">
      <c r="L49481" s="36"/>
      <c r="M49481" s="36"/>
      <c r="N49481" s="36"/>
    </row>
    <row r="49482" spans="12:14" x14ac:dyDescent="0.25">
      <c r="L49482" s="36"/>
      <c r="M49482" s="36"/>
      <c r="N49482" s="36"/>
    </row>
    <row r="49483" spans="12:14" x14ac:dyDescent="0.25">
      <c r="L49483" s="36"/>
      <c r="M49483" s="36"/>
      <c r="N49483" s="36"/>
    </row>
    <row r="49484" spans="12:14" x14ac:dyDescent="0.25">
      <c r="L49484" s="36"/>
      <c r="M49484" s="36"/>
      <c r="N49484" s="36"/>
    </row>
    <row r="49485" spans="12:14" x14ac:dyDescent="0.25">
      <c r="L49485" s="36"/>
      <c r="M49485" s="36"/>
      <c r="N49485" s="36"/>
    </row>
    <row r="49486" spans="12:14" x14ac:dyDescent="0.25">
      <c r="L49486" s="36"/>
      <c r="M49486" s="36"/>
      <c r="N49486" s="36"/>
    </row>
    <row r="49487" spans="12:14" x14ac:dyDescent="0.25">
      <c r="L49487" s="36"/>
      <c r="M49487" s="36"/>
      <c r="N49487" s="36"/>
    </row>
    <row r="49488" spans="12:14" x14ac:dyDescent="0.25">
      <c r="L49488" s="36"/>
      <c r="M49488" s="36"/>
      <c r="N49488" s="36"/>
    </row>
    <row r="49489" spans="12:14" x14ac:dyDescent="0.25">
      <c r="L49489" s="36"/>
      <c r="M49489" s="36"/>
      <c r="N49489" s="36"/>
    </row>
    <row r="49490" spans="12:14" x14ac:dyDescent="0.25">
      <c r="L49490" s="36"/>
      <c r="M49490" s="36"/>
      <c r="N49490" s="36"/>
    </row>
    <row r="49491" spans="12:14" x14ac:dyDescent="0.25">
      <c r="L49491" s="36"/>
      <c r="M49491" s="36"/>
      <c r="N49491" s="36"/>
    </row>
    <row r="49492" spans="12:14" x14ac:dyDescent="0.25">
      <c r="L49492" s="36"/>
      <c r="M49492" s="36"/>
      <c r="N49492" s="36"/>
    </row>
    <row r="49493" spans="12:14" x14ac:dyDescent="0.25">
      <c r="L49493" s="36"/>
      <c r="M49493" s="36"/>
      <c r="N49493" s="36"/>
    </row>
    <row r="49494" spans="12:14" x14ac:dyDescent="0.25">
      <c r="L49494" s="36"/>
      <c r="M49494" s="36"/>
      <c r="N49494" s="36"/>
    </row>
    <row r="49495" spans="12:14" x14ac:dyDescent="0.25">
      <c r="L49495" s="36"/>
      <c r="M49495" s="36"/>
      <c r="N49495" s="36"/>
    </row>
    <row r="49496" spans="12:14" x14ac:dyDescent="0.25">
      <c r="L49496" s="36"/>
      <c r="M49496" s="36"/>
      <c r="N49496" s="36"/>
    </row>
    <row r="49497" spans="12:14" x14ac:dyDescent="0.25">
      <c r="L49497" s="36"/>
      <c r="M49497" s="36"/>
      <c r="N49497" s="36"/>
    </row>
    <row r="49498" spans="12:14" x14ac:dyDescent="0.25">
      <c r="L49498" s="36"/>
      <c r="M49498" s="36"/>
      <c r="N49498" s="36"/>
    </row>
    <row r="49499" spans="12:14" x14ac:dyDescent="0.25">
      <c r="L49499" s="36"/>
      <c r="M49499" s="36"/>
      <c r="N49499" s="36"/>
    </row>
    <row r="49500" spans="12:14" x14ac:dyDescent="0.25">
      <c r="L49500" s="36"/>
      <c r="M49500" s="36"/>
      <c r="N49500" s="36"/>
    </row>
    <row r="49501" spans="12:14" x14ac:dyDescent="0.25">
      <c r="L49501" s="36"/>
      <c r="M49501" s="36"/>
      <c r="N49501" s="36"/>
    </row>
    <row r="49502" spans="12:14" x14ac:dyDescent="0.25">
      <c r="L49502" s="36"/>
      <c r="M49502" s="36"/>
      <c r="N49502" s="36"/>
    </row>
    <row r="49503" spans="12:14" x14ac:dyDescent="0.25">
      <c r="L49503" s="36"/>
      <c r="M49503" s="36"/>
      <c r="N49503" s="36"/>
    </row>
    <row r="49504" spans="12:14" x14ac:dyDescent="0.25">
      <c r="L49504" s="36"/>
      <c r="M49504" s="36"/>
      <c r="N49504" s="36"/>
    </row>
    <row r="49505" spans="12:14" x14ac:dyDescent="0.25">
      <c r="L49505" s="36"/>
      <c r="M49505" s="36"/>
      <c r="N49505" s="36"/>
    </row>
    <row r="49506" spans="12:14" x14ac:dyDescent="0.25">
      <c r="L49506" s="36"/>
      <c r="M49506" s="36"/>
      <c r="N49506" s="36"/>
    </row>
    <row r="49507" spans="12:14" x14ac:dyDescent="0.25">
      <c r="L49507" s="36"/>
      <c r="M49507" s="36"/>
      <c r="N49507" s="36"/>
    </row>
    <row r="49508" spans="12:14" x14ac:dyDescent="0.25">
      <c r="L49508" s="36"/>
      <c r="M49508" s="36"/>
      <c r="N49508" s="36"/>
    </row>
    <row r="49509" spans="12:14" x14ac:dyDescent="0.25">
      <c r="L49509" s="36"/>
      <c r="M49509" s="36"/>
      <c r="N49509" s="36"/>
    </row>
    <row r="49510" spans="12:14" x14ac:dyDescent="0.25">
      <c r="L49510" s="36"/>
      <c r="M49510" s="36"/>
      <c r="N49510" s="36"/>
    </row>
    <row r="49511" spans="12:14" x14ac:dyDescent="0.25">
      <c r="L49511" s="36"/>
      <c r="M49511" s="36"/>
      <c r="N49511" s="36"/>
    </row>
    <row r="49512" spans="12:14" x14ac:dyDescent="0.25">
      <c r="L49512" s="36"/>
      <c r="M49512" s="36"/>
      <c r="N49512" s="36"/>
    </row>
    <row r="49513" spans="12:14" x14ac:dyDescent="0.25">
      <c r="L49513" s="36"/>
      <c r="M49513" s="36"/>
      <c r="N49513" s="36"/>
    </row>
    <row r="49514" spans="12:14" x14ac:dyDescent="0.25">
      <c r="L49514" s="36"/>
      <c r="M49514" s="36"/>
      <c r="N49514" s="36"/>
    </row>
    <row r="49515" spans="12:14" x14ac:dyDescent="0.25">
      <c r="L49515" s="36"/>
      <c r="M49515" s="36"/>
      <c r="N49515" s="36"/>
    </row>
    <row r="49516" spans="12:14" x14ac:dyDescent="0.25">
      <c r="L49516" s="36"/>
      <c r="M49516" s="36"/>
      <c r="N49516" s="36"/>
    </row>
    <row r="49517" spans="12:14" x14ac:dyDescent="0.25">
      <c r="L49517" s="36"/>
      <c r="M49517" s="36"/>
      <c r="N49517" s="36"/>
    </row>
    <row r="49518" spans="12:14" x14ac:dyDescent="0.25">
      <c r="L49518" s="36"/>
      <c r="M49518" s="36"/>
      <c r="N49518" s="36"/>
    </row>
    <row r="49519" spans="12:14" x14ac:dyDescent="0.25">
      <c r="L49519" s="36"/>
      <c r="M49519" s="36"/>
      <c r="N49519" s="36"/>
    </row>
    <row r="49520" spans="12:14" x14ac:dyDescent="0.25">
      <c r="L49520" s="36"/>
      <c r="M49520" s="36"/>
      <c r="N49520" s="36"/>
    </row>
    <row r="49521" spans="12:14" x14ac:dyDescent="0.25">
      <c r="L49521" s="36"/>
      <c r="M49521" s="36"/>
      <c r="N49521" s="36"/>
    </row>
    <row r="49522" spans="12:14" x14ac:dyDescent="0.25">
      <c r="L49522" s="36"/>
      <c r="M49522" s="36"/>
      <c r="N49522" s="36"/>
    </row>
    <row r="49523" spans="12:14" x14ac:dyDescent="0.25">
      <c r="L49523" s="36"/>
      <c r="M49523" s="36"/>
      <c r="N49523" s="36"/>
    </row>
    <row r="49524" spans="12:14" x14ac:dyDescent="0.25">
      <c r="L49524" s="36"/>
      <c r="M49524" s="36"/>
      <c r="N49524" s="36"/>
    </row>
    <row r="49525" spans="12:14" x14ac:dyDescent="0.25">
      <c r="L49525" s="36"/>
      <c r="M49525" s="36"/>
      <c r="N49525" s="36"/>
    </row>
    <row r="49526" spans="12:14" x14ac:dyDescent="0.25">
      <c r="L49526" s="36"/>
      <c r="M49526" s="36"/>
      <c r="N49526" s="36"/>
    </row>
    <row r="49527" spans="12:14" x14ac:dyDescent="0.25">
      <c r="L49527" s="36"/>
      <c r="M49527" s="36"/>
      <c r="N49527" s="36"/>
    </row>
    <row r="49528" spans="12:14" x14ac:dyDescent="0.25">
      <c r="L49528" s="36"/>
      <c r="M49528" s="36"/>
      <c r="N49528" s="36"/>
    </row>
    <row r="49529" spans="12:14" x14ac:dyDescent="0.25">
      <c r="L49529" s="36"/>
      <c r="M49529" s="36"/>
      <c r="N49529" s="36"/>
    </row>
    <row r="49530" spans="12:14" x14ac:dyDescent="0.25">
      <c r="L49530" s="36"/>
      <c r="M49530" s="36"/>
      <c r="N49530" s="36"/>
    </row>
    <row r="49531" spans="12:14" x14ac:dyDescent="0.25">
      <c r="L49531" s="36"/>
      <c r="M49531" s="36"/>
      <c r="N49531" s="36"/>
    </row>
    <row r="49532" spans="12:14" x14ac:dyDescent="0.25">
      <c r="L49532" s="36"/>
      <c r="M49532" s="36"/>
      <c r="N49532" s="36"/>
    </row>
    <row r="49533" spans="12:14" x14ac:dyDescent="0.25">
      <c r="L49533" s="36"/>
      <c r="M49533" s="36"/>
      <c r="N49533" s="36"/>
    </row>
    <row r="49534" spans="12:14" x14ac:dyDescent="0.25">
      <c r="L49534" s="36"/>
      <c r="M49534" s="36"/>
      <c r="N49534" s="36"/>
    </row>
    <row r="49535" spans="12:14" x14ac:dyDescent="0.25">
      <c r="L49535" s="36"/>
      <c r="M49535" s="36"/>
      <c r="N49535" s="36"/>
    </row>
    <row r="49536" spans="12:14" x14ac:dyDescent="0.25">
      <c r="L49536" s="36"/>
      <c r="M49536" s="36"/>
      <c r="N49536" s="36"/>
    </row>
    <row r="49537" spans="12:14" x14ac:dyDescent="0.25">
      <c r="L49537" s="36"/>
      <c r="M49537" s="36"/>
      <c r="N49537" s="36"/>
    </row>
    <row r="49538" spans="12:14" x14ac:dyDescent="0.25">
      <c r="L49538" s="36"/>
      <c r="M49538" s="36"/>
      <c r="N49538" s="36"/>
    </row>
    <row r="49539" spans="12:14" x14ac:dyDescent="0.25">
      <c r="L49539" s="36"/>
      <c r="M49539" s="36"/>
      <c r="N49539" s="36"/>
    </row>
    <row r="49540" spans="12:14" x14ac:dyDescent="0.25">
      <c r="L49540" s="36"/>
      <c r="M49540" s="36"/>
      <c r="N49540" s="36"/>
    </row>
    <row r="49541" spans="12:14" x14ac:dyDescent="0.25">
      <c r="L49541" s="36"/>
      <c r="M49541" s="36"/>
      <c r="N49541" s="36"/>
    </row>
    <row r="49542" spans="12:14" x14ac:dyDescent="0.25">
      <c r="L49542" s="36"/>
      <c r="M49542" s="36"/>
      <c r="N49542" s="36"/>
    </row>
    <row r="49543" spans="12:14" x14ac:dyDescent="0.25">
      <c r="L49543" s="36"/>
      <c r="M49543" s="36"/>
      <c r="N49543" s="36"/>
    </row>
    <row r="49544" spans="12:14" x14ac:dyDescent="0.25">
      <c r="L49544" s="36"/>
      <c r="M49544" s="36"/>
      <c r="N49544" s="36"/>
    </row>
    <row r="49545" spans="12:14" x14ac:dyDescent="0.25">
      <c r="L49545" s="36"/>
      <c r="M49545" s="36"/>
      <c r="N49545" s="36"/>
    </row>
    <row r="49546" spans="12:14" x14ac:dyDescent="0.25">
      <c r="L49546" s="36"/>
      <c r="M49546" s="36"/>
      <c r="N49546" s="36"/>
    </row>
    <row r="49547" spans="12:14" x14ac:dyDescent="0.25">
      <c r="L49547" s="36"/>
      <c r="M49547" s="36"/>
      <c r="N49547" s="36"/>
    </row>
    <row r="49548" spans="12:14" x14ac:dyDescent="0.25">
      <c r="L49548" s="36"/>
      <c r="M49548" s="36"/>
      <c r="N49548" s="36"/>
    </row>
    <row r="49549" spans="12:14" x14ac:dyDescent="0.25">
      <c r="L49549" s="36"/>
      <c r="M49549" s="36"/>
      <c r="N49549" s="36"/>
    </row>
    <row r="49550" spans="12:14" x14ac:dyDescent="0.25">
      <c r="L49550" s="36"/>
      <c r="M49550" s="36"/>
      <c r="N49550" s="36"/>
    </row>
    <row r="49551" spans="12:14" x14ac:dyDescent="0.25">
      <c r="L49551" s="36"/>
      <c r="M49551" s="36"/>
      <c r="N49551" s="36"/>
    </row>
    <row r="49552" spans="12:14" x14ac:dyDescent="0.25">
      <c r="L49552" s="36"/>
      <c r="M49552" s="36"/>
      <c r="N49552" s="36"/>
    </row>
    <row r="49553" spans="12:14" x14ac:dyDescent="0.25">
      <c r="L49553" s="36"/>
      <c r="M49553" s="36"/>
      <c r="N49553" s="36"/>
    </row>
    <row r="49554" spans="12:14" x14ac:dyDescent="0.25">
      <c r="L49554" s="36"/>
      <c r="M49554" s="36"/>
      <c r="N49554" s="36"/>
    </row>
    <row r="49555" spans="12:14" x14ac:dyDescent="0.25">
      <c r="L49555" s="36"/>
      <c r="M49555" s="36"/>
      <c r="N49555" s="36"/>
    </row>
    <row r="49556" spans="12:14" x14ac:dyDescent="0.25">
      <c r="L49556" s="36"/>
      <c r="M49556" s="36"/>
      <c r="N49556" s="36"/>
    </row>
    <row r="49557" spans="12:14" x14ac:dyDescent="0.25">
      <c r="L49557" s="36"/>
      <c r="M49557" s="36"/>
      <c r="N49557" s="36"/>
    </row>
    <row r="49558" spans="12:14" x14ac:dyDescent="0.25">
      <c r="L49558" s="36"/>
      <c r="M49558" s="36"/>
      <c r="N49558" s="36"/>
    </row>
    <row r="49559" spans="12:14" x14ac:dyDescent="0.25">
      <c r="L49559" s="36"/>
      <c r="M49559" s="36"/>
      <c r="N49559" s="36"/>
    </row>
    <row r="49560" spans="12:14" x14ac:dyDescent="0.25">
      <c r="L49560" s="36"/>
      <c r="M49560" s="36"/>
      <c r="N49560" s="36"/>
    </row>
    <row r="49561" spans="12:14" x14ac:dyDescent="0.25">
      <c r="L49561" s="36"/>
      <c r="M49561" s="36"/>
      <c r="N49561" s="36"/>
    </row>
    <row r="49562" spans="12:14" x14ac:dyDescent="0.25">
      <c r="L49562" s="36"/>
      <c r="M49562" s="36"/>
      <c r="N49562" s="36"/>
    </row>
    <row r="49563" spans="12:14" x14ac:dyDescent="0.25">
      <c r="L49563" s="36"/>
      <c r="M49563" s="36"/>
      <c r="N49563" s="36"/>
    </row>
    <row r="49564" spans="12:14" x14ac:dyDescent="0.25">
      <c r="L49564" s="36"/>
      <c r="M49564" s="36"/>
      <c r="N49564" s="36"/>
    </row>
    <row r="49565" spans="12:14" x14ac:dyDescent="0.25">
      <c r="L49565" s="36"/>
      <c r="M49565" s="36"/>
      <c r="N49565" s="36"/>
    </row>
    <row r="49566" spans="12:14" x14ac:dyDescent="0.25">
      <c r="L49566" s="36"/>
      <c r="M49566" s="36"/>
      <c r="N49566" s="36"/>
    </row>
    <row r="49567" spans="12:14" x14ac:dyDescent="0.25">
      <c r="L49567" s="36"/>
      <c r="M49567" s="36"/>
      <c r="N49567" s="36"/>
    </row>
    <row r="49568" spans="12:14" x14ac:dyDescent="0.25">
      <c r="L49568" s="36"/>
      <c r="M49568" s="36"/>
      <c r="N49568" s="36"/>
    </row>
    <row r="49569" spans="12:14" x14ac:dyDescent="0.25">
      <c r="L49569" s="36"/>
      <c r="M49569" s="36"/>
      <c r="N49569" s="36"/>
    </row>
    <row r="49570" spans="12:14" x14ac:dyDescent="0.25">
      <c r="L49570" s="36"/>
      <c r="M49570" s="36"/>
      <c r="N49570" s="36"/>
    </row>
    <row r="49571" spans="12:14" x14ac:dyDescent="0.25">
      <c r="L49571" s="36"/>
      <c r="M49571" s="36"/>
      <c r="N49571" s="36"/>
    </row>
    <row r="49572" spans="12:14" x14ac:dyDescent="0.25">
      <c r="L49572" s="36"/>
      <c r="M49572" s="36"/>
      <c r="N49572" s="36"/>
    </row>
    <row r="49573" spans="12:14" x14ac:dyDescent="0.25">
      <c r="L49573" s="36"/>
      <c r="M49573" s="36"/>
      <c r="N49573" s="36"/>
    </row>
    <row r="49574" spans="12:14" x14ac:dyDescent="0.25">
      <c r="L49574" s="36"/>
      <c r="M49574" s="36"/>
      <c r="N49574" s="36"/>
    </row>
    <row r="49575" spans="12:14" x14ac:dyDescent="0.25">
      <c r="L49575" s="36"/>
      <c r="M49575" s="36"/>
      <c r="N49575" s="36"/>
    </row>
    <row r="49576" spans="12:14" x14ac:dyDescent="0.25">
      <c r="L49576" s="36"/>
      <c r="M49576" s="36"/>
      <c r="N49576" s="36"/>
    </row>
    <row r="49577" spans="12:14" x14ac:dyDescent="0.25">
      <c r="L49577" s="36"/>
      <c r="M49577" s="36"/>
      <c r="N49577" s="36"/>
    </row>
    <row r="49578" spans="12:14" x14ac:dyDescent="0.25">
      <c r="L49578" s="36"/>
      <c r="M49578" s="36"/>
      <c r="N49578" s="36"/>
    </row>
    <row r="49579" spans="12:14" x14ac:dyDescent="0.25">
      <c r="L49579" s="36"/>
      <c r="M49579" s="36"/>
      <c r="N49579" s="36"/>
    </row>
    <row r="49580" spans="12:14" x14ac:dyDescent="0.25">
      <c r="L49580" s="36"/>
      <c r="M49580" s="36"/>
      <c r="N49580" s="36"/>
    </row>
    <row r="49581" spans="12:14" x14ac:dyDescent="0.25">
      <c r="L49581" s="36"/>
      <c r="M49581" s="36"/>
      <c r="N49581" s="36"/>
    </row>
    <row r="49582" spans="12:14" x14ac:dyDescent="0.25">
      <c r="L49582" s="36"/>
      <c r="M49582" s="36"/>
      <c r="N49582" s="36"/>
    </row>
    <row r="49583" spans="12:14" x14ac:dyDescent="0.25">
      <c r="L49583" s="36"/>
      <c r="M49583" s="36"/>
      <c r="N49583" s="36"/>
    </row>
    <row r="49584" spans="12:14" x14ac:dyDescent="0.25">
      <c r="L49584" s="36"/>
      <c r="M49584" s="36"/>
      <c r="N49584" s="36"/>
    </row>
    <row r="49585" spans="12:14" x14ac:dyDescent="0.25">
      <c r="L49585" s="36"/>
      <c r="M49585" s="36"/>
      <c r="N49585" s="36"/>
    </row>
    <row r="49586" spans="12:14" x14ac:dyDescent="0.25">
      <c r="L49586" s="36"/>
      <c r="M49586" s="36"/>
      <c r="N49586" s="36"/>
    </row>
    <row r="49587" spans="12:14" x14ac:dyDescent="0.25">
      <c r="L49587" s="36"/>
      <c r="M49587" s="36"/>
      <c r="N49587" s="36"/>
    </row>
    <row r="49588" spans="12:14" x14ac:dyDescent="0.25">
      <c r="L49588" s="36"/>
      <c r="M49588" s="36"/>
      <c r="N49588" s="36"/>
    </row>
    <row r="49589" spans="12:14" x14ac:dyDescent="0.25">
      <c r="L49589" s="36"/>
      <c r="M49589" s="36"/>
      <c r="N49589" s="36"/>
    </row>
    <row r="49590" spans="12:14" x14ac:dyDescent="0.25">
      <c r="L49590" s="36"/>
      <c r="M49590" s="36"/>
      <c r="N49590" s="36"/>
    </row>
    <row r="49591" spans="12:14" x14ac:dyDescent="0.25">
      <c r="L49591" s="36"/>
      <c r="M49591" s="36"/>
      <c r="N49591" s="36"/>
    </row>
    <row r="49592" spans="12:14" x14ac:dyDescent="0.25">
      <c r="L49592" s="36"/>
      <c r="M49592" s="36"/>
      <c r="N49592" s="36"/>
    </row>
    <row r="49593" spans="12:14" x14ac:dyDescent="0.25">
      <c r="L49593" s="36"/>
      <c r="M49593" s="36"/>
      <c r="N49593" s="36"/>
    </row>
    <row r="49594" spans="12:14" x14ac:dyDescent="0.25">
      <c r="L49594" s="36"/>
      <c r="M49594" s="36"/>
      <c r="N49594" s="36"/>
    </row>
    <row r="49595" spans="12:14" x14ac:dyDescent="0.25">
      <c r="L49595" s="36"/>
      <c r="M49595" s="36"/>
      <c r="N49595" s="36"/>
    </row>
    <row r="49596" spans="12:14" x14ac:dyDescent="0.25">
      <c r="L49596" s="36"/>
      <c r="M49596" s="36"/>
      <c r="N49596" s="36"/>
    </row>
    <row r="49597" spans="12:14" x14ac:dyDescent="0.25">
      <c r="L49597" s="36"/>
      <c r="M49597" s="36"/>
      <c r="N49597" s="36"/>
    </row>
    <row r="49598" spans="12:14" x14ac:dyDescent="0.25">
      <c r="L49598" s="36"/>
      <c r="M49598" s="36"/>
      <c r="N49598" s="36"/>
    </row>
    <row r="49599" spans="12:14" x14ac:dyDescent="0.25">
      <c r="L49599" s="36"/>
      <c r="M49599" s="36"/>
      <c r="N49599" s="36"/>
    </row>
    <row r="49600" spans="12:14" x14ac:dyDescent="0.25">
      <c r="L49600" s="36"/>
      <c r="M49600" s="36"/>
      <c r="N49600" s="36"/>
    </row>
    <row r="49601" spans="12:14" x14ac:dyDescent="0.25">
      <c r="L49601" s="36"/>
      <c r="M49601" s="36"/>
      <c r="N49601" s="36"/>
    </row>
    <row r="49602" spans="12:14" x14ac:dyDescent="0.25">
      <c r="L49602" s="36"/>
      <c r="M49602" s="36"/>
      <c r="N49602" s="36"/>
    </row>
    <row r="49603" spans="12:14" x14ac:dyDescent="0.25">
      <c r="L49603" s="36"/>
      <c r="M49603" s="36"/>
      <c r="N49603" s="36"/>
    </row>
    <row r="49604" spans="12:14" x14ac:dyDescent="0.25">
      <c r="L49604" s="36"/>
      <c r="M49604" s="36"/>
      <c r="N49604" s="36"/>
    </row>
    <row r="49605" spans="12:14" x14ac:dyDescent="0.25">
      <c r="L49605" s="36"/>
      <c r="M49605" s="36"/>
      <c r="N49605" s="36"/>
    </row>
    <row r="49606" spans="12:14" x14ac:dyDescent="0.25">
      <c r="L49606" s="36"/>
      <c r="M49606" s="36"/>
      <c r="N49606" s="36"/>
    </row>
    <row r="49607" spans="12:14" x14ac:dyDescent="0.25">
      <c r="L49607" s="36"/>
      <c r="M49607" s="36"/>
      <c r="N49607" s="36"/>
    </row>
    <row r="49608" spans="12:14" x14ac:dyDescent="0.25">
      <c r="L49608" s="36"/>
      <c r="M49608" s="36"/>
      <c r="N49608" s="36"/>
    </row>
    <row r="49609" spans="12:14" x14ac:dyDescent="0.25">
      <c r="L49609" s="36"/>
      <c r="M49609" s="36"/>
      <c r="N49609" s="36"/>
    </row>
    <row r="49610" spans="12:14" x14ac:dyDescent="0.25">
      <c r="L49610" s="36"/>
      <c r="M49610" s="36"/>
      <c r="N49610" s="36"/>
    </row>
    <row r="49611" spans="12:14" x14ac:dyDescent="0.25">
      <c r="L49611" s="36"/>
      <c r="M49611" s="36"/>
      <c r="N49611" s="36"/>
    </row>
    <row r="49612" spans="12:14" x14ac:dyDescent="0.25">
      <c r="L49612" s="36"/>
      <c r="M49612" s="36"/>
      <c r="N49612" s="36"/>
    </row>
    <row r="49613" spans="12:14" x14ac:dyDescent="0.25">
      <c r="L49613" s="36"/>
      <c r="M49613" s="36"/>
      <c r="N49613" s="36"/>
    </row>
    <row r="49614" spans="12:14" x14ac:dyDescent="0.25">
      <c r="L49614" s="36"/>
      <c r="M49614" s="36"/>
      <c r="N49614" s="36"/>
    </row>
    <row r="49615" spans="12:14" x14ac:dyDescent="0.25">
      <c r="L49615" s="36"/>
      <c r="M49615" s="36"/>
      <c r="N49615" s="36"/>
    </row>
    <row r="49616" spans="12:14" x14ac:dyDescent="0.25">
      <c r="L49616" s="36"/>
      <c r="M49616" s="36"/>
      <c r="N49616" s="36"/>
    </row>
    <row r="49617" spans="12:14" x14ac:dyDescent="0.25">
      <c r="L49617" s="36"/>
      <c r="M49617" s="36"/>
      <c r="N49617" s="36"/>
    </row>
    <row r="49618" spans="12:14" x14ac:dyDescent="0.25">
      <c r="L49618" s="36"/>
      <c r="M49618" s="36"/>
      <c r="N49618" s="36"/>
    </row>
    <row r="49619" spans="12:14" x14ac:dyDescent="0.25">
      <c r="L49619" s="36"/>
      <c r="M49619" s="36"/>
      <c r="N49619" s="36"/>
    </row>
    <row r="49620" spans="12:14" x14ac:dyDescent="0.25">
      <c r="L49620" s="36"/>
      <c r="M49620" s="36"/>
      <c r="N49620" s="36"/>
    </row>
    <row r="49621" spans="12:14" x14ac:dyDescent="0.25">
      <c r="L49621" s="36"/>
      <c r="M49621" s="36"/>
      <c r="N49621" s="36"/>
    </row>
    <row r="49622" spans="12:14" x14ac:dyDescent="0.25">
      <c r="L49622" s="36"/>
      <c r="M49622" s="36"/>
      <c r="N49622" s="36"/>
    </row>
    <row r="49623" spans="12:14" x14ac:dyDescent="0.25">
      <c r="L49623" s="36"/>
      <c r="M49623" s="36"/>
      <c r="N49623" s="36"/>
    </row>
    <row r="49624" spans="12:14" x14ac:dyDescent="0.25">
      <c r="L49624" s="36"/>
      <c r="M49624" s="36"/>
      <c r="N49624" s="36"/>
    </row>
    <row r="49625" spans="12:14" x14ac:dyDescent="0.25">
      <c r="L49625" s="36"/>
      <c r="M49625" s="36"/>
      <c r="N49625" s="36"/>
    </row>
    <row r="49626" spans="12:14" x14ac:dyDescent="0.25">
      <c r="L49626" s="36"/>
      <c r="M49626" s="36"/>
      <c r="N49626" s="36"/>
    </row>
    <row r="49627" spans="12:14" x14ac:dyDescent="0.25">
      <c r="L49627" s="36"/>
      <c r="M49627" s="36"/>
      <c r="N49627" s="36"/>
    </row>
    <row r="49628" spans="12:14" x14ac:dyDescent="0.25">
      <c r="L49628" s="36"/>
      <c r="M49628" s="36"/>
      <c r="N49628" s="36"/>
    </row>
    <row r="49629" spans="12:14" x14ac:dyDescent="0.25">
      <c r="L49629" s="36"/>
      <c r="M49629" s="36"/>
      <c r="N49629" s="36"/>
    </row>
    <row r="49630" spans="12:14" x14ac:dyDescent="0.25">
      <c r="L49630" s="36"/>
      <c r="M49630" s="36"/>
      <c r="N49630" s="36"/>
    </row>
    <row r="49631" spans="12:14" x14ac:dyDescent="0.25">
      <c r="L49631" s="36"/>
      <c r="M49631" s="36"/>
      <c r="N49631" s="36"/>
    </row>
    <row r="49632" spans="12:14" x14ac:dyDescent="0.25">
      <c r="L49632" s="36"/>
      <c r="M49632" s="36"/>
      <c r="N49632" s="36"/>
    </row>
    <row r="49633" spans="12:14" x14ac:dyDescent="0.25">
      <c r="L49633" s="36"/>
      <c r="M49633" s="36"/>
      <c r="N49633" s="36"/>
    </row>
    <row r="49634" spans="12:14" x14ac:dyDescent="0.25">
      <c r="L49634" s="36"/>
      <c r="M49634" s="36"/>
      <c r="N49634" s="36"/>
    </row>
    <row r="49635" spans="12:14" x14ac:dyDescent="0.25">
      <c r="L49635" s="36"/>
      <c r="M49635" s="36"/>
      <c r="N49635" s="36"/>
    </row>
    <row r="49636" spans="12:14" x14ac:dyDescent="0.25">
      <c r="L49636" s="36"/>
      <c r="M49636" s="36"/>
      <c r="N49636" s="36"/>
    </row>
    <row r="49637" spans="12:14" x14ac:dyDescent="0.25">
      <c r="L49637" s="36"/>
      <c r="M49637" s="36"/>
      <c r="N49637" s="36"/>
    </row>
    <row r="49638" spans="12:14" x14ac:dyDescent="0.25">
      <c r="L49638" s="36"/>
      <c r="M49638" s="36"/>
      <c r="N49638" s="36"/>
    </row>
    <row r="49639" spans="12:14" x14ac:dyDescent="0.25">
      <c r="L49639" s="36"/>
      <c r="M49639" s="36"/>
      <c r="N49639" s="36"/>
    </row>
    <row r="49640" spans="12:14" x14ac:dyDescent="0.25">
      <c r="L49640" s="36"/>
      <c r="M49640" s="36"/>
      <c r="N49640" s="36"/>
    </row>
    <row r="49641" spans="12:14" x14ac:dyDescent="0.25">
      <c r="L49641" s="36"/>
      <c r="M49641" s="36"/>
      <c r="N49641" s="36"/>
    </row>
    <row r="49642" spans="12:14" x14ac:dyDescent="0.25">
      <c r="L49642" s="36"/>
      <c r="M49642" s="36"/>
      <c r="N49642" s="36"/>
    </row>
    <row r="49643" spans="12:14" x14ac:dyDescent="0.25">
      <c r="L49643" s="36"/>
      <c r="M49643" s="36"/>
      <c r="N49643" s="36"/>
    </row>
    <row r="49644" spans="12:14" x14ac:dyDescent="0.25">
      <c r="L49644" s="36"/>
      <c r="M49644" s="36"/>
      <c r="N49644" s="36"/>
    </row>
    <row r="49645" spans="12:14" x14ac:dyDescent="0.25">
      <c r="L49645" s="36"/>
      <c r="M49645" s="36"/>
      <c r="N49645" s="36"/>
    </row>
    <row r="49646" spans="12:14" x14ac:dyDescent="0.25">
      <c r="L49646" s="36"/>
      <c r="M49646" s="36"/>
      <c r="N49646" s="36"/>
    </row>
    <row r="49647" spans="12:14" x14ac:dyDescent="0.25">
      <c r="L49647" s="36"/>
      <c r="M49647" s="36"/>
      <c r="N49647" s="36"/>
    </row>
    <row r="49648" spans="12:14" x14ac:dyDescent="0.25">
      <c r="L49648" s="36"/>
      <c r="M49648" s="36"/>
      <c r="N49648" s="36"/>
    </row>
    <row r="49649" spans="12:14" x14ac:dyDescent="0.25">
      <c r="L49649" s="36"/>
      <c r="M49649" s="36"/>
      <c r="N49649" s="36"/>
    </row>
    <row r="49650" spans="12:14" x14ac:dyDescent="0.25">
      <c r="L49650" s="36"/>
      <c r="M49650" s="36"/>
      <c r="N49650" s="36"/>
    </row>
    <row r="49651" spans="12:14" x14ac:dyDescent="0.25">
      <c r="L49651" s="36"/>
      <c r="M49651" s="36"/>
      <c r="N49651" s="36"/>
    </row>
    <row r="49652" spans="12:14" x14ac:dyDescent="0.25">
      <c r="L49652" s="36"/>
      <c r="M49652" s="36"/>
      <c r="N49652" s="36"/>
    </row>
    <row r="49653" spans="12:14" x14ac:dyDescent="0.25">
      <c r="L49653" s="36"/>
      <c r="M49653" s="36"/>
      <c r="N49653" s="36"/>
    </row>
    <row r="49654" spans="12:14" x14ac:dyDescent="0.25">
      <c r="L49654" s="36"/>
      <c r="M49654" s="36"/>
      <c r="N49654" s="36"/>
    </row>
    <row r="49655" spans="12:14" x14ac:dyDescent="0.25">
      <c r="L49655" s="36"/>
      <c r="M49655" s="36"/>
      <c r="N49655" s="36"/>
    </row>
    <row r="49656" spans="12:14" x14ac:dyDescent="0.25">
      <c r="L49656" s="36"/>
      <c r="M49656" s="36"/>
      <c r="N49656" s="36"/>
    </row>
    <row r="49657" spans="12:14" x14ac:dyDescent="0.25">
      <c r="L49657" s="36"/>
      <c r="M49657" s="36"/>
      <c r="N49657" s="36"/>
    </row>
    <row r="49658" spans="12:14" x14ac:dyDescent="0.25">
      <c r="L49658" s="36"/>
      <c r="M49658" s="36"/>
      <c r="N49658" s="36"/>
    </row>
    <row r="49659" spans="12:14" x14ac:dyDescent="0.25">
      <c r="L49659" s="36"/>
      <c r="M49659" s="36"/>
      <c r="N49659" s="36"/>
    </row>
    <row r="49660" spans="12:14" x14ac:dyDescent="0.25">
      <c r="L49660" s="36"/>
      <c r="M49660" s="36"/>
      <c r="N49660" s="36"/>
    </row>
    <row r="49661" spans="12:14" x14ac:dyDescent="0.25">
      <c r="L49661" s="36"/>
      <c r="M49661" s="36"/>
      <c r="N49661" s="36"/>
    </row>
    <row r="49662" spans="12:14" x14ac:dyDescent="0.25">
      <c r="L49662" s="36"/>
      <c r="M49662" s="36"/>
      <c r="N49662" s="36"/>
    </row>
    <row r="49663" spans="12:14" x14ac:dyDescent="0.25">
      <c r="L49663" s="36"/>
      <c r="M49663" s="36"/>
      <c r="N49663" s="36"/>
    </row>
    <row r="49664" spans="12:14" x14ac:dyDescent="0.25">
      <c r="L49664" s="36"/>
      <c r="M49664" s="36"/>
      <c r="N49664" s="36"/>
    </row>
    <row r="49665" spans="12:14" x14ac:dyDescent="0.25">
      <c r="L49665" s="36"/>
      <c r="M49665" s="36"/>
      <c r="N49665" s="36"/>
    </row>
    <row r="49666" spans="12:14" x14ac:dyDescent="0.25">
      <c r="L49666" s="36"/>
      <c r="M49666" s="36"/>
      <c r="N49666" s="36"/>
    </row>
    <row r="49667" spans="12:14" x14ac:dyDescent="0.25">
      <c r="L49667" s="36"/>
      <c r="M49667" s="36"/>
      <c r="N49667" s="36"/>
    </row>
    <row r="49668" spans="12:14" x14ac:dyDescent="0.25">
      <c r="L49668" s="36"/>
      <c r="M49668" s="36"/>
      <c r="N49668" s="36"/>
    </row>
    <row r="49669" spans="12:14" x14ac:dyDescent="0.25">
      <c r="L49669" s="36"/>
      <c r="M49669" s="36"/>
      <c r="N49669" s="36"/>
    </row>
    <row r="49670" spans="12:14" x14ac:dyDescent="0.25">
      <c r="L49670" s="36"/>
      <c r="M49670" s="36"/>
      <c r="N49670" s="36"/>
    </row>
    <row r="49671" spans="12:14" x14ac:dyDescent="0.25">
      <c r="L49671" s="36"/>
      <c r="M49671" s="36"/>
      <c r="N49671" s="36"/>
    </row>
    <row r="49672" spans="12:14" x14ac:dyDescent="0.25">
      <c r="L49672" s="36"/>
      <c r="M49672" s="36"/>
      <c r="N49672" s="36"/>
    </row>
    <row r="49673" spans="12:14" x14ac:dyDescent="0.25">
      <c r="L49673" s="36"/>
      <c r="M49673" s="36"/>
      <c r="N49673" s="36"/>
    </row>
    <row r="49674" spans="12:14" x14ac:dyDescent="0.25">
      <c r="L49674" s="36"/>
      <c r="M49674" s="36"/>
      <c r="N49674" s="36"/>
    </row>
    <row r="49675" spans="12:14" x14ac:dyDescent="0.25">
      <c r="L49675" s="36"/>
      <c r="M49675" s="36"/>
      <c r="N49675" s="36"/>
    </row>
    <row r="49676" spans="12:14" x14ac:dyDescent="0.25">
      <c r="L49676" s="36"/>
      <c r="M49676" s="36"/>
      <c r="N49676" s="36"/>
    </row>
    <row r="49677" spans="12:14" x14ac:dyDescent="0.25">
      <c r="L49677" s="36"/>
      <c r="M49677" s="36"/>
      <c r="N49677" s="36"/>
    </row>
    <row r="49678" spans="12:14" x14ac:dyDescent="0.25">
      <c r="L49678" s="36"/>
      <c r="M49678" s="36"/>
      <c r="N49678" s="36"/>
    </row>
    <row r="49679" spans="12:14" x14ac:dyDescent="0.25">
      <c r="L49679" s="36"/>
      <c r="M49679" s="36"/>
      <c r="N49679" s="36"/>
    </row>
    <row r="49680" spans="12:14" x14ac:dyDescent="0.25">
      <c r="L49680" s="36"/>
      <c r="M49680" s="36"/>
      <c r="N49680" s="36"/>
    </row>
    <row r="49681" spans="12:14" x14ac:dyDescent="0.25">
      <c r="L49681" s="36"/>
      <c r="M49681" s="36"/>
      <c r="N49681" s="36"/>
    </row>
    <row r="49682" spans="12:14" x14ac:dyDescent="0.25">
      <c r="L49682" s="36"/>
      <c r="M49682" s="36"/>
      <c r="N49682" s="36"/>
    </row>
    <row r="49683" spans="12:14" x14ac:dyDescent="0.25">
      <c r="L49683" s="36"/>
      <c r="M49683" s="36"/>
      <c r="N49683" s="36"/>
    </row>
    <row r="49684" spans="12:14" x14ac:dyDescent="0.25">
      <c r="L49684" s="36"/>
      <c r="M49684" s="36"/>
      <c r="N49684" s="36"/>
    </row>
    <row r="49685" spans="12:14" x14ac:dyDescent="0.25">
      <c r="L49685" s="36"/>
      <c r="M49685" s="36"/>
      <c r="N49685" s="36"/>
    </row>
    <row r="49686" spans="12:14" x14ac:dyDescent="0.25">
      <c r="L49686" s="36"/>
      <c r="M49686" s="36"/>
      <c r="N49686" s="36"/>
    </row>
    <row r="49687" spans="12:14" x14ac:dyDescent="0.25">
      <c r="L49687" s="36"/>
      <c r="M49687" s="36"/>
      <c r="N49687" s="36"/>
    </row>
    <row r="49688" spans="12:14" x14ac:dyDescent="0.25">
      <c r="L49688" s="36"/>
      <c r="M49688" s="36"/>
      <c r="N49688" s="36"/>
    </row>
    <row r="49689" spans="12:14" x14ac:dyDescent="0.25">
      <c r="L49689" s="36"/>
      <c r="M49689" s="36"/>
      <c r="N49689" s="36"/>
    </row>
    <row r="49690" spans="12:14" x14ac:dyDescent="0.25">
      <c r="L49690" s="36"/>
      <c r="M49690" s="36"/>
      <c r="N49690" s="36"/>
    </row>
    <row r="49691" spans="12:14" x14ac:dyDescent="0.25">
      <c r="L49691" s="36"/>
      <c r="M49691" s="36"/>
      <c r="N49691" s="36"/>
    </row>
    <row r="49692" spans="12:14" x14ac:dyDescent="0.25">
      <c r="L49692" s="36"/>
      <c r="M49692" s="36"/>
      <c r="N49692" s="36"/>
    </row>
    <row r="49693" spans="12:14" x14ac:dyDescent="0.25">
      <c r="L49693" s="36"/>
      <c r="M49693" s="36"/>
      <c r="N49693" s="36"/>
    </row>
    <row r="49694" spans="12:14" x14ac:dyDescent="0.25">
      <c r="L49694" s="36"/>
      <c r="M49694" s="36"/>
      <c r="N49694" s="36"/>
    </row>
    <row r="49695" spans="12:14" x14ac:dyDescent="0.25">
      <c r="L49695" s="36"/>
      <c r="M49695" s="36"/>
      <c r="N49695" s="36"/>
    </row>
    <row r="49696" spans="12:14" x14ac:dyDescent="0.25">
      <c r="L49696" s="36"/>
      <c r="M49696" s="36"/>
      <c r="N49696" s="36"/>
    </row>
    <row r="49697" spans="12:14" x14ac:dyDescent="0.25">
      <c r="L49697" s="36"/>
      <c r="M49697" s="36"/>
      <c r="N49697" s="36"/>
    </row>
    <row r="49698" spans="12:14" x14ac:dyDescent="0.25">
      <c r="L49698" s="36"/>
      <c r="M49698" s="36"/>
      <c r="N49698" s="36"/>
    </row>
    <row r="49699" spans="12:14" x14ac:dyDescent="0.25">
      <c r="L49699" s="36"/>
      <c r="M49699" s="36"/>
      <c r="N49699" s="36"/>
    </row>
    <row r="49700" spans="12:14" x14ac:dyDescent="0.25">
      <c r="L49700" s="36"/>
      <c r="M49700" s="36"/>
      <c r="N49700" s="36"/>
    </row>
    <row r="49701" spans="12:14" x14ac:dyDescent="0.25">
      <c r="L49701" s="36"/>
      <c r="M49701" s="36"/>
      <c r="N49701" s="36"/>
    </row>
    <row r="49702" spans="12:14" x14ac:dyDescent="0.25">
      <c r="L49702" s="36"/>
      <c r="M49702" s="36"/>
      <c r="N49702" s="36"/>
    </row>
    <row r="49703" spans="12:14" x14ac:dyDescent="0.25">
      <c r="L49703" s="36"/>
      <c r="M49703" s="36"/>
      <c r="N49703" s="36"/>
    </row>
    <row r="49704" spans="12:14" x14ac:dyDescent="0.25">
      <c r="L49704" s="36"/>
      <c r="M49704" s="36"/>
      <c r="N49704" s="36"/>
    </row>
    <row r="49705" spans="12:14" x14ac:dyDescent="0.25">
      <c r="L49705" s="36"/>
      <c r="M49705" s="36"/>
      <c r="N49705" s="36"/>
    </row>
    <row r="49706" spans="12:14" x14ac:dyDescent="0.25">
      <c r="L49706" s="36"/>
      <c r="M49706" s="36"/>
      <c r="N49706" s="36"/>
    </row>
    <row r="49707" spans="12:14" x14ac:dyDescent="0.25">
      <c r="L49707" s="36"/>
      <c r="M49707" s="36"/>
      <c r="N49707" s="36"/>
    </row>
    <row r="49708" spans="12:14" x14ac:dyDescent="0.25">
      <c r="L49708" s="36"/>
      <c r="M49708" s="36"/>
      <c r="N49708" s="36"/>
    </row>
    <row r="49709" spans="12:14" x14ac:dyDescent="0.25">
      <c r="L49709" s="36"/>
      <c r="M49709" s="36"/>
      <c r="N49709" s="36"/>
    </row>
    <row r="49710" spans="12:14" x14ac:dyDescent="0.25">
      <c r="L49710" s="36"/>
      <c r="M49710" s="36"/>
      <c r="N49710" s="36"/>
    </row>
    <row r="49711" spans="12:14" x14ac:dyDescent="0.25">
      <c r="L49711" s="36"/>
      <c r="M49711" s="36"/>
      <c r="N49711" s="36"/>
    </row>
    <row r="49712" spans="12:14" x14ac:dyDescent="0.25">
      <c r="L49712" s="36"/>
      <c r="M49712" s="36"/>
      <c r="N49712" s="36"/>
    </row>
    <row r="49713" spans="12:14" x14ac:dyDescent="0.25">
      <c r="L49713" s="36"/>
      <c r="M49713" s="36"/>
      <c r="N49713" s="36"/>
    </row>
    <row r="49714" spans="12:14" x14ac:dyDescent="0.25">
      <c r="L49714" s="36"/>
      <c r="M49714" s="36"/>
      <c r="N49714" s="36"/>
    </row>
    <row r="49715" spans="12:14" x14ac:dyDescent="0.25">
      <c r="L49715" s="36"/>
      <c r="M49715" s="36"/>
      <c r="N49715" s="36"/>
    </row>
    <row r="49716" spans="12:14" x14ac:dyDescent="0.25">
      <c r="L49716" s="36"/>
      <c r="M49716" s="36"/>
      <c r="N49716" s="36"/>
    </row>
    <row r="49717" spans="12:14" x14ac:dyDescent="0.25">
      <c r="L49717" s="36"/>
      <c r="M49717" s="36"/>
      <c r="N49717" s="36"/>
    </row>
    <row r="49718" spans="12:14" x14ac:dyDescent="0.25">
      <c r="L49718" s="36"/>
      <c r="M49718" s="36"/>
      <c r="N49718" s="36"/>
    </row>
    <row r="49719" spans="12:14" x14ac:dyDescent="0.25">
      <c r="L49719" s="36"/>
      <c r="M49719" s="36"/>
      <c r="N49719" s="36"/>
    </row>
    <row r="49720" spans="12:14" x14ac:dyDescent="0.25">
      <c r="L49720" s="36"/>
      <c r="M49720" s="36"/>
      <c r="N49720" s="36"/>
    </row>
    <row r="49721" spans="12:14" x14ac:dyDescent="0.25">
      <c r="L49721" s="36"/>
      <c r="M49721" s="36"/>
      <c r="N49721" s="36"/>
    </row>
    <row r="49722" spans="12:14" x14ac:dyDescent="0.25">
      <c r="L49722" s="36"/>
      <c r="M49722" s="36"/>
      <c r="N49722" s="36"/>
    </row>
    <row r="49723" spans="12:14" x14ac:dyDescent="0.25">
      <c r="L49723" s="36"/>
      <c r="M49723" s="36"/>
      <c r="N49723" s="36"/>
    </row>
    <row r="49724" spans="12:14" x14ac:dyDescent="0.25">
      <c r="L49724" s="36"/>
      <c r="M49724" s="36"/>
      <c r="N49724" s="36"/>
    </row>
    <row r="49725" spans="12:14" x14ac:dyDescent="0.25">
      <c r="L49725" s="36"/>
      <c r="M49725" s="36"/>
      <c r="N49725" s="36"/>
    </row>
    <row r="49726" spans="12:14" x14ac:dyDescent="0.25">
      <c r="L49726" s="36"/>
      <c r="M49726" s="36"/>
      <c r="N49726" s="36"/>
    </row>
    <row r="49727" spans="12:14" x14ac:dyDescent="0.25">
      <c r="L49727" s="36"/>
      <c r="M49727" s="36"/>
      <c r="N49727" s="36"/>
    </row>
    <row r="49728" spans="12:14" x14ac:dyDescent="0.25">
      <c r="L49728" s="36"/>
      <c r="M49728" s="36"/>
      <c r="N49728" s="36"/>
    </row>
    <row r="49729" spans="12:14" x14ac:dyDescent="0.25">
      <c r="L49729" s="36"/>
      <c r="M49729" s="36"/>
      <c r="N49729" s="36"/>
    </row>
    <row r="49730" spans="12:14" x14ac:dyDescent="0.25">
      <c r="L49730" s="36"/>
      <c r="M49730" s="36"/>
      <c r="N49730" s="36"/>
    </row>
    <row r="49731" spans="12:14" x14ac:dyDescent="0.25">
      <c r="L49731" s="36"/>
      <c r="M49731" s="36"/>
      <c r="N49731" s="36"/>
    </row>
    <row r="49732" spans="12:14" x14ac:dyDescent="0.25">
      <c r="L49732" s="36"/>
      <c r="M49732" s="36"/>
      <c r="N49732" s="36"/>
    </row>
    <row r="49733" spans="12:14" x14ac:dyDescent="0.25">
      <c r="L49733" s="36"/>
      <c r="M49733" s="36"/>
      <c r="N49733" s="36"/>
    </row>
    <row r="49734" spans="12:14" x14ac:dyDescent="0.25">
      <c r="L49734" s="36"/>
      <c r="M49734" s="36"/>
      <c r="N49734" s="36"/>
    </row>
    <row r="49735" spans="12:14" x14ac:dyDescent="0.25">
      <c r="L49735" s="36"/>
      <c r="M49735" s="36"/>
      <c r="N49735" s="36"/>
    </row>
    <row r="49736" spans="12:14" x14ac:dyDescent="0.25">
      <c r="L49736" s="36"/>
      <c r="M49736" s="36"/>
      <c r="N49736" s="36"/>
    </row>
    <row r="49737" spans="12:14" x14ac:dyDescent="0.25">
      <c r="L49737" s="36"/>
      <c r="M49737" s="36"/>
      <c r="N49737" s="36"/>
    </row>
    <row r="49738" spans="12:14" x14ac:dyDescent="0.25">
      <c r="L49738" s="36"/>
      <c r="M49738" s="36"/>
      <c r="N49738" s="36"/>
    </row>
    <row r="49739" spans="12:14" x14ac:dyDescent="0.25">
      <c r="L49739" s="36"/>
      <c r="M49739" s="36"/>
      <c r="N49739" s="36"/>
    </row>
    <row r="49740" spans="12:14" x14ac:dyDescent="0.25">
      <c r="L49740" s="36"/>
      <c r="M49740" s="36"/>
      <c r="N49740" s="36"/>
    </row>
    <row r="49741" spans="12:14" x14ac:dyDescent="0.25">
      <c r="L49741" s="36"/>
      <c r="M49741" s="36"/>
      <c r="N49741" s="36"/>
    </row>
    <row r="49742" spans="12:14" x14ac:dyDescent="0.25">
      <c r="L49742" s="36"/>
      <c r="M49742" s="36"/>
      <c r="N49742" s="36"/>
    </row>
    <row r="49743" spans="12:14" x14ac:dyDescent="0.25">
      <c r="L49743" s="36"/>
      <c r="M49743" s="36"/>
      <c r="N49743" s="36"/>
    </row>
    <row r="49744" spans="12:14" x14ac:dyDescent="0.25">
      <c r="L49744" s="36"/>
      <c r="M49744" s="36"/>
      <c r="N49744" s="36"/>
    </row>
    <row r="49745" spans="12:14" x14ac:dyDescent="0.25">
      <c r="L49745" s="36"/>
      <c r="M49745" s="36"/>
      <c r="N49745" s="36"/>
    </row>
    <row r="49746" spans="12:14" x14ac:dyDescent="0.25">
      <c r="L49746" s="36"/>
      <c r="M49746" s="36"/>
      <c r="N49746" s="36"/>
    </row>
    <row r="49747" spans="12:14" x14ac:dyDescent="0.25">
      <c r="L49747" s="36"/>
      <c r="M49747" s="36"/>
      <c r="N49747" s="36"/>
    </row>
    <row r="49748" spans="12:14" x14ac:dyDescent="0.25">
      <c r="L49748" s="36"/>
      <c r="M49748" s="36"/>
      <c r="N49748" s="36"/>
    </row>
    <row r="49749" spans="12:14" x14ac:dyDescent="0.25">
      <c r="L49749" s="36"/>
      <c r="M49749" s="36"/>
      <c r="N49749" s="36"/>
    </row>
    <row r="49750" spans="12:14" x14ac:dyDescent="0.25">
      <c r="L49750" s="36"/>
      <c r="M49750" s="36"/>
      <c r="N49750" s="36"/>
    </row>
    <row r="49751" spans="12:14" x14ac:dyDescent="0.25">
      <c r="L49751" s="36"/>
      <c r="M49751" s="36"/>
      <c r="N49751" s="36"/>
    </row>
    <row r="49752" spans="12:14" x14ac:dyDescent="0.25">
      <c r="L49752" s="36"/>
      <c r="M49752" s="36"/>
      <c r="N49752" s="36"/>
    </row>
    <row r="49753" spans="12:14" x14ac:dyDescent="0.25">
      <c r="L49753" s="36"/>
      <c r="M49753" s="36"/>
      <c r="N49753" s="36"/>
    </row>
    <row r="49754" spans="12:14" x14ac:dyDescent="0.25">
      <c r="L49754" s="36"/>
      <c r="M49754" s="36"/>
      <c r="N49754" s="36"/>
    </row>
    <row r="49755" spans="12:14" x14ac:dyDescent="0.25">
      <c r="L49755" s="36"/>
      <c r="M49755" s="36"/>
      <c r="N49755" s="36"/>
    </row>
    <row r="49756" spans="12:14" x14ac:dyDescent="0.25">
      <c r="L49756" s="36"/>
      <c r="M49756" s="36"/>
      <c r="N49756" s="36"/>
    </row>
    <row r="49757" spans="12:14" x14ac:dyDescent="0.25">
      <c r="L49757" s="36"/>
      <c r="M49757" s="36"/>
      <c r="N49757" s="36"/>
    </row>
    <row r="49758" spans="12:14" x14ac:dyDescent="0.25">
      <c r="L49758" s="36"/>
      <c r="M49758" s="36"/>
      <c r="N49758" s="36"/>
    </row>
    <row r="49759" spans="12:14" x14ac:dyDescent="0.25">
      <c r="L49759" s="36"/>
      <c r="M49759" s="36"/>
      <c r="N49759" s="36"/>
    </row>
    <row r="49760" spans="12:14" x14ac:dyDescent="0.25">
      <c r="L49760" s="36"/>
      <c r="M49760" s="36"/>
      <c r="N49760" s="36"/>
    </row>
    <row r="49761" spans="12:14" x14ac:dyDescent="0.25">
      <c r="L49761" s="36"/>
      <c r="M49761" s="36"/>
      <c r="N49761" s="36"/>
    </row>
    <row r="49762" spans="12:14" x14ac:dyDescent="0.25">
      <c r="L49762" s="36"/>
      <c r="M49762" s="36"/>
      <c r="N49762" s="36"/>
    </row>
    <row r="49763" spans="12:14" x14ac:dyDescent="0.25">
      <c r="L49763" s="36"/>
      <c r="M49763" s="36"/>
      <c r="N49763" s="36"/>
    </row>
    <row r="49764" spans="12:14" x14ac:dyDescent="0.25">
      <c r="L49764" s="36"/>
      <c r="M49764" s="36"/>
      <c r="N49764" s="36"/>
    </row>
    <row r="49765" spans="12:14" x14ac:dyDescent="0.25">
      <c r="L49765" s="36"/>
      <c r="M49765" s="36"/>
      <c r="N49765" s="36"/>
    </row>
    <row r="49766" spans="12:14" x14ac:dyDescent="0.25">
      <c r="L49766" s="36"/>
      <c r="M49766" s="36"/>
      <c r="N49766" s="36"/>
    </row>
    <row r="49767" spans="12:14" x14ac:dyDescent="0.25">
      <c r="L49767" s="36"/>
      <c r="M49767" s="36"/>
      <c r="N49767" s="36"/>
    </row>
    <row r="49768" spans="12:14" x14ac:dyDescent="0.25">
      <c r="L49768" s="36"/>
      <c r="M49768" s="36"/>
      <c r="N49768" s="36"/>
    </row>
    <row r="49769" spans="12:14" x14ac:dyDescent="0.25">
      <c r="L49769" s="36"/>
      <c r="M49769" s="36"/>
      <c r="N49769" s="36"/>
    </row>
    <row r="49770" spans="12:14" x14ac:dyDescent="0.25">
      <c r="L49770" s="36"/>
      <c r="M49770" s="36"/>
      <c r="N49770" s="36"/>
    </row>
    <row r="49771" spans="12:14" x14ac:dyDescent="0.25">
      <c r="L49771" s="36"/>
      <c r="M49771" s="36"/>
      <c r="N49771" s="36"/>
    </row>
    <row r="49772" spans="12:14" x14ac:dyDescent="0.25">
      <c r="L49772" s="36"/>
      <c r="M49772" s="36"/>
      <c r="N49772" s="36"/>
    </row>
    <row r="49773" spans="12:14" x14ac:dyDescent="0.25">
      <c r="L49773" s="36"/>
      <c r="M49773" s="36"/>
      <c r="N49773" s="36"/>
    </row>
    <row r="49774" spans="12:14" x14ac:dyDescent="0.25">
      <c r="L49774" s="36"/>
      <c r="M49774" s="36"/>
      <c r="N49774" s="36"/>
    </row>
    <row r="49775" spans="12:14" x14ac:dyDescent="0.25">
      <c r="L49775" s="36"/>
      <c r="M49775" s="36"/>
      <c r="N49775" s="36"/>
    </row>
    <row r="49776" spans="12:14" x14ac:dyDescent="0.25">
      <c r="L49776" s="36"/>
      <c r="M49776" s="36"/>
      <c r="N49776" s="36"/>
    </row>
    <row r="49777" spans="12:14" x14ac:dyDescent="0.25">
      <c r="L49777" s="36"/>
      <c r="M49777" s="36"/>
      <c r="N49777" s="36"/>
    </row>
    <row r="49778" spans="12:14" x14ac:dyDescent="0.25">
      <c r="L49778" s="36"/>
      <c r="M49778" s="36"/>
      <c r="N49778" s="36"/>
    </row>
    <row r="49779" spans="12:14" x14ac:dyDescent="0.25">
      <c r="L49779" s="36"/>
      <c r="M49779" s="36"/>
      <c r="N49779" s="36"/>
    </row>
    <row r="49780" spans="12:14" x14ac:dyDescent="0.25">
      <c r="L49780" s="36"/>
      <c r="M49780" s="36"/>
      <c r="N49780" s="36"/>
    </row>
    <row r="49781" spans="12:14" x14ac:dyDescent="0.25">
      <c r="L49781" s="36"/>
      <c r="M49781" s="36"/>
      <c r="N49781" s="36"/>
    </row>
    <row r="49782" spans="12:14" x14ac:dyDescent="0.25">
      <c r="L49782" s="36"/>
      <c r="M49782" s="36"/>
      <c r="N49782" s="36"/>
    </row>
    <row r="49783" spans="12:14" x14ac:dyDescent="0.25">
      <c r="L49783" s="36"/>
      <c r="M49783" s="36"/>
      <c r="N49783" s="36"/>
    </row>
    <row r="49784" spans="12:14" x14ac:dyDescent="0.25">
      <c r="L49784" s="36"/>
      <c r="M49784" s="36"/>
      <c r="N49784" s="36"/>
    </row>
    <row r="49785" spans="12:14" x14ac:dyDescent="0.25">
      <c r="L49785" s="36"/>
      <c r="M49785" s="36"/>
      <c r="N49785" s="36"/>
    </row>
    <row r="49786" spans="12:14" x14ac:dyDescent="0.25">
      <c r="L49786" s="36"/>
      <c r="M49786" s="36"/>
      <c r="N49786" s="36"/>
    </row>
    <row r="49787" spans="12:14" x14ac:dyDescent="0.25">
      <c r="L49787" s="36"/>
      <c r="M49787" s="36"/>
      <c r="N49787" s="36"/>
    </row>
    <row r="49788" spans="12:14" x14ac:dyDescent="0.25">
      <c r="L49788" s="36"/>
      <c r="M49788" s="36"/>
      <c r="N49788" s="36"/>
    </row>
    <row r="49789" spans="12:14" x14ac:dyDescent="0.25">
      <c r="L49789" s="36"/>
      <c r="M49789" s="36"/>
      <c r="N49789" s="36"/>
    </row>
    <row r="49790" spans="12:14" x14ac:dyDescent="0.25">
      <c r="L49790" s="36"/>
      <c r="M49790" s="36"/>
      <c r="N49790" s="36"/>
    </row>
    <row r="49791" spans="12:14" x14ac:dyDescent="0.25">
      <c r="L49791" s="36"/>
      <c r="M49791" s="36"/>
      <c r="N49791" s="36"/>
    </row>
    <row r="49792" spans="12:14" x14ac:dyDescent="0.25">
      <c r="L49792" s="36"/>
      <c r="M49792" s="36"/>
      <c r="N49792" s="36"/>
    </row>
    <row r="49793" spans="12:14" x14ac:dyDescent="0.25">
      <c r="L49793" s="36"/>
      <c r="M49793" s="36"/>
      <c r="N49793" s="36"/>
    </row>
    <row r="49794" spans="12:14" x14ac:dyDescent="0.25">
      <c r="L49794" s="36"/>
      <c r="M49794" s="36"/>
      <c r="N49794" s="36"/>
    </row>
    <row r="49795" spans="12:14" x14ac:dyDescent="0.25">
      <c r="L49795" s="36"/>
      <c r="M49795" s="36"/>
      <c r="N49795" s="36"/>
    </row>
    <row r="49796" spans="12:14" x14ac:dyDescent="0.25">
      <c r="L49796" s="36"/>
      <c r="M49796" s="36"/>
      <c r="N49796" s="36"/>
    </row>
    <row r="49797" spans="12:14" x14ac:dyDescent="0.25">
      <c r="L49797" s="36"/>
      <c r="M49797" s="36"/>
      <c r="N49797" s="36"/>
    </row>
    <row r="49798" spans="12:14" x14ac:dyDescent="0.25">
      <c r="L49798" s="36"/>
      <c r="M49798" s="36"/>
      <c r="N49798" s="36"/>
    </row>
    <row r="49799" spans="12:14" x14ac:dyDescent="0.25">
      <c r="L49799" s="36"/>
      <c r="M49799" s="36"/>
      <c r="N49799" s="36"/>
    </row>
    <row r="49800" spans="12:14" x14ac:dyDescent="0.25">
      <c r="L49800" s="36"/>
      <c r="M49800" s="36"/>
      <c r="N49800" s="36"/>
    </row>
    <row r="49801" spans="12:14" x14ac:dyDescent="0.25">
      <c r="L49801" s="36"/>
      <c r="M49801" s="36"/>
      <c r="N49801" s="36"/>
    </row>
    <row r="49802" spans="12:14" x14ac:dyDescent="0.25">
      <c r="L49802" s="36"/>
      <c r="M49802" s="36"/>
      <c r="N49802" s="36"/>
    </row>
    <row r="49803" spans="12:14" x14ac:dyDescent="0.25">
      <c r="L49803" s="36"/>
      <c r="M49803" s="36"/>
      <c r="N49803" s="36"/>
    </row>
    <row r="49804" spans="12:14" x14ac:dyDescent="0.25">
      <c r="L49804" s="36"/>
      <c r="M49804" s="36"/>
      <c r="N49804" s="36"/>
    </row>
    <row r="49805" spans="12:14" x14ac:dyDescent="0.25">
      <c r="L49805" s="36"/>
      <c r="M49805" s="36"/>
      <c r="N49805" s="36"/>
    </row>
    <row r="49806" spans="12:14" x14ac:dyDescent="0.25">
      <c r="L49806" s="36"/>
      <c r="M49806" s="36"/>
      <c r="N49806" s="36"/>
    </row>
    <row r="49807" spans="12:14" x14ac:dyDescent="0.25">
      <c r="L49807" s="36"/>
      <c r="M49807" s="36"/>
      <c r="N49807" s="36"/>
    </row>
    <row r="49808" spans="12:14" x14ac:dyDescent="0.25">
      <c r="L49808" s="36"/>
      <c r="M49808" s="36"/>
      <c r="N49808" s="36"/>
    </row>
    <row r="49809" spans="12:14" x14ac:dyDescent="0.25">
      <c r="L49809" s="36"/>
      <c r="M49809" s="36"/>
      <c r="N49809" s="36"/>
    </row>
    <row r="49810" spans="12:14" x14ac:dyDescent="0.25">
      <c r="L49810" s="36"/>
      <c r="M49810" s="36"/>
      <c r="N49810" s="36"/>
    </row>
    <row r="49811" spans="12:14" x14ac:dyDescent="0.25">
      <c r="L49811" s="36"/>
      <c r="M49811" s="36"/>
      <c r="N49811" s="36"/>
    </row>
    <row r="49812" spans="12:14" x14ac:dyDescent="0.25">
      <c r="L49812" s="36"/>
      <c r="M49812" s="36"/>
      <c r="N49812" s="36"/>
    </row>
    <row r="49813" spans="12:14" x14ac:dyDescent="0.25">
      <c r="L49813" s="36"/>
      <c r="M49813" s="36"/>
      <c r="N49813" s="36"/>
    </row>
    <row r="49814" spans="12:14" x14ac:dyDescent="0.25">
      <c r="L49814" s="36"/>
      <c r="M49814" s="36"/>
      <c r="N49814" s="36"/>
    </row>
    <row r="49815" spans="12:14" x14ac:dyDescent="0.25">
      <c r="L49815" s="36"/>
      <c r="M49815" s="36"/>
      <c r="N49815" s="36"/>
    </row>
    <row r="49816" spans="12:14" x14ac:dyDescent="0.25">
      <c r="L49816" s="36"/>
      <c r="M49816" s="36"/>
      <c r="N49816" s="36"/>
    </row>
    <row r="49817" spans="12:14" x14ac:dyDescent="0.25">
      <c r="L49817" s="36"/>
      <c r="M49817" s="36"/>
      <c r="N49817" s="36"/>
    </row>
    <row r="49818" spans="12:14" x14ac:dyDescent="0.25">
      <c r="L49818" s="36"/>
      <c r="M49818" s="36"/>
      <c r="N49818" s="36"/>
    </row>
    <row r="49819" spans="12:14" x14ac:dyDescent="0.25">
      <c r="L49819" s="36"/>
      <c r="M49819" s="36"/>
      <c r="N49819" s="36"/>
    </row>
    <row r="49820" spans="12:14" x14ac:dyDescent="0.25">
      <c r="L49820" s="36"/>
      <c r="M49820" s="36"/>
      <c r="N49820" s="36"/>
    </row>
    <row r="49821" spans="12:14" x14ac:dyDescent="0.25">
      <c r="L49821" s="36"/>
      <c r="M49821" s="36"/>
      <c r="N49821" s="36"/>
    </row>
    <row r="49822" spans="12:14" x14ac:dyDescent="0.25">
      <c r="L49822" s="36"/>
      <c r="M49822" s="36"/>
      <c r="N49822" s="36"/>
    </row>
    <row r="49823" spans="12:14" x14ac:dyDescent="0.25">
      <c r="L49823" s="36"/>
      <c r="M49823" s="36"/>
      <c r="N49823" s="36"/>
    </row>
    <row r="49824" spans="12:14" x14ac:dyDescent="0.25">
      <c r="L49824" s="36"/>
      <c r="M49824" s="36"/>
      <c r="N49824" s="36"/>
    </row>
    <row r="49825" spans="12:14" x14ac:dyDescent="0.25">
      <c r="L49825" s="36"/>
      <c r="M49825" s="36"/>
      <c r="N49825" s="36"/>
    </row>
    <row r="49826" spans="12:14" x14ac:dyDescent="0.25">
      <c r="L49826" s="36"/>
      <c r="M49826" s="36"/>
      <c r="N49826" s="36"/>
    </row>
    <row r="49827" spans="12:14" x14ac:dyDescent="0.25">
      <c r="L49827" s="36"/>
      <c r="M49827" s="36"/>
      <c r="N49827" s="36"/>
    </row>
    <row r="49828" spans="12:14" x14ac:dyDescent="0.25">
      <c r="L49828" s="36"/>
      <c r="M49828" s="36"/>
      <c r="N49828" s="36"/>
    </row>
    <row r="49829" spans="12:14" x14ac:dyDescent="0.25">
      <c r="L49829" s="36"/>
      <c r="M49829" s="36"/>
      <c r="N49829" s="36"/>
    </row>
    <row r="49830" spans="12:14" x14ac:dyDescent="0.25">
      <c r="L49830" s="36"/>
      <c r="M49830" s="36"/>
      <c r="N49830" s="36"/>
    </row>
    <row r="49831" spans="12:14" x14ac:dyDescent="0.25">
      <c r="L49831" s="36"/>
      <c r="M49831" s="36"/>
      <c r="N49831" s="36"/>
    </row>
    <row r="49832" spans="12:14" x14ac:dyDescent="0.25">
      <c r="L49832" s="36"/>
      <c r="M49832" s="36"/>
      <c r="N49832" s="36"/>
    </row>
    <row r="49833" spans="12:14" x14ac:dyDescent="0.25">
      <c r="L49833" s="36"/>
      <c r="M49833" s="36"/>
      <c r="N49833" s="36"/>
    </row>
    <row r="49834" spans="12:14" x14ac:dyDescent="0.25">
      <c r="L49834" s="36"/>
      <c r="M49834" s="36"/>
      <c r="N49834" s="36"/>
    </row>
    <row r="49835" spans="12:14" x14ac:dyDescent="0.25">
      <c r="L49835" s="36"/>
      <c r="M49835" s="36"/>
      <c r="N49835" s="36"/>
    </row>
    <row r="49836" spans="12:14" x14ac:dyDescent="0.25">
      <c r="L49836" s="36"/>
      <c r="M49836" s="36"/>
      <c r="N49836" s="36"/>
    </row>
    <row r="49837" spans="12:14" x14ac:dyDescent="0.25">
      <c r="L49837" s="36"/>
      <c r="M49837" s="36"/>
      <c r="N49837" s="36"/>
    </row>
    <row r="49838" spans="12:14" x14ac:dyDescent="0.25">
      <c r="L49838" s="36"/>
      <c r="M49838" s="36"/>
      <c r="N49838" s="36"/>
    </row>
    <row r="49839" spans="12:14" x14ac:dyDescent="0.25">
      <c r="L49839" s="36"/>
      <c r="M49839" s="36"/>
      <c r="N49839" s="36"/>
    </row>
    <row r="49840" spans="12:14" x14ac:dyDescent="0.25">
      <c r="L49840" s="36"/>
      <c r="M49840" s="36"/>
      <c r="N49840" s="36"/>
    </row>
    <row r="49841" spans="12:14" x14ac:dyDescent="0.25">
      <c r="L49841" s="36"/>
      <c r="M49841" s="36"/>
      <c r="N49841" s="36"/>
    </row>
    <row r="49842" spans="12:14" x14ac:dyDescent="0.25">
      <c r="L49842" s="36"/>
      <c r="M49842" s="36"/>
      <c r="N49842" s="36"/>
    </row>
    <row r="49843" spans="12:14" x14ac:dyDescent="0.25">
      <c r="L49843" s="36"/>
      <c r="M49843" s="36"/>
      <c r="N49843" s="36"/>
    </row>
    <row r="49844" spans="12:14" x14ac:dyDescent="0.25">
      <c r="L49844" s="36"/>
      <c r="M49844" s="36"/>
      <c r="N49844" s="36"/>
    </row>
    <row r="49845" spans="12:14" x14ac:dyDescent="0.25">
      <c r="L49845" s="36"/>
      <c r="M49845" s="36"/>
      <c r="N49845" s="36"/>
    </row>
    <row r="49846" spans="12:14" x14ac:dyDescent="0.25">
      <c r="L49846" s="36"/>
      <c r="M49846" s="36"/>
      <c r="N49846" s="36"/>
    </row>
    <row r="49847" spans="12:14" x14ac:dyDescent="0.25">
      <c r="L49847" s="36"/>
      <c r="M49847" s="36"/>
      <c r="N49847" s="36"/>
    </row>
    <row r="49848" spans="12:14" x14ac:dyDescent="0.25">
      <c r="L49848" s="36"/>
      <c r="M49848" s="36"/>
      <c r="N49848" s="36"/>
    </row>
    <row r="49849" spans="12:14" x14ac:dyDescent="0.25">
      <c r="L49849" s="36"/>
      <c r="M49849" s="36"/>
      <c r="N49849" s="36"/>
    </row>
    <row r="49850" spans="12:14" x14ac:dyDescent="0.25">
      <c r="L49850" s="36"/>
      <c r="M49850" s="36"/>
      <c r="N49850" s="36"/>
    </row>
    <row r="49851" spans="12:14" x14ac:dyDescent="0.25">
      <c r="L49851" s="36"/>
      <c r="M49851" s="36"/>
      <c r="N49851" s="36"/>
    </row>
    <row r="49852" spans="12:14" x14ac:dyDescent="0.25">
      <c r="L49852" s="36"/>
      <c r="M49852" s="36"/>
      <c r="N49852" s="36"/>
    </row>
    <row r="49853" spans="12:14" x14ac:dyDescent="0.25">
      <c r="L49853" s="36"/>
      <c r="M49853" s="36"/>
      <c r="N49853" s="36"/>
    </row>
    <row r="49854" spans="12:14" x14ac:dyDescent="0.25">
      <c r="L49854" s="36"/>
      <c r="M49854" s="36"/>
      <c r="N49854" s="36"/>
    </row>
    <row r="49855" spans="12:14" x14ac:dyDescent="0.25">
      <c r="L49855" s="36"/>
      <c r="M49855" s="36"/>
      <c r="N49855" s="36"/>
    </row>
    <row r="49856" spans="12:14" x14ac:dyDescent="0.25">
      <c r="L49856" s="36"/>
      <c r="M49856" s="36"/>
      <c r="N49856" s="36"/>
    </row>
    <row r="49857" spans="12:14" x14ac:dyDescent="0.25">
      <c r="L49857" s="36"/>
      <c r="M49857" s="36"/>
      <c r="N49857" s="36"/>
    </row>
    <row r="49858" spans="12:14" x14ac:dyDescent="0.25">
      <c r="L49858" s="36"/>
      <c r="M49858" s="36"/>
      <c r="N49858" s="36"/>
    </row>
    <row r="49859" spans="12:14" x14ac:dyDescent="0.25">
      <c r="L49859" s="36"/>
      <c r="M49859" s="36"/>
      <c r="N49859" s="36"/>
    </row>
    <row r="49860" spans="12:14" x14ac:dyDescent="0.25">
      <c r="L49860" s="36"/>
      <c r="M49860" s="36"/>
      <c r="N49860" s="36"/>
    </row>
    <row r="49861" spans="12:14" x14ac:dyDescent="0.25">
      <c r="L49861" s="36"/>
      <c r="M49861" s="36"/>
      <c r="N49861" s="36"/>
    </row>
    <row r="49862" spans="12:14" x14ac:dyDescent="0.25">
      <c r="L49862" s="36"/>
      <c r="M49862" s="36"/>
      <c r="N49862" s="36"/>
    </row>
    <row r="49863" spans="12:14" x14ac:dyDescent="0.25">
      <c r="L49863" s="36"/>
      <c r="M49863" s="36"/>
      <c r="N49863" s="36"/>
    </row>
    <row r="49864" spans="12:14" x14ac:dyDescent="0.25">
      <c r="L49864" s="36"/>
      <c r="M49864" s="36"/>
      <c r="N49864" s="36"/>
    </row>
    <row r="49865" spans="12:14" x14ac:dyDescent="0.25">
      <c r="L49865" s="36"/>
      <c r="M49865" s="36"/>
      <c r="N49865" s="36"/>
    </row>
    <row r="49866" spans="12:14" x14ac:dyDescent="0.25">
      <c r="L49866" s="36"/>
      <c r="M49866" s="36"/>
      <c r="N49866" s="36"/>
    </row>
    <row r="49867" spans="12:14" x14ac:dyDescent="0.25">
      <c r="L49867" s="36"/>
      <c r="M49867" s="36"/>
      <c r="N49867" s="36"/>
    </row>
    <row r="49868" spans="12:14" x14ac:dyDescent="0.25">
      <c r="L49868" s="36"/>
      <c r="M49868" s="36"/>
      <c r="N49868" s="36"/>
    </row>
    <row r="49869" spans="12:14" x14ac:dyDescent="0.25">
      <c r="L49869" s="36"/>
      <c r="M49869" s="36"/>
      <c r="N49869" s="36"/>
    </row>
    <row r="49870" spans="12:14" x14ac:dyDescent="0.25">
      <c r="L49870" s="36"/>
      <c r="M49870" s="36"/>
      <c r="N49870" s="36"/>
    </row>
    <row r="49871" spans="12:14" x14ac:dyDescent="0.25">
      <c r="L49871" s="36"/>
      <c r="M49871" s="36"/>
      <c r="N49871" s="36"/>
    </row>
    <row r="49872" spans="12:14" x14ac:dyDescent="0.25">
      <c r="L49872" s="36"/>
      <c r="M49872" s="36"/>
      <c r="N49872" s="36"/>
    </row>
    <row r="49873" spans="12:14" x14ac:dyDescent="0.25">
      <c r="L49873" s="36"/>
      <c r="M49873" s="36"/>
      <c r="N49873" s="36"/>
    </row>
    <row r="49874" spans="12:14" x14ac:dyDescent="0.25">
      <c r="L49874" s="36"/>
      <c r="M49874" s="36"/>
      <c r="N49874" s="36"/>
    </row>
    <row r="49875" spans="12:14" x14ac:dyDescent="0.25">
      <c r="L49875" s="36"/>
      <c r="M49875" s="36"/>
      <c r="N49875" s="36"/>
    </row>
    <row r="49876" spans="12:14" x14ac:dyDescent="0.25">
      <c r="L49876" s="36"/>
      <c r="M49876" s="36"/>
      <c r="N49876" s="36"/>
    </row>
    <row r="49877" spans="12:14" x14ac:dyDescent="0.25">
      <c r="L49877" s="36"/>
      <c r="M49877" s="36"/>
      <c r="N49877" s="36"/>
    </row>
    <row r="49878" spans="12:14" x14ac:dyDescent="0.25">
      <c r="L49878" s="36"/>
      <c r="M49878" s="36"/>
      <c r="N49878" s="36"/>
    </row>
    <row r="49879" spans="12:14" x14ac:dyDescent="0.25">
      <c r="L49879" s="36"/>
      <c r="M49879" s="36"/>
      <c r="N49879" s="36"/>
    </row>
    <row r="49880" spans="12:14" x14ac:dyDescent="0.25">
      <c r="L49880" s="36"/>
      <c r="M49880" s="36"/>
      <c r="N49880" s="36"/>
    </row>
    <row r="49881" spans="12:14" x14ac:dyDescent="0.25">
      <c r="L49881" s="36"/>
      <c r="M49881" s="36"/>
      <c r="N49881" s="36"/>
    </row>
    <row r="49882" spans="12:14" x14ac:dyDescent="0.25">
      <c r="L49882" s="36"/>
      <c r="M49882" s="36"/>
      <c r="N49882" s="36"/>
    </row>
    <row r="49883" spans="12:14" x14ac:dyDescent="0.25">
      <c r="L49883" s="36"/>
      <c r="M49883" s="36"/>
      <c r="N49883" s="36"/>
    </row>
    <row r="49884" spans="12:14" x14ac:dyDescent="0.25">
      <c r="L49884" s="36"/>
      <c r="M49884" s="36"/>
      <c r="N49884" s="36"/>
    </row>
    <row r="49885" spans="12:14" x14ac:dyDescent="0.25">
      <c r="L49885" s="36"/>
      <c r="M49885" s="36"/>
      <c r="N49885" s="36"/>
    </row>
    <row r="49886" spans="12:14" x14ac:dyDescent="0.25">
      <c r="L49886" s="36"/>
      <c r="M49886" s="36"/>
      <c r="N49886" s="36"/>
    </row>
    <row r="49887" spans="12:14" x14ac:dyDescent="0.25">
      <c r="L49887" s="36"/>
      <c r="M49887" s="36"/>
      <c r="N49887" s="36"/>
    </row>
    <row r="49888" spans="12:14" x14ac:dyDescent="0.25">
      <c r="L49888" s="36"/>
      <c r="M49888" s="36"/>
      <c r="N49888" s="36"/>
    </row>
    <row r="49889" spans="12:14" x14ac:dyDescent="0.25">
      <c r="L49889" s="36"/>
      <c r="M49889" s="36"/>
      <c r="N49889" s="36"/>
    </row>
    <row r="49890" spans="12:14" x14ac:dyDescent="0.25">
      <c r="L49890" s="36"/>
      <c r="M49890" s="36"/>
      <c r="N49890" s="36"/>
    </row>
    <row r="49891" spans="12:14" x14ac:dyDescent="0.25">
      <c r="L49891" s="36"/>
      <c r="M49891" s="36"/>
      <c r="N49891" s="36"/>
    </row>
    <row r="49892" spans="12:14" x14ac:dyDescent="0.25">
      <c r="L49892" s="36"/>
      <c r="M49892" s="36"/>
      <c r="N49892" s="36"/>
    </row>
    <row r="49893" spans="12:14" x14ac:dyDescent="0.25">
      <c r="L49893" s="36"/>
      <c r="M49893" s="36"/>
      <c r="N49893" s="36"/>
    </row>
    <row r="49894" spans="12:14" x14ac:dyDescent="0.25">
      <c r="L49894" s="36"/>
      <c r="M49894" s="36"/>
      <c r="N49894" s="36"/>
    </row>
    <row r="49895" spans="12:14" x14ac:dyDescent="0.25">
      <c r="L49895" s="36"/>
      <c r="M49895" s="36"/>
      <c r="N49895" s="36"/>
    </row>
    <row r="49896" spans="12:14" x14ac:dyDescent="0.25">
      <c r="L49896" s="36"/>
      <c r="M49896" s="36"/>
      <c r="N49896" s="36"/>
    </row>
    <row r="49897" spans="12:14" x14ac:dyDescent="0.25">
      <c r="L49897" s="36"/>
      <c r="M49897" s="36"/>
      <c r="N49897" s="36"/>
    </row>
    <row r="49898" spans="12:14" x14ac:dyDescent="0.25">
      <c r="L49898" s="36"/>
      <c r="M49898" s="36"/>
      <c r="N49898" s="36"/>
    </row>
    <row r="49899" spans="12:14" x14ac:dyDescent="0.25">
      <c r="L49899" s="36"/>
      <c r="M49899" s="36"/>
      <c r="N49899" s="36"/>
    </row>
    <row r="49900" spans="12:14" x14ac:dyDescent="0.25">
      <c r="L49900" s="36"/>
      <c r="M49900" s="36"/>
      <c r="N49900" s="36"/>
    </row>
    <row r="49901" spans="12:14" x14ac:dyDescent="0.25">
      <c r="L49901" s="36"/>
      <c r="M49901" s="36"/>
      <c r="N49901" s="36"/>
    </row>
    <row r="49902" spans="12:14" x14ac:dyDescent="0.25">
      <c r="L49902" s="36"/>
      <c r="M49902" s="36"/>
      <c r="N49902" s="36"/>
    </row>
    <row r="49903" spans="12:14" x14ac:dyDescent="0.25">
      <c r="L49903" s="36"/>
      <c r="M49903" s="36"/>
      <c r="N49903" s="36"/>
    </row>
    <row r="49904" spans="12:14" x14ac:dyDescent="0.25">
      <c r="L49904" s="36"/>
      <c r="M49904" s="36"/>
      <c r="N49904" s="36"/>
    </row>
    <row r="49905" spans="12:14" x14ac:dyDescent="0.25">
      <c r="L49905" s="36"/>
      <c r="M49905" s="36"/>
      <c r="N49905" s="36"/>
    </row>
    <row r="49906" spans="12:14" x14ac:dyDescent="0.25">
      <c r="L49906" s="36"/>
      <c r="M49906" s="36"/>
      <c r="N49906" s="36"/>
    </row>
    <row r="49907" spans="12:14" x14ac:dyDescent="0.25">
      <c r="L49907" s="36"/>
      <c r="M49907" s="36"/>
      <c r="N49907" s="36"/>
    </row>
    <row r="49908" spans="12:14" x14ac:dyDescent="0.25">
      <c r="L49908" s="36"/>
      <c r="M49908" s="36"/>
      <c r="N49908" s="36"/>
    </row>
    <row r="49909" spans="12:14" x14ac:dyDescent="0.25">
      <c r="L49909" s="36"/>
      <c r="M49909" s="36"/>
      <c r="N49909" s="36"/>
    </row>
    <row r="49910" spans="12:14" x14ac:dyDescent="0.25">
      <c r="L49910" s="36"/>
      <c r="M49910" s="36"/>
      <c r="N49910" s="36"/>
    </row>
    <row r="49911" spans="12:14" x14ac:dyDescent="0.25">
      <c r="L49911" s="36"/>
      <c r="M49911" s="36"/>
      <c r="N49911" s="36"/>
    </row>
    <row r="49912" spans="12:14" x14ac:dyDescent="0.25">
      <c r="L49912" s="36"/>
      <c r="M49912" s="36"/>
      <c r="N49912" s="36"/>
    </row>
    <row r="49913" spans="12:14" x14ac:dyDescent="0.25">
      <c r="L49913" s="36"/>
      <c r="M49913" s="36"/>
      <c r="N49913" s="36"/>
    </row>
    <row r="49914" spans="12:14" x14ac:dyDescent="0.25">
      <c r="L49914" s="36"/>
      <c r="M49914" s="36"/>
      <c r="N49914" s="36"/>
    </row>
    <row r="49915" spans="12:14" x14ac:dyDescent="0.25">
      <c r="L49915" s="36"/>
      <c r="M49915" s="36"/>
      <c r="N49915" s="36"/>
    </row>
    <row r="49916" spans="12:14" x14ac:dyDescent="0.25">
      <c r="L49916" s="36"/>
      <c r="M49916" s="36"/>
      <c r="N49916" s="36"/>
    </row>
    <row r="49917" spans="12:14" x14ac:dyDescent="0.25">
      <c r="L49917" s="36"/>
      <c r="M49917" s="36"/>
      <c r="N49917" s="36"/>
    </row>
    <row r="49918" spans="12:14" x14ac:dyDescent="0.25">
      <c r="L49918" s="36"/>
      <c r="M49918" s="36"/>
      <c r="N49918" s="36"/>
    </row>
    <row r="49919" spans="12:14" x14ac:dyDescent="0.25">
      <c r="L49919" s="36"/>
      <c r="M49919" s="36"/>
      <c r="N49919" s="36"/>
    </row>
    <row r="49920" spans="12:14" x14ac:dyDescent="0.25">
      <c r="L49920" s="36"/>
      <c r="M49920" s="36"/>
      <c r="N49920" s="36"/>
    </row>
    <row r="49921" spans="12:14" x14ac:dyDescent="0.25">
      <c r="L49921" s="36"/>
      <c r="M49921" s="36"/>
      <c r="N49921" s="36"/>
    </row>
    <row r="49922" spans="12:14" x14ac:dyDescent="0.25">
      <c r="L49922" s="36"/>
      <c r="M49922" s="36"/>
      <c r="N49922" s="36"/>
    </row>
    <row r="49923" spans="12:14" x14ac:dyDescent="0.25">
      <c r="L49923" s="36"/>
      <c r="M49923" s="36"/>
      <c r="N49923" s="36"/>
    </row>
    <row r="49924" spans="12:14" x14ac:dyDescent="0.25">
      <c r="L49924" s="36"/>
      <c r="M49924" s="36"/>
      <c r="N49924" s="36"/>
    </row>
    <row r="49925" spans="12:14" x14ac:dyDescent="0.25">
      <c r="L49925" s="36"/>
      <c r="M49925" s="36"/>
      <c r="N49925" s="36"/>
    </row>
    <row r="49926" spans="12:14" x14ac:dyDescent="0.25">
      <c r="L49926" s="36"/>
      <c r="M49926" s="36"/>
      <c r="N49926" s="36"/>
    </row>
    <row r="49927" spans="12:14" x14ac:dyDescent="0.25">
      <c r="L49927" s="36"/>
      <c r="M49927" s="36"/>
      <c r="N49927" s="36"/>
    </row>
    <row r="49928" spans="12:14" x14ac:dyDescent="0.25">
      <c r="L49928" s="36"/>
      <c r="M49928" s="36"/>
      <c r="N49928" s="36"/>
    </row>
    <row r="49929" spans="12:14" x14ac:dyDescent="0.25">
      <c r="L49929" s="36"/>
      <c r="M49929" s="36"/>
      <c r="N49929" s="36"/>
    </row>
    <row r="49930" spans="12:14" x14ac:dyDescent="0.25">
      <c r="L49930" s="36"/>
      <c r="M49930" s="36"/>
      <c r="N49930" s="36"/>
    </row>
    <row r="49931" spans="12:14" x14ac:dyDescent="0.25">
      <c r="L49931" s="36"/>
      <c r="M49931" s="36"/>
      <c r="N49931" s="36"/>
    </row>
    <row r="49932" spans="12:14" x14ac:dyDescent="0.25">
      <c r="L49932" s="36"/>
      <c r="M49932" s="36"/>
      <c r="N49932" s="36"/>
    </row>
    <row r="49933" spans="12:14" x14ac:dyDescent="0.25">
      <c r="L49933" s="36"/>
      <c r="M49933" s="36"/>
      <c r="N49933" s="36"/>
    </row>
    <row r="49934" spans="12:14" x14ac:dyDescent="0.25">
      <c r="L49934" s="36"/>
      <c r="M49934" s="36"/>
      <c r="N49934" s="36"/>
    </row>
    <row r="49935" spans="12:14" x14ac:dyDescent="0.25">
      <c r="L49935" s="36"/>
      <c r="M49935" s="36"/>
      <c r="N49935" s="36"/>
    </row>
    <row r="49936" spans="12:14" x14ac:dyDescent="0.25">
      <c r="L49936" s="36"/>
      <c r="M49936" s="36"/>
      <c r="N49936" s="36"/>
    </row>
    <row r="49937" spans="12:14" x14ac:dyDescent="0.25">
      <c r="L49937" s="36"/>
      <c r="M49937" s="36"/>
      <c r="N49937" s="36"/>
    </row>
    <row r="49938" spans="12:14" x14ac:dyDescent="0.25">
      <c r="L49938" s="36"/>
      <c r="M49938" s="36"/>
      <c r="N49938" s="36"/>
    </row>
    <row r="49939" spans="12:14" x14ac:dyDescent="0.25">
      <c r="L49939" s="36"/>
      <c r="M49939" s="36"/>
      <c r="N49939" s="36"/>
    </row>
    <row r="49940" spans="12:14" x14ac:dyDescent="0.25">
      <c r="L49940" s="36"/>
      <c r="M49940" s="36"/>
      <c r="N49940" s="36"/>
    </row>
    <row r="49941" spans="12:14" x14ac:dyDescent="0.25">
      <c r="L49941" s="36"/>
      <c r="M49941" s="36"/>
      <c r="N49941" s="36"/>
    </row>
    <row r="49942" spans="12:14" x14ac:dyDescent="0.25">
      <c r="L49942" s="36"/>
      <c r="M49942" s="36"/>
      <c r="N49942" s="36"/>
    </row>
    <row r="49943" spans="12:14" x14ac:dyDescent="0.25">
      <c r="L49943" s="36"/>
      <c r="M49943" s="36"/>
      <c r="N49943" s="36"/>
    </row>
    <row r="49944" spans="12:14" x14ac:dyDescent="0.25">
      <c r="L49944" s="36"/>
      <c r="M49944" s="36"/>
      <c r="N49944" s="36"/>
    </row>
    <row r="49945" spans="12:14" x14ac:dyDescent="0.25">
      <c r="L49945" s="36"/>
      <c r="M49945" s="36"/>
      <c r="N49945" s="36"/>
    </row>
    <row r="49946" spans="12:14" x14ac:dyDescent="0.25">
      <c r="L49946" s="36"/>
      <c r="M49946" s="36"/>
      <c r="N49946" s="36"/>
    </row>
    <row r="49947" spans="12:14" x14ac:dyDescent="0.25">
      <c r="L49947" s="36"/>
      <c r="M49947" s="36"/>
      <c r="N49947" s="36"/>
    </row>
    <row r="49948" spans="12:14" x14ac:dyDescent="0.25">
      <c r="L49948" s="36"/>
      <c r="M49948" s="36"/>
      <c r="N49948" s="36"/>
    </row>
    <row r="49949" spans="12:14" x14ac:dyDescent="0.25">
      <c r="L49949" s="36"/>
      <c r="M49949" s="36"/>
      <c r="N49949" s="36"/>
    </row>
    <row r="49950" spans="12:14" x14ac:dyDescent="0.25">
      <c r="L49950" s="36"/>
      <c r="M49950" s="36"/>
      <c r="N49950" s="36"/>
    </row>
    <row r="49951" spans="12:14" x14ac:dyDescent="0.25">
      <c r="L49951" s="36"/>
      <c r="M49951" s="36"/>
      <c r="N49951" s="36"/>
    </row>
    <row r="49952" spans="12:14" x14ac:dyDescent="0.25">
      <c r="L49952" s="36"/>
      <c r="M49952" s="36"/>
      <c r="N49952" s="36"/>
    </row>
    <row r="49953" spans="12:14" x14ac:dyDescent="0.25">
      <c r="L49953" s="36"/>
      <c r="M49953" s="36"/>
      <c r="N49953" s="36"/>
    </row>
    <row r="49954" spans="12:14" x14ac:dyDescent="0.25">
      <c r="L49954" s="36"/>
      <c r="M49954" s="36"/>
      <c r="N49954" s="36"/>
    </row>
    <row r="49955" spans="12:14" x14ac:dyDescent="0.25">
      <c r="L49955" s="36"/>
      <c r="M49955" s="36"/>
      <c r="N49955" s="36"/>
    </row>
    <row r="49956" spans="12:14" x14ac:dyDescent="0.25">
      <c r="L49956" s="36"/>
      <c r="M49956" s="36"/>
      <c r="N49956" s="36"/>
    </row>
    <row r="49957" spans="12:14" x14ac:dyDescent="0.25">
      <c r="L49957" s="36"/>
      <c r="M49957" s="36"/>
      <c r="N49957" s="36"/>
    </row>
    <row r="49958" spans="12:14" x14ac:dyDescent="0.25">
      <c r="L49958" s="36"/>
      <c r="M49958" s="36"/>
      <c r="N49958" s="36"/>
    </row>
    <row r="49959" spans="12:14" x14ac:dyDescent="0.25">
      <c r="L49959" s="36"/>
      <c r="M49959" s="36"/>
      <c r="N49959" s="36"/>
    </row>
    <row r="49960" spans="12:14" x14ac:dyDescent="0.25">
      <c r="L49960" s="36"/>
      <c r="M49960" s="36"/>
      <c r="N49960" s="36"/>
    </row>
    <row r="49961" spans="12:14" x14ac:dyDescent="0.25">
      <c r="L49961" s="36"/>
      <c r="M49961" s="36"/>
      <c r="N49961" s="36"/>
    </row>
    <row r="49962" spans="12:14" x14ac:dyDescent="0.25">
      <c r="L49962" s="36"/>
      <c r="M49962" s="36"/>
      <c r="N49962" s="36"/>
    </row>
    <row r="49963" spans="12:14" x14ac:dyDescent="0.25">
      <c r="L49963" s="36"/>
      <c r="M49963" s="36"/>
      <c r="N49963" s="36"/>
    </row>
    <row r="49964" spans="12:14" x14ac:dyDescent="0.25">
      <c r="L49964" s="36"/>
      <c r="M49964" s="36"/>
      <c r="N49964" s="36"/>
    </row>
    <row r="49965" spans="12:14" x14ac:dyDescent="0.25">
      <c r="L49965" s="36"/>
      <c r="M49965" s="36"/>
      <c r="N49965" s="36"/>
    </row>
    <row r="49966" spans="12:14" x14ac:dyDescent="0.25">
      <c r="L49966" s="36"/>
      <c r="M49966" s="36"/>
      <c r="N49966" s="36"/>
    </row>
    <row r="49967" spans="12:14" x14ac:dyDescent="0.25">
      <c r="L49967" s="36"/>
      <c r="M49967" s="36"/>
      <c r="N49967" s="36"/>
    </row>
    <row r="49968" spans="12:14" x14ac:dyDescent="0.25">
      <c r="L49968" s="36"/>
      <c r="M49968" s="36"/>
      <c r="N49968" s="36"/>
    </row>
    <row r="49969" spans="12:14" x14ac:dyDescent="0.25">
      <c r="L49969" s="36"/>
      <c r="M49969" s="36"/>
      <c r="N49969" s="36"/>
    </row>
    <row r="49970" spans="12:14" x14ac:dyDescent="0.25">
      <c r="L49970" s="36"/>
      <c r="M49970" s="36"/>
      <c r="N49970" s="36"/>
    </row>
    <row r="49971" spans="12:14" x14ac:dyDescent="0.25">
      <c r="L49971" s="36"/>
      <c r="M49971" s="36"/>
      <c r="N49971" s="36"/>
    </row>
    <row r="49972" spans="12:14" x14ac:dyDescent="0.25">
      <c r="L49972" s="36"/>
      <c r="M49972" s="36"/>
      <c r="N49972" s="36"/>
    </row>
    <row r="49973" spans="12:14" x14ac:dyDescent="0.25">
      <c r="L49973" s="36"/>
      <c r="M49973" s="36"/>
      <c r="N49973" s="36"/>
    </row>
    <row r="49974" spans="12:14" x14ac:dyDescent="0.25">
      <c r="L49974" s="36"/>
      <c r="M49974" s="36"/>
      <c r="N49974" s="36"/>
    </row>
    <row r="49975" spans="12:14" x14ac:dyDescent="0.25">
      <c r="L49975" s="36"/>
      <c r="M49975" s="36"/>
      <c r="N49975" s="36"/>
    </row>
    <row r="49976" spans="12:14" x14ac:dyDescent="0.25">
      <c r="L49976" s="36"/>
      <c r="M49976" s="36"/>
      <c r="N49976" s="36"/>
    </row>
    <row r="49977" spans="12:14" x14ac:dyDescent="0.25">
      <c r="L49977" s="36"/>
      <c r="M49977" s="36"/>
      <c r="N49977" s="36"/>
    </row>
    <row r="49978" spans="12:14" x14ac:dyDescent="0.25">
      <c r="L49978" s="36"/>
      <c r="M49978" s="36"/>
      <c r="N49978" s="36"/>
    </row>
    <row r="49979" spans="12:14" x14ac:dyDescent="0.25">
      <c r="L49979" s="36"/>
      <c r="M49979" s="36"/>
      <c r="N49979" s="36"/>
    </row>
    <row r="49980" spans="12:14" x14ac:dyDescent="0.25">
      <c r="L49980" s="36"/>
      <c r="M49980" s="36"/>
      <c r="N49980" s="36"/>
    </row>
    <row r="49981" spans="12:14" x14ac:dyDescent="0.25">
      <c r="L49981" s="36"/>
      <c r="M49981" s="36"/>
      <c r="N49981" s="36"/>
    </row>
    <row r="49982" spans="12:14" x14ac:dyDescent="0.25">
      <c r="L49982" s="36"/>
      <c r="M49982" s="36"/>
      <c r="N49982" s="36"/>
    </row>
    <row r="49983" spans="12:14" x14ac:dyDescent="0.25">
      <c r="L49983" s="36"/>
      <c r="M49983" s="36"/>
      <c r="N49983" s="36"/>
    </row>
    <row r="49984" spans="12:14" x14ac:dyDescent="0.25">
      <c r="L49984" s="36"/>
      <c r="M49984" s="36"/>
      <c r="N49984" s="36"/>
    </row>
    <row r="49985" spans="12:14" x14ac:dyDescent="0.25">
      <c r="L49985" s="36"/>
      <c r="M49985" s="36"/>
      <c r="N49985" s="36"/>
    </row>
    <row r="49986" spans="12:14" x14ac:dyDescent="0.25">
      <c r="L49986" s="36"/>
      <c r="M49986" s="36"/>
      <c r="N49986" s="36"/>
    </row>
    <row r="49987" spans="12:14" x14ac:dyDescent="0.25">
      <c r="L49987" s="36"/>
      <c r="M49987" s="36"/>
      <c r="N49987" s="36"/>
    </row>
    <row r="49988" spans="12:14" x14ac:dyDescent="0.25">
      <c r="L49988" s="36"/>
      <c r="M49988" s="36"/>
      <c r="N49988" s="36"/>
    </row>
    <row r="49989" spans="12:14" x14ac:dyDescent="0.25">
      <c r="L49989" s="36"/>
      <c r="M49989" s="36"/>
      <c r="N49989" s="36"/>
    </row>
    <row r="49990" spans="12:14" x14ac:dyDescent="0.25">
      <c r="L49990" s="36"/>
      <c r="M49990" s="36"/>
      <c r="N49990" s="36"/>
    </row>
    <row r="49991" spans="12:14" x14ac:dyDescent="0.25">
      <c r="L49991" s="36"/>
      <c r="M49991" s="36"/>
      <c r="N49991" s="36"/>
    </row>
    <row r="49992" spans="12:14" x14ac:dyDescent="0.25">
      <c r="L49992" s="36"/>
      <c r="M49992" s="36"/>
      <c r="N49992" s="36"/>
    </row>
    <row r="49993" spans="12:14" x14ac:dyDescent="0.25">
      <c r="L49993" s="36"/>
      <c r="M49993" s="36"/>
      <c r="N49993" s="36"/>
    </row>
    <row r="49994" spans="12:14" x14ac:dyDescent="0.25">
      <c r="L49994" s="36"/>
      <c r="M49994" s="36"/>
      <c r="N49994" s="36"/>
    </row>
    <row r="49995" spans="12:14" x14ac:dyDescent="0.25">
      <c r="L49995" s="36"/>
      <c r="M49995" s="36"/>
      <c r="N49995" s="36"/>
    </row>
    <row r="49996" spans="12:14" x14ac:dyDescent="0.25">
      <c r="L49996" s="36"/>
      <c r="M49996" s="36"/>
      <c r="N49996" s="36"/>
    </row>
    <row r="49997" spans="12:14" x14ac:dyDescent="0.25">
      <c r="L49997" s="36"/>
      <c r="M49997" s="36"/>
      <c r="N49997" s="36"/>
    </row>
    <row r="49998" spans="12:14" x14ac:dyDescent="0.25">
      <c r="L49998" s="36"/>
      <c r="M49998" s="36"/>
      <c r="N49998" s="36"/>
    </row>
    <row r="49999" spans="12:14" x14ac:dyDescent="0.25">
      <c r="L49999" s="36"/>
      <c r="M49999" s="36"/>
      <c r="N49999" s="36"/>
    </row>
    <row r="50000" spans="12:14" x14ac:dyDescent="0.25">
      <c r="L50000" s="36"/>
      <c r="M50000" s="36"/>
      <c r="N50000" s="36"/>
    </row>
    <row r="50001" spans="12:14" x14ac:dyDescent="0.25">
      <c r="L50001" s="36"/>
      <c r="M50001" s="36"/>
      <c r="N50001" s="36"/>
    </row>
    <row r="50002" spans="12:14" x14ac:dyDescent="0.25">
      <c r="L50002" s="36"/>
      <c r="M50002" s="36"/>
      <c r="N50002" s="36"/>
    </row>
    <row r="50003" spans="12:14" x14ac:dyDescent="0.25">
      <c r="L50003" s="36"/>
      <c r="M50003" s="36"/>
      <c r="N50003" s="36"/>
    </row>
    <row r="50004" spans="12:14" x14ac:dyDescent="0.25">
      <c r="L50004" s="36"/>
      <c r="M50004" s="36"/>
      <c r="N50004" s="36"/>
    </row>
    <row r="50005" spans="12:14" x14ac:dyDescent="0.25">
      <c r="L50005" s="36"/>
      <c r="M50005" s="36"/>
      <c r="N50005" s="36"/>
    </row>
    <row r="50006" spans="12:14" x14ac:dyDescent="0.25">
      <c r="L50006" s="36"/>
      <c r="M50006" s="36"/>
      <c r="N50006" s="36"/>
    </row>
    <row r="50007" spans="12:14" x14ac:dyDescent="0.25">
      <c r="L50007" s="36"/>
      <c r="M50007" s="36"/>
      <c r="N50007" s="36"/>
    </row>
    <row r="50008" spans="12:14" x14ac:dyDescent="0.25">
      <c r="L50008" s="36"/>
      <c r="M50008" s="36"/>
      <c r="N50008" s="36"/>
    </row>
    <row r="50009" spans="12:14" x14ac:dyDescent="0.25">
      <c r="L50009" s="36"/>
      <c r="M50009" s="36"/>
      <c r="N50009" s="36"/>
    </row>
    <row r="50010" spans="12:14" x14ac:dyDescent="0.25">
      <c r="L50010" s="36"/>
      <c r="M50010" s="36"/>
      <c r="N50010" s="36"/>
    </row>
    <row r="50011" spans="12:14" x14ac:dyDescent="0.25">
      <c r="L50011" s="36"/>
      <c r="M50011" s="36"/>
      <c r="N50011" s="36"/>
    </row>
    <row r="50012" spans="12:14" x14ac:dyDescent="0.25">
      <c r="L50012" s="36"/>
      <c r="M50012" s="36"/>
      <c r="N50012" s="36"/>
    </row>
    <row r="50013" spans="12:14" x14ac:dyDescent="0.25">
      <c r="L50013" s="36"/>
      <c r="M50013" s="36"/>
      <c r="N50013" s="36"/>
    </row>
    <row r="50014" spans="12:14" x14ac:dyDescent="0.25">
      <c r="L50014" s="36"/>
      <c r="M50014" s="36"/>
      <c r="N50014" s="36"/>
    </row>
    <row r="50015" spans="12:14" x14ac:dyDescent="0.25">
      <c r="L50015" s="36"/>
      <c r="M50015" s="36"/>
      <c r="N50015" s="36"/>
    </row>
    <row r="50016" spans="12:14" x14ac:dyDescent="0.25">
      <c r="L50016" s="36"/>
      <c r="M50016" s="36"/>
      <c r="N50016" s="36"/>
    </row>
    <row r="50017" spans="12:14" x14ac:dyDescent="0.25">
      <c r="L50017" s="36"/>
      <c r="M50017" s="36"/>
      <c r="N50017" s="36"/>
    </row>
    <row r="50018" spans="12:14" x14ac:dyDescent="0.25">
      <c r="L50018" s="36"/>
      <c r="M50018" s="36"/>
      <c r="N50018" s="36"/>
    </row>
    <row r="50019" spans="12:14" x14ac:dyDescent="0.25">
      <c r="L50019" s="36"/>
      <c r="M50019" s="36"/>
      <c r="N50019" s="36"/>
    </row>
    <row r="50020" spans="12:14" x14ac:dyDescent="0.25">
      <c r="L50020" s="36"/>
      <c r="M50020" s="36"/>
      <c r="N50020" s="36"/>
    </row>
    <row r="50021" spans="12:14" x14ac:dyDescent="0.25">
      <c r="L50021" s="36"/>
      <c r="M50021" s="36"/>
      <c r="N50021" s="36"/>
    </row>
    <row r="50022" spans="12:14" x14ac:dyDescent="0.25">
      <c r="L50022" s="36"/>
      <c r="M50022" s="36"/>
      <c r="N50022" s="36"/>
    </row>
    <row r="50023" spans="12:14" x14ac:dyDescent="0.25">
      <c r="L50023" s="36"/>
      <c r="M50023" s="36"/>
      <c r="N50023" s="36"/>
    </row>
    <row r="50024" spans="12:14" x14ac:dyDescent="0.25">
      <c r="L50024" s="36"/>
      <c r="M50024" s="36"/>
      <c r="N50024" s="36"/>
    </row>
    <row r="50025" spans="12:14" x14ac:dyDescent="0.25">
      <c r="L50025" s="36"/>
      <c r="M50025" s="36"/>
      <c r="N50025" s="36"/>
    </row>
    <row r="50026" spans="12:14" x14ac:dyDescent="0.25">
      <c r="L50026" s="36"/>
      <c r="M50026" s="36"/>
      <c r="N50026" s="36"/>
    </row>
    <row r="50027" spans="12:14" x14ac:dyDescent="0.25">
      <c r="L50027" s="36"/>
      <c r="M50027" s="36"/>
      <c r="N50027" s="36"/>
    </row>
    <row r="50028" spans="12:14" x14ac:dyDescent="0.25">
      <c r="L50028" s="36"/>
      <c r="M50028" s="36"/>
      <c r="N50028" s="36"/>
    </row>
    <row r="50029" spans="12:14" x14ac:dyDescent="0.25">
      <c r="L50029" s="36"/>
      <c r="M50029" s="36"/>
      <c r="N50029" s="36"/>
    </row>
    <row r="50030" spans="12:14" x14ac:dyDescent="0.25">
      <c r="L50030" s="36"/>
      <c r="M50030" s="36"/>
      <c r="N50030" s="36"/>
    </row>
    <row r="50031" spans="12:14" x14ac:dyDescent="0.25">
      <c r="L50031" s="36"/>
      <c r="M50031" s="36"/>
      <c r="N50031" s="36"/>
    </row>
    <row r="50032" spans="12:14" x14ac:dyDescent="0.25">
      <c r="L50032" s="36"/>
      <c r="M50032" s="36"/>
      <c r="N50032" s="36"/>
    </row>
    <row r="50033" spans="12:14" x14ac:dyDescent="0.25">
      <c r="L50033" s="36"/>
      <c r="M50033" s="36"/>
      <c r="N50033" s="36"/>
    </row>
    <row r="50034" spans="12:14" x14ac:dyDescent="0.25">
      <c r="L50034" s="36"/>
      <c r="M50034" s="36"/>
      <c r="N50034" s="36"/>
    </row>
    <row r="50035" spans="12:14" x14ac:dyDescent="0.25">
      <c r="L50035" s="36"/>
      <c r="M50035" s="36"/>
      <c r="N50035" s="36"/>
    </row>
    <row r="50036" spans="12:14" x14ac:dyDescent="0.25">
      <c r="L50036" s="36"/>
      <c r="M50036" s="36"/>
      <c r="N50036" s="36"/>
    </row>
    <row r="50037" spans="12:14" x14ac:dyDescent="0.25">
      <c r="L50037" s="36"/>
      <c r="M50037" s="36"/>
      <c r="N50037" s="36"/>
    </row>
    <row r="50038" spans="12:14" x14ac:dyDescent="0.25">
      <c r="L50038" s="36"/>
      <c r="M50038" s="36"/>
      <c r="N50038" s="36"/>
    </row>
    <row r="50039" spans="12:14" x14ac:dyDescent="0.25">
      <c r="L50039" s="36"/>
      <c r="M50039" s="36"/>
      <c r="N50039" s="36"/>
    </row>
    <row r="50040" spans="12:14" x14ac:dyDescent="0.25">
      <c r="L50040" s="36"/>
      <c r="M50040" s="36"/>
      <c r="N50040" s="36"/>
    </row>
    <row r="50041" spans="12:14" x14ac:dyDescent="0.25">
      <c r="L50041" s="36"/>
      <c r="M50041" s="36"/>
      <c r="N50041" s="36"/>
    </row>
    <row r="50042" spans="12:14" x14ac:dyDescent="0.25">
      <c r="L50042" s="36"/>
      <c r="M50042" s="36"/>
      <c r="N50042" s="36"/>
    </row>
    <row r="50043" spans="12:14" x14ac:dyDescent="0.25">
      <c r="L50043" s="36"/>
      <c r="M50043" s="36"/>
      <c r="N50043" s="36"/>
    </row>
    <row r="50044" spans="12:14" x14ac:dyDescent="0.25">
      <c r="L50044" s="36"/>
      <c r="M50044" s="36"/>
      <c r="N50044" s="36"/>
    </row>
    <row r="50045" spans="12:14" x14ac:dyDescent="0.25">
      <c r="L50045" s="36"/>
      <c r="M50045" s="36"/>
      <c r="N50045" s="36"/>
    </row>
    <row r="50046" spans="12:14" x14ac:dyDescent="0.25">
      <c r="L50046" s="36"/>
      <c r="M50046" s="36"/>
      <c r="N50046" s="36"/>
    </row>
    <row r="50047" spans="12:14" x14ac:dyDescent="0.25">
      <c r="L50047" s="36"/>
      <c r="M50047" s="36"/>
      <c r="N50047" s="36"/>
    </row>
    <row r="50048" spans="12:14" x14ac:dyDescent="0.25">
      <c r="L50048" s="36"/>
      <c r="M50048" s="36"/>
      <c r="N50048" s="36"/>
    </row>
    <row r="50049" spans="12:14" x14ac:dyDescent="0.25">
      <c r="L50049" s="36"/>
      <c r="M50049" s="36"/>
      <c r="N50049" s="36"/>
    </row>
    <row r="50050" spans="12:14" x14ac:dyDescent="0.25">
      <c r="L50050" s="36"/>
      <c r="M50050" s="36"/>
      <c r="N50050" s="36"/>
    </row>
    <row r="50051" spans="12:14" x14ac:dyDescent="0.25">
      <c r="L50051" s="36"/>
      <c r="M50051" s="36"/>
      <c r="N50051" s="36"/>
    </row>
    <row r="50052" spans="12:14" x14ac:dyDescent="0.25">
      <c r="L50052" s="36"/>
      <c r="M50052" s="36"/>
      <c r="N50052" s="36"/>
    </row>
    <row r="50053" spans="12:14" x14ac:dyDescent="0.25">
      <c r="L50053" s="36"/>
      <c r="M50053" s="36"/>
      <c r="N50053" s="36"/>
    </row>
    <row r="50054" spans="12:14" x14ac:dyDescent="0.25">
      <c r="L50054" s="36"/>
      <c r="M50054" s="36"/>
      <c r="N50054" s="36"/>
    </row>
    <row r="50055" spans="12:14" x14ac:dyDescent="0.25">
      <c r="L50055" s="36"/>
      <c r="M50055" s="36"/>
      <c r="N50055" s="36"/>
    </row>
    <row r="50056" spans="12:14" x14ac:dyDescent="0.25">
      <c r="L50056" s="36"/>
      <c r="M50056" s="36"/>
      <c r="N50056" s="36"/>
    </row>
    <row r="50057" spans="12:14" x14ac:dyDescent="0.25">
      <c r="L50057" s="36"/>
      <c r="M50057" s="36"/>
      <c r="N50057" s="36"/>
    </row>
    <row r="50058" spans="12:14" x14ac:dyDescent="0.25">
      <c r="L50058" s="36"/>
      <c r="M50058" s="36"/>
      <c r="N50058" s="36"/>
    </row>
    <row r="50059" spans="12:14" x14ac:dyDescent="0.25">
      <c r="L50059" s="36"/>
      <c r="M50059" s="36"/>
      <c r="N50059" s="36"/>
    </row>
    <row r="50060" spans="12:14" x14ac:dyDescent="0.25">
      <c r="L50060" s="36"/>
      <c r="M50060" s="36"/>
      <c r="N50060" s="36"/>
    </row>
    <row r="50061" spans="12:14" x14ac:dyDescent="0.25">
      <c r="L50061" s="36"/>
      <c r="M50061" s="36"/>
      <c r="N50061" s="36"/>
    </row>
    <row r="50062" spans="12:14" x14ac:dyDescent="0.25">
      <c r="L50062" s="36"/>
      <c r="M50062" s="36"/>
      <c r="N50062" s="36"/>
    </row>
    <row r="50063" spans="12:14" x14ac:dyDescent="0.25">
      <c r="L50063" s="36"/>
      <c r="M50063" s="36"/>
      <c r="N50063" s="36"/>
    </row>
    <row r="50064" spans="12:14" x14ac:dyDescent="0.25">
      <c r="L50064" s="36"/>
      <c r="M50064" s="36"/>
      <c r="N50064" s="36"/>
    </row>
    <row r="50065" spans="12:14" x14ac:dyDescent="0.25">
      <c r="L50065" s="36"/>
      <c r="M50065" s="36"/>
      <c r="N50065" s="36"/>
    </row>
    <row r="50066" spans="12:14" x14ac:dyDescent="0.25">
      <c r="L50066" s="36"/>
      <c r="M50066" s="36"/>
      <c r="N50066" s="36"/>
    </row>
    <row r="50067" spans="12:14" x14ac:dyDescent="0.25">
      <c r="L50067" s="36"/>
      <c r="M50067" s="36"/>
      <c r="N50067" s="36"/>
    </row>
    <row r="50068" spans="12:14" x14ac:dyDescent="0.25">
      <c r="L50068" s="36"/>
      <c r="M50068" s="36"/>
      <c r="N50068" s="36"/>
    </row>
    <row r="50069" spans="12:14" x14ac:dyDescent="0.25">
      <c r="L50069" s="36"/>
      <c r="M50069" s="36"/>
      <c r="N50069" s="36"/>
    </row>
    <row r="50070" spans="12:14" x14ac:dyDescent="0.25">
      <c r="L50070" s="36"/>
      <c r="M50070" s="36"/>
      <c r="N50070" s="36"/>
    </row>
    <row r="50071" spans="12:14" x14ac:dyDescent="0.25">
      <c r="L50071" s="36"/>
      <c r="M50071" s="36"/>
      <c r="N50071" s="36"/>
    </row>
    <row r="50072" spans="12:14" x14ac:dyDescent="0.25">
      <c r="L50072" s="36"/>
      <c r="M50072" s="36"/>
      <c r="N50072" s="36"/>
    </row>
    <row r="50073" spans="12:14" x14ac:dyDescent="0.25">
      <c r="L50073" s="36"/>
      <c r="M50073" s="36"/>
      <c r="N50073" s="36"/>
    </row>
    <row r="50074" spans="12:14" x14ac:dyDescent="0.25">
      <c r="L50074" s="36"/>
      <c r="M50074" s="36"/>
      <c r="N50074" s="36"/>
    </row>
    <row r="50075" spans="12:14" x14ac:dyDescent="0.25">
      <c r="L50075" s="36"/>
      <c r="M50075" s="36"/>
      <c r="N50075" s="36"/>
    </row>
    <row r="50076" spans="12:14" x14ac:dyDescent="0.25">
      <c r="L50076" s="36"/>
      <c r="M50076" s="36"/>
      <c r="N50076" s="36"/>
    </row>
    <row r="50077" spans="12:14" x14ac:dyDescent="0.25">
      <c r="L50077" s="36"/>
      <c r="M50077" s="36"/>
      <c r="N50077" s="36"/>
    </row>
    <row r="50078" spans="12:14" x14ac:dyDescent="0.25">
      <c r="L50078" s="36"/>
      <c r="M50078" s="36"/>
      <c r="N50078" s="36"/>
    </row>
    <row r="50079" spans="12:14" x14ac:dyDescent="0.25">
      <c r="L50079" s="36"/>
      <c r="M50079" s="36"/>
      <c r="N50079" s="36"/>
    </row>
    <row r="50080" spans="12:14" x14ac:dyDescent="0.25">
      <c r="L50080" s="36"/>
      <c r="M50080" s="36"/>
      <c r="N50080" s="36"/>
    </row>
    <row r="50081" spans="12:14" x14ac:dyDescent="0.25">
      <c r="L50081" s="36"/>
      <c r="M50081" s="36"/>
      <c r="N50081" s="36"/>
    </row>
    <row r="50082" spans="12:14" x14ac:dyDescent="0.25">
      <c r="L50082" s="36"/>
      <c r="M50082" s="36"/>
      <c r="N50082" s="36"/>
    </row>
    <row r="50083" spans="12:14" x14ac:dyDescent="0.25">
      <c r="L50083" s="36"/>
      <c r="M50083" s="36"/>
      <c r="N50083" s="36"/>
    </row>
    <row r="50084" spans="12:14" x14ac:dyDescent="0.25">
      <c r="L50084" s="36"/>
      <c r="M50084" s="36"/>
      <c r="N50084" s="36"/>
    </row>
    <row r="50085" spans="12:14" x14ac:dyDescent="0.25">
      <c r="L50085" s="36"/>
      <c r="M50085" s="36"/>
      <c r="N50085" s="36"/>
    </row>
    <row r="50086" spans="12:14" x14ac:dyDescent="0.25">
      <c r="L50086" s="36"/>
      <c r="M50086" s="36"/>
      <c r="N50086" s="36"/>
    </row>
    <row r="50087" spans="12:14" x14ac:dyDescent="0.25">
      <c r="L50087" s="36"/>
      <c r="M50087" s="36"/>
      <c r="N50087" s="36"/>
    </row>
    <row r="50088" spans="12:14" x14ac:dyDescent="0.25">
      <c r="L50088" s="36"/>
      <c r="M50088" s="36"/>
      <c r="N50088" s="36"/>
    </row>
    <row r="50089" spans="12:14" x14ac:dyDescent="0.25">
      <c r="L50089" s="36"/>
      <c r="M50089" s="36"/>
      <c r="N50089" s="36"/>
    </row>
    <row r="50090" spans="12:14" x14ac:dyDescent="0.25">
      <c r="L50090" s="36"/>
      <c r="M50090" s="36"/>
      <c r="N50090" s="36"/>
    </row>
    <row r="50091" spans="12:14" x14ac:dyDescent="0.25">
      <c r="L50091" s="36"/>
      <c r="M50091" s="36"/>
      <c r="N50091" s="36"/>
    </row>
    <row r="50092" spans="12:14" x14ac:dyDescent="0.25">
      <c r="L50092" s="36"/>
      <c r="M50092" s="36"/>
      <c r="N50092" s="36"/>
    </row>
    <row r="50093" spans="12:14" x14ac:dyDescent="0.25">
      <c r="L50093" s="36"/>
      <c r="M50093" s="36"/>
      <c r="N50093" s="36"/>
    </row>
    <row r="50094" spans="12:14" x14ac:dyDescent="0.25">
      <c r="L50094" s="36"/>
      <c r="M50094" s="36"/>
      <c r="N50094" s="36"/>
    </row>
    <row r="50095" spans="12:14" x14ac:dyDescent="0.25">
      <c r="L50095" s="36"/>
      <c r="M50095" s="36"/>
      <c r="N50095" s="36"/>
    </row>
    <row r="50096" spans="12:14" x14ac:dyDescent="0.25">
      <c r="L50096" s="36"/>
      <c r="M50096" s="36"/>
      <c r="N50096" s="36"/>
    </row>
    <row r="50097" spans="12:14" x14ac:dyDescent="0.25">
      <c r="L50097" s="36"/>
      <c r="M50097" s="36"/>
      <c r="N50097" s="36"/>
    </row>
    <row r="50098" spans="12:14" x14ac:dyDescent="0.25">
      <c r="L50098" s="36"/>
      <c r="M50098" s="36"/>
      <c r="N50098" s="36"/>
    </row>
    <row r="50099" spans="12:14" x14ac:dyDescent="0.25">
      <c r="L50099" s="36"/>
      <c r="M50099" s="36"/>
      <c r="N50099" s="36"/>
    </row>
    <row r="50100" spans="12:14" x14ac:dyDescent="0.25">
      <c r="L50100" s="36"/>
      <c r="M50100" s="36"/>
      <c r="N50100" s="36"/>
    </row>
    <row r="50101" spans="12:14" x14ac:dyDescent="0.25">
      <c r="L50101" s="36"/>
      <c r="M50101" s="36"/>
      <c r="N50101" s="36"/>
    </row>
    <row r="50102" spans="12:14" x14ac:dyDescent="0.25">
      <c r="L50102" s="36"/>
      <c r="M50102" s="36"/>
      <c r="N50102" s="36"/>
    </row>
    <row r="50103" spans="12:14" x14ac:dyDescent="0.25">
      <c r="L50103" s="36"/>
      <c r="M50103" s="36"/>
      <c r="N50103" s="36"/>
    </row>
    <row r="50104" spans="12:14" x14ac:dyDescent="0.25">
      <c r="L50104" s="36"/>
      <c r="M50104" s="36"/>
      <c r="N50104" s="36"/>
    </row>
    <row r="50105" spans="12:14" x14ac:dyDescent="0.25">
      <c r="L50105" s="36"/>
      <c r="M50105" s="36"/>
      <c r="N50105" s="36"/>
    </row>
    <row r="50106" spans="12:14" x14ac:dyDescent="0.25">
      <c r="L50106" s="36"/>
      <c r="M50106" s="36"/>
      <c r="N50106" s="36"/>
    </row>
    <row r="50107" spans="12:14" x14ac:dyDescent="0.25">
      <c r="L50107" s="36"/>
      <c r="M50107" s="36"/>
      <c r="N50107" s="36"/>
    </row>
    <row r="50108" spans="12:14" x14ac:dyDescent="0.25">
      <c r="L50108" s="36"/>
      <c r="M50108" s="36"/>
      <c r="N50108" s="36"/>
    </row>
    <row r="50109" spans="12:14" x14ac:dyDescent="0.25">
      <c r="L50109" s="36"/>
      <c r="M50109" s="36"/>
      <c r="N50109" s="36"/>
    </row>
    <row r="50110" spans="12:14" x14ac:dyDescent="0.25">
      <c r="L50110" s="36"/>
      <c r="M50110" s="36"/>
      <c r="N50110" s="36"/>
    </row>
    <row r="50111" spans="12:14" x14ac:dyDescent="0.25">
      <c r="L50111" s="36"/>
      <c r="M50111" s="36"/>
      <c r="N50111" s="36"/>
    </row>
    <row r="50112" spans="12:14" x14ac:dyDescent="0.25">
      <c r="L50112" s="36"/>
      <c r="M50112" s="36"/>
      <c r="N50112" s="36"/>
    </row>
    <row r="50113" spans="12:14" x14ac:dyDescent="0.25">
      <c r="L50113" s="36"/>
      <c r="M50113" s="36"/>
      <c r="N50113" s="36"/>
    </row>
    <row r="50114" spans="12:14" x14ac:dyDescent="0.25">
      <c r="L50114" s="36"/>
      <c r="M50114" s="36"/>
      <c r="N50114" s="36"/>
    </row>
    <row r="50115" spans="12:14" x14ac:dyDescent="0.25">
      <c r="L50115" s="36"/>
      <c r="M50115" s="36"/>
      <c r="N50115" s="36"/>
    </row>
    <row r="50116" spans="12:14" x14ac:dyDescent="0.25">
      <c r="L50116" s="36"/>
      <c r="M50116" s="36"/>
      <c r="N50116" s="36"/>
    </row>
    <row r="50117" spans="12:14" x14ac:dyDescent="0.25">
      <c r="L50117" s="36"/>
      <c r="M50117" s="36"/>
      <c r="N50117" s="36"/>
    </row>
    <row r="50118" spans="12:14" x14ac:dyDescent="0.25">
      <c r="L50118" s="36"/>
      <c r="M50118" s="36"/>
      <c r="N50118" s="36"/>
    </row>
    <row r="50119" spans="12:14" x14ac:dyDescent="0.25">
      <c r="L50119" s="36"/>
      <c r="M50119" s="36"/>
      <c r="N50119" s="36"/>
    </row>
    <row r="50120" spans="12:14" x14ac:dyDescent="0.25">
      <c r="L50120" s="36"/>
      <c r="M50120" s="36"/>
      <c r="N50120" s="36"/>
    </row>
    <row r="50121" spans="12:14" x14ac:dyDescent="0.25">
      <c r="L50121" s="36"/>
      <c r="M50121" s="36"/>
      <c r="N50121" s="36"/>
    </row>
    <row r="50122" spans="12:14" x14ac:dyDescent="0.25">
      <c r="L50122" s="36"/>
      <c r="M50122" s="36"/>
      <c r="N50122" s="36"/>
    </row>
    <row r="50123" spans="12:14" x14ac:dyDescent="0.25">
      <c r="L50123" s="36"/>
      <c r="M50123" s="36"/>
      <c r="N50123" s="36"/>
    </row>
    <row r="50124" spans="12:14" x14ac:dyDescent="0.25">
      <c r="L50124" s="36"/>
      <c r="M50124" s="36"/>
      <c r="N50124" s="36"/>
    </row>
    <row r="50125" spans="12:14" x14ac:dyDescent="0.25">
      <c r="L50125" s="36"/>
      <c r="M50125" s="36"/>
      <c r="N50125" s="36"/>
    </row>
    <row r="50126" spans="12:14" x14ac:dyDescent="0.25">
      <c r="L50126" s="36"/>
      <c r="M50126" s="36"/>
      <c r="N50126" s="36"/>
    </row>
    <row r="50127" spans="12:14" x14ac:dyDescent="0.25">
      <c r="L50127" s="36"/>
      <c r="M50127" s="36"/>
      <c r="N50127" s="36"/>
    </row>
    <row r="50128" spans="12:14" x14ac:dyDescent="0.25">
      <c r="L50128" s="36"/>
      <c r="M50128" s="36"/>
      <c r="N50128" s="36"/>
    </row>
    <row r="50129" spans="12:14" x14ac:dyDescent="0.25">
      <c r="L50129" s="36"/>
      <c r="M50129" s="36"/>
      <c r="N50129" s="36"/>
    </row>
    <row r="50130" spans="12:14" x14ac:dyDescent="0.25">
      <c r="L50130" s="36"/>
      <c r="M50130" s="36"/>
      <c r="N50130" s="36"/>
    </row>
    <row r="50131" spans="12:14" x14ac:dyDescent="0.25">
      <c r="L50131" s="36"/>
      <c r="M50131" s="36"/>
      <c r="N50131" s="36"/>
    </row>
    <row r="50132" spans="12:14" x14ac:dyDescent="0.25">
      <c r="L50132" s="36"/>
      <c r="M50132" s="36"/>
      <c r="N50132" s="36"/>
    </row>
    <row r="50133" spans="12:14" x14ac:dyDescent="0.25">
      <c r="L50133" s="36"/>
      <c r="M50133" s="36"/>
      <c r="N50133" s="36"/>
    </row>
    <row r="50134" spans="12:14" x14ac:dyDescent="0.25">
      <c r="L50134" s="36"/>
      <c r="M50134" s="36"/>
      <c r="N50134" s="36"/>
    </row>
    <row r="50135" spans="12:14" x14ac:dyDescent="0.25">
      <c r="L50135" s="36"/>
      <c r="M50135" s="36"/>
      <c r="N50135" s="36"/>
    </row>
    <row r="50136" spans="12:14" x14ac:dyDescent="0.25">
      <c r="L50136" s="36"/>
      <c r="M50136" s="36"/>
      <c r="N50136" s="36"/>
    </row>
    <row r="50137" spans="12:14" x14ac:dyDescent="0.25">
      <c r="L50137" s="36"/>
      <c r="M50137" s="36"/>
      <c r="N50137" s="36"/>
    </row>
    <row r="50138" spans="12:14" x14ac:dyDescent="0.25">
      <c r="L50138" s="36"/>
      <c r="M50138" s="36"/>
      <c r="N50138" s="36"/>
    </row>
    <row r="50139" spans="12:14" x14ac:dyDescent="0.25">
      <c r="L50139" s="36"/>
      <c r="M50139" s="36"/>
      <c r="N50139" s="36"/>
    </row>
    <row r="50140" spans="12:14" x14ac:dyDescent="0.25">
      <c r="L50140" s="36"/>
      <c r="M50140" s="36"/>
      <c r="N50140" s="36"/>
    </row>
    <row r="50141" spans="12:14" x14ac:dyDescent="0.25">
      <c r="L50141" s="36"/>
      <c r="M50141" s="36"/>
      <c r="N50141" s="36"/>
    </row>
    <row r="50142" spans="12:14" x14ac:dyDescent="0.25">
      <c r="L50142" s="36"/>
      <c r="M50142" s="36"/>
      <c r="N50142" s="36"/>
    </row>
    <row r="50143" spans="12:14" x14ac:dyDescent="0.25">
      <c r="L50143" s="36"/>
      <c r="M50143" s="36"/>
      <c r="N50143" s="36"/>
    </row>
    <row r="50144" spans="12:14" x14ac:dyDescent="0.25">
      <c r="L50144" s="36"/>
      <c r="M50144" s="36"/>
      <c r="N50144" s="36"/>
    </row>
    <row r="50145" spans="12:14" x14ac:dyDescent="0.25">
      <c r="L50145" s="36"/>
      <c r="M50145" s="36"/>
      <c r="N50145" s="36"/>
    </row>
    <row r="50146" spans="12:14" x14ac:dyDescent="0.25">
      <c r="L50146" s="36"/>
      <c r="M50146" s="36"/>
      <c r="N50146" s="36"/>
    </row>
    <row r="50147" spans="12:14" x14ac:dyDescent="0.25">
      <c r="L50147" s="36"/>
      <c r="M50147" s="36"/>
      <c r="N50147" s="36"/>
    </row>
    <row r="50148" spans="12:14" x14ac:dyDescent="0.25">
      <c r="L50148" s="36"/>
      <c r="M50148" s="36"/>
      <c r="N50148" s="36"/>
    </row>
    <row r="50149" spans="12:14" x14ac:dyDescent="0.25">
      <c r="L50149" s="36"/>
      <c r="M50149" s="36"/>
      <c r="N50149" s="36"/>
    </row>
    <row r="50150" spans="12:14" x14ac:dyDescent="0.25">
      <c r="L50150" s="36"/>
      <c r="M50150" s="36"/>
      <c r="N50150" s="36"/>
    </row>
    <row r="50151" spans="12:14" x14ac:dyDescent="0.25">
      <c r="L50151" s="36"/>
      <c r="M50151" s="36"/>
      <c r="N50151" s="36"/>
    </row>
    <row r="50152" spans="12:14" x14ac:dyDescent="0.25">
      <c r="L50152" s="36"/>
      <c r="M50152" s="36"/>
      <c r="N50152" s="36"/>
    </row>
    <row r="50153" spans="12:14" x14ac:dyDescent="0.25">
      <c r="L50153" s="36"/>
      <c r="M50153" s="36"/>
      <c r="N50153" s="36"/>
    </row>
    <row r="50154" spans="12:14" x14ac:dyDescent="0.25">
      <c r="L50154" s="36"/>
      <c r="M50154" s="36"/>
      <c r="N50154" s="36"/>
    </row>
    <row r="50155" spans="12:14" x14ac:dyDescent="0.25">
      <c r="L50155" s="36"/>
      <c r="M50155" s="36"/>
      <c r="N50155" s="36"/>
    </row>
    <row r="50156" spans="12:14" x14ac:dyDescent="0.25">
      <c r="L50156" s="36"/>
      <c r="M50156" s="36"/>
      <c r="N50156" s="36"/>
    </row>
    <row r="50157" spans="12:14" x14ac:dyDescent="0.25">
      <c r="L50157" s="36"/>
      <c r="M50157" s="36"/>
      <c r="N50157" s="36"/>
    </row>
    <row r="50158" spans="12:14" x14ac:dyDescent="0.25">
      <c r="L50158" s="36"/>
      <c r="M50158" s="36"/>
      <c r="N50158" s="36"/>
    </row>
    <row r="50159" spans="12:14" x14ac:dyDescent="0.25">
      <c r="L50159" s="36"/>
      <c r="M50159" s="36"/>
      <c r="N50159" s="36"/>
    </row>
    <row r="50160" spans="12:14" x14ac:dyDescent="0.25">
      <c r="L50160" s="36"/>
      <c r="M50160" s="36"/>
      <c r="N50160" s="36"/>
    </row>
    <row r="50161" spans="12:14" x14ac:dyDescent="0.25">
      <c r="L50161" s="36"/>
      <c r="M50161" s="36"/>
      <c r="N50161" s="36"/>
    </row>
    <row r="50162" spans="12:14" x14ac:dyDescent="0.25">
      <c r="L50162" s="36"/>
      <c r="M50162" s="36"/>
      <c r="N50162" s="36"/>
    </row>
    <row r="50163" spans="12:14" x14ac:dyDescent="0.25">
      <c r="L50163" s="36"/>
      <c r="M50163" s="36"/>
      <c r="N50163" s="36"/>
    </row>
    <row r="50164" spans="12:14" x14ac:dyDescent="0.25">
      <c r="L50164" s="36"/>
      <c r="M50164" s="36"/>
      <c r="N50164" s="36"/>
    </row>
    <row r="50165" spans="12:14" x14ac:dyDescent="0.25">
      <c r="L50165" s="36"/>
      <c r="M50165" s="36"/>
      <c r="N50165" s="36"/>
    </row>
    <row r="50166" spans="12:14" x14ac:dyDescent="0.25">
      <c r="L50166" s="36"/>
      <c r="M50166" s="36"/>
      <c r="N50166" s="36"/>
    </row>
    <row r="50167" spans="12:14" x14ac:dyDescent="0.25">
      <c r="L50167" s="36"/>
      <c r="M50167" s="36"/>
      <c r="N50167" s="36"/>
    </row>
    <row r="50168" spans="12:14" x14ac:dyDescent="0.25">
      <c r="L50168" s="36"/>
      <c r="M50168" s="36"/>
      <c r="N50168" s="36"/>
    </row>
    <row r="50169" spans="12:14" x14ac:dyDescent="0.25">
      <c r="L50169" s="36"/>
      <c r="M50169" s="36"/>
      <c r="N50169" s="36"/>
    </row>
    <row r="50170" spans="12:14" x14ac:dyDescent="0.25">
      <c r="L50170" s="36"/>
      <c r="M50170" s="36"/>
      <c r="N50170" s="36"/>
    </row>
    <row r="50171" spans="12:14" x14ac:dyDescent="0.25">
      <c r="L50171" s="36"/>
      <c r="M50171" s="36"/>
      <c r="N50171" s="36"/>
    </row>
    <row r="50172" spans="12:14" x14ac:dyDescent="0.25">
      <c r="L50172" s="36"/>
      <c r="M50172" s="36"/>
      <c r="N50172" s="36"/>
    </row>
    <row r="50173" spans="12:14" x14ac:dyDescent="0.25">
      <c r="L50173" s="36"/>
      <c r="M50173" s="36"/>
      <c r="N50173" s="36"/>
    </row>
    <row r="50174" spans="12:14" x14ac:dyDescent="0.25">
      <c r="L50174" s="36"/>
      <c r="M50174" s="36"/>
      <c r="N50174" s="36"/>
    </row>
    <row r="50175" spans="12:14" x14ac:dyDescent="0.25">
      <c r="L50175" s="36"/>
      <c r="M50175" s="36"/>
      <c r="N50175" s="36"/>
    </row>
    <row r="50176" spans="12:14" x14ac:dyDescent="0.25">
      <c r="L50176" s="36"/>
      <c r="M50176" s="36"/>
      <c r="N50176" s="36"/>
    </row>
    <row r="50177" spans="12:14" x14ac:dyDescent="0.25">
      <c r="L50177" s="36"/>
      <c r="M50177" s="36"/>
      <c r="N50177" s="36"/>
    </row>
    <row r="50178" spans="12:14" x14ac:dyDescent="0.25">
      <c r="L50178" s="36"/>
      <c r="M50178" s="36"/>
      <c r="N50178" s="36"/>
    </row>
    <row r="50179" spans="12:14" x14ac:dyDescent="0.25">
      <c r="L50179" s="36"/>
      <c r="M50179" s="36"/>
      <c r="N50179" s="36"/>
    </row>
    <row r="50180" spans="12:14" x14ac:dyDescent="0.25">
      <c r="L50180" s="36"/>
      <c r="M50180" s="36"/>
      <c r="N50180" s="36"/>
    </row>
    <row r="50181" spans="12:14" x14ac:dyDescent="0.25">
      <c r="L50181" s="36"/>
      <c r="M50181" s="36"/>
      <c r="N50181" s="36"/>
    </row>
    <row r="50182" spans="12:14" x14ac:dyDescent="0.25">
      <c r="L50182" s="36"/>
      <c r="M50182" s="36"/>
      <c r="N50182" s="36"/>
    </row>
    <row r="50183" spans="12:14" x14ac:dyDescent="0.25">
      <c r="L50183" s="36"/>
      <c r="M50183" s="36"/>
      <c r="N50183" s="36"/>
    </row>
    <row r="50184" spans="12:14" x14ac:dyDescent="0.25">
      <c r="L50184" s="36"/>
      <c r="M50184" s="36"/>
      <c r="N50184" s="36"/>
    </row>
    <row r="50185" spans="12:14" x14ac:dyDescent="0.25">
      <c r="L50185" s="36"/>
      <c r="M50185" s="36"/>
      <c r="N50185" s="36"/>
    </row>
    <row r="50186" spans="12:14" x14ac:dyDescent="0.25">
      <c r="L50186" s="36"/>
      <c r="M50186" s="36"/>
      <c r="N50186" s="36"/>
    </row>
    <row r="50187" spans="12:14" x14ac:dyDescent="0.25">
      <c r="L50187" s="36"/>
      <c r="M50187" s="36"/>
      <c r="N50187" s="36"/>
    </row>
    <row r="50188" spans="12:14" x14ac:dyDescent="0.25">
      <c r="L50188" s="36"/>
      <c r="M50188" s="36"/>
      <c r="N50188" s="36"/>
    </row>
    <row r="50189" spans="12:14" x14ac:dyDescent="0.25">
      <c r="L50189" s="36"/>
      <c r="M50189" s="36"/>
      <c r="N50189" s="36"/>
    </row>
    <row r="50190" spans="12:14" x14ac:dyDescent="0.25">
      <c r="L50190" s="36"/>
      <c r="M50190" s="36"/>
      <c r="N50190" s="36"/>
    </row>
    <row r="50191" spans="12:14" x14ac:dyDescent="0.25">
      <c r="L50191" s="36"/>
      <c r="M50191" s="36"/>
      <c r="N50191" s="36"/>
    </row>
    <row r="50192" spans="12:14" x14ac:dyDescent="0.25">
      <c r="L50192" s="36"/>
      <c r="M50192" s="36"/>
      <c r="N50192" s="36"/>
    </row>
    <row r="50193" spans="12:14" x14ac:dyDescent="0.25">
      <c r="L50193" s="36"/>
      <c r="M50193" s="36"/>
      <c r="N50193" s="36"/>
    </row>
    <row r="50194" spans="12:14" x14ac:dyDescent="0.25">
      <c r="L50194" s="36"/>
      <c r="M50194" s="36"/>
      <c r="N50194" s="36"/>
    </row>
    <row r="50195" spans="12:14" x14ac:dyDescent="0.25">
      <c r="L50195" s="36"/>
      <c r="M50195" s="36"/>
      <c r="N50195" s="36"/>
    </row>
    <row r="50196" spans="12:14" x14ac:dyDescent="0.25">
      <c r="L50196" s="36"/>
      <c r="M50196" s="36"/>
      <c r="N50196" s="36"/>
    </row>
    <row r="50197" spans="12:14" x14ac:dyDescent="0.25">
      <c r="L50197" s="36"/>
      <c r="M50197" s="36"/>
      <c r="N50197" s="36"/>
    </row>
    <row r="50198" spans="12:14" x14ac:dyDescent="0.25">
      <c r="L50198" s="36"/>
      <c r="M50198" s="36"/>
      <c r="N50198" s="36"/>
    </row>
    <row r="50199" spans="12:14" x14ac:dyDescent="0.25">
      <c r="L50199" s="36"/>
      <c r="M50199" s="36"/>
      <c r="N50199" s="36"/>
    </row>
    <row r="50200" spans="12:14" x14ac:dyDescent="0.25">
      <c r="L50200" s="36"/>
      <c r="M50200" s="36"/>
      <c r="N50200" s="36"/>
    </row>
    <row r="50201" spans="12:14" x14ac:dyDescent="0.25">
      <c r="L50201" s="36"/>
      <c r="M50201" s="36"/>
      <c r="N50201" s="36"/>
    </row>
    <row r="50202" spans="12:14" x14ac:dyDescent="0.25">
      <c r="L50202" s="36"/>
      <c r="M50202" s="36"/>
      <c r="N50202" s="36"/>
    </row>
    <row r="50203" spans="12:14" x14ac:dyDescent="0.25">
      <c r="L50203" s="36"/>
      <c r="M50203" s="36"/>
      <c r="N50203" s="36"/>
    </row>
    <row r="50204" spans="12:14" x14ac:dyDescent="0.25">
      <c r="L50204" s="36"/>
      <c r="M50204" s="36"/>
      <c r="N50204" s="36"/>
    </row>
    <row r="50205" spans="12:14" x14ac:dyDescent="0.25">
      <c r="L50205" s="36"/>
      <c r="M50205" s="36"/>
      <c r="N50205" s="36"/>
    </row>
    <row r="50206" spans="12:14" x14ac:dyDescent="0.25">
      <c r="L50206" s="36"/>
      <c r="M50206" s="36"/>
      <c r="N50206" s="36"/>
    </row>
    <row r="50207" spans="12:14" x14ac:dyDescent="0.25">
      <c r="L50207" s="36"/>
      <c r="M50207" s="36"/>
      <c r="N50207" s="36"/>
    </row>
    <row r="50208" spans="12:14" x14ac:dyDescent="0.25">
      <c r="L50208" s="36"/>
      <c r="M50208" s="36"/>
      <c r="N50208" s="36"/>
    </row>
    <row r="50209" spans="12:14" x14ac:dyDescent="0.25">
      <c r="L50209" s="36"/>
      <c r="M50209" s="36"/>
      <c r="N50209" s="36"/>
    </row>
    <row r="50210" spans="12:14" x14ac:dyDescent="0.25">
      <c r="L50210" s="36"/>
      <c r="M50210" s="36"/>
      <c r="N50210" s="36"/>
    </row>
    <row r="50211" spans="12:14" x14ac:dyDescent="0.25">
      <c r="L50211" s="36"/>
      <c r="M50211" s="36"/>
      <c r="N50211" s="36"/>
    </row>
    <row r="50212" spans="12:14" x14ac:dyDescent="0.25">
      <c r="L50212" s="36"/>
      <c r="M50212" s="36"/>
      <c r="N50212" s="36"/>
    </row>
    <row r="50213" spans="12:14" x14ac:dyDescent="0.25">
      <c r="L50213" s="36"/>
      <c r="M50213" s="36"/>
      <c r="N50213" s="36"/>
    </row>
    <row r="50214" spans="12:14" x14ac:dyDescent="0.25">
      <c r="L50214" s="36"/>
      <c r="M50214" s="36"/>
      <c r="N50214" s="36"/>
    </row>
    <row r="50215" spans="12:14" x14ac:dyDescent="0.25">
      <c r="L50215" s="36"/>
      <c r="M50215" s="36"/>
      <c r="N50215" s="36"/>
    </row>
    <row r="50216" spans="12:14" x14ac:dyDescent="0.25">
      <c r="L50216" s="36"/>
      <c r="M50216" s="36"/>
      <c r="N50216" s="36"/>
    </row>
    <row r="50217" spans="12:14" x14ac:dyDescent="0.25">
      <c r="L50217" s="36"/>
      <c r="M50217" s="36"/>
      <c r="N50217" s="36"/>
    </row>
    <row r="50218" spans="12:14" x14ac:dyDescent="0.25">
      <c r="L50218" s="36"/>
      <c r="M50218" s="36"/>
      <c r="N50218" s="36"/>
    </row>
    <row r="50219" spans="12:14" x14ac:dyDescent="0.25">
      <c r="L50219" s="36"/>
      <c r="M50219" s="36"/>
      <c r="N50219" s="36"/>
    </row>
    <row r="50220" spans="12:14" x14ac:dyDescent="0.25">
      <c r="L50220" s="36"/>
      <c r="M50220" s="36"/>
      <c r="N50220" s="36"/>
    </row>
    <row r="50221" spans="12:14" x14ac:dyDescent="0.25">
      <c r="L50221" s="36"/>
      <c r="M50221" s="36"/>
      <c r="N50221" s="36"/>
    </row>
    <row r="50222" spans="12:14" x14ac:dyDescent="0.25">
      <c r="L50222" s="36"/>
      <c r="M50222" s="36"/>
      <c r="N50222" s="36"/>
    </row>
    <row r="50223" spans="12:14" x14ac:dyDescent="0.25">
      <c r="L50223" s="36"/>
      <c r="M50223" s="36"/>
      <c r="N50223" s="36"/>
    </row>
    <row r="50224" spans="12:14" x14ac:dyDescent="0.25">
      <c r="L50224" s="36"/>
      <c r="M50224" s="36"/>
      <c r="N50224" s="36"/>
    </row>
    <row r="50225" spans="12:14" x14ac:dyDescent="0.25">
      <c r="L50225" s="36"/>
      <c r="M50225" s="36"/>
      <c r="N50225" s="36"/>
    </row>
    <row r="50226" spans="12:14" x14ac:dyDescent="0.25">
      <c r="L50226" s="36"/>
      <c r="M50226" s="36"/>
      <c r="N50226" s="36"/>
    </row>
    <row r="50227" spans="12:14" x14ac:dyDescent="0.25">
      <c r="L50227" s="36"/>
      <c r="M50227" s="36"/>
      <c r="N50227" s="36"/>
    </row>
    <row r="50228" spans="12:14" x14ac:dyDescent="0.25">
      <c r="L50228" s="36"/>
      <c r="M50228" s="36"/>
      <c r="N50228" s="36"/>
    </row>
    <row r="50229" spans="12:14" x14ac:dyDescent="0.25">
      <c r="L50229" s="36"/>
      <c r="M50229" s="36"/>
      <c r="N50229" s="36"/>
    </row>
    <row r="50230" spans="12:14" x14ac:dyDescent="0.25">
      <c r="L50230" s="36"/>
      <c r="M50230" s="36"/>
      <c r="N50230" s="36"/>
    </row>
    <row r="50231" spans="12:14" x14ac:dyDescent="0.25">
      <c r="L50231" s="36"/>
      <c r="M50231" s="36"/>
      <c r="N50231" s="36"/>
    </row>
    <row r="50232" spans="12:14" x14ac:dyDescent="0.25">
      <c r="L50232" s="36"/>
      <c r="M50232" s="36"/>
      <c r="N50232" s="36"/>
    </row>
    <row r="50233" spans="12:14" x14ac:dyDescent="0.25">
      <c r="L50233" s="36"/>
      <c r="M50233" s="36"/>
      <c r="N50233" s="36"/>
    </row>
    <row r="50234" spans="12:14" x14ac:dyDescent="0.25">
      <c r="L50234" s="36"/>
      <c r="M50234" s="36"/>
      <c r="N50234" s="36"/>
    </row>
    <row r="50235" spans="12:14" x14ac:dyDescent="0.25">
      <c r="L50235" s="36"/>
      <c r="M50235" s="36"/>
      <c r="N50235" s="36"/>
    </row>
    <row r="50236" spans="12:14" x14ac:dyDescent="0.25">
      <c r="L50236" s="36"/>
      <c r="M50236" s="36"/>
      <c r="N50236" s="36"/>
    </row>
    <row r="50237" spans="12:14" x14ac:dyDescent="0.25">
      <c r="L50237" s="36"/>
      <c r="M50237" s="36"/>
      <c r="N50237" s="36"/>
    </row>
    <row r="50238" spans="12:14" x14ac:dyDescent="0.25">
      <c r="L50238" s="36"/>
      <c r="M50238" s="36"/>
      <c r="N50238" s="36"/>
    </row>
    <row r="50239" spans="12:14" x14ac:dyDescent="0.25">
      <c r="L50239" s="36"/>
      <c r="M50239" s="36"/>
      <c r="N50239" s="36"/>
    </row>
    <row r="50240" spans="12:14" x14ac:dyDescent="0.25">
      <c r="L50240" s="36"/>
      <c r="M50240" s="36"/>
      <c r="N50240" s="36"/>
    </row>
    <row r="50241" spans="12:14" x14ac:dyDescent="0.25">
      <c r="L50241" s="36"/>
      <c r="M50241" s="36"/>
      <c r="N50241" s="36"/>
    </row>
    <row r="50242" spans="12:14" x14ac:dyDescent="0.25">
      <c r="L50242" s="36"/>
      <c r="M50242" s="36"/>
      <c r="N50242" s="36"/>
    </row>
    <row r="50243" spans="12:14" x14ac:dyDescent="0.25">
      <c r="L50243" s="36"/>
      <c r="M50243" s="36"/>
      <c r="N50243" s="36"/>
    </row>
    <row r="50244" spans="12:14" x14ac:dyDescent="0.25">
      <c r="L50244" s="36"/>
      <c r="M50244" s="36"/>
      <c r="N50244" s="36"/>
    </row>
    <row r="50245" spans="12:14" x14ac:dyDescent="0.25">
      <c r="L50245" s="36"/>
      <c r="M50245" s="36"/>
      <c r="N50245" s="36"/>
    </row>
    <row r="50246" spans="12:14" x14ac:dyDescent="0.25">
      <c r="L50246" s="36"/>
      <c r="M50246" s="36"/>
      <c r="N50246" s="36"/>
    </row>
    <row r="50247" spans="12:14" x14ac:dyDescent="0.25">
      <c r="L50247" s="36"/>
      <c r="M50247" s="36"/>
      <c r="N50247" s="36"/>
    </row>
    <row r="50248" spans="12:14" x14ac:dyDescent="0.25">
      <c r="L50248" s="36"/>
      <c r="M50248" s="36"/>
      <c r="N50248" s="36"/>
    </row>
    <row r="50249" spans="12:14" x14ac:dyDescent="0.25">
      <c r="L50249" s="36"/>
      <c r="M50249" s="36"/>
      <c r="N50249" s="36"/>
    </row>
    <row r="50250" spans="12:14" x14ac:dyDescent="0.25">
      <c r="L50250" s="36"/>
      <c r="M50250" s="36"/>
      <c r="N50250" s="36"/>
    </row>
    <row r="50251" spans="12:14" x14ac:dyDescent="0.25">
      <c r="L50251" s="36"/>
      <c r="M50251" s="36"/>
      <c r="N50251" s="36"/>
    </row>
    <row r="50252" spans="12:14" x14ac:dyDescent="0.25">
      <c r="L50252" s="36"/>
      <c r="M50252" s="36"/>
      <c r="N50252" s="36"/>
    </row>
    <row r="50253" spans="12:14" x14ac:dyDescent="0.25">
      <c r="L50253" s="36"/>
      <c r="M50253" s="36"/>
      <c r="N50253" s="36"/>
    </row>
    <row r="50254" spans="12:14" x14ac:dyDescent="0.25">
      <c r="L50254" s="36"/>
      <c r="M50254" s="36"/>
      <c r="N50254" s="36"/>
    </row>
    <row r="50255" spans="12:14" x14ac:dyDescent="0.25">
      <c r="L50255" s="36"/>
      <c r="M50255" s="36"/>
      <c r="N50255" s="36"/>
    </row>
    <row r="50256" spans="12:14" x14ac:dyDescent="0.25">
      <c r="L50256" s="36"/>
      <c r="M50256" s="36"/>
      <c r="N50256" s="36"/>
    </row>
    <row r="50257" spans="12:14" x14ac:dyDescent="0.25">
      <c r="L50257" s="36"/>
      <c r="M50257" s="36"/>
      <c r="N50257" s="36"/>
    </row>
    <row r="50258" spans="12:14" x14ac:dyDescent="0.25">
      <c r="L50258" s="36"/>
      <c r="M50258" s="36"/>
      <c r="N50258" s="36"/>
    </row>
    <row r="50259" spans="12:14" x14ac:dyDescent="0.25">
      <c r="L50259" s="36"/>
      <c r="M50259" s="36"/>
      <c r="N50259" s="36"/>
    </row>
    <row r="50260" spans="12:14" x14ac:dyDescent="0.25">
      <c r="L50260" s="36"/>
      <c r="M50260" s="36"/>
      <c r="N50260" s="36"/>
    </row>
    <row r="50261" spans="12:14" x14ac:dyDescent="0.25">
      <c r="L50261" s="36"/>
      <c r="M50261" s="36"/>
      <c r="N50261" s="36"/>
    </row>
    <row r="50262" spans="12:14" x14ac:dyDescent="0.25">
      <c r="L50262" s="36"/>
      <c r="M50262" s="36"/>
      <c r="N50262" s="36"/>
    </row>
    <row r="50263" spans="12:14" x14ac:dyDescent="0.25">
      <c r="L50263" s="36"/>
      <c r="M50263" s="36"/>
      <c r="N50263" s="36"/>
    </row>
    <row r="50264" spans="12:14" x14ac:dyDescent="0.25">
      <c r="L50264" s="36"/>
      <c r="M50264" s="36"/>
      <c r="N50264" s="36"/>
    </row>
    <row r="50265" spans="12:14" x14ac:dyDescent="0.25">
      <c r="L50265" s="36"/>
      <c r="M50265" s="36"/>
      <c r="N50265" s="36"/>
    </row>
    <row r="50266" spans="12:14" x14ac:dyDescent="0.25">
      <c r="L50266" s="36"/>
      <c r="M50266" s="36"/>
      <c r="N50266" s="36"/>
    </row>
    <row r="50267" spans="12:14" x14ac:dyDescent="0.25">
      <c r="L50267" s="36"/>
      <c r="M50267" s="36"/>
      <c r="N50267" s="36"/>
    </row>
    <row r="50268" spans="12:14" x14ac:dyDescent="0.25">
      <c r="L50268" s="36"/>
      <c r="M50268" s="36"/>
      <c r="N50268" s="36"/>
    </row>
    <row r="50269" spans="12:14" x14ac:dyDescent="0.25">
      <c r="L50269" s="36"/>
      <c r="M50269" s="36"/>
      <c r="N50269" s="36"/>
    </row>
    <row r="50270" spans="12:14" x14ac:dyDescent="0.25">
      <c r="L50270" s="36"/>
      <c r="M50270" s="36"/>
      <c r="N50270" s="36"/>
    </row>
    <row r="50271" spans="12:14" x14ac:dyDescent="0.25">
      <c r="L50271" s="36"/>
      <c r="M50271" s="36"/>
      <c r="N50271" s="36"/>
    </row>
    <row r="50272" spans="12:14" x14ac:dyDescent="0.25">
      <c r="L50272" s="36"/>
      <c r="M50272" s="36"/>
      <c r="N50272" s="36"/>
    </row>
    <row r="50273" spans="12:14" x14ac:dyDescent="0.25">
      <c r="L50273" s="36"/>
      <c r="M50273" s="36"/>
      <c r="N50273" s="36"/>
    </row>
    <row r="50274" spans="12:14" x14ac:dyDescent="0.25">
      <c r="L50274" s="36"/>
      <c r="M50274" s="36"/>
      <c r="N50274" s="36"/>
    </row>
    <row r="50275" spans="12:14" x14ac:dyDescent="0.25">
      <c r="L50275" s="36"/>
      <c r="M50275" s="36"/>
      <c r="N50275" s="36"/>
    </row>
    <row r="50276" spans="12:14" x14ac:dyDescent="0.25">
      <c r="L50276" s="36"/>
      <c r="M50276" s="36"/>
      <c r="N50276" s="36"/>
    </row>
    <row r="50277" spans="12:14" x14ac:dyDescent="0.25">
      <c r="L50277" s="36"/>
      <c r="M50277" s="36"/>
      <c r="N50277" s="36"/>
    </row>
    <row r="50278" spans="12:14" x14ac:dyDescent="0.25">
      <c r="L50278" s="36"/>
      <c r="M50278" s="36"/>
      <c r="N50278" s="36"/>
    </row>
    <row r="50279" spans="12:14" x14ac:dyDescent="0.25">
      <c r="L50279" s="36"/>
      <c r="M50279" s="36"/>
      <c r="N50279" s="36"/>
    </row>
    <row r="50280" spans="12:14" x14ac:dyDescent="0.25">
      <c r="L50280" s="36"/>
      <c r="M50280" s="36"/>
      <c r="N50280" s="36"/>
    </row>
    <row r="50281" spans="12:14" x14ac:dyDescent="0.25">
      <c r="L50281" s="36"/>
      <c r="M50281" s="36"/>
      <c r="N50281" s="36"/>
    </row>
    <row r="50282" spans="12:14" x14ac:dyDescent="0.25">
      <c r="L50282" s="36"/>
      <c r="M50282" s="36"/>
      <c r="N50282" s="36"/>
    </row>
    <row r="50283" spans="12:14" x14ac:dyDescent="0.25">
      <c r="L50283" s="36"/>
      <c r="M50283" s="36"/>
      <c r="N50283" s="36"/>
    </row>
    <row r="50284" spans="12:14" x14ac:dyDescent="0.25">
      <c r="L50284" s="36"/>
      <c r="M50284" s="36"/>
      <c r="N50284" s="36"/>
    </row>
    <row r="50285" spans="12:14" x14ac:dyDescent="0.25">
      <c r="L50285" s="36"/>
      <c r="M50285" s="36"/>
      <c r="N50285" s="36"/>
    </row>
    <row r="50286" spans="12:14" x14ac:dyDescent="0.25">
      <c r="L50286" s="36"/>
      <c r="M50286" s="36"/>
      <c r="N50286" s="36"/>
    </row>
    <row r="50287" spans="12:14" x14ac:dyDescent="0.25">
      <c r="L50287" s="36"/>
      <c r="M50287" s="36"/>
      <c r="N50287" s="36"/>
    </row>
    <row r="50288" spans="12:14" x14ac:dyDescent="0.25">
      <c r="L50288" s="36"/>
      <c r="M50288" s="36"/>
      <c r="N50288" s="36"/>
    </row>
    <row r="50289" spans="12:14" x14ac:dyDescent="0.25">
      <c r="L50289" s="36"/>
      <c r="M50289" s="36"/>
      <c r="N50289" s="36"/>
    </row>
    <row r="50290" spans="12:14" x14ac:dyDescent="0.25">
      <c r="L50290" s="36"/>
      <c r="M50290" s="36"/>
      <c r="N50290" s="36"/>
    </row>
    <row r="50291" spans="12:14" x14ac:dyDescent="0.25">
      <c r="L50291" s="36"/>
      <c r="M50291" s="36"/>
      <c r="N50291" s="36"/>
    </row>
    <row r="50292" spans="12:14" x14ac:dyDescent="0.25">
      <c r="L50292" s="36"/>
      <c r="M50292" s="36"/>
      <c r="N50292" s="36"/>
    </row>
    <row r="50293" spans="12:14" x14ac:dyDescent="0.25">
      <c r="L50293" s="36"/>
      <c r="M50293" s="36"/>
      <c r="N50293" s="36"/>
    </row>
    <row r="50294" spans="12:14" x14ac:dyDescent="0.25">
      <c r="L50294" s="36"/>
      <c r="M50294" s="36"/>
      <c r="N50294" s="36"/>
    </row>
    <row r="50295" spans="12:14" x14ac:dyDescent="0.25">
      <c r="L50295" s="36"/>
      <c r="M50295" s="36"/>
      <c r="N50295" s="36"/>
    </row>
    <row r="50296" spans="12:14" x14ac:dyDescent="0.25">
      <c r="L50296" s="36"/>
      <c r="M50296" s="36"/>
      <c r="N50296" s="36"/>
    </row>
    <row r="50297" spans="12:14" x14ac:dyDescent="0.25">
      <c r="L50297" s="36"/>
      <c r="M50297" s="36"/>
      <c r="N50297" s="36"/>
    </row>
    <row r="50298" spans="12:14" x14ac:dyDescent="0.25">
      <c r="L50298" s="36"/>
      <c r="M50298" s="36"/>
      <c r="N50298" s="36"/>
    </row>
    <row r="50299" spans="12:14" x14ac:dyDescent="0.25">
      <c r="L50299" s="36"/>
      <c r="M50299" s="36"/>
      <c r="N50299" s="36"/>
    </row>
    <row r="50300" spans="12:14" x14ac:dyDescent="0.25">
      <c r="L50300" s="36"/>
      <c r="M50300" s="36"/>
      <c r="N50300" s="36"/>
    </row>
    <row r="50301" spans="12:14" x14ac:dyDescent="0.25">
      <c r="L50301" s="36"/>
      <c r="M50301" s="36"/>
      <c r="N50301" s="36"/>
    </row>
    <row r="50302" spans="12:14" x14ac:dyDescent="0.25">
      <c r="L50302" s="36"/>
      <c r="M50302" s="36"/>
      <c r="N50302" s="36"/>
    </row>
    <row r="50303" spans="12:14" x14ac:dyDescent="0.25">
      <c r="L50303" s="36"/>
      <c r="M50303" s="36"/>
      <c r="N50303" s="36"/>
    </row>
    <row r="50304" spans="12:14" x14ac:dyDescent="0.25">
      <c r="L50304" s="36"/>
      <c r="M50304" s="36"/>
      <c r="N50304" s="36"/>
    </row>
    <row r="50305" spans="12:14" x14ac:dyDescent="0.25">
      <c r="L50305" s="36"/>
      <c r="M50305" s="36"/>
      <c r="N50305" s="36"/>
    </row>
    <row r="50306" spans="12:14" x14ac:dyDescent="0.25">
      <c r="L50306" s="36"/>
      <c r="M50306" s="36"/>
      <c r="N50306" s="36"/>
    </row>
    <row r="50307" spans="12:14" x14ac:dyDescent="0.25">
      <c r="L50307" s="36"/>
      <c r="M50307" s="36"/>
      <c r="N50307" s="36"/>
    </row>
    <row r="50308" spans="12:14" x14ac:dyDescent="0.25">
      <c r="L50308" s="36"/>
      <c r="M50308" s="36"/>
      <c r="N50308" s="36"/>
    </row>
    <row r="50309" spans="12:14" x14ac:dyDescent="0.25">
      <c r="L50309" s="36"/>
      <c r="M50309" s="36"/>
      <c r="N50309" s="36"/>
    </row>
    <row r="50310" spans="12:14" x14ac:dyDescent="0.25">
      <c r="L50310" s="36"/>
      <c r="M50310" s="36"/>
      <c r="N50310" s="36"/>
    </row>
    <row r="50311" spans="12:14" x14ac:dyDescent="0.25">
      <c r="L50311" s="36"/>
      <c r="M50311" s="36"/>
      <c r="N50311" s="36"/>
    </row>
    <row r="50312" spans="12:14" x14ac:dyDescent="0.25">
      <c r="L50312" s="36"/>
      <c r="M50312" s="36"/>
      <c r="N50312" s="36"/>
    </row>
    <row r="50313" spans="12:14" x14ac:dyDescent="0.25">
      <c r="L50313" s="36"/>
      <c r="M50313" s="36"/>
      <c r="N50313" s="36"/>
    </row>
    <row r="50314" spans="12:14" x14ac:dyDescent="0.25">
      <c r="L50314" s="36"/>
      <c r="M50314" s="36"/>
      <c r="N50314" s="36"/>
    </row>
    <row r="50315" spans="12:14" x14ac:dyDescent="0.25">
      <c r="L50315" s="36"/>
      <c r="M50315" s="36"/>
      <c r="N50315" s="36"/>
    </row>
    <row r="50316" spans="12:14" x14ac:dyDescent="0.25">
      <c r="L50316" s="36"/>
      <c r="M50316" s="36"/>
      <c r="N50316" s="36"/>
    </row>
    <row r="50317" spans="12:14" x14ac:dyDescent="0.25">
      <c r="L50317" s="36"/>
      <c r="M50317" s="36"/>
      <c r="N50317" s="36"/>
    </row>
    <row r="50318" spans="12:14" x14ac:dyDescent="0.25">
      <c r="L50318" s="36"/>
      <c r="M50318" s="36"/>
      <c r="N50318" s="36"/>
    </row>
    <row r="50319" spans="12:14" x14ac:dyDescent="0.25">
      <c r="L50319" s="36"/>
      <c r="M50319" s="36"/>
      <c r="N50319" s="36"/>
    </row>
    <row r="50320" spans="12:14" x14ac:dyDescent="0.25">
      <c r="L50320" s="36"/>
      <c r="M50320" s="36"/>
      <c r="N50320" s="36"/>
    </row>
    <row r="50321" spans="12:14" x14ac:dyDescent="0.25">
      <c r="L50321" s="36"/>
      <c r="M50321" s="36"/>
      <c r="N50321" s="36"/>
    </row>
    <row r="50322" spans="12:14" x14ac:dyDescent="0.25">
      <c r="L50322" s="36"/>
      <c r="M50322" s="36"/>
      <c r="N50322" s="36"/>
    </row>
    <row r="50323" spans="12:14" x14ac:dyDescent="0.25">
      <c r="L50323" s="36"/>
      <c r="M50323" s="36"/>
      <c r="N50323" s="36"/>
    </row>
    <row r="50324" spans="12:14" x14ac:dyDescent="0.25">
      <c r="L50324" s="36"/>
      <c r="M50324" s="36"/>
      <c r="N50324" s="36"/>
    </row>
    <row r="50325" spans="12:14" x14ac:dyDescent="0.25">
      <c r="L50325" s="36"/>
      <c r="M50325" s="36"/>
      <c r="N50325" s="36"/>
    </row>
    <row r="50326" spans="12:14" x14ac:dyDescent="0.25">
      <c r="L50326" s="36"/>
      <c r="M50326" s="36"/>
      <c r="N50326" s="36"/>
    </row>
    <row r="50327" spans="12:14" x14ac:dyDescent="0.25">
      <c r="L50327" s="36"/>
      <c r="M50327" s="36"/>
      <c r="N50327" s="36"/>
    </row>
    <row r="50328" spans="12:14" x14ac:dyDescent="0.25">
      <c r="L50328" s="36"/>
      <c r="M50328" s="36"/>
      <c r="N50328" s="36"/>
    </row>
    <row r="50329" spans="12:14" x14ac:dyDescent="0.25">
      <c r="L50329" s="36"/>
      <c r="M50329" s="36"/>
      <c r="N50329" s="36"/>
    </row>
    <row r="50330" spans="12:14" x14ac:dyDescent="0.25">
      <c r="L50330" s="36"/>
      <c r="M50330" s="36"/>
      <c r="N50330" s="36"/>
    </row>
    <row r="50331" spans="12:14" x14ac:dyDescent="0.25">
      <c r="L50331" s="36"/>
      <c r="M50331" s="36"/>
      <c r="N50331" s="36"/>
    </row>
    <row r="50332" spans="12:14" x14ac:dyDescent="0.25">
      <c r="L50332" s="36"/>
      <c r="M50332" s="36"/>
      <c r="N50332" s="36"/>
    </row>
    <row r="50333" spans="12:14" x14ac:dyDescent="0.25">
      <c r="L50333" s="36"/>
      <c r="M50333" s="36"/>
      <c r="N50333" s="36"/>
    </row>
    <row r="50334" spans="12:14" x14ac:dyDescent="0.25">
      <c r="L50334" s="36"/>
      <c r="M50334" s="36"/>
      <c r="N50334" s="36"/>
    </row>
    <row r="50335" spans="12:14" x14ac:dyDescent="0.25">
      <c r="L50335" s="36"/>
      <c r="M50335" s="36"/>
      <c r="N50335" s="36"/>
    </row>
    <row r="50336" spans="12:14" x14ac:dyDescent="0.25">
      <c r="L50336" s="36"/>
      <c r="M50336" s="36"/>
      <c r="N50336" s="36"/>
    </row>
    <row r="50337" spans="12:14" x14ac:dyDescent="0.25">
      <c r="L50337" s="36"/>
      <c r="M50337" s="36"/>
      <c r="N50337" s="36"/>
    </row>
    <row r="50338" spans="12:14" x14ac:dyDescent="0.25">
      <c r="L50338" s="36"/>
      <c r="M50338" s="36"/>
      <c r="N50338" s="36"/>
    </row>
    <row r="50339" spans="12:14" x14ac:dyDescent="0.25">
      <c r="L50339" s="36"/>
      <c r="M50339" s="36"/>
      <c r="N50339" s="36"/>
    </row>
    <row r="50340" spans="12:14" x14ac:dyDescent="0.25">
      <c r="L50340" s="36"/>
      <c r="M50340" s="36"/>
      <c r="N50340" s="36"/>
    </row>
    <row r="50341" spans="12:14" x14ac:dyDescent="0.25">
      <c r="L50341" s="36"/>
      <c r="M50341" s="36"/>
      <c r="N50341" s="36"/>
    </row>
    <row r="50342" spans="12:14" x14ac:dyDescent="0.25">
      <c r="L50342" s="36"/>
      <c r="M50342" s="36"/>
      <c r="N50342" s="36"/>
    </row>
    <row r="50343" spans="12:14" x14ac:dyDescent="0.25">
      <c r="L50343" s="36"/>
      <c r="M50343" s="36"/>
      <c r="N50343" s="36"/>
    </row>
    <row r="50344" spans="12:14" x14ac:dyDescent="0.25">
      <c r="L50344" s="36"/>
      <c r="M50344" s="36"/>
      <c r="N50344" s="36"/>
    </row>
    <row r="50345" spans="12:14" x14ac:dyDescent="0.25">
      <c r="L50345" s="36"/>
      <c r="M50345" s="36"/>
      <c r="N50345" s="36"/>
    </row>
    <row r="50346" spans="12:14" x14ac:dyDescent="0.25">
      <c r="L50346" s="36"/>
      <c r="M50346" s="36"/>
      <c r="N50346" s="36"/>
    </row>
    <row r="50347" spans="12:14" x14ac:dyDescent="0.25">
      <c r="L50347" s="36"/>
      <c r="M50347" s="36"/>
      <c r="N50347" s="36"/>
    </row>
    <row r="50348" spans="12:14" x14ac:dyDescent="0.25">
      <c r="L50348" s="36"/>
      <c r="M50348" s="36"/>
      <c r="N50348" s="36"/>
    </row>
    <row r="50349" spans="12:14" x14ac:dyDescent="0.25">
      <c r="L50349" s="36"/>
      <c r="M50349" s="36"/>
      <c r="N50349" s="36"/>
    </row>
    <row r="50350" spans="12:14" x14ac:dyDescent="0.25">
      <c r="L50350" s="36"/>
      <c r="M50350" s="36"/>
      <c r="N50350" s="36"/>
    </row>
    <row r="50351" spans="12:14" x14ac:dyDescent="0.25">
      <c r="L50351" s="36"/>
      <c r="M50351" s="36"/>
      <c r="N50351" s="36"/>
    </row>
    <row r="50352" spans="12:14" x14ac:dyDescent="0.25">
      <c r="L50352" s="36"/>
      <c r="M50352" s="36"/>
      <c r="N50352" s="36"/>
    </row>
    <row r="50353" spans="12:14" x14ac:dyDescent="0.25">
      <c r="L50353" s="36"/>
      <c r="M50353" s="36"/>
      <c r="N50353" s="36"/>
    </row>
    <row r="50354" spans="12:14" x14ac:dyDescent="0.25">
      <c r="L50354" s="36"/>
      <c r="M50354" s="36"/>
      <c r="N50354" s="36"/>
    </row>
    <row r="50355" spans="12:14" x14ac:dyDescent="0.25">
      <c r="L50355" s="36"/>
      <c r="M50355" s="36"/>
      <c r="N50355" s="36"/>
    </row>
    <row r="50356" spans="12:14" x14ac:dyDescent="0.25">
      <c r="L50356" s="36"/>
      <c r="M50356" s="36"/>
      <c r="N50356" s="36"/>
    </row>
    <row r="50357" spans="12:14" x14ac:dyDescent="0.25">
      <c r="L50357" s="36"/>
      <c r="M50357" s="36"/>
      <c r="N50357" s="36"/>
    </row>
    <row r="50358" spans="12:14" x14ac:dyDescent="0.25">
      <c r="L50358" s="36"/>
      <c r="M50358" s="36"/>
      <c r="N50358" s="36"/>
    </row>
    <row r="50359" spans="12:14" x14ac:dyDescent="0.25">
      <c r="L50359" s="36"/>
      <c r="M50359" s="36"/>
      <c r="N50359" s="36"/>
    </row>
    <row r="50360" spans="12:14" x14ac:dyDescent="0.25">
      <c r="L50360" s="36"/>
      <c r="M50360" s="36"/>
      <c r="N50360" s="36"/>
    </row>
    <row r="50361" spans="12:14" x14ac:dyDescent="0.25">
      <c r="L50361" s="36"/>
      <c r="M50361" s="36"/>
      <c r="N50361" s="36"/>
    </row>
    <row r="50362" spans="12:14" x14ac:dyDescent="0.25">
      <c r="L50362" s="36"/>
      <c r="M50362" s="36"/>
      <c r="N50362" s="36"/>
    </row>
    <row r="50363" spans="12:14" x14ac:dyDescent="0.25">
      <c r="L50363" s="36"/>
      <c r="M50363" s="36"/>
      <c r="N50363" s="36"/>
    </row>
    <row r="50364" spans="12:14" x14ac:dyDescent="0.25">
      <c r="L50364" s="36"/>
      <c r="M50364" s="36"/>
      <c r="N50364" s="36"/>
    </row>
    <row r="50365" spans="12:14" x14ac:dyDescent="0.25">
      <c r="L50365" s="36"/>
      <c r="M50365" s="36"/>
      <c r="N50365" s="36"/>
    </row>
    <row r="50366" spans="12:14" x14ac:dyDescent="0.25">
      <c r="L50366" s="36"/>
      <c r="M50366" s="36"/>
      <c r="N50366" s="36"/>
    </row>
    <row r="50367" spans="12:14" x14ac:dyDescent="0.25">
      <c r="L50367" s="36"/>
      <c r="M50367" s="36"/>
      <c r="N50367" s="36"/>
    </row>
    <row r="50368" spans="12:14" x14ac:dyDescent="0.25">
      <c r="L50368" s="36"/>
      <c r="M50368" s="36"/>
      <c r="N50368" s="36"/>
    </row>
    <row r="50369" spans="12:14" x14ac:dyDescent="0.25">
      <c r="L50369" s="36"/>
      <c r="M50369" s="36"/>
      <c r="N50369" s="36"/>
    </row>
    <row r="50370" spans="12:14" x14ac:dyDescent="0.25">
      <c r="L50370" s="36"/>
      <c r="M50370" s="36"/>
      <c r="N50370" s="36"/>
    </row>
    <row r="50371" spans="12:14" x14ac:dyDescent="0.25">
      <c r="L50371" s="36"/>
      <c r="M50371" s="36"/>
      <c r="N50371" s="36"/>
    </row>
    <row r="50372" spans="12:14" x14ac:dyDescent="0.25">
      <c r="L50372" s="36"/>
      <c r="M50372" s="36"/>
      <c r="N50372" s="36"/>
    </row>
    <row r="50373" spans="12:14" x14ac:dyDescent="0.25">
      <c r="L50373" s="36"/>
      <c r="M50373" s="36"/>
      <c r="N50373" s="36"/>
    </row>
    <row r="50374" spans="12:14" x14ac:dyDescent="0.25">
      <c r="L50374" s="36"/>
      <c r="M50374" s="36"/>
      <c r="N50374" s="36"/>
    </row>
    <row r="50375" spans="12:14" x14ac:dyDescent="0.25">
      <c r="L50375" s="36"/>
      <c r="M50375" s="36"/>
      <c r="N50375" s="36"/>
    </row>
    <row r="50376" spans="12:14" x14ac:dyDescent="0.25">
      <c r="L50376" s="36"/>
      <c r="M50376" s="36"/>
      <c r="N50376" s="36"/>
    </row>
    <row r="50377" spans="12:14" x14ac:dyDescent="0.25">
      <c r="L50377" s="36"/>
      <c r="M50377" s="36"/>
      <c r="N50377" s="36"/>
    </row>
    <row r="50378" spans="12:14" x14ac:dyDescent="0.25">
      <c r="L50378" s="36"/>
      <c r="M50378" s="36"/>
      <c r="N50378" s="36"/>
    </row>
    <row r="50379" spans="12:14" x14ac:dyDescent="0.25">
      <c r="L50379" s="36"/>
      <c r="M50379" s="36"/>
      <c r="N50379" s="36"/>
    </row>
    <row r="50380" spans="12:14" x14ac:dyDescent="0.25">
      <c r="L50380" s="36"/>
      <c r="M50380" s="36"/>
      <c r="N50380" s="36"/>
    </row>
    <row r="50381" spans="12:14" x14ac:dyDescent="0.25">
      <c r="L50381" s="36"/>
      <c r="M50381" s="36"/>
      <c r="N50381" s="36"/>
    </row>
    <row r="50382" spans="12:14" x14ac:dyDescent="0.25">
      <c r="L50382" s="36"/>
      <c r="M50382" s="36"/>
      <c r="N50382" s="36"/>
    </row>
    <row r="50383" spans="12:14" x14ac:dyDescent="0.25">
      <c r="L50383" s="36"/>
      <c r="M50383" s="36"/>
      <c r="N50383" s="36"/>
    </row>
    <row r="50384" spans="12:14" x14ac:dyDescent="0.25">
      <c r="L50384" s="36"/>
      <c r="M50384" s="36"/>
      <c r="N50384" s="36"/>
    </row>
    <row r="50385" spans="12:14" x14ac:dyDescent="0.25">
      <c r="L50385" s="36"/>
      <c r="M50385" s="36"/>
      <c r="N50385" s="36"/>
    </row>
    <row r="50386" spans="12:14" x14ac:dyDescent="0.25">
      <c r="L50386" s="36"/>
      <c r="M50386" s="36"/>
      <c r="N50386" s="36"/>
    </row>
    <row r="50387" spans="12:14" x14ac:dyDescent="0.25">
      <c r="L50387" s="36"/>
      <c r="M50387" s="36"/>
      <c r="N50387" s="36"/>
    </row>
    <row r="50388" spans="12:14" x14ac:dyDescent="0.25">
      <c r="L50388" s="36"/>
      <c r="M50388" s="36"/>
      <c r="N50388" s="36"/>
    </row>
    <row r="50389" spans="12:14" x14ac:dyDescent="0.25">
      <c r="L50389" s="36"/>
      <c r="M50389" s="36"/>
      <c r="N50389" s="36"/>
    </row>
    <row r="50390" spans="12:14" x14ac:dyDescent="0.25">
      <c r="L50390" s="36"/>
      <c r="M50390" s="36"/>
      <c r="N50390" s="36"/>
    </row>
    <row r="50391" spans="12:14" x14ac:dyDescent="0.25">
      <c r="L50391" s="36"/>
      <c r="M50391" s="36"/>
      <c r="N50391" s="36"/>
    </row>
    <row r="50392" spans="12:14" x14ac:dyDescent="0.25">
      <c r="L50392" s="36"/>
      <c r="M50392" s="36"/>
      <c r="N50392" s="36"/>
    </row>
    <row r="50393" spans="12:14" x14ac:dyDescent="0.25">
      <c r="L50393" s="36"/>
      <c r="M50393" s="36"/>
      <c r="N50393" s="36"/>
    </row>
    <row r="50394" spans="12:14" x14ac:dyDescent="0.25">
      <c r="L50394" s="36"/>
      <c r="M50394" s="36"/>
      <c r="N50394" s="36"/>
    </row>
    <row r="50395" spans="12:14" x14ac:dyDescent="0.25">
      <c r="L50395" s="36"/>
      <c r="M50395" s="36"/>
      <c r="N50395" s="36"/>
    </row>
    <row r="50396" spans="12:14" x14ac:dyDescent="0.25">
      <c r="L50396" s="36"/>
      <c r="M50396" s="36"/>
      <c r="N50396" s="36"/>
    </row>
    <row r="50397" spans="12:14" x14ac:dyDescent="0.25">
      <c r="L50397" s="36"/>
      <c r="M50397" s="36"/>
      <c r="N50397" s="36"/>
    </row>
    <row r="50398" spans="12:14" x14ac:dyDescent="0.25">
      <c r="L50398" s="36"/>
      <c r="M50398" s="36"/>
      <c r="N50398" s="36"/>
    </row>
    <row r="50399" spans="12:14" x14ac:dyDescent="0.25">
      <c r="L50399" s="36"/>
      <c r="M50399" s="36"/>
      <c r="N50399" s="36"/>
    </row>
    <row r="50400" spans="12:14" x14ac:dyDescent="0.25">
      <c r="L50400" s="36"/>
      <c r="M50400" s="36"/>
      <c r="N50400" s="36"/>
    </row>
    <row r="50401" spans="12:14" x14ac:dyDescent="0.25">
      <c r="L50401" s="36"/>
      <c r="M50401" s="36"/>
      <c r="N50401" s="36"/>
    </row>
    <row r="50402" spans="12:14" x14ac:dyDescent="0.25">
      <c r="L50402" s="36"/>
      <c r="M50402" s="36"/>
      <c r="N50402" s="36"/>
    </row>
    <row r="50403" spans="12:14" x14ac:dyDescent="0.25">
      <c r="L50403" s="36"/>
      <c r="M50403" s="36"/>
      <c r="N50403" s="36"/>
    </row>
    <row r="50404" spans="12:14" x14ac:dyDescent="0.25">
      <c r="L50404" s="36"/>
      <c r="M50404" s="36"/>
      <c r="N50404" s="36"/>
    </row>
    <row r="50405" spans="12:14" x14ac:dyDescent="0.25">
      <c r="L50405" s="36"/>
      <c r="M50405" s="36"/>
      <c r="N50405" s="36"/>
    </row>
    <row r="50406" spans="12:14" x14ac:dyDescent="0.25">
      <c r="L50406" s="36"/>
      <c r="M50406" s="36"/>
      <c r="N50406" s="36"/>
    </row>
    <row r="50407" spans="12:14" x14ac:dyDescent="0.25">
      <c r="L50407" s="36"/>
      <c r="M50407" s="36"/>
      <c r="N50407" s="36"/>
    </row>
    <row r="50408" spans="12:14" x14ac:dyDescent="0.25">
      <c r="L50408" s="36"/>
      <c r="M50408" s="36"/>
      <c r="N50408" s="36"/>
    </row>
    <row r="50409" spans="12:14" x14ac:dyDescent="0.25">
      <c r="L50409" s="36"/>
      <c r="M50409" s="36"/>
      <c r="N50409" s="36"/>
    </row>
    <row r="50410" spans="12:14" x14ac:dyDescent="0.25">
      <c r="L50410" s="36"/>
      <c r="M50410" s="36"/>
      <c r="N50410" s="36"/>
    </row>
    <row r="50411" spans="12:14" x14ac:dyDescent="0.25">
      <c r="L50411" s="36"/>
      <c r="M50411" s="36"/>
      <c r="N50411" s="36"/>
    </row>
    <row r="50412" spans="12:14" x14ac:dyDescent="0.25">
      <c r="L50412" s="36"/>
      <c r="M50412" s="36"/>
      <c r="N50412" s="36"/>
    </row>
    <row r="50413" spans="12:14" x14ac:dyDescent="0.25">
      <c r="L50413" s="36"/>
      <c r="M50413" s="36"/>
      <c r="N50413" s="36"/>
    </row>
    <row r="50414" spans="12:14" x14ac:dyDescent="0.25">
      <c r="L50414" s="36"/>
      <c r="M50414" s="36"/>
      <c r="N50414" s="36"/>
    </row>
    <row r="50415" spans="12:14" x14ac:dyDescent="0.25">
      <c r="L50415" s="36"/>
      <c r="M50415" s="36"/>
      <c r="N50415" s="36"/>
    </row>
    <row r="50416" spans="12:14" x14ac:dyDescent="0.25">
      <c r="L50416" s="36"/>
      <c r="M50416" s="36"/>
      <c r="N50416" s="36"/>
    </row>
    <row r="50417" spans="12:14" x14ac:dyDescent="0.25">
      <c r="L50417" s="36"/>
      <c r="M50417" s="36"/>
      <c r="N50417" s="36"/>
    </row>
    <row r="50418" spans="12:14" x14ac:dyDescent="0.25">
      <c r="L50418" s="36"/>
      <c r="M50418" s="36"/>
      <c r="N50418" s="36"/>
    </row>
    <row r="50419" spans="12:14" x14ac:dyDescent="0.25">
      <c r="L50419" s="36"/>
      <c r="M50419" s="36"/>
      <c r="N50419" s="36"/>
    </row>
    <row r="50420" spans="12:14" x14ac:dyDescent="0.25">
      <c r="L50420" s="36"/>
      <c r="M50420" s="36"/>
      <c r="N50420" s="36"/>
    </row>
    <row r="50421" spans="12:14" x14ac:dyDescent="0.25">
      <c r="L50421" s="36"/>
      <c r="M50421" s="36"/>
      <c r="N50421" s="36"/>
    </row>
    <row r="50422" spans="12:14" x14ac:dyDescent="0.25">
      <c r="L50422" s="36"/>
      <c r="M50422" s="36"/>
      <c r="N50422" s="36"/>
    </row>
    <row r="50423" spans="12:14" x14ac:dyDescent="0.25">
      <c r="L50423" s="36"/>
      <c r="M50423" s="36"/>
      <c r="N50423" s="36"/>
    </row>
    <row r="50424" spans="12:14" x14ac:dyDescent="0.25">
      <c r="L50424" s="36"/>
      <c r="M50424" s="36"/>
      <c r="N50424" s="36"/>
    </row>
    <row r="50425" spans="12:14" x14ac:dyDescent="0.25">
      <c r="L50425" s="36"/>
      <c r="M50425" s="36"/>
      <c r="N50425" s="36"/>
    </row>
    <row r="50426" spans="12:14" x14ac:dyDescent="0.25">
      <c r="L50426" s="36"/>
      <c r="M50426" s="36"/>
      <c r="N50426" s="36"/>
    </row>
    <row r="50427" spans="12:14" x14ac:dyDescent="0.25">
      <c r="L50427" s="36"/>
      <c r="M50427" s="36"/>
      <c r="N50427" s="36"/>
    </row>
    <row r="50428" spans="12:14" x14ac:dyDescent="0.25">
      <c r="L50428" s="36"/>
      <c r="M50428" s="36"/>
      <c r="N50428" s="36"/>
    </row>
    <row r="50429" spans="12:14" x14ac:dyDescent="0.25">
      <c r="L50429" s="36"/>
      <c r="M50429" s="36"/>
      <c r="N50429" s="36"/>
    </row>
    <row r="50430" spans="12:14" x14ac:dyDescent="0.25">
      <c r="L50430" s="36"/>
      <c r="M50430" s="36"/>
      <c r="N50430" s="36"/>
    </row>
    <row r="50431" spans="12:14" x14ac:dyDescent="0.25">
      <c r="L50431" s="36"/>
      <c r="M50431" s="36"/>
      <c r="N50431" s="36"/>
    </row>
    <row r="50432" spans="12:14" x14ac:dyDescent="0.25">
      <c r="L50432" s="36"/>
      <c r="M50432" s="36"/>
      <c r="N50432" s="36"/>
    </row>
    <row r="50433" spans="12:14" x14ac:dyDescent="0.25">
      <c r="L50433" s="36"/>
      <c r="M50433" s="36"/>
      <c r="N50433" s="36"/>
    </row>
    <row r="50434" spans="12:14" x14ac:dyDescent="0.25">
      <c r="L50434" s="36"/>
      <c r="M50434" s="36"/>
      <c r="N50434" s="36"/>
    </row>
    <row r="50435" spans="12:14" x14ac:dyDescent="0.25">
      <c r="L50435" s="36"/>
      <c r="M50435" s="36"/>
      <c r="N50435" s="36"/>
    </row>
    <row r="50436" spans="12:14" x14ac:dyDescent="0.25">
      <c r="L50436" s="36"/>
      <c r="M50436" s="36"/>
      <c r="N50436" s="36"/>
    </row>
    <row r="50437" spans="12:14" x14ac:dyDescent="0.25">
      <c r="L50437" s="36"/>
      <c r="M50437" s="36"/>
      <c r="N50437" s="36"/>
    </row>
    <row r="50438" spans="12:14" x14ac:dyDescent="0.25">
      <c r="L50438" s="36"/>
      <c r="M50438" s="36"/>
      <c r="N50438" s="36"/>
    </row>
    <row r="50439" spans="12:14" x14ac:dyDescent="0.25">
      <c r="L50439" s="36"/>
      <c r="M50439" s="36"/>
      <c r="N50439" s="36"/>
    </row>
    <row r="50440" spans="12:14" x14ac:dyDescent="0.25">
      <c r="L50440" s="36"/>
      <c r="M50440" s="36"/>
      <c r="N50440" s="36"/>
    </row>
    <row r="50441" spans="12:14" x14ac:dyDescent="0.25">
      <c r="L50441" s="36"/>
      <c r="M50441" s="36"/>
      <c r="N50441" s="36"/>
    </row>
    <row r="50442" spans="12:14" x14ac:dyDescent="0.25">
      <c r="L50442" s="36"/>
      <c r="M50442" s="36"/>
      <c r="N50442" s="36"/>
    </row>
    <row r="50443" spans="12:14" x14ac:dyDescent="0.25">
      <c r="L50443" s="36"/>
      <c r="M50443" s="36"/>
      <c r="N50443" s="36"/>
    </row>
    <row r="50444" spans="12:14" x14ac:dyDescent="0.25">
      <c r="L50444" s="36"/>
      <c r="M50444" s="36"/>
      <c r="N50444" s="36"/>
    </row>
    <row r="50445" spans="12:14" x14ac:dyDescent="0.25">
      <c r="L50445" s="36"/>
      <c r="M50445" s="36"/>
      <c r="N50445" s="36"/>
    </row>
    <row r="50446" spans="12:14" x14ac:dyDescent="0.25">
      <c r="L50446" s="36"/>
      <c r="M50446" s="36"/>
      <c r="N50446" s="36"/>
    </row>
    <row r="50447" spans="12:14" x14ac:dyDescent="0.25">
      <c r="L50447" s="36"/>
      <c r="M50447" s="36"/>
      <c r="N50447" s="36"/>
    </row>
    <row r="50448" spans="12:14" x14ac:dyDescent="0.25">
      <c r="L50448" s="36"/>
      <c r="M50448" s="36"/>
      <c r="N50448" s="36"/>
    </row>
    <row r="50449" spans="12:14" x14ac:dyDescent="0.25">
      <c r="L50449" s="36"/>
      <c r="M50449" s="36"/>
      <c r="N50449" s="36"/>
    </row>
    <row r="50450" spans="12:14" x14ac:dyDescent="0.25">
      <c r="L50450" s="36"/>
      <c r="M50450" s="36"/>
      <c r="N50450" s="36"/>
    </row>
    <row r="50451" spans="12:14" x14ac:dyDescent="0.25">
      <c r="L50451" s="36"/>
      <c r="M50451" s="36"/>
      <c r="N50451" s="36"/>
    </row>
    <row r="50452" spans="12:14" x14ac:dyDescent="0.25">
      <c r="L50452" s="36"/>
      <c r="M50452" s="36"/>
      <c r="N50452" s="36"/>
    </row>
    <row r="50453" spans="12:14" x14ac:dyDescent="0.25">
      <c r="L50453" s="36"/>
      <c r="M50453" s="36"/>
      <c r="N50453" s="36"/>
    </row>
    <row r="50454" spans="12:14" x14ac:dyDescent="0.25">
      <c r="L50454" s="36"/>
      <c r="M50454" s="36"/>
      <c r="N50454" s="36"/>
    </row>
    <row r="50455" spans="12:14" x14ac:dyDescent="0.25">
      <c r="L50455" s="36"/>
      <c r="M50455" s="36"/>
      <c r="N50455" s="36"/>
    </row>
    <row r="50456" spans="12:14" x14ac:dyDescent="0.25">
      <c r="L50456" s="36"/>
      <c r="M50456" s="36"/>
      <c r="N50456" s="36"/>
    </row>
    <row r="50457" spans="12:14" x14ac:dyDescent="0.25">
      <c r="L50457" s="36"/>
      <c r="M50457" s="36"/>
      <c r="N50457" s="36"/>
    </row>
    <row r="50458" spans="12:14" x14ac:dyDescent="0.25">
      <c r="L50458" s="36"/>
      <c r="M50458" s="36"/>
      <c r="N50458" s="36"/>
    </row>
    <row r="50459" spans="12:14" x14ac:dyDescent="0.25">
      <c r="L50459" s="36"/>
      <c r="M50459" s="36"/>
      <c r="N50459" s="36"/>
    </row>
    <row r="50460" spans="12:14" x14ac:dyDescent="0.25">
      <c r="L50460" s="36"/>
      <c r="M50460" s="36"/>
      <c r="N50460" s="36"/>
    </row>
    <row r="50461" spans="12:14" x14ac:dyDescent="0.25">
      <c r="L50461" s="36"/>
      <c r="M50461" s="36"/>
      <c r="N50461" s="36"/>
    </row>
    <row r="50462" spans="12:14" x14ac:dyDescent="0.25">
      <c r="L50462" s="36"/>
      <c r="M50462" s="36"/>
      <c r="N50462" s="36"/>
    </row>
    <row r="50463" spans="12:14" x14ac:dyDescent="0.25">
      <c r="L50463" s="36"/>
      <c r="M50463" s="36"/>
      <c r="N50463" s="36"/>
    </row>
    <row r="50464" spans="12:14" x14ac:dyDescent="0.25">
      <c r="L50464" s="36"/>
      <c r="M50464" s="36"/>
      <c r="N50464" s="36"/>
    </row>
    <row r="50465" spans="12:14" x14ac:dyDescent="0.25">
      <c r="L50465" s="36"/>
      <c r="M50465" s="36"/>
      <c r="N50465" s="36"/>
    </row>
    <row r="50466" spans="12:14" x14ac:dyDescent="0.25">
      <c r="L50466" s="36"/>
      <c r="M50466" s="36"/>
      <c r="N50466" s="36"/>
    </row>
    <row r="50467" spans="12:14" x14ac:dyDescent="0.25">
      <c r="L50467" s="36"/>
      <c r="M50467" s="36"/>
      <c r="N50467" s="36"/>
    </row>
    <row r="50468" spans="12:14" x14ac:dyDescent="0.25">
      <c r="L50468" s="36"/>
      <c r="M50468" s="36"/>
      <c r="N50468" s="36"/>
    </row>
    <row r="50469" spans="12:14" x14ac:dyDescent="0.25">
      <c r="L50469" s="36"/>
      <c r="M50469" s="36"/>
      <c r="N50469" s="36"/>
    </row>
    <row r="50470" spans="12:14" x14ac:dyDescent="0.25">
      <c r="L50470" s="36"/>
      <c r="M50470" s="36"/>
      <c r="N50470" s="36"/>
    </row>
    <row r="50471" spans="12:14" x14ac:dyDescent="0.25">
      <c r="L50471" s="36"/>
      <c r="M50471" s="36"/>
      <c r="N50471" s="36"/>
    </row>
    <row r="50472" spans="12:14" x14ac:dyDescent="0.25">
      <c r="L50472" s="36"/>
      <c r="M50472" s="36"/>
      <c r="N50472" s="36"/>
    </row>
    <row r="50473" spans="12:14" x14ac:dyDescent="0.25">
      <c r="L50473" s="36"/>
      <c r="M50473" s="36"/>
      <c r="N50473" s="36"/>
    </row>
    <row r="50474" spans="12:14" x14ac:dyDescent="0.25">
      <c r="L50474" s="36"/>
      <c r="M50474" s="36"/>
      <c r="N50474" s="36"/>
    </row>
    <row r="50475" spans="12:14" x14ac:dyDescent="0.25">
      <c r="L50475" s="36"/>
      <c r="M50475" s="36"/>
      <c r="N50475" s="36"/>
    </row>
    <row r="50476" spans="12:14" x14ac:dyDescent="0.25">
      <c r="L50476" s="36"/>
      <c r="M50476" s="36"/>
      <c r="N50476" s="36"/>
    </row>
    <row r="50477" spans="12:14" x14ac:dyDescent="0.25">
      <c r="L50477" s="36"/>
      <c r="M50477" s="36"/>
      <c r="N50477" s="36"/>
    </row>
    <row r="50478" spans="12:14" x14ac:dyDescent="0.25">
      <c r="L50478" s="36"/>
      <c r="M50478" s="36"/>
      <c r="N50478" s="36"/>
    </row>
    <row r="50479" spans="12:14" x14ac:dyDescent="0.25">
      <c r="L50479" s="36"/>
      <c r="M50479" s="36"/>
      <c r="N50479" s="36"/>
    </row>
    <row r="50480" spans="12:14" x14ac:dyDescent="0.25">
      <c r="L50480" s="36"/>
      <c r="M50480" s="36"/>
      <c r="N50480" s="36"/>
    </row>
    <row r="50481" spans="12:14" x14ac:dyDescent="0.25">
      <c r="L50481" s="36"/>
      <c r="M50481" s="36"/>
      <c r="N50481" s="36"/>
    </row>
    <row r="50482" spans="12:14" x14ac:dyDescent="0.25">
      <c r="L50482" s="36"/>
      <c r="M50482" s="36"/>
      <c r="N50482" s="36"/>
    </row>
    <row r="50483" spans="12:14" x14ac:dyDescent="0.25">
      <c r="L50483" s="36"/>
      <c r="M50483" s="36"/>
      <c r="N50483" s="36"/>
    </row>
    <row r="50484" spans="12:14" x14ac:dyDescent="0.25">
      <c r="L50484" s="36"/>
      <c r="M50484" s="36"/>
      <c r="N50484" s="36"/>
    </row>
    <row r="50485" spans="12:14" x14ac:dyDescent="0.25">
      <c r="L50485" s="36"/>
      <c r="M50485" s="36"/>
      <c r="N50485" s="36"/>
    </row>
    <row r="50486" spans="12:14" x14ac:dyDescent="0.25">
      <c r="L50486" s="36"/>
      <c r="M50486" s="36"/>
      <c r="N50486" s="36"/>
    </row>
    <row r="50487" spans="12:14" x14ac:dyDescent="0.25">
      <c r="L50487" s="36"/>
      <c r="M50487" s="36"/>
      <c r="N50487" s="36"/>
    </row>
    <row r="50488" spans="12:14" x14ac:dyDescent="0.25">
      <c r="L50488" s="36"/>
      <c r="M50488" s="36"/>
      <c r="N50488" s="36"/>
    </row>
    <row r="50489" spans="12:14" x14ac:dyDescent="0.25">
      <c r="L50489" s="36"/>
      <c r="M50489" s="36"/>
      <c r="N50489" s="36"/>
    </row>
    <row r="50490" spans="12:14" x14ac:dyDescent="0.25">
      <c r="L50490" s="36"/>
      <c r="M50490" s="36"/>
      <c r="N50490" s="36"/>
    </row>
    <row r="50491" spans="12:14" x14ac:dyDescent="0.25">
      <c r="L50491" s="36"/>
      <c r="M50491" s="36"/>
      <c r="N50491" s="36"/>
    </row>
    <row r="50492" spans="12:14" x14ac:dyDescent="0.25">
      <c r="L50492" s="36"/>
      <c r="M50492" s="36"/>
      <c r="N50492" s="36"/>
    </row>
    <row r="50493" spans="12:14" x14ac:dyDescent="0.25">
      <c r="L50493" s="36"/>
      <c r="M50493" s="36"/>
      <c r="N50493" s="36"/>
    </row>
    <row r="50494" spans="12:14" x14ac:dyDescent="0.25">
      <c r="L50494" s="36"/>
      <c r="M50494" s="36"/>
      <c r="N50494" s="36"/>
    </row>
    <row r="50495" spans="12:14" x14ac:dyDescent="0.25">
      <c r="L50495" s="36"/>
      <c r="M50495" s="36"/>
      <c r="N50495" s="36"/>
    </row>
    <row r="50496" spans="12:14" x14ac:dyDescent="0.25">
      <c r="L50496" s="36"/>
      <c r="M50496" s="36"/>
      <c r="N50496" s="36"/>
    </row>
    <row r="50497" spans="12:14" x14ac:dyDescent="0.25">
      <c r="L50497" s="36"/>
      <c r="M50497" s="36"/>
      <c r="N50497" s="36"/>
    </row>
    <row r="50498" spans="12:14" x14ac:dyDescent="0.25">
      <c r="N50498" s="36"/>
    </row>
    <row r="50499" spans="12:14" x14ac:dyDescent="0.25">
      <c r="N50499" s="36"/>
    </row>
    <row r="50500" spans="12:14" x14ac:dyDescent="0.25">
      <c r="N50500" s="36"/>
    </row>
    <row r="50501" spans="12:14" x14ac:dyDescent="0.25">
      <c r="N50501" s="36"/>
    </row>
    <row r="50502" spans="12:14" x14ac:dyDescent="0.25">
      <c r="N50502" s="36"/>
    </row>
    <row r="50503" spans="12:14" x14ac:dyDescent="0.25">
      <c r="N50503" s="36"/>
    </row>
    <row r="50504" spans="12:14" x14ac:dyDescent="0.25">
      <c r="N50504" s="36"/>
    </row>
    <row r="50505" spans="12:14" x14ac:dyDescent="0.25">
      <c r="N50505" s="36"/>
    </row>
    <row r="50506" spans="12:14" x14ac:dyDescent="0.25">
      <c r="N50506" s="36"/>
    </row>
    <row r="50507" spans="12:14" x14ac:dyDescent="0.25">
      <c r="N50507" s="36"/>
    </row>
    <row r="50508" spans="12:14" x14ac:dyDescent="0.25">
      <c r="N50508" s="36"/>
    </row>
    <row r="50509" spans="12:14" x14ac:dyDescent="0.25">
      <c r="N50509" s="36"/>
    </row>
    <row r="50510" spans="12:14" x14ac:dyDescent="0.25">
      <c r="N50510" s="36"/>
    </row>
    <row r="50511" spans="12:14" x14ac:dyDescent="0.25">
      <c r="N50511" s="36"/>
    </row>
    <row r="50512" spans="12:14" x14ac:dyDescent="0.25">
      <c r="N50512" s="36"/>
    </row>
    <row r="50513" spans="14:14" x14ac:dyDescent="0.25">
      <c r="N50513" s="36"/>
    </row>
    <row r="50514" spans="14:14" x14ac:dyDescent="0.25">
      <c r="N50514" s="36"/>
    </row>
    <row r="50515" spans="14:14" x14ac:dyDescent="0.25">
      <c r="N50515" s="36"/>
    </row>
    <row r="50516" spans="14:14" x14ac:dyDescent="0.25">
      <c r="N50516" s="36"/>
    </row>
    <row r="50517" spans="14:14" x14ac:dyDescent="0.25">
      <c r="N50517" s="36"/>
    </row>
    <row r="50518" spans="14:14" x14ac:dyDescent="0.25">
      <c r="N50518" s="36"/>
    </row>
    <row r="50519" spans="14:14" x14ac:dyDescent="0.25">
      <c r="N50519" s="36"/>
    </row>
    <row r="50520" spans="14:14" x14ac:dyDescent="0.25">
      <c r="N50520" s="36"/>
    </row>
    <row r="50521" spans="14:14" x14ac:dyDescent="0.25">
      <c r="N50521" s="36"/>
    </row>
    <row r="50522" spans="14:14" x14ac:dyDescent="0.25">
      <c r="N50522" s="36"/>
    </row>
    <row r="50523" spans="14:14" x14ac:dyDescent="0.25">
      <c r="N50523" s="36"/>
    </row>
    <row r="50524" spans="14:14" x14ac:dyDescent="0.25">
      <c r="N50524" s="36"/>
    </row>
    <row r="50525" spans="14:14" x14ac:dyDescent="0.25">
      <c r="N50525" s="36"/>
    </row>
    <row r="50526" spans="14:14" x14ac:dyDescent="0.25">
      <c r="N50526" s="36"/>
    </row>
    <row r="50527" spans="14:14" x14ac:dyDescent="0.25">
      <c r="N50527" s="36"/>
    </row>
    <row r="50528" spans="14:14" x14ac:dyDescent="0.25">
      <c r="N50528" s="36"/>
    </row>
    <row r="50529" spans="14:14" x14ac:dyDescent="0.25">
      <c r="N50529" s="36"/>
    </row>
    <row r="50530" spans="14:14" x14ac:dyDescent="0.25">
      <c r="N50530" s="36"/>
    </row>
    <row r="50531" spans="14:14" x14ac:dyDescent="0.25">
      <c r="N50531" s="36"/>
    </row>
    <row r="50532" spans="14:14" x14ac:dyDescent="0.25">
      <c r="N50532" s="36"/>
    </row>
    <row r="50533" spans="14:14" x14ac:dyDescent="0.25">
      <c r="N50533" s="36"/>
    </row>
    <row r="50534" spans="14:14" x14ac:dyDescent="0.25">
      <c r="N50534" s="36"/>
    </row>
    <row r="50535" spans="14:14" x14ac:dyDescent="0.25">
      <c r="N50535" s="36"/>
    </row>
    <row r="50536" spans="14:14" x14ac:dyDescent="0.25">
      <c r="N50536" s="36"/>
    </row>
    <row r="50537" spans="14:14" x14ac:dyDescent="0.25">
      <c r="N50537" s="36"/>
    </row>
    <row r="50538" spans="14:14" x14ac:dyDescent="0.25">
      <c r="N50538" s="36"/>
    </row>
    <row r="50539" spans="14:14" x14ac:dyDescent="0.25">
      <c r="N50539" s="36"/>
    </row>
    <row r="50540" spans="14:14" x14ac:dyDescent="0.25">
      <c r="N50540" s="36"/>
    </row>
    <row r="50541" spans="14:14" x14ac:dyDescent="0.25">
      <c r="N50541" s="36"/>
    </row>
    <row r="50542" spans="14:14" x14ac:dyDescent="0.25">
      <c r="N50542" s="36"/>
    </row>
    <row r="50543" spans="14:14" x14ac:dyDescent="0.25">
      <c r="N50543" s="36"/>
    </row>
    <row r="50544" spans="14:14" x14ac:dyDescent="0.25">
      <c r="N50544" s="36"/>
    </row>
    <row r="50545" spans="14:14" x14ac:dyDescent="0.25">
      <c r="N50545" s="36"/>
    </row>
    <row r="50546" spans="14:14" x14ac:dyDescent="0.25">
      <c r="N50546" s="36"/>
    </row>
    <row r="50547" spans="14:14" x14ac:dyDescent="0.25">
      <c r="N50547" s="36"/>
    </row>
    <row r="50548" spans="14:14" x14ac:dyDescent="0.25">
      <c r="N50548" s="36"/>
    </row>
    <row r="50549" spans="14:14" x14ac:dyDescent="0.25">
      <c r="N50549" s="36"/>
    </row>
    <row r="50550" spans="14:14" x14ac:dyDescent="0.25">
      <c r="N50550" s="36"/>
    </row>
    <row r="50551" spans="14:14" x14ac:dyDescent="0.25">
      <c r="N50551" s="36"/>
    </row>
    <row r="50552" spans="14:14" x14ac:dyDescent="0.25">
      <c r="N50552" s="36"/>
    </row>
    <row r="50553" spans="14:14" x14ac:dyDescent="0.25">
      <c r="N50553" s="36"/>
    </row>
    <row r="50554" spans="14:14" x14ac:dyDescent="0.25">
      <c r="N50554" s="36"/>
    </row>
    <row r="50555" spans="14:14" x14ac:dyDescent="0.25">
      <c r="N50555" s="36"/>
    </row>
    <row r="50556" spans="14:14" x14ac:dyDescent="0.25">
      <c r="N50556" s="36"/>
    </row>
    <row r="50557" spans="14:14" x14ac:dyDescent="0.25">
      <c r="N50557" s="36"/>
    </row>
    <row r="50558" spans="14:14" x14ac:dyDescent="0.25">
      <c r="N50558" s="36"/>
    </row>
    <row r="50559" spans="14:14" x14ac:dyDescent="0.25">
      <c r="N50559" s="36"/>
    </row>
    <row r="50560" spans="14:14" x14ac:dyDescent="0.25">
      <c r="N50560" s="36"/>
    </row>
    <row r="50561" spans="14:14" x14ac:dyDescent="0.25">
      <c r="N50561" s="36"/>
    </row>
    <row r="50562" spans="14:14" x14ac:dyDescent="0.25">
      <c r="N50562" s="36"/>
    </row>
    <row r="50563" spans="14:14" x14ac:dyDescent="0.25">
      <c r="N50563" s="36"/>
    </row>
    <row r="50564" spans="14:14" x14ac:dyDescent="0.25">
      <c r="N50564" s="36"/>
    </row>
    <row r="50565" spans="14:14" x14ac:dyDescent="0.25">
      <c r="N50565" s="36"/>
    </row>
    <row r="50566" spans="14:14" x14ac:dyDescent="0.25">
      <c r="N50566" s="36"/>
    </row>
    <row r="50567" spans="14:14" x14ac:dyDescent="0.25">
      <c r="N50567" s="36"/>
    </row>
    <row r="50568" spans="14:14" x14ac:dyDescent="0.25">
      <c r="N50568" s="36"/>
    </row>
    <row r="50569" spans="14:14" x14ac:dyDescent="0.25">
      <c r="N50569" s="36"/>
    </row>
    <row r="50570" spans="14:14" x14ac:dyDescent="0.25">
      <c r="N50570" s="36"/>
    </row>
    <row r="50571" spans="14:14" x14ac:dyDescent="0.25">
      <c r="N50571" s="36"/>
    </row>
    <row r="50572" spans="14:14" x14ac:dyDescent="0.25">
      <c r="N50572" s="36"/>
    </row>
    <row r="50573" spans="14:14" x14ac:dyDescent="0.25">
      <c r="N50573" s="36"/>
    </row>
    <row r="50574" spans="14:14" x14ac:dyDescent="0.25">
      <c r="N50574" s="36"/>
    </row>
    <row r="50575" spans="14:14" x14ac:dyDescent="0.25">
      <c r="N50575" s="36"/>
    </row>
    <row r="50576" spans="14:14" x14ac:dyDescent="0.25">
      <c r="N50576" s="36"/>
    </row>
    <row r="50577" spans="14:14" x14ac:dyDescent="0.25">
      <c r="N50577" s="36"/>
    </row>
    <row r="50578" spans="14:14" x14ac:dyDescent="0.25">
      <c r="N50578" s="36"/>
    </row>
    <row r="50579" spans="14:14" x14ac:dyDescent="0.25">
      <c r="N50579" s="36"/>
    </row>
    <row r="50580" spans="14:14" x14ac:dyDescent="0.25">
      <c r="N50580" s="36"/>
    </row>
    <row r="50581" spans="14:14" x14ac:dyDescent="0.25">
      <c r="N50581" s="36"/>
    </row>
    <row r="50582" spans="14:14" x14ac:dyDescent="0.25">
      <c r="N50582" s="36"/>
    </row>
    <row r="50583" spans="14:14" x14ac:dyDescent="0.25">
      <c r="N50583" s="36"/>
    </row>
    <row r="50584" spans="14:14" x14ac:dyDescent="0.25">
      <c r="N50584" s="36"/>
    </row>
    <row r="50585" spans="14:14" x14ac:dyDescent="0.25">
      <c r="N50585" s="36"/>
    </row>
    <row r="50586" spans="14:14" x14ac:dyDescent="0.25">
      <c r="N50586" s="36"/>
    </row>
    <row r="50587" spans="14:14" x14ac:dyDescent="0.25">
      <c r="N50587" s="36"/>
    </row>
    <row r="50588" spans="14:14" x14ac:dyDescent="0.25">
      <c r="N50588" s="36"/>
    </row>
    <row r="50589" spans="14:14" x14ac:dyDescent="0.25">
      <c r="N50589" s="36"/>
    </row>
    <row r="50590" spans="14:14" x14ac:dyDescent="0.25">
      <c r="N50590" s="36"/>
    </row>
    <row r="50591" spans="14:14" x14ac:dyDescent="0.25">
      <c r="N50591" s="36"/>
    </row>
    <row r="50592" spans="14:14" x14ac:dyDescent="0.25">
      <c r="N50592" s="36"/>
    </row>
    <row r="50593" spans="14:14" x14ac:dyDescent="0.25">
      <c r="N50593" s="36"/>
    </row>
    <row r="50594" spans="14:14" x14ac:dyDescent="0.25">
      <c r="N50594" s="36"/>
    </row>
    <row r="50595" spans="14:14" x14ac:dyDescent="0.25">
      <c r="N50595" s="36"/>
    </row>
    <row r="50596" spans="14:14" x14ac:dyDescent="0.25">
      <c r="N50596" s="36"/>
    </row>
    <row r="50597" spans="14:14" x14ac:dyDescent="0.25">
      <c r="N50597" s="36"/>
    </row>
    <row r="50598" spans="14:14" x14ac:dyDescent="0.25">
      <c r="N50598" s="36"/>
    </row>
    <row r="50599" spans="14:14" x14ac:dyDescent="0.25">
      <c r="N50599" s="36"/>
    </row>
    <row r="50600" spans="14:14" x14ac:dyDescent="0.25">
      <c r="N50600" s="36"/>
    </row>
    <row r="50601" spans="14:14" x14ac:dyDescent="0.25">
      <c r="N50601" s="36"/>
    </row>
    <row r="50602" spans="14:14" x14ac:dyDescent="0.25">
      <c r="N50602" s="36"/>
    </row>
    <row r="50603" spans="14:14" x14ac:dyDescent="0.25">
      <c r="N50603" s="36"/>
    </row>
    <row r="50604" spans="14:14" x14ac:dyDescent="0.25">
      <c r="N50604" s="36"/>
    </row>
    <row r="50605" spans="14:14" x14ac:dyDescent="0.25">
      <c r="N50605" s="36"/>
    </row>
    <row r="50606" spans="14:14" x14ac:dyDescent="0.25">
      <c r="N50606" s="36"/>
    </row>
    <row r="50607" spans="14:14" x14ac:dyDescent="0.25">
      <c r="N50607" s="36"/>
    </row>
    <row r="50608" spans="14:14" x14ac:dyDescent="0.25">
      <c r="N50608" s="36"/>
    </row>
    <row r="50609" spans="14:14" x14ac:dyDescent="0.25">
      <c r="N50609" s="36"/>
    </row>
    <row r="50610" spans="14:14" x14ac:dyDescent="0.25">
      <c r="N50610" s="36"/>
    </row>
    <row r="50611" spans="14:14" x14ac:dyDescent="0.25">
      <c r="N50611" s="36"/>
    </row>
    <row r="50612" spans="14:14" x14ac:dyDescent="0.25">
      <c r="N50612" s="36"/>
    </row>
    <row r="50613" spans="14:14" x14ac:dyDescent="0.25">
      <c r="N50613" s="36"/>
    </row>
    <row r="50614" spans="14:14" x14ac:dyDescent="0.25">
      <c r="N50614" s="36"/>
    </row>
    <row r="50615" spans="14:14" x14ac:dyDescent="0.25">
      <c r="N50615" s="36"/>
    </row>
    <row r="50616" spans="14:14" x14ac:dyDescent="0.25">
      <c r="N50616" s="36"/>
    </row>
    <row r="50617" spans="14:14" x14ac:dyDescent="0.25">
      <c r="N50617" s="36"/>
    </row>
    <row r="50618" spans="14:14" x14ac:dyDescent="0.25">
      <c r="N50618" s="36"/>
    </row>
    <row r="50619" spans="14:14" x14ac:dyDescent="0.25">
      <c r="N50619" s="36"/>
    </row>
    <row r="50620" spans="14:14" x14ac:dyDescent="0.25">
      <c r="N50620" s="36"/>
    </row>
    <row r="50621" spans="14:14" x14ac:dyDescent="0.25">
      <c r="N50621" s="36"/>
    </row>
    <row r="50622" spans="14:14" x14ac:dyDescent="0.25">
      <c r="N50622" s="36"/>
    </row>
    <row r="50623" spans="14:14" x14ac:dyDescent="0.25">
      <c r="N50623" s="36"/>
    </row>
    <row r="50624" spans="14:14" x14ac:dyDescent="0.25">
      <c r="N50624" s="36"/>
    </row>
    <row r="50625" spans="14:14" x14ac:dyDescent="0.25">
      <c r="N50625" s="36"/>
    </row>
    <row r="50626" spans="14:14" x14ac:dyDescent="0.25">
      <c r="N50626" s="36"/>
    </row>
    <row r="50627" spans="14:14" x14ac:dyDescent="0.25">
      <c r="N50627" s="36"/>
    </row>
    <row r="50628" spans="14:14" x14ac:dyDescent="0.25">
      <c r="N50628" s="36"/>
    </row>
    <row r="50629" spans="14:14" x14ac:dyDescent="0.25">
      <c r="N50629" s="36"/>
    </row>
    <row r="50630" spans="14:14" x14ac:dyDescent="0.25">
      <c r="N50630" s="36"/>
    </row>
    <row r="50631" spans="14:14" x14ac:dyDescent="0.25">
      <c r="N50631" s="36"/>
    </row>
    <row r="50632" spans="14:14" x14ac:dyDescent="0.25">
      <c r="N50632" s="36"/>
    </row>
    <row r="50633" spans="14:14" x14ac:dyDescent="0.25">
      <c r="N50633" s="36"/>
    </row>
    <row r="50634" spans="14:14" x14ac:dyDescent="0.25">
      <c r="N50634" s="36"/>
    </row>
    <row r="50635" spans="14:14" x14ac:dyDescent="0.25">
      <c r="N50635" s="36"/>
    </row>
    <row r="50636" spans="14:14" x14ac:dyDescent="0.25">
      <c r="N50636" s="36"/>
    </row>
    <row r="50637" spans="14:14" x14ac:dyDescent="0.25">
      <c r="N50637" s="36"/>
    </row>
    <row r="50638" spans="14:14" x14ac:dyDescent="0.25">
      <c r="N50638" s="36"/>
    </row>
    <row r="50639" spans="14:14" x14ac:dyDescent="0.25">
      <c r="N50639" s="36"/>
    </row>
    <row r="50640" spans="14:14" x14ac:dyDescent="0.25">
      <c r="N50640" s="36"/>
    </row>
    <row r="50641" spans="14:14" x14ac:dyDescent="0.25">
      <c r="N50641" s="36"/>
    </row>
    <row r="50642" spans="14:14" x14ac:dyDescent="0.25">
      <c r="N50642" s="36"/>
    </row>
    <row r="50643" spans="14:14" x14ac:dyDescent="0.25">
      <c r="N50643" s="36"/>
    </row>
    <row r="50644" spans="14:14" x14ac:dyDescent="0.25">
      <c r="N50644" s="36"/>
    </row>
    <row r="50645" spans="14:14" x14ac:dyDescent="0.25">
      <c r="N50645" s="36"/>
    </row>
    <row r="50646" spans="14:14" x14ac:dyDescent="0.25">
      <c r="N50646" s="36"/>
    </row>
    <row r="50647" spans="14:14" x14ac:dyDescent="0.25">
      <c r="N50647" s="36"/>
    </row>
    <row r="50648" spans="14:14" x14ac:dyDescent="0.25">
      <c r="N50648" s="36"/>
    </row>
    <row r="50649" spans="14:14" x14ac:dyDescent="0.25">
      <c r="N50649" s="36"/>
    </row>
    <row r="50650" spans="14:14" x14ac:dyDescent="0.25">
      <c r="N50650" s="36"/>
    </row>
    <row r="50651" spans="14:14" x14ac:dyDescent="0.25">
      <c r="N50651" s="36"/>
    </row>
    <row r="50652" spans="14:14" x14ac:dyDescent="0.25">
      <c r="N50652" s="36"/>
    </row>
    <row r="50653" spans="14:14" x14ac:dyDescent="0.25">
      <c r="N50653" s="36"/>
    </row>
    <row r="50654" spans="14:14" x14ac:dyDescent="0.25">
      <c r="N50654" s="36"/>
    </row>
    <row r="50655" spans="14:14" x14ac:dyDescent="0.25">
      <c r="N50655" s="36"/>
    </row>
    <row r="50656" spans="14:14" x14ac:dyDescent="0.25">
      <c r="N50656" s="36"/>
    </row>
    <row r="50657" spans="14:14" x14ac:dyDescent="0.25">
      <c r="N50657" s="36"/>
    </row>
    <row r="50658" spans="14:14" x14ac:dyDescent="0.25">
      <c r="N50658" s="36"/>
    </row>
    <row r="50659" spans="14:14" x14ac:dyDescent="0.25">
      <c r="N50659" s="36"/>
    </row>
    <row r="50660" spans="14:14" x14ac:dyDescent="0.25">
      <c r="N50660" s="36"/>
    </row>
    <row r="50661" spans="14:14" x14ac:dyDescent="0.25">
      <c r="N50661" s="36"/>
    </row>
    <row r="50662" spans="14:14" x14ac:dyDescent="0.25">
      <c r="N50662" s="36"/>
    </row>
    <row r="50663" spans="14:14" x14ac:dyDescent="0.25">
      <c r="N50663" s="36"/>
    </row>
    <row r="50664" spans="14:14" x14ac:dyDescent="0.25">
      <c r="N50664" s="36"/>
    </row>
    <row r="50665" spans="14:14" x14ac:dyDescent="0.25">
      <c r="N50665" s="36"/>
    </row>
    <row r="50666" spans="14:14" x14ac:dyDescent="0.25">
      <c r="N50666" s="36"/>
    </row>
    <row r="50667" spans="14:14" x14ac:dyDescent="0.25">
      <c r="N50667" s="36"/>
    </row>
    <row r="50668" spans="14:14" x14ac:dyDescent="0.25">
      <c r="N50668" s="36"/>
    </row>
    <row r="50669" spans="14:14" x14ac:dyDescent="0.25">
      <c r="N50669" s="36"/>
    </row>
    <row r="50670" spans="14:14" x14ac:dyDescent="0.25">
      <c r="N50670" s="36"/>
    </row>
    <row r="50671" spans="14:14" x14ac:dyDescent="0.25">
      <c r="N50671" s="36"/>
    </row>
    <row r="50672" spans="14:14" x14ac:dyDescent="0.25">
      <c r="N50672" s="36"/>
    </row>
    <row r="50673" spans="14:14" x14ac:dyDescent="0.25">
      <c r="N50673" s="36"/>
    </row>
    <row r="50674" spans="14:14" x14ac:dyDescent="0.25">
      <c r="N50674" s="36"/>
    </row>
    <row r="50675" spans="14:14" x14ac:dyDescent="0.25">
      <c r="N50675" s="36"/>
    </row>
    <row r="50676" spans="14:14" x14ac:dyDescent="0.25">
      <c r="N50676" s="36"/>
    </row>
    <row r="50677" spans="14:14" x14ac:dyDescent="0.25">
      <c r="N50677" s="36"/>
    </row>
    <row r="50678" spans="14:14" x14ac:dyDescent="0.25">
      <c r="N50678" s="36"/>
    </row>
    <row r="50679" spans="14:14" x14ac:dyDescent="0.25">
      <c r="N50679" s="36"/>
    </row>
    <row r="50680" spans="14:14" x14ac:dyDescent="0.25">
      <c r="N50680" s="36"/>
    </row>
    <row r="50681" spans="14:14" x14ac:dyDescent="0.25">
      <c r="N50681" s="36"/>
    </row>
    <row r="50682" spans="14:14" x14ac:dyDescent="0.25">
      <c r="N50682" s="36"/>
    </row>
    <row r="50683" spans="14:14" x14ac:dyDescent="0.25">
      <c r="N50683" s="36"/>
    </row>
    <row r="50684" spans="14:14" x14ac:dyDescent="0.25">
      <c r="N50684" s="36"/>
    </row>
    <row r="50685" spans="14:14" x14ac:dyDescent="0.25">
      <c r="N50685" s="36"/>
    </row>
    <row r="50686" spans="14:14" x14ac:dyDescent="0.25">
      <c r="N50686" s="36"/>
    </row>
    <row r="50687" spans="14:14" x14ac:dyDescent="0.25">
      <c r="N50687" s="36"/>
    </row>
    <row r="50688" spans="14:14" x14ac:dyDescent="0.25">
      <c r="N50688" s="36"/>
    </row>
    <row r="50689" spans="14:14" x14ac:dyDescent="0.25">
      <c r="N50689" s="36"/>
    </row>
    <row r="50690" spans="14:14" x14ac:dyDescent="0.25">
      <c r="N50690" s="36"/>
    </row>
    <row r="50691" spans="14:14" x14ac:dyDescent="0.25">
      <c r="N50691" s="36"/>
    </row>
    <row r="50692" spans="14:14" x14ac:dyDescent="0.25">
      <c r="N50692" s="36"/>
    </row>
    <row r="50693" spans="14:14" x14ac:dyDescent="0.25">
      <c r="N50693" s="36"/>
    </row>
    <row r="50694" spans="14:14" x14ac:dyDescent="0.25">
      <c r="N50694" s="36"/>
    </row>
    <row r="50695" spans="14:14" x14ac:dyDescent="0.25">
      <c r="N50695" s="36"/>
    </row>
    <row r="50696" spans="14:14" x14ac:dyDescent="0.25">
      <c r="N50696" s="36"/>
    </row>
    <row r="50697" spans="14:14" x14ac:dyDescent="0.25">
      <c r="N50697" s="36"/>
    </row>
    <row r="50698" spans="14:14" x14ac:dyDescent="0.25">
      <c r="N50698" s="36"/>
    </row>
    <row r="50699" spans="14:14" x14ac:dyDescent="0.25">
      <c r="N50699" s="36"/>
    </row>
    <row r="50700" spans="14:14" x14ac:dyDescent="0.25">
      <c r="N50700" s="36"/>
    </row>
    <row r="50701" spans="14:14" x14ac:dyDescent="0.25">
      <c r="N50701" s="36"/>
    </row>
    <row r="50702" spans="14:14" x14ac:dyDescent="0.25">
      <c r="N50702" s="36"/>
    </row>
    <row r="50703" spans="14:14" x14ac:dyDescent="0.25">
      <c r="N50703" s="36"/>
    </row>
    <row r="50704" spans="14:14" x14ac:dyDescent="0.25">
      <c r="N50704" s="36"/>
    </row>
    <row r="50705" spans="14:14" x14ac:dyDescent="0.25">
      <c r="N50705" s="36"/>
    </row>
    <row r="50706" spans="14:14" x14ac:dyDescent="0.25">
      <c r="N50706" s="36"/>
    </row>
    <row r="50707" spans="14:14" x14ac:dyDescent="0.25">
      <c r="N50707" s="36"/>
    </row>
    <row r="50708" spans="14:14" x14ac:dyDescent="0.25">
      <c r="N50708" s="36"/>
    </row>
    <row r="50709" spans="14:14" x14ac:dyDescent="0.25">
      <c r="N50709" s="36"/>
    </row>
    <row r="50710" spans="14:14" x14ac:dyDescent="0.25">
      <c r="N50710" s="36"/>
    </row>
    <row r="50711" spans="14:14" x14ac:dyDescent="0.25">
      <c r="N50711" s="36"/>
    </row>
    <row r="50712" spans="14:14" x14ac:dyDescent="0.25">
      <c r="N50712" s="36"/>
    </row>
    <row r="50713" spans="14:14" x14ac:dyDescent="0.25">
      <c r="N50713" s="36"/>
    </row>
    <row r="50714" spans="14:14" x14ac:dyDescent="0.25">
      <c r="N50714" s="36"/>
    </row>
    <row r="50715" spans="14:14" x14ac:dyDescent="0.25">
      <c r="N50715" s="36"/>
    </row>
    <row r="50716" spans="14:14" x14ac:dyDescent="0.25">
      <c r="N50716" s="36"/>
    </row>
    <row r="50717" spans="14:14" x14ac:dyDescent="0.25">
      <c r="N50717" s="36"/>
    </row>
    <row r="50718" spans="14:14" x14ac:dyDescent="0.25">
      <c r="N50718" s="36"/>
    </row>
    <row r="50719" spans="14:14" x14ac:dyDescent="0.25">
      <c r="N50719" s="36"/>
    </row>
    <row r="50720" spans="14:14" x14ac:dyDescent="0.25">
      <c r="N50720" s="36"/>
    </row>
    <row r="50721" spans="14:14" x14ac:dyDescent="0.25">
      <c r="N50721" s="36"/>
    </row>
    <row r="50722" spans="14:14" x14ac:dyDescent="0.25">
      <c r="N50722" s="36"/>
    </row>
    <row r="50723" spans="14:14" x14ac:dyDescent="0.25">
      <c r="N50723" s="36"/>
    </row>
    <row r="50724" spans="14:14" x14ac:dyDescent="0.25">
      <c r="N50724" s="36"/>
    </row>
    <row r="50725" spans="14:14" x14ac:dyDescent="0.25">
      <c r="N50725" s="36"/>
    </row>
    <row r="50726" spans="14:14" x14ac:dyDescent="0.25">
      <c r="N50726" s="36"/>
    </row>
    <row r="50727" spans="14:14" x14ac:dyDescent="0.25">
      <c r="N50727" s="36"/>
    </row>
    <row r="50728" spans="14:14" x14ac:dyDescent="0.25">
      <c r="N50728" s="36"/>
    </row>
    <row r="50729" spans="14:14" x14ac:dyDescent="0.25">
      <c r="N50729" s="36"/>
    </row>
    <row r="50730" spans="14:14" x14ac:dyDescent="0.25">
      <c r="N50730" s="36"/>
    </row>
    <row r="50731" spans="14:14" x14ac:dyDescent="0.25">
      <c r="N50731" s="36"/>
    </row>
    <row r="50732" spans="14:14" x14ac:dyDescent="0.25">
      <c r="N50732" s="36"/>
    </row>
    <row r="50733" spans="14:14" x14ac:dyDescent="0.25">
      <c r="N50733" s="36"/>
    </row>
    <row r="50734" spans="14:14" x14ac:dyDescent="0.25">
      <c r="N50734" s="36"/>
    </row>
    <row r="50735" spans="14:14" x14ac:dyDescent="0.25">
      <c r="N50735" s="36"/>
    </row>
    <row r="50736" spans="14:14" x14ac:dyDescent="0.25">
      <c r="N50736" s="36"/>
    </row>
    <row r="50737" spans="14:14" x14ac:dyDescent="0.25">
      <c r="N50737" s="36"/>
    </row>
    <row r="50738" spans="14:14" x14ac:dyDescent="0.25">
      <c r="N50738" s="36"/>
    </row>
    <row r="50739" spans="14:14" x14ac:dyDescent="0.25">
      <c r="N50739" s="36"/>
    </row>
    <row r="50740" spans="14:14" x14ac:dyDescent="0.25">
      <c r="N50740" s="36"/>
    </row>
    <row r="50741" spans="14:14" x14ac:dyDescent="0.25">
      <c r="N50741" s="36"/>
    </row>
    <row r="50742" spans="14:14" x14ac:dyDescent="0.25">
      <c r="N50742" s="36"/>
    </row>
    <row r="50743" spans="14:14" x14ac:dyDescent="0.25">
      <c r="N50743" s="36"/>
    </row>
    <row r="50744" spans="14:14" x14ac:dyDescent="0.25">
      <c r="N50744" s="36"/>
    </row>
    <row r="50745" spans="14:14" x14ac:dyDescent="0.25">
      <c r="N50745" s="36"/>
    </row>
    <row r="50746" spans="14:14" x14ac:dyDescent="0.25">
      <c r="N50746" s="36"/>
    </row>
    <row r="50747" spans="14:14" x14ac:dyDescent="0.25">
      <c r="N50747" s="36"/>
    </row>
    <row r="50748" spans="14:14" x14ac:dyDescent="0.25">
      <c r="N50748" s="36"/>
    </row>
    <row r="50749" spans="14:14" x14ac:dyDescent="0.25">
      <c r="N50749" s="36"/>
    </row>
    <row r="50750" spans="14:14" x14ac:dyDescent="0.25">
      <c r="N50750" s="36"/>
    </row>
    <row r="50751" spans="14:14" x14ac:dyDescent="0.25">
      <c r="N50751" s="36"/>
    </row>
    <row r="50752" spans="14:14" x14ac:dyDescent="0.25">
      <c r="N50752" s="36"/>
    </row>
    <row r="50753" spans="14:14" x14ac:dyDescent="0.25">
      <c r="N50753" s="36"/>
    </row>
    <row r="50754" spans="14:14" x14ac:dyDescent="0.25">
      <c r="N50754" s="36"/>
    </row>
    <row r="50755" spans="14:14" x14ac:dyDescent="0.25">
      <c r="N50755" s="36"/>
    </row>
    <row r="50756" spans="14:14" x14ac:dyDescent="0.25">
      <c r="N50756" s="36"/>
    </row>
    <row r="50757" spans="14:14" x14ac:dyDescent="0.25">
      <c r="N50757" s="36"/>
    </row>
    <row r="50758" spans="14:14" x14ac:dyDescent="0.25">
      <c r="N50758" s="36"/>
    </row>
    <row r="50759" spans="14:14" x14ac:dyDescent="0.25">
      <c r="N50759" s="36"/>
    </row>
    <row r="50760" spans="14:14" x14ac:dyDescent="0.25">
      <c r="N50760" s="36"/>
    </row>
    <row r="50761" spans="14:14" x14ac:dyDescent="0.25">
      <c r="N50761" s="36"/>
    </row>
    <row r="50762" spans="14:14" x14ac:dyDescent="0.25">
      <c r="N50762" s="36"/>
    </row>
    <row r="50763" spans="14:14" x14ac:dyDescent="0.25">
      <c r="N50763" s="36"/>
    </row>
    <row r="50764" spans="14:14" x14ac:dyDescent="0.25">
      <c r="N50764" s="36"/>
    </row>
    <row r="50765" spans="14:14" x14ac:dyDescent="0.25">
      <c r="N50765" s="36"/>
    </row>
    <row r="50766" spans="14:14" x14ac:dyDescent="0.25">
      <c r="N50766" s="36"/>
    </row>
    <row r="50767" spans="14:14" x14ac:dyDescent="0.25">
      <c r="N50767" s="36"/>
    </row>
    <row r="50768" spans="14:14" x14ac:dyDescent="0.25">
      <c r="N50768" s="36"/>
    </row>
    <row r="50769" spans="14:14" x14ac:dyDescent="0.25">
      <c r="N50769" s="36"/>
    </row>
    <row r="50770" spans="14:14" x14ac:dyDescent="0.25">
      <c r="N50770" s="36"/>
    </row>
    <row r="50771" spans="14:14" x14ac:dyDescent="0.25">
      <c r="N50771" s="36"/>
    </row>
    <row r="50772" spans="14:14" x14ac:dyDescent="0.25">
      <c r="N50772" s="36"/>
    </row>
    <row r="50773" spans="14:14" x14ac:dyDescent="0.25">
      <c r="N50773" s="36"/>
    </row>
    <row r="50774" spans="14:14" x14ac:dyDescent="0.25">
      <c r="N50774" s="36"/>
    </row>
    <row r="50775" spans="14:14" x14ac:dyDescent="0.25">
      <c r="N50775" s="36"/>
    </row>
    <row r="50776" spans="14:14" x14ac:dyDescent="0.25">
      <c r="N50776" s="36"/>
    </row>
    <row r="50777" spans="14:14" x14ac:dyDescent="0.25">
      <c r="N50777" s="36"/>
    </row>
    <row r="50778" spans="14:14" x14ac:dyDescent="0.25">
      <c r="N50778" s="36"/>
    </row>
    <row r="50779" spans="14:14" x14ac:dyDescent="0.25">
      <c r="N50779" s="36"/>
    </row>
    <row r="50780" spans="14:14" x14ac:dyDescent="0.25">
      <c r="N50780" s="36"/>
    </row>
    <row r="50781" spans="14:14" x14ac:dyDescent="0.25">
      <c r="N50781" s="36"/>
    </row>
    <row r="50782" spans="14:14" x14ac:dyDescent="0.25">
      <c r="N50782" s="36"/>
    </row>
    <row r="50783" spans="14:14" x14ac:dyDescent="0.25">
      <c r="N50783" s="36"/>
    </row>
    <row r="50784" spans="14:14" x14ac:dyDescent="0.25">
      <c r="N50784" s="36"/>
    </row>
    <row r="50785" spans="14:14" x14ac:dyDescent="0.25">
      <c r="N50785" s="36"/>
    </row>
    <row r="50786" spans="14:14" x14ac:dyDescent="0.25">
      <c r="N50786" s="36"/>
    </row>
    <row r="50787" spans="14:14" x14ac:dyDescent="0.25">
      <c r="N50787" s="36"/>
    </row>
    <row r="50788" spans="14:14" x14ac:dyDescent="0.25">
      <c r="N50788" s="36"/>
    </row>
    <row r="50789" spans="14:14" x14ac:dyDescent="0.25">
      <c r="N50789" s="36"/>
    </row>
    <row r="50790" spans="14:14" x14ac:dyDescent="0.25">
      <c r="N50790" s="36"/>
    </row>
    <row r="50791" spans="14:14" x14ac:dyDescent="0.25">
      <c r="N50791" s="36"/>
    </row>
    <row r="50792" spans="14:14" x14ac:dyDescent="0.25">
      <c r="N50792" s="36"/>
    </row>
    <row r="50793" spans="14:14" x14ac:dyDescent="0.25">
      <c r="N50793" s="36"/>
    </row>
    <row r="50794" spans="14:14" x14ac:dyDescent="0.25">
      <c r="N50794" s="36"/>
    </row>
    <row r="50795" spans="14:14" x14ac:dyDescent="0.25">
      <c r="N50795" s="36"/>
    </row>
    <row r="50796" spans="14:14" x14ac:dyDescent="0.25">
      <c r="N50796" s="36"/>
    </row>
    <row r="50797" spans="14:14" x14ac:dyDescent="0.25">
      <c r="N50797" s="36"/>
    </row>
    <row r="50798" spans="14:14" x14ac:dyDescent="0.25">
      <c r="N50798" s="36"/>
    </row>
    <row r="50799" spans="14:14" x14ac:dyDescent="0.25">
      <c r="N50799" s="36"/>
    </row>
    <row r="50800" spans="14:14" x14ac:dyDescent="0.25">
      <c r="N50800" s="36"/>
    </row>
    <row r="50801" spans="14:14" x14ac:dyDescent="0.25">
      <c r="N50801" s="36"/>
    </row>
    <row r="50802" spans="14:14" x14ac:dyDescent="0.25">
      <c r="N50802" s="36"/>
    </row>
    <row r="50803" spans="14:14" x14ac:dyDescent="0.25">
      <c r="N50803" s="36"/>
    </row>
    <row r="50804" spans="14:14" x14ac:dyDescent="0.25">
      <c r="N50804" s="36"/>
    </row>
    <row r="50805" spans="14:14" x14ac:dyDescent="0.25">
      <c r="N50805" s="36"/>
    </row>
    <row r="50806" spans="14:14" x14ac:dyDescent="0.25">
      <c r="N50806" s="36"/>
    </row>
    <row r="50807" spans="14:14" x14ac:dyDescent="0.25">
      <c r="N50807" s="36"/>
    </row>
    <row r="50808" spans="14:14" x14ac:dyDescent="0.25">
      <c r="N50808" s="36"/>
    </row>
    <row r="50809" spans="14:14" x14ac:dyDescent="0.25">
      <c r="N50809" s="36"/>
    </row>
    <row r="50810" spans="14:14" x14ac:dyDescent="0.25">
      <c r="N50810" s="36"/>
    </row>
    <row r="50811" spans="14:14" x14ac:dyDescent="0.25">
      <c r="N50811" s="36"/>
    </row>
    <row r="50812" spans="14:14" x14ac:dyDescent="0.25">
      <c r="N50812" s="36"/>
    </row>
    <row r="50813" spans="14:14" x14ac:dyDescent="0.25">
      <c r="N50813" s="36"/>
    </row>
    <row r="50814" spans="14:14" x14ac:dyDescent="0.25">
      <c r="N50814" s="36"/>
    </row>
    <row r="50815" spans="14:14" x14ac:dyDescent="0.25">
      <c r="N50815" s="36"/>
    </row>
    <row r="50816" spans="14:14" x14ac:dyDescent="0.25">
      <c r="N50816" s="36"/>
    </row>
    <row r="50817" spans="13:14" x14ac:dyDescent="0.25">
      <c r="N50817" s="36"/>
    </row>
    <row r="50818" spans="13:14" x14ac:dyDescent="0.25">
      <c r="N50818" s="36"/>
    </row>
    <row r="50819" spans="13:14" x14ac:dyDescent="0.25">
      <c r="N50819" s="36"/>
    </row>
    <row r="50820" spans="13:14" x14ac:dyDescent="0.25">
      <c r="M50820" s="36"/>
      <c r="N50820" s="36"/>
    </row>
    <row r="50821" spans="13:14" x14ac:dyDescent="0.25">
      <c r="M50821" s="36"/>
      <c r="N50821" s="36"/>
    </row>
    <row r="50822" spans="13:14" x14ac:dyDescent="0.25">
      <c r="M50822" s="36"/>
      <c r="N50822" s="36"/>
    </row>
    <row r="50823" spans="13:14" x14ac:dyDescent="0.25">
      <c r="M50823" s="36"/>
      <c r="N50823" s="36"/>
    </row>
    <row r="50824" spans="13:14" x14ac:dyDescent="0.25">
      <c r="M50824" s="36"/>
      <c r="N50824" s="36"/>
    </row>
    <row r="50825" spans="13:14" x14ac:dyDescent="0.25">
      <c r="M50825" s="36"/>
      <c r="N50825" s="36"/>
    </row>
    <row r="50826" spans="13:14" x14ac:dyDescent="0.25">
      <c r="M50826" s="36"/>
      <c r="N50826" s="36"/>
    </row>
    <row r="50827" spans="13:14" x14ac:dyDescent="0.25">
      <c r="M50827" s="36"/>
      <c r="N50827" s="36"/>
    </row>
    <row r="50828" spans="13:14" x14ac:dyDescent="0.25">
      <c r="M50828" s="36"/>
      <c r="N50828" s="36"/>
    </row>
    <row r="50829" spans="13:14" x14ac:dyDescent="0.25">
      <c r="M50829" s="36"/>
      <c r="N50829" s="36"/>
    </row>
    <row r="50830" spans="13:14" x14ac:dyDescent="0.25">
      <c r="M50830" s="36"/>
      <c r="N50830" s="36"/>
    </row>
    <row r="50831" spans="13:14" x14ac:dyDescent="0.25">
      <c r="M50831" s="36"/>
      <c r="N50831" s="36"/>
    </row>
    <row r="50832" spans="13:14" x14ac:dyDescent="0.25">
      <c r="M50832" s="36"/>
      <c r="N50832" s="36"/>
    </row>
    <row r="50833" spans="13:14" x14ac:dyDescent="0.25">
      <c r="M50833" s="36"/>
      <c r="N50833" s="36"/>
    </row>
    <row r="50834" spans="13:14" x14ac:dyDescent="0.25">
      <c r="M50834" s="36"/>
      <c r="N50834" s="36"/>
    </row>
    <row r="50835" spans="13:14" x14ac:dyDescent="0.25">
      <c r="M50835" s="36"/>
      <c r="N50835" s="36"/>
    </row>
    <row r="50836" spans="13:14" x14ac:dyDescent="0.25">
      <c r="M50836" s="36"/>
      <c r="N50836" s="36"/>
    </row>
    <row r="50837" spans="13:14" x14ac:dyDescent="0.25">
      <c r="M50837" s="36"/>
      <c r="N50837" s="36"/>
    </row>
    <row r="50838" spans="13:14" x14ac:dyDescent="0.25">
      <c r="M50838" s="36"/>
      <c r="N50838" s="36"/>
    </row>
    <row r="50839" spans="13:14" x14ac:dyDescent="0.25">
      <c r="M50839" s="36"/>
      <c r="N50839" s="36"/>
    </row>
    <row r="50840" spans="13:14" x14ac:dyDescent="0.25">
      <c r="M50840" s="36"/>
      <c r="N50840" s="36"/>
    </row>
    <row r="50841" spans="13:14" x14ac:dyDescent="0.25">
      <c r="M50841" s="36"/>
      <c r="N50841" s="36"/>
    </row>
    <row r="50842" spans="13:14" x14ac:dyDescent="0.25">
      <c r="M50842" s="36"/>
      <c r="N50842" s="36"/>
    </row>
    <row r="50843" spans="13:14" x14ac:dyDescent="0.25">
      <c r="M50843" s="36"/>
      <c r="N50843" s="36"/>
    </row>
    <row r="50844" spans="13:14" x14ac:dyDescent="0.25">
      <c r="M50844" s="36"/>
      <c r="N50844" s="36"/>
    </row>
    <row r="50845" spans="13:14" x14ac:dyDescent="0.25">
      <c r="M50845" s="36"/>
      <c r="N50845" s="36"/>
    </row>
    <row r="50846" spans="13:14" x14ac:dyDescent="0.25">
      <c r="M50846" s="36"/>
      <c r="N50846" s="36"/>
    </row>
    <row r="50847" spans="13:14" x14ac:dyDescent="0.25">
      <c r="M50847" s="36"/>
      <c r="N50847" s="36"/>
    </row>
    <row r="50848" spans="13:14" x14ac:dyDescent="0.25">
      <c r="M50848" s="36"/>
      <c r="N50848" s="36"/>
    </row>
    <row r="50849" spans="13:14" x14ac:dyDescent="0.25">
      <c r="M50849" s="36"/>
      <c r="N50849" s="36"/>
    </row>
    <row r="50850" spans="13:14" x14ac:dyDescent="0.25">
      <c r="M50850" s="36"/>
      <c r="N50850" s="36"/>
    </row>
    <row r="50851" spans="13:14" x14ac:dyDescent="0.25">
      <c r="M50851" s="36"/>
      <c r="N50851" s="36"/>
    </row>
    <row r="50852" spans="13:14" x14ac:dyDescent="0.25">
      <c r="M50852" s="36"/>
      <c r="N50852" s="36"/>
    </row>
    <row r="50853" spans="13:14" x14ac:dyDescent="0.25">
      <c r="M50853" s="36"/>
      <c r="N50853" s="36"/>
    </row>
    <row r="50854" spans="13:14" x14ac:dyDescent="0.25">
      <c r="M50854" s="36"/>
      <c r="N50854" s="36"/>
    </row>
    <row r="50855" spans="13:14" x14ac:dyDescent="0.25">
      <c r="M50855" s="36"/>
      <c r="N50855" s="36"/>
    </row>
    <row r="50856" spans="13:14" x14ac:dyDescent="0.25">
      <c r="M50856" s="36"/>
      <c r="N50856" s="36"/>
    </row>
    <row r="50857" spans="13:14" x14ac:dyDescent="0.25">
      <c r="M50857" s="36"/>
      <c r="N50857" s="36"/>
    </row>
    <row r="50858" spans="13:14" x14ac:dyDescent="0.25">
      <c r="M50858" s="36"/>
      <c r="N50858" s="36"/>
    </row>
    <row r="50859" spans="13:14" x14ac:dyDescent="0.25">
      <c r="M50859" s="36"/>
      <c r="N50859" s="36"/>
    </row>
    <row r="50860" spans="13:14" x14ac:dyDescent="0.25">
      <c r="M50860" s="36"/>
      <c r="N50860" s="36"/>
    </row>
    <row r="50861" spans="13:14" x14ac:dyDescent="0.25">
      <c r="M50861" s="36"/>
      <c r="N50861" s="36"/>
    </row>
    <row r="50862" spans="13:14" x14ac:dyDescent="0.25">
      <c r="M50862" s="36"/>
      <c r="N50862" s="36"/>
    </row>
    <row r="50863" spans="13:14" x14ac:dyDescent="0.25">
      <c r="M50863" s="36"/>
      <c r="N50863" s="36"/>
    </row>
    <row r="50864" spans="13:14" x14ac:dyDescent="0.25">
      <c r="M50864" s="36"/>
      <c r="N50864" s="36"/>
    </row>
    <row r="50865" spans="13:14" x14ac:dyDescent="0.25">
      <c r="M50865" s="36"/>
      <c r="N50865" s="36"/>
    </row>
    <row r="50866" spans="13:14" x14ac:dyDescent="0.25">
      <c r="M50866" s="36"/>
      <c r="N50866" s="36"/>
    </row>
    <row r="50867" spans="13:14" x14ac:dyDescent="0.25">
      <c r="M50867" s="36"/>
      <c r="N50867" s="36"/>
    </row>
    <row r="50868" spans="13:14" x14ac:dyDescent="0.25">
      <c r="M50868" s="36"/>
      <c r="N50868" s="36"/>
    </row>
    <row r="50869" spans="13:14" x14ac:dyDescent="0.25">
      <c r="M50869" s="36"/>
      <c r="N50869" s="36"/>
    </row>
    <row r="50870" spans="13:14" x14ac:dyDescent="0.25">
      <c r="M50870" s="36"/>
      <c r="N50870" s="36"/>
    </row>
    <row r="50871" spans="13:14" x14ac:dyDescent="0.25">
      <c r="M50871" s="36"/>
      <c r="N50871" s="36"/>
    </row>
    <row r="50872" spans="13:14" x14ac:dyDescent="0.25">
      <c r="M50872" s="36"/>
      <c r="N50872" s="36"/>
    </row>
    <row r="50873" spans="13:14" x14ac:dyDescent="0.25">
      <c r="M50873" s="36"/>
      <c r="N50873" s="36"/>
    </row>
    <row r="50874" spans="13:14" x14ac:dyDescent="0.25">
      <c r="M50874" s="36"/>
      <c r="N50874" s="36"/>
    </row>
    <row r="50875" spans="13:14" x14ac:dyDescent="0.25">
      <c r="M50875" s="36"/>
      <c r="N50875" s="36"/>
    </row>
    <row r="50876" spans="13:14" x14ac:dyDescent="0.25">
      <c r="M50876" s="36"/>
      <c r="N50876" s="36"/>
    </row>
    <row r="50877" spans="13:14" x14ac:dyDescent="0.25">
      <c r="M50877" s="36"/>
      <c r="N50877" s="36"/>
    </row>
    <row r="50878" spans="13:14" x14ac:dyDescent="0.25">
      <c r="M50878" s="36"/>
      <c r="N50878" s="36"/>
    </row>
    <row r="50879" spans="13:14" x14ac:dyDescent="0.25">
      <c r="M50879" s="36"/>
      <c r="N50879" s="36"/>
    </row>
    <row r="50880" spans="13:14" x14ac:dyDescent="0.25">
      <c r="M50880" s="36"/>
      <c r="N50880" s="36"/>
    </row>
    <row r="50881" spans="13:14" x14ac:dyDescent="0.25">
      <c r="M50881" s="36"/>
      <c r="N50881" s="36"/>
    </row>
    <row r="50882" spans="13:14" x14ac:dyDescent="0.25">
      <c r="M50882" s="36"/>
      <c r="N50882" s="36"/>
    </row>
    <row r="50883" spans="13:14" x14ac:dyDescent="0.25">
      <c r="M50883" s="36"/>
      <c r="N50883" s="36"/>
    </row>
    <row r="50884" spans="13:14" x14ac:dyDescent="0.25">
      <c r="M50884" s="36"/>
      <c r="N50884" s="36"/>
    </row>
    <row r="50885" spans="13:14" x14ac:dyDescent="0.25">
      <c r="M50885" s="36"/>
      <c r="N50885" s="36"/>
    </row>
    <row r="50886" spans="13:14" x14ac:dyDescent="0.25">
      <c r="M50886" s="36"/>
      <c r="N50886" s="36"/>
    </row>
    <row r="50887" spans="13:14" x14ac:dyDescent="0.25">
      <c r="M50887" s="36"/>
      <c r="N50887" s="36"/>
    </row>
    <row r="50888" spans="13:14" x14ac:dyDescent="0.25">
      <c r="M50888" s="36"/>
      <c r="N50888" s="36"/>
    </row>
    <row r="50889" spans="13:14" x14ac:dyDescent="0.25">
      <c r="M50889" s="36"/>
      <c r="N50889" s="36"/>
    </row>
    <row r="50890" spans="13:14" x14ac:dyDescent="0.25">
      <c r="M50890" s="36"/>
      <c r="N50890" s="36"/>
    </row>
    <row r="50891" spans="13:14" x14ac:dyDescent="0.25">
      <c r="M50891" s="36"/>
      <c r="N50891" s="36"/>
    </row>
    <row r="50892" spans="13:14" x14ac:dyDescent="0.25">
      <c r="M50892" s="36"/>
      <c r="N50892" s="36"/>
    </row>
    <row r="50893" spans="13:14" x14ac:dyDescent="0.25">
      <c r="M50893" s="36"/>
      <c r="N50893" s="36"/>
    </row>
    <row r="50894" spans="13:14" x14ac:dyDescent="0.25">
      <c r="M50894" s="36"/>
      <c r="N50894" s="36"/>
    </row>
    <row r="50895" spans="13:14" x14ac:dyDescent="0.25">
      <c r="M50895" s="36"/>
      <c r="N50895" s="36"/>
    </row>
    <row r="50896" spans="13:14" x14ac:dyDescent="0.25">
      <c r="M50896" s="36"/>
      <c r="N50896" s="36"/>
    </row>
    <row r="50897" spans="13:14" x14ac:dyDescent="0.25">
      <c r="M50897" s="36"/>
      <c r="N50897" s="36"/>
    </row>
    <row r="50898" spans="13:14" x14ac:dyDescent="0.25">
      <c r="M50898" s="36"/>
      <c r="N50898" s="36"/>
    </row>
    <row r="50899" spans="13:14" x14ac:dyDescent="0.25">
      <c r="M50899" s="36"/>
      <c r="N50899" s="36"/>
    </row>
    <row r="50900" spans="13:14" x14ac:dyDescent="0.25">
      <c r="M50900" s="36"/>
      <c r="N50900" s="36"/>
    </row>
    <row r="50901" spans="13:14" x14ac:dyDescent="0.25">
      <c r="M50901" s="36"/>
      <c r="N50901" s="36"/>
    </row>
    <row r="50902" spans="13:14" x14ac:dyDescent="0.25">
      <c r="M50902" s="36"/>
      <c r="N50902" s="36"/>
    </row>
    <row r="50903" spans="13:14" x14ac:dyDescent="0.25">
      <c r="M50903" s="36"/>
      <c r="N50903" s="36"/>
    </row>
    <row r="50904" spans="13:14" x14ac:dyDescent="0.25">
      <c r="M50904" s="36"/>
      <c r="N50904" s="36"/>
    </row>
    <row r="50905" spans="13:14" x14ac:dyDescent="0.25">
      <c r="M50905" s="36"/>
      <c r="N50905" s="36"/>
    </row>
    <row r="50906" spans="13:14" x14ac:dyDescent="0.25">
      <c r="M50906" s="36"/>
      <c r="N50906" s="36"/>
    </row>
    <row r="50907" spans="13:14" x14ac:dyDescent="0.25">
      <c r="M50907" s="36"/>
      <c r="N50907" s="36"/>
    </row>
    <row r="50908" spans="13:14" x14ac:dyDescent="0.25">
      <c r="M50908" s="36"/>
      <c r="N50908" s="36"/>
    </row>
    <row r="50909" spans="13:14" x14ac:dyDescent="0.25">
      <c r="M50909" s="36"/>
      <c r="N50909" s="36"/>
    </row>
    <row r="50910" spans="13:14" x14ac:dyDescent="0.25">
      <c r="M50910" s="36"/>
      <c r="N50910" s="36"/>
    </row>
    <row r="50911" spans="13:14" x14ac:dyDescent="0.25">
      <c r="M50911" s="36"/>
      <c r="N50911" s="36"/>
    </row>
    <row r="50912" spans="13:14" x14ac:dyDescent="0.25">
      <c r="M50912" s="36"/>
      <c r="N50912" s="36"/>
    </row>
    <row r="50913" spans="13:14" x14ac:dyDescent="0.25">
      <c r="M50913" s="36"/>
      <c r="N50913" s="36"/>
    </row>
    <row r="50914" spans="13:14" x14ac:dyDescent="0.25">
      <c r="M50914" s="36"/>
      <c r="N50914" s="36"/>
    </row>
    <row r="50915" spans="13:14" x14ac:dyDescent="0.25">
      <c r="M50915" s="36"/>
      <c r="N50915" s="36"/>
    </row>
    <row r="50916" spans="13:14" x14ac:dyDescent="0.25">
      <c r="M50916" s="36"/>
      <c r="N50916" s="36"/>
    </row>
    <row r="50917" spans="13:14" x14ac:dyDescent="0.25">
      <c r="M50917" s="36"/>
      <c r="N50917" s="36"/>
    </row>
    <row r="50918" spans="13:14" x14ac:dyDescent="0.25">
      <c r="M50918" s="36"/>
      <c r="N50918" s="36"/>
    </row>
    <row r="50919" spans="13:14" x14ac:dyDescent="0.25">
      <c r="M50919" s="36"/>
      <c r="N50919" s="36"/>
    </row>
    <row r="50920" spans="13:14" x14ac:dyDescent="0.25">
      <c r="M50920" s="36"/>
      <c r="N50920" s="36"/>
    </row>
    <row r="50921" spans="13:14" x14ac:dyDescent="0.25">
      <c r="M50921" s="36"/>
      <c r="N50921" s="36"/>
    </row>
    <row r="50922" spans="13:14" x14ac:dyDescent="0.25">
      <c r="M50922" s="36"/>
      <c r="N50922" s="36"/>
    </row>
    <row r="50923" spans="13:14" x14ac:dyDescent="0.25">
      <c r="M50923" s="36"/>
      <c r="N50923" s="36"/>
    </row>
    <row r="50924" spans="13:14" x14ac:dyDescent="0.25">
      <c r="M50924" s="36"/>
      <c r="N50924" s="36"/>
    </row>
    <row r="50925" spans="13:14" x14ac:dyDescent="0.25">
      <c r="M50925" s="36"/>
      <c r="N50925" s="36"/>
    </row>
    <row r="50926" spans="13:14" x14ac:dyDescent="0.25">
      <c r="M50926" s="36"/>
      <c r="N50926" s="36"/>
    </row>
    <row r="50927" spans="13:14" x14ac:dyDescent="0.25">
      <c r="M50927" s="36"/>
      <c r="N50927" s="36"/>
    </row>
    <row r="50928" spans="13:14" x14ac:dyDescent="0.25">
      <c r="M50928" s="36"/>
      <c r="N50928" s="36"/>
    </row>
    <row r="50929" spans="13:14" x14ac:dyDescent="0.25">
      <c r="M50929" s="36"/>
      <c r="N50929" s="36"/>
    </row>
    <row r="50930" spans="13:14" x14ac:dyDescent="0.25">
      <c r="M50930" s="36"/>
      <c r="N50930" s="36"/>
    </row>
    <row r="50931" spans="13:14" x14ac:dyDescent="0.25">
      <c r="M50931" s="36"/>
      <c r="N50931" s="36"/>
    </row>
    <row r="50932" spans="13:14" x14ac:dyDescent="0.25">
      <c r="M50932" s="36"/>
      <c r="N50932" s="36"/>
    </row>
    <row r="50933" spans="13:14" x14ac:dyDescent="0.25">
      <c r="M50933" s="36"/>
      <c r="N50933" s="36"/>
    </row>
    <row r="50934" spans="13:14" x14ac:dyDescent="0.25">
      <c r="M50934" s="36"/>
      <c r="N50934" s="36"/>
    </row>
    <row r="50935" spans="13:14" x14ac:dyDescent="0.25">
      <c r="M50935" s="36"/>
      <c r="N50935" s="36"/>
    </row>
    <row r="50936" spans="13:14" x14ac:dyDescent="0.25">
      <c r="M50936" s="36"/>
      <c r="N50936" s="36"/>
    </row>
    <row r="50937" spans="13:14" x14ac:dyDescent="0.25">
      <c r="M50937" s="36"/>
      <c r="N50937" s="36"/>
    </row>
    <row r="50938" spans="13:14" x14ac:dyDescent="0.25">
      <c r="M50938" s="36"/>
      <c r="N50938" s="36"/>
    </row>
    <row r="50939" spans="13:14" x14ac:dyDescent="0.25">
      <c r="M50939" s="36"/>
      <c r="N50939" s="36"/>
    </row>
    <row r="50940" spans="13:14" x14ac:dyDescent="0.25">
      <c r="M50940" s="36"/>
      <c r="N50940" s="36"/>
    </row>
    <row r="50941" spans="13:14" x14ac:dyDescent="0.25">
      <c r="M50941" s="36"/>
      <c r="N50941" s="36"/>
    </row>
    <row r="50942" spans="13:14" x14ac:dyDescent="0.25">
      <c r="M50942" s="36"/>
      <c r="N50942" s="36"/>
    </row>
    <row r="50943" spans="13:14" x14ac:dyDescent="0.25">
      <c r="M50943" s="36"/>
      <c r="N50943" s="36"/>
    </row>
    <row r="50944" spans="13:14" x14ac:dyDescent="0.25">
      <c r="M50944" s="36"/>
      <c r="N50944" s="36"/>
    </row>
    <row r="50945" spans="13:14" x14ac:dyDescent="0.25">
      <c r="M50945" s="36"/>
      <c r="N50945" s="36"/>
    </row>
    <row r="50946" spans="13:14" x14ac:dyDescent="0.25">
      <c r="M50946" s="36"/>
      <c r="N50946" s="36"/>
    </row>
    <row r="50947" spans="13:14" x14ac:dyDescent="0.25">
      <c r="M50947" s="36"/>
      <c r="N50947" s="36"/>
    </row>
    <row r="50948" spans="13:14" x14ac:dyDescent="0.25">
      <c r="M50948" s="36"/>
      <c r="N50948" s="36"/>
    </row>
    <row r="50949" spans="13:14" x14ac:dyDescent="0.25">
      <c r="M50949" s="36"/>
      <c r="N50949" s="36"/>
    </row>
    <row r="50950" spans="13:14" x14ac:dyDescent="0.25">
      <c r="M50950" s="36"/>
      <c r="N50950" s="36"/>
    </row>
    <row r="50951" spans="13:14" x14ac:dyDescent="0.25">
      <c r="M50951" s="36"/>
      <c r="N50951" s="36"/>
    </row>
    <row r="50952" spans="13:14" x14ac:dyDescent="0.25">
      <c r="M50952" s="36"/>
      <c r="N50952" s="36"/>
    </row>
    <row r="50953" spans="13:14" x14ac:dyDescent="0.25">
      <c r="M50953" s="36"/>
      <c r="N50953" s="36"/>
    </row>
    <row r="50954" spans="13:14" x14ac:dyDescent="0.25">
      <c r="M50954" s="36"/>
      <c r="N50954" s="36"/>
    </row>
    <row r="50955" spans="13:14" x14ac:dyDescent="0.25">
      <c r="M50955" s="36"/>
      <c r="N50955" s="36"/>
    </row>
    <row r="50956" spans="13:14" x14ac:dyDescent="0.25">
      <c r="M50956" s="36"/>
      <c r="N50956" s="36"/>
    </row>
    <row r="50957" spans="13:14" x14ac:dyDescent="0.25">
      <c r="M50957" s="36"/>
      <c r="N50957" s="36"/>
    </row>
    <row r="50958" spans="13:14" x14ac:dyDescent="0.25">
      <c r="M50958" s="36"/>
      <c r="N50958" s="36"/>
    </row>
    <row r="50959" spans="13:14" x14ac:dyDescent="0.25">
      <c r="M50959" s="36"/>
      <c r="N50959" s="36"/>
    </row>
    <row r="50960" spans="13:14" x14ac:dyDescent="0.25">
      <c r="M50960" s="36"/>
      <c r="N50960" s="36"/>
    </row>
    <row r="50961" spans="13:14" x14ac:dyDescent="0.25">
      <c r="M50961" s="36"/>
      <c r="N50961" s="36"/>
    </row>
    <row r="50962" spans="13:14" x14ac:dyDescent="0.25">
      <c r="M50962" s="36"/>
      <c r="N50962" s="36"/>
    </row>
    <row r="50963" spans="13:14" x14ac:dyDescent="0.25">
      <c r="M50963" s="36"/>
      <c r="N50963" s="36"/>
    </row>
    <row r="50964" spans="13:14" x14ac:dyDescent="0.25">
      <c r="M50964" s="36"/>
      <c r="N50964" s="36"/>
    </row>
    <row r="50965" spans="13:14" x14ac:dyDescent="0.25">
      <c r="M50965" s="36"/>
      <c r="N50965" s="36"/>
    </row>
    <row r="50966" spans="13:14" x14ac:dyDescent="0.25">
      <c r="M50966" s="36"/>
      <c r="N50966" s="36"/>
    </row>
    <row r="50967" spans="13:14" x14ac:dyDescent="0.25">
      <c r="M50967" s="36"/>
      <c r="N50967" s="36"/>
    </row>
    <row r="50968" spans="13:14" x14ac:dyDescent="0.25">
      <c r="M50968" s="36"/>
      <c r="N50968" s="36"/>
    </row>
    <row r="50969" spans="13:14" x14ac:dyDescent="0.25">
      <c r="M50969" s="36"/>
      <c r="N50969" s="36"/>
    </row>
    <row r="50970" spans="13:14" x14ac:dyDescent="0.25">
      <c r="M50970" s="36"/>
      <c r="N50970" s="36"/>
    </row>
    <row r="50971" spans="13:14" x14ac:dyDescent="0.25">
      <c r="M50971" s="36"/>
      <c r="N50971" s="36"/>
    </row>
    <row r="50972" spans="13:14" x14ac:dyDescent="0.25">
      <c r="M50972" s="36"/>
      <c r="N50972" s="36"/>
    </row>
    <row r="50973" spans="13:14" x14ac:dyDescent="0.25">
      <c r="M50973" s="36"/>
      <c r="N50973" s="36"/>
    </row>
    <row r="50974" spans="13:14" x14ac:dyDescent="0.25">
      <c r="M50974" s="36"/>
      <c r="N50974" s="36"/>
    </row>
    <row r="50975" spans="13:14" x14ac:dyDescent="0.25">
      <c r="M50975" s="36"/>
      <c r="N50975" s="36"/>
    </row>
    <row r="50976" spans="13:14" x14ac:dyDescent="0.25">
      <c r="M50976" s="36"/>
      <c r="N50976" s="36"/>
    </row>
    <row r="50977" spans="13:14" x14ac:dyDescent="0.25">
      <c r="M50977" s="36"/>
      <c r="N50977" s="36"/>
    </row>
    <row r="50978" spans="13:14" x14ac:dyDescent="0.25">
      <c r="M50978" s="36"/>
      <c r="N50978" s="36"/>
    </row>
    <row r="50979" spans="13:14" x14ac:dyDescent="0.25">
      <c r="M50979" s="36"/>
      <c r="N50979" s="36"/>
    </row>
    <row r="50980" spans="13:14" x14ac:dyDescent="0.25">
      <c r="M50980" s="36"/>
      <c r="N50980" s="36"/>
    </row>
    <row r="50981" spans="13:14" x14ac:dyDescent="0.25">
      <c r="M50981" s="36"/>
      <c r="N50981" s="36"/>
    </row>
    <row r="50982" spans="13:14" x14ac:dyDescent="0.25">
      <c r="M50982" s="36"/>
      <c r="N50982" s="36"/>
    </row>
    <row r="50983" spans="13:14" x14ac:dyDescent="0.25">
      <c r="M50983" s="36"/>
      <c r="N50983" s="36"/>
    </row>
    <row r="50984" spans="13:14" x14ac:dyDescent="0.25">
      <c r="M50984" s="36"/>
      <c r="N50984" s="36"/>
    </row>
    <row r="50985" spans="13:14" x14ac:dyDescent="0.25">
      <c r="M50985" s="36"/>
      <c r="N50985" s="36"/>
    </row>
    <row r="50986" spans="13:14" x14ac:dyDescent="0.25">
      <c r="M50986" s="36"/>
      <c r="N50986" s="36"/>
    </row>
    <row r="50987" spans="13:14" x14ac:dyDescent="0.25">
      <c r="M50987" s="36"/>
      <c r="N50987" s="36"/>
    </row>
    <row r="50988" spans="13:14" x14ac:dyDescent="0.25">
      <c r="M50988" s="36"/>
      <c r="N50988" s="36"/>
    </row>
    <row r="50989" spans="13:14" x14ac:dyDescent="0.25">
      <c r="M50989" s="36"/>
      <c r="N50989" s="36"/>
    </row>
    <row r="50990" spans="13:14" x14ac:dyDescent="0.25">
      <c r="M50990" s="36"/>
      <c r="N50990" s="36"/>
    </row>
    <row r="50991" spans="13:14" x14ac:dyDescent="0.25">
      <c r="M50991" s="36"/>
      <c r="N50991" s="36"/>
    </row>
    <row r="50992" spans="13:14" x14ac:dyDescent="0.25">
      <c r="M50992" s="36"/>
      <c r="N50992" s="36"/>
    </row>
    <row r="50993" spans="13:14" x14ac:dyDescent="0.25">
      <c r="M50993" s="36"/>
      <c r="N50993" s="36"/>
    </row>
    <row r="50994" spans="13:14" x14ac:dyDescent="0.25">
      <c r="M50994" s="36"/>
      <c r="N50994" s="36"/>
    </row>
    <row r="50995" spans="13:14" x14ac:dyDescent="0.25">
      <c r="M50995" s="36"/>
      <c r="N50995" s="36"/>
    </row>
    <row r="50996" spans="13:14" x14ac:dyDescent="0.25">
      <c r="M50996" s="36"/>
      <c r="N50996" s="36"/>
    </row>
    <row r="50997" spans="13:14" x14ac:dyDescent="0.25">
      <c r="M50997" s="36"/>
      <c r="N50997" s="36"/>
    </row>
    <row r="50998" spans="13:14" x14ac:dyDescent="0.25">
      <c r="M50998" s="36"/>
      <c r="N50998" s="36"/>
    </row>
    <row r="50999" spans="13:14" x14ac:dyDescent="0.25">
      <c r="M50999" s="36"/>
      <c r="N50999" s="36"/>
    </row>
    <row r="51000" spans="13:14" x14ac:dyDescent="0.25">
      <c r="M51000" s="36"/>
      <c r="N51000" s="36"/>
    </row>
    <row r="51001" spans="13:14" x14ac:dyDescent="0.25">
      <c r="M51001" s="36"/>
      <c r="N51001" s="36"/>
    </row>
    <row r="51002" spans="13:14" x14ac:dyDescent="0.25">
      <c r="M51002" s="36"/>
      <c r="N51002" s="36"/>
    </row>
    <row r="51003" spans="13:14" x14ac:dyDescent="0.25">
      <c r="M51003" s="36"/>
      <c r="N51003" s="36"/>
    </row>
    <row r="51004" spans="13:14" x14ac:dyDescent="0.25">
      <c r="M51004" s="36"/>
      <c r="N51004" s="36"/>
    </row>
    <row r="51005" spans="13:14" x14ac:dyDescent="0.25">
      <c r="M51005" s="36"/>
      <c r="N51005" s="36"/>
    </row>
    <row r="51006" spans="13:14" x14ac:dyDescent="0.25">
      <c r="M51006" s="36"/>
      <c r="N51006" s="36"/>
    </row>
    <row r="51007" spans="13:14" x14ac:dyDescent="0.25">
      <c r="M51007" s="36"/>
      <c r="N51007" s="36"/>
    </row>
    <row r="51008" spans="13:14" x14ac:dyDescent="0.25">
      <c r="M51008" s="36"/>
      <c r="N51008" s="36"/>
    </row>
    <row r="51009" spans="13:14" x14ac:dyDescent="0.25">
      <c r="M51009" s="36"/>
      <c r="N51009" s="36"/>
    </row>
    <row r="51010" spans="13:14" x14ac:dyDescent="0.25">
      <c r="M51010" s="36"/>
      <c r="N51010" s="36"/>
    </row>
    <row r="51011" spans="13:14" x14ac:dyDescent="0.25">
      <c r="M51011" s="36"/>
      <c r="N51011" s="36"/>
    </row>
    <row r="51012" spans="13:14" x14ac:dyDescent="0.25">
      <c r="M51012" s="36"/>
      <c r="N51012" s="36"/>
    </row>
    <row r="51013" spans="13:14" x14ac:dyDescent="0.25">
      <c r="M51013" s="36"/>
      <c r="N51013" s="36"/>
    </row>
    <row r="51014" spans="13:14" x14ac:dyDescent="0.25">
      <c r="M51014" s="36"/>
      <c r="N51014" s="36"/>
    </row>
    <row r="51015" spans="13:14" x14ac:dyDescent="0.25">
      <c r="M51015" s="36"/>
      <c r="N51015" s="36"/>
    </row>
    <row r="51016" spans="13:14" x14ac:dyDescent="0.25">
      <c r="M51016" s="36"/>
      <c r="N51016" s="36"/>
    </row>
    <row r="51017" spans="13:14" x14ac:dyDescent="0.25">
      <c r="M51017" s="36"/>
      <c r="N51017" s="36"/>
    </row>
    <row r="51018" spans="13:14" x14ac:dyDescent="0.25">
      <c r="M51018" s="36"/>
      <c r="N51018" s="36"/>
    </row>
    <row r="51019" spans="13:14" x14ac:dyDescent="0.25">
      <c r="M51019" s="36"/>
      <c r="N51019" s="36"/>
    </row>
    <row r="51020" spans="13:14" x14ac:dyDescent="0.25">
      <c r="M51020" s="36"/>
      <c r="N51020" s="36"/>
    </row>
    <row r="51021" spans="13:14" x14ac:dyDescent="0.25">
      <c r="M51021" s="36"/>
      <c r="N51021" s="36"/>
    </row>
    <row r="51022" spans="13:14" x14ac:dyDescent="0.25">
      <c r="M51022" s="36"/>
      <c r="N51022" s="36"/>
    </row>
    <row r="51023" spans="13:14" x14ac:dyDescent="0.25">
      <c r="M51023" s="36"/>
      <c r="N51023" s="36"/>
    </row>
    <row r="51024" spans="13:14" x14ac:dyDescent="0.25">
      <c r="M51024" s="36"/>
      <c r="N51024" s="36"/>
    </row>
    <row r="51025" spans="13:14" x14ac:dyDescent="0.25">
      <c r="M51025" s="36"/>
      <c r="N51025" s="36"/>
    </row>
    <row r="51026" spans="13:14" x14ac:dyDescent="0.25">
      <c r="M51026" s="36"/>
      <c r="N51026" s="36"/>
    </row>
    <row r="51027" spans="13:14" x14ac:dyDescent="0.25">
      <c r="M51027" s="36"/>
      <c r="N51027" s="36"/>
    </row>
    <row r="51028" spans="13:14" x14ac:dyDescent="0.25">
      <c r="M51028" s="36"/>
      <c r="N51028" s="36"/>
    </row>
    <row r="51029" spans="13:14" x14ac:dyDescent="0.25">
      <c r="M51029" s="36"/>
      <c r="N51029" s="36"/>
    </row>
    <row r="51030" spans="13:14" x14ac:dyDescent="0.25">
      <c r="M51030" s="36"/>
      <c r="N51030" s="36"/>
    </row>
    <row r="51031" spans="13:14" x14ac:dyDescent="0.25">
      <c r="M51031" s="36"/>
      <c r="N51031" s="36"/>
    </row>
    <row r="51032" spans="13:14" x14ac:dyDescent="0.25">
      <c r="M51032" s="36"/>
      <c r="N51032" s="36"/>
    </row>
    <row r="51033" spans="13:14" x14ac:dyDescent="0.25">
      <c r="M51033" s="36"/>
      <c r="N51033" s="36"/>
    </row>
    <row r="51034" spans="13:14" x14ac:dyDescent="0.25">
      <c r="M51034" s="36"/>
      <c r="N51034" s="36"/>
    </row>
    <row r="51035" spans="13:14" x14ac:dyDescent="0.25">
      <c r="M51035" s="36"/>
      <c r="N51035" s="36"/>
    </row>
    <row r="51036" spans="13:14" x14ac:dyDescent="0.25">
      <c r="M51036" s="36"/>
      <c r="N51036" s="36"/>
    </row>
    <row r="51037" spans="13:14" x14ac:dyDescent="0.25">
      <c r="M51037" s="36"/>
      <c r="N51037" s="36"/>
    </row>
    <row r="51038" spans="13:14" x14ac:dyDescent="0.25">
      <c r="M51038" s="36"/>
      <c r="N51038" s="36"/>
    </row>
    <row r="51039" spans="13:14" x14ac:dyDescent="0.25">
      <c r="M51039" s="36"/>
      <c r="N51039" s="36"/>
    </row>
    <row r="51040" spans="13:14" x14ac:dyDescent="0.25">
      <c r="M51040" s="36"/>
      <c r="N51040" s="36"/>
    </row>
    <row r="51041" spans="13:14" x14ac:dyDescent="0.25">
      <c r="M51041" s="36"/>
      <c r="N51041" s="36"/>
    </row>
    <row r="51042" spans="13:14" x14ac:dyDescent="0.25">
      <c r="M51042" s="36"/>
      <c r="N51042" s="36"/>
    </row>
    <row r="51043" spans="13:14" x14ac:dyDescent="0.25">
      <c r="M51043" s="36"/>
      <c r="N51043" s="36"/>
    </row>
    <row r="51044" spans="13:14" x14ac:dyDescent="0.25">
      <c r="M51044" s="36"/>
      <c r="N51044" s="36"/>
    </row>
    <row r="51045" spans="13:14" x14ac:dyDescent="0.25">
      <c r="M51045" s="36"/>
      <c r="N51045" s="36"/>
    </row>
    <row r="51046" spans="13:14" x14ac:dyDescent="0.25">
      <c r="M51046" s="36"/>
      <c r="N51046" s="36"/>
    </row>
    <row r="51047" spans="13:14" x14ac:dyDescent="0.25">
      <c r="M51047" s="36"/>
      <c r="N51047" s="36"/>
    </row>
    <row r="51048" spans="13:14" x14ac:dyDescent="0.25">
      <c r="M51048" s="36"/>
      <c r="N51048" s="36"/>
    </row>
    <row r="51049" spans="13:14" x14ac:dyDescent="0.25">
      <c r="M51049" s="36"/>
      <c r="N51049" s="36"/>
    </row>
    <row r="51050" spans="13:14" x14ac:dyDescent="0.25">
      <c r="M51050" s="36"/>
      <c r="N51050" s="36"/>
    </row>
    <row r="51051" spans="13:14" x14ac:dyDescent="0.25">
      <c r="M51051" s="36"/>
      <c r="N51051" s="36"/>
    </row>
    <row r="51052" spans="13:14" x14ac:dyDescent="0.25">
      <c r="M51052" s="36"/>
      <c r="N51052" s="36"/>
    </row>
    <row r="51053" spans="13:14" x14ac:dyDescent="0.25">
      <c r="M51053" s="36"/>
      <c r="N51053" s="36"/>
    </row>
    <row r="51054" spans="13:14" x14ac:dyDescent="0.25">
      <c r="M51054" s="36"/>
      <c r="N51054" s="36"/>
    </row>
    <row r="51055" spans="13:14" x14ac:dyDescent="0.25">
      <c r="M51055" s="36"/>
      <c r="N51055" s="36"/>
    </row>
    <row r="51056" spans="13:14" x14ac:dyDescent="0.25">
      <c r="M51056" s="36"/>
      <c r="N51056" s="36"/>
    </row>
    <row r="51057" spans="13:14" x14ac:dyDescent="0.25">
      <c r="M51057" s="36"/>
      <c r="N51057" s="36"/>
    </row>
    <row r="51058" spans="13:14" x14ac:dyDescent="0.25">
      <c r="M51058" s="36"/>
      <c r="N51058" s="36"/>
    </row>
    <row r="51059" spans="13:14" x14ac:dyDescent="0.25">
      <c r="M51059" s="36"/>
      <c r="N51059" s="36"/>
    </row>
    <row r="51060" spans="13:14" x14ac:dyDescent="0.25">
      <c r="M51060" s="36"/>
      <c r="N51060" s="36"/>
    </row>
    <row r="51061" spans="13:14" x14ac:dyDescent="0.25">
      <c r="M51061" s="36"/>
      <c r="N51061" s="36"/>
    </row>
    <row r="51062" spans="13:14" x14ac:dyDescent="0.25">
      <c r="M51062" s="36"/>
      <c r="N51062" s="36"/>
    </row>
    <row r="51063" spans="13:14" x14ac:dyDescent="0.25">
      <c r="M51063" s="36"/>
      <c r="N51063" s="36"/>
    </row>
    <row r="51064" spans="13:14" x14ac:dyDescent="0.25">
      <c r="M51064" s="36"/>
      <c r="N51064" s="36"/>
    </row>
    <row r="51065" spans="13:14" x14ac:dyDescent="0.25">
      <c r="M51065" s="36"/>
      <c r="N51065" s="36"/>
    </row>
    <row r="51066" spans="13:14" x14ac:dyDescent="0.25">
      <c r="M51066" s="36"/>
      <c r="N51066" s="36"/>
    </row>
    <row r="51067" spans="13:14" x14ac:dyDescent="0.25">
      <c r="M51067" s="36"/>
      <c r="N51067" s="36"/>
    </row>
    <row r="51068" spans="13:14" x14ac:dyDescent="0.25">
      <c r="M51068" s="36"/>
      <c r="N51068" s="36"/>
    </row>
    <row r="51069" spans="13:14" x14ac:dyDescent="0.25">
      <c r="M51069" s="36"/>
      <c r="N51069" s="36"/>
    </row>
    <row r="51070" spans="13:14" x14ac:dyDescent="0.25">
      <c r="M51070" s="36"/>
      <c r="N51070" s="36"/>
    </row>
    <row r="51071" spans="13:14" x14ac:dyDescent="0.25">
      <c r="M51071" s="36"/>
      <c r="N51071" s="36"/>
    </row>
    <row r="51072" spans="13:14" x14ac:dyDescent="0.25">
      <c r="M51072" s="36"/>
      <c r="N51072" s="36"/>
    </row>
    <row r="51073" spans="13:14" x14ac:dyDescent="0.25">
      <c r="M51073" s="36"/>
      <c r="N51073" s="36"/>
    </row>
    <row r="51074" spans="13:14" x14ac:dyDescent="0.25">
      <c r="M51074" s="36"/>
      <c r="N51074" s="36"/>
    </row>
    <row r="51075" spans="13:14" x14ac:dyDescent="0.25">
      <c r="M51075" s="36"/>
      <c r="N51075" s="36"/>
    </row>
    <row r="51076" spans="13:14" x14ac:dyDescent="0.25">
      <c r="M51076" s="36"/>
      <c r="N51076" s="36"/>
    </row>
    <row r="51077" spans="13:14" x14ac:dyDescent="0.25">
      <c r="M51077" s="36"/>
      <c r="N51077" s="36"/>
    </row>
    <row r="51078" spans="13:14" x14ac:dyDescent="0.25">
      <c r="M51078" s="36"/>
      <c r="N51078" s="36"/>
    </row>
    <row r="51079" spans="13:14" x14ac:dyDescent="0.25">
      <c r="M51079" s="36"/>
      <c r="N51079" s="36"/>
    </row>
    <row r="51080" spans="13:14" x14ac:dyDescent="0.25">
      <c r="M51080" s="36"/>
      <c r="N51080" s="36"/>
    </row>
    <row r="51081" spans="13:14" x14ac:dyDescent="0.25">
      <c r="M51081" s="36"/>
      <c r="N51081" s="36"/>
    </row>
    <row r="51082" spans="13:14" x14ac:dyDescent="0.25">
      <c r="M51082" s="36"/>
      <c r="N51082" s="36"/>
    </row>
    <row r="51083" spans="13:14" x14ac:dyDescent="0.25">
      <c r="M51083" s="36"/>
      <c r="N51083" s="36"/>
    </row>
    <row r="51084" spans="13:14" x14ac:dyDescent="0.25">
      <c r="M51084" s="36"/>
      <c r="N51084" s="36"/>
    </row>
    <row r="51085" spans="13:14" x14ac:dyDescent="0.25">
      <c r="M51085" s="36"/>
      <c r="N51085" s="36"/>
    </row>
    <row r="51086" spans="13:14" x14ac:dyDescent="0.25">
      <c r="M51086" s="36"/>
      <c r="N51086" s="36"/>
    </row>
    <row r="51087" spans="13:14" x14ac:dyDescent="0.25">
      <c r="M51087" s="36"/>
      <c r="N51087" s="36"/>
    </row>
    <row r="51088" spans="13:14" x14ac:dyDescent="0.25">
      <c r="M51088" s="36"/>
      <c r="N51088" s="36"/>
    </row>
    <row r="51089" spans="13:14" x14ac:dyDescent="0.25">
      <c r="M51089" s="36"/>
      <c r="N51089" s="36"/>
    </row>
    <row r="51090" spans="13:14" x14ac:dyDescent="0.25">
      <c r="M51090" s="36"/>
      <c r="N51090" s="36"/>
    </row>
    <row r="51091" spans="13:14" x14ac:dyDescent="0.25">
      <c r="M51091" s="36"/>
      <c r="N51091" s="36"/>
    </row>
    <row r="51092" spans="13:14" x14ac:dyDescent="0.25">
      <c r="M51092" s="36"/>
      <c r="N51092" s="36"/>
    </row>
    <row r="51093" spans="13:14" x14ac:dyDescent="0.25">
      <c r="M51093" s="36"/>
      <c r="N51093" s="36"/>
    </row>
    <row r="51094" spans="13:14" x14ac:dyDescent="0.25">
      <c r="M51094" s="36"/>
      <c r="N51094" s="36"/>
    </row>
    <row r="51095" spans="13:14" x14ac:dyDescent="0.25">
      <c r="M51095" s="36"/>
      <c r="N51095" s="36"/>
    </row>
    <row r="51096" spans="13:14" x14ac:dyDescent="0.25">
      <c r="M51096" s="36"/>
      <c r="N51096" s="36"/>
    </row>
    <row r="51097" spans="13:14" x14ac:dyDescent="0.25">
      <c r="M51097" s="36"/>
      <c r="N51097" s="36"/>
    </row>
    <row r="51098" spans="13:14" x14ac:dyDescent="0.25">
      <c r="M51098" s="36"/>
      <c r="N51098" s="36"/>
    </row>
    <row r="51099" spans="13:14" x14ac:dyDescent="0.25">
      <c r="M51099" s="36"/>
      <c r="N51099" s="36"/>
    </row>
    <row r="51100" spans="13:14" x14ac:dyDescent="0.25">
      <c r="M51100" s="36"/>
      <c r="N51100" s="36"/>
    </row>
    <row r="51101" spans="13:14" x14ac:dyDescent="0.25">
      <c r="M51101" s="36"/>
      <c r="N51101" s="36"/>
    </row>
    <row r="51102" spans="13:14" x14ac:dyDescent="0.25">
      <c r="M51102" s="36"/>
      <c r="N51102" s="36"/>
    </row>
    <row r="51103" spans="13:14" x14ac:dyDescent="0.25">
      <c r="M51103" s="36"/>
      <c r="N51103" s="36"/>
    </row>
    <row r="51104" spans="13:14" x14ac:dyDescent="0.25">
      <c r="M51104" s="36"/>
      <c r="N51104" s="36"/>
    </row>
    <row r="51105" spans="13:14" x14ac:dyDescent="0.25">
      <c r="M51105" s="36"/>
      <c r="N51105" s="36"/>
    </row>
    <row r="51106" spans="13:14" x14ac:dyDescent="0.25">
      <c r="M51106" s="36"/>
      <c r="N51106" s="36"/>
    </row>
    <row r="51107" spans="13:14" x14ac:dyDescent="0.25">
      <c r="M51107" s="36"/>
      <c r="N51107" s="36"/>
    </row>
    <row r="51108" spans="13:14" x14ac:dyDescent="0.25">
      <c r="M51108" s="36"/>
      <c r="N51108" s="36"/>
    </row>
    <row r="51109" spans="13:14" x14ac:dyDescent="0.25">
      <c r="M51109" s="36"/>
      <c r="N51109" s="36"/>
    </row>
    <row r="51110" spans="13:14" x14ac:dyDescent="0.25">
      <c r="M51110" s="36"/>
      <c r="N51110" s="36"/>
    </row>
    <row r="51111" spans="13:14" x14ac:dyDescent="0.25">
      <c r="M51111" s="36"/>
      <c r="N51111" s="36"/>
    </row>
    <row r="51112" spans="13:14" x14ac:dyDescent="0.25">
      <c r="M51112" s="36"/>
      <c r="N51112" s="36"/>
    </row>
    <row r="51113" spans="13:14" x14ac:dyDescent="0.25">
      <c r="M51113" s="36"/>
      <c r="N51113" s="36"/>
    </row>
    <row r="51114" spans="13:14" x14ac:dyDescent="0.25">
      <c r="M51114" s="36"/>
      <c r="N51114" s="36"/>
    </row>
    <row r="51115" spans="13:14" x14ac:dyDescent="0.25">
      <c r="M51115" s="36"/>
      <c r="N51115" s="36"/>
    </row>
    <row r="51116" spans="13:14" x14ac:dyDescent="0.25">
      <c r="M51116" s="36"/>
      <c r="N51116" s="36"/>
    </row>
    <row r="51117" spans="13:14" x14ac:dyDescent="0.25">
      <c r="M51117" s="36"/>
      <c r="N51117" s="36"/>
    </row>
    <row r="51118" spans="13:14" x14ac:dyDescent="0.25">
      <c r="M51118" s="36"/>
      <c r="N51118" s="36"/>
    </row>
    <row r="51119" spans="13:14" x14ac:dyDescent="0.25">
      <c r="M51119" s="36"/>
      <c r="N51119" s="36"/>
    </row>
    <row r="51120" spans="13:14" x14ac:dyDescent="0.25">
      <c r="M51120" s="36"/>
      <c r="N51120" s="36"/>
    </row>
    <row r="51121" spans="13:14" x14ac:dyDescent="0.25">
      <c r="M51121" s="36"/>
      <c r="N51121" s="36"/>
    </row>
    <row r="51122" spans="13:14" x14ac:dyDescent="0.25">
      <c r="M51122" s="36"/>
      <c r="N51122" s="36"/>
    </row>
    <row r="51123" spans="13:14" x14ac:dyDescent="0.25">
      <c r="M51123" s="36"/>
      <c r="N51123" s="36"/>
    </row>
    <row r="51124" spans="13:14" x14ac:dyDescent="0.25">
      <c r="M51124" s="36"/>
      <c r="N51124" s="36"/>
    </row>
    <row r="51125" spans="13:14" x14ac:dyDescent="0.25">
      <c r="M51125" s="36"/>
      <c r="N51125" s="36"/>
    </row>
    <row r="51126" spans="13:14" x14ac:dyDescent="0.25">
      <c r="M51126" s="36"/>
      <c r="N51126" s="36"/>
    </row>
    <row r="51127" spans="13:14" x14ac:dyDescent="0.25">
      <c r="M51127" s="36"/>
      <c r="N51127" s="36"/>
    </row>
    <row r="51128" spans="13:14" x14ac:dyDescent="0.25">
      <c r="M51128" s="36"/>
      <c r="N51128" s="36"/>
    </row>
    <row r="51129" spans="13:14" x14ac:dyDescent="0.25">
      <c r="M51129" s="36"/>
      <c r="N51129" s="36"/>
    </row>
    <row r="51130" spans="13:14" x14ac:dyDescent="0.25">
      <c r="M51130" s="36"/>
      <c r="N51130" s="36"/>
    </row>
    <row r="51131" spans="13:14" x14ac:dyDescent="0.25">
      <c r="M51131" s="36"/>
      <c r="N51131" s="36"/>
    </row>
    <row r="51132" spans="13:14" x14ac:dyDescent="0.25">
      <c r="M51132" s="36"/>
      <c r="N51132" s="36"/>
    </row>
    <row r="51133" spans="13:14" x14ac:dyDescent="0.25">
      <c r="M51133" s="36"/>
      <c r="N51133" s="36"/>
    </row>
    <row r="51134" spans="13:14" x14ac:dyDescent="0.25">
      <c r="M51134" s="36"/>
      <c r="N51134" s="36"/>
    </row>
    <row r="51135" spans="13:14" x14ac:dyDescent="0.25">
      <c r="M51135" s="36"/>
      <c r="N51135" s="36"/>
    </row>
    <row r="51136" spans="13:14" x14ac:dyDescent="0.25">
      <c r="M51136" s="36"/>
      <c r="N51136" s="36"/>
    </row>
    <row r="51137" spans="13:14" x14ac:dyDescent="0.25">
      <c r="M51137" s="36"/>
      <c r="N51137" s="36"/>
    </row>
    <row r="51138" spans="13:14" x14ac:dyDescent="0.25">
      <c r="M51138" s="36"/>
      <c r="N51138" s="36"/>
    </row>
    <row r="51139" spans="13:14" x14ac:dyDescent="0.25">
      <c r="M51139" s="36"/>
      <c r="N51139" s="36"/>
    </row>
    <row r="51140" spans="13:14" x14ac:dyDescent="0.25">
      <c r="M51140" s="36"/>
      <c r="N51140" s="36"/>
    </row>
    <row r="51141" spans="13:14" x14ac:dyDescent="0.25">
      <c r="M51141" s="36"/>
      <c r="N51141" s="36"/>
    </row>
    <row r="51142" spans="13:14" x14ac:dyDescent="0.25">
      <c r="M51142" s="36"/>
      <c r="N51142" s="36"/>
    </row>
    <row r="51143" spans="13:14" x14ac:dyDescent="0.25">
      <c r="M51143" s="36"/>
      <c r="N51143" s="36"/>
    </row>
    <row r="51144" spans="13:14" x14ac:dyDescent="0.25">
      <c r="M51144" s="36"/>
      <c r="N51144" s="36"/>
    </row>
    <row r="51145" spans="13:14" x14ac:dyDescent="0.25">
      <c r="M51145" s="36"/>
      <c r="N51145" s="36"/>
    </row>
    <row r="51146" spans="13:14" x14ac:dyDescent="0.25">
      <c r="M51146" s="36"/>
      <c r="N51146" s="36"/>
    </row>
    <row r="51147" spans="13:14" x14ac:dyDescent="0.25">
      <c r="M51147" s="36"/>
      <c r="N51147" s="36"/>
    </row>
    <row r="51148" spans="13:14" x14ac:dyDescent="0.25">
      <c r="M51148" s="36"/>
      <c r="N51148" s="36"/>
    </row>
    <row r="51149" spans="13:14" x14ac:dyDescent="0.25">
      <c r="M51149" s="36"/>
      <c r="N51149" s="36"/>
    </row>
    <row r="51150" spans="13:14" x14ac:dyDescent="0.25">
      <c r="M51150" s="36"/>
      <c r="N51150" s="36"/>
    </row>
    <row r="51151" spans="13:14" x14ac:dyDescent="0.25">
      <c r="M51151" s="36"/>
      <c r="N51151" s="36"/>
    </row>
    <row r="51152" spans="13:14" x14ac:dyDescent="0.25">
      <c r="M51152" s="36"/>
      <c r="N51152" s="36"/>
    </row>
    <row r="51153" spans="13:14" x14ac:dyDescent="0.25">
      <c r="M51153" s="36"/>
      <c r="N51153" s="36"/>
    </row>
    <row r="51154" spans="13:14" x14ac:dyDescent="0.25">
      <c r="M51154" s="36"/>
      <c r="N51154" s="36"/>
    </row>
    <row r="51155" spans="13:14" x14ac:dyDescent="0.25">
      <c r="M51155" s="36"/>
      <c r="N51155" s="36"/>
    </row>
    <row r="51156" spans="13:14" x14ac:dyDescent="0.25">
      <c r="M51156" s="36"/>
      <c r="N51156" s="36"/>
    </row>
    <row r="51157" spans="13:14" x14ac:dyDescent="0.25">
      <c r="M51157" s="36"/>
      <c r="N51157" s="36"/>
    </row>
    <row r="51158" spans="13:14" x14ac:dyDescent="0.25">
      <c r="M51158" s="36"/>
      <c r="N51158" s="36"/>
    </row>
    <row r="51159" spans="13:14" x14ac:dyDescent="0.25">
      <c r="M51159" s="36"/>
      <c r="N51159" s="36"/>
    </row>
    <row r="51160" spans="13:14" x14ac:dyDescent="0.25">
      <c r="M51160" s="36"/>
      <c r="N51160" s="36"/>
    </row>
    <row r="51161" spans="13:14" x14ac:dyDescent="0.25">
      <c r="M51161" s="36"/>
      <c r="N51161" s="36"/>
    </row>
    <row r="51162" spans="13:14" x14ac:dyDescent="0.25">
      <c r="M51162" s="36"/>
      <c r="N51162" s="36"/>
    </row>
    <row r="51163" spans="13:14" x14ac:dyDescent="0.25">
      <c r="M51163" s="36"/>
      <c r="N51163" s="36"/>
    </row>
    <row r="51164" spans="13:14" x14ac:dyDescent="0.25">
      <c r="M51164" s="36"/>
      <c r="N51164" s="36"/>
    </row>
    <row r="51165" spans="13:14" x14ac:dyDescent="0.25">
      <c r="M51165" s="36"/>
      <c r="N51165" s="36"/>
    </row>
    <row r="51166" spans="13:14" x14ac:dyDescent="0.25">
      <c r="M51166" s="36"/>
      <c r="N51166" s="36"/>
    </row>
    <row r="51167" spans="13:14" x14ac:dyDescent="0.25">
      <c r="M51167" s="36"/>
      <c r="N51167" s="36"/>
    </row>
    <row r="51168" spans="13:14" x14ac:dyDescent="0.25">
      <c r="M51168" s="36"/>
      <c r="N51168" s="36"/>
    </row>
    <row r="51169" spans="12:14" x14ac:dyDescent="0.25">
      <c r="M51169" s="36"/>
      <c r="N51169" s="36"/>
    </row>
    <row r="51170" spans="12:14" x14ac:dyDescent="0.25">
      <c r="M51170" s="36"/>
      <c r="N51170" s="36"/>
    </row>
    <row r="51171" spans="12:14" x14ac:dyDescent="0.25">
      <c r="M51171" s="36"/>
      <c r="N51171" s="36"/>
    </row>
    <row r="51172" spans="12:14" x14ac:dyDescent="0.25">
      <c r="M51172" s="36"/>
      <c r="N51172" s="36"/>
    </row>
    <row r="51173" spans="12:14" x14ac:dyDescent="0.25">
      <c r="M51173" s="36"/>
      <c r="N51173" s="36"/>
    </row>
    <row r="51174" spans="12:14" x14ac:dyDescent="0.25">
      <c r="M51174" s="36"/>
      <c r="N51174" s="36"/>
    </row>
    <row r="51175" spans="12:14" x14ac:dyDescent="0.25">
      <c r="M51175" s="36"/>
      <c r="N51175" s="36"/>
    </row>
    <row r="51176" spans="12:14" x14ac:dyDescent="0.25">
      <c r="M51176" s="36"/>
      <c r="N51176" s="36"/>
    </row>
    <row r="51177" spans="12:14" x14ac:dyDescent="0.25">
      <c r="M51177" s="36"/>
      <c r="N51177" s="36"/>
    </row>
    <row r="51178" spans="12:14" x14ac:dyDescent="0.25">
      <c r="L51178" s="36"/>
      <c r="M51178" s="36"/>
      <c r="N51178" s="36"/>
    </row>
    <row r="51179" spans="12:14" x14ac:dyDescent="0.25">
      <c r="L51179" s="36"/>
      <c r="M51179" s="36"/>
      <c r="N51179" s="36"/>
    </row>
    <row r="51180" spans="12:14" x14ac:dyDescent="0.25">
      <c r="L51180" s="36"/>
      <c r="M51180" s="36"/>
      <c r="N51180" s="36"/>
    </row>
    <row r="51181" spans="12:14" x14ac:dyDescent="0.25">
      <c r="L51181" s="36"/>
      <c r="M51181" s="36"/>
      <c r="N51181" s="36"/>
    </row>
    <row r="51182" spans="12:14" x14ac:dyDescent="0.25">
      <c r="L51182" s="36"/>
      <c r="M51182" s="36"/>
      <c r="N51182" s="36"/>
    </row>
    <row r="51183" spans="12:14" x14ac:dyDescent="0.25">
      <c r="L51183" s="36"/>
      <c r="M51183" s="36"/>
      <c r="N51183" s="36"/>
    </row>
    <row r="51184" spans="12:14" x14ac:dyDescent="0.25">
      <c r="L51184" s="36"/>
      <c r="M51184" s="36"/>
      <c r="N51184" s="36"/>
    </row>
    <row r="51185" spans="12:14" x14ac:dyDescent="0.25">
      <c r="L51185" s="36"/>
      <c r="M51185" s="36"/>
      <c r="N51185" s="36"/>
    </row>
    <row r="51186" spans="12:14" x14ac:dyDescent="0.25">
      <c r="L51186" s="36"/>
      <c r="M51186" s="36"/>
      <c r="N51186" s="36"/>
    </row>
    <row r="51187" spans="12:14" x14ac:dyDescent="0.25">
      <c r="L51187" s="36"/>
      <c r="M51187" s="36"/>
      <c r="N51187" s="36"/>
    </row>
    <row r="51188" spans="12:14" x14ac:dyDescent="0.25">
      <c r="L51188" s="36"/>
      <c r="M51188" s="36"/>
      <c r="N51188" s="36"/>
    </row>
    <row r="51189" spans="12:14" x14ac:dyDescent="0.25">
      <c r="L51189" s="36"/>
      <c r="M51189" s="36"/>
      <c r="N51189" s="36"/>
    </row>
    <row r="51190" spans="12:14" x14ac:dyDescent="0.25">
      <c r="L51190" s="36"/>
      <c r="M51190" s="36"/>
      <c r="N51190" s="36"/>
    </row>
    <row r="51191" spans="12:14" x14ac:dyDescent="0.25">
      <c r="L51191" s="36"/>
      <c r="M51191" s="36"/>
      <c r="N51191" s="36"/>
    </row>
    <row r="51192" spans="12:14" x14ac:dyDescent="0.25">
      <c r="L51192" s="36"/>
      <c r="M51192" s="36"/>
      <c r="N51192" s="36"/>
    </row>
    <row r="51193" spans="12:14" x14ac:dyDescent="0.25">
      <c r="L51193" s="36"/>
      <c r="M51193" s="36"/>
      <c r="N51193" s="36"/>
    </row>
    <row r="51194" spans="12:14" x14ac:dyDescent="0.25">
      <c r="L51194" s="36"/>
      <c r="M51194" s="36"/>
      <c r="N51194" s="36"/>
    </row>
    <row r="51195" spans="12:14" x14ac:dyDescent="0.25">
      <c r="L51195" s="36"/>
      <c r="M51195" s="36"/>
      <c r="N51195" s="36"/>
    </row>
    <row r="51196" spans="12:14" x14ac:dyDescent="0.25">
      <c r="L51196" s="36"/>
      <c r="M51196" s="36"/>
      <c r="N51196" s="36"/>
    </row>
    <row r="51197" spans="12:14" x14ac:dyDescent="0.25">
      <c r="L51197" s="36"/>
      <c r="M51197" s="36"/>
      <c r="N51197" s="36"/>
    </row>
    <row r="51198" spans="12:14" x14ac:dyDescent="0.25">
      <c r="L51198" s="36"/>
      <c r="M51198" s="36"/>
      <c r="N51198" s="36"/>
    </row>
    <row r="51199" spans="12:14" x14ac:dyDescent="0.25">
      <c r="L51199" s="36"/>
      <c r="M51199" s="36"/>
      <c r="N51199" s="36"/>
    </row>
    <row r="51200" spans="12:14" x14ac:dyDescent="0.25">
      <c r="L51200" s="36"/>
      <c r="M51200" s="36"/>
      <c r="N51200" s="36"/>
    </row>
    <row r="51201" spans="12:14" x14ac:dyDescent="0.25">
      <c r="L51201" s="36"/>
      <c r="M51201" s="36"/>
      <c r="N51201" s="36"/>
    </row>
    <row r="51202" spans="12:14" x14ac:dyDescent="0.25">
      <c r="L51202" s="36"/>
      <c r="M51202" s="36"/>
      <c r="N51202" s="36"/>
    </row>
    <row r="51203" spans="12:14" x14ac:dyDescent="0.25">
      <c r="L51203" s="36"/>
      <c r="M51203" s="36"/>
      <c r="N51203" s="36"/>
    </row>
    <row r="51204" spans="12:14" x14ac:dyDescent="0.25">
      <c r="L51204" s="36"/>
      <c r="M51204" s="36"/>
      <c r="N51204" s="36"/>
    </row>
    <row r="51205" spans="12:14" x14ac:dyDescent="0.25">
      <c r="L51205" s="36"/>
      <c r="M51205" s="36"/>
      <c r="N51205" s="36"/>
    </row>
    <row r="51206" spans="12:14" x14ac:dyDescent="0.25">
      <c r="L51206" s="36"/>
      <c r="M51206" s="36"/>
      <c r="N51206" s="36"/>
    </row>
    <row r="51207" spans="12:14" x14ac:dyDescent="0.25">
      <c r="L51207" s="36"/>
      <c r="M51207" s="36"/>
      <c r="N51207" s="36"/>
    </row>
    <row r="51208" spans="12:14" x14ac:dyDescent="0.25">
      <c r="L51208" s="36"/>
      <c r="M51208" s="36"/>
      <c r="N51208" s="36"/>
    </row>
    <row r="51209" spans="12:14" x14ac:dyDescent="0.25">
      <c r="L51209" s="36"/>
      <c r="M51209" s="36"/>
      <c r="N51209" s="36"/>
    </row>
    <row r="51210" spans="12:14" x14ac:dyDescent="0.25">
      <c r="L51210" s="36"/>
      <c r="M51210" s="36"/>
      <c r="N51210" s="36"/>
    </row>
    <row r="51211" spans="12:14" x14ac:dyDescent="0.25">
      <c r="L51211" s="36"/>
      <c r="M51211" s="36"/>
      <c r="N51211" s="36"/>
    </row>
    <row r="51212" spans="12:14" x14ac:dyDescent="0.25">
      <c r="L51212" s="36"/>
      <c r="M51212" s="36"/>
      <c r="N51212" s="36"/>
    </row>
    <row r="51213" spans="12:14" x14ac:dyDescent="0.25">
      <c r="L51213" s="36"/>
      <c r="M51213" s="36"/>
      <c r="N51213" s="36"/>
    </row>
    <row r="51214" spans="12:14" x14ac:dyDescent="0.25">
      <c r="L51214" s="36"/>
      <c r="M51214" s="36"/>
      <c r="N51214" s="36"/>
    </row>
    <row r="51215" spans="12:14" x14ac:dyDescent="0.25">
      <c r="L51215" s="36"/>
      <c r="M51215" s="36"/>
      <c r="N51215" s="36"/>
    </row>
    <row r="51216" spans="12:14" x14ac:dyDescent="0.25">
      <c r="L51216" s="36"/>
      <c r="M51216" s="36"/>
      <c r="N51216" s="36"/>
    </row>
    <row r="51217" spans="12:14" x14ac:dyDescent="0.25">
      <c r="L51217" s="36"/>
      <c r="M51217" s="36"/>
      <c r="N51217" s="36"/>
    </row>
    <row r="51218" spans="12:14" x14ac:dyDescent="0.25">
      <c r="L51218" s="36"/>
      <c r="M51218" s="36"/>
      <c r="N51218" s="36"/>
    </row>
    <row r="51219" spans="12:14" x14ac:dyDescent="0.25">
      <c r="L51219" s="36"/>
      <c r="M51219" s="36"/>
      <c r="N51219" s="36"/>
    </row>
    <row r="51220" spans="12:14" x14ac:dyDescent="0.25">
      <c r="L51220" s="36"/>
      <c r="M51220" s="36"/>
      <c r="N51220" s="36"/>
    </row>
    <row r="51221" spans="12:14" x14ac:dyDescent="0.25">
      <c r="L51221" s="36"/>
      <c r="M51221" s="36"/>
      <c r="N51221" s="36"/>
    </row>
    <row r="51222" spans="12:14" x14ac:dyDescent="0.25">
      <c r="L51222" s="36"/>
      <c r="M51222" s="36"/>
      <c r="N51222" s="36"/>
    </row>
    <row r="51223" spans="12:14" x14ac:dyDescent="0.25">
      <c r="L51223" s="36"/>
      <c r="M51223" s="36"/>
      <c r="N51223" s="36"/>
    </row>
    <row r="51224" spans="12:14" x14ac:dyDescent="0.25">
      <c r="L51224" s="36"/>
      <c r="M51224" s="36"/>
      <c r="N51224" s="36"/>
    </row>
    <row r="51225" spans="12:14" x14ac:dyDescent="0.25">
      <c r="L51225" s="36"/>
      <c r="M51225" s="36"/>
      <c r="N51225" s="36"/>
    </row>
    <row r="51226" spans="12:14" x14ac:dyDescent="0.25">
      <c r="L51226" s="36"/>
      <c r="M51226" s="36"/>
      <c r="N51226" s="36"/>
    </row>
    <row r="51227" spans="12:14" x14ac:dyDescent="0.25">
      <c r="L51227" s="36"/>
      <c r="M51227" s="36"/>
      <c r="N51227" s="36"/>
    </row>
    <row r="51228" spans="12:14" x14ac:dyDescent="0.25">
      <c r="L51228" s="36"/>
      <c r="M51228" s="36"/>
      <c r="N51228" s="36"/>
    </row>
    <row r="51229" spans="12:14" x14ac:dyDescent="0.25">
      <c r="L51229" s="36"/>
      <c r="M51229" s="36"/>
      <c r="N51229" s="36"/>
    </row>
    <row r="51230" spans="12:14" x14ac:dyDescent="0.25">
      <c r="L51230" s="36"/>
      <c r="M51230" s="36"/>
      <c r="N51230" s="36"/>
    </row>
    <row r="51231" spans="12:14" x14ac:dyDescent="0.25">
      <c r="L51231" s="36"/>
      <c r="M51231" s="36"/>
      <c r="N51231" s="36"/>
    </row>
    <row r="51232" spans="12:14" x14ac:dyDescent="0.25">
      <c r="L51232" s="36"/>
      <c r="M51232" s="36"/>
      <c r="N51232" s="36"/>
    </row>
    <row r="51233" spans="12:14" x14ac:dyDescent="0.25">
      <c r="L51233" s="36"/>
      <c r="M51233" s="36"/>
      <c r="N51233" s="36"/>
    </row>
    <row r="51234" spans="12:14" x14ac:dyDescent="0.25">
      <c r="L51234" s="36"/>
      <c r="M51234" s="36"/>
      <c r="N51234" s="36"/>
    </row>
    <row r="51235" spans="12:14" x14ac:dyDescent="0.25">
      <c r="L51235" s="36"/>
      <c r="M51235" s="36"/>
      <c r="N51235" s="36"/>
    </row>
    <row r="51236" spans="12:14" x14ac:dyDescent="0.25">
      <c r="L51236" s="36"/>
      <c r="M51236" s="36"/>
      <c r="N51236" s="36"/>
    </row>
    <row r="51237" spans="12:14" x14ac:dyDescent="0.25">
      <c r="L51237" s="36"/>
      <c r="M51237" s="36"/>
      <c r="N51237" s="36"/>
    </row>
    <row r="51238" spans="12:14" x14ac:dyDescent="0.25">
      <c r="L51238" s="36"/>
      <c r="M51238" s="36"/>
      <c r="N51238" s="36"/>
    </row>
    <row r="51239" spans="12:14" x14ac:dyDescent="0.25">
      <c r="L51239" s="36"/>
      <c r="M51239" s="36"/>
      <c r="N51239" s="36"/>
    </row>
    <row r="51240" spans="12:14" x14ac:dyDescent="0.25">
      <c r="L51240" s="36"/>
      <c r="M51240" s="36"/>
      <c r="N51240" s="36"/>
    </row>
    <row r="51241" spans="12:14" x14ac:dyDescent="0.25">
      <c r="L51241" s="36"/>
      <c r="M51241" s="36"/>
      <c r="N51241" s="36"/>
    </row>
    <row r="51242" spans="12:14" x14ac:dyDescent="0.25">
      <c r="L51242" s="36"/>
      <c r="M51242" s="36"/>
      <c r="N51242" s="36"/>
    </row>
    <row r="51243" spans="12:14" x14ac:dyDescent="0.25">
      <c r="L51243" s="36"/>
      <c r="M51243" s="36"/>
      <c r="N51243" s="36"/>
    </row>
    <row r="51244" spans="12:14" x14ac:dyDescent="0.25">
      <c r="L51244" s="36"/>
      <c r="M51244" s="36"/>
      <c r="N51244" s="36"/>
    </row>
    <row r="51245" spans="12:14" x14ac:dyDescent="0.25">
      <c r="L51245" s="36"/>
      <c r="M51245" s="36"/>
      <c r="N51245" s="36"/>
    </row>
    <row r="51246" spans="12:14" x14ac:dyDescent="0.25">
      <c r="L51246" s="36"/>
      <c r="M51246" s="36"/>
      <c r="N51246" s="36"/>
    </row>
    <row r="51247" spans="12:14" x14ac:dyDescent="0.25">
      <c r="L51247" s="36"/>
      <c r="M51247" s="36"/>
      <c r="N51247" s="36"/>
    </row>
    <row r="51248" spans="12:14" x14ac:dyDescent="0.25">
      <c r="L51248" s="36"/>
      <c r="M51248" s="36"/>
      <c r="N51248" s="36"/>
    </row>
    <row r="51249" spans="12:14" x14ac:dyDescent="0.25">
      <c r="L51249" s="36"/>
      <c r="M51249" s="36"/>
      <c r="N51249" s="36"/>
    </row>
    <row r="51250" spans="12:14" x14ac:dyDescent="0.25">
      <c r="L51250" s="36"/>
      <c r="M51250" s="36"/>
      <c r="N51250" s="36"/>
    </row>
    <row r="51251" spans="12:14" x14ac:dyDescent="0.25">
      <c r="L51251" s="36"/>
      <c r="M51251" s="36"/>
      <c r="N51251" s="36"/>
    </row>
    <row r="51252" spans="12:14" x14ac:dyDescent="0.25">
      <c r="L51252" s="36"/>
      <c r="M51252" s="36"/>
      <c r="N51252" s="36"/>
    </row>
    <row r="51253" spans="12:14" x14ac:dyDescent="0.25">
      <c r="L51253" s="36"/>
      <c r="M51253" s="36"/>
      <c r="N51253" s="36"/>
    </row>
    <row r="51254" spans="12:14" x14ac:dyDescent="0.25">
      <c r="L51254" s="36"/>
      <c r="M51254" s="36"/>
      <c r="N51254" s="36"/>
    </row>
    <row r="51255" spans="12:14" x14ac:dyDescent="0.25">
      <c r="L51255" s="36"/>
      <c r="M51255" s="36"/>
      <c r="N51255" s="36"/>
    </row>
    <row r="51256" spans="12:14" x14ac:dyDescent="0.25">
      <c r="L51256" s="36"/>
      <c r="M51256" s="36"/>
      <c r="N51256" s="36"/>
    </row>
    <row r="51257" spans="12:14" x14ac:dyDescent="0.25">
      <c r="L51257" s="36"/>
      <c r="M51257" s="36"/>
      <c r="N51257" s="36"/>
    </row>
    <row r="51258" spans="12:14" x14ac:dyDescent="0.25">
      <c r="L51258" s="36"/>
      <c r="M51258" s="36"/>
      <c r="N51258" s="36"/>
    </row>
    <row r="51259" spans="12:14" x14ac:dyDescent="0.25">
      <c r="L51259" s="36"/>
      <c r="M51259" s="36"/>
      <c r="N51259" s="36"/>
    </row>
    <row r="51260" spans="12:14" x14ac:dyDescent="0.25">
      <c r="L51260" s="36"/>
      <c r="M51260" s="36"/>
      <c r="N51260" s="36"/>
    </row>
    <row r="51261" spans="12:14" x14ac:dyDescent="0.25">
      <c r="L51261" s="36"/>
      <c r="M51261" s="36"/>
      <c r="N51261" s="36"/>
    </row>
    <row r="51262" spans="12:14" x14ac:dyDescent="0.25">
      <c r="L51262" s="36"/>
      <c r="M51262" s="36"/>
      <c r="N51262" s="36"/>
    </row>
    <row r="51263" spans="12:14" x14ac:dyDescent="0.25">
      <c r="L51263" s="36"/>
      <c r="M51263" s="36"/>
      <c r="N51263" s="36"/>
    </row>
    <row r="51264" spans="12:14" x14ac:dyDescent="0.25">
      <c r="L51264" s="36"/>
      <c r="M51264" s="36"/>
      <c r="N51264" s="36"/>
    </row>
    <row r="51265" spans="12:14" x14ac:dyDescent="0.25">
      <c r="L51265" s="36"/>
      <c r="M51265" s="36"/>
      <c r="N51265" s="36"/>
    </row>
    <row r="51266" spans="12:14" x14ac:dyDescent="0.25">
      <c r="L51266" s="36"/>
      <c r="M51266" s="36"/>
      <c r="N51266" s="36"/>
    </row>
    <row r="51267" spans="12:14" x14ac:dyDescent="0.25">
      <c r="L51267" s="36"/>
      <c r="M51267" s="36"/>
      <c r="N51267" s="36"/>
    </row>
    <row r="51268" spans="12:14" x14ac:dyDescent="0.25">
      <c r="L51268" s="36"/>
      <c r="M51268" s="36"/>
      <c r="N51268" s="36"/>
    </row>
    <row r="51269" spans="12:14" x14ac:dyDescent="0.25">
      <c r="L51269" s="36"/>
      <c r="M51269" s="36"/>
      <c r="N51269" s="36"/>
    </row>
    <row r="51270" spans="12:14" x14ac:dyDescent="0.25">
      <c r="L51270" s="36"/>
      <c r="M51270" s="36"/>
      <c r="N51270" s="36"/>
    </row>
    <row r="51271" spans="12:14" x14ac:dyDescent="0.25">
      <c r="L51271" s="36"/>
      <c r="M51271" s="36"/>
      <c r="N51271" s="36"/>
    </row>
    <row r="51272" spans="12:14" x14ac:dyDescent="0.25">
      <c r="L51272" s="36"/>
      <c r="M51272" s="36"/>
      <c r="N51272" s="36"/>
    </row>
    <row r="51273" spans="12:14" x14ac:dyDescent="0.25">
      <c r="L51273" s="36"/>
      <c r="M51273" s="36"/>
      <c r="N51273" s="36"/>
    </row>
    <row r="51274" spans="12:14" x14ac:dyDescent="0.25">
      <c r="L51274" s="36"/>
      <c r="M51274" s="36"/>
      <c r="N51274" s="36"/>
    </row>
    <row r="51275" spans="12:14" x14ac:dyDescent="0.25">
      <c r="L51275" s="36"/>
      <c r="M51275" s="36"/>
      <c r="N51275" s="36"/>
    </row>
    <row r="51276" spans="12:14" x14ac:dyDescent="0.25">
      <c r="L51276" s="36"/>
      <c r="M51276" s="36"/>
      <c r="N51276" s="36"/>
    </row>
    <row r="51277" spans="12:14" x14ac:dyDescent="0.25">
      <c r="L51277" s="36"/>
      <c r="M51277" s="36"/>
      <c r="N51277" s="36"/>
    </row>
    <row r="51278" spans="12:14" x14ac:dyDescent="0.25">
      <c r="L51278" s="36"/>
      <c r="M51278" s="36"/>
      <c r="N51278" s="36"/>
    </row>
    <row r="51279" spans="12:14" x14ac:dyDescent="0.25">
      <c r="L51279" s="36"/>
      <c r="M51279" s="36"/>
      <c r="N51279" s="36"/>
    </row>
    <row r="51280" spans="12:14" x14ac:dyDescent="0.25">
      <c r="L51280" s="36"/>
      <c r="M51280" s="36"/>
      <c r="N51280" s="36"/>
    </row>
    <row r="51281" spans="12:14" x14ac:dyDescent="0.25">
      <c r="L51281" s="36"/>
      <c r="M51281" s="36"/>
      <c r="N51281" s="36"/>
    </row>
    <row r="51282" spans="12:14" x14ac:dyDescent="0.25">
      <c r="L51282" s="36"/>
      <c r="M51282" s="36"/>
      <c r="N51282" s="36"/>
    </row>
    <row r="51283" spans="12:14" x14ac:dyDescent="0.25">
      <c r="L51283" s="36"/>
      <c r="M51283" s="36"/>
      <c r="N51283" s="36"/>
    </row>
    <row r="51284" spans="12:14" x14ac:dyDescent="0.25">
      <c r="L51284" s="36"/>
      <c r="M51284" s="36"/>
      <c r="N51284" s="36"/>
    </row>
    <row r="51285" spans="12:14" x14ac:dyDescent="0.25">
      <c r="L51285" s="36"/>
      <c r="M51285" s="36"/>
      <c r="N51285" s="36"/>
    </row>
    <row r="51286" spans="12:14" x14ac:dyDescent="0.25">
      <c r="L51286" s="36"/>
      <c r="M51286" s="36"/>
      <c r="N51286" s="36"/>
    </row>
    <row r="51287" spans="12:14" x14ac:dyDescent="0.25">
      <c r="L51287" s="36"/>
      <c r="M51287" s="36"/>
      <c r="N51287" s="36"/>
    </row>
    <row r="51288" spans="12:14" x14ac:dyDescent="0.25">
      <c r="L51288" s="36"/>
      <c r="M51288" s="36"/>
      <c r="N51288" s="36"/>
    </row>
    <row r="51289" spans="12:14" x14ac:dyDescent="0.25">
      <c r="L51289" s="36"/>
      <c r="M51289" s="36"/>
      <c r="N51289" s="36"/>
    </row>
    <row r="51290" spans="12:14" x14ac:dyDescent="0.25">
      <c r="L51290" s="36"/>
      <c r="M51290" s="36"/>
      <c r="N51290" s="36"/>
    </row>
    <row r="51291" spans="12:14" x14ac:dyDescent="0.25">
      <c r="L51291" s="36"/>
      <c r="M51291" s="36"/>
      <c r="N51291" s="36"/>
    </row>
    <row r="51292" spans="12:14" x14ac:dyDescent="0.25">
      <c r="L51292" s="36"/>
      <c r="M51292" s="36"/>
      <c r="N51292" s="36"/>
    </row>
    <row r="51293" spans="12:14" x14ac:dyDescent="0.25">
      <c r="L51293" s="36"/>
      <c r="M51293" s="36"/>
      <c r="N51293" s="36"/>
    </row>
    <row r="51294" spans="12:14" x14ac:dyDescent="0.25">
      <c r="L51294" s="36"/>
      <c r="M51294" s="36"/>
      <c r="N51294" s="36"/>
    </row>
    <row r="51295" spans="12:14" x14ac:dyDescent="0.25">
      <c r="L51295" s="36"/>
      <c r="M51295" s="36"/>
      <c r="N51295" s="36"/>
    </row>
    <row r="51296" spans="12:14" x14ac:dyDescent="0.25">
      <c r="L51296" s="36"/>
      <c r="M51296" s="36"/>
      <c r="N51296" s="36"/>
    </row>
    <row r="51297" spans="12:14" x14ac:dyDescent="0.25">
      <c r="L51297" s="36"/>
      <c r="M51297" s="36"/>
      <c r="N51297" s="36"/>
    </row>
    <row r="51298" spans="12:14" x14ac:dyDescent="0.25">
      <c r="L51298" s="36"/>
      <c r="M51298" s="36"/>
      <c r="N51298" s="36"/>
    </row>
    <row r="51299" spans="12:14" x14ac:dyDescent="0.25">
      <c r="L51299" s="36"/>
      <c r="M51299" s="36"/>
      <c r="N51299" s="36"/>
    </row>
    <row r="51300" spans="12:14" x14ac:dyDescent="0.25">
      <c r="L51300" s="36"/>
      <c r="M51300" s="36"/>
      <c r="N51300" s="36"/>
    </row>
    <row r="51301" spans="12:14" x14ac:dyDescent="0.25">
      <c r="L51301" s="36"/>
      <c r="M51301" s="36"/>
      <c r="N51301" s="36"/>
    </row>
    <row r="51302" spans="12:14" x14ac:dyDescent="0.25">
      <c r="L51302" s="36"/>
      <c r="M51302" s="36"/>
      <c r="N51302" s="36"/>
    </row>
    <row r="51303" spans="12:14" x14ac:dyDescent="0.25">
      <c r="L51303" s="36"/>
      <c r="M51303" s="36"/>
      <c r="N51303" s="36"/>
    </row>
    <row r="51304" spans="12:14" x14ac:dyDescent="0.25">
      <c r="L51304" s="36"/>
      <c r="M51304" s="36"/>
      <c r="N51304" s="36"/>
    </row>
    <row r="51305" spans="12:14" x14ac:dyDescent="0.25">
      <c r="L51305" s="36"/>
      <c r="M51305" s="36"/>
      <c r="N51305" s="36"/>
    </row>
    <row r="51306" spans="12:14" x14ac:dyDescent="0.25">
      <c r="L51306" s="36"/>
      <c r="M51306" s="36"/>
      <c r="N51306" s="36"/>
    </row>
    <row r="51307" spans="12:14" x14ac:dyDescent="0.25">
      <c r="L51307" s="36"/>
      <c r="M51307" s="36"/>
      <c r="N51307" s="36"/>
    </row>
    <row r="51308" spans="12:14" x14ac:dyDescent="0.25">
      <c r="L51308" s="36"/>
      <c r="M51308" s="36"/>
      <c r="N51308" s="36"/>
    </row>
    <row r="51309" spans="12:14" x14ac:dyDescent="0.25">
      <c r="L51309" s="36"/>
      <c r="M51309" s="36"/>
      <c r="N51309" s="36"/>
    </row>
    <row r="51310" spans="12:14" x14ac:dyDescent="0.25">
      <c r="L51310" s="36"/>
      <c r="M51310" s="36"/>
      <c r="N51310" s="36"/>
    </row>
    <row r="51311" spans="12:14" x14ac:dyDescent="0.25">
      <c r="L51311" s="36"/>
      <c r="M51311" s="36"/>
      <c r="N51311" s="36"/>
    </row>
    <row r="51312" spans="12:14" x14ac:dyDescent="0.25">
      <c r="L51312" s="36"/>
      <c r="M51312" s="36"/>
      <c r="N51312" s="36"/>
    </row>
    <row r="51313" spans="12:14" x14ac:dyDescent="0.25">
      <c r="L51313" s="36"/>
      <c r="M51313" s="36"/>
      <c r="N51313" s="36"/>
    </row>
    <row r="51314" spans="12:14" x14ac:dyDescent="0.25">
      <c r="L51314" s="36"/>
      <c r="M51314" s="36"/>
      <c r="N51314" s="36"/>
    </row>
    <row r="51315" spans="12:14" x14ac:dyDescent="0.25">
      <c r="L51315" s="36"/>
      <c r="M51315" s="36"/>
      <c r="N51315" s="36"/>
    </row>
    <row r="51316" spans="12:14" x14ac:dyDescent="0.25">
      <c r="L51316" s="36"/>
      <c r="M51316" s="36"/>
      <c r="N51316" s="36"/>
    </row>
    <row r="51317" spans="12:14" x14ac:dyDescent="0.25">
      <c r="L51317" s="36"/>
      <c r="M51317" s="36"/>
      <c r="N51317" s="36"/>
    </row>
    <row r="51318" spans="12:14" x14ac:dyDescent="0.25">
      <c r="L51318" s="36"/>
      <c r="M51318" s="36"/>
      <c r="N51318" s="36"/>
    </row>
    <row r="51319" spans="12:14" x14ac:dyDescent="0.25">
      <c r="L51319" s="36"/>
      <c r="M51319" s="36"/>
      <c r="N51319" s="36"/>
    </row>
    <row r="51320" spans="12:14" x14ac:dyDescent="0.25">
      <c r="L51320" s="36"/>
      <c r="M51320" s="36"/>
      <c r="N51320" s="36"/>
    </row>
    <row r="51321" spans="12:14" x14ac:dyDescent="0.25">
      <c r="L51321" s="36"/>
      <c r="M51321" s="36"/>
      <c r="N51321" s="36"/>
    </row>
    <row r="51322" spans="12:14" x14ac:dyDescent="0.25">
      <c r="L51322" s="36"/>
      <c r="M51322" s="36"/>
      <c r="N51322" s="36"/>
    </row>
    <row r="51323" spans="12:14" x14ac:dyDescent="0.25">
      <c r="L51323" s="36"/>
      <c r="M51323" s="36"/>
      <c r="N51323" s="36"/>
    </row>
    <row r="51324" spans="12:14" x14ac:dyDescent="0.25">
      <c r="L51324" s="36"/>
      <c r="M51324" s="36"/>
      <c r="N51324" s="36"/>
    </row>
    <row r="51325" spans="12:14" x14ac:dyDescent="0.25">
      <c r="L51325" s="36"/>
      <c r="M51325" s="36"/>
      <c r="N51325" s="36"/>
    </row>
    <row r="51326" spans="12:14" x14ac:dyDescent="0.25">
      <c r="L51326" s="36"/>
      <c r="M51326" s="36"/>
      <c r="N51326" s="36"/>
    </row>
    <row r="51327" spans="12:14" x14ac:dyDescent="0.25">
      <c r="L51327" s="36"/>
      <c r="M51327" s="36"/>
      <c r="N51327" s="36"/>
    </row>
    <row r="51328" spans="12:14" x14ac:dyDescent="0.25">
      <c r="L51328" s="36"/>
      <c r="M51328" s="36"/>
      <c r="N51328" s="36"/>
    </row>
    <row r="51329" spans="12:14" x14ac:dyDescent="0.25">
      <c r="L51329" s="36"/>
      <c r="M51329" s="36"/>
      <c r="N51329" s="36"/>
    </row>
    <row r="51330" spans="12:14" x14ac:dyDescent="0.25">
      <c r="L51330" s="36"/>
      <c r="M51330" s="36"/>
      <c r="N51330" s="36"/>
    </row>
    <row r="51331" spans="12:14" x14ac:dyDescent="0.25">
      <c r="L51331" s="36"/>
      <c r="M51331" s="36"/>
      <c r="N51331" s="36"/>
    </row>
    <row r="51332" spans="12:14" x14ac:dyDescent="0.25">
      <c r="L51332" s="36"/>
      <c r="M51332" s="36"/>
      <c r="N51332" s="36"/>
    </row>
    <row r="51333" spans="12:14" x14ac:dyDescent="0.25">
      <c r="L51333" s="36"/>
      <c r="M51333" s="36"/>
      <c r="N51333" s="36"/>
    </row>
    <row r="51334" spans="12:14" x14ac:dyDescent="0.25">
      <c r="L51334" s="36"/>
      <c r="M51334" s="36"/>
      <c r="N51334" s="36"/>
    </row>
    <row r="51335" spans="12:14" x14ac:dyDescent="0.25">
      <c r="L51335" s="36"/>
      <c r="M51335" s="36"/>
      <c r="N51335" s="36"/>
    </row>
    <row r="51336" spans="12:14" x14ac:dyDescent="0.25">
      <c r="L51336" s="36"/>
      <c r="M51336" s="36"/>
      <c r="N51336" s="36"/>
    </row>
    <row r="51337" spans="12:14" x14ac:dyDescent="0.25">
      <c r="L51337" s="36"/>
      <c r="M51337" s="36"/>
      <c r="N51337" s="36"/>
    </row>
    <row r="51338" spans="12:14" x14ac:dyDescent="0.25">
      <c r="L51338" s="36"/>
      <c r="M51338" s="36"/>
      <c r="N51338" s="36"/>
    </row>
    <row r="51339" spans="12:14" x14ac:dyDescent="0.25">
      <c r="L51339" s="36"/>
      <c r="M51339" s="36"/>
      <c r="N51339" s="36"/>
    </row>
    <row r="51340" spans="12:14" x14ac:dyDescent="0.25">
      <c r="L51340" s="36"/>
      <c r="M51340" s="36"/>
      <c r="N51340" s="36"/>
    </row>
    <row r="51341" spans="12:14" x14ac:dyDescent="0.25">
      <c r="L51341" s="36"/>
      <c r="M51341" s="36"/>
      <c r="N51341" s="36"/>
    </row>
    <row r="51342" spans="12:14" x14ac:dyDescent="0.25">
      <c r="L51342" s="36"/>
      <c r="M51342" s="36"/>
      <c r="N51342" s="36"/>
    </row>
    <row r="51343" spans="12:14" x14ac:dyDescent="0.25">
      <c r="L51343" s="36"/>
      <c r="M51343" s="36"/>
      <c r="N51343" s="36"/>
    </row>
    <row r="51344" spans="12:14" x14ac:dyDescent="0.25">
      <c r="L51344" s="36"/>
      <c r="M51344" s="36"/>
      <c r="N51344" s="36"/>
    </row>
    <row r="51345" spans="12:14" x14ac:dyDescent="0.25">
      <c r="L51345" s="36"/>
      <c r="M51345" s="36"/>
      <c r="N51345" s="36"/>
    </row>
    <row r="51346" spans="12:14" x14ac:dyDescent="0.25">
      <c r="L51346" s="36"/>
      <c r="M51346" s="36"/>
      <c r="N51346" s="36"/>
    </row>
    <row r="51347" spans="12:14" x14ac:dyDescent="0.25">
      <c r="L51347" s="36"/>
      <c r="M51347" s="36"/>
      <c r="N51347" s="36"/>
    </row>
    <row r="51348" spans="12:14" x14ac:dyDescent="0.25">
      <c r="L51348" s="36"/>
      <c r="M51348" s="36"/>
      <c r="N51348" s="36"/>
    </row>
    <row r="51349" spans="12:14" x14ac:dyDescent="0.25">
      <c r="L51349" s="36"/>
      <c r="M51349" s="36"/>
      <c r="N51349" s="36"/>
    </row>
    <row r="51350" spans="12:14" x14ac:dyDescent="0.25">
      <c r="L51350" s="36"/>
      <c r="M51350" s="36"/>
      <c r="N51350" s="36"/>
    </row>
    <row r="51351" spans="12:14" x14ac:dyDescent="0.25">
      <c r="L51351" s="36"/>
      <c r="M51351" s="36"/>
      <c r="N51351" s="36"/>
    </row>
    <row r="51352" spans="12:14" x14ac:dyDescent="0.25">
      <c r="L51352" s="36"/>
      <c r="M51352" s="36"/>
      <c r="N51352" s="36"/>
    </row>
    <row r="51353" spans="12:14" x14ac:dyDescent="0.25">
      <c r="L51353" s="36"/>
      <c r="M51353" s="36"/>
      <c r="N51353" s="36"/>
    </row>
    <row r="51354" spans="12:14" x14ac:dyDescent="0.25">
      <c r="L51354" s="36"/>
      <c r="M51354" s="36"/>
      <c r="N51354" s="36"/>
    </row>
    <row r="51355" spans="12:14" x14ac:dyDescent="0.25">
      <c r="L51355" s="36"/>
      <c r="M51355" s="36"/>
      <c r="N51355" s="36"/>
    </row>
    <row r="51356" spans="12:14" x14ac:dyDescent="0.25">
      <c r="L51356" s="36"/>
      <c r="M51356" s="36"/>
      <c r="N51356" s="36"/>
    </row>
    <row r="51357" spans="12:14" x14ac:dyDescent="0.25">
      <c r="L51357" s="36"/>
      <c r="M51357" s="36"/>
      <c r="N51357" s="36"/>
    </row>
    <row r="51358" spans="12:14" x14ac:dyDescent="0.25">
      <c r="L51358" s="36"/>
      <c r="M51358" s="36"/>
      <c r="N51358" s="36"/>
    </row>
    <row r="51359" spans="12:14" x14ac:dyDescent="0.25">
      <c r="L51359" s="36"/>
      <c r="M51359" s="36"/>
      <c r="N51359" s="36"/>
    </row>
    <row r="51360" spans="12:14" x14ac:dyDescent="0.25">
      <c r="L51360" s="36"/>
      <c r="M51360" s="36"/>
      <c r="N51360" s="36"/>
    </row>
    <row r="51361" spans="12:14" x14ac:dyDescent="0.25">
      <c r="L51361" s="36"/>
      <c r="M51361" s="36"/>
      <c r="N51361" s="36"/>
    </row>
    <row r="51362" spans="12:14" x14ac:dyDescent="0.25">
      <c r="L51362" s="36"/>
      <c r="M51362" s="36"/>
      <c r="N51362" s="36"/>
    </row>
    <row r="51363" spans="12:14" x14ac:dyDescent="0.25">
      <c r="L51363" s="36"/>
      <c r="M51363" s="36"/>
      <c r="N51363" s="36"/>
    </row>
    <row r="51364" spans="12:14" x14ac:dyDescent="0.25">
      <c r="L51364" s="36"/>
      <c r="M51364" s="36"/>
      <c r="N51364" s="36"/>
    </row>
    <row r="51365" spans="12:14" x14ac:dyDescent="0.25">
      <c r="L51365" s="36"/>
      <c r="M51365" s="36"/>
      <c r="N51365" s="36"/>
    </row>
    <row r="51366" spans="12:14" x14ac:dyDescent="0.25">
      <c r="L51366" s="36"/>
      <c r="M51366" s="36"/>
      <c r="N51366" s="36"/>
    </row>
    <row r="51367" spans="12:14" x14ac:dyDescent="0.25">
      <c r="L51367" s="36"/>
      <c r="M51367" s="36"/>
      <c r="N51367" s="36"/>
    </row>
    <row r="51368" spans="12:14" x14ac:dyDescent="0.25">
      <c r="L51368" s="36"/>
      <c r="M51368" s="36"/>
      <c r="N51368" s="36"/>
    </row>
    <row r="51369" spans="12:14" x14ac:dyDescent="0.25">
      <c r="L51369" s="36"/>
      <c r="M51369" s="36"/>
      <c r="N51369" s="36"/>
    </row>
    <row r="51370" spans="12:14" x14ac:dyDescent="0.25">
      <c r="L51370" s="36"/>
      <c r="M51370" s="36"/>
      <c r="N51370" s="36"/>
    </row>
    <row r="51371" spans="12:14" x14ac:dyDescent="0.25">
      <c r="L51371" s="36"/>
      <c r="M51371" s="36"/>
      <c r="N51371" s="36"/>
    </row>
    <row r="51372" spans="12:14" x14ac:dyDescent="0.25">
      <c r="L51372" s="36"/>
      <c r="M51372" s="36"/>
      <c r="N51372" s="36"/>
    </row>
    <row r="51373" spans="12:14" x14ac:dyDescent="0.25">
      <c r="L51373" s="36"/>
      <c r="M51373" s="36"/>
      <c r="N51373" s="36"/>
    </row>
    <row r="51374" spans="12:14" x14ac:dyDescent="0.25">
      <c r="L51374" s="36"/>
      <c r="M51374" s="36"/>
      <c r="N51374" s="36"/>
    </row>
    <row r="51375" spans="12:14" x14ac:dyDescent="0.25">
      <c r="L51375" s="36"/>
      <c r="M51375" s="36"/>
      <c r="N51375" s="36"/>
    </row>
    <row r="51376" spans="12:14" x14ac:dyDescent="0.25">
      <c r="L51376" s="36"/>
      <c r="M51376" s="36"/>
      <c r="N51376" s="36"/>
    </row>
    <row r="51377" spans="12:14" x14ac:dyDescent="0.25">
      <c r="L51377" s="36"/>
      <c r="M51377" s="36"/>
      <c r="N51377" s="36"/>
    </row>
    <row r="51378" spans="12:14" x14ac:dyDescent="0.25">
      <c r="L51378" s="36"/>
      <c r="M51378" s="36"/>
      <c r="N51378" s="36"/>
    </row>
    <row r="51379" spans="12:14" x14ac:dyDescent="0.25">
      <c r="L51379" s="36"/>
      <c r="M51379" s="36"/>
      <c r="N51379" s="36"/>
    </row>
    <row r="51380" spans="12:14" x14ac:dyDescent="0.25">
      <c r="L51380" s="36"/>
      <c r="M51380" s="36"/>
      <c r="N51380" s="36"/>
    </row>
    <row r="51381" spans="12:14" x14ac:dyDescent="0.25">
      <c r="L51381" s="36"/>
      <c r="M51381" s="36"/>
      <c r="N51381" s="36"/>
    </row>
    <row r="51382" spans="12:14" x14ac:dyDescent="0.25">
      <c r="L51382" s="36"/>
      <c r="M51382" s="36"/>
      <c r="N51382" s="36"/>
    </row>
    <row r="51383" spans="12:14" x14ac:dyDescent="0.25">
      <c r="L51383" s="36"/>
      <c r="M51383" s="36"/>
      <c r="N51383" s="36"/>
    </row>
    <row r="51384" spans="12:14" x14ac:dyDescent="0.25">
      <c r="L51384" s="36"/>
      <c r="M51384" s="36"/>
      <c r="N51384" s="36"/>
    </row>
    <row r="51385" spans="12:14" x14ac:dyDescent="0.25">
      <c r="L51385" s="36"/>
      <c r="M51385" s="36"/>
      <c r="N51385" s="36"/>
    </row>
    <row r="51386" spans="12:14" x14ac:dyDescent="0.25">
      <c r="L51386" s="36"/>
      <c r="M51386" s="36"/>
      <c r="N51386" s="36"/>
    </row>
    <row r="51387" spans="12:14" x14ac:dyDescent="0.25">
      <c r="L51387" s="36"/>
      <c r="M51387" s="36"/>
      <c r="N51387" s="36"/>
    </row>
    <row r="51388" spans="12:14" x14ac:dyDescent="0.25">
      <c r="L51388" s="36"/>
      <c r="M51388" s="36"/>
      <c r="N51388" s="36"/>
    </row>
    <row r="51389" spans="12:14" x14ac:dyDescent="0.25">
      <c r="L51389" s="36"/>
      <c r="M51389" s="36"/>
      <c r="N51389" s="36"/>
    </row>
    <row r="51390" spans="12:14" x14ac:dyDescent="0.25">
      <c r="L51390" s="36"/>
      <c r="M51390" s="36"/>
      <c r="N51390" s="36"/>
    </row>
    <row r="51391" spans="12:14" x14ac:dyDescent="0.25">
      <c r="L51391" s="36"/>
      <c r="M51391" s="36"/>
      <c r="N51391" s="36"/>
    </row>
    <row r="51392" spans="12:14" x14ac:dyDescent="0.25">
      <c r="L51392" s="36"/>
      <c r="M51392" s="36"/>
      <c r="N51392" s="36"/>
    </row>
    <row r="51393" spans="12:14" x14ac:dyDescent="0.25">
      <c r="L51393" s="36"/>
      <c r="M51393" s="36"/>
      <c r="N51393" s="36"/>
    </row>
    <row r="51394" spans="12:14" x14ac:dyDescent="0.25">
      <c r="L51394" s="36"/>
      <c r="M51394" s="36"/>
      <c r="N51394" s="36"/>
    </row>
    <row r="51395" spans="12:14" x14ac:dyDescent="0.25">
      <c r="L51395" s="36"/>
      <c r="M51395" s="36"/>
      <c r="N51395" s="36"/>
    </row>
    <row r="51396" spans="12:14" x14ac:dyDescent="0.25">
      <c r="L51396" s="36"/>
      <c r="M51396" s="36"/>
      <c r="N51396" s="36"/>
    </row>
    <row r="51397" spans="12:14" x14ac:dyDescent="0.25">
      <c r="L51397" s="36"/>
      <c r="M51397" s="36"/>
      <c r="N51397" s="36"/>
    </row>
    <row r="51398" spans="12:14" x14ac:dyDescent="0.25">
      <c r="L51398" s="36"/>
      <c r="M51398" s="36"/>
      <c r="N51398" s="36"/>
    </row>
    <row r="51399" spans="12:14" x14ac:dyDescent="0.25">
      <c r="L51399" s="36"/>
      <c r="M51399" s="36"/>
      <c r="N51399" s="36"/>
    </row>
    <row r="51400" spans="12:14" x14ac:dyDescent="0.25">
      <c r="L51400" s="36"/>
      <c r="M51400" s="36"/>
      <c r="N51400" s="36"/>
    </row>
    <row r="51401" spans="12:14" x14ac:dyDescent="0.25">
      <c r="L51401" s="36"/>
      <c r="M51401" s="36"/>
      <c r="N51401" s="36"/>
    </row>
    <row r="51402" spans="12:14" x14ac:dyDescent="0.25">
      <c r="L51402" s="36"/>
      <c r="M51402" s="36"/>
      <c r="N51402" s="36"/>
    </row>
    <row r="51403" spans="12:14" x14ac:dyDescent="0.25">
      <c r="L51403" s="36"/>
      <c r="M51403" s="36"/>
      <c r="N51403" s="36"/>
    </row>
    <row r="51404" spans="12:14" x14ac:dyDescent="0.25">
      <c r="L51404" s="36"/>
      <c r="M51404" s="36"/>
      <c r="N51404" s="36"/>
    </row>
    <row r="51405" spans="12:14" x14ac:dyDescent="0.25">
      <c r="L51405" s="36"/>
      <c r="M51405" s="36"/>
      <c r="N51405" s="36"/>
    </row>
    <row r="51406" spans="12:14" x14ac:dyDescent="0.25">
      <c r="L51406" s="36"/>
      <c r="M51406" s="36"/>
      <c r="N51406" s="36"/>
    </row>
    <row r="51407" spans="12:14" x14ac:dyDescent="0.25">
      <c r="L51407" s="36"/>
      <c r="M51407" s="36"/>
      <c r="N51407" s="36"/>
    </row>
    <row r="51408" spans="12:14" x14ac:dyDescent="0.25">
      <c r="L51408" s="36"/>
      <c r="M51408" s="36"/>
      <c r="N51408" s="36"/>
    </row>
    <row r="51409" spans="12:14" x14ac:dyDescent="0.25">
      <c r="L51409" s="36"/>
      <c r="M51409" s="36"/>
      <c r="N51409" s="36"/>
    </row>
    <row r="51410" spans="12:14" x14ac:dyDescent="0.25">
      <c r="L51410" s="36"/>
      <c r="M51410" s="36"/>
      <c r="N51410" s="36"/>
    </row>
    <row r="51411" spans="12:14" x14ac:dyDescent="0.25">
      <c r="L51411" s="36"/>
      <c r="M51411" s="36"/>
      <c r="N51411" s="36"/>
    </row>
    <row r="51412" spans="12:14" x14ac:dyDescent="0.25">
      <c r="L51412" s="36"/>
      <c r="M51412" s="36"/>
      <c r="N51412" s="36"/>
    </row>
    <row r="51413" spans="12:14" x14ac:dyDescent="0.25">
      <c r="L51413" s="36"/>
      <c r="M51413" s="36"/>
      <c r="N51413" s="36"/>
    </row>
    <row r="51414" spans="12:14" x14ac:dyDescent="0.25">
      <c r="L51414" s="36"/>
      <c r="M51414" s="36"/>
      <c r="N51414" s="36"/>
    </row>
    <row r="51415" spans="12:14" x14ac:dyDescent="0.25">
      <c r="L51415" s="36"/>
      <c r="M51415" s="36"/>
      <c r="N51415" s="36"/>
    </row>
    <row r="51416" spans="12:14" x14ac:dyDescent="0.25">
      <c r="L51416" s="36"/>
      <c r="M51416" s="36"/>
      <c r="N51416" s="36"/>
    </row>
    <row r="51417" spans="12:14" x14ac:dyDescent="0.25">
      <c r="L51417" s="36"/>
      <c r="M51417" s="36"/>
      <c r="N51417" s="36"/>
    </row>
    <row r="51418" spans="12:14" x14ac:dyDescent="0.25">
      <c r="L51418" s="36"/>
      <c r="M51418" s="36"/>
      <c r="N51418" s="36"/>
    </row>
    <row r="51419" spans="12:14" x14ac:dyDescent="0.25">
      <c r="L51419" s="36"/>
      <c r="M51419" s="36"/>
      <c r="N51419" s="36"/>
    </row>
    <row r="51420" spans="12:14" x14ac:dyDescent="0.25">
      <c r="L51420" s="36"/>
      <c r="M51420" s="36"/>
      <c r="N51420" s="36"/>
    </row>
    <row r="51421" spans="12:14" x14ac:dyDescent="0.25">
      <c r="L51421" s="36"/>
      <c r="M51421" s="36"/>
      <c r="N51421" s="36"/>
    </row>
    <row r="51422" spans="12:14" x14ac:dyDescent="0.25">
      <c r="L51422" s="36"/>
      <c r="M51422" s="36"/>
      <c r="N51422" s="36"/>
    </row>
    <row r="51423" spans="12:14" x14ac:dyDescent="0.25">
      <c r="L51423" s="36"/>
      <c r="M51423" s="36"/>
      <c r="N51423" s="36"/>
    </row>
    <row r="51424" spans="12:14" x14ac:dyDescent="0.25">
      <c r="L51424" s="36"/>
      <c r="M51424" s="36"/>
      <c r="N51424" s="36"/>
    </row>
    <row r="51425" spans="12:14" x14ac:dyDescent="0.25">
      <c r="L51425" s="36"/>
      <c r="M51425" s="36"/>
      <c r="N51425" s="36"/>
    </row>
    <row r="51426" spans="12:14" x14ac:dyDescent="0.25">
      <c r="L51426" s="36"/>
      <c r="M51426" s="36"/>
      <c r="N51426" s="36"/>
    </row>
    <row r="51427" spans="12:14" x14ac:dyDescent="0.25">
      <c r="L51427" s="36"/>
      <c r="M51427" s="36"/>
      <c r="N51427" s="36"/>
    </row>
    <row r="51428" spans="12:14" x14ac:dyDescent="0.25">
      <c r="L51428" s="36"/>
      <c r="M51428" s="36"/>
      <c r="N51428" s="36"/>
    </row>
    <row r="51429" spans="12:14" x14ac:dyDescent="0.25">
      <c r="L51429" s="36"/>
      <c r="M51429" s="36"/>
      <c r="N51429" s="36"/>
    </row>
    <row r="51430" spans="12:14" x14ac:dyDescent="0.25">
      <c r="L51430" s="36"/>
      <c r="M51430" s="36"/>
      <c r="N51430" s="36"/>
    </row>
    <row r="51431" spans="12:14" x14ac:dyDescent="0.25">
      <c r="L51431" s="36"/>
      <c r="M51431" s="36"/>
      <c r="N51431" s="36"/>
    </row>
    <row r="51432" spans="12:14" x14ac:dyDescent="0.25">
      <c r="L51432" s="36"/>
      <c r="M51432" s="36"/>
      <c r="N51432" s="36"/>
    </row>
    <row r="51433" spans="12:14" x14ac:dyDescent="0.25">
      <c r="L51433" s="36"/>
      <c r="M51433" s="36"/>
      <c r="N51433" s="36"/>
    </row>
    <row r="51434" spans="12:14" x14ac:dyDescent="0.25">
      <c r="L51434" s="36"/>
      <c r="M51434" s="36"/>
      <c r="N51434" s="36"/>
    </row>
    <row r="51435" spans="12:14" x14ac:dyDescent="0.25">
      <c r="L51435" s="36"/>
      <c r="M51435" s="36"/>
      <c r="N51435" s="36"/>
    </row>
    <row r="51436" spans="12:14" x14ac:dyDescent="0.25">
      <c r="L51436" s="36"/>
      <c r="M51436" s="36"/>
      <c r="N51436" s="36"/>
    </row>
    <row r="51437" spans="12:14" x14ac:dyDescent="0.25">
      <c r="L51437" s="36"/>
      <c r="M51437" s="36"/>
      <c r="N51437" s="36"/>
    </row>
    <row r="51438" spans="12:14" x14ac:dyDescent="0.25">
      <c r="L51438" s="36"/>
      <c r="M51438" s="36"/>
      <c r="N51438" s="36"/>
    </row>
    <row r="51439" spans="12:14" x14ac:dyDescent="0.25">
      <c r="L51439" s="36"/>
      <c r="M51439" s="36"/>
      <c r="N51439" s="36"/>
    </row>
    <row r="51440" spans="12:14" x14ac:dyDescent="0.25">
      <c r="L51440" s="36"/>
      <c r="M51440" s="36"/>
      <c r="N51440" s="36"/>
    </row>
    <row r="51441" spans="12:14" x14ac:dyDescent="0.25">
      <c r="L51441" s="36"/>
      <c r="M51441" s="36"/>
      <c r="N51441" s="36"/>
    </row>
    <row r="51442" spans="12:14" x14ac:dyDescent="0.25">
      <c r="L51442" s="36"/>
      <c r="M51442" s="36"/>
      <c r="N51442" s="36"/>
    </row>
    <row r="51443" spans="12:14" x14ac:dyDescent="0.25">
      <c r="L51443" s="36"/>
      <c r="M51443" s="36"/>
      <c r="N51443" s="36"/>
    </row>
    <row r="51444" spans="12:14" x14ac:dyDescent="0.25">
      <c r="L51444" s="36"/>
      <c r="M51444" s="36"/>
      <c r="N51444" s="36"/>
    </row>
    <row r="51445" spans="12:14" x14ac:dyDescent="0.25">
      <c r="L51445" s="36"/>
      <c r="M51445" s="36"/>
      <c r="N51445" s="36"/>
    </row>
    <row r="51446" spans="12:14" x14ac:dyDescent="0.25">
      <c r="L51446" s="36"/>
      <c r="M51446" s="36"/>
      <c r="N51446" s="36"/>
    </row>
    <row r="51447" spans="12:14" x14ac:dyDescent="0.25">
      <c r="L51447" s="36"/>
      <c r="M51447" s="36"/>
      <c r="N51447" s="36"/>
    </row>
    <row r="51448" spans="12:14" x14ac:dyDescent="0.25">
      <c r="L51448" s="36"/>
      <c r="M51448" s="36"/>
      <c r="N51448" s="36"/>
    </row>
    <row r="51449" spans="12:14" x14ac:dyDescent="0.25">
      <c r="L51449" s="36"/>
      <c r="M51449" s="36"/>
      <c r="N51449" s="36"/>
    </row>
    <row r="51450" spans="12:14" x14ac:dyDescent="0.25">
      <c r="L51450" s="36"/>
      <c r="M51450" s="36"/>
      <c r="N51450" s="36"/>
    </row>
    <row r="51451" spans="12:14" x14ac:dyDescent="0.25">
      <c r="L51451" s="36"/>
      <c r="M51451" s="36"/>
      <c r="N51451" s="36"/>
    </row>
    <row r="51452" spans="12:14" x14ac:dyDescent="0.25">
      <c r="L51452" s="36"/>
      <c r="M51452" s="36"/>
      <c r="N51452" s="36"/>
    </row>
    <row r="51453" spans="12:14" x14ac:dyDescent="0.25">
      <c r="L51453" s="36"/>
      <c r="M51453" s="36"/>
      <c r="N51453" s="36"/>
    </row>
    <row r="51454" spans="12:14" x14ac:dyDescent="0.25">
      <c r="L51454" s="36"/>
      <c r="M51454" s="36"/>
      <c r="N51454" s="36"/>
    </row>
    <row r="51455" spans="12:14" x14ac:dyDescent="0.25">
      <c r="L51455" s="36"/>
      <c r="M51455" s="36"/>
      <c r="N51455" s="36"/>
    </row>
    <row r="51456" spans="12:14" x14ac:dyDescent="0.25">
      <c r="L51456" s="36"/>
      <c r="M51456" s="36"/>
      <c r="N51456" s="36"/>
    </row>
    <row r="51457" spans="12:14" x14ac:dyDescent="0.25">
      <c r="L51457" s="36"/>
      <c r="M51457" s="36"/>
      <c r="N51457" s="36"/>
    </row>
    <row r="51458" spans="12:14" x14ac:dyDescent="0.25">
      <c r="L51458" s="36"/>
      <c r="M51458" s="36"/>
      <c r="N51458" s="36"/>
    </row>
    <row r="51459" spans="12:14" x14ac:dyDescent="0.25">
      <c r="L51459" s="36"/>
      <c r="M51459" s="36"/>
      <c r="N51459" s="36"/>
    </row>
    <row r="51460" spans="12:14" x14ac:dyDescent="0.25">
      <c r="L51460" s="36"/>
      <c r="M51460" s="36"/>
      <c r="N51460" s="36"/>
    </row>
    <row r="51461" spans="12:14" x14ac:dyDescent="0.25">
      <c r="L51461" s="36"/>
      <c r="M51461" s="36"/>
      <c r="N51461" s="36"/>
    </row>
    <row r="51462" spans="12:14" x14ac:dyDescent="0.25">
      <c r="L51462" s="36"/>
      <c r="M51462" s="36"/>
      <c r="N51462" s="36"/>
    </row>
    <row r="51463" spans="12:14" x14ac:dyDescent="0.25">
      <c r="L51463" s="36"/>
      <c r="M51463" s="36"/>
      <c r="N51463" s="36"/>
    </row>
    <row r="51464" spans="12:14" x14ac:dyDescent="0.25">
      <c r="L51464" s="36"/>
      <c r="M51464" s="36"/>
      <c r="N51464" s="36"/>
    </row>
    <row r="51465" spans="12:14" x14ac:dyDescent="0.25">
      <c r="L51465" s="36"/>
      <c r="M51465" s="36"/>
      <c r="N51465" s="36"/>
    </row>
    <row r="51466" spans="12:14" x14ac:dyDescent="0.25">
      <c r="L51466" s="36"/>
      <c r="M51466" s="36"/>
      <c r="N51466" s="36"/>
    </row>
    <row r="51467" spans="12:14" x14ac:dyDescent="0.25">
      <c r="L51467" s="36"/>
      <c r="M51467" s="36"/>
      <c r="N51467" s="36"/>
    </row>
    <row r="51468" spans="12:14" x14ac:dyDescent="0.25">
      <c r="L51468" s="36"/>
      <c r="M51468" s="36"/>
      <c r="N51468" s="36"/>
    </row>
    <row r="51469" spans="12:14" x14ac:dyDescent="0.25">
      <c r="L51469" s="36"/>
      <c r="M51469" s="36"/>
      <c r="N51469" s="36"/>
    </row>
    <row r="51470" spans="12:14" x14ac:dyDescent="0.25">
      <c r="L51470" s="36"/>
      <c r="M51470" s="36"/>
      <c r="N51470" s="36"/>
    </row>
    <row r="51471" spans="12:14" x14ac:dyDescent="0.25">
      <c r="L51471" s="36"/>
      <c r="M51471" s="36"/>
      <c r="N51471" s="36"/>
    </row>
    <row r="51472" spans="12:14" x14ac:dyDescent="0.25">
      <c r="L51472" s="36"/>
      <c r="M51472" s="36"/>
      <c r="N51472" s="36"/>
    </row>
    <row r="51473" spans="12:14" x14ac:dyDescent="0.25">
      <c r="L51473" s="36"/>
      <c r="M51473" s="36"/>
      <c r="N51473" s="36"/>
    </row>
    <row r="51474" spans="12:14" x14ac:dyDescent="0.25">
      <c r="L51474" s="36"/>
      <c r="M51474" s="36"/>
      <c r="N51474" s="36"/>
    </row>
    <row r="51475" spans="12:14" x14ac:dyDescent="0.25">
      <c r="L51475" s="36"/>
      <c r="M51475" s="36"/>
      <c r="N51475" s="36"/>
    </row>
    <row r="51476" spans="12:14" x14ac:dyDescent="0.25">
      <c r="L51476" s="36"/>
      <c r="M51476" s="36"/>
      <c r="N51476" s="36"/>
    </row>
    <row r="51477" spans="12:14" x14ac:dyDescent="0.25">
      <c r="L51477" s="36"/>
      <c r="M51477" s="36"/>
      <c r="N51477" s="36"/>
    </row>
    <row r="51478" spans="12:14" x14ac:dyDescent="0.25">
      <c r="L51478" s="36"/>
      <c r="M51478" s="36"/>
      <c r="N51478" s="36"/>
    </row>
    <row r="51479" spans="12:14" x14ac:dyDescent="0.25">
      <c r="L51479" s="36"/>
      <c r="M51479" s="36"/>
      <c r="N51479" s="36"/>
    </row>
    <row r="51480" spans="12:14" x14ac:dyDescent="0.25">
      <c r="L51480" s="36"/>
      <c r="M51480" s="36"/>
      <c r="N51480" s="36"/>
    </row>
    <row r="51481" spans="12:14" x14ac:dyDescent="0.25">
      <c r="L51481" s="36"/>
      <c r="M51481" s="36"/>
      <c r="N51481" s="36"/>
    </row>
    <row r="51482" spans="12:14" x14ac:dyDescent="0.25">
      <c r="L51482" s="36"/>
      <c r="M51482" s="36"/>
      <c r="N51482" s="36"/>
    </row>
    <row r="51483" spans="12:14" x14ac:dyDescent="0.25">
      <c r="L51483" s="36"/>
      <c r="M51483" s="36"/>
      <c r="N51483" s="36"/>
    </row>
    <row r="51484" spans="12:14" x14ac:dyDescent="0.25">
      <c r="L51484" s="36"/>
      <c r="M51484" s="36"/>
      <c r="N51484" s="36"/>
    </row>
    <row r="51485" spans="12:14" x14ac:dyDescent="0.25">
      <c r="L51485" s="36"/>
      <c r="M51485" s="36"/>
      <c r="N51485" s="36"/>
    </row>
    <row r="51486" spans="12:14" x14ac:dyDescent="0.25">
      <c r="L51486" s="36"/>
      <c r="M51486" s="36"/>
      <c r="N51486" s="36"/>
    </row>
    <row r="51487" spans="12:14" x14ac:dyDescent="0.25">
      <c r="L51487" s="36"/>
      <c r="M51487" s="36"/>
      <c r="N51487" s="36"/>
    </row>
    <row r="51488" spans="12:14" x14ac:dyDescent="0.25">
      <c r="L51488" s="36"/>
      <c r="M51488" s="36"/>
      <c r="N51488" s="36"/>
    </row>
    <row r="51489" spans="12:14" x14ac:dyDescent="0.25">
      <c r="L51489" s="36"/>
      <c r="M51489" s="36"/>
      <c r="N51489" s="36"/>
    </row>
    <row r="51490" spans="12:14" x14ac:dyDescent="0.25">
      <c r="L51490" s="36"/>
      <c r="M51490" s="36"/>
      <c r="N51490" s="36"/>
    </row>
    <row r="51491" spans="12:14" x14ac:dyDescent="0.25">
      <c r="L51491" s="36"/>
      <c r="M51491" s="36"/>
      <c r="N51491" s="36"/>
    </row>
    <row r="51492" spans="12:14" x14ac:dyDescent="0.25">
      <c r="L51492" s="36"/>
      <c r="M51492" s="36"/>
      <c r="N51492" s="36"/>
    </row>
    <row r="51493" spans="12:14" x14ac:dyDescent="0.25">
      <c r="L51493" s="36"/>
      <c r="M51493" s="36"/>
      <c r="N51493" s="36"/>
    </row>
    <row r="51494" spans="12:14" x14ac:dyDescent="0.25">
      <c r="L51494" s="36"/>
      <c r="M51494" s="36"/>
      <c r="N51494" s="36"/>
    </row>
    <row r="51495" spans="12:14" x14ac:dyDescent="0.25">
      <c r="L51495" s="36"/>
      <c r="M51495" s="36"/>
      <c r="N51495" s="36"/>
    </row>
    <row r="51496" spans="12:14" x14ac:dyDescent="0.25">
      <c r="L51496" s="36"/>
      <c r="M51496" s="36"/>
      <c r="N51496" s="36"/>
    </row>
    <row r="51497" spans="12:14" x14ac:dyDescent="0.25">
      <c r="L51497" s="36"/>
      <c r="M51497" s="36"/>
      <c r="N51497" s="36"/>
    </row>
    <row r="51498" spans="12:14" x14ac:dyDescent="0.25">
      <c r="L51498" s="36"/>
      <c r="M51498" s="36"/>
      <c r="N51498" s="36"/>
    </row>
    <row r="51499" spans="12:14" x14ac:dyDescent="0.25">
      <c r="L51499" s="36"/>
      <c r="M51499" s="36"/>
      <c r="N51499" s="36"/>
    </row>
    <row r="51500" spans="12:14" x14ac:dyDescent="0.25">
      <c r="L51500" s="36"/>
      <c r="M51500" s="36"/>
      <c r="N51500" s="36"/>
    </row>
    <row r="51501" spans="12:14" x14ac:dyDescent="0.25">
      <c r="L51501" s="36"/>
      <c r="M51501" s="36"/>
      <c r="N51501" s="36"/>
    </row>
    <row r="51502" spans="12:14" x14ac:dyDescent="0.25">
      <c r="L51502" s="36"/>
      <c r="M51502" s="36"/>
      <c r="N51502" s="36"/>
    </row>
    <row r="51503" spans="12:14" x14ac:dyDescent="0.25">
      <c r="L51503" s="36"/>
      <c r="M51503" s="36"/>
      <c r="N51503" s="36"/>
    </row>
    <row r="51504" spans="12:14" x14ac:dyDescent="0.25">
      <c r="L51504" s="36"/>
      <c r="M51504" s="36"/>
      <c r="N51504" s="36"/>
    </row>
    <row r="51505" spans="12:14" x14ac:dyDescent="0.25">
      <c r="L51505" s="36"/>
      <c r="M51505" s="36"/>
      <c r="N51505" s="36"/>
    </row>
    <row r="51506" spans="12:14" x14ac:dyDescent="0.25">
      <c r="L51506" s="36"/>
      <c r="M51506" s="36"/>
      <c r="N51506" s="36"/>
    </row>
    <row r="51507" spans="12:14" x14ac:dyDescent="0.25">
      <c r="L51507" s="36"/>
      <c r="M51507" s="36"/>
      <c r="N51507" s="36"/>
    </row>
    <row r="51508" spans="12:14" x14ac:dyDescent="0.25">
      <c r="L51508" s="36"/>
      <c r="M51508" s="36"/>
      <c r="N51508" s="36"/>
    </row>
    <row r="51509" spans="12:14" x14ac:dyDescent="0.25">
      <c r="L51509" s="36"/>
      <c r="M51509" s="36"/>
      <c r="N51509" s="36"/>
    </row>
    <row r="51510" spans="12:14" x14ac:dyDescent="0.25">
      <c r="L51510" s="36"/>
      <c r="M51510" s="36"/>
      <c r="N51510" s="36"/>
    </row>
    <row r="51511" spans="12:14" x14ac:dyDescent="0.25">
      <c r="L51511" s="36"/>
      <c r="M51511" s="36"/>
      <c r="N51511" s="36"/>
    </row>
    <row r="51512" spans="12:14" x14ac:dyDescent="0.25">
      <c r="L51512" s="36"/>
      <c r="M51512" s="36"/>
      <c r="N51512" s="36"/>
    </row>
    <row r="51513" spans="12:14" x14ac:dyDescent="0.25">
      <c r="L51513" s="36"/>
      <c r="M51513" s="36"/>
      <c r="N51513" s="36"/>
    </row>
    <row r="51514" spans="12:14" x14ac:dyDescent="0.25">
      <c r="L51514" s="36"/>
      <c r="M51514" s="36"/>
      <c r="N51514" s="36"/>
    </row>
    <row r="51515" spans="12:14" x14ac:dyDescent="0.25">
      <c r="L51515" s="36"/>
      <c r="M51515" s="36"/>
      <c r="N51515" s="36"/>
    </row>
    <row r="51516" spans="12:14" x14ac:dyDescent="0.25">
      <c r="L51516" s="36"/>
      <c r="M51516" s="36"/>
      <c r="N51516" s="36"/>
    </row>
    <row r="51517" spans="12:14" x14ac:dyDescent="0.25">
      <c r="L51517" s="36"/>
      <c r="M51517" s="36"/>
      <c r="N51517" s="36"/>
    </row>
    <row r="51518" spans="12:14" x14ac:dyDescent="0.25">
      <c r="L51518" s="36"/>
      <c r="M51518" s="36"/>
      <c r="N51518" s="36"/>
    </row>
    <row r="51519" spans="12:14" x14ac:dyDescent="0.25">
      <c r="L51519" s="36"/>
      <c r="M51519" s="36"/>
      <c r="N51519" s="36"/>
    </row>
    <row r="51520" spans="12:14" x14ac:dyDescent="0.25">
      <c r="L51520" s="36"/>
      <c r="M51520" s="36"/>
      <c r="N51520" s="36"/>
    </row>
    <row r="51521" spans="12:14" x14ac:dyDescent="0.25">
      <c r="L51521" s="36"/>
      <c r="M51521" s="36"/>
      <c r="N51521" s="36"/>
    </row>
    <row r="51522" spans="12:14" x14ac:dyDescent="0.25">
      <c r="L51522" s="36"/>
      <c r="M51522" s="36"/>
      <c r="N51522" s="36"/>
    </row>
    <row r="51523" spans="12:14" x14ac:dyDescent="0.25">
      <c r="L51523" s="36"/>
      <c r="M51523" s="36"/>
      <c r="N51523" s="36"/>
    </row>
    <row r="51524" spans="12:14" x14ac:dyDescent="0.25">
      <c r="L51524" s="36"/>
      <c r="M51524" s="36"/>
      <c r="N51524" s="36"/>
    </row>
    <row r="51525" spans="12:14" x14ac:dyDescent="0.25">
      <c r="L51525" s="36"/>
      <c r="M51525" s="36"/>
      <c r="N51525" s="36"/>
    </row>
    <row r="51526" spans="12:14" x14ac:dyDescent="0.25">
      <c r="L51526" s="36"/>
      <c r="M51526" s="36"/>
      <c r="N51526" s="36"/>
    </row>
    <row r="51527" spans="12:14" x14ac:dyDescent="0.25">
      <c r="L51527" s="36"/>
      <c r="M51527" s="36"/>
      <c r="N51527" s="36"/>
    </row>
    <row r="51528" spans="12:14" x14ac:dyDescent="0.25">
      <c r="L51528" s="36"/>
      <c r="M51528" s="36"/>
      <c r="N51528" s="36"/>
    </row>
    <row r="51529" spans="12:14" x14ac:dyDescent="0.25">
      <c r="L51529" s="36"/>
      <c r="M51529" s="36"/>
      <c r="N51529" s="36"/>
    </row>
    <row r="51530" spans="12:14" x14ac:dyDescent="0.25">
      <c r="L51530" s="36"/>
      <c r="M51530" s="36"/>
      <c r="N51530" s="36"/>
    </row>
    <row r="51531" spans="12:14" x14ac:dyDescent="0.25">
      <c r="L51531" s="36"/>
      <c r="M51531" s="36"/>
      <c r="N51531" s="36"/>
    </row>
    <row r="51532" spans="12:14" x14ac:dyDescent="0.25">
      <c r="L51532" s="36"/>
      <c r="M51532" s="36"/>
      <c r="N51532" s="36"/>
    </row>
    <row r="51533" spans="12:14" x14ac:dyDescent="0.25">
      <c r="L51533" s="36"/>
      <c r="M51533" s="36"/>
      <c r="N51533" s="36"/>
    </row>
    <row r="51534" spans="12:14" x14ac:dyDescent="0.25">
      <c r="L51534" s="36"/>
      <c r="M51534" s="36"/>
      <c r="N51534" s="36"/>
    </row>
    <row r="51535" spans="12:14" x14ac:dyDescent="0.25">
      <c r="L51535" s="36"/>
      <c r="M51535" s="36"/>
      <c r="N51535" s="36"/>
    </row>
    <row r="51536" spans="12:14" x14ac:dyDescent="0.25">
      <c r="L51536" s="36"/>
      <c r="M51536" s="36"/>
      <c r="N51536" s="36"/>
    </row>
    <row r="51537" spans="12:14" x14ac:dyDescent="0.25">
      <c r="L51537" s="36"/>
      <c r="M51537" s="36"/>
      <c r="N51537" s="36"/>
    </row>
    <row r="51538" spans="12:14" x14ac:dyDescent="0.25">
      <c r="L51538" s="36"/>
      <c r="M51538" s="36"/>
      <c r="N51538" s="36"/>
    </row>
    <row r="51539" spans="12:14" x14ac:dyDescent="0.25">
      <c r="L51539" s="36"/>
      <c r="M51539" s="36"/>
      <c r="N51539" s="36"/>
    </row>
    <row r="51540" spans="12:14" x14ac:dyDescent="0.25">
      <c r="L51540" s="36"/>
      <c r="M51540" s="36"/>
      <c r="N51540" s="36"/>
    </row>
    <row r="51541" spans="12:14" x14ac:dyDescent="0.25">
      <c r="L51541" s="36"/>
      <c r="M51541" s="36"/>
      <c r="N51541" s="36"/>
    </row>
    <row r="51542" spans="12:14" x14ac:dyDescent="0.25">
      <c r="L51542" s="36"/>
      <c r="M51542" s="36"/>
      <c r="N51542" s="36"/>
    </row>
    <row r="51543" spans="12:14" x14ac:dyDescent="0.25">
      <c r="L51543" s="36"/>
      <c r="M51543" s="36"/>
      <c r="N51543" s="36"/>
    </row>
    <row r="51544" spans="12:14" x14ac:dyDescent="0.25">
      <c r="L51544" s="36"/>
      <c r="M51544" s="36"/>
      <c r="N51544" s="36"/>
    </row>
    <row r="51545" spans="12:14" x14ac:dyDescent="0.25">
      <c r="L51545" s="36"/>
      <c r="M51545" s="36"/>
      <c r="N51545" s="36"/>
    </row>
    <row r="51546" spans="12:14" x14ac:dyDescent="0.25">
      <c r="L51546" s="36"/>
      <c r="M51546" s="36"/>
      <c r="N51546" s="36"/>
    </row>
    <row r="51547" spans="12:14" x14ac:dyDescent="0.25">
      <c r="L51547" s="36"/>
      <c r="M51547" s="36"/>
      <c r="N51547" s="36"/>
    </row>
    <row r="51548" spans="12:14" x14ac:dyDescent="0.25">
      <c r="L51548" s="36"/>
      <c r="M51548" s="36"/>
      <c r="N51548" s="36"/>
    </row>
    <row r="51549" spans="12:14" x14ac:dyDescent="0.25">
      <c r="L51549" s="36"/>
      <c r="M51549" s="36"/>
      <c r="N51549" s="36"/>
    </row>
    <row r="51550" spans="12:14" x14ac:dyDescent="0.25">
      <c r="L51550" s="36"/>
      <c r="M51550" s="36"/>
      <c r="N51550" s="36"/>
    </row>
    <row r="51551" spans="12:14" x14ac:dyDescent="0.25">
      <c r="L51551" s="36"/>
      <c r="M51551" s="36"/>
      <c r="N51551" s="36"/>
    </row>
    <row r="51552" spans="12:14" x14ac:dyDescent="0.25">
      <c r="L51552" s="36"/>
      <c r="M51552" s="36"/>
      <c r="N51552" s="36"/>
    </row>
    <row r="51553" spans="12:14" x14ac:dyDescent="0.25">
      <c r="L51553" s="36"/>
      <c r="M51553" s="36"/>
      <c r="N51553" s="36"/>
    </row>
    <row r="51554" spans="12:14" x14ac:dyDescent="0.25">
      <c r="L51554" s="36"/>
      <c r="M51554" s="36"/>
      <c r="N51554" s="36"/>
    </row>
    <row r="51555" spans="12:14" x14ac:dyDescent="0.25">
      <c r="L51555" s="36"/>
      <c r="M51555" s="36"/>
      <c r="N51555" s="36"/>
    </row>
    <row r="51556" spans="12:14" x14ac:dyDescent="0.25">
      <c r="L51556" s="36"/>
      <c r="M51556" s="36"/>
      <c r="N51556" s="36"/>
    </row>
    <row r="51557" spans="12:14" x14ac:dyDescent="0.25">
      <c r="L51557" s="36"/>
      <c r="M51557" s="36"/>
      <c r="N51557" s="36"/>
    </row>
    <row r="51558" spans="12:14" x14ac:dyDescent="0.25">
      <c r="L51558" s="36"/>
      <c r="M51558" s="36"/>
      <c r="N51558" s="36"/>
    </row>
    <row r="51559" spans="12:14" x14ac:dyDescent="0.25">
      <c r="L51559" s="36"/>
      <c r="M51559" s="36"/>
      <c r="N51559" s="36"/>
    </row>
    <row r="51560" spans="12:14" x14ac:dyDescent="0.25">
      <c r="L51560" s="36"/>
      <c r="M51560" s="36"/>
      <c r="N51560" s="36"/>
    </row>
    <row r="51561" spans="12:14" x14ac:dyDescent="0.25">
      <c r="L51561" s="36"/>
      <c r="M51561" s="36"/>
      <c r="N51561" s="36"/>
    </row>
    <row r="51562" spans="12:14" x14ac:dyDescent="0.25">
      <c r="L51562" s="36"/>
      <c r="M51562" s="36"/>
      <c r="N51562" s="36"/>
    </row>
    <row r="51563" spans="12:14" x14ac:dyDescent="0.25">
      <c r="L51563" s="36"/>
      <c r="M51563" s="36"/>
      <c r="N51563" s="36"/>
    </row>
    <row r="51564" spans="12:14" x14ac:dyDescent="0.25">
      <c r="L51564" s="36"/>
      <c r="M51564" s="36"/>
      <c r="N51564" s="36"/>
    </row>
    <row r="51565" spans="12:14" x14ac:dyDescent="0.25">
      <c r="L51565" s="36"/>
      <c r="M51565" s="36"/>
      <c r="N51565" s="36"/>
    </row>
    <row r="51566" spans="12:14" x14ac:dyDescent="0.25">
      <c r="L51566" s="36"/>
      <c r="M51566" s="36"/>
      <c r="N51566" s="36"/>
    </row>
    <row r="51567" spans="12:14" x14ac:dyDescent="0.25">
      <c r="L51567" s="36"/>
      <c r="M51567" s="36"/>
      <c r="N51567" s="36"/>
    </row>
    <row r="51568" spans="12:14" x14ac:dyDescent="0.25">
      <c r="L51568" s="36"/>
      <c r="M51568" s="36"/>
      <c r="N51568" s="36"/>
    </row>
    <row r="51569" spans="12:14" x14ac:dyDescent="0.25">
      <c r="L51569" s="36"/>
      <c r="M51569" s="36"/>
      <c r="N51569" s="36"/>
    </row>
    <row r="51570" spans="12:14" x14ac:dyDescent="0.25">
      <c r="L51570" s="36"/>
      <c r="M51570" s="36"/>
      <c r="N51570" s="36"/>
    </row>
    <row r="51571" spans="12:14" x14ac:dyDescent="0.25">
      <c r="L51571" s="36"/>
      <c r="M51571" s="36"/>
      <c r="N51571" s="36"/>
    </row>
    <row r="51572" spans="12:14" x14ac:dyDescent="0.25">
      <c r="L51572" s="36"/>
      <c r="M51572" s="36"/>
      <c r="N51572" s="36"/>
    </row>
    <row r="51573" spans="12:14" x14ac:dyDescent="0.25">
      <c r="L51573" s="36"/>
      <c r="M51573" s="36"/>
      <c r="N51573" s="36"/>
    </row>
    <row r="51574" spans="12:14" x14ac:dyDescent="0.25">
      <c r="L51574" s="36"/>
      <c r="M51574" s="36"/>
      <c r="N51574" s="36"/>
    </row>
    <row r="51575" spans="12:14" x14ac:dyDescent="0.25">
      <c r="L51575" s="36"/>
      <c r="M51575" s="36"/>
      <c r="N51575" s="36"/>
    </row>
    <row r="51576" spans="12:14" x14ac:dyDescent="0.25">
      <c r="L51576" s="36"/>
      <c r="M51576" s="36"/>
      <c r="N51576" s="36"/>
    </row>
    <row r="51577" spans="12:14" x14ac:dyDescent="0.25">
      <c r="L51577" s="36"/>
      <c r="M51577" s="36"/>
      <c r="N51577" s="36"/>
    </row>
    <row r="51578" spans="12:14" x14ac:dyDescent="0.25">
      <c r="L51578" s="36"/>
      <c r="M51578" s="36"/>
      <c r="N51578" s="36"/>
    </row>
    <row r="51579" spans="12:14" x14ac:dyDescent="0.25">
      <c r="L51579" s="36"/>
      <c r="M51579" s="36"/>
      <c r="N51579" s="36"/>
    </row>
    <row r="51580" spans="12:14" x14ac:dyDescent="0.25">
      <c r="L51580" s="36"/>
      <c r="M51580" s="36"/>
      <c r="N51580" s="36"/>
    </row>
    <row r="51581" spans="12:14" x14ac:dyDescent="0.25">
      <c r="L51581" s="36"/>
      <c r="M51581" s="36"/>
      <c r="N51581" s="36"/>
    </row>
    <row r="51582" spans="12:14" x14ac:dyDescent="0.25">
      <c r="L51582" s="36"/>
      <c r="M51582" s="36"/>
      <c r="N51582" s="36"/>
    </row>
    <row r="51583" spans="12:14" x14ac:dyDescent="0.25">
      <c r="L51583" s="36"/>
      <c r="M51583" s="36"/>
      <c r="N51583" s="36"/>
    </row>
    <row r="51584" spans="12:14" x14ac:dyDescent="0.25">
      <c r="L51584" s="36"/>
      <c r="M51584" s="36"/>
      <c r="N51584" s="36"/>
    </row>
    <row r="51585" spans="12:14" x14ac:dyDescent="0.25">
      <c r="L51585" s="36"/>
      <c r="M51585" s="36"/>
      <c r="N51585" s="36"/>
    </row>
    <row r="51586" spans="12:14" x14ac:dyDescent="0.25">
      <c r="L51586" s="36"/>
      <c r="M51586" s="36"/>
      <c r="N51586" s="36"/>
    </row>
    <row r="51587" spans="12:14" x14ac:dyDescent="0.25">
      <c r="L51587" s="36"/>
      <c r="M51587" s="36"/>
      <c r="N51587" s="36"/>
    </row>
    <row r="51588" spans="12:14" x14ac:dyDescent="0.25">
      <c r="L51588" s="36"/>
      <c r="M51588" s="36"/>
      <c r="N51588" s="36"/>
    </row>
    <row r="51589" spans="12:14" x14ac:dyDescent="0.25">
      <c r="L51589" s="36"/>
      <c r="M51589" s="36"/>
      <c r="N51589" s="36"/>
    </row>
    <row r="51590" spans="12:14" x14ac:dyDescent="0.25">
      <c r="L51590" s="36"/>
      <c r="M51590" s="36"/>
      <c r="N51590" s="36"/>
    </row>
    <row r="51591" spans="12:14" x14ac:dyDescent="0.25">
      <c r="L51591" s="36"/>
      <c r="M51591" s="36"/>
      <c r="N51591" s="36"/>
    </row>
    <row r="51592" spans="12:14" x14ac:dyDescent="0.25">
      <c r="L51592" s="36"/>
      <c r="M51592" s="36"/>
      <c r="N51592" s="36"/>
    </row>
    <row r="51593" spans="12:14" x14ac:dyDescent="0.25">
      <c r="L51593" s="36"/>
      <c r="M51593" s="36"/>
      <c r="N51593" s="36"/>
    </row>
    <row r="51594" spans="12:14" x14ac:dyDescent="0.25">
      <c r="L51594" s="36"/>
      <c r="M51594" s="36"/>
      <c r="N51594" s="36"/>
    </row>
    <row r="51595" spans="12:14" x14ac:dyDescent="0.25">
      <c r="N51595" s="36"/>
    </row>
    <row r="51596" spans="12:14" x14ac:dyDescent="0.25">
      <c r="N51596" s="36"/>
    </row>
    <row r="51597" spans="12:14" x14ac:dyDescent="0.25">
      <c r="N51597" s="36"/>
    </row>
    <row r="51598" spans="12:14" x14ac:dyDescent="0.25">
      <c r="N51598" s="36"/>
    </row>
    <row r="51599" spans="12:14" x14ac:dyDescent="0.25">
      <c r="N51599" s="36"/>
    </row>
    <row r="51600" spans="12:14" x14ac:dyDescent="0.25">
      <c r="N51600" s="36"/>
    </row>
    <row r="51601" spans="14:14" x14ac:dyDescent="0.25">
      <c r="N51601" s="36"/>
    </row>
    <row r="51602" spans="14:14" x14ac:dyDescent="0.25">
      <c r="N51602" s="36"/>
    </row>
    <row r="51603" spans="14:14" x14ac:dyDescent="0.25">
      <c r="N51603" s="36"/>
    </row>
    <row r="51604" spans="14:14" x14ac:dyDescent="0.25">
      <c r="N51604" s="36"/>
    </row>
    <row r="51605" spans="14:14" x14ac:dyDescent="0.25">
      <c r="N51605" s="36"/>
    </row>
    <row r="51606" spans="14:14" x14ac:dyDescent="0.25">
      <c r="N51606" s="36"/>
    </row>
    <row r="51607" spans="14:14" x14ac:dyDescent="0.25">
      <c r="N51607" s="36"/>
    </row>
    <row r="51608" spans="14:14" x14ac:dyDescent="0.25">
      <c r="N51608" s="36"/>
    </row>
    <row r="51609" spans="14:14" x14ac:dyDescent="0.25">
      <c r="N51609" s="36"/>
    </row>
    <row r="51610" spans="14:14" x14ac:dyDescent="0.25">
      <c r="N51610" s="36"/>
    </row>
    <row r="51611" spans="14:14" x14ac:dyDescent="0.25">
      <c r="N51611" s="36"/>
    </row>
    <row r="51612" spans="14:14" x14ac:dyDescent="0.25">
      <c r="N51612" s="36"/>
    </row>
    <row r="51613" spans="14:14" x14ac:dyDescent="0.25">
      <c r="N51613" s="36"/>
    </row>
    <row r="51614" spans="14:14" x14ac:dyDescent="0.25">
      <c r="N51614" s="36"/>
    </row>
    <row r="51615" spans="14:14" x14ac:dyDescent="0.25">
      <c r="N51615" s="36"/>
    </row>
    <row r="51616" spans="14:14" x14ac:dyDescent="0.25">
      <c r="N51616" s="36"/>
    </row>
    <row r="51617" spans="14:14" x14ac:dyDescent="0.25">
      <c r="N51617" s="36"/>
    </row>
    <row r="51618" spans="14:14" x14ac:dyDescent="0.25">
      <c r="N51618" s="36"/>
    </row>
    <row r="51619" spans="14:14" x14ac:dyDescent="0.25">
      <c r="N51619" s="36"/>
    </row>
    <row r="51620" spans="14:14" x14ac:dyDescent="0.25">
      <c r="N51620" s="36"/>
    </row>
    <row r="51621" spans="14:14" x14ac:dyDescent="0.25">
      <c r="N51621" s="36"/>
    </row>
    <row r="51622" spans="14:14" x14ac:dyDescent="0.25">
      <c r="N51622" s="36"/>
    </row>
    <row r="51623" spans="14:14" x14ac:dyDescent="0.25">
      <c r="N51623" s="36"/>
    </row>
    <row r="51624" spans="14:14" x14ac:dyDescent="0.25">
      <c r="N51624" s="36"/>
    </row>
    <row r="51625" spans="14:14" x14ac:dyDescent="0.25">
      <c r="N51625" s="36"/>
    </row>
    <row r="51626" spans="14:14" x14ac:dyDescent="0.25">
      <c r="N51626" s="36"/>
    </row>
    <row r="51627" spans="14:14" x14ac:dyDescent="0.25">
      <c r="N51627" s="36"/>
    </row>
    <row r="51628" spans="14:14" x14ac:dyDescent="0.25">
      <c r="N51628" s="36"/>
    </row>
    <row r="51629" spans="14:14" x14ac:dyDescent="0.25">
      <c r="N51629" s="36"/>
    </row>
    <row r="51630" spans="14:14" x14ac:dyDescent="0.25">
      <c r="N51630" s="36"/>
    </row>
    <row r="51631" spans="14:14" x14ac:dyDescent="0.25">
      <c r="N51631" s="36"/>
    </row>
    <row r="51632" spans="14:14" x14ac:dyDescent="0.25">
      <c r="N51632" s="36"/>
    </row>
    <row r="51633" spans="14:14" x14ac:dyDescent="0.25">
      <c r="N51633" s="36"/>
    </row>
    <row r="51634" spans="14:14" x14ac:dyDescent="0.25">
      <c r="N51634" s="36"/>
    </row>
    <row r="51635" spans="14:14" x14ac:dyDescent="0.25">
      <c r="N51635" s="36"/>
    </row>
    <row r="51636" spans="14:14" x14ac:dyDescent="0.25">
      <c r="N51636" s="36"/>
    </row>
    <row r="51637" spans="14:14" x14ac:dyDescent="0.25">
      <c r="N51637" s="36"/>
    </row>
    <row r="51638" spans="14:14" x14ac:dyDescent="0.25">
      <c r="N51638" s="36"/>
    </row>
    <row r="51639" spans="14:14" x14ac:dyDescent="0.25">
      <c r="N51639" s="36"/>
    </row>
    <row r="51640" spans="14:14" x14ac:dyDescent="0.25">
      <c r="N51640" s="36"/>
    </row>
    <row r="51641" spans="14:14" x14ac:dyDescent="0.25">
      <c r="N51641" s="36"/>
    </row>
    <row r="51642" spans="14:14" x14ac:dyDescent="0.25">
      <c r="N51642" s="36"/>
    </row>
    <row r="51643" spans="14:14" x14ac:dyDescent="0.25">
      <c r="N51643" s="36"/>
    </row>
    <row r="51644" spans="14:14" x14ac:dyDescent="0.25">
      <c r="N51644" s="36"/>
    </row>
    <row r="51645" spans="14:14" x14ac:dyDescent="0.25">
      <c r="N51645" s="36"/>
    </row>
    <row r="51646" spans="14:14" x14ac:dyDescent="0.25">
      <c r="N51646" s="36"/>
    </row>
    <row r="51647" spans="14:14" x14ac:dyDescent="0.25">
      <c r="N51647" s="36"/>
    </row>
    <row r="51648" spans="14:14" x14ac:dyDescent="0.25">
      <c r="N51648" s="36"/>
    </row>
    <row r="51649" spans="14:14" x14ac:dyDescent="0.25">
      <c r="N51649" s="36"/>
    </row>
    <row r="51650" spans="14:14" x14ac:dyDescent="0.25">
      <c r="N51650" s="36"/>
    </row>
    <row r="51651" spans="14:14" x14ac:dyDescent="0.25">
      <c r="N51651" s="36"/>
    </row>
    <row r="51652" spans="14:14" x14ac:dyDescent="0.25">
      <c r="N51652" s="36"/>
    </row>
    <row r="51653" spans="14:14" x14ac:dyDescent="0.25">
      <c r="N51653" s="36"/>
    </row>
    <row r="51654" spans="14:14" x14ac:dyDescent="0.25">
      <c r="N51654" s="36"/>
    </row>
    <row r="51655" spans="14:14" x14ac:dyDescent="0.25">
      <c r="N51655" s="36"/>
    </row>
    <row r="51656" spans="14:14" x14ac:dyDescent="0.25">
      <c r="N51656" s="36"/>
    </row>
    <row r="51657" spans="14:14" x14ac:dyDescent="0.25">
      <c r="N51657" s="36"/>
    </row>
    <row r="51658" spans="14:14" x14ac:dyDescent="0.25">
      <c r="N51658" s="36"/>
    </row>
    <row r="51659" spans="14:14" x14ac:dyDescent="0.25">
      <c r="N51659" s="36"/>
    </row>
    <row r="51660" spans="14:14" x14ac:dyDescent="0.25">
      <c r="N51660" s="36"/>
    </row>
    <row r="51661" spans="14:14" x14ac:dyDescent="0.25">
      <c r="N51661" s="36"/>
    </row>
    <row r="51662" spans="14:14" x14ac:dyDescent="0.25">
      <c r="N51662" s="36"/>
    </row>
    <row r="51663" spans="14:14" x14ac:dyDescent="0.25">
      <c r="N51663" s="36"/>
    </row>
    <row r="51664" spans="14:14" x14ac:dyDescent="0.25">
      <c r="N51664" s="36"/>
    </row>
    <row r="51665" spans="14:14" x14ac:dyDescent="0.25">
      <c r="N51665" s="36"/>
    </row>
    <row r="51666" spans="14:14" x14ac:dyDescent="0.25">
      <c r="N51666" s="36"/>
    </row>
    <row r="51667" spans="14:14" x14ac:dyDescent="0.25">
      <c r="N51667" s="36"/>
    </row>
    <row r="51668" spans="14:14" x14ac:dyDescent="0.25">
      <c r="N51668" s="36"/>
    </row>
    <row r="51669" spans="14:14" x14ac:dyDescent="0.25">
      <c r="N51669" s="36"/>
    </row>
    <row r="51670" spans="14:14" x14ac:dyDescent="0.25">
      <c r="N51670" s="36"/>
    </row>
    <row r="51671" spans="14:14" x14ac:dyDescent="0.25">
      <c r="N51671" s="36"/>
    </row>
    <row r="51672" spans="14:14" x14ac:dyDescent="0.25">
      <c r="N51672" s="36"/>
    </row>
    <row r="51673" spans="14:14" x14ac:dyDescent="0.25">
      <c r="N51673" s="36"/>
    </row>
    <row r="51674" spans="14:14" x14ac:dyDescent="0.25">
      <c r="N51674" s="36"/>
    </row>
    <row r="51675" spans="14:14" x14ac:dyDescent="0.25">
      <c r="N51675" s="36"/>
    </row>
    <row r="51676" spans="14:14" x14ac:dyDescent="0.25">
      <c r="N51676" s="36"/>
    </row>
    <row r="51677" spans="14:14" x14ac:dyDescent="0.25">
      <c r="N51677" s="36"/>
    </row>
    <row r="51678" spans="14:14" x14ac:dyDescent="0.25">
      <c r="N51678" s="36"/>
    </row>
    <row r="51679" spans="14:14" x14ac:dyDescent="0.25">
      <c r="N51679" s="36"/>
    </row>
    <row r="51680" spans="14:14" x14ac:dyDescent="0.25">
      <c r="N51680" s="36"/>
    </row>
    <row r="51681" spans="14:14" x14ac:dyDescent="0.25">
      <c r="N51681" s="36"/>
    </row>
    <row r="51682" spans="14:14" x14ac:dyDescent="0.25">
      <c r="N51682" s="36"/>
    </row>
    <row r="51683" spans="14:14" x14ac:dyDescent="0.25">
      <c r="N51683" s="36"/>
    </row>
    <row r="51684" spans="14:14" x14ac:dyDescent="0.25">
      <c r="N51684" s="36"/>
    </row>
    <row r="51685" spans="14:14" x14ac:dyDescent="0.25">
      <c r="N51685" s="36"/>
    </row>
    <row r="51686" spans="14:14" x14ac:dyDescent="0.25">
      <c r="N51686" s="36"/>
    </row>
    <row r="51687" spans="14:14" x14ac:dyDescent="0.25">
      <c r="N51687" s="36"/>
    </row>
    <row r="51688" spans="14:14" x14ac:dyDescent="0.25">
      <c r="N51688" s="36"/>
    </row>
    <row r="51689" spans="14:14" x14ac:dyDescent="0.25">
      <c r="N51689" s="36"/>
    </row>
    <row r="51690" spans="14:14" x14ac:dyDescent="0.25">
      <c r="N51690" s="36"/>
    </row>
    <row r="51691" spans="14:14" x14ac:dyDescent="0.25">
      <c r="N51691" s="36"/>
    </row>
    <row r="51692" spans="14:14" x14ac:dyDescent="0.25">
      <c r="N51692" s="36"/>
    </row>
    <row r="51693" spans="14:14" x14ac:dyDescent="0.25">
      <c r="N51693" s="36"/>
    </row>
    <row r="51694" spans="14:14" x14ac:dyDescent="0.25">
      <c r="N51694" s="36"/>
    </row>
    <row r="51695" spans="14:14" x14ac:dyDescent="0.25">
      <c r="N51695" s="36"/>
    </row>
    <row r="51696" spans="14:14" x14ac:dyDescent="0.25">
      <c r="N51696" s="36"/>
    </row>
    <row r="51697" spans="14:14" x14ac:dyDescent="0.25">
      <c r="N51697" s="36"/>
    </row>
    <row r="51698" spans="14:14" x14ac:dyDescent="0.25">
      <c r="N51698" s="36"/>
    </row>
    <row r="51699" spans="14:14" x14ac:dyDescent="0.25">
      <c r="N51699" s="36"/>
    </row>
    <row r="51700" spans="14:14" x14ac:dyDescent="0.25">
      <c r="N51700" s="36"/>
    </row>
    <row r="51701" spans="14:14" x14ac:dyDescent="0.25">
      <c r="N51701" s="36"/>
    </row>
    <row r="51702" spans="14:14" x14ac:dyDescent="0.25">
      <c r="N51702" s="36"/>
    </row>
    <row r="51703" spans="14:14" x14ac:dyDescent="0.25">
      <c r="N51703" s="36"/>
    </row>
    <row r="51704" spans="14:14" x14ac:dyDescent="0.25">
      <c r="N51704" s="36"/>
    </row>
    <row r="51705" spans="14:14" x14ac:dyDescent="0.25">
      <c r="N51705" s="36"/>
    </row>
    <row r="51706" spans="14:14" x14ac:dyDescent="0.25">
      <c r="N51706" s="36"/>
    </row>
    <row r="51707" spans="14:14" x14ac:dyDescent="0.25">
      <c r="N51707" s="36"/>
    </row>
    <row r="51708" spans="14:14" x14ac:dyDescent="0.25">
      <c r="N51708" s="36"/>
    </row>
    <row r="51709" spans="14:14" x14ac:dyDescent="0.25">
      <c r="N51709" s="36"/>
    </row>
    <row r="51710" spans="14:14" x14ac:dyDescent="0.25">
      <c r="N51710" s="36"/>
    </row>
    <row r="51711" spans="14:14" x14ac:dyDescent="0.25">
      <c r="N51711" s="36"/>
    </row>
    <row r="51712" spans="14:14" x14ac:dyDescent="0.25">
      <c r="N51712" s="36"/>
    </row>
    <row r="51713" spans="14:14" x14ac:dyDescent="0.25">
      <c r="N51713" s="36"/>
    </row>
    <row r="51714" spans="14:14" x14ac:dyDescent="0.25">
      <c r="N51714" s="36"/>
    </row>
    <row r="51715" spans="14:14" x14ac:dyDescent="0.25">
      <c r="N51715" s="36"/>
    </row>
    <row r="51716" spans="14:14" x14ac:dyDescent="0.25">
      <c r="N51716" s="36"/>
    </row>
    <row r="51717" spans="14:14" x14ac:dyDescent="0.25">
      <c r="N51717" s="36"/>
    </row>
    <row r="51718" spans="14:14" x14ac:dyDescent="0.25">
      <c r="N51718" s="36"/>
    </row>
    <row r="51719" spans="14:14" x14ac:dyDescent="0.25">
      <c r="N51719" s="36"/>
    </row>
    <row r="51720" spans="14:14" x14ac:dyDescent="0.25">
      <c r="N51720" s="36"/>
    </row>
    <row r="51721" spans="14:14" x14ac:dyDescent="0.25">
      <c r="N51721" s="36"/>
    </row>
    <row r="51722" spans="14:14" x14ac:dyDescent="0.25">
      <c r="N51722" s="36"/>
    </row>
    <row r="51723" spans="14:14" x14ac:dyDescent="0.25">
      <c r="N51723" s="36"/>
    </row>
    <row r="51724" spans="14:14" x14ac:dyDescent="0.25">
      <c r="N51724" s="36"/>
    </row>
    <row r="51725" spans="14:14" x14ac:dyDescent="0.25">
      <c r="N51725" s="36"/>
    </row>
    <row r="51726" spans="14:14" x14ac:dyDescent="0.25">
      <c r="N51726" s="36"/>
    </row>
    <row r="51727" spans="14:14" x14ac:dyDescent="0.25">
      <c r="N51727" s="36"/>
    </row>
    <row r="51728" spans="14:14" x14ac:dyDescent="0.25">
      <c r="N51728" s="36"/>
    </row>
    <row r="51729" spans="14:14" x14ac:dyDescent="0.25">
      <c r="N51729" s="36"/>
    </row>
    <row r="51730" spans="14:14" x14ac:dyDescent="0.25">
      <c r="N51730" s="36"/>
    </row>
    <row r="51731" spans="14:14" x14ac:dyDescent="0.25">
      <c r="N51731" s="36"/>
    </row>
    <row r="51732" spans="14:14" x14ac:dyDescent="0.25">
      <c r="N51732" s="36"/>
    </row>
    <row r="51733" spans="14:14" x14ac:dyDescent="0.25">
      <c r="N51733" s="36"/>
    </row>
    <row r="51734" spans="14:14" x14ac:dyDescent="0.25">
      <c r="N51734" s="36"/>
    </row>
    <row r="51735" spans="14:14" x14ac:dyDescent="0.25">
      <c r="N51735" s="36"/>
    </row>
    <row r="51736" spans="14:14" x14ac:dyDescent="0.25">
      <c r="N51736" s="36"/>
    </row>
    <row r="51737" spans="14:14" x14ac:dyDescent="0.25">
      <c r="N51737" s="36"/>
    </row>
    <row r="51738" spans="14:14" x14ac:dyDescent="0.25">
      <c r="N51738" s="36"/>
    </row>
    <row r="51739" spans="14:14" x14ac:dyDescent="0.25">
      <c r="N51739" s="36"/>
    </row>
    <row r="51740" spans="14:14" x14ac:dyDescent="0.25">
      <c r="N51740" s="36"/>
    </row>
    <row r="51741" spans="14:14" x14ac:dyDescent="0.25">
      <c r="N51741" s="36"/>
    </row>
    <row r="51742" spans="14:14" x14ac:dyDescent="0.25">
      <c r="N51742" s="36"/>
    </row>
    <row r="51743" spans="14:14" x14ac:dyDescent="0.25">
      <c r="N51743" s="36"/>
    </row>
    <row r="51744" spans="14:14" x14ac:dyDescent="0.25">
      <c r="N51744" s="36"/>
    </row>
    <row r="51745" spans="14:14" x14ac:dyDescent="0.25">
      <c r="N51745" s="36"/>
    </row>
    <row r="51746" spans="14:14" x14ac:dyDescent="0.25">
      <c r="N51746" s="36"/>
    </row>
    <row r="51747" spans="14:14" x14ac:dyDescent="0.25">
      <c r="N51747" s="36"/>
    </row>
    <row r="51748" spans="14:14" x14ac:dyDescent="0.25">
      <c r="N51748" s="36"/>
    </row>
    <row r="51749" spans="14:14" x14ac:dyDescent="0.25">
      <c r="N51749" s="36"/>
    </row>
    <row r="51750" spans="14:14" x14ac:dyDescent="0.25">
      <c r="N51750" s="36"/>
    </row>
    <row r="51751" spans="14:14" x14ac:dyDescent="0.25">
      <c r="N51751" s="36"/>
    </row>
    <row r="51752" spans="14:14" x14ac:dyDescent="0.25">
      <c r="N51752" s="36"/>
    </row>
    <row r="51753" spans="14:14" x14ac:dyDescent="0.25">
      <c r="N51753" s="36"/>
    </row>
    <row r="51754" spans="14:14" x14ac:dyDescent="0.25">
      <c r="N51754" s="36"/>
    </row>
    <row r="51755" spans="14:14" x14ac:dyDescent="0.25">
      <c r="N51755" s="36"/>
    </row>
    <row r="51756" spans="14:14" x14ac:dyDescent="0.25">
      <c r="N51756" s="36"/>
    </row>
    <row r="51757" spans="14:14" x14ac:dyDescent="0.25">
      <c r="N51757" s="36"/>
    </row>
    <row r="51758" spans="14:14" x14ac:dyDescent="0.25">
      <c r="N51758" s="36"/>
    </row>
    <row r="51759" spans="14:14" x14ac:dyDescent="0.25">
      <c r="N51759" s="36"/>
    </row>
    <row r="51760" spans="14:14" x14ac:dyDescent="0.25">
      <c r="N51760" s="36"/>
    </row>
    <row r="51761" spans="14:14" x14ac:dyDescent="0.25">
      <c r="N51761" s="36"/>
    </row>
    <row r="51762" spans="14:14" x14ac:dyDescent="0.25">
      <c r="N51762" s="36"/>
    </row>
    <row r="51763" spans="14:14" x14ac:dyDescent="0.25">
      <c r="N51763" s="36"/>
    </row>
    <row r="51764" spans="14:14" x14ac:dyDescent="0.25">
      <c r="N51764" s="36"/>
    </row>
    <row r="51765" spans="14:14" x14ac:dyDescent="0.25">
      <c r="N51765" s="36"/>
    </row>
    <row r="51766" spans="14:14" x14ac:dyDescent="0.25">
      <c r="N51766" s="36"/>
    </row>
    <row r="51767" spans="14:14" x14ac:dyDescent="0.25">
      <c r="N51767" s="36"/>
    </row>
    <row r="51768" spans="14:14" x14ac:dyDescent="0.25">
      <c r="N51768" s="36"/>
    </row>
    <row r="51769" spans="14:14" x14ac:dyDescent="0.25">
      <c r="N51769" s="36"/>
    </row>
    <row r="51770" spans="14:14" x14ac:dyDescent="0.25">
      <c r="N51770" s="36"/>
    </row>
    <row r="51771" spans="14:14" x14ac:dyDescent="0.25">
      <c r="N51771" s="36"/>
    </row>
    <row r="51772" spans="14:14" x14ac:dyDescent="0.25">
      <c r="N51772" s="36"/>
    </row>
    <row r="51773" spans="14:14" x14ac:dyDescent="0.25">
      <c r="N51773" s="36"/>
    </row>
    <row r="51774" spans="14:14" x14ac:dyDescent="0.25">
      <c r="N51774" s="36"/>
    </row>
    <row r="51775" spans="14:14" x14ac:dyDescent="0.25">
      <c r="N51775" s="36"/>
    </row>
    <row r="51776" spans="14:14" x14ac:dyDescent="0.25">
      <c r="N51776" s="36"/>
    </row>
    <row r="51777" spans="14:14" x14ac:dyDescent="0.25">
      <c r="N51777" s="36"/>
    </row>
    <row r="51778" spans="14:14" x14ac:dyDescent="0.25">
      <c r="N51778" s="36"/>
    </row>
    <row r="51779" spans="14:14" x14ac:dyDescent="0.25">
      <c r="N51779" s="36"/>
    </row>
    <row r="51780" spans="14:14" x14ac:dyDescent="0.25">
      <c r="N51780" s="36"/>
    </row>
    <row r="51781" spans="14:14" x14ac:dyDescent="0.25">
      <c r="N51781" s="36"/>
    </row>
    <row r="51782" spans="14:14" x14ac:dyDescent="0.25">
      <c r="N51782" s="36"/>
    </row>
    <row r="51783" spans="14:14" x14ac:dyDescent="0.25">
      <c r="N51783" s="36"/>
    </row>
    <row r="51784" spans="14:14" x14ac:dyDescent="0.25">
      <c r="N51784" s="36"/>
    </row>
    <row r="51785" spans="14:14" x14ac:dyDescent="0.25">
      <c r="N51785" s="36"/>
    </row>
    <row r="51786" spans="14:14" x14ac:dyDescent="0.25">
      <c r="N51786" s="36"/>
    </row>
    <row r="51787" spans="14:14" x14ac:dyDescent="0.25">
      <c r="N51787" s="36"/>
    </row>
    <row r="51788" spans="14:14" x14ac:dyDescent="0.25">
      <c r="N51788" s="36"/>
    </row>
    <row r="51789" spans="14:14" x14ac:dyDescent="0.25">
      <c r="N51789" s="36"/>
    </row>
    <row r="51790" spans="14:14" x14ac:dyDescent="0.25">
      <c r="N51790" s="36"/>
    </row>
    <row r="51791" spans="14:14" x14ac:dyDescent="0.25">
      <c r="N51791" s="36"/>
    </row>
    <row r="51792" spans="14:14" x14ac:dyDescent="0.25">
      <c r="N51792" s="36"/>
    </row>
    <row r="51793" spans="14:14" x14ac:dyDescent="0.25">
      <c r="N51793" s="36"/>
    </row>
    <row r="51794" spans="14:14" x14ac:dyDescent="0.25">
      <c r="N51794" s="36"/>
    </row>
    <row r="51795" spans="14:14" x14ac:dyDescent="0.25">
      <c r="N51795" s="36"/>
    </row>
    <row r="51796" spans="14:14" x14ac:dyDescent="0.25">
      <c r="N51796" s="36"/>
    </row>
    <row r="51797" spans="14:14" x14ac:dyDescent="0.25">
      <c r="N51797" s="36"/>
    </row>
    <row r="51798" spans="14:14" x14ac:dyDescent="0.25">
      <c r="N51798" s="36"/>
    </row>
    <row r="51799" spans="14:14" x14ac:dyDescent="0.25">
      <c r="N51799" s="36"/>
    </row>
    <row r="51800" spans="14:14" x14ac:dyDescent="0.25">
      <c r="N51800" s="36"/>
    </row>
    <row r="51801" spans="14:14" x14ac:dyDescent="0.25">
      <c r="N51801" s="36"/>
    </row>
    <row r="51802" spans="14:14" x14ac:dyDescent="0.25">
      <c r="N51802" s="36"/>
    </row>
    <row r="51803" spans="14:14" x14ac:dyDescent="0.25">
      <c r="N51803" s="36"/>
    </row>
    <row r="51804" spans="14:14" x14ac:dyDescent="0.25">
      <c r="N51804" s="36"/>
    </row>
    <row r="51805" spans="14:14" x14ac:dyDescent="0.25">
      <c r="N51805" s="36"/>
    </row>
    <row r="51806" spans="14:14" x14ac:dyDescent="0.25">
      <c r="N51806" s="36"/>
    </row>
    <row r="51807" spans="14:14" x14ac:dyDescent="0.25">
      <c r="N51807" s="36"/>
    </row>
    <row r="51808" spans="14:14" x14ac:dyDescent="0.25">
      <c r="N51808" s="36"/>
    </row>
    <row r="51809" spans="14:14" x14ac:dyDescent="0.25">
      <c r="N51809" s="36"/>
    </row>
    <row r="51810" spans="14:14" x14ac:dyDescent="0.25">
      <c r="N51810" s="36"/>
    </row>
    <row r="51811" spans="14:14" x14ac:dyDescent="0.25">
      <c r="N51811" s="36"/>
    </row>
    <row r="51812" spans="14:14" x14ac:dyDescent="0.25">
      <c r="N51812" s="36"/>
    </row>
    <row r="51813" spans="14:14" x14ac:dyDescent="0.25">
      <c r="N51813" s="36"/>
    </row>
    <row r="51814" spans="14:14" x14ac:dyDescent="0.25">
      <c r="N51814" s="36"/>
    </row>
    <row r="51815" spans="14:14" x14ac:dyDescent="0.25">
      <c r="N51815" s="36"/>
    </row>
    <row r="51816" spans="14:14" x14ac:dyDescent="0.25">
      <c r="N51816" s="36"/>
    </row>
    <row r="51817" spans="14:14" x14ac:dyDescent="0.25">
      <c r="N51817" s="36"/>
    </row>
    <row r="51818" spans="14:14" x14ac:dyDescent="0.25">
      <c r="N51818" s="36"/>
    </row>
    <row r="51819" spans="14:14" x14ac:dyDescent="0.25">
      <c r="N51819" s="36"/>
    </row>
    <row r="51820" spans="14:14" x14ac:dyDescent="0.25">
      <c r="N51820" s="36"/>
    </row>
    <row r="51821" spans="14:14" x14ac:dyDescent="0.25">
      <c r="N51821" s="36"/>
    </row>
    <row r="51822" spans="14:14" x14ac:dyDescent="0.25">
      <c r="N51822" s="36"/>
    </row>
    <row r="51823" spans="14:14" x14ac:dyDescent="0.25">
      <c r="N51823" s="36"/>
    </row>
    <row r="51824" spans="14:14" x14ac:dyDescent="0.25">
      <c r="N51824" s="36"/>
    </row>
    <row r="51825" spans="14:14" x14ac:dyDescent="0.25">
      <c r="N51825" s="36"/>
    </row>
    <row r="51826" spans="14:14" x14ac:dyDescent="0.25">
      <c r="N51826" s="36"/>
    </row>
    <row r="51827" spans="14:14" x14ac:dyDescent="0.25">
      <c r="N51827" s="36"/>
    </row>
    <row r="51828" spans="14:14" x14ac:dyDescent="0.25">
      <c r="N51828" s="36"/>
    </row>
    <row r="51829" spans="14:14" x14ac:dyDescent="0.25">
      <c r="N51829" s="36"/>
    </row>
    <row r="51830" spans="14:14" x14ac:dyDescent="0.25">
      <c r="N51830" s="36"/>
    </row>
    <row r="51831" spans="14:14" x14ac:dyDescent="0.25">
      <c r="N51831" s="36"/>
    </row>
    <row r="51832" spans="14:14" x14ac:dyDescent="0.25">
      <c r="N51832" s="36"/>
    </row>
    <row r="51833" spans="14:14" x14ac:dyDescent="0.25">
      <c r="N51833" s="36"/>
    </row>
    <row r="51834" spans="14:14" x14ac:dyDescent="0.25">
      <c r="N51834" s="36"/>
    </row>
    <row r="51835" spans="14:14" x14ac:dyDescent="0.25">
      <c r="N51835" s="36"/>
    </row>
    <row r="51836" spans="14:14" x14ac:dyDescent="0.25">
      <c r="N51836" s="36"/>
    </row>
    <row r="51837" spans="14:14" x14ac:dyDescent="0.25">
      <c r="N51837" s="36"/>
    </row>
    <row r="51838" spans="14:14" x14ac:dyDescent="0.25">
      <c r="N51838" s="36"/>
    </row>
    <row r="51839" spans="14:14" x14ac:dyDescent="0.25">
      <c r="N51839" s="36"/>
    </row>
    <row r="51840" spans="14:14" x14ac:dyDescent="0.25">
      <c r="N51840" s="36"/>
    </row>
    <row r="51841" spans="14:14" x14ac:dyDescent="0.25">
      <c r="N51841" s="36"/>
    </row>
    <row r="51842" spans="14:14" x14ac:dyDescent="0.25">
      <c r="N51842" s="36"/>
    </row>
    <row r="51843" spans="14:14" x14ac:dyDescent="0.25">
      <c r="N51843" s="36"/>
    </row>
    <row r="51844" spans="14:14" x14ac:dyDescent="0.25">
      <c r="N51844" s="36"/>
    </row>
    <row r="51845" spans="14:14" x14ac:dyDescent="0.25">
      <c r="N51845" s="36"/>
    </row>
    <row r="51846" spans="14:14" x14ac:dyDescent="0.25">
      <c r="N51846" s="36"/>
    </row>
    <row r="51847" spans="14:14" x14ac:dyDescent="0.25">
      <c r="N51847" s="36"/>
    </row>
    <row r="51848" spans="14:14" x14ac:dyDescent="0.25">
      <c r="N51848" s="36"/>
    </row>
    <row r="51849" spans="14:14" x14ac:dyDescent="0.25">
      <c r="N51849" s="36"/>
    </row>
    <row r="51850" spans="14:14" x14ac:dyDescent="0.25">
      <c r="N51850" s="36"/>
    </row>
    <row r="51851" spans="14:14" x14ac:dyDescent="0.25">
      <c r="N51851" s="36"/>
    </row>
    <row r="51852" spans="14:14" x14ac:dyDescent="0.25">
      <c r="N51852" s="36"/>
    </row>
    <row r="51853" spans="14:14" x14ac:dyDescent="0.25">
      <c r="N51853" s="36"/>
    </row>
    <row r="51854" spans="14:14" x14ac:dyDescent="0.25">
      <c r="N51854" s="36"/>
    </row>
    <row r="51855" spans="14:14" x14ac:dyDescent="0.25">
      <c r="N51855" s="36"/>
    </row>
    <row r="51856" spans="14:14" x14ac:dyDescent="0.25">
      <c r="N51856" s="36"/>
    </row>
    <row r="51857" spans="14:14" x14ac:dyDescent="0.25">
      <c r="N51857" s="36"/>
    </row>
    <row r="51858" spans="14:14" x14ac:dyDescent="0.25">
      <c r="N51858" s="36"/>
    </row>
    <row r="51859" spans="14:14" x14ac:dyDescent="0.25">
      <c r="N51859" s="36"/>
    </row>
    <row r="51860" spans="14:14" x14ac:dyDescent="0.25">
      <c r="N51860" s="36"/>
    </row>
    <row r="51861" spans="14:14" x14ac:dyDescent="0.25">
      <c r="N51861" s="36"/>
    </row>
    <row r="51862" spans="14:14" x14ac:dyDescent="0.25">
      <c r="N51862" s="36"/>
    </row>
    <row r="51863" spans="14:14" x14ac:dyDescent="0.25">
      <c r="N51863" s="36"/>
    </row>
    <row r="51864" spans="14:14" x14ac:dyDescent="0.25">
      <c r="N51864" s="36"/>
    </row>
    <row r="51865" spans="14:14" x14ac:dyDescent="0.25">
      <c r="N51865" s="36"/>
    </row>
    <row r="51866" spans="14:14" x14ac:dyDescent="0.25">
      <c r="N51866" s="36"/>
    </row>
    <row r="51867" spans="14:14" x14ac:dyDescent="0.25">
      <c r="N51867" s="36"/>
    </row>
    <row r="51868" spans="14:14" x14ac:dyDescent="0.25">
      <c r="N51868" s="36"/>
    </row>
    <row r="51869" spans="14:14" x14ac:dyDescent="0.25">
      <c r="N51869" s="36"/>
    </row>
    <row r="51870" spans="14:14" x14ac:dyDescent="0.25">
      <c r="N51870" s="36"/>
    </row>
    <row r="51871" spans="14:14" x14ac:dyDescent="0.25">
      <c r="N51871" s="36"/>
    </row>
    <row r="51872" spans="14:14" x14ac:dyDescent="0.25">
      <c r="N51872" s="36"/>
    </row>
    <row r="51873" spans="14:14" x14ac:dyDescent="0.25">
      <c r="N51873" s="36"/>
    </row>
    <row r="51874" spans="14:14" x14ac:dyDescent="0.25">
      <c r="N51874" s="36"/>
    </row>
    <row r="51875" spans="14:14" x14ac:dyDescent="0.25">
      <c r="N51875" s="36"/>
    </row>
    <row r="51876" spans="14:14" x14ac:dyDescent="0.25">
      <c r="N51876" s="36"/>
    </row>
    <row r="51877" spans="14:14" x14ac:dyDescent="0.25">
      <c r="N51877" s="36"/>
    </row>
    <row r="51878" spans="14:14" x14ac:dyDescent="0.25">
      <c r="N51878" s="36"/>
    </row>
    <row r="51879" spans="14:14" x14ac:dyDescent="0.25">
      <c r="N51879" s="36"/>
    </row>
    <row r="51880" spans="14:14" x14ac:dyDescent="0.25">
      <c r="N51880" s="36"/>
    </row>
    <row r="51881" spans="14:14" x14ac:dyDescent="0.25">
      <c r="N51881" s="36"/>
    </row>
    <row r="51882" spans="14:14" x14ac:dyDescent="0.25">
      <c r="N51882" s="36"/>
    </row>
    <row r="51883" spans="14:14" x14ac:dyDescent="0.25">
      <c r="N51883" s="36"/>
    </row>
    <row r="51884" spans="14:14" x14ac:dyDescent="0.25">
      <c r="N51884" s="36"/>
    </row>
    <row r="51885" spans="14:14" x14ac:dyDescent="0.25">
      <c r="N51885" s="36"/>
    </row>
    <row r="51886" spans="14:14" x14ac:dyDescent="0.25">
      <c r="N51886" s="36"/>
    </row>
    <row r="51887" spans="14:14" x14ac:dyDescent="0.25">
      <c r="N51887" s="36"/>
    </row>
    <row r="51888" spans="14:14" x14ac:dyDescent="0.25">
      <c r="N51888" s="36"/>
    </row>
    <row r="51889" spans="14:14" x14ac:dyDescent="0.25">
      <c r="N51889" s="36"/>
    </row>
    <row r="51890" spans="14:14" x14ac:dyDescent="0.25">
      <c r="N51890" s="36"/>
    </row>
    <row r="51891" spans="14:14" x14ac:dyDescent="0.25">
      <c r="N51891" s="36"/>
    </row>
    <row r="51892" spans="14:14" x14ac:dyDescent="0.25">
      <c r="N51892" s="36"/>
    </row>
    <row r="51893" spans="14:14" x14ac:dyDescent="0.25">
      <c r="N51893" s="36"/>
    </row>
    <row r="51894" spans="14:14" x14ac:dyDescent="0.25">
      <c r="N51894" s="36"/>
    </row>
    <row r="51895" spans="14:14" x14ac:dyDescent="0.25">
      <c r="N51895" s="36"/>
    </row>
    <row r="51896" spans="14:14" x14ac:dyDescent="0.25">
      <c r="N51896" s="36"/>
    </row>
    <row r="51897" spans="14:14" x14ac:dyDescent="0.25">
      <c r="N51897" s="36"/>
    </row>
    <row r="51898" spans="14:14" x14ac:dyDescent="0.25">
      <c r="N51898" s="36"/>
    </row>
    <row r="51899" spans="14:14" x14ac:dyDescent="0.25">
      <c r="N51899" s="36"/>
    </row>
    <row r="51900" spans="14:14" x14ac:dyDescent="0.25">
      <c r="N51900" s="36"/>
    </row>
    <row r="51901" spans="14:14" x14ac:dyDescent="0.25">
      <c r="N51901" s="36"/>
    </row>
    <row r="51902" spans="14:14" x14ac:dyDescent="0.25">
      <c r="N51902" s="36"/>
    </row>
    <row r="51903" spans="14:14" x14ac:dyDescent="0.25">
      <c r="N51903" s="36"/>
    </row>
    <row r="51904" spans="14:14" x14ac:dyDescent="0.25">
      <c r="N51904" s="36"/>
    </row>
    <row r="51905" spans="14:14" x14ac:dyDescent="0.25">
      <c r="N51905" s="36"/>
    </row>
    <row r="51906" spans="14:14" x14ac:dyDescent="0.25">
      <c r="N51906" s="36"/>
    </row>
    <row r="51907" spans="14:14" x14ac:dyDescent="0.25">
      <c r="N51907" s="36"/>
    </row>
    <row r="51908" spans="14:14" x14ac:dyDescent="0.25">
      <c r="N51908" s="36"/>
    </row>
    <row r="51909" spans="14:14" x14ac:dyDescent="0.25">
      <c r="N51909" s="36"/>
    </row>
    <row r="51910" spans="14:14" x14ac:dyDescent="0.25">
      <c r="N51910" s="36"/>
    </row>
    <row r="51911" spans="14:14" x14ac:dyDescent="0.25">
      <c r="N51911" s="36"/>
    </row>
    <row r="51912" spans="14:14" x14ac:dyDescent="0.25">
      <c r="N51912" s="36"/>
    </row>
    <row r="51913" spans="14:14" x14ac:dyDescent="0.25">
      <c r="N51913" s="36"/>
    </row>
    <row r="51914" spans="14:14" x14ac:dyDescent="0.25">
      <c r="N51914" s="36"/>
    </row>
    <row r="51915" spans="14:14" x14ac:dyDescent="0.25">
      <c r="N51915" s="36"/>
    </row>
    <row r="51916" spans="14:14" x14ac:dyDescent="0.25">
      <c r="N51916" s="36"/>
    </row>
    <row r="51917" spans="14:14" x14ac:dyDescent="0.25">
      <c r="N51917" s="36"/>
    </row>
    <row r="51918" spans="14:14" x14ac:dyDescent="0.25">
      <c r="N51918" s="36"/>
    </row>
    <row r="51919" spans="14:14" x14ac:dyDescent="0.25">
      <c r="N51919" s="36"/>
    </row>
    <row r="51920" spans="14:14" x14ac:dyDescent="0.25">
      <c r="N51920" s="36"/>
    </row>
    <row r="51921" spans="14:14" x14ac:dyDescent="0.25">
      <c r="N51921" s="36"/>
    </row>
    <row r="51922" spans="14:14" x14ac:dyDescent="0.25">
      <c r="N51922" s="36"/>
    </row>
    <row r="51923" spans="14:14" x14ac:dyDescent="0.25">
      <c r="N51923" s="36"/>
    </row>
    <row r="51924" spans="14:14" x14ac:dyDescent="0.25">
      <c r="N51924" s="36"/>
    </row>
    <row r="51925" spans="14:14" x14ac:dyDescent="0.25">
      <c r="N51925" s="36"/>
    </row>
    <row r="51926" spans="14:14" x14ac:dyDescent="0.25">
      <c r="N51926" s="36"/>
    </row>
    <row r="51927" spans="14:14" x14ac:dyDescent="0.25">
      <c r="N51927" s="36"/>
    </row>
    <row r="51928" spans="14:14" x14ac:dyDescent="0.25">
      <c r="N51928" s="36"/>
    </row>
    <row r="51929" spans="14:14" x14ac:dyDescent="0.25">
      <c r="N51929" s="36"/>
    </row>
    <row r="51930" spans="14:14" x14ac:dyDescent="0.25">
      <c r="N51930" s="36"/>
    </row>
    <row r="51931" spans="14:14" x14ac:dyDescent="0.25">
      <c r="N51931" s="36"/>
    </row>
    <row r="51932" spans="14:14" x14ac:dyDescent="0.25">
      <c r="N51932" s="36"/>
    </row>
    <row r="51933" spans="14:14" x14ac:dyDescent="0.25">
      <c r="N51933" s="36"/>
    </row>
    <row r="51934" spans="14:14" x14ac:dyDescent="0.25">
      <c r="N51934" s="36"/>
    </row>
    <row r="51935" spans="14:14" x14ac:dyDescent="0.25">
      <c r="N51935" s="36"/>
    </row>
    <row r="51936" spans="14:14" x14ac:dyDescent="0.25">
      <c r="N51936" s="36"/>
    </row>
    <row r="51937" spans="14:14" x14ac:dyDescent="0.25">
      <c r="N51937" s="36"/>
    </row>
    <row r="51938" spans="14:14" x14ac:dyDescent="0.25">
      <c r="N51938" s="36"/>
    </row>
    <row r="51939" spans="14:14" x14ac:dyDescent="0.25">
      <c r="N51939" s="36"/>
    </row>
    <row r="51940" spans="14:14" x14ac:dyDescent="0.25">
      <c r="N51940" s="36"/>
    </row>
    <row r="51941" spans="14:14" x14ac:dyDescent="0.25">
      <c r="N51941" s="36"/>
    </row>
    <row r="51942" spans="14:14" x14ac:dyDescent="0.25">
      <c r="N51942" s="36"/>
    </row>
    <row r="51943" spans="14:14" x14ac:dyDescent="0.25">
      <c r="N51943" s="36"/>
    </row>
    <row r="51944" spans="14:14" x14ac:dyDescent="0.25">
      <c r="N51944" s="36"/>
    </row>
    <row r="51945" spans="14:14" x14ac:dyDescent="0.25">
      <c r="N51945" s="36"/>
    </row>
    <row r="51946" spans="14:14" x14ac:dyDescent="0.25">
      <c r="N51946" s="36"/>
    </row>
    <row r="51947" spans="14:14" x14ac:dyDescent="0.25">
      <c r="N51947" s="36"/>
    </row>
    <row r="51948" spans="14:14" x14ac:dyDescent="0.25">
      <c r="N51948" s="36"/>
    </row>
    <row r="51949" spans="14:14" x14ac:dyDescent="0.25">
      <c r="N51949" s="36"/>
    </row>
    <row r="51950" spans="14:14" x14ac:dyDescent="0.25">
      <c r="N51950" s="36"/>
    </row>
    <row r="51951" spans="14:14" x14ac:dyDescent="0.25">
      <c r="N51951" s="36"/>
    </row>
    <row r="51952" spans="14:14" x14ac:dyDescent="0.25">
      <c r="N51952" s="36"/>
    </row>
    <row r="51953" spans="14:14" x14ac:dyDescent="0.25">
      <c r="N51953" s="36"/>
    </row>
    <row r="51954" spans="14:14" x14ac:dyDescent="0.25">
      <c r="N51954" s="36"/>
    </row>
    <row r="51955" spans="14:14" x14ac:dyDescent="0.25">
      <c r="N51955" s="36"/>
    </row>
    <row r="51956" spans="14:14" x14ac:dyDescent="0.25">
      <c r="N51956" s="36"/>
    </row>
    <row r="51957" spans="14:14" x14ac:dyDescent="0.25">
      <c r="N51957" s="36"/>
    </row>
    <row r="51958" spans="14:14" x14ac:dyDescent="0.25">
      <c r="N51958" s="36"/>
    </row>
    <row r="51959" spans="14:14" x14ac:dyDescent="0.25">
      <c r="N51959" s="36"/>
    </row>
    <row r="51960" spans="14:14" x14ac:dyDescent="0.25">
      <c r="N51960" s="36"/>
    </row>
    <row r="51961" spans="14:14" x14ac:dyDescent="0.25">
      <c r="N51961" s="36"/>
    </row>
    <row r="51962" spans="14:14" x14ac:dyDescent="0.25">
      <c r="N51962" s="36"/>
    </row>
    <row r="51963" spans="14:14" x14ac:dyDescent="0.25">
      <c r="N51963" s="36"/>
    </row>
    <row r="51964" spans="14:14" x14ac:dyDescent="0.25">
      <c r="N51964" s="36"/>
    </row>
    <row r="51965" spans="14:14" x14ac:dyDescent="0.25">
      <c r="N51965" s="36"/>
    </row>
    <row r="51966" spans="14:14" x14ac:dyDescent="0.25">
      <c r="N51966" s="36"/>
    </row>
    <row r="51967" spans="14:14" x14ac:dyDescent="0.25">
      <c r="N51967" s="36"/>
    </row>
    <row r="51968" spans="14:14" x14ac:dyDescent="0.25">
      <c r="N51968" s="36"/>
    </row>
    <row r="51969" spans="14:14" x14ac:dyDescent="0.25">
      <c r="N51969" s="36"/>
    </row>
    <row r="51970" spans="14:14" x14ac:dyDescent="0.25">
      <c r="N51970" s="36"/>
    </row>
    <row r="51971" spans="14:14" x14ac:dyDescent="0.25">
      <c r="N51971" s="36"/>
    </row>
    <row r="51972" spans="14:14" x14ac:dyDescent="0.25">
      <c r="N51972" s="36"/>
    </row>
    <row r="51973" spans="14:14" x14ac:dyDescent="0.25">
      <c r="N51973" s="36"/>
    </row>
    <row r="51974" spans="14:14" x14ac:dyDescent="0.25">
      <c r="N51974" s="36"/>
    </row>
    <row r="51975" spans="14:14" x14ac:dyDescent="0.25">
      <c r="N51975" s="36"/>
    </row>
    <row r="51976" spans="14:14" x14ac:dyDescent="0.25">
      <c r="N51976" s="36"/>
    </row>
    <row r="51977" spans="14:14" x14ac:dyDescent="0.25">
      <c r="N51977" s="36"/>
    </row>
    <row r="51978" spans="14:14" x14ac:dyDescent="0.25">
      <c r="N51978" s="36"/>
    </row>
    <row r="51979" spans="14:14" x14ac:dyDescent="0.25">
      <c r="N51979" s="36"/>
    </row>
    <row r="51980" spans="14:14" x14ac:dyDescent="0.25">
      <c r="N51980" s="36"/>
    </row>
    <row r="51981" spans="14:14" x14ac:dyDescent="0.25">
      <c r="N51981" s="36"/>
    </row>
    <row r="51982" spans="14:14" x14ac:dyDescent="0.25">
      <c r="N51982" s="36"/>
    </row>
    <row r="51983" spans="14:14" x14ac:dyDescent="0.25">
      <c r="N51983" s="36"/>
    </row>
    <row r="51984" spans="14:14" x14ac:dyDescent="0.25">
      <c r="N51984" s="36"/>
    </row>
    <row r="51985" spans="14:14" x14ac:dyDescent="0.25">
      <c r="N51985" s="36"/>
    </row>
    <row r="51986" spans="14:14" x14ac:dyDescent="0.25">
      <c r="N51986" s="36"/>
    </row>
    <row r="51987" spans="14:14" x14ac:dyDescent="0.25">
      <c r="N51987" s="36"/>
    </row>
    <row r="51988" spans="14:14" x14ac:dyDescent="0.25">
      <c r="N51988" s="36"/>
    </row>
    <row r="51989" spans="14:14" x14ac:dyDescent="0.25">
      <c r="N51989" s="36"/>
    </row>
    <row r="51990" spans="14:14" x14ac:dyDescent="0.25">
      <c r="N51990" s="36"/>
    </row>
    <row r="51991" spans="14:14" x14ac:dyDescent="0.25">
      <c r="N51991" s="36"/>
    </row>
    <row r="51992" spans="14:14" x14ac:dyDescent="0.25">
      <c r="N51992" s="36"/>
    </row>
    <row r="51993" spans="14:14" x14ac:dyDescent="0.25">
      <c r="N51993" s="36"/>
    </row>
    <row r="51994" spans="14:14" x14ac:dyDescent="0.25">
      <c r="N51994" s="36"/>
    </row>
    <row r="51995" spans="14:14" x14ac:dyDescent="0.25">
      <c r="N51995" s="36"/>
    </row>
    <row r="51996" spans="14:14" x14ac:dyDescent="0.25">
      <c r="N51996" s="36"/>
    </row>
    <row r="51997" spans="14:14" x14ac:dyDescent="0.25">
      <c r="N51997" s="36"/>
    </row>
    <row r="51998" spans="14:14" x14ac:dyDescent="0.25">
      <c r="N51998" s="36"/>
    </row>
    <row r="51999" spans="14:14" x14ac:dyDescent="0.25">
      <c r="N51999" s="36"/>
    </row>
    <row r="52000" spans="14:14" x14ac:dyDescent="0.25">
      <c r="N52000" s="36"/>
    </row>
    <row r="52001" spans="14:14" x14ac:dyDescent="0.25">
      <c r="N52001" s="36"/>
    </row>
    <row r="52002" spans="14:14" x14ac:dyDescent="0.25">
      <c r="N52002" s="36"/>
    </row>
    <row r="52003" spans="14:14" x14ac:dyDescent="0.25">
      <c r="N52003" s="36"/>
    </row>
    <row r="52004" spans="14:14" x14ac:dyDescent="0.25">
      <c r="N52004" s="36"/>
    </row>
    <row r="52005" spans="14:14" x14ac:dyDescent="0.25">
      <c r="N52005" s="36"/>
    </row>
    <row r="52006" spans="14:14" x14ac:dyDescent="0.25">
      <c r="N52006" s="36"/>
    </row>
    <row r="52007" spans="14:14" x14ac:dyDescent="0.25">
      <c r="N52007" s="36"/>
    </row>
    <row r="52008" spans="14:14" x14ac:dyDescent="0.25">
      <c r="N52008" s="36"/>
    </row>
    <row r="52009" spans="14:14" x14ac:dyDescent="0.25">
      <c r="N52009" s="36"/>
    </row>
    <row r="52010" spans="14:14" x14ac:dyDescent="0.25">
      <c r="N52010" s="36"/>
    </row>
    <row r="52011" spans="14:14" x14ac:dyDescent="0.25">
      <c r="N52011" s="36"/>
    </row>
    <row r="52012" spans="14:14" x14ac:dyDescent="0.25">
      <c r="N52012" s="36"/>
    </row>
    <row r="52013" spans="14:14" x14ac:dyDescent="0.25">
      <c r="N52013" s="36"/>
    </row>
    <row r="52014" spans="14:14" x14ac:dyDescent="0.25">
      <c r="N52014" s="36"/>
    </row>
    <row r="52015" spans="14:14" x14ac:dyDescent="0.25">
      <c r="N52015" s="36"/>
    </row>
    <row r="52016" spans="14:14" x14ac:dyDescent="0.25">
      <c r="N52016" s="36"/>
    </row>
    <row r="52017" spans="14:14" x14ac:dyDescent="0.25">
      <c r="N52017" s="36"/>
    </row>
    <row r="52018" spans="14:14" x14ac:dyDescent="0.25">
      <c r="N52018" s="36"/>
    </row>
    <row r="52019" spans="14:14" x14ac:dyDescent="0.25">
      <c r="N52019" s="36"/>
    </row>
    <row r="52020" spans="14:14" x14ac:dyDescent="0.25">
      <c r="N52020" s="36"/>
    </row>
    <row r="52021" spans="14:14" x14ac:dyDescent="0.25">
      <c r="N52021" s="36"/>
    </row>
    <row r="52022" spans="14:14" x14ac:dyDescent="0.25">
      <c r="N52022" s="36"/>
    </row>
    <row r="52023" spans="14:14" x14ac:dyDescent="0.25">
      <c r="N52023" s="36"/>
    </row>
    <row r="52024" spans="14:14" x14ac:dyDescent="0.25">
      <c r="N52024" s="36"/>
    </row>
    <row r="52025" spans="14:14" x14ac:dyDescent="0.25">
      <c r="N52025" s="36"/>
    </row>
    <row r="52026" spans="14:14" x14ac:dyDescent="0.25">
      <c r="N52026" s="36"/>
    </row>
    <row r="52027" spans="14:14" x14ac:dyDescent="0.25">
      <c r="N52027" s="36"/>
    </row>
    <row r="52028" spans="14:14" x14ac:dyDescent="0.25">
      <c r="N52028" s="36"/>
    </row>
    <row r="52029" spans="14:14" x14ac:dyDescent="0.25">
      <c r="N52029" s="36"/>
    </row>
    <row r="52030" spans="14:14" x14ac:dyDescent="0.25">
      <c r="N52030" s="36"/>
    </row>
    <row r="52031" spans="14:14" x14ac:dyDescent="0.25">
      <c r="N52031" s="36"/>
    </row>
    <row r="52032" spans="14:14" x14ac:dyDescent="0.25">
      <c r="N52032" s="36"/>
    </row>
    <row r="52033" spans="14:14" x14ac:dyDescent="0.25">
      <c r="N52033" s="36"/>
    </row>
    <row r="52034" spans="14:14" x14ac:dyDescent="0.25">
      <c r="N52034" s="36"/>
    </row>
    <row r="52035" spans="14:14" x14ac:dyDescent="0.25">
      <c r="N52035" s="36"/>
    </row>
    <row r="52036" spans="14:14" x14ac:dyDescent="0.25">
      <c r="N52036" s="36"/>
    </row>
    <row r="52037" spans="14:14" x14ac:dyDescent="0.25">
      <c r="N52037" s="36"/>
    </row>
    <row r="52038" spans="14:14" x14ac:dyDescent="0.25">
      <c r="N52038" s="36"/>
    </row>
    <row r="52039" spans="14:14" x14ac:dyDescent="0.25">
      <c r="N52039" s="36"/>
    </row>
    <row r="52040" spans="14:14" x14ac:dyDescent="0.25">
      <c r="N52040" s="36"/>
    </row>
    <row r="52041" spans="14:14" x14ac:dyDescent="0.25">
      <c r="N52041" s="36"/>
    </row>
    <row r="52042" spans="14:14" x14ac:dyDescent="0.25">
      <c r="N52042" s="36"/>
    </row>
    <row r="52043" spans="14:14" x14ac:dyDescent="0.25">
      <c r="N52043" s="36"/>
    </row>
    <row r="52044" spans="14:14" x14ac:dyDescent="0.25">
      <c r="N52044" s="36"/>
    </row>
    <row r="52045" spans="14:14" x14ac:dyDescent="0.25">
      <c r="N52045" s="36"/>
    </row>
    <row r="52046" spans="14:14" x14ac:dyDescent="0.25">
      <c r="N52046" s="36"/>
    </row>
    <row r="52047" spans="14:14" x14ac:dyDescent="0.25">
      <c r="N52047" s="36"/>
    </row>
    <row r="52048" spans="14:14" x14ac:dyDescent="0.25">
      <c r="N52048" s="36"/>
    </row>
    <row r="52049" spans="14:14" x14ac:dyDescent="0.25">
      <c r="N52049" s="36"/>
    </row>
    <row r="52050" spans="14:14" x14ac:dyDescent="0.25">
      <c r="N52050" s="36"/>
    </row>
    <row r="52051" spans="14:14" x14ac:dyDescent="0.25">
      <c r="N52051" s="36"/>
    </row>
    <row r="52052" spans="14:14" x14ac:dyDescent="0.25">
      <c r="N52052" s="36"/>
    </row>
    <row r="52053" spans="14:14" x14ac:dyDescent="0.25">
      <c r="N52053" s="36"/>
    </row>
    <row r="52054" spans="14:14" x14ac:dyDescent="0.25">
      <c r="N52054" s="36"/>
    </row>
    <row r="52055" spans="14:14" x14ac:dyDescent="0.25">
      <c r="N52055" s="36"/>
    </row>
    <row r="52056" spans="14:14" x14ac:dyDescent="0.25">
      <c r="N52056" s="36"/>
    </row>
    <row r="52057" spans="14:14" x14ac:dyDescent="0.25">
      <c r="N52057" s="36"/>
    </row>
    <row r="52058" spans="14:14" x14ac:dyDescent="0.25">
      <c r="N52058" s="36"/>
    </row>
    <row r="52059" spans="14:14" x14ac:dyDescent="0.25">
      <c r="N52059" s="36"/>
    </row>
    <row r="52060" spans="14:14" x14ac:dyDescent="0.25">
      <c r="N52060" s="36"/>
    </row>
    <row r="52061" spans="14:14" x14ac:dyDescent="0.25">
      <c r="N52061" s="36"/>
    </row>
    <row r="52062" spans="14:14" x14ac:dyDescent="0.25">
      <c r="N52062" s="36"/>
    </row>
    <row r="52063" spans="14:14" x14ac:dyDescent="0.25">
      <c r="N52063" s="36"/>
    </row>
    <row r="52064" spans="14:14" x14ac:dyDescent="0.25">
      <c r="N52064" s="36"/>
    </row>
    <row r="52065" spans="14:14" x14ac:dyDescent="0.25">
      <c r="N52065" s="36"/>
    </row>
    <row r="52066" spans="14:14" x14ac:dyDescent="0.25">
      <c r="N52066" s="36"/>
    </row>
    <row r="52067" spans="14:14" x14ac:dyDescent="0.25">
      <c r="N52067" s="36"/>
    </row>
    <row r="52068" spans="14:14" x14ac:dyDescent="0.25">
      <c r="N52068" s="36"/>
    </row>
    <row r="52069" spans="14:14" x14ac:dyDescent="0.25">
      <c r="N52069" s="36"/>
    </row>
    <row r="52070" spans="14:14" x14ac:dyDescent="0.25">
      <c r="N52070" s="36"/>
    </row>
    <row r="52071" spans="14:14" x14ac:dyDescent="0.25">
      <c r="N52071" s="36"/>
    </row>
    <row r="52072" spans="14:14" x14ac:dyDescent="0.25">
      <c r="N52072" s="36"/>
    </row>
    <row r="52073" spans="14:14" x14ac:dyDescent="0.25">
      <c r="N52073" s="36"/>
    </row>
    <row r="52074" spans="14:14" x14ac:dyDescent="0.25">
      <c r="N52074" s="36"/>
    </row>
    <row r="52075" spans="14:14" x14ac:dyDescent="0.25">
      <c r="N52075" s="36"/>
    </row>
    <row r="52076" spans="14:14" x14ac:dyDescent="0.25">
      <c r="N52076" s="36"/>
    </row>
    <row r="52077" spans="14:14" x14ac:dyDescent="0.25">
      <c r="N52077" s="36"/>
    </row>
    <row r="52078" spans="14:14" x14ac:dyDescent="0.25">
      <c r="N52078" s="36"/>
    </row>
    <row r="52079" spans="14:14" x14ac:dyDescent="0.25">
      <c r="N52079" s="36"/>
    </row>
    <row r="52080" spans="14:14" x14ac:dyDescent="0.25">
      <c r="N52080" s="36"/>
    </row>
    <row r="52081" spans="14:14" x14ac:dyDescent="0.25">
      <c r="N52081" s="36"/>
    </row>
    <row r="52082" spans="14:14" x14ac:dyDescent="0.25">
      <c r="N52082" s="36"/>
    </row>
    <row r="52083" spans="14:14" x14ac:dyDescent="0.25">
      <c r="N52083" s="36"/>
    </row>
    <row r="52084" spans="14:14" x14ac:dyDescent="0.25">
      <c r="N52084" s="36"/>
    </row>
    <row r="52085" spans="14:14" x14ac:dyDescent="0.25">
      <c r="N52085" s="36"/>
    </row>
    <row r="52086" spans="14:14" x14ac:dyDescent="0.25">
      <c r="N52086" s="36"/>
    </row>
    <row r="52087" spans="14:14" x14ac:dyDescent="0.25">
      <c r="N52087" s="36"/>
    </row>
    <row r="52088" spans="14:14" x14ac:dyDescent="0.25">
      <c r="N52088" s="36"/>
    </row>
    <row r="52089" spans="14:14" x14ac:dyDescent="0.25">
      <c r="N52089" s="36"/>
    </row>
    <row r="52090" spans="14:14" x14ac:dyDescent="0.25">
      <c r="N52090" s="36"/>
    </row>
    <row r="52091" spans="14:14" x14ac:dyDescent="0.25">
      <c r="N52091" s="36"/>
    </row>
    <row r="52092" spans="14:14" x14ac:dyDescent="0.25">
      <c r="N52092" s="36"/>
    </row>
    <row r="52093" spans="14:14" x14ac:dyDescent="0.25">
      <c r="N52093" s="36"/>
    </row>
    <row r="52094" spans="14:14" x14ac:dyDescent="0.25">
      <c r="N52094" s="36"/>
    </row>
    <row r="52095" spans="14:14" x14ac:dyDescent="0.25">
      <c r="N52095" s="36"/>
    </row>
    <row r="52096" spans="14:14" x14ac:dyDescent="0.25">
      <c r="N52096" s="36"/>
    </row>
    <row r="52097" spans="14:14" x14ac:dyDescent="0.25">
      <c r="N52097" s="36"/>
    </row>
    <row r="52098" spans="14:14" x14ac:dyDescent="0.25">
      <c r="N52098" s="36"/>
    </row>
    <row r="52099" spans="14:14" x14ac:dyDescent="0.25">
      <c r="N52099" s="36"/>
    </row>
    <row r="52100" spans="14:14" x14ac:dyDescent="0.25">
      <c r="N52100" s="36"/>
    </row>
    <row r="52101" spans="14:14" x14ac:dyDescent="0.25">
      <c r="N52101" s="36"/>
    </row>
    <row r="52102" spans="14:14" x14ac:dyDescent="0.25">
      <c r="N52102" s="36"/>
    </row>
    <row r="52103" spans="14:14" x14ac:dyDescent="0.25">
      <c r="N52103" s="36"/>
    </row>
    <row r="52104" spans="14:14" x14ac:dyDescent="0.25">
      <c r="N52104" s="36"/>
    </row>
    <row r="52105" spans="14:14" x14ac:dyDescent="0.25">
      <c r="N52105" s="36"/>
    </row>
    <row r="52106" spans="14:14" x14ac:dyDescent="0.25">
      <c r="N52106" s="36"/>
    </row>
    <row r="52107" spans="14:14" x14ac:dyDescent="0.25">
      <c r="N52107" s="36"/>
    </row>
    <row r="52108" spans="14:14" x14ac:dyDescent="0.25">
      <c r="N52108" s="36"/>
    </row>
    <row r="52109" spans="14:14" x14ac:dyDescent="0.25">
      <c r="N52109" s="36"/>
    </row>
    <row r="52110" spans="14:14" x14ac:dyDescent="0.25">
      <c r="N52110" s="36"/>
    </row>
    <row r="52111" spans="14:14" x14ac:dyDescent="0.25">
      <c r="N52111" s="36"/>
    </row>
    <row r="52112" spans="14:14" x14ac:dyDescent="0.25">
      <c r="N52112" s="36"/>
    </row>
    <row r="52113" spans="14:14" x14ac:dyDescent="0.25">
      <c r="N52113" s="36"/>
    </row>
    <row r="52114" spans="14:14" x14ac:dyDescent="0.25">
      <c r="N52114" s="36"/>
    </row>
    <row r="52115" spans="14:14" x14ac:dyDescent="0.25">
      <c r="N52115" s="36"/>
    </row>
    <row r="52116" spans="14:14" x14ac:dyDescent="0.25">
      <c r="N52116" s="36"/>
    </row>
    <row r="52117" spans="14:14" x14ac:dyDescent="0.25">
      <c r="N52117" s="36"/>
    </row>
    <row r="52118" spans="14:14" x14ac:dyDescent="0.25">
      <c r="N52118" s="36"/>
    </row>
    <row r="52119" spans="14:14" x14ac:dyDescent="0.25">
      <c r="N52119" s="36"/>
    </row>
    <row r="52120" spans="14:14" x14ac:dyDescent="0.25">
      <c r="N52120" s="36"/>
    </row>
    <row r="52121" spans="14:14" x14ac:dyDescent="0.25">
      <c r="N52121" s="36"/>
    </row>
    <row r="52122" spans="14:14" x14ac:dyDescent="0.25">
      <c r="N52122" s="36"/>
    </row>
    <row r="52123" spans="14:14" x14ac:dyDescent="0.25">
      <c r="N52123" s="36"/>
    </row>
    <row r="52124" spans="14:14" x14ac:dyDescent="0.25">
      <c r="N52124" s="36"/>
    </row>
    <row r="52125" spans="14:14" x14ac:dyDescent="0.25">
      <c r="N52125" s="36"/>
    </row>
    <row r="52126" spans="14:14" x14ac:dyDescent="0.25">
      <c r="N52126" s="36"/>
    </row>
    <row r="52127" spans="14:14" x14ac:dyDescent="0.25">
      <c r="N52127" s="36"/>
    </row>
    <row r="52128" spans="14:14" x14ac:dyDescent="0.25">
      <c r="N52128" s="36"/>
    </row>
    <row r="52129" spans="14:14" x14ac:dyDescent="0.25">
      <c r="N52129" s="36"/>
    </row>
    <row r="52130" spans="14:14" x14ac:dyDescent="0.25">
      <c r="N52130" s="36"/>
    </row>
    <row r="52131" spans="14:14" x14ac:dyDescent="0.25">
      <c r="N52131" s="36"/>
    </row>
    <row r="52132" spans="14:14" x14ac:dyDescent="0.25">
      <c r="N52132" s="36"/>
    </row>
    <row r="52133" spans="14:14" x14ac:dyDescent="0.25">
      <c r="N52133" s="36"/>
    </row>
    <row r="52134" spans="14:14" x14ac:dyDescent="0.25">
      <c r="N52134" s="36"/>
    </row>
    <row r="52135" spans="14:14" x14ac:dyDescent="0.25">
      <c r="N52135" s="36"/>
    </row>
    <row r="52136" spans="14:14" x14ac:dyDescent="0.25">
      <c r="N52136" s="36"/>
    </row>
    <row r="52137" spans="14:14" x14ac:dyDescent="0.25">
      <c r="N52137" s="36"/>
    </row>
    <row r="52138" spans="14:14" x14ac:dyDescent="0.25">
      <c r="N52138" s="36"/>
    </row>
    <row r="52139" spans="14:14" x14ac:dyDescent="0.25">
      <c r="N52139" s="36"/>
    </row>
    <row r="52140" spans="14:14" x14ac:dyDescent="0.25">
      <c r="N52140" s="36"/>
    </row>
    <row r="52141" spans="14:14" x14ac:dyDescent="0.25">
      <c r="N52141" s="36"/>
    </row>
    <row r="52142" spans="14:14" x14ac:dyDescent="0.25">
      <c r="N52142" s="36"/>
    </row>
    <row r="52143" spans="14:14" x14ac:dyDescent="0.25">
      <c r="N52143" s="36"/>
    </row>
    <row r="52144" spans="14:14" x14ac:dyDescent="0.25">
      <c r="N52144" s="36"/>
    </row>
    <row r="52145" spans="14:14" x14ac:dyDescent="0.25">
      <c r="N52145" s="36"/>
    </row>
    <row r="52146" spans="14:14" x14ac:dyDescent="0.25">
      <c r="N52146" s="36"/>
    </row>
    <row r="52147" spans="14:14" x14ac:dyDescent="0.25">
      <c r="N52147" s="36"/>
    </row>
    <row r="52148" spans="14:14" x14ac:dyDescent="0.25">
      <c r="N52148" s="36"/>
    </row>
    <row r="52149" spans="14:14" x14ac:dyDescent="0.25">
      <c r="N52149" s="36"/>
    </row>
    <row r="52150" spans="14:14" x14ac:dyDescent="0.25">
      <c r="N52150" s="36"/>
    </row>
    <row r="52151" spans="14:14" x14ac:dyDescent="0.25">
      <c r="N52151" s="36"/>
    </row>
    <row r="52152" spans="14:14" x14ac:dyDescent="0.25">
      <c r="N52152" s="36"/>
    </row>
    <row r="52153" spans="14:14" x14ac:dyDescent="0.25">
      <c r="N52153" s="36"/>
    </row>
    <row r="52154" spans="14:14" x14ac:dyDescent="0.25">
      <c r="N52154" s="36"/>
    </row>
    <row r="52155" spans="14:14" x14ac:dyDescent="0.25">
      <c r="N52155" s="36"/>
    </row>
    <row r="52156" spans="14:14" x14ac:dyDescent="0.25">
      <c r="N52156" s="36"/>
    </row>
    <row r="52157" spans="14:14" x14ac:dyDescent="0.25">
      <c r="N52157" s="36"/>
    </row>
    <row r="52158" spans="14:14" x14ac:dyDescent="0.25">
      <c r="N52158" s="36"/>
    </row>
    <row r="52159" spans="14:14" x14ac:dyDescent="0.25">
      <c r="N52159" s="36"/>
    </row>
    <row r="52160" spans="14:14" x14ac:dyDescent="0.25">
      <c r="N52160" s="36"/>
    </row>
    <row r="52161" spans="14:14" x14ac:dyDescent="0.25">
      <c r="N52161" s="36"/>
    </row>
    <row r="52162" spans="14:14" x14ac:dyDescent="0.25">
      <c r="N52162" s="36"/>
    </row>
    <row r="52163" spans="14:14" x14ac:dyDescent="0.25">
      <c r="N52163" s="36"/>
    </row>
    <row r="52164" spans="14:14" x14ac:dyDescent="0.25">
      <c r="N52164" s="36"/>
    </row>
    <row r="52165" spans="14:14" x14ac:dyDescent="0.25">
      <c r="N52165" s="36"/>
    </row>
    <row r="52166" spans="14:14" x14ac:dyDescent="0.25">
      <c r="N52166" s="36"/>
    </row>
    <row r="52167" spans="14:14" x14ac:dyDescent="0.25">
      <c r="N52167" s="36"/>
    </row>
    <row r="52168" spans="14:14" x14ac:dyDescent="0.25">
      <c r="N52168" s="36"/>
    </row>
    <row r="52169" spans="14:14" x14ac:dyDescent="0.25">
      <c r="N52169" s="36"/>
    </row>
    <row r="52170" spans="14:14" x14ac:dyDescent="0.25">
      <c r="N52170" s="36"/>
    </row>
    <row r="52171" spans="14:14" x14ac:dyDescent="0.25">
      <c r="N52171" s="36"/>
    </row>
    <row r="52172" spans="14:14" x14ac:dyDescent="0.25">
      <c r="N52172" s="36"/>
    </row>
    <row r="52173" spans="14:14" x14ac:dyDescent="0.25">
      <c r="N52173" s="36"/>
    </row>
    <row r="52174" spans="14:14" x14ac:dyDescent="0.25">
      <c r="N52174" s="36"/>
    </row>
    <row r="52175" spans="14:14" x14ac:dyDescent="0.25">
      <c r="N52175" s="36"/>
    </row>
    <row r="52176" spans="14:14" x14ac:dyDescent="0.25">
      <c r="N52176" s="36"/>
    </row>
    <row r="52177" spans="14:14" x14ac:dyDescent="0.25">
      <c r="N52177" s="36"/>
    </row>
    <row r="52178" spans="14:14" x14ac:dyDescent="0.25">
      <c r="N52178" s="36"/>
    </row>
    <row r="52179" spans="14:14" x14ac:dyDescent="0.25">
      <c r="N52179" s="36"/>
    </row>
    <row r="52180" spans="14:14" x14ac:dyDescent="0.25">
      <c r="N52180" s="36"/>
    </row>
    <row r="52181" spans="14:14" x14ac:dyDescent="0.25">
      <c r="N52181" s="36"/>
    </row>
    <row r="52182" spans="14:14" x14ac:dyDescent="0.25">
      <c r="N52182" s="36"/>
    </row>
    <row r="52183" spans="14:14" x14ac:dyDescent="0.25">
      <c r="N52183" s="36"/>
    </row>
    <row r="52184" spans="14:14" x14ac:dyDescent="0.25">
      <c r="N52184" s="36"/>
    </row>
    <row r="52185" spans="14:14" x14ac:dyDescent="0.25">
      <c r="N52185" s="36"/>
    </row>
    <row r="52186" spans="14:14" x14ac:dyDescent="0.25">
      <c r="N52186" s="36"/>
    </row>
    <row r="52187" spans="14:14" x14ac:dyDescent="0.25">
      <c r="N52187" s="36"/>
    </row>
    <row r="52188" spans="14:14" x14ac:dyDescent="0.25">
      <c r="N52188" s="36"/>
    </row>
    <row r="52189" spans="14:14" x14ac:dyDescent="0.25">
      <c r="N52189" s="36"/>
    </row>
    <row r="52190" spans="14:14" x14ac:dyDescent="0.25">
      <c r="N52190" s="36"/>
    </row>
    <row r="52191" spans="14:14" x14ac:dyDescent="0.25">
      <c r="N52191" s="36"/>
    </row>
    <row r="52192" spans="14:14" x14ac:dyDescent="0.25">
      <c r="N52192" s="36"/>
    </row>
    <row r="52193" spans="14:14" x14ac:dyDescent="0.25">
      <c r="N52193" s="36"/>
    </row>
    <row r="52194" spans="14:14" x14ac:dyDescent="0.25">
      <c r="N52194" s="36"/>
    </row>
    <row r="52195" spans="14:14" x14ac:dyDescent="0.25">
      <c r="N52195" s="36"/>
    </row>
    <row r="52196" spans="14:14" x14ac:dyDescent="0.25">
      <c r="N52196" s="36"/>
    </row>
    <row r="52197" spans="14:14" x14ac:dyDescent="0.25">
      <c r="N52197" s="36"/>
    </row>
    <row r="52198" spans="14:14" x14ac:dyDescent="0.25">
      <c r="N52198" s="36"/>
    </row>
    <row r="52199" spans="14:14" x14ac:dyDescent="0.25">
      <c r="N52199" s="36"/>
    </row>
    <row r="52200" spans="14:14" x14ac:dyDescent="0.25">
      <c r="N52200" s="36"/>
    </row>
    <row r="52201" spans="14:14" x14ac:dyDescent="0.25">
      <c r="N52201" s="36"/>
    </row>
    <row r="52202" spans="14:14" x14ac:dyDescent="0.25">
      <c r="N52202" s="36"/>
    </row>
    <row r="52203" spans="14:14" x14ac:dyDescent="0.25">
      <c r="N52203" s="36"/>
    </row>
    <row r="52204" spans="14:14" x14ac:dyDescent="0.25">
      <c r="N52204" s="36"/>
    </row>
    <row r="52205" spans="14:14" x14ac:dyDescent="0.25">
      <c r="N52205" s="36"/>
    </row>
    <row r="52206" spans="14:14" x14ac:dyDescent="0.25">
      <c r="N52206" s="36"/>
    </row>
    <row r="52207" spans="14:14" x14ac:dyDescent="0.25">
      <c r="N52207" s="36"/>
    </row>
    <row r="52208" spans="14:14" x14ac:dyDescent="0.25">
      <c r="N52208" s="36"/>
    </row>
    <row r="52209" spans="14:14" x14ac:dyDescent="0.25">
      <c r="N52209" s="36"/>
    </row>
    <row r="52210" spans="14:14" x14ac:dyDescent="0.25">
      <c r="N52210" s="36"/>
    </row>
    <row r="52211" spans="14:14" x14ac:dyDescent="0.25">
      <c r="N52211" s="36"/>
    </row>
    <row r="52212" spans="14:14" x14ac:dyDescent="0.25">
      <c r="N52212" s="36"/>
    </row>
    <row r="52213" spans="14:14" x14ac:dyDescent="0.25">
      <c r="N52213" s="36"/>
    </row>
    <row r="52214" spans="14:14" x14ac:dyDescent="0.25">
      <c r="N52214" s="36"/>
    </row>
    <row r="52215" spans="14:14" x14ac:dyDescent="0.25">
      <c r="N52215" s="36"/>
    </row>
    <row r="52216" spans="14:14" x14ac:dyDescent="0.25">
      <c r="N52216" s="36"/>
    </row>
    <row r="52217" spans="14:14" x14ac:dyDescent="0.25">
      <c r="N52217" s="36"/>
    </row>
    <row r="52218" spans="14:14" x14ac:dyDescent="0.25">
      <c r="N52218" s="36"/>
    </row>
    <row r="52219" spans="14:14" x14ac:dyDescent="0.25">
      <c r="N52219" s="36"/>
    </row>
    <row r="52220" spans="14:14" x14ac:dyDescent="0.25">
      <c r="N52220" s="36"/>
    </row>
    <row r="52221" spans="14:14" x14ac:dyDescent="0.25">
      <c r="N52221" s="36"/>
    </row>
    <row r="52222" spans="14:14" x14ac:dyDescent="0.25">
      <c r="N52222" s="36"/>
    </row>
    <row r="52223" spans="14:14" x14ac:dyDescent="0.25">
      <c r="N52223" s="36"/>
    </row>
    <row r="52224" spans="14:14" x14ac:dyDescent="0.25">
      <c r="N52224" s="36"/>
    </row>
    <row r="52225" spans="14:14" x14ac:dyDescent="0.25">
      <c r="N52225" s="36"/>
    </row>
    <row r="52226" spans="14:14" x14ac:dyDescent="0.25">
      <c r="N52226" s="36"/>
    </row>
    <row r="52227" spans="14:14" x14ac:dyDescent="0.25">
      <c r="N52227" s="36"/>
    </row>
    <row r="52228" spans="14:14" x14ac:dyDescent="0.25">
      <c r="N52228" s="36"/>
    </row>
    <row r="52229" spans="14:14" x14ac:dyDescent="0.25">
      <c r="N52229" s="36"/>
    </row>
    <row r="52230" spans="14:14" x14ac:dyDescent="0.25">
      <c r="N52230" s="36"/>
    </row>
    <row r="52231" spans="14:14" x14ac:dyDescent="0.25">
      <c r="N52231" s="36"/>
    </row>
    <row r="52232" spans="14:14" x14ac:dyDescent="0.25">
      <c r="N52232" s="36"/>
    </row>
    <row r="52233" spans="14:14" x14ac:dyDescent="0.25">
      <c r="N52233" s="36"/>
    </row>
    <row r="52234" spans="14:14" x14ac:dyDescent="0.25">
      <c r="N52234" s="36"/>
    </row>
    <row r="52235" spans="14:14" x14ac:dyDescent="0.25">
      <c r="N52235" s="36"/>
    </row>
    <row r="52236" spans="14:14" x14ac:dyDescent="0.25">
      <c r="N52236" s="36"/>
    </row>
    <row r="52237" spans="14:14" x14ac:dyDescent="0.25">
      <c r="N52237" s="36"/>
    </row>
    <row r="52238" spans="14:14" x14ac:dyDescent="0.25">
      <c r="N52238" s="36"/>
    </row>
    <row r="52239" spans="14:14" x14ac:dyDescent="0.25">
      <c r="N52239" s="36"/>
    </row>
    <row r="52240" spans="14:14" x14ac:dyDescent="0.25">
      <c r="N52240" s="36"/>
    </row>
    <row r="52241" spans="14:14" x14ac:dyDescent="0.25">
      <c r="N52241" s="36"/>
    </row>
    <row r="52242" spans="14:14" x14ac:dyDescent="0.25">
      <c r="N52242" s="36"/>
    </row>
    <row r="52243" spans="14:14" x14ac:dyDescent="0.25">
      <c r="N52243" s="36"/>
    </row>
    <row r="52244" spans="14:14" x14ac:dyDescent="0.25">
      <c r="N52244" s="36"/>
    </row>
    <row r="52245" spans="14:14" x14ac:dyDescent="0.25">
      <c r="N52245" s="36"/>
    </row>
    <row r="52246" spans="14:14" x14ac:dyDescent="0.25">
      <c r="N52246" s="36"/>
    </row>
    <row r="52247" spans="14:14" x14ac:dyDescent="0.25">
      <c r="N52247" s="36"/>
    </row>
    <row r="52248" spans="14:14" x14ac:dyDescent="0.25">
      <c r="N52248" s="36"/>
    </row>
    <row r="52249" spans="14:14" x14ac:dyDescent="0.25">
      <c r="N52249" s="36"/>
    </row>
    <row r="52250" spans="14:14" x14ac:dyDescent="0.25">
      <c r="N52250" s="36"/>
    </row>
    <row r="52251" spans="14:14" x14ac:dyDescent="0.25">
      <c r="N52251" s="36"/>
    </row>
    <row r="52252" spans="14:14" x14ac:dyDescent="0.25">
      <c r="N52252" s="36"/>
    </row>
    <row r="52253" spans="14:14" x14ac:dyDescent="0.25">
      <c r="N52253" s="36"/>
    </row>
    <row r="52254" spans="14:14" x14ac:dyDescent="0.25">
      <c r="N52254" s="36"/>
    </row>
    <row r="52255" spans="14:14" x14ac:dyDescent="0.25">
      <c r="N52255" s="36"/>
    </row>
    <row r="52256" spans="14:14" x14ac:dyDescent="0.25">
      <c r="N52256" s="36"/>
    </row>
    <row r="52257" spans="14:14" x14ac:dyDescent="0.25">
      <c r="N52257" s="36"/>
    </row>
    <row r="52258" spans="14:14" x14ac:dyDescent="0.25">
      <c r="N52258" s="36"/>
    </row>
    <row r="52259" spans="14:14" x14ac:dyDescent="0.25">
      <c r="N52259" s="36"/>
    </row>
    <row r="52260" spans="14:14" x14ac:dyDescent="0.25">
      <c r="N52260" s="36"/>
    </row>
    <row r="52261" spans="14:14" x14ac:dyDescent="0.25">
      <c r="N52261" s="36"/>
    </row>
    <row r="52262" spans="14:14" x14ac:dyDescent="0.25">
      <c r="N52262" s="36"/>
    </row>
    <row r="52263" spans="14:14" x14ac:dyDescent="0.25">
      <c r="N52263" s="36"/>
    </row>
    <row r="52264" spans="14:14" x14ac:dyDescent="0.25">
      <c r="N52264" s="36"/>
    </row>
    <row r="52265" spans="14:14" x14ac:dyDescent="0.25">
      <c r="N52265" s="36"/>
    </row>
    <row r="52266" spans="14:14" x14ac:dyDescent="0.25">
      <c r="N52266" s="36"/>
    </row>
    <row r="52267" spans="14:14" x14ac:dyDescent="0.25">
      <c r="N52267" s="36"/>
    </row>
    <row r="52268" spans="14:14" x14ac:dyDescent="0.25">
      <c r="N52268" s="36"/>
    </row>
    <row r="52269" spans="14:14" x14ac:dyDescent="0.25">
      <c r="N52269" s="36"/>
    </row>
    <row r="52270" spans="14:14" x14ac:dyDescent="0.25">
      <c r="N52270" s="36"/>
    </row>
    <row r="52271" spans="14:14" x14ac:dyDescent="0.25">
      <c r="N52271" s="36"/>
    </row>
    <row r="52272" spans="14:14" x14ac:dyDescent="0.25">
      <c r="N52272" s="36"/>
    </row>
    <row r="52273" spans="14:14" x14ac:dyDescent="0.25">
      <c r="N52273" s="36"/>
    </row>
    <row r="52274" spans="14:14" x14ac:dyDescent="0.25">
      <c r="N52274" s="36"/>
    </row>
    <row r="52275" spans="14:14" x14ac:dyDescent="0.25">
      <c r="N52275" s="36"/>
    </row>
    <row r="52276" spans="14:14" x14ac:dyDescent="0.25">
      <c r="N52276" s="36"/>
    </row>
    <row r="52277" spans="14:14" x14ac:dyDescent="0.25">
      <c r="N52277" s="36"/>
    </row>
    <row r="52278" spans="14:14" x14ac:dyDescent="0.25">
      <c r="N52278" s="36"/>
    </row>
    <row r="52279" spans="14:14" x14ac:dyDescent="0.25">
      <c r="N52279" s="36"/>
    </row>
    <row r="52280" spans="14:14" x14ac:dyDescent="0.25">
      <c r="N52280" s="36"/>
    </row>
    <row r="52281" spans="14:14" x14ac:dyDescent="0.25">
      <c r="N52281" s="36"/>
    </row>
    <row r="52282" spans="14:14" x14ac:dyDescent="0.25">
      <c r="N52282" s="36"/>
    </row>
    <row r="52283" spans="14:14" x14ac:dyDescent="0.25">
      <c r="N52283" s="36"/>
    </row>
    <row r="52284" spans="14:14" x14ac:dyDescent="0.25">
      <c r="N52284" s="36"/>
    </row>
    <row r="52285" spans="14:14" x14ac:dyDescent="0.25">
      <c r="N52285" s="36"/>
    </row>
    <row r="52286" spans="14:14" x14ac:dyDescent="0.25">
      <c r="N52286" s="36"/>
    </row>
    <row r="52287" spans="14:14" x14ac:dyDescent="0.25">
      <c r="N52287" s="36"/>
    </row>
    <row r="52288" spans="14:14" x14ac:dyDescent="0.25">
      <c r="N52288" s="36"/>
    </row>
    <row r="52289" spans="14:14" x14ac:dyDescent="0.25">
      <c r="N52289" s="36"/>
    </row>
    <row r="52290" spans="14:14" x14ac:dyDescent="0.25">
      <c r="N52290" s="36"/>
    </row>
    <row r="52291" spans="14:14" x14ac:dyDescent="0.25">
      <c r="N52291" s="36"/>
    </row>
    <row r="52292" spans="14:14" x14ac:dyDescent="0.25">
      <c r="N52292" s="36"/>
    </row>
    <row r="52293" spans="14:14" x14ac:dyDescent="0.25">
      <c r="N52293" s="36"/>
    </row>
    <row r="52294" spans="14:14" x14ac:dyDescent="0.25">
      <c r="N52294" s="36"/>
    </row>
    <row r="52295" spans="14:14" x14ac:dyDescent="0.25">
      <c r="N52295" s="36"/>
    </row>
    <row r="52296" spans="14:14" x14ac:dyDescent="0.25">
      <c r="N52296" s="36"/>
    </row>
    <row r="52297" spans="14:14" x14ac:dyDescent="0.25">
      <c r="N52297" s="36"/>
    </row>
    <row r="52298" spans="14:14" x14ac:dyDescent="0.25">
      <c r="N52298" s="36"/>
    </row>
    <row r="52299" spans="14:14" x14ac:dyDescent="0.25">
      <c r="N52299" s="36"/>
    </row>
    <row r="52300" spans="14:14" x14ac:dyDescent="0.25">
      <c r="N52300" s="36"/>
    </row>
    <row r="52301" spans="14:14" x14ac:dyDescent="0.25">
      <c r="N52301" s="36"/>
    </row>
    <row r="52302" spans="14:14" x14ac:dyDescent="0.25">
      <c r="N52302" s="36"/>
    </row>
    <row r="52303" spans="14:14" x14ac:dyDescent="0.25">
      <c r="N52303" s="36"/>
    </row>
    <row r="52304" spans="14:14" x14ac:dyDescent="0.25">
      <c r="N52304" s="36"/>
    </row>
    <row r="52305" spans="14:14" x14ac:dyDescent="0.25">
      <c r="N52305" s="36"/>
    </row>
    <row r="52306" spans="14:14" x14ac:dyDescent="0.25">
      <c r="N52306" s="36"/>
    </row>
    <row r="52307" spans="14:14" x14ac:dyDescent="0.25">
      <c r="N52307" s="36"/>
    </row>
    <row r="52308" spans="14:14" x14ac:dyDescent="0.25">
      <c r="N52308" s="36"/>
    </row>
    <row r="52309" spans="14:14" x14ac:dyDescent="0.25">
      <c r="N52309" s="36"/>
    </row>
    <row r="52310" spans="14:14" x14ac:dyDescent="0.25">
      <c r="N52310" s="36"/>
    </row>
    <row r="52311" spans="14:14" x14ac:dyDescent="0.25">
      <c r="N52311" s="36"/>
    </row>
    <row r="52312" spans="14:14" x14ac:dyDescent="0.25">
      <c r="N52312" s="36"/>
    </row>
    <row r="52313" spans="14:14" x14ac:dyDescent="0.25">
      <c r="N52313" s="36"/>
    </row>
    <row r="52314" spans="14:14" x14ac:dyDescent="0.25">
      <c r="N52314" s="36"/>
    </row>
    <row r="52315" spans="14:14" x14ac:dyDescent="0.25">
      <c r="N52315" s="36"/>
    </row>
    <row r="52316" spans="14:14" x14ac:dyDescent="0.25">
      <c r="N52316" s="36"/>
    </row>
    <row r="52317" spans="14:14" x14ac:dyDescent="0.25">
      <c r="N52317" s="36"/>
    </row>
    <row r="52318" spans="14:14" x14ac:dyDescent="0.25">
      <c r="N52318" s="36"/>
    </row>
    <row r="52319" spans="14:14" x14ac:dyDescent="0.25">
      <c r="N52319" s="36"/>
    </row>
    <row r="52320" spans="14:14" x14ac:dyDescent="0.25">
      <c r="N52320" s="36"/>
    </row>
    <row r="52321" spans="14:14" x14ac:dyDescent="0.25">
      <c r="N52321" s="36"/>
    </row>
    <row r="52322" spans="14:14" x14ac:dyDescent="0.25">
      <c r="N52322" s="36"/>
    </row>
    <row r="52323" spans="14:14" x14ac:dyDescent="0.25">
      <c r="N52323" s="36"/>
    </row>
    <row r="52324" spans="14:14" x14ac:dyDescent="0.25">
      <c r="N52324" s="36"/>
    </row>
    <row r="52325" spans="14:14" x14ac:dyDescent="0.25">
      <c r="N52325" s="36"/>
    </row>
    <row r="52326" spans="14:14" x14ac:dyDescent="0.25">
      <c r="N52326" s="36"/>
    </row>
    <row r="52327" spans="14:14" x14ac:dyDescent="0.25">
      <c r="N52327" s="36"/>
    </row>
    <row r="52328" spans="14:14" x14ac:dyDescent="0.25">
      <c r="N52328" s="36"/>
    </row>
    <row r="52329" spans="14:14" x14ac:dyDescent="0.25">
      <c r="N52329" s="36"/>
    </row>
    <row r="52330" spans="14:14" x14ac:dyDescent="0.25">
      <c r="N52330" s="36"/>
    </row>
    <row r="52331" spans="14:14" x14ac:dyDescent="0.25">
      <c r="N52331" s="36"/>
    </row>
    <row r="52332" spans="14:14" x14ac:dyDescent="0.25">
      <c r="N52332" s="36"/>
    </row>
    <row r="52333" spans="14:14" x14ac:dyDescent="0.25">
      <c r="N52333" s="36"/>
    </row>
    <row r="52334" spans="14:14" x14ac:dyDescent="0.25">
      <c r="N52334" s="36"/>
    </row>
    <row r="52335" spans="14:14" x14ac:dyDescent="0.25">
      <c r="N52335" s="36"/>
    </row>
    <row r="52336" spans="14:14" x14ac:dyDescent="0.25">
      <c r="N52336" s="36"/>
    </row>
    <row r="52337" spans="14:14" x14ac:dyDescent="0.25">
      <c r="N52337" s="36"/>
    </row>
    <row r="52338" spans="14:14" x14ac:dyDescent="0.25">
      <c r="N52338" s="36"/>
    </row>
    <row r="52339" spans="14:14" x14ac:dyDescent="0.25">
      <c r="N52339" s="36"/>
    </row>
    <row r="52340" spans="14:14" x14ac:dyDescent="0.25">
      <c r="N52340" s="36"/>
    </row>
    <row r="52341" spans="14:14" x14ac:dyDescent="0.25">
      <c r="N52341" s="36"/>
    </row>
    <row r="52342" spans="14:14" x14ac:dyDescent="0.25">
      <c r="N52342" s="36"/>
    </row>
    <row r="52343" spans="14:14" x14ac:dyDescent="0.25">
      <c r="N52343" s="36"/>
    </row>
    <row r="52344" spans="14:14" x14ac:dyDescent="0.25">
      <c r="N52344" s="36"/>
    </row>
    <row r="52345" spans="14:14" x14ac:dyDescent="0.25">
      <c r="N52345" s="36"/>
    </row>
    <row r="52346" spans="14:14" x14ac:dyDescent="0.25">
      <c r="N52346" s="36"/>
    </row>
    <row r="52347" spans="14:14" x14ac:dyDescent="0.25">
      <c r="N52347" s="36"/>
    </row>
    <row r="52348" spans="14:14" x14ac:dyDescent="0.25">
      <c r="N52348" s="36"/>
    </row>
    <row r="52349" spans="14:14" x14ac:dyDescent="0.25">
      <c r="N52349" s="36"/>
    </row>
    <row r="52350" spans="14:14" x14ac:dyDescent="0.25">
      <c r="N52350" s="36"/>
    </row>
    <row r="52351" spans="14:14" x14ac:dyDescent="0.25">
      <c r="N52351" s="36"/>
    </row>
    <row r="52352" spans="14:14" x14ac:dyDescent="0.25">
      <c r="N52352" s="36"/>
    </row>
    <row r="52353" spans="14:14" x14ac:dyDescent="0.25">
      <c r="N52353" s="36"/>
    </row>
    <row r="52354" spans="14:14" x14ac:dyDescent="0.25">
      <c r="N52354" s="36"/>
    </row>
    <row r="52355" spans="14:14" x14ac:dyDescent="0.25">
      <c r="N52355" s="36"/>
    </row>
    <row r="52356" spans="14:14" x14ac:dyDescent="0.25">
      <c r="N52356" s="36"/>
    </row>
    <row r="52357" spans="14:14" x14ac:dyDescent="0.25">
      <c r="N52357" s="36"/>
    </row>
    <row r="52358" spans="14:14" x14ac:dyDescent="0.25">
      <c r="N52358" s="36"/>
    </row>
    <row r="52359" spans="14:14" x14ac:dyDescent="0.25">
      <c r="N52359" s="36"/>
    </row>
    <row r="52360" spans="14:14" x14ac:dyDescent="0.25">
      <c r="N52360" s="36"/>
    </row>
    <row r="52361" spans="14:14" x14ac:dyDescent="0.25">
      <c r="N52361" s="36"/>
    </row>
    <row r="52362" spans="14:14" x14ac:dyDescent="0.25">
      <c r="N52362" s="36"/>
    </row>
    <row r="52363" spans="14:14" x14ac:dyDescent="0.25">
      <c r="N52363" s="36"/>
    </row>
    <row r="52364" spans="14:14" x14ac:dyDescent="0.25">
      <c r="N52364" s="36"/>
    </row>
    <row r="52365" spans="14:14" x14ac:dyDescent="0.25">
      <c r="N52365" s="36"/>
    </row>
    <row r="52366" spans="14:14" x14ac:dyDescent="0.25">
      <c r="N52366" s="36"/>
    </row>
    <row r="52367" spans="14:14" x14ac:dyDescent="0.25">
      <c r="N52367" s="36"/>
    </row>
    <row r="52368" spans="14:14" x14ac:dyDescent="0.25">
      <c r="N52368" s="36"/>
    </row>
    <row r="52369" spans="14:14" x14ac:dyDescent="0.25">
      <c r="N52369" s="36"/>
    </row>
    <row r="52370" spans="14:14" x14ac:dyDescent="0.25">
      <c r="N52370" s="36"/>
    </row>
    <row r="52371" spans="14:14" x14ac:dyDescent="0.25">
      <c r="N52371" s="36"/>
    </row>
    <row r="52372" spans="14:14" x14ac:dyDescent="0.25">
      <c r="N52372" s="36"/>
    </row>
    <row r="52373" spans="14:14" x14ac:dyDescent="0.25">
      <c r="N52373" s="36"/>
    </row>
    <row r="52374" spans="14:14" x14ac:dyDescent="0.25">
      <c r="N52374" s="36"/>
    </row>
    <row r="52375" spans="14:14" x14ac:dyDescent="0.25">
      <c r="N52375" s="36"/>
    </row>
    <row r="52376" spans="14:14" x14ac:dyDescent="0.25">
      <c r="N52376" s="36"/>
    </row>
    <row r="52377" spans="14:14" x14ac:dyDescent="0.25">
      <c r="N52377" s="36"/>
    </row>
    <row r="52378" spans="14:14" x14ac:dyDescent="0.25">
      <c r="N52378" s="36"/>
    </row>
    <row r="52379" spans="14:14" x14ac:dyDescent="0.25">
      <c r="N52379" s="36"/>
    </row>
    <row r="52380" spans="14:14" x14ac:dyDescent="0.25">
      <c r="N52380" s="36"/>
    </row>
    <row r="52381" spans="14:14" x14ac:dyDescent="0.25">
      <c r="N52381" s="36"/>
    </row>
    <row r="52382" spans="14:14" x14ac:dyDescent="0.25">
      <c r="N52382" s="36"/>
    </row>
    <row r="52383" spans="14:14" x14ac:dyDescent="0.25">
      <c r="N52383" s="36"/>
    </row>
    <row r="52384" spans="14:14" x14ac:dyDescent="0.25">
      <c r="N52384" s="36"/>
    </row>
    <row r="52385" spans="14:14" x14ac:dyDescent="0.25">
      <c r="N52385" s="36"/>
    </row>
    <row r="52386" spans="14:14" x14ac:dyDescent="0.25">
      <c r="N52386" s="36"/>
    </row>
    <row r="52387" spans="14:14" x14ac:dyDescent="0.25">
      <c r="N52387" s="36"/>
    </row>
    <row r="52388" spans="14:14" x14ac:dyDescent="0.25">
      <c r="N52388" s="36"/>
    </row>
    <row r="52389" spans="14:14" x14ac:dyDescent="0.25">
      <c r="N52389" s="36"/>
    </row>
    <row r="52390" spans="14:14" x14ac:dyDescent="0.25">
      <c r="N52390" s="36"/>
    </row>
    <row r="52391" spans="14:14" x14ac:dyDescent="0.25">
      <c r="N52391" s="36"/>
    </row>
    <row r="52392" spans="14:14" x14ac:dyDescent="0.25">
      <c r="N52392" s="36"/>
    </row>
    <row r="52393" spans="14:14" x14ac:dyDescent="0.25">
      <c r="N52393" s="36"/>
    </row>
    <row r="52394" spans="14:14" x14ac:dyDescent="0.25">
      <c r="N52394" s="36"/>
    </row>
    <row r="52395" spans="14:14" x14ac:dyDescent="0.25">
      <c r="N52395" s="36"/>
    </row>
    <row r="52396" spans="14:14" x14ac:dyDescent="0.25">
      <c r="N52396" s="36"/>
    </row>
    <row r="52397" spans="14:14" x14ac:dyDescent="0.25">
      <c r="N52397" s="36"/>
    </row>
    <row r="52398" spans="14:14" x14ac:dyDescent="0.25">
      <c r="N52398" s="36"/>
    </row>
    <row r="52399" spans="14:14" x14ac:dyDescent="0.25">
      <c r="N52399" s="36"/>
    </row>
    <row r="52400" spans="14:14" x14ac:dyDescent="0.25">
      <c r="N52400" s="36"/>
    </row>
    <row r="52401" spans="14:14" x14ac:dyDescent="0.25">
      <c r="N52401" s="36"/>
    </row>
    <row r="52402" spans="14:14" x14ac:dyDescent="0.25">
      <c r="N52402" s="36"/>
    </row>
    <row r="52403" spans="14:14" x14ac:dyDescent="0.25">
      <c r="N52403" s="36"/>
    </row>
    <row r="52404" spans="14:14" x14ac:dyDescent="0.25">
      <c r="N52404" s="36"/>
    </row>
    <row r="52405" spans="14:14" x14ac:dyDescent="0.25">
      <c r="N52405" s="36"/>
    </row>
    <row r="52406" spans="14:14" x14ac:dyDescent="0.25">
      <c r="N52406" s="36"/>
    </row>
    <row r="52407" spans="14:14" x14ac:dyDescent="0.25">
      <c r="N52407" s="36"/>
    </row>
    <row r="52408" spans="14:14" x14ac:dyDescent="0.25">
      <c r="N52408" s="36"/>
    </row>
    <row r="52409" spans="14:14" x14ac:dyDescent="0.25">
      <c r="N52409" s="36"/>
    </row>
    <row r="52410" spans="14:14" x14ac:dyDescent="0.25">
      <c r="N52410" s="36"/>
    </row>
    <row r="52411" spans="14:14" x14ac:dyDescent="0.25">
      <c r="N52411" s="36"/>
    </row>
    <row r="52412" spans="14:14" x14ac:dyDescent="0.25">
      <c r="N52412" s="36"/>
    </row>
    <row r="52413" spans="14:14" x14ac:dyDescent="0.25">
      <c r="N52413" s="36"/>
    </row>
    <row r="52414" spans="14:14" x14ac:dyDescent="0.25">
      <c r="N52414" s="36"/>
    </row>
    <row r="52415" spans="14:14" x14ac:dyDescent="0.25">
      <c r="N52415" s="36"/>
    </row>
    <row r="52416" spans="14:14" x14ac:dyDescent="0.25">
      <c r="N52416" s="36"/>
    </row>
    <row r="52417" spans="13:14" x14ac:dyDescent="0.25">
      <c r="N52417" s="36"/>
    </row>
    <row r="52418" spans="13:14" x14ac:dyDescent="0.25">
      <c r="N52418" s="36"/>
    </row>
    <row r="52419" spans="13:14" x14ac:dyDescent="0.25">
      <c r="N52419" s="36"/>
    </row>
    <row r="52420" spans="13:14" x14ac:dyDescent="0.25">
      <c r="N52420" s="36"/>
    </row>
    <row r="52421" spans="13:14" x14ac:dyDescent="0.25">
      <c r="N52421" s="36"/>
    </row>
    <row r="52422" spans="13:14" x14ac:dyDescent="0.25">
      <c r="N52422" s="36"/>
    </row>
    <row r="52423" spans="13:14" x14ac:dyDescent="0.25">
      <c r="N52423" s="36"/>
    </row>
    <row r="52424" spans="13:14" x14ac:dyDescent="0.25">
      <c r="N52424" s="36"/>
    </row>
    <row r="52425" spans="13:14" x14ac:dyDescent="0.25">
      <c r="N52425" s="36"/>
    </row>
    <row r="52426" spans="13:14" x14ac:dyDescent="0.25">
      <c r="M52426" s="36"/>
      <c r="N52426" s="36"/>
    </row>
    <row r="52427" spans="13:14" x14ac:dyDescent="0.25">
      <c r="M52427" s="36"/>
      <c r="N52427" s="36"/>
    </row>
    <row r="52428" spans="13:14" x14ac:dyDescent="0.25">
      <c r="M52428" s="36"/>
      <c r="N52428" s="36"/>
    </row>
    <row r="52429" spans="13:14" x14ac:dyDescent="0.25">
      <c r="M52429" s="36"/>
      <c r="N52429" s="36"/>
    </row>
    <row r="52430" spans="13:14" x14ac:dyDescent="0.25">
      <c r="M52430" s="36"/>
      <c r="N52430" s="36"/>
    </row>
    <row r="52431" spans="13:14" x14ac:dyDescent="0.25">
      <c r="M52431" s="36"/>
      <c r="N52431" s="36"/>
    </row>
    <row r="52432" spans="13:14" x14ac:dyDescent="0.25">
      <c r="M52432" s="36"/>
      <c r="N52432" s="36"/>
    </row>
    <row r="52433" spans="13:14" x14ac:dyDescent="0.25">
      <c r="M52433" s="36"/>
      <c r="N52433" s="36"/>
    </row>
    <row r="52434" spans="13:14" x14ac:dyDescent="0.25">
      <c r="M52434" s="36"/>
      <c r="N52434" s="36"/>
    </row>
    <row r="52435" spans="13:14" x14ac:dyDescent="0.25">
      <c r="M52435" s="36"/>
      <c r="N52435" s="36"/>
    </row>
    <row r="52436" spans="13:14" x14ac:dyDescent="0.25">
      <c r="M52436" s="36"/>
      <c r="N52436" s="36"/>
    </row>
    <row r="52437" spans="13:14" x14ac:dyDescent="0.25">
      <c r="M52437" s="36"/>
      <c r="N52437" s="36"/>
    </row>
    <row r="52438" spans="13:14" x14ac:dyDescent="0.25">
      <c r="M52438" s="36"/>
      <c r="N52438" s="36"/>
    </row>
    <row r="52439" spans="13:14" x14ac:dyDescent="0.25">
      <c r="M52439" s="36"/>
      <c r="N52439" s="36"/>
    </row>
    <row r="52440" spans="13:14" x14ac:dyDescent="0.25">
      <c r="M52440" s="36"/>
      <c r="N52440" s="36"/>
    </row>
    <row r="52441" spans="13:14" x14ac:dyDescent="0.25">
      <c r="M52441" s="36"/>
      <c r="N52441" s="36"/>
    </row>
    <row r="52442" spans="13:14" x14ac:dyDescent="0.25">
      <c r="M52442" s="36"/>
      <c r="N52442" s="36"/>
    </row>
    <row r="52443" spans="13:14" x14ac:dyDescent="0.25">
      <c r="M52443" s="36"/>
      <c r="N52443" s="36"/>
    </row>
    <row r="52444" spans="13:14" x14ac:dyDescent="0.25">
      <c r="M52444" s="36"/>
      <c r="N52444" s="36"/>
    </row>
    <row r="52445" spans="13:14" x14ac:dyDescent="0.25">
      <c r="M52445" s="36"/>
      <c r="N52445" s="36"/>
    </row>
    <row r="52446" spans="13:14" x14ac:dyDescent="0.25">
      <c r="M52446" s="36"/>
      <c r="N52446" s="36"/>
    </row>
    <row r="52447" spans="13:14" x14ac:dyDescent="0.25">
      <c r="M52447" s="36"/>
      <c r="N52447" s="36"/>
    </row>
    <row r="52448" spans="13:14" x14ac:dyDescent="0.25">
      <c r="M52448" s="36"/>
      <c r="N52448" s="36"/>
    </row>
    <row r="52449" spans="12:14" x14ac:dyDescent="0.25">
      <c r="M52449" s="36"/>
      <c r="N52449" s="36"/>
    </row>
    <row r="52450" spans="12:14" x14ac:dyDescent="0.25">
      <c r="M52450" s="36"/>
      <c r="N52450" s="36"/>
    </row>
    <row r="52451" spans="12:14" x14ac:dyDescent="0.25">
      <c r="M52451" s="36"/>
      <c r="N52451" s="36"/>
    </row>
    <row r="52452" spans="12:14" x14ac:dyDescent="0.25">
      <c r="M52452" s="36"/>
      <c r="N52452" s="36"/>
    </row>
    <row r="52453" spans="12:14" x14ac:dyDescent="0.25">
      <c r="M52453" s="36"/>
      <c r="N52453" s="36"/>
    </row>
    <row r="52454" spans="12:14" x14ac:dyDescent="0.25">
      <c r="M52454" s="36"/>
      <c r="N52454" s="36"/>
    </row>
    <row r="52455" spans="12:14" x14ac:dyDescent="0.25">
      <c r="M52455" s="36"/>
      <c r="N52455" s="36"/>
    </row>
    <row r="52456" spans="12:14" x14ac:dyDescent="0.25">
      <c r="M52456" s="36"/>
      <c r="N52456" s="36"/>
    </row>
    <row r="52457" spans="12:14" x14ac:dyDescent="0.25">
      <c r="M52457" s="36"/>
      <c r="N52457" s="36"/>
    </row>
    <row r="52458" spans="12:14" x14ac:dyDescent="0.25">
      <c r="M52458" s="36"/>
      <c r="N52458" s="36"/>
    </row>
    <row r="52459" spans="12:14" x14ac:dyDescent="0.25">
      <c r="M52459" s="36"/>
      <c r="N52459" s="36"/>
    </row>
    <row r="52460" spans="12:14" x14ac:dyDescent="0.25">
      <c r="M52460" s="36"/>
      <c r="N52460" s="36"/>
    </row>
    <row r="52461" spans="12:14" x14ac:dyDescent="0.25">
      <c r="M52461" s="36"/>
      <c r="N52461" s="36"/>
    </row>
    <row r="52462" spans="12:14" x14ac:dyDescent="0.25">
      <c r="M52462" s="36"/>
      <c r="N52462" s="36"/>
    </row>
    <row r="52463" spans="12:14" x14ac:dyDescent="0.25">
      <c r="L52463" s="36"/>
      <c r="M52463" s="36"/>
      <c r="N52463" s="36"/>
    </row>
    <row r="52464" spans="12:14" x14ac:dyDescent="0.25">
      <c r="L52464" s="36"/>
      <c r="M52464" s="36"/>
      <c r="N52464" s="36"/>
    </row>
    <row r="52465" spans="12:14" x14ac:dyDescent="0.25">
      <c r="L52465" s="36"/>
      <c r="M52465" s="36"/>
      <c r="N52465" s="36"/>
    </row>
    <row r="52466" spans="12:14" x14ac:dyDescent="0.25">
      <c r="L52466" s="36"/>
      <c r="M52466" s="36"/>
      <c r="N52466" s="36"/>
    </row>
    <row r="52467" spans="12:14" x14ac:dyDescent="0.25">
      <c r="L52467" s="36"/>
      <c r="M52467" s="36"/>
      <c r="N52467" s="36"/>
    </row>
    <row r="52468" spans="12:14" x14ac:dyDescent="0.25">
      <c r="L52468" s="36"/>
      <c r="M52468" s="36"/>
      <c r="N52468" s="36"/>
    </row>
    <row r="52469" spans="12:14" x14ac:dyDescent="0.25">
      <c r="L52469" s="36"/>
      <c r="M52469" s="36"/>
      <c r="N52469" s="36"/>
    </row>
    <row r="52470" spans="12:14" x14ac:dyDescent="0.25">
      <c r="L52470" s="36"/>
      <c r="M52470" s="36"/>
      <c r="N52470" s="36"/>
    </row>
    <row r="52471" spans="12:14" x14ac:dyDescent="0.25">
      <c r="L52471" s="36"/>
      <c r="M52471" s="36"/>
      <c r="N52471" s="36"/>
    </row>
    <row r="52472" spans="12:14" x14ac:dyDescent="0.25">
      <c r="L52472" s="36"/>
      <c r="M52472" s="36"/>
      <c r="N52472" s="36"/>
    </row>
    <row r="52473" spans="12:14" x14ac:dyDescent="0.25">
      <c r="L52473" s="36"/>
      <c r="M52473" s="36"/>
      <c r="N52473" s="36"/>
    </row>
    <row r="52474" spans="12:14" x14ac:dyDescent="0.25">
      <c r="L52474" s="36"/>
      <c r="M52474" s="36"/>
      <c r="N52474" s="36"/>
    </row>
    <row r="52475" spans="12:14" x14ac:dyDescent="0.25">
      <c r="L52475" s="36"/>
      <c r="M52475" s="36"/>
      <c r="N52475" s="36"/>
    </row>
    <row r="52476" spans="12:14" x14ac:dyDescent="0.25">
      <c r="L52476" s="36"/>
      <c r="M52476" s="36"/>
      <c r="N52476" s="36"/>
    </row>
    <row r="52477" spans="12:14" x14ac:dyDescent="0.25">
      <c r="L52477" s="36"/>
      <c r="M52477" s="36"/>
      <c r="N52477" s="36"/>
    </row>
    <row r="52478" spans="12:14" x14ac:dyDescent="0.25">
      <c r="L52478" s="36"/>
      <c r="M52478" s="36"/>
      <c r="N52478" s="36"/>
    </row>
    <row r="52479" spans="12:14" x14ac:dyDescent="0.25">
      <c r="L52479" s="36"/>
      <c r="M52479" s="36"/>
      <c r="N52479" s="36"/>
    </row>
    <row r="52480" spans="12:14" x14ac:dyDescent="0.25">
      <c r="L52480" s="36"/>
      <c r="M52480" s="36"/>
      <c r="N52480" s="36"/>
    </row>
    <row r="52481" spans="12:14" x14ac:dyDescent="0.25">
      <c r="L52481" s="36"/>
      <c r="M52481" s="36"/>
      <c r="N52481" s="36"/>
    </row>
    <row r="52482" spans="12:14" x14ac:dyDescent="0.25">
      <c r="L52482" s="36"/>
      <c r="M52482" s="36"/>
      <c r="N52482" s="36"/>
    </row>
    <row r="52483" spans="12:14" x14ac:dyDescent="0.25">
      <c r="L52483" s="36"/>
      <c r="M52483" s="36"/>
      <c r="N52483" s="36"/>
    </row>
    <row r="52484" spans="12:14" x14ac:dyDescent="0.25">
      <c r="L52484" s="36"/>
      <c r="M52484" s="36"/>
      <c r="N52484" s="36"/>
    </row>
    <row r="52485" spans="12:14" x14ac:dyDescent="0.25">
      <c r="L52485" s="36"/>
      <c r="M52485" s="36"/>
      <c r="N52485" s="36"/>
    </row>
    <row r="52486" spans="12:14" x14ac:dyDescent="0.25">
      <c r="L52486" s="36"/>
      <c r="M52486" s="36"/>
      <c r="N52486" s="36"/>
    </row>
    <row r="52487" spans="12:14" x14ac:dyDescent="0.25">
      <c r="L52487" s="36"/>
      <c r="M52487" s="36"/>
      <c r="N52487" s="36"/>
    </row>
    <row r="52488" spans="12:14" x14ac:dyDescent="0.25">
      <c r="L52488" s="36"/>
      <c r="M52488" s="36"/>
      <c r="N52488" s="36"/>
    </row>
    <row r="52489" spans="12:14" x14ac:dyDescent="0.25">
      <c r="L52489" s="36"/>
      <c r="M52489" s="36"/>
      <c r="N52489" s="36"/>
    </row>
    <row r="52490" spans="12:14" x14ac:dyDescent="0.25">
      <c r="L52490" s="36"/>
      <c r="M52490" s="36"/>
      <c r="N52490" s="36"/>
    </row>
    <row r="52491" spans="12:14" x14ac:dyDescent="0.25">
      <c r="L52491" s="36"/>
      <c r="M52491" s="36"/>
      <c r="N52491" s="36"/>
    </row>
    <row r="52492" spans="12:14" x14ac:dyDescent="0.25">
      <c r="L52492" s="36"/>
      <c r="M52492" s="36"/>
      <c r="N52492" s="36"/>
    </row>
    <row r="52493" spans="12:14" x14ac:dyDescent="0.25">
      <c r="L52493" s="36"/>
      <c r="M52493" s="36"/>
      <c r="N52493" s="36"/>
    </row>
    <row r="52494" spans="12:14" x14ac:dyDescent="0.25">
      <c r="L52494" s="36"/>
      <c r="M52494" s="36"/>
      <c r="N52494" s="36"/>
    </row>
    <row r="52495" spans="12:14" x14ac:dyDescent="0.25">
      <c r="L52495" s="36"/>
      <c r="M52495" s="36"/>
      <c r="N52495" s="36"/>
    </row>
    <row r="52496" spans="12:14" x14ac:dyDescent="0.25">
      <c r="L52496" s="36"/>
      <c r="M52496" s="36"/>
      <c r="N52496" s="36"/>
    </row>
    <row r="52497" spans="12:14" x14ac:dyDescent="0.25">
      <c r="L52497" s="36"/>
      <c r="M52497" s="36"/>
      <c r="N52497" s="36"/>
    </row>
    <row r="52498" spans="12:14" x14ac:dyDescent="0.25">
      <c r="L52498" s="36"/>
      <c r="M52498" s="36"/>
      <c r="N52498" s="36"/>
    </row>
    <row r="52499" spans="12:14" x14ac:dyDescent="0.25">
      <c r="L52499" s="36"/>
      <c r="M52499" s="36"/>
      <c r="N52499" s="36"/>
    </row>
    <row r="52500" spans="12:14" x14ac:dyDescent="0.25">
      <c r="L52500" s="36"/>
      <c r="M52500" s="36"/>
      <c r="N52500" s="36"/>
    </row>
    <row r="52501" spans="12:14" x14ac:dyDescent="0.25">
      <c r="L52501" s="36"/>
      <c r="M52501" s="36"/>
      <c r="N52501" s="36"/>
    </row>
    <row r="52502" spans="12:14" x14ac:dyDescent="0.25">
      <c r="L52502" s="36"/>
      <c r="M52502" s="36"/>
      <c r="N52502" s="36"/>
    </row>
    <row r="52503" spans="12:14" x14ac:dyDescent="0.25">
      <c r="L52503" s="36"/>
      <c r="M52503" s="36"/>
      <c r="N52503" s="36"/>
    </row>
    <row r="52504" spans="12:14" x14ac:dyDescent="0.25">
      <c r="L52504" s="36"/>
      <c r="M52504" s="36"/>
      <c r="N52504" s="36"/>
    </row>
    <row r="52505" spans="12:14" x14ac:dyDescent="0.25">
      <c r="L52505" s="36"/>
      <c r="M52505" s="36"/>
      <c r="N52505" s="36"/>
    </row>
    <row r="52506" spans="12:14" x14ac:dyDescent="0.25">
      <c r="L52506" s="36"/>
      <c r="M52506" s="36"/>
      <c r="N52506" s="36"/>
    </row>
    <row r="52507" spans="12:14" x14ac:dyDescent="0.25">
      <c r="L52507" s="36"/>
      <c r="M52507" s="36"/>
      <c r="N52507" s="36"/>
    </row>
    <row r="52508" spans="12:14" x14ac:dyDescent="0.25">
      <c r="L52508" s="36"/>
      <c r="M52508" s="36"/>
      <c r="N52508" s="36"/>
    </row>
    <row r="52509" spans="12:14" x14ac:dyDescent="0.25">
      <c r="L52509" s="36"/>
      <c r="M52509" s="36"/>
      <c r="N52509" s="36"/>
    </row>
    <row r="52510" spans="12:14" x14ac:dyDescent="0.25">
      <c r="L52510" s="36"/>
      <c r="M52510" s="36"/>
      <c r="N52510" s="36"/>
    </row>
    <row r="52511" spans="12:14" x14ac:dyDescent="0.25">
      <c r="L52511" s="36"/>
      <c r="M52511" s="36"/>
      <c r="N52511" s="36"/>
    </row>
    <row r="52512" spans="12:14" x14ac:dyDescent="0.25">
      <c r="L52512" s="36"/>
      <c r="M52512" s="36"/>
      <c r="N52512" s="36"/>
    </row>
    <row r="52513" spans="12:14" x14ac:dyDescent="0.25">
      <c r="L52513" s="36"/>
      <c r="M52513" s="36"/>
      <c r="N52513" s="36"/>
    </row>
    <row r="52514" spans="12:14" x14ac:dyDescent="0.25">
      <c r="L52514" s="36"/>
      <c r="M52514" s="36"/>
      <c r="N52514" s="36"/>
    </row>
    <row r="52515" spans="12:14" x14ac:dyDescent="0.25">
      <c r="L52515" s="36"/>
      <c r="M52515" s="36"/>
      <c r="N52515" s="36"/>
    </row>
    <row r="52516" spans="12:14" x14ac:dyDescent="0.25">
      <c r="L52516" s="36"/>
      <c r="M52516" s="36"/>
      <c r="N52516" s="36"/>
    </row>
    <row r="52517" spans="12:14" x14ac:dyDescent="0.25">
      <c r="L52517" s="36"/>
      <c r="M52517" s="36"/>
      <c r="N52517" s="36"/>
    </row>
    <row r="52518" spans="12:14" x14ac:dyDescent="0.25">
      <c r="L52518" s="36"/>
      <c r="M52518" s="36"/>
      <c r="N52518" s="36"/>
    </row>
    <row r="52519" spans="12:14" x14ac:dyDescent="0.25">
      <c r="L52519" s="36"/>
      <c r="M52519" s="36"/>
      <c r="N52519" s="36"/>
    </row>
    <row r="52520" spans="12:14" x14ac:dyDescent="0.25">
      <c r="L52520" s="36"/>
      <c r="M52520" s="36"/>
      <c r="N52520" s="36"/>
    </row>
    <row r="52521" spans="12:14" x14ac:dyDescent="0.25">
      <c r="L52521" s="36"/>
      <c r="M52521" s="36"/>
      <c r="N52521" s="36"/>
    </row>
    <row r="52522" spans="12:14" x14ac:dyDescent="0.25">
      <c r="L52522" s="36"/>
      <c r="M52522" s="36"/>
      <c r="N52522" s="36"/>
    </row>
    <row r="52523" spans="12:14" x14ac:dyDescent="0.25">
      <c r="L52523" s="36"/>
      <c r="M52523" s="36"/>
      <c r="N52523" s="36"/>
    </row>
    <row r="52524" spans="12:14" x14ac:dyDescent="0.25">
      <c r="L52524" s="36"/>
      <c r="M52524" s="36"/>
      <c r="N52524" s="36"/>
    </row>
    <row r="52525" spans="12:14" x14ac:dyDescent="0.25">
      <c r="L52525" s="36"/>
      <c r="M52525" s="36"/>
      <c r="N52525" s="36"/>
    </row>
    <row r="52526" spans="12:14" x14ac:dyDescent="0.25">
      <c r="L52526" s="36"/>
      <c r="M52526" s="36"/>
      <c r="N52526" s="36"/>
    </row>
    <row r="52527" spans="12:14" x14ac:dyDescent="0.25">
      <c r="L52527" s="36"/>
      <c r="M52527" s="36"/>
      <c r="N52527" s="36"/>
    </row>
    <row r="52528" spans="12:14" x14ac:dyDescent="0.25">
      <c r="L52528" s="36"/>
      <c r="M52528" s="36"/>
      <c r="N52528" s="36"/>
    </row>
    <row r="52529" spans="12:14" x14ac:dyDescent="0.25">
      <c r="L52529" s="36"/>
      <c r="M52529" s="36"/>
      <c r="N52529" s="36"/>
    </row>
    <row r="52530" spans="12:14" x14ac:dyDescent="0.25">
      <c r="L52530" s="36"/>
      <c r="M52530" s="36"/>
      <c r="N52530" s="36"/>
    </row>
    <row r="52531" spans="12:14" x14ac:dyDescent="0.25">
      <c r="L52531" s="36"/>
      <c r="M52531" s="36"/>
      <c r="N52531" s="36"/>
    </row>
    <row r="52532" spans="12:14" x14ac:dyDescent="0.25">
      <c r="L52532" s="36"/>
      <c r="M52532" s="36"/>
      <c r="N52532" s="36"/>
    </row>
    <row r="52533" spans="12:14" x14ac:dyDescent="0.25">
      <c r="L52533" s="36"/>
      <c r="M52533" s="36"/>
      <c r="N52533" s="36"/>
    </row>
    <row r="52534" spans="12:14" x14ac:dyDescent="0.25">
      <c r="L52534" s="36"/>
      <c r="M52534" s="36"/>
      <c r="N52534" s="36"/>
    </row>
    <row r="52535" spans="12:14" x14ac:dyDescent="0.25">
      <c r="L52535" s="36"/>
      <c r="M52535" s="36"/>
      <c r="N52535" s="36"/>
    </row>
    <row r="52536" spans="12:14" x14ac:dyDescent="0.25">
      <c r="L52536" s="36"/>
      <c r="M52536" s="36"/>
      <c r="N52536" s="36"/>
    </row>
    <row r="52537" spans="12:14" x14ac:dyDescent="0.25">
      <c r="L52537" s="36"/>
      <c r="M52537" s="36"/>
      <c r="N52537" s="36"/>
    </row>
    <row r="52538" spans="12:14" x14ac:dyDescent="0.25">
      <c r="L52538" s="36"/>
      <c r="M52538" s="36"/>
      <c r="N52538" s="36"/>
    </row>
    <row r="52539" spans="12:14" x14ac:dyDescent="0.25">
      <c r="L52539" s="36"/>
      <c r="M52539" s="36"/>
      <c r="N52539" s="36"/>
    </row>
    <row r="52540" spans="12:14" x14ac:dyDescent="0.25">
      <c r="L52540" s="36"/>
      <c r="M52540" s="36"/>
      <c r="N52540" s="36"/>
    </row>
    <row r="52541" spans="12:14" x14ac:dyDescent="0.25">
      <c r="L52541" s="36"/>
      <c r="M52541" s="36"/>
      <c r="N52541" s="36"/>
    </row>
    <row r="52542" spans="12:14" x14ac:dyDescent="0.25">
      <c r="L52542" s="36"/>
      <c r="M52542" s="36"/>
      <c r="N52542" s="36"/>
    </row>
    <row r="52543" spans="12:14" x14ac:dyDescent="0.25">
      <c r="L52543" s="36"/>
      <c r="M52543" s="36"/>
      <c r="N52543" s="36"/>
    </row>
    <row r="52544" spans="12:14" x14ac:dyDescent="0.25">
      <c r="L52544" s="36"/>
      <c r="M52544" s="36"/>
      <c r="N52544" s="36"/>
    </row>
    <row r="52545" spans="12:14" x14ac:dyDescent="0.25">
      <c r="L52545" s="36"/>
      <c r="M52545" s="36"/>
      <c r="N52545" s="36"/>
    </row>
    <row r="52546" spans="12:14" x14ac:dyDescent="0.25">
      <c r="L52546" s="36"/>
      <c r="M52546" s="36"/>
      <c r="N52546" s="36"/>
    </row>
    <row r="52547" spans="12:14" x14ac:dyDescent="0.25">
      <c r="L52547" s="36"/>
      <c r="M52547" s="36"/>
      <c r="N52547" s="36"/>
    </row>
    <row r="52548" spans="12:14" x14ac:dyDescent="0.25">
      <c r="L52548" s="36"/>
      <c r="M52548" s="36"/>
      <c r="N52548" s="36"/>
    </row>
    <row r="52549" spans="12:14" x14ac:dyDescent="0.25">
      <c r="L52549" s="36"/>
      <c r="M52549" s="36"/>
      <c r="N52549" s="36"/>
    </row>
    <row r="52550" spans="12:14" x14ac:dyDescent="0.25">
      <c r="L52550" s="36"/>
      <c r="M52550" s="36"/>
      <c r="N52550" s="36"/>
    </row>
    <row r="52551" spans="12:14" x14ac:dyDescent="0.25">
      <c r="L52551" s="36"/>
      <c r="M52551" s="36"/>
      <c r="N52551" s="36"/>
    </row>
    <row r="52552" spans="12:14" x14ac:dyDescent="0.25">
      <c r="L52552" s="36"/>
      <c r="M52552" s="36"/>
      <c r="N52552" s="36"/>
    </row>
    <row r="52553" spans="12:14" x14ac:dyDescent="0.25">
      <c r="L52553" s="36"/>
      <c r="M52553" s="36"/>
      <c r="N52553" s="36"/>
    </row>
    <row r="52554" spans="12:14" x14ac:dyDescent="0.25">
      <c r="L52554" s="36"/>
      <c r="M52554" s="36"/>
      <c r="N52554" s="36"/>
    </row>
    <row r="52555" spans="12:14" x14ac:dyDescent="0.25">
      <c r="L52555" s="36"/>
      <c r="M52555" s="36"/>
      <c r="N52555" s="36"/>
    </row>
    <row r="52556" spans="12:14" x14ac:dyDescent="0.25">
      <c r="L52556" s="36"/>
      <c r="M52556" s="36"/>
      <c r="N52556" s="36"/>
    </row>
    <row r="52557" spans="12:14" x14ac:dyDescent="0.25">
      <c r="L52557" s="36"/>
      <c r="M52557" s="36"/>
      <c r="N52557" s="36"/>
    </row>
    <row r="52558" spans="12:14" x14ac:dyDescent="0.25">
      <c r="L52558" s="36"/>
      <c r="M52558" s="36"/>
      <c r="N52558" s="36"/>
    </row>
    <row r="52559" spans="12:14" x14ac:dyDescent="0.25">
      <c r="L52559" s="36"/>
      <c r="M52559" s="36"/>
      <c r="N52559" s="36"/>
    </row>
    <row r="52560" spans="12:14" x14ac:dyDescent="0.25">
      <c r="L52560" s="36"/>
      <c r="M52560" s="36"/>
      <c r="N52560" s="36"/>
    </row>
    <row r="52561" spans="12:14" x14ac:dyDescent="0.25">
      <c r="L52561" s="36"/>
      <c r="M52561" s="36"/>
      <c r="N52561" s="36"/>
    </row>
    <row r="52562" spans="12:14" x14ac:dyDescent="0.25">
      <c r="L52562" s="36"/>
      <c r="M52562" s="36"/>
      <c r="N52562" s="36"/>
    </row>
    <row r="52563" spans="12:14" x14ac:dyDescent="0.25">
      <c r="L52563" s="36"/>
      <c r="M52563" s="36"/>
      <c r="N52563" s="36"/>
    </row>
    <row r="52564" spans="12:14" x14ac:dyDescent="0.25">
      <c r="L52564" s="36"/>
      <c r="M52564" s="36"/>
      <c r="N52564" s="36"/>
    </row>
    <row r="52565" spans="12:14" x14ac:dyDescent="0.25">
      <c r="L52565" s="36"/>
      <c r="M52565" s="36"/>
      <c r="N52565" s="36"/>
    </row>
    <row r="52566" spans="12:14" x14ac:dyDescent="0.25">
      <c r="L52566" s="36"/>
      <c r="M52566" s="36"/>
      <c r="N52566" s="36"/>
    </row>
    <row r="52567" spans="12:14" x14ac:dyDescent="0.25">
      <c r="L52567" s="36"/>
      <c r="M52567" s="36"/>
      <c r="N52567" s="36"/>
    </row>
    <row r="52568" spans="12:14" x14ac:dyDescent="0.25">
      <c r="L52568" s="36"/>
      <c r="M52568" s="36"/>
      <c r="N52568" s="36"/>
    </row>
    <row r="52569" spans="12:14" x14ac:dyDescent="0.25">
      <c r="L52569" s="36"/>
      <c r="M52569" s="36"/>
      <c r="N52569" s="36"/>
    </row>
    <row r="52570" spans="12:14" x14ac:dyDescent="0.25">
      <c r="L52570" s="36"/>
      <c r="M52570" s="36"/>
      <c r="N52570" s="36"/>
    </row>
    <row r="52571" spans="12:14" x14ac:dyDescent="0.25">
      <c r="L52571" s="36"/>
      <c r="M52571" s="36"/>
      <c r="N52571" s="36"/>
    </row>
    <row r="52572" spans="12:14" x14ac:dyDescent="0.25">
      <c r="L52572" s="36"/>
      <c r="M52572" s="36"/>
      <c r="N52572" s="36"/>
    </row>
    <row r="52573" spans="12:14" x14ac:dyDescent="0.25">
      <c r="L52573" s="36"/>
      <c r="M52573" s="36"/>
      <c r="N52573" s="36"/>
    </row>
    <row r="52574" spans="12:14" x14ac:dyDescent="0.25">
      <c r="L52574" s="36"/>
      <c r="M52574" s="36"/>
      <c r="N52574" s="36"/>
    </row>
    <row r="52575" spans="12:14" x14ac:dyDescent="0.25">
      <c r="L52575" s="36"/>
      <c r="M52575" s="36"/>
      <c r="N52575" s="36"/>
    </row>
    <row r="52576" spans="12:14" x14ac:dyDescent="0.25">
      <c r="L52576" s="36"/>
      <c r="M52576" s="36"/>
      <c r="N52576" s="36"/>
    </row>
    <row r="52577" spans="12:14" x14ac:dyDescent="0.25">
      <c r="L52577" s="36"/>
      <c r="M52577" s="36"/>
      <c r="N52577" s="36"/>
    </row>
    <row r="52578" spans="12:14" x14ac:dyDescent="0.25">
      <c r="L52578" s="36"/>
      <c r="M52578" s="36"/>
      <c r="N52578" s="36"/>
    </row>
    <row r="52579" spans="12:14" x14ac:dyDescent="0.25">
      <c r="L52579" s="36"/>
      <c r="M52579" s="36"/>
      <c r="N52579" s="36"/>
    </row>
    <row r="52580" spans="12:14" x14ac:dyDescent="0.25">
      <c r="L52580" s="36"/>
      <c r="M52580" s="36"/>
      <c r="N52580" s="36"/>
    </row>
    <row r="52581" spans="12:14" x14ac:dyDescent="0.25">
      <c r="L52581" s="36"/>
      <c r="M52581" s="36"/>
      <c r="N52581" s="36"/>
    </row>
    <row r="52582" spans="12:14" x14ac:dyDescent="0.25">
      <c r="L52582" s="36"/>
      <c r="M52582" s="36"/>
      <c r="N52582" s="36"/>
    </row>
    <row r="52583" spans="12:14" x14ac:dyDescent="0.25">
      <c r="L52583" s="36"/>
      <c r="M52583" s="36"/>
      <c r="N52583" s="36"/>
    </row>
    <row r="52584" spans="12:14" x14ac:dyDescent="0.25">
      <c r="L52584" s="36"/>
      <c r="M52584" s="36"/>
      <c r="N52584" s="36"/>
    </row>
    <row r="52585" spans="12:14" x14ac:dyDescent="0.25">
      <c r="L52585" s="36"/>
      <c r="M52585" s="36"/>
      <c r="N52585" s="36"/>
    </row>
    <row r="52586" spans="12:14" x14ac:dyDescent="0.25">
      <c r="L52586" s="36"/>
      <c r="M52586" s="36"/>
      <c r="N52586" s="36"/>
    </row>
    <row r="52587" spans="12:14" x14ac:dyDescent="0.25">
      <c r="L52587" s="36"/>
      <c r="M52587" s="36"/>
      <c r="N52587" s="36"/>
    </row>
    <row r="52588" spans="12:14" x14ac:dyDescent="0.25">
      <c r="L52588" s="36"/>
      <c r="M52588" s="36"/>
      <c r="N52588" s="36"/>
    </row>
    <row r="52589" spans="12:14" x14ac:dyDescent="0.25">
      <c r="L52589" s="36"/>
      <c r="M52589" s="36"/>
      <c r="N52589" s="36"/>
    </row>
    <row r="52590" spans="12:14" x14ac:dyDescent="0.25">
      <c r="L52590" s="36"/>
      <c r="M52590" s="36"/>
      <c r="N52590" s="36"/>
    </row>
    <row r="52591" spans="12:14" x14ac:dyDescent="0.25">
      <c r="L52591" s="36"/>
      <c r="M52591" s="36"/>
      <c r="N52591" s="36"/>
    </row>
    <row r="52592" spans="12:14" x14ac:dyDescent="0.25">
      <c r="L52592" s="36"/>
      <c r="M52592" s="36"/>
      <c r="N52592" s="36"/>
    </row>
    <row r="52593" spans="12:14" x14ac:dyDescent="0.25">
      <c r="L52593" s="36"/>
      <c r="M52593" s="36"/>
      <c r="N52593" s="36"/>
    </row>
    <row r="52594" spans="12:14" x14ac:dyDescent="0.25">
      <c r="L52594" s="36"/>
      <c r="M52594" s="36"/>
      <c r="N52594" s="36"/>
    </row>
    <row r="52595" spans="12:14" x14ac:dyDescent="0.25">
      <c r="L52595" s="36"/>
      <c r="M52595" s="36"/>
      <c r="N52595" s="36"/>
    </row>
    <row r="52596" spans="12:14" x14ac:dyDescent="0.25">
      <c r="L52596" s="36"/>
      <c r="M52596" s="36"/>
      <c r="N52596" s="36"/>
    </row>
    <row r="52597" spans="12:14" x14ac:dyDescent="0.25">
      <c r="L52597" s="36"/>
      <c r="M52597" s="36"/>
      <c r="N52597" s="36"/>
    </row>
    <row r="52598" spans="12:14" x14ac:dyDescent="0.25">
      <c r="L52598" s="36"/>
      <c r="M52598" s="36"/>
      <c r="N52598" s="36"/>
    </row>
    <row r="52599" spans="12:14" x14ac:dyDescent="0.25">
      <c r="L52599" s="36"/>
      <c r="M52599" s="36"/>
      <c r="N52599" s="36"/>
    </row>
    <row r="52600" spans="12:14" x14ac:dyDescent="0.25">
      <c r="L52600" s="36"/>
      <c r="M52600" s="36"/>
      <c r="N52600" s="36"/>
    </row>
    <row r="52601" spans="12:14" x14ac:dyDescent="0.25">
      <c r="L52601" s="36"/>
      <c r="M52601" s="36"/>
      <c r="N52601" s="36"/>
    </row>
    <row r="52602" spans="12:14" x14ac:dyDescent="0.25">
      <c r="L52602" s="36"/>
      <c r="M52602" s="36"/>
      <c r="N52602" s="36"/>
    </row>
    <row r="52603" spans="12:14" x14ac:dyDescent="0.25">
      <c r="L52603" s="36"/>
      <c r="M52603" s="36"/>
      <c r="N52603" s="36"/>
    </row>
    <row r="52604" spans="12:14" x14ac:dyDescent="0.25">
      <c r="L52604" s="36"/>
      <c r="M52604" s="36"/>
      <c r="N52604" s="36"/>
    </row>
    <row r="52605" spans="12:14" x14ac:dyDescent="0.25">
      <c r="L52605" s="36"/>
      <c r="M52605" s="36"/>
      <c r="N52605" s="36"/>
    </row>
    <row r="52606" spans="12:14" x14ac:dyDescent="0.25">
      <c r="L52606" s="36"/>
      <c r="M52606" s="36"/>
      <c r="N52606" s="36"/>
    </row>
    <row r="52607" spans="12:14" x14ac:dyDescent="0.25">
      <c r="L52607" s="36"/>
      <c r="M52607" s="36"/>
      <c r="N52607" s="36"/>
    </row>
    <row r="52608" spans="12:14" x14ac:dyDescent="0.25">
      <c r="L52608" s="36"/>
      <c r="M52608" s="36"/>
      <c r="N52608" s="36"/>
    </row>
    <row r="52609" spans="12:14" x14ac:dyDescent="0.25">
      <c r="L52609" s="36"/>
      <c r="M52609" s="36"/>
      <c r="N52609" s="36"/>
    </row>
    <row r="52610" spans="12:14" x14ac:dyDescent="0.25">
      <c r="L52610" s="36"/>
      <c r="M52610" s="36"/>
      <c r="N52610" s="36"/>
    </row>
    <row r="52611" spans="12:14" x14ac:dyDescent="0.25">
      <c r="L52611" s="36"/>
      <c r="M52611" s="36"/>
      <c r="N52611" s="36"/>
    </row>
    <row r="52612" spans="12:14" x14ac:dyDescent="0.25">
      <c r="L52612" s="36"/>
      <c r="M52612" s="36"/>
      <c r="N52612" s="36"/>
    </row>
    <row r="52613" spans="12:14" x14ac:dyDescent="0.25">
      <c r="L52613" s="36"/>
      <c r="M52613" s="36"/>
      <c r="N52613" s="36"/>
    </row>
    <row r="52614" spans="12:14" x14ac:dyDescent="0.25">
      <c r="L52614" s="36"/>
      <c r="M52614" s="36"/>
      <c r="N52614" s="36"/>
    </row>
    <row r="52615" spans="12:14" x14ac:dyDescent="0.25">
      <c r="L52615" s="36"/>
      <c r="M52615" s="36"/>
      <c r="N52615" s="36"/>
    </row>
    <row r="52616" spans="12:14" x14ac:dyDescent="0.25">
      <c r="L52616" s="36"/>
      <c r="M52616" s="36"/>
      <c r="N52616" s="36"/>
    </row>
    <row r="52617" spans="12:14" x14ac:dyDescent="0.25">
      <c r="L52617" s="36"/>
      <c r="M52617" s="36"/>
      <c r="N52617" s="36"/>
    </row>
    <row r="52618" spans="12:14" x14ac:dyDescent="0.25">
      <c r="L52618" s="36"/>
      <c r="M52618" s="36"/>
      <c r="N52618" s="36"/>
    </row>
    <row r="52619" spans="12:14" x14ac:dyDescent="0.25">
      <c r="L52619" s="36"/>
      <c r="M52619" s="36"/>
      <c r="N52619" s="36"/>
    </row>
    <row r="52620" spans="12:14" x14ac:dyDescent="0.25">
      <c r="L52620" s="36"/>
      <c r="M52620" s="36"/>
      <c r="N52620" s="36"/>
    </row>
    <row r="52621" spans="12:14" x14ac:dyDescent="0.25">
      <c r="L52621" s="36"/>
      <c r="M52621" s="36"/>
      <c r="N52621" s="36"/>
    </row>
    <row r="52622" spans="12:14" x14ac:dyDescent="0.25">
      <c r="L52622" s="36"/>
      <c r="M52622" s="36"/>
      <c r="N52622" s="36"/>
    </row>
    <row r="52623" spans="12:14" x14ac:dyDescent="0.25">
      <c r="L52623" s="36"/>
      <c r="M52623" s="36"/>
      <c r="N52623" s="36"/>
    </row>
    <row r="52624" spans="12:14" x14ac:dyDescent="0.25">
      <c r="L52624" s="36"/>
      <c r="M52624" s="36"/>
      <c r="N52624" s="36"/>
    </row>
    <row r="52625" spans="12:14" x14ac:dyDescent="0.25">
      <c r="L52625" s="36"/>
      <c r="M52625" s="36"/>
      <c r="N52625" s="36"/>
    </row>
    <row r="52626" spans="12:14" x14ac:dyDescent="0.25">
      <c r="L52626" s="36"/>
      <c r="M52626" s="36"/>
      <c r="N52626" s="36"/>
    </row>
    <row r="52627" spans="12:14" x14ac:dyDescent="0.25">
      <c r="L52627" s="36"/>
      <c r="M52627" s="36"/>
      <c r="N52627" s="36"/>
    </row>
    <row r="52628" spans="12:14" x14ac:dyDescent="0.25">
      <c r="L52628" s="36"/>
      <c r="M52628" s="36"/>
      <c r="N52628" s="36"/>
    </row>
    <row r="52629" spans="12:14" x14ac:dyDescent="0.25">
      <c r="L52629" s="36"/>
      <c r="M52629" s="36"/>
      <c r="N52629" s="36"/>
    </row>
    <row r="52630" spans="12:14" x14ac:dyDescent="0.25">
      <c r="L52630" s="36"/>
      <c r="M52630" s="36"/>
      <c r="N52630" s="36"/>
    </row>
    <row r="52631" spans="12:14" x14ac:dyDescent="0.25">
      <c r="L52631" s="36"/>
      <c r="M52631" s="36"/>
      <c r="N52631" s="36"/>
    </row>
    <row r="52632" spans="12:14" x14ac:dyDescent="0.25">
      <c r="L52632" s="36"/>
      <c r="M52632" s="36"/>
      <c r="N52632" s="36"/>
    </row>
    <row r="52633" spans="12:14" x14ac:dyDescent="0.25">
      <c r="L52633" s="36"/>
      <c r="M52633" s="36"/>
      <c r="N52633" s="36"/>
    </row>
    <row r="52634" spans="12:14" x14ac:dyDescent="0.25">
      <c r="L52634" s="36"/>
      <c r="M52634" s="36"/>
      <c r="N52634" s="36"/>
    </row>
    <row r="52635" spans="12:14" x14ac:dyDescent="0.25">
      <c r="L52635" s="36"/>
      <c r="M52635" s="36"/>
      <c r="N52635" s="36"/>
    </row>
    <row r="52636" spans="12:14" x14ac:dyDescent="0.25">
      <c r="L52636" s="36"/>
      <c r="M52636" s="36"/>
      <c r="N52636" s="36"/>
    </row>
    <row r="52637" spans="12:14" x14ac:dyDescent="0.25">
      <c r="L52637" s="36"/>
      <c r="M52637" s="36"/>
      <c r="N52637" s="36"/>
    </row>
    <row r="52638" spans="12:14" x14ac:dyDescent="0.25">
      <c r="L52638" s="36"/>
      <c r="M52638" s="36"/>
      <c r="N52638" s="36"/>
    </row>
    <row r="52639" spans="12:14" x14ac:dyDescent="0.25">
      <c r="L52639" s="36"/>
      <c r="M52639" s="36"/>
      <c r="N52639" s="36"/>
    </row>
    <row r="52640" spans="12:14" x14ac:dyDescent="0.25">
      <c r="L52640" s="36"/>
      <c r="M52640" s="36"/>
      <c r="N52640" s="36"/>
    </row>
    <row r="52641" spans="12:14" x14ac:dyDescent="0.25">
      <c r="L52641" s="36"/>
      <c r="M52641" s="36"/>
      <c r="N52641" s="36"/>
    </row>
    <row r="52642" spans="12:14" x14ac:dyDescent="0.25">
      <c r="L52642" s="36"/>
      <c r="M52642" s="36"/>
      <c r="N52642" s="36"/>
    </row>
    <row r="52643" spans="12:14" x14ac:dyDescent="0.25">
      <c r="L52643" s="36"/>
      <c r="M52643" s="36"/>
      <c r="N52643" s="36"/>
    </row>
    <row r="52644" spans="12:14" x14ac:dyDescent="0.25">
      <c r="L52644" s="36"/>
      <c r="M52644" s="36"/>
      <c r="N52644" s="36"/>
    </row>
    <row r="52645" spans="12:14" x14ac:dyDescent="0.25">
      <c r="L52645" s="36"/>
      <c r="M52645" s="36"/>
      <c r="N52645" s="36"/>
    </row>
    <row r="52646" spans="12:14" x14ac:dyDescent="0.25">
      <c r="L52646" s="36"/>
      <c r="M52646" s="36"/>
      <c r="N52646" s="36"/>
    </row>
    <row r="52647" spans="12:14" x14ac:dyDescent="0.25">
      <c r="L52647" s="36"/>
      <c r="M52647" s="36"/>
      <c r="N52647" s="36"/>
    </row>
    <row r="52648" spans="12:14" x14ac:dyDescent="0.25">
      <c r="L52648" s="36"/>
      <c r="M52648" s="36"/>
      <c r="N52648" s="36"/>
    </row>
    <row r="52649" spans="12:14" x14ac:dyDescent="0.25">
      <c r="L52649" s="36"/>
      <c r="M52649" s="36"/>
      <c r="N52649" s="36"/>
    </row>
    <row r="52650" spans="12:14" x14ac:dyDescent="0.25">
      <c r="L52650" s="36"/>
      <c r="M52650" s="36"/>
      <c r="N52650" s="36"/>
    </row>
    <row r="52651" spans="12:14" x14ac:dyDescent="0.25">
      <c r="L52651" s="36"/>
      <c r="M52651" s="36"/>
      <c r="N52651" s="36"/>
    </row>
    <row r="52652" spans="12:14" x14ac:dyDescent="0.25">
      <c r="L52652" s="36"/>
      <c r="M52652" s="36"/>
      <c r="N52652" s="36"/>
    </row>
    <row r="52653" spans="12:14" x14ac:dyDescent="0.25">
      <c r="L52653" s="36"/>
      <c r="M52653" s="36"/>
      <c r="N52653" s="36"/>
    </row>
    <row r="52654" spans="12:14" x14ac:dyDescent="0.25">
      <c r="L52654" s="36"/>
      <c r="M52654" s="36"/>
      <c r="N52654" s="36"/>
    </row>
    <row r="52655" spans="12:14" x14ac:dyDescent="0.25">
      <c r="L52655" s="36"/>
      <c r="M52655" s="36"/>
      <c r="N52655" s="36"/>
    </row>
    <row r="52656" spans="12:14" x14ac:dyDescent="0.25">
      <c r="L52656" s="36"/>
      <c r="M52656" s="36"/>
      <c r="N52656" s="36"/>
    </row>
    <row r="52657" spans="12:14" x14ac:dyDescent="0.25">
      <c r="L52657" s="36"/>
      <c r="M52657" s="36"/>
      <c r="N52657" s="36"/>
    </row>
    <row r="52658" spans="12:14" x14ac:dyDescent="0.25">
      <c r="L52658" s="36"/>
      <c r="M52658" s="36"/>
      <c r="N52658" s="36"/>
    </row>
    <row r="52659" spans="12:14" x14ac:dyDescent="0.25">
      <c r="L52659" s="36"/>
      <c r="M52659" s="36"/>
      <c r="N52659" s="36"/>
    </row>
    <row r="52660" spans="12:14" x14ac:dyDescent="0.25">
      <c r="L52660" s="36"/>
      <c r="M52660" s="36"/>
      <c r="N52660" s="36"/>
    </row>
    <row r="52661" spans="12:14" x14ac:dyDescent="0.25">
      <c r="L52661" s="36"/>
      <c r="M52661" s="36"/>
      <c r="N52661" s="36"/>
    </row>
    <row r="52662" spans="12:14" x14ac:dyDescent="0.25">
      <c r="L52662" s="36"/>
      <c r="M52662" s="36"/>
      <c r="N52662" s="36"/>
    </row>
    <row r="52663" spans="12:14" x14ac:dyDescent="0.25">
      <c r="L52663" s="36"/>
      <c r="M52663" s="36"/>
      <c r="N52663" s="36"/>
    </row>
    <row r="52664" spans="12:14" x14ac:dyDescent="0.25">
      <c r="L52664" s="36"/>
      <c r="M52664" s="36"/>
      <c r="N52664" s="36"/>
    </row>
    <row r="52665" spans="12:14" x14ac:dyDescent="0.25">
      <c r="L52665" s="36"/>
      <c r="M52665" s="36"/>
      <c r="N52665" s="36"/>
    </row>
    <row r="52666" spans="12:14" x14ac:dyDescent="0.25">
      <c r="L52666" s="36"/>
      <c r="M52666" s="36"/>
      <c r="N52666" s="36"/>
    </row>
    <row r="52667" spans="12:14" x14ac:dyDescent="0.25">
      <c r="L52667" s="36"/>
      <c r="M52667" s="36"/>
      <c r="N52667" s="36"/>
    </row>
    <row r="52668" spans="12:14" x14ac:dyDescent="0.25">
      <c r="L52668" s="36"/>
      <c r="M52668" s="36"/>
      <c r="N52668" s="36"/>
    </row>
    <row r="52669" spans="12:14" x14ac:dyDescent="0.25">
      <c r="L52669" s="36"/>
      <c r="M52669" s="36"/>
      <c r="N52669" s="36"/>
    </row>
    <row r="52670" spans="12:14" x14ac:dyDescent="0.25">
      <c r="L52670" s="36"/>
      <c r="M52670" s="36"/>
      <c r="N52670" s="36"/>
    </row>
    <row r="52671" spans="12:14" x14ac:dyDescent="0.25">
      <c r="L52671" s="36"/>
      <c r="M52671" s="36"/>
      <c r="N52671" s="36"/>
    </row>
    <row r="52672" spans="12:14" x14ac:dyDescent="0.25">
      <c r="L52672" s="36"/>
      <c r="M52672" s="36"/>
      <c r="N52672" s="36"/>
    </row>
    <row r="52673" spans="12:14" x14ac:dyDescent="0.25">
      <c r="L52673" s="36"/>
      <c r="M52673" s="36"/>
      <c r="N52673" s="36"/>
    </row>
    <row r="52674" spans="12:14" x14ac:dyDescent="0.25">
      <c r="L52674" s="36"/>
      <c r="M52674" s="36"/>
      <c r="N52674" s="36"/>
    </row>
    <row r="52675" spans="12:14" x14ac:dyDescent="0.25">
      <c r="L52675" s="36"/>
      <c r="M52675" s="36"/>
      <c r="N52675" s="36"/>
    </row>
    <row r="52676" spans="12:14" x14ac:dyDescent="0.25">
      <c r="L52676" s="36"/>
      <c r="M52676" s="36"/>
      <c r="N52676" s="36"/>
    </row>
    <row r="52677" spans="12:14" x14ac:dyDescent="0.25">
      <c r="L52677" s="36"/>
      <c r="M52677" s="36"/>
      <c r="N52677" s="36"/>
    </row>
    <row r="52678" spans="12:14" x14ac:dyDescent="0.25">
      <c r="L52678" s="36"/>
      <c r="M52678" s="36"/>
      <c r="N52678" s="36"/>
    </row>
    <row r="52679" spans="12:14" x14ac:dyDescent="0.25">
      <c r="L52679" s="36"/>
      <c r="M52679" s="36"/>
      <c r="N52679" s="36"/>
    </row>
    <row r="52680" spans="12:14" x14ac:dyDescent="0.25">
      <c r="L52680" s="36"/>
      <c r="M52680" s="36"/>
      <c r="N52680" s="36"/>
    </row>
    <row r="52681" spans="12:14" x14ac:dyDescent="0.25">
      <c r="L52681" s="36"/>
      <c r="M52681" s="36"/>
      <c r="N52681" s="36"/>
    </row>
    <row r="52682" spans="12:14" x14ac:dyDescent="0.25">
      <c r="L52682" s="36"/>
      <c r="M52682" s="36"/>
      <c r="N52682" s="36"/>
    </row>
    <row r="52683" spans="12:14" x14ac:dyDescent="0.25">
      <c r="L52683" s="36"/>
      <c r="M52683" s="36"/>
      <c r="N52683" s="36"/>
    </row>
    <row r="52684" spans="12:14" x14ac:dyDescent="0.25">
      <c r="L52684" s="36"/>
      <c r="M52684" s="36"/>
      <c r="N52684" s="36"/>
    </row>
    <row r="52685" spans="12:14" x14ac:dyDescent="0.25">
      <c r="L52685" s="36"/>
      <c r="M52685" s="36"/>
      <c r="N52685" s="36"/>
    </row>
    <row r="52686" spans="12:14" x14ac:dyDescent="0.25">
      <c r="L52686" s="36"/>
      <c r="M52686" s="36"/>
      <c r="N52686" s="36"/>
    </row>
    <row r="52687" spans="12:14" x14ac:dyDescent="0.25">
      <c r="L52687" s="36"/>
      <c r="M52687" s="36"/>
      <c r="N52687" s="36"/>
    </row>
    <row r="52688" spans="12:14" x14ac:dyDescent="0.25">
      <c r="L52688" s="36"/>
      <c r="M52688" s="36"/>
      <c r="N52688" s="36"/>
    </row>
    <row r="52689" spans="12:14" x14ac:dyDescent="0.25">
      <c r="L52689" s="36"/>
      <c r="M52689" s="36"/>
      <c r="N52689" s="36"/>
    </row>
    <row r="52690" spans="12:14" x14ac:dyDescent="0.25">
      <c r="L52690" s="36"/>
      <c r="M52690" s="36"/>
      <c r="N52690" s="36"/>
    </row>
    <row r="52691" spans="12:14" x14ac:dyDescent="0.25">
      <c r="L52691" s="36"/>
      <c r="M52691" s="36"/>
      <c r="N52691" s="36"/>
    </row>
    <row r="52692" spans="12:14" x14ac:dyDescent="0.25">
      <c r="L52692" s="36"/>
      <c r="M52692" s="36"/>
      <c r="N52692" s="36"/>
    </row>
    <row r="52693" spans="12:14" x14ac:dyDescent="0.25">
      <c r="L52693" s="36"/>
      <c r="M52693" s="36"/>
      <c r="N52693" s="36"/>
    </row>
    <row r="52694" spans="12:14" x14ac:dyDescent="0.25">
      <c r="L52694" s="36"/>
      <c r="M52694" s="36"/>
      <c r="N52694" s="36"/>
    </row>
    <row r="52695" spans="12:14" x14ac:dyDescent="0.25">
      <c r="L52695" s="36"/>
      <c r="M52695" s="36"/>
      <c r="N52695" s="36"/>
    </row>
    <row r="52696" spans="12:14" x14ac:dyDescent="0.25">
      <c r="L52696" s="36"/>
      <c r="M52696" s="36"/>
      <c r="N52696" s="36"/>
    </row>
    <row r="52697" spans="12:14" x14ac:dyDescent="0.25">
      <c r="L52697" s="36"/>
      <c r="M52697" s="36"/>
      <c r="N52697" s="36"/>
    </row>
    <row r="52698" spans="12:14" x14ac:dyDescent="0.25">
      <c r="L52698" s="36"/>
      <c r="M52698" s="36"/>
      <c r="N52698" s="36"/>
    </row>
    <row r="52699" spans="12:14" x14ac:dyDescent="0.25">
      <c r="L52699" s="36"/>
      <c r="M52699" s="36"/>
      <c r="N52699" s="36"/>
    </row>
    <row r="52700" spans="12:14" x14ac:dyDescent="0.25">
      <c r="L52700" s="36"/>
      <c r="M52700" s="36"/>
      <c r="N52700" s="36"/>
    </row>
    <row r="52701" spans="12:14" x14ac:dyDescent="0.25">
      <c r="L52701" s="36"/>
      <c r="M52701" s="36"/>
      <c r="N52701" s="36"/>
    </row>
    <row r="52702" spans="12:14" x14ac:dyDescent="0.25">
      <c r="L52702" s="36"/>
      <c r="M52702" s="36"/>
      <c r="N52702" s="36"/>
    </row>
    <row r="52703" spans="12:14" x14ac:dyDescent="0.25">
      <c r="L52703" s="36"/>
      <c r="M52703" s="36"/>
      <c r="N52703" s="36"/>
    </row>
    <row r="52704" spans="12:14" x14ac:dyDescent="0.25">
      <c r="L52704" s="36"/>
      <c r="M52704" s="36"/>
      <c r="N52704" s="36"/>
    </row>
    <row r="52705" spans="12:14" x14ac:dyDescent="0.25">
      <c r="L52705" s="36"/>
      <c r="M52705" s="36"/>
      <c r="N52705" s="36"/>
    </row>
    <row r="52706" spans="12:14" x14ac:dyDescent="0.25">
      <c r="L52706" s="36"/>
      <c r="M52706" s="36"/>
      <c r="N52706" s="36"/>
    </row>
    <row r="52707" spans="12:14" x14ac:dyDescent="0.25">
      <c r="L52707" s="36"/>
      <c r="M52707" s="36"/>
      <c r="N52707" s="36"/>
    </row>
    <row r="52708" spans="12:14" x14ac:dyDescent="0.25">
      <c r="L52708" s="36"/>
      <c r="M52708" s="36"/>
      <c r="N52708" s="36"/>
    </row>
    <row r="52709" spans="12:14" x14ac:dyDescent="0.25">
      <c r="L52709" s="36"/>
      <c r="M52709" s="36"/>
      <c r="N52709" s="36"/>
    </row>
    <row r="52710" spans="12:14" x14ac:dyDescent="0.25">
      <c r="L52710" s="36"/>
      <c r="M52710" s="36"/>
      <c r="N52710" s="36"/>
    </row>
    <row r="52711" spans="12:14" x14ac:dyDescent="0.25">
      <c r="L52711" s="36"/>
      <c r="M52711" s="36"/>
      <c r="N52711" s="36"/>
    </row>
    <row r="52712" spans="12:14" x14ac:dyDescent="0.25">
      <c r="L52712" s="36"/>
      <c r="M52712" s="36"/>
      <c r="N52712" s="36"/>
    </row>
    <row r="52713" spans="12:14" x14ac:dyDescent="0.25">
      <c r="L52713" s="36"/>
      <c r="M52713" s="36"/>
      <c r="N52713" s="36"/>
    </row>
    <row r="52714" spans="12:14" x14ac:dyDescent="0.25">
      <c r="L52714" s="36"/>
      <c r="M52714" s="36"/>
      <c r="N52714" s="36"/>
    </row>
    <row r="52715" spans="12:14" x14ac:dyDescent="0.25">
      <c r="L52715" s="36"/>
      <c r="M52715" s="36"/>
      <c r="N52715" s="36"/>
    </row>
    <row r="52716" spans="12:14" x14ac:dyDescent="0.25">
      <c r="L52716" s="36"/>
      <c r="M52716" s="36"/>
      <c r="N52716" s="36"/>
    </row>
    <row r="52717" spans="12:14" x14ac:dyDescent="0.25">
      <c r="L52717" s="36"/>
      <c r="M52717" s="36"/>
      <c r="N52717" s="36"/>
    </row>
    <row r="52718" spans="12:14" x14ac:dyDescent="0.25">
      <c r="L52718" s="36"/>
      <c r="M52718" s="36"/>
      <c r="N52718" s="36"/>
    </row>
    <row r="52719" spans="12:14" x14ac:dyDescent="0.25">
      <c r="L52719" s="36"/>
      <c r="M52719" s="36"/>
      <c r="N52719" s="36"/>
    </row>
    <row r="52720" spans="12:14" x14ac:dyDescent="0.25">
      <c r="L52720" s="36"/>
      <c r="M52720" s="36"/>
      <c r="N52720" s="36"/>
    </row>
    <row r="52721" spans="12:14" x14ac:dyDescent="0.25">
      <c r="L52721" s="36"/>
      <c r="M52721" s="36"/>
      <c r="N52721" s="36"/>
    </row>
    <row r="52722" spans="12:14" x14ac:dyDescent="0.25">
      <c r="L52722" s="36"/>
      <c r="M52722" s="36"/>
      <c r="N52722" s="36"/>
    </row>
    <row r="52723" spans="12:14" x14ac:dyDescent="0.25">
      <c r="L52723" s="36"/>
      <c r="M52723" s="36"/>
      <c r="N52723" s="36"/>
    </row>
    <row r="52724" spans="12:14" x14ac:dyDescent="0.25">
      <c r="L52724" s="36"/>
      <c r="M52724" s="36"/>
      <c r="N52724" s="36"/>
    </row>
    <row r="52725" spans="12:14" x14ac:dyDescent="0.25">
      <c r="L52725" s="36"/>
      <c r="M52725" s="36"/>
      <c r="N52725" s="36"/>
    </row>
    <row r="52726" spans="12:14" x14ac:dyDescent="0.25">
      <c r="L52726" s="36"/>
      <c r="M52726" s="36"/>
      <c r="N52726" s="36"/>
    </row>
    <row r="52727" spans="12:14" x14ac:dyDescent="0.25">
      <c r="L52727" s="36"/>
      <c r="M52727" s="36"/>
      <c r="N52727" s="36"/>
    </row>
    <row r="52728" spans="12:14" x14ac:dyDescent="0.25">
      <c r="L52728" s="36"/>
      <c r="M52728" s="36"/>
      <c r="N52728" s="36"/>
    </row>
    <row r="52729" spans="12:14" x14ac:dyDescent="0.25">
      <c r="L52729" s="36"/>
      <c r="M52729" s="36"/>
      <c r="N52729" s="36"/>
    </row>
    <row r="52730" spans="12:14" x14ac:dyDescent="0.25">
      <c r="L52730" s="36"/>
      <c r="M52730" s="36"/>
      <c r="N52730" s="36"/>
    </row>
    <row r="52731" spans="12:14" x14ac:dyDescent="0.25">
      <c r="L52731" s="36"/>
      <c r="M52731" s="36"/>
      <c r="N52731" s="36"/>
    </row>
    <row r="52732" spans="12:14" x14ac:dyDescent="0.25">
      <c r="L52732" s="36"/>
      <c r="M52732" s="36"/>
      <c r="N52732" s="36"/>
    </row>
    <row r="52733" spans="12:14" x14ac:dyDescent="0.25">
      <c r="L52733" s="36"/>
      <c r="M52733" s="36"/>
      <c r="N52733" s="36"/>
    </row>
    <row r="52734" spans="12:14" x14ac:dyDescent="0.25">
      <c r="L52734" s="36"/>
      <c r="M52734" s="36"/>
      <c r="N52734" s="36"/>
    </row>
    <row r="52735" spans="12:14" x14ac:dyDescent="0.25">
      <c r="L52735" s="36"/>
      <c r="M52735" s="36"/>
      <c r="N52735" s="36"/>
    </row>
    <row r="52736" spans="12:14" x14ac:dyDescent="0.25">
      <c r="L52736" s="36"/>
      <c r="M52736" s="36"/>
      <c r="N52736" s="36"/>
    </row>
    <row r="52737" spans="12:14" x14ac:dyDescent="0.25">
      <c r="L52737" s="36"/>
      <c r="M52737" s="36"/>
      <c r="N52737" s="36"/>
    </row>
    <row r="52738" spans="12:14" x14ac:dyDescent="0.25">
      <c r="L52738" s="36"/>
      <c r="M52738" s="36"/>
      <c r="N52738" s="36"/>
    </row>
    <row r="52739" spans="12:14" x14ac:dyDescent="0.25">
      <c r="L52739" s="36"/>
      <c r="M52739" s="36"/>
      <c r="N52739" s="36"/>
    </row>
    <row r="52740" spans="12:14" x14ac:dyDescent="0.25">
      <c r="L52740" s="36"/>
      <c r="M52740" s="36"/>
      <c r="N52740" s="36"/>
    </row>
    <row r="52741" spans="12:14" x14ac:dyDescent="0.25">
      <c r="L52741" s="36"/>
      <c r="M52741" s="36"/>
      <c r="N52741" s="36"/>
    </row>
    <row r="52742" spans="12:14" x14ac:dyDescent="0.25">
      <c r="L52742" s="36"/>
      <c r="M52742" s="36"/>
      <c r="N52742" s="36"/>
    </row>
    <row r="52743" spans="12:14" x14ac:dyDescent="0.25">
      <c r="L52743" s="36"/>
      <c r="M52743" s="36"/>
      <c r="N52743" s="36"/>
    </row>
    <row r="52744" spans="12:14" x14ac:dyDescent="0.25">
      <c r="L52744" s="36"/>
      <c r="M52744" s="36"/>
      <c r="N52744" s="36"/>
    </row>
    <row r="52745" spans="12:14" x14ac:dyDescent="0.25">
      <c r="L52745" s="36"/>
      <c r="M52745" s="36"/>
      <c r="N52745" s="36"/>
    </row>
    <row r="52746" spans="12:14" x14ac:dyDescent="0.25">
      <c r="L52746" s="36"/>
      <c r="M52746" s="36"/>
      <c r="N52746" s="36"/>
    </row>
    <row r="52747" spans="12:14" x14ac:dyDescent="0.25">
      <c r="L52747" s="36"/>
      <c r="M52747" s="36"/>
      <c r="N52747" s="36"/>
    </row>
    <row r="52748" spans="12:14" x14ac:dyDescent="0.25">
      <c r="L52748" s="36"/>
      <c r="M52748" s="36"/>
      <c r="N52748" s="36"/>
    </row>
    <row r="52749" spans="12:14" x14ac:dyDescent="0.25">
      <c r="L52749" s="36"/>
      <c r="M52749" s="36"/>
      <c r="N52749" s="36"/>
    </row>
    <row r="52750" spans="12:14" x14ac:dyDescent="0.25">
      <c r="L52750" s="36"/>
      <c r="M52750" s="36"/>
      <c r="N52750" s="36"/>
    </row>
    <row r="52751" spans="12:14" x14ac:dyDescent="0.25">
      <c r="L52751" s="36"/>
      <c r="M52751" s="36"/>
      <c r="N52751" s="36"/>
    </row>
    <row r="52752" spans="12:14" x14ac:dyDescent="0.25">
      <c r="L52752" s="36"/>
      <c r="M52752" s="36"/>
      <c r="N52752" s="36"/>
    </row>
    <row r="52753" spans="12:14" x14ac:dyDescent="0.25">
      <c r="L52753" s="36"/>
      <c r="M52753" s="36"/>
      <c r="N52753" s="36"/>
    </row>
    <row r="52754" spans="12:14" x14ac:dyDescent="0.25">
      <c r="L52754" s="36"/>
      <c r="M52754" s="36"/>
      <c r="N52754" s="36"/>
    </row>
    <row r="52755" spans="12:14" x14ac:dyDescent="0.25">
      <c r="L52755" s="36"/>
      <c r="M52755" s="36"/>
      <c r="N52755" s="36"/>
    </row>
    <row r="52756" spans="12:14" x14ac:dyDescent="0.25">
      <c r="L52756" s="36"/>
      <c r="M52756" s="36"/>
      <c r="N52756" s="36"/>
    </row>
    <row r="52757" spans="12:14" x14ac:dyDescent="0.25">
      <c r="L52757" s="36"/>
      <c r="M52757" s="36"/>
      <c r="N52757" s="36"/>
    </row>
    <row r="52758" spans="12:14" x14ac:dyDescent="0.25">
      <c r="L52758" s="36"/>
      <c r="M52758" s="36"/>
      <c r="N52758" s="36"/>
    </row>
    <row r="52759" spans="12:14" x14ac:dyDescent="0.25">
      <c r="L52759" s="36"/>
      <c r="M52759" s="36"/>
      <c r="N52759" s="36"/>
    </row>
    <row r="52760" spans="12:14" x14ac:dyDescent="0.25">
      <c r="L52760" s="36"/>
      <c r="M52760" s="36"/>
      <c r="N52760" s="36"/>
    </row>
    <row r="52761" spans="12:14" x14ac:dyDescent="0.25">
      <c r="L52761" s="36"/>
      <c r="M52761" s="36"/>
      <c r="N52761" s="36"/>
    </row>
    <row r="52762" spans="12:14" x14ac:dyDescent="0.25">
      <c r="L52762" s="36"/>
      <c r="M52762" s="36"/>
      <c r="N52762" s="36"/>
    </row>
    <row r="52763" spans="12:14" x14ac:dyDescent="0.25">
      <c r="L52763" s="36"/>
      <c r="M52763" s="36"/>
      <c r="N52763" s="36"/>
    </row>
    <row r="52764" spans="12:14" x14ac:dyDescent="0.25">
      <c r="L52764" s="36"/>
      <c r="M52764" s="36"/>
      <c r="N52764" s="36"/>
    </row>
    <row r="52765" spans="12:14" x14ac:dyDescent="0.25">
      <c r="L52765" s="36"/>
      <c r="M52765" s="36"/>
      <c r="N52765" s="36"/>
    </row>
    <row r="52766" spans="12:14" x14ac:dyDescent="0.25">
      <c r="L52766" s="36"/>
      <c r="M52766" s="36"/>
      <c r="N52766" s="36"/>
    </row>
    <row r="52767" spans="12:14" x14ac:dyDescent="0.25">
      <c r="L52767" s="36"/>
      <c r="M52767" s="36"/>
      <c r="N52767" s="36"/>
    </row>
    <row r="52768" spans="12:14" x14ac:dyDescent="0.25">
      <c r="L52768" s="36"/>
      <c r="M52768" s="36"/>
      <c r="N52768" s="36"/>
    </row>
    <row r="52769" spans="12:14" x14ac:dyDescent="0.25">
      <c r="L52769" s="36"/>
      <c r="M52769" s="36"/>
      <c r="N52769" s="36"/>
    </row>
    <row r="52770" spans="12:14" x14ac:dyDescent="0.25">
      <c r="L52770" s="36"/>
      <c r="M52770" s="36"/>
      <c r="N52770" s="36"/>
    </row>
    <row r="52771" spans="12:14" x14ac:dyDescent="0.25">
      <c r="L52771" s="36"/>
      <c r="M52771" s="36"/>
      <c r="N52771" s="36"/>
    </row>
    <row r="52772" spans="12:14" x14ac:dyDescent="0.25">
      <c r="L52772" s="36"/>
      <c r="M52772" s="36"/>
      <c r="N52772" s="36"/>
    </row>
    <row r="52773" spans="12:14" x14ac:dyDescent="0.25">
      <c r="L52773" s="36"/>
      <c r="M52773" s="36"/>
      <c r="N52773" s="36"/>
    </row>
    <row r="52774" spans="12:14" x14ac:dyDescent="0.25">
      <c r="L52774" s="36"/>
      <c r="M52774" s="36"/>
      <c r="N52774" s="36"/>
    </row>
    <row r="52775" spans="12:14" x14ac:dyDescent="0.25">
      <c r="L52775" s="36"/>
      <c r="M52775" s="36"/>
      <c r="N52775" s="36"/>
    </row>
    <row r="52776" spans="12:14" x14ac:dyDescent="0.25">
      <c r="L52776" s="36"/>
      <c r="M52776" s="36"/>
      <c r="N52776" s="36"/>
    </row>
    <row r="52777" spans="12:14" x14ac:dyDescent="0.25">
      <c r="L52777" s="36"/>
      <c r="M52777" s="36"/>
      <c r="N52777" s="36"/>
    </row>
    <row r="52778" spans="12:14" x14ac:dyDescent="0.25">
      <c r="L52778" s="36"/>
      <c r="M52778" s="36"/>
      <c r="N52778" s="36"/>
    </row>
    <row r="52779" spans="12:14" x14ac:dyDescent="0.25">
      <c r="L52779" s="36"/>
      <c r="M52779" s="36"/>
      <c r="N52779" s="36"/>
    </row>
    <row r="52780" spans="12:14" x14ac:dyDescent="0.25">
      <c r="L52780" s="36"/>
      <c r="M52780" s="36"/>
      <c r="N52780" s="36"/>
    </row>
    <row r="52781" spans="12:14" x14ac:dyDescent="0.25">
      <c r="L52781" s="36"/>
      <c r="M52781" s="36"/>
      <c r="N52781" s="36"/>
    </row>
    <row r="52782" spans="12:14" x14ac:dyDescent="0.25">
      <c r="L52782" s="36"/>
      <c r="M52782" s="36"/>
      <c r="N52782" s="36"/>
    </row>
    <row r="52783" spans="12:14" x14ac:dyDescent="0.25">
      <c r="L52783" s="36"/>
      <c r="M52783" s="36"/>
      <c r="N52783" s="36"/>
    </row>
    <row r="52784" spans="12:14" x14ac:dyDescent="0.25">
      <c r="L52784" s="36"/>
      <c r="M52784" s="36"/>
      <c r="N52784" s="36"/>
    </row>
    <row r="52785" spans="12:14" x14ac:dyDescent="0.25">
      <c r="L52785" s="36"/>
      <c r="M52785" s="36"/>
      <c r="N52785" s="36"/>
    </row>
    <row r="52786" spans="12:14" x14ac:dyDescent="0.25">
      <c r="L52786" s="36"/>
      <c r="M52786" s="36"/>
      <c r="N52786" s="36"/>
    </row>
    <row r="52787" spans="12:14" x14ac:dyDescent="0.25">
      <c r="L52787" s="36"/>
      <c r="M52787" s="36"/>
      <c r="N52787" s="36"/>
    </row>
    <row r="52788" spans="12:14" x14ac:dyDescent="0.25">
      <c r="L52788" s="36"/>
      <c r="M52788" s="36"/>
      <c r="N52788" s="36"/>
    </row>
    <row r="52789" spans="12:14" x14ac:dyDescent="0.25">
      <c r="L52789" s="36"/>
      <c r="M52789" s="36"/>
      <c r="N52789" s="36"/>
    </row>
    <row r="52790" spans="12:14" x14ac:dyDescent="0.25">
      <c r="L52790" s="36"/>
      <c r="M52790" s="36"/>
      <c r="N52790" s="36"/>
    </row>
    <row r="52791" spans="12:14" x14ac:dyDescent="0.25">
      <c r="L52791" s="36"/>
      <c r="M52791" s="36"/>
      <c r="N52791" s="36"/>
    </row>
    <row r="52792" spans="12:14" x14ac:dyDescent="0.25">
      <c r="L52792" s="36"/>
      <c r="M52792" s="36"/>
      <c r="N52792" s="36"/>
    </row>
    <row r="52793" spans="12:14" x14ac:dyDescent="0.25">
      <c r="L52793" s="36"/>
      <c r="M52793" s="36"/>
      <c r="N52793" s="36"/>
    </row>
    <row r="52794" spans="12:14" x14ac:dyDescent="0.25">
      <c r="L52794" s="36"/>
      <c r="M52794" s="36"/>
      <c r="N52794" s="36"/>
    </row>
    <row r="52795" spans="12:14" x14ac:dyDescent="0.25">
      <c r="L52795" s="36"/>
      <c r="M52795" s="36"/>
      <c r="N52795" s="36"/>
    </row>
    <row r="52796" spans="12:14" x14ac:dyDescent="0.25">
      <c r="L52796" s="36"/>
      <c r="M52796" s="36"/>
      <c r="N52796" s="36"/>
    </row>
    <row r="52797" spans="12:14" x14ac:dyDescent="0.25">
      <c r="L52797" s="36"/>
      <c r="M52797" s="36"/>
      <c r="N52797" s="36"/>
    </row>
    <row r="52798" spans="12:14" x14ac:dyDescent="0.25">
      <c r="L52798" s="36"/>
      <c r="M52798" s="36"/>
      <c r="N52798" s="36"/>
    </row>
    <row r="52799" spans="12:14" x14ac:dyDescent="0.25">
      <c r="L52799" s="36"/>
      <c r="M52799" s="36"/>
      <c r="N52799" s="36"/>
    </row>
    <row r="52800" spans="12:14" x14ac:dyDescent="0.25">
      <c r="L52800" s="36"/>
      <c r="M52800" s="36"/>
      <c r="N52800" s="36"/>
    </row>
    <row r="52801" spans="12:14" x14ac:dyDescent="0.25">
      <c r="L52801" s="36"/>
      <c r="M52801" s="36"/>
      <c r="N52801" s="36"/>
    </row>
    <row r="52802" spans="12:14" x14ac:dyDescent="0.25">
      <c r="L52802" s="36"/>
      <c r="M52802" s="36"/>
      <c r="N52802" s="36"/>
    </row>
    <row r="52803" spans="12:14" x14ac:dyDescent="0.25">
      <c r="L52803" s="36"/>
      <c r="M52803" s="36"/>
      <c r="N52803" s="36"/>
    </row>
    <row r="52804" spans="12:14" x14ac:dyDescent="0.25">
      <c r="L52804" s="36"/>
      <c r="M52804" s="36"/>
      <c r="N52804" s="36"/>
    </row>
    <row r="52805" spans="12:14" x14ac:dyDescent="0.25">
      <c r="L52805" s="36"/>
      <c r="M52805" s="36"/>
      <c r="N52805" s="36"/>
    </row>
    <row r="52806" spans="12:14" x14ac:dyDescent="0.25">
      <c r="L52806" s="36"/>
      <c r="M52806" s="36"/>
      <c r="N52806" s="36"/>
    </row>
    <row r="52807" spans="12:14" x14ac:dyDescent="0.25">
      <c r="L52807" s="36"/>
      <c r="M52807" s="36"/>
      <c r="N52807" s="36"/>
    </row>
    <row r="52808" spans="12:14" x14ac:dyDescent="0.25">
      <c r="L52808" s="36"/>
      <c r="M52808" s="36"/>
      <c r="N52808" s="36"/>
    </row>
    <row r="52809" spans="12:14" x14ac:dyDescent="0.25">
      <c r="L52809" s="36"/>
      <c r="M52809" s="36"/>
      <c r="N52809" s="36"/>
    </row>
    <row r="52810" spans="12:14" x14ac:dyDescent="0.25">
      <c r="L52810" s="36"/>
      <c r="M52810" s="36"/>
      <c r="N52810" s="36"/>
    </row>
    <row r="52811" spans="12:14" x14ac:dyDescent="0.25">
      <c r="L52811" s="36"/>
      <c r="M52811" s="36"/>
      <c r="N52811" s="36"/>
    </row>
    <row r="52812" spans="12:14" x14ac:dyDescent="0.25">
      <c r="L52812" s="36"/>
      <c r="M52812" s="36"/>
      <c r="N52812" s="36"/>
    </row>
    <row r="52813" spans="12:14" x14ac:dyDescent="0.25">
      <c r="L52813" s="36"/>
      <c r="M52813" s="36"/>
      <c r="N52813" s="36"/>
    </row>
    <row r="52814" spans="12:14" x14ac:dyDescent="0.25">
      <c r="L52814" s="36"/>
      <c r="M52814" s="36"/>
      <c r="N52814" s="36"/>
    </row>
    <row r="52815" spans="12:14" x14ac:dyDescent="0.25">
      <c r="L52815" s="36"/>
      <c r="M52815" s="36"/>
      <c r="N52815" s="36"/>
    </row>
    <row r="52816" spans="12:14" x14ac:dyDescent="0.25">
      <c r="L52816" s="36"/>
      <c r="M52816" s="36"/>
      <c r="N52816" s="36"/>
    </row>
    <row r="52817" spans="12:14" x14ac:dyDescent="0.25">
      <c r="L52817" s="36"/>
      <c r="M52817" s="36"/>
      <c r="N52817" s="36"/>
    </row>
    <row r="52818" spans="12:14" x14ac:dyDescent="0.25">
      <c r="L52818" s="36"/>
      <c r="M52818" s="36"/>
      <c r="N52818" s="36"/>
    </row>
    <row r="52819" spans="12:14" x14ac:dyDescent="0.25">
      <c r="L52819" s="36"/>
      <c r="M52819" s="36"/>
      <c r="N52819" s="36"/>
    </row>
    <row r="52820" spans="12:14" x14ac:dyDescent="0.25">
      <c r="L52820" s="36"/>
      <c r="M52820" s="36"/>
      <c r="N52820" s="36"/>
    </row>
    <row r="52821" spans="12:14" x14ac:dyDescent="0.25">
      <c r="L52821" s="36"/>
      <c r="M52821" s="36"/>
      <c r="N52821" s="36"/>
    </row>
    <row r="52822" spans="12:14" x14ac:dyDescent="0.25">
      <c r="L52822" s="36"/>
      <c r="M52822" s="36"/>
      <c r="N52822" s="36"/>
    </row>
    <row r="52823" spans="12:14" x14ac:dyDescent="0.25">
      <c r="L52823" s="36"/>
      <c r="M52823" s="36"/>
      <c r="N52823" s="36"/>
    </row>
    <row r="52824" spans="12:14" x14ac:dyDescent="0.25">
      <c r="L52824" s="36"/>
      <c r="M52824" s="36"/>
      <c r="N52824" s="36"/>
    </row>
    <row r="52825" spans="12:14" x14ac:dyDescent="0.25">
      <c r="L52825" s="36"/>
      <c r="M52825" s="36"/>
      <c r="N52825" s="36"/>
    </row>
    <row r="52826" spans="12:14" x14ac:dyDescent="0.25">
      <c r="L52826" s="36"/>
      <c r="M52826" s="36"/>
      <c r="N52826" s="36"/>
    </row>
    <row r="52827" spans="12:14" x14ac:dyDescent="0.25">
      <c r="L52827" s="36"/>
      <c r="M52827" s="36"/>
      <c r="N52827" s="36"/>
    </row>
    <row r="52828" spans="12:14" x14ac:dyDescent="0.25">
      <c r="L52828" s="36"/>
      <c r="M52828" s="36"/>
      <c r="N52828" s="36"/>
    </row>
    <row r="52829" spans="12:14" x14ac:dyDescent="0.25">
      <c r="L52829" s="36"/>
      <c r="M52829" s="36"/>
      <c r="N52829" s="36"/>
    </row>
    <row r="52830" spans="12:14" x14ac:dyDescent="0.25">
      <c r="L52830" s="36"/>
      <c r="M52830" s="36"/>
      <c r="N52830" s="36"/>
    </row>
    <row r="52831" spans="12:14" x14ac:dyDescent="0.25">
      <c r="L52831" s="36"/>
      <c r="M52831" s="36"/>
      <c r="N52831" s="36"/>
    </row>
    <row r="52832" spans="12:14" x14ac:dyDescent="0.25">
      <c r="L52832" s="36"/>
      <c r="M52832" s="36"/>
      <c r="N52832" s="36"/>
    </row>
    <row r="52833" spans="12:14" x14ac:dyDescent="0.25">
      <c r="L52833" s="36"/>
      <c r="M52833" s="36"/>
      <c r="N52833" s="36"/>
    </row>
    <row r="52834" spans="12:14" x14ac:dyDescent="0.25">
      <c r="L52834" s="36"/>
      <c r="M52834" s="36"/>
      <c r="N52834" s="36"/>
    </row>
    <row r="52835" spans="12:14" x14ac:dyDescent="0.25">
      <c r="L52835" s="36"/>
      <c r="M52835" s="36"/>
      <c r="N52835" s="36"/>
    </row>
    <row r="52836" spans="12:14" x14ac:dyDescent="0.25">
      <c r="L52836" s="36"/>
      <c r="M52836" s="36"/>
      <c r="N52836" s="36"/>
    </row>
    <row r="52837" spans="12:14" x14ac:dyDescent="0.25">
      <c r="L52837" s="36"/>
      <c r="M52837" s="36"/>
      <c r="N52837" s="36"/>
    </row>
    <row r="52838" spans="12:14" x14ac:dyDescent="0.25">
      <c r="L52838" s="36"/>
      <c r="M52838" s="36"/>
      <c r="N52838" s="36"/>
    </row>
    <row r="52839" spans="12:14" x14ac:dyDescent="0.25">
      <c r="L52839" s="36"/>
      <c r="M52839" s="36"/>
      <c r="N52839" s="36"/>
    </row>
    <row r="52840" spans="12:14" x14ac:dyDescent="0.25">
      <c r="L52840" s="36"/>
      <c r="M52840" s="36"/>
      <c r="N52840" s="36"/>
    </row>
    <row r="52841" spans="12:14" x14ac:dyDescent="0.25">
      <c r="L52841" s="36"/>
      <c r="M52841" s="36"/>
      <c r="N52841" s="36"/>
    </row>
    <row r="52842" spans="12:14" x14ac:dyDescent="0.25">
      <c r="L52842" s="36"/>
      <c r="M52842" s="36"/>
      <c r="N52842" s="36"/>
    </row>
    <row r="52843" spans="12:14" x14ac:dyDescent="0.25">
      <c r="L52843" s="36"/>
      <c r="M52843" s="36"/>
      <c r="N52843" s="36"/>
    </row>
    <row r="52844" spans="12:14" x14ac:dyDescent="0.25">
      <c r="L52844" s="36"/>
      <c r="M52844" s="36"/>
      <c r="N52844" s="36"/>
    </row>
    <row r="52845" spans="12:14" x14ac:dyDescent="0.25">
      <c r="L52845" s="36"/>
      <c r="M52845" s="36"/>
      <c r="N52845" s="36"/>
    </row>
    <row r="52846" spans="12:14" x14ac:dyDescent="0.25">
      <c r="L52846" s="36"/>
      <c r="M52846" s="36"/>
      <c r="N52846" s="36"/>
    </row>
    <row r="52847" spans="12:14" x14ac:dyDescent="0.25">
      <c r="L52847" s="36"/>
      <c r="M52847" s="36"/>
      <c r="N52847" s="36"/>
    </row>
    <row r="52848" spans="12:14" x14ac:dyDescent="0.25">
      <c r="L52848" s="36"/>
      <c r="M52848" s="36"/>
      <c r="N52848" s="36"/>
    </row>
    <row r="52849" spans="12:14" x14ac:dyDescent="0.25">
      <c r="L52849" s="36"/>
      <c r="M52849" s="36"/>
      <c r="N52849" s="36"/>
    </row>
    <row r="52850" spans="12:14" x14ac:dyDescent="0.25">
      <c r="L52850" s="36"/>
      <c r="M52850" s="36"/>
      <c r="N52850" s="36"/>
    </row>
    <row r="52851" spans="12:14" x14ac:dyDescent="0.25">
      <c r="L52851" s="36"/>
      <c r="M52851" s="36"/>
      <c r="N52851" s="36"/>
    </row>
    <row r="52852" spans="12:14" x14ac:dyDescent="0.25">
      <c r="L52852" s="36"/>
      <c r="M52852" s="36"/>
      <c r="N52852" s="36"/>
    </row>
    <row r="52853" spans="12:14" x14ac:dyDescent="0.25">
      <c r="L52853" s="36"/>
      <c r="M52853" s="36"/>
      <c r="N52853" s="36"/>
    </row>
    <row r="52854" spans="12:14" x14ac:dyDescent="0.25">
      <c r="L52854" s="36"/>
      <c r="M52854" s="36"/>
      <c r="N52854" s="36"/>
    </row>
    <row r="52855" spans="12:14" x14ac:dyDescent="0.25">
      <c r="L52855" s="36"/>
      <c r="M52855" s="36"/>
      <c r="N52855" s="36"/>
    </row>
    <row r="52856" spans="12:14" x14ac:dyDescent="0.25">
      <c r="L52856" s="36"/>
      <c r="M52856" s="36"/>
      <c r="N52856" s="36"/>
    </row>
    <row r="52857" spans="12:14" x14ac:dyDescent="0.25">
      <c r="L52857" s="36"/>
      <c r="M52857" s="36"/>
      <c r="N52857" s="36"/>
    </row>
    <row r="52858" spans="12:14" x14ac:dyDescent="0.25">
      <c r="L52858" s="36"/>
      <c r="M52858" s="36"/>
      <c r="N52858" s="36"/>
    </row>
    <row r="52859" spans="12:14" x14ac:dyDescent="0.25">
      <c r="L52859" s="36"/>
      <c r="M52859" s="36"/>
      <c r="N52859" s="36"/>
    </row>
    <row r="52860" spans="12:14" x14ac:dyDescent="0.25">
      <c r="L52860" s="36"/>
      <c r="M52860" s="36"/>
      <c r="N52860" s="36"/>
    </row>
    <row r="52861" spans="12:14" x14ac:dyDescent="0.25">
      <c r="L52861" s="36"/>
      <c r="M52861" s="36"/>
      <c r="N52861" s="36"/>
    </row>
    <row r="52862" spans="12:14" x14ac:dyDescent="0.25">
      <c r="L52862" s="36"/>
      <c r="M52862" s="36"/>
      <c r="N52862" s="36"/>
    </row>
    <row r="52863" spans="12:14" x14ac:dyDescent="0.25">
      <c r="L52863" s="36"/>
      <c r="M52863" s="36"/>
      <c r="N52863" s="36"/>
    </row>
    <row r="52864" spans="12:14" x14ac:dyDescent="0.25">
      <c r="L52864" s="36"/>
      <c r="M52864" s="36"/>
      <c r="N52864" s="36"/>
    </row>
    <row r="52865" spans="12:14" x14ac:dyDescent="0.25">
      <c r="L52865" s="36"/>
      <c r="M52865" s="36"/>
      <c r="N52865" s="36"/>
    </row>
    <row r="52866" spans="12:14" x14ac:dyDescent="0.25">
      <c r="L52866" s="36"/>
      <c r="M52866" s="36"/>
      <c r="N52866" s="36"/>
    </row>
    <row r="52867" spans="12:14" x14ac:dyDescent="0.25">
      <c r="L52867" s="36"/>
      <c r="M52867" s="36"/>
      <c r="N52867" s="36"/>
    </row>
    <row r="52868" spans="12:14" x14ac:dyDescent="0.25">
      <c r="L52868" s="36"/>
      <c r="M52868" s="36"/>
      <c r="N52868" s="36"/>
    </row>
    <row r="52869" spans="12:14" x14ac:dyDescent="0.25">
      <c r="L52869" s="36"/>
      <c r="M52869" s="36"/>
      <c r="N52869" s="36"/>
    </row>
    <row r="52870" spans="12:14" x14ac:dyDescent="0.25">
      <c r="L52870" s="36"/>
      <c r="M52870" s="36"/>
      <c r="N52870" s="36"/>
    </row>
    <row r="52871" spans="12:14" x14ac:dyDescent="0.25">
      <c r="L52871" s="36"/>
      <c r="M52871" s="36"/>
      <c r="N52871" s="36"/>
    </row>
    <row r="52872" spans="12:14" x14ac:dyDescent="0.25">
      <c r="L52872" s="36"/>
      <c r="M52872" s="36"/>
      <c r="N52872" s="36"/>
    </row>
    <row r="52873" spans="12:14" x14ac:dyDescent="0.25">
      <c r="L52873" s="36"/>
      <c r="M52873" s="36"/>
      <c r="N52873" s="36"/>
    </row>
    <row r="52874" spans="12:14" x14ac:dyDescent="0.25">
      <c r="L52874" s="36"/>
      <c r="M52874" s="36"/>
      <c r="N52874" s="36"/>
    </row>
    <row r="52875" spans="12:14" x14ac:dyDescent="0.25">
      <c r="L52875" s="36"/>
      <c r="M52875" s="36"/>
      <c r="N52875" s="36"/>
    </row>
    <row r="52876" spans="12:14" x14ac:dyDescent="0.25">
      <c r="L52876" s="36"/>
      <c r="M52876" s="36"/>
      <c r="N52876" s="36"/>
    </row>
    <row r="52877" spans="12:14" x14ac:dyDescent="0.25">
      <c r="L52877" s="36"/>
      <c r="M52877" s="36"/>
      <c r="N52877" s="36"/>
    </row>
    <row r="52878" spans="12:14" x14ac:dyDescent="0.25">
      <c r="L52878" s="36"/>
      <c r="M52878" s="36"/>
      <c r="N52878" s="36"/>
    </row>
    <row r="52879" spans="12:14" x14ac:dyDescent="0.25">
      <c r="L52879" s="36"/>
      <c r="M52879" s="36"/>
      <c r="N52879" s="36"/>
    </row>
    <row r="52880" spans="12:14" x14ac:dyDescent="0.25">
      <c r="L52880" s="36"/>
      <c r="M52880" s="36"/>
      <c r="N52880" s="36"/>
    </row>
    <row r="52881" spans="12:14" x14ac:dyDescent="0.25">
      <c r="L52881" s="36"/>
      <c r="M52881" s="36"/>
      <c r="N52881" s="36"/>
    </row>
    <row r="52882" spans="12:14" x14ac:dyDescent="0.25">
      <c r="L52882" s="36"/>
      <c r="M52882" s="36"/>
      <c r="N52882" s="36"/>
    </row>
    <row r="52883" spans="12:14" x14ac:dyDescent="0.25">
      <c r="L52883" s="36"/>
      <c r="M52883" s="36"/>
      <c r="N52883" s="36"/>
    </row>
    <row r="52884" spans="12:14" x14ac:dyDescent="0.25">
      <c r="L52884" s="36"/>
      <c r="M52884" s="36"/>
      <c r="N52884" s="36"/>
    </row>
    <row r="52885" spans="12:14" x14ac:dyDescent="0.25">
      <c r="L52885" s="36"/>
      <c r="M52885" s="36"/>
      <c r="N52885" s="36"/>
    </row>
    <row r="52886" spans="12:14" x14ac:dyDescent="0.25">
      <c r="L52886" s="36"/>
      <c r="M52886" s="36"/>
      <c r="N52886" s="36"/>
    </row>
    <row r="52887" spans="12:14" x14ac:dyDescent="0.25">
      <c r="L52887" s="36"/>
      <c r="M52887" s="36"/>
      <c r="N52887" s="36"/>
    </row>
    <row r="52888" spans="12:14" x14ac:dyDescent="0.25">
      <c r="L52888" s="36"/>
      <c r="M52888" s="36"/>
      <c r="N52888" s="36"/>
    </row>
    <row r="52889" spans="12:14" x14ac:dyDescent="0.25">
      <c r="L52889" s="36"/>
      <c r="M52889" s="36"/>
      <c r="N52889" s="36"/>
    </row>
    <row r="52890" spans="12:14" x14ac:dyDescent="0.25">
      <c r="L52890" s="36"/>
      <c r="M52890" s="36"/>
      <c r="N52890" s="36"/>
    </row>
    <row r="52891" spans="12:14" x14ac:dyDescent="0.25">
      <c r="L52891" s="36"/>
      <c r="M52891" s="36"/>
      <c r="N52891" s="36"/>
    </row>
    <row r="52892" spans="12:14" x14ac:dyDescent="0.25">
      <c r="L52892" s="36"/>
      <c r="M52892" s="36"/>
      <c r="N52892" s="36"/>
    </row>
    <row r="52893" spans="12:14" x14ac:dyDescent="0.25">
      <c r="L52893" s="36"/>
      <c r="M52893" s="36"/>
      <c r="N52893" s="36"/>
    </row>
    <row r="52894" spans="12:14" x14ac:dyDescent="0.25">
      <c r="L52894" s="36"/>
      <c r="M52894" s="36"/>
      <c r="N52894" s="36"/>
    </row>
    <row r="52895" spans="12:14" x14ac:dyDescent="0.25">
      <c r="L52895" s="36"/>
      <c r="M52895" s="36"/>
      <c r="N52895" s="36"/>
    </row>
    <row r="52896" spans="12:14" x14ac:dyDescent="0.25">
      <c r="L52896" s="36"/>
      <c r="M52896" s="36"/>
      <c r="N52896" s="36"/>
    </row>
    <row r="52897" spans="12:14" x14ac:dyDescent="0.25">
      <c r="L52897" s="36"/>
      <c r="M52897" s="36"/>
      <c r="N52897" s="36"/>
    </row>
    <row r="52898" spans="12:14" x14ac:dyDescent="0.25">
      <c r="L52898" s="36"/>
      <c r="M52898" s="36"/>
      <c r="N52898" s="36"/>
    </row>
    <row r="52899" spans="12:14" x14ac:dyDescent="0.25">
      <c r="L52899" s="36"/>
      <c r="M52899" s="36"/>
      <c r="N52899" s="36"/>
    </row>
    <row r="52900" spans="12:14" x14ac:dyDescent="0.25">
      <c r="L52900" s="36"/>
      <c r="M52900" s="36"/>
      <c r="N52900" s="36"/>
    </row>
    <row r="52901" spans="12:14" x14ac:dyDescent="0.25">
      <c r="L52901" s="36"/>
      <c r="M52901" s="36"/>
      <c r="N52901" s="36"/>
    </row>
    <row r="52902" spans="12:14" x14ac:dyDescent="0.25">
      <c r="L52902" s="36"/>
      <c r="M52902" s="36"/>
      <c r="N52902" s="36"/>
    </row>
    <row r="52903" spans="12:14" x14ac:dyDescent="0.25">
      <c r="L52903" s="36"/>
      <c r="M52903" s="36"/>
      <c r="N52903" s="36"/>
    </row>
    <row r="52904" spans="12:14" x14ac:dyDescent="0.25">
      <c r="L52904" s="36"/>
      <c r="M52904" s="36"/>
      <c r="N52904" s="36"/>
    </row>
    <row r="52905" spans="12:14" x14ac:dyDescent="0.25">
      <c r="L52905" s="36"/>
      <c r="M52905" s="36"/>
      <c r="N52905" s="36"/>
    </row>
    <row r="52906" spans="12:14" x14ac:dyDescent="0.25">
      <c r="L52906" s="36"/>
      <c r="M52906" s="36"/>
      <c r="N52906" s="36"/>
    </row>
    <row r="52907" spans="12:14" x14ac:dyDescent="0.25">
      <c r="L52907" s="36"/>
      <c r="M52907" s="36"/>
      <c r="N52907" s="36"/>
    </row>
    <row r="52908" spans="12:14" x14ac:dyDescent="0.25">
      <c r="L52908" s="36"/>
      <c r="M52908" s="36"/>
      <c r="N52908" s="36"/>
    </row>
    <row r="52909" spans="12:14" x14ac:dyDescent="0.25">
      <c r="L52909" s="36"/>
      <c r="M52909" s="36"/>
      <c r="N52909" s="36"/>
    </row>
    <row r="52910" spans="12:14" x14ac:dyDescent="0.25">
      <c r="L52910" s="36"/>
      <c r="M52910" s="36"/>
      <c r="N52910" s="36"/>
    </row>
    <row r="52911" spans="12:14" x14ac:dyDescent="0.25">
      <c r="L52911" s="36"/>
      <c r="M52911" s="36"/>
      <c r="N52911" s="36"/>
    </row>
    <row r="52912" spans="12:14" x14ac:dyDescent="0.25">
      <c r="L52912" s="36"/>
      <c r="M52912" s="36"/>
      <c r="N52912" s="36"/>
    </row>
    <row r="52913" spans="12:14" x14ac:dyDescent="0.25">
      <c r="L52913" s="36"/>
      <c r="M52913" s="36"/>
      <c r="N52913" s="36"/>
    </row>
    <row r="52914" spans="12:14" x14ac:dyDescent="0.25">
      <c r="L52914" s="36"/>
      <c r="M52914" s="36"/>
      <c r="N52914" s="36"/>
    </row>
    <row r="52915" spans="12:14" x14ac:dyDescent="0.25">
      <c r="L52915" s="36"/>
      <c r="M52915" s="36"/>
      <c r="N52915" s="36"/>
    </row>
    <row r="52916" spans="12:14" x14ac:dyDescent="0.25">
      <c r="L52916" s="36"/>
      <c r="M52916" s="36"/>
      <c r="N52916" s="36"/>
    </row>
    <row r="52917" spans="12:14" x14ac:dyDescent="0.25">
      <c r="L52917" s="36"/>
      <c r="M52917" s="36"/>
      <c r="N52917" s="36"/>
    </row>
    <row r="52918" spans="12:14" x14ac:dyDescent="0.25">
      <c r="L52918" s="36"/>
      <c r="M52918" s="36"/>
      <c r="N52918" s="36"/>
    </row>
    <row r="52919" spans="12:14" x14ac:dyDescent="0.25">
      <c r="L52919" s="36"/>
      <c r="M52919" s="36"/>
      <c r="N52919" s="36"/>
    </row>
    <row r="52920" spans="12:14" x14ac:dyDescent="0.25">
      <c r="L52920" s="36"/>
      <c r="M52920" s="36"/>
      <c r="N52920" s="36"/>
    </row>
    <row r="52921" spans="12:14" x14ac:dyDescent="0.25">
      <c r="L52921" s="36"/>
      <c r="M52921" s="36"/>
      <c r="N52921" s="36"/>
    </row>
    <row r="52922" spans="12:14" x14ac:dyDescent="0.25">
      <c r="L52922" s="36"/>
      <c r="M52922" s="36"/>
      <c r="N52922" s="36"/>
    </row>
    <row r="52923" spans="12:14" x14ac:dyDescent="0.25">
      <c r="L52923" s="36"/>
      <c r="M52923" s="36"/>
      <c r="N52923" s="36"/>
    </row>
    <row r="52924" spans="12:14" x14ac:dyDescent="0.25">
      <c r="L52924" s="36"/>
      <c r="M52924" s="36"/>
      <c r="N52924" s="36"/>
    </row>
    <row r="52925" spans="12:14" x14ac:dyDescent="0.25">
      <c r="L52925" s="36"/>
      <c r="M52925" s="36"/>
      <c r="N52925" s="36"/>
    </row>
    <row r="52926" spans="12:14" x14ac:dyDescent="0.25">
      <c r="L52926" s="36"/>
      <c r="M52926" s="36"/>
      <c r="N52926" s="36"/>
    </row>
    <row r="52927" spans="12:14" x14ac:dyDescent="0.25">
      <c r="L52927" s="36"/>
      <c r="M52927" s="36"/>
      <c r="N52927" s="36"/>
    </row>
    <row r="52928" spans="12:14" x14ac:dyDescent="0.25">
      <c r="L52928" s="36"/>
      <c r="M52928" s="36"/>
      <c r="N52928" s="36"/>
    </row>
    <row r="52929" spans="12:14" x14ac:dyDescent="0.25">
      <c r="L52929" s="36"/>
      <c r="M52929" s="36"/>
      <c r="N52929" s="36"/>
    </row>
    <row r="52930" spans="12:14" x14ac:dyDescent="0.25">
      <c r="L52930" s="36"/>
      <c r="M52930" s="36"/>
      <c r="N52930" s="36"/>
    </row>
    <row r="52931" spans="12:14" x14ac:dyDescent="0.25">
      <c r="L52931" s="36"/>
      <c r="M52931" s="36"/>
      <c r="N52931" s="36"/>
    </row>
    <row r="52932" spans="12:14" x14ac:dyDescent="0.25">
      <c r="L52932" s="36"/>
      <c r="M52932" s="36"/>
      <c r="N52932" s="36"/>
    </row>
    <row r="52933" spans="12:14" x14ac:dyDescent="0.25">
      <c r="L52933" s="36"/>
      <c r="M52933" s="36"/>
      <c r="N52933" s="36"/>
    </row>
    <row r="52934" spans="12:14" x14ac:dyDescent="0.25">
      <c r="L52934" s="36"/>
      <c r="M52934" s="36"/>
      <c r="N52934" s="36"/>
    </row>
    <row r="52935" spans="12:14" x14ac:dyDescent="0.25">
      <c r="L52935" s="36"/>
      <c r="M52935" s="36"/>
      <c r="N52935" s="36"/>
    </row>
    <row r="52936" spans="12:14" x14ac:dyDescent="0.25">
      <c r="L52936" s="36"/>
      <c r="M52936" s="36"/>
      <c r="N52936" s="36"/>
    </row>
    <row r="52937" spans="12:14" x14ac:dyDescent="0.25">
      <c r="L52937" s="36"/>
      <c r="M52937" s="36"/>
      <c r="N52937" s="36"/>
    </row>
    <row r="52938" spans="12:14" x14ac:dyDescent="0.25">
      <c r="L52938" s="36"/>
      <c r="M52938" s="36"/>
      <c r="N52938" s="36"/>
    </row>
    <row r="52939" spans="12:14" x14ac:dyDescent="0.25">
      <c r="L52939" s="36"/>
      <c r="M52939" s="36"/>
      <c r="N52939" s="36"/>
    </row>
    <row r="52940" spans="12:14" x14ac:dyDescent="0.25">
      <c r="L52940" s="36"/>
      <c r="M52940" s="36"/>
      <c r="N52940" s="36"/>
    </row>
    <row r="52941" spans="12:14" x14ac:dyDescent="0.25">
      <c r="L52941" s="36"/>
      <c r="M52941" s="36"/>
      <c r="N52941" s="36"/>
    </row>
    <row r="52942" spans="12:14" x14ac:dyDescent="0.25">
      <c r="L52942" s="36"/>
      <c r="M52942" s="36"/>
      <c r="N52942" s="36"/>
    </row>
    <row r="52943" spans="12:14" x14ac:dyDescent="0.25">
      <c r="L52943" s="36"/>
      <c r="M52943" s="36"/>
      <c r="N52943" s="36"/>
    </row>
    <row r="52944" spans="12:14" x14ac:dyDescent="0.25">
      <c r="L52944" s="36"/>
      <c r="M52944" s="36"/>
      <c r="N52944" s="36"/>
    </row>
    <row r="52945" spans="12:14" x14ac:dyDescent="0.25">
      <c r="L52945" s="36"/>
      <c r="M52945" s="36"/>
      <c r="N52945" s="36"/>
    </row>
    <row r="52946" spans="12:14" x14ac:dyDescent="0.25">
      <c r="L52946" s="36"/>
      <c r="M52946" s="36"/>
      <c r="N52946" s="36"/>
    </row>
    <row r="52947" spans="12:14" x14ac:dyDescent="0.25">
      <c r="L52947" s="36"/>
      <c r="M52947" s="36"/>
      <c r="N52947" s="36"/>
    </row>
    <row r="52948" spans="12:14" x14ac:dyDescent="0.25">
      <c r="L52948" s="36"/>
      <c r="M52948" s="36"/>
      <c r="N52948" s="36"/>
    </row>
    <row r="52949" spans="12:14" x14ac:dyDescent="0.25">
      <c r="L52949" s="36"/>
      <c r="M52949" s="36"/>
      <c r="N52949" s="36"/>
    </row>
    <row r="52950" spans="12:14" x14ac:dyDescent="0.25">
      <c r="L52950" s="36"/>
      <c r="M52950" s="36"/>
      <c r="N52950" s="36"/>
    </row>
    <row r="52951" spans="12:14" x14ac:dyDescent="0.25">
      <c r="L52951" s="36"/>
      <c r="M52951" s="36"/>
      <c r="N52951" s="36"/>
    </row>
    <row r="52952" spans="12:14" x14ac:dyDescent="0.25">
      <c r="L52952" s="36"/>
      <c r="M52952" s="36"/>
      <c r="N52952" s="36"/>
    </row>
    <row r="52953" spans="12:14" x14ac:dyDescent="0.25">
      <c r="L52953" s="36"/>
      <c r="M52953" s="36"/>
      <c r="N52953" s="36"/>
    </row>
    <row r="52954" spans="12:14" x14ac:dyDescent="0.25">
      <c r="L52954" s="36"/>
      <c r="M52954" s="36"/>
      <c r="N52954" s="36"/>
    </row>
    <row r="52955" spans="12:14" x14ac:dyDescent="0.25">
      <c r="L52955" s="36"/>
      <c r="M52955" s="36"/>
      <c r="N52955" s="36"/>
    </row>
    <row r="52956" spans="12:14" x14ac:dyDescent="0.25">
      <c r="L52956" s="36"/>
      <c r="M52956" s="36"/>
      <c r="N52956" s="36"/>
    </row>
    <row r="52957" spans="12:14" x14ac:dyDescent="0.25">
      <c r="L52957" s="36"/>
      <c r="M52957" s="36"/>
      <c r="N52957" s="36"/>
    </row>
    <row r="52958" spans="12:14" x14ac:dyDescent="0.25">
      <c r="L52958" s="36"/>
      <c r="M52958" s="36"/>
      <c r="N52958" s="36"/>
    </row>
    <row r="52959" spans="12:14" x14ac:dyDescent="0.25">
      <c r="L52959" s="36"/>
      <c r="M52959" s="36"/>
      <c r="N52959" s="36"/>
    </row>
    <row r="52960" spans="12:14" x14ac:dyDescent="0.25">
      <c r="L52960" s="36"/>
      <c r="M52960" s="36"/>
      <c r="N52960" s="36"/>
    </row>
    <row r="52961" spans="12:14" x14ac:dyDescent="0.25">
      <c r="L52961" s="36"/>
      <c r="M52961" s="36"/>
      <c r="N52961" s="36"/>
    </row>
    <row r="52962" spans="12:14" x14ac:dyDescent="0.25">
      <c r="L52962" s="36"/>
      <c r="M52962" s="36"/>
      <c r="N52962" s="36"/>
    </row>
    <row r="52963" spans="12:14" x14ac:dyDescent="0.25">
      <c r="L52963" s="36"/>
      <c r="M52963" s="36"/>
      <c r="N52963" s="36"/>
    </row>
    <row r="52964" spans="12:14" x14ac:dyDescent="0.25">
      <c r="L52964" s="36"/>
      <c r="M52964" s="36"/>
      <c r="N52964" s="36"/>
    </row>
    <row r="52965" spans="12:14" x14ac:dyDescent="0.25">
      <c r="L52965" s="36"/>
      <c r="M52965" s="36"/>
      <c r="N52965" s="36"/>
    </row>
    <row r="52966" spans="12:14" x14ac:dyDescent="0.25">
      <c r="L52966" s="36"/>
      <c r="M52966" s="36"/>
      <c r="N52966" s="36"/>
    </row>
    <row r="52967" spans="12:14" x14ac:dyDescent="0.25">
      <c r="L52967" s="36"/>
      <c r="M52967" s="36"/>
      <c r="N52967" s="36"/>
    </row>
    <row r="52968" spans="12:14" x14ac:dyDescent="0.25">
      <c r="L52968" s="36"/>
      <c r="M52968" s="36"/>
      <c r="N52968" s="36"/>
    </row>
    <row r="52969" spans="12:14" x14ac:dyDescent="0.25">
      <c r="L52969" s="36"/>
      <c r="M52969" s="36"/>
      <c r="N52969" s="36"/>
    </row>
    <row r="52970" spans="12:14" x14ac:dyDescent="0.25">
      <c r="L52970" s="36"/>
      <c r="M52970" s="36"/>
      <c r="N52970" s="36"/>
    </row>
    <row r="52971" spans="12:14" x14ac:dyDescent="0.25">
      <c r="L52971" s="36"/>
      <c r="M52971" s="36"/>
      <c r="N52971" s="36"/>
    </row>
    <row r="52972" spans="12:14" x14ac:dyDescent="0.25">
      <c r="L52972" s="36"/>
      <c r="M52972" s="36"/>
      <c r="N52972" s="36"/>
    </row>
    <row r="52973" spans="12:14" x14ac:dyDescent="0.25">
      <c r="L52973" s="36"/>
      <c r="M52973" s="36"/>
      <c r="N52973" s="36"/>
    </row>
    <row r="52974" spans="12:14" x14ac:dyDescent="0.25">
      <c r="L52974" s="36"/>
      <c r="M52974" s="36"/>
      <c r="N52974" s="36"/>
    </row>
    <row r="52975" spans="12:14" x14ac:dyDescent="0.25">
      <c r="L52975" s="36"/>
      <c r="M52975" s="36"/>
      <c r="N52975" s="36"/>
    </row>
    <row r="52976" spans="12:14" x14ac:dyDescent="0.25">
      <c r="L52976" s="36"/>
      <c r="M52976" s="36"/>
      <c r="N52976" s="36"/>
    </row>
    <row r="52977" spans="12:14" x14ac:dyDescent="0.25">
      <c r="L52977" s="36"/>
      <c r="M52977" s="36"/>
      <c r="N52977" s="36"/>
    </row>
    <row r="52978" spans="12:14" x14ac:dyDescent="0.25">
      <c r="L52978" s="36"/>
      <c r="M52978" s="36"/>
      <c r="N52978" s="36"/>
    </row>
    <row r="52979" spans="12:14" x14ac:dyDescent="0.25">
      <c r="L52979" s="36"/>
      <c r="M52979" s="36"/>
      <c r="N52979" s="36"/>
    </row>
    <row r="52980" spans="12:14" x14ac:dyDescent="0.25">
      <c r="L52980" s="36"/>
      <c r="M52980" s="36"/>
      <c r="N52980" s="36"/>
    </row>
    <row r="52981" spans="12:14" x14ac:dyDescent="0.25">
      <c r="L52981" s="36"/>
      <c r="M52981" s="36"/>
      <c r="N52981" s="36"/>
    </row>
    <row r="52982" spans="12:14" x14ac:dyDescent="0.25">
      <c r="L52982" s="36"/>
      <c r="M52982" s="36"/>
      <c r="N52982" s="36"/>
    </row>
    <row r="52983" spans="12:14" x14ac:dyDescent="0.25">
      <c r="L52983" s="36"/>
      <c r="M52983" s="36"/>
      <c r="N52983" s="36"/>
    </row>
    <row r="52984" spans="12:14" x14ac:dyDescent="0.25">
      <c r="L52984" s="36"/>
      <c r="M52984" s="36"/>
      <c r="N52984" s="36"/>
    </row>
    <row r="52985" spans="12:14" x14ac:dyDescent="0.25">
      <c r="L52985" s="36"/>
      <c r="M52985" s="36"/>
      <c r="N52985" s="36"/>
    </row>
    <row r="52986" spans="12:14" x14ac:dyDescent="0.25">
      <c r="L52986" s="36"/>
      <c r="M52986" s="36"/>
      <c r="N52986" s="36"/>
    </row>
    <row r="52987" spans="12:14" x14ac:dyDescent="0.25">
      <c r="L52987" s="36"/>
      <c r="M52987" s="36"/>
      <c r="N52987" s="36"/>
    </row>
    <row r="52988" spans="12:14" x14ac:dyDescent="0.25">
      <c r="L52988" s="36"/>
      <c r="M52988" s="36"/>
      <c r="N52988" s="36"/>
    </row>
    <row r="52989" spans="12:14" x14ac:dyDescent="0.25">
      <c r="L52989" s="36"/>
      <c r="M52989" s="36"/>
      <c r="N52989" s="36"/>
    </row>
    <row r="52990" spans="12:14" x14ac:dyDescent="0.25">
      <c r="L52990" s="36"/>
      <c r="M52990" s="36"/>
      <c r="N52990" s="36"/>
    </row>
    <row r="52991" spans="12:14" x14ac:dyDescent="0.25">
      <c r="L52991" s="36"/>
      <c r="M52991" s="36"/>
      <c r="N52991" s="36"/>
    </row>
    <row r="52992" spans="12:14" x14ac:dyDescent="0.25">
      <c r="L52992" s="36"/>
      <c r="M52992" s="36"/>
      <c r="N52992" s="36"/>
    </row>
    <row r="52993" spans="12:14" x14ac:dyDescent="0.25">
      <c r="L52993" s="36"/>
      <c r="M52993" s="36"/>
      <c r="N52993" s="36"/>
    </row>
    <row r="52994" spans="12:14" x14ac:dyDescent="0.25">
      <c r="L52994" s="36"/>
      <c r="M52994" s="36"/>
      <c r="N52994" s="36"/>
    </row>
    <row r="52995" spans="12:14" x14ac:dyDescent="0.25">
      <c r="L52995" s="36"/>
      <c r="M52995" s="36"/>
      <c r="N52995" s="36"/>
    </row>
    <row r="52996" spans="12:14" x14ac:dyDescent="0.25">
      <c r="L52996" s="36"/>
      <c r="M52996" s="36"/>
      <c r="N52996" s="36"/>
    </row>
    <row r="52997" spans="12:14" x14ac:dyDescent="0.25">
      <c r="L52997" s="36"/>
      <c r="M52997" s="36"/>
      <c r="N52997" s="36"/>
    </row>
    <row r="52998" spans="12:14" x14ac:dyDescent="0.25">
      <c r="L52998" s="36"/>
      <c r="M52998" s="36"/>
      <c r="N52998" s="36"/>
    </row>
    <row r="52999" spans="12:14" x14ac:dyDescent="0.25">
      <c r="L52999" s="36"/>
      <c r="M52999" s="36"/>
      <c r="N52999" s="36"/>
    </row>
    <row r="53000" spans="12:14" x14ac:dyDescent="0.25">
      <c r="L53000" s="36"/>
      <c r="M53000" s="36"/>
      <c r="N53000" s="36"/>
    </row>
    <row r="53001" spans="12:14" x14ac:dyDescent="0.25">
      <c r="L53001" s="36"/>
      <c r="M53001" s="36"/>
      <c r="N53001" s="36"/>
    </row>
    <row r="53002" spans="12:14" x14ac:dyDescent="0.25">
      <c r="L53002" s="36"/>
      <c r="M53002" s="36"/>
      <c r="N53002" s="36"/>
    </row>
    <row r="53003" spans="12:14" x14ac:dyDescent="0.25">
      <c r="L53003" s="36"/>
      <c r="M53003" s="36"/>
      <c r="N53003" s="36"/>
    </row>
    <row r="53004" spans="12:14" x14ac:dyDescent="0.25">
      <c r="L53004" s="36"/>
      <c r="M53004" s="36"/>
      <c r="N53004" s="36"/>
    </row>
    <row r="53005" spans="12:14" x14ac:dyDescent="0.25">
      <c r="L53005" s="36"/>
      <c r="M53005" s="36"/>
      <c r="N53005" s="36"/>
    </row>
    <row r="53006" spans="12:14" x14ac:dyDescent="0.25">
      <c r="L53006" s="36"/>
      <c r="M53006" s="36"/>
      <c r="N53006" s="36"/>
    </row>
    <row r="53007" spans="12:14" x14ac:dyDescent="0.25">
      <c r="L53007" s="36"/>
      <c r="M53007" s="36"/>
      <c r="N53007" s="36"/>
    </row>
    <row r="53008" spans="12:14" x14ac:dyDescent="0.25">
      <c r="L53008" s="36"/>
      <c r="M53008" s="36"/>
      <c r="N53008" s="36"/>
    </row>
    <row r="53009" spans="12:14" x14ac:dyDescent="0.25">
      <c r="L53009" s="36"/>
      <c r="M53009" s="36"/>
      <c r="N53009" s="36"/>
    </row>
    <row r="53010" spans="12:14" x14ac:dyDescent="0.25">
      <c r="L53010" s="36"/>
      <c r="M53010" s="36"/>
      <c r="N53010" s="36"/>
    </row>
    <row r="53011" spans="12:14" x14ac:dyDescent="0.25">
      <c r="L53011" s="36"/>
      <c r="M53011" s="36"/>
      <c r="N53011" s="36"/>
    </row>
    <row r="53012" spans="12:14" x14ac:dyDescent="0.25">
      <c r="L53012" s="36"/>
      <c r="M53012" s="36"/>
      <c r="N53012" s="36"/>
    </row>
    <row r="53013" spans="12:14" x14ac:dyDescent="0.25">
      <c r="L53013" s="36"/>
      <c r="M53013" s="36"/>
      <c r="N53013" s="36"/>
    </row>
    <row r="53014" spans="12:14" x14ac:dyDescent="0.25">
      <c r="L53014" s="36"/>
      <c r="M53014" s="36"/>
      <c r="N53014" s="36"/>
    </row>
    <row r="53015" spans="12:14" x14ac:dyDescent="0.25">
      <c r="L53015" s="36"/>
      <c r="M53015" s="36"/>
      <c r="N53015" s="36"/>
    </row>
    <row r="53016" spans="12:14" x14ac:dyDescent="0.25">
      <c r="L53016" s="36"/>
      <c r="M53016" s="36"/>
      <c r="N53016" s="36"/>
    </row>
    <row r="53017" spans="12:14" x14ac:dyDescent="0.25">
      <c r="L53017" s="36"/>
      <c r="M53017" s="36"/>
      <c r="N53017" s="36"/>
    </row>
    <row r="53018" spans="12:14" x14ac:dyDescent="0.25">
      <c r="L53018" s="36"/>
      <c r="M53018" s="36"/>
      <c r="N53018" s="36"/>
    </row>
    <row r="53019" spans="12:14" x14ac:dyDescent="0.25">
      <c r="L53019" s="36"/>
      <c r="M53019" s="36"/>
      <c r="N53019" s="36"/>
    </row>
    <row r="53020" spans="12:14" x14ac:dyDescent="0.25">
      <c r="L53020" s="36"/>
      <c r="M53020" s="36"/>
      <c r="N53020" s="36"/>
    </row>
    <row r="53021" spans="12:14" x14ac:dyDescent="0.25">
      <c r="L53021" s="36"/>
      <c r="M53021" s="36"/>
      <c r="N53021" s="36"/>
    </row>
    <row r="53022" spans="12:14" x14ac:dyDescent="0.25">
      <c r="L53022" s="36"/>
      <c r="M53022" s="36"/>
      <c r="N53022" s="36"/>
    </row>
    <row r="53023" spans="12:14" x14ac:dyDescent="0.25">
      <c r="L53023" s="36"/>
      <c r="M53023" s="36"/>
      <c r="N53023" s="36"/>
    </row>
    <row r="53024" spans="12:14" x14ac:dyDescent="0.25">
      <c r="L53024" s="36"/>
      <c r="M53024" s="36"/>
      <c r="N53024" s="36"/>
    </row>
    <row r="53025" spans="12:14" x14ac:dyDescent="0.25">
      <c r="L53025" s="36"/>
      <c r="M53025" s="36"/>
      <c r="N53025" s="36"/>
    </row>
    <row r="53026" spans="12:14" x14ac:dyDescent="0.25">
      <c r="L53026" s="36"/>
      <c r="M53026" s="36"/>
      <c r="N53026" s="36"/>
    </row>
    <row r="53027" spans="12:14" x14ac:dyDescent="0.25">
      <c r="L53027" s="36"/>
      <c r="M53027" s="36"/>
      <c r="N53027" s="36"/>
    </row>
    <row r="53028" spans="12:14" x14ac:dyDescent="0.25">
      <c r="L53028" s="36"/>
      <c r="M53028" s="36"/>
      <c r="N53028" s="36"/>
    </row>
    <row r="53029" spans="12:14" x14ac:dyDescent="0.25">
      <c r="L53029" s="36"/>
      <c r="M53029" s="36"/>
      <c r="N53029" s="36"/>
    </row>
    <row r="53030" spans="12:14" x14ac:dyDescent="0.25">
      <c r="L53030" s="36"/>
      <c r="M53030" s="36"/>
      <c r="N53030" s="36"/>
    </row>
    <row r="53031" spans="12:14" x14ac:dyDescent="0.25">
      <c r="L53031" s="36"/>
      <c r="M53031" s="36"/>
      <c r="N53031" s="36"/>
    </row>
    <row r="53032" spans="12:14" x14ac:dyDescent="0.25">
      <c r="L53032" s="36"/>
      <c r="M53032" s="36"/>
      <c r="N53032" s="36"/>
    </row>
    <row r="53033" spans="12:14" x14ac:dyDescent="0.25">
      <c r="L53033" s="36"/>
      <c r="M53033" s="36"/>
      <c r="N53033" s="36"/>
    </row>
    <row r="53034" spans="12:14" x14ac:dyDescent="0.25">
      <c r="L53034" s="36"/>
      <c r="M53034" s="36"/>
      <c r="N53034" s="36"/>
    </row>
    <row r="53035" spans="12:14" x14ac:dyDescent="0.25">
      <c r="L53035" s="36"/>
      <c r="M53035" s="36"/>
      <c r="N53035" s="36"/>
    </row>
    <row r="53036" spans="12:14" x14ac:dyDescent="0.25">
      <c r="L53036" s="36"/>
      <c r="M53036" s="36"/>
      <c r="N53036" s="36"/>
    </row>
    <row r="53037" spans="12:14" x14ac:dyDescent="0.25">
      <c r="L53037" s="36"/>
      <c r="M53037" s="36"/>
      <c r="N53037" s="36"/>
    </row>
    <row r="53038" spans="12:14" x14ac:dyDescent="0.25">
      <c r="L53038" s="36"/>
      <c r="M53038" s="36"/>
      <c r="N53038" s="36"/>
    </row>
    <row r="53039" spans="12:14" x14ac:dyDescent="0.25">
      <c r="L53039" s="36"/>
      <c r="M53039" s="36"/>
      <c r="N53039" s="36"/>
    </row>
    <row r="53040" spans="12:14" x14ac:dyDescent="0.25">
      <c r="L53040" s="36"/>
      <c r="M53040" s="36"/>
      <c r="N53040" s="36"/>
    </row>
    <row r="53041" spans="12:14" x14ac:dyDescent="0.25">
      <c r="L53041" s="36"/>
      <c r="M53041" s="36"/>
      <c r="N53041" s="36"/>
    </row>
    <row r="53042" spans="12:14" x14ac:dyDescent="0.25">
      <c r="L53042" s="36"/>
      <c r="M53042" s="36"/>
      <c r="N53042" s="36"/>
    </row>
    <row r="53043" spans="12:14" x14ac:dyDescent="0.25">
      <c r="L53043" s="36"/>
      <c r="M53043" s="36"/>
      <c r="N53043" s="36"/>
    </row>
    <row r="53044" spans="12:14" x14ac:dyDescent="0.25">
      <c r="L53044" s="36"/>
      <c r="M53044" s="36"/>
      <c r="N53044" s="36"/>
    </row>
    <row r="53045" spans="12:14" x14ac:dyDescent="0.25">
      <c r="L53045" s="36"/>
      <c r="M53045" s="36"/>
      <c r="N53045" s="36"/>
    </row>
    <row r="53046" spans="12:14" x14ac:dyDescent="0.25">
      <c r="L53046" s="36"/>
      <c r="M53046" s="36"/>
      <c r="N53046" s="36"/>
    </row>
    <row r="53047" spans="12:14" x14ac:dyDescent="0.25">
      <c r="L53047" s="36"/>
      <c r="M53047" s="36"/>
      <c r="N53047" s="36"/>
    </row>
    <row r="53048" spans="12:14" x14ac:dyDescent="0.25">
      <c r="L53048" s="36"/>
      <c r="M53048" s="36"/>
      <c r="N53048" s="36"/>
    </row>
    <row r="53049" spans="12:14" x14ac:dyDescent="0.25">
      <c r="L53049" s="36"/>
      <c r="M53049" s="36"/>
      <c r="N53049" s="36"/>
    </row>
    <row r="53050" spans="12:14" x14ac:dyDescent="0.25">
      <c r="L53050" s="36"/>
      <c r="M53050" s="36"/>
      <c r="N53050" s="36"/>
    </row>
    <row r="53051" spans="12:14" x14ac:dyDescent="0.25">
      <c r="L53051" s="36"/>
      <c r="M53051" s="36"/>
      <c r="N53051" s="36"/>
    </row>
    <row r="53052" spans="12:14" x14ac:dyDescent="0.25">
      <c r="L53052" s="36"/>
      <c r="M53052" s="36"/>
      <c r="N53052" s="36"/>
    </row>
    <row r="53053" spans="12:14" x14ac:dyDescent="0.25">
      <c r="L53053" s="36"/>
      <c r="M53053" s="36"/>
      <c r="N53053" s="36"/>
    </row>
    <row r="53054" spans="12:14" x14ac:dyDescent="0.25">
      <c r="L53054" s="36"/>
      <c r="M53054" s="36"/>
      <c r="N53054" s="36"/>
    </row>
    <row r="53055" spans="12:14" x14ac:dyDescent="0.25">
      <c r="L53055" s="36"/>
      <c r="M53055" s="36"/>
      <c r="N53055" s="36"/>
    </row>
    <row r="53056" spans="12:14" x14ac:dyDescent="0.25">
      <c r="L53056" s="36"/>
      <c r="M53056" s="36"/>
      <c r="N53056" s="36"/>
    </row>
    <row r="53057" spans="12:14" x14ac:dyDescent="0.25">
      <c r="L53057" s="36"/>
      <c r="M53057" s="36"/>
      <c r="N53057" s="36"/>
    </row>
    <row r="53058" spans="12:14" x14ac:dyDescent="0.25">
      <c r="L53058" s="36"/>
      <c r="M53058" s="36"/>
      <c r="N53058" s="36"/>
    </row>
    <row r="53059" spans="12:14" x14ac:dyDescent="0.25">
      <c r="L53059" s="36"/>
      <c r="M53059" s="36"/>
      <c r="N53059" s="36"/>
    </row>
    <row r="53060" spans="12:14" x14ac:dyDescent="0.25">
      <c r="L53060" s="36"/>
      <c r="M53060" s="36"/>
      <c r="N53060" s="36"/>
    </row>
    <row r="53061" spans="12:14" x14ac:dyDescent="0.25">
      <c r="L53061" s="36"/>
      <c r="M53061" s="36"/>
      <c r="N53061" s="36"/>
    </row>
    <row r="53062" spans="12:14" x14ac:dyDescent="0.25">
      <c r="L53062" s="36"/>
      <c r="M53062" s="36"/>
      <c r="N53062" s="36"/>
    </row>
    <row r="53063" spans="12:14" x14ac:dyDescent="0.25">
      <c r="L53063" s="36"/>
      <c r="M53063" s="36"/>
      <c r="N53063" s="36"/>
    </row>
    <row r="53064" spans="12:14" x14ac:dyDescent="0.25">
      <c r="L53064" s="36"/>
      <c r="M53064" s="36"/>
      <c r="N53064" s="36"/>
    </row>
    <row r="53065" spans="12:14" x14ac:dyDescent="0.25">
      <c r="L53065" s="36"/>
      <c r="M53065" s="36"/>
      <c r="N53065" s="36"/>
    </row>
    <row r="53066" spans="12:14" x14ac:dyDescent="0.25">
      <c r="L53066" s="36"/>
      <c r="M53066" s="36"/>
      <c r="N53066" s="36"/>
    </row>
    <row r="53067" spans="12:14" x14ac:dyDescent="0.25">
      <c r="L53067" s="36"/>
      <c r="M53067" s="36"/>
      <c r="N53067" s="36"/>
    </row>
    <row r="53068" spans="12:14" x14ac:dyDescent="0.25">
      <c r="L53068" s="36"/>
      <c r="M53068" s="36"/>
      <c r="N53068" s="36"/>
    </row>
    <row r="53069" spans="12:14" x14ac:dyDescent="0.25">
      <c r="L53069" s="36"/>
      <c r="M53069" s="36"/>
      <c r="N53069" s="36"/>
    </row>
    <row r="53070" spans="12:14" x14ac:dyDescent="0.25">
      <c r="L53070" s="36"/>
      <c r="M53070" s="36"/>
      <c r="N53070" s="36"/>
    </row>
    <row r="53071" spans="12:14" x14ac:dyDescent="0.25">
      <c r="L53071" s="36"/>
      <c r="M53071" s="36"/>
      <c r="N53071" s="36"/>
    </row>
    <row r="53072" spans="12:14" x14ac:dyDescent="0.25">
      <c r="L53072" s="36"/>
      <c r="M53072" s="36"/>
      <c r="N53072" s="36"/>
    </row>
    <row r="53073" spans="12:14" x14ac:dyDescent="0.25">
      <c r="L53073" s="36"/>
      <c r="M53073" s="36"/>
      <c r="N53073" s="36"/>
    </row>
    <row r="53074" spans="12:14" x14ac:dyDescent="0.25">
      <c r="L53074" s="36"/>
      <c r="M53074" s="36"/>
      <c r="N53074" s="36"/>
    </row>
    <row r="53075" spans="12:14" x14ac:dyDescent="0.25">
      <c r="L53075" s="36"/>
      <c r="M53075" s="36"/>
      <c r="N53075" s="36"/>
    </row>
    <row r="53076" spans="12:14" x14ac:dyDescent="0.25">
      <c r="L53076" s="36"/>
      <c r="M53076" s="36"/>
      <c r="N53076" s="36"/>
    </row>
    <row r="53077" spans="12:14" x14ac:dyDescent="0.25">
      <c r="L53077" s="36"/>
      <c r="M53077" s="36"/>
      <c r="N53077" s="36"/>
    </row>
    <row r="53078" spans="12:14" x14ac:dyDescent="0.25">
      <c r="L53078" s="36"/>
      <c r="M53078" s="36"/>
      <c r="N53078" s="36"/>
    </row>
    <row r="53079" spans="12:14" x14ac:dyDescent="0.25">
      <c r="L53079" s="36"/>
      <c r="M53079" s="36"/>
      <c r="N53079" s="36"/>
    </row>
    <row r="53080" spans="12:14" x14ac:dyDescent="0.25">
      <c r="L53080" s="36"/>
      <c r="M53080" s="36"/>
      <c r="N53080" s="36"/>
    </row>
    <row r="53081" spans="12:14" x14ac:dyDescent="0.25">
      <c r="L53081" s="36"/>
      <c r="M53081" s="36"/>
      <c r="N53081" s="36"/>
    </row>
    <row r="53082" spans="12:14" x14ac:dyDescent="0.25">
      <c r="L53082" s="36"/>
      <c r="M53082" s="36"/>
      <c r="N53082" s="36"/>
    </row>
    <row r="53083" spans="12:14" x14ac:dyDescent="0.25">
      <c r="L53083" s="36"/>
      <c r="M53083" s="36"/>
      <c r="N53083" s="36"/>
    </row>
    <row r="53084" spans="12:14" x14ac:dyDescent="0.25">
      <c r="L53084" s="36"/>
      <c r="M53084" s="36"/>
      <c r="N53084" s="36"/>
    </row>
    <row r="53085" spans="12:14" x14ac:dyDescent="0.25">
      <c r="L53085" s="36"/>
      <c r="M53085" s="36"/>
      <c r="N53085" s="36"/>
    </row>
    <row r="53086" spans="12:14" x14ac:dyDescent="0.25">
      <c r="L53086" s="36"/>
      <c r="M53086" s="36"/>
      <c r="N53086" s="36"/>
    </row>
    <row r="53087" spans="12:14" x14ac:dyDescent="0.25">
      <c r="L53087" s="36"/>
      <c r="M53087" s="36"/>
      <c r="N53087" s="36"/>
    </row>
    <row r="53088" spans="12:14" x14ac:dyDescent="0.25">
      <c r="L53088" s="36"/>
      <c r="M53088" s="36"/>
      <c r="N53088" s="36"/>
    </row>
    <row r="53089" spans="12:14" x14ac:dyDescent="0.25">
      <c r="L53089" s="36"/>
      <c r="M53089" s="36"/>
      <c r="N53089" s="36"/>
    </row>
    <row r="53090" spans="12:14" x14ac:dyDescent="0.25">
      <c r="L53090" s="36"/>
      <c r="M53090" s="36"/>
      <c r="N53090" s="36"/>
    </row>
    <row r="53091" spans="12:14" x14ac:dyDescent="0.25">
      <c r="L53091" s="36"/>
      <c r="M53091" s="36"/>
      <c r="N53091" s="36"/>
    </row>
    <row r="53092" spans="12:14" x14ac:dyDescent="0.25">
      <c r="L53092" s="36"/>
      <c r="M53092" s="36"/>
      <c r="N53092" s="36"/>
    </row>
    <row r="53093" spans="12:14" x14ac:dyDescent="0.25">
      <c r="L53093" s="36"/>
      <c r="M53093" s="36"/>
      <c r="N53093" s="36"/>
    </row>
    <row r="53094" spans="12:14" x14ac:dyDescent="0.25">
      <c r="L53094" s="36"/>
      <c r="M53094" s="36"/>
      <c r="N53094" s="36"/>
    </row>
    <row r="53095" spans="12:14" x14ac:dyDescent="0.25">
      <c r="L53095" s="36"/>
      <c r="M53095" s="36"/>
      <c r="N53095" s="36"/>
    </row>
    <row r="53096" spans="12:14" x14ac:dyDescent="0.25">
      <c r="L53096" s="36"/>
      <c r="M53096" s="36"/>
      <c r="N53096" s="36"/>
    </row>
    <row r="53097" spans="12:14" x14ac:dyDescent="0.25">
      <c r="L53097" s="36"/>
      <c r="M53097" s="36"/>
      <c r="N53097" s="36"/>
    </row>
    <row r="53098" spans="12:14" x14ac:dyDescent="0.25">
      <c r="L53098" s="36"/>
      <c r="M53098" s="36"/>
      <c r="N53098" s="36"/>
    </row>
    <row r="53099" spans="12:14" x14ac:dyDescent="0.25">
      <c r="L53099" s="36"/>
      <c r="M53099" s="36"/>
      <c r="N53099" s="36"/>
    </row>
    <row r="53100" spans="12:14" x14ac:dyDescent="0.25">
      <c r="L53100" s="36"/>
      <c r="M53100" s="36"/>
      <c r="N53100" s="36"/>
    </row>
    <row r="53101" spans="12:14" x14ac:dyDescent="0.25">
      <c r="L53101" s="36"/>
      <c r="M53101" s="36"/>
      <c r="N53101" s="36"/>
    </row>
    <row r="53102" spans="12:14" x14ac:dyDescent="0.25">
      <c r="L53102" s="36"/>
      <c r="M53102" s="36"/>
      <c r="N53102" s="36"/>
    </row>
    <row r="53103" spans="12:14" x14ac:dyDescent="0.25">
      <c r="L53103" s="36"/>
      <c r="M53103" s="36"/>
      <c r="N53103" s="36"/>
    </row>
    <row r="53104" spans="12:14" x14ac:dyDescent="0.25">
      <c r="L53104" s="36"/>
      <c r="M53104" s="36"/>
      <c r="N53104" s="36"/>
    </row>
    <row r="53105" spans="12:14" x14ac:dyDescent="0.25">
      <c r="L53105" s="36"/>
      <c r="M53105" s="36"/>
      <c r="N53105" s="36"/>
    </row>
    <row r="53106" spans="12:14" x14ac:dyDescent="0.25">
      <c r="L53106" s="36"/>
      <c r="M53106" s="36"/>
      <c r="N53106" s="36"/>
    </row>
    <row r="53107" spans="12:14" x14ac:dyDescent="0.25">
      <c r="L53107" s="36"/>
      <c r="M53107" s="36"/>
      <c r="N53107" s="36"/>
    </row>
    <row r="53108" spans="12:14" x14ac:dyDescent="0.25">
      <c r="L53108" s="36"/>
      <c r="M53108" s="36"/>
      <c r="N53108" s="36"/>
    </row>
    <row r="53109" spans="12:14" x14ac:dyDescent="0.25">
      <c r="L53109" s="36"/>
      <c r="M53109" s="36"/>
      <c r="N53109" s="36"/>
    </row>
    <row r="53110" spans="12:14" x14ac:dyDescent="0.25">
      <c r="L53110" s="36"/>
      <c r="M53110" s="36"/>
      <c r="N53110" s="36"/>
    </row>
    <row r="53111" spans="12:14" x14ac:dyDescent="0.25">
      <c r="L53111" s="36"/>
      <c r="M53111" s="36"/>
      <c r="N53111" s="36"/>
    </row>
    <row r="53112" spans="12:14" x14ac:dyDescent="0.25">
      <c r="L53112" s="36"/>
      <c r="M53112" s="36"/>
      <c r="N53112" s="36"/>
    </row>
    <row r="53113" spans="12:14" x14ac:dyDescent="0.25">
      <c r="L53113" s="36"/>
      <c r="M53113" s="36"/>
      <c r="N53113" s="36"/>
    </row>
    <row r="53114" spans="12:14" x14ac:dyDescent="0.25">
      <c r="L53114" s="36"/>
      <c r="M53114" s="36"/>
      <c r="N53114" s="36"/>
    </row>
    <row r="53115" spans="12:14" x14ac:dyDescent="0.25">
      <c r="L53115" s="36"/>
      <c r="M53115" s="36"/>
      <c r="N53115" s="36"/>
    </row>
    <row r="53116" spans="12:14" x14ac:dyDescent="0.25">
      <c r="L53116" s="36"/>
      <c r="M53116" s="36"/>
      <c r="N53116" s="36"/>
    </row>
    <row r="53117" spans="12:14" x14ac:dyDescent="0.25">
      <c r="L53117" s="36"/>
      <c r="M53117" s="36"/>
      <c r="N53117" s="36"/>
    </row>
    <row r="53118" spans="12:14" x14ac:dyDescent="0.25">
      <c r="L53118" s="36"/>
      <c r="M53118" s="36"/>
      <c r="N53118" s="36"/>
    </row>
    <row r="53119" spans="12:14" x14ac:dyDescent="0.25">
      <c r="L53119" s="36"/>
      <c r="M53119" s="36"/>
      <c r="N53119" s="36"/>
    </row>
    <row r="53120" spans="12:14" x14ac:dyDescent="0.25">
      <c r="L53120" s="36"/>
      <c r="M53120" s="36"/>
      <c r="N53120" s="36"/>
    </row>
    <row r="53121" spans="12:14" x14ac:dyDescent="0.25">
      <c r="L53121" s="36"/>
      <c r="M53121" s="36"/>
      <c r="N53121" s="36"/>
    </row>
    <row r="53122" spans="12:14" x14ac:dyDescent="0.25">
      <c r="L53122" s="36"/>
      <c r="M53122" s="36"/>
      <c r="N53122" s="36"/>
    </row>
    <row r="53123" spans="12:14" x14ac:dyDescent="0.25">
      <c r="L53123" s="36"/>
      <c r="M53123" s="36"/>
      <c r="N53123" s="36"/>
    </row>
    <row r="53124" spans="12:14" x14ac:dyDescent="0.25">
      <c r="L53124" s="36"/>
      <c r="M53124" s="36"/>
      <c r="N53124" s="36"/>
    </row>
    <row r="53125" spans="12:14" x14ac:dyDescent="0.25">
      <c r="L53125" s="36"/>
      <c r="M53125" s="36"/>
      <c r="N53125" s="36"/>
    </row>
    <row r="53126" spans="12:14" x14ac:dyDescent="0.25">
      <c r="L53126" s="36"/>
      <c r="M53126" s="36"/>
      <c r="N53126" s="36"/>
    </row>
    <row r="53127" spans="12:14" x14ac:dyDescent="0.25">
      <c r="L53127" s="36"/>
      <c r="M53127" s="36"/>
      <c r="N53127" s="36"/>
    </row>
    <row r="53128" spans="12:14" x14ac:dyDescent="0.25">
      <c r="L53128" s="36"/>
      <c r="M53128" s="36"/>
      <c r="N53128" s="36"/>
    </row>
    <row r="53129" spans="12:14" x14ac:dyDescent="0.25">
      <c r="L53129" s="36"/>
      <c r="M53129" s="36"/>
      <c r="N53129" s="36"/>
    </row>
    <row r="53130" spans="12:14" x14ac:dyDescent="0.25">
      <c r="L53130" s="36"/>
      <c r="M53130" s="36"/>
      <c r="N53130" s="36"/>
    </row>
    <row r="53131" spans="12:14" x14ac:dyDescent="0.25">
      <c r="L53131" s="36"/>
      <c r="M53131" s="36"/>
      <c r="N53131" s="36"/>
    </row>
    <row r="53132" spans="12:14" x14ac:dyDescent="0.25">
      <c r="L53132" s="36"/>
      <c r="M53132" s="36"/>
      <c r="N53132" s="36"/>
    </row>
    <row r="53133" spans="12:14" x14ac:dyDescent="0.25">
      <c r="L53133" s="36"/>
      <c r="M53133" s="36"/>
      <c r="N53133" s="36"/>
    </row>
    <row r="53134" spans="12:14" x14ac:dyDescent="0.25">
      <c r="L53134" s="36"/>
      <c r="M53134" s="36"/>
      <c r="N53134" s="36"/>
    </row>
    <row r="53135" spans="12:14" x14ac:dyDescent="0.25">
      <c r="L53135" s="36"/>
      <c r="M53135" s="36"/>
      <c r="N53135" s="36"/>
    </row>
    <row r="53136" spans="12:14" x14ac:dyDescent="0.25">
      <c r="L53136" s="36"/>
      <c r="M53136" s="36"/>
      <c r="N53136" s="36"/>
    </row>
    <row r="53137" spans="12:14" x14ac:dyDescent="0.25">
      <c r="L53137" s="36"/>
      <c r="M53137" s="36"/>
      <c r="N53137" s="36"/>
    </row>
    <row r="53138" spans="12:14" x14ac:dyDescent="0.25">
      <c r="L53138" s="36"/>
      <c r="M53138" s="36"/>
      <c r="N53138" s="36"/>
    </row>
    <row r="53139" spans="12:14" x14ac:dyDescent="0.25">
      <c r="L53139" s="36"/>
      <c r="M53139" s="36"/>
      <c r="N53139" s="36"/>
    </row>
    <row r="53140" spans="12:14" x14ac:dyDescent="0.25">
      <c r="L53140" s="36"/>
      <c r="M53140" s="36"/>
      <c r="N53140" s="36"/>
    </row>
    <row r="53141" spans="12:14" x14ac:dyDescent="0.25">
      <c r="L53141" s="36"/>
      <c r="M53141" s="36"/>
      <c r="N53141" s="36"/>
    </row>
    <row r="53142" spans="12:14" x14ac:dyDescent="0.25">
      <c r="L53142" s="36"/>
      <c r="M53142" s="36"/>
      <c r="N53142" s="36"/>
    </row>
    <row r="53143" spans="12:14" x14ac:dyDescent="0.25">
      <c r="L53143" s="36"/>
      <c r="M53143" s="36"/>
      <c r="N53143" s="36"/>
    </row>
    <row r="53144" spans="12:14" x14ac:dyDescent="0.25">
      <c r="L53144" s="36"/>
      <c r="M53144" s="36"/>
      <c r="N53144" s="36"/>
    </row>
    <row r="53145" spans="12:14" x14ac:dyDescent="0.25">
      <c r="L53145" s="36"/>
      <c r="M53145" s="36"/>
      <c r="N53145" s="36"/>
    </row>
    <row r="53146" spans="12:14" x14ac:dyDescent="0.25">
      <c r="L53146" s="36"/>
      <c r="M53146" s="36"/>
      <c r="N53146" s="36"/>
    </row>
    <row r="53147" spans="12:14" x14ac:dyDescent="0.25">
      <c r="L53147" s="36"/>
      <c r="M53147" s="36"/>
      <c r="N53147" s="36"/>
    </row>
    <row r="53148" spans="12:14" x14ac:dyDescent="0.25">
      <c r="L53148" s="36"/>
      <c r="M53148" s="36"/>
      <c r="N53148" s="36"/>
    </row>
    <row r="53149" spans="12:14" x14ac:dyDescent="0.25">
      <c r="L53149" s="36"/>
      <c r="M53149" s="36"/>
      <c r="N53149" s="36"/>
    </row>
    <row r="53150" spans="12:14" x14ac:dyDescent="0.25">
      <c r="L53150" s="36"/>
      <c r="M53150" s="36"/>
      <c r="N53150" s="36"/>
    </row>
    <row r="53151" spans="12:14" x14ac:dyDescent="0.25">
      <c r="L53151" s="36"/>
      <c r="M53151" s="36"/>
      <c r="N53151" s="36"/>
    </row>
    <row r="53152" spans="12:14" x14ac:dyDescent="0.25">
      <c r="L53152" s="36"/>
      <c r="M53152" s="36"/>
      <c r="N53152" s="36"/>
    </row>
    <row r="53153" spans="12:14" x14ac:dyDescent="0.25">
      <c r="L53153" s="36"/>
      <c r="M53153" s="36"/>
      <c r="N53153" s="36"/>
    </row>
    <row r="53154" spans="12:14" x14ac:dyDescent="0.25">
      <c r="L53154" s="36"/>
      <c r="M53154" s="36"/>
      <c r="N53154" s="36"/>
    </row>
    <row r="53155" spans="12:14" x14ac:dyDescent="0.25">
      <c r="L53155" s="36"/>
      <c r="M53155" s="36"/>
      <c r="N53155" s="36"/>
    </row>
    <row r="53156" spans="12:14" x14ac:dyDescent="0.25">
      <c r="L53156" s="36"/>
      <c r="M53156" s="36"/>
      <c r="N53156" s="36"/>
    </row>
    <row r="53157" spans="12:14" x14ac:dyDescent="0.25">
      <c r="L53157" s="36"/>
      <c r="M53157" s="36"/>
      <c r="N53157" s="36"/>
    </row>
    <row r="53158" spans="12:14" x14ac:dyDescent="0.25">
      <c r="L53158" s="36"/>
      <c r="M53158" s="36"/>
      <c r="N53158" s="36"/>
    </row>
    <row r="53159" spans="12:14" x14ac:dyDescent="0.25">
      <c r="L53159" s="36"/>
      <c r="M53159" s="36"/>
      <c r="N53159" s="36"/>
    </row>
    <row r="53160" spans="12:14" x14ac:dyDescent="0.25">
      <c r="L53160" s="36"/>
      <c r="M53160" s="36"/>
      <c r="N53160" s="36"/>
    </row>
    <row r="53161" spans="12:14" x14ac:dyDescent="0.25">
      <c r="L53161" s="36"/>
      <c r="M53161" s="36"/>
      <c r="N53161" s="36"/>
    </row>
    <row r="53162" spans="12:14" x14ac:dyDescent="0.25">
      <c r="L53162" s="36"/>
      <c r="M53162" s="36"/>
      <c r="N53162" s="36"/>
    </row>
    <row r="53163" spans="12:14" x14ac:dyDescent="0.25">
      <c r="L53163" s="36"/>
      <c r="M53163" s="36"/>
      <c r="N53163" s="36"/>
    </row>
    <row r="53164" spans="12:14" x14ac:dyDescent="0.25">
      <c r="L53164" s="36"/>
      <c r="M53164" s="36"/>
      <c r="N53164" s="36"/>
    </row>
    <row r="53165" spans="12:14" x14ac:dyDescent="0.25">
      <c r="L53165" s="36"/>
      <c r="M53165" s="36"/>
      <c r="N53165" s="36"/>
    </row>
    <row r="53166" spans="12:14" x14ac:dyDescent="0.25">
      <c r="L53166" s="36"/>
      <c r="M53166" s="36"/>
      <c r="N53166" s="36"/>
    </row>
    <row r="53167" spans="12:14" x14ac:dyDescent="0.25">
      <c r="L53167" s="36"/>
      <c r="M53167" s="36"/>
      <c r="N53167" s="36"/>
    </row>
    <row r="53168" spans="12:14" x14ac:dyDescent="0.25">
      <c r="L53168" s="36"/>
      <c r="M53168" s="36"/>
      <c r="N53168" s="36"/>
    </row>
    <row r="53169" spans="12:14" x14ac:dyDescent="0.25">
      <c r="L53169" s="36"/>
      <c r="M53169" s="36"/>
      <c r="N53169" s="36"/>
    </row>
    <row r="53170" spans="12:14" x14ac:dyDescent="0.25">
      <c r="L53170" s="36"/>
      <c r="M53170" s="36"/>
      <c r="N53170" s="36"/>
    </row>
    <row r="53171" spans="12:14" x14ac:dyDescent="0.25">
      <c r="L53171" s="36"/>
      <c r="M53171" s="36"/>
      <c r="N53171" s="36"/>
    </row>
    <row r="53172" spans="12:14" x14ac:dyDescent="0.25">
      <c r="L53172" s="36"/>
      <c r="M53172" s="36"/>
      <c r="N53172" s="36"/>
    </row>
    <row r="53173" spans="12:14" x14ac:dyDescent="0.25">
      <c r="L53173" s="36"/>
      <c r="M53173" s="36"/>
      <c r="N53173" s="36"/>
    </row>
    <row r="53174" spans="12:14" x14ac:dyDescent="0.25">
      <c r="L53174" s="36"/>
      <c r="M53174" s="36"/>
      <c r="N53174" s="36"/>
    </row>
    <row r="53175" spans="12:14" x14ac:dyDescent="0.25">
      <c r="L53175" s="36"/>
      <c r="M53175" s="36"/>
      <c r="N53175" s="36"/>
    </row>
    <row r="53176" spans="12:14" x14ac:dyDescent="0.25">
      <c r="L53176" s="36"/>
      <c r="M53176" s="36"/>
      <c r="N53176" s="36"/>
    </row>
    <row r="53177" spans="12:14" x14ac:dyDescent="0.25">
      <c r="L53177" s="36"/>
      <c r="M53177" s="36"/>
      <c r="N53177" s="36"/>
    </row>
    <row r="53178" spans="12:14" x14ac:dyDescent="0.25">
      <c r="L53178" s="36"/>
      <c r="M53178" s="36"/>
      <c r="N53178" s="36"/>
    </row>
    <row r="53179" spans="12:14" x14ac:dyDescent="0.25">
      <c r="L53179" s="36"/>
      <c r="M53179" s="36"/>
      <c r="N53179" s="36"/>
    </row>
    <row r="53180" spans="12:14" x14ac:dyDescent="0.25">
      <c r="L53180" s="36"/>
      <c r="M53180" s="36"/>
      <c r="N53180" s="36"/>
    </row>
    <row r="53181" spans="12:14" x14ac:dyDescent="0.25">
      <c r="L53181" s="36"/>
      <c r="M53181" s="36"/>
      <c r="N53181" s="36"/>
    </row>
    <row r="53182" spans="12:14" x14ac:dyDescent="0.25">
      <c r="L53182" s="36"/>
      <c r="M53182" s="36"/>
      <c r="N53182" s="36"/>
    </row>
    <row r="53183" spans="12:14" x14ac:dyDescent="0.25">
      <c r="L53183" s="36"/>
      <c r="M53183" s="36"/>
      <c r="N53183" s="36"/>
    </row>
    <row r="53184" spans="12:14" x14ac:dyDescent="0.25">
      <c r="L53184" s="36"/>
      <c r="M53184" s="36"/>
      <c r="N53184" s="36"/>
    </row>
    <row r="53185" spans="12:14" x14ac:dyDescent="0.25">
      <c r="L53185" s="36"/>
      <c r="M53185" s="36"/>
      <c r="N53185" s="36"/>
    </row>
    <row r="53186" spans="12:14" x14ac:dyDescent="0.25">
      <c r="L53186" s="36"/>
      <c r="M53186" s="36"/>
      <c r="N53186" s="36"/>
    </row>
    <row r="53187" spans="12:14" x14ac:dyDescent="0.25">
      <c r="L53187" s="36"/>
      <c r="M53187" s="36"/>
      <c r="N53187" s="36"/>
    </row>
    <row r="53188" spans="12:14" x14ac:dyDescent="0.25">
      <c r="L53188" s="36"/>
      <c r="M53188" s="36"/>
      <c r="N53188" s="36"/>
    </row>
    <row r="53189" spans="12:14" x14ac:dyDescent="0.25">
      <c r="L53189" s="36"/>
      <c r="M53189" s="36"/>
      <c r="N53189" s="36"/>
    </row>
    <row r="53190" spans="12:14" x14ac:dyDescent="0.25">
      <c r="L53190" s="36"/>
      <c r="M53190" s="36"/>
      <c r="N53190" s="36"/>
    </row>
    <row r="53191" spans="12:14" x14ac:dyDescent="0.25">
      <c r="L53191" s="36"/>
      <c r="M53191" s="36"/>
      <c r="N53191" s="36"/>
    </row>
    <row r="53192" spans="12:14" x14ac:dyDescent="0.25">
      <c r="L53192" s="36"/>
      <c r="M53192" s="36"/>
      <c r="N53192" s="36"/>
    </row>
    <row r="53193" spans="12:14" x14ac:dyDescent="0.25">
      <c r="L53193" s="36"/>
      <c r="M53193" s="36"/>
      <c r="N53193" s="36"/>
    </row>
    <row r="53194" spans="12:14" x14ac:dyDescent="0.25">
      <c r="L53194" s="36"/>
      <c r="M53194" s="36"/>
      <c r="N53194" s="36"/>
    </row>
    <row r="53195" spans="12:14" x14ac:dyDescent="0.25">
      <c r="L53195" s="36"/>
      <c r="M53195" s="36"/>
      <c r="N53195" s="36"/>
    </row>
    <row r="53196" spans="12:14" x14ac:dyDescent="0.25">
      <c r="L53196" s="36"/>
      <c r="M53196" s="36"/>
      <c r="N53196" s="36"/>
    </row>
    <row r="53197" spans="12:14" x14ac:dyDescent="0.25">
      <c r="L53197" s="36"/>
      <c r="M53197" s="36"/>
      <c r="N53197" s="36"/>
    </row>
    <row r="53198" spans="12:14" x14ac:dyDescent="0.25">
      <c r="L53198" s="36"/>
      <c r="M53198" s="36"/>
      <c r="N53198" s="36"/>
    </row>
    <row r="53199" spans="12:14" x14ac:dyDescent="0.25">
      <c r="L53199" s="36"/>
      <c r="M53199" s="36"/>
      <c r="N53199" s="36"/>
    </row>
    <row r="53200" spans="12:14" x14ac:dyDescent="0.25">
      <c r="L53200" s="36"/>
      <c r="M53200" s="36"/>
      <c r="N53200" s="36"/>
    </row>
    <row r="53201" spans="12:14" x14ac:dyDescent="0.25">
      <c r="L53201" s="36"/>
      <c r="M53201" s="36"/>
      <c r="N53201" s="36"/>
    </row>
    <row r="53202" spans="12:14" x14ac:dyDescent="0.25">
      <c r="L53202" s="36"/>
      <c r="M53202" s="36"/>
      <c r="N53202" s="36"/>
    </row>
    <row r="53203" spans="12:14" x14ac:dyDescent="0.25">
      <c r="L53203" s="36"/>
      <c r="M53203" s="36"/>
      <c r="N53203" s="36"/>
    </row>
    <row r="53204" spans="12:14" x14ac:dyDescent="0.25">
      <c r="L53204" s="36"/>
      <c r="M53204" s="36"/>
      <c r="N53204" s="36"/>
    </row>
    <row r="53205" spans="12:14" x14ac:dyDescent="0.25">
      <c r="L53205" s="36"/>
      <c r="M53205" s="36"/>
      <c r="N53205" s="36"/>
    </row>
    <row r="53206" spans="12:14" x14ac:dyDescent="0.25">
      <c r="L53206" s="36"/>
      <c r="M53206" s="36"/>
      <c r="N53206" s="36"/>
    </row>
    <row r="53207" spans="12:14" x14ac:dyDescent="0.25">
      <c r="L53207" s="36"/>
      <c r="M53207" s="36"/>
      <c r="N53207" s="36"/>
    </row>
    <row r="53208" spans="12:14" x14ac:dyDescent="0.25">
      <c r="L53208" s="36"/>
      <c r="M53208" s="36"/>
      <c r="N53208" s="36"/>
    </row>
    <row r="53209" spans="12:14" x14ac:dyDescent="0.25">
      <c r="L53209" s="36"/>
      <c r="M53209" s="36"/>
      <c r="N53209" s="36"/>
    </row>
    <row r="53210" spans="12:14" x14ac:dyDescent="0.25">
      <c r="L53210" s="36"/>
      <c r="M53210" s="36"/>
      <c r="N53210" s="36"/>
    </row>
    <row r="53211" spans="12:14" x14ac:dyDescent="0.25">
      <c r="L53211" s="36"/>
      <c r="M53211" s="36"/>
      <c r="N53211" s="36"/>
    </row>
    <row r="53212" spans="12:14" x14ac:dyDescent="0.25">
      <c r="L53212" s="36"/>
      <c r="M53212" s="36"/>
      <c r="N53212" s="36"/>
    </row>
    <row r="53213" spans="12:14" x14ac:dyDescent="0.25">
      <c r="L53213" s="36"/>
      <c r="M53213" s="36"/>
      <c r="N53213" s="36"/>
    </row>
    <row r="53214" spans="12:14" x14ac:dyDescent="0.25">
      <c r="L53214" s="36"/>
      <c r="M53214" s="36"/>
      <c r="N53214" s="36"/>
    </row>
    <row r="53215" spans="12:14" x14ac:dyDescent="0.25">
      <c r="L53215" s="36"/>
      <c r="M53215" s="36"/>
      <c r="N53215" s="36"/>
    </row>
    <row r="53216" spans="12:14" x14ac:dyDescent="0.25">
      <c r="L53216" s="36"/>
      <c r="M53216" s="36"/>
      <c r="N53216" s="36"/>
    </row>
    <row r="53217" spans="12:14" x14ac:dyDescent="0.25">
      <c r="L53217" s="36"/>
      <c r="M53217" s="36"/>
      <c r="N53217" s="36"/>
    </row>
    <row r="53218" spans="12:14" x14ac:dyDescent="0.25">
      <c r="L53218" s="36"/>
      <c r="M53218" s="36"/>
      <c r="N53218" s="36"/>
    </row>
    <row r="53219" spans="12:14" x14ac:dyDescent="0.25">
      <c r="L53219" s="36"/>
      <c r="M53219" s="36"/>
      <c r="N53219" s="36"/>
    </row>
    <row r="53220" spans="12:14" x14ac:dyDescent="0.25">
      <c r="L53220" s="36"/>
      <c r="M53220" s="36"/>
      <c r="N53220" s="36"/>
    </row>
    <row r="53221" spans="12:14" x14ac:dyDescent="0.25">
      <c r="L53221" s="36"/>
      <c r="M53221" s="36"/>
      <c r="N53221" s="36"/>
    </row>
    <row r="53222" spans="12:14" x14ac:dyDescent="0.25">
      <c r="L53222" s="36"/>
      <c r="M53222" s="36"/>
      <c r="N53222" s="36"/>
    </row>
    <row r="53223" spans="12:14" x14ac:dyDescent="0.25">
      <c r="L53223" s="36"/>
      <c r="M53223" s="36"/>
      <c r="N53223" s="36"/>
    </row>
    <row r="53224" spans="12:14" x14ac:dyDescent="0.25">
      <c r="L53224" s="36"/>
      <c r="M53224" s="36"/>
      <c r="N53224" s="36"/>
    </row>
    <row r="53225" spans="12:14" x14ac:dyDescent="0.25">
      <c r="L53225" s="36"/>
      <c r="M53225" s="36"/>
      <c r="N53225" s="36"/>
    </row>
    <row r="53226" spans="12:14" x14ac:dyDescent="0.25">
      <c r="L53226" s="36"/>
      <c r="M53226" s="36"/>
      <c r="N53226" s="36"/>
    </row>
    <row r="53227" spans="12:14" x14ac:dyDescent="0.25">
      <c r="L53227" s="36"/>
      <c r="M53227" s="36"/>
      <c r="N53227" s="36"/>
    </row>
    <row r="53228" spans="12:14" x14ac:dyDescent="0.25">
      <c r="L53228" s="36"/>
      <c r="M53228" s="36"/>
      <c r="N53228" s="36"/>
    </row>
    <row r="53229" spans="12:14" x14ac:dyDescent="0.25">
      <c r="L53229" s="36"/>
      <c r="M53229" s="36"/>
      <c r="N53229" s="36"/>
    </row>
    <row r="53230" spans="12:14" x14ac:dyDescent="0.25">
      <c r="L53230" s="36"/>
      <c r="M53230" s="36"/>
      <c r="N53230" s="36"/>
    </row>
    <row r="53231" spans="12:14" x14ac:dyDescent="0.25">
      <c r="L53231" s="36"/>
      <c r="M53231" s="36"/>
      <c r="N53231" s="36"/>
    </row>
    <row r="53232" spans="12:14" x14ac:dyDescent="0.25">
      <c r="L53232" s="36"/>
      <c r="M53232" s="36"/>
      <c r="N53232" s="36"/>
    </row>
    <row r="53233" spans="12:14" x14ac:dyDescent="0.25">
      <c r="L53233" s="36"/>
      <c r="M53233" s="36"/>
      <c r="N53233" s="36"/>
    </row>
    <row r="53234" spans="12:14" x14ac:dyDescent="0.25">
      <c r="L53234" s="36"/>
      <c r="M53234" s="36"/>
      <c r="N53234" s="36"/>
    </row>
    <row r="53235" spans="12:14" x14ac:dyDescent="0.25">
      <c r="L53235" s="36"/>
      <c r="M53235" s="36"/>
      <c r="N53235" s="36"/>
    </row>
    <row r="53236" spans="12:14" x14ac:dyDescent="0.25">
      <c r="L53236" s="36"/>
      <c r="M53236" s="36"/>
      <c r="N53236" s="36"/>
    </row>
    <row r="53237" spans="12:14" x14ac:dyDescent="0.25">
      <c r="L53237" s="36"/>
      <c r="M53237" s="36"/>
      <c r="N53237" s="36"/>
    </row>
    <row r="53238" spans="12:14" x14ac:dyDescent="0.25">
      <c r="L53238" s="36"/>
      <c r="M53238" s="36"/>
      <c r="N53238" s="36"/>
    </row>
    <row r="53239" spans="12:14" x14ac:dyDescent="0.25">
      <c r="L53239" s="36"/>
      <c r="M53239" s="36"/>
      <c r="N53239" s="36"/>
    </row>
    <row r="53240" spans="12:14" x14ac:dyDescent="0.25">
      <c r="L53240" s="36"/>
      <c r="M53240" s="36"/>
      <c r="N53240" s="36"/>
    </row>
    <row r="53241" spans="12:14" x14ac:dyDescent="0.25">
      <c r="L53241" s="36"/>
      <c r="M53241" s="36"/>
      <c r="N53241" s="36"/>
    </row>
    <row r="53242" spans="12:14" x14ac:dyDescent="0.25">
      <c r="L53242" s="36"/>
      <c r="M53242" s="36"/>
      <c r="N53242" s="36"/>
    </row>
    <row r="53243" spans="12:14" x14ac:dyDescent="0.25">
      <c r="L53243" s="36"/>
      <c r="M53243" s="36"/>
      <c r="N53243" s="36"/>
    </row>
    <row r="53244" spans="12:14" x14ac:dyDescent="0.25">
      <c r="L53244" s="36"/>
      <c r="M53244" s="36"/>
      <c r="N53244" s="36"/>
    </row>
    <row r="53245" spans="12:14" x14ac:dyDescent="0.25">
      <c r="L53245" s="36"/>
      <c r="M53245" s="36"/>
      <c r="N53245" s="36"/>
    </row>
    <row r="53246" spans="12:14" x14ac:dyDescent="0.25">
      <c r="L53246" s="36"/>
      <c r="M53246" s="36"/>
      <c r="N53246" s="36"/>
    </row>
    <row r="53247" spans="12:14" x14ac:dyDescent="0.25">
      <c r="L53247" s="36"/>
      <c r="M53247" s="36"/>
      <c r="N53247" s="36"/>
    </row>
    <row r="53248" spans="12:14" x14ac:dyDescent="0.25">
      <c r="L53248" s="36"/>
      <c r="M53248" s="36"/>
      <c r="N53248" s="36"/>
    </row>
    <row r="53249" spans="12:14" x14ac:dyDescent="0.25">
      <c r="L53249" s="36"/>
      <c r="M53249" s="36"/>
      <c r="N53249" s="36"/>
    </row>
    <row r="53250" spans="12:14" x14ac:dyDescent="0.25">
      <c r="L53250" s="36"/>
      <c r="M53250" s="36"/>
      <c r="N53250" s="36"/>
    </row>
    <row r="53251" spans="12:14" x14ac:dyDescent="0.25">
      <c r="L53251" s="36"/>
      <c r="M53251" s="36"/>
      <c r="N53251" s="36"/>
    </row>
    <row r="53252" spans="12:14" x14ac:dyDescent="0.25">
      <c r="L53252" s="36"/>
      <c r="M53252" s="36"/>
      <c r="N53252" s="36"/>
    </row>
    <row r="53253" spans="12:14" x14ac:dyDescent="0.25">
      <c r="L53253" s="36"/>
      <c r="M53253" s="36"/>
      <c r="N53253" s="36"/>
    </row>
    <row r="53254" spans="12:14" x14ac:dyDescent="0.25">
      <c r="L53254" s="36"/>
      <c r="M53254" s="36"/>
      <c r="N53254" s="36"/>
    </row>
    <row r="53255" spans="12:14" x14ac:dyDescent="0.25">
      <c r="L53255" s="36"/>
      <c r="M53255" s="36"/>
      <c r="N53255" s="36"/>
    </row>
    <row r="53256" spans="12:14" x14ac:dyDescent="0.25">
      <c r="L53256" s="36"/>
      <c r="M53256" s="36"/>
      <c r="N53256" s="36"/>
    </row>
    <row r="53257" spans="12:14" x14ac:dyDescent="0.25">
      <c r="L53257" s="36"/>
      <c r="M53257" s="36"/>
      <c r="N53257" s="36"/>
    </row>
    <row r="53258" spans="12:14" x14ac:dyDescent="0.25">
      <c r="L53258" s="36"/>
      <c r="M53258" s="36"/>
      <c r="N53258" s="36"/>
    </row>
    <row r="53259" spans="12:14" x14ac:dyDescent="0.25">
      <c r="L53259" s="36"/>
      <c r="M53259" s="36"/>
      <c r="N53259" s="36"/>
    </row>
    <row r="53260" spans="12:14" x14ac:dyDescent="0.25">
      <c r="L53260" s="36"/>
      <c r="M53260" s="36"/>
      <c r="N53260" s="36"/>
    </row>
    <row r="53261" spans="12:14" x14ac:dyDescent="0.25">
      <c r="L53261" s="36"/>
      <c r="M53261" s="36"/>
      <c r="N53261" s="36"/>
    </row>
    <row r="53262" spans="12:14" x14ac:dyDescent="0.25">
      <c r="L53262" s="36"/>
      <c r="M53262" s="36"/>
      <c r="N53262" s="36"/>
    </row>
    <row r="53263" spans="12:14" x14ac:dyDescent="0.25">
      <c r="L53263" s="36"/>
      <c r="M53263" s="36"/>
      <c r="N53263" s="36"/>
    </row>
    <row r="53264" spans="12:14" x14ac:dyDescent="0.25">
      <c r="L53264" s="36"/>
      <c r="M53264" s="36"/>
      <c r="N53264" s="36"/>
    </row>
    <row r="53265" spans="12:14" x14ac:dyDescent="0.25">
      <c r="L53265" s="36"/>
      <c r="M53265" s="36"/>
      <c r="N53265" s="36"/>
    </row>
    <row r="53266" spans="12:14" x14ac:dyDescent="0.25">
      <c r="L53266" s="36"/>
      <c r="M53266" s="36"/>
      <c r="N53266" s="36"/>
    </row>
    <row r="53267" spans="12:14" x14ac:dyDescent="0.25">
      <c r="L53267" s="36"/>
      <c r="M53267" s="36"/>
      <c r="N53267" s="36"/>
    </row>
    <row r="53268" spans="12:14" x14ac:dyDescent="0.25">
      <c r="L53268" s="36"/>
      <c r="M53268" s="36"/>
      <c r="N53268" s="36"/>
    </row>
    <row r="53269" spans="12:14" x14ac:dyDescent="0.25">
      <c r="L53269" s="36"/>
      <c r="M53269" s="36"/>
      <c r="N53269" s="36"/>
    </row>
    <row r="53270" spans="12:14" x14ac:dyDescent="0.25">
      <c r="L53270" s="36"/>
      <c r="M53270" s="36"/>
      <c r="N53270" s="36"/>
    </row>
    <row r="53271" spans="12:14" x14ac:dyDescent="0.25">
      <c r="L53271" s="36"/>
      <c r="M53271" s="36"/>
      <c r="N53271" s="36"/>
    </row>
    <row r="53272" spans="12:14" x14ac:dyDescent="0.25">
      <c r="L53272" s="36"/>
      <c r="M53272" s="36"/>
      <c r="N53272" s="36"/>
    </row>
    <row r="53273" spans="12:14" x14ac:dyDescent="0.25">
      <c r="L53273" s="36"/>
      <c r="M53273" s="36"/>
      <c r="N53273" s="36"/>
    </row>
    <row r="53274" spans="12:14" x14ac:dyDescent="0.25">
      <c r="L53274" s="36"/>
      <c r="M53274" s="36"/>
      <c r="N53274" s="36"/>
    </row>
    <row r="53275" spans="12:14" x14ac:dyDescent="0.25">
      <c r="L53275" s="36"/>
      <c r="M53275" s="36"/>
      <c r="N53275" s="36"/>
    </row>
    <row r="53276" spans="12:14" x14ac:dyDescent="0.25">
      <c r="L53276" s="36"/>
      <c r="M53276" s="36"/>
      <c r="N53276" s="36"/>
    </row>
    <row r="53277" spans="12:14" x14ac:dyDescent="0.25">
      <c r="L53277" s="36"/>
      <c r="M53277" s="36"/>
      <c r="N53277" s="36"/>
    </row>
    <row r="53278" spans="12:14" x14ac:dyDescent="0.25">
      <c r="L53278" s="36"/>
      <c r="M53278" s="36"/>
      <c r="N53278" s="36"/>
    </row>
    <row r="53279" spans="12:14" x14ac:dyDescent="0.25">
      <c r="L53279" s="36"/>
      <c r="M53279" s="36"/>
      <c r="N53279" s="36"/>
    </row>
    <row r="53280" spans="12:14" x14ac:dyDescent="0.25">
      <c r="L53280" s="36"/>
      <c r="M53280" s="36"/>
      <c r="N53280" s="36"/>
    </row>
    <row r="53281" spans="12:14" x14ac:dyDescent="0.25">
      <c r="L53281" s="36"/>
      <c r="M53281" s="36"/>
      <c r="N53281" s="36"/>
    </row>
    <row r="53282" spans="12:14" x14ac:dyDescent="0.25">
      <c r="L53282" s="36"/>
      <c r="M53282" s="36"/>
      <c r="N53282" s="36"/>
    </row>
    <row r="53283" spans="12:14" x14ac:dyDescent="0.25">
      <c r="L53283" s="36"/>
      <c r="M53283" s="36"/>
      <c r="N53283" s="36"/>
    </row>
    <row r="53284" spans="12:14" x14ac:dyDescent="0.25">
      <c r="L53284" s="36"/>
      <c r="M53284" s="36"/>
      <c r="N53284" s="36"/>
    </row>
    <row r="53285" spans="12:14" x14ac:dyDescent="0.25">
      <c r="L53285" s="36"/>
      <c r="M53285" s="36"/>
      <c r="N53285" s="36"/>
    </row>
    <row r="53286" spans="12:14" x14ac:dyDescent="0.25">
      <c r="L53286" s="36"/>
      <c r="M53286" s="36"/>
      <c r="N53286" s="36"/>
    </row>
    <row r="53287" spans="12:14" x14ac:dyDescent="0.25">
      <c r="L53287" s="36"/>
      <c r="M53287" s="36"/>
      <c r="N53287" s="36"/>
    </row>
    <row r="53288" spans="12:14" x14ac:dyDescent="0.25">
      <c r="L53288" s="36"/>
      <c r="M53288" s="36"/>
      <c r="N53288" s="36"/>
    </row>
    <row r="53289" spans="12:14" x14ac:dyDescent="0.25">
      <c r="L53289" s="36"/>
      <c r="M53289" s="36"/>
      <c r="N53289" s="36"/>
    </row>
    <row r="53290" spans="12:14" x14ac:dyDescent="0.25">
      <c r="L53290" s="36"/>
      <c r="M53290" s="36"/>
      <c r="N53290" s="36"/>
    </row>
    <row r="53291" spans="12:14" x14ac:dyDescent="0.25">
      <c r="L53291" s="36"/>
      <c r="M53291" s="36"/>
      <c r="N53291" s="36"/>
    </row>
    <row r="53292" spans="12:14" x14ac:dyDescent="0.25">
      <c r="L53292" s="36"/>
      <c r="M53292" s="36"/>
      <c r="N53292" s="36"/>
    </row>
    <row r="53293" spans="12:14" x14ac:dyDescent="0.25">
      <c r="L53293" s="36"/>
      <c r="M53293" s="36"/>
      <c r="N53293" s="36"/>
    </row>
    <row r="53294" spans="12:14" x14ac:dyDescent="0.25">
      <c r="L53294" s="36"/>
      <c r="M53294" s="36"/>
      <c r="N53294" s="36"/>
    </row>
    <row r="53295" spans="12:14" x14ac:dyDescent="0.25">
      <c r="L53295" s="36"/>
      <c r="M53295" s="36"/>
      <c r="N53295" s="36"/>
    </row>
    <row r="53296" spans="12:14" x14ac:dyDescent="0.25">
      <c r="L53296" s="36"/>
      <c r="M53296" s="36"/>
      <c r="N53296" s="36"/>
    </row>
    <row r="53297" spans="12:14" x14ac:dyDescent="0.25">
      <c r="L53297" s="36"/>
      <c r="M53297" s="36"/>
      <c r="N53297" s="36"/>
    </row>
    <row r="53298" spans="12:14" x14ac:dyDescent="0.25">
      <c r="L53298" s="36"/>
      <c r="M53298" s="36"/>
      <c r="N53298" s="36"/>
    </row>
    <row r="53299" spans="12:14" x14ac:dyDescent="0.25">
      <c r="L53299" s="36"/>
      <c r="M53299" s="36"/>
      <c r="N53299" s="36"/>
    </row>
    <row r="53300" spans="12:14" x14ac:dyDescent="0.25">
      <c r="L53300" s="36"/>
      <c r="M53300" s="36"/>
      <c r="N53300" s="36"/>
    </row>
    <row r="53301" spans="12:14" x14ac:dyDescent="0.25">
      <c r="L53301" s="36"/>
      <c r="M53301" s="36"/>
      <c r="N53301" s="36"/>
    </row>
    <row r="53302" spans="12:14" x14ac:dyDescent="0.25">
      <c r="L53302" s="36"/>
      <c r="M53302" s="36"/>
      <c r="N53302" s="36"/>
    </row>
    <row r="53303" spans="12:14" x14ac:dyDescent="0.25">
      <c r="L53303" s="36"/>
      <c r="M53303" s="36"/>
      <c r="N53303" s="36"/>
    </row>
    <row r="53304" spans="12:14" x14ac:dyDescent="0.25">
      <c r="L53304" s="36"/>
      <c r="M53304" s="36"/>
      <c r="N53304" s="36"/>
    </row>
    <row r="53305" spans="12:14" x14ac:dyDescent="0.25">
      <c r="L53305" s="36"/>
      <c r="M53305" s="36"/>
      <c r="N53305" s="36"/>
    </row>
    <row r="53306" spans="12:14" x14ac:dyDescent="0.25">
      <c r="L53306" s="36"/>
      <c r="M53306" s="36"/>
      <c r="N53306" s="36"/>
    </row>
    <row r="53307" spans="12:14" x14ac:dyDescent="0.25">
      <c r="L53307" s="36"/>
      <c r="M53307" s="36"/>
      <c r="N53307" s="36"/>
    </row>
    <row r="53308" spans="12:14" x14ac:dyDescent="0.25">
      <c r="L53308" s="36"/>
      <c r="M53308" s="36"/>
      <c r="N53308" s="36"/>
    </row>
    <row r="53309" spans="12:14" x14ac:dyDescent="0.25">
      <c r="L53309" s="36"/>
      <c r="M53309" s="36"/>
      <c r="N53309" s="36"/>
    </row>
    <row r="53310" spans="12:14" x14ac:dyDescent="0.25">
      <c r="L53310" s="36"/>
      <c r="M53310" s="36"/>
      <c r="N53310" s="36"/>
    </row>
    <row r="53311" spans="12:14" x14ac:dyDescent="0.25">
      <c r="L53311" s="36"/>
      <c r="M53311" s="36"/>
      <c r="N53311" s="36"/>
    </row>
    <row r="53312" spans="12:14" x14ac:dyDescent="0.25">
      <c r="L53312" s="36"/>
      <c r="M53312" s="36"/>
      <c r="N53312" s="36"/>
    </row>
    <row r="53313" spans="12:14" x14ac:dyDescent="0.25">
      <c r="L53313" s="36"/>
      <c r="M53313" s="36"/>
      <c r="N53313" s="36"/>
    </row>
    <row r="53314" spans="12:14" x14ac:dyDescent="0.25">
      <c r="L53314" s="36"/>
      <c r="M53314" s="36"/>
      <c r="N53314" s="36"/>
    </row>
    <row r="53315" spans="12:14" x14ac:dyDescent="0.25">
      <c r="L53315" s="36"/>
      <c r="M53315" s="36"/>
      <c r="N53315" s="36"/>
    </row>
    <row r="53316" spans="12:14" x14ac:dyDescent="0.25">
      <c r="L53316" s="36"/>
      <c r="M53316" s="36"/>
      <c r="N53316" s="36"/>
    </row>
    <row r="53317" spans="12:14" x14ac:dyDescent="0.25">
      <c r="L53317" s="36"/>
      <c r="M53317" s="36"/>
      <c r="N53317" s="36"/>
    </row>
    <row r="53318" spans="12:14" x14ac:dyDescent="0.25">
      <c r="L53318" s="36"/>
      <c r="M53318" s="36"/>
      <c r="N53318" s="36"/>
    </row>
    <row r="53319" spans="12:14" x14ac:dyDescent="0.25">
      <c r="L53319" s="36"/>
      <c r="M53319" s="36"/>
      <c r="N53319" s="36"/>
    </row>
    <row r="53320" spans="12:14" x14ac:dyDescent="0.25">
      <c r="L53320" s="36"/>
      <c r="M53320" s="36"/>
      <c r="N53320" s="36"/>
    </row>
    <row r="53321" spans="12:14" x14ac:dyDescent="0.25">
      <c r="L53321" s="36"/>
      <c r="M53321" s="36"/>
      <c r="N53321" s="36"/>
    </row>
    <row r="53322" spans="12:14" x14ac:dyDescent="0.25">
      <c r="L53322" s="36"/>
      <c r="M53322" s="36"/>
      <c r="N53322" s="36"/>
    </row>
    <row r="53323" spans="12:14" x14ac:dyDescent="0.25">
      <c r="L53323" s="36"/>
      <c r="M53323" s="36"/>
      <c r="N53323" s="36"/>
    </row>
    <row r="53324" spans="12:14" x14ac:dyDescent="0.25">
      <c r="L53324" s="36"/>
      <c r="M53324" s="36"/>
      <c r="N53324" s="36"/>
    </row>
    <row r="53325" spans="12:14" x14ac:dyDescent="0.25">
      <c r="L53325" s="36"/>
      <c r="M53325" s="36"/>
      <c r="N53325" s="36"/>
    </row>
    <row r="53326" spans="12:14" x14ac:dyDescent="0.25">
      <c r="L53326" s="36"/>
      <c r="M53326" s="36"/>
      <c r="N53326" s="36"/>
    </row>
    <row r="53327" spans="12:14" x14ac:dyDescent="0.25">
      <c r="L53327" s="36"/>
      <c r="M53327" s="36"/>
      <c r="N53327" s="36"/>
    </row>
    <row r="53328" spans="12:14" x14ac:dyDescent="0.25">
      <c r="L53328" s="36"/>
      <c r="M53328" s="36"/>
      <c r="N53328" s="36"/>
    </row>
    <row r="53329" spans="12:14" x14ac:dyDescent="0.25">
      <c r="L53329" s="36"/>
      <c r="M53329" s="36"/>
      <c r="N53329" s="36"/>
    </row>
    <row r="53330" spans="12:14" x14ac:dyDescent="0.25">
      <c r="L53330" s="36"/>
      <c r="M53330" s="36"/>
      <c r="N53330" s="36"/>
    </row>
    <row r="53331" spans="12:14" x14ac:dyDescent="0.25">
      <c r="L53331" s="36"/>
      <c r="M53331" s="36"/>
      <c r="N53331" s="36"/>
    </row>
    <row r="53332" spans="12:14" x14ac:dyDescent="0.25">
      <c r="L53332" s="36"/>
      <c r="M53332" s="36"/>
      <c r="N53332" s="36"/>
    </row>
    <row r="53333" spans="12:14" x14ac:dyDescent="0.25">
      <c r="L53333" s="36"/>
      <c r="M53333" s="36"/>
      <c r="N53333" s="36"/>
    </row>
    <row r="53334" spans="12:14" x14ac:dyDescent="0.25">
      <c r="L53334" s="36"/>
      <c r="M53334" s="36"/>
      <c r="N53334" s="36"/>
    </row>
    <row r="53335" spans="12:14" x14ac:dyDescent="0.25">
      <c r="L53335" s="36"/>
      <c r="M53335" s="36"/>
      <c r="N53335" s="36"/>
    </row>
    <row r="53336" spans="12:14" x14ac:dyDescent="0.25">
      <c r="L53336" s="36"/>
      <c r="M53336" s="36"/>
      <c r="N53336" s="36"/>
    </row>
    <row r="53337" spans="12:14" x14ac:dyDescent="0.25">
      <c r="L53337" s="36"/>
      <c r="M53337" s="36"/>
      <c r="N53337" s="36"/>
    </row>
    <row r="53338" spans="12:14" x14ac:dyDescent="0.25">
      <c r="L53338" s="36"/>
      <c r="M53338" s="36"/>
      <c r="N53338" s="36"/>
    </row>
    <row r="53339" spans="12:14" x14ac:dyDescent="0.25">
      <c r="L53339" s="36"/>
      <c r="M53339" s="36"/>
      <c r="N53339" s="36"/>
    </row>
    <row r="53340" spans="12:14" x14ac:dyDescent="0.25">
      <c r="L53340" s="36"/>
      <c r="M53340" s="36"/>
      <c r="N53340" s="36"/>
    </row>
    <row r="53341" spans="12:14" x14ac:dyDescent="0.25">
      <c r="L53341" s="36"/>
      <c r="M53341" s="36"/>
      <c r="N53341" s="36"/>
    </row>
    <row r="53342" spans="12:14" x14ac:dyDescent="0.25">
      <c r="L53342" s="36"/>
      <c r="M53342" s="36"/>
      <c r="N53342" s="36"/>
    </row>
    <row r="53343" spans="12:14" x14ac:dyDescent="0.25">
      <c r="L53343" s="36"/>
      <c r="M53343" s="36"/>
      <c r="N53343" s="36"/>
    </row>
    <row r="53344" spans="12:14" x14ac:dyDescent="0.25">
      <c r="L53344" s="36"/>
      <c r="M53344" s="36"/>
      <c r="N53344" s="36"/>
    </row>
    <row r="53345" spans="12:14" x14ac:dyDescent="0.25">
      <c r="L53345" s="36"/>
      <c r="M53345" s="36"/>
      <c r="N53345" s="36"/>
    </row>
    <row r="53346" spans="12:14" x14ac:dyDescent="0.25">
      <c r="L53346" s="36"/>
      <c r="M53346" s="36"/>
      <c r="N53346" s="36"/>
    </row>
    <row r="53347" spans="12:14" x14ac:dyDescent="0.25">
      <c r="L53347" s="36"/>
      <c r="M53347" s="36"/>
      <c r="N53347" s="36"/>
    </row>
    <row r="53348" spans="12:14" x14ac:dyDescent="0.25">
      <c r="L53348" s="36"/>
      <c r="M53348" s="36"/>
      <c r="N53348" s="36"/>
    </row>
    <row r="53349" spans="12:14" x14ac:dyDescent="0.25">
      <c r="L53349" s="36"/>
      <c r="M53349" s="36"/>
      <c r="N53349" s="36"/>
    </row>
    <row r="53350" spans="12:14" x14ac:dyDescent="0.25">
      <c r="L53350" s="36"/>
      <c r="M53350" s="36"/>
      <c r="N53350" s="36"/>
    </row>
    <row r="53351" spans="12:14" x14ac:dyDescent="0.25">
      <c r="L53351" s="36"/>
      <c r="M53351" s="36"/>
      <c r="N53351" s="36"/>
    </row>
    <row r="53352" spans="12:14" x14ac:dyDescent="0.25">
      <c r="L53352" s="36"/>
      <c r="M53352" s="36"/>
      <c r="N53352" s="36"/>
    </row>
    <row r="53353" spans="12:14" x14ac:dyDescent="0.25">
      <c r="L53353" s="36"/>
      <c r="M53353" s="36"/>
      <c r="N53353" s="36"/>
    </row>
    <row r="53354" spans="12:14" x14ac:dyDescent="0.25">
      <c r="L53354" s="36"/>
      <c r="M53354" s="36"/>
      <c r="N53354" s="36"/>
    </row>
    <row r="53355" spans="12:14" x14ac:dyDescent="0.25">
      <c r="L53355" s="36"/>
      <c r="M53355" s="36"/>
      <c r="N53355" s="36"/>
    </row>
    <row r="53356" spans="12:14" x14ac:dyDescent="0.25">
      <c r="L53356" s="36"/>
      <c r="M53356" s="36"/>
      <c r="N53356" s="36"/>
    </row>
    <row r="53357" spans="12:14" x14ac:dyDescent="0.25">
      <c r="L53357" s="36"/>
      <c r="M53357" s="36"/>
      <c r="N53357" s="36"/>
    </row>
    <row r="53358" spans="12:14" x14ac:dyDescent="0.25">
      <c r="L53358" s="36"/>
      <c r="M53358" s="36"/>
      <c r="N53358" s="36"/>
    </row>
    <row r="53359" spans="12:14" x14ac:dyDescent="0.25">
      <c r="L53359" s="36"/>
      <c r="M53359" s="36"/>
      <c r="N53359" s="36"/>
    </row>
    <row r="53360" spans="12:14" x14ac:dyDescent="0.25">
      <c r="L53360" s="36"/>
      <c r="M53360" s="36"/>
      <c r="N53360" s="36"/>
    </row>
    <row r="53361" spans="12:14" x14ac:dyDescent="0.25">
      <c r="L53361" s="36"/>
      <c r="M53361" s="36"/>
      <c r="N53361" s="36"/>
    </row>
    <row r="53362" spans="12:14" x14ac:dyDescent="0.25">
      <c r="L53362" s="36"/>
      <c r="M53362" s="36"/>
      <c r="N53362" s="36"/>
    </row>
    <row r="53363" spans="12:14" x14ac:dyDescent="0.25">
      <c r="L53363" s="36"/>
      <c r="M53363" s="36"/>
      <c r="N53363" s="36"/>
    </row>
    <row r="53364" spans="12:14" x14ac:dyDescent="0.25">
      <c r="L53364" s="36"/>
      <c r="M53364" s="36"/>
      <c r="N53364" s="36"/>
    </row>
    <row r="53365" spans="12:14" x14ac:dyDescent="0.25">
      <c r="L53365" s="36"/>
      <c r="M53365" s="36"/>
      <c r="N53365" s="36"/>
    </row>
    <row r="53366" spans="12:14" x14ac:dyDescent="0.25">
      <c r="L53366" s="36"/>
      <c r="M53366" s="36"/>
      <c r="N53366" s="36"/>
    </row>
    <row r="53367" spans="12:14" x14ac:dyDescent="0.25">
      <c r="L53367" s="36"/>
      <c r="M53367" s="36"/>
      <c r="N53367" s="36"/>
    </row>
    <row r="53368" spans="12:14" x14ac:dyDescent="0.25">
      <c r="L53368" s="36"/>
      <c r="M53368" s="36"/>
      <c r="N53368" s="36"/>
    </row>
    <row r="53369" spans="12:14" x14ac:dyDescent="0.25">
      <c r="L53369" s="36"/>
      <c r="M53369" s="36"/>
      <c r="N53369" s="36"/>
    </row>
    <row r="53370" spans="12:14" x14ac:dyDescent="0.25">
      <c r="L53370" s="36"/>
      <c r="M53370" s="36"/>
      <c r="N53370" s="36"/>
    </row>
    <row r="53371" spans="12:14" x14ac:dyDescent="0.25">
      <c r="L53371" s="36"/>
      <c r="M53371" s="36"/>
      <c r="N53371" s="36"/>
    </row>
    <row r="53372" spans="12:14" x14ac:dyDescent="0.25">
      <c r="L53372" s="36"/>
      <c r="M53372" s="36"/>
      <c r="N53372" s="36"/>
    </row>
    <row r="53373" spans="12:14" x14ac:dyDescent="0.25">
      <c r="L53373" s="36"/>
      <c r="M53373" s="36"/>
      <c r="N53373" s="36"/>
    </row>
    <row r="53374" spans="12:14" x14ac:dyDescent="0.25">
      <c r="L53374" s="36"/>
      <c r="M53374" s="36"/>
      <c r="N53374" s="36"/>
    </row>
    <row r="53375" spans="12:14" x14ac:dyDescent="0.25">
      <c r="L53375" s="36"/>
      <c r="M53375" s="36"/>
      <c r="N53375" s="36"/>
    </row>
    <row r="53376" spans="12:14" x14ac:dyDescent="0.25">
      <c r="L53376" s="36"/>
      <c r="M53376" s="36"/>
      <c r="N53376" s="36"/>
    </row>
    <row r="53377" spans="12:14" x14ac:dyDescent="0.25">
      <c r="L53377" s="36"/>
      <c r="M53377" s="36"/>
      <c r="N53377" s="36"/>
    </row>
    <row r="53378" spans="12:14" x14ac:dyDescent="0.25">
      <c r="L53378" s="36"/>
      <c r="M53378" s="36"/>
      <c r="N53378" s="36"/>
    </row>
    <row r="53379" spans="12:14" x14ac:dyDescent="0.25">
      <c r="L53379" s="36"/>
      <c r="M53379" s="36"/>
      <c r="N53379" s="36"/>
    </row>
    <row r="53380" spans="12:14" x14ac:dyDescent="0.25">
      <c r="L53380" s="36"/>
      <c r="M53380" s="36"/>
      <c r="N53380" s="36"/>
    </row>
    <row r="53381" spans="12:14" x14ac:dyDescent="0.25">
      <c r="L53381" s="36"/>
      <c r="M53381" s="36"/>
      <c r="N53381" s="36"/>
    </row>
    <row r="53382" spans="12:14" x14ac:dyDescent="0.25">
      <c r="L53382" s="36"/>
      <c r="M53382" s="36"/>
      <c r="N53382" s="36"/>
    </row>
    <row r="53383" spans="12:14" x14ac:dyDescent="0.25">
      <c r="L53383" s="36"/>
      <c r="M53383" s="36"/>
      <c r="N53383" s="36"/>
    </row>
    <row r="53384" spans="12:14" x14ac:dyDescent="0.25">
      <c r="L53384" s="36"/>
      <c r="M53384" s="36"/>
      <c r="N53384" s="36"/>
    </row>
    <row r="53385" spans="12:14" x14ac:dyDescent="0.25">
      <c r="L53385" s="36"/>
      <c r="M53385" s="36"/>
      <c r="N53385" s="36"/>
    </row>
    <row r="53386" spans="12:14" x14ac:dyDescent="0.25">
      <c r="L53386" s="36"/>
      <c r="M53386" s="36"/>
      <c r="N53386" s="36"/>
    </row>
    <row r="53387" spans="12:14" x14ac:dyDescent="0.25">
      <c r="L53387" s="36"/>
      <c r="M53387" s="36"/>
      <c r="N53387" s="36"/>
    </row>
    <row r="53388" spans="12:14" x14ac:dyDescent="0.25">
      <c r="L53388" s="36"/>
      <c r="M53388" s="36"/>
      <c r="N53388" s="36"/>
    </row>
    <row r="53389" spans="12:14" x14ac:dyDescent="0.25">
      <c r="L53389" s="36"/>
      <c r="M53389" s="36"/>
      <c r="N53389" s="36"/>
    </row>
    <row r="53390" spans="12:14" x14ac:dyDescent="0.25">
      <c r="L53390" s="36"/>
      <c r="M53390" s="36"/>
      <c r="N53390" s="36"/>
    </row>
    <row r="53391" spans="12:14" x14ac:dyDescent="0.25">
      <c r="L53391" s="36"/>
      <c r="M53391" s="36"/>
      <c r="N53391" s="36"/>
    </row>
    <row r="53392" spans="12:14" x14ac:dyDescent="0.25">
      <c r="L53392" s="36"/>
      <c r="M53392" s="36"/>
      <c r="N53392" s="36"/>
    </row>
    <row r="53393" spans="12:14" x14ac:dyDescent="0.25">
      <c r="L53393" s="36"/>
      <c r="M53393" s="36"/>
      <c r="N53393" s="36"/>
    </row>
    <row r="53394" spans="12:14" x14ac:dyDescent="0.25">
      <c r="L53394" s="36"/>
      <c r="M53394" s="36"/>
      <c r="N53394" s="36"/>
    </row>
    <row r="53395" spans="12:14" x14ac:dyDescent="0.25">
      <c r="L53395" s="36"/>
      <c r="M53395" s="36"/>
      <c r="N53395" s="36"/>
    </row>
    <row r="53396" spans="12:14" x14ac:dyDescent="0.25">
      <c r="L53396" s="36"/>
      <c r="M53396" s="36"/>
      <c r="N53396" s="36"/>
    </row>
    <row r="53397" spans="12:14" x14ac:dyDescent="0.25">
      <c r="L53397" s="36"/>
      <c r="M53397" s="36"/>
      <c r="N53397" s="36"/>
    </row>
    <row r="53398" spans="12:14" x14ac:dyDescent="0.25">
      <c r="L53398" s="36"/>
      <c r="M53398" s="36"/>
      <c r="N53398" s="36"/>
    </row>
    <row r="53399" spans="12:14" x14ac:dyDescent="0.25">
      <c r="L53399" s="36"/>
      <c r="M53399" s="36"/>
      <c r="N53399" s="36"/>
    </row>
    <row r="53400" spans="12:14" x14ac:dyDescent="0.25">
      <c r="L53400" s="36"/>
      <c r="M53400" s="36"/>
      <c r="N53400" s="36"/>
    </row>
    <row r="53401" spans="12:14" x14ac:dyDescent="0.25">
      <c r="L53401" s="36"/>
      <c r="M53401" s="36"/>
      <c r="N53401" s="36"/>
    </row>
    <row r="53402" spans="12:14" x14ac:dyDescent="0.25">
      <c r="L53402" s="36"/>
      <c r="M53402" s="36"/>
      <c r="N53402" s="36"/>
    </row>
    <row r="53403" spans="12:14" x14ac:dyDescent="0.25">
      <c r="L53403" s="36"/>
      <c r="M53403" s="36"/>
      <c r="N53403" s="36"/>
    </row>
    <row r="53404" spans="12:14" x14ac:dyDescent="0.25">
      <c r="L53404" s="36"/>
      <c r="M53404" s="36"/>
      <c r="N53404" s="36"/>
    </row>
    <row r="53405" spans="12:14" x14ac:dyDescent="0.25">
      <c r="L53405" s="36"/>
      <c r="M53405" s="36"/>
      <c r="N53405" s="36"/>
    </row>
    <row r="53406" spans="12:14" x14ac:dyDescent="0.25">
      <c r="L53406" s="36"/>
      <c r="M53406" s="36"/>
      <c r="N53406" s="36"/>
    </row>
    <row r="53407" spans="12:14" x14ac:dyDescent="0.25">
      <c r="L53407" s="36"/>
      <c r="M53407" s="36"/>
      <c r="N53407" s="36"/>
    </row>
    <row r="53408" spans="12:14" x14ac:dyDescent="0.25">
      <c r="L53408" s="36"/>
      <c r="M53408" s="36"/>
      <c r="N53408" s="36"/>
    </row>
    <row r="53409" spans="12:14" x14ac:dyDescent="0.25">
      <c r="L53409" s="36"/>
      <c r="M53409" s="36"/>
      <c r="N53409" s="36"/>
    </row>
    <row r="53410" spans="12:14" x14ac:dyDescent="0.25">
      <c r="L53410" s="36"/>
      <c r="M53410" s="36"/>
      <c r="N53410" s="36"/>
    </row>
    <row r="53411" spans="12:14" x14ac:dyDescent="0.25">
      <c r="L53411" s="36"/>
      <c r="M53411" s="36"/>
      <c r="N53411" s="36"/>
    </row>
    <row r="53412" spans="12:14" x14ac:dyDescent="0.25">
      <c r="L53412" s="36"/>
      <c r="M53412" s="36"/>
      <c r="N53412" s="36"/>
    </row>
    <row r="53413" spans="12:14" x14ac:dyDescent="0.25">
      <c r="L53413" s="36"/>
      <c r="M53413" s="36"/>
      <c r="N53413" s="36"/>
    </row>
    <row r="53414" spans="12:14" x14ac:dyDescent="0.25">
      <c r="L53414" s="36"/>
      <c r="M53414" s="36"/>
      <c r="N53414" s="36"/>
    </row>
    <row r="53415" spans="12:14" x14ac:dyDescent="0.25">
      <c r="L53415" s="36"/>
      <c r="M53415" s="36"/>
      <c r="N53415" s="36"/>
    </row>
    <row r="53416" spans="12:14" x14ac:dyDescent="0.25">
      <c r="L53416" s="36"/>
      <c r="M53416" s="36"/>
      <c r="N53416" s="36"/>
    </row>
    <row r="53417" spans="12:14" x14ac:dyDescent="0.25">
      <c r="L53417" s="36"/>
      <c r="M53417" s="36"/>
      <c r="N53417" s="36"/>
    </row>
    <row r="53418" spans="12:14" x14ac:dyDescent="0.25">
      <c r="L53418" s="36"/>
      <c r="M53418" s="36"/>
      <c r="N53418" s="36"/>
    </row>
    <row r="53419" spans="12:14" x14ac:dyDescent="0.25">
      <c r="L53419" s="36"/>
      <c r="M53419" s="36"/>
      <c r="N53419" s="36"/>
    </row>
    <row r="53420" spans="12:14" x14ac:dyDescent="0.25">
      <c r="L53420" s="36"/>
      <c r="M53420" s="36"/>
      <c r="N53420" s="36"/>
    </row>
    <row r="53421" spans="12:14" x14ac:dyDescent="0.25">
      <c r="L53421" s="36"/>
      <c r="M53421" s="36"/>
      <c r="N53421" s="36"/>
    </row>
    <row r="53422" spans="12:14" x14ac:dyDescent="0.25">
      <c r="L53422" s="36"/>
      <c r="M53422" s="36"/>
      <c r="N53422" s="36"/>
    </row>
    <row r="53423" spans="12:14" x14ac:dyDescent="0.25">
      <c r="L53423" s="36"/>
      <c r="M53423" s="36"/>
      <c r="N53423" s="36"/>
    </row>
    <row r="53424" spans="12:14" x14ac:dyDescent="0.25">
      <c r="L53424" s="36"/>
      <c r="M53424" s="36"/>
      <c r="N53424" s="36"/>
    </row>
    <row r="53425" spans="12:14" x14ac:dyDescent="0.25">
      <c r="L53425" s="36"/>
      <c r="M53425" s="36"/>
      <c r="N53425" s="36"/>
    </row>
    <row r="53426" spans="12:14" x14ac:dyDescent="0.25">
      <c r="L53426" s="36"/>
      <c r="M53426" s="36"/>
      <c r="N53426" s="36"/>
    </row>
    <row r="53427" spans="12:14" x14ac:dyDescent="0.25">
      <c r="L53427" s="36"/>
      <c r="M53427" s="36"/>
      <c r="N53427" s="36"/>
    </row>
    <row r="53428" spans="12:14" x14ac:dyDescent="0.25">
      <c r="L53428" s="36"/>
      <c r="M53428" s="36"/>
      <c r="N53428" s="36"/>
    </row>
    <row r="53429" spans="12:14" x14ac:dyDescent="0.25">
      <c r="L53429" s="36"/>
      <c r="M53429" s="36"/>
      <c r="N53429" s="36"/>
    </row>
    <row r="53430" spans="12:14" x14ac:dyDescent="0.25">
      <c r="L53430" s="36"/>
      <c r="M53430" s="36"/>
      <c r="N53430" s="36"/>
    </row>
    <row r="53431" spans="12:14" x14ac:dyDescent="0.25">
      <c r="L53431" s="36"/>
      <c r="M53431" s="36"/>
      <c r="N53431" s="36"/>
    </row>
    <row r="53432" spans="12:14" x14ac:dyDescent="0.25">
      <c r="L53432" s="36"/>
      <c r="M53432" s="36"/>
      <c r="N53432" s="36"/>
    </row>
    <row r="53433" spans="12:14" x14ac:dyDescent="0.25">
      <c r="L53433" s="36"/>
      <c r="M53433" s="36"/>
      <c r="N53433" s="36"/>
    </row>
    <row r="53434" spans="12:14" x14ac:dyDescent="0.25">
      <c r="L53434" s="36"/>
      <c r="M53434" s="36"/>
      <c r="N53434" s="36"/>
    </row>
    <row r="53435" spans="12:14" x14ac:dyDescent="0.25">
      <c r="L53435" s="36"/>
      <c r="M53435" s="36"/>
      <c r="N53435" s="36"/>
    </row>
    <row r="53436" spans="12:14" x14ac:dyDescent="0.25">
      <c r="L53436" s="36"/>
      <c r="M53436" s="36"/>
      <c r="N53436" s="36"/>
    </row>
    <row r="53437" spans="12:14" x14ac:dyDescent="0.25">
      <c r="L53437" s="36"/>
      <c r="M53437" s="36"/>
      <c r="N53437" s="36"/>
    </row>
    <row r="53438" spans="12:14" x14ac:dyDescent="0.25">
      <c r="L53438" s="36"/>
      <c r="M53438" s="36"/>
      <c r="N53438" s="36"/>
    </row>
    <row r="53439" spans="12:14" x14ac:dyDescent="0.25">
      <c r="L53439" s="36"/>
      <c r="M53439" s="36"/>
      <c r="N53439" s="36"/>
    </row>
    <row r="53440" spans="12:14" x14ac:dyDescent="0.25">
      <c r="L53440" s="36"/>
      <c r="M53440" s="36"/>
      <c r="N53440" s="36"/>
    </row>
    <row r="53441" spans="12:14" x14ac:dyDescent="0.25">
      <c r="L53441" s="36"/>
      <c r="M53441" s="36"/>
      <c r="N53441" s="36"/>
    </row>
    <row r="53442" spans="12:14" x14ac:dyDescent="0.25">
      <c r="L53442" s="36"/>
      <c r="M53442" s="36"/>
      <c r="N53442" s="36"/>
    </row>
    <row r="53443" spans="12:14" x14ac:dyDescent="0.25">
      <c r="L53443" s="36"/>
      <c r="M53443" s="36"/>
      <c r="N53443" s="36"/>
    </row>
    <row r="53444" spans="12:14" x14ac:dyDescent="0.25">
      <c r="L53444" s="36"/>
      <c r="M53444" s="36"/>
      <c r="N53444" s="36"/>
    </row>
    <row r="53445" spans="12:14" x14ac:dyDescent="0.25">
      <c r="L53445" s="36"/>
      <c r="M53445" s="36"/>
      <c r="N53445" s="36"/>
    </row>
    <row r="53446" spans="12:14" x14ac:dyDescent="0.25">
      <c r="L53446" s="36"/>
      <c r="M53446" s="36"/>
      <c r="N53446" s="36"/>
    </row>
    <row r="53447" spans="12:14" x14ac:dyDescent="0.25">
      <c r="L53447" s="36"/>
      <c r="M53447" s="36"/>
      <c r="N53447" s="36"/>
    </row>
    <row r="53448" spans="12:14" x14ac:dyDescent="0.25">
      <c r="L53448" s="36"/>
      <c r="M53448" s="36"/>
      <c r="N53448" s="36"/>
    </row>
    <row r="53449" spans="12:14" x14ac:dyDescent="0.25">
      <c r="L53449" s="36"/>
      <c r="M53449" s="36"/>
      <c r="N53449" s="36"/>
    </row>
    <row r="53450" spans="12:14" x14ac:dyDescent="0.25">
      <c r="L53450" s="36"/>
      <c r="M53450" s="36"/>
      <c r="N53450" s="36"/>
    </row>
    <row r="53451" spans="12:14" x14ac:dyDescent="0.25">
      <c r="L53451" s="36"/>
      <c r="M53451" s="36"/>
      <c r="N53451" s="36"/>
    </row>
    <row r="53452" spans="12:14" x14ac:dyDescent="0.25">
      <c r="L53452" s="36"/>
      <c r="M53452" s="36"/>
      <c r="N53452" s="36"/>
    </row>
    <row r="53453" spans="12:14" x14ac:dyDescent="0.25">
      <c r="L53453" s="36"/>
      <c r="M53453" s="36"/>
      <c r="N53453" s="36"/>
    </row>
    <row r="53454" spans="12:14" x14ac:dyDescent="0.25">
      <c r="L53454" s="36"/>
      <c r="M53454" s="36"/>
      <c r="N53454" s="36"/>
    </row>
    <row r="53455" spans="12:14" x14ac:dyDescent="0.25">
      <c r="L53455" s="36"/>
      <c r="M53455" s="36"/>
      <c r="N53455" s="36"/>
    </row>
    <row r="53456" spans="12:14" x14ac:dyDescent="0.25">
      <c r="L53456" s="36"/>
      <c r="M53456" s="36"/>
      <c r="N53456" s="36"/>
    </row>
    <row r="53457" spans="12:14" x14ac:dyDescent="0.25">
      <c r="L53457" s="36"/>
      <c r="M53457" s="36"/>
      <c r="N53457" s="36"/>
    </row>
    <row r="53458" spans="12:14" x14ac:dyDescent="0.25">
      <c r="L53458" s="36"/>
      <c r="M53458" s="36"/>
      <c r="N53458" s="36"/>
    </row>
    <row r="53459" spans="12:14" x14ac:dyDescent="0.25">
      <c r="L53459" s="36"/>
      <c r="M53459" s="36"/>
      <c r="N53459" s="36"/>
    </row>
    <row r="53460" spans="12:14" x14ac:dyDescent="0.25">
      <c r="L53460" s="36"/>
      <c r="M53460" s="36"/>
      <c r="N53460" s="36"/>
    </row>
    <row r="53461" spans="12:14" x14ac:dyDescent="0.25">
      <c r="L53461" s="36"/>
      <c r="M53461" s="36"/>
      <c r="N53461" s="36"/>
    </row>
    <row r="53462" spans="12:14" x14ac:dyDescent="0.25">
      <c r="L53462" s="36"/>
      <c r="M53462" s="36"/>
      <c r="N53462" s="36"/>
    </row>
    <row r="53463" spans="12:14" x14ac:dyDescent="0.25">
      <c r="L53463" s="36"/>
      <c r="M53463" s="36"/>
      <c r="N53463" s="36"/>
    </row>
    <row r="53464" spans="12:14" x14ac:dyDescent="0.25">
      <c r="L53464" s="36"/>
      <c r="M53464" s="36"/>
      <c r="N53464" s="36"/>
    </row>
    <row r="53465" spans="12:14" x14ac:dyDescent="0.25">
      <c r="L53465" s="36"/>
      <c r="M53465" s="36"/>
      <c r="N53465" s="36"/>
    </row>
    <row r="53466" spans="12:14" x14ac:dyDescent="0.25">
      <c r="L53466" s="36"/>
      <c r="M53466" s="36"/>
      <c r="N53466" s="36"/>
    </row>
    <row r="53467" spans="12:14" x14ac:dyDescent="0.25">
      <c r="L53467" s="36"/>
      <c r="M53467" s="36"/>
      <c r="N53467" s="36"/>
    </row>
    <row r="53468" spans="12:14" x14ac:dyDescent="0.25">
      <c r="L53468" s="36"/>
      <c r="M53468" s="36"/>
      <c r="N53468" s="36"/>
    </row>
    <row r="53469" spans="12:14" x14ac:dyDescent="0.25">
      <c r="L53469" s="36"/>
      <c r="M53469" s="36"/>
      <c r="N53469" s="36"/>
    </row>
    <row r="53470" spans="12:14" x14ac:dyDescent="0.25">
      <c r="L53470" s="36"/>
      <c r="M53470" s="36"/>
      <c r="N53470" s="36"/>
    </row>
    <row r="53471" spans="12:14" x14ac:dyDescent="0.25">
      <c r="L53471" s="36"/>
      <c r="M53471" s="36"/>
      <c r="N53471" s="36"/>
    </row>
    <row r="53472" spans="12:14" x14ac:dyDescent="0.25">
      <c r="L53472" s="36"/>
      <c r="M53472" s="36"/>
      <c r="N53472" s="36"/>
    </row>
    <row r="53473" spans="12:14" x14ac:dyDescent="0.25">
      <c r="L53473" s="36"/>
      <c r="M53473" s="36"/>
      <c r="N53473" s="36"/>
    </row>
    <row r="53474" spans="12:14" x14ac:dyDescent="0.25">
      <c r="L53474" s="36"/>
      <c r="M53474" s="36"/>
      <c r="N53474" s="36"/>
    </row>
    <row r="53475" spans="12:14" x14ac:dyDescent="0.25">
      <c r="L53475" s="36"/>
      <c r="M53475" s="36"/>
      <c r="N53475" s="36"/>
    </row>
    <row r="53476" spans="12:14" x14ac:dyDescent="0.25">
      <c r="L53476" s="36"/>
      <c r="M53476" s="36"/>
      <c r="N53476" s="36"/>
    </row>
    <row r="53477" spans="12:14" x14ac:dyDescent="0.25">
      <c r="L53477" s="36"/>
      <c r="M53477" s="36"/>
      <c r="N53477" s="36"/>
    </row>
    <row r="53478" spans="12:14" x14ac:dyDescent="0.25">
      <c r="L53478" s="36"/>
      <c r="M53478" s="36"/>
      <c r="N53478" s="36"/>
    </row>
    <row r="53479" spans="12:14" x14ac:dyDescent="0.25">
      <c r="L53479" s="36"/>
      <c r="M53479" s="36"/>
      <c r="N53479" s="36"/>
    </row>
    <row r="53480" spans="12:14" x14ac:dyDescent="0.25">
      <c r="L53480" s="36"/>
      <c r="M53480" s="36"/>
      <c r="N53480" s="36"/>
    </row>
    <row r="53481" spans="12:14" x14ac:dyDescent="0.25">
      <c r="L53481" s="36"/>
      <c r="M53481" s="36"/>
      <c r="N53481" s="36"/>
    </row>
    <row r="53482" spans="12:14" x14ac:dyDescent="0.25">
      <c r="L53482" s="36"/>
      <c r="M53482" s="36"/>
      <c r="N53482" s="36"/>
    </row>
    <row r="53483" spans="12:14" x14ac:dyDescent="0.25">
      <c r="L53483" s="36"/>
      <c r="M53483" s="36"/>
      <c r="N53483" s="36"/>
    </row>
    <row r="53484" spans="12:14" x14ac:dyDescent="0.25">
      <c r="L53484" s="36"/>
      <c r="M53484" s="36"/>
      <c r="N53484" s="36"/>
    </row>
    <row r="53485" spans="12:14" x14ac:dyDescent="0.25">
      <c r="L53485" s="36"/>
      <c r="M53485" s="36"/>
      <c r="N53485" s="36"/>
    </row>
    <row r="53486" spans="12:14" x14ac:dyDescent="0.25">
      <c r="L53486" s="36"/>
      <c r="M53486" s="36"/>
      <c r="N53486" s="36"/>
    </row>
    <row r="53487" spans="12:14" x14ac:dyDescent="0.25">
      <c r="L53487" s="36"/>
      <c r="M53487" s="36"/>
      <c r="N53487" s="36"/>
    </row>
    <row r="53488" spans="12:14" x14ac:dyDescent="0.25">
      <c r="L53488" s="36"/>
      <c r="M53488" s="36"/>
      <c r="N53488" s="36"/>
    </row>
    <row r="53489" spans="12:14" x14ac:dyDescent="0.25">
      <c r="L53489" s="36"/>
      <c r="M53489" s="36"/>
      <c r="N53489" s="36"/>
    </row>
    <row r="53490" spans="12:14" x14ac:dyDescent="0.25">
      <c r="L53490" s="36"/>
      <c r="M53490" s="36"/>
      <c r="N53490" s="36"/>
    </row>
    <row r="53491" spans="12:14" x14ac:dyDescent="0.25">
      <c r="L53491" s="36"/>
      <c r="M53491" s="36"/>
      <c r="N53491" s="36"/>
    </row>
    <row r="53492" spans="12:14" x14ac:dyDescent="0.25">
      <c r="L53492" s="36"/>
      <c r="M53492" s="36"/>
      <c r="N53492" s="36"/>
    </row>
    <row r="53493" spans="12:14" x14ac:dyDescent="0.25">
      <c r="L53493" s="36"/>
      <c r="M53493" s="36"/>
      <c r="N53493" s="36"/>
    </row>
    <row r="53494" spans="12:14" x14ac:dyDescent="0.25">
      <c r="L53494" s="36"/>
      <c r="M53494" s="36"/>
      <c r="N53494" s="36"/>
    </row>
    <row r="53495" spans="12:14" x14ac:dyDescent="0.25">
      <c r="L53495" s="36"/>
      <c r="M53495" s="36"/>
      <c r="N53495" s="36"/>
    </row>
    <row r="53496" spans="12:14" x14ac:dyDescent="0.25">
      <c r="L53496" s="36"/>
      <c r="M53496" s="36"/>
      <c r="N53496" s="36"/>
    </row>
    <row r="53497" spans="12:14" x14ac:dyDescent="0.25">
      <c r="L53497" s="36"/>
      <c r="M53497" s="36"/>
      <c r="N53497" s="36"/>
    </row>
    <row r="53498" spans="12:14" x14ac:dyDescent="0.25">
      <c r="L53498" s="36"/>
      <c r="M53498" s="36"/>
      <c r="N53498" s="36"/>
    </row>
    <row r="53499" spans="12:14" x14ac:dyDescent="0.25">
      <c r="L53499" s="36"/>
      <c r="M53499" s="36"/>
      <c r="N53499" s="36"/>
    </row>
    <row r="53500" spans="12:14" x14ac:dyDescent="0.25">
      <c r="L53500" s="36"/>
      <c r="M53500" s="36"/>
      <c r="N53500" s="36"/>
    </row>
    <row r="53501" spans="12:14" x14ac:dyDescent="0.25">
      <c r="L53501" s="36"/>
      <c r="M53501" s="36"/>
      <c r="N53501" s="36"/>
    </row>
    <row r="53502" spans="12:14" x14ac:dyDescent="0.25">
      <c r="L53502" s="36"/>
      <c r="M53502" s="36"/>
      <c r="N53502" s="36"/>
    </row>
    <row r="53503" spans="12:14" x14ac:dyDescent="0.25">
      <c r="L53503" s="36"/>
      <c r="M53503" s="36"/>
      <c r="N53503" s="36"/>
    </row>
    <row r="53504" spans="12:14" x14ac:dyDescent="0.25">
      <c r="L53504" s="36"/>
      <c r="M53504" s="36"/>
      <c r="N53504" s="36"/>
    </row>
    <row r="53505" spans="12:14" x14ac:dyDescent="0.25">
      <c r="L53505" s="36"/>
      <c r="M53505" s="36"/>
      <c r="N53505" s="36"/>
    </row>
    <row r="53506" spans="12:14" x14ac:dyDescent="0.25">
      <c r="L53506" s="36"/>
      <c r="M53506" s="36"/>
      <c r="N53506" s="36"/>
    </row>
    <row r="53507" spans="12:14" x14ac:dyDescent="0.25">
      <c r="L53507" s="36"/>
      <c r="M53507" s="36"/>
      <c r="N53507" s="36"/>
    </row>
    <row r="53508" spans="12:14" x14ac:dyDescent="0.25">
      <c r="L53508" s="36"/>
      <c r="M53508" s="36"/>
      <c r="N53508" s="36"/>
    </row>
    <row r="53509" spans="12:14" x14ac:dyDescent="0.25">
      <c r="L53509" s="36"/>
      <c r="M53509" s="36"/>
      <c r="N53509" s="36"/>
    </row>
    <row r="53510" spans="12:14" x14ac:dyDescent="0.25">
      <c r="L53510" s="36"/>
      <c r="M53510" s="36"/>
      <c r="N53510" s="36"/>
    </row>
    <row r="53511" spans="12:14" x14ac:dyDescent="0.25">
      <c r="L53511" s="36"/>
      <c r="M53511" s="36"/>
      <c r="N53511" s="36"/>
    </row>
    <row r="53512" spans="12:14" x14ac:dyDescent="0.25">
      <c r="L53512" s="36"/>
      <c r="M53512" s="36"/>
      <c r="N53512" s="36"/>
    </row>
    <row r="53513" spans="12:14" x14ac:dyDescent="0.25">
      <c r="L53513" s="36"/>
      <c r="M53513" s="36"/>
      <c r="N53513" s="36"/>
    </row>
    <row r="53514" spans="12:14" x14ac:dyDescent="0.25">
      <c r="L53514" s="36"/>
      <c r="M53514" s="36"/>
      <c r="N53514" s="36"/>
    </row>
    <row r="53515" spans="12:14" x14ac:dyDescent="0.25">
      <c r="L53515" s="36"/>
      <c r="M53515" s="36"/>
      <c r="N53515" s="36"/>
    </row>
    <row r="53516" spans="12:14" x14ac:dyDescent="0.25">
      <c r="L53516" s="36"/>
      <c r="M53516" s="36"/>
      <c r="N53516" s="36"/>
    </row>
    <row r="53517" spans="12:14" x14ac:dyDescent="0.25">
      <c r="L53517" s="36"/>
      <c r="M53517" s="36"/>
      <c r="N53517" s="36"/>
    </row>
    <row r="53518" spans="12:14" x14ac:dyDescent="0.25">
      <c r="L53518" s="36"/>
      <c r="M53518" s="36"/>
      <c r="N53518" s="36"/>
    </row>
    <row r="53519" spans="12:14" x14ac:dyDescent="0.25">
      <c r="L53519" s="36"/>
      <c r="M53519" s="36"/>
      <c r="N53519" s="36"/>
    </row>
    <row r="53520" spans="12:14" x14ac:dyDescent="0.25">
      <c r="L53520" s="36"/>
      <c r="M53520" s="36"/>
      <c r="N53520" s="36"/>
    </row>
    <row r="53521" spans="12:14" x14ac:dyDescent="0.25">
      <c r="L53521" s="36"/>
      <c r="M53521" s="36"/>
      <c r="N53521" s="36"/>
    </row>
    <row r="53522" spans="12:14" x14ac:dyDescent="0.25">
      <c r="L53522" s="36"/>
      <c r="M53522" s="36"/>
      <c r="N53522" s="36"/>
    </row>
    <row r="53523" spans="12:14" x14ac:dyDescent="0.25">
      <c r="L53523" s="36"/>
      <c r="M53523" s="36"/>
      <c r="N53523" s="36"/>
    </row>
    <row r="53524" spans="12:14" x14ac:dyDescent="0.25">
      <c r="L53524" s="36"/>
      <c r="M53524" s="36"/>
      <c r="N53524" s="36"/>
    </row>
    <row r="53525" spans="12:14" x14ac:dyDescent="0.25">
      <c r="L53525" s="36"/>
      <c r="M53525" s="36"/>
      <c r="N53525" s="36"/>
    </row>
    <row r="53526" spans="12:14" x14ac:dyDescent="0.25">
      <c r="L53526" s="36"/>
      <c r="M53526" s="36"/>
      <c r="N53526" s="36"/>
    </row>
    <row r="53527" spans="12:14" x14ac:dyDescent="0.25">
      <c r="L53527" s="36"/>
      <c r="M53527" s="36"/>
      <c r="N53527" s="36"/>
    </row>
    <row r="53528" spans="12:14" x14ac:dyDescent="0.25">
      <c r="L53528" s="36"/>
      <c r="M53528" s="36"/>
      <c r="N53528" s="36"/>
    </row>
    <row r="53529" spans="12:14" x14ac:dyDescent="0.25">
      <c r="L53529" s="36"/>
      <c r="M53529" s="36"/>
      <c r="N53529" s="36"/>
    </row>
    <row r="53530" spans="12:14" x14ac:dyDescent="0.25">
      <c r="L53530" s="36"/>
      <c r="M53530" s="36"/>
      <c r="N53530" s="36"/>
    </row>
    <row r="53531" spans="12:14" x14ac:dyDescent="0.25">
      <c r="L53531" s="36"/>
      <c r="M53531" s="36"/>
      <c r="N53531" s="36"/>
    </row>
    <row r="53532" spans="12:14" x14ac:dyDescent="0.25">
      <c r="L53532" s="36"/>
      <c r="M53532" s="36"/>
      <c r="N53532" s="36"/>
    </row>
    <row r="53533" spans="12:14" x14ac:dyDescent="0.25">
      <c r="L53533" s="36"/>
      <c r="M53533" s="36"/>
      <c r="N53533" s="36"/>
    </row>
    <row r="53534" spans="12:14" x14ac:dyDescent="0.25">
      <c r="L53534" s="36"/>
      <c r="M53534" s="36"/>
      <c r="N53534" s="36"/>
    </row>
    <row r="53535" spans="12:14" x14ac:dyDescent="0.25">
      <c r="L53535" s="36"/>
      <c r="M53535" s="36"/>
      <c r="N53535" s="36"/>
    </row>
    <row r="53536" spans="12:14" x14ac:dyDescent="0.25">
      <c r="L53536" s="36"/>
      <c r="M53536" s="36"/>
      <c r="N53536" s="36"/>
    </row>
    <row r="53537" spans="12:14" x14ac:dyDescent="0.25">
      <c r="L53537" s="36"/>
      <c r="M53537" s="36"/>
      <c r="N53537" s="36"/>
    </row>
    <row r="53538" spans="12:14" x14ac:dyDescent="0.25">
      <c r="L53538" s="36"/>
      <c r="M53538" s="36"/>
      <c r="N53538" s="36"/>
    </row>
    <row r="53539" spans="12:14" x14ac:dyDescent="0.25">
      <c r="L53539" s="36"/>
      <c r="M53539" s="36"/>
      <c r="N53539" s="36"/>
    </row>
    <row r="53540" spans="12:14" x14ac:dyDescent="0.25">
      <c r="L53540" s="36"/>
      <c r="M53540" s="36"/>
      <c r="N53540" s="36"/>
    </row>
    <row r="53541" spans="12:14" x14ac:dyDescent="0.25">
      <c r="L53541" s="36"/>
      <c r="M53541" s="36"/>
      <c r="N53541" s="36"/>
    </row>
    <row r="53542" spans="12:14" x14ac:dyDescent="0.25">
      <c r="L53542" s="36"/>
      <c r="M53542" s="36"/>
      <c r="N53542" s="36"/>
    </row>
    <row r="53543" spans="12:14" x14ac:dyDescent="0.25">
      <c r="L53543" s="36"/>
      <c r="M53543" s="36"/>
      <c r="N53543" s="36"/>
    </row>
    <row r="53544" spans="12:14" x14ac:dyDescent="0.25">
      <c r="L53544" s="36"/>
      <c r="M53544" s="36"/>
      <c r="N53544" s="36"/>
    </row>
    <row r="53545" spans="12:14" x14ac:dyDescent="0.25">
      <c r="L53545" s="36"/>
      <c r="M53545" s="36"/>
      <c r="N53545" s="36"/>
    </row>
    <row r="53546" spans="12:14" x14ac:dyDescent="0.25">
      <c r="L53546" s="36"/>
      <c r="M53546" s="36"/>
      <c r="N53546" s="36"/>
    </row>
    <row r="53547" spans="12:14" x14ac:dyDescent="0.25">
      <c r="L53547" s="36"/>
      <c r="M53547" s="36"/>
      <c r="N53547" s="36"/>
    </row>
    <row r="53548" spans="12:14" x14ac:dyDescent="0.25">
      <c r="L53548" s="36"/>
      <c r="M53548" s="36"/>
      <c r="N53548" s="36"/>
    </row>
    <row r="53549" spans="12:14" x14ac:dyDescent="0.25">
      <c r="L53549" s="36"/>
      <c r="M53549" s="36"/>
      <c r="N53549" s="36"/>
    </row>
    <row r="53550" spans="12:14" x14ac:dyDescent="0.25">
      <c r="L53550" s="36"/>
      <c r="M53550" s="36"/>
      <c r="N53550" s="36"/>
    </row>
    <row r="53551" spans="12:14" x14ac:dyDescent="0.25">
      <c r="L53551" s="36"/>
      <c r="M53551" s="36"/>
      <c r="N53551" s="36"/>
    </row>
    <row r="53552" spans="12:14" x14ac:dyDescent="0.25">
      <c r="L53552" s="36"/>
      <c r="M53552" s="36"/>
      <c r="N53552" s="36"/>
    </row>
    <row r="53553" spans="12:14" x14ac:dyDescent="0.25">
      <c r="L53553" s="36"/>
      <c r="M53553" s="36"/>
      <c r="N53553" s="36"/>
    </row>
    <row r="53554" spans="12:14" x14ac:dyDescent="0.25">
      <c r="L53554" s="36"/>
      <c r="M53554" s="36"/>
      <c r="N53554" s="36"/>
    </row>
    <row r="53555" spans="12:14" x14ac:dyDescent="0.25">
      <c r="L53555" s="36"/>
      <c r="M53555" s="36"/>
      <c r="N53555" s="36"/>
    </row>
    <row r="53556" spans="12:14" x14ac:dyDescent="0.25">
      <c r="L53556" s="36"/>
      <c r="M53556" s="36"/>
      <c r="N53556" s="36"/>
    </row>
    <row r="53557" spans="12:14" x14ac:dyDescent="0.25">
      <c r="L53557" s="36"/>
      <c r="M53557" s="36"/>
      <c r="N53557" s="36"/>
    </row>
    <row r="53558" spans="12:14" x14ac:dyDescent="0.25">
      <c r="L53558" s="36"/>
      <c r="M53558" s="36"/>
      <c r="N53558" s="36"/>
    </row>
    <row r="53559" spans="12:14" x14ac:dyDescent="0.25">
      <c r="L53559" s="36"/>
      <c r="M53559" s="36"/>
      <c r="N53559" s="36"/>
    </row>
    <row r="53560" spans="12:14" x14ac:dyDescent="0.25">
      <c r="L53560" s="36"/>
      <c r="M53560" s="36"/>
      <c r="N53560" s="36"/>
    </row>
    <row r="53561" spans="12:14" x14ac:dyDescent="0.25">
      <c r="L53561" s="36"/>
      <c r="M53561" s="36"/>
      <c r="N53561" s="36"/>
    </row>
    <row r="53562" spans="12:14" x14ac:dyDescent="0.25">
      <c r="L53562" s="36"/>
      <c r="M53562" s="36"/>
      <c r="N53562" s="36"/>
    </row>
    <row r="53563" spans="12:14" x14ac:dyDescent="0.25">
      <c r="L53563" s="36"/>
      <c r="M53563" s="36"/>
      <c r="N53563" s="36"/>
    </row>
    <row r="53564" spans="12:14" x14ac:dyDescent="0.25">
      <c r="L53564" s="36"/>
      <c r="M53564" s="36"/>
      <c r="N53564" s="36"/>
    </row>
    <row r="53565" spans="12:14" x14ac:dyDescent="0.25">
      <c r="L53565" s="36"/>
      <c r="M53565" s="36"/>
      <c r="N53565" s="36"/>
    </row>
    <row r="53566" spans="12:14" x14ac:dyDescent="0.25">
      <c r="L53566" s="36"/>
      <c r="M53566" s="36"/>
      <c r="N53566" s="36"/>
    </row>
    <row r="53567" spans="12:14" x14ac:dyDescent="0.25">
      <c r="L53567" s="36"/>
      <c r="M53567" s="36"/>
      <c r="N53567" s="36"/>
    </row>
    <row r="53568" spans="12:14" x14ac:dyDescent="0.25">
      <c r="L53568" s="36"/>
      <c r="M53568" s="36"/>
      <c r="N53568" s="36"/>
    </row>
    <row r="53569" spans="12:14" x14ac:dyDescent="0.25">
      <c r="L53569" s="36"/>
      <c r="M53569" s="36"/>
      <c r="N53569" s="36"/>
    </row>
    <row r="53570" spans="12:14" x14ac:dyDescent="0.25">
      <c r="L53570" s="36"/>
      <c r="M53570" s="36"/>
      <c r="N53570" s="36"/>
    </row>
    <row r="53571" spans="12:14" x14ac:dyDescent="0.25">
      <c r="L53571" s="36"/>
      <c r="M53571" s="36"/>
      <c r="N53571" s="36"/>
    </row>
    <row r="53572" spans="12:14" x14ac:dyDescent="0.25">
      <c r="L53572" s="36"/>
      <c r="M53572" s="36"/>
      <c r="N53572" s="36"/>
    </row>
    <row r="53573" spans="12:14" x14ac:dyDescent="0.25">
      <c r="L53573" s="36"/>
      <c r="M53573" s="36"/>
      <c r="N53573" s="36"/>
    </row>
    <row r="53574" spans="12:14" x14ac:dyDescent="0.25">
      <c r="L53574" s="36"/>
      <c r="M53574" s="36"/>
      <c r="N53574" s="36"/>
    </row>
    <row r="53575" spans="12:14" x14ac:dyDescent="0.25">
      <c r="L53575" s="36"/>
      <c r="M53575" s="36"/>
      <c r="N53575" s="36"/>
    </row>
    <row r="53576" spans="12:14" x14ac:dyDescent="0.25">
      <c r="L53576" s="36"/>
      <c r="M53576" s="36"/>
      <c r="N53576" s="36"/>
    </row>
    <row r="53577" spans="12:14" x14ac:dyDescent="0.25">
      <c r="L53577" s="36"/>
      <c r="M53577" s="36"/>
      <c r="N53577" s="36"/>
    </row>
    <row r="53578" spans="12:14" x14ac:dyDescent="0.25">
      <c r="L53578" s="36"/>
      <c r="M53578" s="36"/>
      <c r="N53578" s="36"/>
    </row>
    <row r="53579" spans="12:14" x14ac:dyDescent="0.25">
      <c r="L53579" s="36"/>
      <c r="M53579" s="36"/>
      <c r="N53579" s="36"/>
    </row>
    <row r="53580" spans="12:14" x14ac:dyDescent="0.25">
      <c r="L53580" s="36"/>
      <c r="M53580" s="36"/>
      <c r="N53580" s="36"/>
    </row>
    <row r="53581" spans="12:14" x14ac:dyDescent="0.25">
      <c r="L53581" s="36"/>
      <c r="M53581" s="36"/>
      <c r="N53581" s="36"/>
    </row>
    <row r="53582" spans="12:14" x14ac:dyDescent="0.25">
      <c r="L53582" s="36"/>
      <c r="M53582" s="36"/>
      <c r="N53582" s="36"/>
    </row>
    <row r="53583" spans="12:14" x14ac:dyDescent="0.25">
      <c r="L53583" s="36"/>
      <c r="M53583" s="36"/>
      <c r="N53583" s="36"/>
    </row>
    <row r="53584" spans="12:14" x14ac:dyDescent="0.25">
      <c r="L53584" s="36"/>
      <c r="M53584" s="36"/>
      <c r="N53584" s="36"/>
    </row>
    <row r="53585" spans="12:14" x14ac:dyDescent="0.25">
      <c r="L53585" s="36"/>
      <c r="M53585" s="36"/>
      <c r="N53585" s="36"/>
    </row>
    <row r="53586" spans="12:14" x14ac:dyDescent="0.25">
      <c r="L53586" s="36"/>
      <c r="M53586" s="36"/>
      <c r="N53586" s="36"/>
    </row>
    <row r="53587" spans="12:14" x14ac:dyDescent="0.25">
      <c r="L53587" s="36"/>
      <c r="M53587" s="36"/>
      <c r="N53587" s="36"/>
    </row>
    <row r="53588" spans="12:14" x14ac:dyDescent="0.25">
      <c r="L53588" s="36"/>
      <c r="M53588" s="36"/>
      <c r="N53588" s="36"/>
    </row>
    <row r="53589" spans="12:14" x14ac:dyDescent="0.25">
      <c r="L53589" s="36"/>
      <c r="M53589" s="36"/>
      <c r="N53589" s="36"/>
    </row>
    <row r="53590" spans="12:14" x14ac:dyDescent="0.25">
      <c r="L53590" s="36"/>
      <c r="M53590" s="36"/>
      <c r="N53590" s="36"/>
    </row>
    <row r="53591" spans="12:14" x14ac:dyDescent="0.25">
      <c r="L53591" s="36"/>
      <c r="M53591" s="36"/>
      <c r="N53591" s="36"/>
    </row>
    <row r="53592" spans="12:14" x14ac:dyDescent="0.25">
      <c r="L53592" s="36"/>
      <c r="M53592" s="36"/>
      <c r="N53592" s="36"/>
    </row>
    <row r="53593" spans="12:14" x14ac:dyDescent="0.25">
      <c r="L53593" s="36"/>
      <c r="M53593" s="36"/>
      <c r="N53593" s="36"/>
    </row>
    <row r="53594" spans="12:14" x14ac:dyDescent="0.25">
      <c r="L53594" s="36"/>
      <c r="M53594" s="36"/>
      <c r="N53594" s="36"/>
    </row>
    <row r="53595" spans="12:14" x14ac:dyDescent="0.25">
      <c r="L53595" s="36"/>
      <c r="M53595" s="36"/>
      <c r="N53595" s="36"/>
    </row>
    <row r="53596" spans="12:14" x14ac:dyDescent="0.25">
      <c r="L53596" s="36"/>
      <c r="M53596" s="36"/>
      <c r="N53596" s="36"/>
    </row>
    <row r="53597" spans="12:14" x14ac:dyDescent="0.25">
      <c r="L53597" s="36"/>
      <c r="M53597" s="36"/>
      <c r="N53597" s="36"/>
    </row>
    <row r="53598" spans="12:14" x14ac:dyDescent="0.25">
      <c r="L53598" s="36"/>
      <c r="M53598" s="36"/>
      <c r="N53598" s="36"/>
    </row>
    <row r="53599" spans="12:14" x14ac:dyDescent="0.25">
      <c r="L53599" s="36"/>
      <c r="M53599" s="36"/>
      <c r="N53599" s="36"/>
    </row>
    <row r="53600" spans="12:14" x14ac:dyDescent="0.25">
      <c r="L53600" s="36"/>
      <c r="M53600" s="36"/>
      <c r="N53600" s="36"/>
    </row>
    <row r="53601" spans="12:14" x14ac:dyDescent="0.25">
      <c r="L53601" s="36"/>
      <c r="M53601" s="36"/>
      <c r="N53601" s="36"/>
    </row>
    <row r="53602" spans="12:14" x14ac:dyDescent="0.25">
      <c r="L53602" s="36"/>
      <c r="M53602" s="36"/>
      <c r="N53602" s="36"/>
    </row>
    <row r="53603" spans="12:14" x14ac:dyDescent="0.25">
      <c r="L53603" s="36"/>
      <c r="M53603" s="36"/>
      <c r="N53603" s="36"/>
    </row>
    <row r="53604" spans="12:14" x14ac:dyDescent="0.25">
      <c r="L53604" s="36"/>
      <c r="M53604" s="36"/>
      <c r="N53604" s="36"/>
    </row>
    <row r="53605" spans="12:14" x14ac:dyDescent="0.25">
      <c r="L53605" s="36"/>
      <c r="M53605" s="36"/>
      <c r="N53605" s="36"/>
    </row>
    <row r="53606" spans="12:14" x14ac:dyDescent="0.25">
      <c r="L53606" s="36"/>
      <c r="M53606" s="36"/>
      <c r="N53606" s="36"/>
    </row>
    <row r="53607" spans="12:14" x14ac:dyDescent="0.25">
      <c r="L53607" s="36"/>
      <c r="M53607" s="36"/>
      <c r="N53607" s="36"/>
    </row>
    <row r="53608" spans="12:14" x14ac:dyDescent="0.25">
      <c r="L53608" s="36"/>
      <c r="M53608" s="36"/>
      <c r="N53608" s="36"/>
    </row>
    <row r="53609" spans="12:14" x14ac:dyDescent="0.25">
      <c r="L53609" s="36"/>
      <c r="M53609" s="36"/>
      <c r="N53609" s="36"/>
    </row>
    <row r="53610" spans="12:14" x14ac:dyDescent="0.25">
      <c r="L53610" s="36"/>
      <c r="M53610" s="36"/>
      <c r="N53610" s="36"/>
    </row>
    <row r="53611" spans="12:14" x14ac:dyDescent="0.25">
      <c r="L53611" s="36"/>
      <c r="M53611" s="36"/>
      <c r="N53611" s="36"/>
    </row>
    <row r="53612" spans="12:14" x14ac:dyDescent="0.25">
      <c r="L53612" s="36"/>
      <c r="M53612" s="36"/>
      <c r="N53612" s="36"/>
    </row>
    <row r="53613" spans="12:14" x14ac:dyDescent="0.25">
      <c r="L53613" s="36"/>
      <c r="M53613" s="36"/>
      <c r="N53613" s="36"/>
    </row>
    <row r="53614" spans="12:14" x14ac:dyDescent="0.25">
      <c r="L53614" s="36"/>
      <c r="M53614" s="36"/>
      <c r="N53614" s="36"/>
    </row>
    <row r="53615" spans="12:14" x14ac:dyDescent="0.25">
      <c r="L53615" s="36"/>
      <c r="M53615" s="36"/>
      <c r="N53615" s="36"/>
    </row>
    <row r="53616" spans="12:14" x14ac:dyDescent="0.25">
      <c r="L53616" s="36"/>
      <c r="M53616" s="36"/>
      <c r="N53616" s="36"/>
    </row>
    <row r="53617" spans="12:14" x14ac:dyDescent="0.25">
      <c r="L53617" s="36"/>
      <c r="M53617" s="36"/>
      <c r="N53617" s="36"/>
    </row>
    <row r="53618" spans="12:14" x14ac:dyDescent="0.25">
      <c r="L53618" s="36"/>
      <c r="M53618" s="36"/>
      <c r="N53618" s="36"/>
    </row>
    <row r="53619" spans="12:14" x14ac:dyDescent="0.25">
      <c r="L53619" s="36"/>
      <c r="M53619" s="36"/>
      <c r="N53619" s="36"/>
    </row>
    <row r="53620" spans="12:14" x14ac:dyDescent="0.25">
      <c r="L53620" s="36"/>
      <c r="M53620" s="36"/>
      <c r="N53620" s="36"/>
    </row>
    <row r="53621" spans="12:14" x14ac:dyDescent="0.25">
      <c r="L53621" s="36"/>
      <c r="M53621" s="36"/>
      <c r="N53621" s="36"/>
    </row>
    <row r="53622" spans="12:14" x14ac:dyDescent="0.25">
      <c r="L53622" s="36"/>
      <c r="M53622" s="36"/>
      <c r="N53622" s="36"/>
    </row>
    <row r="53623" spans="12:14" x14ac:dyDescent="0.25">
      <c r="L53623" s="36"/>
      <c r="M53623" s="36"/>
      <c r="N53623" s="36"/>
    </row>
    <row r="53624" spans="12:14" x14ac:dyDescent="0.25">
      <c r="L53624" s="36"/>
      <c r="M53624" s="36"/>
      <c r="N53624" s="36"/>
    </row>
    <row r="53625" spans="12:14" x14ac:dyDescent="0.25">
      <c r="L53625" s="36"/>
      <c r="M53625" s="36"/>
      <c r="N53625" s="36"/>
    </row>
    <row r="53626" spans="12:14" x14ac:dyDescent="0.25">
      <c r="L53626" s="36"/>
      <c r="M53626" s="36"/>
      <c r="N53626" s="36"/>
    </row>
    <row r="53627" spans="12:14" x14ac:dyDescent="0.25">
      <c r="L53627" s="36"/>
      <c r="M53627" s="36"/>
      <c r="N53627" s="36"/>
    </row>
    <row r="53628" spans="12:14" x14ac:dyDescent="0.25">
      <c r="L53628" s="36"/>
      <c r="M53628" s="36"/>
      <c r="N53628" s="36"/>
    </row>
    <row r="53629" spans="12:14" x14ac:dyDescent="0.25">
      <c r="L53629" s="36"/>
      <c r="M53629" s="36"/>
      <c r="N53629" s="36"/>
    </row>
    <row r="53630" spans="12:14" x14ac:dyDescent="0.25">
      <c r="L53630" s="36"/>
      <c r="M53630" s="36"/>
      <c r="N53630" s="36"/>
    </row>
    <row r="53631" spans="12:14" x14ac:dyDescent="0.25">
      <c r="L53631" s="36"/>
      <c r="M53631" s="36"/>
      <c r="N53631" s="36"/>
    </row>
    <row r="53632" spans="12:14" x14ac:dyDescent="0.25">
      <c r="L53632" s="36"/>
      <c r="M53632" s="36"/>
      <c r="N53632" s="36"/>
    </row>
    <row r="53633" spans="12:14" x14ac:dyDescent="0.25">
      <c r="L53633" s="36"/>
      <c r="M53633" s="36"/>
      <c r="N53633" s="36"/>
    </row>
    <row r="53634" spans="12:14" x14ac:dyDescent="0.25">
      <c r="L53634" s="36"/>
      <c r="M53634" s="36"/>
      <c r="N53634" s="36"/>
    </row>
    <row r="53635" spans="12:14" x14ac:dyDescent="0.25">
      <c r="L53635" s="36"/>
      <c r="M53635" s="36"/>
      <c r="N53635" s="36"/>
    </row>
    <row r="53636" spans="12:14" x14ac:dyDescent="0.25">
      <c r="L53636" s="36"/>
      <c r="M53636" s="36"/>
      <c r="N53636" s="36"/>
    </row>
    <row r="53637" spans="12:14" x14ac:dyDescent="0.25">
      <c r="L53637" s="36"/>
      <c r="M53637" s="36"/>
      <c r="N53637" s="36"/>
    </row>
    <row r="53638" spans="12:14" x14ac:dyDescent="0.25">
      <c r="L53638" s="36"/>
      <c r="M53638" s="36"/>
      <c r="N53638" s="36"/>
    </row>
    <row r="53639" spans="12:14" x14ac:dyDescent="0.25">
      <c r="L53639" s="36"/>
      <c r="M53639" s="36"/>
      <c r="N53639" s="36"/>
    </row>
    <row r="53640" spans="12:14" x14ac:dyDescent="0.25">
      <c r="L53640" s="36"/>
      <c r="M53640" s="36"/>
      <c r="N53640" s="36"/>
    </row>
    <row r="53641" spans="12:14" x14ac:dyDescent="0.25">
      <c r="L53641" s="36"/>
      <c r="M53641" s="36"/>
      <c r="N53641" s="36"/>
    </row>
    <row r="53642" spans="12:14" x14ac:dyDescent="0.25">
      <c r="L53642" s="36"/>
      <c r="M53642" s="36"/>
      <c r="N53642" s="36"/>
    </row>
    <row r="53643" spans="12:14" x14ac:dyDescent="0.25">
      <c r="L53643" s="36"/>
      <c r="M53643" s="36"/>
      <c r="N53643" s="36"/>
    </row>
    <row r="53644" spans="12:14" x14ac:dyDescent="0.25">
      <c r="L53644" s="36"/>
      <c r="M53644" s="36"/>
      <c r="N53644" s="36"/>
    </row>
    <row r="53645" spans="12:14" x14ac:dyDescent="0.25">
      <c r="L53645" s="36"/>
      <c r="M53645" s="36"/>
      <c r="N53645" s="36"/>
    </row>
    <row r="53646" spans="12:14" x14ac:dyDescent="0.25">
      <c r="L53646" s="36"/>
      <c r="M53646" s="36"/>
      <c r="N53646" s="36"/>
    </row>
    <row r="53647" spans="12:14" x14ac:dyDescent="0.25">
      <c r="L53647" s="36"/>
      <c r="M53647" s="36"/>
      <c r="N53647" s="36"/>
    </row>
    <row r="53648" spans="12:14" x14ac:dyDescent="0.25">
      <c r="L53648" s="36"/>
      <c r="M53648" s="36"/>
      <c r="N53648" s="36"/>
    </row>
    <row r="53649" spans="12:14" x14ac:dyDescent="0.25">
      <c r="L53649" s="36"/>
      <c r="M53649" s="36"/>
      <c r="N53649" s="36"/>
    </row>
    <row r="53650" spans="12:14" x14ac:dyDescent="0.25">
      <c r="L53650" s="36"/>
      <c r="M53650" s="36"/>
      <c r="N53650" s="36"/>
    </row>
    <row r="53651" spans="12:14" x14ac:dyDescent="0.25">
      <c r="L53651" s="36"/>
      <c r="M53651" s="36"/>
      <c r="N53651" s="36"/>
    </row>
    <row r="53652" spans="12:14" x14ac:dyDescent="0.25">
      <c r="L53652" s="36"/>
      <c r="M53652" s="36"/>
      <c r="N53652" s="36"/>
    </row>
    <row r="53653" spans="12:14" x14ac:dyDescent="0.25">
      <c r="L53653" s="36"/>
      <c r="M53653" s="36"/>
      <c r="N53653" s="36"/>
    </row>
    <row r="53654" spans="12:14" x14ac:dyDescent="0.25">
      <c r="L53654" s="36"/>
      <c r="M53654" s="36"/>
      <c r="N53654" s="36"/>
    </row>
    <row r="53655" spans="12:14" x14ac:dyDescent="0.25">
      <c r="L53655" s="36"/>
      <c r="M53655" s="36"/>
      <c r="N53655" s="36"/>
    </row>
    <row r="53656" spans="12:14" x14ac:dyDescent="0.25">
      <c r="L53656" s="36"/>
      <c r="M53656" s="36"/>
      <c r="N53656" s="36"/>
    </row>
    <row r="53657" spans="12:14" x14ac:dyDescent="0.25">
      <c r="L53657" s="36"/>
      <c r="M53657" s="36"/>
      <c r="N53657" s="36"/>
    </row>
    <row r="53658" spans="12:14" x14ac:dyDescent="0.25">
      <c r="L53658" s="36"/>
      <c r="M53658" s="36"/>
      <c r="N53658" s="36"/>
    </row>
    <row r="53659" spans="12:14" x14ac:dyDescent="0.25">
      <c r="L53659" s="36"/>
      <c r="M53659" s="36"/>
      <c r="N53659" s="36"/>
    </row>
    <row r="53660" spans="12:14" x14ac:dyDescent="0.25">
      <c r="L53660" s="36"/>
      <c r="M53660" s="36"/>
      <c r="N53660" s="36"/>
    </row>
    <row r="53661" spans="12:14" x14ac:dyDescent="0.25">
      <c r="L53661" s="36"/>
      <c r="M53661" s="36"/>
      <c r="N53661" s="36"/>
    </row>
    <row r="53662" spans="12:14" x14ac:dyDescent="0.25">
      <c r="L53662" s="36"/>
      <c r="M53662" s="36"/>
      <c r="N53662" s="36"/>
    </row>
    <row r="53663" spans="12:14" x14ac:dyDescent="0.25">
      <c r="L53663" s="36"/>
      <c r="M53663" s="36"/>
      <c r="N53663" s="36"/>
    </row>
    <row r="53664" spans="12:14" x14ac:dyDescent="0.25">
      <c r="L53664" s="36"/>
      <c r="M53664" s="36"/>
      <c r="N53664" s="36"/>
    </row>
    <row r="53665" spans="12:14" x14ac:dyDescent="0.25">
      <c r="L53665" s="36"/>
      <c r="M53665" s="36"/>
      <c r="N53665" s="36"/>
    </row>
    <row r="53666" spans="12:14" x14ac:dyDescent="0.25">
      <c r="L53666" s="36"/>
      <c r="M53666" s="36"/>
      <c r="N53666" s="36"/>
    </row>
    <row r="53667" spans="12:14" x14ac:dyDescent="0.25">
      <c r="L53667" s="36"/>
      <c r="M53667" s="36"/>
      <c r="N53667" s="36"/>
    </row>
    <row r="53668" spans="12:14" x14ac:dyDescent="0.25">
      <c r="L53668" s="36"/>
      <c r="M53668" s="36"/>
      <c r="N53668" s="36"/>
    </row>
    <row r="53669" spans="12:14" x14ac:dyDescent="0.25">
      <c r="L53669" s="36"/>
      <c r="M53669" s="36"/>
      <c r="N53669" s="36"/>
    </row>
    <row r="53670" spans="12:14" x14ac:dyDescent="0.25">
      <c r="L53670" s="36"/>
      <c r="M53670" s="36"/>
      <c r="N53670" s="36"/>
    </row>
    <row r="53671" spans="12:14" x14ac:dyDescent="0.25">
      <c r="L53671" s="36"/>
      <c r="M53671" s="36"/>
      <c r="N53671" s="36"/>
    </row>
    <row r="53672" spans="12:14" x14ac:dyDescent="0.25">
      <c r="L53672" s="36"/>
      <c r="M53672" s="36"/>
      <c r="N53672" s="36"/>
    </row>
    <row r="53673" spans="12:14" x14ac:dyDescent="0.25">
      <c r="L53673" s="36"/>
      <c r="M53673" s="36"/>
      <c r="N53673" s="36"/>
    </row>
    <row r="53674" spans="12:14" x14ac:dyDescent="0.25">
      <c r="L53674" s="36"/>
      <c r="M53674" s="36"/>
      <c r="N53674" s="36"/>
    </row>
    <row r="53675" spans="12:14" x14ac:dyDescent="0.25">
      <c r="L53675" s="36"/>
      <c r="M53675" s="36"/>
      <c r="N53675" s="36"/>
    </row>
    <row r="53676" spans="12:14" x14ac:dyDescent="0.25">
      <c r="L53676" s="36"/>
      <c r="M53676" s="36"/>
      <c r="N53676" s="36"/>
    </row>
    <row r="53677" spans="12:14" x14ac:dyDescent="0.25">
      <c r="L53677" s="36"/>
      <c r="M53677" s="36"/>
      <c r="N53677" s="36"/>
    </row>
    <row r="53678" spans="12:14" x14ac:dyDescent="0.25">
      <c r="L53678" s="36"/>
      <c r="M53678" s="36"/>
      <c r="N53678" s="36"/>
    </row>
    <row r="53679" spans="12:14" x14ac:dyDescent="0.25">
      <c r="L53679" s="36"/>
      <c r="M53679" s="36"/>
      <c r="N53679" s="36"/>
    </row>
    <row r="53680" spans="12:14" x14ac:dyDescent="0.25">
      <c r="L53680" s="36"/>
      <c r="M53680" s="36"/>
      <c r="N53680" s="36"/>
    </row>
    <row r="53681" spans="12:14" x14ac:dyDescent="0.25">
      <c r="L53681" s="36"/>
      <c r="M53681" s="36"/>
      <c r="N53681" s="36"/>
    </row>
    <row r="53682" spans="12:14" x14ac:dyDescent="0.25">
      <c r="L53682" s="36"/>
      <c r="M53682" s="36"/>
      <c r="N53682" s="36"/>
    </row>
    <row r="53683" spans="12:14" x14ac:dyDescent="0.25">
      <c r="L53683" s="36"/>
      <c r="M53683" s="36"/>
      <c r="N53683" s="36"/>
    </row>
    <row r="53684" spans="12:14" x14ac:dyDescent="0.25">
      <c r="L53684" s="36"/>
      <c r="M53684" s="36"/>
      <c r="N53684" s="36"/>
    </row>
    <row r="53685" spans="12:14" x14ac:dyDescent="0.25">
      <c r="L53685" s="36"/>
      <c r="M53685" s="36"/>
      <c r="N53685" s="36"/>
    </row>
    <row r="53686" spans="12:14" x14ac:dyDescent="0.25">
      <c r="L53686" s="36"/>
      <c r="M53686" s="36"/>
      <c r="N53686" s="36"/>
    </row>
    <row r="53687" spans="12:14" x14ac:dyDescent="0.25">
      <c r="L53687" s="36"/>
      <c r="M53687" s="36"/>
      <c r="N53687" s="36"/>
    </row>
    <row r="53688" spans="12:14" x14ac:dyDescent="0.25">
      <c r="L53688" s="36"/>
      <c r="M53688" s="36"/>
      <c r="N53688" s="36"/>
    </row>
    <row r="53689" spans="12:14" x14ac:dyDescent="0.25">
      <c r="L53689" s="36"/>
      <c r="M53689" s="36"/>
      <c r="N53689" s="36"/>
    </row>
    <row r="53690" spans="12:14" x14ac:dyDescent="0.25">
      <c r="L53690" s="36"/>
      <c r="M53690" s="36"/>
      <c r="N53690" s="36"/>
    </row>
    <row r="53691" spans="12:14" x14ac:dyDescent="0.25">
      <c r="L53691" s="36"/>
      <c r="M53691" s="36"/>
      <c r="N53691" s="36"/>
    </row>
    <row r="53692" spans="12:14" x14ac:dyDescent="0.25">
      <c r="L53692" s="36"/>
      <c r="M53692" s="36"/>
      <c r="N53692" s="36"/>
    </row>
    <row r="53693" spans="12:14" x14ac:dyDescent="0.25">
      <c r="L53693" s="36"/>
      <c r="M53693" s="36"/>
      <c r="N53693" s="36"/>
    </row>
    <row r="53694" spans="12:14" x14ac:dyDescent="0.25">
      <c r="L53694" s="36"/>
      <c r="M53694" s="36"/>
      <c r="N53694" s="36"/>
    </row>
    <row r="53695" spans="12:14" x14ac:dyDescent="0.25">
      <c r="L53695" s="36"/>
      <c r="M53695" s="36"/>
      <c r="N53695" s="36"/>
    </row>
    <row r="53696" spans="12:14" x14ac:dyDescent="0.25">
      <c r="L53696" s="36"/>
      <c r="M53696" s="36"/>
      <c r="N53696" s="36"/>
    </row>
    <row r="53697" spans="12:14" x14ac:dyDescent="0.25">
      <c r="L53697" s="36"/>
      <c r="M53697" s="36"/>
      <c r="N53697" s="36"/>
    </row>
    <row r="53698" spans="12:14" x14ac:dyDescent="0.25">
      <c r="L53698" s="36"/>
      <c r="M53698" s="36"/>
      <c r="N53698" s="36"/>
    </row>
    <row r="53699" spans="12:14" x14ac:dyDescent="0.25">
      <c r="L53699" s="36"/>
      <c r="M53699" s="36"/>
      <c r="N53699" s="36"/>
    </row>
    <row r="53700" spans="12:14" x14ac:dyDescent="0.25">
      <c r="L53700" s="36"/>
      <c r="M53700" s="36"/>
      <c r="N53700" s="36"/>
    </row>
    <row r="53701" spans="12:14" x14ac:dyDescent="0.25">
      <c r="L53701" s="36"/>
      <c r="M53701" s="36"/>
      <c r="N53701" s="36"/>
    </row>
    <row r="53702" spans="12:14" x14ac:dyDescent="0.25">
      <c r="L53702" s="36"/>
      <c r="M53702" s="36"/>
      <c r="N53702" s="36"/>
    </row>
    <row r="53703" spans="12:14" x14ac:dyDescent="0.25">
      <c r="L53703" s="36"/>
      <c r="M53703" s="36"/>
      <c r="N53703" s="36"/>
    </row>
    <row r="53704" spans="12:14" x14ac:dyDescent="0.25">
      <c r="L53704" s="36"/>
      <c r="M53704" s="36"/>
      <c r="N53704" s="36"/>
    </row>
    <row r="53705" spans="12:14" x14ac:dyDescent="0.25">
      <c r="L53705" s="36"/>
      <c r="M53705" s="36"/>
      <c r="N53705" s="36"/>
    </row>
    <row r="53706" spans="12:14" x14ac:dyDescent="0.25">
      <c r="L53706" s="36"/>
      <c r="M53706" s="36"/>
      <c r="N53706" s="36"/>
    </row>
    <row r="53707" spans="12:14" x14ac:dyDescent="0.25">
      <c r="L53707" s="36"/>
      <c r="M53707" s="36"/>
      <c r="N53707" s="36"/>
    </row>
    <row r="53708" spans="12:14" x14ac:dyDescent="0.25">
      <c r="L53708" s="36"/>
      <c r="M53708" s="36"/>
      <c r="N53708" s="36"/>
    </row>
    <row r="53709" spans="12:14" x14ac:dyDescent="0.25">
      <c r="L53709" s="36"/>
      <c r="M53709" s="36"/>
      <c r="N53709" s="36"/>
    </row>
    <row r="53710" spans="12:14" x14ac:dyDescent="0.25">
      <c r="L53710" s="36"/>
      <c r="M53710" s="36"/>
      <c r="N53710" s="36"/>
    </row>
    <row r="53711" spans="12:14" x14ac:dyDescent="0.25">
      <c r="L53711" s="36"/>
      <c r="M53711" s="36"/>
      <c r="N53711" s="36"/>
    </row>
    <row r="53712" spans="12:14" x14ac:dyDescent="0.25">
      <c r="L53712" s="36"/>
      <c r="M53712" s="36"/>
      <c r="N53712" s="36"/>
    </row>
    <row r="53713" spans="12:14" x14ac:dyDescent="0.25">
      <c r="L53713" s="36"/>
      <c r="M53713" s="36"/>
      <c r="N53713" s="36"/>
    </row>
    <row r="53714" spans="12:14" x14ac:dyDescent="0.25">
      <c r="L53714" s="36"/>
      <c r="M53714" s="36"/>
      <c r="N53714" s="36"/>
    </row>
    <row r="53715" spans="12:14" x14ac:dyDescent="0.25">
      <c r="L53715" s="36"/>
      <c r="M53715" s="36"/>
      <c r="N53715" s="36"/>
    </row>
    <row r="53716" spans="12:14" x14ac:dyDescent="0.25">
      <c r="L53716" s="36"/>
      <c r="M53716" s="36"/>
      <c r="N53716" s="36"/>
    </row>
    <row r="53717" spans="12:14" x14ac:dyDescent="0.25">
      <c r="L53717" s="36"/>
      <c r="M53717" s="36"/>
      <c r="N53717" s="36"/>
    </row>
    <row r="53718" spans="12:14" x14ac:dyDescent="0.25">
      <c r="L53718" s="36"/>
      <c r="M53718" s="36"/>
      <c r="N53718" s="36"/>
    </row>
    <row r="53719" spans="12:14" x14ac:dyDescent="0.25">
      <c r="L53719" s="36"/>
      <c r="M53719" s="36"/>
      <c r="N53719" s="36"/>
    </row>
    <row r="53720" spans="12:14" x14ac:dyDescent="0.25">
      <c r="L53720" s="36"/>
      <c r="M53720" s="36"/>
      <c r="N53720" s="36"/>
    </row>
    <row r="53721" spans="12:14" x14ac:dyDescent="0.25">
      <c r="L53721" s="36"/>
      <c r="M53721" s="36"/>
      <c r="N53721" s="36"/>
    </row>
    <row r="53722" spans="12:14" x14ac:dyDescent="0.25">
      <c r="L53722" s="36"/>
      <c r="M53722" s="36"/>
      <c r="N53722" s="36"/>
    </row>
    <row r="53723" spans="12:14" x14ac:dyDescent="0.25">
      <c r="L53723" s="36"/>
      <c r="M53723" s="36"/>
      <c r="N53723" s="36"/>
    </row>
    <row r="53724" spans="12:14" x14ac:dyDescent="0.25">
      <c r="L53724" s="36"/>
      <c r="M53724" s="36"/>
      <c r="N53724" s="36"/>
    </row>
    <row r="53725" spans="12:14" x14ac:dyDescent="0.25">
      <c r="L53725" s="36"/>
      <c r="M53725" s="36"/>
      <c r="N53725" s="36"/>
    </row>
    <row r="53726" spans="12:14" x14ac:dyDescent="0.25">
      <c r="L53726" s="36"/>
      <c r="M53726" s="36"/>
      <c r="N53726" s="36"/>
    </row>
    <row r="53727" spans="12:14" x14ac:dyDescent="0.25">
      <c r="L53727" s="36"/>
      <c r="M53727" s="36"/>
      <c r="N53727" s="36"/>
    </row>
    <row r="53728" spans="12:14" x14ac:dyDescent="0.25">
      <c r="L53728" s="36"/>
      <c r="M53728" s="36"/>
      <c r="N53728" s="36"/>
    </row>
    <row r="53729" spans="12:14" x14ac:dyDescent="0.25">
      <c r="L53729" s="36"/>
      <c r="M53729" s="36"/>
      <c r="N53729" s="36"/>
    </row>
    <row r="53730" spans="12:14" x14ac:dyDescent="0.25">
      <c r="L53730" s="36"/>
      <c r="M53730" s="36"/>
      <c r="N53730" s="36"/>
    </row>
    <row r="53731" spans="12:14" x14ac:dyDescent="0.25">
      <c r="L53731" s="36"/>
      <c r="M53731" s="36"/>
      <c r="N53731" s="36"/>
    </row>
    <row r="53732" spans="12:14" x14ac:dyDescent="0.25">
      <c r="L53732" s="36"/>
      <c r="M53732" s="36"/>
      <c r="N53732" s="36"/>
    </row>
    <row r="53733" spans="12:14" x14ac:dyDescent="0.25">
      <c r="L53733" s="36"/>
      <c r="M53733" s="36"/>
      <c r="N53733" s="36"/>
    </row>
    <row r="53734" spans="12:14" x14ac:dyDescent="0.25">
      <c r="L53734" s="36"/>
      <c r="M53734" s="36"/>
      <c r="N53734" s="36"/>
    </row>
    <row r="53735" spans="12:14" x14ac:dyDescent="0.25">
      <c r="L53735" s="36"/>
      <c r="M53735" s="36"/>
      <c r="N53735" s="36"/>
    </row>
    <row r="53736" spans="12:14" x14ac:dyDescent="0.25">
      <c r="L53736" s="36"/>
      <c r="M53736" s="36"/>
      <c r="N53736" s="36"/>
    </row>
    <row r="53737" spans="12:14" x14ac:dyDescent="0.25">
      <c r="L53737" s="36"/>
      <c r="M53737" s="36"/>
      <c r="N53737" s="36"/>
    </row>
    <row r="53738" spans="12:14" x14ac:dyDescent="0.25">
      <c r="L53738" s="36"/>
      <c r="M53738" s="36"/>
      <c r="N53738" s="36"/>
    </row>
    <row r="53739" spans="12:14" x14ac:dyDescent="0.25">
      <c r="L53739" s="36"/>
      <c r="M53739" s="36"/>
      <c r="N53739" s="36"/>
    </row>
    <row r="53740" spans="12:14" x14ac:dyDescent="0.25">
      <c r="L53740" s="36"/>
      <c r="M53740" s="36"/>
      <c r="N53740" s="36"/>
    </row>
    <row r="53741" spans="12:14" x14ac:dyDescent="0.25">
      <c r="L53741" s="36"/>
      <c r="M53741" s="36"/>
      <c r="N53741" s="36"/>
    </row>
    <row r="53742" spans="12:14" x14ac:dyDescent="0.25">
      <c r="L53742" s="36"/>
      <c r="M53742" s="36"/>
      <c r="N53742" s="36"/>
    </row>
    <row r="53743" spans="12:14" x14ac:dyDescent="0.25">
      <c r="L53743" s="36"/>
      <c r="M53743" s="36"/>
      <c r="N53743" s="36"/>
    </row>
    <row r="53744" spans="12:14" x14ac:dyDescent="0.25">
      <c r="L53744" s="36"/>
      <c r="M53744" s="36"/>
      <c r="N53744" s="36"/>
    </row>
    <row r="53745" spans="12:14" x14ac:dyDescent="0.25">
      <c r="L53745" s="36"/>
      <c r="M53745" s="36"/>
      <c r="N53745" s="36"/>
    </row>
    <row r="53746" spans="12:14" x14ac:dyDescent="0.25">
      <c r="L53746" s="36"/>
      <c r="M53746" s="36"/>
      <c r="N53746" s="36"/>
    </row>
    <row r="53747" spans="12:14" x14ac:dyDescent="0.25">
      <c r="L53747" s="36"/>
      <c r="M53747" s="36"/>
      <c r="N53747" s="36"/>
    </row>
    <row r="53748" spans="12:14" x14ac:dyDescent="0.25">
      <c r="L53748" s="36"/>
      <c r="M53748" s="36"/>
      <c r="N53748" s="36"/>
    </row>
    <row r="53749" spans="12:14" x14ac:dyDescent="0.25">
      <c r="L53749" s="36"/>
      <c r="M53749" s="36"/>
      <c r="N53749" s="36"/>
    </row>
    <row r="53750" spans="12:14" x14ac:dyDescent="0.25">
      <c r="L53750" s="36"/>
      <c r="M53750" s="36"/>
      <c r="N53750" s="36"/>
    </row>
    <row r="53751" spans="12:14" x14ac:dyDescent="0.25">
      <c r="L53751" s="36"/>
      <c r="M53751" s="36"/>
      <c r="N53751" s="36"/>
    </row>
    <row r="53752" spans="12:14" x14ac:dyDescent="0.25">
      <c r="L53752" s="36"/>
      <c r="M53752" s="36"/>
      <c r="N53752" s="36"/>
    </row>
    <row r="53753" spans="12:14" x14ac:dyDescent="0.25">
      <c r="L53753" s="36"/>
      <c r="M53753" s="36"/>
      <c r="N53753" s="36"/>
    </row>
    <row r="53754" spans="12:14" x14ac:dyDescent="0.25">
      <c r="L53754" s="36"/>
      <c r="M53754" s="36"/>
      <c r="N53754" s="36"/>
    </row>
    <row r="53755" spans="12:14" x14ac:dyDescent="0.25">
      <c r="L53755" s="36"/>
      <c r="M53755" s="36"/>
      <c r="N53755" s="36"/>
    </row>
    <row r="53756" spans="12:14" x14ac:dyDescent="0.25">
      <c r="L53756" s="36"/>
      <c r="M53756" s="36"/>
      <c r="N53756" s="36"/>
    </row>
    <row r="53757" spans="12:14" x14ac:dyDescent="0.25">
      <c r="L53757" s="36"/>
      <c r="M53757" s="36"/>
      <c r="N53757" s="36"/>
    </row>
    <row r="53758" spans="12:14" x14ac:dyDescent="0.25">
      <c r="L53758" s="36"/>
      <c r="M53758" s="36"/>
      <c r="N53758" s="36"/>
    </row>
    <row r="53759" spans="12:14" x14ac:dyDescent="0.25">
      <c r="L53759" s="36"/>
      <c r="M53759" s="36"/>
      <c r="N53759" s="36"/>
    </row>
    <row r="53760" spans="12:14" x14ac:dyDescent="0.25">
      <c r="L53760" s="36"/>
      <c r="M53760" s="36"/>
      <c r="N53760" s="36"/>
    </row>
    <row r="53761" spans="12:14" x14ac:dyDescent="0.25">
      <c r="L53761" s="36"/>
      <c r="M53761" s="36"/>
      <c r="N53761" s="36"/>
    </row>
    <row r="53762" spans="12:14" x14ac:dyDescent="0.25">
      <c r="L53762" s="36"/>
      <c r="M53762" s="36"/>
      <c r="N53762" s="36"/>
    </row>
    <row r="53763" spans="12:14" x14ac:dyDescent="0.25">
      <c r="L53763" s="36"/>
      <c r="M53763" s="36"/>
      <c r="N53763" s="36"/>
    </row>
    <row r="53764" spans="12:14" x14ac:dyDescent="0.25">
      <c r="L53764" s="36"/>
      <c r="M53764" s="36"/>
      <c r="N53764" s="36"/>
    </row>
    <row r="53765" spans="12:14" x14ac:dyDescent="0.25">
      <c r="L53765" s="36"/>
      <c r="M53765" s="36"/>
      <c r="N53765" s="36"/>
    </row>
    <row r="53766" spans="12:14" x14ac:dyDescent="0.25">
      <c r="L53766" s="36"/>
      <c r="M53766" s="36"/>
      <c r="N53766" s="36"/>
    </row>
    <row r="53767" spans="12:14" x14ac:dyDescent="0.25">
      <c r="L53767" s="36"/>
      <c r="M53767" s="36"/>
      <c r="N53767" s="36"/>
    </row>
    <row r="53768" spans="12:14" x14ac:dyDescent="0.25">
      <c r="L53768" s="36"/>
      <c r="M53768" s="36"/>
      <c r="N53768" s="36"/>
    </row>
    <row r="53769" spans="12:14" x14ac:dyDescent="0.25">
      <c r="L53769" s="36"/>
      <c r="M53769" s="36"/>
      <c r="N53769" s="36"/>
    </row>
    <row r="53770" spans="12:14" x14ac:dyDescent="0.25">
      <c r="L53770" s="36"/>
      <c r="M53770" s="36"/>
      <c r="N53770" s="36"/>
    </row>
    <row r="53771" spans="12:14" x14ac:dyDescent="0.25">
      <c r="L53771" s="36"/>
      <c r="M53771" s="36"/>
      <c r="N53771" s="36"/>
    </row>
    <row r="53772" spans="12:14" x14ac:dyDescent="0.25">
      <c r="L53772" s="36"/>
      <c r="M53772" s="36"/>
      <c r="N53772" s="36"/>
    </row>
    <row r="53773" spans="12:14" x14ac:dyDescent="0.25">
      <c r="L53773" s="36"/>
      <c r="M53773" s="36"/>
      <c r="N53773" s="36"/>
    </row>
    <row r="53774" spans="12:14" x14ac:dyDescent="0.25">
      <c r="L53774" s="36"/>
      <c r="M53774" s="36"/>
      <c r="N53774" s="36"/>
    </row>
    <row r="53775" spans="12:14" x14ac:dyDescent="0.25">
      <c r="L53775" s="36"/>
      <c r="M53775" s="36"/>
      <c r="N53775" s="36"/>
    </row>
    <row r="53776" spans="12:14" x14ac:dyDescent="0.25">
      <c r="L53776" s="36"/>
      <c r="M53776" s="36"/>
      <c r="N53776" s="36"/>
    </row>
    <row r="53777" spans="12:14" x14ac:dyDescent="0.25">
      <c r="L53777" s="36"/>
      <c r="M53777" s="36"/>
      <c r="N53777" s="36"/>
    </row>
    <row r="53778" spans="12:14" x14ac:dyDescent="0.25">
      <c r="L53778" s="36"/>
      <c r="M53778" s="36"/>
      <c r="N53778" s="36"/>
    </row>
    <row r="53779" spans="12:14" x14ac:dyDescent="0.25">
      <c r="L53779" s="36"/>
      <c r="M53779" s="36"/>
      <c r="N53779" s="36"/>
    </row>
    <row r="53780" spans="12:14" x14ac:dyDescent="0.25">
      <c r="L53780" s="36"/>
      <c r="M53780" s="36"/>
      <c r="N53780" s="36"/>
    </row>
    <row r="53781" spans="12:14" x14ac:dyDescent="0.25">
      <c r="L53781" s="36"/>
      <c r="M53781" s="36"/>
      <c r="N53781" s="36"/>
    </row>
    <row r="53782" spans="12:14" x14ac:dyDescent="0.25">
      <c r="L53782" s="36"/>
      <c r="M53782" s="36"/>
      <c r="N53782" s="36"/>
    </row>
    <row r="53783" spans="12:14" x14ac:dyDescent="0.25">
      <c r="L53783" s="36"/>
      <c r="M53783" s="36"/>
      <c r="N53783" s="36"/>
    </row>
    <row r="53784" spans="12:14" x14ac:dyDescent="0.25">
      <c r="L53784" s="36"/>
      <c r="M53784" s="36"/>
      <c r="N53784" s="36"/>
    </row>
    <row r="53785" spans="12:14" x14ac:dyDescent="0.25">
      <c r="L53785" s="36"/>
      <c r="M53785" s="36"/>
      <c r="N53785" s="36"/>
    </row>
    <row r="53786" spans="12:14" x14ac:dyDescent="0.25">
      <c r="L53786" s="36"/>
      <c r="M53786" s="36"/>
      <c r="N53786" s="36"/>
    </row>
    <row r="53787" spans="12:14" x14ac:dyDescent="0.25">
      <c r="L53787" s="36"/>
      <c r="M53787" s="36"/>
      <c r="N53787" s="36"/>
    </row>
    <row r="53788" spans="12:14" x14ac:dyDescent="0.25">
      <c r="L53788" s="36"/>
      <c r="M53788" s="36"/>
      <c r="N53788" s="36"/>
    </row>
    <row r="53789" spans="12:14" x14ac:dyDescent="0.25">
      <c r="L53789" s="36"/>
      <c r="M53789" s="36"/>
      <c r="N53789" s="36"/>
    </row>
    <row r="53790" spans="12:14" x14ac:dyDescent="0.25">
      <c r="L53790" s="36"/>
      <c r="M53790" s="36"/>
      <c r="N53790" s="36"/>
    </row>
    <row r="53791" spans="12:14" x14ac:dyDescent="0.25">
      <c r="L53791" s="36"/>
      <c r="M53791" s="36"/>
      <c r="N53791" s="36"/>
    </row>
    <row r="53792" spans="12:14" x14ac:dyDescent="0.25">
      <c r="L53792" s="36"/>
      <c r="M53792" s="36"/>
      <c r="N53792" s="36"/>
    </row>
    <row r="53793" spans="12:14" x14ac:dyDescent="0.25">
      <c r="L53793" s="36"/>
      <c r="M53793" s="36"/>
      <c r="N53793" s="36"/>
    </row>
    <row r="53794" spans="12:14" x14ac:dyDescent="0.25">
      <c r="L53794" s="36"/>
      <c r="M53794" s="36"/>
      <c r="N53794" s="36"/>
    </row>
    <row r="53795" spans="12:14" x14ac:dyDescent="0.25">
      <c r="L53795" s="36"/>
      <c r="M53795" s="36"/>
      <c r="N53795" s="36"/>
    </row>
    <row r="53796" spans="12:14" x14ac:dyDescent="0.25">
      <c r="L53796" s="36"/>
      <c r="M53796" s="36"/>
      <c r="N53796" s="36"/>
    </row>
    <row r="53797" spans="12:14" x14ac:dyDescent="0.25">
      <c r="L53797" s="36"/>
      <c r="M53797" s="36"/>
      <c r="N53797" s="36"/>
    </row>
    <row r="53798" spans="12:14" x14ac:dyDescent="0.25">
      <c r="L53798" s="36"/>
      <c r="M53798" s="36"/>
      <c r="N53798" s="36"/>
    </row>
    <row r="53799" spans="12:14" x14ac:dyDescent="0.25">
      <c r="L53799" s="36"/>
      <c r="M53799" s="36"/>
      <c r="N53799" s="36"/>
    </row>
    <row r="53800" spans="12:14" x14ac:dyDescent="0.25">
      <c r="L53800" s="36"/>
      <c r="M53800" s="36"/>
      <c r="N53800" s="36"/>
    </row>
    <row r="53801" spans="12:14" x14ac:dyDescent="0.25">
      <c r="L53801" s="36"/>
      <c r="M53801" s="36"/>
      <c r="N53801" s="36"/>
    </row>
    <row r="53802" spans="12:14" x14ac:dyDescent="0.25">
      <c r="L53802" s="36"/>
      <c r="M53802" s="36"/>
      <c r="N53802" s="36"/>
    </row>
    <row r="53803" spans="12:14" x14ac:dyDescent="0.25">
      <c r="L53803" s="36"/>
      <c r="M53803" s="36"/>
      <c r="N53803" s="36"/>
    </row>
    <row r="53804" spans="12:14" x14ac:dyDescent="0.25">
      <c r="L53804" s="36"/>
      <c r="M53804" s="36"/>
      <c r="N53804" s="36"/>
    </row>
    <row r="53805" spans="12:14" x14ac:dyDescent="0.25">
      <c r="L53805" s="36"/>
      <c r="M53805" s="36"/>
      <c r="N53805" s="36"/>
    </row>
    <row r="53806" spans="12:14" x14ac:dyDescent="0.25">
      <c r="L53806" s="36"/>
      <c r="M53806" s="36"/>
      <c r="N53806" s="36"/>
    </row>
    <row r="53807" spans="12:14" x14ac:dyDescent="0.25">
      <c r="L53807" s="36"/>
      <c r="M53807" s="36"/>
      <c r="N53807" s="36"/>
    </row>
    <row r="53808" spans="12:14" x14ac:dyDescent="0.25">
      <c r="L53808" s="36"/>
      <c r="M53808" s="36"/>
      <c r="N53808" s="36"/>
    </row>
    <row r="53809" spans="12:14" x14ac:dyDescent="0.25">
      <c r="L53809" s="36"/>
      <c r="M53809" s="36"/>
      <c r="N53809" s="36"/>
    </row>
    <row r="53810" spans="12:14" x14ac:dyDescent="0.25">
      <c r="L53810" s="36"/>
      <c r="M53810" s="36"/>
      <c r="N53810" s="36"/>
    </row>
    <row r="53811" spans="12:14" x14ac:dyDescent="0.25">
      <c r="L53811" s="36"/>
      <c r="M53811" s="36"/>
      <c r="N53811" s="36"/>
    </row>
    <row r="53812" spans="12:14" x14ac:dyDescent="0.25">
      <c r="L53812" s="36"/>
      <c r="M53812" s="36"/>
      <c r="N53812" s="36"/>
    </row>
    <row r="53813" spans="12:14" x14ac:dyDescent="0.25">
      <c r="L53813" s="36"/>
      <c r="M53813" s="36"/>
      <c r="N53813" s="36"/>
    </row>
    <row r="53814" spans="12:14" x14ac:dyDescent="0.25">
      <c r="L53814" s="36"/>
      <c r="M53814" s="36"/>
      <c r="N53814" s="36"/>
    </row>
    <row r="53815" spans="12:14" x14ac:dyDescent="0.25">
      <c r="L53815" s="36"/>
      <c r="M53815" s="36"/>
      <c r="N53815" s="36"/>
    </row>
    <row r="53816" spans="12:14" x14ac:dyDescent="0.25">
      <c r="L53816" s="36"/>
      <c r="M53816" s="36"/>
      <c r="N53816" s="36"/>
    </row>
    <row r="53817" spans="12:14" x14ac:dyDescent="0.25">
      <c r="L53817" s="36"/>
      <c r="M53817" s="36"/>
      <c r="N53817" s="36"/>
    </row>
    <row r="53818" spans="12:14" x14ac:dyDescent="0.25">
      <c r="L53818" s="36"/>
      <c r="M53818" s="36"/>
      <c r="N53818" s="36"/>
    </row>
    <row r="53819" spans="12:14" x14ac:dyDescent="0.25">
      <c r="L53819" s="36"/>
      <c r="M53819" s="36"/>
      <c r="N53819" s="36"/>
    </row>
    <row r="53820" spans="12:14" x14ac:dyDescent="0.25">
      <c r="L53820" s="36"/>
      <c r="M53820" s="36"/>
      <c r="N53820" s="36"/>
    </row>
    <row r="53821" spans="12:14" x14ac:dyDescent="0.25">
      <c r="L53821" s="36"/>
      <c r="M53821" s="36"/>
      <c r="N53821" s="36"/>
    </row>
    <row r="53822" spans="12:14" x14ac:dyDescent="0.25">
      <c r="L53822" s="36"/>
      <c r="M53822" s="36"/>
      <c r="N53822" s="36"/>
    </row>
    <row r="53823" spans="12:14" x14ac:dyDescent="0.25">
      <c r="L53823" s="36"/>
      <c r="M53823" s="36"/>
      <c r="N53823" s="36"/>
    </row>
    <row r="53824" spans="12:14" x14ac:dyDescent="0.25">
      <c r="L53824" s="36"/>
      <c r="M53824" s="36"/>
      <c r="N53824" s="36"/>
    </row>
    <row r="53825" spans="12:14" x14ac:dyDescent="0.25">
      <c r="L53825" s="36"/>
      <c r="M53825" s="36"/>
      <c r="N53825" s="36"/>
    </row>
    <row r="53826" spans="12:14" x14ac:dyDescent="0.25">
      <c r="L53826" s="36"/>
      <c r="M53826" s="36"/>
      <c r="N53826" s="36"/>
    </row>
    <row r="53827" spans="12:14" x14ac:dyDescent="0.25">
      <c r="L53827" s="36"/>
      <c r="M53827" s="36"/>
      <c r="N53827" s="36"/>
    </row>
    <row r="53828" spans="12:14" x14ac:dyDescent="0.25">
      <c r="L53828" s="36"/>
      <c r="M53828" s="36"/>
      <c r="N53828" s="36"/>
    </row>
    <row r="53829" spans="12:14" x14ac:dyDescent="0.25">
      <c r="L53829" s="36"/>
      <c r="M53829" s="36"/>
      <c r="N53829" s="36"/>
    </row>
    <row r="53830" spans="12:14" x14ac:dyDescent="0.25">
      <c r="L53830" s="36"/>
      <c r="M53830" s="36"/>
      <c r="N53830" s="36"/>
    </row>
    <row r="53831" spans="12:14" x14ac:dyDescent="0.25">
      <c r="L53831" s="36"/>
      <c r="M53831" s="36"/>
      <c r="N53831" s="36"/>
    </row>
    <row r="53832" spans="12:14" x14ac:dyDescent="0.25">
      <c r="L53832" s="36"/>
      <c r="M53832" s="36"/>
      <c r="N53832" s="36"/>
    </row>
    <row r="53833" spans="12:14" x14ac:dyDescent="0.25">
      <c r="L53833" s="36"/>
      <c r="M53833" s="36"/>
      <c r="N53833" s="36"/>
    </row>
    <row r="53834" spans="12:14" x14ac:dyDescent="0.25">
      <c r="L53834" s="36"/>
      <c r="M53834" s="36"/>
      <c r="N53834" s="36"/>
    </row>
    <row r="53835" spans="12:14" x14ac:dyDescent="0.25">
      <c r="L53835" s="36"/>
      <c r="M53835" s="36"/>
      <c r="N53835" s="36"/>
    </row>
    <row r="53836" spans="12:14" x14ac:dyDescent="0.25">
      <c r="L53836" s="36"/>
      <c r="M53836" s="36"/>
      <c r="N53836" s="36"/>
    </row>
    <row r="53837" spans="12:14" x14ac:dyDescent="0.25">
      <c r="L53837" s="36"/>
      <c r="M53837" s="36"/>
      <c r="N53837" s="36"/>
    </row>
    <row r="53838" spans="12:14" x14ac:dyDescent="0.25">
      <c r="L53838" s="36"/>
      <c r="M53838" s="36"/>
      <c r="N53838" s="36"/>
    </row>
    <row r="53839" spans="12:14" x14ac:dyDescent="0.25">
      <c r="L53839" s="36"/>
      <c r="M53839" s="36"/>
      <c r="N53839" s="36"/>
    </row>
    <row r="53840" spans="12:14" x14ac:dyDescent="0.25">
      <c r="L53840" s="36"/>
      <c r="M53840" s="36"/>
      <c r="N53840" s="36"/>
    </row>
    <row r="53841" spans="12:14" x14ac:dyDescent="0.25">
      <c r="L53841" s="36"/>
      <c r="M53841" s="36"/>
      <c r="N53841" s="36"/>
    </row>
    <row r="53842" spans="12:14" x14ac:dyDescent="0.25">
      <c r="L53842" s="36"/>
      <c r="M53842" s="36"/>
      <c r="N53842" s="36"/>
    </row>
    <row r="53843" spans="12:14" x14ac:dyDescent="0.25">
      <c r="L53843" s="36"/>
      <c r="M53843" s="36"/>
      <c r="N53843" s="36"/>
    </row>
    <row r="53844" spans="12:14" x14ac:dyDescent="0.25">
      <c r="L53844" s="36"/>
      <c r="M53844" s="36"/>
      <c r="N53844" s="36"/>
    </row>
    <row r="53845" spans="12:14" x14ac:dyDescent="0.25">
      <c r="L53845" s="36"/>
      <c r="M53845" s="36"/>
      <c r="N53845" s="36"/>
    </row>
    <row r="53846" spans="12:14" x14ac:dyDescent="0.25">
      <c r="L53846" s="36"/>
      <c r="M53846" s="36"/>
      <c r="N53846" s="36"/>
    </row>
    <row r="53847" spans="12:14" x14ac:dyDescent="0.25">
      <c r="L53847" s="36"/>
      <c r="M53847" s="36"/>
      <c r="N53847" s="36"/>
    </row>
    <row r="53848" spans="12:14" x14ac:dyDescent="0.25">
      <c r="L53848" s="36"/>
      <c r="M53848" s="36"/>
      <c r="N53848" s="36"/>
    </row>
    <row r="53849" spans="12:14" x14ac:dyDescent="0.25">
      <c r="L53849" s="36"/>
      <c r="M53849" s="36"/>
      <c r="N53849" s="36"/>
    </row>
    <row r="53850" spans="12:14" x14ac:dyDescent="0.25">
      <c r="L53850" s="36"/>
      <c r="M53850" s="36"/>
      <c r="N53850" s="36"/>
    </row>
    <row r="53851" spans="12:14" x14ac:dyDescent="0.25">
      <c r="L53851" s="36"/>
      <c r="M53851" s="36"/>
      <c r="N53851" s="36"/>
    </row>
    <row r="53852" spans="12:14" x14ac:dyDescent="0.25">
      <c r="L53852" s="36"/>
      <c r="M53852" s="36"/>
      <c r="N53852" s="36"/>
    </row>
    <row r="53853" spans="12:14" x14ac:dyDescent="0.25">
      <c r="L53853" s="36"/>
      <c r="M53853" s="36"/>
      <c r="N53853" s="36"/>
    </row>
    <row r="53854" spans="12:14" x14ac:dyDescent="0.25">
      <c r="L53854" s="36"/>
      <c r="M53854" s="36"/>
      <c r="N53854" s="36"/>
    </row>
    <row r="53855" spans="12:14" x14ac:dyDescent="0.25">
      <c r="L53855" s="36"/>
      <c r="M53855" s="36"/>
      <c r="N53855" s="36"/>
    </row>
    <row r="53856" spans="12:14" x14ac:dyDescent="0.25">
      <c r="L53856" s="36"/>
      <c r="M53856" s="36"/>
      <c r="N53856" s="36"/>
    </row>
    <row r="53857" spans="12:14" x14ac:dyDescent="0.25">
      <c r="L53857" s="36"/>
      <c r="M53857" s="36"/>
      <c r="N53857" s="36"/>
    </row>
    <row r="53858" spans="12:14" x14ac:dyDescent="0.25">
      <c r="L53858" s="36"/>
      <c r="M53858" s="36"/>
      <c r="N53858" s="36"/>
    </row>
    <row r="53859" spans="12:14" x14ac:dyDescent="0.25">
      <c r="L53859" s="36"/>
      <c r="M53859" s="36"/>
      <c r="N53859" s="36"/>
    </row>
    <row r="53860" spans="12:14" x14ac:dyDescent="0.25">
      <c r="L53860" s="36"/>
      <c r="M53860" s="36"/>
      <c r="N53860" s="36"/>
    </row>
    <row r="53861" spans="12:14" x14ac:dyDescent="0.25">
      <c r="L53861" s="36"/>
      <c r="M53861" s="36"/>
      <c r="N53861" s="36"/>
    </row>
    <row r="53862" spans="12:14" x14ac:dyDescent="0.25">
      <c r="L53862" s="36"/>
      <c r="M53862" s="36"/>
      <c r="N53862" s="36"/>
    </row>
    <row r="53863" spans="12:14" x14ac:dyDescent="0.25">
      <c r="L53863" s="36"/>
      <c r="M53863" s="36"/>
      <c r="N53863" s="36"/>
    </row>
    <row r="53864" spans="12:14" x14ac:dyDescent="0.25">
      <c r="L53864" s="36"/>
      <c r="M53864" s="36"/>
      <c r="N53864" s="36"/>
    </row>
    <row r="53865" spans="12:14" x14ac:dyDescent="0.25">
      <c r="L53865" s="36"/>
      <c r="M53865" s="36"/>
      <c r="N53865" s="36"/>
    </row>
    <row r="53866" spans="12:14" x14ac:dyDescent="0.25">
      <c r="L53866" s="36"/>
      <c r="M53866" s="36"/>
      <c r="N53866" s="36"/>
    </row>
    <row r="53867" spans="12:14" x14ac:dyDescent="0.25">
      <c r="L53867" s="36"/>
      <c r="M53867" s="36"/>
      <c r="N53867" s="36"/>
    </row>
    <row r="53868" spans="12:14" x14ac:dyDescent="0.25">
      <c r="L53868" s="36"/>
      <c r="M53868" s="36"/>
      <c r="N53868" s="36"/>
    </row>
    <row r="53869" spans="12:14" x14ac:dyDescent="0.25">
      <c r="L53869" s="36"/>
      <c r="M53869" s="36"/>
      <c r="N53869" s="36"/>
    </row>
    <row r="53870" spans="12:14" x14ac:dyDescent="0.25">
      <c r="L53870" s="36"/>
      <c r="M53870" s="36"/>
      <c r="N53870" s="36"/>
    </row>
    <row r="53871" spans="12:14" x14ac:dyDescent="0.25">
      <c r="L53871" s="36"/>
      <c r="M53871" s="36"/>
      <c r="N53871" s="36"/>
    </row>
    <row r="53872" spans="12:14" x14ac:dyDescent="0.25">
      <c r="L53872" s="36"/>
      <c r="M53872" s="36"/>
      <c r="N53872" s="36"/>
    </row>
    <row r="53873" spans="12:14" x14ac:dyDescent="0.25">
      <c r="L53873" s="36"/>
      <c r="M53873" s="36"/>
      <c r="N53873" s="36"/>
    </row>
    <row r="53874" spans="12:14" x14ac:dyDescent="0.25">
      <c r="L53874" s="36"/>
      <c r="M53874" s="36"/>
      <c r="N53874" s="36"/>
    </row>
    <row r="53875" spans="12:14" x14ac:dyDescent="0.25">
      <c r="L53875" s="36"/>
      <c r="M53875" s="36"/>
      <c r="N53875" s="36"/>
    </row>
    <row r="53876" spans="12:14" x14ac:dyDescent="0.25">
      <c r="L53876" s="36"/>
      <c r="M53876" s="36"/>
      <c r="N53876" s="36"/>
    </row>
    <row r="53877" spans="12:14" x14ac:dyDescent="0.25">
      <c r="L53877" s="36"/>
      <c r="M53877" s="36"/>
      <c r="N53877" s="36"/>
    </row>
    <row r="53878" spans="12:14" x14ac:dyDescent="0.25">
      <c r="L53878" s="36"/>
      <c r="M53878" s="36"/>
      <c r="N53878" s="36"/>
    </row>
    <row r="53879" spans="12:14" x14ac:dyDescent="0.25">
      <c r="L53879" s="36"/>
      <c r="M53879" s="36"/>
      <c r="N53879" s="36"/>
    </row>
    <row r="53880" spans="12:14" x14ac:dyDescent="0.25">
      <c r="L53880" s="36"/>
      <c r="M53880" s="36"/>
      <c r="N53880" s="36"/>
    </row>
    <row r="53881" spans="12:14" x14ac:dyDescent="0.25">
      <c r="L53881" s="36"/>
      <c r="M53881" s="36"/>
      <c r="N53881" s="36"/>
    </row>
    <row r="53882" spans="12:14" x14ac:dyDescent="0.25">
      <c r="L53882" s="36"/>
      <c r="M53882" s="36"/>
      <c r="N53882" s="36"/>
    </row>
    <row r="53883" spans="12:14" x14ac:dyDescent="0.25">
      <c r="L53883" s="36"/>
      <c r="M53883" s="36"/>
      <c r="N53883" s="36"/>
    </row>
    <row r="53884" spans="12:14" x14ac:dyDescent="0.25">
      <c r="L53884" s="36"/>
      <c r="M53884" s="36"/>
      <c r="N53884" s="36"/>
    </row>
    <row r="53885" spans="12:14" x14ac:dyDescent="0.25">
      <c r="L53885" s="36"/>
      <c r="M53885" s="36"/>
      <c r="N53885" s="36"/>
    </row>
    <row r="53886" spans="12:14" x14ac:dyDescent="0.25">
      <c r="L53886" s="36"/>
      <c r="M53886" s="36"/>
      <c r="N53886" s="36"/>
    </row>
    <row r="53887" spans="12:14" x14ac:dyDescent="0.25">
      <c r="L53887" s="36"/>
      <c r="M53887" s="36"/>
      <c r="N53887" s="36"/>
    </row>
    <row r="53888" spans="12:14" x14ac:dyDescent="0.25">
      <c r="L53888" s="36"/>
      <c r="M53888" s="36"/>
      <c r="N53888" s="36"/>
    </row>
    <row r="53889" spans="12:14" x14ac:dyDescent="0.25">
      <c r="L53889" s="36"/>
      <c r="M53889" s="36"/>
      <c r="N53889" s="36"/>
    </row>
    <row r="53890" spans="12:14" x14ac:dyDescent="0.25">
      <c r="L53890" s="36"/>
      <c r="M53890" s="36"/>
      <c r="N53890" s="36"/>
    </row>
    <row r="53891" spans="12:14" x14ac:dyDescent="0.25">
      <c r="L53891" s="36"/>
      <c r="M53891" s="36"/>
      <c r="N53891" s="36"/>
    </row>
    <row r="53892" spans="12:14" x14ac:dyDescent="0.25">
      <c r="L53892" s="36"/>
      <c r="M53892" s="36"/>
      <c r="N53892" s="36"/>
    </row>
    <row r="53893" spans="12:14" x14ac:dyDescent="0.25">
      <c r="L53893" s="36"/>
      <c r="M53893" s="36"/>
      <c r="N53893" s="36"/>
    </row>
    <row r="53894" spans="12:14" x14ac:dyDescent="0.25">
      <c r="L53894" s="36"/>
      <c r="M53894" s="36"/>
      <c r="N53894" s="36"/>
    </row>
    <row r="53895" spans="12:14" x14ac:dyDescent="0.25">
      <c r="L53895" s="36"/>
      <c r="M53895" s="36"/>
      <c r="N53895" s="36"/>
    </row>
    <row r="53896" spans="12:14" x14ac:dyDescent="0.25">
      <c r="L53896" s="36"/>
      <c r="M53896" s="36"/>
      <c r="N53896" s="36"/>
    </row>
    <row r="53897" spans="12:14" x14ac:dyDescent="0.25">
      <c r="L53897" s="36"/>
      <c r="M53897" s="36"/>
      <c r="N53897" s="36"/>
    </row>
    <row r="53898" spans="12:14" x14ac:dyDescent="0.25">
      <c r="L53898" s="36"/>
      <c r="M53898" s="36"/>
      <c r="N53898" s="36"/>
    </row>
    <row r="53899" spans="12:14" x14ac:dyDescent="0.25">
      <c r="L53899" s="36"/>
      <c r="M53899" s="36"/>
      <c r="N53899" s="36"/>
    </row>
    <row r="53900" spans="12:14" x14ac:dyDescent="0.25">
      <c r="L53900" s="36"/>
      <c r="M53900" s="36"/>
      <c r="N53900" s="36"/>
    </row>
    <row r="53901" spans="12:14" x14ac:dyDescent="0.25">
      <c r="L53901" s="36"/>
      <c r="M53901" s="36"/>
      <c r="N53901" s="36"/>
    </row>
    <row r="53902" spans="12:14" x14ac:dyDescent="0.25">
      <c r="L53902" s="36"/>
      <c r="M53902" s="36"/>
      <c r="N53902" s="36"/>
    </row>
    <row r="53903" spans="12:14" x14ac:dyDescent="0.25">
      <c r="L53903" s="36"/>
      <c r="M53903" s="36"/>
      <c r="N53903" s="36"/>
    </row>
    <row r="53904" spans="12:14" x14ac:dyDescent="0.25">
      <c r="L53904" s="36"/>
      <c r="M53904" s="36"/>
      <c r="N53904" s="36"/>
    </row>
    <row r="53905" spans="12:14" x14ac:dyDescent="0.25">
      <c r="L53905" s="36"/>
      <c r="M53905" s="36"/>
      <c r="N53905" s="36"/>
    </row>
    <row r="53906" spans="12:14" x14ac:dyDescent="0.25">
      <c r="L53906" s="36"/>
      <c r="M53906" s="36"/>
      <c r="N53906" s="36"/>
    </row>
    <row r="53907" spans="12:14" x14ac:dyDescent="0.25">
      <c r="L53907" s="36"/>
      <c r="M53907" s="36"/>
      <c r="N53907" s="36"/>
    </row>
    <row r="53908" spans="12:14" x14ac:dyDescent="0.25">
      <c r="L53908" s="36"/>
      <c r="M53908" s="36"/>
      <c r="N53908" s="36"/>
    </row>
    <row r="53909" spans="12:14" x14ac:dyDescent="0.25">
      <c r="L53909" s="36"/>
      <c r="M53909" s="36"/>
      <c r="N53909" s="36"/>
    </row>
    <row r="53910" spans="12:14" x14ac:dyDescent="0.25">
      <c r="L53910" s="36"/>
      <c r="M53910" s="36"/>
      <c r="N53910" s="36"/>
    </row>
    <row r="53911" spans="12:14" x14ac:dyDescent="0.25">
      <c r="L53911" s="36"/>
      <c r="M53911" s="36"/>
      <c r="N53911" s="36"/>
    </row>
    <row r="53912" spans="12:14" x14ac:dyDescent="0.25">
      <c r="L53912" s="36"/>
      <c r="M53912" s="36"/>
      <c r="N53912" s="36"/>
    </row>
    <row r="53913" spans="12:14" x14ac:dyDescent="0.25">
      <c r="L53913" s="36"/>
      <c r="M53913" s="36"/>
      <c r="N53913" s="36"/>
    </row>
    <row r="53914" spans="12:14" x14ac:dyDescent="0.25">
      <c r="L53914" s="36"/>
      <c r="M53914" s="36"/>
      <c r="N53914" s="36"/>
    </row>
    <row r="53915" spans="12:14" x14ac:dyDescent="0.25">
      <c r="L53915" s="36"/>
      <c r="M53915" s="36"/>
      <c r="N53915" s="36"/>
    </row>
    <row r="53916" spans="12:14" x14ac:dyDescent="0.25">
      <c r="L53916" s="36"/>
      <c r="M53916" s="36"/>
      <c r="N53916" s="36"/>
    </row>
    <row r="53917" spans="12:14" x14ac:dyDescent="0.25">
      <c r="L53917" s="36"/>
      <c r="M53917" s="36"/>
      <c r="N53917" s="36"/>
    </row>
    <row r="53918" spans="12:14" x14ac:dyDescent="0.25">
      <c r="L53918" s="36"/>
      <c r="M53918" s="36"/>
      <c r="N53918" s="36"/>
    </row>
    <row r="53919" spans="12:14" x14ac:dyDescent="0.25">
      <c r="L53919" s="36"/>
      <c r="M53919" s="36"/>
      <c r="N53919" s="36"/>
    </row>
    <row r="53920" spans="12:14" x14ac:dyDescent="0.25">
      <c r="L53920" s="36"/>
      <c r="M53920" s="36"/>
      <c r="N53920" s="36"/>
    </row>
    <row r="53921" spans="12:14" x14ac:dyDescent="0.25">
      <c r="L53921" s="36"/>
      <c r="M53921" s="36"/>
      <c r="N53921" s="36"/>
    </row>
    <row r="53922" spans="12:14" x14ac:dyDescent="0.25">
      <c r="L53922" s="36"/>
      <c r="M53922" s="36"/>
      <c r="N53922" s="36"/>
    </row>
    <row r="53923" spans="12:14" x14ac:dyDescent="0.25">
      <c r="L53923" s="36"/>
      <c r="M53923" s="36"/>
      <c r="N53923" s="36"/>
    </row>
    <row r="53924" spans="12:14" x14ac:dyDescent="0.25">
      <c r="L53924" s="36"/>
      <c r="M53924" s="36"/>
      <c r="N53924" s="36"/>
    </row>
    <row r="53925" spans="12:14" x14ac:dyDescent="0.25">
      <c r="L53925" s="36"/>
      <c r="M53925" s="36"/>
      <c r="N53925" s="36"/>
    </row>
    <row r="53926" spans="12:14" x14ac:dyDescent="0.25">
      <c r="L53926" s="36"/>
      <c r="M53926" s="36"/>
      <c r="N53926" s="36"/>
    </row>
    <row r="53927" spans="12:14" x14ac:dyDescent="0.25">
      <c r="L53927" s="36"/>
      <c r="M53927" s="36"/>
      <c r="N53927" s="36"/>
    </row>
    <row r="53928" spans="12:14" x14ac:dyDescent="0.25">
      <c r="L53928" s="36"/>
      <c r="M53928" s="36"/>
      <c r="N53928" s="36"/>
    </row>
    <row r="53929" spans="12:14" x14ac:dyDescent="0.25">
      <c r="L53929" s="36"/>
      <c r="M53929" s="36"/>
      <c r="N53929" s="36"/>
    </row>
    <row r="53930" spans="12:14" x14ac:dyDescent="0.25">
      <c r="L53930" s="36"/>
      <c r="M53930" s="36"/>
      <c r="N53930" s="36"/>
    </row>
    <row r="53931" spans="12:14" x14ac:dyDescent="0.25">
      <c r="L53931" s="36"/>
      <c r="M53931" s="36"/>
      <c r="N53931" s="36"/>
    </row>
    <row r="53932" spans="12:14" x14ac:dyDescent="0.25">
      <c r="L53932" s="36"/>
      <c r="M53932" s="36"/>
      <c r="N53932" s="36"/>
    </row>
    <row r="53933" spans="12:14" x14ac:dyDescent="0.25">
      <c r="L53933" s="36"/>
      <c r="M53933" s="36"/>
      <c r="N53933" s="36"/>
    </row>
    <row r="53934" spans="12:14" x14ac:dyDescent="0.25">
      <c r="L53934" s="36"/>
      <c r="M53934" s="36"/>
      <c r="N53934" s="36"/>
    </row>
    <row r="53935" spans="12:14" x14ac:dyDescent="0.25">
      <c r="L53935" s="36"/>
      <c r="M53935" s="36"/>
      <c r="N53935" s="36"/>
    </row>
    <row r="53936" spans="12:14" x14ac:dyDescent="0.25">
      <c r="L53936" s="36"/>
      <c r="M53936" s="36"/>
      <c r="N53936" s="36"/>
    </row>
    <row r="53937" spans="12:14" x14ac:dyDescent="0.25">
      <c r="L53937" s="36"/>
      <c r="M53937" s="36"/>
      <c r="N53937" s="36"/>
    </row>
    <row r="53938" spans="12:14" x14ac:dyDescent="0.25">
      <c r="L53938" s="36"/>
      <c r="M53938" s="36"/>
      <c r="N53938" s="36"/>
    </row>
    <row r="53939" spans="12:14" x14ac:dyDescent="0.25">
      <c r="L53939" s="36"/>
      <c r="M53939" s="36"/>
      <c r="N53939" s="36"/>
    </row>
    <row r="53940" spans="12:14" x14ac:dyDescent="0.25">
      <c r="L53940" s="36"/>
      <c r="M53940" s="36"/>
      <c r="N53940" s="36"/>
    </row>
    <row r="53941" spans="12:14" x14ac:dyDescent="0.25">
      <c r="L53941" s="36"/>
      <c r="M53941" s="36"/>
      <c r="N53941" s="36"/>
    </row>
    <row r="53942" spans="12:14" x14ac:dyDescent="0.25">
      <c r="L53942" s="36"/>
      <c r="M53942" s="36"/>
      <c r="N53942" s="36"/>
    </row>
    <row r="53943" spans="12:14" x14ac:dyDescent="0.25">
      <c r="L53943" s="36"/>
      <c r="M53943" s="36"/>
      <c r="N53943" s="36"/>
    </row>
    <row r="53944" spans="12:14" x14ac:dyDescent="0.25">
      <c r="L53944" s="36"/>
      <c r="M53944" s="36"/>
      <c r="N53944" s="36"/>
    </row>
    <row r="53945" spans="12:14" x14ac:dyDescent="0.25">
      <c r="L53945" s="36"/>
      <c r="M53945" s="36"/>
      <c r="N53945" s="36"/>
    </row>
    <row r="53946" spans="12:14" x14ac:dyDescent="0.25">
      <c r="L53946" s="36"/>
      <c r="M53946" s="36"/>
      <c r="N53946" s="36"/>
    </row>
    <row r="53947" spans="12:14" x14ac:dyDescent="0.25">
      <c r="L53947" s="36"/>
      <c r="M53947" s="36"/>
      <c r="N53947" s="36"/>
    </row>
    <row r="53948" spans="12:14" x14ac:dyDescent="0.25">
      <c r="L53948" s="36"/>
      <c r="M53948" s="36"/>
      <c r="N53948" s="36"/>
    </row>
    <row r="53949" spans="12:14" x14ac:dyDescent="0.25">
      <c r="L53949" s="36"/>
      <c r="M53949" s="36"/>
      <c r="N53949" s="36"/>
    </row>
    <row r="53950" spans="12:14" x14ac:dyDescent="0.25">
      <c r="L53950" s="36"/>
      <c r="M53950" s="36"/>
      <c r="N53950" s="36"/>
    </row>
    <row r="53951" spans="12:14" x14ac:dyDescent="0.25">
      <c r="L53951" s="36"/>
      <c r="M53951" s="36"/>
      <c r="N53951" s="36"/>
    </row>
    <row r="53952" spans="12:14" x14ac:dyDescent="0.25">
      <c r="L53952" s="36"/>
      <c r="M53952" s="36"/>
      <c r="N53952" s="36"/>
    </row>
    <row r="53953" spans="12:14" x14ac:dyDescent="0.25">
      <c r="L53953" s="36"/>
      <c r="M53953" s="36"/>
      <c r="N53953" s="36"/>
    </row>
    <row r="53954" spans="12:14" x14ac:dyDescent="0.25">
      <c r="L53954" s="36"/>
      <c r="M53954" s="36"/>
      <c r="N53954" s="36"/>
    </row>
    <row r="53955" spans="12:14" x14ac:dyDescent="0.25">
      <c r="L53955" s="36"/>
      <c r="M53955" s="36"/>
      <c r="N53955" s="36"/>
    </row>
    <row r="53956" spans="12:14" x14ac:dyDescent="0.25">
      <c r="L53956" s="36"/>
      <c r="M53956" s="36"/>
      <c r="N53956" s="36"/>
    </row>
    <row r="53957" spans="12:14" x14ac:dyDescent="0.25">
      <c r="L53957" s="36"/>
      <c r="M53957" s="36"/>
      <c r="N53957" s="36"/>
    </row>
    <row r="53958" spans="12:14" x14ac:dyDescent="0.25">
      <c r="L53958" s="36"/>
      <c r="M53958" s="36"/>
      <c r="N53958" s="36"/>
    </row>
    <row r="53959" spans="12:14" x14ac:dyDescent="0.25">
      <c r="L53959" s="36"/>
      <c r="M53959" s="36"/>
      <c r="N53959" s="36"/>
    </row>
    <row r="53960" spans="12:14" x14ac:dyDescent="0.25">
      <c r="L53960" s="36"/>
      <c r="M53960" s="36"/>
      <c r="N53960" s="36"/>
    </row>
    <row r="53961" spans="12:14" x14ac:dyDescent="0.25">
      <c r="L53961" s="36"/>
      <c r="M53961" s="36"/>
      <c r="N53961" s="36"/>
    </row>
    <row r="53962" spans="12:14" x14ac:dyDescent="0.25">
      <c r="L53962" s="36"/>
      <c r="M53962" s="36"/>
      <c r="N53962" s="36"/>
    </row>
    <row r="53963" spans="12:14" x14ac:dyDescent="0.25">
      <c r="L53963" s="36"/>
      <c r="M53963" s="36"/>
      <c r="N53963" s="36"/>
    </row>
    <row r="53964" spans="12:14" x14ac:dyDescent="0.25">
      <c r="L53964" s="36"/>
      <c r="M53964" s="36"/>
      <c r="N53964" s="36"/>
    </row>
    <row r="53965" spans="12:14" x14ac:dyDescent="0.25">
      <c r="L53965" s="36"/>
      <c r="M53965" s="36"/>
      <c r="N53965" s="36"/>
    </row>
    <row r="53966" spans="12:14" x14ac:dyDescent="0.25">
      <c r="L53966" s="36"/>
      <c r="M53966" s="36"/>
      <c r="N53966" s="36"/>
    </row>
    <row r="53967" spans="12:14" x14ac:dyDescent="0.25">
      <c r="L53967" s="36"/>
      <c r="M53967" s="36"/>
      <c r="N53967" s="36"/>
    </row>
    <row r="53968" spans="12:14" x14ac:dyDescent="0.25">
      <c r="L53968" s="36"/>
      <c r="M53968" s="36"/>
      <c r="N53968" s="36"/>
    </row>
    <row r="53969" spans="12:14" x14ac:dyDescent="0.25">
      <c r="L53969" s="36"/>
      <c r="M53969" s="36"/>
      <c r="N53969" s="36"/>
    </row>
    <row r="53970" spans="12:14" x14ac:dyDescent="0.25">
      <c r="L53970" s="36"/>
      <c r="M53970" s="36"/>
      <c r="N53970" s="36"/>
    </row>
    <row r="53971" spans="12:14" x14ac:dyDescent="0.25">
      <c r="L53971" s="36"/>
      <c r="M53971" s="36"/>
      <c r="N53971" s="36"/>
    </row>
    <row r="53972" spans="12:14" x14ac:dyDescent="0.25">
      <c r="L53972" s="36"/>
      <c r="M53972" s="36"/>
      <c r="N53972" s="36"/>
    </row>
    <row r="53973" spans="12:14" x14ac:dyDescent="0.25">
      <c r="L53973" s="36"/>
      <c r="M53973" s="36"/>
      <c r="N53973" s="36"/>
    </row>
    <row r="53974" spans="12:14" x14ac:dyDescent="0.25">
      <c r="L53974" s="36"/>
      <c r="M53974" s="36"/>
      <c r="N53974" s="36"/>
    </row>
    <row r="53975" spans="12:14" x14ac:dyDescent="0.25">
      <c r="L53975" s="36"/>
      <c r="M53975" s="36"/>
      <c r="N53975" s="36"/>
    </row>
    <row r="53976" spans="12:14" x14ac:dyDescent="0.25">
      <c r="L53976" s="36"/>
      <c r="M53976" s="36"/>
      <c r="N53976" s="36"/>
    </row>
    <row r="53977" spans="12:14" x14ac:dyDescent="0.25">
      <c r="L53977" s="36"/>
      <c r="M53977" s="36"/>
      <c r="N53977" s="36"/>
    </row>
    <row r="53978" spans="12:14" x14ac:dyDescent="0.25">
      <c r="L53978" s="36"/>
      <c r="M53978" s="36"/>
      <c r="N53978" s="36"/>
    </row>
    <row r="53979" spans="12:14" x14ac:dyDescent="0.25">
      <c r="L53979" s="36"/>
      <c r="M53979" s="36"/>
      <c r="N53979" s="36"/>
    </row>
    <row r="53980" spans="12:14" x14ac:dyDescent="0.25">
      <c r="L53980" s="36"/>
      <c r="M53980" s="36"/>
      <c r="N53980" s="36"/>
    </row>
    <row r="53981" spans="12:14" x14ac:dyDescent="0.25">
      <c r="L53981" s="36"/>
      <c r="M53981" s="36"/>
      <c r="N53981" s="36"/>
    </row>
    <row r="53982" spans="12:14" x14ac:dyDescent="0.25">
      <c r="L53982" s="36"/>
      <c r="M53982" s="36"/>
      <c r="N53982" s="36"/>
    </row>
    <row r="53983" spans="12:14" x14ac:dyDescent="0.25">
      <c r="L53983" s="36"/>
      <c r="M53983" s="36"/>
      <c r="N53983" s="36"/>
    </row>
    <row r="53984" spans="12:14" x14ac:dyDescent="0.25">
      <c r="L53984" s="36"/>
      <c r="M53984" s="36"/>
      <c r="N53984" s="36"/>
    </row>
    <row r="53985" spans="12:14" x14ac:dyDescent="0.25">
      <c r="L53985" s="36"/>
      <c r="M53985" s="36"/>
      <c r="N53985" s="36"/>
    </row>
    <row r="53986" spans="12:14" x14ac:dyDescent="0.25">
      <c r="L53986" s="36"/>
      <c r="M53986" s="36"/>
      <c r="N53986" s="36"/>
    </row>
    <row r="53987" spans="12:14" x14ac:dyDescent="0.25">
      <c r="L53987" s="36"/>
      <c r="M53987" s="36"/>
      <c r="N53987" s="36"/>
    </row>
    <row r="53988" spans="12:14" x14ac:dyDescent="0.25">
      <c r="L53988" s="36"/>
      <c r="M53988" s="36"/>
      <c r="N53988" s="36"/>
    </row>
    <row r="53989" spans="12:14" x14ac:dyDescent="0.25">
      <c r="L53989" s="36"/>
      <c r="M53989" s="36"/>
      <c r="N53989" s="36"/>
    </row>
    <row r="53990" spans="12:14" x14ac:dyDescent="0.25">
      <c r="L53990" s="36"/>
      <c r="M53990" s="36"/>
      <c r="N53990" s="36"/>
    </row>
    <row r="53991" spans="12:14" x14ac:dyDescent="0.25">
      <c r="L53991" s="36"/>
      <c r="M53991" s="36"/>
      <c r="N53991" s="36"/>
    </row>
    <row r="53992" spans="12:14" x14ac:dyDescent="0.25">
      <c r="L53992" s="36"/>
      <c r="M53992" s="36"/>
      <c r="N53992" s="36"/>
    </row>
    <row r="53993" spans="12:14" x14ac:dyDescent="0.25">
      <c r="L53993" s="36"/>
      <c r="M53993" s="36"/>
      <c r="N53993" s="36"/>
    </row>
    <row r="53994" spans="12:14" x14ac:dyDescent="0.25">
      <c r="L53994" s="36"/>
      <c r="M53994" s="36"/>
      <c r="N53994" s="36"/>
    </row>
    <row r="53995" spans="12:14" x14ac:dyDescent="0.25">
      <c r="L53995" s="36"/>
      <c r="M53995" s="36"/>
      <c r="N53995" s="36"/>
    </row>
    <row r="53996" spans="12:14" x14ac:dyDescent="0.25">
      <c r="L53996" s="36"/>
      <c r="M53996" s="36"/>
      <c r="N53996" s="36"/>
    </row>
    <row r="53997" spans="12:14" x14ac:dyDescent="0.25">
      <c r="L53997" s="36"/>
      <c r="M53997" s="36"/>
      <c r="N53997" s="36"/>
    </row>
    <row r="53998" spans="12:14" x14ac:dyDescent="0.25">
      <c r="L53998" s="36"/>
      <c r="M53998" s="36"/>
      <c r="N53998" s="36"/>
    </row>
    <row r="53999" spans="12:14" x14ac:dyDescent="0.25">
      <c r="L53999" s="36"/>
      <c r="M53999" s="36"/>
      <c r="N53999" s="36"/>
    </row>
    <row r="54000" spans="12:14" x14ac:dyDescent="0.25">
      <c r="L54000" s="36"/>
      <c r="M54000" s="36"/>
      <c r="N54000" s="36"/>
    </row>
    <row r="54001" spans="12:14" x14ac:dyDescent="0.25">
      <c r="L54001" s="36"/>
      <c r="M54001" s="36"/>
      <c r="N54001" s="36"/>
    </row>
    <row r="54002" spans="12:14" x14ac:dyDescent="0.25">
      <c r="L54002" s="36"/>
      <c r="M54002" s="36"/>
      <c r="N54002" s="36"/>
    </row>
    <row r="54003" spans="12:14" x14ac:dyDescent="0.25">
      <c r="L54003" s="36"/>
      <c r="M54003" s="36"/>
      <c r="N54003" s="36"/>
    </row>
    <row r="54004" spans="12:14" x14ac:dyDescent="0.25">
      <c r="L54004" s="36"/>
      <c r="M54004" s="36"/>
      <c r="N54004" s="36"/>
    </row>
    <row r="54005" spans="12:14" x14ac:dyDescent="0.25">
      <c r="L54005" s="36"/>
      <c r="M54005" s="36"/>
      <c r="N54005" s="36"/>
    </row>
    <row r="54006" spans="12:14" x14ac:dyDescent="0.25">
      <c r="L54006" s="36"/>
      <c r="M54006" s="36"/>
      <c r="N54006" s="36"/>
    </row>
    <row r="54007" spans="12:14" x14ac:dyDescent="0.25">
      <c r="L54007" s="36"/>
      <c r="M54007" s="36"/>
      <c r="N54007" s="36"/>
    </row>
    <row r="54008" spans="12:14" x14ac:dyDescent="0.25">
      <c r="L54008" s="36"/>
      <c r="M54008" s="36"/>
      <c r="N54008" s="36"/>
    </row>
    <row r="54009" spans="12:14" x14ac:dyDescent="0.25">
      <c r="L54009" s="36"/>
      <c r="M54009" s="36"/>
      <c r="N54009" s="36"/>
    </row>
    <row r="54010" spans="12:14" x14ac:dyDescent="0.25">
      <c r="L54010" s="36"/>
      <c r="M54010" s="36"/>
      <c r="N54010" s="36"/>
    </row>
    <row r="54011" spans="12:14" x14ac:dyDescent="0.25">
      <c r="L54011" s="36"/>
      <c r="M54011" s="36"/>
      <c r="N54011" s="36"/>
    </row>
    <row r="54012" spans="12:14" x14ac:dyDescent="0.25">
      <c r="L54012" s="36"/>
      <c r="M54012" s="36"/>
      <c r="N54012" s="36"/>
    </row>
    <row r="54013" spans="12:14" x14ac:dyDescent="0.25">
      <c r="L54013" s="36"/>
      <c r="M54013" s="36"/>
      <c r="N54013" s="36"/>
    </row>
    <row r="54014" spans="12:14" x14ac:dyDescent="0.25">
      <c r="L54014" s="36"/>
      <c r="M54014" s="36"/>
      <c r="N54014" s="36"/>
    </row>
    <row r="54015" spans="12:14" x14ac:dyDescent="0.25">
      <c r="L54015" s="36"/>
      <c r="M54015" s="36"/>
      <c r="N54015" s="36"/>
    </row>
    <row r="54016" spans="12:14" x14ac:dyDescent="0.25">
      <c r="L54016" s="36"/>
      <c r="M54016" s="36"/>
      <c r="N54016" s="36"/>
    </row>
    <row r="54017" spans="12:14" x14ac:dyDescent="0.25">
      <c r="L54017" s="36"/>
      <c r="M54017" s="36"/>
      <c r="N54017" s="36"/>
    </row>
    <row r="54018" spans="12:14" x14ac:dyDescent="0.25">
      <c r="L54018" s="36"/>
      <c r="M54018" s="36"/>
      <c r="N54018" s="36"/>
    </row>
    <row r="54019" spans="12:14" x14ac:dyDescent="0.25">
      <c r="L54019" s="36"/>
      <c r="M54019" s="36"/>
      <c r="N54019" s="36"/>
    </row>
    <row r="54020" spans="12:14" x14ac:dyDescent="0.25">
      <c r="L54020" s="36"/>
      <c r="M54020" s="36"/>
      <c r="N54020" s="36"/>
    </row>
    <row r="54021" spans="12:14" x14ac:dyDescent="0.25">
      <c r="L54021" s="36"/>
      <c r="M54021" s="36"/>
      <c r="N54021" s="36"/>
    </row>
    <row r="54022" spans="12:14" x14ac:dyDescent="0.25">
      <c r="L54022" s="36"/>
      <c r="M54022" s="36"/>
      <c r="N54022" s="36"/>
    </row>
    <row r="54023" spans="12:14" x14ac:dyDescent="0.25">
      <c r="L54023" s="36"/>
      <c r="M54023" s="36"/>
      <c r="N54023" s="36"/>
    </row>
    <row r="54024" spans="12:14" x14ac:dyDescent="0.25">
      <c r="L54024" s="36"/>
      <c r="M54024" s="36"/>
      <c r="N54024" s="36"/>
    </row>
    <row r="54025" spans="12:14" x14ac:dyDescent="0.25">
      <c r="L54025" s="36"/>
      <c r="M54025" s="36"/>
      <c r="N54025" s="36"/>
    </row>
    <row r="54026" spans="12:14" x14ac:dyDescent="0.25">
      <c r="L54026" s="36"/>
      <c r="M54026" s="36"/>
      <c r="N54026" s="36"/>
    </row>
    <row r="54027" spans="12:14" x14ac:dyDescent="0.25">
      <c r="L54027" s="36"/>
      <c r="M54027" s="36"/>
      <c r="N54027" s="36"/>
    </row>
    <row r="54028" spans="12:14" x14ac:dyDescent="0.25">
      <c r="L54028" s="36"/>
      <c r="M54028" s="36"/>
      <c r="N54028" s="36"/>
    </row>
    <row r="54029" spans="12:14" x14ac:dyDescent="0.25">
      <c r="L54029" s="36"/>
      <c r="M54029" s="36"/>
      <c r="N54029" s="36"/>
    </row>
    <row r="54030" spans="12:14" x14ac:dyDescent="0.25">
      <c r="L54030" s="36"/>
      <c r="M54030" s="36"/>
      <c r="N54030" s="36"/>
    </row>
    <row r="54031" spans="12:14" x14ac:dyDescent="0.25">
      <c r="L54031" s="36"/>
      <c r="M54031" s="36"/>
      <c r="N54031" s="36"/>
    </row>
    <row r="54032" spans="12:14" x14ac:dyDescent="0.25">
      <c r="L54032" s="36"/>
      <c r="M54032" s="36"/>
      <c r="N54032" s="36"/>
    </row>
    <row r="54033" spans="12:14" x14ac:dyDescent="0.25">
      <c r="L54033" s="36"/>
      <c r="M54033" s="36"/>
      <c r="N54033" s="36"/>
    </row>
    <row r="54034" spans="12:14" x14ac:dyDescent="0.25">
      <c r="L54034" s="36"/>
      <c r="M54034" s="36"/>
      <c r="N54034" s="36"/>
    </row>
    <row r="54035" spans="12:14" x14ac:dyDescent="0.25">
      <c r="L54035" s="36"/>
      <c r="M54035" s="36"/>
      <c r="N54035" s="36"/>
    </row>
    <row r="54036" spans="12:14" x14ac:dyDescent="0.25">
      <c r="L54036" s="36"/>
      <c r="M54036" s="36"/>
      <c r="N54036" s="36"/>
    </row>
    <row r="54037" spans="12:14" x14ac:dyDescent="0.25">
      <c r="L54037" s="36"/>
      <c r="M54037" s="36"/>
      <c r="N54037" s="36"/>
    </row>
    <row r="54038" spans="12:14" x14ac:dyDescent="0.25">
      <c r="L54038" s="36"/>
      <c r="M54038" s="36"/>
      <c r="N54038" s="36"/>
    </row>
    <row r="54039" spans="12:14" x14ac:dyDescent="0.25">
      <c r="L54039" s="36"/>
      <c r="M54039" s="36"/>
      <c r="N54039" s="36"/>
    </row>
    <row r="54040" spans="12:14" x14ac:dyDescent="0.25">
      <c r="L54040" s="36"/>
      <c r="M54040" s="36"/>
      <c r="N54040" s="36"/>
    </row>
    <row r="54041" spans="12:14" x14ac:dyDescent="0.25">
      <c r="L54041" s="36"/>
      <c r="M54041" s="36"/>
      <c r="N54041" s="36"/>
    </row>
    <row r="54042" spans="12:14" x14ac:dyDescent="0.25">
      <c r="L54042" s="36"/>
      <c r="M54042" s="36"/>
      <c r="N54042" s="36"/>
    </row>
    <row r="54043" spans="12:14" x14ac:dyDescent="0.25">
      <c r="L54043" s="36"/>
      <c r="M54043" s="36"/>
      <c r="N54043" s="36"/>
    </row>
    <row r="54044" spans="12:14" x14ac:dyDescent="0.25">
      <c r="L54044" s="36"/>
      <c r="M54044" s="36"/>
      <c r="N54044" s="36"/>
    </row>
    <row r="54045" spans="12:14" x14ac:dyDescent="0.25">
      <c r="L54045" s="36"/>
      <c r="M54045" s="36"/>
      <c r="N54045" s="36"/>
    </row>
    <row r="54046" spans="12:14" x14ac:dyDescent="0.25">
      <c r="L54046" s="36"/>
      <c r="M54046" s="36"/>
      <c r="N54046" s="36"/>
    </row>
    <row r="54047" spans="12:14" x14ac:dyDescent="0.25">
      <c r="L54047" s="36"/>
      <c r="M54047" s="36"/>
      <c r="N54047" s="36"/>
    </row>
    <row r="54048" spans="12:14" x14ac:dyDescent="0.25">
      <c r="L54048" s="36"/>
      <c r="M54048" s="36"/>
      <c r="N54048" s="36"/>
    </row>
    <row r="54049" spans="12:14" x14ac:dyDescent="0.25">
      <c r="L54049" s="36"/>
      <c r="M54049" s="36"/>
      <c r="N54049" s="36"/>
    </row>
    <row r="54050" spans="12:14" x14ac:dyDescent="0.25">
      <c r="L54050" s="36"/>
      <c r="M54050" s="36"/>
      <c r="N54050" s="36"/>
    </row>
    <row r="54051" spans="12:14" x14ac:dyDescent="0.25">
      <c r="L54051" s="36"/>
      <c r="M54051" s="36"/>
      <c r="N54051" s="36"/>
    </row>
    <row r="54052" spans="12:14" x14ac:dyDescent="0.25">
      <c r="L54052" s="36"/>
      <c r="M54052" s="36"/>
      <c r="N54052" s="36"/>
    </row>
    <row r="54053" spans="12:14" x14ac:dyDescent="0.25">
      <c r="L54053" s="36"/>
      <c r="M54053" s="36"/>
      <c r="N54053" s="36"/>
    </row>
    <row r="54054" spans="12:14" x14ac:dyDescent="0.25">
      <c r="L54054" s="36"/>
      <c r="M54054" s="36"/>
      <c r="N54054" s="36"/>
    </row>
    <row r="54055" spans="12:14" x14ac:dyDescent="0.25">
      <c r="L54055" s="36"/>
      <c r="M54055" s="36"/>
      <c r="N54055" s="36"/>
    </row>
    <row r="54056" spans="12:14" x14ac:dyDescent="0.25">
      <c r="L54056" s="36"/>
      <c r="M54056" s="36"/>
      <c r="N54056" s="36"/>
    </row>
    <row r="54057" spans="12:14" x14ac:dyDescent="0.25">
      <c r="L54057" s="36"/>
      <c r="M54057" s="36"/>
      <c r="N54057" s="36"/>
    </row>
    <row r="54058" spans="12:14" x14ac:dyDescent="0.25">
      <c r="L54058" s="36"/>
      <c r="M54058" s="36"/>
      <c r="N54058" s="36"/>
    </row>
    <row r="54059" spans="12:14" x14ac:dyDescent="0.25">
      <c r="L54059" s="36"/>
      <c r="M54059" s="36"/>
      <c r="N54059" s="36"/>
    </row>
    <row r="54060" spans="12:14" x14ac:dyDescent="0.25">
      <c r="L54060" s="36"/>
      <c r="M54060" s="36"/>
      <c r="N54060" s="36"/>
    </row>
    <row r="54061" spans="12:14" x14ac:dyDescent="0.25">
      <c r="L54061" s="36"/>
      <c r="M54061" s="36"/>
      <c r="N54061" s="36"/>
    </row>
    <row r="54062" spans="12:14" x14ac:dyDescent="0.25">
      <c r="L54062" s="36"/>
      <c r="M54062" s="36"/>
      <c r="N54062" s="36"/>
    </row>
    <row r="54063" spans="12:14" x14ac:dyDescent="0.25">
      <c r="L54063" s="36"/>
      <c r="M54063" s="36"/>
      <c r="N54063" s="36"/>
    </row>
    <row r="54064" spans="12:14" x14ac:dyDescent="0.25">
      <c r="L54064" s="36"/>
      <c r="M54064" s="36"/>
      <c r="N54064" s="36"/>
    </row>
    <row r="54065" spans="12:14" x14ac:dyDescent="0.25">
      <c r="L54065" s="36"/>
      <c r="M54065" s="36"/>
      <c r="N54065" s="36"/>
    </row>
    <row r="54066" spans="12:14" x14ac:dyDescent="0.25">
      <c r="L54066" s="36"/>
      <c r="M54066" s="36"/>
      <c r="N54066" s="36"/>
    </row>
    <row r="54067" spans="12:14" x14ac:dyDescent="0.25">
      <c r="L54067" s="36"/>
      <c r="M54067" s="36"/>
      <c r="N54067" s="36"/>
    </row>
    <row r="54068" spans="12:14" x14ac:dyDescent="0.25">
      <c r="L54068" s="36"/>
      <c r="M54068" s="36"/>
      <c r="N54068" s="36"/>
    </row>
    <row r="54069" spans="12:14" x14ac:dyDescent="0.25">
      <c r="L54069" s="36"/>
      <c r="M54069" s="36"/>
      <c r="N54069" s="36"/>
    </row>
    <row r="54070" spans="12:14" x14ac:dyDescent="0.25">
      <c r="L54070" s="36"/>
      <c r="M54070" s="36"/>
      <c r="N54070" s="36"/>
    </row>
    <row r="54071" spans="12:14" x14ac:dyDescent="0.25">
      <c r="L54071" s="36"/>
      <c r="M54071" s="36"/>
      <c r="N54071" s="36"/>
    </row>
    <row r="54072" spans="12:14" x14ac:dyDescent="0.25">
      <c r="L54072" s="36"/>
      <c r="M54072" s="36"/>
      <c r="N54072" s="36"/>
    </row>
    <row r="54073" spans="12:14" x14ac:dyDescent="0.25">
      <c r="L54073" s="36"/>
      <c r="M54073" s="36"/>
      <c r="N54073" s="36"/>
    </row>
    <row r="54074" spans="12:14" x14ac:dyDescent="0.25">
      <c r="L54074" s="36"/>
      <c r="M54074" s="36"/>
      <c r="N54074" s="36"/>
    </row>
    <row r="54075" spans="12:14" x14ac:dyDescent="0.25">
      <c r="L54075" s="36"/>
      <c r="M54075" s="36"/>
      <c r="N54075" s="36"/>
    </row>
    <row r="54076" spans="12:14" x14ac:dyDescent="0.25">
      <c r="L54076" s="36"/>
      <c r="M54076" s="36"/>
      <c r="N54076" s="36"/>
    </row>
    <row r="54077" spans="12:14" x14ac:dyDescent="0.25">
      <c r="L54077" s="36"/>
      <c r="M54077" s="36"/>
      <c r="N54077" s="36"/>
    </row>
    <row r="54078" spans="12:14" x14ac:dyDescent="0.25">
      <c r="L54078" s="36"/>
      <c r="M54078" s="36"/>
      <c r="N54078" s="36"/>
    </row>
    <row r="54079" spans="12:14" x14ac:dyDescent="0.25">
      <c r="L54079" s="36"/>
      <c r="M54079" s="36"/>
      <c r="N54079" s="36"/>
    </row>
    <row r="54080" spans="12:14" x14ac:dyDescent="0.25">
      <c r="L54080" s="36"/>
      <c r="M54080" s="36"/>
      <c r="N54080" s="36"/>
    </row>
    <row r="54081" spans="12:14" x14ac:dyDescent="0.25">
      <c r="L54081" s="36"/>
      <c r="M54081" s="36"/>
      <c r="N54081" s="36"/>
    </row>
    <row r="54082" spans="12:14" x14ac:dyDescent="0.25">
      <c r="L54082" s="36"/>
      <c r="M54082" s="36"/>
      <c r="N54082" s="36"/>
    </row>
    <row r="54083" spans="12:14" x14ac:dyDescent="0.25">
      <c r="L54083" s="36"/>
      <c r="M54083" s="36"/>
      <c r="N54083" s="36"/>
    </row>
    <row r="54084" spans="12:14" x14ac:dyDescent="0.25">
      <c r="L54084" s="36"/>
      <c r="M54084" s="36"/>
      <c r="N54084" s="36"/>
    </row>
    <row r="54085" spans="12:14" x14ac:dyDescent="0.25">
      <c r="L54085" s="36"/>
      <c r="M54085" s="36"/>
      <c r="N54085" s="36"/>
    </row>
    <row r="54086" spans="12:14" x14ac:dyDescent="0.25">
      <c r="L54086" s="36"/>
      <c r="M54086" s="36"/>
      <c r="N54086" s="36"/>
    </row>
    <row r="54087" spans="12:14" x14ac:dyDescent="0.25">
      <c r="L54087" s="36"/>
      <c r="M54087" s="36"/>
      <c r="N54087" s="36"/>
    </row>
    <row r="54088" spans="12:14" x14ac:dyDescent="0.25">
      <c r="L54088" s="36"/>
      <c r="M54088" s="36"/>
      <c r="N54088" s="36"/>
    </row>
    <row r="54089" spans="12:14" x14ac:dyDescent="0.25">
      <c r="L54089" s="36"/>
      <c r="M54089" s="36"/>
      <c r="N54089" s="36"/>
    </row>
    <row r="54090" spans="12:14" x14ac:dyDescent="0.25">
      <c r="L54090" s="36"/>
      <c r="M54090" s="36"/>
      <c r="N54090" s="36"/>
    </row>
    <row r="54091" spans="12:14" x14ac:dyDescent="0.25">
      <c r="L54091" s="36"/>
      <c r="M54091" s="36"/>
      <c r="N54091" s="36"/>
    </row>
    <row r="54092" spans="12:14" x14ac:dyDescent="0.25">
      <c r="L54092" s="36"/>
      <c r="M54092" s="36"/>
      <c r="N54092" s="36"/>
    </row>
    <row r="54093" spans="12:14" x14ac:dyDescent="0.25">
      <c r="L54093" s="36"/>
      <c r="M54093" s="36"/>
      <c r="N54093" s="36"/>
    </row>
    <row r="54094" spans="12:14" x14ac:dyDescent="0.25">
      <c r="L54094" s="36"/>
      <c r="M54094" s="36"/>
      <c r="N54094" s="36"/>
    </row>
    <row r="54095" spans="12:14" x14ac:dyDescent="0.25">
      <c r="L54095" s="36"/>
      <c r="M54095" s="36"/>
      <c r="N54095" s="36"/>
    </row>
    <row r="54096" spans="12:14" x14ac:dyDescent="0.25">
      <c r="L54096" s="36"/>
      <c r="M54096" s="36"/>
      <c r="N54096" s="36"/>
    </row>
    <row r="54097" spans="12:14" x14ac:dyDescent="0.25">
      <c r="L54097" s="36"/>
      <c r="M54097" s="36"/>
      <c r="N54097" s="36"/>
    </row>
    <row r="54098" spans="12:14" x14ac:dyDescent="0.25">
      <c r="L54098" s="36"/>
      <c r="M54098" s="36"/>
      <c r="N54098" s="36"/>
    </row>
    <row r="54099" spans="12:14" x14ac:dyDescent="0.25">
      <c r="L54099" s="36"/>
      <c r="M54099" s="36"/>
      <c r="N54099" s="36"/>
    </row>
    <row r="54100" spans="12:14" x14ac:dyDescent="0.25">
      <c r="L54100" s="36"/>
      <c r="M54100" s="36"/>
      <c r="N54100" s="36"/>
    </row>
    <row r="54101" spans="12:14" x14ac:dyDescent="0.25">
      <c r="L54101" s="36"/>
      <c r="M54101" s="36"/>
      <c r="N54101" s="36"/>
    </row>
    <row r="54102" spans="12:14" x14ac:dyDescent="0.25">
      <c r="L54102" s="36"/>
      <c r="M54102" s="36"/>
      <c r="N54102" s="36"/>
    </row>
    <row r="54103" spans="12:14" x14ac:dyDescent="0.25">
      <c r="L54103" s="36"/>
      <c r="M54103" s="36"/>
      <c r="N54103" s="36"/>
    </row>
    <row r="54104" spans="12:14" x14ac:dyDescent="0.25">
      <c r="L54104" s="36"/>
      <c r="M54104" s="36"/>
      <c r="N54104" s="36"/>
    </row>
    <row r="54105" spans="12:14" x14ac:dyDescent="0.25">
      <c r="L54105" s="36"/>
      <c r="M54105" s="36"/>
      <c r="N54105" s="36"/>
    </row>
    <row r="54106" spans="12:14" x14ac:dyDescent="0.25">
      <c r="L54106" s="36"/>
      <c r="M54106" s="36"/>
      <c r="N54106" s="36"/>
    </row>
    <row r="54107" spans="12:14" x14ac:dyDescent="0.25">
      <c r="L54107" s="36"/>
      <c r="M54107" s="36"/>
      <c r="N54107" s="36"/>
    </row>
    <row r="54108" spans="12:14" x14ac:dyDescent="0.25">
      <c r="L54108" s="36"/>
      <c r="M54108" s="36"/>
      <c r="N54108" s="36"/>
    </row>
    <row r="54109" spans="12:14" x14ac:dyDescent="0.25">
      <c r="L54109" s="36"/>
      <c r="M54109" s="36"/>
      <c r="N54109" s="36"/>
    </row>
    <row r="54110" spans="12:14" x14ac:dyDescent="0.25">
      <c r="L54110" s="36"/>
      <c r="M54110" s="36"/>
      <c r="N54110" s="36"/>
    </row>
    <row r="54111" spans="12:14" x14ac:dyDescent="0.25">
      <c r="L54111" s="36"/>
      <c r="M54111" s="36"/>
      <c r="N54111" s="36"/>
    </row>
    <row r="54112" spans="12:14" x14ac:dyDescent="0.25">
      <c r="L54112" s="36"/>
      <c r="M54112" s="36"/>
      <c r="N54112" s="36"/>
    </row>
    <row r="54113" spans="12:14" x14ac:dyDescent="0.25">
      <c r="L54113" s="36"/>
      <c r="M54113" s="36"/>
      <c r="N54113" s="36"/>
    </row>
    <row r="54114" spans="12:14" x14ac:dyDescent="0.25">
      <c r="L54114" s="36"/>
      <c r="M54114" s="36"/>
      <c r="N54114" s="36"/>
    </row>
    <row r="54115" spans="12:14" x14ac:dyDescent="0.25">
      <c r="L54115" s="36"/>
      <c r="M54115" s="36"/>
      <c r="N54115" s="36"/>
    </row>
    <row r="54116" spans="12:14" x14ac:dyDescent="0.25">
      <c r="L54116" s="36"/>
      <c r="M54116" s="36"/>
      <c r="N54116" s="36"/>
    </row>
    <row r="54117" spans="12:14" x14ac:dyDescent="0.25">
      <c r="L54117" s="36"/>
      <c r="M54117" s="36"/>
      <c r="N54117" s="36"/>
    </row>
    <row r="54118" spans="12:14" x14ac:dyDescent="0.25">
      <c r="L54118" s="36"/>
      <c r="M54118" s="36"/>
      <c r="N54118" s="36"/>
    </row>
    <row r="54119" spans="12:14" x14ac:dyDescent="0.25">
      <c r="L54119" s="36"/>
      <c r="M54119" s="36"/>
      <c r="N54119" s="36"/>
    </row>
    <row r="54120" spans="12:14" x14ac:dyDescent="0.25">
      <c r="L54120" s="36"/>
      <c r="M54120" s="36"/>
      <c r="N54120" s="36"/>
    </row>
    <row r="54121" spans="12:14" x14ac:dyDescent="0.25">
      <c r="L54121" s="36"/>
      <c r="M54121" s="36"/>
      <c r="N54121" s="36"/>
    </row>
    <row r="54122" spans="12:14" x14ac:dyDescent="0.25">
      <c r="L54122" s="36"/>
      <c r="M54122" s="36"/>
      <c r="N54122" s="36"/>
    </row>
    <row r="54123" spans="12:14" x14ac:dyDescent="0.25">
      <c r="L54123" s="36"/>
      <c r="M54123" s="36"/>
      <c r="N54123" s="36"/>
    </row>
    <row r="54124" spans="12:14" x14ac:dyDescent="0.25">
      <c r="L54124" s="36"/>
      <c r="M54124" s="36"/>
      <c r="N54124" s="36"/>
    </row>
    <row r="54125" spans="12:14" x14ac:dyDescent="0.25">
      <c r="L54125" s="36"/>
      <c r="M54125" s="36"/>
      <c r="N54125" s="36"/>
    </row>
    <row r="54126" spans="12:14" x14ac:dyDescent="0.25">
      <c r="L54126" s="36"/>
      <c r="M54126" s="36"/>
      <c r="N54126" s="36"/>
    </row>
    <row r="54127" spans="12:14" x14ac:dyDescent="0.25">
      <c r="L54127" s="36"/>
      <c r="M54127" s="36"/>
      <c r="N54127" s="36"/>
    </row>
    <row r="54128" spans="12:14" x14ac:dyDescent="0.25">
      <c r="L54128" s="36"/>
      <c r="M54128" s="36"/>
      <c r="N54128" s="36"/>
    </row>
    <row r="54129" spans="12:14" x14ac:dyDescent="0.25">
      <c r="L54129" s="36"/>
      <c r="M54129" s="36"/>
      <c r="N54129" s="36"/>
    </row>
    <row r="54130" spans="12:14" x14ac:dyDescent="0.25">
      <c r="L54130" s="36"/>
      <c r="M54130" s="36"/>
      <c r="N54130" s="36"/>
    </row>
    <row r="54131" spans="12:14" x14ac:dyDescent="0.25">
      <c r="L54131" s="36"/>
      <c r="M54131" s="36"/>
      <c r="N54131" s="36"/>
    </row>
    <row r="54132" spans="12:14" x14ac:dyDescent="0.25">
      <c r="L54132" s="36"/>
      <c r="M54132" s="36"/>
      <c r="N54132" s="36"/>
    </row>
    <row r="54133" spans="12:14" x14ac:dyDescent="0.25">
      <c r="L54133" s="36"/>
      <c r="M54133" s="36"/>
      <c r="N54133" s="36"/>
    </row>
    <row r="54134" spans="12:14" x14ac:dyDescent="0.25">
      <c r="L54134" s="36"/>
      <c r="M54134" s="36"/>
      <c r="N54134" s="36"/>
    </row>
    <row r="54135" spans="12:14" x14ac:dyDescent="0.25">
      <c r="L54135" s="36"/>
      <c r="M54135" s="36"/>
      <c r="N54135" s="36"/>
    </row>
    <row r="54136" spans="12:14" x14ac:dyDescent="0.25">
      <c r="L54136" s="36"/>
      <c r="M54136" s="36"/>
      <c r="N54136" s="36"/>
    </row>
    <row r="54137" spans="12:14" x14ac:dyDescent="0.25">
      <c r="L54137" s="36"/>
      <c r="M54137" s="36"/>
      <c r="N54137" s="36"/>
    </row>
    <row r="54138" spans="12:14" x14ac:dyDescent="0.25">
      <c r="L54138" s="36"/>
      <c r="M54138" s="36"/>
      <c r="N54138" s="36"/>
    </row>
    <row r="54139" spans="12:14" x14ac:dyDescent="0.25">
      <c r="L54139" s="36"/>
      <c r="M54139" s="36"/>
      <c r="N54139" s="36"/>
    </row>
    <row r="54140" spans="12:14" x14ac:dyDescent="0.25">
      <c r="L54140" s="36"/>
      <c r="M54140" s="36"/>
      <c r="N54140" s="36"/>
    </row>
    <row r="54141" spans="12:14" x14ac:dyDescent="0.25">
      <c r="L54141" s="36"/>
      <c r="M54141" s="36"/>
      <c r="N54141" s="36"/>
    </row>
    <row r="54142" spans="12:14" x14ac:dyDescent="0.25">
      <c r="L54142" s="36"/>
      <c r="M54142" s="36"/>
      <c r="N54142" s="36"/>
    </row>
    <row r="54143" spans="12:14" x14ac:dyDescent="0.25">
      <c r="L54143" s="36"/>
      <c r="M54143" s="36"/>
      <c r="N54143" s="36"/>
    </row>
    <row r="54144" spans="12:14" x14ac:dyDescent="0.25">
      <c r="L54144" s="36"/>
      <c r="M54144" s="36"/>
      <c r="N54144" s="36"/>
    </row>
    <row r="54145" spans="12:14" x14ac:dyDescent="0.25">
      <c r="L54145" s="36"/>
      <c r="M54145" s="36"/>
      <c r="N54145" s="36"/>
    </row>
    <row r="54146" spans="12:14" x14ac:dyDescent="0.25">
      <c r="L54146" s="36"/>
      <c r="M54146" s="36"/>
      <c r="N54146" s="36"/>
    </row>
    <row r="54147" spans="12:14" x14ac:dyDescent="0.25">
      <c r="L54147" s="36"/>
      <c r="M54147" s="36"/>
      <c r="N54147" s="36"/>
    </row>
    <row r="54148" spans="12:14" x14ac:dyDescent="0.25">
      <c r="L54148" s="36"/>
      <c r="M54148" s="36"/>
      <c r="N54148" s="36"/>
    </row>
    <row r="54149" spans="12:14" x14ac:dyDescent="0.25">
      <c r="L54149" s="36"/>
      <c r="M54149" s="36"/>
      <c r="N54149" s="36"/>
    </row>
    <row r="54150" spans="12:14" x14ac:dyDescent="0.25">
      <c r="L54150" s="36"/>
      <c r="M54150" s="36"/>
      <c r="N54150" s="36"/>
    </row>
    <row r="54151" spans="12:14" x14ac:dyDescent="0.25">
      <c r="L54151" s="36"/>
      <c r="M54151" s="36"/>
      <c r="N54151" s="36"/>
    </row>
    <row r="54152" spans="12:14" x14ac:dyDescent="0.25">
      <c r="L54152" s="36"/>
      <c r="M54152" s="36"/>
      <c r="N54152" s="36"/>
    </row>
    <row r="54153" spans="12:14" x14ac:dyDescent="0.25">
      <c r="L54153" s="36"/>
      <c r="M54153" s="36"/>
      <c r="N54153" s="36"/>
    </row>
    <row r="54154" spans="12:14" x14ac:dyDescent="0.25">
      <c r="L54154" s="36"/>
      <c r="M54154" s="36"/>
      <c r="N54154" s="36"/>
    </row>
    <row r="54155" spans="12:14" x14ac:dyDescent="0.25">
      <c r="L54155" s="36"/>
      <c r="M54155" s="36"/>
      <c r="N54155" s="36"/>
    </row>
    <row r="54156" spans="12:14" x14ac:dyDescent="0.25">
      <c r="L54156" s="36"/>
      <c r="M54156" s="36"/>
      <c r="N54156" s="36"/>
    </row>
    <row r="54157" spans="12:14" x14ac:dyDescent="0.25">
      <c r="L54157" s="36"/>
      <c r="M54157" s="36"/>
      <c r="N54157" s="36"/>
    </row>
    <row r="54158" spans="12:14" x14ac:dyDescent="0.25">
      <c r="L54158" s="36"/>
      <c r="M54158" s="36"/>
      <c r="N54158" s="36"/>
    </row>
    <row r="54159" spans="12:14" x14ac:dyDescent="0.25">
      <c r="L54159" s="36"/>
      <c r="M54159" s="36"/>
      <c r="N54159" s="36"/>
    </row>
    <row r="54160" spans="12:14" x14ac:dyDescent="0.25">
      <c r="L54160" s="36"/>
      <c r="M54160" s="36"/>
      <c r="N54160" s="36"/>
    </row>
    <row r="54161" spans="12:14" x14ac:dyDescent="0.25">
      <c r="L54161" s="36"/>
      <c r="M54161" s="36"/>
      <c r="N54161" s="36"/>
    </row>
    <row r="54162" spans="12:14" x14ac:dyDescent="0.25">
      <c r="L54162" s="36"/>
      <c r="M54162" s="36"/>
      <c r="N54162" s="36"/>
    </row>
    <row r="54163" spans="12:14" x14ac:dyDescent="0.25">
      <c r="L54163" s="36"/>
      <c r="M54163" s="36"/>
      <c r="N54163" s="36"/>
    </row>
    <row r="54164" spans="12:14" x14ac:dyDescent="0.25">
      <c r="L54164" s="36"/>
      <c r="M54164" s="36"/>
      <c r="N54164" s="36"/>
    </row>
    <row r="54165" spans="12:14" x14ac:dyDescent="0.25">
      <c r="L54165" s="36"/>
      <c r="M54165" s="36"/>
      <c r="N54165" s="36"/>
    </row>
    <row r="54166" spans="12:14" x14ac:dyDescent="0.25">
      <c r="L54166" s="36"/>
      <c r="M54166" s="36"/>
      <c r="N54166" s="36"/>
    </row>
    <row r="54167" spans="12:14" x14ac:dyDescent="0.25">
      <c r="L54167" s="36"/>
      <c r="M54167" s="36"/>
      <c r="N54167" s="36"/>
    </row>
    <row r="54168" spans="12:14" x14ac:dyDescent="0.25">
      <c r="L54168" s="36"/>
      <c r="M54168" s="36"/>
      <c r="N54168" s="36"/>
    </row>
    <row r="54169" spans="12:14" x14ac:dyDescent="0.25">
      <c r="L54169" s="36"/>
      <c r="M54169" s="36"/>
      <c r="N54169" s="36"/>
    </row>
    <row r="54170" spans="12:14" x14ac:dyDescent="0.25">
      <c r="L54170" s="36"/>
      <c r="M54170" s="36"/>
      <c r="N54170" s="36"/>
    </row>
    <row r="54171" spans="12:14" x14ac:dyDescent="0.25">
      <c r="L54171" s="36"/>
      <c r="M54171" s="36"/>
      <c r="N54171" s="36"/>
    </row>
    <row r="54172" spans="12:14" x14ac:dyDescent="0.25">
      <c r="L54172" s="36"/>
      <c r="M54172" s="36"/>
      <c r="N54172" s="36"/>
    </row>
    <row r="54173" spans="12:14" x14ac:dyDescent="0.25">
      <c r="L54173" s="36"/>
      <c r="M54173" s="36"/>
      <c r="N54173" s="36"/>
    </row>
    <row r="54174" spans="12:14" x14ac:dyDescent="0.25">
      <c r="L54174" s="36"/>
      <c r="M54174" s="36"/>
      <c r="N54174" s="36"/>
    </row>
    <row r="54175" spans="12:14" x14ac:dyDescent="0.25">
      <c r="L54175" s="36"/>
      <c r="M54175" s="36"/>
      <c r="N54175" s="36"/>
    </row>
    <row r="54176" spans="12:14" x14ac:dyDescent="0.25">
      <c r="L54176" s="36"/>
      <c r="M54176" s="36"/>
      <c r="N54176" s="36"/>
    </row>
    <row r="54177" spans="12:14" x14ac:dyDescent="0.25">
      <c r="L54177" s="36"/>
      <c r="M54177" s="36"/>
      <c r="N54177" s="36"/>
    </row>
    <row r="54178" spans="12:14" x14ac:dyDescent="0.25">
      <c r="L54178" s="36"/>
      <c r="M54178" s="36"/>
      <c r="N54178" s="36"/>
    </row>
    <row r="54179" spans="12:14" x14ac:dyDescent="0.25">
      <c r="L54179" s="36"/>
      <c r="M54179" s="36"/>
      <c r="N54179" s="36"/>
    </row>
    <row r="54180" spans="12:14" x14ac:dyDescent="0.25">
      <c r="L54180" s="36"/>
      <c r="M54180" s="36"/>
      <c r="N54180" s="36"/>
    </row>
    <row r="54181" spans="12:14" x14ac:dyDescent="0.25">
      <c r="L54181" s="36"/>
      <c r="M54181" s="36"/>
      <c r="N54181" s="36"/>
    </row>
    <row r="54182" spans="12:14" x14ac:dyDescent="0.25">
      <c r="L54182" s="36"/>
      <c r="M54182" s="36"/>
      <c r="N54182" s="36"/>
    </row>
    <row r="54183" spans="12:14" x14ac:dyDescent="0.25">
      <c r="L54183" s="36"/>
      <c r="M54183" s="36"/>
      <c r="N54183" s="36"/>
    </row>
    <row r="54184" spans="12:14" x14ac:dyDescent="0.25">
      <c r="L54184" s="36"/>
      <c r="M54184" s="36"/>
      <c r="N54184" s="36"/>
    </row>
    <row r="54185" spans="12:14" x14ac:dyDescent="0.25">
      <c r="L54185" s="36"/>
      <c r="M54185" s="36"/>
      <c r="N54185" s="36"/>
    </row>
    <row r="54186" spans="12:14" x14ac:dyDescent="0.25">
      <c r="L54186" s="36"/>
      <c r="M54186" s="36"/>
      <c r="N54186" s="36"/>
    </row>
    <row r="54187" spans="12:14" x14ac:dyDescent="0.25">
      <c r="L54187" s="36"/>
      <c r="M54187" s="36"/>
      <c r="N54187" s="36"/>
    </row>
    <row r="54188" spans="12:14" x14ac:dyDescent="0.25">
      <c r="L54188" s="36"/>
      <c r="M54188" s="36"/>
      <c r="N54188" s="36"/>
    </row>
    <row r="54189" spans="12:14" x14ac:dyDescent="0.25">
      <c r="L54189" s="36"/>
      <c r="M54189" s="36"/>
      <c r="N54189" s="36"/>
    </row>
    <row r="54190" spans="12:14" x14ac:dyDescent="0.25">
      <c r="L54190" s="36"/>
      <c r="M54190" s="36"/>
      <c r="N54190" s="36"/>
    </row>
    <row r="54191" spans="12:14" x14ac:dyDescent="0.25">
      <c r="L54191" s="36"/>
      <c r="M54191" s="36"/>
      <c r="N54191" s="36"/>
    </row>
    <row r="54192" spans="12:14" x14ac:dyDescent="0.25">
      <c r="L54192" s="36"/>
      <c r="M54192" s="36"/>
      <c r="N54192" s="36"/>
    </row>
    <row r="54193" spans="12:14" x14ac:dyDescent="0.25">
      <c r="L54193" s="36"/>
      <c r="M54193" s="36"/>
      <c r="N54193" s="36"/>
    </row>
    <row r="54194" spans="12:14" x14ac:dyDescent="0.25">
      <c r="L54194" s="36"/>
      <c r="M54194" s="36"/>
      <c r="N54194" s="36"/>
    </row>
    <row r="54195" spans="12:14" x14ac:dyDescent="0.25">
      <c r="L54195" s="36"/>
      <c r="M54195" s="36"/>
      <c r="N54195" s="36"/>
    </row>
    <row r="54196" spans="12:14" x14ac:dyDescent="0.25">
      <c r="L54196" s="36"/>
      <c r="M54196" s="36"/>
      <c r="N54196" s="36"/>
    </row>
    <row r="54197" spans="12:14" x14ac:dyDescent="0.25">
      <c r="L54197" s="36"/>
      <c r="M54197" s="36"/>
      <c r="N54197" s="36"/>
    </row>
    <row r="54198" spans="12:14" x14ac:dyDescent="0.25">
      <c r="L54198" s="36"/>
      <c r="M54198" s="36"/>
      <c r="N54198" s="36"/>
    </row>
    <row r="54199" spans="12:14" x14ac:dyDescent="0.25">
      <c r="L54199" s="36"/>
      <c r="M54199" s="36"/>
      <c r="N54199" s="36"/>
    </row>
    <row r="54200" spans="12:14" x14ac:dyDescent="0.25">
      <c r="L54200" s="36"/>
      <c r="M54200" s="36"/>
      <c r="N54200" s="36"/>
    </row>
    <row r="54201" spans="12:14" x14ac:dyDescent="0.25">
      <c r="L54201" s="36"/>
      <c r="M54201" s="36"/>
      <c r="N54201" s="36"/>
    </row>
    <row r="54202" spans="12:14" x14ac:dyDescent="0.25">
      <c r="L54202" s="36"/>
      <c r="M54202" s="36"/>
      <c r="N54202" s="36"/>
    </row>
    <row r="54203" spans="12:14" x14ac:dyDescent="0.25">
      <c r="L54203" s="36"/>
      <c r="M54203" s="36"/>
      <c r="N54203" s="36"/>
    </row>
    <row r="54204" spans="12:14" x14ac:dyDescent="0.25">
      <c r="L54204" s="36"/>
      <c r="M54204" s="36"/>
      <c r="N54204" s="36"/>
    </row>
    <row r="54205" spans="12:14" x14ac:dyDescent="0.25">
      <c r="L54205" s="36"/>
      <c r="M54205" s="36"/>
      <c r="N54205" s="36"/>
    </row>
    <row r="54206" spans="12:14" x14ac:dyDescent="0.25">
      <c r="L54206" s="36"/>
      <c r="M54206" s="36"/>
      <c r="N54206" s="36"/>
    </row>
    <row r="54207" spans="12:14" x14ac:dyDescent="0.25">
      <c r="L54207" s="36"/>
      <c r="M54207" s="36"/>
      <c r="N54207" s="36"/>
    </row>
    <row r="54208" spans="12:14" x14ac:dyDescent="0.25">
      <c r="L54208" s="36"/>
      <c r="M54208" s="36"/>
      <c r="N54208" s="36"/>
    </row>
    <row r="54209" spans="12:14" x14ac:dyDescent="0.25">
      <c r="L54209" s="36"/>
      <c r="M54209" s="36"/>
      <c r="N54209" s="36"/>
    </row>
    <row r="54210" spans="12:14" x14ac:dyDescent="0.25">
      <c r="L54210" s="36"/>
      <c r="M54210" s="36"/>
      <c r="N54210" s="36"/>
    </row>
    <row r="54211" spans="12:14" x14ac:dyDescent="0.25">
      <c r="L54211" s="36"/>
      <c r="M54211" s="36"/>
      <c r="N54211" s="36"/>
    </row>
    <row r="54212" spans="12:14" x14ac:dyDescent="0.25">
      <c r="L54212" s="36"/>
      <c r="M54212" s="36"/>
      <c r="N54212" s="36"/>
    </row>
    <row r="54213" spans="12:14" x14ac:dyDescent="0.25">
      <c r="L54213" s="36"/>
      <c r="M54213" s="36"/>
      <c r="N54213" s="36"/>
    </row>
    <row r="54214" spans="12:14" x14ac:dyDescent="0.25">
      <c r="L54214" s="36"/>
      <c r="M54214" s="36"/>
      <c r="N54214" s="36"/>
    </row>
    <row r="54215" spans="12:14" x14ac:dyDescent="0.25">
      <c r="L54215" s="36"/>
      <c r="M54215" s="36"/>
      <c r="N54215" s="36"/>
    </row>
    <row r="54216" spans="12:14" x14ac:dyDescent="0.25">
      <c r="L54216" s="36"/>
      <c r="M54216" s="36"/>
      <c r="N54216" s="36"/>
    </row>
    <row r="54217" spans="12:14" x14ac:dyDescent="0.25">
      <c r="L54217" s="36"/>
      <c r="M54217" s="36"/>
      <c r="N54217" s="36"/>
    </row>
    <row r="54218" spans="12:14" x14ac:dyDescent="0.25">
      <c r="L54218" s="36"/>
      <c r="M54218" s="36"/>
      <c r="N54218" s="36"/>
    </row>
    <row r="54219" spans="12:14" x14ac:dyDescent="0.25">
      <c r="L54219" s="36"/>
      <c r="M54219" s="36"/>
      <c r="N54219" s="36"/>
    </row>
    <row r="54220" spans="12:14" x14ac:dyDescent="0.25">
      <c r="L54220" s="36"/>
      <c r="M54220" s="36"/>
      <c r="N54220" s="36"/>
    </row>
    <row r="54221" spans="12:14" x14ac:dyDescent="0.25">
      <c r="L54221" s="36"/>
      <c r="M54221" s="36"/>
      <c r="N54221" s="36"/>
    </row>
    <row r="54222" spans="12:14" x14ac:dyDescent="0.25">
      <c r="L54222" s="36"/>
      <c r="M54222" s="36"/>
      <c r="N54222" s="36"/>
    </row>
    <row r="54223" spans="12:14" x14ac:dyDescent="0.25">
      <c r="L54223" s="36"/>
      <c r="M54223" s="36"/>
      <c r="N54223" s="36"/>
    </row>
    <row r="54224" spans="12:14" x14ac:dyDescent="0.25">
      <c r="L54224" s="36"/>
      <c r="M54224" s="36"/>
      <c r="N54224" s="36"/>
    </row>
    <row r="54225" spans="12:14" x14ac:dyDescent="0.25">
      <c r="L54225" s="36"/>
      <c r="M54225" s="36"/>
      <c r="N54225" s="36"/>
    </row>
    <row r="54226" spans="12:14" x14ac:dyDescent="0.25">
      <c r="L54226" s="36"/>
      <c r="M54226" s="36"/>
      <c r="N54226" s="36"/>
    </row>
    <row r="54227" spans="12:14" x14ac:dyDescent="0.25">
      <c r="L54227" s="36"/>
      <c r="M54227" s="36"/>
      <c r="N54227" s="36"/>
    </row>
    <row r="54228" spans="12:14" x14ac:dyDescent="0.25">
      <c r="L54228" s="36"/>
      <c r="M54228" s="36"/>
      <c r="N54228" s="36"/>
    </row>
    <row r="54229" spans="12:14" x14ac:dyDescent="0.25">
      <c r="L54229" s="36"/>
      <c r="M54229" s="36"/>
      <c r="N54229" s="36"/>
    </row>
    <row r="54230" spans="12:14" x14ac:dyDescent="0.25">
      <c r="L54230" s="36"/>
      <c r="M54230" s="36"/>
      <c r="N54230" s="36"/>
    </row>
    <row r="54231" spans="12:14" x14ac:dyDescent="0.25">
      <c r="L54231" s="36"/>
      <c r="M54231" s="36"/>
      <c r="N54231" s="36"/>
    </row>
    <row r="54232" spans="12:14" x14ac:dyDescent="0.25">
      <c r="L54232" s="36"/>
      <c r="M54232" s="36"/>
      <c r="N54232" s="36"/>
    </row>
    <row r="54233" spans="12:14" x14ac:dyDescent="0.25">
      <c r="L54233" s="36"/>
      <c r="M54233" s="36"/>
      <c r="N54233" s="36"/>
    </row>
    <row r="54234" spans="12:14" x14ac:dyDescent="0.25">
      <c r="L54234" s="36"/>
      <c r="M54234" s="36"/>
      <c r="N54234" s="36"/>
    </row>
    <row r="54235" spans="12:14" x14ac:dyDescent="0.25">
      <c r="L54235" s="36"/>
      <c r="M54235" s="36"/>
      <c r="N54235" s="36"/>
    </row>
    <row r="54236" spans="12:14" x14ac:dyDescent="0.25">
      <c r="L54236" s="36"/>
      <c r="M54236" s="36"/>
      <c r="N54236" s="36"/>
    </row>
    <row r="54237" spans="12:14" x14ac:dyDescent="0.25">
      <c r="L54237" s="36"/>
      <c r="M54237" s="36"/>
      <c r="N54237" s="36"/>
    </row>
    <row r="54238" spans="12:14" x14ac:dyDescent="0.25">
      <c r="L54238" s="36"/>
      <c r="M54238" s="36"/>
      <c r="N54238" s="36"/>
    </row>
    <row r="54239" spans="12:14" x14ac:dyDescent="0.25">
      <c r="L54239" s="36"/>
      <c r="M54239" s="36"/>
      <c r="N54239" s="36"/>
    </row>
    <row r="54240" spans="12:14" x14ac:dyDescent="0.25">
      <c r="L54240" s="36"/>
      <c r="M54240" s="36"/>
      <c r="N54240" s="36"/>
    </row>
    <row r="54241" spans="12:14" x14ac:dyDescent="0.25">
      <c r="L54241" s="36"/>
      <c r="M54241" s="36"/>
      <c r="N54241" s="36"/>
    </row>
    <row r="54242" spans="12:14" x14ac:dyDescent="0.25">
      <c r="L54242" s="36"/>
      <c r="M54242" s="36"/>
      <c r="N54242" s="36"/>
    </row>
    <row r="54243" spans="12:14" x14ac:dyDescent="0.25">
      <c r="L54243" s="36"/>
      <c r="M54243" s="36"/>
      <c r="N54243" s="36"/>
    </row>
    <row r="54244" spans="12:14" x14ac:dyDescent="0.25">
      <c r="L54244" s="36"/>
      <c r="M54244" s="36"/>
      <c r="N54244" s="36"/>
    </row>
    <row r="54245" spans="12:14" x14ac:dyDescent="0.25">
      <c r="L54245" s="36"/>
      <c r="M54245" s="36"/>
      <c r="N54245" s="36"/>
    </row>
    <row r="54246" spans="12:14" x14ac:dyDescent="0.25">
      <c r="L54246" s="36"/>
      <c r="M54246" s="36"/>
      <c r="N54246" s="36"/>
    </row>
    <row r="54247" spans="12:14" x14ac:dyDescent="0.25">
      <c r="L54247" s="36"/>
      <c r="M54247" s="36"/>
      <c r="N54247" s="36"/>
    </row>
    <row r="54248" spans="12:14" x14ac:dyDescent="0.25">
      <c r="L54248" s="36"/>
      <c r="M54248" s="36"/>
      <c r="N54248" s="36"/>
    </row>
    <row r="54249" spans="12:14" x14ac:dyDescent="0.25">
      <c r="L54249" s="36"/>
      <c r="M54249" s="36"/>
      <c r="N54249" s="36"/>
    </row>
    <row r="54250" spans="12:14" x14ac:dyDescent="0.25">
      <c r="L54250" s="36"/>
      <c r="M54250" s="36"/>
      <c r="N54250" s="36"/>
    </row>
    <row r="54251" spans="12:14" x14ac:dyDescent="0.25">
      <c r="L54251" s="36"/>
      <c r="M54251" s="36"/>
      <c r="N54251" s="36"/>
    </row>
    <row r="54252" spans="12:14" x14ac:dyDescent="0.25">
      <c r="L54252" s="36"/>
      <c r="M54252" s="36"/>
      <c r="N54252" s="36"/>
    </row>
    <row r="54253" spans="12:14" x14ac:dyDescent="0.25">
      <c r="L54253" s="36"/>
      <c r="M54253" s="36"/>
      <c r="N54253" s="36"/>
    </row>
    <row r="54254" spans="12:14" x14ac:dyDescent="0.25">
      <c r="L54254" s="36"/>
      <c r="M54254" s="36"/>
      <c r="N54254" s="36"/>
    </row>
    <row r="54255" spans="12:14" x14ac:dyDescent="0.25">
      <c r="L54255" s="36"/>
      <c r="M54255" s="36"/>
      <c r="N54255" s="36"/>
    </row>
    <row r="54256" spans="12:14" x14ac:dyDescent="0.25">
      <c r="L54256" s="36"/>
      <c r="M54256" s="36"/>
      <c r="N54256" s="36"/>
    </row>
    <row r="54257" spans="12:14" x14ac:dyDescent="0.25">
      <c r="L54257" s="36"/>
      <c r="M54257" s="36"/>
      <c r="N54257" s="36"/>
    </row>
    <row r="54258" spans="12:14" x14ac:dyDescent="0.25">
      <c r="L54258" s="36"/>
      <c r="M54258" s="36"/>
      <c r="N54258" s="36"/>
    </row>
    <row r="54259" spans="12:14" x14ac:dyDescent="0.25">
      <c r="L54259" s="36"/>
      <c r="M54259" s="36"/>
      <c r="N54259" s="36"/>
    </row>
    <row r="54260" spans="12:14" x14ac:dyDescent="0.25">
      <c r="L54260" s="36"/>
      <c r="M54260" s="36"/>
      <c r="N54260" s="36"/>
    </row>
    <row r="54261" spans="12:14" x14ac:dyDescent="0.25">
      <c r="L54261" s="36"/>
      <c r="M54261" s="36"/>
      <c r="N54261" s="36"/>
    </row>
    <row r="54262" spans="12:14" x14ac:dyDescent="0.25">
      <c r="L54262" s="36"/>
      <c r="M54262" s="36"/>
      <c r="N54262" s="36"/>
    </row>
    <row r="54263" spans="12:14" x14ac:dyDescent="0.25">
      <c r="L54263" s="36"/>
      <c r="M54263" s="36"/>
      <c r="N54263" s="36"/>
    </row>
    <row r="54264" spans="12:14" x14ac:dyDescent="0.25">
      <c r="L54264" s="36"/>
      <c r="M54264" s="36"/>
      <c r="N54264" s="36"/>
    </row>
    <row r="54265" spans="12:14" x14ac:dyDescent="0.25">
      <c r="L54265" s="36"/>
      <c r="M54265" s="36"/>
      <c r="N54265" s="36"/>
    </row>
    <row r="54266" spans="12:14" x14ac:dyDescent="0.25">
      <c r="L54266" s="36"/>
      <c r="M54266" s="36"/>
      <c r="N54266" s="36"/>
    </row>
    <row r="54267" spans="12:14" x14ac:dyDescent="0.25">
      <c r="L54267" s="36"/>
      <c r="M54267" s="36"/>
      <c r="N54267" s="36"/>
    </row>
    <row r="54268" spans="12:14" x14ac:dyDescent="0.25">
      <c r="L54268" s="36"/>
      <c r="M54268" s="36"/>
      <c r="N54268" s="36"/>
    </row>
    <row r="54269" spans="12:14" x14ac:dyDescent="0.25">
      <c r="L54269" s="36"/>
      <c r="M54269" s="36"/>
      <c r="N54269" s="36"/>
    </row>
    <row r="54270" spans="12:14" x14ac:dyDescent="0.25">
      <c r="L54270" s="36"/>
      <c r="M54270" s="36"/>
      <c r="N54270" s="36"/>
    </row>
    <row r="54271" spans="12:14" x14ac:dyDescent="0.25">
      <c r="L54271" s="36"/>
      <c r="M54271" s="36"/>
      <c r="N54271" s="36"/>
    </row>
    <row r="54272" spans="12:14" x14ac:dyDescent="0.25">
      <c r="L54272" s="36"/>
      <c r="M54272" s="36"/>
      <c r="N54272" s="36"/>
    </row>
    <row r="54273" spans="12:14" x14ac:dyDescent="0.25">
      <c r="L54273" s="36"/>
      <c r="M54273" s="36"/>
      <c r="N54273" s="36"/>
    </row>
    <row r="54274" spans="12:14" x14ac:dyDescent="0.25">
      <c r="L54274" s="36"/>
      <c r="M54274" s="36"/>
      <c r="N54274" s="36"/>
    </row>
    <row r="54275" spans="12:14" x14ac:dyDescent="0.25">
      <c r="L54275" s="36"/>
      <c r="M54275" s="36"/>
      <c r="N54275" s="36"/>
    </row>
    <row r="54276" spans="12:14" x14ac:dyDescent="0.25">
      <c r="L54276" s="36"/>
      <c r="M54276" s="36"/>
      <c r="N54276" s="36"/>
    </row>
    <row r="54277" spans="12:14" x14ac:dyDescent="0.25">
      <c r="L54277" s="36"/>
      <c r="M54277" s="36"/>
      <c r="N54277" s="36"/>
    </row>
    <row r="54278" spans="12:14" x14ac:dyDescent="0.25">
      <c r="L54278" s="36"/>
      <c r="M54278" s="36"/>
      <c r="N54278" s="36"/>
    </row>
    <row r="54279" spans="12:14" x14ac:dyDescent="0.25">
      <c r="L54279" s="36"/>
      <c r="M54279" s="36"/>
      <c r="N54279" s="36"/>
    </row>
    <row r="54280" spans="12:14" x14ac:dyDescent="0.25">
      <c r="L54280" s="36"/>
      <c r="M54280" s="36"/>
      <c r="N54280" s="36"/>
    </row>
    <row r="54281" spans="12:14" x14ac:dyDescent="0.25">
      <c r="L54281" s="36"/>
      <c r="M54281" s="36"/>
      <c r="N54281" s="36"/>
    </row>
    <row r="54282" spans="12:14" x14ac:dyDescent="0.25">
      <c r="L54282" s="36"/>
      <c r="M54282" s="36"/>
      <c r="N54282" s="36"/>
    </row>
    <row r="54283" spans="12:14" x14ac:dyDescent="0.25">
      <c r="L54283" s="36"/>
      <c r="M54283" s="36"/>
      <c r="N54283" s="36"/>
    </row>
    <row r="54284" spans="12:14" x14ac:dyDescent="0.25">
      <c r="L54284" s="36"/>
      <c r="M54284" s="36"/>
      <c r="N54284" s="36"/>
    </row>
    <row r="54285" spans="12:14" x14ac:dyDescent="0.25">
      <c r="L54285" s="36"/>
      <c r="M54285" s="36"/>
      <c r="N54285" s="36"/>
    </row>
    <row r="54286" spans="12:14" x14ac:dyDescent="0.25">
      <c r="L54286" s="36"/>
      <c r="M54286" s="36"/>
      <c r="N54286" s="36"/>
    </row>
    <row r="54287" spans="12:14" x14ac:dyDescent="0.25">
      <c r="L54287" s="36"/>
      <c r="M54287" s="36"/>
      <c r="N54287" s="36"/>
    </row>
    <row r="54288" spans="12:14" x14ac:dyDescent="0.25">
      <c r="L54288" s="36"/>
      <c r="M54288" s="36"/>
      <c r="N54288" s="36"/>
    </row>
    <row r="54289" spans="12:14" x14ac:dyDescent="0.25">
      <c r="L54289" s="36"/>
      <c r="M54289" s="36"/>
      <c r="N54289" s="36"/>
    </row>
    <row r="54290" spans="12:14" x14ac:dyDescent="0.25">
      <c r="L54290" s="36"/>
      <c r="M54290" s="36"/>
      <c r="N54290" s="36"/>
    </row>
    <row r="54291" spans="12:14" x14ac:dyDescent="0.25">
      <c r="L54291" s="36"/>
      <c r="M54291" s="36"/>
      <c r="N54291" s="36"/>
    </row>
    <row r="54292" spans="12:14" x14ac:dyDescent="0.25">
      <c r="L54292" s="36"/>
      <c r="M54292" s="36"/>
      <c r="N54292" s="36"/>
    </row>
    <row r="54293" spans="12:14" x14ac:dyDescent="0.25">
      <c r="L54293" s="36"/>
      <c r="M54293" s="36"/>
      <c r="N54293" s="36"/>
    </row>
    <row r="54294" spans="12:14" x14ac:dyDescent="0.25">
      <c r="L54294" s="36"/>
      <c r="M54294" s="36"/>
      <c r="N54294" s="36"/>
    </row>
    <row r="54295" spans="12:14" x14ac:dyDescent="0.25">
      <c r="L54295" s="36"/>
      <c r="M54295" s="36"/>
      <c r="N54295" s="36"/>
    </row>
    <row r="54296" spans="12:14" x14ac:dyDescent="0.25">
      <c r="L54296" s="36"/>
      <c r="M54296" s="36"/>
      <c r="N54296" s="36"/>
    </row>
    <row r="54297" spans="12:14" x14ac:dyDescent="0.25">
      <c r="L54297" s="36"/>
      <c r="M54297" s="36"/>
      <c r="N54297" s="36"/>
    </row>
    <row r="54298" spans="12:14" x14ac:dyDescent="0.25">
      <c r="L54298" s="36"/>
      <c r="M54298" s="36"/>
      <c r="N54298" s="36"/>
    </row>
    <row r="54299" spans="12:14" x14ac:dyDescent="0.25">
      <c r="L54299" s="36"/>
      <c r="M54299" s="36"/>
      <c r="N54299" s="36"/>
    </row>
    <row r="54300" spans="12:14" x14ac:dyDescent="0.25">
      <c r="L54300" s="36"/>
      <c r="M54300" s="36"/>
      <c r="N54300" s="36"/>
    </row>
    <row r="54301" spans="12:14" x14ac:dyDescent="0.25">
      <c r="L54301" s="36"/>
      <c r="M54301" s="36"/>
      <c r="N54301" s="36"/>
    </row>
    <row r="54302" spans="12:14" x14ac:dyDescent="0.25">
      <c r="L54302" s="36"/>
      <c r="M54302" s="36"/>
      <c r="N54302" s="36"/>
    </row>
    <row r="54303" spans="12:14" x14ac:dyDescent="0.25">
      <c r="L54303" s="36"/>
      <c r="M54303" s="36"/>
      <c r="N54303" s="36"/>
    </row>
    <row r="54304" spans="12:14" x14ac:dyDescent="0.25">
      <c r="L54304" s="36"/>
      <c r="M54304" s="36"/>
      <c r="N54304" s="36"/>
    </row>
    <row r="54305" spans="12:14" x14ac:dyDescent="0.25">
      <c r="L54305" s="36"/>
      <c r="M54305" s="36"/>
      <c r="N54305" s="36"/>
    </row>
    <row r="54306" spans="12:14" x14ac:dyDescent="0.25">
      <c r="L54306" s="36"/>
      <c r="M54306" s="36"/>
      <c r="N54306" s="36"/>
    </row>
    <row r="54307" spans="12:14" x14ac:dyDescent="0.25">
      <c r="L54307" s="36"/>
      <c r="M54307" s="36"/>
      <c r="N54307" s="36"/>
    </row>
    <row r="54308" spans="12:14" x14ac:dyDescent="0.25">
      <c r="L54308" s="36"/>
      <c r="M54308" s="36"/>
      <c r="N54308" s="36"/>
    </row>
    <row r="54309" spans="12:14" x14ac:dyDescent="0.25">
      <c r="L54309" s="36"/>
      <c r="M54309" s="36"/>
      <c r="N54309" s="36"/>
    </row>
    <row r="54310" spans="12:14" x14ac:dyDescent="0.25">
      <c r="L54310" s="36"/>
      <c r="M54310" s="36"/>
      <c r="N54310" s="36"/>
    </row>
    <row r="54311" spans="12:14" x14ac:dyDescent="0.25">
      <c r="L54311" s="36"/>
      <c r="M54311" s="36"/>
      <c r="N54311" s="36"/>
    </row>
    <row r="54312" spans="12:14" x14ac:dyDescent="0.25">
      <c r="L54312" s="36"/>
      <c r="M54312" s="36"/>
      <c r="N54312" s="36"/>
    </row>
    <row r="54313" spans="12:14" x14ac:dyDescent="0.25">
      <c r="L54313" s="36"/>
      <c r="M54313" s="36"/>
      <c r="N54313" s="36"/>
    </row>
    <row r="54314" spans="12:14" x14ac:dyDescent="0.25">
      <c r="L54314" s="36"/>
      <c r="M54314" s="36"/>
      <c r="N54314" s="36"/>
    </row>
    <row r="54315" spans="12:14" x14ac:dyDescent="0.25">
      <c r="L54315" s="36"/>
      <c r="M54315" s="36"/>
      <c r="N54315" s="36"/>
    </row>
    <row r="54316" spans="12:14" x14ac:dyDescent="0.25">
      <c r="L54316" s="36"/>
      <c r="M54316" s="36"/>
      <c r="N54316" s="36"/>
    </row>
    <row r="54317" spans="12:14" x14ac:dyDescent="0.25">
      <c r="L54317" s="36"/>
      <c r="M54317" s="36"/>
      <c r="N54317" s="36"/>
    </row>
    <row r="54318" spans="12:14" x14ac:dyDescent="0.25">
      <c r="L54318" s="36"/>
      <c r="M54318" s="36"/>
      <c r="N54318" s="36"/>
    </row>
    <row r="54319" spans="12:14" x14ac:dyDescent="0.25">
      <c r="L54319" s="36"/>
      <c r="M54319" s="36"/>
      <c r="N54319" s="36"/>
    </row>
    <row r="54320" spans="12:14" x14ac:dyDescent="0.25">
      <c r="L54320" s="36"/>
      <c r="M54320" s="36"/>
      <c r="N54320" s="36"/>
    </row>
    <row r="54321" spans="12:14" x14ac:dyDescent="0.25">
      <c r="L54321" s="36"/>
      <c r="M54321" s="36"/>
      <c r="N54321" s="36"/>
    </row>
    <row r="54322" spans="12:14" x14ac:dyDescent="0.25">
      <c r="L54322" s="36"/>
      <c r="M54322" s="36"/>
      <c r="N54322" s="36"/>
    </row>
    <row r="54323" spans="12:14" x14ac:dyDescent="0.25">
      <c r="L54323" s="36"/>
      <c r="M54323" s="36"/>
      <c r="N54323" s="36"/>
    </row>
    <row r="54324" spans="12:14" x14ac:dyDescent="0.25">
      <c r="L54324" s="36"/>
      <c r="M54324" s="36"/>
      <c r="N54324" s="36"/>
    </row>
    <row r="54325" spans="12:14" x14ac:dyDescent="0.25">
      <c r="L54325" s="36"/>
      <c r="M54325" s="36"/>
      <c r="N54325" s="36"/>
    </row>
    <row r="54326" spans="12:14" x14ac:dyDescent="0.25">
      <c r="L54326" s="36"/>
      <c r="M54326" s="36"/>
      <c r="N54326" s="36"/>
    </row>
    <row r="54327" spans="12:14" x14ac:dyDescent="0.25">
      <c r="L54327" s="36"/>
      <c r="M54327" s="36"/>
      <c r="N54327" s="36"/>
    </row>
    <row r="54328" spans="12:14" x14ac:dyDescent="0.25">
      <c r="L54328" s="36"/>
      <c r="M54328" s="36"/>
      <c r="N54328" s="36"/>
    </row>
    <row r="54329" spans="12:14" x14ac:dyDescent="0.25">
      <c r="L54329" s="36"/>
      <c r="M54329" s="36"/>
      <c r="N54329" s="36"/>
    </row>
    <row r="54330" spans="12:14" x14ac:dyDescent="0.25">
      <c r="L54330" s="36"/>
      <c r="M54330" s="36"/>
      <c r="N54330" s="36"/>
    </row>
    <row r="54331" spans="12:14" x14ac:dyDescent="0.25">
      <c r="L54331" s="36"/>
      <c r="M54331" s="36"/>
      <c r="N54331" s="36"/>
    </row>
    <row r="54332" spans="12:14" x14ac:dyDescent="0.25">
      <c r="L54332" s="36"/>
      <c r="M54332" s="36"/>
      <c r="N54332" s="36"/>
    </row>
    <row r="54333" spans="12:14" x14ac:dyDescent="0.25">
      <c r="L54333" s="36"/>
      <c r="M54333" s="36"/>
      <c r="N54333" s="36"/>
    </row>
    <row r="54334" spans="12:14" x14ac:dyDescent="0.25">
      <c r="L54334" s="36"/>
      <c r="M54334" s="36"/>
      <c r="N54334" s="36"/>
    </row>
    <row r="54335" spans="12:14" x14ac:dyDescent="0.25">
      <c r="L54335" s="36"/>
      <c r="M54335" s="36"/>
      <c r="N54335" s="36"/>
    </row>
    <row r="54336" spans="12:14" x14ac:dyDescent="0.25">
      <c r="L54336" s="36"/>
      <c r="M54336" s="36"/>
      <c r="N54336" s="36"/>
    </row>
    <row r="54337" spans="12:14" x14ac:dyDescent="0.25">
      <c r="L54337" s="36"/>
      <c r="M54337" s="36"/>
      <c r="N54337" s="36"/>
    </row>
    <row r="54338" spans="12:14" x14ac:dyDescent="0.25">
      <c r="L54338" s="36"/>
      <c r="M54338" s="36"/>
      <c r="N54338" s="36"/>
    </row>
    <row r="54339" spans="12:14" x14ac:dyDescent="0.25">
      <c r="L54339" s="36"/>
      <c r="M54339" s="36"/>
      <c r="N54339" s="36"/>
    </row>
    <row r="54340" spans="12:14" x14ac:dyDescent="0.25">
      <c r="L54340" s="36"/>
      <c r="M54340" s="36"/>
      <c r="N54340" s="36"/>
    </row>
    <row r="54341" spans="12:14" x14ac:dyDescent="0.25">
      <c r="L54341" s="36"/>
      <c r="M54341" s="36"/>
      <c r="N54341" s="36"/>
    </row>
    <row r="54342" spans="12:14" x14ac:dyDescent="0.25">
      <c r="L54342" s="36"/>
      <c r="M54342" s="36"/>
      <c r="N54342" s="36"/>
    </row>
    <row r="54343" spans="12:14" x14ac:dyDescent="0.25">
      <c r="L54343" s="36"/>
      <c r="M54343" s="36"/>
      <c r="N54343" s="36"/>
    </row>
    <row r="54344" spans="12:14" x14ac:dyDescent="0.25">
      <c r="L54344" s="36"/>
      <c r="M54344" s="36"/>
      <c r="N54344" s="36"/>
    </row>
    <row r="54345" spans="12:14" x14ac:dyDescent="0.25">
      <c r="L54345" s="36"/>
      <c r="M54345" s="36"/>
      <c r="N54345" s="36"/>
    </row>
    <row r="54346" spans="12:14" x14ac:dyDescent="0.25">
      <c r="L54346" s="36"/>
      <c r="M54346" s="36"/>
      <c r="N54346" s="36"/>
    </row>
    <row r="54347" spans="12:14" x14ac:dyDescent="0.25">
      <c r="L54347" s="36"/>
      <c r="M54347" s="36"/>
      <c r="N54347" s="36"/>
    </row>
    <row r="54348" spans="12:14" x14ac:dyDescent="0.25">
      <c r="L54348" s="36"/>
      <c r="M54348" s="36"/>
      <c r="N54348" s="36"/>
    </row>
    <row r="54349" spans="12:14" x14ac:dyDescent="0.25">
      <c r="L54349" s="36"/>
      <c r="M54349" s="36"/>
      <c r="N54349" s="36"/>
    </row>
    <row r="54350" spans="12:14" x14ac:dyDescent="0.25">
      <c r="L54350" s="36"/>
      <c r="M54350" s="36"/>
      <c r="N54350" s="36"/>
    </row>
    <row r="54351" spans="12:14" x14ac:dyDescent="0.25">
      <c r="L54351" s="36"/>
      <c r="M54351" s="36"/>
      <c r="N54351" s="36"/>
    </row>
    <row r="54352" spans="12:14" x14ac:dyDescent="0.25">
      <c r="L54352" s="36"/>
      <c r="M54352" s="36"/>
      <c r="N54352" s="36"/>
    </row>
    <row r="54353" spans="12:14" x14ac:dyDescent="0.25">
      <c r="L54353" s="36"/>
      <c r="M54353" s="36"/>
      <c r="N54353" s="36"/>
    </row>
    <row r="54354" spans="12:14" x14ac:dyDescent="0.25">
      <c r="L54354" s="36"/>
      <c r="M54354" s="36"/>
      <c r="N54354" s="36"/>
    </row>
    <row r="54355" spans="12:14" x14ac:dyDescent="0.25">
      <c r="L54355" s="36"/>
      <c r="M54355" s="36"/>
      <c r="N54355" s="36"/>
    </row>
    <row r="54356" spans="12:14" x14ac:dyDescent="0.25">
      <c r="L54356" s="36"/>
      <c r="M54356" s="36"/>
      <c r="N54356" s="36"/>
    </row>
    <row r="54357" spans="12:14" x14ac:dyDescent="0.25">
      <c r="L54357" s="36"/>
      <c r="M54357" s="36"/>
      <c r="N54357" s="36"/>
    </row>
    <row r="54358" spans="12:14" x14ac:dyDescent="0.25">
      <c r="L54358" s="36"/>
      <c r="M54358" s="36"/>
      <c r="N54358" s="36"/>
    </row>
    <row r="54359" spans="12:14" x14ac:dyDescent="0.25">
      <c r="L54359" s="36"/>
      <c r="M54359" s="36"/>
      <c r="N54359" s="36"/>
    </row>
    <row r="54360" spans="12:14" x14ac:dyDescent="0.25">
      <c r="L54360" s="36"/>
      <c r="M54360" s="36"/>
      <c r="N54360" s="36"/>
    </row>
    <row r="54361" spans="12:14" x14ac:dyDescent="0.25">
      <c r="L54361" s="36"/>
      <c r="M54361" s="36"/>
      <c r="N54361" s="36"/>
    </row>
    <row r="54362" spans="12:14" x14ac:dyDescent="0.25">
      <c r="L54362" s="36"/>
      <c r="M54362" s="36"/>
      <c r="N54362" s="36"/>
    </row>
    <row r="54363" spans="12:14" x14ac:dyDescent="0.25">
      <c r="L54363" s="36"/>
      <c r="M54363" s="36"/>
      <c r="N54363" s="36"/>
    </row>
    <row r="54364" spans="12:14" x14ac:dyDescent="0.25">
      <c r="L54364" s="36"/>
      <c r="M54364" s="36"/>
      <c r="N54364" s="36"/>
    </row>
    <row r="54365" spans="12:14" x14ac:dyDescent="0.25">
      <c r="L54365" s="36"/>
      <c r="M54365" s="36"/>
      <c r="N54365" s="36"/>
    </row>
    <row r="54366" spans="12:14" x14ac:dyDescent="0.25">
      <c r="L54366" s="36"/>
      <c r="M54366" s="36"/>
      <c r="N54366" s="36"/>
    </row>
    <row r="54367" spans="12:14" x14ac:dyDescent="0.25">
      <c r="L54367" s="36"/>
      <c r="M54367" s="36"/>
      <c r="N54367" s="36"/>
    </row>
    <row r="54368" spans="12:14" x14ac:dyDescent="0.25">
      <c r="L54368" s="36"/>
      <c r="M54368" s="36"/>
      <c r="N54368" s="36"/>
    </row>
    <row r="54369" spans="12:14" x14ac:dyDescent="0.25">
      <c r="L54369" s="36"/>
      <c r="M54369" s="36"/>
      <c r="N54369" s="36"/>
    </row>
    <row r="54370" spans="12:14" x14ac:dyDescent="0.25">
      <c r="L54370" s="36"/>
      <c r="M54370" s="36"/>
      <c r="N54370" s="36"/>
    </row>
    <row r="54371" spans="12:14" x14ac:dyDescent="0.25">
      <c r="L54371" s="36"/>
      <c r="M54371" s="36"/>
      <c r="N54371" s="36"/>
    </row>
    <row r="54372" spans="12:14" x14ac:dyDescent="0.25">
      <c r="L54372" s="36"/>
      <c r="M54372" s="36"/>
      <c r="N54372" s="36"/>
    </row>
    <row r="54373" spans="12:14" x14ac:dyDescent="0.25">
      <c r="L54373" s="36"/>
      <c r="M54373" s="36"/>
      <c r="N54373" s="36"/>
    </row>
    <row r="54374" spans="12:14" x14ac:dyDescent="0.25">
      <c r="L54374" s="36"/>
      <c r="M54374" s="36"/>
      <c r="N54374" s="36"/>
    </row>
    <row r="54375" spans="12:14" x14ac:dyDescent="0.25">
      <c r="L54375" s="36"/>
      <c r="M54375" s="36"/>
      <c r="N54375" s="36"/>
    </row>
    <row r="54376" spans="12:14" x14ac:dyDescent="0.25">
      <c r="L54376" s="36"/>
      <c r="M54376" s="36"/>
      <c r="N54376" s="36"/>
    </row>
    <row r="54377" spans="12:14" x14ac:dyDescent="0.25">
      <c r="L54377" s="36"/>
      <c r="M54377" s="36"/>
      <c r="N54377" s="36"/>
    </row>
    <row r="54378" spans="12:14" x14ac:dyDescent="0.25">
      <c r="L54378" s="36"/>
      <c r="M54378" s="36"/>
      <c r="N54378" s="36"/>
    </row>
    <row r="54379" spans="12:14" x14ac:dyDescent="0.25">
      <c r="L54379" s="36"/>
      <c r="M54379" s="36"/>
      <c r="N54379" s="36"/>
    </row>
    <row r="54380" spans="12:14" x14ac:dyDescent="0.25">
      <c r="L54380" s="36"/>
      <c r="M54380" s="36"/>
      <c r="N54380" s="36"/>
    </row>
    <row r="54381" spans="12:14" x14ac:dyDescent="0.25">
      <c r="L54381" s="36"/>
      <c r="M54381" s="36"/>
      <c r="N54381" s="36"/>
    </row>
    <row r="54382" spans="12:14" x14ac:dyDescent="0.25">
      <c r="L54382" s="36"/>
      <c r="M54382" s="36"/>
      <c r="N54382" s="36"/>
    </row>
    <row r="54383" spans="12:14" x14ac:dyDescent="0.25">
      <c r="L54383" s="36"/>
      <c r="M54383" s="36"/>
      <c r="N54383" s="36"/>
    </row>
    <row r="54384" spans="12:14" x14ac:dyDescent="0.25">
      <c r="L54384" s="36"/>
      <c r="M54384" s="36"/>
      <c r="N54384" s="36"/>
    </row>
    <row r="54385" spans="12:14" x14ac:dyDescent="0.25">
      <c r="L54385" s="36"/>
      <c r="M54385" s="36"/>
      <c r="N54385" s="36"/>
    </row>
    <row r="54386" spans="12:14" x14ac:dyDescent="0.25">
      <c r="L54386" s="36"/>
      <c r="M54386" s="36"/>
      <c r="N54386" s="36"/>
    </row>
    <row r="54387" spans="12:14" x14ac:dyDescent="0.25">
      <c r="L54387" s="36"/>
      <c r="M54387" s="36"/>
      <c r="N54387" s="36"/>
    </row>
    <row r="54388" spans="12:14" x14ac:dyDescent="0.25">
      <c r="L54388" s="36"/>
      <c r="M54388" s="36"/>
      <c r="N54388" s="36"/>
    </row>
    <row r="54389" spans="12:14" x14ac:dyDescent="0.25">
      <c r="L54389" s="36"/>
      <c r="M54389" s="36"/>
      <c r="N54389" s="36"/>
    </row>
    <row r="54390" spans="12:14" x14ac:dyDescent="0.25">
      <c r="L54390" s="36"/>
      <c r="M54390" s="36"/>
      <c r="N54390" s="36"/>
    </row>
    <row r="54391" spans="12:14" x14ac:dyDescent="0.25">
      <c r="L54391" s="36"/>
      <c r="M54391" s="36"/>
      <c r="N54391" s="36"/>
    </row>
    <row r="54392" spans="12:14" x14ac:dyDescent="0.25">
      <c r="L54392" s="36"/>
      <c r="M54392" s="36"/>
      <c r="N54392" s="36"/>
    </row>
    <row r="54393" spans="12:14" x14ac:dyDescent="0.25">
      <c r="L54393" s="36"/>
      <c r="M54393" s="36"/>
      <c r="N54393" s="36"/>
    </row>
    <row r="54394" spans="12:14" x14ac:dyDescent="0.25">
      <c r="L54394" s="36"/>
      <c r="M54394" s="36"/>
      <c r="N54394" s="36"/>
    </row>
    <row r="54395" spans="12:14" x14ac:dyDescent="0.25">
      <c r="L54395" s="36"/>
      <c r="M54395" s="36"/>
      <c r="N54395" s="36"/>
    </row>
    <row r="54396" spans="12:14" x14ac:dyDescent="0.25">
      <c r="L54396" s="36"/>
      <c r="M54396" s="36"/>
      <c r="N54396" s="36"/>
    </row>
    <row r="54397" spans="12:14" x14ac:dyDescent="0.25">
      <c r="L54397" s="36"/>
      <c r="M54397" s="36"/>
      <c r="N54397" s="36"/>
    </row>
    <row r="54398" spans="12:14" x14ac:dyDescent="0.25">
      <c r="L54398" s="36"/>
      <c r="M54398" s="36"/>
      <c r="N54398" s="36"/>
    </row>
    <row r="54399" spans="12:14" x14ac:dyDescent="0.25">
      <c r="L54399" s="36"/>
      <c r="M54399" s="36"/>
      <c r="N54399" s="36"/>
    </row>
    <row r="54400" spans="12:14" x14ac:dyDescent="0.25">
      <c r="L54400" s="36"/>
      <c r="M54400" s="36"/>
      <c r="N54400" s="36"/>
    </row>
    <row r="54401" spans="12:14" x14ac:dyDescent="0.25">
      <c r="L54401" s="36"/>
      <c r="M54401" s="36"/>
      <c r="N54401" s="36"/>
    </row>
    <row r="54402" spans="12:14" x14ac:dyDescent="0.25">
      <c r="L54402" s="36"/>
      <c r="M54402" s="36"/>
      <c r="N54402" s="36"/>
    </row>
    <row r="54403" spans="12:14" x14ac:dyDescent="0.25">
      <c r="L54403" s="36"/>
      <c r="M54403" s="36"/>
      <c r="N54403" s="36"/>
    </row>
    <row r="54404" spans="12:14" x14ac:dyDescent="0.25">
      <c r="L54404" s="36"/>
      <c r="M54404" s="36"/>
      <c r="N54404" s="36"/>
    </row>
    <row r="54405" spans="12:14" x14ac:dyDescent="0.25">
      <c r="L54405" s="36"/>
      <c r="M54405" s="36"/>
      <c r="N54405" s="36"/>
    </row>
    <row r="54406" spans="12:14" x14ac:dyDescent="0.25">
      <c r="L54406" s="36"/>
      <c r="M54406" s="36"/>
      <c r="N54406" s="36"/>
    </row>
    <row r="54407" spans="12:14" x14ac:dyDescent="0.25">
      <c r="L54407" s="36"/>
      <c r="M54407" s="36"/>
      <c r="N54407" s="36"/>
    </row>
    <row r="54408" spans="12:14" x14ac:dyDescent="0.25">
      <c r="L54408" s="36"/>
      <c r="M54408" s="36"/>
      <c r="N54408" s="36"/>
    </row>
    <row r="54409" spans="12:14" x14ac:dyDescent="0.25">
      <c r="L54409" s="36"/>
      <c r="M54409" s="36"/>
      <c r="N54409" s="36"/>
    </row>
    <row r="54410" spans="12:14" x14ac:dyDescent="0.25">
      <c r="L54410" s="36"/>
      <c r="M54410" s="36"/>
      <c r="N54410" s="36"/>
    </row>
    <row r="54411" spans="12:14" x14ac:dyDescent="0.25">
      <c r="L54411" s="36"/>
      <c r="M54411" s="36"/>
      <c r="N54411" s="36"/>
    </row>
    <row r="54412" spans="12:14" x14ac:dyDescent="0.25">
      <c r="L54412" s="36"/>
      <c r="M54412" s="36"/>
      <c r="N54412" s="36"/>
    </row>
    <row r="54413" spans="12:14" x14ac:dyDescent="0.25">
      <c r="L54413" s="36"/>
      <c r="M54413" s="36"/>
      <c r="N54413" s="36"/>
    </row>
    <row r="54414" spans="12:14" x14ac:dyDescent="0.25">
      <c r="L54414" s="36"/>
      <c r="M54414" s="36"/>
      <c r="N54414" s="36"/>
    </row>
    <row r="54415" spans="12:14" x14ac:dyDescent="0.25">
      <c r="L54415" s="36"/>
      <c r="M54415" s="36"/>
      <c r="N54415" s="36"/>
    </row>
    <row r="54416" spans="12:14" x14ac:dyDescent="0.25">
      <c r="L54416" s="36"/>
      <c r="M54416" s="36"/>
      <c r="N54416" s="36"/>
    </row>
    <row r="54417" spans="12:14" x14ac:dyDescent="0.25">
      <c r="L54417" s="36"/>
      <c r="M54417" s="36"/>
      <c r="N54417" s="36"/>
    </row>
    <row r="54418" spans="12:14" x14ac:dyDescent="0.25">
      <c r="L54418" s="36"/>
      <c r="M54418" s="36"/>
      <c r="N54418" s="36"/>
    </row>
    <row r="54419" spans="12:14" x14ac:dyDescent="0.25">
      <c r="L54419" s="36"/>
      <c r="M54419" s="36"/>
      <c r="N54419" s="36"/>
    </row>
    <row r="54420" spans="12:14" x14ac:dyDescent="0.25">
      <c r="L54420" s="36"/>
      <c r="M54420" s="36"/>
      <c r="N54420" s="36"/>
    </row>
    <row r="54421" spans="12:14" x14ac:dyDescent="0.25">
      <c r="L54421" s="36"/>
      <c r="M54421" s="36"/>
      <c r="N54421" s="36"/>
    </row>
    <row r="54422" spans="12:14" x14ac:dyDescent="0.25">
      <c r="L54422" s="36"/>
      <c r="M54422" s="36"/>
      <c r="N54422" s="36"/>
    </row>
    <row r="54423" spans="12:14" x14ac:dyDescent="0.25">
      <c r="L54423" s="36"/>
      <c r="M54423" s="36"/>
      <c r="N54423" s="36"/>
    </row>
    <row r="54424" spans="12:14" x14ac:dyDescent="0.25">
      <c r="L54424" s="36"/>
      <c r="M54424" s="36"/>
      <c r="N54424" s="36"/>
    </row>
    <row r="54425" spans="12:14" x14ac:dyDescent="0.25">
      <c r="L54425" s="36"/>
      <c r="M54425" s="36"/>
      <c r="N54425" s="36"/>
    </row>
    <row r="54426" spans="12:14" x14ac:dyDescent="0.25">
      <c r="L54426" s="36"/>
      <c r="M54426" s="36"/>
      <c r="N54426" s="36"/>
    </row>
    <row r="54427" spans="12:14" x14ac:dyDescent="0.25">
      <c r="L54427" s="36"/>
      <c r="M54427" s="36"/>
      <c r="N54427" s="36"/>
    </row>
    <row r="54428" spans="12:14" x14ac:dyDescent="0.25">
      <c r="L54428" s="36"/>
      <c r="M54428" s="36"/>
      <c r="N54428" s="36"/>
    </row>
    <row r="54429" spans="12:14" x14ac:dyDescent="0.25">
      <c r="L54429" s="36"/>
      <c r="M54429" s="36"/>
      <c r="N54429" s="36"/>
    </row>
    <row r="54430" spans="12:14" x14ac:dyDescent="0.25">
      <c r="L54430" s="36"/>
      <c r="M54430" s="36"/>
      <c r="N54430" s="36"/>
    </row>
    <row r="54431" spans="12:14" x14ac:dyDescent="0.25">
      <c r="L54431" s="36"/>
      <c r="M54431" s="36"/>
      <c r="N54431" s="36"/>
    </row>
    <row r="54432" spans="12:14" x14ac:dyDescent="0.25">
      <c r="L54432" s="36"/>
      <c r="M54432" s="36"/>
      <c r="N54432" s="36"/>
    </row>
    <row r="54433" spans="12:14" x14ac:dyDescent="0.25">
      <c r="L54433" s="36"/>
      <c r="M54433" s="36"/>
      <c r="N54433" s="36"/>
    </row>
    <row r="54434" spans="12:14" x14ac:dyDescent="0.25">
      <c r="L54434" s="36"/>
      <c r="M54434" s="36"/>
      <c r="N54434" s="36"/>
    </row>
    <row r="54435" spans="12:14" x14ac:dyDescent="0.25">
      <c r="L54435" s="36"/>
      <c r="M54435" s="36"/>
      <c r="N54435" s="36"/>
    </row>
    <row r="54436" spans="12:14" x14ac:dyDescent="0.25">
      <c r="L54436" s="36"/>
      <c r="M54436" s="36"/>
      <c r="N54436" s="36"/>
    </row>
    <row r="54437" spans="12:14" x14ac:dyDescent="0.25">
      <c r="L54437" s="36"/>
      <c r="M54437" s="36"/>
      <c r="N54437" s="36"/>
    </row>
    <row r="54438" spans="12:14" x14ac:dyDescent="0.25">
      <c r="L54438" s="36"/>
      <c r="M54438" s="36"/>
      <c r="N54438" s="36"/>
    </row>
    <row r="54439" spans="12:14" x14ac:dyDescent="0.25">
      <c r="L54439" s="36"/>
      <c r="M54439" s="36"/>
      <c r="N54439" s="36"/>
    </row>
    <row r="54440" spans="12:14" x14ac:dyDescent="0.25">
      <c r="L54440" s="36"/>
      <c r="M54440" s="36"/>
      <c r="N54440" s="36"/>
    </row>
    <row r="54441" spans="12:14" x14ac:dyDescent="0.25">
      <c r="L54441" s="36"/>
      <c r="M54441" s="36"/>
      <c r="N54441" s="36"/>
    </row>
    <row r="54442" spans="12:14" x14ac:dyDescent="0.25">
      <c r="L54442" s="36"/>
      <c r="M54442" s="36"/>
      <c r="N54442" s="36"/>
    </row>
    <row r="54443" spans="12:14" x14ac:dyDescent="0.25">
      <c r="L54443" s="36"/>
      <c r="M54443" s="36"/>
      <c r="N54443" s="36"/>
    </row>
    <row r="54444" spans="12:14" x14ac:dyDescent="0.25">
      <c r="L54444" s="36"/>
      <c r="M54444" s="36"/>
      <c r="N54444" s="36"/>
    </row>
    <row r="54445" spans="12:14" x14ac:dyDescent="0.25">
      <c r="L54445" s="36"/>
      <c r="M54445" s="36"/>
      <c r="N54445" s="36"/>
    </row>
    <row r="54446" spans="12:14" x14ac:dyDescent="0.25">
      <c r="L54446" s="36"/>
      <c r="M54446" s="36"/>
      <c r="N54446" s="36"/>
    </row>
    <row r="54447" spans="12:14" x14ac:dyDescent="0.25">
      <c r="L54447" s="36"/>
      <c r="M54447" s="36"/>
      <c r="N54447" s="36"/>
    </row>
    <row r="54448" spans="12:14" x14ac:dyDescent="0.25">
      <c r="L54448" s="36"/>
      <c r="M54448" s="36"/>
      <c r="N54448" s="36"/>
    </row>
    <row r="54449" spans="12:14" x14ac:dyDescent="0.25">
      <c r="L54449" s="36"/>
      <c r="M54449" s="36"/>
      <c r="N54449" s="36"/>
    </row>
    <row r="54450" spans="12:14" x14ac:dyDescent="0.25">
      <c r="L54450" s="36"/>
      <c r="M54450" s="36"/>
      <c r="N54450" s="36"/>
    </row>
    <row r="54451" spans="12:14" x14ac:dyDescent="0.25">
      <c r="L54451" s="36"/>
      <c r="M54451" s="36"/>
      <c r="N54451" s="36"/>
    </row>
    <row r="54452" spans="12:14" x14ac:dyDescent="0.25">
      <c r="L54452" s="36"/>
      <c r="M54452" s="36"/>
      <c r="N54452" s="36"/>
    </row>
    <row r="54453" spans="12:14" x14ac:dyDescent="0.25">
      <c r="L54453" s="36"/>
      <c r="M54453" s="36"/>
      <c r="N54453" s="36"/>
    </row>
    <row r="54454" spans="12:14" x14ac:dyDescent="0.25">
      <c r="L54454" s="36"/>
      <c r="M54454" s="36"/>
      <c r="N54454" s="36"/>
    </row>
    <row r="54455" spans="12:14" x14ac:dyDescent="0.25">
      <c r="L54455" s="36"/>
      <c r="M54455" s="36"/>
      <c r="N54455" s="36"/>
    </row>
    <row r="54456" spans="12:14" x14ac:dyDescent="0.25">
      <c r="L54456" s="36"/>
      <c r="M54456" s="36"/>
      <c r="N54456" s="36"/>
    </row>
    <row r="54457" spans="12:14" x14ac:dyDescent="0.25">
      <c r="L54457" s="36"/>
      <c r="M54457" s="36"/>
      <c r="N54457" s="36"/>
    </row>
    <row r="54458" spans="12:14" x14ac:dyDescent="0.25">
      <c r="L54458" s="36"/>
      <c r="M54458" s="36"/>
      <c r="N54458" s="36"/>
    </row>
    <row r="54459" spans="12:14" x14ac:dyDescent="0.25">
      <c r="L54459" s="36"/>
      <c r="M54459" s="36"/>
      <c r="N54459" s="36"/>
    </row>
    <row r="54460" spans="12:14" x14ac:dyDescent="0.25">
      <c r="L54460" s="36"/>
      <c r="M54460" s="36"/>
      <c r="N54460" s="36"/>
    </row>
    <row r="54461" spans="12:14" x14ac:dyDescent="0.25">
      <c r="L54461" s="36"/>
      <c r="M54461" s="36"/>
      <c r="N54461" s="36"/>
    </row>
    <row r="54462" spans="12:14" x14ac:dyDescent="0.25">
      <c r="L54462" s="36"/>
      <c r="M54462" s="36"/>
      <c r="N54462" s="36"/>
    </row>
    <row r="54463" spans="12:14" x14ac:dyDescent="0.25">
      <c r="L54463" s="36"/>
      <c r="M54463" s="36"/>
      <c r="N54463" s="36"/>
    </row>
    <row r="54464" spans="12:14" x14ac:dyDescent="0.25">
      <c r="L54464" s="36"/>
      <c r="M54464" s="36"/>
      <c r="N54464" s="36"/>
    </row>
    <row r="54465" spans="12:14" x14ac:dyDescent="0.25">
      <c r="L54465" s="36"/>
      <c r="M54465" s="36"/>
      <c r="N54465" s="36"/>
    </row>
    <row r="54466" spans="12:14" x14ac:dyDescent="0.25">
      <c r="L54466" s="36"/>
      <c r="M54466" s="36"/>
      <c r="N54466" s="36"/>
    </row>
    <row r="54467" spans="12:14" x14ac:dyDescent="0.25">
      <c r="L54467" s="36"/>
      <c r="M54467" s="36"/>
      <c r="N54467" s="36"/>
    </row>
    <row r="54468" spans="12:14" x14ac:dyDescent="0.25">
      <c r="L54468" s="36"/>
      <c r="M54468" s="36"/>
      <c r="N54468" s="36"/>
    </row>
    <row r="54469" spans="12:14" x14ac:dyDescent="0.25">
      <c r="L54469" s="36"/>
      <c r="M54469" s="36"/>
      <c r="N54469" s="36"/>
    </row>
    <row r="54470" spans="12:14" x14ac:dyDescent="0.25">
      <c r="L54470" s="36"/>
      <c r="M54470" s="36"/>
      <c r="N54470" s="36"/>
    </row>
    <row r="54471" spans="12:14" x14ac:dyDescent="0.25">
      <c r="L54471" s="36"/>
      <c r="M54471" s="36"/>
      <c r="N54471" s="36"/>
    </row>
    <row r="54472" spans="12:14" x14ac:dyDescent="0.25">
      <c r="L54472" s="36"/>
      <c r="M54472" s="36"/>
      <c r="N54472" s="36"/>
    </row>
    <row r="54473" spans="12:14" x14ac:dyDescent="0.25">
      <c r="L54473" s="36"/>
      <c r="M54473" s="36"/>
      <c r="N54473" s="36"/>
    </row>
    <row r="54474" spans="12:14" x14ac:dyDescent="0.25">
      <c r="L54474" s="36"/>
      <c r="M54474" s="36"/>
      <c r="N54474" s="36"/>
    </row>
    <row r="54475" spans="12:14" x14ac:dyDescent="0.25">
      <c r="L54475" s="36"/>
      <c r="M54475" s="36"/>
      <c r="N54475" s="36"/>
    </row>
    <row r="54476" spans="12:14" x14ac:dyDescent="0.25">
      <c r="L54476" s="36"/>
      <c r="M54476" s="36"/>
      <c r="N54476" s="36"/>
    </row>
    <row r="54477" spans="12:14" x14ac:dyDescent="0.25">
      <c r="L54477" s="36"/>
      <c r="M54477" s="36"/>
      <c r="N54477" s="36"/>
    </row>
    <row r="54478" spans="12:14" x14ac:dyDescent="0.25">
      <c r="L54478" s="36"/>
      <c r="M54478" s="36"/>
      <c r="N54478" s="36"/>
    </row>
    <row r="54479" spans="12:14" x14ac:dyDescent="0.25">
      <c r="L54479" s="36"/>
      <c r="M54479" s="36"/>
      <c r="N54479" s="36"/>
    </row>
    <row r="54480" spans="12:14" x14ac:dyDescent="0.25">
      <c r="L54480" s="36"/>
      <c r="M54480" s="36"/>
      <c r="N54480" s="36"/>
    </row>
    <row r="54481" spans="12:14" x14ac:dyDescent="0.25">
      <c r="L54481" s="36"/>
      <c r="M54481" s="36"/>
      <c r="N54481" s="36"/>
    </row>
    <row r="54482" spans="12:14" x14ac:dyDescent="0.25">
      <c r="L54482" s="36"/>
      <c r="M54482" s="36"/>
      <c r="N54482" s="36"/>
    </row>
    <row r="54483" spans="12:14" x14ac:dyDescent="0.25">
      <c r="L54483" s="36"/>
      <c r="M54483" s="36"/>
      <c r="N54483" s="36"/>
    </row>
    <row r="54484" spans="12:14" x14ac:dyDescent="0.25">
      <c r="L54484" s="36"/>
      <c r="M54484" s="36"/>
      <c r="N54484" s="36"/>
    </row>
    <row r="54485" spans="12:14" x14ac:dyDescent="0.25">
      <c r="L54485" s="36"/>
      <c r="M54485" s="36"/>
      <c r="N54485" s="36"/>
    </row>
    <row r="54486" spans="12:14" x14ac:dyDescent="0.25">
      <c r="L54486" s="36"/>
      <c r="M54486" s="36"/>
      <c r="N54486" s="36"/>
    </row>
    <row r="54487" spans="12:14" x14ac:dyDescent="0.25">
      <c r="L54487" s="36"/>
      <c r="M54487" s="36"/>
      <c r="N54487" s="36"/>
    </row>
    <row r="54488" spans="12:14" x14ac:dyDescent="0.25">
      <c r="L54488" s="36"/>
      <c r="M54488" s="36"/>
      <c r="N54488" s="36"/>
    </row>
    <row r="54489" spans="12:14" x14ac:dyDescent="0.25">
      <c r="L54489" s="36"/>
      <c r="M54489" s="36"/>
      <c r="N54489" s="36"/>
    </row>
    <row r="54490" spans="12:14" x14ac:dyDescent="0.25">
      <c r="L54490" s="36"/>
      <c r="M54490" s="36"/>
      <c r="N54490" s="36"/>
    </row>
    <row r="54491" spans="12:14" x14ac:dyDescent="0.25">
      <c r="L54491" s="36"/>
      <c r="M54491" s="36"/>
      <c r="N54491" s="36"/>
    </row>
    <row r="54492" spans="12:14" x14ac:dyDescent="0.25">
      <c r="L54492" s="36"/>
      <c r="M54492" s="36"/>
      <c r="N54492" s="36"/>
    </row>
    <row r="54493" spans="12:14" x14ac:dyDescent="0.25">
      <c r="L54493" s="36"/>
      <c r="M54493" s="36"/>
      <c r="N54493" s="36"/>
    </row>
    <row r="54494" spans="12:14" x14ac:dyDescent="0.25">
      <c r="L54494" s="36"/>
      <c r="M54494" s="36"/>
      <c r="N54494" s="36"/>
    </row>
    <row r="54495" spans="12:14" x14ac:dyDescent="0.25">
      <c r="L54495" s="36"/>
      <c r="M54495" s="36"/>
      <c r="N54495" s="36"/>
    </row>
    <row r="54496" spans="12:14" x14ac:dyDescent="0.25">
      <c r="L54496" s="36"/>
      <c r="M54496" s="36"/>
      <c r="N54496" s="36"/>
    </row>
    <row r="54497" spans="12:14" x14ac:dyDescent="0.25">
      <c r="L54497" s="36"/>
      <c r="M54497" s="36"/>
      <c r="N54497" s="36"/>
    </row>
    <row r="54498" spans="12:14" x14ac:dyDescent="0.25">
      <c r="L54498" s="36"/>
      <c r="M54498" s="36"/>
      <c r="N54498" s="36"/>
    </row>
    <row r="54499" spans="12:14" x14ac:dyDescent="0.25">
      <c r="L54499" s="36"/>
      <c r="M54499" s="36"/>
      <c r="N54499" s="36"/>
    </row>
    <row r="54500" spans="12:14" x14ac:dyDescent="0.25">
      <c r="L54500" s="36"/>
      <c r="M54500" s="36"/>
      <c r="N54500" s="36"/>
    </row>
    <row r="54501" spans="12:14" x14ac:dyDescent="0.25">
      <c r="L54501" s="36"/>
      <c r="M54501" s="36"/>
      <c r="N54501" s="36"/>
    </row>
    <row r="54502" spans="12:14" x14ac:dyDescent="0.25">
      <c r="L54502" s="36"/>
      <c r="M54502" s="36"/>
      <c r="N54502" s="36"/>
    </row>
    <row r="54503" spans="12:14" x14ac:dyDescent="0.25">
      <c r="L54503" s="36"/>
      <c r="M54503" s="36"/>
      <c r="N54503" s="36"/>
    </row>
    <row r="54504" spans="12:14" x14ac:dyDescent="0.25">
      <c r="L54504" s="36"/>
      <c r="M54504" s="36"/>
      <c r="N54504" s="36"/>
    </row>
    <row r="54505" spans="12:14" x14ac:dyDescent="0.25">
      <c r="L54505" s="36"/>
      <c r="M54505" s="36"/>
      <c r="N54505" s="36"/>
    </row>
    <row r="54506" spans="12:14" x14ac:dyDescent="0.25">
      <c r="L54506" s="36"/>
      <c r="M54506" s="36"/>
      <c r="N54506" s="36"/>
    </row>
    <row r="54507" spans="12:14" x14ac:dyDescent="0.25">
      <c r="L54507" s="36"/>
      <c r="M54507" s="36"/>
      <c r="N54507" s="36"/>
    </row>
    <row r="54508" spans="12:14" x14ac:dyDescent="0.25">
      <c r="L54508" s="36"/>
      <c r="M54508" s="36"/>
      <c r="N54508" s="36"/>
    </row>
    <row r="54509" spans="12:14" x14ac:dyDescent="0.25">
      <c r="L54509" s="36"/>
      <c r="M54509" s="36"/>
      <c r="N54509" s="36"/>
    </row>
    <row r="54510" spans="12:14" x14ac:dyDescent="0.25">
      <c r="L54510" s="36"/>
      <c r="M54510" s="36"/>
      <c r="N54510" s="36"/>
    </row>
    <row r="54511" spans="12:14" x14ac:dyDescent="0.25">
      <c r="L54511" s="36"/>
      <c r="M54511" s="36"/>
      <c r="N54511" s="36"/>
    </row>
    <row r="54512" spans="12:14" x14ac:dyDescent="0.25">
      <c r="L54512" s="36"/>
      <c r="M54512" s="36"/>
      <c r="N54512" s="36"/>
    </row>
    <row r="54513" spans="12:14" x14ac:dyDescent="0.25">
      <c r="L54513" s="36"/>
      <c r="M54513" s="36"/>
      <c r="N54513" s="36"/>
    </row>
    <row r="54514" spans="12:14" x14ac:dyDescent="0.25">
      <c r="L54514" s="36"/>
      <c r="M54514" s="36"/>
      <c r="N54514" s="36"/>
    </row>
    <row r="54515" spans="12:14" x14ac:dyDescent="0.25">
      <c r="L54515" s="36"/>
      <c r="M54515" s="36"/>
      <c r="N54515" s="36"/>
    </row>
    <row r="54516" spans="12:14" x14ac:dyDescent="0.25">
      <c r="L54516" s="36"/>
      <c r="M54516" s="36"/>
      <c r="N54516" s="36"/>
    </row>
    <row r="54517" spans="12:14" x14ac:dyDescent="0.25">
      <c r="L54517" s="36"/>
      <c r="M54517" s="36"/>
      <c r="N54517" s="36"/>
    </row>
    <row r="54518" spans="12:14" x14ac:dyDescent="0.25">
      <c r="L54518" s="36"/>
      <c r="M54518" s="36"/>
      <c r="N54518" s="36"/>
    </row>
    <row r="54519" spans="12:14" x14ac:dyDescent="0.25">
      <c r="L54519" s="36"/>
      <c r="M54519" s="36"/>
      <c r="N54519" s="36"/>
    </row>
    <row r="54520" spans="12:14" x14ac:dyDescent="0.25">
      <c r="L54520" s="36"/>
      <c r="M54520" s="36"/>
      <c r="N54520" s="36"/>
    </row>
    <row r="54521" spans="12:14" x14ac:dyDescent="0.25">
      <c r="L54521" s="36"/>
      <c r="M54521" s="36"/>
      <c r="N54521" s="36"/>
    </row>
    <row r="54522" spans="12:14" x14ac:dyDescent="0.25">
      <c r="L54522" s="36"/>
      <c r="M54522" s="36"/>
      <c r="N54522" s="36"/>
    </row>
    <row r="54523" spans="12:14" x14ac:dyDescent="0.25">
      <c r="L54523" s="36"/>
      <c r="M54523" s="36"/>
      <c r="N54523" s="36"/>
    </row>
    <row r="54524" spans="12:14" x14ac:dyDescent="0.25">
      <c r="L54524" s="36"/>
      <c r="M54524" s="36"/>
      <c r="N54524" s="36"/>
    </row>
    <row r="54525" spans="12:14" x14ac:dyDescent="0.25">
      <c r="L54525" s="36"/>
      <c r="M54525" s="36"/>
      <c r="N54525" s="36"/>
    </row>
    <row r="54526" spans="12:14" x14ac:dyDescent="0.25">
      <c r="L54526" s="36"/>
      <c r="M54526" s="36"/>
      <c r="N54526" s="36"/>
    </row>
    <row r="54527" spans="12:14" x14ac:dyDescent="0.25">
      <c r="L54527" s="36"/>
      <c r="M54527" s="36"/>
      <c r="N54527" s="36"/>
    </row>
    <row r="54528" spans="12:14" x14ac:dyDescent="0.25">
      <c r="L54528" s="36"/>
      <c r="M54528" s="36"/>
      <c r="N54528" s="36"/>
    </row>
    <row r="54529" spans="12:14" x14ac:dyDescent="0.25">
      <c r="L54529" s="36"/>
      <c r="M54529" s="36"/>
      <c r="N54529" s="36"/>
    </row>
    <row r="54530" spans="12:14" x14ac:dyDescent="0.25">
      <c r="L54530" s="36"/>
      <c r="M54530" s="36"/>
      <c r="N54530" s="36"/>
    </row>
    <row r="54531" spans="12:14" x14ac:dyDescent="0.25">
      <c r="L54531" s="36"/>
      <c r="M54531" s="36"/>
      <c r="N54531" s="36"/>
    </row>
    <row r="54532" spans="12:14" x14ac:dyDescent="0.25">
      <c r="L54532" s="36"/>
      <c r="M54532" s="36"/>
      <c r="N54532" s="36"/>
    </row>
    <row r="54533" spans="12:14" x14ac:dyDescent="0.25">
      <c r="L54533" s="36"/>
      <c r="M54533" s="36"/>
      <c r="N54533" s="36"/>
    </row>
    <row r="54534" spans="12:14" x14ac:dyDescent="0.25">
      <c r="L54534" s="36"/>
      <c r="M54534" s="36"/>
      <c r="N54534" s="36"/>
    </row>
    <row r="54535" spans="12:14" x14ac:dyDescent="0.25">
      <c r="L54535" s="36"/>
      <c r="M54535" s="36"/>
      <c r="N54535" s="36"/>
    </row>
    <row r="54536" spans="12:14" x14ac:dyDescent="0.25">
      <c r="L54536" s="36"/>
      <c r="M54536" s="36"/>
      <c r="N54536" s="36"/>
    </row>
    <row r="54537" spans="12:14" x14ac:dyDescent="0.25">
      <c r="L54537" s="36"/>
      <c r="M54537" s="36"/>
      <c r="N54537" s="36"/>
    </row>
    <row r="54538" spans="12:14" x14ac:dyDescent="0.25">
      <c r="L54538" s="36"/>
      <c r="M54538" s="36"/>
      <c r="N54538" s="36"/>
    </row>
    <row r="54539" spans="12:14" x14ac:dyDescent="0.25">
      <c r="L54539" s="36"/>
      <c r="M54539" s="36"/>
      <c r="N54539" s="36"/>
    </row>
    <row r="54540" spans="12:14" x14ac:dyDescent="0.25">
      <c r="L54540" s="36"/>
      <c r="M54540" s="36"/>
      <c r="N54540" s="36"/>
    </row>
    <row r="54541" spans="12:14" x14ac:dyDescent="0.25">
      <c r="L54541" s="36"/>
      <c r="M54541" s="36"/>
      <c r="N54541" s="36"/>
    </row>
    <row r="54542" spans="12:14" x14ac:dyDescent="0.25">
      <c r="L54542" s="36"/>
      <c r="M54542" s="36"/>
      <c r="N54542" s="36"/>
    </row>
    <row r="54543" spans="12:14" x14ac:dyDescent="0.25">
      <c r="L54543" s="36"/>
      <c r="M54543" s="36"/>
      <c r="N54543" s="36"/>
    </row>
    <row r="54544" spans="12:14" x14ac:dyDescent="0.25">
      <c r="L54544" s="36"/>
      <c r="M54544" s="36"/>
      <c r="N54544" s="36"/>
    </row>
    <row r="54545" spans="12:14" x14ac:dyDescent="0.25">
      <c r="L54545" s="36"/>
      <c r="M54545" s="36"/>
      <c r="N54545" s="36"/>
    </row>
    <row r="54546" spans="12:14" x14ac:dyDescent="0.25">
      <c r="L54546" s="36"/>
      <c r="M54546" s="36"/>
      <c r="N54546" s="36"/>
    </row>
    <row r="54547" spans="12:14" x14ac:dyDescent="0.25">
      <c r="L54547" s="36"/>
      <c r="M54547" s="36"/>
      <c r="N54547" s="36"/>
    </row>
    <row r="54548" spans="12:14" x14ac:dyDescent="0.25">
      <c r="L54548" s="36"/>
      <c r="M54548" s="36"/>
      <c r="N54548" s="36"/>
    </row>
    <row r="54549" spans="12:14" x14ac:dyDescent="0.25">
      <c r="L54549" s="36"/>
      <c r="M54549" s="36"/>
      <c r="N54549" s="36"/>
    </row>
    <row r="54550" spans="12:14" x14ac:dyDescent="0.25">
      <c r="L54550" s="36"/>
      <c r="M54550" s="36"/>
      <c r="N54550" s="36"/>
    </row>
    <row r="54551" spans="12:14" x14ac:dyDescent="0.25">
      <c r="L54551" s="36"/>
      <c r="M54551" s="36"/>
      <c r="N54551" s="36"/>
    </row>
    <row r="54552" spans="12:14" x14ac:dyDescent="0.25">
      <c r="L54552" s="36"/>
      <c r="M54552" s="36"/>
      <c r="N54552" s="36"/>
    </row>
    <row r="54553" spans="12:14" x14ac:dyDescent="0.25">
      <c r="L54553" s="36"/>
      <c r="M54553" s="36"/>
      <c r="N54553" s="36"/>
    </row>
    <row r="54554" spans="12:14" x14ac:dyDescent="0.25">
      <c r="L54554" s="36"/>
      <c r="M54554" s="36"/>
      <c r="N54554" s="36"/>
    </row>
    <row r="54555" spans="12:14" x14ac:dyDescent="0.25">
      <c r="L54555" s="36"/>
      <c r="M54555" s="36"/>
      <c r="N54555" s="36"/>
    </row>
    <row r="54556" spans="12:14" x14ac:dyDescent="0.25">
      <c r="L54556" s="36"/>
      <c r="M54556" s="36"/>
      <c r="N54556" s="36"/>
    </row>
    <row r="54557" spans="12:14" x14ac:dyDescent="0.25">
      <c r="L54557" s="36"/>
      <c r="M54557" s="36"/>
      <c r="N54557" s="36"/>
    </row>
    <row r="54558" spans="12:14" x14ac:dyDescent="0.25">
      <c r="L54558" s="36"/>
      <c r="M54558" s="36"/>
      <c r="N54558" s="36"/>
    </row>
    <row r="54559" spans="12:14" x14ac:dyDescent="0.25">
      <c r="L54559" s="36"/>
      <c r="M54559" s="36"/>
      <c r="N54559" s="36"/>
    </row>
    <row r="54560" spans="12:14" x14ac:dyDescent="0.25">
      <c r="L54560" s="36"/>
      <c r="M54560" s="36"/>
      <c r="N54560" s="36"/>
    </row>
    <row r="54561" spans="12:14" x14ac:dyDescent="0.25">
      <c r="L54561" s="36"/>
      <c r="M54561" s="36"/>
      <c r="N54561" s="36"/>
    </row>
    <row r="54562" spans="12:14" x14ac:dyDescent="0.25">
      <c r="L54562" s="36"/>
      <c r="M54562" s="36"/>
      <c r="N54562" s="36"/>
    </row>
    <row r="54563" spans="12:14" x14ac:dyDescent="0.25">
      <c r="L54563" s="36"/>
      <c r="M54563" s="36"/>
      <c r="N54563" s="36"/>
    </row>
    <row r="54564" spans="12:14" x14ac:dyDescent="0.25">
      <c r="L54564" s="36"/>
      <c r="M54564" s="36"/>
      <c r="N54564" s="36"/>
    </row>
    <row r="54565" spans="12:14" x14ac:dyDescent="0.25">
      <c r="L54565" s="36"/>
      <c r="M54565" s="36"/>
      <c r="N54565" s="36"/>
    </row>
    <row r="54566" spans="12:14" x14ac:dyDescent="0.25">
      <c r="L54566" s="36"/>
      <c r="M54566" s="36"/>
      <c r="N54566" s="36"/>
    </row>
    <row r="54567" spans="12:14" x14ac:dyDescent="0.25">
      <c r="L54567" s="36"/>
      <c r="M54567" s="36"/>
      <c r="N54567" s="36"/>
    </row>
    <row r="54568" spans="12:14" x14ac:dyDescent="0.25">
      <c r="L54568" s="36"/>
      <c r="M54568" s="36"/>
      <c r="N54568" s="36"/>
    </row>
    <row r="54569" spans="12:14" x14ac:dyDescent="0.25">
      <c r="L54569" s="36"/>
      <c r="M54569" s="36"/>
      <c r="N54569" s="36"/>
    </row>
    <row r="54570" spans="12:14" x14ac:dyDescent="0.25">
      <c r="L54570" s="36"/>
      <c r="M54570" s="36"/>
      <c r="N54570" s="36"/>
    </row>
    <row r="54571" spans="12:14" x14ac:dyDescent="0.25">
      <c r="L54571" s="36"/>
      <c r="M54571" s="36"/>
      <c r="N54571" s="36"/>
    </row>
    <row r="54572" spans="12:14" x14ac:dyDescent="0.25">
      <c r="L54572" s="36"/>
      <c r="M54572" s="36"/>
      <c r="N54572" s="36"/>
    </row>
    <row r="54573" spans="12:14" x14ac:dyDescent="0.25">
      <c r="L54573" s="36"/>
      <c r="M54573" s="36"/>
      <c r="N54573" s="36"/>
    </row>
    <row r="54574" spans="12:14" x14ac:dyDescent="0.25">
      <c r="L54574" s="36"/>
      <c r="M54574" s="36"/>
      <c r="N54574" s="36"/>
    </row>
    <row r="54575" spans="12:14" x14ac:dyDescent="0.25">
      <c r="L54575" s="36"/>
      <c r="M54575" s="36"/>
      <c r="N54575" s="36"/>
    </row>
    <row r="54576" spans="12:14" x14ac:dyDescent="0.25">
      <c r="L54576" s="36"/>
      <c r="M54576" s="36"/>
      <c r="N54576" s="36"/>
    </row>
    <row r="54577" spans="12:14" x14ac:dyDescent="0.25">
      <c r="L54577" s="36"/>
      <c r="M54577" s="36"/>
      <c r="N54577" s="36"/>
    </row>
    <row r="54578" spans="12:14" x14ac:dyDescent="0.25">
      <c r="L54578" s="36"/>
      <c r="M54578" s="36"/>
      <c r="N54578" s="36"/>
    </row>
    <row r="54579" spans="12:14" x14ac:dyDescent="0.25">
      <c r="L54579" s="36"/>
      <c r="M54579" s="36"/>
      <c r="N54579" s="36"/>
    </row>
    <row r="54580" spans="12:14" x14ac:dyDescent="0.25">
      <c r="L54580" s="36"/>
      <c r="M54580" s="36"/>
      <c r="N54580" s="36"/>
    </row>
    <row r="54581" spans="12:14" x14ac:dyDescent="0.25">
      <c r="L54581" s="36"/>
      <c r="M54581" s="36"/>
      <c r="N54581" s="36"/>
    </row>
    <row r="54582" spans="12:14" x14ac:dyDescent="0.25">
      <c r="L54582" s="36"/>
      <c r="M54582" s="36"/>
      <c r="N54582" s="36"/>
    </row>
    <row r="54583" spans="12:14" x14ac:dyDescent="0.25">
      <c r="L54583" s="36"/>
      <c r="M54583" s="36"/>
      <c r="N54583" s="36"/>
    </row>
    <row r="54584" spans="12:14" x14ac:dyDescent="0.25">
      <c r="L54584" s="36"/>
      <c r="M54584" s="36"/>
      <c r="N54584" s="36"/>
    </row>
    <row r="54585" spans="12:14" x14ac:dyDescent="0.25">
      <c r="L54585" s="36"/>
      <c r="M54585" s="36"/>
      <c r="N54585" s="36"/>
    </row>
    <row r="54586" spans="12:14" x14ac:dyDescent="0.25">
      <c r="L54586" s="36"/>
      <c r="M54586" s="36"/>
      <c r="N54586" s="36"/>
    </row>
    <row r="54587" spans="12:14" x14ac:dyDescent="0.25">
      <c r="L54587" s="36"/>
      <c r="M54587" s="36"/>
      <c r="N54587" s="36"/>
    </row>
    <row r="54588" spans="12:14" x14ac:dyDescent="0.25">
      <c r="L54588" s="36"/>
      <c r="M54588" s="36"/>
      <c r="N54588" s="36"/>
    </row>
    <row r="54589" spans="12:14" x14ac:dyDescent="0.25">
      <c r="L54589" s="36"/>
      <c r="M54589" s="36"/>
      <c r="N54589" s="36"/>
    </row>
    <row r="54590" spans="12:14" x14ac:dyDescent="0.25">
      <c r="L54590" s="36"/>
      <c r="M54590" s="36"/>
      <c r="N54590" s="36"/>
    </row>
    <row r="54591" spans="12:14" x14ac:dyDescent="0.25">
      <c r="L54591" s="36"/>
      <c r="M54591" s="36"/>
      <c r="N54591" s="36"/>
    </row>
    <row r="54592" spans="12:14" x14ac:dyDescent="0.25">
      <c r="L54592" s="36"/>
      <c r="M54592" s="36"/>
      <c r="N54592" s="36"/>
    </row>
    <row r="54593" spans="12:14" x14ac:dyDescent="0.25">
      <c r="L54593" s="36"/>
      <c r="M54593" s="36"/>
      <c r="N54593" s="36"/>
    </row>
    <row r="54594" spans="12:14" x14ac:dyDescent="0.25">
      <c r="L54594" s="36"/>
      <c r="M54594" s="36"/>
      <c r="N54594" s="36"/>
    </row>
    <row r="54595" spans="12:14" x14ac:dyDescent="0.25">
      <c r="L54595" s="36"/>
      <c r="M54595" s="36"/>
      <c r="N54595" s="36"/>
    </row>
    <row r="54596" spans="12:14" x14ac:dyDescent="0.25">
      <c r="L54596" s="36"/>
      <c r="M54596" s="36"/>
      <c r="N54596" s="36"/>
    </row>
    <row r="54597" spans="12:14" x14ac:dyDescent="0.25">
      <c r="L54597" s="36"/>
      <c r="M54597" s="36"/>
      <c r="N54597" s="36"/>
    </row>
    <row r="54598" spans="12:14" x14ac:dyDescent="0.25">
      <c r="L54598" s="36"/>
      <c r="M54598" s="36"/>
      <c r="N54598" s="36"/>
    </row>
    <row r="54599" spans="12:14" x14ac:dyDescent="0.25">
      <c r="L54599" s="36"/>
      <c r="M54599" s="36"/>
      <c r="N54599" s="36"/>
    </row>
    <row r="54600" spans="12:14" x14ac:dyDescent="0.25">
      <c r="L54600" s="36"/>
      <c r="M54600" s="36"/>
      <c r="N54600" s="36"/>
    </row>
    <row r="54601" spans="12:14" x14ac:dyDescent="0.25">
      <c r="L54601" s="36"/>
      <c r="M54601" s="36"/>
      <c r="N54601" s="36"/>
    </row>
    <row r="54602" spans="12:14" x14ac:dyDescent="0.25">
      <c r="L54602" s="36"/>
      <c r="M54602" s="36"/>
      <c r="N54602" s="36"/>
    </row>
    <row r="54603" spans="12:14" x14ac:dyDescent="0.25">
      <c r="L54603" s="36"/>
      <c r="M54603" s="36"/>
      <c r="N54603" s="36"/>
    </row>
    <row r="54604" spans="12:14" x14ac:dyDescent="0.25">
      <c r="L54604" s="36"/>
      <c r="M54604" s="36"/>
      <c r="N54604" s="36"/>
    </row>
    <row r="54605" spans="12:14" x14ac:dyDescent="0.25">
      <c r="L54605" s="36"/>
      <c r="M54605" s="36"/>
      <c r="N54605" s="36"/>
    </row>
    <row r="54606" spans="12:14" x14ac:dyDescent="0.25">
      <c r="L54606" s="36"/>
      <c r="M54606" s="36"/>
      <c r="N54606" s="36"/>
    </row>
    <row r="54607" spans="12:14" x14ac:dyDescent="0.25">
      <c r="L54607" s="36"/>
      <c r="M54607" s="36"/>
      <c r="N54607" s="36"/>
    </row>
    <row r="54608" spans="12:14" x14ac:dyDescent="0.25">
      <c r="L54608" s="36"/>
      <c r="M54608" s="36"/>
      <c r="N54608" s="36"/>
    </row>
    <row r="54609" spans="12:14" x14ac:dyDescent="0.25">
      <c r="L54609" s="36"/>
      <c r="M54609" s="36"/>
      <c r="N54609" s="36"/>
    </row>
    <row r="54610" spans="12:14" x14ac:dyDescent="0.25">
      <c r="L54610" s="36"/>
      <c r="M54610" s="36"/>
      <c r="N54610" s="36"/>
    </row>
    <row r="54611" spans="12:14" x14ac:dyDescent="0.25">
      <c r="L54611" s="36"/>
      <c r="M54611" s="36"/>
      <c r="N54611" s="36"/>
    </row>
    <row r="54612" spans="12:14" x14ac:dyDescent="0.25">
      <c r="L54612" s="36"/>
      <c r="M54612" s="36"/>
      <c r="N54612" s="36"/>
    </row>
    <row r="54613" spans="12:14" x14ac:dyDescent="0.25">
      <c r="L54613" s="36"/>
      <c r="M54613" s="36"/>
      <c r="N54613" s="36"/>
    </row>
    <row r="54614" spans="12:14" x14ac:dyDescent="0.25">
      <c r="L54614" s="36"/>
      <c r="M54614" s="36"/>
      <c r="N54614" s="36"/>
    </row>
    <row r="54615" spans="12:14" x14ac:dyDescent="0.25">
      <c r="L54615" s="36"/>
      <c r="M54615" s="36"/>
      <c r="N54615" s="36"/>
    </row>
    <row r="54616" spans="12:14" x14ac:dyDescent="0.25">
      <c r="L54616" s="36"/>
      <c r="M54616" s="36"/>
      <c r="N54616" s="36"/>
    </row>
    <row r="54617" spans="12:14" x14ac:dyDescent="0.25">
      <c r="L54617" s="36"/>
      <c r="M54617" s="36"/>
      <c r="N54617" s="36"/>
    </row>
    <row r="54618" spans="12:14" x14ac:dyDescent="0.25">
      <c r="L54618" s="36"/>
      <c r="M54618" s="36"/>
      <c r="N54618" s="36"/>
    </row>
    <row r="54619" spans="12:14" x14ac:dyDescent="0.25">
      <c r="L54619" s="36"/>
      <c r="M54619" s="36"/>
      <c r="N54619" s="36"/>
    </row>
    <row r="54620" spans="12:14" x14ac:dyDescent="0.25">
      <c r="L54620" s="36"/>
      <c r="M54620" s="36"/>
      <c r="N54620" s="36"/>
    </row>
    <row r="54621" spans="12:14" x14ac:dyDescent="0.25">
      <c r="L54621" s="36"/>
      <c r="M54621" s="36"/>
      <c r="N54621" s="36"/>
    </row>
    <row r="54622" spans="12:14" x14ac:dyDescent="0.25">
      <c r="L54622" s="36"/>
      <c r="M54622" s="36"/>
      <c r="N54622" s="36"/>
    </row>
    <row r="54623" spans="12:14" x14ac:dyDescent="0.25">
      <c r="L54623" s="36"/>
      <c r="M54623" s="36"/>
      <c r="N54623" s="36"/>
    </row>
    <row r="54624" spans="12:14" x14ac:dyDescent="0.25">
      <c r="L54624" s="36"/>
      <c r="M54624" s="36"/>
      <c r="N54624" s="36"/>
    </row>
    <row r="54625" spans="12:14" x14ac:dyDescent="0.25">
      <c r="L54625" s="36"/>
      <c r="M54625" s="36"/>
      <c r="N54625" s="36"/>
    </row>
    <row r="54626" spans="12:14" x14ac:dyDescent="0.25">
      <c r="L54626" s="36"/>
      <c r="M54626" s="36"/>
      <c r="N54626" s="36"/>
    </row>
    <row r="54627" spans="12:14" x14ac:dyDescent="0.25">
      <c r="L54627" s="36"/>
      <c r="M54627" s="36"/>
      <c r="N54627" s="36"/>
    </row>
    <row r="54628" spans="12:14" x14ac:dyDescent="0.25">
      <c r="L54628" s="36"/>
      <c r="M54628" s="36"/>
      <c r="N54628" s="36"/>
    </row>
    <row r="54629" spans="12:14" x14ac:dyDescent="0.25">
      <c r="L54629" s="36"/>
      <c r="M54629" s="36"/>
      <c r="N54629" s="36"/>
    </row>
    <row r="54630" spans="12:14" x14ac:dyDescent="0.25">
      <c r="L54630" s="36"/>
      <c r="M54630" s="36"/>
      <c r="N54630" s="36"/>
    </row>
    <row r="54631" spans="12:14" x14ac:dyDescent="0.25">
      <c r="L54631" s="36"/>
      <c r="M54631" s="36"/>
      <c r="N54631" s="36"/>
    </row>
    <row r="54632" spans="12:14" x14ac:dyDescent="0.25">
      <c r="L54632" s="36"/>
      <c r="M54632" s="36"/>
      <c r="N54632" s="36"/>
    </row>
    <row r="54633" spans="12:14" x14ac:dyDescent="0.25">
      <c r="L54633" s="36"/>
      <c r="M54633" s="36"/>
      <c r="N54633" s="36"/>
    </row>
    <row r="54634" spans="12:14" x14ac:dyDescent="0.25">
      <c r="L54634" s="36"/>
      <c r="M54634" s="36"/>
      <c r="N54634" s="36"/>
    </row>
    <row r="54635" spans="12:14" x14ac:dyDescent="0.25">
      <c r="L54635" s="36"/>
      <c r="M54635" s="36"/>
      <c r="N54635" s="36"/>
    </row>
    <row r="54636" spans="12:14" x14ac:dyDescent="0.25">
      <c r="L54636" s="36"/>
      <c r="M54636" s="36"/>
      <c r="N54636" s="36"/>
    </row>
    <row r="54637" spans="12:14" x14ac:dyDescent="0.25">
      <c r="L54637" s="36"/>
      <c r="M54637" s="36"/>
      <c r="N54637" s="36"/>
    </row>
    <row r="54638" spans="12:14" x14ac:dyDescent="0.25">
      <c r="L54638" s="36"/>
      <c r="M54638" s="36"/>
      <c r="N54638" s="36"/>
    </row>
    <row r="54639" spans="12:14" x14ac:dyDescent="0.25">
      <c r="L54639" s="36"/>
      <c r="M54639" s="36"/>
      <c r="N54639" s="36"/>
    </row>
    <row r="54640" spans="12:14" x14ac:dyDescent="0.25">
      <c r="L54640" s="36"/>
      <c r="M54640" s="36"/>
      <c r="N54640" s="36"/>
    </row>
    <row r="54641" spans="12:14" x14ac:dyDescent="0.25">
      <c r="L54641" s="36"/>
      <c r="M54641" s="36"/>
      <c r="N54641" s="36"/>
    </row>
    <row r="54642" spans="12:14" x14ac:dyDescent="0.25">
      <c r="L54642" s="36"/>
      <c r="M54642" s="36"/>
      <c r="N54642" s="36"/>
    </row>
    <row r="54643" spans="12:14" x14ac:dyDescent="0.25">
      <c r="L54643" s="36"/>
      <c r="M54643" s="36"/>
      <c r="N54643" s="36"/>
    </row>
    <row r="54644" spans="12:14" x14ac:dyDescent="0.25">
      <c r="L54644" s="36"/>
      <c r="M54644" s="36"/>
      <c r="N54644" s="36"/>
    </row>
    <row r="54645" spans="12:14" x14ac:dyDescent="0.25">
      <c r="L54645" s="36"/>
      <c r="M54645" s="36"/>
      <c r="N54645" s="36"/>
    </row>
    <row r="54646" spans="12:14" x14ac:dyDescent="0.25">
      <c r="L54646" s="36"/>
      <c r="M54646" s="36"/>
      <c r="N54646" s="36"/>
    </row>
    <row r="54647" spans="12:14" x14ac:dyDescent="0.25">
      <c r="L54647" s="36"/>
      <c r="M54647" s="36"/>
      <c r="N54647" s="36"/>
    </row>
    <row r="54648" spans="12:14" x14ac:dyDescent="0.25">
      <c r="L54648" s="36"/>
      <c r="M54648" s="36"/>
      <c r="N54648" s="36"/>
    </row>
    <row r="54649" spans="12:14" x14ac:dyDescent="0.25">
      <c r="L54649" s="36"/>
      <c r="M54649" s="36"/>
      <c r="N54649" s="36"/>
    </row>
    <row r="54650" spans="12:14" x14ac:dyDescent="0.25">
      <c r="L54650" s="36"/>
      <c r="M54650" s="36"/>
      <c r="N54650" s="36"/>
    </row>
    <row r="54651" spans="12:14" x14ac:dyDescent="0.25">
      <c r="L54651" s="36"/>
      <c r="M54651" s="36"/>
      <c r="N54651" s="36"/>
    </row>
    <row r="54652" spans="12:14" x14ac:dyDescent="0.25">
      <c r="L54652" s="36"/>
      <c r="M54652" s="36"/>
      <c r="N54652" s="36"/>
    </row>
    <row r="54653" spans="12:14" x14ac:dyDescent="0.25">
      <c r="L54653" s="36"/>
      <c r="M54653" s="36"/>
      <c r="N54653" s="36"/>
    </row>
    <row r="54654" spans="12:14" x14ac:dyDescent="0.25">
      <c r="L54654" s="36"/>
      <c r="M54654" s="36"/>
      <c r="N54654" s="36"/>
    </row>
    <row r="54655" spans="12:14" x14ac:dyDescent="0.25">
      <c r="L54655" s="36"/>
      <c r="M54655" s="36"/>
      <c r="N54655" s="36"/>
    </row>
    <row r="54656" spans="12:14" x14ac:dyDescent="0.25">
      <c r="L54656" s="36"/>
      <c r="M54656" s="36"/>
      <c r="N54656" s="36"/>
    </row>
    <row r="54657" spans="12:14" x14ac:dyDescent="0.25">
      <c r="L54657" s="36"/>
      <c r="M54657" s="36"/>
      <c r="N54657" s="36"/>
    </row>
    <row r="54658" spans="12:14" x14ac:dyDescent="0.25">
      <c r="L54658" s="36"/>
      <c r="M54658" s="36"/>
      <c r="N54658" s="36"/>
    </row>
    <row r="54659" spans="12:14" x14ac:dyDescent="0.25">
      <c r="L54659" s="36"/>
      <c r="M54659" s="36"/>
      <c r="N54659" s="36"/>
    </row>
    <row r="54660" spans="12:14" x14ac:dyDescent="0.25">
      <c r="L54660" s="36"/>
      <c r="M54660" s="36"/>
      <c r="N54660" s="36"/>
    </row>
    <row r="54661" spans="12:14" x14ac:dyDescent="0.25">
      <c r="L54661" s="36"/>
      <c r="M54661" s="36"/>
      <c r="N54661" s="36"/>
    </row>
    <row r="54662" spans="12:14" x14ac:dyDescent="0.25">
      <c r="L54662" s="36"/>
      <c r="M54662" s="36"/>
      <c r="N54662" s="36"/>
    </row>
    <row r="54663" spans="12:14" x14ac:dyDescent="0.25">
      <c r="L54663" s="36"/>
      <c r="M54663" s="36"/>
      <c r="N54663" s="36"/>
    </row>
    <row r="54664" spans="12:14" x14ac:dyDescent="0.25">
      <c r="L54664" s="36"/>
      <c r="M54664" s="36"/>
      <c r="N54664" s="36"/>
    </row>
    <row r="54665" spans="12:14" x14ac:dyDescent="0.25">
      <c r="L54665" s="36"/>
      <c r="M54665" s="36"/>
      <c r="N54665" s="36"/>
    </row>
    <row r="54666" spans="12:14" x14ac:dyDescent="0.25">
      <c r="L54666" s="36"/>
      <c r="M54666" s="36"/>
      <c r="N54666" s="36"/>
    </row>
    <row r="54667" spans="12:14" x14ac:dyDescent="0.25">
      <c r="L54667" s="36"/>
      <c r="M54667" s="36"/>
      <c r="N54667" s="36"/>
    </row>
    <row r="54668" spans="12:14" x14ac:dyDescent="0.25">
      <c r="L54668" s="36"/>
      <c r="M54668" s="36"/>
      <c r="N54668" s="36"/>
    </row>
    <row r="54669" spans="12:14" x14ac:dyDescent="0.25">
      <c r="L54669" s="36"/>
      <c r="M54669" s="36"/>
      <c r="N54669" s="36"/>
    </row>
    <row r="54670" spans="12:14" x14ac:dyDescent="0.25">
      <c r="L54670" s="36"/>
      <c r="M54670" s="36"/>
      <c r="N54670" s="36"/>
    </row>
    <row r="54671" spans="12:14" x14ac:dyDescent="0.25">
      <c r="L54671" s="36"/>
      <c r="M54671" s="36"/>
      <c r="N54671" s="36"/>
    </row>
    <row r="54672" spans="12:14" x14ac:dyDescent="0.25">
      <c r="L54672" s="36"/>
      <c r="M54672" s="36"/>
      <c r="N54672" s="36"/>
    </row>
    <row r="54673" spans="12:14" x14ac:dyDescent="0.25">
      <c r="L54673" s="36"/>
      <c r="M54673" s="36"/>
      <c r="N54673" s="36"/>
    </row>
    <row r="54674" spans="12:14" x14ac:dyDescent="0.25">
      <c r="L54674" s="36"/>
      <c r="M54674" s="36"/>
      <c r="N54674" s="36"/>
    </row>
    <row r="54675" spans="12:14" x14ac:dyDescent="0.25">
      <c r="L54675" s="36"/>
      <c r="M54675" s="36"/>
      <c r="N54675" s="36"/>
    </row>
    <row r="54676" spans="12:14" x14ac:dyDescent="0.25">
      <c r="L54676" s="36"/>
      <c r="M54676" s="36"/>
      <c r="N54676" s="36"/>
    </row>
    <row r="54677" spans="12:14" x14ac:dyDescent="0.25">
      <c r="L54677" s="36"/>
      <c r="M54677" s="36"/>
      <c r="N54677" s="36"/>
    </row>
    <row r="54678" spans="12:14" x14ac:dyDescent="0.25">
      <c r="L54678" s="36"/>
      <c r="M54678" s="36"/>
      <c r="N54678" s="36"/>
    </row>
    <row r="54679" spans="12:14" x14ac:dyDescent="0.25">
      <c r="L54679" s="36"/>
      <c r="M54679" s="36"/>
      <c r="N54679" s="36"/>
    </row>
    <row r="54680" spans="12:14" x14ac:dyDescent="0.25">
      <c r="L54680" s="36"/>
      <c r="M54680" s="36"/>
      <c r="N54680" s="36"/>
    </row>
    <row r="54681" spans="12:14" x14ac:dyDescent="0.25">
      <c r="L54681" s="36"/>
      <c r="M54681" s="36"/>
      <c r="N54681" s="36"/>
    </row>
    <row r="54682" spans="12:14" x14ac:dyDescent="0.25">
      <c r="L54682" s="36"/>
      <c r="M54682" s="36"/>
      <c r="N54682" s="36"/>
    </row>
    <row r="54683" spans="12:14" x14ac:dyDescent="0.25">
      <c r="L54683" s="36"/>
      <c r="M54683" s="36"/>
      <c r="N54683" s="36"/>
    </row>
    <row r="54684" spans="12:14" x14ac:dyDescent="0.25">
      <c r="L54684" s="36"/>
      <c r="M54684" s="36"/>
      <c r="N54684" s="36"/>
    </row>
    <row r="54685" spans="12:14" x14ac:dyDescent="0.25">
      <c r="L54685" s="36"/>
      <c r="M54685" s="36"/>
      <c r="N54685" s="36"/>
    </row>
    <row r="54686" spans="12:14" x14ac:dyDescent="0.25">
      <c r="L54686" s="36"/>
      <c r="M54686" s="36"/>
      <c r="N54686" s="36"/>
    </row>
    <row r="54687" spans="12:14" x14ac:dyDescent="0.25">
      <c r="L54687" s="36"/>
      <c r="M54687" s="36"/>
      <c r="N54687" s="36"/>
    </row>
    <row r="54688" spans="12:14" x14ac:dyDescent="0.25">
      <c r="L54688" s="36"/>
      <c r="M54688" s="36"/>
      <c r="N54688" s="36"/>
    </row>
    <row r="54689" spans="12:14" x14ac:dyDescent="0.25">
      <c r="L54689" s="36"/>
      <c r="M54689" s="36"/>
      <c r="N54689" s="36"/>
    </row>
    <row r="54690" spans="12:14" x14ac:dyDescent="0.25">
      <c r="L54690" s="36"/>
      <c r="M54690" s="36"/>
      <c r="N54690" s="36"/>
    </row>
    <row r="54691" spans="12:14" x14ac:dyDescent="0.25">
      <c r="L54691" s="36"/>
      <c r="M54691" s="36"/>
      <c r="N54691" s="36"/>
    </row>
    <row r="54692" spans="12:14" x14ac:dyDescent="0.25">
      <c r="L54692" s="36"/>
      <c r="M54692" s="36"/>
      <c r="N54692" s="36"/>
    </row>
    <row r="54693" spans="12:14" x14ac:dyDescent="0.25">
      <c r="L54693" s="36"/>
      <c r="M54693" s="36"/>
      <c r="N54693" s="36"/>
    </row>
    <row r="54694" spans="12:14" x14ac:dyDescent="0.25">
      <c r="L54694" s="36"/>
      <c r="M54694" s="36"/>
      <c r="N54694" s="36"/>
    </row>
    <row r="54695" spans="12:14" x14ac:dyDescent="0.25">
      <c r="L54695" s="36"/>
      <c r="M54695" s="36"/>
      <c r="N54695" s="36"/>
    </row>
    <row r="54696" spans="12:14" x14ac:dyDescent="0.25">
      <c r="L54696" s="36"/>
      <c r="M54696" s="36"/>
      <c r="N54696" s="36"/>
    </row>
    <row r="54697" spans="12:14" x14ac:dyDescent="0.25">
      <c r="L54697" s="36"/>
      <c r="M54697" s="36"/>
      <c r="N54697" s="36"/>
    </row>
    <row r="54698" spans="12:14" x14ac:dyDescent="0.25">
      <c r="L54698" s="36"/>
      <c r="M54698" s="36"/>
      <c r="N54698" s="36"/>
    </row>
    <row r="54699" spans="12:14" x14ac:dyDescent="0.25">
      <c r="L54699" s="36"/>
      <c r="M54699" s="36"/>
      <c r="N54699" s="36"/>
    </row>
    <row r="54700" spans="12:14" x14ac:dyDescent="0.25">
      <c r="L54700" s="36"/>
      <c r="M54700" s="36"/>
      <c r="N54700" s="36"/>
    </row>
    <row r="54701" spans="12:14" x14ac:dyDescent="0.25">
      <c r="L54701" s="36"/>
      <c r="M54701" s="36"/>
      <c r="N54701" s="36"/>
    </row>
    <row r="54702" spans="12:14" x14ac:dyDescent="0.25">
      <c r="L54702" s="36"/>
      <c r="M54702" s="36"/>
      <c r="N54702" s="36"/>
    </row>
    <row r="54703" spans="12:14" x14ac:dyDescent="0.25">
      <c r="L54703" s="36"/>
      <c r="M54703" s="36"/>
      <c r="N54703" s="36"/>
    </row>
    <row r="54704" spans="12:14" x14ac:dyDescent="0.25">
      <c r="L54704" s="36"/>
      <c r="M54704" s="36"/>
      <c r="N54704" s="36"/>
    </row>
    <row r="54705" spans="12:14" x14ac:dyDescent="0.25">
      <c r="L54705" s="36"/>
      <c r="M54705" s="36"/>
      <c r="N54705" s="36"/>
    </row>
    <row r="54706" spans="12:14" x14ac:dyDescent="0.25">
      <c r="L54706" s="36"/>
      <c r="M54706" s="36"/>
      <c r="N54706" s="36"/>
    </row>
    <row r="54707" spans="12:14" x14ac:dyDescent="0.25">
      <c r="L54707" s="36"/>
      <c r="M54707" s="36"/>
      <c r="N54707" s="36"/>
    </row>
    <row r="54708" spans="12:14" x14ac:dyDescent="0.25">
      <c r="L54708" s="36"/>
      <c r="M54708" s="36"/>
      <c r="N54708" s="36"/>
    </row>
    <row r="54709" spans="12:14" x14ac:dyDescent="0.25">
      <c r="L54709" s="36"/>
      <c r="M54709" s="36"/>
      <c r="N54709" s="36"/>
    </row>
    <row r="54710" spans="12:14" x14ac:dyDescent="0.25">
      <c r="L54710" s="36"/>
      <c r="M54710" s="36"/>
      <c r="N54710" s="36"/>
    </row>
    <row r="54711" spans="12:14" x14ac:dyDescent="0.25">
      <c r="L54711" s="36"/>
      <c r="M54711" s="36"/>
      <c r="N54711" s="36"/>
    </row>
    <row r="54712" spans="12:14" x14ac:dyDescent="0.25">
      <c r="L54712" s="36"/>
      <c r="M54712" s="36"/>
      <c r="N54712" s="36"/>
    </row>
    <row r="54713" spans="12:14" x14ac:dyDescent="0.25">
      <c r="L54713" s="36"/>
      <c r="M54713" s="36"/>
      <c r="N54713" s="36"/>
    </row>
    <row r="54714" spans="12:14" x14ac:dyDescent="0.25">
      <c r="L54714" s="36"/>
      <c r="M54714" s="36"/>
      <c r="N54714" s="36"/>
    </row>
    <row r="54715" spans="12:14" x14ac:dyDescent="0.25">
      <c r="L54715" s="36"/>
      <c r="M54715" s="36"/>
      <c r="N54715" s="36"/>
    </row>
    <row r="54716" spans="12:14" x14ac:dyDescent="0.25">
      <c r="L54716" s="36"/>
      <c r="M54716" s="36"/>
      <c r="N54716" s="36"/>
    </row>
    <row r="54717" spans="12:14" x14ac:dyDescent="0.25">
      <c r="L54717" s="36"/>
      <c r="M54717" s="36"/>
      <c r="N54717" s="36"/>
    </row>
    <row r="54718" spans="12:14" x14ac:dyDescent="0.25">
      <c r="L54718" s="36"/>
      <c r="M54718" s="36"/>
      <c r="N54718" s="36"/>
    </row>
    <row r="54719" spans="12:14" x14ac:dyDescent="0.25">
      <c r="L54719" s="36"/>
      <c r="M54719" s="36"/>
      <c r="N54719" s="36"/>
    </row>
    <row r="54720" spans="12:14" x14ac:dyDescent="0.25">
      <c r="L54720" s="36"/>
      <c r="M54720" s="36"/>
      <c r="N54720" s="36"/>
    </row>
    <row r="54721" spans="12:14" x14ac:dyDescent="0.25">
      <c r="L54721" s="36"/>
      <c r="M54721" s="36"/>
      <c r="N54721" s="36"/>
    </row>
    <row r="54722" spans="12:14" x14ac:dyDescent="0.25">
      <c r="L54722" s="36"/>
      <c r="M54722" s="36"/>
      <c r="N54722" s="36"/>
    </row>
    <row r="54723" spans="12:14" x14ac:dyDescent="0.25">
      <c r="L54723" s="36"/>
      <c r="M54723" s="36"/>
      <c r="N54723" s="36"/>
    </row>
    <row r="54724" spans="12:14" x14ac:dyDescent="0.25">
      <c r="L54724" s="36"/>
      <c r="M54724" s="36"/>
      <c r="N54724" s="36"/>
    </row>
    <row r="54725" spans="12:14" x14ac:dyDescent="0.25">
      <c r="L54725" s="36"/>
      <c r="M54725" s="36"/>
      <c r="N54725" s="36"/>
    </row>
    <row r="54726" spans="12:14" x14ac:dyDescent="0.25">
      <c r="L54726" s="36"/>
      <c r="M54726" s="36"/>
      <c r="N54726" s="36"/>
    </row>
    <row r="54727" spans="12:14" x14ac:dyDescent="0.25">
      <c r="L54727" s="36"/>
      <c r="M54727" s="36"/>
      <c r="N54727" s="36"/>
    </row>
    <row r="54728" spans="12:14" x14ac:dyDescent="0.25">
      <c r="L54728" s="36"/>
      <c r="M54728" s="36"/>
      <c r="N54728" s="36"/>
    </row>
    <row r="54729" spans="12:14" x14ac:dyDescent="0.25">
      <c r="L54729" s="36"/>
      <c r="M54729" s="36"/>
      <c r="N54729" s="36"/>
    </row>
    <row r="54730" spans="12:14" x14ac:dyDescent="0.25">
      <c r="L54730" s="36"/>
      <c r="M54730" s="36"/>
      <c r="N54730" s="36"/>
    </row>
    <row r="54731" spans="12:14" x14ac:dyDescent="0.25">
      <c r="L54731" s="36"/>
      <c r="M54731" s="36"/>
      <c r="N54731" s="36"/>
    </row>
    <row r="54732" spans="12:14" x14ac:dyDescent="0.25">
      <c r="L54732" s="36"/>
      <c r="M54732" s="36"/>
      <c r="N54732" s="36"/>
    </row>
    <row r="54733" spans="12:14" x14ac:dyDescent="0.25">
      <c r="L54733" s="36"/>
      <c r="M54733" s="36"/>
      <c r="N54733" s="36"/>
    </row>
    <row r="54734" spans="12:14" x14ac:dyDescent="0.25">
      <c r="L54734" s="36"/>
      <c r="M54734" s="36"/>
      <c r="N54734" s="36"/>
    </row>
    <row r="54735" spans="12:14" x14ac:dyDescent="0.25">
      <c r="L54735" s="36"/>
      <c r="M54735" s="36"/>
      <c r="N54735" s="36"/>
    </row>
    <row r="54736" spans="12:14" x14ac:dyDescent="0.25">
      <c r="L54736" s="36"/>
      <c r="M54736" s="36"/>
      <c r="N54736" s="36"/>
    </row>
    <row r="54737" spans="12:14" x14ac:dyDescent="0.25">
      <c r="L54737" s="36"/>
      <c r="M54737" s="36"/>
      <c r="N54737" s="36"/>
    </row>
    <row r="54738" spans="12:14" x14ac:dyDescent="0.25">
      <c r="L54738" s="36"/>
      <c r="M54738" s="36"/>
      <c r="N54738" s="36"/>
    </row>
    <row r="54739" spans="12:14" x14ac:dyDescent="0.25">
      <c r="L54739" s="36"/>
      <c r="M54739" s="36"/>
      <c r="N54739" s="36"/>
    </row>
    <row r="54740" spans="12:14" x14ac:dyDescent="0.25">
      <c r="L54740" s="36"/>
      <c r="M54740" s="36"/>
      <c r="N54740" s="36"/>
    </row>
    <row r="54741" spans="12:14" x14ac:dyDescent="0.25">
      <c r="L54741" s="36"/>
      <c r="M54741" s="36"/>
      <c r="N54741" s="36"/>
    </row>
    <row r="54742" spans="12:14" x14ac:dyDescent="0.25">
      <c r="L54742" s="36"/>
      <c r="M54742" s="36"/>
      <c r="N54742" s="36"/>
    </row>
    <row r="54743" spans="12:14" x14ac:dyDescent="0.25">
      <c r="L54743" s="36"/>
      <c r="M54743" s="36"/>
      <c r="N54743" s="36"/>
    </row>
    <row r="54744" spans="12:14" x14ac:dyDescent="0.25">
      <c r="L54744" s="36"/>
      <c r="M54744" s="36"/>
      <c r="N54744" s="36"/>
    </row>
    <row r="54745" spans="12:14" x14ac:dyDescent="0.25">
      <c r="L54745" s="36"/>
      <c r="M54745" s="36"/>
      <c r="N54745" s="36"/>
    </row>
    <row r="54746" spans="12:14" x14ac:dyDescent="0.25">
      <c r="L54746" s="36"/>
      <c r="M54746" s="36"/>
      <c r="N54746" s="36"/>
    </row>
    <row r="54747" spans="12:14" x14ac:dyDescent="0.25">
      <c r="L54747" s="36"/>
      <c r="M54747" s="36"/>
      <c r="N54747" s="36"/>
    </row>
    <row r="54748" spans="12:14" x14ac:dyDescent="0.25">
      <c r="L54748" s="36"/>
      <c r="M54748" s="36"/>
      <c r="N54748" s="36"/>
    </row>
    <row r="54749" spans="12:14" x14ac:dyDescent="0.25">
      <c r="L54749" s="36"/>
      <c r="M54749" s="36"/>
      <c r="N54749" s="36"/>
    </row>
    <row r="54750" spans="12:14" x14ac:dyDescent="0.25">
      <c r="L54750" s="36"/>
      <c r="M54750" s="36"/>
      <c r="N54750" s="36"/>
    </row>
    <row r="54751" spans="12:14" x14ac:dyDescent="0.25">
      <c r="L54751" s="36"/>
      <c r="M54751" s="36"/>
      <c r="N54751" s="36"/>
    </row>
    <row r="54752" spans="12:14" x14ac:dyDescent="0.25">
      <c r="L54752" s="36"/>
      <c r="M54752" s="36"/>
      <c r="N54752" s="36"/>
    </row>
    <row r="54753" spans="12:14" x14ac:dyDescent="0.25">
      <c r="L54753" s="36"/>
      <c r="M54753" s="36"/>
      <c r="N54753" s="36"/>
    </row>
    <row r="54754" spans="12:14" x14ac:dyDescent="0.25">
      <c r="L54754" s="36"/>
      <c r="M54754" s="36"/>
      <c r="N54754" s="36"/>
    </row>
    <row r="54755" spans="12:14" x14ac:dyDescent="0.25">
      <c r="L54755" s="36"/>
      <c r="M54755" s="36"/>
      <c r="N54755" s="36"/>
    </row>
    <row r="54756" spans="12:14" x14ac:dyDescent="0.25">
      <c r="L54756" s="36"/>
      <c r="M54756" s="36"/>
      <c r="N54756" s="36"/>
    </row>
    <row r="54757" spans="12:14" x14ac:dyDescent="0.25">
      <c r="L54757" s="36"/>
      <c r="M54757" s="36"/>
      <c r="N54757" s="36"/>
    </row>
    <row r="54758" spans="12:14" x14ac:dyDescent="0.25">
      <c r="L54758" s="36"/>
      <c r="M54758" s="36"/>
      <c r="N54758" s="36"/>
    </row>
    <row r="54759" spans="12:14" x14ac:dyDescent="0.25">
      <c r="L54759" s="36"/>
      <c r="M54759" s="36"/>
      <c r="N54759" s="36"/>
    </row>
    <row r="54760" spans="12:14" x14ac:dyDescent="0.25">
      <c r="L54760" s="36"/>
      <c r="M54760" s="36"/>
      <c r="N54760" s="36"/>
    </row>
    <row r="54761" spans="12:14" x14ac:dyDescent="0.25">
      <c r="L54761" s="36"/>
      <c r="M54761" s="36"/>
      <c r="N54761" s="36"/>
    </row>
    <row r="54762" spans="12:14" x14ac:dyDescent="0.25">
      <c r="L54762" s="36"/>
      <c r="M54762" s="36"/>
      <c r="N54762" s="36"/>
    </row>
    <row r="54763" spans="12:14" x14ac:dyDescent="0.25">
      <c r="L54763" s="36"/>
      <c r="M54763" s="36"/>
      <c r="N54763" s="36"/>
    </row>
    <row r="54764" spans="12:14" x14ac:dyDescent="0.25">
      <c r="L54764" s="36"/>
      <c r="M54764" s="36"/>
      <c r="N54764" s="36"/>
    </row>
    <row r="54765" spans="12:14" x14ac:dyDescent="0.25">
      <c r="L54765" s="36"/>
      <c r="M54765" s="36"/>
      <c r="N54765" s="36"/>
    </row>
    <row r="54766" spans="12:14" x14ac:dyDescent="0.25">
      <c r="L54766" s="36"/>
      <c r="M54766" s="36"/>
      <c r="N54766" s="36"/>
    </row>
    <row r="54767" spans="12:14" x14ac:dyDescent="0.25">
      <c r="L54767" s="36"/>
      <c r="M54767" s="36"/>
      <c r="N54767" s="36"/>
    </row>
    <row r="54768" spans="12:14" x14ac:dyDescent="0.25">
      <c r="L54768" s="36"/>
      <c r="M54768" s="36"/>
      <c r="N54768" s="36"/>
    </row>
    <row r="54769" spans="12:14" x14ac:dyDescent="0.25">
      <c r="L54769" s="36"/>
      <c r="M54769" s="36"/>
      <c r="N54769" s="36"/>
    </row>
    <row r="54770" spans="12:14" x14ac:dyDescent="0.25">
      <c r="L54770" s="36"/>
      <c r="M54770" s="36"/>
      <c r="N54770" s="36"/>
    </row>
    <row r="54771" spans="12:14" x14ac:dyDescent="0.25">
      <c r="L54771" s="36"/>
      <c r="M54771" s="36"/>
      <c r="N54771" s="36"/>
    </row>
    <row r="54772" spans="12:14" x14ac:dyDescent="0.25">
      <c r="L54772" s="36"/>
      <c r="M54772" s="36"/>
      <c r="N54772" s="36"/>
    </row>
    <row r="54773" spans="12:14" x14ac:dyDescent="0.25">
      <c r="L54773" s="36"/>
      <c r="M54773" s="36"/>
      <c r="N54773" s="36"/>
    </row>
    <row r="54774" spans="12:14" x14ac:dyDescent="0.25">
      <c r="L54774" s="36"/>
      <c r="M54774" s="36"/>
      <c r="N54774" s="36"/>
    </row>
    <row r="54775" spans="12:14" x14ac:dyDescent="0.25">
      <c r="L54775" s="36"/>
      <c r="M54775" s="36"/>
      <c r="N54775" s="36"/>
    </row>
    <row r="54776" spans="12:14" x14ac:dyDescent="0.25">
      <c r="L54776" s="36"/>
      <c r="M54776" s="36"/>
      <c r="N54776" s="36"/>
    </row>
    <row r="54777" spans="12:14" x14ac:dyDescent="0.25">
      <c r="L54777" s="36"/>
      <c r="M54777" s="36"/>
      <c r="N54777" s="36"/>
    </row>
    <row r="54778" spans="12:14" x14ac:dyDescent="0.25">
      <c r="L54778" s="36"/>
      <c r="M54778" s="36"/>
      <c r="N54778" s="36"/>
    </row>
    <row r="54779" spans="12:14" x14ac:dyDescent="0.25">
      <c r="L54779" s="36"/>
      <c r="M54779" s="36"/>
      <c r="N54779" s="36"/>
    </row>
    <row r="54780" spans="12:14" x14ac:dyDescent="0.25">
      <c r="L54780" s="36"/>
      <c r="M54780" s="36"/>
      <c r="N54780" s="36"/>
    </row>
    <row r="54781" spans="12:14" x14ac:dyDescent="0.25">
      <c r="L54781" s="36"/>
      <c r="M54781" s="36"/>
      <c r="N54781" s="36"/>
    </row>
    <row r="54782" spans="12:14" x14ac:dyDescent="0.25">
      <c r="L54782" s="36"/>
      <c r="M54782" s="36"/>
      <c r="N54782" s="36"/>
    </row>
    <row r="54783" spans="12:14" x14ac:dyDescent="0.25">
      <c r="L54783" s="36"/>
      <c r="M54783" s="36"/>
      <c r="N54783" s="36"/>
    </row>
    <row r="54784" spans="12:14" x14ac:dyDescent="0.25">
      <c r="L54784" s="36"/>
      <c r="M54784" s="36"/>
      <c r="N54784" s="36"/>
    </row>
    <row r="54785" spans="12:14" x14ac:dyDescent="0.25">
      <c r="L54785" s="36"/>
      <c r="M54785" s="36"/>
      <c r="N54785" s="36"/>
    </row>
    <row r="54786" spans="12:14" x14ac:dyDescent="0.25">
      <c r="L54786" s="36"/>
      <c r="M54786" s="36"/>
      <c r="N54786" s="36"/>
    </row>
    <row r="54787" spans="12:14" x14ac:dyDescent="0.25">
      <c r="L54787" s="36"/>
      <c r="M54787" s="36"/>
      <c r="N54787" s="36"/>
    </row>
    <row r="54788" spans="12:14" x14ac:dyDescent="0.25">
      <c r="L54788" s="36"/>
      <c r="M54788" s="36"/>
      <c r="N54788" s="36"/>
    </row>
    <row r="54789" spans="12:14" x14ac:dyDescent="0.25">
      <c r="L54789" s="36"/>
      <c r="M54789" s="36"/>
      <c r="N54789" s="36"/>
    </row>
    <row r="54790" spans="12:14" x14ac:dyDescent="0.25">
      <c r="L54790" s="36"/>
      <c r="M54790" s="36"/>
      <c r="N54790" s="36"/>
    </row>
    <row r="54791" spans="12:14" x14ac:dyDescent="0.25">
      <c r="L54791" s="36"/>
      <c r="M54791" s="36"/>
      <c r="N54791" s="36"/>
    </row>
    <row r="54792" spans="12:14" x14ac:dyDescent="0.25">
      <c r="L54792" s="36"/>
      <c r="M54792" s="36"/>
      <c r="N54792" s="36"/>
    </row>
    <row r="54793" spans="12:14" x14ac:dyDescent="0.25">
      <c r="L54793" s="36"/>
      <c r="M54793" s="36"/>
      <c r="N54793" s="36"/>
    </row>
    <row r="54794" spans="12:14" x14ac:dyDescent="0.25">
      <c r="L54794" s="36"/>
      <c r="M54794" s="36"/>
      <c r="N54794" s="36"/>
    </row>
    <row r="54795" spans="12:14" x14ac:dyDescent="0.25">
      <c r="L54795" s="36"/>
      <c r="M54795" s="36"/>
      <c r="N54795" s="36"/>
    </row>
    <row r="54796" spans="12:14" x14ac:dyDescent="0.25">
      <c r="L54796" s="36"/>
      <c r="M54796" s="36"/>
      <c r="N54796" s="36"/>
    </row>
    <row r="54797" spans="12:14" x14ac:dyDescent="0.25">
      <c r="L54797" s="36"/>
      <c r="M54797" s="36"/>
      <c r="N54797" s="36"/>
    </row>
    <row r="54798" spans="12:14" x14ac:dyDescent="0.25">
      <c r="L54798" s="36"/>
      <c r="M54798" s="36"/>
      <c r="N54798" s="36"/>
    </row>
    <row r="54799" spans="12:14" x14ac:dyDescent="0.25">
      <c r="L54799" s="36"/>
      <c r="M54799" s="36"/>
      <c r="N54799" s="36"/>
    </row>
    <row r="54800" spans="12:14" x14ac:dyDescent="0.25">
      <c r="L54800" s="36"/>
      <c r="M54800" s="36"/>
      <c r="N54800" s="36"/>
    </row>
    <row r="54801" spans="12:14" x14ac:dyDescent="0.25">
      <c r="L54801" s="36"/>
      <c r="M54801" s="36"/>
      <c r="N54801" s="36"/>
    </row>
    <row r="54802" spans="12:14" x14ac:dyDescent="0.25">
      <c r="L54802" s="36"/>
      <c r="M54802" s="36"/>
      <c r="N54802" s="36"/>
    </row>
    <row r="54803" spans="12:14" x14ac:dyDescent="0.25">
      <c r="L54803" s="36"/>
      <c r="M54803" s="36"/>
      <c r="N54803" s="36"/>
    </row>
    <row r="54804" spans="12:14" x14ac:dyDescent="0.25">
      <c r="L54804" s="36"/>
      <c r="M54804" s="36"/>
      <c r="N54804" s="36"/>
    </row>
    <row r="54805" spans="12:14" x14ac:dyDescent="0.25">
      <c r="L54805" s="36"/>
      <c r="M54805" s="36"/>
      <c r="N54805" s="36"/>
    </row>
    <row r="54806" spans="12:14" x14ac:dyDescent="0.25">
      <c r="L54806" s="36"/>
      <c r="M54806" s="36"/>
      <c r="N54806" s="36"/>
    </row>
    <row r="54807" spans="12:14" x14ac:dyDescent="0.25">
      <c r="L54807" s="36"/>
      <c r="M54807" s="36"/>
      <c r="N54807" s="36"/>
    </row>
    <row r="54808" spans="12:14" x14ac:dyDescent="0.25">
      <c r="L54808" s="36"/>
      <c r="M54808" s="36"/>
      <c r="N54808" s="36"/>
    </row>
    <row r="54809" spans="12:14" x14ac:dyDescent="0.25">
      <c r="L54809" s="36"/>
      <c r="M54809" s="36"/>
      <c r="N54809" s="36"/>
    </row>
    <row r="54810" spans="12:14" x14ac:dyDescent="0.25">
      <c r="L54810" s="36"/>
      <c r="M54810" s="36"/>
      <c r="N54810" s="36"/>
    </row>
    <row r="54811" spans="12:14" x14ac:dyDescent="0.25">
      <c r="L54811" s="36"/>
      <c r="M54811" s="36"/>
      <c r="N54811" s="36"/>
    </row>
    <row r="54812" spans="12:14" x14ac:dyDescent="0.25">
      <c r="L54812" s="36"/>
      <c r="M54812" s="36"/>
      <c r="N54812" s="36"/>
    </row>
    <row r="54813" spans="12:14" x14ac:dyDescent="0.25">
      <c r="L54813" s="36"/>
      <c r="M54813" s="36"/>
      <c r="N54813" s="36"/>
    </row>
    <row r="54814" spans="12:14" x14ac:dyDescent="0.25">
      <c r="L54814" s="36"/>
      <c r="M54814" s="36"/>
      <c r="N54814" s="36"/>
    </row>
    <row r="54815" spans="12:14" x14ac:dyDescent="0.25">
      <c r="L54815" s="36"/>
      <c r="M54815" s="36"/>
      <c r="N54815" s="36"/>
    </row>
    <row r="54816" spans="12:14" x14ac:dyDescent="0.25">
      <c r="L54816" s="36"/>
      <c r="M54816" s="36"/>
      <c r="N54816" s="36"/>
    </row>
    <row r="54817" spans="12:14" x14ac:dyDescent="0.25">
      <c r="L54817" s="36"/>
      <c r="M54817" s="36"/>
      <c r="N54817" s="36"/>
    </row>
    <row r="54818" spans="12:14" x14ac:dyDescent="0.25">
      <c r="L54818" s="36"/>
      <c r="M54818" s="36"/>
      <c r="N54818" s="36"/>
    </row>
    <row r="54819" spans="12:14" x14ac:dyDescent="0.25">
      <c r="L54819" s="36"/>
      <c r="M54819" s="36"/>
      <c r="N54819" s="36"/>
    </row>
    <row r="54820" spans="12:14" x14ac:dyDescent="0.25">
      <c r="L54820" s="36"/>
      <c r="M54820" s="36"/>
      <c r="N54820" s="36"/>
    </row>
    <row r="54821" spans="12:14" x14ac:dyDescent="0.25">
      <c r="L54821" s="36"/>
      <c r="M54821" s="36"/>
      <c r="N54821" s="36"/>
    </row>
    <row r="54822" spans="12:14" x14ac:dyDescent="0.25">
      <c r="L54822" s="36"/>
      <c r="M54822" s="36"/>
      <c r="N54822" s="36"/>
    </row>
    <row r="54823" spans="12:14" x14ac:dyDescent="0.25">
      <c r="L54823" s="36"/>
      <c r="M54823" s="36"/>
      <c r="N54823" s="36"/>
    </row>
    <row r="54824" spans="12:14" x14ac:dyDescent="0.25">
      <c r="L54824" s="36"/>
      <c r="M54824" s="36"/>
      <c r="N54824" s="36"/>
    </row>
    <row r="54825" spans="12:14" x14ac:dyDescent="0.25">
      <c r="L54825" s="36"/>
      <c r="M54825" s="36"/>
      <c r="N54825" s="36"/>
    </row>
    <row r="54826" spans="12:14" x14ac:dyDescent="0.25">
      <c r="L54826" s="36"/>
      <c r="M54826" s="36"/>
      <c r="N54826" s="36"/>
    </row>
    <row r="54827" spans="12:14" x14ac:dyDescent="0.25">
      <c r="L54827" s="36"/>
      <c r="M54827" s="36"/>
      <c r="N54827" s="36"/>
    </row>
    <row r="54828" spans="12:14" x14ac:dyDescent="0.25">
      <c r="L54828" s="36"/>
      <c r="M54828" s="36"/>
      <c r="N54828" s="36"/>
    </row>
    <row r="54829" spans="12:14" x14ac:dyDescent="0.25">
      <c r="L54829" s="36"/>
      <c r="M54829" s="36"/>
      <c r="N54829" s="36"/>
    </row>
    <row r="54830" spans="12:14" x14ac:dyDescent="0.25">
      <c r="L54830" s="36"/>
      <c r="M54830" s="36"/>
      <c r="N54830" s="36"/>
    </row>
    <row r="54831" spans="12:14" x14ac:dyDescent="0.25">
      <c r="L54831" s="36"/>
      <c r="M54831" s="36"/>
      <c r="N54831" s="36"/>
    </row>
    <row r="54832" spans="12:14" x14ac:dyDescent="0.25">
      <c r="L54832" s="36"/>
      <c r="M54832" s="36"/>
      <c r="N54832" s="36"/>
    </row>
    <row r="54833" spans="12:14" x14ac:dyDescent="0.25">
      <c r="L54833" s="36"/>
      <c r="M54833" s="36"/>
      <c r="N54833" s="36"/>
    </row>
    <row r="54834" spans="12:14" x14ac:dyDescent="0.25">
      <c r="L54834" s="36"/>
      <c r="M54834" s="36"/>
      <c r="N54834" s="36"/>
    </row>
    <row r="54835" spans="12:14" x14ac:dyDescent="0.25">
      <c r="L54835" s="36"/>
      <c r="M54835" s="36"/>
      <c r="N54835" s="36"/>
    </row>
    <row r="54836" spans="12:14" x14ac:dyDescent="0.25">
      <c r="L54836" s="36"/>
      <c r="M54836" s="36"/>
      <c r="N54836" s="36"/>
    </row>
    <row r="54837" spans="12:14" x14ac:dyDescent="0.25">
      <c r="L54837" s="36"/>
      <c r="M54837" s="36"/>
      <c r="N54837" s="36"/>
    </row>
    <row r="54838" spans="12:14" x14ac:dyDescent="0.25">
      <c r="L54838" s="36"/>
      <c r="M54838" s="36"/>
      <c r="N54838" s="36"/>
    </row>
    <row r="54839" spans="12:14" x14ac:dyDescent="0.25">
      <c r="L54839" s="36"/>
      <c r="M54839" s="36"/>
      <c r="N54839" s="36"/>
    </row>
    <row r="54840" spans="12:14" x14ac:dyDescent="0.25">
      <c r="L54840" s="36"/>
      <c r="M54840" s="36"/>
      <c r="N54840" s="36"/>
    </row>
    <row r="54841" spans="12:14" x14ac:dyDescent="0.25">
      <c r="L54841" s="36"/>
      <c r="M54841" s="36"/>
      <c r="N54841" s="36"/>
    </row>
    <row r="54842" spans="12:14" x14ac:dyDescent="0.25">
      <c r="L54842" s="36"/>
      <c r="M54842" s="36"/>
      <c r="N54842" s="36"/>
    </row>
    <row r="54843" spans="12:14" x14ac:dyDescent="0.25">
      <c r="L54843" s="36"/>
      <c r="M54843" s="36"/>
      <c r="N54843" s="36"/>
    </row>
    <row r="54844" spans="12:14" x14ac:dyDescent="0.25">
      <c r="L54844" s="36"/>
      <c r="M54844" s="36"/>
      <c r="N54844" s="36"/>
    </row>
    <row r="54845" spans="12:14" x14ac:dyDescent="0.25">
      <c r="L54845" s="36"/>
      <c r="M54845" s="36"/>
      <c r="N54845" s="36"/>
    </row>
    <row r="54846" spans="12:14" x14ac:dyDescent="0.25">
      <c r="L54846" s="36"/>
      <c r="M54846" s="36"/>
      <c r="N54846" s="36"/>
    </row>
    <row r="54847" spans="12:14" x14ac:dyDescent="0.25">
      <c r="L54847" s="36"/>
      <c r="M54847" s="36"/>
      <c r="N54847" s="36"/>
    </row>
    <row r="54848" spans="12:14" x14ac:dyDescent="0.25">
      <c r="L54848" s="36"/>
      <c r="M54848" s="36"/>
      <c r="N54848" s="36"/>
    </row>
    <row r="54849" spans="12:14" x14ac:dyDescent="0.25">
      <c r="L54849" s="36"/>
      <c r="M54849" s="36"/>
      <c r="N54849" s="36"/>
    </row>
    <row r="54850" spans="12:14" x14ac:dyDescent="0.25">
      <c r="L54850" s="36"/>
      <c r="M54850" s="36"/>
      <c r="N54850" s="36"/>
    </row>
    <row r="54851" spans="12:14" x14ac:dyDescent="0.25">
      <c r="L54851" s="36"/>
      <c r="M54851" s="36"/>
      <c r="N54851" s="36"/>
    </row>
    <row r="54852" spans="12:14" x14ac:dyDescent="0.25">
      <c r="L54852" s="36"/>
      <c r="M54852" s="36"/>
      <c r="N54852" s="36"/>
    </row>
    <row r="54853" spans="12:14" x14ac:dyDescent="0.25">
      <c r="L54853" s="36"/>
      <c r="M54853" s="36"/>
      <c r="N54853" s="36"/>
    </row>
    <row r="54854" spans="12:14" x14ac:dyDescent="0.25">
      <c r="L54854" s="36"/>
      <c r="M54854" s="36"/>
      <c r="N54854" s="36"/>
    </row>
    <row r="54855" spans="12:14" x14ac:dyDescent="0.25">
      <c r="L54855" s="36"/>
      <c r="M54855" s="36"/>
      <c r="N54855" s="36"/>
    </row>
    <row r="54856" spans="12:14" x14ac:dyDescent="0.25">
      <c r="L54856" s="36"/>
      <c r="M54856" s="36"/>
      <c r="N54856" s="36"/>
    </row>
    <row r="54857" spans="12:14" x14ac:dyDescent="0.25">
      <c r="L54857" s="36"/>
      <c r="M54857" s="36"/>
      <c r="N54857" s="36"/>
    </row>
    <row r="54858" spans="12:14" x14ac:dyDescent="0.25">
      <c r="L54858" s="36"/>
      <c r="M54858" s="36"/>
      <c r="N54858" s="36"/>
    </row>
    <row r="54859" spans="12:14" x14ac:dyDescent="0.25">
      <c r="L54859" s="36"/>
      <c r="M54859" s="36"/>
      <c r="N54859" s="36"/>
    </row>
    <row r="54860" spans="12:14" x14ac:dyDescent="0.25">
      <c r="L54860" s="36"/>
      <c r="M54860" s="36"/>
      <c r="N54860" s="36"/>
    </row>
    <row r="54861" spans="12:14" x14ac:dyDescent="0.25">
      <c r="L54861" s="36"/>
      <c r="M54861" s="36"/>
      <c r="N54861" s="36"/>
    </row>
    <row r="54862" spans="12:14" x14ac:dyDescent="0.25">
      <c r="L54862" s="36"/>
      <c r="M54862" s="36"/>
      <c r="N54862" s="36"/>
    </row>
    <row r="54863" spans="12:14" x14ac:dyDescent="0.25">
      <c r="L54863" s="36"/>
      <c r="M54863" s="36"/>
      <c r="N54863" s="36"/>
    </row>
    <row r="54864" spans="12:14" x14ac:dyDescent="0.25">
      <c r="L54864" s="36"/>
      <c r="M54864" s="36"/>
      <c r="N54864" s="36"/>
    </row>
    <row r="54865" spans="12:14" x14ac:dyDescent="0.25">
      <c r="L54865" s="36"/>
      <c r="M54865" s="36"/>
      <c r="N54865" s="36"/>
    </row>
    <row r="54866" spans="12:14" x14ac:dyDescent="0.25">
      <c r="L54866" s="36"/>
      <c r="M54866" s="36"/>
      <c r="N54866" s="36"/>
    </row>
    <row r="54867" spans="12:14" x14ac:dyDescent="0.25">
      <c r="L54867" s="36"/>
      <c r="M54867" s="36"/>
      <c r="N54867" s="36"/>
    </row>
    <row r="54868" spans="12:14" x14ac:dyDescent="0.25">
      <c r="L54868" s="36"/>
      <c r="M54868" s="36"/>
      <c r="N54868" s="36"/>
    </row>
    <row r="54869" spans="12:14" x14ac:dyDescent="0.25">
      <c r="L54869" s="36"/>
      <c r="M54869" s="36"/>
      <c r="N54869" s="36"/>
    </row>
    <row r="54870" spans="12:14" x14ac:dyDescent="0.25">
      <c r="L54870" s="36"/>
      <c r="M54870" s="36"/>
      <c r="N54870" s="36"/>
    </row>
    <row r="54871" spans="12:14" x14ac:dyDescent="0.25">
      <c r="L54871" s="36"/>
      <c r="M54871" s="36"/>
      <c r="N54871" s="36"/>
    </row>
    <row r="54872" spans="12:14" x14ac:dyDescent="0.25">
      <c r="L54872" s="36"/>
      <c r="M54872" s="36"/>
      <c r="N54872" s="36"/>
    </row>
    <row r="54873" spans="12:14" x14ac:dyDescent="0.25">
      <c r="L54873" s="36"/>
      <c r="M54873" s="36"/>
      <c r="N54873" s="36"/>
    </row>
    <row r="54874" spans="12:14" x14ac:dyDescent="0.25">
      <c r="L54874" s="36"/>
      <c r="M54874" s="36"/>
      <c r="N54874" s="36"/>
    </row>
    <row r="54875" spans="12:14" x14ac:dyDescent="0.25">
      <c r="L54875" s="36"/>
      <c r="M54875" s="36"/>
      <c r="N54875" s="36"/>
    </row>
    <row r="54876" spans="12:14" x14ac:dyDescent="0.25">
      <c r="L54876" s="36"/>
      <c r="M54876" s="36"/>
      <c r="N54876" s="36"/>
    </row>
    <row r="54877" spans="12:14" x14ac:dyDescent="0.25">
      <c r="L54877" s="36"/>
      <c r="M54877" s="36"/>
      <c r="N54877" s="36"/>
    </row>
    <row r="54878" spans="12:14" x14ac:dyDescent="0.25">
      <c r="L54878" s="36"/>
      <c r="M54878" s="36"/>
      <c r="N54878" s="36"/>
    </row>
    <row r="54879" spans="12:14" x14ac:dyDescent="0.25">
      <c r="L54879" s="36"/>
      <c r="M54879" s="36"/>
      <c r="N54879" s="36"/>
    </row>
    <row r="54880" spans="12:14" x14ac:dyDescent="0.25">
      <c r="L54880" s="36"/>
      <c r="M54880" s="36"/>
      <c r="N54880" s="36"/>
    </row>
    <row r="54881" spans="12:14" x14ac:dyDescent="0.25">
      <c r="L54881" s="36"/>
      <c r="M54881" s="36"/>
      <c r="N54881" s="36"/>
    </row>
    <row r="54882" spans="12:14" x14ac:dyDescent="0.25">
      <c r="L54882" s="36"/>
      <c r="M54882" s="36"/>
      <c r="N54882" s="36"/>
    </row>
    <row r="54883" spans="12:14" x14ac:dyDescent="0.25">
      <c r="L54883" s="36"/>
      <c r="M54883" s="36"/>
      <c r="N54883" s="36"/>
    </row>
    <row r="54884" spans="12:14" x14ac:dyDescent="0.25">
      <c r="L54884" s="36"/>
      <c r="M54884" s="36"/>
      <c r="N54884" s="36"/>
    </row>
    <row r="54885" spans="12:14" x14ac:dyDescent="0.25">
      <c r="L54885" s="36"/>
      <c r="M54885" s="36"/>
      <c r="N54885" s="36"/>
    </row>
    <row r="54886" spans="12:14" x14ac:dyDescent="0.25">
      <c r="M54886" s="36"/>
      <c r="N54886" s="36"/>
    </row>
    <row r="54887" spans="12:14" x14ac:dyDescent="0.25">
      <c r="M54887" s="36"/>
      <c r="N54887" s="36"/>
    </row>
    <row r="54888" spans="12:14" x14ac:dyDescent="0.25">
      <c r="M54888" s="36"/>
      <c r="N54888" s="36"/>
    </row>
    <row r="54889" spans="12:14" x14ac:dyDescent="0.25">
      <c r="M54889" s="36"/>
      <c r="N54889" s="36"/>
    </row>
    <row r="54890" spans="12:14" x14ac:dyDescent="0.25">
      <c r="M54890" s="36"/>
      <c r="N54890" s="36"/>
    </row>
    <row r="54891" spans="12:14" x14ac:dyDescent="0.25">
      <c r="M54891" s="36"/>
      <c r="N54891" s="36"/>
    </row>
    <row r="54892" spans="12:14" x14ac:dyDescent="0.25">
      <c r="M54892" s="36"/>
      <c r="N54892" s="36"/>
    </row>
    <row r="54893" spans="12:14" x14ac:dyDescent="0.25">
      <c r="M54893" s="36"/>
      <c r="N54893" s="36"/>
    </row>
    <row r="54894" spans="12:14" x14ac:dyDescent="0.25">
      <c r="M54894" s="36"/>
      <c r="N54894" s="36"/>
    </row>
    <row r="54895" spans="12:14" x14ac:dyDescent="0.25">
      <c r="M54895" s="36"/>
      <c r="N54895" s="36"/>
    </row>
    <row r="54896" spans="12:14" x14ac:dyDescent="0.25">
      <c r="M54896" s="36"/>
      <c r="N54896" s="36"/>
    </row>
    <row r="54897" spans="13:14" x14ac:dyDescent="0.25">
      <c r="M54897" s="36"/>
      <c r="N54897" s="36"/>
    </row>
    <row r="54898" spans="13:14" x14ac:dyDescent="0.25">
      <c r="M54898" s="36"/>
      <c r="N54898" s="36"/>
    </row>
    <row r="54899" spans="13:14" x14ac:dyDescent="0.25">
      <c r="M54899" s="36"/>
      <c r="N54899" s="36"/>
    </row>
    <row r="54900" spans="13:14" x14ac:dyDescent="0.25">
      <c r="M54900" s="36"/>
      <c r="N54900" s="36"/>
    </row>
    <row r="54901" spans="13:14" x14ac:dyDescent="0.25">
      <c r="M54901" s="36"/>
      <c r="N54901" s="36"/>
    </row>
    <row r="54902" spans="13:14" x14ac:dyDescent="0.25">
      <c r="M54902" s="36"/>
      <c r="N54902" s="36"/>
    </row>
    <row r="54903" spans="13:14" x14ac:dyDescent="0.25">
      <c r="M54903" s="36"/>
      <c r="N54903" s="36"/>
    </row>
    <row r="54904" spans="13:14" x14ac:dyDescent="0.25">
      <c r="M54904" s="36"/>
      <c r="N54904" s="36"/>
    </row>
    <row r="54905" spans="13:14" x14ac:dyDescent="0.25">
      <c r="M54905" s="36"/>
      <c r="N54905" s="36"/>
    </row>
    <row r="54906" spans="13:14" x14ac:dyDescent="0.25">
      <c r="M54906" s="36"/>
      <c r="N54906" s="36"/>
    </row>
    <row r="54907" spans="13:14" x14ac:dyDescent="0.25">
      <c r="M54907" s="36"/>
      <c r="N54907" s="36"/>
    </row>
    <row r="54908" spans="13:14" x14ac:dyDescent="0.25">
      <c r="M54908" s="36"/>
      <c r="N54908" s="36"/>
    </row>
    <row r="54909" spans="13:14" x14ac:dyDescent="0.25">
      <c r="M54909" s="36"/>
      <c r="N54909" s="36"/>
    </row>
    <row r="54910" spans="13:14" x14ac:dyDescent="0.25">
      <c r="M54910" s="36"/>
      <c r="N54910" s="36"/>
    </row>
    <row r="54911" spans="13:14" x14ac:dyDescent="0.25">
      <c r="M54911" s="36"/>
      <c r="N54911" s="36"/>
    </row>
    <row r="54912" spans="13:14" x14ac:dyDescent="0.25">
      <c r="M54912" s="36"/>
      <c r="N54912" s="36"/>
    </row>
    <row r="54913" spans="13:14" x14ac:dyDescent="0.25">
      <c r="M54913" s="36"/>
      <c r="N54913" s="36"/>
    </row>
    <row r="54914" spans="13:14" x14ac:dyDescent="0.25">
      <c r="M54914" s="36"/>
      <c r="N54914" s="36"/>
    </row>
    <row r="54915" spans="13:14" x14ac:dyDescent="0.25">
      <c r="M54915" s="36"/>
      <c r="N54915" s="36"/>
    </row>
    <row r="54916" spans="13:14" x14ac:dyDescent="0.25">
      <c r="M54916" s="36"/>
      <c r="N54916" s="36"/>
    </row>
    <row r="54917" spans="13:14" x14ac:dyDescent="0.25">
      <c r="M54917" s="36"/>
      <c r="N54917" s="36"/>
    </row>
    <row r="54918" spans="13:14" x14ac:dyDescent="0.25">
      <c r="M54918" s="36"/>
      <c r="N54918" s="36"/>
    </row>
    <row r="54919" spans="13:14" x14ac:dyDescent="0.25">
      <c r="M54919" s="36"/>
      <c r="N54919" s="36"/>
    </row>
    <row r="54920" spans="13:14" x14ac:dyDescent="0.25">
      <c r="M54920" s="36"/>
      <c r="N54920" s="36"/>
    </row>
    <row r="54921" spans="13:14" x14ac:dyDescent="0.25">
      <c r="M54921" s="36"/>
      <c r="N54921" s="36"/>
    </row>
    <row r="54922" spans="13:14" x14ac:dyDescent="0.25">
      <c r="M54922" s="36"/>
      <c r="N54922" s="36"/>
    </row>
    <row r="54923" spans="13:14" x14ac:dyDescent="0.25">
      <c r="M54923" s="36"/>
      <c r="N54923" s="36"/>
    </row>
    <row r="54924" spans="13:14" x14ac:dyDescent="0.25">
      <c r="M54924" s="36"/>
      <c r="N54924" s="36"/>
    </row>
    <row r="54925" spans="13:14" x14ac:dyDescent="0.25">
      <c r="M54925" s="36"/>
      <c r="N54925" s="36"/>
    </row>
    <row r="54926" spans="13:14" x14ac:dyDescent="0.25">
      <c r="M54926" s="36"/>
      <c r="N54926" s="36"/>
    </row>
    <row r="54927" spans="13:14" x14ac:dyDescent="0.25">
      <c r="M54927" s="36"/>
      <c r="N54927" s="36"/>
    </row>
    <row r="54928" spans="13:14" x14ac:dyDescent="0.25">
      <c r="M54928" s="36"/>
      <c r="N54928" s="36"/>
    </row>
    <row r="54929" spans="13:14" x14ac:dyDescent="0.25">
      <c r="M54929" s="36"/>
      <c r="N54929" s="36"/>
    </row>
    <row r="54930" spans="13:14" x14ac:dyDescent="0.25">
      <c r="M54930" s="36"/>
      <c r="N54930" s="36"/>
    </row>
    <row r="54931" spans="13:14" x14ac:dyDescent="0.25">
      <c r="M54931" s="36"/>
      <c r="N54931" s="36"/>
    </row>
    <row r="54932" spans="13:14" x14ac:dyDescent="0.25">
      <c r="M54932" s="36"/>
      <c r="N54932" s="36"/>
    </row>
    <row r="54933" spans="13:14" x14ac:dyDescent="0.25">
      <c r="M54933" s="36"/>
      <c r="N54933" s="36"/>
    </row>
    <row r="54934" spans="13:14" x14ac:dyDescent="0.25">
      <c r="M54934" s="36"/>
      <c r="N54934" s="36"/>
    </row>
    <row r="54935" spans="13:14" x14ac:dyDescent="0.25">
      <c r="M54935" s="36"/>
      <c r="N54935" s="36"/>
    </row>
    <row r="54936" spans="13:14" x14ac:dyDescent="0.25">
      <c r="M54936" s="36"/>
      <c r="N54936" s="36"/>
    </row>
    <row r="54937" spans="13:14" x14ac:dyDescent="0.25">
      <c r="M54937" s="36"/>
      <c r="N54937" s="36"/>
    </row>
    <row r="54938" spans="13:14" x14ac:dyDescent="0.25">
      <c r="M54938" s="36"/>
      <c r="N54938" s="36"/>
    </row>
    <row r="54939" spans="13:14" x14ac:dyDescent="0.25">
      <c r="M54939" s="36"/>
      <c r="N54939" s="36"/>
    </row>
    <row r="54940" spans="13:14" x14ac:dyDescent="0.25">
      <c r="M54940" s="36"/>
      <c r="N54940" s="36"/>
    </row>
    <row r="54941" spans="13:14" x14ac:dyDescent="0.25">
      <c r="M54941" s="36"/>
      <c r="N54941" s="36"/>
    </row>
    <row r="54942" spans="13:14" x14ac:dyDescent="0.25">
      <c r="M54942" s="36"/>
      <c r="N54942" s="36"/>
    </row>
    <row r="54943" spans="13:14" x14ac:dyDescent="0.25">
      <c r="M54943" s="36"/>
      <c r="N54943" s="36"/>
    </row>
    <row r="54944" spans="13:14" x14ac:dyDescent="0.25">
      <c r="M54944" s="36"/>
      <c r="N54944" s="36"/>
    </row>
    <row r="54945" spans="13:14" x14ac:dyDescent="0.25">
      <c r="M54945" s="36"/>
      <c r="N54945" s="36"/>
    </row>
    <row r="54946" spans="13:14" x14ac:dyDescent="0.25">
      <c r="M54946" s="36"/>
      <c r="N54946" s="36"/>
    </row>
    <row r="54947" spans="13:14" x14ac:dyDescent="0.25">
      <c r="M54947" s="36"/>
      <c r="N54947" s="36"/>
    </row>
    <row r="54948" spans="13:14" x14ac:dyDescent="0.25">
      <c r="M54948" s="36"/>
      <c r="N54948" s="36"/>
    </row>
    <row r="54949" spans="13:14" x14ac:dyDescent="0.25">
      <c r="M54949" s="36"/>
      <c r="N54949" s="36"/>
    </row>
    <row r="54950" spans="13:14" x14ac:dyDescent="0.25">
      <c r="M54950" s="36"/>
      <c r="N54950" s="36"/>
    </row>
    <row r="54951" spans="13:14" x14ac:dyDescent="0.25">
      <c r="M54951" s="36"/>
      <c r="N54951" s="36"/>
    </row>
    <row r="54952" spans="13:14" x14ac:dyDescent="0.25">
      <c r="M54952" s="36"/>
      <c r="N54952" s="36"/>
    </row>
    <row r="54953" spans="13:14" x14ac:dyDescent="0.25">
      <c r="M54953" s="36"/>
      <c r="N54953" s="36"/>
    </row>
    <row r="54954" spans="13:14" x14ac:dyDescent="0.25">
      <c r="M54954" s="36"/>
      <c r="N54954" s="36"/>
    </row>
    <row r="54955" spans="13:14" x14ac:dyDescent="0.25">
      <c r="M54955" s="36"/>
      <c r="N54955" s="36"/>
    </row>
    <row r="54956" spans="13:14" x14ac:dyDescent="0.25">
      <c r="M54956" s="36"/>
      <c r="N54956" s="36"/>
    </row>
    <row r="54957" spans="13:14" x14ac:dyDescent="0.25">
      <c r="M54957" s="36"/>
      <c r="N54957" s="36"/>
    </row>
    <row r="54958" spans="13:14" x14ac:dyDescent="0.25">
      <c r="M54958" s="36"/>
      <c r="N54958" s="36"/>
    </row>
    <row r="54959" spans="13:14" x14ac:dyDescent="0.25">
      <c r="M54959" s="36"/>
      <c r="N54959" s="36"/>
    </row>
    <row r="54960" spans="13:14" x14ac:dyDescent="0.25">
      <c r="M54960" s="36"/>
      <c r="N54960" s="36"/>
    </row>
    <row r="54961" spans="13:14" x14ac:dyDescent="0.25">
      <c r="M54961" s="36"/>
      <c r="N54961" s="36"/>
    </row>
    <row r="54962" spans="13:14" x14ac:dyDescent="0.25">
      <c r="M54962" s="36"/>
      <c r="N54962" s="36"/>
    </row>
    <row r="54963" spans="13:14" x14ac:dyDescent="0.25">
      <c r="M54963" s="36"/>
      <c r="N54963" s="36"/>
    </row>
    <row r="54964" spans="13:14" x14ac:dyDescent="0.25">
      <c r="M54964" s="36"/>
      <c r="N54964" s="36"/>
    </row>
    <row r="54965" spans="13:14" x14ac:dyDescent="0.25">
      <c r="M54965" s="36"/>
      <c r="N54965" s="36"/>
    </row>
    <row r="54966" spans="13:14" x14ac:dyDescent="0.25">
      <c r="M54966" s="36"/>
      <c r="N54966" s="36"/>
    </row>
    <row r="54967" spans="13:14" x14ac:dyDescent="0.25">
      <c r="M54967" s="36"/>
      <c r="N54967" s="36"/>
    </row>
    <row r="54968" spans="13:14" x14ac:dyDescent="0.25">
      <c r="M54968" s="36"/>
      <c r="N54968" s="36"/>
    </row>
    <row r="54969" spans="13:14" x14ac:dyDescent="0.25">
      <c r="M54969" s="36"/>
      <c r="N54969" s="36"/>
    </row>
    <row r="54970" spans="13:14" x14ac:dyDescent="0.25">
      <c r="M54970" s="36"/>
      <c r="N54970" s="36"/>
    </row>
    <row r="54971" spans="13:14" x14ac:dyDescent="0.25">
      <c r="M54971" s="36"/>
      <c r="N54971" s="36"/>
    </row>
    <row r="54972" spans="13:14" x14ac:dyDescent="0.25">
      <c r="M54972" s="36"/>
      <c r="N54972" s="36"/>
    </row>
    <row r="54973" spans="13:14" x14ac:dyDescent="0.25">
      <c r="M54973" s="36"/>
      <c r="N54973" s="36"/>
    </row>
    <row r="54974" spans="13:14" x14ac:dyDescent="0.25">
      <c r="M54974" s="36"/>
      <c r="N54974" s="36"/>
    </row>
    <row r="54975" spans="13:14" x14ac:dyDescent="0.25">
      <c r="M54975" s="36"/>
      <c r="N54975" s="36"/>
    </row>
    <row r="54976" spans="13:14" x14ac:dyDescent="0.25">
      <c r="M54976" s="36"/>
      <c r="N54976" s="36"/>
    </row>
    <row r="54977" spans="13:14" x14ac:dyDescent="0.25">
      <c r="M54977" s="36"/>
      <c r="N54977" s="36"/>
    </row>
    <row r="54978" spans="13:14" x14ac:dyDescent="0.25">
      <c r="M54978" s="36"/>
      <c r="N54978" s="36"/>
    </row>
    <row r="54979" spans="13:14" x14ac:dyDescent="0.25">
      <c r="M54979" s="36"/>
      <c r="N54979" s="36"/>
    </row>
    <row r="54980" spans="13:14" x14ac:dyDescent="0.25">
      <c r="M54980" s="36"/>
      <c r="N54980" s="36"/>
    </row>
    <row r="54981" spans="13:14" x14ac:dyDescent="0.25">
      <c r="M54981" s="36"/>
      <c r="N54981" s="36"/>
    </row>
    <row r="54982" spans="13:14" x14ac:dyDescent="0.25">
      <c r="M54982" s="36"/>
      <c r="N54982" s="36"/>
    </row>
    <row r="54983" spans="13:14" x14ac:dyDescent="0.25">
      <c r="M54983" s="36"/>
      <c r="N54983" s="36"/>
    </row>
    <row r="54984" spans="13:14" x14ac:dyDescent="0.25">
      <c r="M54984" s="36"/>
      <c r="N54984" s="36"/>
    </row>
    <row r="54985" spans="13:14" x14ac:dyDescent="0.25">
      <c r="M54985" s="36"/>
      <c r="N54985" s="36"/>
    </row>
    <row r="54986" spans="13:14" x14ac:dyDescent="0.25">
      <c r="M54986" s="36"/>
      <c r="N54986" s="36"/>
    </row>
    <row r="54987" spans="13:14" x14ac:dyDescent="0.25">
      <c r="M54987" s="36"/>
      <c r="N54987" s="36"/>
    </row>
    <row r="54988" spans="13:14" x14ac:dyDescent="0.25">
      <c r="M54988" s="36"/>
      <c r="N54988" s="36"/>
    </row>
    <row r="54989" spans="13:14" x14ac:dyDescent="0.25">
      <c r="M54989" s="36"/>
      <c r="N54989" s="36"/>
    </row>
    <row r="54990" spans="13:14" x14ac:dyDescent="0.25">
      <c r="M54990" s="36"/>
      <c r="N54990" s="36"/>
    </row>
    <row r="54991" spans="13:14" x14ac:dyDescent="0.25">
      <c r="M54991" s="36"/>
      <c r="N54991" s="36"/>
    </row>
    <row r="54992" spans="13:14" x14ac:dyDescent="0.25">
      <c r="M54992" s="36"/>
      <c r="N54992" s="36"/>
    </row>
    <row r="54993" spans="12:14" x14ac:dyDescent="0.25">
      <c r="M54993" s="36"/>
      <c r="N54993" s="36"/>
    </row>
    <row r="54994" spans="12:14" x14ac:dyDescent="0.25">
      <c r="M54994" s="36"/>
      <c r="N54994" s="36"/>
    </row>
    <row r="54995" spans="12:14" x14ac:dyDescent="0.25">
      <c r="M54995" s="36"/>
      <c r="N54995" s="36"/>
    </row>
    <row r="54996" spans="12:14" x14ac:dyDescent="0.25">
      <c r="M54996" s="36"/>
      <c r="N54996" s="36"/>
    </row>
    <row r="54997" spans="12:14" x14ac:dyDescent="0.25">
      <c r="M54997" s="36"/>
      <c r="N54997" s="36"/>
    </row>
    <row r="54998" spans="12:14" x14ac:dyDescent="0.25">
      <c r="M54998" s="36"/>
      <c r="N54998" s="36"/>
    </row>
    <row r="54999" spans="12:14" x14ac:dyDescent="0.25">
      <c r="M54999" s="36"/>
      <c r="N54999" s="36"/>
    </row>
    <row r="55000" spans="12:14" x14ac:dyDescent="0.25">
      <c r="M55000" s="36"/>
      <c r="N55000" s="36"/>
    </row>
    <row r="55001" spans="12:14" x14ac:dyDescent="0.25">
      <c r="M55001" s="36"/>
      <c r="N55001" s="36"/>
    </row>
    <row r="55002" spans="12:14" x14ac:dyDescent="0.25">
      <c r="M55002" s="36"/>
      <c r="N55002" s="36"/>
    </row>
    <row r="55003" spans="12:14" x14ac:dyDescent="0.25">
      <c r="M55003" s="36"/>
      <c r="N55003" s="36"/>
    </row>
    <row r="55004" spans="12:14" x14ac:dyDescent="0.25">
      <c r="M55004" s="36"/>
      <c r="N55004" s="36"/>
    </row>
    <row r="55005" spans="12:14" x14ac:dyDescent="0.25">
      <c r="L55005" s="36"/>
      <c r="M55005" s="36"/>
      <c r="N55005" s="36"/>
    </row>
    <row r="55006" spans="12:14" x14ac:dyDescent="0.25">
      <c r="L55006" s="36"/>
      <c r="M55006" s="36"/>
      <c r="N55006" s="36"/>
    </row>
    <row r="55007" spans="12:14" x14ac:dyDescent="0.25">
      <c r="L55007" s="36"/>
      <c r="M55007" s="36"/>
      <c r="N55007" s="36"/>
    </row>
    <row r="55008" spans="12:14" x14ac:dyDescent="0.25">
      <c r="L55008" s="36"/>
      <c r="M55008" s="36"/>
      <c r="N55008" s="36"/>
    </row>
    <row r="55009" spans="12:14" x14ac:dyDescent="0.25">
      <c r="L55009" s="36"/>
      <c r="M55009" s="36"/>
      <c r="N55009" s="36"/>
    </row>
    <row r="55010" spans="12:14" x14ac:dyDescent="0.25">
      <c r="L55010" s="36"/>
      <c r="M55010" s="36"/>
      <c r="N55010" s="36"/>
    </row>
    <row r="55011" spans="12:14" x14ac:dyDescent="0.25">
      <c r="L55011" s="36"/>
      <c r="M55011" s="36"/>
      <c r="N55011" s="36"/>
    </row>
    <row r="55012" spans="12:14" x14ac:dyDescent="0.25">
      <c r="L55012" s="36"/>
      <c r="M55012" s="36"/>
      <c r="N55012" s="36"/>
    </row>
    <row r="55013" spans="12:14" x14ac:dyDescent="0.25">
      <c r="L55013" s="36"/>
      <c r="M55013" s="36"/>
      <c r="N55013" s="36"/>
    </row>
    <row r="55014" spans="12:14" x14ac:dyDescent="0.25">
      <c r="L55014" s="36"/>
      <c r="M55014" s="36"/>
      <c r="N55014" s="36"/>
    </row>
    <row r="55015" spans="12:14" x14ac:dyDescent="0.25">
      <c r="L55015" s="36"/>
      <c r="M55015" s="36"/>
      <c r="N55015" s="36"/>
    </row>
    <row r="55016" spans="12:14" x14ac:dyDescent="0.25">
      <c r="L55016" s="36"/>
      <c r="M55016" s="36"/>
      <c r="N55016" s="36"/>
    </row>
    <row r="55017" spans="12:14" x14ac:dyDescent="0.25">
      <c r="L55017" s="36"/>
      <c r="M55017" s="36"/>
      <c r="N55017" s="36"/>
    </row>
    <row r="55018" spans="12:14" x14ac:dyDescent="0.25">
      <c r="L55018" s="36"/>
      <c r="M55018" s="36"/>
      <c r="N55018" s="36"/>
    </row>
    <row r="55019" spans="12:14" x14ac:dyDescent="0.25">
      <c r="L55019" s="36"/>
      <c r="M55019" s="36"/>
      <c r="N55019" s="36"/>
    </row>
    <row r="55020" spans="12:14" x14ac:dyDescent="0.25">
      <c r="L55020" s="36"/>
      <c r="M55020" s="36"/>
      <c r="N55020" s="36"/>
    </row>
    <row r="55021" spans="12:14" x14ac:dyDescent="0.25">
      <c r="L55021" s="36"/>
      <c r="M55021" s="36"/>
      <c r="N55021" s="36"/>
    </row>
    <row r="55022" spans="12:14" x14ac:dyDescent="0.25">
      <c r="L55022" s="36"/>
      <c r="M55022" s="36"/>
      <c r="N55022" s="36"/>
    </row>
    <row r="55023" spans="12:14" x14ac:dyDescent="0.25">
      <c r="L55023" s="36"/>
      <c r="M55023" s="36"/>
      <c r="N55023" s="36"/>
    </row>
    <row r="55024" spans="12:14" x14ac:dyDescent="0.25">
      <c r="L55024" s="36"/>
      <c r="M55024" s="36"/>
      <c r="N55024" s="36"/>
    </row>
    <row r="55025" spans="12:14" x14ac:dyDescent="0.25">
      <c r="L55025" s="36"/>
      <c r="M55025" s="36"/>
      <c r="N55025" s="36"/>
    </row>
    <row r="55026" spans="12:14" x14ac:dyDescent="0.25">
      <c r="L55026" s="36"/>
      <c r="M55026" s="36"/>
      <c r="N55026" s="36"/>
    </row>
    <row r="55027" spans="12:14" x14ac:dyDescent="0.25">
      <c r="L55027" s="36"/>
      <c r="M55027" s="36"/>
      <c r="N55027" s="36"/>
    </row>
    <row r="55028" spans="12:14" x14ac:dyDescent="0.25">
      <c r="L55028" s="36"/>
      <c r="M55028" s="36"/>
      <c r="N55028" s="36"/>
    </row>
    <row r="55029" spans="12:14" x14ac:dyDescent="0.25">
      <c r="L55029" s="36"/>
      <c r="M55029" s="36"/>
      <c r="N55029" s="36"/>
    </row>
    <row r="55030" spans="12:14" x14ac:dyDescent="0.25">
      <c r="L55030" s="36"/>
      <c r="M55030" s="36"/>
      <c r="N55030" s="36"/>
    </row>
    <row r="55031" spans="12:14" x14ac:dyDescent="0.25">
      <c r="L55031" s="36"/>
      <c r="M55031" s="36"/>
      <c r="N55031" s="36"/>
    </row>
    <row r="55032" spans="12:14" x14ac:dyDescent="0.25">
      <c r="L55032" s="36"/>
      <c r="M55032" s="36"/>
      <c r="N55032" s="36"/>
    </row>
    <row r="55033" spans="12:14" x14ac:dyDescent="0.25">
      <c r="L55033" s="36"/>
      <c r="M55033" s="36"/>
      <c r="N55033" s="36"/>
    </row>
    <row r="55034" spans="12:14" x14ac:dyDescent="0.25">
      <c r="L55034" s="36"/>
      <c r="M55034" s="36"/>
      <c r="N55034" s="36"/>
    </row>
    <row r="55035" spans="12:14" x14ac:dyDescent="0.25">
      <c r="L55035" s="36"/>
      <c r="M55035" s="36"/>
      <c r="N55035" s="36"/>
    </row>
    <row r="55036" spans="12:14" x14ac:dyDescent="0.25">
      <c r="L55036" s="36"/>
      <c r="M55036" s="36"/>
      <c r="N55036" s="36"/>
    </row>
    <row r="55037" spans="12:14" x14ac:dyDescent="0.25">
      <c r="L55037" s="36"/>
      <c r="M55037" s="36"/>
      <c r="N55037" s="36"/>
    </row>
    <row r="55038" spans="12:14" x14ac:dyDescent="0.25">
      <c r="L55038" s="36"/>
      <c r="M55038" s="36"/>
      <c r="N55038" s="36"/>
    </row>
    <row r="55039" spans="12:14" x14ac:dyDescent="0.25">
      <c r="L55039" s="36"/>
      <c r="M55039" s="36"/>
      <c r="N55039" s="36"/>
    </row>
    <row r="55040" spans="12:14" x14ac:dyDescent="0.25">
      <c r="L55040" s="36"/>
      <c r="M55040" s="36"/>
      <c r="N55040" s="36"/>
    </row>
    <row r="55041" spans="12:14" x14ac:dyDescent="0.25">
      <c r="L55041" s="36"/>
      <c r="M55041" s="36"/>
      <c r="N55041" s="36"/>
    </row>
    <row r="55042" spans="12:14" x14ac:dyDescent="0.25">
      <c r="L55042" s="36"/>
      <c r="M55042" s="36"/>
      <c r="N55042" s="36"/>
    </row>
    <row r="55043" spans="12:14" x14ac:dyDescent="0.25">
      <c r="L55043" s="36"/>
      <c r="M55043" s="36"/>
      <c r="N55043" s="36"/>
    </row>
    <row r="55044" spans="12:14" x14ac:dyDescent="0.25">
      <c r="L55044" s="36"/>
      <c r="M55044" s="36"/>
      <c r="N55044" s="36"/>
    </row>
    <row r="55045" spans="12:14" x14ac:dyDescent="0.25">
      <c r="L55045" s="36"/>
      <c r="M55045" s="36"/>
      <c r="N55045" s="36"/>
    </row>
    <row r="55046" spans="12:14" x14ac:dyDescent="0.25">
      <c r="L55046" s="36"/>
      <c r="M55046" s="36"/>
      <c r="N55046" s="36"/>
    </row>
    <row r="55047" spans="12:14" x14ac:dyDescent="0.25">
      <c r="L55047" s="36"/>
      <c r="M55047" s="36"/>
      <c r="N55047" s="36"/>
    </row>
    <row r="55048" spans="12:14" x14ac:dyDescent="0.25">
      <c r="L55048" s="36"/>
      <c r="M55048" s="36"/>
      <c r="N55048" s="36"/>
    </row>
    <row r="55049" spans="12:14" x14ac:dyDescent="0.25">
      <c r="L55049" s="36"/>
      <c r="M55049" s="36"/>
      <c r="N55049" s="36"/>
    </row>
    <row r="55050" spans="12:14" x14ac:dyDescent="0.25">
      <c r="L55050" s="36"/>
      <c r="M55050" s="36"/>
      <c r="N55050" s="36"/>
    </row>
    <row r="55051" spans="12:14" x14ac:dyDescent="0.25">
      <c r="L55051" s="36"/>
      <c r="M55051" s="36"/>
      <c r="N55051" s="36"/>
    </row>
    <row r="55052" spans="12:14" x14ac:dyDescent="0.25">
      <c r="L55052" s="36"/>
      <c r="M55052" s="36"/>
      <c r="N55052" s="36"/>
    </row>
    <row r="55053" spans="12:14" x14ac:dyDescent="0.25">
      <c r="L55053" s="36"/>
      <c r="M55053" s="36"/>
      <c r="N55053" s="36"/>
    </row>
    <row r="55054" spans="12:14" x14ac:dyDescent="0.25">
      <c r="L55054" s="36"/>
      <c r="M55054" s="36"/>
      <c r="N55054" s="36"/>
    </row>
    <row r="55055" spans="12:14" x14ac:dyDescent="0.25">
      <c r="L55055" s="36"/>
      <c r="M55055" s="36"/>
      <c r="N55055" s="36"/>
    </row>
    <row r="55056" spans="12:14" x14ac:dyDescent="0.25">
      <c r="L55056" s="36"/>
      <c r="M55056" s="36"/>
      <c r="N55056" s="36"/>
    </row>
    <row r="55057" spans="12:14" x14ac:dyDescent="0.25">
      <c r="L55057" s="36"/>
      <c r="M55057" s="36"/>
      <c r="N55057" s="36"/>
    </row>
    <row r="55058" spans="12:14" x14ac:dyDescent="0.25">
      <c r="L55058" s="36"/>
      <c r="M55058" s="36"/>
      <c r="N55058" s="36"/>
    </row>
    <row r="55059" spans="12:14" x14ac:dyDescent="0.25">
      <c r="L55059" s="36"/>
      <c r="M55059" s="36"/>
      <c r="N55059" s="36"/>
    </row>
    <row r="55060" spans="12:14" x14ac:dyDescent="0.25">
      <c r="L55060" s="36"/>
      <c r="M55060" s="36"/>
      <c r="N55060" s="36"/>
    </row>
    <row r="55061" spans="12:14" x14ac:dyDescent="0.25">
      <c r="L55061" s="36"/>
      <c r="M55061" s="36"/>
      <c r="N55061" s="36"/>
    </row>
    <row r="55062" spans="12:14" x14ac:dyDescent="0.25">
      <c r="L55062" s="36"/>
      <c r="M55062" s="36"/>
      <c r="N55062" s="36"/>
    </row>
    <row r="55063" spans="12:14" x14ac:dyDescent="0.25">
      <c r="L55063" s="36"/>
      <c r="M55063" s="36"/>
      <c r="N55063" s="36"/>
    </row>
    <row r="55064" spans="12:14" x14ac:dyDescent="0.25">
      <c r="L55064" s="36"/>
      <c r="M55064" s="36"/>
      <c r="N55064" s="36"/>
    </row>
    <row r="55065" spans="12:14" x14ac:dyDescent="0.25">
      <c r="L55065" s="36"/>
      <c r="M55065" s="36"/>
      <c r="N55065" s="36"/>
    </row>
    <row r="55066" spans="12:14" x14ac:dyDescent="0.25">
      <c r="L55066" s="36"/>
      <c r="M55066" s="36"/>
      <c r="N55066" s="36"/>
    </row>
    <row r="55067" spans="12:14" x14ac:dyDescent="0.25">
      <c r="L55067" s="36"/>
      <c r="M55067" s="36"/>
      <c r="N55067" s="36"/>
    </row>
    <row r="55068" spans="12:14" x14ac:dyDescent="0.25">
      <c r="L55068" s="36"/>
      <c r="M55068" s="36"/>
      <c r="N55068" s="36"/>
    </row>
    <row r="55069" spans="12:14" x14ac:dyDescent="0.25">
      <c r="L55069" s="36"/>
      <c r="M55069" s="36"/>
      <c r="N55069" s="36"/>
    </row>
    <row r="55070" spans="12:14" x14ac:dyDescent="0.25">
      <c r="L55070" s="36"/>
      <c r="M55070" s="36"/>
      <c r="N55070" s="36"/>
    </row>
    <row r="55071" spans="12:14" x14ac:dyDescent="0.25">
      <c r="L55071" s="36"/>
      <c r="M55071" s="36"/>
      <c r="N55071" s="36"/>
    </row>
    <row r="55072" spans="12:14" x14ac:dyDescent="0.25">
      <c r="L55072" s="36"/>
      <c r="M55072" s="36"/>
      <c r="N55072" s="36"/>
    </row>
    <row r="55073" spans="12:14" x14ac:dyDescent="0.25">
      <c r="L55073" s="36"/>
      <c r="M55073" s="36"/>
      <c r="N55073" s="36"/>
    </row>
    <row r="55074" spans="12:14" x14ac:dyDescent="0.25">
      <c r="L55074" s="36"/>
      <c r="M55074" s="36"/>
      <c r="N55074" s="36"/>
    </row>
    <row r="55075" spans="12:14" x14ac:dyDescent="0.25">
      <c r="L55075" s="36"/>
      <c r="M55075" s="36"/>
      <c r="N55075" s="36"/>
    </row>
    <row r="55076" spans="12:14" x14ac:dyDescent="0.25">
      <c r="L55076" s="36"/>
      <c r="M55076" s="36"/>
      <c r="N55076" s="36"/>
    </row>
    <row r="55077" spans="12:14" x14ac:dyDescent="0.25">
      <c r="L55077" s="36"/>
      <c r="M55077" s="36"/>
      <c r="N55077" s="36"/>
    </row>
    <row r="55078" spans="12:14" x14ac:dyDescent="0.25">
      <c r="L55078" s="36"/>
      <c r="M55078" s="36"/>
      <c r="N55078" s="36"/>
    </row>
    <row r="55079" spans="12:14" x14ac:dyDescent="0.25">
      <c r="L55079" s="36"/>
      <c r="M55079" s="36"/>
      <c r="N55079" s="36"/>
    </row>
    <row r="55080" spans="12:14" x14ac:dyDescent="0.25">
      <c r="L55080" s="36"/>
      <c r="M55080" s="36"/>
      <c r="N55080" s="36"/>
    </row>
    <row r="55081" spans="12:14" x14ac:dyDescent="0.25">
      <c r="L55081" s="36"/>
      <c r="M55081" s="36"/>
      <c r="N55081" s="36"/>
    </row>
    <row r="55082" spans="12:14" x14ac:dyDescent="0.25">
      <c r="L55082" s="36"/>
      <c r="M55082" s="36"/>
      <c r="N55082" s="36"/>
    </row>
    <row r="55083" spans="12:14" x14ac:dyDescent="0.25">
      <c r="L55083" s="36"/>
      <c r="M55083" s="36"/>
      <c r="N55083" s="36"/>
    </row>
    <row r="55084" spans="12:14" x14ac:dyDescent="0.25">
      <c r="L55084" s="36"/>
      <c r="M55084" s="36"/>
      <c r="N55084" s="36"/>
    </row>
    <row r="55085" spans="12:14" x14ac:dyDescent="0.25">
      <c r="L55085" s="36"/>
      <c r="M55085" s="36"/>
      <c r="N55085" s="36"/>
    </row>
    <row r="55086" spans="12:14" x14ac:dyDescent="0.25">
      <c r="L55086" s="36"/>
      <c r="M55086" s="36"/>
      <c r="N55086" s="36"/>
    </row>
    <row r="55087" spans="12:14" x14ac:dyDescent="0.25">
      <c r="L55087" s="36"/>
      <c r="M55087" s="36"/>
      <c r="N55087" s="36"/>
    </row>
    <row r="55088" spans="12:14" x14ac:dyDescent="0.25">
      <c r="L55088" s="36"/>
      <c r="M55088" s="36"/>
      <c r="N55088" s="36"/>
    </row>
    <row r="55089" spans="12:14" x14ac:dyDescent="0.25">
      <c r="L55089" s="36"/>
      <c r="M55089" s="36"/>
      <c r="N55089" s="36"/>
    </row>
    <row r="55090" spans="12:14" x14ac:dyDescent="0.25">
      <c r="L55090" s="36"/>
      <c r="M55090" s="36"/>
      <c r="N55090" s="36"/>
    </row>
    <row r="55091" spans="12:14" x14ac:dyDescent="0.25">
      <c r="L55091" s="36"/>
      <c r="M55091" s="36"/>
      <c r="N55091" s="36"/>
    </row>
    <row r="55092" spans="12:14" x14ac:dyDescent="0.25">
      <c r="L55092" s="36"/>
      <c r="M55092" s="36"/>
      <c r="N55092" s="36"/>
    </row>
    <row r="55093" spans="12:14" x14ac:dyDescent="0.25">
      <c r="L55093" s="36"/>
      <c r="M55093" s="36"/>
      <c r="N55093" s="36"/>
    </row>
    <row r="55094" spans="12:14" x14ac:dyDescent="0.25">
      <c r="L55094" s="36"/>
      <c r="M55094" s="36"/>
      <c r="N55094" s="36"/>
    </row>
    <row r="55095" spans="12:14" x14ac:dyDescent="0.25">
      <c r="L55095" s="36"/>
      <c r="M55095" s="36"/>
      <c r="N55095" s="36"/>
    </row>
    <row r="55096" spans="12:14" x14ac:dyDescent="0.25">
      <c r="L55096" s="36"/>
      <c r="M55096" s="36"/>
      <c r="N55096" s="36"/>
    </row>
    <row r="55097" spans="12:14" x14ac:dyDescent="0.25">
      <c r="L55097" s="36"/>
      <c r="M55097" s="36"/>
      <c r="N55097" s="36"/>
    </row>
    <row r="55098" spans="12:14" x14ac:dyDescent="0.25">
      <c r="L55098" s="36"/>
      <c r="M55098" s="36"/>
      <c r="N55098" s="36"/>
    </row>
    <row r="55099" spans="12:14" x14ac:dyDescent="0.25">
      <c r="L55099" s="36"/>
      <c r="M55099" s="36"/>
      <c r="N55099" s="36"/>
    </row>
    <row r="55100" spans="12:14" x14ac:dyDescent="0.25">
      <c r="L55100" s="36"/>
      <c r="M55100" s="36"/>
      <c r="N55100" s="36"/>
    </row>
    <row r="55101" spans="12:14" x14ac:dyDescent="0.25">
      <c r="L55101" s="36"/>
      <c r="M55101" s="36"/>
      <c r="N55101" s="36"/>
    </row>
    <row r="55102" spans="12:14" x14ac:dyDescent="0.25">
      <c r="L55102" s="36"/>
      <c r="M55102" s="36"/>
      <c r="N55102" s="36"/>
    </row>
    <row r="55103" spans="12:14" x14ac:dyDescent="0.25">
      <c r="L55103" s="36"/>
      <c r="M55103" s="36"/>
      <c r="N55103" s="36"/>
    </row>
    <row r="55104" spans="12:14" x14ac:dyDescent="0.25">
      <c r="L55104" s="36"/>
      <c r="M55104" s="36"/>
      <c r="N55104" s="36"/>
    </row>
    <row r="55105" spans="12:14" x14ac:dyDescent="0.25">
      <c r="L55105" s="36"/>
      <c r="M55105" s="36"/>
      <c r="N55105" s="36"/>
    </row>
    <row r="55106" spans="12:14" x14ac:dyDescent="0.25">
      <c r="L55106" s="36"/>
      <c r="M55106" s="36"/>
      <c r="N55106" s="36"/>
    </row>
    <row r="55107" spans="12:14" x14ac:dyDescent="0.25">
      <c r="L55107" s="36"/>
      <c r="M55107" s="36"/>
      <c r="N55107" s="36"/>
    </row>
    <row r="55108" spans="12:14" x14ac:dyDescent="0.25">
      <c r="L55108" s="36"/>
      <c r="M55108" s="36"/>
      <c r="N55108" s="36"/>
    </row>
    <row r="55109" spans="12:14" x14ac:dyDescent="0.25">
      <c r="L55109" s="36"/>
      <c r="M55109" s="36"/>
      <c r="N55109" s="36"/>
    </row>
    <row r="55110" spans="12:14" x14ac:dyDescent="0.25">
      <c r="L55110" s="36"/>
      <c r="M55110" s="36"/>
      <c r="N55110" s="36"/>
    </row>
    <row r="55111" spans="12:14" x14ac:dyDescent="0.25">
      <c r="L55111" s="36"/>
      <c r="M55111" s="36"/>
      <c r="N55111" s="36"/>
    </row>
    <row r="55112" spans="12:14" x14ac:dyDescent="0.25">
      <c r="L55112" s="36"/>
      <c r="M55112" s="36"/>
      <c r="N55112" s="36"/>
    </row>
    <row r="55113" spans="12:14" x14ac:dyDescent="0.25">
      <c r="L55113" s="36"/>
      <c r="M55113" s="36"/>
      <c r="N55113" s="36"/>
    </row>
    <row r="55114" spans="12:14" x14ac:dyDescent="0.25">
      <c r="L55114" s="36"/>
      <c r="M55114" s="36"/>
      <c r="N55114" s="36"/>
    </row>
    <row r="55115" spans="12:14" x14ac:dyDescent="0.25">
      <c r="L55115" s="36"/>
      <c r="M55115" s="36"/>
      <c r="N55115" s="36"/>
    </row>
    <row r="55116" spans="12:14" x14ac:dyDescent="0.25">
      <c r="L55116" s="36"/>
      <c r="M55116" s="36"/>
      <c r="N55116" s="36"/>
    </row>
    <row r="55117" spans="12:14" x14ac:dyDescent="0.25">
      <c r="L55117" s="36"/>
      <c r="M55117" s="36"/>
      <c r="N55117" s="36"/>
    </row>
    <row r="55118" spans="12:14" x14ac:dyDescent="0.25">
      <c r="L55118" s="36"/>
      <c r="M55118" s="36"/>
      <c r="N55118" s="36"/>
    </row>
    <row r="55119" spans="12:14" x14ac:dyDescent="0.25">
      <c r="L55119" s="36"/>
      <c r="M55119" s="36"/>
      <c r="N55119" s="36"/>
    </row>
    <row r="55120" spans="12:14" x14ac:dyDescent="0.25">
      <c r="L55120" s="36"/>
      <c r="M55120" s="36"/>
      <c r="N55120" s="36"/>
    </row>
    <row r="55121" spans="12:14" x14ac:dyDescent="0.25">
      <c r="L55121" s="36"/>
      <c r="M55121" s="36"/>
      <c r="N55121" s="36"/>
    </row>
    <row r="55122" spans="12:14" x14ac:dyDescent="0.25">
      <c r="L55122" s="36"/>
      <c r="M55122" s="36"/>
      <c r="N55122" s="36"/>
    </row>
    <row r="55123" spans="12:14" x14ac:dyDescent="0.25">
      <c r="L55123" s="36"/>
      <c r="M55123" s="36"/>
      <c r="N55123" s="36"/>
    </row>
    <row r="55124" spans="12:14" x14ac:dyDescent="0.25">
      <c r="L55124" s="36"/>
      <c r="M55124" s="36"/>
      <c r="N55124" s="36"/>
    </row>
    <row r="55125" spans="12:14" x14ac:dyDescent="0.25">
      <c r="L55125" s="36"/>
      <c r="M55125" s="36"/>
      <c r="N55125" s="36"/>
    </row>
    <row r="55126" spans="12:14" x14ac:dyDescent="0.25">
      <c r="L55126" s="36"/>
      <c r="M55126" s="36"/>
      <c r="N55126" s="36"/>
    </row>
    <row r="55127" spans="12:14" x14ac:dyDescent="0.25">
      <c r="L55127" s="36"/>
      <c r="M55127" s="36"/>
      <c r="N55127" s="36"/>
    </row>
    <row r="55128" spans="12:14" x14ac:dyDescent="0.25">
      <c r="L55128" s="36"/>
      <c r="M55128" s="36"/>
      <c r="N55128" s="36"/>
    </row>
    <row r="55129" spans="12:14" x14ac:dyDescent="0.25">
      <c r="L55129" s="36"/>
      <c r="M55129" s="36"/>
      <c r="N55129" s="36"/>
    </row>
    <row r="55130" spans="12:14" x14ac:dyDescent="0.25">
      <c r="L55130" s="36"/>
      <c r="M55130" s="36"/>
      <c r="N55130" s="36"/>
    </row>
    <row r="55131" spans="12:14" x14ac:dyDescent="0.25">
      <c r="L55131" s="36"/>
      <c r="M55131" s="36"/>
      <c r="N55131" s="36"/>
    </row>
    <row r="55132" spans="12:14" x14ac:dyDescent="0.25">
      <c r="L55132" s="36"/>
      <c r="M55132" s="36"/>
      <c r="N55132" s="36"/>
    </row>
    <row r="55133" spans="12:14" x14ac:dyDescent="0.25">
      <c r="L55133" s="36"/>
      <c r="M55133" s="36"/>
      <c r="N55133" s="36"/>
    </row>
    <row r="55134" spans="12:14" x14ac:dyDescent="0.25">
      <c r="L55134" s="36"/>
      <c r="M55134" s="36"/>
      <c r="N55134" s="36"/>
    </row>
    <row r="55135" spans="12:14" x14ac:dyDescent="0.25">
      <c r="L55135" s="36"/>
      <c r="M55135" s="36"/>
      <c r="N55135" s="36"/>
    </row>
    <row r="55136" spans="12:14" x14ac:dyDescent="0.25">
      <c r="L55136" s="36"/>
      <c r="M55136" s="36"/>
      <c r="N55136" s="36"/>
    </row>
    <row r="55137" spans="12:14" x14ac:dyDescent="0.25">
      <c r="L55137" s="36"/>
      <c r="M55137" s="36"/>
      <c r="N55137" s="36"/>
    </row>
    <row r="55138" spans="12:14" x14ac:dyDescent="0.25">
      <c r="L55138" s="36"/>
      <c r="M55138" s="36"/>
      <c r="N55138" s="36"/>
    </row>
    <row r="55139" spans="12:14" x14ac:dyDescent="0.25">
      <c r="L55139" s="36"/>
      <c r="M55139" s="36"/>
      <c r="N55139" s="36"/>
    </row>
    <row r="55140" spans="12:14" x14ac:dyDescent="0.25">
      <c r="L55140" s="36"/>
      <c r="M55140" s="36"/>
      <c r="N55140" s="36"/>
    </row>
    <row r="55141" spans="12:14" x14ac:dyDescent="0.25">
      <c r="L55141" s="36"/>
      <c r="M55141" s="36"/>
      <c r="N55141" s="36"/>
    </row>
    <row r="55142" spans="12:14" x14ac:dyDescent="0.25">
      <c r="L55142" s="36"/>
      <c r="M55142" s="36"/>
      <c r="N55142" s="36"/>
    </row>
    <row r="55143" spans="12:14" x14ac:dyDescent="0.25">
      <c r="L55143" s="36"/>
      <c r="M55143" s="36"/>
      <c r="N55143" s="36"/>
    </row>
    <row r="55144" spans="12:14" x14ac:dyDescent="0.25">
      <c r="L55144" s="36"/>
      <c r="M55144" s="36"/>
      <c r="N55144" s="36"/>
    </row>
    <row r="55145" spans="12:14" x14ac:dyDescent="0.25">
      <c r="L55145" s="36"/>
      <c r="M55145" s="36"/>
      <c r="N55145" s="36"/>
    </row>
    <row r="55146" spans="12:14" x14ac:dyDescent="0.25">
      <c r="L55146" s="36"/>
      <c r="M55146" s="36"/>
      <c r="N55146" s="36"/>
    </row>
    <row r="55147" spans="12:14" x14ac:dyDescent="0.25">
      <c r="L55147" s="36"/>
      <c r="M55147" s="36"/>
      <c r="N55147" s="36"/>
    </row>
    <row r="55148" spans="12:14" x14ac:dyDescent="0.25">
      <c r="L55148" s="36"/>
      <c r="M55148" s="36"/>
      <c r="N55148" s="36"/>
    </row>
    <row r="55149" spans="12:14" x14ac:dyDescent="0.25">
      <c r="L55149" s="36"/>
      <c r="M55149" s="36"/>
      <c r="N55149" s="36"/>
    </row>
    <row r="55150" spans="12:14" x14ac:dyDescent="0.25">
      <c r="L55150" s="36"/>
      <c r="M55150" s="36"/>
      <c r="N55150" s="36"/>
    </row>
    <row r="55151" spans="12:14" x14ac:dyDescent="0.25">
      <c r="L55151" s="36"/>
      <c r="M55151" s="36"/>
      <c r="N55151" s="36"/>
    </row>
    <row r="55152" spans="12:14" x14ac:dyDescent="0.25">
      <c r="L55152" s="36"/>
      <c r="M55152" s="36"/>
      <c r="N55152" s="36"/>
    </row>
    <row r="55153" spans="12:14" x14ac:dyDescent="0.25">
      <c r="L55153" s="36"/>
      <c r="M55153" s="36"/>
      <c r="N55153" s="36"/>
    </row>
    <row r="55154" spans="12:14" x14ac:dyDescent="0.25">
      <c r="L55154" s="36"/>
      <c r="M55154" s="36"/>
      <c r="N55154" s="36"/>
    </row>
    <row r="55155" spans="12:14" x14ac:dyDescent="0.25">
      <c r="L55155" s="36"/>
      <c r="M55155" s="36"/>
      <c r="N55155" s="36"/>
    </row>
    <row r="55156" spans="12:14" x14ac:dyDescent="0.25">
      <c r="L55156" s="36"/>
      <c r="M55156" s="36"/>
      <c r="N55156" s="36"/>
    </row>
    <row r="55157" spans="12:14" x14ac:dyDescent="0.25">
      <c r="L55157" s="36"/>
      <c r="M55157" s="36"/>
      <c r="N55157" s="36"/>
    </row>
    <row r="55158" spans="12:14" x14ac:dyDescent="0.25">
      <c r="L55158" s="36"/>
      <c r="M55158" s="36"/>
      <c r="N55158" s="36"/>
    </row>
    <row r="55159" spans="12:14" x14ac:dyDescent="0.25">
      <c r="L55159" s="36"/>
      <c r="M55159" s="36"/>
      <c r="N55159" s="36"/>
    </row>
    <row r="55160" spans="12:14" x14ac:dyDescent="0.25">
      <c r="L55160" s="36"/>
      <c r="M55160" s="36"/>
      <c r="N55160" s="36"/>
    </row>
    <row r="55161" spans="12:14" x14ac:dyDescent="0.25">
      <c r="L55161" s="36"/>
      <c r="M55161" s="36"/>
      <c r="N55161" s="36"/>
    </row>
    <row r="55162" spans="12:14" x14ac:dyDescent="0.25">
      <c r="L55162" s="36"/>
      <c r="M55162" s="36"/>
      <c r="N55162" s="36"/>
    </row>
    <row r="55163" spans="12:14" x14ac:dyDescent="0.25">
      <c r="L55163" s="36"/>
      <c r="M55163" s="36"/>
      <c r="N55163" s="36"/>
    </row>
    <row r="55164" spans="12:14" x14ac:dyDescent="0.25">
      <c r="L55164" s="36"/>
      <c r="M55164" s="36"/>
      <c r="N55164" s="36"/>
    </row>
    <row r="55165" spans="12:14" x14ac:dyDescent="0.25">
      <c r="L55165" s="36"/>
      <c r="M55165" s="36"/>
      <c r="N55165" s="36"/>
    </row>
    <row r="55166" spans="12:14" x14ac:dyDescent="0.25">
      <c r="L55166" s="36"/>
      <c r="M55166" s="36"/>
      <c r="N55166" s="36"/>
    </row>
    <row r="55167" spans="12:14" x14ac:dyDescent="0.25">
      <c r="L55167" s="36"/>
      <c r="M55167" s="36"/>
      <c r="N55167" s="36"/>
    </row>
    <row r="55168" spans="12:14" x14ac:dyDescent="0.25">
      <c r="L55168" s="36"/>
      <c r="M55168" s="36"/>
      <c r="N55168" s="36"/>
    </row>
    <row r="55169" spans="12:14" x14ac:dyDescent="0.25">
      <c r="L55169" s="36"/>
      <c r="M55169" s="36"/>
      <c r="N55169" s="36"/>
    </row>
    <row r="55170" spans="12:14" x14ac:dyDescent="0.25">
      <c r="L55170" s="36"/>
      <c r="M55170" s="36"/>
      <c r="N55170" s="36"/>
    </row>
    <row r="55171" spans="12:14" x14ac:dyDescent="0.25">
      <c r="L55171" s="36"/>
      <c r="M55171" s="36"/>
      <c r="N55171" s="36"/>
    </row>
    <row r="55172" spans="12:14" x14ac:dyDescent="0.25">
      <c r="L55172" s="36"/>
      <c r="M55172" s="36"/>
      <c r="N55172" s="36"/>
    </row>
    <row r="55173" spans="12:14" x14ac:dyDescent="0.25">
      <c r="L55173" s="36"/>
      <c r="M55173" s="36"/>
      <c r="N55173" s="36"/>
    </row>
    <row r="55174" spans="12:14" x14ac:dyDescent="0.25">
      <c r="L55174" s="36"/>
      <c r="M55174" s="36"/>
      <c r="N55174" s="36"/>
    </row>
    <row r="55175" spans="12:14" x14ac:dyDescent="0.25">
      <c r="L55175" s="36"/>
      <c r="M55175" s="36"/>
      <c r="N55175" s="36"/>
    </row>
    <row r="55176" spans="12:14" x14ac:dyDescent="0.25">
      <c r="L55176" s="36"/>
      <c r="M55176" s="36"/>
      <c r="N55176" s="36"/>
    </row>
    <row r="55177" spans="12:14" x14ac:dyDescent="0.25">
      <c r="L55177" s="36"/>
      <c r="M55177" s="36"/>
      <c r="N55177" s="36"/>
    </row>
    <row r="55178" spans="12:14" x14ac:dyDescent="0.25">
      <c r="L55178" s="36"/>
      <c r="M55178" s="36"/>
      <c r="N55178" s="36"/>
    </row>
    <row r="55179" spans="12:14" x14ac:dyDescent="0.25">
      <c r="L55179" s="36"/>
      <c r="M55179" s="36"/>
      <c r="N55179" s="36"/>
    </row>
    <row r="55180" spans="12:14" x14ac:dyDescent="0.25">
      <c r="L55180" s="36"/>
      <c r="M55180" s="36"/>
      <c r="N55180" s="36"/>
    </row>
    <row r="55181" spans="12:14" x14ac:dyDescent="0.25">
      <c r="L55181" s="36"/>
      <c r="M55181" s="36"/>
      <c r="N55181" s="36"/>
    </row>
    <row r="55182" spans="12:14" x14ac:dyDescent="0.25">
      <c r="L55182" s="36"/>
      <c r="M55182" s="36"/>
      <c r="N55182" s="36"/>
    </row>
    <row r="55183" spans="12:14" x14ac:dyDescent="0.25">
      <c r="L55183" s="36"/>
      <c r="M55183" s="36"/>
      <c r="N55183" s="36"/>
    </row>
    <row r="55184" spans="12:14" x14ac:dyDescent="0.25">
      <c r="L55184" s="36"/>
      <c r="M55184" s="36"/>
      <c r="N55184" s="36"/>
    </row>
    <row r="55185" spans="12:14" x14ac:dyDescent="0.25">
      <c r="L55185" s="36"/>
      <c r="M55185" s="36"/>
      <c r="N55185" s="36"/>
    </row>
    <row r="55186" spans="12:14" x14ac:dyDescent="0.25">
      <c r="L55186" s="36"/>
      <c r="M55186" s="36"/>
      <c r="N55186" s="36"/>
    </row>
    <row r="55187" spans="12:14" x14ac:dyDescent="0.25">
      <c r="L55187" s="36"/>
      <c r="M55187" s="36"/>
      <c r="N55187" s="36"/>
    </row>
    <row r="55188" spans="12:14" x14ac:dyDescent="0.25">
      <c r="L55188" s="36"/>
      <c r="M55188" s="36"/>
      <c r="N55188" s="36"/>
    </row>
    <row r="55189" spans="12:14" x14ac:dyDescent="0.25">
      <c r="L55189" s="36"/>
      <c r="M55189" s="36"/>
      <c r="N55189" s="36"/>
    </row>
    <row r="55190" spans="12:14" x14ac:dyDescent="0.25">
      <c r="L55190" s="36"/>
      <c r="M55190" s="36"/>
      <c r="N55190" s="36"/>
    </row>
    <row r="55191" spans="12:14" x14ac:dyDescent="0.25">
      <c r="L55191" s="36"/>
      <c r="M55191" s="36"/>
      <c r="N55191" s="36"/>
    </row>
    <row r="55192" spans="12:14" x14ac:dyDescent="0.25">
      <c r="L55192" s="36"/>
      <c r="M55192" s="36"/>
      <c r="N55192" s="36"/>
    </row>
    <row r="55193" spans="12:14" x14ac:dyDescent="0.25">
      <c r="L55193" s="36"/>
      <c r="M55193" s="36"/>
      <c r="N55193" s="36"/>
    </row>
    <row r="55194" spans="12:14" x14ac:dyDescent="0.25">
      <c r="L55194" s="36"/>
      <c r="M55194" s="36"/>
      <c r="N55194" s="36"/>
    </row>
    <row r="55195" spans="12:14" x14ac:dyDescent="0.25">
      <c r="L55195" s="36"/>
      <c r="M55195" s="36"/>
      <c r="N55195" s="36"/>
    </row>
    <row r="55196" spans="12:14" x14ac:dyDescent="0.25">
      <c r="L55196" s="36"/>
      <c r="M55196" s="36"/>
      <c r="N55196" s="36"/>
    </row>
    <row r="55197" spans="12:14" x14ac:dyDescent="0.25">
      <c r="L55197" s="36"/>
      <c r="M55197" s="36"/>
      <c r="N55197" s="36"/>
    </row>
    <row r="55198" spans="12:14" x14ac:dyDescent="0.25">
      <c r="L55198" s="36"/>
      <c r="M55198" s="36"/>
      <c r="N55198" s="36"/>
    </row>
    <row r="55199" spans="12:14" x14ac:dyDescent="0.25">
      <c r="L55199" s="36"/>
      <c r="M55199" s="36"/>
      <c r="N55199" s="36"/>
    </row>
    <row r="55200" spans="12:14" x14ac:dyDescent="0.25">
      <c r="L55200" s="36"/>
      <c r="M55200" s="36"/>
      <c r="N55200" s="36"/>
    </row>
    <row r="55201" spans="12:14" x14ac:dyDescent="0.25">
      <c r="L55201" s="36"/>
      <c r="M55201" s="36"/>
      <c r="N55201" s="36"/>
    </row>
    <row r="55202" spans="12:14" x14ac:dyDescent="0.25">
      <c r="L55202" s="36"/>
      <c r="M55202" s="36"/>
      <c r="N55202" s="36"/>
    </row>
    <row r="55203" spans="12:14" x14ac:dyDescent="0.25">
      <c r="L55203" s="36"/>
      <c r="M55203" s="36"/>
      <c r="N55203" s="36"/>
    </row>
    <row r="55204" spans="12:14" x14ac:dyDescent="0.25">
      <c r="L55204" s="36"/>
      <c r="M55204" s="36"/>
      <c r="N55204" s="36"/>
    </row>
    <row r="55205" spans="12:14" x14ac:dyDescent="0.25">
      <c r="L55205" s="36"/>
      <c r="M55205" s="36"/>
      <c r="N55205" s="36"/>
    </row>
    <row r="55206" spans="12:14" x14ac:dyDescent="0.25">
      <c r="L55206" s="36"/>
      <c r="M55206" s="36"/>
      <c r="N55206" s="36"/>
    </row>
    <row r="55207" spans="12:14" x14ac:dyDescent="0.25">
      <c r="L55207" s="36"/>
      <c r="M55207" s="36"/>
      <c r="N55207" s="36"/>
    </row>
    <row r="55208" spans="12:14" x14ac:dyDescent="0.25">
      <c r="L55208" s="36"/>
      <c r="M55208" s="36"/>
      <c r="N55208" s="36"/>
    </row>
    <row r="55209" spans="12:14" x14ac:dyDescent="0.25">
      <c r="L55209" s="36"/>
      <c r="M55209" s="36"/>
      <c r="N55209" s="36"/>
    </row>
    <row r="55210" spans="12:14" x14ac:dyDescent="0.25">
      <c r="L55210" s="36"/>
      <c r="M55210" s="36"/>
      <c r="N55210" s="36"/>
    </row>
    <row r="55211" spans="12:14" x14ac:dyDescent="0.25">
      <c r="L55211" s="36"/>
      <c r="M55211" s="36"/>
      <c r="N55211" s="36"/>
    </row>
    <row r="55212" spans="12:14" x14ac:dyDescent="0.25">
      <c r="L55212" s="36"/>
      <c r="M55212" s="36"/>
      <c r="N55212" s="36"/>
    </row>
    <row r="55213" spans="12:14" x14ac:dyDescent="0.25">
      <c r="L55213" s="36"/>
      <c r="M55213" s="36"/>
      <c r="N55213" s="36"/>
    </row>
    <row r="55214" spans="12:14" x14ac:dyDescent="0.25">
      <c r="L55214" s="36"/>
      <c r="M55214" s="36"/>
      <c r="N55214" s="36"/>
    </row>
    <row r="55215" spans="12:14" x14ac:dyDescent="0.25">
      <c r="L55215" s="36"/>
      <c r="M55215" s="36"/>
      <c r="N55215" s="36"/>
    </row>
    <row r="55216" spans="12:14" x14ac:dyDescent="0.25">
      <c r="L55216" s="36"/>
      <c r="M55216" s="36"/>
      <c r="N55216" s="36"/>
    </row>
    <row r="55217" spans="12:14" x14ac:dyDescent="0.25">
      <c r="L55217" s="36"/>
      <c r="M55217" s="36"/>
      <c r="N55217" s="36"/>
    </row>
    <row r="55218" spans="12:14" x14ac:dyDescent="0.25">
      <c r="L55218" s="36"/>
      <c r="M55218" s="36"/>
      <c r="N55218" s="36"/>
    </row>
    <row r="55219" spans="12:14" x14ac:dyDescent="0.25">
      <c r="L55219" s="36"/>
      <c r="M55219" s="36"/>
      <c r="N55219" s="36"/>
    </row>
    <row r="55220" spans="12:14" x14ac:dyDescent="0.25">
      <c r="L55220" s="36"/>
      <c r="M55220" s="36"/>
      <c r="N55220" s="36"/>
    </row>
    <row r="55221" spans="12:14" x14ac:dyDescent="0.25">
      <c r="L55221" s="36"/>
      <c r="M55221" s="36"/>
      <c r="N55221" s="36"/>
    </row>
    <row r="55222" spans="12:14" x14ac:dyDescent="0.25">
      <c r="L55222" s="36"/>
      <c r="M55222" s="36"/>
      <c r="N55222" s="36"/>
    </row>
    <row r="55223" spans="12:14" x14ac:dyDescent="0.25">
      <c r="L55223" s="36"/>
      <c r="M55223" s="36"/>
      <c r="N55223" s="36"/>
    </row>
    <row r="55224" spans="12:14" x14ac:dyDescent="0.25">
      <c r="L55224" s="36"/>
      <c r="M55224" s="36"/>
      <c r="N55224" s="36"/>
    </row>
    <row r="55225" spans="12:14" x14ac:dyDescent="0.25">
      <c r="L55225" s="36"/>
      <c r="M55225" s="36"/>
      <c r="N55225" s="36"/>
    </row>
    <row r="55226" spans="12:14" x14ac:dyDescent="0.25">
      <c r="L55226" s="36"/>
      <c r="M55226" s="36"/>
      <c r="N55226" s="36"/>
    </row>
    <row r="55227" spans="12:14" x14ac:dyDescent="0.25">
      <c r="L55227" s="36"/>
      <c r="M55227" s="36"/>
      <c r="N55227" s="36"/>
    </row>
    <row r="55228" spans="12:14" x14ac:dyDescent="0.25">
      <c r="L55228" s="36"/>
      <c r="M55228" s="36"/>
      <c r="N55228" s="36"/>
    </row>
    <row r="55229" spans="12:14" x14ac:dyDescent="0.25">
      <c r="L55229" s="36"/>
      <c r="M55229" s="36"/>
      <c r="N55229" s="36"/>
    </row>
    <row r="55230" spans="12:14" x14ac:dyDescent="0.25">
      <c r="L55230" s="36"/>
      <c r="M55230" s="36"/>
      <c r="N55230" s="36"/>
    </row>
    <row r="55231" spans="12:14" x14ac:dyDescent="0.25">
      <c r="L55231" s="36"/>
      <c r="M55231" s="36"/>
      <c r="N55231" s="36"/>
    </row>
    <row r="55232" spans="12:14" x14ac:dyDescent="0.25">
      <c r="L55232" s="36"/>
      <c r="M55232" s="36"/>
      <c r="N55232" s="36"/>
    </row>
    <row r="55233" spans="12:14" x14ac:dyDescent="0.25">
      <c r="L55233" s="36"/>
      <c r="M55233" s="36"/>
      <c r="N55233" s="36"/>
    </row>
    <row r="55234" spans="12:14" x14ac:dyDescent="0.25">
      <c r="L55234" s="36"/>
      <c r="M55234" s="36"/>
      <c r="N55234" s="36"/>
    </row>
    <row r="55235" spans="12:14" x14ac:dyDescent="0.25">
      <c r="L55235" s="36"/>
      <c r="M55235" s="36"/>
      <c r="N55235" s="36"/>
    </row>
    <row r="55236" spans="12:14" x14ac:dyDescent="0.25">
      <c r="L55236" s="36"/>
      <c r="M55236" s="36"/>
      <c r="N55236" s="36"/>
    </row>
    <row r="55237" spans="12:14" x14ac:dyDescent="0.25">
      <c r="L55237" s="36"/>
      <c r="M55237" s="36"/>
      <c r="N55237" s="36"/>
    </row>
    <row r="55238" spans="12:14" x14ac:dyDescent="0.25">
      <c r="L55238" s="36"/>
      <c r="M55238" s="36"/>
      <c r="N55238" s="36"/>
    </row>
    <row r="55239" spans="12:14" x14ac:dyDescent="0.25">
      <c r="L55239" s="36"/>
      <c r="M55239" s="36"/>
      <c r="N55239" s="36"/>
    </row>
    <row r="55240" spans="12:14" x14ac:dyDescent="0.25">
      <c r="L55240" s="36"/>
      <c r="M55240" s="36"/>
      <c r="N55240" s="36"/>
    </row>
    <row r="55241" spans="12:14" x14ac:dyDescent="0.25">
      <c r="L55241" s="36"/>
      <c r="M55241" s="36"/>
      <c r="N55241" s="36"/>
    </row>
    <row r="55242" spans="12:14" x14ac:dyDescent="0.25">
      <c r="L55242" s="36"/>
      <c r="M55242" s="36"/>
      <c r="N55242" s="36"/>
    </row>
    <row r="55243" spans="12:14" x14ac:dyDescent="0.25">
      <c r="L55243" s="36"/>
      <c r="M55243" s="36"/>
      <c r="N55243" s="36"/>
    </row>
    <row r="55244" spans="12:14" x14ac:dyDescent="0.25">
      <c r="L55244" s="36"/>
      <c r="M55244" s="36"/>
      <c r="N55244" s="36"/>
    </row>
    <row r="55245" spans="12:14" x14ac:dyDescent="0.25">
      <c r="L55245" s="36"/>
      <c r="M55245" s="36"/>
      <c r="N55245" s="36"/>
    </row>
    <row r="55246" spans="12:14" x14ac:dyDescent="0.25">
      <c r="L55246" s="36"/>
      <c r="M55246" s="36"/>
      <c r="N55246" s="36"/>
    </row>
    <row r="55247" spans="12:14" x14ac:dyDescent="0.25">
      <c r="L55247" s="36"/>
      <c r="M55247" s="36"/>
      <c r="N55247" s="36"/>
    </row>
    <row r="55248" spans="12:14" x14ac:dyDescent="0.25">
      <c r="L55248" s="36"/>
      <c r="M55248" s="36"/>
      <c r="N55248" s="36"/>
    </row>
    <row r="55249" spans="12:14" x14ac:dyDescent="0.25">
      <c r="L55249" s="36"/>
      <c r="M55249" s="36"/>
      <c r="N55249" s="36"/>
    </row>
    <row r="55250" spans="12:14" x14ac:dyDescent="0.25">
      <c r="L55250" s="36"/>
      <c r="M55250" s="36"/>
      <c r="N55250" s="36"/>
    </row>
    <row r="55251" spans="12:14" x14ac:dyDescent="0.25">
      <c r="L55251" s="36"/>
      <c r="M55251" s="36"/>
      <c r="N55251" s="36"/>
    </row>
    <row r="55252" spans="12:14" x14ac:dyDescent="0.25">
      <c r="L55252" s="36"/>
      <c r="M55252" s="36"/>
      <c r="N55252" s="36"/>
    </row>
    <row r="55253" spans="12:14" x14ac:dyDescent="0.25">
      <c r="L55253" s="36"/>
      <c r="M55253" s="36"/>
      <c r="N55253" s="36"/>
    </row>
    <row r="55254" spans="12:14" x14ac:dyDescent="0.25">
      <c r="L55254" s="36"/>
      <c r="M55254" s="36"/>
      <c r="N55254" s="36"/>
    </row>
    <row r="55255" spans="12:14" x14ac:dyDescent="0.25">
      <c r="L55255" s="36"/>
      <c r="M55255" s="36"/>
      <c r="N55255" s="36"/>
    </row>
    <row r="55256" spans="12:14" x14ac:dyDescent="0.25">
      <c r="L55256" s="36"/>
      <c r="M55256" s="36"/>
      <c r="N55256" s="36"/>
    </row>
    <row r="55257" spans="12:14" x14ac:dyDescent="0.25">
      <c r="L55257" s="36"/>
      <c r="M55257" s="36"/>
      <c r="N55257" s="36"/>
    </row>
    <row r="55258" spans="12:14" x14ac:dyDescent="0.25">
      <c r="L55258" s="36"/>
      <c r="M55258" s="36"/>
      <c r="N55258" s="36"/>
    </row>
    <row r="55259" spans="12:14" x14ac:dyDescent="0.25">
      <c r="L55259" s="36"/>
      <c r="M55259" s="36"/>
      <c r="N55259" s="36"/>
    </row>
    <row r="55260" spans="12:14" x14ac:dyDescent="0.25">
      <c r="L55260" s="36"/>
      <c r="M55260" s="36"/>
      <c r="N55260" s="36"/>
    </row>
    <row r="55261" spans="12:14" x14ac:dyDescent="0.25">
      <c r="L55261" s="36"/>
      <c r="M55261" s="36"/>
      <c r="N55261" s="36"/>
    </row>
    <row r="55262" spans="12:14" x14ac:dyDescent="0.25">
      <c r="L55262" s="36"/>
      <c r="M55262" s="36"/>
      <c r="N55262" s="36"/>
    </row>
    <row r="55263" spans="12:14" x14ac:dyDescent="0.25">
      <c r="L55263" s="36"/>
      <c r="M55263" s="36"/>
      <c r="N55263" s="36"/>
    </row>
    <row r="55264" spans="12:14" x14ac:dyDescent="0.25">
      <c r="L55264" s="36"/>
      <c r="M55264" s="36"/>
      <c r="N55264" s="36"/>
    </row>
    <row r="55265" spans="12:14" x14ac:dyDescent="0.25">
      <c r="L55265" s="36"/>
      <c r="M55265" s="36"/>
      <c r="N55265" s="36"/>
    </row>
    <row r="55266" spans="12:14" x14ac:dyDescent="0.25">
      <c r="L55266" s="36"/>
      <c r="M55266" s="36"/>
      <c r="N55266" s="36"/>
    </row>
    <row r="55267" spans="12:14" x14ac:dyDescent="0.25">
      <c r="L55267" s="36"/>
      <c r="M55267" s="36"/>
      <c r="N55267" s="36"/>
    </row>
    <row r="55268" spans="12:14" x14ac:dyDescent="0.25">
      <c r="L55268" s="36"/>
      <c r="M55268" s="36"/>
      <c r="N55268" s="36"/>
    </row>
    <row r="55269" spans="12:14" x14ac:dyDescent="0.25">
      <c r="L55269" s="36"/>
      <c r="M55269" s="36"/>
      <c r="N55269" s="36"/>
    </row>
    <row r="55270" spans="12:14" x14ac:dyDescent="0.25">
      <c r="L55270" s="36"/>
      <c r="M55270" s="36"/>
      <c r="N55270" s="36"/>
    </row>
    <row r="55271" spans="12:14" x14ac:dyDescent="0.25">
      <c r="L55271" s="36"/>
      <c r="M55271" s="36"/>
      <c r="N55271" s="36"/>
    </row>
    <row r="55272" spans="12:14" x14ac:dyDescent="0.25">
      <c r="L55272" s="36"/>
      <c r="M55272" s="36"/>
      <c r="N55272" s="36"/>
    </row>
    <row r="55273" spans="12:14" x14ac:dyDescent="0.25">
      <c r="L55273" s="36"/>
      <c r="M55273" s="36"/>
      <c r="N55273" s="36"/>
    </row>
    <row r="55274" spans="12:14" x14ac:dyDescent="0.25">
      <c r="L55274" s="36"/>
      <c r="M55274" s="36"/>
      <c r="N55274" s="36"/>
    </row>
    <row r="55275" spans="12:14" x14ac:dyDescent="0.25">
      <c r="L55275" s="36"/>
      <c r="M55275" s="36"/>
      <c r="N55275" s="36"/>
    </row>
    <row r="55276" spans="12:14" x14ac:dyDescent="0.25">
      <c r="L55276" s="36"/>
      <c r="M55276" s="36"/>
      <c r="N55276" s="36"/>
    </row>
    <row r="55277" spans="12:14" x14ac:dyDescent="0.25">
      <c r="L55277" s="36"/>
      <c r="M55277" s="36"/>
      <c r="N55277" s="36"/>
    </row>
    <row r="55278" spans="12:14" x14ac:dyDescent="0.25">
      <c r="L55278" s="36"/>
      <c r="M55278" s="36"/>
      <c r="N55278" s="36"/>
    </row>
    <row r="55279" spans="12:14" x14ac:dyDescent="0.25">
      <c r="L55279" s="36"/>
      <c r="M55279" s="36"/>
      <c r="N55279" s="36"/>
    </row>
    <row r="55280" spans="12:14" x14ac:dyDescent="0.25">
      <c r="L55280" s="36"/>
      <c r="M55280" s="36"/>
      <c r="N55280" s="36"/>
    </row>
    <row r="55281" spans="12:14" x14ac:dyDescent="0.25">
      <c r="L55281" s="36"/>
      <c r="M55281" s="36"/>
      <c r="N55281" s="36"/>
    </row>
    <row r="55282" spans="12:14" x14ac:dyDescent="0.25">
      <c r="L55282" s="36"/>
      <c r="M55282" s="36"/>
      <c r="N55282" s="36"/>
    </row>
    <row r="55283" spans="12:14" x14ac:dyDescent="0.25">
      <c r="L55283" s="36"/>
      <c r="M55283" s="36"/>
      <c r="N55283" s="36"/>
    </row>
    <row r="55284" spans="12:14" x14ac:dyDescent="0.25">
      <c r="L55284" s="36"/>
      <c r="M55284" s="36"/>
      <c r="N55284" s="36"/>
    </row>
    <row r="55285" spans="12:14" x14ac:dyDescent="0.25">
      <c r="L55285" s="36"/>
      <c r="M55285" s="36"/>
      <c r="N55285" s="36"/>
    </row>
    <row r="55286" spans="12:14" x14ac:dyDescent="0.25">
      <c r="L55286" s="36"/>
      <c r="M55286" s="36"/>
      <c r="N55286" s="36"/>
    </row>
    <row r="55287" spans="12:14" x14ac:dyDescent="0.25">
      <c r="L55287" s="36"/>
      <c r="M55287" s="36"/>
      <c r="N55287" s="36"/>
    </row>
    <row r="55288" spans="12:14" x14ac:dyDescent="0.25">
      <c r="L55288" s="36"/>
      <c r="M55288" s="36"/>
      <c r="N55288" s="36"/>
    </row>
    <row r="55289" spans="12:14" x14ac:dyDescent="0.25">
      <c r="L55289" s="36"/>
      <c r="M55289" s="36"/>
      <c r="N55289" s="36"/>
    </row>
    <row r="55290" spans="12:14" x14ac:dyDescent="0.25">
      <c r="L55290" s="36"/>
      <c r="M55290" s="36"/>
      <c r="N55290" s="36"/>
    </row>
    <row r="55291" spans="12:14" x14ac:dyDescent="0.25">
      <c r="L55291" s="36"/>
      <c r="M55291" s="36"/>
      <c r="N55291" s="36"/>
    </row>
    <row r="55292" spans="12:14" x14ac:dyDescent="0.25">
      <c r="L55292" s="36"/>
      <c r="M55292" s="36"/>
      <c r="N55292" s="36"/>
    </row>
    <row r="55293" spans="12:14" x14ac:dyDescent="0.25">
      <c r="L55293" s="36"/>
      <c r="M55293" s="36"/>
      <c r="N55293" s="36"/>
    </row>
    <row r="55294" spans="12:14" x14ac:dyDescent="0.25">
      <c r="L55294" s="36"/>
      <c r="M55294" s="36"/>
      <c r="N55294" s="36"/>
    </row>
    <row r="55295" spans="12:14" x14ac:dyDescent="0.25">
      <c r="L55295" s="36"/>
      <c r="M55295" s="36"/>
      <c r="N55295" s="36"/>
    </row>
    <row r="55296" spans="12:14" x14ac:dyDescent="0.25">
      <c r="L55296" s="36"/>
      <c r="M55296" s="36"/>
      <c r="N55296" s="36"/>
    </row>
    <row r="55297" spans="12:14" x14ac:dyDescent="0.25">
      <c r="L55297" s="36"/>
      <c r="M55297" s="36"/>
      <c r="N55297" s="36"/>
    </row>
    <row r="55298" spans="12:14" x14ac:dyDescent="0.25">
      <c r="L55298" s="36"/>
      <c r="M55298" s="36"/>
      <c r="N55298" s="36"/>
    </row>
    <row r="55299" spans="12:14" x14ac:dyDescent="0.25">
      <c r="L55299" s="36"/>
      <c r="M55299" s="36"/>
      <c r="N55299" s="36"/>
    </row>
    <row r="55300" spans="12:14" x14ac:dyDescent="0.25">
      <c r="L55300" s="36"/>
      <c r="M55300" s="36"/>
      <c r="N55300" s="36"/>
    </row>
    <row r="55301" spans="12:14" x14ac:dyDescent="0.25">
      <c r="L55301" s="36"/>
      <c r="M55301" s="36"/>
      <c r="N55301" s="36"/>
    </row>
    <row r="55302" spans="12:14" x14ac:dyDescent="0.25">
      <c r="L55302" s="36"/>
      <c r="M55302" s="36"/>
      <c r="N55302" s="36"/>
    </row>
    <row r="55303" spans="12:14" x14ac:dyDescent="0.25">
      <c r="L55303" s="36"/>
      <c r="M55303" s="36"/>
      <c r="N55303" s="36"/>
    </row>
    <row r="55304" spans="12:14" x14ac:dyDescent="0.25">
      <c r="L55304" s="36"/>
      <c r="M55304" s="36"/>
      <c r="N55304" s="36"/>
    </row>
    <row r="55305" spans="12:14" x14ac:dyDescent="0.25">
      <c r="M55305" s="36"/>
      <c r="N55305" s="36"/>
    </row>
    <row r="55306" spans="12:14" x14ac:dyDescent="0.25">
      <c r="M55306" s="36"/>
      <c r="N55306" s="36"/>
    </row>
    <row r="55307" spans="12:14" x14ac:dyDescent="0.25">
      <c r="M55307" s="36"/>
      <c r="N55307" s="36"/>
    </row>
    <row r="55308" spans="12:14" x14ac:dyDescent="0.25">
      <c r="M55308" s="36"/>
      <c r="N55308" s="36"/>
    </row>
    <row r="55309" spans="12:14" x14ac:dyDescent="0.25">
      <c r="M55309" s="36"/>
      <c r="N55309" s="36"/>
    </row>
    <row r="55310" spans="12:14" x14ac:dyDescent="0.25">
      <c r="M55310" s="36"/>
      <c r="N55310" s="36"/>
    </row>
    <row r="55311" spans="12:14" x14ac:dyDescent="0.25">
      <c r="M55311" s="36"/>
      <c r="N55311" s="36"/>
    </row>
    <row r="55312" spans="12:14" x14ac:dyDescent="0.25">
      <c r="M55312" s="36"/>
      <c r="N55312" s="36"/>
    </row>
    <row r="55313" spans="13:14" x14ac:dyDescent="0.25">
      <c r="M55313" s="36"/>
      <c r="N55313" s="36"/>
    </row>
    <row r="55314" spans="13:14" x14ac:dyDescent="0.25">
      <c r="M55314" s="36"/>
      <c r="N55314" s="36"/>
    </row>
    <row r="55315" spans="13:14" x14ac:dyDescent="0.25">
      <c r="M55315" s="36"/>
      <c r="N55315" s="36"/>
    </row>
    <row r="55316" spans="13:14" x14ac:dyDescent="0.25">
      <c r="M55316" s="36"/>
      <c r="N55316" s="36"/>
    </row>
    <row r="55317" spans="13:14" x14ac:dyDescent="0.25">
      <c r="M55317" s="36"/>
      <c r="N55317" s="36"/>
    </row>
    <row r="55318" spans="13:14" x14ac:dyDescent="0.25">
      <c r="M55318" s="36"/>
      <c r="N55318" s="36"/>
    </row>
    <row r="55319" spans="13:14" x14ac:dyDescent="0.25">
      <c r="M55319" s="36"/>
      <c r="N55319" s="36"/>
    </row>
    <row r="55320" spans="13:14" x14ac:dyDescent="0.25">
      <c r="M55320" s="36"/>
      <c r="N55320" s="36"/>
    </row>
    <row r="55321" spans="13:14" x14ac:dyDescent="0.25">
      <c r="M55321" s="36"/>
      <c r="N55321" s="36"/>
    </row>
    <row r="55322" spans="13:14" x14ac:dyDescent="0.25">
      <c r="M55322" s="36"/>
      <c r="N55322" s="36"/>
    </row>
    <row r="55323" spans="13:14" x14ac:dyDescent="0.25">
      <c r="M55323" s="36"/>
      <c r="N55323" s="36"/>
    </row>
    <row r="55324" spans="13:14" x14ac:dyDescent="0.25">
      <c r="M55324" s="36"/>
      <c r="N55324" s="36"/>
    </row>
    <row r="55325" spans="13:14" x14ac:dyDescent="0.25">
      <c r="M55325" s="36"/>
      <c r="N55325" s="36"/>
    </row>
    <row r="55326" spans="13:14" x14ac:dyDescent="0.25">
      <c r="M55326" s="36"/>
      <c r="N55326" s="36"/>
    </row>
    <row r="55327" spans="13:14" x14ac:dyDescent="0.25">
      <c r="M55327" s="36"/>
      <c r="N55327" s="36"/>
    </row>
    <row r="55328" spans="13:14" x14ac:dyDescent="0.25">
      <c r="M55328" s="36"/>
      <c r="N55328" s="36"/>
    </row>
    <row r="55329" spans="13:14" x14ac:dyDescent="0.25">
      <c r="M55329" s="36"/>
      <c r="N55329" s="36"/>
    </row>
    <row r="55330" spans="13:14" x14ac:dyDescent="0.25">
      <c r="M55330" s="36"/>
      <c r="N55330" s="36"/>
    </row>
    <row r="55331" spans="13:14" x14ac:dyDescent="0.25">
      <c r="M55331" s="36"/>
      <c r="N55331" s="36"/>
    </row>
    <row r="55332" spans="13:14" x14ac:dyDescent="0.25">
      <c r="M55332" s="36"/>
      <c r="N55332" s="36"/>
    </row>
    <row r="55333" spans="13:14" x14ac:dyDescent="0.25">
      <c r="M55333" s="36"/>
      <c r="N55333" s="36"/>
    </row>
    <row r="55334" spans="13:14" x14ac:dyDescent="0.25">
      <c r="M55334" s="36"/>
      <c r="N55334" s="36"/>
    </row>
    <row r="55335" spans="13:14" x14ac:dyDescent="0.25">
      <c r="M55335" s="36"/>
      <c r="N55335" s="36"/>
    </row>
    <row r="55336" spans="13:14" x14ac:dyDescent="0.25">
      <c r="M55336" s="36"/>
      <c r="N55336" s="36"/>
    </row>
    <row r="55337" spans="13:14" x14ac:dyDescent="0.25">
      <c r="M55337" s="36"/>
      <c r="N55337" s="36"/>
    </row>
    <row r="55338" spans="13:14" x14ac:dyDescent="0.25">
      <c r="M55338" s="36"/>
      <c r="N55338" s="36"/>
    </row>
    <row r="55339" spans="13:14" x14ac:dyDescent="0.25">
      <c r="M55339" s="36"/>
      <c r="N55339" s="36"/>
    </row>
    <row r="55340" spans="13:14" x14ac:dyDescent="0.25">
      <c r="M55340" s="36"/>
      <c r="N55340" s="36"/>
    </row>
    <row r="55341" spans="13:14" x14ac:dyDescent="0.25">
      <c r="M55341" s="36"/>
      <c r="N55341" s="36"/>
    </row>
    <row r="55342" spans="13:14" x14ac:dyDescent="0.25">
      <c r="M55342" s="36"/>
      <c r="N55342" s="36"/>
    </row>
    <row r="55343" spans="13:14" x14ac:dyDescent="0.25">
      <c r="M55343" s="36"/>
      <c r="N55343" s="36"/>
    </row>
    <row r="55344" spans="13:14" x14ac:dyDescent="0.25">
      <c r="M55344" s="36"/>
      <c r="N55344" s="36"/>
    </row>
    <row r="55345" spans="13:14" x14ac:dyDescent="0.25">
      <c r="M55345" s="36"/>
      <c r="N55345" s="36"/>
    </row>
    <row r="55346" spans="13:14" x14ac:dyDescent="0.25">
      <c r="M55346" s="36"/>
      <c r="N55346" s="36"/>
    </row>
    <row r="55347" spans="13:14" x14ac:dyDescent="0.25">
      <c r="M55347" s="36"/>
      <c r="N55347" s="36"/>
    </row>
    <row r="55348" spans="13:14" x14ac:dyDescent="0.25">
      <c r="M55348" s="36"/>
      <c r="N55348" s="36"/>
    </row>
    <row r="55349" spans="13:14" x14ac:dyDescent="0.25">
      <c r="M55349" s="36"/>
      <c r="N55349" s="36"/>
    </row>
    <row r="55350" spans="13:14" x14ac:dyDescent="0.25">
      <c r="M55350" s="36"/>
      <c r="N55350" s="36"/>
    </row>
    <row r="55351" spans="13:14" x14ac:dyDescent="0.25">
      <c r="M55351" s="36"/>
      <c r="N55351" s="36"/>
    </row>
    <row r="55352" spans="13:14" x14ac:dyDescent="0.25">
      <c r="M55352" s="36"/>
      <c r="N55352" s="36"/>
    </row>
    <row r="55353" spans="13:14" x14ac:dyDescent="0.25">
      <c r="M55353" s="36"/>
      <c r="N55353" s="36"/>
    </row>
    <row r="55354" spans="13:14" x14ac:dyDescent="0.25">
      <c r="M55354" s="36"/>
      <c r="N55354" s="36"/>
    </row>
    <row r="55355" spans="13:14" x14ac:dyDescent="0.25">
      <c r="M55355" s="36"/>
      <c r="N55355" s="36"/>
    </row>
    <row r="55356" spans="13:14" x14ac:dyDescent="0.25">
      <c r="M55356" s="36"/>
      <c r="N55356" s="36"/>
    </row>
    <row r="55357" spans="13:14" x14ac:dyDescent="0.25">
      <c r="M55357" s="36"/>
      <c r="N55357" s="36"/>
    </row>
    <row r="55358" spans="13:14" x14ac:dyDescent="0.25">
      <c r="M55358" s="36"/>
      <c r="N55358" s="36"/>
    </row>
    <row r="55359" spans="13:14" x14ac:dyDescent="0.25">
      <c r="M55359" s="36"/>
      <c r="N55359" s="36"/>
    </row>
    <row r="55360" spans="13:14" x14ac:dyDescent="0.25">
      <c r="M55360" s="36"/>
      <c r="N55360" s="36"/>
    </row>
    <row r="55361" spans="13:14" x14ac:dyDescent="0.25">
      <c r="M55361" s="36"/>
      <c r="N55361" s="36"/>
    </row>
    <row r="55362" spans="13:14" x14ac:dyDescent="0.25">
      <c r="M55362" s="36"/>
      <c r="N55362" s="36"/>
    </row>
    <row r="55363" spans="13:14" x14ac:dyDescent="0.25">
      <c r="M55363" s="36"/>
      <c r="N55363" s="36"/>
    </row>
    <row r="55364" spans="13:14" x14ac:dyDescent="0.25">
      <c r="M55364" s="36"/>
      <c r="N55364" s="36"/>
    </row>
    <row r="55365" spans="13:14" x14ac:dyDescent="0.25">
      <c r="M55365" s="36"/>
      <c r="N55365" s="36"/>
    </row>
    <row r="55366" spans="13:14" x14ac:dyDescent="0.25">
      <c r="M55366" s="36"/>
      <c r="N55366" s="36"/>
    </row>
    <row r="55367" spans="13:14" x14ac:dyDescent="0.25">
      <c r="M55367" s="36"/>
      <c r="N55367" s="36"/>
    </row>
    <row r="55368" spans="13:14" x14ac:dyDescent="0.25">
      <c r="M55368" s="36"/>
      <c r="N55368" s="36"/>
    </row>
    <row r="55369" spans="13:14" x14ac:dyDescent="0.25">
      <c r="M55369" s="36"/>
      <c r="N55369" s="36"/>
    </row>
    <row r="55370" spans="13:14" x14ac:dyDescent="0.25">
      <c r="M55370" s="36"/>
      <c r="N55370" s="36"/>
    </row>
    <row r="55371" spans="13:14" x14ac:dyDescent="0.25">
      <c r="M55371" s="36"/>
      <c r="N55371" s="36"/>
    </row>
    <row r="55372" spans="13:14" x14ac:dyDescent="0.25">
      <c r="M55372" s="36"/>
      <c r="N55372" s="36"/>
    </row>
    <row r="55373" spans="13:14" x14ac:dyDescent="0.25">
      <c r="M55373" s="36"/>
      <c r="N55373" s="36"/>
    </row>
    <row r="55374" spans="13:14" x14ac:dyDescent="0.25">
      <c r="M55374" s="36"/>
      <c r="N55374" s="36"/>
    </row>
    <row r="55375" spans="13:14" x14ac:dyDescent="0.25">
      <c r="M55375" s="36"/>
      <c r="N55375" s="36"/>
    </row>
    <row r="55376" spans="13:14" x14ac:dyDescent="0.25">
      <c r="M55376" s="36"/>
      <c r="N55376" s="36"/>
    </row>
    <row r="55377" spans="13:14" x14ac:dyDescent="0.25">
      <c r="M55377" s="36"/>
      <c r="N55377" s="36"/>
    </row>
    <row r="55378" spans="13:14" x14ac:dyDescent="0.25">
      <c r="M55378" s="36"/>
      <c r="N55378" s="36"/>
    </row>
    <row r="55379" spans="13:14" x14ac:dyDescent="0.25">
      <c r="M55379" s="36"/>
      <c r="N55379" s="36"/>
    </row>
    <row r="55380" spans="13:14" x14ac:dyDescent="0.25">
      <c r="M55380" s="36"/>
      <c r="N55380" s="36"/>
    </row>
    <row r="55381" spans="13:14" x14ac:dyDescent="0.25">
      <c r="M55381" s="36"/>
      <c r="N55381" s="36"/>
    </row>
    <row r="55382" spans="13:14" x14ac:dyDescent="0.25">
      <c r="M55382" s="36"/>
      <c r="N55382" s="36"/>
    </row>
    <row r="55383" spans="13:14" x14ac:dyDescent="0.25">
      <c r="M55383" s="36"/>
      <c r="N55383" s="36"/>
    </row>
    <row r="55384" spans="13:14" x14ac:dyDescent="0.25">
      <c r="M55384" s="36"/>
      <c r="N55384" s="36"/>
    </row>
    <row r="55385" spans="13:14" x14ac:dyDescent="0.25">
      <c r="M55385" s="36"/>
      <c r="N55385" s="36"/>
    </row>
    <row r="55386" spans="13:14" x14ac:dyDescent="0.25">
      <c r="M55386" s="36"/>
      <c r="N55386" s="36"/>
    </row>
    <row r="55387" spans="13:14" x14ac:dyDescent="0.25">
      <c r="M55387" s="36"/>
      <c r="N55387" s="36"/>
    </row>
    <row r="55388" spans="13:14" x14ac:dyDescent="0.25">
      <c r="M55388" s="36"/>
      <c r="N55388" s="36"/>
    </row>
    <row r="55389" spans="13:14" x14ac:dyDescent="0.25">
      <c r="M55389" s="36"/>
      <c r="N55389" s="36"/>
    </row>
    <row r="55390" spans="13:14" x14ac:dyDescent="0.25">
      <c r="M55390" s="36"/>
      <c r="N55390" s="36"/>
    </row>
    <row r="55391" spans="13:14" x14ac:dyDescent="0.25">
      <c r="M55391" s="36"/>
      <c r="N55391" s="36"/>
    </row>
    <row r="55392" spans="13:14" x14ac:dyDescent="0.25">
      <c r="M55392" s="36"/>
      <c r="N55392" s="36"/>
    </row>
    <row r="55393" spans="13:14" x14ac:dyDescent="0.25">
      <c r="M55393" s="36"/>
      <c r="N55393" s="36"/>
    </row>
    <row r="55394" spans="13:14" x14ac:dyDescent="0.25">
      <c r="M55394" s="36"/>
      <c r="N55394" s="36"/>
    </row>
    <row r="55395" spans="13:14" x14ac:dyDescent="0.25">
      <c r="M55395" s="36"/>
      <c r="N55395" s="36"/>
    </row>
    <row r="55396" spans="13:14" x14ac:dyDescent="0.25">
      <c r="M55396" s="36"/>
      <c r="N55396" s="36"/>
    </row>
    <row r="55397" spans="13:14" x14ac:dyDescent="0.25">
      <c r="M55397" s="36"/>
      <c r="N55397" s="36"/>
    </row>
    <row r="55398" spans="13:14" x14ac:dyDescent="0.25">
      <c r="M55398" s="36"/>
      <c r="N55398" s="36"/>
    </row>
    <row r="55399" spans="13:14" x14ac:dyDescent="0.25">
      <c r="M55399" s="36"/>
      <c r="N55399" s="36"/>
    </row>
    <row r="55400" spans="13:14" x14ac:dyDescent="0.25">
      <c r="M55400" s="36"/>
      <c r="N55400" s="36"/>
    </row>
    <row r="55401" spans="13:14" x14ac:dyDescent="0.25">
      <c r="M55401" s="36"/>
      <c r="N55401" s="36"/>
    </row>
    <row r="55402" spans="13:14" x14ac:dyDescent="0.25">
      <c r="M55402" s="36"/>
      <c r="N55402" s="36"/>
    </row>
    <row r="55403" spans="13:14" x14ac:dyDescent="0.25">
      <c r="M55403" s="36"/>
      <c r="N55403" s="36"/>
    </row>
    <row r="55404" spans="13:14" x14ac:dyDescent="0.25">
      <c r="M55404" s="36"/>
      <c r="N55404" s="36"/>
    </row>
    <row r="55405" spans="13:14" x14ac:dyDescent="0.25">
      <c r="M55405" s="36"/>
      <c r="N55405" s="36"/>
    </row>
    <row r="55406" spans="13:14" x14ac:dyDescent="0.25">
      <c r="M55406" s="36"/>
      <c r="N55406" s="36"/>
    </row>
    <row r="55407" spans="13:14" x14ac:dyDescent="0.25">
      <c r="M55407" s="36"/>
      <c r="N55407" s="36"/>
    </row>
    <row r="55408" spans="13:14" x14ac:dyDescent="0.25">
      <c r="M55408" s="36"/>
      <c r="N55408" s="36"/>
    </row>
    <row r="55409" spans="13:14" x14ac:dyDescent="0.25">
      <c r="M55409" s="36"/>
      <c r="N55409" s="36"/>
    </row>
    <row r="55410" spans="13:14" x14ac:dyDescent="0.25">
      <c r="M55410" s="36"/>
      <c r="N55410" s="36"/>
    </row>
    <row r="55411" spans="13:14" x14ac:dyDescent="0.25">
      <c r="M55411" s="36"/>
      <c r="N55411" s="36"/>
    </row>
    <row r="55412" spans="13:14" x14ac:dyDescent="0.25">
      <c r="M55412" s="36"/>
      <c r="N55412" s="36"/>
    </row>
    <row r="55413" spans="13:14" x14ac:dyDescent="0.25">
      <c r="M55413" s="36"/>
      <c r="N55413" s="36"/>
    </row>
    <row r="55414" spans="13:14" x14ac:dyDescent="0.25">
      <c r="M55414" s="36"/>
      <c r="N55414" s="36"/>
    </row>
    <row r="55415" spans="13:14" x14ac:dyDescent="0.25">
      <c r="M55415" s="36"/>
      <c r="N55415" s="36"/>
    </row>
    <row r="55416" spans="13:14" x14ac:dyDescent="0.25">
      <c r="M55416" s="36"/>
      <c r="N55416" s="36"/>
    </row>
    <row r="55417" spans="13:14" x14ac:dyDescent="0.25">
      <c r="M55417" s="36"/>
      <c r="N55417" s="36"/>
    </row>
    <row r="55418" spans="13:14" x14ac:dyDescent="0.25">
      <c r="M55418" s="36"/>
      <c r="N55418" s="36"/>
    </row>
    <row r="55419" spans="13:14" x14ac:dyDescent="0.25">
      <c r="M55419" s="36"/>
      <c r="N55419" s="36"/>
    </row>
    <row r="55420" spans="13:14" x14ac:dyDescent="0.25">
      <c r="M55420" s="36"/>
      <c r="N55420" s="36"/>
    </row>
    <row r="55421" spans="13:14" x14ac:dyDescent="0.25">
      <c r="M55421" s="36"/>
      <c r="N55421" s="36"/>
    </row>
    <row r="55422" spans="13:14" x14ac:dyDescent="0.25">
      <c r="M55422" s="36"/>
      <c r="N55422" s="36"/>
    </row>
    <row r="55423" spans="13:14" x14ac:dyDescent="0.25">
      <c r="M55423" s="36"/>
      <c r="N55423" s="36"/>
    </row>
    <row r="55424" spans="13:14" x14ac:dyDescent="0.25">
      <c r="M55424" s="36"/>
      <c r="N55424" s="36"/>
    </row>
    <row r="55425" spans="13:14" x14ac:dyDescent="0.25">
      <c r="M55425" s="36"/>
      <c r="N55425" s="36"/>
    </row>
    <row r="55426" spans="13:14" x14ac:dyDescent="0.25">
      <c r="M55426" s="36"/>
      <c r="N55426" s="36"/>
    </row>
    <row r="55427" spans="13:14" x14ac:dyDescent="0.25">
      <c r="M55427" s="36"/>
      <c r="N55427" s="36"/>
    </row>
    <row r="55428" spans="13:14" x14ac:dyDescent="0.25">
      <c r="M55428" s="36"/>
      <c r="N55428" s="36"/>
    </row>
    <row r="55429" spans="13:14" x14ac:dyDescent="0.25">
      <c r="M55429" s="36"/>
      <c r="N55429" s="36"/>
    </row>
    <row r="55430" spans="13:14" x14ac:dyDescent="0.25">
      <c r="M55430" s="36"/>
      <c r="N55430" s="36"/>
    </row>
    <row r="55431" spans="13:14" x14ac:dyDescent="0.25">
      <c r="M55431" s="36"/>
      <c r="N55431" s="36"/>
    </row>
    <row r="55432" spans="13:14" x14ac:dyDescent="0.25">
      <c r="M55432" s="36"/>
      <c r="N55432" s="36"/>
    </row>
    <row r="55433" spans="13:14" x14ac:dyDescent="0.25">
      <c r="M55433" s="36"/>
      <c r="N55433" s="36"/>
    </row>
    <row r="55434" spans="13:14" x14ac:dyDescent="0.25">
      <c r="M55434" s="36"/>
      <c r="N55434" s="36"/>
    </row>
    <row r="55435" spans="13:14" x14ac:dyDescent="0.25">
      <c r="M55435" s="36"/>
      <c r="N55435" s="36"/>
    </row>
    <row r="55436" spans="13:14" x14ac:dyDescent="0.25">
      <c r="M55436" s="36"/>
      <c r="N55436" s="36"/>
    </row>
    <row r="55437" spans="13:14" x14ac:dyDescent="0.25">
      <c r="M55437" s="36"/>
      <c r="N55437" s="36"/>
    </row>
    <row r="55438" spans="13:14" x14ac:dyDescent="0.25">
      <c r="M55438" s="36"/>
      <c r="N55438" s="36"/>
    </row>
    <row r="55439" spans="13:14" x14ac:dyDescent="0.25">
      <c r="M55439" s="36"/>
      <c r="N55439" s="36"/>
    </row>
    <row r="55440" spans="13:14" x14ac:dyDescent="0.25">
      <c r="M55440" s="36"/>
      <c r="N55440" s="36"/>
    </row>
    <row r="55441" spans="13:14" x14ac:dyDescent="0.25">
      <c r="M55441" s="36"/>
      <c r="N55441" s="36"/>
    </row>
    <row r="55442" spans="13:14" x14ac:dyDescent="0.25">
      <c r="M55442" s="36"/>
      <c r="N55442" s="36"/>
    </row>
    <row r="55443" spans="13:14" x14ac:dyDescent="0.25">
      <c r="M55443" s="36"/>
      <c r="N55443" s="36"/>
    </row>
    <row r="55444" spans="13:14" x14ac:dyDescent="0.25">
      <c r="M55444" s="36"/>
      <c r="N55444" s="36"/>
    </row>
    <row r="55445" spans="13:14" x14ac:dyDescent="0.25">
      <c r="M55445" s="36"/>
      <c r="N55445" s="36"/>
    </row>
    <row r="55446" spans="13:14" x14ac:dyDescent="0.25">
      <c r="M55446" s="36"/>
      <c r="N55446" s="36"/>
    </row>
    <row r="55447" spans="13:14" x14ac:dyDescent="0.25">
      <c r="M55447" s="36"/>
      <c r="N55447" s="36"/>
    </row>
    <row r="55448" spans="13:14" x14ac:dyDescent="0.25">
      <c r="M55448" s="36"/>
      <c r="N55448" s="36"/>
    </row>
    <row r="55449" spans="13:14" x14ac:dyDescent="0.25">
      <c r="M55449" s="36"/>
      <c r="N55449" s="36"/>
    </row>
    <row r="55450" spans="13:14" x14ac:dyDescent="0.25">
      <c r="M55450" s="36"/>
      <c r="N55450" s="36"/>
    </row>
    <row r="55451" spans="13:14" x14ac:dyDescent="0.25">
      <c r="M55451" s="36"/>
      <c r="N55451" s="36"/>
    </row>
    <row r="55452" spans="13:14" x14ac:dyDescent="0.25">
      <c r="M55452" s="36"/>
      <c r="N55452" s="36"/>
    </row>
    <row r="55453" spans="13:14" x14ac:dyDescent="0.25">
      <c r="M55453" s="36"/>
      <c r="N55453" s="36"/>
    </row>
    <row r="55454" spans="13:14" x14ac:dyDescent="0.25">
      <c r="M55454" s="36"/>
      <c r="N55454" s="36"/>
    </row>
    <row r="55455" spans="13:14" x14ac:dyDescent="0.25">
      <c r="M55455" s="36"/>
      <c r="N55455" s="36"/>
    </row>
    <row r="55456" spans="13:14" x14ac:dyDescent="0.25">
      <c r="M55456" s="36"/>
      <c r="N55456" s="36"/>
    </row>
    <row r="55457" spans="13:14" x14ac:dyDescent="0.25">
      <c r="M55457" s="36"/>
      <c r="N55457" s="36"/>
    </row>
    <row r="55458" spans="13:14" x14ac:dyDescent="0.25">
      <c r="M55458" s="36"/>
      <c r="N55458" s="36"/>
    </row>
    <row r="55459" spans="13:14" x14ac:dyDescent="0.25">
      <c r="M55459" s="36"/>
      <c r="N55459" s="36"/>
    </row>
    <row r="55460" spans="13:14" x14ac:dyDescent="0.25">
      <c r="M55460" s="36"/>
      <c r="N55460" s="36"/>
    </row>
    <row r="55461" spans="13:14" x14ac:dyDescent="0.25">
      <c r="M55461" s="36"/>
      <c r="N55461" s="36"/>
    </row>
    <row r="55462" spans="13:14" x14ac:dyDescent="0.25">
      <c r="M55462" s="36"/>
      <c r="N55462" s="36"/>
    </row>
    <row r="55463" spans="13:14" x14ac:dyDescent="0.25">
      <c r="M55463" s="36"/>
      <c r="N55463" s="36"/>
    </row>
    <row r="55464" spans="13:14" x14ac:dyDescent="0.25">
      <c r="M55464" s="36"/>
      <c r="N55464" s="36"/>
    </row>
    <row r="55465" spans="13:14" x14ac:dyDescent="0.25">
      <c r="M55465" s="36"/>
      <c r="N55465" s="36"/>
    </row>
    <row r="55466" spans="13:14" x14ac:dyDescent="0.25">
      <c r="M55466" s="36"/>
      <c r="N55466" s="36"/>
    </row>
    <row r="55467" spans="13:14" x14ac:dyDescent="0.25">
      <c r="M55467" s="36"/>
      <c r="N55467" s="36"/>
    </row>
    <row r="55468" spans="13:14" x14ac:dyDescent="0.25">
      <c r="M55468" s="36"/>
      <c r="N55468" s="36"/>
    </row>
    <row r="55469" spans="13:14" x14ac:dyDescent="0.25">
      <c r="M55469" s="36"/>
      <c r="N55469" s="36"/>
    </row>
    <row r="55470" spans="13:14" x14ac:dyDescent="0.25">
      <c r="M55470" s="36"/>
      <c r="N55470" s="36"/>
    </row>
    <row r="55471" spans="13:14" x14ac:dyDescent="0.25">
      <c r="M55471" s="36"/>
      <c r="N55471" s="36"/>
    </row>
    <row r="55472" spans="13:14" x14ac:dyDescent="0.25">
      <c r="M55472" s="36"/>
      <c r="N55472" s="36"/>
    </row>
    <row r="55473" spans="13:14" x14ac:dyDescent="0.25">
      <c r="M55473" s="36"/>
      <c r="N55473" s="36"/>
    </row>
    <row r="55474" spans="13:14" x14ac:dyDescent="0.25">
      <c r="M55474" s="36"/>
      <c r="N55474" s="36"/>
    </row>
    <row r="55475" spans="13:14" x14ac:dyDescent="0.25">
      <c r="M55475" s="36"/>
      <c r="N55475" s="36"/>
    </row>
    <row r="55476" spans="13:14" x14ac:dyDescent="0.25">
      <c r="M55476" s="36"/>
      <c r="N55476" s="36"/>
    </row>
    <row r="55477" spans="13:14" x14ac:dyDescent="0.25">
      <c r="M55477" s="36"/>
      <c r="N55477" s="36"/>
    </row>
    <row r="55478" spans="13:14" x14ac:dyDescent="0.25">
      <c r="M55478" s="36"/>
      <c r="N55478" s="36"/>
    </row>
    <row r="55479" spans="13:14" x14ac:dyDescent="0.25">
      <c r="M55479" s="36"/>
      <c r="N55479" s="36"/>
    </row>
    <row r="55480" spans="13:14" x14ac:dyDescent="0.25">
      <c r="M55480" s="36"/>
      <c r="N55480" s="36"/>
    </row>
    <row r="55481" spans="13:14" x14ac:dyDescent="0.25">
      <c r="M55481" s="36"/>
      <c r="N55481" s="36"/>
    </row>
    <row r="55482" spans="13:14" x14ac:dyDescent="0.25">
      <c r="M55482" s="36"/>
      <c r="N55482" s="36"/>
    </row>
    <row r="55483" spans="13:14" x14ac:dyDescent="0.25">
      <c r="M55483" s="36"/>
      <c r="N55483" s="36"/>
    </row>
    <row r="55484" spans="13:14" x14ac:dyDescent="0.25">
      <c r="M55484" s="36"/>
      <c r="N55484" s="36"/>
    </row>
    <row r="55485" spans="13:14" x14ac:dyDescent="0.25">
      <c r="M55485" s="36"/>
      <c r="N55485" s="36"/>
    </row>
    <row r="55486" spans="13:14" x14ac:dyDescent="0.25">
      <c r="M55486" s="36"/>
      <c r="N55486" s="36"/>
    </row>
    <row r="55487" spans="13:14" x14ac:dyDescent="0.25">
      <c r="M55487" s="36"/>
      <c r="N55487" s="36"/>
    </row>
    <row r="55488" spans="13:14" x14ac:dyDescent="0.25">
      <c r="M55488" s="36"/>
      <c r="N55488" s="36"/>
    </row>
    <row r="55489" spans="13:14" x14ac:dyDescent="0.25">
      <c r="M55489" s="36"/>
      <c r="N55489" s="36"/>
    </row>
    <row r="55490" spans="13:14" x14ac:dyDescent="0.25">
      <c r="M55490" s="36"/>
      <c r="N55490" s="36"/>
    </row>
    <row r="55491" spans="13:14" x14ac:dyDescent="0.25">
      <c r="M55491" s="36"/>
      <c r="N55491" s="36"/>
    </row>
    <row r="55492" spans="13:14" x14ac:dyDescent="0.25">
      <c r="M55492" s="36"/>
      <c r="N55492" s="36"/>
    </row>
    <row r="55493" spans="13:14" x14ac:dyDescent="0.25">
      <c r="M55493" s="36"/>
      <c r="N55493" s="36"/>
    </row>
    <row r="55494" spans="13:14" x14ac:dyDescent="0.25">
      <c r="M55494" s="36"/>
      <c r="N55494" s="36"/>
    </row>
    <row r="55495" spans="13:14" x14ac:dyDescent="0.25">
      <c r="M55495" s="36"/>
      <c r="N55495" s="36"/>
    </row>
    <row r="55496" spans="13:14" x14ac:dyDescent="0.25">
      <c r="M55496" s="36"/>
      <c r="N55496" s="36"/>
    </row>
    <row r="55497" spans="13:14" x14ac:dyDescent="0.25">
      <c r="M55497" s="36"/>
      <c r="N55497" s="36"/>
    </row>
    <row r="55498" spans="13:14" x14ac:dyDescent="0.25">
      <c r="M55498" s="36"/>
      <c r="N55498" s="36"/>
    </row>
    <row r="55499" spans="13:14" x14ac:dyDescent="0.25">
      <c r="M55499" s="36"/>
      <c r="N55499" s="36"/>
    </row>
    <row r="55500" spans="13:14" x14ac:dyDescent="0.25">
      <c r="M55500" s="36"/>
      <c r="N55500" s="36"/>
    </row>
    <row r="55501" spans="13:14" x14ac:dyDescent="0.25">
      <c r="M55501" s="36"/>
      <c r="N55501" s="36"/>
    </row>
    <row r="55502" spans="13:14" x14ac:dyDescent="0.25">
      <c r="M55502" s="36"/>
      <c r="N55502" s="36"/>
    </row>
    <row r="55503" spans="13:14" x14ac:dyDescent="0.25">
      <c r="M55503" s="36"/>
      <c r="N55503" s="36"/>
    </row>
    <row r="55504" spans="13:14" x14ac:dyDescent="0.25">
      <c r="M55504" s="36"/>
      <c r="N55504" s="36"/>
    </row>
    <row r="55505" spans="13:14" x14ac:dyDescent="0.25">
      <c r="M55505" s="36"/>
      <c r="N55505" s="36"/>
    </row>
    <row r="55506" spans="13:14" x14ac:dyDescent="0.25">
      <c r="M55506" s="36"/>
      <c r="N55506" s="36"/>
    </row>
    <row r="55507" spans="13:14" x14ac:dyDescent="0.25">
      <c r="M55507" s="36"/>
      <c r="N55507" s="36"/>
    </row>
    <row r="55508" spans="13:14" x14ac:dyDescent="0.25">
      <c r="M55508" s="36"/>
      <c r="N55508" s="36"/>
    </row>
    <row r="55509" spans="13:14" x14ac:dyDescent="0.25">
      <c r="M55509" s="36"/>
      <c r="N55509" s="36"/>
    </row>
    <row r="55510" spans="13:14" x14ac:dyDescent="0.25">
      <c r="M55510" s="36"/>
      <c r="N55510" s="36"/>
    </row>
    <row r="55511" spans="13:14" x14ac:dyDescent="0.25">
      <c r="M55511" s="36"/>
      <c r="N55511" s="36"/>
    </row>
    <row r="55512" spans="13:14" x14ac:dyDescent="0.25">
      <c r="M55512" s="36"/>
      <c r="N55512" s="36"/>
    </row>
    <row r="55513" spans="13:14" x14ac:dyDescent="0.25">
      <c r="M55513" s="36"/>
      <c r="N55513" s="36"/>
    </row>
    <row r="55514" spans="13:14" x14ac:dyDescent="0.25">
      <c r="M55514" s="36"/>
      <c r="N55514" s="36"/>
    </row>
    <row r="55515" spans="13:14" x14ac:dyDescent="0.25">
      <c r="M55515" s="36"/>
      <c r="N55515" s="36"/>
    </row>
    <row r="55516" spans="13:14" x14ac:dyDescent="0.25">
      <c r="M55516" s="36"/>
      <c r="N55516" s="36"/>
    </row>
    <row r="55517" spans="13:14" x14ac:dyDescent="0.25">
      <c r="M55517" s="36"/>
      <c r="N55517" s="36"/>
    </row>
    <row r="55518" spans="13:14" x14ac:dyDescent="0.25">
      <c r="M55518" s="36"/>
      <c r="N55518" s="36"/>
    </row>
    <row r="55519" spans="13:14" x14ac:dyDescent="0.25">
      <c r="M55519" s="36"/>
      <c r="N55519" s="36"/>
    </row>
    <row r="55520" spans="13:14" x14ac:dyDescent="0.25">
      <c r="M55520" s="36"/>
      <c r="N55520" s="36"/>
    </row>
    <row r="55521" spans="13:14" x14ac:dyDescent="0.25">
      <c r="M55521" s="36"/>
      <c r="N55521" s="36"/>
    </row>
    <row r="55522" spans="13:14" x14ac:dyDescent="0.25">
      <c r="M55522" s="36"/>
      <c r="N55522" s="36"/>
    </row>
    <row r="55523" spans="13:14" x14ac:dyDescent="0.25">
      <c r="M55523" s="36"/>
      <c r="N55523" s="36"/>
    </row>
    <row r="55524" spans="13:14" x14ac:dyDescent="0.25">
      <c r="M55524" s="36"/>
      <c r="N55524" s="36"/>
    </row>
    <row r="55525" spans="13:14" x14ac:dyDescent="0.25">
      <c r="M55525" s="36"/>
      <c r="N55525" s="36"/>
    </row>
    <row r="55526" spans="13:14" x14ac:dyDescent="0.25">
      <c r="M55526" s="36"/>
      <c r="N55526" s="36"/>
    </row>
    <row r="55527" spans="13:14" x14ac:dyDescent="0.25">
      <c r="M55527" s="36"/>
      <c r="N55527" s="36"/>
    </row>
    <row r="55528" spans="13:14" x14ac:dyDescent="0.25">
      <c r="M55528" s="36"/>
      <c r="N55528" s="36"/>
    </row>
    <row r="55529" spans="13:14" x14ac:dyDescent="0.25">
      <c r="M55529" s="36"/>
      <c r="N55529" s="36"/>
    </row>
    <row r="55530" spans="13:14" x14ac:dyDescent="0.25">
      <c r="M55530" s="36"/>
      <c r="N55530" s="36"/>
    </row>
    <row r="55531" spans="13:14" x14ac:dyDescent="0.25">
      <c r="M55531" s="36"/>
      <c r="N55531" s="36"/>
    </row>
    <row r="55532" spans="13:14" x14ac:dyDescent="0.25">
      <c r="M55532" s="36"/>
      <c r="N55532" s="36"/>
    </row>
    <row r="55533" spans="13:14" x14ac:dyDescent="0.25">
      <c r="M55533" s="36"/>
      <c r="N55533" s="36"/>
    </row>
    <row r="55534" spans="13:14" x14ac:dyDescent="0.25">
      <c r="M55534" s="36"/>
      <c r="N55534" s="36"/>
    </row>
    <row r="55535" spans="13:14" x14ac:dyDescent="0.25">
      <c r="M55535" s="36"/>
      <c r="N55535" s="36"/>
    </row>
    <row r="55536" spans="13:14" x14ac:dyDescent="0.25">
      <c r="M55536" s="36"/>
      <c r="N55536" s="36"/>
    </row>
    <row r="55537" spans="13:14" x14ac:dyDescent="0.25">
      <c r="M55537" s="36"/>
      <c r="N55537" s="36"/>
    </row>
    <row r="55538" spans="13:14" x14ac:dyDescent="0.25">
      <c r="M55538" s="36"/>
      <c r="N55538" s="36"/>
    </row>
    <row r="55539" spans="13:14" x14ac:dyDescent="0.25">
      <c r="M55539" s="36"/>
      <c r="N55539" s="36"/>
    </row>
    <row r="55540" spans="13:14" x14ac:dyDescent="0.25">
      <c r="M55540" s="36"/>
      <c r="N55540" s="36"/>
    </row>
    <row r="55541" spans="13:14" x14ac:dyDescent="0.25">
      <c r="M55541" s="36"/>
      <c r="N55541" s="36"/>
    </row>
    <row r="55542" spans="13:14" x14ac:dyDescent="0.25">
      <c r="M55542" s="36"/>
      <c r="N55542" s="36"/>
    </row>
    <row r="55543" spans="13:14" x14ac:dyDescent="0.25">
      <c r="M55543" s="36"/>
      <c r="N55543" s="36"/>
    </row>
    <row r="55544" spans="13:14" x14ac:dyDescent="0.25">
      <c r="M55544" s="36"/>
      <c r="N55544" s="36"/>
    </row>
    <row r="55545" spans="13:14" x14ac:dyDescent="0.25">
      <c r="M55545" s="36"/>
      <c r="N55545" s="36"/>
    </row>
    <row r="55546" spans="13:14" x14ac:dyDescent="0.25">
      <c r="M55546" s="36"/>
      <c r="N55546" s="36"/>
    </row>
    <row r="55547" spans="13:14" x14ac:dyDescent="0.25">
      <c r="M55547" s="36"/>
      <c r="N55547" s="36"/>
    </row>
    <row r="55548" spans="13:14" x14ac:dyDescent="0.25">
      <c r="M55548" s="36"/>
      <c r="N55548" s="36"/>
    </row>
    <row r="55549" spans="13:14" x14ac:dyDescent="0.25">
      <c r="M55549" s="36"/>
      <c r="N55549" s="36"/>
    </row>
    <row r="55550" spans="13:14" x14ac:dyDescent="0.25">
      <c r="M55550" s="36"/>
      <c r="N55550" s="36"/>
    </row>
    <row r="55551" spans="13:14" x14ac:dyDescent="0.25">
      <c r="M55551" s="36"/>
      <c r="N55551" s="36"/>
    </row>
    <row r="55552" spans="13:14" x14ac:dyDescent="0.25">
      <c r="M55552" s="36"/>
      <c r="N55552" s="36"/>
    </row>
    <row r="55553" spans="13:14" x14ac:dyDescent="0.25">
      <c r="M55553" s="36"/>
      <c r="N55553" s="36"/>
    </row>
    <row r="55554" spans="13:14" x14ac:dyDescent="0.25">
      <c r="M55554" s="36"/>
      <c r="N55554" s="36"/>
    </row>
    <row r="55555" spans="13:14" x14ac:dyDescent="0.25">
      <c r="M55555" s="36"/>
      <c r="N55555" s="36"/>
    </row>
    <row r="55556" spans="13:14" x14ac:dyDescent="0.25">
      <c r="M55556" s="36"/>
      <c r="N55556" s="36"/>
    </row>
    <row r="55557" spans="13:14" x14ac:dyDescent="0.25">
      <c r="M55557" s="36"/>
      <c r="N55557" s="36"/>
    </row>
    <row r="55558" spans="13:14" x14ac:dyDescent="0.25">
      <c r="M55558" s="36"/>
      <c r="N55558" s="36"/>
    </row>
    <row r="55559" spans="13:14" x14ac:dyDescent="0.25">
      <c r="M55559" s="36"/>
      <c r="N55559" s="36"/>
    </row>
    <row r="55560" spans="13:14" x14ac:dyDescent="0.25">
      <c r="M55560" s="36"/>
      <c r="N55560" s="36"/>
    </row>
    <row r="55561" spans="13:14" x14ac:dyDescent="0.25">
      <c r="M55561" s="36"/>
      <c r="N55561" s="36"/>
    </row>
    <row r="55562" spans="13:14" x14ac:dyDescent="0.25">
      <c r="M55562" s="36"/>
      <c r="N55562" s="36"/>
    </row>
    <row r="55563" spans="13:14" x14ac:dyDescent="0.25">
      <c r="M55563" s="36"/>
      <c r="N55563" s="36"/>
    </row>
    <row r="55564" spans="13:14" x14ac:dyDescent="0.25">
      <c r="M55564" s="36"/>
      <c r="N55564" s="36"/>
    </row>
    <row r="55565" spans="13:14" x14ac:dyDescent="0.25">
      <c r="M55565" s="36"/>
      <c r="N55565" s="36"/>
    </row>
    <row r="55566" spans="13:14" x14ac:dyDescent="0.25">
      <c r="M55566" s="36"/>
      <c r="N55566" s="36"/>
    </row>
    <row r="55567" spans="13:14" x14ac:dyDescent="0.25">
      <c r="M55567" s="36"/>
      <c r="N55567" s="36"/>
    </row>
    <row r="55568" spans="13:14" x14ac:dyDescent="0.25">
      <c r="M55568" s="36"/>
      <c r="N55568" s="36"/>
    </row>
    <row r="55569" spans="13:14" x14ac:dyDescent="0.25">
      <c r="M55569" s="36"/>
      <c r="N55569" s="36"/>
    </row>
    <row r="55570" spans="13:14" x14ac:dyDescent="0.25">
      <c r="M55570" s="36"/>
      <c r="N55570" s="36"/>
    </row>
    <row r="55571" spans="13:14" x14ac:dyDescent="0.25">
      <c r="M55571" s="36"/>
      <c r="N55571" s="36"/>
    </row>
    <row r="55572" spans="13:14" x14ac:dyDescent="0.25">
      <c r="M55572" s="36"/>
      <c r="N55572" s="36"/>
    </row>
    <row r="55573" spans="13:14" x14ac:dyDescent="0.25">
      <c r="M55573" s="36"/>
      <c r="N55573" s="36"/>
    </row>
    <row r="55574" spans="13:14" x14ac:dyDescent="0.25">
      <c r="M55574" s="36"/>
      <c r="N55574" s="36"/>
    </row>
    <row r="55575" spans="13:14" x14ac:dyDescent="0.25">
      <c r="M55575" s="36"/>
      <c r="N55575" s="36"/>
    </row>
    <row r="55576" spans="13:14" x14ac:dyDescent="0.25">
      <c r="M55576" s="36"/>
      <c r="N55576" s="36"/>
    </row>
    <row r="55577" spans="13:14" x14ac:dyDescent="0.25">
      <c r="M55577" s="36"/>
      <c r="N55577" s="36"/>
    </row>
    <row r="55578" spans="13:14" x14ac:dyDescent="0.25">
      <c r="M55578" s="36"/>
      <c r="N55578" s="36"/>
    </row>
    <row r="55579" spans="13:14" x14ac:dyDescent="0.25">
      <c r="M55579" s="36"/>
      <c r="N55579" s="36"/>
    </row>
    <row r="55580" spans="13:14" x14ac:dyDescent="0.25">
      <c r="M55580" s="36"/>
      <c r="N55580" s="36"/>
    </row>
    <row r="55581" spans="13:14" x14ac:dyDescent="0.25">
      <c r="M55581" s="36"/>
      <c r="N55581" s="36"/>
    </row>
    <row r="55582" spans="13:14" x14ac:dyDescent="0.25">
      <c r="M55582" s="36"/>
      <c r="N55582" s="36"/>
    </row>
    <row r="55583" spans="13:14" x14ac:dyDescent="0.25">
      <c r="M55583" s="36"/>
      <c r="N55583" s="36"/>
    </row>
    <row r="55584" spans="13:14" x14ac:dyDescent="0.25">
      <c r="M55584" s="36"/>
      <c r="N55584" s="36"/>
    </row>
    <row r="55585" spans="13:14" x14ac:dyDescent="0.25">
      <c r="M55585" s="36"/>
      <c r="N55585" s="36"/>
    </row>
    <row r="55586" spans="13:14" x14ac:dyDescent="0.25">
      <c r="M55586" s="36"/>
      <c r="N55586" s="36"/>
    </row>
    <row r="55587" spans="13:14" x14ac:dyDescent="0.25">
      <c r="M55587" s="36"/>
      <c r="N55587" s="36"/>
    </row>
    <row r="55588" spans="13:14" x14ac:dyDescent="0.25">
      <c r="M55588" s="36"/>
      <c r="N55588" s="36"/>
    </row>
    <row r="55589" spans="13:14" x14ac:dyDescent="0.25">
      <c r="M55589" s="36"/>
      <c r="N55589" s="36"/>
    </row>
    <row r="55590" spans="13:14" x14ac:dyDescent="0.25">
      <c r="M55590" s="36"/>
      <c r="N55590" s="36"/>
    </row>
    <row r="55591" spans="13:14" x14ac:dyDescent="0.25">
      <c r="M55591" s="36"/>
      <c r="N55591" s="36"/>
    </row>
    <row r="55592" spans="13:14" x14ac:dyDescent="0.25">
      <c r="M55592" s="36"/>
      <c r="N55592" s="36"/>
    </row>
    <row r="55593" spans="13:14" x14ac:dyDescent="0.25">
      <c r="M55593" s="36"/>
      <c r="N55593" s="36"/>
    </row>
    <row r="55594" spans="13:14" x14ac:dyDescent="0.25">
      <c r="M55594" s="36"/>
      <c r="N55594" s="36"/>
    </row>
    <row r="55595" spans="13:14" x14ac:dyDescent="0.25">
      <c r="M55595" s="36"/>
      <c r="N55595" s="36"/>
    </row>
    <row r="55596" spans="13:14" x14ac:dyDescent="0.25">
      <c r="M55596" s="36"/>
      <c r="N55596" s="36"/>
    </row>
    <row r="55597" spans="13:14" x14ac:dyDescent="0.25">
      <c r="M55597" s="36"/>
      <c r="N55597" s="36"/>
    </row>
    <row r="55598" spans="13:14" x14ac:dyDescent="0.25">
      <c r="M55598" s="36"/>
      <c r="N55598" s="36"/>
    </row>
    <row r="55599" spans="13:14" x14ac:dyDescent="0.25">
      <c r="M55599" s="36"/>
      <c r="N55599" s="36"/>
    </row>
    <row r="55600" spans="13:14" x14ac:dyDescent="0.25">
      <c r="M55600" s="36"/>
      <c r="N55600" s="36"/>
    </row>
    <row r="55601" spans="13:14" x14ac:dyDescent="0.25">
      <c r="M55601" s="36"/>
      <c r="N55601" s="36"/>
    </row>
    <row r="55602" spans="13:14" x14ac:dyDescent="0.25">
      <c r="M55602" s="36"/>
      <c r="N55602" s="36"/>
    </row>
    <row r="55603" spans="13:14" x14ac:dyDescent="0.25">
      <c r="M55603" s="36"/>
      <c r="N55603" s="36"/>
    </row>
    <row r="55604" spans="13:14" x14ac:dyDescent="0.25">
      <c r="M55604" s="36"/>
      <c r="N55604" s="36"/>
    </row>
    <row r="55605" spans="13:14" x14ac:dyDescent="0.25">
      <c r="M55605" s="36"/>
      <c r="N55605" s="36"/>
    </row>
    <row r="55606" spans="13:14" x14ac:dyDescent="0.25">
      <c r="M55606" s="36"/>
      <c r="N55606" s="36"/>
    </row>
    <row r="55607" spans="13:14" x14ac:dyDescent="0.25">
      <c r="M55607" s="36"/>
      <c r="N55607" s="36"/>
    </row>
    <row r="55608" spans="13:14" x14ac:dyDescent="0.25">
      <c r="M55608" s="36"/>
      <c r="N55608" s="36"/>
    </row>
    <row r="55609" spans="13:14" x14ac:dyDescent="0.25">
      <c r="M55609" s="36"/>
      <c r="N55609" s="36"/>
    </row>
    <row r="55610" spans="13:14" x14ac:dyDescent="0.25">
      <c r="M55610" s="36"/>
      <c r="N55610" s="36"/>
    </row>
    <row r="55611" spans="13:14" x14ac:dyDescent="0.25">
      <c r="M55611" s="36"/>
      <c r="N55611" s="36"/>
    </row>
    <row r="55612" spans="13:14" x14ac:dyDescent="0.25">
      <c r="M55612" s="36"/>
      <c r="N55612" s="36"/>
    </row>
    <row r="55613" spans="13:14" x14ac:dyDescent="0.25">
      <c r="M55613" s="36"/>
      <c r="N55613" s="36"/>
    </row>
    <row r="55614" spans="13:14" x14ac:dyDescent="0.25">
      <c r="M55614" s="36"/>
      <c r="N55614" s="36"/>
    </row>
    <row r="55615" spans="13:14" x14ac:dyDescent="0.25">
      <c r="M55615" s="36"/>
      <c r="N55615" s="36"/>
    </row>
    <row r="55616" spans="13:14" x14ac:dyDescent="0.25">
      <c r="M55616" s="36"/>
      <c r="N55616" s="36"/>
    </row>
    <row r="55617" spans="13:14" x14ac:dyDescent="0.25">
      <c r="M55617" s="36"/>
      <c r="N55617" s="36"/>
    </row>
    <row r="55618" spans="13:14" x14ac:dyDescent="0.25">
      <c r="M55618" s="36"/>
      <c r="N55618" s="36"/>
    </row>
    <row r="55619" spans="13:14" x14ac:dyDescent="0.25">
      <c r="M55619" s="36"/>
      <c r="N55619" s="36"/>
    </row>
    <row r="55620" spans="13:14" x14ac:dyDescent="0.25">
      <c r="M55620" s="36"/>
      <c r="N55620" s="36"/>
    </row>
    <row r="55621" spans="13:14" x14ac:dyDescent="0.25">
      <c r="M55621" s="36"/>
      <c r="N55621" s="36"/>
    </row>
    <row r="55622" spans="13:14" x14ac:dyDescent="0.25">
      <c r="M55622" s="36"/>
      <c r="N55622" s="36"/>
    </row>
    <row r="55623" spans="13:14" x14ac:dyDescent="0.25">
      <c r="M55623" s="36"/>
      <c r="N55623" s="36"/>
    </row>
    <row r="55624" spans="13:14" x14ac:dyDescent="0.25">
      <c r="M55624" s="36"/>
      <c r="N55624" s="36"/>
    </row>
    <row r="55625" spans="13:14" x14ac:dyDescent="0.25">
      <c r="M55625" s="36"/>
      <c r="N55625" s="36"/>
    </row>
    <row r="55626" spans="13:14" x14ac:dyDescent="0.25">
      <c r="M55626" s="36"/>
      <c r="N55626" s="36"/>
    </row>
    <row r="55627" spans="13:14" x14ac:dyDescent="0.25">
      <c r="M55627" s="36"/>
      <c r="N55627" s="36"/>
    </row>
    <row r="55628" spans="13:14" x14ac:dyDescent="0.25">
      <c r="M55628" s="36"/>
      <c r="N55628" s="36"/>
    </row>
    <row r="55629" spans="13:14" x14ac:dyDescent="0.25">
      <c r="M55629" s="36"/>
      <c r="N55629" s="36"/>
    </row>
    <row r="55630" spans="13:14" x14ac:dyDescent="0.25">
      <c r="M55630" s="36"/>
      <c r="N55630" s="36"/>
    </row>
    <row r="55631" spans="13:14" x14ac:dyDescent="0.25">
      <c r="M55631" s="36"/>
      <c r="N55631" s="36"/>
    </row>
    <row r="55632" spans="13:14" x14ac:dyDescent="0.25">
      <c r="M55632" s="36"/>
      <c r="N55632" s="36"/>
    </row>
    <row r="55633" spans="13:14" x14ac:dyDescent="0.25">
      <c r="M55633" s="36"/>
      <c r="N55633" s="36"/>
    </row>
    <row r="55634" spans="13:14" x14ac:dyDescent="0.25">
      <c r="M55634" s="36"/>
      <c r="N55634" s="36"/>
    </row>
    <row r="55635" spans="13:14" x14ac:dyDescent="0.25">
      <c r="M55635" s="36"/>
      <c r="N55635" s="36"/>
    </row>
    <row r="55636" spans="13:14" x14ac:dyDescent="0.25">
      <c r="M55636" s="36"/>
      <c r="N55636" s="36"/>
    </row>
    <row r="55637" spans="13:14" x14ac:dyDescent="0.25">
      <c r="M55637" s="36"/>
      <c r="N55637" s="36"/>
    </row>
    <row r="55638" spans="13:14" x14ac:dyDescent="0.25">
      <c r="M55638" s="36"/>
      <c r="N55638" s="36"/>
    </row>
    <row r="55639" spans="13:14" x14ac:dyDescent="0.25">
      <c r="M55639" s="36"/>
      <c r="N55639" s="36"/>
    </row>
    <row r="55640" spans="13:14" x14ac:dyDescent="0.25">
      <c r="M55640" s="36"/>
      <c r="N55640" s="36"/>
    </row>
    <row r="55641" spans="13:14" x14ac:dyDescent="0.25">
      <c r="M55641" s="36"/>
      <c r="N55641" s="36"/>
    </row>
    <row r="55642" spans="13:14" x14ac:dyDescent="0.25">
      <c r="M55642" s="36"/>
      <c r="N55642" s="36"/>
    </row>
    <row r="55643" spans="13:14" x14ac:dyDescent="0.25">
      <c r="M55643" s="36"/>
      <c r="N55643" s="36"/>
    </row>
    <row r="55644" spans="13:14" x14ac:dyDescent="0.25">
      <c r="M55644" s="36"/>
      <c r="N55644" s="36"/>
    </row>
    <row r="55645" spans="13:14" x14ac:dyDescent="0.25">
      <c r="M55645" s="36"/>
      <c r="N55645" s="36"/>
    </row>
    <row r="55646" spans="13:14" x14ac:dyDescent="0.25">
      <c r="M55646" s="36"/>
      <c r="N55646" s="36"/>
    </row>
    <row r="55647" spans="13:14" x14ac:dyDescent="0.25">
      <c r="M55647" s="36"/>
      <c r="N55647" s="36"/>
    </row>
    <row r="55648" spans="13:14" x14ac:dyDescent="0.25">
      <c r="M55648" s="36"/>
      <c r="N55648" s="36"/>
    </row>
    <row r="55649" spans="13:14" x14ac:dyDescent="0.25">
      <c r="M55649" s="36"/>
      <c r="N55649" s="36"/>
    </row>
    <row r="55650" spans="13:14" x14ac:dyDescent="0.25">
      <c r="M55650" s="36"/>
      <c r="N55650" s="36"/>
    </row>
    <row r="55651" spans="13:14" x14ac:dyDescent="0.25">
      <c r="M55651" s="36"/>
      <c r="N55651" s="36"/>
    </row>
    <row r="55652" spans="13:14" x14ac:dyDescent="0.25">
      <c r="M55652" s="36"/>
      <c r="N55652" s="36"/>
    </row>
    <row r="55653" spans="13:14" x14ac:dyDescent="0.25">
      <c r="M55653" s="36"/>
      <c r="N55653" s="36"/>
    </row>
    <row r="55654" spans="13:14" x14ac:dyDescent="0.25">
      <c r="M55654" s="36"/>
      <c r="N55654" s="36"/>
    </row>
    <row r="55655" spans="13:14" x14ac:dyDescent="0.25">
      <c r="M55655" s="36"/>
      <c r="N55655" s="36"/>
    </row>
    <row r="55656" spans="13:14" x14ac:dyDescent="0.25">
      <c r="M55656" s="36"/>
      <c r="N55656" s="36"/>
    </row>
    <row r="55657" spans="13:14" x14ac:dyDescent="0.25">
      <c r="M55657" s="36"/>
      <c r="N55657" s="36"/>
    </row>
    <row r="55658" spans="13:14" x14ac:dyDescent="0.25">
      <c r="M55658" s="36"/>
      <c r="N55658" s="36"/>
    </row>
    <row r="55659" spans="13:14" x14ac:dyDescent="0.25">
      <c r="M55659" s="36"/>
      <c r="N55659" s="36"/>
    </row>
    <row r="55660" spans="13:14" x14ac:dyDescent="0.25">
      <c r="M55660" s="36"/>
      <c r="N55660" s="36"/>
    </row>
    <row r="55661" spans="13:14" x14ac:dyDescent="0.25">
      <c r="M55661" s="36"/>
      <c r="N55661" s="36"/>
    </row>
    <row r="55662" spans="13:14" x14ac:dyDescent="0.25">
      <c r="M55662" s="36"/>
      <c r="N55662" s="36"/>
    </row>
    <row r="55663" spans="13:14" x14ac:dyDescent="0.25">
      <c r="M55663" s="36"/>
      <c r="N55663" s="36"/>
    </row>
    <row r="55664" spans="13:14" x14ac:dyDescent="0.25">
      <c r="M55664" s="36"/>
      <c r="N55664" s="36"/>
    </row>
    <row r="55665" spans="13:14" x14ac:dyDescent="0.25">
      <c r="M55665" s="36"/>
      <c r="N55665" s="36"/>
    </row>
    <row r="55666" spans="13:14" x14ac:dyDescent="0.25">
      <c r="M55666" s="36"/>
      <c r="N55666" s="36"/>
    </row>
    <row r="55667" spans="13:14" x14ac:dyDescent="0.25">
      <c r="M55667" s="36"/>
      <c r="N55667" s="36"/>
    </row>
    <row r="55668" spans="13:14" x14ac:dyDescent="0.25">
      <c r="M55668" s="36"/>
      <c r="N55668" s="36"/>
    </row>
    <row r="55669" spans="13:14" x14ac:dyDescent="0.25">
      <c r="M55669" s="36"/>
      <c r="N55669" s="36"/>
    </row>
    <row r="55670" spans="13:14" x14ac:dyDescent="0.25">
      <c r="M55670" s="36"/>
      <c r="N55670" s="36"/>
    </row>
    <row r="55671" spans="13:14" x14ac:dyDescent="0.25">
      <c r="M55671" s="36"/>
      <c r="N55671" s="36"/>
    </row>
    <row r="55672" spans="13:14" x14ac:dyDescent="0.25">
      <c r="M55672" s="36"/>
      <c r="N55672" s="36"/>
    </row>
    <row r="55673" spans="13:14" x14ac:dyDescent="0.25">
      <c r="M55673" s="36"/>
      <c r="N55673" s="36"/>
    </row>
    <row r="55674" spans="13:14" x14ac:dyDescent="0.25">
      <c r="M55674" s="36"/>
      <c r="N55674" s="36"/>
    </row>
    <row r="55675" spans="13:14" x14ac:dyDescent="0.25">
      <c r="M55675" s="36"/>
      <c r="N55675" s="36"/>
    </row>
    <row r="55676" spans="13:14" x14ac:dyDescent="0.25">
      <c r="M55676" s="36"/>
      <c r="N55676" s="36"/>
    </row>
    <row r="55677" spans="13:14" x14ac:dyDescent="0.25">
      <c r="M55677" s="36"/>
      <c r="N55677" s="36"/>
    </row>
    <row r="55678" spans="13:14" x14ac:dyDescent="0.25">
      <c r="M55678" s="36"/>
      <c r="N55678" s="36"/>
    </row>
    <row r="55679" spans="13:14" x14ac:dyDescent="0.25">
      <c r="M55679" s="36"/>
      <c r="N55679" s="36"/>
    </row>
    <row r="55680" spans="13:14" x14ac:dyDescent="0.25">
      <c r="M55680" s="36"/>
      <c r="N55680" s="36"/>
    </row>
    <row r="55681" spans="13:14" x14ac:dyDescent="0.25">
      <c r="M55681" s="36"/>
      <c r="N55681" s="36"/>
    </row>
    <row r="55682" spans="13:14" x14ac:dyDescent="0.25">
      <c r="M55682" s="36"/>
      <c r="N55682" s="36"/>
    </row>
    <row r="55683" spans="13:14" x14ac:dyDescent="0.25">
      <c r="M55683" s="36"/>
      <c r="N55683" s="36"/>
    </row>
    <row r="55684" spans="13:14" x14ac:dyDescent="0.25">
      <c r="M55684" s="36"/>
      <c r="N55684" s="36"/>
    </row>
    <row r="55685" spans="13:14" x14ac:dyDescent="0.25">
      <c r="M55685" s="36"/>
      <c r="N55685" s="36"/>
    </row>
    <row r="55686" spans="13:14" x14ac:dyDescent="0.25">
      <c r="M55686" s="36"/>
      <c r="N55686" s="36"/>
    </row>
    <row r="55687" spans="13:14" x14ac:dyDescent="0.25">
      <c r="M55687" s="36"/>
      <c r="N55687" s="36"/>
    </row>
    <row r="55688" spans="13:14" x14ac:dyDescent="0.25">
      <c r="M55688" s="36"/>
      <c r="N55688" s="36"/>
    </row>
    <row r="55689" spans="13:14" x14ac:dyDescent="0.25">
      <c r="M55689" s="36"/>
      <c r="N55689" s="36"/>
    </row>
    <row r="55690" spans="13:14" x14ac:dyDescent="0.25">
      <c r="M55690" s="36"/>
      <c r="N55690" s="36"/>
    </row>
    <row r="55691" spans="13:14" x14ac:dyDescent="0.25">
      <c r="M55691" s="36"/>
      <c r="N55691" s="36"/>
    </row>
    <row r="55692" spans="13:14" x14ac:dyDescent="0.25">
      <c r="M55692" s="36"/>
      <c r="N55692" s="36"/>
    </row>
    <row r="55693" spans="13:14" x14ac:dyDescent="0.25">
      <c r="M55693" s="36"/>
      <c r="N55693" s="36"/>
    </row>
    <row r="55694" spans="13:14" x14ac:dyDescent="0.25">
      <c r="M55694" s="36"/>
      <c r="N55694" s="36"/>
    </row>
    <row r="55695" spans="13:14" x14ac:dyDescent="0.25">
      <c r="M55695" s="36"/>
      <c r="N55695" s="36"/>
    </row>
    <row r="55696" spans="13:14" x14ac:dyDescent="0.25">
      <c r="M55696" s="36"/>
      <c r="N55696" s="36"/>
    </row>
    <row r="55697" spans="13:14" x14ac:dyDescent="0.25">
      <c r="M55697" s="36"/>
      <c r="N55697" s="36"/>
    </row>
    <row r="55698" spans="13:14" x14ac:dyDescent="0.25">
      <c r="M55698" s="36"/>
      <c r="N55698" s="36"/>
    </row>
    <row r="55699" spans="13:14" x14ac:dyDescent="0.25">
      <c r="M55699" s="36"/>
      <c r="N55699" s="36"/>
    </row>
    <row r="55700" spans="13:14" x14ac:dyDescent="0.25">
      <c r="M55700" s="36"/>
      <c r="N55700" s="36"/>
    </row>
    <row r="55701" spans="13:14" x14ac:dyDescent="0.25">
      <c r="M55701" s="36"/>
      <c r="N55701" s="36"/>
    </row>
    <row r="55702" spans="13:14" x14ac:dyDescent="0.25">
      <c r="M55702" s="36"/>
      <c r="N55702" s="36"/>
    </row>
    <row r="55703" spans="13:14" x14ac:dyDescent="0.25">
      <c r="M55703" s="36"/>
      <c r="N55703" s="36"/>
    </row>
    <row r="55704" spans="13:14" x14ac:dyDescent="0.25">
      <c r="M55704" s="36"/>
      <c r="N55704" s="36"/>
    </row>
    <row r="55705" spans="13:14" x14ac:dyDescent="0.25">
      <c r="M55705" s="36"/>
      <c r="N55705" s="36"/>
    </row>
    <row r="55706" spans="13:14" x14ac:dyDescent="0.25">
      <c r="M55706" s="36"/>
      <c r="N55706" s="36"/>
    </row>
    <row r="55707" spans="13:14" x14ac:dyDescent="0.25">
      <c r="M55707" s="36"/>
      <c r="N55707" s="36"/>
    </row>
    <row r="55708" spans="13:14" x14ac:dyDescent="0.25">
      <c r="M55708" s="36"/>
      <c r="N55708" s="36"/>
    </row>
    <row r="55709" spans="13:14" x14ac:dyDescent="0.25">
      <c r="M55709" s="36"/>
      <c r="N55709" s="36"/>
    </row>
    <row r="55710" spans="13:14" x14ac:dyDescent="0.25">
      <c r="M55710" s="36"/>
      <c r="N55710" s="36"/>
    </row>
    <row r="55711" spans="13:14" x14ac:dyDescent="0.25">
      <c r="M55711" s="36"/>
      <c r="N55711" s="36"/>
    </row>
    <row r="55712" spans="13:14" x14ac:dyDescent="0.25">
      <c r="M55712" s="36"/>
      <c r="N55712" s="36"/>
    </row>
    <row r="55713" spans="13:14" x14ac:dyDescent="0.25">
      <c r="M55713" s="36"/>
      <c r="N55713" s="36"/>
    </row>
    <row r="55714" spans="13:14" x14ac:dyDescent="0.25">
      <c r="M55714" s="36"/>
      <c r="N55714" s="36"/>
    </row>
    <row r="55715" spans="13:14" x14ac:dyDescent="0.25">
      <c r="M55715" s="36"/>
      <c r="N55715" s="36"/>
    </row>
    <row r="55716" spans="13:14" x14ac:dyDescent="0.25">
      <c r="M55716" s="36"/>
      <c r="N55716" s="36"/>
    </row>
    <row r="55717" spans="13:14" x14ac:dyDescent="0.25">
      <c r="M55717" s="36"/>
      <c r="N55717" s="36"/>
    </row>
    <row r="55718" spans="13:14" x14ac:dyDescent="0.25">
      <c r="M55718" s="36"/>
      <c r="N55718" s="36"/>
    </row>
    <row r="55719" spans="13:14" x14ac:dyDescent="0.25">
      <c r="M55719" s="36"/>
      <c r="N55719" s="36"/>
    </row>
    <row r="55720" spans="13:14" x14ac:dyDescent="0.25">
      <c r="M55720" s="36"/>
      <c r="N55720" s="36"/>
    </row>
    <row r="55721" spans="13:14" x14ac:dyDescent="0.25">
      <c r="M55721" s="36"/>
      <c r="N55721" s="36"/>
    </row>
    <row r="55722" spans="13:14" x14ac:dyDescent="0.25">
      <c r="M55722" s="36"/>
      <c r="N55722" s="36"/>
    </row>
    <row r="55723" spans="13:14" x14ac:dyDescent="0.25">
      <c r="M55723" s="36"/>
      <c r="N55723" s="36"/>
    </row>
    <row r="55724" spans="13:14" x14ac:dyDescent="0.25">
      <c r="M55724" s="36"/>
      <c r="N55724" s="36"/>
    </row>
    <row r="55725" spans="13:14" x14ac:dyDescent="0.25">
      <c r="M55725" s="36"/>
      <c r="N55725" s="36"/>
    </row>
    <row r="55726" spans="13:14" x14ac:dyDescent="0.25">
      <c r="M55726" s="36"/>
      <c r="N55726" s="36"/>
    </row>
    <row r="55727" spans="13:14" x14ac:dyDescent="0.25">
      <c r="M55727" s="36"/>
      <c r="N55727" s="36"/>
    </row>
    <row r="55728" spans="13:14" x14ac:dyDescent="0.25">
      <c r="M55728" s="36"/>
      <c r="N55728" s="36"/>
    </row>
    <row r="55729" spans="13:14" x14ac:dyDescent="0.25">
      <c r="M55729" s="36"/>
      <c r="N55729" s="36"/>
    </row>
    <row r="55730" spans="13:14" x14ac:dyDescent="0.25">
      <c r="M55730" s="36"/>
      <c r="N55730" s="36"/>
    </row>
    <row r="55731" spans="13:14" x14ac:dyDescent="0.25">
      <c r="M55731" s="36"/>
      <c r="N55731" s="36"/>
    </row>
    <row r="55732" spans="13:14" x14ac:dyDescent="0.25">
      <c r="M55732" s="36"/>
      <c r="N55732" s="36"/>
    </row>
    <row r="55733" spans="13:14" x14ac:dyDescent="0.25">
      <c r="M55733" s="36"/>
      <c r="N55733" s="36"/>
    </row>
    <row r="55734" spans="13:14" x14ac:dyDescent="0.25">
      <c r="M55734" s="36"/>
      <c r="N55734" s="36"/>
    </row>
    <row r="55735" spans="13:14" x14ac:dyDescent="0.25">
      <c r="M55735" s="36"/>
      <c r="N55735" s="36"/>
    </row>
    <row r="55736" spans="13:14" x14ac:dyDescent="0.25">
      <c r="M55736" s="36"/>
      <c r="N55736" s="36"/>
    </row>
    <row r="55737" spans="13:14" x14ac:dyDescent="0.25">
      <c r="M55737" s="36"/>
      <c r="N55737" s="36"/>
    </row>
    <row r="55738" spans="13:14" x14ac:dyDescent="0.25">
      <c r="M55738" s="36"/>
      <c r="N55738" s="36"/>
    </row>
    <row r="55739" spans="13:14" x14ac:dyDescent="0.25">
      <c r="M55739" s="36"/>
      <c r="N55739" s="36"/>
    </row>
    <row r="55740" spans="13:14" x14ac:dyDescent="0.25">
      <c r="M55740" s="36"/>
      <c r="N55740" s="36"/>
    </row>
    <row r="55741" spans="13:14" x14ac:dyDescent="0.25">
      <c r="M55741" s="36"/>
      <c r="N55741" s="36"/>
    </row>
    <row r="55742" spans="13:14" x14ac:dyDescent="0.25">
      <c r="M55742" s="36"/>
      <c r="N55742" s="36"/>
    </row>
    <row r="55743" spans="13:14" x14ac:dyDescent="0.25">
      <c r="M55743" s="36"/>
      <c r="N55743" s="36"/>
    </row>
    <row r="55744" spans="13:14" x14ac:dyDescent="0.25">
      <c r="M55744" s="36"/>
      <c r="N55744" s="36"/>
    </row>
    <row r="55745" spans="13:14" x14ac:dyDescent="0.25">
      <c r="M55745" s="36"/>
      <c r="N55745" s="36"/>
    </row>
    <row r="55746" spans="13:14" x14ac:dyDescent="0.25">
      <c r="M55746" s="36"/>
      <c r="N55746" s="36"/>
    </row>
    <row r="55747" spans="13:14" x14ac:dyDescent="0.25">
      <c r="M55747" s="36"/>
      <c r="N55747" s="36"/>
    </row>
    <row r="55748" spans="13:14" x14ac:dyDescent="0.25">
      <c r="M55748" s="36"/>
      <c r="N55748" s="36"/>
    </row>
    <row r="55749" spans="13:14" x14ac:dyDescent="0.25">
      <c r="M55749" s="36"/>
      <c r="N55749" s="36"/>
    </row>
    <row r="55750" spans="13:14" x14ac:dyDescent="0.25">
      <c r="M55750" s="36"/>
      <c r="N55750" s="36"/>
    </row>
    <row r="55751" spans="13:14" x14ac:dyDescent="0.25">
      <c r="M55751" s="36"/>
      <c r="N55751" s="36"/>
    </row>
    <row r="55752" spans="13:14" x14ac:dyDescent="0.25">
      <c r="M55752" s="36"/>
      <c r="N55752" s="36"/>
    </row>
    <row r="55753" spans="13:14" x14ac:dyDescent="0.25">
      <c r="M55753" s="36"/>
      <c r="N55753" s="36"/>
    </row>
    <row r="55754" spans="13:14" x14ac:dyDescent="0.25">
      <c r="M55754" s="36"/>
      <c r="N55754" s="36"/>
    </row>
    <row r="55755" spans="13:14" x14ac:dyDescent="0.25">
      <c r="M55755" s="36"/>
      <c r="N55755" s="36"/>
    </row>
    <row r="55756" spans="13:14" x14ac:dyDescent="0.25">
      <c r="M55756" s="36"/>
      <c r="N55756" s="36"/>
    </row>
    <row r="55757" spans="13:14" x14ac:dyDescent="0.25">
      <c r="M55757" s="36"/>
      <c r="N55757" s="36"/>
    </row>
    <row r="55758" spans="13:14" x14ac:dyDescent="0.25">
      <c r="M55758" s="36"/>
      <c r="N55758" s="36"/>
    </row>
    <row r="55759" spans="13:14" x14ac:dyDescent="0.25">
      <c r="M55759" s="36"/>
      <c r="N55759" s="36"/>
    </row>
    <row r="55760" spans="13:14" x14ac:dyDescent="0.25">
      <c r="M55760" s="36"/>
      <c r="N55760" s="36"/>
    </row>
    <row r="55761" spans="13:14" x14ac:dyDescent="0.25">
      <c r="M55761" s="36"/>
      <c r="N55761" s="36"/>
    </row>
    <row r="55762" spans="13:14" x14ac:dyDescent="0.25">
      <c r="M55762" s="36"/>
      <c r="N55762" s="36"/>
    </row>
    <row r="55763" spans="13:14" x14ac:dyDescent="0.25">
      <c r="M55763" s="36"/>
      <c r="N55763" s="36"/>
    </row>
    <row r="55764" spans="13:14" x14ac:dyDescent="0.25">
      <c r="M55764" s="36"/>
      <c r="N55764" s="36"/>
    </row>
    <row r="55765" spans="13:14" x14ac:dyDescent="0.25">
      <c r="M55765" s="36"/>
      <c r="N55765" s="36"/>
    </row>
    <row r="55766" spans="13:14" x14ac:dyDescent="0.25">
      <c r="M55766" s="36"/>
      <c r="N55766" s="36"/>
    </row>
    <row r="55767" spans="13:14" x14ac:dyDescent="0.25">
      <c r="M55767" s="36"/>
      <c r="N55767" s="36"/>
    </row>
    <row r="55768" spans="13:14" x14ac:dyDescent="0.25">
      <c r="M55768" s="36"/>
      <c r="N55768" s="36"/>
    </row>
    <row r="55769" spans="13:14" x14ac:dyDescent="0.25">
      <c r="M55769" s="36"/>
      <c r="N55769" s="36"/>
    </row>
    <row r="55770" spans="13:14" x14ac:dyDescent="0.25">
      <c r="M55770" s="36"/>
      <c r="N55770" s="36"/>
    </row>
    <row r="55771" spans="13:14" x14ac:dyDescent="0.25">
      <c r="M55771" s="36"/>
      <c r="N55771" s="36"/>
    </row>
    <row r="55772" spans="13:14" x14ac:dyDescent="0.25">
      <c r="M55772" s="36"/>
      <c r="N55772" s="36"/>
    </row>
    <row r="55773" spans="13:14" x14ac:dyDescent="0.25">
      <c r="M55773" s="36"/>
      <c r="N55773" s="36"/>
    </row>
    <row r="55774" spans="13:14" x14ac:dyDescent="0.25">
      <c r="M55774" s="36"/>
      <c r="N55774" s="36"/>
    </row>
    <row r="55775" spans="13:14" x14ac:dyDescent="0.25">
      <c r="M55775" s="36"/>
      <c r="N55775" s="36"/>
    </row>
    <row r="55776" spans="13:14" x14ac:dyDescent="0.25">
      <c r="M55776" s="36"/>
      <c r="N55776" s="36"/>
    </row>
    <row r="55777" spans="13:14" x14ac:dyDescent="0.25">
      <c r="M55777" s="36"/>
      <c r="N55777" s="36"/>
    </row>
    <row r="55778" spans="13:14" x14ac:dyDescent="0.25">
      <c r="M55778" s="36"/>
      <c r="N55778" s="36"/>
    </row>
    <row r="55779" spans="13:14" x14ac:dyDescent="0.25">
      <c r="M55779" s="36"/>
      <c r="N55779" s="36"/>
    </row>
    <row r="55780" spans="13:14" x14ac:dyDescent="0.25">
      <c r="M55780" s="36"/>
      <c r="N55780" s="36"/>
    </row>
    <row r="55781" spans="13:14" x14ac:dyDescent="0.25">
      <c r="M55781" s="36"/>
      <c r="N55781" s="36"/>
    </row>
    <row r="55782" spans="13:14" x14ac:dyDescent="0.25">
      <c r="M55782" s="36"/>
      <c r="N55782" s="36"/>
    </row>
    <row r="55783" spans="13:14" x14ac:dyDescent="0.25">
      <c r="M55783" s="36"/>
      <c r="N55783" s="36"/>
    </row>
    <row r="55784" spans="13:14" x14ac:dyDescent="0.25">
      <c r="M55784" s="36"/>
      <c r="N55784" s="36"/>
    </row>
    <row r="55785" spans="13:14" x14ac:dyDescent="0.25">
      <c r="M55785" s="36"/>
      <c r="N55785" s="36"/>
    </row>
    <row r="55786" spans="13:14" x14ac:dyDescent="0.25">
      <c r="M55786" s="36"/>
      <c r="N55786" s="36"/>
    </row>
    <row r="55787" spans="13:14" x14ac:dyDescent="0.25">
      <c r="M55787" s="36"/>
      <c r="N55787" s="36"/>
    </row>
    <row r="55788" spans="13:14" x14ac:dyDescent="0.25">
      <c r="M55788" s="36"/>
      <c r="N55788" s="36"/>
    </row>
    <row r="55789" spans="13:14" x14ac:dyDescent="0.25">
      <c r="M55789" s="36"/>
      <c r="N55789" s="36"/>
    </row>
    <row r="55790" spans="13:14" x14ac:dyDescent="0.25">
      <c r="M55790" s="36"/>
      <c r="N55790" s="36"/>
    </row>
    <row r="55791" spans="13:14" x14ac:dyDescent="0.25">
      <c r="M55791" s="36"/>
      <c r="N55791" s="36"/>
    </row>
    <row r="55792" spans="13:14" x14ac:dyDescent="0.25">
      <c r="M55792" s="36"/>
      <c r="N55792" s="36"/>
    </row>
    <row r="55793" spans="13:14" x14ac:dyDescent="0.25">
      <c r="M55793" s="36"/>
      <c r="N55793" s="36"/>
    </row>
    <row r="55794" spans="13:14" x14ac:dyDescent="0.25">
      <c r="M55794" s="36"/>
      <c r="N55794" s="36"/>
    </row>
    <row r="55795" spans="13:14" x14ac:dyDescent="0.25">
      <c r="M55795" s="36"/>
      <c r="N55795" s="36"/>
    </row>
    <row r="55796" spans="13:14" x14ac:dyDescent="0.25">
      <c r="M55796" s="36"/>
      <c r="N55796" s="36"/>
    </row>
    <row r="55797" spans="13:14" x14ac:dyDescent="0.25">
      <c r="M55797" s="36"/>
      <c r="N55797" s="36"/>
    </row>
    <row r="55798" spans="13:14" x14ac:dyDescent="0.25">
      <c r="M55798" s="36"/>
      <c r="N55798" s="36"/>
    </row>
    <row r="55799" spans="13:14" x14ac:dyDescent="0.25">
      <c r="M55799" s="36"/>
      <c r="N55799" s="36"/>
    </row>
    <row r="55800" spans="13:14" x14ac:dyDescent="0.25">
      <c r="M55800" s="36"/>
      <c r="N55800" s="36"/>
    </row>
    <row r="55801" spans="13:14" x14ac:dyDescent="0.25">
      <c r="M55801" s="36"/>
      <c r="N55801" s="36"/>
    </row>
    <row r="55802" spans="13:14" x14ac:dyDescent="0.25">
      <c r="M55802" s="36"/>
      <c r="N55802" s="36"/>
    </row>
    <row r="55803" spans="13:14" x14ac:dyDescent="0.25">
      <c r="M55803" s="36"/>
      <c r="N55803" s="36"/>
    </row>
    <row r="55804" spans="13:14" x14ac:dyDescent="0.25">
      <c r="M55804" s="36"/>
      <c r="N55804" s="36"/>
    </row>
    <row r="55805" spans="13:14" x14ac:dyDescent="0.25">
      <c r="M55805" s="36"/>
      <c r="N55805" s="36"/>
    </row>
    <row r="55806" spans="13:14" x14ac:dyDescent="0.25">
      <c r="M55806" s="36"/>
      <c r="N55806" s="36"/>
    </row>
    <row r="55807" spans="13:14" x14ac:dyDescent="0.25">
      <c r="M55807" s="36"/>
      <c r="N55807" s="36"/>
    </row>
    <row r="55808" spans="13:14" x14ac:dyDescent="0.25">
      <c r="M55808" s="36"/>
      <c r="N55808" s="36"/>
    </row>
    <row r="55809" spans="13:14" x14ac:dyDescent="0.25">
      <c r="M55809" s="36"/>
      <c r="N55809" s="36"/>
    </row>
    <row r="55810" spans="13:14" x14ac:dyDescent="0.25">
      <c r="M55810" s="36"/>
      <c r="N55810" s="36"/>
    </row>
    <row r="55811" spans="13:14" x14ac:dyDescent="0.25">
      <c r="M55811" s="36"/>
      <c r="N55811" s="36"/>
    </row>
    <row r="55812" spans="13:14" x14ac:dyDescent="0.25">
      <c r="M55812" s="36"/>
      <c r="N55812" s="36"/>
    </row>
    <row r="55813" spans="13:14" x14ac:dyDescent="0.25">
      <c r="M55813" s="36"/>
      <c r="N55813" s="36"/>
    </row>
    <row r="55814" spans="13:14" x14ac:dyDescent="0.25">
      <c r="M55814" s="36"/>
      <c r="N55814" s="36"/>
    </row>
    <row r="55815" spans="13:14" x14ac:dyDescent="0.25">
      <c r="M55815" s="36"/>
      <c r="N55815" s="36"/>
    </row>
    <row r="55816" spans="13:14" x14ac:dyDescent="0.25">
      <c r="M55816" s="36"/>
      <c r="N55816" s="36"/>
    </row>
    <row r="55817" spans="13:14" x14ac:dyDescent="0.25">
      <c r="M55817" s="36"/>
      <c r="N55817" s="36"/>
    </row>
    <row r="55818" spans="13:14" x14ac:dyDescent="0.25">
      <c r="M55818" s="36"/>
      <c r="N55818" s="36"/>
    </row>
    <row r="55819" spans="13:14" x14ac:dyDescent="0.25">
      <c r="M55819" s="36"/>
      <c r="N55819" s="36"/>
    </row>
    <row r="55820" spans="13:14" x14ac:dyDescent="0.25">
      <c r="M55820" s="36"/>
      <c r="N55820" s="36"/>
    </row>
    <row r="55821" spans="13:14" x14ac:dyDescent="0.25">
      <c r="M55821" s="36"/>
      <c r="N55821" s="36"/>
    </row>
    <row r="55822" spans="13:14" x14ac:dyDescent="0.25">
      <c r="M55822" s="36"/>
      <c r="N55822" s="36"/>
    </row>
    <row r="55823" spans="13:14" x14ac:dyDescent="0.25">
      <c r="M55823" s="36"/>
      <c r="N55823" s="36"/>
    </row>
    <row r="55824" spans="13:14" x14ac:dyDescent="0.25">
      <c r="M55824" s="36"/>
      <c r="N55824" s="36"/>
    </row>
    <row r="55825" spans="13:14" x14ac:dyDescent="0.25">
      <c r="M55825" s="36"/>
      <c r="N55825" s="36"/>
    </row>
    <row r="55826" spans="13:14" x14ac:dyDescent="0.25">
      <c r="M55826" s="36"/>
      <c r="N55826" s="36"/>
    </row>
    <row r="55827" spans="13:14" x14ac:dyDescent="0.25">
      <c r="M55827" s="36"/>
      <c r="N55827" s="36"/>
    </row>
    <row r="55828" spans="13:14" x14ac:dyDescent="0.25">
      <c r="M55828" s="36"/>
      <c r="N55828" s="36"/>
    </row>
    <row r="55829" spans="13:14" x14ac:dyDescent="0.25">
      <c r="M55829" s="36"/>
      <c r="N55829" s="36"/>
    </row>
    <row r="55830" spans="13:14" x14ac:dyDescent="0.25">
      <c r="M55830" s="36"/>
      <c r="N55830" s="36"/>
    </row>
    <row r="55831" spans="13:14" x14ac:dyDescent="0.25">
      <c r="M55831" s="36"/>
      <c r="N55831" s="36"/>
    </row>
    <row r="55832" spans="13:14" x14ac:dyDescent="0.25">
      <c r="M55832" s="36"/>
      <c r="N55832" s="36"/>
    </row>
    <row r="55833" spans="13:14" x14ac:dyDescent="0.25">
      <c r="M55833" s="36"/>
      <c r="N55833" s="36"/>
    </row>
    <row r="55834" spans="13:14" x14ac:dyDescent="0.25">
      <c r="M55834" s="36"/>
      <c r="N55834" s="36"/>
    </row>
    <row r="55835" spans="13:14" x14ac:dyDescent="0.25">
      <c r="M55835" s="36"/>
      <c r="N55835" s="36"/>
    </row>
    <row r="55836" spans="13:14" x14ac:dyDescent="0.25">
      <c r="M55836" s="36"/>
      <c r="N55836" s="36"/>
    </row>
    <row r="55837" spans="13:14" x14ac:dyDescent="0.25">
      <c r="M55837" s="36"/>
      <c r="N55837" s="36"/>
    </row>
    <row r="55838" spans="13:14" x14ac:dyDescent="0.25">
      <c r="M55838" s="36"/>
      <c r="N55838" s="36"/>
    </row>
    <row r="55839" spans="13:14" x14ac:dyDescent="0.25">
      <c r="M55839" s="36"/>
      <c r="N55839" s="36"/>
    </row>
    <row r="55840" spans="13:14" x14ac:dyDescent="0.25">
      <c r="M55840" s="36"/>
      <c r="N55840" s="36"/>
    </row>
    <row r="55841" spans="13:14" x14ac:dyDescent="0.25">
      <c r="M55841" s="36"/>
      <c r="N55841" s="36"/>
    </row>
    <row r="55842" spans="13:14" x14ac:dyDescent="0.25">
      <c r="M55842" s="36"/>
      <c r="N55842" s="36"/>
    </row>
    <row r="55843" spans="13:14" x14ac:dyDescent="0.25">
      <c r="M55843" s="36"/>
      <c r="N55843" s="36"/>
    </row>
    <row r="55844" spans="13:14" x14ac:dyDescent="0.25">
      <c r="M55844" s="36"/>
      <c r="N55844" s="36"/>
    </row>
    <row r="55845" spans="13:14" x14ac:dyDescent="0.25">
      <c r="M55845" s="36"/>
      <c r="N55845" s="36"/>
    </row>
    <row r="55846" spans="13:14" x14ac:dyDescent="0.25">
      <c r="M55846" s="36"/>
      <c r="N55846" s="36"/>
    </row>
    <row r="55847" spans="13:14" x14ac:dyDescent="0.25">
      <c r="M55847" s="36"/>
      <c r="N55847" s="36"/>
    </row>
    <row r="55848" spans="13:14" x14ac:dyDescent="0.25">
      <c r="M55848" s="36"/>
      <c r="N55848" s="36"/>
    </row>
    <row r="55849" spans="13:14" x14ac:dyDescent="0.25">
      <c r="M55849" s="36"/>
      <c r="N55849" s="36"/>
    </row>
    <row r="55850" spans="13:14" x14ac:dyDescent="0.25">
      <c r="M55850" s="36"/>
      <c r="N55850" s="36"/>
    </row>
    <row r="55851" spans="13:14" x14ac:dyDescent="0.25">
      <c r="M55851" s="36"/>
      <c r="N55851" s="36"/>
    </row>
    <row r="55852" spans="13:14" x14ac:dyDescent="0.25">
      <c r="M55852" s="36"/>
      <c r="N55852" s="36"/>
    </row>
    <row r="55853" spans="13:14" x14ac:dyDescent="0.25">
      <c r="M55853" s="36"/>
      <c r="N55853" s="36"/>
    </row>
    <row r="55854" spans="13:14" x14ac:dyDescent="0.25">
      <c r="M55854" s="36"/>
      <c r="N55854" s="36"/>
    </row>
    <row r="55855" spans="13:14" x14ac:dyDescent="0.25">
      <c r="M55855" s="36"/>
      <c r="N55855" s="36"/>
    </row>
    <row r="55856" spans="13:14" x14ac:dyDescent="0.25">
      <c r="M55856" s="36"/>
      <c r="N55856" s="36"/>
    </row>
    <row r="55857" spans="13:14" x14ac:dyDescent="0.25">
      <c r="M55857" s="36"/>
      <c r="N55857" s="36"/>
    </row>
    <row r="55858" spans="13:14" x14ac:dyDescent="0.25">
      <c r="M55858" s="36"/>
      <c r="N55858" s="36"/>
    </row>
    <row r="55859" spans="13:14" x14ac:dyDescent="0.25">
      <c r="M55859" s="36"/>
      <c r="N55859" s="36"/>
    </row>
    <row r="55860" spans="13:14" x14ac:dyDescent="0.25">
      <c r="M55860" s="36"/>
      <c r="N55860" s="36"/>
    </row>
    <row r="55861" spans="13:14" x14ac:dyDescent="0.25">
      <c r="M55861" s="36"/>
      <c r="N55861" s="36"/>
    </row>
    <row r="55862" spans="13:14" x14ac:dyDescent="0.25">
      <c r="M55862" s="36"/>
      <c r="N55862" s="36"/>
    </row>
    <row r="55863" spans="13:14" x14ac:dyDescent="0.25">
      <c r="M55863" s="36"/>
      <c r="N55863" s="36"/>
    </row>
    <row r="55864" spans="13:14" x14ac:dyDescent="0.25">
      <c r="M55864" s="36"/>
      <c r="N55864" s="36"/>
    </row>
    <row r="55865" spans="13:14" x14ac:dyDescent="0.25">
      <c r="M55865" s="36"/>
      <c r="N55865" s="36"/>
    </row>
    <row r="55866" spans="13:14" x14ac:dyDescent="0.25">
      <c r="M55866" s="36"/>
      <c r="N55866" s="36"/>
    </row>
    <row r="55867" spans="13:14" x14ac:dyDescent="0.25">
      <c r="M55867" s="36"/>
      <c r="N55867" s="36"/>
    </row>
    <row r="55868" spans="13:14" x14ac:dyDescent="0.25">
      <c r="M55868" s="36"/>
      <c r="N55868" s="36"/>
    </row>
    <row r="55869" spans="13:14" x14ac:dyDescent="0.25">
      <c r="M55869" s="36"/>
      <c r="N55869" s="36"/>
    </row>
    <row r="55870" spans="13:14" x14ac:dyDescent="0.25">
      <c r="M55870" s="36"/>
      <c r="N55870" s="36"/>
    </row>
    <row r="55871" spans="13:14" x14ac:dyDescent="0.25">
      <c r="M55871" s="36"/>
      <c r="N55871" s="36"/>
    </row>
    <row r="55872" spans="13:14" x14ac:dyDescent="0.25">
      <c r="M55872" s="36"/>
      <c r="N55872" s="36"/>
    </row>
    <row r="55873" spans="13:14" x14ac:dyDescent="0.25">
      <c r="M55873" s="36"/>
      <c r="N55873" s="36"/>
    </row>
    <row r="55874" spans="13:14" x14ac:dyDescent="0.25">
      <c r="M55874" s="36"/>
      <c r="N55874" s="36"/>
    </row>
    <row r="55875" spans="13:14" x14ac:dyDescent="0.25">
      <c r="M55875" s="36"/>
      <c r="N55875" s="36"/>
    </row>
    <row r="55876" spans="13:14" x14ac:dyDescent="0.25">
      <c r="M55876" s="36"/>
      <c r="N55876" s="36"/>
    </row>
    <row r="55877" spans="13:14" x14ac:dyDescent="0.25">
      <c r="M55877" s="36"/>
      <c r="N55877" s="36"/>
    </row>
    <row r="55878" spans="13:14" x14ac:dyDescent="0.25">
      <c r="M55878" s="36"/>
      <c r="N55878" s="36"/>
    </row>
    <row r="55879" spans="13:14" x14ac:dyDescent="0.25">
      <c r="M55879" s="36"/>
      <c r="N55879" s="36"/>
    </row>
    <row r="55880" spans="13:14" x14ac:dyDescent="0.25">
      <c r="M55880" s="36"/>
      <c r="N55880" s="36"/>
    </row>
    <row r="55881" spans="13:14" x14ac:dyDescent="0.25">
      <c r="M55881" s="36"/>
      <c r="N55881" s="36"/>
    </row>
    <row r="55882" spans="13:14" x14ac:dyDescent="0.25">
      <c r="M55882" s="36"/>
      <c r="N55882" s="36"/>
    </row>
    <row r="55883" spans="13:14" x14ac:dyDescent="0.25">
      <c r="M55883" s="36"/>
      <c r="N55883" s="36"/>
    </row>
    <row r="55884" spans="13:14" x14ac:dyDescent="0.25">
      <c r="M55884" s="36"/>
      <c r="N55884" s="36"/>
    </row>
    <row r="55885" spans="13:14" x14ac:dyDescent="0.25">
      <c r="M55885" s="36"/>
      <c r="N55885" s="36"/>
    </row>
    <row r="55886" spans="13:14" x14ac:dyDescent="0.25">
      <c r="M55886" s="36"/>
      <c r="N55886" s="36"/>
    </row>
    <row r="55887" spans="13:14" x14ac:dyDescent="0.25">
      <c r="M55887" s="36"/>
      <c r="N55887" s="36"/>
    </row>
    <row r="55888" spans="13:14" x14ac:dyDescent="0.25">
      <c r="M55888" s="36"/>
      <c r="N55888" s="36"/>
    </row>
    <row r="55889" spans="13:14" x14ac:dyDescent="0.25">
      <c r="M55889" s="36"/>
      <c r="N55889" s="36"/>
    </row>
    <row r="55890" spans="13:14" x14ac:dyDescent="0.25">
      <c r="M55890" s="36"/>
      <c r="N55890" s="36"/>
    </row>
    <row r="55891" spans="13:14" x14ac:dyDescent="0.25">
      <c r="M55891" s="36"/>
      <c r="N55891" s="36"/>
    </row>
    <row r="55892" spans="13:14" x14ac:dyDescent="0.25">
      <c r="M55892" s="36"/>
      <c r="N55892" s="36"/>
    </row>
    <row r="55893" spans="13:14" x14ac:dyDescent="0.25">
      <c r="M55893" s="36"/>
      <c r="N55893" s="36"/>
    </row>
    <row r="55894" spans="13:14" x14ac:dyDescent="0.25">
      <c r="M55894" s="36"/>
      <c r="N55894" s="36"/>
    </row>
    <row r="55895" spans="13:14" x14ac:dyDescent="0.25">
      <c r="M55895" s="36"/>
      <c r="N55895" s="36"/>
    </row>
    <row r="55896" spans="13:14" x14ac:dyDescent="0.25">
      <c r="M55896" s="36"/>
      <c r="N55896" s="36"/>
    </row>
    <row r="55897" spans="13:14" x14ac:dyDescent="0.25">
      <c r="M55897" s="36"/>
      <c r="N55897" s="36"/>
    </row>
    <row r="55898" spans="13:14" x14ac:dyDescent="0.25">
      <c r="M55898" s="36"/>
      <c r="N55898" s="36"/>
    </row>
    <row r="55899" spans="13:14" x14ac:dyDescent="0.25">
      <c r="M55899" s="36"/>
      <c r="N55899" s="36"/>
    </row>
    <row r="55900" spans="13:14" x14ac:dyDescent="0.25">
      <c r="M55900" s="36"/>
      <c r="N55900" s="36"/>
    </row>
    <row r="55901" spans="13:14" x14ac:dyDescent="0.25">
      <c r="M55901" s="36"/>
      <c r="N55901" s="36"/>
    </row>
    <row r="55902" spans="13:14" x14ac:dyDescent="0.25">
      <c r="M55902" s="36"/>
      <c r="N55902" s="36"/>
    </row>
    <row r="55903" spans="13:14" x14ac:dyDescent="0.25">
      <c r="M55903" s="36"/>
      <c r="N55903" s="36"/>
    </row>
    <row r="55904" spans="13:14" x14ac:dyDescent="0.25">
      <c r="M55904" s="36"/>
      <c r="N55904" s="36"/>
    </row>
    <row r="55905" spans="13:14" x14ac:dyDescent="0.25">
      <c r="M55905" s="36"/>
      <c r="N55905" s="36"/>
    </row>
    <row r="55906" spans="13:14" x14ac:dyDescent="0.25">
      <c r="M55906" s="36"/>
      <c r="N55906" s="36"/>
    </row>
    <row r="55907" spans="13:14" x14ac:dyDescent="0.25">
      <c r="M55907" s="36"/>
      <c r="N55907" s="36"/>
    </row>
    <row r="55908" spans="13:14" x14ac:dyDescent="0.25">
      <c r="M55908" s="36"/>
      <c r="N55908" s="36"/>
    </row>
    <row r="55909" spans="13:14" x14ac:dyDescent="0.25">
      <c r="M55909" s="36"/>
      <c r="N55909" s="36"/>
    </row>
    <row r="55910" spans="13:14" x14ac:dyDescent="0.25">
      <c r="M55910" s="36"/>
      <c r="N55910" s="36"/>
    </row>
    <row r="55911" spans="13:14" x14ac:dyDescent="0.25">
      <c r="M55911" s="36"/>
      <c r="N55911" s="36"/>
    </row>
    <row r="55912" spans="13:14" x14ac:dyDescent="0.25">
      <c r="M55912" s="36"/>
      <c r="N55912" s="36"/>
    </row>
    <row r="55913" spans="13:14" x14ac:dyDescent="0.25">
      <c r="M55913" s="36"/>
      <c r="N55913" s="36"/>
    </row>
    <row r="55914" spans="13:14" x14ac:dyDescent="0.25">
      <c r="M55914" s="36"/>
      <c r="N55914" s="36"/>
    </row>
    <row r="55915" spans="13:14" x14ac:dyDescent="0.25">
      <c r="M55915" s="36"/>
      <c r="N55915" s="36"/>
    </row>
    <row r="55916" spans="13:14" x14ac:dyDescent="0.25">
      <c r="M55916" s="36"/>
      <c r="N55916" s="36"/>
    </row>
    <row r="55917" spans="13:14" x14ac:dyDescent="0.25">
      <c r="M55917" s="36"/>
      <c r="N55917" s="36"/>
    </row>
    <row r="55918" spans="13:14" x14ac:dyDescent="0.25">
      <c r="M55918" s="36"/>
      <c r="N55918" s="36"/>
    </row>
    <row r="55919" spans="13:14" x14ac:dyDescent="0.25">
      <c r="M55919" s="36"/>
      <c r="N55919" s="36"/>
    </row>
    <row r="55920" spans="13:14" x14ac:dyDescent="0.25">
      <c r="M55920" s="36"/>
      <c r="N55920" s="36"/>
    </row>
    <row r="55921" spans="13:14" x14ac:dyDescent="0.25">
      <c r="M55921" s="36"/>
      <c r="N55921" s="36"/>
    </row>
    <row r="55922" spans="13:14" x14ac:dyDescent="0.25">
      <c r="M55922" s="36"/>
      <c r="N55922" s="36"/>
    </row>
    <row r="55923" spans="13:14" x14ac:dyDescent="0.25">
      <c r="M55923" s="36"/>
      <c r="N55923" s="36"/>
    </row>
    <row r="55924" spans="13:14" x14ac:dyDescent="0.25">
      <c r="M55924" s="36"/>
      <c r="N55924" s="36"/>
    </row>
    <row r="55925" spans="13:14" x14ac:dyDescent="0.25">
      <c r="M55925" s="36"/>
      <c r="N55925" s="36"/>
    </row>
    <row r="55926" spans="13:14" x14ac:dyDescent="0.25">
      <c r="M55926" s="36"/>
      <c r="N55926" s="36"/>
    </row>
    <row r="55927" spans="13:14" x14ac:dyDescent="0.25">
      <c r="M55927" s="36"/>
      <c r="N55927" s="36"/>
    </row>
    <row r="55928" spans="13:14" x14ac:dyDescent="0.25">
      <c r="M55928" s="36"/>
      <c r="N55928" s="36"/>
    </row>
    <row r="55929" spans="13:14" x14ac:dyDescent="0.25">
      <c r="M55929" s="36"/>
      <c r="N55929" s="36"/>
    </row>
    <row r="55930" spans="13:14" x14ac:dyDescent="0.25">
      <c r="M55930" s="36"/>
      <c r="N55930" s="36"/>
    </row>
    <row r="55931" spans="13:14" x14ac:dyDescent="0.25">
      <c r="M55931" s="36"/>
      <c r="N55931" s="36"/>
    </row>
    <row r="55932" spans="13:14" x14ac:dyDescent="0.25">
      <c r="M55932" s="36"/>
      <c r="N55932" s="36"/>
    </row>
    <row r="55933" spans="13:14" x14ac:dyDescent="0.25">
      <c r="M55933" s="36"/>
      <c r="N55933" s="36"/>
    </row>
    <row r="55934" spans="13:14" x14ac:dyDescent="0.25">
      <c r="M55934" s="36"/>
      <c r="N55934" s="36"/>
    </row>
    <row r="55935" spans="13:14" x14ac:dyDescent="0.25">
      <c r="M55935" s="36"/>
      <c r="N55935" s="36"/>
    </row>
    <row r="55936" spans="13:14" x14ac:dyDescent="0.25">
      <c r="M55936" s="36"/>
      <c r="N55936" s="36"/>
    </row>
    <row r="55937" spans="13:14" x14ac:dyDescent="0.25">
      <c r="M55937" s="36"/>
      <c r="N55937" s="36"/>
    </row>
    <row r="55938" spans="13:14" x14ac:dyDescent="0.25">
      <c r="M55938" s="36"/>
      <c r="N55938" s="36"/>
    </row>
    <row r="55939" spans="13:14" x14ac:dyDescent="0.25">
      <c r="M55939" s="36"/>
      <c r="N55939" s="36"/>
    </row>
    <row r="55940" spans="13:14" x14ac:dyDescent="0.25">
      <c r="M55940" s="36"/>
      <c r="N55940" s="36"/>
    </row>
    <row r="55941" spans="13:14" x14ac:dyDescent="0.25">
      <c r="M55941" s="36"/>
      <c r="N55941" s="36"/>
    </row>
    <row r="55942" spans="13:14" x14ac:dyDescent="0.25">
      <c r="M55942" s="36"/>
      <c r="N55942" s="36"/>
    </row>
    <row r="55943" spans="13:14" x14ac:dyDescent="0.25">
      <c r="M55943" s="36"/>
      <c r="N55943" s="36"/>
    </row>
    <row r="55944" spans="13:14" x14ac:dyDescent="0.25">
      <c r="M55944" s="36"/>
      <c r="N55944" s="36"/>
    </row>
    <row r="55945" spans="13:14" x14ac:dyDescent="0.25">
      <c r="M55945" s="36"/>
      <c r="N55945" s="36"/>
    </row>
    <row r="55946" spans="13:14" x14ac:dyDescent="0.25">
      <c r="M55946" s="36"/>
      <c r="N55946" s="36"/>
    </row>
    <row r="55947" spans="13:14" x14ac:dyDescent="0.25">
      <c r="M55947" s="36"/>
      <c r="N55947" s="36"/>
    </row>
    <row r="55948" spans="13:14" x14ac:dyDescent="0.25">
      <c r="M55948" s="36"/>
      <c r="N55948" s="36"/>
    </row>
    <row r="55949" spans="13:14" x14ac:dyDescent="0.25">
      <c r="M55949" s="36"/>
      <c r="N55949" s="36"/>
    </row>
    <row r="55950" spans="13:14" x14ac:dyDescent="0.25">
      <c r="M55950" s="36"/>
      <c r="N55950" s="36"/>
    </row>
    <row r="55951" spans="13:14" x14ac:dyDescent="0.25">
      <c r="M55951" s="36"/>
      <c r="N55951" s="36"/>
    </row>
    <row r="55952" spans="13:14" x14ac:dyDescent="0.25">
      <c r="M55952" s="36"/>
      <c r="N55952" s="36"/>
    </row>
    <row r="55953" spans="13:14" x14ac:dyDescent="0.25">
      <c r="M55953" s="36"/>
      <c r="N55953" s="36"/>
    </row>
    <row r="55954" spans="13:14" x14ac:dyDescent="0.25">
      <c r="M55954" s="36"/>
      <c r="N55954" s="36"/>
    </row>
    <row r="55955" spans="13:14" x14ac:dyDescent="0.25">
      <c r="M55955" s="36"/>
      <c r="N55955" s="36"/>
    </row>
    <row r="55956" spans="13:14" x14ac:dyDescent="0.25">
      <c r="M55956" s="36"/>
      <c r="N55956" s="36"/>
    </row>
    <row r="55957" spans="13:14" x14ac:dyDescent="0.25">
      <c r="M55957" s="36"/>
      <c r="N55957" s="36"/>
    </row>
    <row r="55958" spans="13:14" x14ac:dyDescent="0.25">
      <c r="M55958" s="36"/>
      <c r="N55958" s="36"/>
    </row>
    <row r="55959" spans="13:14" x14ac:dyDescent="0.25">
      <c r="M55959" s="36"/>
      <c r="N55959" s="36"/>
    </row>
    <row r="55960" spans="13:14" x14ac:dyDescent="0.25">
      <c r="M55960" s="36"/>
      <c r="N55960" s="36"/>
    </row>
    <row r="55961" spans="13:14" x14ac:dyDescent="0.25">
      <c r="M55961" s="36"/>
      <c r="N55961" s="36"/>
    </row>
    <row r="55962" spans="13:14" x14ac:dyDescent="0.25">
      <c r="M55962" s="36"/>
      <c r="N55962" s="36"/>
    </row>
    <row r="55963" spans="13:14" x14ac:dyDescent="0.25">
      <c r="M55963" s="36"/>
      <c r="N55963" s="36"/>
    </row>
    <row r="55964" spans="13:14" x14ac:dyDescent="0.25">
      <c r="M55964" s="36"/>
      <c r="N55964" s="36"/>
    </row>
    <row r="55965" spans="13:14" x14ac:dyDescent="0.25">
      <c r="M55965" s="36"/>
      <c r="N55965" s="36"/>
    </row>
    <row r="55966" spans="13:14" x14ac:dyDescent="0.25">
      <c r="M55966" s="36"/>
      <c r="N55966" s="36"/>
    </row>
    <row r="55967" spans="13:14" x14ac:dyDescent="0.25">
      <c r="M55967" s="36"/>
      <c r="N55967" s="36"/>
    </row>
    <row r="55968" spans="13:14" x14ac:dyDescent="0.25">
      <c r="M55968" s="36"/>
      <c r="N55968" s="36"/>
    </row>
    <row r="55969" spans="12:14" x14ac:dyDescent="0.25">
      <c r="M55969" s="36"/>
      <c r="N55969" s="36"/>
    </row>
    <row r="55970" spans="12:14" x14ac:dyDescent="0.25">
      <c r="M55970" s="36"/>
      <c r="N55970" s="36"/>
    </row>
    <row r="55971" spans="12:14" x14ac:dyDescent="0.25">
      <c r="M55971" s="36"/>
      <c r="N55971" s="36"/>
    </row>
    <row r="55972" spans="12:14" x14ac:dyDescent="0.25">
      <c r="M55972" s="36"/>
      <c r="N55972" s="36"/>
    </row>
    <row r="55973" spans="12:14" x14ac:dyDescent="0.25">
      <c r="M55973" s="36"/>
      <c r="N55973" s="36"/>
    </row>
    <row r="55974" spans="12:14" x14ac:dyDescent="0.25">
      <c r="M55974" s="36"/>
      <c r="N55974" s="36"/>
    </row>
    <row r="55975" spans="12:14" x14ac:dyDescent="0.25">
      <c r="M55975" s="36"/>
      <c r="N55975" s="36"/>
    </row>
    <row r="55976" spans="12:14" x14ac:dyDescent="0.25">
      <c r="M55976" s="36"/>
      <c r="N55976" s="36"/>
    </row>
    <row r="55977" spans="12:14" x14ac:dyDescent="0.25">
      <c r="M55977" s="36"/>
      <c r="N55977" s="36"/>
    </row>
    <row r="55978" spans="12:14" x14ac:dyDescent="0.25">
      <c r="M55978" s="36"/>
      <c r="N55978" s="36"/>
    </row>
    <row r="55979" spans="12:14" x14ac:dyDescent="0.25">
      <c r="M55979" s="36"/>
      <c r="N55979" s="36"/>
    </row>
    <row r="55980" spans="12:14" x14ac:dyDescent="0.25">
      <c r="M55980" s="36"/>
      <c r="N55980" s="36"/>
    </row>
    <row r="55981" spans="12:14" x14ac:dyDescent="0.25">
      <c r="M55981" s="36"/>
      <c r="N55981" s="36"/>
    </row>
    <row r="55982" spans="12:14" x14ac:dyDescent="0.25">
      <c r="M55982" s="36"/>
      <c r="N55982" s="36"/>
    </row>
    <row r="55983" spans="12:14" x14ac:dyDescent="0.25">
      <c r="L55983" s="36"/>
      <c r="M55983" s="36"/>
      <c r="N55983" s="36"/>
    </row>
    <row r="55984" spans="12:14" x14ac:dyDescent="0.25">
      <c r="L55984" s="36"/>
      <c r="M55984" s="36"/>
      <c r="N55984" s="36"/>
    </row>
    <row r="55985" spans="12:14" x14ac:dyDescent="0.25">
      <c r="L55985" s="36"/>
      <c r="M55985" s="36"/>
      <c r="N55985" s="36"/>
    </row>
    <row r="55986" spans="12:14" x14ac:dyDescent="0.25">
      <c r="L55986" s="36"/>
      <c r="M55986" s="36"/>
      <c r="N55986" s="36"/>
    </row>
    <row r="55987" spans="12:14" x14ac:dyDescent="0.25">
      <c r="L55987" s="36"/>
      <c r="M55987" s="36"/>
      <c r="N55987" s="36"/>
    </row>
    <row r="55988" spans="12:14" x14ac:dyDescent="0.25">
      <c r="L55988" s="36"/>
      <c r="M55988" s="36"/>
      <c r="N55988" s="36"/>
    </row>
    <row r="55989" spans="12:14" x14ac:dyDescent="0.25">
      <c r="L55989" s="36"/>
      <c r="M55989" s="36"/>
      <c r="N55989" s="36"/>
    </row>
    <row r="55990" spans="12:14" x14ac:dyDescent="0.25">
      <c r="L55990" s="36"/>
      <c r="M55990" s="36"/>
      <c r="N55990" s="36"/>
    </row>
    <row r="55991" spans="12:14" x14ac:dyDescent="0.25">
      <c r="L55991" s="36"/>
      <c r="M55991" s="36"/>
      <c r="N55991" s="36"/>
    </row>
    <row r="55992" spans="12:14" x14ac:dyDescent="0.25">
      <c r="L55992" s="36"/>
      <c r="M55992" s="36"/>
      <c r="N55992" s="36"/>
    </row>
    <row r="55993" spans="12:14" x14ac:dyDescent="0.25">
      <c r="L55993" s="36"/>
      <c r="M55993" s="36"/>
      <c r="N55993" s="36"/>
    </row>
    <row r="55994" spans="12:14" x14ac:dyDescent="0.25">
      <c r="L55994" s="36"/>
      <c r="M55994" s="36"/>
      <c r="N55994" s="36"/>
    </row>
    <row r="55995" spans="12:14" x14ac:dyDescent="0.25">
      <c r="L55995" s="36"/>
      <c r="M55995" s="36"/>
      <c r="N55995" s="36"/>
    </row>
    <row r="55996" spans="12:14" x14ac:dyDescent="0.25">
      <c r="L55996" s="36"/>
      <c r="M55996" s="36"/>
      <c r="N55996" s="36"/>
    </row>
    <row r="55997" spans="12:14" x14ac:dyDescent="0.25">
      <c r="L55997" s="36"/>
      <c r="M55997" s="36"/>
      <c r="N55997" s="36"/>
    </row>
    <row r="55998" spans="12:14" x14ac:dyDescent="0.25">
      <c r="L55998" s="36"/>
      <c r="M55998" s="36"/>
      <c r="N55998" s="36"/>
    </row>
    <row r="55999" spans="12:14" x14ac:dyDescent="0.25">
      <c r="L55999" s="36"/>
      <c r="M55999" s="36"/>
      <c r="N55999" s="36"/>
    </row>
    <row r="56000" spans="12:14" x14ac:dyDescent="0.25">
      <c r="L56000" s="36"/>
      <c r="M56000" s="36"/>
      <c r="N56000" s="36"/>
    </row>
    <row r="56001" spans="12:14" x14ac:dyDescent="0.25">
      <c r="L56001" s="36"/>
      <c r="M56001" s="36"/>
      <c r="N56001" s="36"/>
    </row>
    <row r="56002" spans="12:14" x14ac:dyDescent="0.25">
      <c r="L56002" s="36"/>
      <c r="M56002" s="36"/>
      <c r="N56002" s="36"/>
    </row>
    <row r="56003" spans="12:14" x14ac:dyDescent="0.25">
      <c r="L56003" s="36"/>
      <c r="M56003" s="36"/>
      <c r="N56003" s="36"/>
    </row>
    <row r="56004" spans="12:14" x14ac:dyDescent="0.25">
      <c r="L56004" s="36"/>
      <c r="M56004" s="36"/>
      <c r="N56004" s="36"/>
    </row>
    <row r="56005" spans="12:14" x14ac:dyDescent="0.25">
      <c r="L56005" s="36"/>
      <c r="M56005" s="36"/>
      <c r="N56005" s="36"/>
    </row>
    <row r="56006" spans="12:14" x14ac:dyDescent="0.25">
      <c r="L56006" s="36"/>
      <c r="M56006" s="36"/>
      <c r="N56006" s="36"/>
    </row>
    <row r="56007" spans="12:14" x14ac:dyDescent="0.25">
      <c r="L56007" s="36"/>
      <c r="M56007" s="36"/>
      <c r="N56007" s="36"/>
    </row>
    <row r="56008" spans="12:14" x14ac:dyDescent="0.25">
      <c r="L56008" s="36"/>
      <c r="M56008" s="36"/>
      <c r="N56008" s="36"/>
    </row>
    <row r="56009" spans="12:14" x14ac:dyDescent="0.25">
      <c r="L56009" s="36"/>
      <c r="M56009" s="36"/>
      <c r="N56009" s="36"/>
    </row>
    <row r="56010" spans="12:14" x14ac:dyDescent="0.25">
      <c r="L56010" s="36"/>
      <c r="M56010" s="36"/>
      <c r="N56010" s="36"/>
    </row>
    <row r="56011" spans="12:14" x14ac:dyDescent="0.25">
      <c r="L56011" s="36"/>
      <c r="M56011" s="36"/>
      <c r="N56011" s="36"/>
    </row>
    <row r="56012" spans="12:14" x14ac:dyDescent="0.25">
      <c r="L56012" s="36"/>
      <c r="M56012" s="36"/>
      <c r="N56012" s="36"/>
    </row>
    <row r="56013" spans="12:14" x14ac:dyDescent="0.25">
      <c r="L56013" s="36"/>
      <c r="M56013" s="36"/>
      <c r="N56013" s="36"/>
    </row>
    <row r="56014" spans="12:14" x14ac:dyDescent="0.25">
      <c r="L56014" s="36"/>
      <c r="M56014" s="36"/>
      <c r="N56014" s="36"/>
    </row>
    <row r="56015" spans="12:14" x14ac:dyDescent="0.25">
      <c r="L56015" s="36"/>
      <c r="M56015" s="36"/>
      <c r="N56015" s="36"/>
    </row>
    <row r="56016" spans="12:14" x14ac:dyDescent="0.25">
      <c r="L56016" s="36"/>
      <c r="M56016" s="36"/>
      <c r="N56016" s="36"/>
    </row>
    <row r="56017" spans="12:14" x14ac:dyDescent="0.25">
      <c r="L56017" s="36"/>
      <c r="M56017" s="36"/>
      <c r="N56017" s="36"/>
    </row>
    <row r="56018" spans="12:14" x14ac:dyDescent="0.25">
      <c r="L56018" s="36"/>
      <c r="M56018" s="36"/>
      <c r="N56018" s="36"/>
    </row>
    <row r="56019" spans="12:14" x14ac:dyDescent="0.25">
      <c r="L56019" s="36"/>
      <c r="M56019" s="36"/>
      <c r="N56019" s="36"/>
    </row>
    <row r="56020" spans="12:14" x14ac:dyDescent="0.25">
      <c r="L56020" s="36"/>
      <c r="M56020" s="36"/>
      <c r="N56020" s="36"/>
    </row>
    <row r="56021" spans="12:14" x14ac:dyDescent="0.25">
      <c r="L56021" s="36"/>
      <c r="M56021" s="36"/>
      <c r="N56021" s="36"/>
    </row>
    <row r="56022" spans="12:14" x14ac:dyDescent="0.25">
      <c r="L56022" s="36"/>
      <c r="M56022" s="36"/>
      <c r="N56022" s="36"/>
    </row>
    <row r="56023" spans="12:14" x14ac:dyDescent="0.25">
      <c r="L56023" s="36"/>
      <c r="M56023" s="36"/>
      <c r="N56023" s="36"/>
    </row>
    <row r="56024" spans="12:14" x14ac:dyDescent="0.25">
      <c r="L56024" s="36"/>
      <c r="M56024" s="36"/>
      <c r="N56024" s="36"/>
    </row>
    <row r="56025" spans="12:14" x14ac:dyDescent="0.25">
      <c r="L56025" s="36"/>
      <c r="M56025" s="36"/>
      <c r="N56025" s="36"/>
    </row>
    <row r="56026" spans="12:14" x14ac:dyDescent="0.25">
      <c r="L56026" s="36"/>
      <c r="M56026" s="36"/>
      <c r="N56026" s="36"/>
    </row>
    <row r="56027" spans="12:14" x14ac:dyDescent="0.25">
      <c r="L56027" s="36"/>
      <c r="M56027" s="36"/>
      <c r="N56027" s="36"/>
    </row>
    <row r="56028" spans="12:14" x14ac:dyDescent="0.25">
      <c r="L56028" s="36"/>
      <c r="M56028" s="36"/>
      <c r="N56028" s="36"/>
    </row>
    <row r="56029" spans="12:14" x14ac:dyDescent="0.25">
      <c r="L56029" s="36"/>
      <c r="M56029" s="36"/>
      <c r="N56029" s="36"/>
    </row>
    <row r="56030" spans="12:14" x14ac:dyDescent="0.25">
      <c r="L56030" s="36"/>
      <c r="M56030" s="36"/>
      <c r="N56030" s="36"/>
    </row>
    <row r="56031" spans="12:14" x14ac:dyDescent="0.25">
      <c r="L56031" s="36"/>
      <c r="M56031" s="36"/>
      <c r="N56031" s="36"/>
    </row>
    <row r="56032" spans="12:14" x14ac:dyDescent="0.25">
      <c r="L56032" s="36"/>
      <c r="M56032" s="36"/>
      <c r="N56032" s="36"/>
    </row>
    <row r="56033" spans="12:14" x14ac:dyDescent="0.25">
      <c r="L56033" s="36"/>
      <c r="M56033" s="36"/>
      <c r="N56033" s="36"/>
    </row>
    <row r="56034" spans="12:14" x14ac:dyDescent="0.25">
      <c r="L56034" s="36"/>
      <c r="M56034" s="36"/>
      <c r="N56034" s="36"/>
    </row>
    <row r="56035" spans="12:14" x14ac:dyDescent="0.25">
      <c r="L56035" s="36"/>
      <c r="M56035" s="36"/>
      <c r="N56035" s="36"/>
    </row>
    <row r="56036" spans="12:14" x14ac:dyDescent="0.25">
      <c r="L56036" s="36"/>
      <c r="M56036" s="36"/>
      <c r="N56036" s="36"/>
    </row>
    <row r="56037" spans="12:14" x14ac:dyDescent="0.25">
      <c r="L56037" s="36"/>
      <c r="M56037" s="36"/>
      <c r="N56037" s="36"/>
    </row>
    <row r="56038" spans="12:14" x14ac:dyDescent="0.25">
      <c r="L56038" s="36"/>
      <c r="M56038" s="36"/>
      <c r="N56038" s="36"/>
    </row>
    <row r="56039" spans="12:14" x14ac:dyDescent="0.25">
      <c r="L56039" s="36"/>
      <c r="M56039" s="36"/>
      <c r="N56039" s="36"/>
    </row>
    <row r="56040" spans="12:14" x14ac:dyDescent="0.25">
      <c r="L56040" s="36"/>
      <c r="M56040" s="36"/>
      <c r="N56040" s="36"/>
    </row>
    <row r="56041" spans="12:14" x14ac:dyDescent="0.25">
      <c r="L56041" s="36"/>
      <c r="M56041" s="36"/>
      <c r="N56041" s="36"/>
    </row>
    <row r="56042" spans="12:14" x14ac:dyDescent="0.25">
      <c r="L56042" s="36"/>
      <c r="M56042" s="36"/>
      <c r="N56042" s="36"/>
    </row>
    <row r="56043" spans="12:14" x14ac:dyDescent="0.25">
      <c r="L56043" s="36"/>
      <c r="M56043" s="36"/>
      <c r="N56043" s="36"/>
    </row>
    <row r="56044" spans="12:14" x14ac:dyDescent="0.25">
      <c r="L56044" s="36"/>
      <c r="M56044" s="36"/>
      <c r="N56044" s="36"/>
    </row>
    <row r="56045" spans="12:14" x14ac:dyDescent="0.25">
      <c r="L56045" s="36"/>
      <c r="M56045" s="36"/>
      <c r="N56045" s="36"/>
    </row>
    <row r="56046" spans="12:14" x14ac:dyDescent="0.25">
      <c r="L56046" s="36"/>
      <c r="M56046" s="36"/>
      <c r="N56046" s="36"/>
    </row>
    <row r="56047" spans="12:14" x14ac:dyDescent="0.25">
      <c r="L56047" s="36"/>
      <c r="M56047" s="36"/>
      <c r="N56047" s="36"/>
    </row>
    <row r="56048" spans="12:14" x14ac:dyDescent="0.25">
      <c r="L56048" s="36"/>
      <c r="M56048" s="36"/>
      <c r="N56048" s="36"/>
    </row>
    <row r="56049" spans="12:14" x14ac:dyDescent="0.25">
      <c r="L56049" s="36"/>
      <c r="M56049" s="36"/>
      <c r="N56049" s="36"/>
    </row>
    <row r="56050" spans="12:14" x14ac:dyDescent="0.25">
      <c r="L56050" s="36"/>
      <c r="M56050" s="36"/>
      <c r="N56050" s="36"/>
    </row>
    <row r="56051" spans="12:14" x14ac:dyDescent="0.25">
      <c r="L56051" s="36"/>
      <c r="M56051" s="36"/>
      <c r="N56051" s="36"/>
    </row>
    <row r="56052" spans="12:14" x14ac:dyDescent="0.25">
      <c r="L56052" s="36"/>
      <c r="M56052" s="36"/>
      <c r="N56052" s="36"/>
    </row>
    <row r="56053" spans="12:14" x14ac:dyDescent="0.25">
      <c r="L56053" s="36"/>
      <c r="M56053" s="36"/>
      <c r="N56053" s="36"/>
    </row>
    <row r="56054" spans="12:14" x14ac:dyDescent="0.25">
      <c r="L56054" s="36"/>
      <c r="M56054" s="36"/>
      <c r="N56054" s="36"/>
    </row>
    <row r="56055" spans="12:14" x14ac:dyDescent="0.25">
      <c r="L56055" s="36"/>
      <c r="M56055" s="36"/>
      <c r="N56055" s="36"/>
    </row>
    <row r="56056" spans="12:14" x14ac:dyDescent="0.25">
      <c r="L56056" s="36"/>
      <c r="M56056" s="36"/>
      <c r="N56056" s="36"/>
    </row>
    <row r="56057" spans="12:14" x14ac:dyDescent="0.25">
      <c r="L56057" s="36"/>
      <c r="M56057" s="36"/>
      <c r="N56057" s="36"/>
    </row>
    <row r="56058" spans="12:14" x14ac:dyDescent="0.25">
      <c r="L56058" s="36"/>
      <c r="M56058" s="36"/>
      <c r="N56058" s="36"/>
    </row>
    <row r="56059" spans="12:14" x14ac:dyDescent="0.25">
      <c r="L56059" s="36"/>
      <c r="M56059" s="36"/>
      <c r="N56059" s="36"/>
    </row>
    <row r="56060" spans="12:14" x14ac:dyDescent="0.25">
      <c r="L56060" s="36"/>
      <c r="M56060" s="36"/>
      <c r="N56060" s="36"/>
    </row>
    <row r="56061" spans="12:14" x14ac:dyDescent="0.25">
      <c r="L56061" s="36"/>
      <c r="M56061" s="36"/>
      <c r="N56061" s="36"/>
    </row>
    <row r="56062" spans="12:14" x14ac:dyDescent="0.25">
      <c r="L56062" s="36"/>
      <c r="M56062" s="36"/>
      <c r="N56062" s="36"/>
    </row>
    <row r="56063" spans="12:14" x14ac:dyDescent="0.25">
      <c r="L56063" s="36"/>
      <c r="M56063" s="36"/>
      <c r="N56063" s="36"/>
    </row>
    <row r="56064" spans="12:14" x14ac:dyDescent="0.25">
      <c r="L56064" s="36"/>
      <c r="M56064" s="36"/>
      <c r="N56064" s="36"/>
    </row>
    <row r="56065" spans="12:14" x14ac:dyDescent="0.25">
      <c r="L56065" s="36"/>
      <c r="M56065" s="36"/>
      <c r="N56065" s="36"/>
    </row>
    <row r="56066" spans="12:14" x14ac:dyDescent="0.25">
      <c r="L56066" s="36"/>
      <c r="M56066" s="36"/>
      <c r="N56066" s="36"/>
    </row>
    <row r="56067" spans="12:14" x14ac:dyDescent="0.25">
      <c r="L56067" s="36"/>
      <c r="M56067" s="36"/>
      <c r="N56067" s="36"/>
    </row>
    <row r="56068" spans="12:14" x14ac:dyDescent="0.25">
      <c r="L56068" s="36"/>
      <c r="M56068" s="36"/>
      <c r="N56068" s="36"/>
    </row>
    <row r="56069" spans="12:14" x14ac:dyDescent="0.25">
      <c r="L56069" s="36"/>
      <c r="M56069" s="36"/>
      <c r="N56069" s="36"/>
    </row>
    <row r="56070" spans="12:14" x14ac:dyDescent="0.25">
      <c r="L56070" s="36"/>
      <c r="M56070" s="36"/>
      <c r="N56070" s="36"/>
    </row>
    <row r="56071" spans="12:14" x14ac:dyDescent="0.25">
      <c r="L56071" s="36"/>
      <c r="M56071" s="36"/>
      <c r="N56071" s="36"/>
    </row>
    <row r="56072" spans="12:14" x14ac:dyDescent="0.25">
      <c r="L56072" s="36"/>
      <c r="M56072" s="36"/>
      <c r="N56072" s="36"/>
    </row>
    <row r="56073" spans="12:14" x14ac:dyDescent="0.25">
      <c r="L56073" s="36"/>
      <c r="M56073" s="36"/>
      <c r="N56073" s="36"/>
    </row>
    <row r="56074" spans="12:14" x14ac:dyDescent="0.25">
      <c r="L56074" s="36"/>
      <c r="M56074" s="36"/>
      <c r="N56074" s="36"/>
    </row>
    <row r="56075" spans="12:14" x14ac:dyDescent="0.25">
      <c r="L56075" s="36"/>
      <c r="M56075" s="36"/>
      <c r="N56075" s="36"/>
    </row>
    <row r="56076" spans="12:14" x14ac:dyDescent="0.25">
      <c r="L56076" s="36"/>
      <c r="M56076" s="36"/>
      <c r="N56076" s="36"/>
    </row>
    <row r="56077" spans="12:14" x14ac:dyDescent="0.25">
      <c r="L56077" s="36"/>
      <c r="M56077" s="36"/>
      <c r="N56077" s="36"/>
    </row>
    <row r="56078" spans="12:14" x14ac:dyDescent="0.25">
      <c r="L56078" s="36"/>
      <c r="M56078" s="36"/>
      <c r="N56078" s="36"/>
    </row>
    <row r="56079" spans="12:14" x14ac:dyDescent="0.25">
      <c r="L56079" s="36"/>
      <c r="M56079" s="36"/>
      <c r="N56079" s="36"/>
    </row>
    <row r="56080" spans="12:14" x14ac:dyDescent="0.25">
      <c r="L56080" s="36"/>
      <c r="M56080" s="36"/>
      <c r="N56080" s="36"/>
    </row>
    <row r="56081" spans="12:14" x14ac:dyDescent="0.25">
      <c r="L56081" s="36"/>
      <c r="M56081" s="36"/>
      <c r="N56081" s="36"/>
    </row>
    <row r="56082" spans="12:14" x14ac:dyDescent="0.25">
      <c r="L56082" s="36"/>
      <c r="M56082" s="36"/>
      <c r="N56082" s="36"/>
    </row>
    <row r="56083" spans="12:14" x14ac:dyDescent="0.25">
      <c r="L56083" s="36"/>
      <c r="M56083" s="36"/>
      <c r="N56083" s="36"/>
    </row>
    <row r="56084" spans="12:14" x14ac:dyDescent="0.25">
      <c r="L56084" s="36"/>
      <c r="M56084" s="36"/>
      <c r="N56084" s="36"/>
    </row>
    <row r="56085" spans="12:14" x14ac:dyDescent="0.25">
      <c r="L56085" s="36"/>
      <c r="M56085" s="36"/>
      <c r="N56085" s="36"/>
    </row>
    <row r="56086" spans="12:14" x14ac:dyDescent="0.25">
      <c r="L56086" s="36"/>
      <c r="M56086" s="36"/>
      <c r="N56086" s="36"/>
    </row>
    <row r="56087" spans="12:14" x14ac:dyDescent="0.25">
      <c r="L56087" s="36"/>
      <c r="M56087" s="36"/>
      <c r="N56087" s="36"/>
    </row>
    <row r="56088" spans="12:14" x14ac:dyDescent="0.25">
      <c r="L56088" s="36"/>
      <c r="M56088" s="36"/>
      <c r="N56088" s="36"/>
    </row>
    <row r="56089" spans="12:14" x14ac:dyDescent="0.25">
      <c r="L56089" s="36"/>
      <c r="M56089" s="36"/>
      <c r="N56089" s="36"/>
    </row>
    <row r="56090" spans="12:14" x14ac:dyDescent="0.25">
      <c r="L56090" s="36"/>
      <c r="M56090" s="36"/>
      <c r="N56090" s="36"/>
    </row>
    <row r="56091" spans="12:14" x14ac:dyDescent="0.25">
      <c r="L56091" s="36"/>
      <c r="M56091" s="36"/>
      <c r="N56091" s="36"/>
    </row>
    <row r="56092" spans="12:14" x14ac:dyDescent="0.25">
      <c r="L56092" s="36"/>
      <c r="M56092" s="36"/>
      <c r="N56092" s="36"/>
    </row>
    <row r="56093" spans="12:14" x14ac:dyDescent="0.25">
      <c r="L56093" s="36"/>
      <c r="M56093" s="36"/>
      <c r="N56093" s="36"/>
    </row>
    <row r="56094" spans="12:14" x14ac:dyDescent="0.25">
      <c r="L56094" s="36"/>
      <c r="M56094" s="36"/>
      <c r="N56094" s="36"/>
    </row>
    <row r="56095" spans="12:14" x14ac:dyDescent="0.25">
      <c r="L56095" s="36"/>
      <c r="M56095" s="36"/>
      <c r="N56095" s="36"/>
    </row>
    <row r="56096" spans="12:14" x14ac:dyDescent="0.25">
      <c r="L56096" s="36"/>
      <c r="M56096" s="36"/>
      <c r="N56096" s="36"/>
    </row>
    <row r="56097" spans="12:14" x14ac:dyDescent="0.25">
      <c r="L56097" s="36"/>
      <c r="M56097" s="36"/>
      <c r="N56097" s="36"/>
    </row>
    <row r="56098" spans="12:14" x14ac:dyDescent="0.25">
      <c r="L56098" s="36"/>
      <c r="M56098" s="36"/>
      <c r="N56098" s="36"/>
    </row>
    <row r="56099" spans="12:14" x14ac:dyDescent="0.25">
      <c r="L56099" s="36"/>
      <c r="M56099" s="36"/>
      <c r="N56099" s="36"/>
    </row>
    <row r="56100" spans="12:14" x14ac:dyDescent="0.25">
      <c r="L56100" s="36"/>
      <c r="M56100" s="36"/>
      <c r="N56100" s="36"/>
    </row>
    <row r="56101" spans="12:14" x14ac:dyDescent="0.25">
      <c r="L56101" s="36"/>
      <c r="M56101" s="36"/>
      <c r="N56101" s="36"/>
    </row>
    <row r="56102" spans="12:14" x14ac:dyDescent="0.25">
      <c r="L56102" s="36"/>
      <c r="M56102" s="36"/>
      <c r="N56102" s="36"/>
    </row>
    <row r="56103" spans="12:14" x14ac:dyDescent="0.25">
      <c r="L56103" s="36"/>
      <c r="M56103" s="36"/>
      <c r="N56103" s="36"/>
    </row>
    <row r="56104" spans="12:14" x14ac:dyDescent="0.25">
      <c r="L56104" s="36"/>
      <c r="M56104" s="36"/>
      <c r="N56104" s="36"/>
    </row>
    <row r="56105" spans="12:14" x14ac:dyDescent="0.25">
      <c r="L56105" s="36"/>
      <c r="M56105" s="36"/>
      <c r="N56105" s="36"/>
    </row>
    <row r="56106" spans="12:14" x14ac:dyDescent="0.25">
      <c r="L56106" s="36"/>
      <c r="M56106" s="36"/>
      <c r="N56106" s="36"/>
    </row>
    <row r="56107" spans="12:14" x14ac:dyDescent="0.25">
      <c r="L56107" s="36"/>
      <c r="M56107" s="36"/>
      <c r="N56107" s="36"/>
    </row>
    <row r="56108" spans="12:14" x14ac:dyDescent="0.25">
      <c r="L56108" s="36"/>
      <c r="M56108" s="36"/>
      <c r="N56108" s="36"/>
    </row>
    <row r="56109" spans="12:14" x14ac:dyDescent="0.25">
      <c r="L56109" s="36"/>
      <c r="M56109" s="36"/>
      <c r="N56109" s="36"/>
    </row>
    <row r="56110" spans="12:14" x14ac:dyDescent="0.25">
      <c r="L56110" s="36"/>
      <c r="M56110" s="36"/>
      <c r="N56110" s="36"/>
    </row>
    <row r="56111" spans="12:14" x14ac:dyDescent="0.25">
      <c r="L56111" s="36"/>
      <c r="M56111" s="36"/>
      <c r="N56111" s="36"/>
    </row>
    <row r="56112" spans="12:14" x14ac:dyDescent="0.25">
      <c r="L56112" s="36"/>
      <c r="M56112" s="36"/>
      <c r="N56112" s="36"/>
    </row>
    <row r="56113" spans="12:14" x14ac:dyDescent="0.25">
      <c r="L56113" s="36"/>
      <c r="M56113" s="36"/>
      <c r="N56113" s="36"/>
    </row>
    <row r="56114" spans="12:14" x14ac:dyDescent="0.25">
      <c r="L56114" s="36"/>
      <c r="M56114" s="36"/>
      <c r="N56114" s="36"/>
    </row>
    <row r="56115" spans="12:14" x14ac:dyDescent="0.25">
      <c r="L56115" s="36"/>
      <c r="M56115" s="36"/>
      <c r="N56115" s="36"/>
    </row>
    <row r="56116" spans="12:14" x14ac:dyDescent="0.25">
      <c r="L56116" s="36"/>
      <c r="M56116" s="36"/>
      <c r="N56116" s="36"/>
    </row>
    <row r="56117" spans="12:14" x14ac:dyDescent="0.25">
      <c r="L56117" s="36"/>
      <c r="M56117" s="36"/>
      <c r="N56117" s="36"/>
    </row>
    <row r="56118" spans="12:14" x14ac:dyDescent="0.25">
      <c r="L56118" s="36"/>
      <c r="M56118" s="36"/>
      <c r="N56118" s="36"/>
    </row>
    <row r="56119" spans="12:14" x14ac:dyDescent="0.25">
      <c r="L56119" s="36"/>
      <c r="M56119" s="36"/>
      <c r="N56119" s="36"/>
    </row>
    <row r="56120" spans="12:14" x14ac:dyDescent="0.25">
      <c r="L56120" s="36"/>
      <c r="M56120" s="36"/>
      <c r="N56120" s="36"/>
    </row>
    <row r="56121" spans="12:14" x14ac:dyDescent="0.25">
      <c r="L56121" s="36"/>
      <c r="M56121" s="36"/>
      <c r="N56121" s="36"/>
    </row>
    <row r="56122" spans="12:14" x14ac:dyDescent="0.25">
      <c r="L56122" s="36"/>
      <c r="M56122" s="36"/>
      <c r="N56122" s="36"/>
    </row>
    <row r="56123" spans="12:14" x14ac:dyDescent="0.25">
      <c r="L56123" s="36"/>
      <c r="M56123" s="36"/>
      <c r="N56123" s="36"/>
    </row>
    <row r="56124" spans="12:14" x14ac:dyDescent="0.25">
      <c r="L56124" s="36"/>
      <c r="M56124" s="36"/>
      <c r="N56124" s="36"/>
    </row>
    <row r="56125" spans="12:14" x14ac:dyDescent="0.25">
      <c r="L56125" s="36"/>
      <c r="M56125" s="36"/>
      <c r="N56125" s="36"/>
    </row>
    <row r="56126" spans="12:14" x14ac:dyDescent="0.25">
      <c r="L56126" s="36"/>
      <c r="M56126" s="36"/>
      <c r="N56126" s="36"/>
    </row>
    <row r="56127" spans="12:14" x14ac:dyDescent="0.25">
      <c r="L56127" s="36"/>
      <c r="M56127" s="36"/>
      <c r="N56127" s="36"/>
    </row>
    <row r="56128" spans="12:14" x14ac:dyDescent="0.25">
      <c r="L56128" s="36"/>
      <c r="M56128" s="36"/>
      <c r="N56128" s="36"/>
    </row>
    <row r="56129" spans="12:14" x14ac:dyDescent="0.25">
      <c r="L56129" s="36"/>
      <c r="M56129" s="36"/>
      <c r="N56129" s="36"/>
    </row>
    <row r="56130" spans="12:14" x14ac:dyDescent="0.25">
      <c r="L56130" s="36"/>
      <c r="M56130" s="36"/>
      <c r="N56130" s="36"/>
    </row>
    <row r="56131" spans="12:14" x14ac:dyDescent="0.25">
      <c r="L56131" s="36"/>
      <c r="M56131" s="36"/>
      <c r="N56131" s="36"/>
    </row>
    <row r="56132" spans="12:14" x14ac:dyDescent="0.25">
      <c r="L56132" s="36"/>
      <c r="M56132" s="36"/>
      <c r="N56132" s="36"/>
    </row>
    <row r="56133" spans="12:14" x14ac:dyDescent="0.25">
      <c r="L56133" s="36"/>
      <c r="M56133" s="36"/>
      <c r="N56133" s="36"/>
    </row>
    <row r="56134" spans="12:14" x14ac:dyDescent="0.25">
      <c r="L56134" s="36"/>
      <c r="M56134" s="36"/>
      <c r="N56134" s="36"/>
    </row>
    <row r="56135" spans="12:14" x14ac:dyDescent="0.25">
      <c r="L56135" s="36"/>
      <c r="M56135" s="36"/>
      <c r="N56135" s="36"/>
    </row>
    <row r="56136" spans="12:14" x14ac:dyDescent="0.25">
      <c r="L56136" s="36"/>
      <c r="M56136" s="36"/>
      <c r="N56136" s="36"/>
    </row>
    <row r="56137" spans="12:14" x14ac:dyDescent="0.25">
      <c r="L56137" s="36"/>
      <c r="M56137" s="36"/>
      <c r="N56137" s="36"/>
    </row>
    <row r="56138" spans="12:14" x14ac:dyDescent="0.25">
      <c r="L56138" s="36"/>
      <c r="M56138" s="36"/>
      <c r="N56138" s="36"/>
    </row>
    <row r="56139" spans="12:14" x14ac:dyDescent="0.25">
      <c r="L56139" s="36"/>
      <c r="M56139" s="36"/>
      <c r="N56139" s="36"/>
    </row>
    <row r="56140" spans="12:14" x14ac:dyDescent="0.25">
      <c r="L56140" s="36"/>
      <c r="M56140" s="36"/>
      <c r="N56140" s="36"/>
    </row>
    <row r="56141" spans="12:14" x14ac:dyDescent="0.25">
      <c r="L56141" s="36"/>
      <c r="M56141" s="36"/>
      <c r="N56141" s="36"/>
    </row>
    <row r="56142" spans="12:14" x14ac:dyDescent="0.25">
      <c r="L56142" s="36"/>
      <c r="M56142" s="36"/>
      <c r="N56142" s="36"/>
    </row>
    <row r="56143" spans="12:14" x14ac:dyDescent="0.25">
      <c r="L56143" s="36"/>
      <c r="M56143" s="36"/>
      <c r="N56143" s="36"/>
    </row>
    <row r="56144" spans="12:14" x14ac:dyDescent="0.25">
      <c r="L56144" s="36"/>
      <c r="M56144" s="36"/>
      <c r="N56144" s="36"/>
    </row>
    <row r="56145" spans="12:14" x14ac:dyDescent="0.25">
      <c r="L56145" s="36"/>
      <c r="M56145" s="36"/>
      <c r="N56145" s="36"/>
    </row>
    <row r="56146" spans="12:14" x14ac:dyDescent="0.25">
      <c r="L56146" s="36"/>
      <c r="M56146" s="36"/>
      <c r="N56146" s="36"/>
    </row>
    <row r="56147" spans="12:14" x14ac:dyDescent="0.25">
      <c r="L56147" s="36"/>
      <c r="M56147" s="36"/>
      <c r="N56147" s="36"/>
    </row>
    <row r="56148" spans="12:14" x14ac:dyDescent="0.25">
      <c r="L56148" s="36"/>
      <c r="M56148" s="36"/>
      <c r="N56148" s="36"/>
    </row>
    <row r="56149" spans="12:14" x14ac:dyDescent="0.25">
      <c r="L56149" s="36"/>
      <c r="M56149" s="36"/>
      <c r="N56149" s="36"/>
    </row>
    <row r="56150" spans="12:14" x14ac:dyDescent="0.25">
      <c r="L56150" s="36"/>
      <c r="M56150" s="36"/>
      <c r="N56150" s="36"/>
    </row>
    <row r="56151" spans="12:14" x14ac:dyDescent="0.25">
      <c r="L56151" s="36"/>
      <c r="M56151" s="36"/>
      <c r="N56151" s="36"/>
    </row>
    <row r="56152" spans="12:14" x14ac:dyDescent="0.25">
      <c r="L56152" s="36"/>
      <c r="M56152" s="36"/>
      <c r="N56152" s="36"/>
    </row>
    <row r="56153" spans="12:14" x14ac:dyDescent="0.25">
      <c r="L56153" s="36"/>
      <c r="M56153" s="36"/>
      <c r="N56153" s="36"/>
    </row>
    <row r="56154" spans="12:14" x14ac:dyDescent="0.25">
      <c r="L56154" s="36"/>
      <c r="M56154" s="36"/>
      <c r="N56154" s="36"/>
    </row>
    <row r="56155" spans="12:14" x14ac:dyDescent="0.25">
      <c r="L56155" s="36"/>
      <c r="M56155" s="36"/>
      <c r="N56155" s="36"/>
    </row>
    <row r="56156" spans="12:14" x14ac:dyDescent="0.25">
      <c r="L56156" s="36"/>
      <c r="M56156" s="36"/>
      <c r="N56156" s="36"/>
    </row>
    <row r="56157" spans="12:14" x14ac:dyDescent="0.25">
      <c r="L56157" s="36"/>
      <c r="M56157" s="36"/>
      <c r="N56157" s="36"/>
    </row>
    <row r="56158" spans="12:14" x14ac:dyDescent="0.25">
      <c r="L56158" s="36"/>
      <c r="M56158" s="36"/>
      <c r="N56158" s="36"/>
    </row>
    <row r="56159" spans="12:14" x14ac:dyDescent="0.25">
      <c r="L56159" s="36"/>
      <c r="M56159" s="36"/>
      <c r="N56159" s="36"/>
    </row>
    <row r="56160" spans="12:14" x14ac:dyDescent="0.25">
      <c r="L56160" s="36"/>
      <c r="M56160" s="36"/>
      <c r="N56160" s="36"/>
    </row>
    <row r="56161" spans="12:14" x14ac:dyDescent="0.25">
      <c r="L56161" s="36"/>
      <c r="M56161" s="36"/>
      <c r="N56161" s="36"/>
    </row>
    <row r="56162" spans="12:14" x14ac:dyDescent="0.25">
      <c r="L56162" s="36"/>
      <c r="M56162" s="36"/>
      <c r="N56162" s="36"/>
    </row>
    <row r="56163" spans="12:14" x14ac:dyDescent="0.25">
      <c r="L56163" s="36"/>
      <c r="M56163" s="36"/>
      <c r="N56163" s="36"/>
    </row>
    <row r="56164" spans="12:14" x14ac:dyDescent="0.25">
      <c r="L56164" s="36"/>
      <c r="M56164" s="36"/>
      <c r="N56164" s="36"/>
    </row>
    <row r="56165" spans="12:14" x14ac:dyDescent="0.25">
      <c r="L56165" s="36"/>
      <c r="M56165" s="36"/>
      <c r="N56165" s="36"/>
    </row>
    <row r="56166" spans="12:14" x14ac:dyDescent="0.25">
      <c r="L56166" s="36"/>
      <c r="M56166" s="36"/>
      <c r="N56166" s="36"/>
    </row>
    <row r="56167" spans="12:14" x14ac:dyDescent="0.25">
      <c r="L56167" s="36"/>
      <c r="M56167" s="36"/>
      <c r="N56167" s="36"/>
    </row>
    <row r="56168" spans="12:14" x14ac:dyDescent="0.25">
      <c r="L56168" s="36"/>
      <c r="M56168" s="36"/>
      <c r="N56168" s="36"/>
    </row>
    <row r="56169" spans="12:14" x14ac:dyDescent="0.25">
      <c r="L56169" s="36"/>
      <c r="M56169" s="36"/>
      <c r="N56169" s="36"/>
    </row>
    <row r="56170" spans="12:14" x14ac:dyDescent="0.25">
      <c r="L56170" s="36"/>
      <c r="M56170" s="36"/>
      <c r="N56170" s="36"/>
    </row>
    <row r="56171" spans="12:14" x14ac:dyDescent="0.25">
      <c r="L56171" s="36"/>
      <c r="M56171" s="36"/>
      <c r="N56171" s="36"/>
    </row>
    <row r="56172" spans="12:14" x14ac:dyDescent="0.25">
      <c r="L56172" s="36"/>
      <c r="M56172" s="36"/>
      <c r="N56172" s="36"/>
    </row>
    <row r="56173" spans="12:14" x14ac:dyDescent="0.25">
      <c r="L56173" s="36"/>
      <c r="M56173" s="36"/>
      <c r="N56173" s="36"/>
    </row>
    <row r="56174" spans="12:14" x14ac:dyDescent="0.25">
      <c r="L56174" s="36"/>
      <c r="M56174" s="36"/>
      <c r="N56174" s="36"/>
    </row>
    <row r="56175" spans="12:14" x14ac:dyDescent="0.25">
      <c r="L56175" s="36"/>
      <c r="M56175" s="36"/>
      <c r="N56175" s="36"/>
    </row>
    <row r="56176" spans="12:14" x14ac:dyDescent="0.25">
      <c r="L56176" s="36"/>
      <c r="M56176" s="36"/>
      <c r="N56176" s="36"/>
    </row>
    <row r="56177" spans="12:14" x14ac:dyDescent="0.25">
      <c r="L56177" s="36"/>
      <c r="M56177" s="36"/>
      <c r="N56177" s="36"/>
    </row>
    <row r="56178" spans="12:14" x14ac:dyDescent="0.25">
      <c r="L56178" s="36"/>
      <c r="M56178" s="36"/>
      <c r="N56178" s="36"/>
    </row>
    <row r="56179" spans="12:14" x14ac:dyDescent="0.25">
      <c r="L56179" s="36"/>
      <c r="M56179" s="36"/>
      <c r="N56179" s="36"/>
    </row>
    <row r="56180" spans="12:14" x14ac:dyDescent="0.25">
      <c r="L56180" s="36"/>
      <c r="M56180" s="36"/>
      <c r="N56180" s="36"/>
    </row>
    <row r="56181" spans="12:14" x14ac:dyDescent="0.25">
      <c r="L56181" s="36"/>
      <c r="M56181" s="36"/>
      <c r="N56181" s="36"/>
    </row>
    <row r="56182" spans="12:14" x14ac:dyDescent="0.25">
      <c r="L56182" s="36"/>
      <c r="M56182" s="36"/>
      <c r="N56182" s="36"/>
    </row>
    <row r="56183" spans="12:14" x14ac:dyDescent="0.25">
      <c r="L56183" s="36"/>
      <c r="M56183" s="36"/>
      <c r="N56183" s="36"/>
    </row>
    <row r="56184" spans="12:14" x14ac:dyDescent="0.25">
      <c r="L56184" s="36"/>
      <c r="M56184" s="36"/>
      <c r="N56184" s="36"/>
    </row>
    <row r="56185" spans="12:14" x14ac:dyDescent="0.25">
      <c r="L56185" s="36"/>
      <c r="M56185" s="36"/>
      <c r="N56185" s="36"/>
    </row>
    <row r="56186" spans="12:14" x14ac:dyDescent="0.25">
      <c r="L56186" s="36"/>
      <c r="M56186" s="36"/>
      <c r="N56186" s="36"/>
    </row>
    <row r="56187" spans="12:14" x14ac:dyDescent="0.25">
      <c r="L56187" s="36"/>
      <c r="M56187" s="36"/>
      <c r="N56187" s="36"/>
    </row>
    <row r="56188" spans="12:14" x14ac:dyDescent="0.25">
      <c r="L56188" s="36"/>
      <c r="M56188" s="36"/>
      <c r="N56188" s="36"/>
    </row>
    <row r="56189" spans="12:14" x14ac:dyDescent="0.25">
      <c r="L56189" s="36"/>
      <c r="M56189" s="36"/>
      <c r="N56189" s="36"/>
    </row>
    <row r="56190" spans="12:14" x14ac:dyDescent="0.25">
      <c r="L56190" s="36"/>
      <c r="M56190" s="36"/>
      <c r="N56190" s="36"/>
    </row>
    <row r="56191" spans="12:14" x14ac:dyDescent="0.25">
      <c r="L56191" s="36"/>
      <c r="M56191" s="36"/>
      <c r="N56191" s="36"/>
    </row>
    <row r="56192" spans="12:14" x14ac:dyDescent="0.25">
      <c r="L56192" s="36"/>
      <c r="M56192" s="36"/>
      <c r="N56192" s="36"/>
    </row>
    <row r="56193" spans="12:14" x14ac:dyDescent="0.25">
      <c r="L56193" s="36"/>
      <c r="M56193" s="36"/>
      <c r="N56193" s="36"/>
    </row>
    <row r="56194" spans="12:14" x14ac:dyDescent="0.25">
      <c r="L56194" s="36"/>
      <c r="M56194" s="36"/>
      <c r="N56194" s="36"/>
    </row>
    <row r="56195" spans="12:14" x14ac:dyDescent="0.25">
      <c r="L56195" s="36"/>
      <c r="M56195" s="36"/>
      <c r="N56195" s="36"/>
    </row>
    <row r="56196" spans="12:14" x14ac:dyDescent="0.25">
      <c r="L56196" s="36"/>
      <c r="M56196" s="36"/>
      <c r="N56196" s="36"/>
    </row>
    <row r="56197" spans="12:14" x14ac:dyDescent="0.25">
      <c r="L56197" s="36"/>
      <c r="M56197" s="36"/>
      <c r="N56197" s="36"/>
    </row>
    <row r="56198" spans="12:14" x14ac:dyDescent="0.25">
      <c r="L56198" s="36"/>
      <c r="M56198" s="36"/>
      <c r="N56198" s="36"/>
    </row>
    <row r="56199" spans="12:14" x14ac:dyDescent="0.25">
      <c r="L56199" s="36"/>
      <c r="M56199" s="36"/>
      <c r="N56199" s="36"/>
    </row>
    <row r="56200" spans="12:14" x14ac:dyDescent="0.25">
      <c r="L56200" s="36"/>
      <c r="M56200" s="36"/>
      <c r="N56200" s="36"/>
    </row>
    <row r="56201" spans="12:14" x14ac:dyDescent="0.25">
      <c r="L56201" s="36"/>
      <c r="M56201" s="36"/>
      <c r="N56201" s="36"/>
    </row>
    <row r="56202" spans="12:14" x14ac:dyDescent="0.25">
      <c r="L56202" s="36"/>
      <c r="M56202" s="36"/>
      <c r="N56202" s="36"/>
    </row>
    <row r="56203" spans="12:14" x14ac:dyDescent="0.25">
      <c r="L56203" s="36"/>
      <c r="M56203" s="36"/>
      <c r="N56203" s="36"/>
    </row>
    <row r="56204" spans="12:14" x14ac:dyDescent="0.25">
      <c r="L56204" s="36"/>
      <c r="M56204" s="36"/>
      <c r="N56204" s="36"/>
    </row>
    <row r="56205" spans="12:14" x14ac:dyDescent="0.25">
      <c r="L56205" s="36"/>
      <c r="M56205" s="36"/>
      <c r="N56205" s="36"/>
    </row>
    <row r="56206" spans="12:14" x14ac:dyDescent="0.25">
      <c r="L56206" s="36"/>
      <c r="M56206" s="36"/>
      <c r="N56206" s="36"/>
    </row>
    <row r="56207" spans="12:14" x14ac:dyDescent="0.25">
      <c r="L56207" s="36"/>
      <c r="M56207" s="36"/>
      <c r="N56207" s="36"/>
    </row>
    <row r="56208" spans="12:14" x14ac:dyDescent="0.25">
      <c r="L56208" s="36"/>
      <c r="M56208" s="36"/>
      <c r="N56208" s="36"/>
    </row>
    <row r="56209" spans="12:14" x14ac:dyDescent="0.25">
      <c r="L56209" s="36"/>
      <c r="M56209" s="36"/>
      <c r="N56209" s="36"/>
    </row>
    <row r="56210" spans="12:14" x14ac:dyDescent="0.25">
      <c r="L56210" s="36"/>
      <c r="M56210" s="36"/>
      <c r="N56210" s="36"/>
    </row>
    <row r="56211" spans="12:14" x14ac:dyDescent="0.25">
      <c r="L56211" s="36"/>
      <c r="M56211" s="36"/>
      <c r="N56211" s="36"/>
    </row>
    <row r="56212" spans="12:14" x14ac:dyDescent="0.25">
      <c r="L56212" s="36"/>
      <c r="M56212" s="36"/>
      <c r="N56212" s="36"/>
    </row>
    <row r="56213" spans="12:14" x14ac:dyDescent="0.25">
      <c r="L56213" s="36"/>
      <c r="M56213" s="36"/>
      <c r="N56213" s="36"/>
    </row>
    <row r="56214" spans="12:14" x14ac:dyDescent="0.25">
      <c r="L56214" s="36"/>
      <c r="M56214" s="36"/>
      <c r="N56214" s="36"/>
    </row>
    <row r="56215" spans="12:14" x14ac:dyDescent="0.25">
      <c r="L56215" s="36"/>
      <c r="M56215" s="36"/>
      <c r="N56215" s="36"/>
    </row>
    <row r="56216" spans="12:14" x14ac:dyDescent="0.25">
      <c r="L56216" s="36"/>
      <c r="M56216" s="36"/>
      <c r="N56216" s="36"/>
    </row>
    <row r="56217" spans="12:14" x14ac:dyDescent="0.25">
      <c r="L56217" s="36"/>
      <c r="M56217" s="36"/>
      <c r="N56217" s="36"/>
    </row>
    <row r="56218" spans="12:14" x14ac:dyDescent="0.25">
      <c r="L56218" s="36"/>
      <c r="M56218" s="36"/>
      <c r="N56218" s="36"/>
    </row>
    <row r="56219" spans="12:14" x14ac:dyDescent="0.25">
      <c r="L56219" s="36"/>
      <c r="M56219" s="36"/>
      <c r="N56219" s="36"/>
    </row>
    <row r="56220" spans="12:14" x14ac:dyDescent="0.25">
      <c r="L56220" s="36"/>
      <c r="M56220" s="36"/>
      <c r="N56220" s="36"/>
    </row>
    <row r="56221" spans="12:14" x14ac:dyDescent="0.25">
      <c r="L56221" s="36"/>
      <c r="M56221" s="36"/>
      <c r="N56221" s="36"/>
    </row>
    <row r="56222" spans="12:14" x14ac:dyDescent="0.25">
      <c r="L56222" s="36"/>
      <c r="M56222" s="36"/>
      <c r="N56222" s="36"/>
    </row>
    <row r="56223" spans="12:14" x14ac:dyDescent="0.25">
      <c r="L56223" s="36"/>
      <c r="M56223" s="36"/>
      <c r="N56223" s="36"/>
    </row>
    <row r="56224" spans="12:14" x14ac:dyDescent="0.25">
      <c r="L56224" s="36"/>
      <c r="M56224" s="36"/>
      <c r="N56224" s="36"/>
    </row>
    <row r="56225" spans="12:14" x14ac:dyDescent="0.25">
      <c r="L56225" s="36"/>
      <c r="M56225" s="36"/>
      <c r="N56225" s="36"/>
    </row>
    <row r="56226" spans="12:14" x14ac:dyDescent="0.25">
      <c r="L56226" s="36"/>
      <c r="M56226" s="36"/>
      <c r="N56226" s="36"/>
    </row>
    <row r="56227" spans="12:14" x14ac:dyDescent="0.25">
      <c r="L56227" s="36"/>
      <c r="M56227" s="36"/>
      <c r="N56227" s="36"/>
    </row>
    <row r="56228" spans="12:14" x14ac:dyDescent="0.25">
      <c r="L56228" s="36"/>
      <c r="M56228" s="36"/>
      <c r="N56228" s="36"/>
    </row>
    <row r="56229" spans="12:14" x14ac:dyDescent="0.25">
      <c r="L56229" s="36"/>
      <c r="M56229" s="36"/>
      <c r="N56229" s="36"/>
    </row>
    <row r="56230" spans="12:14" x14ac:dyDescent="0.25">
      <c r="L56230" s="36"/>
      <c r="M56230" s="36"/>
      <c r="N56230" s="36"/>
    </row>
    <row r="56231" spans="12:14" x14ac:dyDescent="0.25">
      <c r="L56231" s="36"/>
      <c r="M56231" s="36"/>
      <c r="N56231" s="36"/>
    </row>
    <row r="56232" spans="12:14" x14ac:dyDescent="0.25">
      <c r="L56232" s="36"/>
      <c r="M56232" s="36"/>
      <c r="N56232" s="36"/>
    </row>
    <row r="56233" spans="12:14" x14ac:dyDescent="0.25">
      <c r="L56233" s="36"/>
      <c r="M56233" s="36"/>
      <c r="N56233" s="36"/>
    </row>
    <row r="56234" spans="12:14" x14ac:dyDescent="0.25">
      <c r="L56234" s="36"/>
      <c r="M56234" s="36"/>
      <c r="N56234" s="36"/>
    </row>
    <row r="56235" spans="12:14" x14ac:dyDescent="0.25">
      <c r="L56235" s="36"/>
      <c r="M56235" s="36"/>
      <c r="N56235" s="36"/>
    </row>
    <row r="56236" spans="12:14" x14ac:dyDescent="0.25">
      <c r="L56236" s="36"/>
      <c r="M56236" s="36"/>
      <c r="N56236" s="36"/>
    </row>
    <row r="56237" spans="12:14" x14ac:dyDescent="0.25">
      <c r="L56237" s="36"/>
      <c r="M56237" s="36"/>
      <c r="N56237" s="36"/>
    </row>
    <row r="56238" spans="12:14" x14ac:dyDescent="0.25">
      <c r="L56238" s="36"/>
      <c r="M56238" s="36"/>
      <c r="N56238" s="36"/>
    </row>
    <row r="56239" spans="12:14" x14ac:dyDescent="0.25">
      <c r="L56239" s="36"/>
      <c r="M56239" s="36"/>
      <c r="N56239" s="36"/>
    </row>
    <row r="56240" spans="12:14" x14ac:dyDescent="0.25">
      <c r="L56240" s="36"/>
      <c r="M56240" s="36"/>
      <c r="N56240" s="36"/>
    </row>
    <row r="56241" spans="12:14" x14ac:dyDescent="0.25">
      <c r="L56241" s="36"/>
      <c r="M56241" s="36"/>
      <c r="N56241" s="36"/>
    </row>
    <row r="56242" spans="12:14" x14ac:dyDescent="0.25">
      <c r="L56242" s="36"/>
      <c r="M56242" s="36"/>
      <c r="N56242" s="36"/>
    </row>
    <row r="56243" spans="12:14" x14ac:dyDescent="0.25">
      <c r="L56243" s="36"/>
      <c r="M56243" s="36"/>
      <c r="N56243" s="36"/>
    </row>
    <row r="56244" spans="12:14" x14ac:dyDescent="0.25">
      <c r="L56244" s="36"/>
      <c r="M56244" s="36"/>
      <c r="N56244" s="36"/>
    </row>
    <row r="56245" spans="12:14" x14ac:dyDescent="0.25">
      <c r="L56245" s="36"/>
      <c r="M56245" s="36"/>
      <c r="N56245" s="36"/>
    </row>
    <row r="56246" spans="12:14" x14ac:dyDescent="0.25">
      <c r="L56246" s="36"/>
      <c r="M56246" s="36"/>
      <c r="N56246" s="36"/>
    </row>
    <row r="56247" spans="12:14" x14ac:dyDescent="0.25">
      <c r="L56247" s="36"/>
      <c r="M56247" s="36"/>
      <c r="N56247" s="36"/>
    </row>
    <row r="56248" spans="12:14" x14ac:dyDescent="0.25">
      <c r="L56248" s="36"/>
      <c r="M56248" s="36"/>
      <c r="N56248" s="36"/>
    </row>
    <row r="56249" spans="12:14" x14ac:dyDescent="0.25">
      <c r="L56249" s="36"/>
      <c r="M56249" s="36"/>
      <c r="N56249" s="36"/>
    </row>
    <row r="56250" spans="12:14" x14ac:dyDescent="0.25">
      <c r="L56250" s="36"/>
      <c r="M56250" s="36"/>
      <c r="N56250" s="36"/>
    </row>
    <row r="56251" spans="12:14" x14ac:dyDescent="0.25">
      <c r="L56251" s="36"/>
      <c r="M56251" s="36"/>
      <c r="N56251" s="36"/>
    </row>
    <row r="56252" spans="12:14" x14ac:dyDescent="0.25">
      <c r="L56252" s="36"/>
      <c r="M56252" s="36"/>
      <c r="N56252" s="36"/>
    </row>
    <row r="56253" spans="12:14" x14ac:dyDescent="0.25">
      <c r="L56253" s="36"/>
      <c r="M56253" s="36"/>
      <c r="N56253" s="36"/>
    </row>
    <row r="56254" spans="12:14" x14ac:dyDescent="0.25">
      <c r="L56254" s="36"/>
      <c r="M56254" s="36"/>
      <c r="N56254" s="36"/>
    </row>
    <row r="56255" spans="12:14" x14ac:dyDescent="0.25">
      <c r="L56255" s="36"/>
      <c r="M56255" s="36"/>
      <c r="N56255" s="36"/>
    </row>
    <row r="56256" spans="12:14" x14ac:dyDescent="0.25">
      <c r="L56256" s="36"/>
      <c r="M56256" s="36"/>
      <c r="N56256" s="36"/>
    </row>
    <row r="56257" spans="12:14" x14ac:dyDescent="0.25">
      <c r="L56257" s="36"/>
      <c r="M56257" s="36"/>
      <c r="N56257" s="36"/>
    </row>
    <row r="56258" spans="12:14" x14ac:dyDescent="0.25">
      <c r="L56258" s="36"/>
      <c r="M56258" s="36"/>
      <c r="N56258" s="36"/>
    </row>
    <row r="56259" spans="12:14" x14ac:dyDescent="0.25">
      <c r="L56259" s="36"/>
      <c r="M56259" s="36"/>
      <c r="N56259" s="36"/>
    </row>
    <row r="56260" spans="12:14" x14ac:dyDescent="0.25">
      <c r="L56260" s="36"/>
      <c r="M56260" s="36"/>
      <c r="N56260" s="36"/>
    </row>
    <row r="56261" spans="12:14" x14ac:dyDescent="0.25">
      <c r="L56261" s="36"/>
      <c r="M56261" s="36"/>
      <c r="N56261" s="36"/>
    </row>
    <row r="56262" spans="12:14" x14ac:dyDescent="0.25">
      <c r="L56262" s="36"/>
      <c r="M56262" s="36"/>
      <c r="N56262" s="36"/>
    </row>
    <row r="56263" spans="12:14" x14ac:dyDescent="0.25">
      <c r="L56263" s="36"/>
      <c r="M56263" s="36"/>
      <c r="N56263" s="36"/>
    </row>
    <row r="56264" spans="12:14" x14ac:dyDescent="0.25">
      <c r="L56264" s="36"/>
      <c r="M56264" s="36"/>
      <c r="N56264" s="36"/>
    </row>
    <row r="56265" spans="12:14" x14ac:dyDescent="0.25">
      <c r="L56265" s="36"/>
      <c r="M56265" s="36"/>
      <c r="N56265" s="36"/>
    </row>
    <row r="56266" spans="12:14" x14ac:dyDescent="0.25">
      <c r="L56266" s="36"/>
      <c r="M56266" s="36"/>
      <c r="N56266" s="36"/>
    </row>
    <row r="56267" spans="12:14" x14ac:dyDescent="0.25">
      <c r="L56267" s="36"/>
      <c r="M56267" s="36"/>
      <c r="N56267" s="36"/>
    </row>
    <row r="56268" spans="12:14" x14ac:dyDescent="0.25">
      <c r="L56268" s="36"/>
      <c r="M56268" s="36"/>
      <c r="N56268" s="36"/>
    </row>
    <row r="56269" spans="12:14" x14ac:dyDescent="0.25">
      <c r="L56269" s="36"/>
      <c r="M56269" s="36"/>
      <c r="N56269" s="36"/>
    </row>
    <row r="56270" spans="12:14" x14ac:dyDescent="0.25">
      <c r="L56270" s="36"/>
      <c r="M56270" s="36"/>
      <c r="N56270" s="36"/>
    </row>
    <row r="56271" spans="12:14" x14ac:dyDescent="0.25">
      <c r="L56271" s="36"/>
      <c r="M56271" s="36"/>
      <c r="N56271" s="36"/>
    </row>
    <row r="56272" spans="12:14" x14ac:dyDescent="0.25">
      <c r="L56272" s="36"/>
      <c r="M56272" s="36"/>
      <c r="N56272" s="36"/>
    </row>
    <row r="56273" spans="12:14" x14ac:dyDescent="0.25">
      <c r="L56273" s="36"/>
      <c r="M56273" s="36"/>
      <c r="N56273" s="36"/>
    </row>
    <row r="56274" spans="12:14" x14ac:dyDescent="0.25">
      <c r="L56274" s="36"/>
      <c r="M56274" s="36"/>
      <c r="N56274" s="36"/>
    </row>
    <row r="56275" spans="12:14" x14ac:dyDescent="0.25">
      <c r="L56275" s="36"/>
      <c r="M56275" s="36"/>
      <c r="N56275" s="36"/>
    </row>
    <row r="56276" spans="12:14" x14ac:dyDescent="0.25">
      <c r="L56276" s="36"/>
      <c r="M56276" s="36"/>
      <c r="N56276" s="36"/>
    </row>
    <row r="56277" spans="12:14" x14ac:dyDescent="0.25">
      <c r="L56277" s="36"/>
      <c r="M56277" s="36"/>
      <c r="N56277" s="36"/>
    </row>
    <row r="56278" spans="12:14" x14ac:dyDescent="0.25">
      <c r="L56278" s="36"/>
      <c r="M56278" s="36"/>
      <c r="N56278" s="36"/>
    </row>
    <row r="56279" spans="12:14" x14ac:dyDescent="0.25">
      <c r="L56279" s="36"/>
      <c r="M56279" s="36"/>
      <c r="N56279" s="36"/>
    </row>
    <row r="56280" spans="12:14" x14ac:dyDescent="0.25">
      <c r="L56280" s="36"/>
      <c r="M56280" s="36"/>
      <c r="N56280" s="36"/>
    </row>
    <row r="56281" spans="12:14" x14ac:dyDescent="0.25">
      <c r="L56281" s="36"/>
      <c r="M56281" s="36"/>
      <c r="N56281" s="36"/>
    </row>
    <row r="56282" spans="12:14" x14ac:dyDescent="0.25">
      <c r="L56282" s="36"/>
      <c r="M56282" s="36"/>
      <c r="N56282" s="36"/>
    </row>
    <row r="56283" spans="12:14" x14ac:dyDescent="0.25">
      <c r="L56283" s="36"/>
      <c r="M56283" s="36"/>
      <c r="N56283" s="36"/>
    </row>
    <row r="56284" spans="12:14" x14ac:dyDescent="0.25">
      <c r="L56284" s="36"/>
      <c r="M56284" s="36"/>
      <c r="N56284" s="36"/>
    </row>
    <row r="56285" spans="12:14" x14ac:dyDescent="0.25">
      <c r="L56285" s="36"/>
      <c r="M56285" s="36"/>
      <c r="N56285" s="36"/>
    </row>
    <row r="56286" spans="12:14" x14ac:dyDescent="0.25">
      <c r="L56286" s="36"/>
      <c r="M56286" s="36"/>
      <c r="N56286" s="36"/>
    </row>
    <row r="56287" spans="12:14" x14ac:dyDescent="0.25">
      <c r="L56287" s="36"/>
      <c r="M56287" s="36"/>
      <c r="N56287" s="36"/>
    </row>
    <row r="56288" spans="12:14" x14ac:dyDescent="0.25">
      <c r="L56288" s="36"/>
      <c r="M56288" s="36"/>
      <c r="N56288" s="36"/>
    </row>
    <row r="56289" spans="12:14" x14ac:dyDescent="0.25">
      <c r="L56289" s="36"/>
      <c r="M56289" s="36"/>
      <c r="N56289" s="36"/>
    </row>
    <row r="56290" spans="12:14" x14ac:dyDescent="0.25">
      <c r="L56290" s="36"/>
      <c r="M56290" s="36"/>
      <c r="N56290" s="36"/>
    </row>
    <row r="56291" spans="12:14" x14ac:dyDescent="0.25">
      <c r="L56291" s="36"/>
      <c r="M56291" s="36"/>
      <c r="N56291" s="36"/>
    </row>
    <row r="56292" spans="12:14" x14ac:dyDescent="0.25">
      <c r="L56292" s="36"/>
      <c r="M56292" s="36"/>
      <c r="N56292" s="36"/>
    </row>
    <row r="56293" spans="12:14" x14ac:dyDescent="0.25">
      <c r="L56293" s="36"/>
      <c r="M56293" s="36"/>
      <c r="N56293" s="36"/>
    </row>
    <row r="56294" spans="12:14" x14ac:dyDescent="0.25">
      <c r="L56294" s="36"/>
      <c r="M56294" s="36"/>
      <c r="N56294" s="36"/>
    </row>
    <row r="56295" spans="12:14" x14ac:dyDescent="0.25">
      <c r="L56295" s="36"/>
      <c r="M56295" s="36"/>
      <c r="N56295" s="36"/>
    </row>
    <row r="56296" spans="12:14" x14ac:dyDescent="0.25">
      <c r="L56296" s="36"/>
      <c r="M56296" s="36"/>
      <c r="N56296" s="36"/>
    </row>
    <row r="56297" spans="12:14" x14ac:dyDescent="0.25">
      <c r="L56297" s="36"/>
      <c r="M56297" s="36"/>
      <c r="N56297" s="36"/>
    </row>
    <row r="56298" spans="12:14" x14ac:dyDescent="0.25">
      <c r="L56298" s="36"/>
      <c r="M56298" s="36"/>
      <c r="N56298" s="36"/>
    </row>
    <row r="56299" spans="12:14" x14ac:dyDescent="0.25">
      <c r="L56299" s="36"/>
      <c r="M56299" s="36"/>
      <c r="N56299" s="36"/>
    </row>
    <row r="56300" spans="12:14" x14ac:dyDescent="0.25">
      <c r="L56300" s="36"/>
      <c r="M56300" s="36"/>
      <c r="N56300" s="36"/>
    </row>
    <row r="56301" spans="12:14" x14ac:dyDescent="0.25">
      <c r="L56301" s="36"/>
      <c r="M56301" s="36"/>
      <c r="N56301" s="36"/>
    </row>
    <row r="56302" spans="12:14" x14ac:dyDescent="0.25">
      <c r="L56302" s="36"/>
      <c r="M56302" s="36"/>
      <c r="N56302" s="36"/>
    </row>
    <row r="56303" spans="12:14" x14ac:dyDescent="0.25">
      <c r="L56303" s="36"/>
      <c r="M56303" s="36"/>
      <c r="N56303" s="36"/>
    </row>
    <row r="56304" spans="12:14" x14ac:dyDescent="0.25">
      <c r="L56304" s="36"/>
      <c r="M56304" s="36"/>
      <c r="N56304" s="36"/>
    </row>
    <row r="56305" spans="12:14" x14ac:dyDescent="0.25">
      <c r="L56305" s="36"/>
      <c r="M56305" s="36"/>
      <c r="N56305" s="36"/>
    </row>
    <row r="56306" spans="12:14" x14ac:dyDescent="0.25">
      <c r="L56306" s="36"/>
      <c r="M56306" s="36"/>
      <c r="N56306" s="36"/>
    </row>
    <row r="56307" spans="12:14" x14ac:dyDescent="0.25">
      <c r="L56307" s="36"/>
      <c r="M56307" s="36"/>
      <c r="N56307" s="36"/>
    </row>
    <row r="56308" spans="12:14" x14ac:dyDescent="0.25">
      <c r="L56308" s="36"/>
      <c r="M56308" s="36"/>
      <c r="N56308" s="36"/>
    </row>
    <row r="56309" spans="12:14" x14ac:dyDescent="0.25">
      <c r="L56309" s="36"/>
      <c r="M56309" s="36"/>
      <c r="N56309" s="36"/>
    </row>
    <row r="56310" spans="12:14" x14ac:dyDescent="0.25">
      <c r="L56310" s="36"/>
      <c r="M56310" s="36"/>
      <c r="N56310" s="36"/>
    </row>
    <row r="56311" spans="12:14" x14ac:dyDescent="0.25">
      <c r="L56311" s="36"/>
      <c r="M56311" s="36"/>
      <c r="N56311" s="36"/>
    </row>
    <row r="56312" spans="12:14" x14ac:dyDescent="0.25">
      <c r="L56312" s="36"/>
      <c r="M56312" s="36"/>
      <c r="N56312" s="36"/>
    </row>
    <row r="56313" spans="12:14" x14ac:dyDescent="0.25">
      <c r="L56313" s="36"/>
      <c r="M56313" s="36"/>
      <c r="N56313" s="36"/>
    </row>
    <row r="56314" spans="12:14" x14ac:dyDescent="0.25">
      <c r="L56314" s="36"/>
      <c r="M56314" s="36"/>
      <c r="N56314" s="36"/>
    </row>
    <row r="56315" spans="12:14" x14ac:dyDescent="0.25">
      <c r="L56315" s="36"/>
      <c r="M56315" s="36"/>
      <c r="N56315" s="36"/>
    </row>
    <row r="56316" spans="12:14" x14ac:dyDescent="0.25">
      <c r="L56316" s="36"/>
      <c r="M56316" s="36"/>
      <c r="N56316" s="36"/>
    </row>
    <row r="56317" spans="12:14" x14ac:dyDescent="0.25">
      <c r="L56317" s="36"/>
      <c r="M56317" s="36"/>
      <c r="N56317" s="36"/>
    </row>
    <row r="56318" spans="12:14" x14ac:dyDescent="0.25">
      <c r="L56318" s="36"/>
      <c r="M56318" s="36"/>
      <c r="N56318" s="36"/>
    </row>
    <row r="56319" spans="12:14" x14ac:dyDescent="0.25">
      <c r="L56319" s="36"/>
      <c r="M56319" s="36"/>
      <c r="N56319" s="36"/>
    </row>
    <row r="56320" spans="12:14" x14ac:dyDescent="0.25">
      <c r="L56320" s="36"/>
      <c r="M56320" s="36"/>
      <c r="N56320" s="36"/>
    </row>
    <row r="56321" spans="12:14" x14ac:dyDescent="0.25">
      <c r="L56321" s="36"/>
      <c r="M56321" s="36"/>
      <c r="N56321" s="36"/>
    </row>
    <row r="56322" spans="12:14" x14ac:dyDescent="0.25">
      <c r="L56322" s="36"/>
      <c r="M56322" s="36"/>
      <c r="N56322" s="36"/>
    </row>
    <row r="56323" spans="12:14" x14ac:dyDescent="0.25">
      <c r="L56323" s="36"/>
      <c r="M56323" s="36"/>
      <c r="N56323" s="36"/>
    </row>
    <row r="56324" spans="12:14" x14ac:dyDescent="0.25">
      <c r="L56324" s="36"/>
      <c r="M56324" s="36"/>
      <c r="N56324" s="36"/>
    </row>
    <row r="56325" spans="12:14" x14ac:dyDescent="0.25">
      <c r="L56325" s="36"/>
      <c r="M56325" s="36"/>
      <c r="N56325" s="36"/>
    </row>
    <row r="56326" spans="12:14" x14ac:dyDescent="0.25">
      <c r="L56326" s="36"/>
      <c r="M56326" s="36"/>
      <c r="N56326" s="36"/>
    </row>
    <row r="56327" spans="12:14" x14ac:dyDescent="0.25">
      <c r="L56327" s="36"/>
      <c r="M56327" s="36"/>
      <c r="N56327" s="36"/>
    </row>
    <row r="56328" spans="12:14" x14ac:dyDescent="0.25">
      <c r="L56328" s="36"/>
      <c r="M56328" s="36"/>
      <c r="N56328" s="36"/>
    </row>
    <row r="56329" spans="12:14" x14ac:dyDescent="0.25">
      <c r="L56329" s="36"/>
      <c r="M56329" s="36"/>
      <c r="N56329" s="36"/>
    </row>
    <row r="56330" spans="12:14" x14ac:dyDescent="0.25">
      <c r="L56330" s="36"/>
      <c r="M56330" s="36"/>
      <c r="N56330" s="36"/>
    </row>
    <row r="56331" spans="12:14" x14ac:dyDescent="0.25">
      <c r="L56331" s="36"/>
      <c r="M56331" s="36"/>
      <c r="N56331" s="36"/>
    </row>
    <row r="56332" spans="12:14" x14ac:dyDescent="0.25">
      <c r="L56332" s="36"/>
      <c r="M56332" s="36"/>
      <c r="N56332" s="36"/>
    </row>
    <row r="56333" spans="12:14" x14ac:dyDescent="0.25">
      <c r="L56333" s="36"/>
      <c r="M56333" s="36"/>
      <c r="N56333" s="36"/>
    </row>
    <row r="56334" spans="12:14" x14ac:dyDescent="0.25">
      <c r="L56334" s="36"/>
      <c r="M56334" s="36"/>
      <c r="N56334" s="36"/>
    </row>
    <row r="56335" spans="12:14" x14ac:dyDescent="0.25">
      <c r="L56335" s="36"/>
      <c r="M56335" s="36"/>
      <c r="N56335" s="36"/>
    </row>
    <row r="56336" spans="12:14" x14ac:dyDescent="0.25">
      <c r="L56336" s="36"/>
      <c r="M56336" s="36"/>
      <c r="N56336" s="36"/>
    </row>
    <row r="56337" spans="12:14" x14ac:dyDescent="0.25">
      <c r="L56337" s="36"/>
      <c r="M56337" s="36"/>
      <c r="N56337" s="36"/>
    </row>
    <row r="56338" spans="12:14" x14ac:dyDescent="0.25">
      <c r="L56338" s="36"/>
      <c r="M56338" s="36"/>
      <c r="N56338" s="36"/>
    </row>
    <row r="56339" spans="12:14" x14ac:dyDescent="0.25">
      <c r="L56339" s="36"/>
      <c r="M56339" s="36"/>
      <c r="N56339" s="36"/>
    </row>
    <row r="56340" spans="12:14" x14ac:dyDescent="0.25">
      <c r="L56340" s="36"/>
      <c r="M56340" s="36"/>
      <c r="N56340" s="36"/>
    </row>
    <row r="56341" spans="12:14" x14ac:dyDescent="0.25">
      <c r="L56341" s="36"/>
      <c r="M56341" s="36"/>
      <c r="N56341" s="36"/>
    </row>
    <row r="56342" spans="12:14" x14ac:dyDescent="0.25">
      <c r="L56342" s="36"/>
      <c r="M56342" s="36"/>
      <c r="N56342" s="36"/>
    </row>
    <row r="56343" spans="12:14" x14ac:dyDescent="0.25">
      <c r="L56343" s="36"/>
      <c r="M56343" s="36"/>
      <c r="N56343" s="36"/>
    </row>
    <row r="56344" spans="12:14" x14ac:dyDescent="0.25">
      <c r="L56344" s="36"/>
      <c r="M56344" s="36"/>
      <c r="N56344" s="36"/>
    </row>
    <row r="56345" spans="12:14" x14ac:dyDescent="0.25">
      <c r="L56345" s="36"/>
      <c r="M56345" s="36"/>
      <c r="N56345" s="36"/>
    </row>
    <row r="56346" spans="12:14" x14ac:dyDescent="0.25">
      <c r="L56346" s="36"/>
      <c r="M56346" s="36"/>
      <c r="N56346" s="36"/>
    </row>
    <row r="56347" spans="12:14" x14ac:dyDescent="0.25">
      <c r="L56347" s="36"/>
      <c r="M56347" s="36"/>
      <c r="N56347" s="36"/>
    </row>
    <row r="56348" spans="12:14" x14ac:dyDescent="0.25">
      <c r="L56348" s="36"/>
      <c r="M56348" s="36"/>
      <c r="N56348" s="36"/>
    </row>
    <row r="56349" spans="12:14" x14ac:dyDescent="0.25">
      <c r="L56349" s="36"/>
      <c r="M56349" s="36"/>
      <c r="N56349" s="36"/>
    </row>
    <row r="56350" spans="12:14" x14ac:dyDescent="0.25">
      <c r="L56350" s="36"/>
      <c r="M56350" s="36"/>
      <c r="N56350" s="36"/>
    </row>
    <row r="56351" spans="12:14" x14ac:dyDescent="0.25">
      <c r="L56351" s="36"/>
      <c r="M56351" s="36"/>
      <c r="N56351" s="36"/>
    </row>
    <row r="56352" spans="12:14" x14ac:dyDescent="0.25">
      <c r="L56352" s="36"/>
      <c r="M56352" s="36"/>
      <c r="N56352" s="36"/>
    </row>
    <row r="56353" spans="12:14" x14ac:dyDescent="0.25">
      <c r="L56353" s="36"/>
      <c r="M56353" s="36"/>
      <c r="N56353" s="36"/>
    </row>
    <row r="56354" spans="12:14" x14ac:dyDescent="0.25">
      <c r="L56354" s="36"/>
      <c r="M56354" s="36"/>
      <c r="N56354" s="36"/>
    </row>
    <row r="56355" spans="12:14" x14ac:dyDescent="0.25">
      <c r="L56355" s="36"/>
      <c r="M56355" s="36"/>
      <c r="N56355" s="36"/>
    </row>
    <row r="56356" spans="12:14" x14ac:dyDescent="0.25">
      <c r="L56356" s="36"/>
      <c r="M56356" s="36"/>
      <c r="N56356" s="36"/>
    </row>
    <row r="56357" spans="12:14" x14ac:dyDescent="0.25">
      <c r="L56357" s="36"/>
      <c r="M56357" s="36"/>
      <c r="N56357" s="36"/>
    </row>
    <row r="56358" spans="12:14" x14ac:dyDescent="0.25">
      <c r="L56358" s="36"/>
      <c r="M56358" s="36"/>
      <c r="N56358" s="36"/>
    </row>
    <row r="56359" spans="12:14" x14ac:dyDescent="0.25">
      <c r="L56359" s="36"/>
      <c r="M56359" s="36"/>
      <c r="N56359" s="36"/>
    </row>
    <row r="56360" spans="12:14" x14ac:dyDescent="0.25">
      <c r="L56360" s="36"/>
      <c r="M56360" s="36"/>
      <c r="N56360" s="36"/>
    </row>
    <row r="56361" spans="12:14" x14ac:dyDescent="0.25">
      <c r="L56361" s="36"/>
      <c r="M56361" s="36"/>
      <c r="N56361" s="36"/>
    </row>
    <row r="56362" spans="12:14" x14ac:dyDescent="0.25">
      <c r="L56362" s="36"/>
      <c r="M56362" s="36"/>
      <c r="N56362" s="36"/>
    </row>
    <row r="56363" spans="12:14" x14ac:dyDescent="0.25">
      <c r="L56363" s="36"/>
      <c r="M56363" s="36"/>
      <c r="N56363" s="36"/>
    </row>
    <row r="56364" spans="12:14" x14ac:dyDescent="0.25">
      <c r="L56364" s="36"/>
      <c r="M56364" s="36"/>
      <c r="N56364" s="36"/>
    </row>
    <row r="56365" spans="12:14" x14ac:dyDescent="0.25">
      <c r="L56365" s="36"/>
      <c r="M56365" s="36"/>
      <c r="N56365" s="36"/>
    </row>
    <row r="56366" spans="12:14" x14ac:dyDescent="0.25">
      <c r="L56366" s="36"/>
      <c r="M56366" s="36"/>
      <c r="N56366" s="36"/>
    </row>
    <row r="56367" spans="12:14" x14ac:dyDescent="0.25">
      <c r="L56367" s="36"/>
      <c r="M56367" s="36"/>
      <c r="N56367" s="36"/>
    </row>
    <row r="56368" spans="12:14" x14ac:dyDescent="0.25">
      <c r="L56368" s="36"/>
      <c r="M56368" s="36"/>
      <c r="N56368" s="36"/>
    </row>
    <row r="56369" spans="12:14" x14ac:dyDescent="0.25">
      <c r="L56369" s="36"/>
      <c r="M56369" s="36"/>
      <c r="N56369" s="36"/>
    </row>
    <row r="56370" spans="12:14" x14ac:dyDescent="0.25">
      <c r="L56370" s="36"/>
      <c r="M56370" s="36"/>
      <c r="N56370" s="36"/>
    </row>
    <row r="56371" spans="12:14" x14ac:dyDescent="0.25">
      <c r="L56371" s="36"/>
      <c r="M56371" s="36"/>
      <c r="N56371" s="36"/>
    </row>
    <row r="56372" spans="12:14" x14ac:dyDescent="0.25">
      <c r="L56372" s="36"/>
      <c r="M56372" s="36"/>
      <c r="N56372" s="36"/>
    </row>
    <row r="56373" spans="12:14" x14ac:dyDescent="0.25">
      <c r="L56373" s="36"/>
      <c r="M56373" s="36"/>
      <c r="N56373" s="36"/>
    </row>
    <row r="56374" spans="12:14" x14ac:dyDescent="0.25">
      <c r="L56374" s="36"/>
      <c r="M56374" s="36"/>
      <c r="N56374" s="36"/>
    </row>
    <row r="56375" spans="12:14" x14ac:dyDescent="0.25">
      <c r="L56375" s="36"/>
      <c r="M56375" s="36"/>
      <c r="N56375" s="36"/>
    </row>
    <row r="56376" spans="12:14" x14ac:dyDescent="0.25">
      <c r="L56376" s="36"/>
      <c r="M56376" s="36"/>
      <c r="N56376" s="36"/>
    </row>
    <row r="56377" spans="12:14" x14ac:dyDescent="0.25">
      <c r="L56377" s="36"/>
      <c r="M56377" s="36"/>
      <c r="N56377" s="36"/>
    </row>
    <row r="56378" spans="12:14" x14ac:dyDescent="0.25">
      <c r="L56378" s="36"/>
      <c r="M56378" s="36"/>
      <c r="N56378" s="36"/>
    </row>
    <row r="56379" spans="12:14" x14ac:dyDescent="0.25">
      <c r="L56379" s="36"/>
      <c r="M56379" s="36"/>
      <c r="N56379" s="36"/>
    </row>
    <row r="56380" spans="12:14" x14ac:dyDescent="0.25">
      <c r="L56380" s="36"/>
      <c r="M56380" s="36"/>
      <c r="N56380" s="36"/>
    </row>
    <row r="56381" spans="12:14" x14ac:dyDescent="0.25">
      <c r="L56381" s="36"/>
      <c r="M56381" s="36"/>
      <c r="N56381" s="36"/>
    </row>
    <row r="56382" spans="12:14" x14ac:dyDescent="0.25">
      <c r="L56382" s="36"/>
      <c r="M56382" s="36"/>
      <c r="N56382" s="36"/>
    </row>
    <row r="56383" spans="12:14" x14ac:dyDescent="0.25">
      <c r="L56383" s="36"/>
      <c r="M56383" s="36"/>
      <c r="N56383" s="36"/>
    </row>
    <row r="56384" spans="12:14" x14ac:dyDescent="0.25">
      <c r="L56384" s="36"/>
      <c r="M56384" s="36"/>
      <c r="N56384" s="36"/>
    </row>
    <row r="56385" spans="12:14" x14ac:dyDescent="0.25">
      <c r="L56385" s="36"/>
      <c r="M56385" s="36"/>
      <c r="N56385" s="36"/>
    </row>
    <row r="56386" spans="12:14" x14ac:dyDescent="0.25">
      <c r="L56386" s="36"/>
      <c r="M56386" s="36"/>
      <c r="N56386" s="36"/>
    </row>
    <row r="56387" spans="12:14" x14ac:dyDescent="0.25">
      <c r="L56387" s="36"/>
      <c r="M56387" s="36"/>
      <c r="N56387" s="36"/>
    </row>
    <row r="56388" spans="12:14" x14ac:dyDescent="0.25">
      <c r="L56388" s="36"/>
      <c r="M56388" s="36"/>
      <c r="N56388" s="36"/>
    </row>
    <row r="56389" spans="12:14" x14ac:dyDescent="0.25">
      <c r="L56389" s="36"/>
      <c r="M56389" s="36"/>
      <c r="N56389" s="36"/>
    </row>
    <row r="56390" spans="12:14" x14ac:dyDescent="0.25">
      <c r="L56390" s="36"/>
      <c r="M56390" s="36"/>
      <c r="N56390" s="36"/>
    </row>
    <row r="56391" spans="12:14" x14ac:dyDescent="0.25">
      <c r="L56391" s="36"/>
      <c r="M56391" s="36"/>
      <c r="N56391" s="36"/>
    </row>
    <row r="56392" spans="12:14" x14ac:dyDescent="0.25">
      <c r="L56392" s="36"/>
      <c r="M56392" s="36"/>
      <c r="N56392" s="36"/>
    </row>
    <row r="56393" spans="12:14" x14ac:dyDescent="0.25">
      <c r="L56393" s="36"/>
      <c r="M56393" s="36"/>
      <c r="N56393" s="36"/>
    </row>
    <row r="56394" spans="12:14" x14ac:dyDescent="0.25">
      <c r="L56394" s="36"/>
      <c r="M56394" s="36"/>
      <c r="N56394" s="36"/>
    </row>
    <row r="56395" spans="12:14" x14ac:dyDescent="0.25">
      <c r="L56395" s="36"/>
      <c r="M56395" s="36"/>
      <c r="N56395" s="36"/>
    </row>
    <row r="56396" spans="12:14" x14ac:dyDescent="0.25">
      <c r="L56396" s="36"/>
      <c r="M56396" s="36"/>
      <c r="N56396" s="36"/>
    </row>
    <row r="56397" spans="12:14" x14ac:dyDescent="0.25">
      <c r="L56397" s="36"/>
      <c r="M56397" s="36"/>
      <c r="N56397" s="36"/>
    </row>
    <row r="56398" spans="12:14" x14ac:dyDescent="0.25">
      <c r="L56398" s="36"/>
      <c r="M56398" s="36"/>
      <c r="N56398" s="36"/>
    </row>
    <row r="56399" spans="12:14" x14ac:dyDescent="0.25">
      <c r="L56399" s="36"/>
      <c r="M56399" s="36"/>
      <c r="N56399" s="36"/>
    </row>
    <row r="56400" spans="12:14" x14ac:dyDescent="0.25">
      <c r="L56400" s="36"/>
      <c r="M56400" s="36"/>
      <c r="N56400" s="36"/>
    </row>
    <row r="56401" spans="12:14" x14ac:dyDescent="0.25">
      <c r="L56401" s="36"/>
      <c r="M56401" s="36"/>
      <c r="N56401" s="36"/>
    </row>
    <row r="56402" spans="12:14" x14ac:dyDescent="0.25">
      <c r="L56402" s="36"/>
      <c r="M56402" s="36"/>
      <c r="N56402" s="36"/>
    </row>
    <row r="56403" spans="12:14" x14ac:dyDescent="0.25">
      <c r="L56403" s="36"/>
      <c r="M56403" s="36"/>
      <c r="N56403" s="36"/>
    </row>
    <row r="56404" spans="12:14" x14ac:dyDescent="0.25">
      <c r="L56404" s="36"/>
      <c r="M56404" s="36"/>
      <c r="N56404" s="36"/>
    </row>
    <row r="56405" spans="12:14" x14ac:dyDescent="0.25">
      <c r="L56405" s="36"/>
      <c r="M56405" s="36"/>
      <c r="N56405" s="36"/>
    </row>
    <row r="56406" spans="12:14" x14ac:dyDescent="0.25">
      <c r="L56406" s="36"/>
      <c r="M56406" s="36"/>
      <c r="N56406" s="36"/>
    </row>
    <row r="56407" spans="12:14" x14ac:dyDescent="0.25">
      <c r="L56407" s="36"/>
      <c r="M56407" s="36"/>
      <c r="N56407" s="36"/>
    </row>
    <row r="56408" spans="12:14" x14ac:dyDescent="0.25">
      <c r="L56408" s="36"/>
      <c r="M56408" s="36"/>
      <c r="N56408" s="36"/>
    </row>
    <row r="56409" spans="12:14" x14ac:dyDescent="0.25">
      <c r="L56409" s="36"/>
      <c r="M56409" s="36"/>
      <c r="N56409" s="36"/>
    </row>
    <row r="56410" spans="12:14" x14ac:dyDescent="0.25">
      <c r="L56410" s="36"/>
      <c r="M56410" s="36"/>
      <c r="N56410" s="36"/>
    </row>
    <row r="56411" spans="12:14" x14ac:dyDescent="0.25">
      <c r="L56411" s="36"/>
      <c r="M56411" s="36"/>
      <c r="N56411" s="36"/>
    </row>
    <row r="56412" spans="12:14" x14ac:dyDescent="0.25">
      <c r="L56412" s="36"/>
      <c r="M56412" s="36"/>
      <c r="N56412" s="36"/>
    </row>
    <row r="56413" spans="12:14" x14ac:dyDescent="0.25">
      <c r="L56413" s="36"/>
      <c r="M56413" s="36"/>
      <c r="N56413" s="36"/>
    </row>
    <row r="56414" spans="12:14" x14ac:dyDescent="0.25">
      <c r="L56414" s="36"/>
      <c r="M56414" s="36"/>
      <c r="N56414" s="36"/>
    </row>
    <row r="56415" spans="12:14" x14ac:dyDescent="0.25">
      <c r="L56415" s="36"/>
      <c r="M56415" s="36"/>
      <c r="N56415" s="36"/>
    </row>
    <row r="56416" spans="12:14" x14ac:dyDescent="0.25">
      <c r="L56416" s="36"/>
      <c r="M56416" s="36"/>
      <c r="N56416" s="36"/>
    </row>
    <row r="56417" spans="12:14" x14ac:dyDescent="0.25">
      <c r="L56417" s="36"/>
      <c r="M56417" s="36"/>
      <c r="N56417" s="36"/>
    </row>
    <row r="56418" spans="12:14" x14ac:dyDescent="0.25">
      <c r="L56418" s="36"/>
      <c r="M56418" s="36"/>
      <c r="N56418" s="36"/>
    </row>
    <row r="56419" spans="12:14" x14ac:dyDescent="0.25">
      <c r="L56419" s="36"/>
      <c r="M56419" s="36"/>
      <c r="N56419" s="36"/>
    </row>
    <row r="56420" spans="12:14" x14ac:dyDescent="0.25">
      <c r="L56420" s="36"/>
      <c r="M56420" s="36"/>
      <c r="N56420" s="36"/>
    </row>
    <row r="56421" spans="12:14" x14ac:dyDescent="0.25">
      <c r="L56421" s="36"/>
      <c r="M56421" s="36"/>
      <c r="N56421" s="36"/>
    </row>
    <row r="56422" spans="12:14" x14ac:dyDescent="0.25">
      <c r="L56422" s="36"/>
      <c r="M56422" s="36"/>
      <c r="N56422" s="36"/>
    </row>
    <row r="56423" spans="12:14" x14ac:dyDescent="0.25">
      <c r="L56423" s="36"/>
      <c r="M56423" s="36"/>
      <c r="N56423" s="36"/>
    </row>
    <row r="56424" spans="12:14" x14ac:dyDescent="0.25">
      <c r="L56424" s="36"/>
      <c r="M56424" s="36"/>
      <c r="N56424" s="36"/>
    </row>
    <row r="56425" spans="12:14" x14ac:dyDescent="0.25">
      <c r="L56425" s="36"/>
      <c r="M56425" s="36"/>
      <c r="N56425" s="36"/>
    </row>
    <row r="56426" spans="12:14" x14ac:dyDescent="0.25">
      <c r="L56426" s="36"/>
      <c r="M56426" s="36"/>
      <c r="N56426" s="36"/>
    </row>
    <row r="56427" spans="12:14" x14ac:dyDescent="0.25">
      <c r="L56427" s="36"/>
      <c r="M56427" s="36"/>
      <c r="N56427" s="36"/>
    </row>
    <row r="56428" spans="12:14" x14ac:dyDescent="0.25">
      <c r="L56428" s="36"/>
      <c r="M56428" s="36"/>
      <c r="N56428" s="36"/>
    </row>
    <row r="56429" spans="12:14" x14ac:dyDescent="0.25">
      <c r="L56429" s="36"/>
      <c r="M56429" s="36"/>
      <c r="N56429" s="36"/>
    </row>
    <row r="56430" spans="12:14" x14ac:dyDescent="0.25">
      <c r="L56430" s="36"/>
      <c r="M56430" s="36"/>
      <c r="N56430" s="36"/>
    </row>
    <row r="56431" spans="12:14" x14ac:dyDescent="0.25">
      <c r="L56431" s="36"/>
      <c r="M56431" s="36"/>
      <c r="N56431" s="36"/>
    </row>
    <row r="56432" spans="12:14" x14ac:dyDescent="0.25">
      <c r="L56432" s="36"/>
      <c r="M56432" s="36"/>
      <c r="N56432" s="36"/>
    </row>
    <row r="56433" spans="12:14" x14ac:dyDescent="0.25">
      <c r="L56433" s="36"/>
      <c r="M56433" s="36"/>
      <c r="N56433" s="36"/>
    </row>
    <row r="56434" spans="12:14" x14ac:dyDescent="0.25">
      <c r="L56434" s="36"/>
      <c r="M56434" s="36"/>
      <c r="N56434" s="36"/>
    </row>
    <row r="56435" spans="12:14" x14ac:dyDescent="0.25">
      <c r="L56435" s="36"/>
      <c r="M56435" s="36"/>
      <c r="N56435" s="36"/>
    </row>
    <row r="56436" spans="12:14" x14ac:dyDescent="0.25">
      <c r="L56436" s="36"/>
      <c r="M56436" s="36"/>
      <c r="N56436" s="36"/>
    </row>
    <row r="56437" spans="12:14" x14ac:dyDescent="0.25">
      <c r="L56437" s="36"/>
      <c r="M56437" s="36"/>
      <c r="N56437" s="36"/>
    </row>
    <row r="56438" spans="12:14" x14ac:dyDescent="0.25">
      <c r="L56438" s="36"/>
      <c r="M56438" s="36"/>
      <c r="N56438" s="36"/>
    </row>
    <row r="56439" spans="12:14" x14ac:dyDescent="0.25">
      <c r="L56439" s="36"/>
      <c r="M56439" s="36"/>
      <c r="N56439" s="36"/>
    </row>
    <row r="56440" spans="12:14" x14ac:dyDescent="0.25">
      <c r="L56440" s="36"/>
      <c r="M56440" s="36"/>
      <c r="N56440" s="36"/>
    </row>
    <row r="56441" spans="12:14" x14ac:dyDescent="0.25">
      <c r="L56441" s="36"/>
      <c r="M56441" s="36"/>
      <c r="N56441" s="36"/>
    </row>
    <row r="56442" spans="12:14" x14ac:dyDescent="0.25">
      <c r="L56442" s="36"/>
      <c r="M56442" s="36"/>
      <c r="N56442" s="36"/>
    </row>
    <row r="56443" spans="12:14" x14ac:dyDescent="0.25">
      <c r="L56443" s="36"/>
      <c r="M56443" s="36"/>
      <c r="N56443" s="36"/>
    </row>
    <row r="56444" spans="12:14" x14ac:dyDescent="0.25">
      <c r="L56444" s="36"/>
      <c r="M56444" s="36"/>
      <c r="N56444" s="36"/>
    </row>
    <row r="56445" spans="12:14" x14ac:dyDescent="0.25">
      <c r="L56445" s="36"/>
      <c r="M56445" s="36"/>
      <c r="N56445" s="36"/>
    </row>
    <row r="56446" spans="12:14" x14ac:dyDescent="0.25">
      <c r="L56446" s="36"/>
      <c r="M56446" s="36"/>
      <c r="N56446" s="36"/>
    </row>
    <row r="56447" spans="12:14" x14ac:dyDescent="0.25">
      <c r="L56447" s="36"/>
      <c r="M56447" s="36"/>
      <c r="N56447" s="36"/>
    </row>
    <row r="56448" spans="12:14" x14ac:dyDescent="0.25">
      <c r="L56448" s="36"/>
      <c r="M56448" s="36"/>
      <c r="N56448" s="36"/>
    </row>
    <row r="56449" spans="12:14" x14ac:dyDescent="0.25">
      <c r="L56449" s="36"/>
      <c r="M56449" s="36"/>
      <c r="N56449" s="36"/>
    </row>
    <row r="56450" spans="12:14" x14ac:dyDescent="0.25">
      <c r="L56450" s="36"/>
      <c r="M56450" s="36"/>
      <c r="N56450" s="36"/>
    </row>
    <row r="56451" spans="12:14" x14ac:dyDescent="0.25">
      <c r="L56451" s="36"/>
      <c r="M56451" s="36"/>
      <c r="N56451" s="36"/>
    </row>
    <row r="56452" spans="12:14" x14ac:dyDescent="0.25">
      <c r="L56452" s="36"/>
      <c r="M56452" s="36"/>
      <c r="N56452" s="36"/>
    </row>
    <row r="56453" spans="12:14" x14ac:dyDescent="0.25">
      <c r="L56453" s="36"/>
      <c r="M56453" s="36"/>
      <c r="N56453" s="36"/>
    </row>
    <row r="56454" spans="12:14" x14ac:dyDescent="0.25">
      <c r="L56454" s="36"/>
      <c r="M56454" s="36"/>
      <c r="N56454" s="36"/>
    </row>
    <row r="56455" spans="12:14" x14ac:dyDescent="0.25">
      <c r="L56455" s="36"/>
      <c r="M56455" s="36"/>
      <c r="N56455" s="36"/>
    </row>
    <row r="56456" spans="12:14" x14ac:dyDescent="0.25">
      <c r="L56456" s="36"/>
      <c r="M56456" s="36"/>
      <c r="N56456" s="36"/>
    </row>
    <row r="56457" spans="12:14" x14ac:dyDescent="0.25">
      <c r="L56457" s="36"/>
      <c r="M56457" s="36"/>
      <c r="N56457" s="36"/>
    </row>
    <row r="56458" spans="12:14" x14ac:dyDescent="0.25">
      <c r="L56458" s="36"/>
      <c r="M56458" s="36"/>
      <c r="N56458" s="36"/>
    </row>
    <row r="56459" spans="12:14" x14ac:dyDescent="0.25">
      <c r="L56459" s="36"/>
      <c r="M56459" s="36"/>
      <c r="N56459" s="36"/>
    </row>
    <row r="56460" spans="12:14" x14ac:dyDescent="0.25">
      <c r="L56460" s="36"/>
      <c r="M56460" s="36"/>
      <c r="N56460" s="36"/>
    </row>
    <row r="56461" spans="12:14" x14ac:dyDescent="0.25">
      <c r="L56461" s="36"/>
      <c r="M56461" s="36"/>
      <c r="N56461" s="36"/>
    </row>
    <row r="56462" spans="12:14" x14ac:dyDescent="0.25">
      <c r="L56462" s="36"/>
      <c r="M56462" s="36"/>
      <c r="N56462" s="36"/>
    </row>
    <row r="56463" spans="12:14" x14ac:dyDescent="0.25">
      <c r="L56463" s="36"/>
      <c r="M56463" s="36"/>
      <c r="N56463" s="36"/>
    </row>
    <row r="56464" spans="12:14" x14ac:dyDescent="0.25">
      <c r="L56464" s="36"/>
      <c r="M56464" s="36"/>
      <c r="N56464" s="36"/>
    </row>
    <row r="56465" spans="12:14" x14ac:dyDescent="0.25">
      <c r="L56465" s="36"/>
      <c r="M56465" s="36"/>
      <c r="N56465" s="36"/>
    </row>
    <row r="56466" spans="12:14" x14ac:dyDescent="0.25">
      <c r="L56466" s="36"/>
      <c r="M56466" s="36"/>
      <c r="N56466" s="36"/>
    </row>
    <row r="56467" spans="12:14" x14ac:dyDescent="0.25">
      <c r="L56467" s="36"/>
      <c r="M56467" s="36"/>
      <c r="N56467" s="36"/>
    </row>
    <row r="56468" spans="12:14" x14ac:dyDescent="0.25">
      <c r="L56468" s="36"/>
      <c r="M56468" s="36"/>
      <c r="N56468" s="36"/>
    </row>
    <row r="56469" spans="12:14" x14ac:dyDescent="0.25">
      <c r="L56469" s="36"/>
      <c r="M56469" s="36"/>
      <c r="N56469" s="36"/>
    </row>
    <row r="56470" spans="12:14" x14ac:dyDescent="0.25">
      <c r="L56470" s="36"/>
      <c r="M56470" s="36"/>
      <c r="N56470" s="36"/>
    </row>
    <row r="56471" spans="12:14" x14ac:dyDescent="0.25">
      <c r="L56471" s="36"/>
      <c r="M56471" s="36"/>
      <c r="N56471" s="36"/>
    </row>
    <row r="56472" spans="12:14" x14ac:dyDescent="0.25">
      <c r="L56472" s="36"/>
      <c r="M56472" s="36"/>
      <c r="N56472" s="36"/>
    </row>
    <row r="56473" spans="12:14" x14ac:dyDescent="0.25">
      <c r="L56473" s="36"/>
      <c r="M56473" s="36"/>
      <c r="N56473" s="36"/>
    </row>
    <row r="56474" spans="12:14" x14ac:dyDescent="0.25">
      <c r="L56474" s="36"/>
      <c r="M56474" s="36"/>
      <c r="N56474" s="36"/>
    </row>
    <row r="56475" spans="12:14" x14ac:dyDescent="0.25">
      <c r="L56475" s="36"/>
      <c r="M56475" s="36"/>
      <c r="N56475" s="36"/>
    </row>
    <row r="56476" spans="12:14" x14ac:dyDescent="0.25">
      <c r="L56476" s="36"/>
      <c r="M56476" s="36"/>
      <c r="N56476" s="36"/>
    </row>
    <row r="56477" spans="12:14" x14ac:dyDescent="0.25">
      <c r="L56477" s="36"/>
      <c r="M56477" s="36"/>
      <c r="N56477" s="36"/>
    </row>
    <row r="56478" spans="12:14" x14ac:dyDescent="0.25">
      <c r="L56478" s="36"/>
      <c r="M56478" s="36"/>
      <c r="N56478" s="36"/>
    </row>
    <row r="56479" spans="12:14" x14ac:dyDescent="0.25">
      <c r="L56479" s="36"/>
      <c r="M56479" s="36"/>
      <c r="N56479" s="36"/>
    </row>
    <row r="56480" spans="12:14" x14ac:dyDescent="0.25">
      <c r="L56480" s="36"/>
      <c r="M56480" s="36"/>
      <c r="N56480" s="36"/>
    </row>
    <row r="56481" spans="12:14" x14ac:dyDescent="0.25">
      <c r="L56481" s="36"/>
      <c r="M56481" s="36"/>
      <c r="N56481" s="36"/>
    </row>
    <row r="56482" spans="12:14" x14ac:dyDescent="0.25">
      <c r="L56482" s="36"/>
      <c r="M56482" s="36"/>
      <c r="N56482" s="36"/>
    </row>
    <row r="56483" spans="12:14" x14ac:dyDescent="0.25">
      <c r="L56483" s="36"/>
      <c r="M56483" s="36"/>
      <c r="N56483" s="36"/>
    </row>
    <row r="56484" spans="12:14" x14ac:dyDescent="0.25">
      <c r="L56484" s="36"/>
      <c r="M56484" s="36"/>
      <c r="N56484" s="36"/>
    </row>
    <row r="56485" spans="12:14" x14ac:dyDescent="0.25">
      <c r="L56485" s="36"/>
      <c r="M56485" s="36"/>
      <c r="N56485" s="36"/>
    </row>
    <row r="56486" spans="12:14" x14ac:dyDescent="0.25">
      <c r="L56486" s="36"/>
      <c r="M56486" s="36"/>
      <c r="N56486" s="36"/>
    </row>
    <row r="56487" spans="12:14" x14ac:dyDescent="0.25">
      <c r="L56487" s="36"/>
      <c r="M56487" s="36"/>
      <c r="N56487" s="36"/>
    </row>
    <row r="56488" spans="12:14" x14ac:dyDescent="0.25">
      <c r="L56488" s="36"/>
      <c r="M56488" s="36"/>
      <c r="N56488" s="36"/>
    </row>
    <row r="56489" spans="12:14" x14ac:dyDescent="0.25">
      <c r="L56489" s="36"/>
      <c r="M56489" s="36"/>
      <c r="N56489" s="36"/>
    </row>
    <row r="56490" spans="12:14" x14ac:dyDescent="0.25">
      <c r="L56490" s="36"/>
      <c r="M56490" s="36"/>
      <c r="N56490" s="36"/>
    </row>
    <row r="56491" spans="12:14" x14ac:dyDescent="0.25">
      <c r="L56491" s="36"/>
      <c r="M56491" s="36"/>
      <c r="N56491" s="36"/>
    </row>
    <row r="56492" spans="12:14" x14ac:dyDescent="0.25">
      <c r="L56492" s="36"/>
      <c r="M56492" s="36"/>
      <c r="N56492" s="36"/>
    </row>
    <row r="56493" spans="12:14" x14ac:dyDescent="0.25">
      <c r="L56493" s="36"/>
      <c r="M56493" s="36"/>
      <c r="N56493" s="36"/>
    </row>
    <row r="56494" spans="12:14" x14ac:dyDescent="0.25">
      <c r="L56494" s="36"/>
      <c r="M56494" s="36"/>
      <c r="N56494" s="36"/>
    </row>
    <row r="56495" spans="12:14" x14ac:dyDescent="0.25">
      <c r="L56495" s="36"/>
      <c r="M56495" s="36"/>
      <c r="N56495" s="36"/>
    </row>
    <row r="56496" spans="12:14" x14ac:dyDescent="0.25">
      <c r="L56496" s="36"/>
      <c r="M56496" s="36"/>
      <c r="N56496" s="36"/>
    </row>
    <row r="56497" spans="12:14" x14ac:dyDescent="0.25">
      <c r="L56497" s="36"/>
      <c r="M56497" s="36"/>
      <c r="N56497" s="36"/>
    </row>
    <row r="56498" spans="12:14" x14ac:dyDescent="0.25">
      <c r="L56498" s="36"/>
      <c r="M56498" s="36"/>
      <c r="N56498" s="36"/>
    </row>
    <row r="56499" spans="12:14" x14ac:dyDescent="0.25">
      <c r="L56499" s="36"/>
      <c r="M56499" s="36"/>
      <c r="N56499" s="36"/>
    </row>
    <row r="56500" spans="12:14" x14ac:dyDescent="0.25">
      <c r="L56500" s="36"/>
      <c r="M56500" s="36"/>
      <c r="N56500" s="36"/>
    </row>
    <row r="56501" spans="12:14" x14ac:dyDescent="0.25">
      <c r="L56501" s="36"/>
      <c r="M56501" s="36"/>
      <c r="N56501" s="36"/>
    </row>
    <row r="56502" spans="12:14" x14ac:dyDescent="0.25">
      <c r="L56502" s="36"/>
      <c r="M56502" s="36"/>
      <c r="N56502" s="36"/>
    </row>
    <row r="56503" spans="12:14" x14ac:dyDescent="0.25">
      <c r="L56503" s="36"/>
      <c r="M56503" s="36"/>
      <c r="N56503" s="36"/>
    </row>
    <row r="56504" spans="12:14" x14ac:dyDescent="0.25">
      <c r="L56504" s="36"/>
      <c r="M56504" s="36"/>
      <c r="N56504" s="36"/>
    </row>
    <row r="56505" spans="12:14" x14ac:dyDescent="0.25">
      <c r="L56505" s="36"/>
      <c r="M56505" s="36"/>
      <c r="N56505" s="36"/>
    </row>
    <row r="56506" spans="12:14" x14ac:dyDescent="0.25">
      <c r="L56506" s="36"/>
      <c r="M56506" s="36"/>
      <c r="N56506" s="36"/>
    </row>
    <row r="56507" spans="12:14" x14ac:dyDescent="0.25">
      <c r="L56507" s="36"/>
      <c r="M56507" s="36"/>
      <c r="N56507" s="36"/>
    </row>
    <row r="56508" spans="12:14" x14ac:dyDescent="0.25">
      <c r="L56508" s="36"/>
      <c r="M56508" s="36"/>
      <c r="N56508" s="36"/>
    </row>
    <row r="56509" spans="12:14" x14ac:dyDescent="0.25">
      <c r="L56509" s="36"/>
      <c r="M56509" s="36"/>
      <c r="N56509" s="36"/>
    </row>
    <row r="56510" spans="12:14" x14ac:dyDescent="0.25">
      <c r="L56510" s="36"/>
      <c r="M56510" s="36"/>
      <c r="N56510" s="36"/>
    </row>
    <row r="56511" spans="12:14" x14ac:dyDescent="0.25">
      <c r="L56511" s="36"/>
      <c r="M56511" s="36"/>
      <c r="N56511" s="36"/>
    </row>
    <row r="56512" spans="12:14" x14ac:dyDescent="0.25">
      <c r="L56512" s="36"/>
      <c r="M56512" s="36"/>
      <c r="N56512" s="36"/>
    </row>
    <row r="56513" spans="12:14" x14ac:dyDescent="0.25">
      <c r="L56513" s="36"/>
      <c r="M56513" s="36"/>
      <c r="N56513" s="36"/>
    </row>
    <row r="56514" spans="12:14" x14ac:dyDescent="0.25">
      <c r="L56514" s="36"/>
      <c r="M56514" s="36"/>
      <c r="N56514" s="36"/>
    </row>
    <row r="56515" spans="12:14" x14ac:dyDescent="0.25">
      <c r="L56515" s="36"/>
      <c r="M56515" s="36"/>
      <c r="N56515" s="36"/>
    </row>
    <row r="56516" spans="12:14" x14ac:dyDescent="0.25">
      <c r="L56516" s="36"/>
      <c r="M56516" s="36"/>
      <c r="N56516" s="36"/>
    </row>
    <row r="56517" spans="12:14" x14ac:dyDescent="0.25">
      <c r="L56517" s="36"/>
      <c r="M56517" s="36"/>
      <c r="N56517" s="36"/>
    </row>
    <row r="56518" spans="12:14" x14ac:dyDescent="0.25">
      <c r="L56518" s="36"/>
      <c r="M56518" s="36"/>
      <c r="N56518" s="36"/>
    </row>
    <row r="56519" spans="12:14" x14ac:dyDescent="0.25">
      <c r="L56519" s="36"/>
      <c r="M56519" s="36"/>
      <c r="N56519" s="36"/>
    </row>
    <row r="56520" spans="12:14" x14ac:dyDescent="0.25">
      <c r="L56520" s="36"/>
      <c r="M56520" s="36"/>
      <c r="N56520" s="36"/>
    </row>
    <row r="56521" spans="12:14" x14ac:dyDescent="0.25">
      <c r="L56521" s="36"/>
      <c r="M56521" s="36"/>
      <c r="N56521" s="36"/>
    </row>
    <row r="56522" spans="12:14" x14ac:dyDescent="0.25">
      <c r="L56522" s="36"/>
      <c r="M56522" s="36"/>
      <c r="N56522" s="36"/>
    </row>
    <row r="56523" spans="12:14" x14ac:dyDescent="0.25">
      <c r="L56523" s="36"/>
      <c r="M56523" s="36"/>
      <c r="N56523" s="36"/>
    </row>
    <row r="56524" spans="12:14" x14ac:dyDescent="0.25">
      <c r="L56524" s="36"/>
      <c r="M56524" s="36"/>
      <c r="N56524" s="36"/>
    </row>
    <row r="56525" spans="12:14" x14ac:dyDescent="0.25">
      <c r="L56525" s="36"/>
      <c r="M56525" s="36"/>
      <c r="N56525" s="36"/>
    </row>
    <row r="56526" spans="12:14" x14ac:dyDescent="0.25">
      <c r="L56526" s="36"/>
      <c r="M56526" s="36"/>
      <c r="N56526" s="36"/>
    </row>
    <row r="56527" spans="12:14" x14ac:dyDescent="0.25">
      <c r="L56527" s="36"/>
      <c r="M56527" s="36"/>
      <c r="N56527" s="36"/>
    </row>
    <row r="56528" spans="12:14" x14ac:dyDescent="0.25">
      <c r="L56528" s="36"/>
      <c r="M56528" s="36"/>
      <c r="N56528" s="36"/>
    </row>
    <row r="56529" spans="12:14" x14ac:dyDescent="0.25">
      <c r="L56529" s="36"/>
      <c r="M56529" s="36"/>
      <c r="N56529" s="36"/>
    </row>
    <row r="56530" spans="12:14" x14ac:dyDescent="0.25">
      <c r="L56530" s="36"/>
      <c r="M56530" s="36"/>
      <c r="N56530" s="36"/>
    </row>
    <row r="56531" spans="12:14" x14ac:dyDescent="0.25">
      <c r="L56531" s="36"/>
      <c r="M56531" s="36"/>
      <c r="N56531" s="36"/>
    </row>
    <row r="56532" spans="12:14" x14ac:dyDescent="0.25">
      <c r="L56532" s="36"/>
      <c r="M56532" s="36"/>
      <c r="N56532" s="36"/>
    </row>
    <row r="56533" spans="12:14" x14ac:dyDescent="0.25">
      <c r="L56533" s="36"/>
      <c r="M56533" s="36"/>
      <c r="N56533" s="36"/>
    </row>
    <row r="56534" spans="12:14" x14ac:dyDescent="0.25">
      <c r="L56534" s="36"/>
      <c r="M56534" s="36"/>
      <c r="N56534" s="36"/>
    </row>
    <row r="56535" spans="12:14" x14ac:dyDescent="0.25">
      <c r="L56535" s="36"/>
      <c r="M56535" s="36"/>
      <c r="N56535" s="36"/>
    </row>
    <row r="56536" spans="12:14" x14ac:dyDescent="0.25">
      <c r="L56536" s="36"/>
      <c r="M56536" s="36"/>
      <c r="N56536" s="36"/>
    </row>
    <row r="56537" spans="12:14" x14ac:dyDescent="0.25">
      <c r="L56537" s="36"/>
      <c r="M56537" s="36"/>
      <c r="N56537" s="36"/>
    </row>
    <row r="56538" spans="12:14" x14ac:dyDescent="0.25">
      <c r="L56538" s="36"/>
      <c r="M56538" s="36"/>
      <c r="N56538" s="36"/>
    </row>
    <row r="56539" spans="12:14" x14ac:dyDescent="0.25">
      <c r="L56539" s="36"/>
      <c r="M56539" s="36"/>
      <c r="N56539" s="36"/>
    </row>
    <row r="56540" spans="12:14" x14ac:dyDescent="0.25">
      <c r="L56540" s="36"/>
      <c r="M56540" s="36"/>
      <c r="N56540" s="36"/>
    </row>
    <row r="56541" spans="12:14" x14ac:dyDescent="0.25">
      <c r="L56541" s="36"/>
      <c r="M56541" s="36"/>
      <c r="N56541" s="36"/>
    </row>
    <row r="56542" spans="12:14" x14ac:dyDescent="0.25">
      <c r="L56542" s="36"/>
      <c r="M56542" s="36"/>
      <c r="N56542" s="36"/>
    </row>
    <row r="56543" spans="12:14" x14ac:dyDescent="0.25">
      <c r="L56543" s="36"/>
      <c r="M56543" s="36"/>
      <c r="N56543" s="36"/>
    </row>
    <row r="56544" spans="12:14" x14ac:dyDescent="0.25">
      <c r="L56544" s="36"/>
      <c r="M56544" s="36"/>
      <c r="N56544" s="36"/>
    </row>
    <row r="56545" spans="12:14" x14ac:dyDescent="0.25">
      <c r="L56545" s="36"/>
      <c r="M56545" s="36"/>
      <c r="N56545" s="36"/>
    </row>
    <row r="56546" spans="12:14" x14ac:dyDescent="0.25">
      <c r="L56546" s="36"/>
      <c r="M56546" s="36"/>
      <c r="N56546" s="36"/>
    </row>
    <row r="56547" spans="12:14" x14ac:dyDescent="0.25">
      <c r="L56547" s="36"/>
      <c r="M56547" s="36"/>
      <c r="N56547" s="36"/>
    </row>
    <row r="56548" spans="12:14" x14ac:dyDescent="0.25">
      <c r="L56548" s="36"/>
      <c r="M56548" s="36"/>
      <c r="N56548" s="36"/>
    </row>
    <row r="56549" spans="12:14" x14ac:dyDescent="0.25">
      <c r="L56549" s="36"/>
      <c r="M56549" s="36"/>
      <c r="N56549" s="36"/>
    </row>
    <row r="56550" spans="12:14" x14ac:dyDescent="0.25">
      <c r="L56550" s="36"/>
      <c r="M56550" s="36"/>
      <c r="N56550" s="36"/>
    </row>
    <row r="56551" spans="12:14" x14ac:dyDescent="0.25">
      <c r="L56551" s="36"/>
      <c r="M56551" s="36"/>
      <c r="N56551" s="36"/>
    </row>
    <row r="56552" spans="12:14" x14ac:dyDescent="0.25">
      <c r="L56552" s="36"/>
      <c r="M56552" s="36"/>
      <c r="N56552" s="36"/>
    </row>
    <row r="56553" spans="12:14" x14ac:dyDescent="0.25">
      <c r="L56553" s="36"/>
      <c r="M56553" s="36"/>
      <c r="N56553" s="36"/>
    </row>
    <row r="56554" spans="12:14" x14ac:dyDescent="0.25">
      <c r="L56554" s="36"/>
      <c r="M56554" s="36"/>
      <c r="N56554" s="36"/>
    </row>
    <row r="56555" spans="12:14" x14ac:dyDescent="0.25">
      <c r="L56555" s="36"/>
      <c r="M56555" s="36"/>
      <c r="N56555" s="36"/>
    </row>
    <row r="56556" spans="12:14" x14ac:dyDescent="0.25">
      <c r="L56556" s="36"/>
      <c r="M56556" s="36"/>
      <c r="N56556" s="36"/>
    </row>
    <row r="56557" spans="12:14" x14ac:dyDescent="0.25">
      <c r="L56557" s="36"/>
      <c r="M56557" s="36"/>
      <c r="N56557" s="36"/>
    </row>
    <row r="56558" spans="12:14" x14ac:dyDescent="0.25">
      <c r="L56558" s="36"/>
      <c r="M56558" s="36"/>
      <c r="N56558" s="36"/>
    </row>
    <row r="56559" spans="12:14" x14ac:dyDescent="0.25">
      <c r="L56559" s="36"/>
      <c r="M56559" s="36"/>
      <c r="N56559" s="36"/>
    </row>
    <row r="56560" spans="12:14" x14ac:dyDescent="0.25">
      <c r="L56560" s="36"/>
      <c r="M56560" s="36"/>
      <c r="N56560" s="36"/>
    </row>
    <row r="56561" spans="12:14" x14ac:dyDescent="0.25">
      <c r="L56561" s="36"/>
      <c r="M56561" s="36"/>
      <c r="N56561" s="36"/>
    </row>
    <row r="56562" spans="12:14" x14ac:dyDescent="0.25">
      <c r="L56562" s="36"/>
      <c r="M56562" s="36"/>
      <c r="N56562" s="36"/>
    </row>
    <row r="56563" spans="12:14" x14ac:dyDescent="0.25">
      <c r="L56563" s="36"/>
      <c r="M56563" s="36"/>
      <c r="N56563" s="36"/>
    </row>
    <row r="56564" spans="12:14" x14ac:dyDescent="0.25">
      <c r="L56564" s="36"/>
      <c r="M56564" s="36"/>
      <c r="N56564" s="36"/>
    </row>
    <row r="56565" spans="12:14" x14ac:dyDescent="0.25">
      <c r="L56565" s="36"/>
      <c r="M56565" s="36"/>
      <c r="N56565" s="36"/>
    </row>
    <row r="56566" spans="12:14" x14ac:dyDescent="0.25">
      <c r="L56566" s="36"/>
      <c r="M56566" s="36"/>
      <c r="N56566" s="36"/>
    </row>
    <row r="56567" spans="12:14" x14ac:dyDescent="0.25">
      <c r="L56567" s="36"/>
      <c r="M56567" s="36"/>
      <c r="N56567" s="36"/>
    </row>
    <row r="56568" spans="12:14" x14ac:dyDescent="0.25">
      <c r="L56568" s="36"/>
      <c r="M56568" s="36"/>
      <c r="N56568" s="36"/>
    </row>
    <row r="56569" spans="12:14" x14ac:dyDescent="0.25">
      <c r="L56569" s="36"/>
      <c r="M56569" s="36"/>
      <c r="N56569" s="36"/>
    </row>
    <row r="56570" spans="12:14" x14ac:dyDescent="0.25">
      <c r="L56570" s="36"/>
      <c r="M56570" s="36"/>
      <c r="N56570" s="36"/>
    </row>
    <row r="56571" spans="12:14" x14ac:dyDescent="0.25">
      <c r="L56571" s="36"/>
      <c r="M56571" s="36"/>
      <c r="N56571" s="36"/>
    </row>
    <row r="56572" spans="12:14" x14ac:dyDescent="0.25">
      <c r="L56572" s="36"/>
      <c r="M56572" s="36"/>
      <c r="N56572" s="36"/>
    </row>
    <row r="56573" spans="12:14" x14ac:dyDescent="0.25">
      <c r="L56573" s="36"/>
      <c r="M56573" s="36"/>
      <c r="N56573" s="36"/>
    </row>
    <row r="56574" spans="12:14" x14ac:dyDescent="0.25">
      <c r="L56574" s="36"/>
      <c r="M56574" s="36"/>
      <c r="N56574" s="36"/>
    </row>
    <row r="56575" spans="12:14" x14ac:dyDescent="0.25">
      <c r="L56575" s="36"/>
      <c r="M56575" s="36"/>
      <c r="N56575" s="36"/>
    </row>
    <row r="56576" spans="12:14" x14ac:dyDescent="0.25">
      <c r="L56576" s="36"/>
      <c r="M56576" s="36"/>
      <c r="N56576" s="36"/>
    </row>
    <row r="56577" spans="12:14" x14ac:dyDescent="0.25">
      <c r="L56577" s="36"/>
      <c r="M56577" s="36"/>
      <c r="N56577" s="36"/>
    </row>
    <row r="56578" spans="12:14" x14ac:dyDescent="0.25">
      <c r="L56578" s="36"/>
      <c r="M56578" s="36"/>
      <c r="N56578" s="36"/>
    </row>
    <row r="56579" spans="12:14" x14ac:dyDescent="0.25">
      <c r="L56579" s="36"/>
      <c r="M56579" s="36"/>
      <c r="N56579" s="36"/>
    </row>
    <row r="56580" spans="12:14" x14ac:dyDescent="0.25">
      <c r="L56580" s="36"/>
      <c r="M56580" s="36"/>
      <c r="N56580" s="36"/>
    </row>
    <row r="56581" spans="12:14" x14ac:dyDescent="0.25">
      <c r="L56581" s="36"/>
      <c r="M56581" s="36"/>
      <c r="N56581" s="36"/>
    </row>
    <row r="56582" spans="12:14" x14ac:dyDescent="0.25">
      <c r="L56582" s="36"/>
      <c r="M56582" s="36"/>
      <c r="N56582" s="36"/>
    </row>
    <row r="56583" spans="12:14" x14ac:dyDescent="0.25">
      <c r="L56583" s="36"/>
      <c r="M56583" s="36"/>
      <c r="N56583" s="36"/>
    </row>
    <row r="56584" spans="12:14" x14ac:dyDescent="0.25">
      <c r="L56584" s="36"/>
      <c r="M56584" s="36"/>
      <c r="N56584" s="36"/>
    </row>
    <row r="56585" spans="12:14" x14ac:dyDescent="0.25">
      <c r="L56585" s="36"/>
      <c r="M56585" s="36"/>
      <c r="N56585" s="36"/>
    </row>
    <row r="56586" spans="12:14" x14ac:dyDescent="0.25">
      <c r="L56586" s="36"/>
      <c r="M56586" s="36"/>
      <c r="N56586" s="36"/>
    </row>
    <row r="56587" spans="12:14" x14ac:dyDescent="0.25">
      <c r="L56587" s="36"/>
      <c r="M56587" s="36"/>
      <c r="N56587" s="36"/>
    </row>
    <row r="56588" spans="12:14" x14ac:dyDescent="0.25">
      <c r="L56588" s="36"/>
      <c r="M56588" s="36"/>
      <c r="N56588" s="36"/>
    </row>
    <row r="56589" spans="12:14" x14ac:dyDescent="0.25">
      <c r="L56589" s="36"/>
      <c r="M56589" s="36"/>
      <c r="N56589" s="36"/>
    </row>
    <row r="56590" spans="12:14" x14ac:dyDescent="0.25">
      <c r="L56590" s="36"/>
      <c r="M56590" s="36"/>
      <c r="N56590" s="36"/>
    </row>
    <row r="56591" spans="12:14" x14ac:dyDescent="0.25">
      <c r="L56591" s="36"/>
      <c r="M56591" s="36"/>
      <c r="N56591" s="36"/>
    </row>
    <row r="56592" spans="12:14" x14ac:dyDescent="0.25">
      <c r="L56592" s="36"/>
      <c r="M56592" s="36"/>
      <c r="N56592" s="36"/>
    </row>
    <row r="56593" spans="12:14" x14ac:dyDescent="0.25">
      <c r="L56593" s="36"/>
      <c r="M56593" s="36"/>
      <c r="N56593" s="36"/>
    </row>
    <row r="56594" spans="12:14" x14ac:dyDescent="0.25">
      <c r="L56594" s="36"/>
      <c r="M56594" s="36"/>
      <c r="N56594" s="36"/>
    </row>
    <row r="56595" spans="12:14" x14ac:dyDescent="0.25">
      <c r="L56595" s="36"/>
      <c r="M56595" s="36"/>
      <c r="N56595" s="36"/>
    </row>
    <row r="56596" spans="12:14" x14ac:dyDescent="0.25">
      <c r="L56596" s="36"/>
      <c r="M56596" s="36"/>
      <c r="N56596" s="36"/>
    </row>
    <row r="56597" spans="12:14" x14ac:dyDescent="0.25">
      <c r="L56597" s="36"/>
      <c r="M56597" s="36"/>
      <c r="N56597" s="36"/>
    </row>
    <row r="56598" spans="12:14" x14ac:dyDescent="0.25">
      <c r="L56598" s="36"/>
      <c r="M56598" s="36"/>
      <c r="N56598" s="36"/>
    </row>
    <row r="56599" spans="12:14" x14ac:dyDescent="0.25">
      <c r="L56599" s="36"/>
      <c r="M56599" s="36"/>
      <c r="N56599" s="36"/>
    </row>
    <row r="56600" spans="12:14" x14ac:dyDescent="0.25">
      <c r="L56600" s="36"/>
      <c r="M56600" s="36"/>
      <c r="N56600" s="36"/>
    </row>
    <row r="56601" spans="12:14" x14ac:dyDescent="0.25">
      <c r="L56601" s="36"/>
      <c r="M56601" s="36"/>
      <c r="N56601" s="36"/>
    </row>
    <row r="56602" spans="12:14" x14ac:dyDescent="0.25">
      <c r="L56602" s="36"/>
      <c r="M56602" s="36"/>
      <c r="N56602" s="36"/>
    </row>
    <row r="56603" spans="12:14" x14ac:dyDescent="0.25">
      <c r="L56603" s="36"/>
      <c r="M56603" s="36"/>
      <c r="N56603" s="36"/>
    </row>
    <row r="56604" spans="12:14" x14ac:dyDescent="0.25">
      <c r="L56604" s="36"/>
      <c r="M56604" s="36"/>
      <c r="N56604" s="36"/>
    </row>
    <row r="56605" spans="12:14" x14ac:dyDescent="0.25">
      <c r="L56605" s="36"/>
      <c r="M56605" s="36"/>
      <c r="N56605" s="36"/>
    </row>
    <row r="56606" spans="12:14" x14ac:dyDescent="0.25">
      <c r="L56606" s="36"/>
      <c r="M56606" s="36"/>
      <c r="N56606" s="36"/>
    </row>
    <row r="56607" spans="12:14" x14ac:dyDescent="0.25">
      <c r="L56607" s="36"/>
      <c r="M56607" s="36"/>
      <c r="N56607" s="36"/>
    </row>
    <row r="56608" spans="12:14" x14ac:dyDescent="0.25">
      <c r="L56608" s="36"/>
      <c r="M56608" s="36"/>
      <c r="N56608" s="36"/>
    </row>
    <row r="56609" spans="12:14" x14ac:dyDescent="0.25">
      <c r="L56609" s="36"/>
      <c r="M56609" s="36"/>
      <c r="N56609" s="36"/>
    </row>
    <row r="56610" spans="12:14" x14ac:dyDescent="0.25">
      <c r="L56610" s="36"/>
      <c r="M56610" s="36"/>
      <c r="N56610" s="36"/>
    </row>
    <row r="56611" spans="12:14" x14ac:dyDescent="0.25">
      <c r="L56611" s="36"/>
      <c r="M56611" s="36"/>
      <c r="N56611" s="36"/>
    </row>
    <row r="56612" spans="12:14" x14ac:dyDescent="0.25">
      <c r="L56612" s="36"/>
      <c r="M56612" s="36"/>
      <c r="N56612" s="36"/>
    </row>
    <row r="56613" spans="12:14" x14ac:dyDescent="0.25">
      <c r="L56613" s="36"/>
      <c r="M56613" s="36"/>
      <c r="N56613" s="36"/>
    </row>
    <row r="56614" spans="12:14" x14ac:dyDescent="0.25">
      <c r="L56614" s="36"/>
      <c r="M56614" s="36"/>
      <c r="N56614" s="36"/>
    </row>
    <row r="56615" spans="12:14" x14ac:dyDescent="0.25">
      <c r="L56615" s="36"/>
      <c r="M56615" s="36"/>
      <c r="N56615" s="36"/>
    </row>
    <row r="56616" spans="12:14" x14ac:dyDescent="0.25">
      <c r="L56616" s="36"/>
      <c r="M56616" s="36"/>
      <c r="N56616" s="36"/>
    </row>
    <row r="56617" spans="12:14" x14ac:dyDescent="0.25">
      <c r="L56617" s="36"/>
      <c r="M56617" s="36"/>
      <c r="N56617" s="36"/>
    </row>
    <row r="56618" spans="12:14" x14ac:dyDescent="0.25">
      <c r="L56618" s="36"/>
      <c r="M56618" s="36"/>
      <c r="N56618" s="36"/>
    </row>
    <row r="56619" spans="12:14" x14ac:dyDescent="0.25">
      <c r="L56619" s="36"/>
      <c r="M56619" s="36"/>
      <c r="N56619" s="36"/>
    </row>
    <row r="56620" spans="12:14" x14ac:dyDescent="0.25">
      <c r="L56620" s="36"/>
      <c r="M56620" s="36"/>
      <c r="N56620" s="36"/>
    </row>
    <row r="56621" spans="12:14" x14ac:dyDescent="0.25">
      <c r="L56621" s="36"/>
      <c r="M56621" s="36"/>
      <c r="N56621" s="36"/>
    </row>
    <row r="56622" spans="12:14" x14ac:dyDescent="0.25">
      <c r="L56622" s="36"/>
      <c r="M56622" s="36"/>
      <c r="N56622" s="36"/>
    </row>
    <row r="56623" spans="12:14" x14ac:dyDescent="0.25">
      <c r="L56623" s="36"/>
      <c r="M56623" s="36"/>
      <c r="N56623" s="36"/>
    </row>
    <row r="56624" spans="12:14" x14ac:dyDescent="0.25">
      <c r="L56624" s="36"/>
      <c r="M56624" s="36"/>
      <c r="N56624" s="36"/>
    </row>
    <row r="56625" spans="12:14" x14ac:dyDescent="0.25">
      <c r="L56625" s="36"/>
      <c r="M56625" s="36"/>
      <c r="N56625" s="36"/>
    </row>
    <row r="56626" spans="12:14" x14ac:dyDescent="0.25">
      <c r="L56626" s="36"/>
      <c r="M56626" s="36"/>
      <c r="N56626" s="36"/>
    </row>
    <row r="56627" spans="12:14" x14ac:dyDescent="0.25">
      <c r="L56627" s="36"/>
      <c r="M56627" s="36"/>
      <c r="N56627" s="36"/>
    </row>
    <row r="56628" spans="12:14" x14ac:dyDescent="0.25">
      <c r="L56628" s="36"/>
      <c r="M56628" s="36"/>
      <c r="N56628" s="36"/>
    </row>
    <row r="56629" spans="12:14" x14ac:dyDescent="0.25">
      <c r="L56629" s="36"/>
      <c r="M56629" s="36"/>
      <c r="N56629" s="36"/>
    </row>
    <row r="56630" spans="12:14" x14ac:dyDescent="0.25">
      <c r="L56630" s="36"/>
      <c r="M56630" s="36"/>
      <c r="N56630" s="36"/>
    </row>
    <row r="56631" spans="12:14" x14ac:dyDescent="0.25">
      <c r="L56631" s="36"/>
      <c r="M56631" s="36"/>
      <c r="N56631" s="36"/>
    </row>
    <row r="56632" spans="12:14" x14ac:dyDescent="0.25">
      <c r="L56632" s="36"/>
      <c r="M56632" s="36"/>
      <c r="N56632" s="36"/>
    </row>
    <row r="56633" spans="12:14" x14ac:dyDescent="0.25">
      <c r="L56633" s="36"/>
      <c r="M56633" s="36"/>
      <c r="N56633" s="36"/>
    </row>
    <row r="56634" spans="12:14" x14ac:dyDescent="0.25">
      <c r="L56634" s="36"/>
      <c r="M56634" s="36"/>
      <c r="N56634" s="36"/>
    </row>
    <row r="56635" spans="12:14" x14ac:dyDescent="0.25">
      <c r="L56635" s="36"/>
      <c r="M56635" s="36"/>
      <c r="N56635" s="36"/>
    </row>
    <row r="56636" spans="12:14" x14ac:dyDescent="0.25">
      <c r="L56636" s="36"/>
      <c r="M56636" s="36"/>
      <c r="N56636" s="36"/>
    </row>
    <row r="56637" spans="12:14" x14ac:dyDescent="0.25">
      <c r="L56637" s="36"/>
      <c r="M56637" s="36"/>
      <c r="N56637" s="36"/>
    </row>
    <row r="56638" spans="12:14" x14ac:dyDescent="0.25">
      <c r="L56638" s="36"/>
      <c r="M56638" s="36"/>
      <c r="N56638" s="36"/>
    </row>
    <row r="56639" spans="12:14" x14ac:dyDescent="0.25">
      <c r="L56639" s="36"/>
      <c r="M56639" s="36"/>
      <c r="N56639" s="36"/>
    </row>
    <row r="56640" spans="12:14" x14ac:dyDescent="0.25">
      <c r="L56640" s="36"/>
      <c r="M56640" s="36"/>
      <c r="N56640" s="36"/>
    </row>
    <row r="56641" spans="12:14" x14ac:dyDescent="0.25">
      <c r="L56641" s="36"/>
      <c r="M56641" s="36"/>
      <c r="N56641" s="36"/>
    </row>
    <row r="56642" spans="12:14" x14ac:dyDescent="0.25">
      <c r="L56642" s="36"/>
      <c r="M56642" s="36"/>
      <c r="N56642" s="36"/>
    </row>
    <row r="56643" spans="12:14" x14ac:dyDescent="0.25">
      <c r="L56643" s="36"/>
      <c r="M56643" s="36"/>
      <c r="N56643" s="36"/>
    </row>
    <row r="56644" spans="12:14" x14ac:dyDescent="0.25">
      <c r="L56644" s="36"/>
      <c r="M56644" s="36"/>
      <c r="N56644" s="36"/>
    </row>
    <row r="56645" spans="12:14" x14ac:dyDescent="0.25">
      <c r="L56645" s="36"/>
      <c r="M56645" s="36"/>
      <c r="N56645" s="36"/>
    </row>
    <row r="56646" spans="12:14" x14ac:dyDescent="0.25">
      <c r="L56646" s="36"/>
      <c r="M56646" s="36"/>
      <c r="N56646" s="36"/>
    </row>
    <row r="56647" spans="12:14" x14ac:dyDescent="0.25">
      <c r="L56647" s="36"/>
      <c r="M56647" s="36"/>
      <c r="N56647" s="36"/>
    </row>
    <row r="56648" spans="12:14" x14ac:dyDescent="0.25">
      <c r="L56648" s="36"/>
      <c r="M56648" s="36"/>
      <c r="N56648" s="36"/>
    </row>
    <row r="56649" spans="12:14" x14ac:dyDescent="0.25">
      <c r="L56649" s="36"/>
      <c r="M56649" s="36"/>
      <c r="N56649" s="36"/>
    </row>
    <row r="56650" spans="12:14" x14ac:dyDescent="0.25">
      <c r="L56650" s="36"/>
      <c r="M56650" s="36"/>
      <c r="N56650" s="36"/>
    </row>
    <row r="56651" spans="12:14" x14ac:dyDescent="0.25">
      <c r="L56651" s="36"/>
      <c r="M56651" s="36"/>
      <c r="N56651" s="36"/>
    </row>
    <row r="56652" spans="12:14" x14ac:dyDescent="0.25">
      <c r="L56652" s="36"/>
      <c r="M56652" s="36"/>
      <c r="N56652" s="36"/>
    </row>
    <row r="56653" spans="12:14" x14ac:dyDescent="0.25">
      <c r="L56653" s="36"/>
      <c r="M56653" s="36"/>
      <c r="N56653" s="36"/>
    </row>
    <row r="56654" spans="12:14" x14ac:dyDescent="0.25">
      <c r="L56654" s="36"/>
      <c r="M56654" s="36"/>
      <c r="N56654" s="36"/>
    </row>
    <row r="56655" spans="12:14" x14ac:dyDescent="0.25">
      <c r="L56655" s="36"/>
      <c r="M56655" s="36"/>
      <c r="N56655" s="36"/>
    </row>
    <row r="56656" spans="12:14" x14ac:dyDescent="0.25">
      <c r="L56656" s="36"/>
      <c r="M56656" s="36"/>
      <c r="N56656" s="36"/>
    </row>
    <row r="56657" spans="12:14" x14ac:dyDescent="0.25">
      <c r="L56657" s="36"/>
      <c r="M56657" s="36"/>
      <c r="N56657" s="36"/>
    </row>
    <row r="56658" spans="12:14" x14ac:dyDescent="0.25">
      <c r="L56658" s="36"/>
      <c r="M56658" s="36"/>
      <c r="N56658" s="36"/>
    </row>
    <row r="56659" spans="12:14" x14ac:dyDescent="0.25">
      <c r="L56659" s="36"/>
      <c r="M56659" s="36"/>
      <c r="N56659" s="36"/>
    </row>
    <row r="56660" spans="12:14" x14ac:dyDescent="0.25">
      <c r="L56660" s="36"/>
      <c r="M56660" s="36"/>
      <c r="N56660" s="36"/>
    </row>
    <row r="56661" spans="12:14" x14ac:dyDescent="0.25">
      <c r="L56661" s="36"/>
      <c r="M56661" s="36"/>
      <c r="N56661" s="36"/>
    </row>
    <row r="56662" spans="12:14" x14ac:dyDescent="0.25">
      <c r="L56662" s="36"/>
      <c r="M56662" s="36"/>
      <c r="N56662" s="36"/>
    </row>
    <row r="56663" spans="12:14" x14ac:dyDescent="0.25">
      <c r="L56663" s="36"/>
      <c r="M56663" s="36"/>
      <c r="N56663" s="36"/>
    </row>
    <row r="56664" spans="12:14" x14ac:dyDescent="0.25">
      <c r="L56664" s="36"/>
      <c r="M56664" s="36"/>
      <c r="N56664" s="36"/>
    </row>
    <row r="56665" spans="12:14" x14ac:dyDescent="0.25">
      <c r="L56665" s="36"/>
      <c r="M56665" s="36"/>
      <c r="N56665" s="36"/>
    </row>
    <row r="56666" spans="12:14" x14ac:dyDescent="0.25">
      <c r="L56666" s="36"/>
      <c r="M56666" s="36"/>
      <c r="N56666" s="36"/>
    </row>
    <row r="56667" spans="12:14" x14ac:dyDescent="0.25">
      <c r="L56667" s="36"/>
      <c r="M56667" s="36"/>
      <c r="N56667" s="36"/>
    </row>
    <row r="56668" spans="12:14" x14ac:dyDescent="0.25">
      <c r="L56668" s="36"/>
      <c r="M56668" s="36"/>
      <c r="N56668" s="36"/>
    </row>
    <row r="56669" spans="12:14" x14ac:dyDescent="0.25">
      <c r="L56669" s="36"/>
      <c r="M56669" s="36"/>
      <c r="N56669" s="36"/>
    </row>
    <row r="56670" spans="12:14" x14ac:dyDescent="0.25">
      <c r="L56670" s="36"/>
      <c r="M56670" s="36"/>
      <c r="N56670" s="36"/>
    </row>
    <row r="56671" spans="12:14" x14ac:dyDescent="0.25">
      <c r="L56671" s="36"/>
      <c r="M56671" s="36"/>
      <c r="N56671" s="36"/>
    </row>
    <row r="56672" spans="12:14" x14ac:dyDescent="0.25">
      <c r="L56672" s="36"/>
      <c r="M56672" s="36"/>
      <c r="N56672" s="36"/>
    </row>
    <row r="56673" spans="12:14" x14ac:dyDescent="0.25">
      <c r="L56673" s="36"/>
      <c r="M56673" s="36"/>
      <c r="N56673" s="36"/>
    </row>
    <row r="56674" spans="12:14" x14ac:dyDescent="0.25">
      <c r="L56674" s="36"/>
      <c r="M56674" s="36"/>
      <c r="N56674" s="36"/>
    </row>
    <row r="56675" spans="12:14" x14ac:dyDescent="0.25">
      <c r="L56675" s="36"/>
      <c r="M56675" s="36"/>
      <c r="N56675" s="36"/>
    </row>
    <row r="56676" spans="12:14" x14ac:dyDescent="0.25">
      <c r="L56676" s="36"/>
      <c r="M56676" s="36"/>
      <c r="N56676" s="36"/>
    </row>
    <row r="56677" spans="12:14" x14ac:dyDescent="0.25">
      <c r="L56677" s="36"/>
      <c r="M56677" s="36"/>
      <c r="N56677" s="36"/>
    </row>
    <row r="56678" spans="12:14" x14ac:dyDescent="0.25">
      <c r="L56678" s="36"/>
      <c r="M56678" s="36"/>
      <c r="N56678" s="36"/>
    </row>
    <row r="56679" spans="12:14" x14ac:dyDescent="0.25">
      <c r="L56679" s="36"/>
      <c r="M56679" s="36"/>
      <c r="N56679" s="36"/>
    </row>
    <row r="56680" spans="12:14" x14ac:dyDescent="0.25">
      <c r="L56680" s="36"/>
      <c r="M56680" s="36"/>
      <c r="N56680" s="36"/>
    </row>
    <row r="56681" spans="12:14" x14ac:dyDescent="0.25">
      <c r="L56681" s="36"/>
      <c r="M56681" s="36"/>
      <c r="N56681" s="36"/>
    </row>
    <row r="56682" spans="12:14" x14ac:dyDescent="0.25">
      <c r="L56682" s="36"/>
      <c r="M56682" s="36"/>
      <c r="N56682" s="36"/>
    </row>
    <row r="56683" spans="12:14" x14ac:dyDescent="0.25">
      <c r="L56683" s="36"/>
      <c r="M56683" s="36"/>
      <c r="N56683" s="36"/>
    </row>
    <row r="56684" spans="12:14" x14ac:dyDescent="0.25">
      <c r="L56684" s="36"/>
      <c r="M56684" s="36"/>
      <c r="N56684" s="36"/>
    </row>
    <row r="56685" spans="12:14" x14ac:dyDescent="0.25">
      <c r="L56685" s="36"/>
      <c r="M56685" s="36"/>
      <c r="N56685" s="36"/>
    </row>
    <row r="56686" spans="12:14" x14ac:dyDescent="0.25">
      <c r="L56686" s="36"/>
      <c r="M56686" s="36"/>
      <c r="N56686" s="36"/>
    </row>
    <row r="56687" spans="12:14" x14ac:dyDescent="0.25">
      <c r="L56687" s="36"/>
      <c r="M56687" s="36"/>
      <c r="N56687" s="36"/>
    </row>
    <row r="56688" spans="12:14" x14ac:dyDescent="0.25">
      <c r="L56688" s="36"/>
      <c r="M56688" s="36"/>
      <c r="N56688" s="36"/>
    </row>
    <row r="56689" spans="12:14" x14ac:dyDescent="0.25">
      <c r="L56689" s="36"/>
      <c r="M56689" s="36"/>
      <c r="N56689" s="36"/>
    </row>
    <row r="56690" spans="12:14" x14ac:dyDescent="0.25">
      <c r="L56690" s="36"/>
      <c r="M56690" s="36"/>
      <c r="N56690" s="36"/>
    </row>
    <row r="56691" spans="12:14" x14ac:dyDescent="0.25">
      <c r="L56691" s="36"/>
      <c r="M56691" s="36"/>
      <c r="N56691" s="36"/>
    </row>
    <row r="56692" spans="12:14" x14ac:dyDescent="0.25">
      <c r="L56692" s="36"/>
      <c r="M56692" s="36"/>
      <c r="N56692" s="36"/>
    </row>
    <row r="56693" spans="12:14" x14ac:dyDescent="0.25">
      <c r="L56693" s="36"/>
      <c r="M56693" s="36"/>
      <c r="N56693" s="36"/>
    </row>
    <row r="56694" spans="12:14" x14ac:dyDescent="0.25">
      <c r="L56694" s="36"/>
      <c r="M56694" s="36"/>
      <c r="N56694" s="36"/>
    </row>
    <row r="56695" spans="12:14" x14ac:dyDescent="0.25">
      <c r="L56695" s="36"/>
      <c r="M56695" s="36"/>
      <c r="N56695" s="36"/>
    </row>
    <row r="56696" spans="12:14" x14ac:dyDescent="0.25">
      <c r="L56696" s="36"/>
      <c r="M56696" s="36"/>
      <c r="N56696" s="36"/>
    </row>
    <row r="56697" spans="12:14" x14ac:dyDescent="0.25">
      <c r="L56697" s="36"/>
      <c r="M56697" s="36"/>
      <c r="N56697" s="36"/>
    </row>
    <row r="56698" spans="12:14" x14ac:dyDescent="0.25">
      <c r="L56698" s="36"/>
      <c r="M56698" s="36"/>
      <c r="N56698" s="36"/>
    </row>
    <row r="56699" spans="12:14" x14ac:dyDescent="0.25">
      <c r="L56699" s="36"/>
      <c r="M56699" s="36"/>
      <c r="N56699" s="36"/>
    </row>
    <row r="56700" spans="12:14" x14ac:dyDescent="0.25">
      <c r="L56700" s="36"/>
      <c r="M56700" s="36"/>
      <c r="N56700" s="36"/>
    </row>
    <row r="56701" spans="12:14" x14ac:dyDescent="0.25">
      <c r="L56701" s="36"/>
      <c r="M56701" s="36"/>
      <c r="N56701" s="36"/>
    </row>
    <row r="56702" spans="12:14" x14ac:dyDescent="0.25">
      <c r="L56702" s="36"/>
      <c r="M56702" s="36"/>
      <c r="N56702" s="36"/>
    </row>
    <row r="56703" spans="12:14" x14ac:dyDescent="0.25">
      <c r="L56703" s="36"/>
      <c r="M56703" s="36"/>
      <c r="N56703" s="36"/>
    </row>
    <row r="56704" spans="12:14" x14ac:dyDescent="0.25">
      <c r="L56704" s="36"/>
      <c r="M56704" s="36"/>
      <c r="N56704" s="36"/>
    </row>
    <row r="56705" spans="12:14" x14ac:dyDescent="0.25">
      <c r="L56705" s="36"/>
      <c r="M56705" s="36"/>
      <c r="N56705" s="36"/>
    </row>
    <row r="56706" spans="12:14" x14ac:dyDescent="0.25">
      <c r="L56706" s="36"/>
      <c r="M56706" s="36"/>
      <c r="N56706" s="36"/>
    </row>
    <row r="56707" spans="12:14" x14ac:dyDescent="0.25">
      <c r="L56707" s="36"/>
      <c r="M56707" s="36"/>
      <c r="N56707" s="36"/>
    </row>
    <row r="56708" spans="12:14" x14ac:dyDescent="0.25">
      <c r="L56708" s="36"/>
      <c r="M56708" s="36"/>
      <c r="N56708" s="36"/>
    </row>
    <row r="56709" spans="12:14" x14ac:dyDescent="0.25">
      <c r="L56709" s="36"/>
      <c r="M56709" s="36"/>
      <c r="N56709" s="36"/>
    </row>
    <row r="56710" spans="12:14" x14ac:dyDescent="0.25">
      <c r="L56710" s="36"/>
      <c r="M56710" s="36"/>
      <c r="N56710" s="36"/>
    </row>
    <row r="56711" spans="12:14" x14ac:dyDescent="0.25">
      <c r="L56711" s="36"/>
      <c r="M56711" s="36"/>
      <c r="N56711" s="36"/>
    </row>
    <row r="56712" spans="12:14" x14ac:dyDescent="0.25">
      <c r="L56712" s="36"/>
      <c r="M56712" s="36"/>
      <c r="N56712" s="36"/>
    </row>
    <row r="56713" spans="12:14" x14ac:dyDescent="0.25">
      <c r="L56713" s="36"/>
      <c r="M56713" s="36"/>
      <c r="N56713" s="36"/>
    </row>
    <row r="56714" spans="12:14" x14ac:dyDescent="0.25">
      <c r="L56714" s="36"/>
      <c r="M56714" s="36"/>
      <c r="N56714" s="36"/>
    </row>
    <row r="56715" spans="12:14" x14ac:dyDescent="0.25">
      <c r="L56715" s="36"/>
      <c r="M56715" s="36"/>
      <c r="N56715" s="36"/>
    </row>
    <row r="56716" spans="12:14" x14ac:dyDescent="0.25">
      <c r="L56716" s="36"/>
      <c r="M56716" s="36"/>
      <c r="N56716" s="36"/>
    </row>
    <row r="56717" spans="12:14" x14ac:dyDescent="0.25">
      <c r="L56717" s="36"/>
      <c r="M56717" s="36"/>
      <c r="N56717" s="36"/>
    </row>
    <row r="56718" spans="12:14" x14ac:dyDescent="0.25">
      <c r="L56718" s="36"/>
      <c r="M56718" s="36"/>
      <c r="N56718" s="36"/>
    </row>
    <row r="56719" spans="12:14" x14ac:dyDescent="0.25">
      <c r="L56719" s="36"/>
      <c r="M56719" s="36"/>
      <c r="N56719" s="36"/>
    </row>
    <row r="56720" spans="12:14" x14ac:dyDescent="0.25">
      <c r="L56720" s="36"/>
      <c r="M56720" s="36"/>
      <c r="N56720" s="36"/>
    </row>
    <row r="56721" spans="12:14" x14ac:dyDescent="0.25">
      <c r="L56721" s="36"/>
      <c r="M56721" s="36"/>
      <c r="N56721" s="36"/>
    </row>
    <row r="56722" spans="12:14" x14ac:dyDescent="0.25">
      <c r="L56722" s="36"/>
      <c r="M56722" s="36"/>
      <c r="N56722" s="36"/>
    </row>
    <row r="56723" spans="12:14" x14ac:dyDescent="0.25">
      <c r="L56723" s="36"/>
      <c r="M56723" s="36"/>
      <c r="N56723" s="36"/>
    </row>
    <row r="56724" spans="12:14" x14ac:dyDescent="0.25">
      <c r="L56724" s="36"/>
      <c r="M56724" s="36"/>
      <c r="N56724" s="36"/>
    </row>
    <row r="56725" spans="12:14" x14ac:dyDescent="0.25">
      <c r="L56725" s="36"/>
      <c r="M56725" s="36"/>
      <c r="N56725" s="36"/>
    </row>
    <row r="56726" spans="12:14" x14ac:dyDescent="0.25">
      <c r="L56726" s="36"/>
      <c r="M56726" s="36"/>
      <c r="N56726" s="36"/>
    </row>
    <row r="56727" spans="12:14" x14ac:dyDescent="0.25">
      <c r="L56727" s="36"/>
      <c r="M56727" s="36"/>
      <c r="N56727" s="36"/>
    </row>
    <row r="56728" spans="12:14" x14ac:dyDescent="0.25">
      <c r="L56728" s="36"/>
      <c r="M56728" s="36"/>
      <c r="N56728" s="36"/>
    </row>
    <row r="56729" spans="12:14" x14ac:dyDescent="0.25">
      <c r="L56729" s="36"/>
      <c r="M56729" s="36"/>
      <c r="N56729" s="36"/>
    </row>
    <row r="56730" spans="12:14" x14ac:dyDescent="0.25">
      <c r="L56730" s="36"/>
      <c r="M56730" s="36"/>
      <c r="N56730" s="36"/>
    </row>
    <row r="56731" spans="12:14" x14ac:dyDescent="0.25">
      <c r="L56731" s="36"/>
      <c r="M56731" s="36"/>
      <c r="N56731" s="36"/>
    </row>
    <row r="56732" spans="12:14" x14ac:dyDescent="0.25">
      <c r="L56732" s="36"/>
      <c r="M56732" s="36"/>
      <c r="N56732" s="36"/>
    </row>
    <row r="56733" spans="12:14" x14ac:dyDescent="0.25">
      <c r="L56733" s="36"/>
      <c r="M56733" s="36"/>
      <c r="N56733" s="36"/>
    </row>
    <row r="56734" spans="12:14" x14ac:dyDescent="0.25">
      <c r="L56734" s="36"/>
      <c r="M56734" s="36"/>
      <c r="N56734" s="36"/>
    </row>
    <row r="56735" spans="12:14" x14ac:dyDescent="0.25">
      <c r="L56735" s="36"/>
      <c r="M56735" s="36"/>
      <c r="N56735" s="36"/>
    </row>
    <row r="56736" spans="12:14" x14ac:dyDescent="0.25">
      <c r="L56736" s="36"/>
      <c r="M56736" s="36"/>
      <c r="N56736" s="36"/>
    </row>
    <row r="56737" spans="12:14" x14ac:dyDescent="0.25">
      <c r="L56737" s="36"/>
      <c r="M56737" s="36"/>
      <c r="N56737" s="36"/>
    </row>
    <row r="56738" spans="12:14" x14ac:dyDescent="0.25">
      <c r="L56738" s="36"/>
      <c r="M56738" s="36"/>
      <c r="N56738" s="36"/>
    </row>
    <row r="56739" spans="12:14" x14ac:dyDescent="0.25">
      <c r="L56739" s="36"/>
      <c r="M56739" s="36"/>
      <c r="N56739" s="36"/>
    </row>
    <row r="56740" spans="12:14" x14ac:dyDescent="0.25">
      <c r="L56740" s="36"/>
      <c r="M56740" s="36"/>
      <c r="N56740" s="36"/>
    </row>
    <row r="56741" spans="12:14" x14ac:dyDescent="0.25">
      <c r="L56741" s="36"/>
      <c r="M56741" s="36"/>
      <c r="N56741" s="36"/>
    </row>
    <row r="56742" spans="12:14" x14ac:dyDescent="0.25">
      <c r="L56742" s="36"/>
      <c r="M56742" s="36"/>
      <c r="N56742" s="36"/>
    </row>
    <row r="56743" spans="12:14" x14ac:dyDescent="0.25">
      <c r="L56743" s="36"/>
      <c r="M56743" s="36"/>
      <c r="N56743" s="36"/>
    </row>
    <row r="56744" spans="12:14" x14ac:dyDescent="0.25">
      <c r="L56744" s="36"/>
      <c r="M56744" s="36"/>
      <c r="N56744" s="36"/>
    </row>
    <row r="56745" spans="12:14" x14ac:dyDescent="0.25">
      <c r="L56745" s="36"/>
      <c r="M56745" s="36"/>
      <c r="N56745" s="36"/>
    </row>
    <row r="56746" spans="12:14" x14ac:dyDescent="0.25">
      <c r="L56746" s="36"/>
      <c r="M56746" s="36"/>
      <c r="N56746" s="36"/>
    </row>
    <row r="56747" spans="12:14" x14ac:dyDescent="0.25">
      <c r="L56747" s="36"/>
      <c r="M56747" s="36"/>
      <c r="N56747" s="36"/>
    </row>
    <row r="56748" spans="12:14" x14ac:dyDescent="0.25">
      <c r="L56748" s="36"/>
      <c r="M56748" s="36"/>
      <c r="N56748" s="36"/>
    </row>
    <row r="56749" spans="12:14" x14ac:dyDescent="0.25">
      <c r="L56749" s="36"/>
      <c r="M56749" s="36"/>
      <c r="N56749" s="36"/>
    </row>
    <row r="56750" spans="12:14" x14ac:dyDescent="0.25">
      <c r="L56750" s="36"/>
      <c r="M56750" s="36"/>
      <c r="N56750" s="36"/>
    </row>
    <row r="56751" spans="12:14" x14ac:dyDescent="0.25">
      <c r="L56751" s="36"/>
      <c r="M56751" s="36"/>
      <c r="N56751" s="36"/>
    </row>
    <row r="56752" spans="12:14" x14ac:dyDescent="0.25">
      <c r="L56752" s="36"/>
      <c r="M56752" s="36"/>
      <c r="N56752" s="36"/>
    </row>
    <row r="56753" spans="12:14" x14ac:dyDescent="0.25">
      <c r="L56753" s="36"/>
      <c r="M56753" s="36"/>
      <c r="N56753" s="36"/>
    </row>
    <row r="56754" spans="12:14" x14ac:dyDescent="0.25">
      <c r="L56754" s="36"/>
      <c r="M56754" s="36"/>
      <c r="N56754" s="36"/>
    </row>
    <row r="56755" spans="12:14" x14ac:dyDescent="0.25">
      <c r="L56755" s="36"/>
      <c r="M56755" s="36"/>
      <c r="N56755" s="36"/>
    </row>
    <row r="56756" spans="12:14" x14ac:dyDescent="0.25">
      <c r="L56756" s="36"/>
      <c r="M56756" s="36"/>
      <c r="N56756" s="36"/>
    </row>
    <row r="56757" spans="12:14" x14ac:dyDescent="0.25">
      <c r="L56757" s="36"/>
      <c r="M56757" s="36"/>
      <c r="N56757" s="36"/>
    </row>
    <row r="56758" spans="12:14" x14ac:dyDescent="0.25">
      <c r="L56758" s="36"/>
      <c r="M56758" s="36"/>
      <c r="N56758" s="36"/>
    </row>
    <row r="56759" spans="12:14" x14ac:dyDescent="0.25">
      <c r="L56759" s="36"/>
      <c r="M56759" s="36"/>
      <c r="N56759" s="36"/>
    </row>
    <row r="56760" spans="12:14" x14ac:dyDescent="0.25">
      <c r="L56760" s="36"/>
      <c r="M56760" s="36"/>
      <c r="N56760" s="36"/>
    </row>
    <row r="56761" spans="12:14" x14ac:dyDescent="0.25">
      <c r="L56761" s="36"/>
      <c r="M56761" s="36"/>
      <c r="N56761" s="36"/>
    </row>
    <row r="56762" spans="12:14" x14ac:dyDescent="0.25">
      <c r="L56762" s="36"/>
      <c r="M56762" s="36"/>
      <c r="N56762" s="36"/>
    </row>
    <row r="56763" spans="12:14" x14ac:dyDescent="0.25">
      <c r="L56763" s="36"/>
      <c r="M56763" s="36"/>
      <c r="N56763" s="36"/>
    </row>
    <row r="56764" spans="12:14" x14ac:dyDescent="0.25">
      <c r="L56764" s="36"/>
      <c r="M56764" s="36"/>
      <c r="N56764" s="36"/>
    </row>
    <row r="56765" spans="12:14" x14ac:dyDescent="0.25">
      <c r="L56765" s="36"/>
      <c r="M56765" s="36"/>
      <c r="N56765" s="36"/>
    </row>
    <row r="56766" spans="12:14" x14ac:dyDescent="0.25">
      <c r="L56766" s="36"/>
      <c r="M56766" s="36"/>
      <c r="N56766" s="36"/>
    </row>
    <row r="56767" spans="12:14" x14ac:dyDescent="0.25">
      <c r="L56767" s="36"/>
      <c r="M56767" s="36"/>
      <c r="N56767" s="36"/>
    </row>
    <row r="56768" spans="12:14" x14ac:dyDescent="0.25">
      <c r="L56768" s="36"/>
      <c r="M56768" s="36"/>
      <c r="N56768" s="36"/>
    </row>
    <row r="56769" spans="12:14" x14ac:dyDescent="0.25">
      <c r="L56769" s="36"/>
      <c r="M56769" s="36"/>
      <c r="N56769" s="36"/>
    </row>
    <row r="56770" spans="12:14" x14ac:dyDescent="0.25">
      <c r="L56770" s="36"/>
      <c r="M56770" s="36"/>
      <c r="N56770" s="36"/>
    </row>
    <row r="56771" spans="12:14" x14ac:dyDescent="0.25">
      <c r="L56771" s="36"/>
      <c r="M56771" s="36"/>
      <c r="N56771" s="36"/>
    </row>
    <row r="56772" spans="12:14" x14ac:dyDescent="0.25">
      <c r="L56772" s="36"/>
      <c r="M56772" s="36"/>
      <c r="N56772" s="36"/>
    </row>
    <row r="56773" spans="12:14" x14ac:dyDescent="0.25">
      <c r="L56773" s="36"/>
      <c r="M56773" s="36"/>
      <c r="N56773" s="36"/>
    </row>
    <row r="56774" spans="12:14" x14ac:dyDescent="0.25">
      <c r="L56774" s="36"/>
      <c r="M56774" s="36"/>
      <c r="N56774" s="36"/>
    </row>
    <row r="56775" spans="12:14" x14ac:dyDescent="0.25">
      <c r="L56775" s="36"/>
      <c r="M56775" s="36"/>
      <c r="N56775" s="36"/>
    </row>
    <row r="56776" spans="12:14" x14ac:dyDescent="0.25">
      <c r="L56776" s="36"/>
      <c r="M56776" s="36"/>
      <c r="N56776" s="36"/>
    </row>
    <row r="56777" spans="12:14" x14ac:dyDescent="0.25">
      <c r="L56777" s="36"/>
      <c r="M56777" s="36"/>
      <c r="N56777" s="36"/>
    </row>
    <row r="56778" spans="12:14" x14ac:dyDescent="0.25">
      <c r="L56778" s="36"/>
      <c r="M56778" s="36"/>
      <c r="N56778" s="36"/>
    </row>
    <row r="56779" spans="12:14" x14ac:dyDescent="0.25">
      <c r="L56779" s="36"/>
      <c r="M56779" s="36"/>
      <c r="N56779" s="36"/>
    </row>
    <row r="56780" spans="12:14" x14ac:dyDescent="0.25">
      <c r="L56780" s="36"/>
      <c r="M56780" s="36"/>
      <c r="N56780" s="36"/>
    </row>
    <row r="56781" spans="12:14" x14ac:dyDescent="0.25">
      <c r="L56781" s="36"/>
      <c r="M56781" s="36"/>
      <c r="N56781" s="36"/>
    </row>
    <row r="56782" spans="12:14" x14ac:dyDescent="0.25">
      <c r="L56782" s="36"/>
      <c r="M56782" s="36"/>
      <c r="N56782" s="36"/>
    </row>
    <row r="56783" spans="12:14" x14ac:dyDescent="0.25">
      <c r="L56783" s="36"/>
      <c r="M56783" s="36"/>
      <c r="N56783" s="36"/>
    </row>
    <row r="56784" spans="12:14" x14ac:dyDescent="0.25">
      <c r="L56784" s="36"/>
      <c r="M56784" s="36"/>
      <c r="N56784" s="36"/>
    </row>
    <row r="56785" spans="12:14" x14ac:dyDescent="0.25">
      <c r="L56785" s="36"/>
      <c r="M56785" s="36"/>
      <c r="N56785" s="36"/>
    </row>
    <row r="56786" spans="12:14" x14ac:dyDescent="0.25">
      <c r="L56786" s="36"/>
      <c r="M56786" s="36"/>
      <c r="N56786" s="36"/>
    </row>
    <row r="56787" spans="12:14" x14ac:dyDescent="0.25">
      <c r="L56787" s="36"/>
      <c r="M56787" s="36"/>
      <c r="N56787" s="36"/>
    </row>
    <row r="56788" spans="12:14" x14ac:dyDescent="0.25">
      <c r="L56788" s="36"/>
      <c r="M56788" s="36"/>
      <c r="N56788" s="36"/>
    </row>
    <row r="56789" spans="12:14" x14ac:dyDescent="0.25">
      <c r="L56789" s="36"/>
      <c r="M56789" s="36"/>
      <c r="N56789" s="36"/>
    </row>
    <row r="56790" spans="12:14" x14ac:dyDescent="0.25">
      <c r="L56790" s="36"/>
      <c r="M56790" s="36"/>
      <c r="N56790" s="36"/>
    </row>
    <row r="56791" spans="12:14" x14ac:dyDescent="0.25">
      <c r="L56791" s="36"/>
      <c r="M56791" s="36"/>
      <c r="N56791" s="36"/>
    </row>
    <row r="56792" spans="12:14" x14ac:dyDescent="0.25">
      <c r="L56792" s="36"/>
      <c r="M56792" s="36"/>
      <c r="N56792" s="36"/>
    </row>
    <row r="56793" spans="12:14" x14ac:dyDescent="0.25">
      <c r="L56793" s="36"/>
      <c r="M56793" s="36"/>
      <c r="N56793" s="36"/>
    </row>
    <row r="56794" spans="12:14" x14ac:dyDescent="0.25">
      <c r="L56794" s="36"/>
      <c r="M56794" s="36"/>
      <c r="N56794" s="36"/>
    </row>
    <row r="56795" spans="12:14" x14ac:dyDescent="0.25">
      <c r="L56795" s="36"/>
      <c r="M56795" s="36"/>
      <c r="N56795" s="36"/>
    </row>
    <row r="56796" spans="12:14" x14ac:dyDescent="0.25">
      <c r="L56796" s="36"/>
      <c r="M56796" s="36"/>
      <c r="N56796" s="36"/>
    </row>
    <row r="56797" spans="12:14" x14ac:dyDescent="0.25">
      <c r="L56797" s="36"/>
      <c r="M56797" s="36"/>
      <c r="N56797" s="36"/>
    </row>
    <row r="56798" spans="12:14" x14ac:dyDescent="0.25">
      <c r="L56798" s="36"/>
      <c r="M56798" s="36"/>
      <c r="N56798" s="36"/>
    </row>
    <row r="56799" spans="12:14" x14ac:dyDescent="0.25">
      <c r="L56799" s="36"/>
      <c r="M56799" s="36"/>
      <c r="N56799" s="36"/>
    </row>
    <row r="56800" spans="12:14" x14ac:dyDescent="0.25">
      <c r="L56800" s="36"/>
      <c r="M56800" s="36"/>
      <c r="N56800" s="36"/>
    </row>
    <row r="56801" spans="12:14" x14ac:dyDescent="0.25">
      <c r="L56801" s="36"/>
      <c r="M56801" s="36"/>
      <c r="N56801" s="36"/>
    </row>
    <row r="56802" spans="12:14" x14ac:dyDescent="0.25">
      <c r="L56802" s="36"/>
      <c r="M56802" s="36"/>
      <c r="N56802" s="36"/>
    </row>
    <row r="56803" spans="12:14" x14ac:dyDescent="0.25">
      <c r="L56803" s="36"/>
      <c r="M56803" s="36"/>
      <c r="N56803" s="36"/>
    </row>
    <row r="56804" spans="12:14" x14ac:dyDescent="0.25">
      <c r="L56804" s="36"/>
      <c r="M56804" s="36"/>
      <c r="N56804" s="36"/>
    </row>
    <row r="56805" spans="12:14" x14ac:dyDescent="0.25">
      <c r="L56805" s="36"/>
      <c r="M56805" s="36"/>
      <c r="N56805" s="36"/>
    </row>
    <row r="56806" spans="12:14" x14ac:dyDescent="0.25">
      <c r="L56806" s="36"/>
      <c r="M56806" s="36"/>
      <c r="N56806" s="36"/>
    </row>
    <row r="56807" spans="12:14" x14ac:dyDescent="0.25">
      <c r="L56807" s="36"/>
      <c r="M56807" s="36"/>
      <c r="N56807" s="36"/>
    </row>
    <row r="56808" spans="12:14" x14ac:dyDescent="0.25">
      <c r="L56808" s="36"/>
      <c r="M56808" s="36"/>
      <c r="N56808" s="36"/>
    </row>
    <row r="56809" spans="12:14" x14ac:dyDescent="0.25">
      <c r="L56809" s="36"/>
      <c r="M56809" s="36"/>
      <c r="N56809" s="36"/>
    </row>
    <row r="56810" spans="12:14" x14ac:dyDescent="0.25">
      <c r="L56810" s="36"/>
      <c r="M56810" s="36"/>
      <c r="N56810" s="36"/>
    </row>
    <row r="56811" spans="12:14" x14ac:dyDescent="0.25">
      <c r="L56811" s="36"/>
      <c r="M56811" s="36"/>
      <c r="N56811" s="36"/>
    </row>
    <row r="56812" spans="12:14" x14ac:dyDescent="0.25">
      <c r="L56812" s="36"/>
      <c r="M56812" s="36"/>
      <c r="N56812" s="36"/>
    </row>
    <row r="56813" spans="12:14" x14ac:dyDescent="0.25">
      <c r="L56813" s="36"/>
      <c r="M56813" s="36"/>
      <c r="N56813" s="36"/>
    </row>
    <row r="56814" spans="12:14" x14ac:dyDescent="0.25">
      <c r="L56814" s="36"/>
      <c r="M56814" s="36"/>
      <c r="N56814" s="36"/>
    </row>
    <row r="56815" spans="12:14" x14ac:dyDescent="0.25">
      <c r="L56815" s="36"/>
      <c r="M56815" s="36"/>
      <c r="N56815" s="36"/>
    </row>
    <row r="56816" spans="12:14" x14ac:dyDescent="0.25">
      <c r="L56816" s="36"/>
      <c r="M56816" s="36"/>
      <c r="N56816" s="36"/>
    </row>
    <row r="56817" spans="12:14" x14ac:dyDescent="0.25">
      <c r="L56817" s="36"/>
      <c r="M56817" s="36"/>
      <c r="N56817" s="36"/>
    </row>
    <row r="56818" spans="12:14" x14ac:dyDescent="0.25">
      <c r="L56818" s="36"/>
      <c r="M56818" s="36"/>
      <c r="N56818" s="36"/>
    </row>
    <row r="56819" spans="12:14" x14ac:dyDescent="0.25">
      <c r="L56819" s="36"/>
      <c r="M56819" s="36"/>
      <c r="N56819" s="36"/>
    </row>
    <row r="56820" spans="12:14" x14ac:dyDescent="0.25">
      <c r="L56820" s="36"/>
      <c r="M56820" s="36"/>
      <c r="N56820" s="36"/>
    </row>
    <row r="56821" spans="12:14" x14ac:dyDescent="0.25">
      <c r="L56821" s="36"/>
      <c r="M56821" s="36"/>
      <c r="N56821" s="36"/>
    </row>
    <row r="56822" spans="12:14" x14ac:dyDescent="0.25">
      <c r="L56822" s="36"/>
      <c r="M56822" s="36"/>
      <c r="N56822" s="36"/>
    </row>
    <row r="56823" spans="12:14" x14ac:dyDescent="0.25">
      <c r="L56823" s="36"/>
      <c r="M56823" s="36"/>
      <c r="N56823" s="36"/>
    </row>
    <row r="56824" spans="12:14" x14ac:dyDescent="0.25">
      <c r="L56824" s="36"/>
      <c r="M56824" s="36"/>
      <c r="N56824" s="36"/>
    </row>
    <row r="56825" spans="12:14" x14ac:dyDescent="0.25">
      <c r="L56825" s="36"/>
      <c r="M56825" s="36"/>
      <c r="N56825" s="36"/>
    </row>
    <row r="56826" spans="12:14" x14ac:dyDescent="0.25">
      <c r="L56826" s="36"/>
      <c r="M56826" s="36"/>
      <c r="N56826" s="36"/>
    </row>
    <row r="56827" spans="12:14" x14ac:dyDescent="0.25">
      <c r="L56827" s="36"/>
      <c r="M56827" s="36"/>
      <c r="N56827" s="36"/>
    </row>
    <row r="56828" spans="12:14" x14ac:dyDescent="0.25">
      <c r="L56828" s="36"/>
      <c r="M56828" s="36"/>
      <c r="N56828" s="36"/>
    </row>
    <row r="56829" spans="12:14" x14ac:dyDescent="0.25">
      <c r="L56829" s="36"/>
      <c r="M56829" s="36"/>
      <c r="N56829" s="36"/>
    </row>
    <row r="56830" spans="12:14" x14ac:dyDescent="0.25">
      <c r="L56830" s="36"/>
      <c r="M56830" s="36"/>
      <c r="N56830" s="36"/>
    </row>
    <row r="56831" spans="12:14" x14ac:dyDescent="0.25">
      <c r="L56831" s="36"/>
      <c r="M56831" s="36"/>
      <c r="N56831" s="36"/>
    </row>
    <row r="56832" spans="12:14" x14ac:dyDescent="0.25">
      <c r="L56832" s="36"/>
      <c r="M56832" s="36"/>
      <c r="N56832" s="36"/>
    </row>
    <row r="56833" spans="12:14" x14ac:dyDescent="0.25">
      <c r="L56833" s="36"/>
      <c r="M56833" s="36"/>
      <c r="N56833" s="36"/>
    </row>
    <row r="56834" spans="12:14" x14ac:dyDescent="0.25">
      <c r="L56834" s="36"/>
      <c r="M56834" s="36"/>
      <c r="N56834" s="36"/>
    </row>
    <row r="56835" spans="12:14" x14ac:dyDescent="0.25">
      <c r="L56835" s="36"/>
      <c r="M56835" s="36"/>
      <c r="N56835" s="36"/>
    </row>
    <row r="56836" spans="12:14" x14ac:dyDescent="0.25">
      <c r="L56836" s="36"/>
      <c r="M56836" s="36"/>
      <c r="N56836" s="36"/>
    </row>
    <row r="56837" spans="12:14" x14ac:dyDescent="0.25">
      <c r="L56837" s="36"/>
      <c r="M56837" s="36"/>
      <c r="N56837" s="36"/>
    </row>
    <row r="56838" spans="12:14" x14ac:dyDescent="0.25">
      <c r="L56838" s="36"/>
      <c r="M56838" s="36"/>
      <c r="N56838" s="36"/>
    </row>
    <row r="56839" spans="12:14" x14ac:dyDescent="0.25">
      <c r="L56839" s="36"/>
      <c r="M56839" s="36"/>
      <c r="N56839" s="36"/>
    </row>
    <row r="56840" spans="12:14" x14ac:dyDescent="0.25">
      <c r="L56840" s="36"/>
      <c r="M56840" s="36"/>
      <c r="N56840" s="36"/>
    </row>
    <row r="56841" spans="12:14" x14ac:dyDescent="0.25">
      <c r="L56841" s="36"/>
      <c r="M56841" s="36"/>
      <c r="N56841" s="36"/>
    </row>
    <row r="56842" spans="12:14" x14ac:dyDescent="0.25">
      <c r="L56842" s="36"/>
      <c r="M56842" s="36"/>
      <c r="N56842" s="36"/>
    </row>
    <row r="56843" spans="12:14" x14ac:dyDescent="0.25">
      <c r="L56843" s="36"/>
      <c r="M56843" s="36"/>
      <c r="N56843" s="36"/>
    </row>
    <row r="56844" spans="12:14" x14ac:dyDescent="0.25">
      <c r="L56844" s="36"/>
      <c r="M56844" s="36"/>
      <c r="N56844" s="36"/>
    </row>
    <row r="56845" spans="12:14" x14ac:dyDescent="0.25">
      <c r="L56845" s="36"/>
      <c r="M56845" s="36"/>
      <c r="N56845" s="36"/>
    </row>
    <row r="56846" spans="12:14" x14ac:dyDescent="0.25">
      <c r="L56846" s="36"/>
      <c r="M56846" s="36"/>
      <c r="N56846" s="36"/>
    </row>
    <row r="56847" spans="12:14" x14ac:dyDescent="0.25">
      <c r="L56847" s="36"/>
      <c r="M56847" s="36"/>
      <c r="N56847" s="36"/>
    </row>
    <row r="56848" spans="12:14" x14ac:dyDescent="0.25">
      <c r="L56848" s="36"/>
      <c r="M56848" s="36"/>
      <c r="N56848" s="36"/>
    </row>
    <row r="56849" spans="12:14" x14ac:dyDescent="0.25">
      <c r="L56849" s="36"/>
      <c r="M56849" s="36"/>
      <c r="N56849" s="36"/>
    </row>
    <row r="56850" spans="12:14" x14ac:dyDescent="0.25">
      <c r="L56850" s="36"/>
      <c r="M56850" s="36"/>
      <c r="N56850" s="36"/>
    </row>
    <row r="56851" spans="12:14" x14ac:dyDescent="0.25">
      <c r="L56851" s="36"/>
      <c r="M56851" s="36"/>
      <c r="N56851" s="36"/>
    </row>
    <row r="56852" spans="12:14" x14ac:dyDescent="0.25">
      <c r="L56852" s="36"/>
      <c r="M56852" s="36"/>
      <c r="N56852" s="36"/>
    </row>
    <row r="56853" spans="12:14" x14ac:dyDescent="0.25">
      <c r="L56853" s="36"/>
      <c r="M56853" s="36"/>
      <c r="N56853" s="36"/>
    </row>
    <row r="56854" spans="12:14" x14ac:dyDescent="0.25">
      <c r="L56854" s="36"/>
      <c r="M56854" s="36"/>
      <c r="N56854" s="36"/>
    </row>
    <row r="56855" spans="12:14" x14ac:dyDescent="0.25">
      <c r="L56855" s="36"/>
      <c r="M56855" s="36"/>
      <c r="N56855" s="36"/>
    </row>
    <row r="56856" spans="12:14" x14ac:dyDescent="0.25">
      <c r="L56856" s="36"/>
      <c r="M56856" s="36"/>
      <c r="N56856" s="36"/>
    </row>
    <row r="56857" spans="12:14" x14ac:dyDescent="0.25">
      <c r="L56857" s="36"/>
      <c r="M56857" s="36"/>
      <c r="N56857" s="36"/>
    </row>
    <row r="56858" spans="12:14" x14ac:dyDescent="0.25">
      <c r="L56858" s="36"/>
      <c r="M56858" s="36"/>
      <c r="N56858" s="36"/>
    </row>
    <row r="56859" spans="12:14" x14ac:dyDescent="0.25">
      <c r="L56859" s="36"/>
      <c r="M56859" s="36"/>
      <c r="N56859" s="36"/>
    </row>
    <row r="56860" spans="12:14" x14ac:dyDescent="0.25">
      <c r="L56860" s="36"/>
      <c r="M56860" s="36"/>
      <c r="N56860" s="36"/>
    </row>
    <row r="56861" spans="12:14" x14ac:dyDescent="0.25">
      <c r="L56861" s="36"/>
      <c r="M56861" s="36"/>
      <c r="N56861" s="36"/>
    </row>
    <row r="56862" spans="12:14" x14ac:dyDescent="0.25">
      <c r="L56862" s="36"/>
      <c r="M56862" s="36"/>
      <c r="N56862" s="36"/>
    </row>
    <row r="56863" spans="12:14" x14ac:dyDescent="0.25">
      <c r="L56863" s="36"/>
      <c r="M56863" s="36"/>
      <c r="N56863" s="36"/>
    </row>
    <row r="56864" spans="12:14" x14ac:dyDescent="0.25">
      <c r="L56864" s="36"/>
      <c r="M56864" s="36"/>
      <c r="N56864" s="36"/>
    </row>
    <row r="56865" spans="12:14" x14ac:dyDescent="0.25">
      <c r="L56865" s="36"/>
      <c r="M56865" s="36"/>
      <c r="N56865" s="36"/>
    </row>
    <row r="56866" spans="12:14" x14ac:dyDescent="0.25">
      <c r="L56866" s="36"/>
      <c r="M56866" s="36"/>
      <c r="N56866" s="36"/>
    </row>
    <row r="56867" spans="12:14" x14ac:dyDescent="0.25">
      <c r="L56867" s="36"/>
      <c r="M56867" s="36"/>
      <c r="N56867" s="36"/>
    </row>
    <row r="56868" spans="12:14" x14ac:dyDescent="0.25">
      <c r="L56868" s="36"/>
      <c r="M56868" s="36"/>
      <c r="N56868" s="36"/>
    </row>
    <row r="56869" spans="12:14" x14ac:dyDescent="0.25">
      <c r="L56869" s="36"/>
      <c r="M56869" s="36"/>
      <c r="N56869" s="36"/>
    </row>
    <row r="56870" spans="12:14" x14ac:dyDescent="0.25">
      <c r="L56870" s="36"/>
      <c r="M56870" s="36"/>
      <c r="N56870" s="36"/>
    </row>
    <row r="56871" spans="12:14" x14ac:dyDescent="0.25">
      <c r="L56871" s="36"/>
      <c r="M56871" s="36"/>
      <c r="N56871" s="36"/>
    </row>
    <row r="56872" spans="12:14" x14ac:dyDescent="0.25">
      <c r="L56872" s="36"/>
      <c r="M56872" s="36"/>
      <c r="N56872" s="36"/>
    </row>
    <row r="56873" spans="12:14" x14ac:dyDescent="0.25">
      <c r="L56873" s="36"/>
      <c r="M56873" s="36"/>
      <c r="N56873" s="36"/>
    </row>
    <row r="56874" spans="12:14" x14ac:dyDescent="0.25">
      <c r="L56874" s="36"/>
      <c r="M56874" s="36"/>
      <c r="N56874" s="36"/>
    </row>
    <row r="56875" spans="12:14" x14ac:dyDescent="0.25">
      <c r="L56875" s="36"/>
      <c r="M56875" s="36"/>
      <c r="N56875" s="36"/>
    </row>
    <row r="56876" spans="12:14" x14ac:dyDescent="0.25">
      <c r="L56876" s="36"/>
      <c r="M56876" s="36"/>
      <c r="N56876" s="36"/>
    </row>
    <row r="56877" spans="12:14" x14ac:dyDescent="0.25">
      <c r="L56877" s="36"/>
      <c r="M56877" s="36"/>
      <c r="N56877" s="36"/>
    </row>
    <row r="56878" spans="12:14" x14ac:dyDescent="0.25">
      <c r="L56878" s="36"/>
      <c r="M56878" s="36"/>
      <c r="N56878" s="36"/>
    </row>
    <row r="56879" spans="12:14" x14ac:dyDescent="0.25">
      <c r="L56879" s="36"/>
      <c r="M56879" s="36"/>
      <c r="N56879" s="36"/>
    </row>
    <row r="56880" spans="12:14" x14ac:dyDescent="0.25">
      <c r="L56880" s="36"/>
      <c r="M56880" s="36"/>
      <c r="N56880" s="36"/>
    </row>
    <row r="56881" spans="12:14" x14ac:dyDescent="0.25">
      <c r="L56881" s="36"/>
      <c r="M56881" s="36"/>
      <c r="N56881" s="36"/>
    </row>
    <row r="56882" spans="12:14" x14ac:dyDescent="0.25">
      <c r="L56882" s="36"/>
      <c r="M56882" s="36"/>
      <c r="N56882" s="36"/>
    </row>
    <row r="56883" spans="12:14" x14ac:dyDescent="0.25">
      <c r="L56883" s="36"/>
      <c r="M56883" s="36"/>
      <c r="N56883" s="36"/>
    </row>
    <row r="56884" spans="12:14" x14ac:dyDescent="0.25">
      <c r="L56884" s="36"/>
      <c r="M56884" s="36"/>
      <c r="N56884" s="36"/>
    </row>
    <row r="56885" spans="12:14" x14ac:dyDescent="0.25">
      <c r="L56885" s="36"/>
      <c r="M56885" s="36"/>
      <c r="N56885" s="36"/>
    </row>
    <row r="56886" spans="12:14" x14ac:dyDescent="0.25">
      <c r="L56886" s="36"/>
      <c r="M56886" s="36"/>
      <c r="N56886" s="36"/>
    </row>
    <row r="56887" spans="12:14" x14ac:dyDescent="0.25">
      <c r="L56887" s="36"/>
      <c r="M56887" s="36"/>
      <c r="N56887" s="36"/>
    </row>
    <row r="56888" spans="12:14" x14ac:dyDescent="0.25">
      <c r="L56888" s="36"/>
      <c r="M56888" s="36"/>
      <c r="N56888" s="36"/>
    </row>
    <row r="56889" spans="12:14" x14ac:dyDescent="0.25">
      <c r="L56889" s="36"/>
      <c r="M56889" s="36"/>
      <c r="N56889" s="36"/>
    </row>
    <row r="56890" spans="12:14" x14ac:dyDescent="0.25">
      <c r="L56890" s="36"/>
      <c r="M56890" s="36"/>
      <c r="N56890" s="36"/>
    </row>
    <row r="56891" spans="12:14" x14ac:dyDescent="0.25">
      <c r="L56891" s="36"/>
      <c r="M56891" s="36"/>
      <c r="N56891" s="36"/>
    </row>
    <row r="56892" spans="12:14" x14ac:dyDescent="0.25">
      <c r="L56892" s="36"/>
      <c r="M56892" s="36"/>
      <c r="N56892" s="36"/>
    </row>
    <row r="56893" spans="12:14" x14ac:dyDescent="0.25">
      <c r="L56893" s="36"/>
      <c r="M56893" s="36"/>
      <c r="N56893" s="36"/>
    </row>
    <row r="56894" spans="12:14" x14ac:dyDescent="0.25">
      <c r="L56894" s="36"/>
      <c r="M56894" s="36"/>
      <c r="N56894" s="36"/>
    </row>
    <row r="56895" spans="12:14" x14ac:dyDescent="0.25">
      <c r="L56895" s="36"/>
      <c r="M56895" s="36"/>
      <c r="N56895" s="36"/>
    </row>
    <row r="56896" spans="12:14" x14ac:dyDescent="0.25">
      <c r="L56896" s="36"/>
      <c r="M56896" s="36"/>
      <c r="N56896" s="36"/>
    </row>
    <row r="56897" spans="12:14" x14ac:dyDescent="0.25">
      <c r="L56897" s="36"/>
      <c r="M56897" s="36"/>
      <c r="N56897" s="36"/>
    </row>
    <row r="56898" spans="12:14" x14ac:dyDescent="0.25">
      <c r="L56898" s="36"/>
      <c r="M56898" s="36"/>
      <c r="N56898" s="36"/>
    </row>
    <row r="56899" spans="12:14" x14ac:dyDescent="0.25">
      <c r="L56899" s="36"/>
      <c r="M56899" s="36"/>
      <c r="N56899" s="36"/>
    </row>
    <row r="56900" spans="12:14" x14ac:dyDescent="0.25">
      <c r="L56900" s="36"/>
      <c r="M56900" s="36"/>
      <c r="N56900" s="36"/>
    </row>
    <row r="56901" spans="12:14" x14ac:dyDescent="0.25">
      <c r="L56901" s="36"/>
      <c r="M56901" s="36"/>
      <c r="N56901" s="36"/>
    </row>
    <row r="56902" spans="12:14" x14ac:dyDescent="0.25">
      <c r="L56902" s="36"/>
      <c r="M56902" s="36"/>
      <c r="N56902" s="36"/>
    </row>
    <row r="56903" spans="12:14" x14ac:dyDescent="0.25">
      <c r="L56903" s="36"/>
      <c r="M56903" s="36"/>
      <c r="N56903" s="36"/>
    </row>
    <row r="56904" spans="12:14" x14ac:dyDescent="0.25">
      <c r="L56904" s="36"/>
      <c r="M56904" s="36"/>
      <c r="N56904" s="36"/>
    </row>
    <row r="56905" spans="12:14" x14ac:dyDescent="0.25">
      <c r="L56905" s="36"/>
      <c r="M56905" s="36"/>
      <c r="N56905" s="36"/>
    </row>
    <row r="56906" spans="12:14" x14ac:dyDescent="0.25">
      <c r="L56906" s="36"/>
      <c r="M56906" s="36"/>
      <c r="N56906" s="36"/>
    </row>
    <row r="56907" spans="12:14" x14ac:dyDescent="0.25">
      <c r="L56907" s="36"/>
      <c r="M56907" s="36"/>
      <c r="N56907" s="36"/>
    </row>
    <row r="56908" spans="12:14" x14ac:dyDescent="0.25">
      <c r="L56908" s="36"/>
      <c r="M56908" s="36"/>
      <c r="N56908" s="36"/>
    </row>
    <row r="56909" spans="12:14" x14ac:dyDescent="0.25">
      <c r="L56909" s="36"/>
      <c r="M56909" s="36"/>
      <c r="N56909" s="36"/>
    </row>
    <row r="56910" spans="12:14" x14ac:dyDescent="0.25">
      <c r="L56910" s="36"/>
      <c r="M56910" s="36"/>
      <c r="N56910" s="36"/>
    </row>
    <row r="56911" spans="12:14" x14ac:dyDescent="0.25">
      <c r="L56911" s="36"/>
      <c r="M56911" s="36"/>
      <c r="N56911" s="36"/>
    </row>
    <row r="56912" spans="12:14" x14ac:dyDescent="0.25">
      <c r="L56912" s="36"/>
      <c r="M56912" s="36"/>
      <c r="N56912" s="36"/>
    </row>
    <row r="56913" spans="12:14" x14ac:dyDescent="0.25">
      <c r="L56913" s="36"/>
      <c r="M56913" s="36"/>
      <c r="N56913" s="36"/>
    </row>
    <row r="56914" spans="12:14" x14ac:dyDescent="0.25">
      <c r="L56914" s="36"/>
      <c r="M56914" s="36"/>
      <c r="N56914" s="36"/>
    </row>
    <row r="56915" spans="12:14" x14ac:dyDescent="0.25">
      <c r="L56915" s="36"/>
      <c r="M56915" s="36"/>
      <c r="N56915" s="36"/>
    </row>
    <row r="56916" spans="12:14" x14ac:dyDescent="0.25">
      <c r="L56916" s="36"/>
      <c r="M56916" s="36"/>
      <c r="N56916" s="36"/>
    </row>
    <row r="56917" spans="12:14" x14ac:dyDescent="0.25">
      <c r="L56917" s="36"/>
      <c r="M56917" s="36"/>
      <c r="N56917" s="36"/>
    </row>
    <row r="56918" spans="12:14" x14ac:dyDescent="0.25">
      <c r="L56918" s="36"/>
      <c r="M56918" s="36"/>
      <c r="N56918" s="36"/>
    </row>
    <row r="56919" spans="12:14" x14ac:dyDescent="0.25">
      <c r="L56919" s="36"/>
      <c r="M56919" s="36"/>
      <c r="N56919" s="36"/>
    </row>
    <row r="56920" spans="12:14" x14ac:dyDescent="0.25">
      <c r="L56920" s="36"/>
      <c r="M56920" s="36"/>
      <c r="N56920" s="36"/>
    </row>
    <row r="56921" spans="12:14" x14ac:dyDescent="0.25">
      <c r="L56921" s="36"/>
      <c r="M56921" s="36"/>
      <c r="N56921" s="36"/>
    </row>
    <row r="56922" spans="12:14" x14ac:dyDescent="0.25">
      <c r="L56922" s="36"/>
      <c r="M56922" s="36"/>
      <c r="N56922" s="36"/>
    </row>
    <row r="56923" spans="12:14" x14ac:dyDescent="0.25">
      <c r="L56923" s="36"/>
      <c r="M56923" s="36"/>
      <c r="N56923" s="36"/>
    </row>
    <row r="56924" spans="12:14" x14ac:dyDescent="0.25">
      <c r="L56924" s="36"/>
      <c r="M56924" s="36"/>
      <c r="N56924" s="36"/>
    </row>
    <row r="56925" spans="12:14" x14ac:dyDescent="0.25">
      <c r="L56925" s="36"/>
      <c r="M56925" s="36"/>
      <c r="N56925" s="36"/>
    </row>
    <row r="56926" spans="12:14" x14ac:dyDescent="0.25">
      <c r="L56926" s="36"/>
      <c r="M56926" s="36"/>
      <c r="N56926" s="36"/>
    </row>
    <row r="56927" spans="12:14" x14ac:dyDescent="0.25">
      <c r="L56927" s="36"/>
      <c r="M56927" s="36"/>
      <c r="N56927" s="36"/>
    </row>
    <row r="56928" spans="12:14" x14ac:dyDescent="0.25">
      <c r="L56928" s="36"/>
      <c r="M56928" s="36"/>
      <c r="N56928" s="36"/>
    </row>
    <row r="56929" spans="12:14" x14ac:dyDescent="0.25">
      <c r="L56929" s="36"/>
      <c r="M56929" s="36"/>
      <c r="N56929" s="36"/>
    </row>
    <row r="56930" spans="12:14" x14ac:dyDescent="0.25">
      <c r="L56930" s="36"/>
      <c r="M56930" s="36"/>
      <c r="N56930" s="36"/>
    </row>
    <row r="56931" spans="12:14" x14ac:dyDescent="0.25">
      <c r="L56931" s="36"/>
      <c r="M56931" s="36"/>
      <c r="N56931" s="36"/>
    </row>
    <row r="56932" spans="12:14" x14ac:dyDescent="0.25">
      <c r="L56932" s="36"/>
      <c r="M56932" s="36"/>
      <c r="N56932" s="36"/>
    </row>
    <row r="56933" spans="12:14" x14ac:dyDescent="0.25">
      <c r="L56933" s="36"/>
      <c r="M56933" s="36"/>
      <c r="N56933" s="36"/>
    </row>
    <row r="56934" spans="12:14" x14ac:dyDescent="0.25">
      <c r="L56934" s="36"/>
      <c r="M56934" s="36"/>
      <c r="N56934" s="36"/>
    </row>
    <row r="56935" spans="12:14" x14ac:dyDescent="0.25">
      <c r="L56935" s="36"/>
      <c r="M56935" s="36"/>
      <c r="N56935" s="36"/>
    </row>
    <row r="56936" spans="12:14" x14ac:dyDescent="0.25">
      <c r="L56936" s="36"/>
      <c r="M56936" s="36"/>
      <c r="N56936" s="36"/>
    </row>
    <row r="56937" spans="12:14" x14ac:dyDescent="0.25">
      <c r="L56937" s="36"/>
      <c r="M56937" s="36"/>
      <c r="N56937" s="36"/>
    </row>
    <row r="56938" spans="12:14" x14ac:dyDescent="0.25">
      <c r="L56938" s="36"/>
      <c r="M56938" s="36"/>
      <c r="N56938" s="36"/>
    </row>
    <row r="56939" spans="12:14" x14ac:dyDescent="0.25">
      <c r="L56939" s="36"/>
      <c r="M56939" s="36"/>
      <c r="N56939" s="36"/>
    </row>
    <row r="56940" spans="12:14" x14ac:dyDescent="0.25">
      <c r="L56940" s="36"/>
      <c r="M56940" s="36"/>
      <c r="N56940" s="36"/>
    </row>
    <row r="56941" spans="12:14" x14ac:dyDescent="0.25">
      <c r="L56941" s="36"/>
      <c r="M56941" s="36"/>
      <c r="N56941" s="36"/>
    </row>
    <row r="56942" spans="12:14" x14ac:dyDescent="0.25">
      <c r="L56942" s="36"/>
      <c r="M56942" s="36"/>
      <c r="N56942" s="36"/>
    </row>
    <row r="56943" spans="12:14" x14ac:dyDescent="0.25">
      <c r="L56943" s="36"/>
      <c r="M56943" s="36"/>
      <c r="N56943" s="36"/>
    </row>
    <row r="56944" spans="12:14" x14ac:dyDescent="0.25">
      <c r="L56944" s="36"/>
      <c r="M56944" s="36"/>
      <c r="N56944" s="36"/>
    </row>
    <row r="56945" spans="12:14" x14ac:dyDescent="0.25">
      <c r="L56945" s="36"/>
      <c r="M56945" s="36"/>
      <c r="N56945" s="36"/>
    </row>
    <row r="56946" spans="12:14" x14ac:dyDescent="0.25">
      <c r="L56946" s="36"/>
      <c r="M56946" s="36"/>
      <c r="N56946" s="36"/>
    </row>
    <row r="56947" spans="12:14" x14ac:dyDescent="0.25">
      <c r="L56947" s="36"/>
      <c r="M56947" s="36"/>
      <c r="N56947" s="36"/>
    </row>
    <row r="56948" spans="12:14" x14ac:dyDescent="0.25">
      <c r="L56948" s="36"/>
      <c r="M56948" s="36"/>
      <c r="N56948" s="36"/>
    </row>
    <row r="56949" spans="12:14" x14ac:dyDescent="0.25">
      <c r="L56949" s="36"/>
      <c r="M56949" s="36"/>
      <c r="N56949" s="36"/>
    </row>
    <row r="56950" spans="12:14" x14ac:dyDescent="0.25">
      <c r="L56950" s="36"/>
      <c r="M56950" s="36"/>
      <c r="N56950" s="36"/>
    </row>
    <row r="56951" spans="12:14" x14ac:dyDescent="0.25">
      <c r="L56951" s="36"/>
      <c r="M56951" s="36"/>
      <c r="N56951" s="36"/>
    </row>
    <row r="56952" spans="12:14" x14ac:dyDescent="0.25">
      <c r="L56952" s="36"/>
      <c r="M56952" s="36"/>
      <c r="N56952" s="36"/>
    </row>
    <row r="56953" spans="12:14" x14ac:dyDescent="0.25">
      <c r="L56953" s="36"/>
      <c r="M56953" s="36"/>
      <c r="N56953" s="36"/>
    </row>
    <row r="56954" spans="12:14" x14ac:dyDescent="0.25">
      <c r="L56954" s="36"/>
      <c r="M56954" s="36"/>
      <c r="N56954" s="36"/>
    </row>
    <row r="56955" spans="12:14" x14ac:dyDescent="0.25">
      <c r="L56955" s="36"/>
      <c r="M56955" s="36"/>
      <c r="N56955" s="36"/>
    </row>
    <row r="56956" spans="12:14" x14ac:dyDescent="0.25">
      <c r="L56956" s="36"/>
      <c r="M56956" s="36"/>
      <c r="N56956" s="36"/>
    </row>
    <row r="56957" spans="12:14" x14ac:dyDescent="0.25">
      <c r="L56957" s="36"/>
      <c r="M56957" s="36"/>
      <c r="N56957" s="36"/>
    </row>
    <row r="56958" spans="12:14" x14ac:dyDescent="0.25">
      <c r="L56958" s="36"/>
      <c r="M56958" s="36"/>
      <c r="N56958" s="36"/>
    </row>
    <row r="56959" spans="12:14" x14ac:dyDescent="0.25">
      <c r="L56959" s="36"/>
      <c r="M56959" s="36"/>
      <c r="N56959" s="36"/>
    </row>
    <row r="56960" spans="12:14" x14ac:dyDescent="0.25">
      <c r="L56960" s="36"/>
      <c r="M56960" s="36"/>
      <c r="N56960" s="36"/>
    </row>
    <row r="56961" spans="12:14" x14ac:dyDescent="0.25">
      <c r="L56961" s="36"/>
      <c r="M56961" s="36"/>
      <c r="N56961" s="36"/>
    </row>
    <row r="56962" spans="12:14" x14ac:dyDescent="0.25">
      <c r="L56962" s="36"/>
      <c r="M56962" s="36"/>
      <c r="N56962" s="36"/>
    </row>
    <row r="56963" spans="12:14" x14ac:dyDescent="0.25">
      <c r="L56963" s="36"/>
      <c r="M56963" s="36"/>
      <c r="N56963" s="36"/>
    </row>
    <row r="56964" spans="12:14" x14ac:dyDescent="0.25">
      <c r="L56964" s="36"/>
      <c r="M56964" s="36"/>
      <c r="N56964" s="36"/>
    </row>
    <row r="56965" spans="12:14" x14ac:dyDescent="0.25">
      <c r="L56965" s="36"/>
      <c r="M56965" s="36"/>
      <c r="N56965" s="36"/>
    </row>
    <row r="56966" spans="12:14" x14ac:dyDescent="0.25">
      <c r="L56966" s="36"/>
      <c r="M56966" s="36"/>
      <c r="N56966" s="36"/>
    </row>
    <row r="56967" spans="12:14" x14ac:dyDescent="0.25">
      <c r="L56967" s="36"/>
      <c r="M56967" s="36"/>
      <c r="N56967" s="36"/>
    </row>
    <row r="56968" spans="12:14" x14ac:dyDescent="0.25">
      <c r="L56968" s="36"/>
      <c r="M56968" s="36"/>
      <c r="N56968" s="36"/>
    </row>
    <row r="56969" spans="12:14" x14ac:dyDescent="0.25">
      <c r="L56969" s="36"/>
      <c r="M56969" s="36"/>
      <c r="N56969" s="36"/>
    </row>
    <row r="56970" spans="12:14" x14ac:dyDescent="0.25">
      <c r="L56970" s="36"/>
      <c r="M56970" s="36"/>
      <c r="N56970" s="36"/>
    </row>
    <row r="56971" spans="12:14" x14ac:dyDescent="0.25">
      <c r="L56971" s="36"/>
      <c r="M56971" s="36"/>
      <c r="N56971" s="36"/>
    </row>
    <row r="56972" spans="12:14" x14ac:dyDescent="0.25">
      <c r="L56972" s="36"/>
      <c r="M56972" s="36"/>
      <c r="N56972" s="36"/>
    </row>
    <row r="56973" spans="12:14" x14ac:dyDescent="0.25">
      <c r="L56973" s="36"/>
      <c r="M56973" s="36"/>
      <c r="N56973" s="36"/>
    </row>
    <row r="56974" spans="12:14" x14ac:dyDescent="0.25">
      <c r="L56974" s="36"/>
      <c r="M56974" s="36"/>
      <c r="N56974" s="36"/>
    </row>
    <row r="56975" spans="12:14" x14ac:dyDescent="0.25">
      <c r="L56975" s="36"/>
      <c r="M56975" s="36"/>
      <c r="N56975" s="36"/>
    </row>
    <row r="56976" spans="12:14" x14ac:dyDescent="0.25">
      <c r="L56976" s="36"/>
      <c r="M56976" s="36"/>
      <c r="N56976" s="36"/>
    </row>
    <row r="56977" spans="12:14" x14ac:dyDescent="0.25">
      <c r="L56977" s="36"/>
      <c r="M56977" s="36"/>
      <c r="N56977" s="36"/>
    </row>
    <row r="56978" spans="12:14" x14ac:dyDescent="0.25">
      <c r="L56978" s="36"/>
      <c r="M56978" s="36"/>
      <c r="N56978" s="36"/>
    </row>
    <row r="56979" spans="12:14" x14ac:dyDescent="0.25">
      <c r="L56979" s="36"/>
      <c r="M56979" s="36"/>
      <c r="N56979" s="36"/>
    </row>
    <row r="56980" spans="12:14" x14ac:dyDescent="0.25">
      <c r="L56980" s="36"/>
      <c r="M56980" s="36"/>
      <c r="N56980" s="36"/>
    </row>
    <row r="56981" spans="12:14" x14ac:dyDescent="0.25">
      <c r="L56981" s="36"/>
      <c r="M56981" s="36"/>
      <c r="N56981" s="36"/>
    </row>
    <row r="56982" spans="12:14" x14ac:dyDescent="0.25">
      <c r="L56982" s="36"/>
      <c r="M56982" s="36"/>
      <c r="N56982" s="36"/>
    </row>
    <row r="56983" spans="12:14" x14ac:dyDescent="0.25">
      <c r="L56983" s="36"/>
      <c r="M56983" s="36"/>
      <c r="N56983" s="36"/>
    </row>
    <row r="56984" spans="12:14" x14ac:dyDescent="0.25">
      <c r="L56984" s="36"/>
      <c r="M56984" s="36"/>
      <c r="N56984" s="36"/>
    </row>
    <row r="56985" spans="12:14" x14ac:dyDescent="0.25">
      <c r="L56985" s="36"/>
      <c r="M56985" s="36"/>
      <c r="N56985" s="36"/>
    </row>
    <row r="56986" spans="12:14" x14ac:dyDescent="0.25">
      <c r="L56986" s="36"/>
      <c r="M56986" s="36"/>
      <c r="N56986" s="36"/>
    </row>
    <row r="56987" spans="12:14" x14ac:dyDescent="0.25">
      <c r="L56987" s="36"/>
      <c r="M56987" s="36"/>
      <c r="N56987" s="36"/>
    </row>
    <row r="56988" spans="12:14" x14ac:dyDescent="0.25">
      <c r="L56988" s="36"/>
      <c r="M56988" s="36"/>
      <c r="N56988" s="36"/>
    </row>
    <row r="56989" spans="12:14" x14ac:dyDescent="0.25">
      <c r="L56989" s="36"/>
      <c r="M56989" s="36"/>
      <c r="N56989" s="36"/>
    </row>
    <row r="56990" spans="12:14" x14ac:dyDescent="0.25">
      <c r="L56990" s="36"/>
      <c r="M56990" s="36"/>
      <c r="N56990" s="36"/>
    </row>
    <row r="56991" spans="12:14" x14ac:dyDescent="0.25">
      <c r="L56991" s="36"/>
      <c r="M56991" s="36"/>
      <c r="N56991" s="36"/>
    </row>
    <row r="56992" spans="12:14" x14ac:dyDescent="0.25">
      <c r="L56992" s="36"/>
      <c r="M56992" s="36"/>
      <c r="N56992" s="36"/>
    </row>
    <row r="56993" spans="12:14" x14ac:dyDescent="0.25">
      <c r="L56993" s="36"/>
      <c r="M56993" s="36"/>
      <c r="N56993" s="36"/>
    </row>
    <row r="56994" spans="12:14" x14ac:dyDescent="0.25">
      <c r="L56994" s="36"/>
      <c r="M56994" s="36"/>
      <c r="N56994" s="36"/>
    </row>
    <row r="56995" spans="12:14" x14ac:dyDescent="0.25">
      <c r="L56995" s="36"/>
      <c r="M56995" s="36"/>
      <c r="N56995" s="36"/>
    </row>
    <row r="56996" spans="12:14" x14ac:dyDescent="0.25">
      <c r="L56996" s="36"/>
      <c r="M56996" s="36"/>
      <c r="N56996" s="36"/>
    </row>
    <row r="56997" spans="12:14" x14ac:dyDescent="0.25">
      <c r="L56997" s="36"/>
      <c r="M56997" s="36"/>
      <c r="N56997" s="36"/>
    </row>
    <row r="56998" spans="12:14" x14ac:dyDescent="0.25">
      <c r="L56998" s="36"/>
      <c r="M56998" s="36"/>
      <c r="N56998" s="36"/>
    </row>
    <row r="56999" spans="12:14" x14ac:dyDescent="0.25">
      <c r="L56999" s="36"/>
      <c r="M56999" s="36"/>
      <c r="N56999" s="36"/>
    </row>
    <row r="57000" spans="12:14" x14ac:dyDescent="0.25">
      <c r="L57000" s="36"/>
      <c r="M57000" s="36"/>
      <c r="N57000" s="36"/>
    </row>
    <row r="57001" spans="12:14" x14ac:dyDescent="0.25">
      <c r="L57001" s="36"/>
      <c r="M57001" s="36"/>
      <c r="N57001" s="36"/>
    </row>
    <row r="57002" spans="12:14" x14ac:dyDescent="0.25">
      <c r="L57002" s="36"/>
      <c r="M57002" s="36"/>
      <c r="N57002" s="36"/>
    </row>
    <row r="57003" spans="12:14" x14ac:dyDescent="0.25">
      <c r="L57003" s="36"/>
      <c r="M57003" s="36"/>
      <c r="N57003" s="36"/>
    </row>
    <row r="57004" spans="12:14" x14ac:dyDescent="0.25">
      <c r="L57004" s="36"/>
      <c r="M57004" s="36"/>
      <c r="N57004" s="36"/>
    </row>
    <row r="57005" spans="12:14" x14ac:dyDescent="0.25">
      <c r="L57005" s="36"/>
      <c r="M57005" s="36"/>
      <c r="N57005" s="36"/>
    </row>
    <row r="57006" spans="12:14" x14ac:dyDescent="0.25">
      <c r="L57006" s="36"/>
      <c r="M57006" s="36"/>
      <c r="N57006" s="36"/>
    </row>
    <row r="57007" spans="12:14" x14ac:dyDescent="0.25">
      <c r="L57007" s="36"/>
      <c r="M57007" s="36"/>
      <c r="N57007" s="36"/>
    </row>
    <row r="57008" spans="12:14" x14ac:dyDescent="0.25">
      <c r="L57008" s="36"/>
      <c r="M57008" s="36"/>
      <c r="N57008" s="36"/>
    </row>
    <row r="57009" spans="12:14" x14ac:dyDescent="0.25">
      <c r="L57009" s="36"/>
      <c r="M57009" s="36"/>
      <c r="N57009" s="36"/>
    </row>
    <row r="57010" spans="12:14" x14ac:dyDescent="0.25">
      <c r="L57010" s="36"/>
      <c r="M57010" s="36"/>
      <c r="N57010" s="36"/>
    </row>
    <row r="57011" spans="12:14" x14ac:dyDescent="0.25">
      <c r="L57011" s="36"/>
      <c r="M57011" s="36"/>
      <c r="N57011" s="36"/>
    </row>
    <row r="57012" spans="12:14" x14ac:dyDescent="0.25">
      <c r="L57012" s="36"/>
      <c r="M57012" s="36"/>
      <c r="N57012" s="36"/>
    </row>
    <row r="57013" spans="12:14" x14ac:dyDescent="0.25">
      <c r="L57013" s="36"/>
      <c r="M57013" s="36"/>
      <c r="N57013" s="36"/>
    </row>
    <row r="57014" spans="12:14" x14ac:dyDescent="0.25">
      <c r="L57014" s="36"/>
      <c r="M57014" s="36"/>
      <c r="N57014" s="36"/>
    </row>
    <row r="57015" spans="12:14" x14ac:dyDescent="0.25">
      <c r="L57015" s="36"/>
      <c r="M57015" s="36"/>
      <c r="N57015" s="36"/>
    </row>
    <row r="57016" spans="12:14" x14ac:dyDescent="0.25">
      <c r="L57016" s="36"/>
      <c r="M57016" s="36"/>
      <c r="N57016" s="36"/>
    </row>
    <row r="57017" spans="12:14" x14ac:dyDescent="0.25">
      <c r="L57017" s="36"/>
      <c r="M57017" s="36"/>
      <c r="N57017" s="36"/>
    </row>
    <row r="57018" spans="12:14" x14ac:dyDescent="0.25">
      <c r="L57018" s="36"/>
      <c r="M57018" s="36"/>
      <c r="N57018" s="36"/>
    </row>
    <row r="57019" spans="12:14" x14ac:dyDescent="0.25">
      <c r="L57019" s="36"/>
      <c r="M57019" s="36"/>
      <c r="N57019" s="36"/>
    </row>
    <row r="57020" spans="12:14" x14ac:dyDescent="0.25">
      <c r="L57020" s="36"/>
      <c r="M57020" s="36"/>
      <c r="N57020" s="36"/>
    </row>
    <row r="57021" spans="12:14" x14ac:dyDescent="0.25">
      <c r="L57021" s="36"/>
      <c r="M57021" s="36"/>
      <c r="N57021" s="36"/>
    </row>
    <row r="57022" spans="12:14" x14ac:dyDescent="0.25">
      <c r="L57022" s="36"/>
      <c r="M57022" s="36"/>
      <c r="N57022" s="36"/>
    </row>
    <row r="57023" spans="12:14" x14ac:dyDescent="0.25">
      <c r="L57023" s="36"/>
      <c r="M57023" s="36"/>
      <c r="N57023" s="36"/>
    </row>
    <row r="57024" spans="12:14" x14ac:dyDescent="0.25">
      <c r="L57024" s="36"/>
      <c r="M57024" s="36"/>
      <c r="N57024" s="36"/>
    </row>
    <row r="57025" spans="12:14" x14ac:dyDescent="0.25">
      <c r="L57025" s="36"/>
      <c r="M57025" s="36"/>
      <c r="N57025" s="36"/>
    </row>
    <row r="57026" spans="12:14" x14ac:dyDescent="0.25">
      <c r="L57026" s="36"/>
      <c r="M57026" s="36"/>
      <c r="N57026" s="36"/>
    </row>
    <row r="57027" spans="12:14" x14ac:dyDescent="0.25">
      <c r="L57027" s="36"/>
      <c r="M57027" s="36"/>
      <c r="N57027" s="36"/>
    </row>
    <row r="57028" spans="12:14" x14ac:dyDescent="0.25">
      <c r="L57028" s="36"/>
      <c r="M57028" s="36"/>
      <c r="N57028" s="36"/>
    </row>
    <row r="57029" spans="12:14" x14ac:dyDescent="0.25">
      <c r="L57029" s="36"/>
      <c r="M57029" s="36"/>
      <c r="N57029" s="36"/>
    </row>
    <row r="57030" spans="12:14" x14ac:dyDescent="0.25">
      <c r="L57030" s="36"/>
      <c r="M57030" s="36"/>
      <c r="N57030" s="36"/>
    </row>
    <row r="57031" spans="12:14" x14ac:dyDescent="0.25">
      <c r="L57031" s="36"/>
      <c r="M57031" s="36"/>
      <c r="N57031" s="36"/>
    </row>
    <row r="57032" spans="12:14" x14ac:dyDescent="0.25">
      <c r="L57032" s="36"/>
      <c r="M57032" s="36"/>
      <c r="N57032" s="36"/>
    </row>
    <row r="57033" spans="12:14" x14ac:dyDescent="0.25">
      <c r="L57033" s="36"/>
      <c r="M57033" s="36"/>
      <c r="N57033" s="36"/>
    </row>
    <row r="57034" spans="12:14" x14ac:dyDescent="0.25">
      <c r="L57034" s="36"/>
      <c r="M57034" s="36"/>
      <c r="N57034" s="36"/>
    </row>
    <row r="57035" spans="12:14" x14ac:dyDescent="0.25">
      <c r="L57035" s="36"/>
      <c r="M57035" s="36"/>
      <c r="N57035" s="36"/>
    </row>
    <row r="57036" spans="12:14" x14ac:dyDescent="0.25">
      <c r="L57036" s="36"/>
      <c r="M57036" s="36"/>
      <c r="N57036" s="36"/>
    </row>
    <row r="57037" spans="12:14" x14ac:dyDescent="0.25">
      <c r="L57037" s="36"/>
      <c r="M57037" s="36"/>
      <c r="N57037" s="36"/>
    </row>
    <row r="57038" spans="12:14" x14ac:dyDescent="0.25">
      <c r="L57038" s="36"/>
      <c r="M57038" s="36"/>
      <c r="N57038" s="36"/>
    </row>
    <row r="57039" spans="12:14" x14ac:dyDescent="0.25">
      <c r="L57039" s="36"/>
      <c r="M57039" s="36"/>
      <c r="N57039" s="36"/>
    </row>
    <row r="57040" spans="12:14" x14ac:dyDescent="0.25">
      <c r="L57040" s="36"/>
      <c r="M57040" s="36"/>
      <c r="N57040" s="36"/>
    </row>
    <row r="57041" spans="12:14" x14ac:dyDescent="0.25">
      <c r="L57041" s="36"/>
      <c r="M57041" s="36"/>
      <c r="N57041" s="36"/>
    </row>
    <row r="57042" spans="12:14" x14ac:dyDescent="0.25">
      <c r="L57042" s="36"/>
      <c r="M57042" s="36"/>
      <c r="N57042" s="36"/>
    </row>
    <row r="57043" spans="12:14" x14ac:dyDescent="0.25">
      <c r="L57043" s="36"/>
      <c r="M57043" s="36"/>
      <c r="N57043" s="36"/>
    </row>
    <row r="57044" spans="12:14" x14ac:dyDescent="0.25">
      <c r="L57044" s="36"/>
      <c r="M57044" s="36"/>
      <c r="N57044" s="36"/>
    </row>
    <row r="57045" spans="12:14" x14ac:dyDescent="0.25">
      <c r="L57045" s="36"/>
      <c r="M57045" s="36"/>
      <c r="N57045" s="36"/>
    </row>
    <row r="57046" spans="12:14" x14ac:dyDescent="0.25">
      <c r="L57046" s="36"/>
      <c r="M57046" s="36"/>
      <c r="N57046" s="36"/>
    </row>
    <row r="57047" spans="12:14" x14ac:dyDescent="0.25">
      <c r="L57047" s="36"/>
      <c r="M57047" s="36"/>
      <c r="N57047" s="36"/>
    </row>
    <row r="57048" spans="12:14" x14ac:dyDescent="0.25">
      <c r="L57048" s="36"/>
      <c r="M57048" s="36"/>
      <c r="N57048" s="36"/>
    </row>
    <row r="57049" spans="12:14" x14ac:dyDescent="0.25">
      <c r="L57049" s="36"/>
      <c r="M57049" s="36"/>
      <c r="N57049" s="36"/>
    </row>
    <row r="57050" spans="12:14" x14ac:dyDescent="0.25">
      <c r="L57050" s="36"/>
      <c r="M57050" s="36"/>
      <c r="N57050" s="36"/>
    </row>
    <row r="57051" spans="12:14" x14ac:dyDescent="0.25">
      <c r="L57051" s="36"/>
      <c r="M57051" s="36"/>
      <c r="N57051" s="36"/>
    </row>
    <row r="57052" spans="12:14" x14ac:dyDescent="0.25">
      <c r="L57052" s="36"/>
      <c r="M57052" s="36"/>
      <c r="N57052" s="36"/>
    </row>
    <row r="57053" spans="12:14" x14ac:dyDescent="0.25">
      <c r="L57053" s="36"/>
      <c r="M57053" s="36"/>
      <c r="N57053" s="36"/>
    </row>
    <row r="57054" spans="12:14" x14ac:dyDescent="0.25">
      <c r="L57054" s="36"/>
      <c r="M57054" s="36"/>
      <c r="N57054" s="36"/>
    </row>
    <row r="57055" spans="12:14" x14ac:dyDescent="0.25">
      <c r="L57055" s="36"/>
      <c r="M57055" s="36"/>
      <c r="N57055" s="36"/>
    </row>
    <row r="57056" spans="12:14" x14ac:dyDescent="0.25">
      <c r="L57056" s="36"/>
      <c r="M57056" s="36"/>
      <c r="N57056" s="36"/>
    </row>
    <row r="57057" spans="12:14" x14ac:dyDescent="0.25">
      <c r="L57057" s="36"/>
      <c r="M57057" s="36"/>
      <c r="N57057" s="36"/>
    </row>
    <row r="57058" spans="12:14" x14ac:dyDescent="0.25">
      <c r="L57058" s="36"/>
      <c r="M57058" s="36"/>
      <c r="N57058" s="36"/>
    </row>
    <row r="57059" spans="12:14" x14ac:dyDescent="0.25">
      <c r="L57059" s="36"/>
      <c r="M57059" s="36"/>
      <c r="N57059" s="36"/>
    </row>
    <row r="57060" spans="12:14" x14ac:dyDescent="0.25">
      <c r="L57060" s="36"/>
      <c r="M57060" s="36"/>
      <c r="N57060" s="36"/>
    </row>
    <row r="57061" spans="12:14" x14ac:dyDescent="0.25">
      <c r="L57061" s="36"/>
      <c r="M57061" s="36"/>
      <c r="N57061" s="36"/>
    </row>
    <row r="57062" spans="12:14" x14ac:dyDescent="0.25">
      <c r="L57062" s="36"/>
      <c r="M57062" s="36"/>
      <c r="N57062" s="36"/>
    </row>
    <row r="57063" spans="12:14" x14ac:dyDescent="0.25">
      <c r="L57063" s="36"/>
      <c r="M57063" s="36"/>
      <c r="N57063" s="36"/>
    </row>
    <row r="57064" spans="12:14" x14ac:dyDescent="0.25">
      <c r="L57064" s="36"/>
      <c r="M57064" s="36"/>
      <c r="N57064" s="36"/>
    </row>
    <row r="57065" spans="12:14" x14ac:dyDescent="0.25">
      <c r="L57065" s="36"/>
      <c r="M57065" s="36"/>
      <c r="N57065" s="36"/>
    </row>
    <row r="57066" spans="12:14" x14ac:dyDescent="0.25">
      <c r="L57066" s="36"/>
      <c r="M57066" s="36"/>
      <c r="N57066" s="36"/>
    </row>
    <row r="57067" spans="12:14" x14ac:dyDescent="0.25">
      <c r="L57067" s="36"/>
      <c r="M57067" s="36"/>
      <c r="N57067" s="36"/>
    </row>
    <row r="57068" spans="12:14" x14ac:dyDescent="0.25">
      <c r="L57068" s="36"/>
      <c r="M57068" s="36"/>
      <c r="N57068" s="36"/>
    </row>
    <row r="57069" spans="12:14" x14ac:dyDescent="0.25">
      <c r="L57069" s="36"/>
      <c r="M57069" s="36"/>
      <c r="N57069" s="36"/>
    </row>
    <row r="57070" spans="12:14" x14ac:dyDescent="0.25">
      <c r="L57070" s="36"/>
      <c r="M57070" s="36"/>
      <c r="N57070" s="36"/>
    </row>
    <row r="57071" spans="12:14" x14ac:dyDescent="0.25">
      <c r="L57071" s="36"/>
      <c r="M57071" s="36"/>
      <c r="N57071" s="36"/>
    </row>
    <row r="57072" spans="12:14" x14ac:dyDescent="0.25">
      <c r="L57072" s="36"/>
      <c r="M57072" s="36"/>
      <c r="N57072" s="36"/>
    </row>
    <row r="57073" spans="12:14" x14ac:dyDescent="0.25">
      <c r="L57073" s="36"/>
      <c r="M57073" s="36"/>
      <c r="N57073" s="36"/>
    </row>
    <row r="57074" spans="12:14" x14ac:dyDescent="0.25">
      <c r="L57074" s="36"/>
      <c r="M57074" s="36"/>
      <c r="N57074" s="36"/>
    </row>
    <row r="57075" spans="12:14" x14ac:dyDescent="0.25">
      <c r="L57075" s="36"/>
      <c r="M57075" s="36"/>
      <c r="N57075" s="36"/>
    </row>
    <row r="57076" spans="12:14" x14ac:dyDescent="0.25">
      <c r="L57076" s="36"/>
      <c r="M57076" s="36"/>
      <c r="N57076" s="36"/>
    </row>
    <row r="57077" spans="12:14" x14ac:dyDescent="0.25">
      <c r="L57077" s="36"/>
      <c r="M57077" s="36"/>
      <c r="N57077" s="36"/>
    </row>
    <row r="57078" spans="12:14" x14ac:dyDescent="0.25">
      <c r="L57078" s="36"/>
      <c r="M57078" s="36"/>
      <c r="N57078" s="36"/>
    </row>
    <row r="57079" spans="12:14" x14ac:dyDescent="0.25">
      <c r="L57079" s="36"/>
      <c r="M57079" s="36"/>
      <c r="N57079" s="36"/>
    </row>
    <row r="57080" spans="12:14" x14ac:dyDescent="0.25">
      <c r="L57080" s="36"/>
      <c r="M57080" s="36"/>
      <c r="N57080" s="36"/>
    </row>
    <row r="57081" spans="12:14" x14ac:dyDescent="0.25">
      <c r="L57081" s="36"/>
      <c r="M57081" s="36"/>
      <c r="N57081" s="36"/>
    </row>
    <row r="57082" spans="12:14" x14ac:dyDescent="0.25">
      <c r="L57082" s="36"/>
      <c r="M57082" s="36"/>
      <c r="N57082" s="36"/>
    </row>
    <row r="57083" spans="12:14" x14ac:dyDescent="0.25">
      <c r="L57083" s="36"/>
      <c r="M57083" s="36"/>
      <c r="N57083" s="36"/>
    </row>
    <row r="57084" spans="12:14" x14ac:dyDescent="0.25">
      <c r="L57084" s="36"/>
      <c r="M57084" s="36"/>
      <c r="N57084" s="36"/>
    </row>
    <row r="57085" spans="12:14" x14ac:dyDescent="0.25">
      <c r="L57085" s="36"/>
      <c r="M57085" s="36"/>
      <c r="N57085" s="36"/>
    </row>
    <row r="57086" spans="12:14" x14ac:dyDescent="0.25">
      <c r="L57086" s="36"/>
      <c r="M57086" s="36"/>
      <c r="N57086" s="36"/>
    </row>
    <row r="57087" spans="12:14" x14ac:dyDescent="0.25">
      <c r="L57087" s="36"/>
      <c r="M57087" s="36"/>
      <c r="N57087" s="36"/>
    </row>
    <row r="57088" spans="12:14" x14ac:dyDescent="0.25">
      <c r="L57088" s="36"/>
      <c r="M57088" s="36"/>
      <c r="N57088" s="36"/>
    </row>
    <row r="57089" spans="12:14" x14ac:dyDescent="0.25">
      <c r="L57089" s="36"/>
      <c r="M57089" s="36"/>
      <c r="N57089" s="36"/>
    </row>
    <row r="57090" spans="12:14" x14ac:dyDescent="0.25">
      <c r="L57090" s="36"/>
      <c r="M57090" s="36"/>
      <c r="N57090" s="36"/>
    </row>
    <row r="57091" spans="12:14" x14ac:dyDescent="0.25">
      <c r="L57091" s="36"/>
      <c r="M57091" s="36"/>
      <c r="N57091" s="36"/>
    </row>
    <row r="57092" spans="12:14" x14ac:dyDescent="0.25">
      <c r="L57092" s="36"/>
      <c r="M57092" s="36"/>
      <c r="N57092" s="36"/>
    </row>
    <row r="57093" spans="12:14" x14ac:dyDescent="0.25">
      <c r="L57093" s="36"/>
      <c r="M57093" s="36"/>
      <c r="N57093" s="36"/>
    </row>
    <row r="57094" spans="12:14" x14ac:dyDescent="0.25">
      <c r="L57094" s="36"/>
      <c r="M57094" s="36"/>
      <c r="N57094" s="36"/>
    </row>
    <row r="57095" spans="12:14" x14ac:dyDescent="0.25">
      <c r="L57095" s="36"/>
      <c r="M57095" s="36"/>
      <c r="N57095" s="36"/>
    </row>
    <row r="57096" spans="12:14" x14ac:dyDescent="0.25">
      <c r="L57096" s="36"/>
      <c r="M57096" s="36"/>
      <c r="N57096" s="36"/>
    </row>
    <row r="57097" spans="12:14" x14ac:dyDescent="0.25">
      <c r="L57097" s="36"/>
      <c r="M57097" s="36"/>
      <c r="N57097" s="36"/>
    </row>
    <row r="57098" spans="12:14" x14ac:dyDescent="0.25">
      <c r="L57098" s="36"/>
      <c r="M57098" s="36"/>
      <c r="N57098" s="36"/>
    </row>
    <row r="57099" spans="12:14" x14ac:dyDescent="0.25">
      <c r="L57099" s="36"/>
      <c r="M57099" s="36"/>
      <c r="N57099" s="36"/>
    </row>
    <row r="57100" spans="12:14" x14ac:dyDescent="0.25">
      <c r="L57100" s="36"/>
      <c r="M57100" s="36"/>
      <c r="N57100" s="36"/>
    </row>
    <row r="57101" spans="12:14" x14ac:dyDescent="0.25">
      <c r="L57101" s="36"/>
      <c r="M57101" s="36"/>
      <c r="N57101" s="36"/>
    </row>
    <row r="57102" spans="12:14" x14ac:dyDescent="0.25">
      <c r="L57102" s="36"/>
      <c r="M57102" s="36"/>
      <c r="N57102" s="36"/>
    </row>
    <row r="57103" spans="12:14" x14ac:dyDescent="0.25">
      <c r="L57103" s="36"/>
      <c r="M57103" s="36"/>
      <c r="N57103" s="36"/>
    </row>
    <row r="57104" spans="12:14" x14ac:dyDescent="0.25">
      <c r="L57104" s="36"/>
      <c r="M57104" s="36"/>
      <c r="N57104" s="36"/>
    </row>
    <row r="57105" spans="12:14" x14ac:dyDescent="0.25">
      <c r="L57105" s="36"/>
      <c r="M57105" s="36"/>
      <c r="N57105" s="36"/>
    </row>
    <row r="57106" spans="12:14" x14ac:dyDescent="0.25">
      <c r="L57106" s="36"/>
      <c r="M57106" s="36"/>
      <c r="N57106" s="36"/>
    </row>
    <row r="57107" spans="12:14" x14ac:dyDescent="0.25">
      <c r="L57107" s="36"/>
      <c r="M57107" s="36"/>
      <c r="N57107" s="36"/>
    </row>
    <row r="57108" spans="12:14" x14ac:dyDescent="0.25">
      <c r="L57108" s="36"/>
      <c r="M57108" s="36"/>
      <c r="N57108" s="36"/>
    </row>
    <row r="57109" spans="12:14" x14ac:dyDescent="0.25">
      <c r="L57109" s="36"/>
      <c r="M57109" s="36"/>
      <c r="N57109" s="36"/>
    </row>
    <row r="57110" spans="12:14" x14ac:dyDescent="0.25">
      <c r="L57110" s="36"/>
      <c r="M57110" s="36"/>
      <c r="N57110" s="36"/>
    </row>
    <row r="57111" spans="12:14" x14ac:dyDescent="0.25">
      <c r="L57111" s="36"/>
      <c r="M57111" s="36"/>
      <c r="N57111" s="36"/>
    </row>
    <row r="57112" spans="12:14" x14ac:dyDescent="0.25">
      <c r="L57112" s="36"/>
      <c r="M57112" s="36"/>
      <c r="N57112" s="36"/>
    </row>
    <row r="57113" spans="12:14" x14ac:dyDescent="0.25">
      <c r="L57113" s="36"/>
      <c r="M57113" s="36"/>
      <c r="N57113" s="36"/>
    </row>
    <row r="57114" spans="12:14" x14ac:dyDescent="0.25">
      <c r="L57114" s="36"/>
      <c r="M57114" s="36"/>
      <c r="N57114" s="36"/>
    </row>
    <row r="57115" spans="12:14" x14ac:dyDescent="0.25">
      <c r="L57115" s="36"/>
      <c r="M57115" s="36"/>
      <c r="N57115" s="36"/>
    </row>
    <row r="57116" spans="12:14" x14ac:dyDescent="0.25">
      <c r="L57116" s="36"/>
      <c r="M57116" s="36"/>
      <c r="N57116" s="36"/>
    </row>
    <row r="57117" spans="12:14" x14ac:dyDescent="0.25">
      <c r="L57117" s="36"/>
      <c r="M57117" s="36"/>
      <c r="N57117" s="36"/>
    </row>
    <row r="57118" spans="12:14" x14ac:dyDescent="0.25">
      <c r="L57118" s="36"/>
      <c r="M57118" s="36"/>
      <c r="N57118" s="36"/>
    </row>
    <row r="57119" spans="12:14" x14ac:dyDescent="0.25">
      <c r="L57119" s="36"/>
      <c r="M57119" s="36"/>
      <c r="N57119" s="36"/>
    </row>
    <row r="57120" spans="12:14" x14ac:dyDescent="0.25">
      <c r="L57120" s="36"/>
      <c r="M57120" s="36"/>
      <c r="N57120" s="36"/>
    </row>
    <row r="57121" spans="12:14" x14ac:dyDescent="0.25">
      <c r="L57121" s="36"/>
      <c r="M57121" s="36"/>
      <c r="N57121" s="36"/>
    </row>
    <row r="57122" spans="12:14" x14ac:dyDescent="0.25">
      <c r="L57122" s="36"/>
      <c r="M57122" s="36"/>
      <c r="N57122" s="36"/>
    </row>
    <row r="57123" spans="12:14" x14ac:dyDescent="0.25">
      <c r="L57123" s="36"/>
      <c r="M57123" s="36"/>
      <c r="N57123" s="36"/>
    </row>
    <row r="57124" spans="12:14" x14ac:dyDescent="0.25">
      <c r="L57124" s="36"/>
      <c r="M57124" s="36"/>
      <c r="N57124" s="36"/>
    </row>
    <row r="57125" spans="12:14" x14ac:dyDescent="0.25">
      <c r="L57125" s="36"/>
      <c r="M57125" s="36"/>
      <c r="N57125" s="36"/>
    </row>
    <row r="57126" spans="12:14" x14ac:dyDescent="0.25">
      <c r="L57126" s="36"/>
      <c r="M57126" s="36"/>
      <c r="N57126" s="36"/>
    </row>
    <row r="57127" spans="12:14" x14ac:dyDescent="0.25">
      <c r="L57127" s="36"/>
      <c r="M57127" s="36"/>
      <c r="N57127" s="36"/>
    </row>
    <row r="57128" spans="12:14" x14ac:dyDescent="0.25">
      <c r="L57128" s="36"/>
      <c r="M57128" s="36"/>
      <c r="N57128" s="36"/>
    </row>
    <row r="57129" spans="12:14" x14ac:dyDescent="0.25">
      <c r="L57129" s="36"/>
      <c r="M57129" s="36"/>
      <c r="N57129" s="36"/>
    </row>
    <row r="57130" spans="12:14" x14ac:dyDescent="0.25">
      <c r="L57130" s="36"/>
      <c r="M57130" s="36"/>
      <c r="N57130" s="36"/>
    </row>
    <row r="57131" spans="12:14" x14ac:dyDescent="0.25">
      <c r="L57131" s="36"/>
      <c r="M57131" s="36"/>
      <c r="N57131" s="36"/>
    </row>
    <row r="57132" spans="12:14" x14ac:dyDescent="0.25">
      <c r="L57132" s="36"/>
      <c r="M57132" s="36"/>
      <c r="N57132" s="36"/>
    </row>
    <row r="57133" spans="12:14" x14ac:dyDescent="0.25">
      <c r="L57133" s="36"/>
      <c r="M57133" s="36"/>
      <c r="N57133" s="36"/>
    </row>
    <row r="57134" spans="12:14" x14ac:dyDescent="0.25">
      <c r="L57134" s="36"/>
      <c r="M57134" s="36"/>
      <c r="N57134" s="36"/>
    </row>
    <row r="57135" spans="12:14" x14ac:dyDescent="0.25">
      <c r="L57135" s="36"/>
      <c r="M57135" s="36"/>
      <c r="N57135" s="36"/>
    </row>
    <row r="57136" spans="12:14" x14ac:dyDescent="0.25">
      <c r="L57136" s="36"/>
      <c r="M57136" s="36"/>
      <c r="N57136" s="36"/>
    </row>
    <row r="57137" spans="12:14" x14ac:dyDescent="0.25">
      <c r="L57137" s="36"/>
      <c r="M57137" s="36"/>
      <c r="N57137" s="36"/>
    </row>
    <row r="57138" spans="12:14" x14ac:dyDescent="0.25">
      <c r="L57138" s="36"/>
      <c r="M57138" s="36"/>
      <c r="N57138" s="36"/>
    </row>
    <row r="57139" spans="12:14" x14ac:dyDescent="0.25">
      <c r="L57139" s="36"/>
      <c r="M57139" s="36"/>
      <c r="N57139" s="36"/>
    </row>
    <row r="57140" spans="12:14" x14ac:dyDescent="0.25">
      <c r="L57140" s="36"/>
      <c r="M57140" s="36"/>
      <c r="N57140" s="36"/>
    </row>
    <row r="57141" spans="12:14" x14ac:dyDescent="0.25">
      <c r="L57141" s="36"/>
      <c r="M57141" s="36"/>
      <c r="N57141" s="36"/>
    </row>
    <row r="57142" spans="12:14" x14ac:dyDescent="0.25">
      <c r="L57142" s="36"/>
      <c r="M57142" s="36"/>
      <c r="N57142" s="36"/>
    </row>
    <row r="57143" spans="12:14" x14ac:dyDescent="0.25">
      <c r="L57143" s="36"/>
      <c r="M57143" s="36"/>
      <c r="N57143" s="36"/>
    </row>
    <row r="57144" spans="12:14" x14ac:dyDescent="0.25">
      <c r="L57144" s="36"/>
      <c r="M57144" s="36"/>
      <c r="N57144" s="36"/>
    </row>
    <row r="57145" spans="12:14" x14ac:dyDescent="0.25">
      <c r="L57145" s="36"/>
      <c r="M57145" s="36"/>
      <c r="N57145" s="36"/>
    </row>
    <row r="57146" spans="12:14" x14ac:dyDescent="0.25">
      <c r="L57146" s="36"/>
      <c r="M57146" s="36"/>
      <c r="N57146" s="36"/>
    </row>
    <row r="57147" spans="12:14" x14ac:dyDescent="0.25">
      <c r="L57147" s="36"/>
      <c r="M57147" s="36"/>
      <c r="N57147" s="36"/>
    </row>
    <row r="57148" spans="12:14" x14ac:dyDescent="0.25">
      <c r="L57148" s="36"/>
      <c r="M57148" s="36"/>
      <c r="N57148" s="36"/>
    </row>
    <row r="57149" spans="12:14" x14ac:dyDescent="0.25">
      <c r="L57149" s="36"/>
      <c r="M57149" s="36"/>
      <c r="N57149" s="36"/>
    </row>
    <row r="57150" spans="12:14" x14ac:dyDescent="0.25">
      <c r="L57150" s="36"/>
      <c r="M57150" s="36"/>
      <c r="N57150" s="36"/>
    </row>
    <row r="57151" spans="12:14" x14ac:dyDescent="0.25">
      <c r="L57151" s="36"/>
      <c r="M57151" s="36"/>
      <c r="N57151" s="36"/>
    </row>
    <row r="57152" spans="12:14" x14ac:dyDescent="0.25">
      <c r="L57152" s="36"/>
      <c r="M57152" s="36"/>
      <c r="N57152" s="36"/>
    </row>
    <row r="57153" spans="12:14" x14ac:dyDescent="0.25">
      <c r="L57153" s="36"/>
      <c r="M57153" s="36"/>
      <c r="N57153" s="36"/>
    </row>
    <row r="57154" spans="12:14" x14ac:dyDescent="0.25">
      <c r="L57154" s="36"/>
      <c r="M57154" s="36"/>
      <c r="N57154" s="36"/>
    </row>
    <row r="57155" spans="12:14" x14ac:dyDescent="0.25">
      <c r="L57155" s="36"/>
      <c r="M57155" s="36"/>
      <c r="N57155" s="36"/>
    </row>
    <row r="57156" spans="12:14" x14ac:dyDescent="0.25">
      <c r="L57156" s="36"/>
      <c r="M57156" s="36"/>
      <c r="N57156" s="36"/>
    </row>
    <row r="57157" spans="12:14" x14ac:dyDescent="0.25">
      <c r="L57157" s="36"/>
      <c r="M57157" s="36"/>
      <c r="N57157" s="36"/>
    </row>
    <row r="57158" spans="12:14" x14ac:dyDescent="0.25">
      <c r="L57158" s="36"/>
      <c r="M57158" s="36"/>
      <c r="N57158" s="36"/>
    </row>
    <row r="57159" spans="12:14" x14ac:dyDescent="0.25">
      <c r="L57159" s="36"/>
      <c r="M57159" s="36"/>
      <c r="N57159" s="36"/>
    </row>
    <row r="57160" spans="12:14" x14ac:dyDescent="0.25">
      <c r="L57160" s="36"/>
      <c r="M57160" s="36"/>
      <c r="N57160" s="36"/>
    </row>
    <row r="57161" spans="12:14" x14ac:dyDescent="0.25">
      <c r="L57161" s="36"/>
      <c r="M57161" s="36"/>
      <c r="N57161" s="36"/>
    </row>
    <row r="57162" spans="12:14" x14ac:dyDescent="0.25">
      <c r="L57162" s="36"/>
      <c r="M57162" s="36"/>
      <c r="N57162" s="36"/>
    </row>
    <row r="57163" spans="12:14" x14ac:dyDescent="0.25">
      <c r="L57163" s="36"/>
      <c r="M57163" s="36"/>
      <c r="N57163" s="36"/>
    </row>
    <row r="57164" spans="12:14" x14ac:dyDescent="0.25">
      <c r="L57164" s="36"/>
      <c r="M57164" s="36"/>
      <c r="N57164" s="36"/>
    </row>
    <row r="57165" spans="12:14" x14ac:dyDescent="0.25">
      <c r="L57165" s="36"/>
      <c r="M57165" s="36"/>
      <c r="N57165" s="36"/>
    </row>
    <row r="57166" spans="12:14" x14ac:dyDescent="0.25">
      <c r="L57166" s="36"/>
      <c r="M57166" s="36"/>
      <c r="N57166" s="36"/>
    </row>
    <row r="57167" spans="12:14" x14ac:dyDescent="0.25">
      <c r="L57167" s="36"/>
      <c r="M57167" s="36"/>
      <c r="N57167" s="36"/>
    </row>
    <row r="57168" spans="12:14" x14ac:dyDescent="0.25">
      <c r="L57168" s="36"/>
      <c r="M57168" s="36"/>
      <c r="N57168" s="36"/>
    </row>
    <row r="57169" spans="12:14" x14ac:dyDescent="0.25">
      <c r="L57169" s="36"/>
      <c r="M57169" s="36"/>
      <c r="N57169" s="36"/>
    </row>
    <row r="57170" spans="12:14" x14ac:dyDescent="0.25">
      <c r="L57170" s="36"/>
      <c r="M57170" s="36"/>
      <c r="N57170" s="36"/>
    </row>
    <row r="57171" spans="12:14" x14ac:dyDescent="0.25">
      <c r="L57171" s="36"/>
      <c r="M57171" s="36"/>
      <c r="N57171" s="36"/>
    </row>
    <row r="57172" spans="12:14" x14ac:dyDescent="0.25">
      <c r="L57172" s="36"/>
      <c r="M57172" s="36"/>
      <c r="N57172" s="36"/>
    </row>
    <row r="57173" spans="12:14" x14ac:dyDescent="0.25">
      <c r="L57173" s="36"/>
      <c r="M57173" s="36"/>
      <c r="N57173" s="36"/>
    </row>
    <row r="57174" spans="12:14" x14ac:dyDescent="0.25">
      <c r="L57174" s="36"/>
      <c r="M57174" s="36"/>
      <c r="N57174" s="36"/>
    </row>
    <row r="57175" spans="12:14" x14ac:dyDescent="0.25">
      <c r="L57175" s="36"/>
      <c r="M57175" s="36"/>
      <c r="N57175" s="36"/>
    </row>
    <row r="57176" spans="12:14" x14ac:dyDescent="0.25">
      <c r="L57176" s="36"/>
      <c r="M57176" s="36"/>
      <c r="N57176" s="36"/>
    </row>
    <row r="57177" spans="12:14" x14ac:dyDescent="0.25">
      <c r="L57177" s="36"/>
      <c r="M57177" s="36"/>
      <c r="N57177" s="36"/>
    </row>
    <row r="57178" spans="12:14" x14ac:dyDescent="0.25">
      <c r="L57178" s="36"/>
      <c r="M57178" s="36"/>
      <c r="N57178" s="36"/>
    </row>
    <row r="57179" spans="12:14" x14ac:dyDescent="0.25">
      <c r="L57179" s="36"/>
      <c r="M57179" s="36"/>
      <c r="N57179" s="36"/>
    </row>
    <row r="57180" spans="12:14" x14ac:dyDescent="0.25">
      <c r="L57180" s="36"/>
      <c r="M57180" s="36"/>
      <c r="N57180" s="36"/>
    </row>
    <row r="57181" spans="12:14" x14ac:dyDescent="0.25">
      <c r="L57181" s="36"/>
      <c r="M57181" s="36"/>
      <c r="N57181" s="36"/>
    </row>
    <row r="57182" spans="12:14" x14ac:dyDescent="0.25">
      <c r="L57182" s="36"/>
      <c r="M57182" s="36"/>
      <c r="N57182" s="36"/>
    </row>
    <row r="57183" spans="12:14" x14ac:dyDescent="0.25">
      <c r="L57183" s="36"/>
      <c r="M57183" s="36"/>
      <c r="N57183" s="36"/>
    </row>
    <row r="57184" spans="12:14" x14ac:dyDescent="0.25">
      <c r="L57184" s="36"/>
      <c r="M57184" s="36"/>
      <c r="N57184" s="36"/>
    </row>
    <row r="57185" spans="12:14" x14ac:dyDescent="0.25">
      <c r="L57185" s="36"/>
      <c r="M57185" s="36"/>
      <c r="N57185" s="36"/>
    </row>
    <row r="57186" spans="12:14" x14ac:dyDescent="0.25">
      <c r="L57186" s="36"/>
      <c r="M57186" s="36"/>
      <c r="N57186" s="36"/>
    </row>
    <row r="57187" spans="12:14" x14ac:dyDescent="0.25">
      <c r="L57187" s="36"/>
      <c r="M57187" s="36"/>
      <c r="N57187" s="36"/>
    </row>
    <row r="57188" spans="12:14" x14ac:dyDescent="0.25">
      <c r="L57188" s="36"/>
      <c r="M57188" s="36"/>
      <c r="N57188" s="36"/>
    </row>
    <row r="57189" spans="12:14" x14ac:dyDescent="0.25">
      <c r="L57189" s="36"/>
      <c r="M57189" s="36"/>
      <c r="N57189" s="36"/>
    </row>
    <row r="57190" spans="12:14" x14ac:dyDescent="0.25">
      <c r="L57190" s="36"/>
      <c r="M57190" s="36"/>
      <c r="N57190" s="36"/>
    </row>
    <row r="57191" spans="12:14" x14ac:dyDescent="0.25">
      <c r="L57191" s="36"/>
      <c r="M57191" s="36"/>
      <c r="N57191" s="36"/>
    </row>
    <row r="57192" spans="12:14" x14ac:dyDescent="0.25">
      <c r="L57192" s="36"/>
      <c r="M57192" s="36"/>
      <c r="N57192" s="36"/>
    </row>
    <row r="57193" spans="12:14" x14ac:dyDescent="0.25">
      <c r="L57193" s="36"/>
      <c r="M57193" s="36"/>
      <c r="N57193" s="36"/>
    </row>
    <row r="57194" spans="12:14" x14ac:dyDescent="0.25">
      <c r="L57194" s="36"/>
      <c r="M57194" s="36"/>
      <c r="N57194" s="36"/>
    </row>
    <row r="57195" spans="12:14" x14ac:dyDescent="0.25">
      <c r="L57195" s="36"/>
      <c r="M57195" s="36"/>
      <c r="N57195" s="36"/>
    </row>
    <row r="57196" spans="12:14" x14ac:dyDescent="0.25">
      <c r="L57196" s="36"/>
      <c r="M57196" s="36"/>
      <c r="N57196" s="36"/>
    </row>
    <row r="57197" spans="12:14" x14ac:dyDescent="0.25">
      <c r="L57197" s="36"/>
      <c r="M57197" s="36"/>
      <c r="N57197" s="36"/>
    </row>
    <row r="57198" spans="12:14" x14ac:dyDescent="0.25">
      <c r="L57198" s="36"/>
      <c r="M57198" s="36"/>
      <c r="N57198" s="36"/>
    </row>
    <row r="57199" spans="12:14" x14ac:dyDescent="0.25">
      <c r="L57199" s="36"/>
      <c r="M57199" s="36"/>
      <c r="N57199" s="36"/>
    </row>
    <row r="57200" spans="12:14" x14ac:dyDescent="0.25">
      <c r="L57200" s="36"/>
      <c r="M57200" s="36"/>
      <c r="N57200" s="36"/>
    </row>
    <row r="57201" spans="12:14" x14ac:dyDescent="0.25">
      <c r="L57201" s="36"/>
      <c r="M57201" s="36"/>
      <c r="N57201" s="36"/>
    </row>
    <row r="57202" spans="12:14" x14ac:dyDescent="0.25">
      <c r="L57202" s="36"/>
      <c r="M57202" s="36"/>
      <c r="N57202" s="36"/>
    </row>
    <row r="57203" spans="12:14" x14ac:dyDescent="0.25">
      <c r="L57203" s="36"/>
      <c r="M57203" s="36"/>
      <c r="N57203" s="36"/>
    </row>
    <row r="57204" spans="12:14" x14ac:dyDescent="0.25">
      <c r="L57204" s="36"/>
      <c r="M57204" s="36"/>
      <c r="N57204" s="36"/>
    </row>
    <row r="57205" spans="12:14" x14ac:dyDescent="0.25">
      <c r="L57205" s="36"/>
      <c r="M57205" s="36"/>
      <c r="N57205" s="36"/>
    </row>
    <row r="57206" spans="12:14" x14ac:dyDescent="0.25">
      <c r="L57206" s="36"/>
      <c r="M57206" s="36"/>
      <c r="N57206" s="36"/>
    </row>
    <row r="57207" spans="12:14" x14ac:dyDescent="0.25">
      <c r="L57207" s="36"/>
      <c r="M57207" s="36"/>
      <c r="N57207" s="36"/>
    </row>
    <row r="57208" spans="12:14" x14ac:dyDescent="0.25">
      <c r="L57208" s="36"/>
      <c r="M57208" s="36"/>
      <c r="N57208" s="36"/>
    </row>
    <row r="57209" spans="12:14" x14ac:dyDescent="0.25">
      <c r="L57209" s="36"/>
      <c r="M57209" s="36"/>
      <c r="N57209" s="36"/>
    </row>
    <row r="57210" spans="12:14" x14ac:dyDescent="0.25">
      <c r="L57210" s="36"/>
      <c r="M57210" s="36"/>
      <c r="N57210" s="36"/>
    </row>
    <row r="57211" spans="12:14" x14ac:dyDescent="0.25">
      <c r="L57211" s="36"/>
      <c r="M57211" s="36"/>
      <c r="N57211" s="36"/>
    </row>
    <row r="57212" spans="12:14" x14ac:dyDescent="0.25">
      <c r="L57212" s="36"/>
      <c r="M57212" s="36"/>
      <c r="N57212" s="36"/>
    </row>
    <row r="57213" spans="12:14" x14ac:dyDescent="0.25">
      <c r="L57213" s="36"/>
      <c r="M57213" s="36"/>
      <c r="N57213" s="36"/>
    </row>
    <row r="57214" spans="12:14" x14ac:dyDescent="0.25">
      <c r="L57214" s="36"/>
      <c r="M57214" s="36"/>
      <c r="N57214" s="36"/>
    </row>
    <row r="57215" spans="12:14" x14ac:dyDescent="0.25">
      <c r="L57215" s="36"/>
      <c r="M57215" s="36"/>
      <c r="N57215" s="36"/>
    </row>
    <row r="57216" spans="12:14" x14ac:dyDescent="0.25">
      <c r="L57216" s="36"/>
      <c r="M57216" s="36"/>
      <c r="N57216" s="36"/>
    </row>
    <row r="57217" spans="12:14" x14ac:dyDescent="0.25">
      <c r="L57217" s="36"/>
      <c r="M57217" s="36"/>
      <c r="N57217" s="36"/>
    </row>
    <row r="57218" spans="12:14" x14ac:dyDescent="0.25">
      <c r="L57218" s="36"/>
      <c r="M57218" s="36"/>
      <c r="N57218" s="36"/>
    </row>
    <row r="57219" spans="12:14" x14ac:dyDescent="0.25">
      <c r="L57219" s="36"/>
      <c r="M57219" s="36"/>
      <c r="N57219" s="36"/>
    </row>
    <row r="57220" spans="12:14" x14ac:dyDescent="0.25">
      <c r="L57220" s="36"/>
      <c r="M57220" s="36"/>
      <c r="N57220" s="36"/>
    </row>
    <row r="57221" spans="12:14" x14ac:dyDescent="0.25">
      <c r="L57221" s="36"/>
      <c r="M57221" s="36"/>
      <c r="N57221" s="36"/>
    </row>
    <row r="57222" spans="12:14" x14ac:dyDescent="0.25">
      <c r="L57222" s="36"/>
      <c r="M57222" s="36"/>
      <c r="N57222" s="36"/>
    </row>
    <row r="57223" spans="12:14" x14ac:dyDescent="0.25">
      <c r="L57223" s="36"/>
      <c r="M57223" s="36"/>
      <c r="N57223" s="36"/>
    </row>
    <row r="57224" spans="12:14" x14ac:dyDescent="0.25">
      <c r="L57224" s="36"/>
      <c r="M57224" s="36"/>
      <c r="N57224" s="36"/>
    </row>
    <row r="57225" spans="12:14" x14ac:dyDescent="0.25">
      <c r="L57225" s="36"/>
      <c r="M57225" s="36"/>
      <c r="N57225" s="36"/>
    </row>
    <row r="57226" spans="12:14" x14ac:dyDescent="0.25">
      <c r="L57226" s="36"/>
      <c r="M57226" s="36"/>
      <c r="N57226" s="36"/>
    </row>
    <row r="57227" spans="12:14" x14ac:dyDescent="0.25">
      <c r="L57227" s="36"/>
      <c r="M57227" s="36"/>
      <c r="N57227" s="36"/>
    </row>
    <row r="57228" spans="12:14" x14ac:dyDescent="0.25">
      <c r="L57228" s="36"/>
      <c r="M57228" s="36"/>
      <c r="N57228" s="36"/>
    </row>
    <row r="57229" spans="12:14" x14ac:dyDescent="0.25">
      <c r="L57229" s="36"/>
      <c r="M57229" s="36"/>
      <c r="N57229" s="36"/>
    </row>
    <row r="57230" spans="12:14" x14ac:dyDescent="0.25">
      <c r="L57230" s="36"/>
      <c r="M57230" s="36"/>
      <c r="N57230" s="36"/>
    </row>
    <row r="57231" spans="12:14" x14ac:dyDescent="0.25">
      <c r="L57231" s="36"/>
      <c r="M57231" s="36"/>
      <c r="N57231" s="36"/>
    </row>
    <row r="57232" spans="12:14" x14ac:dyDescent="0.25">
      <c r="L57232" s="36"/>
      <c r="M57232" s="36"/>
      <c r="N57232" s="36"/>
    </row>
    <row r="57233" spans="12:14" x14ac:dyDescent="0.25">
      <c r="L57233" s="36"/>
      <c r="M57233" s="36"/>
      <c r="N57233" s="36"/>
    </row>
    <row r="57234" spans="12:14" x14ac:dyDescent="0.25">
      <c r="L57234" s="36"/>
      <c r="M57234" s="36"/>
      <c r="N57234" s="36"/>
    </row>
    <row r="57235" spans="12:14" x14ac:dyDescent="0.25">
      <c r="L57235" s="36"/>
      <c r="M57235" s="36"/>
      <c r="N57235" s="36"/>
    </row>
    <row r="57236" spans="12:14" x14ac:dyDescent="0.25">
      <c r="L57236" s="36"/>
      <c r="M57236" s="36"/>
      <c r="N57236" s="36"/>
    </row>
    <row r="57237" spans="12:14" x14ac:dyDescent="0.25">
      <c r="L57237" s="36"/>
      <c r="M57237" s="36"/>
      <c r="N57237" s="36"/>
    </row>
    <row r="57238" spans="12:14" x14ac:dyDescent="0.25">
      <c r="L57238" s="36"/>
      <c r="M57238" s="36"/>
      <c r="N57238" s="36"/>
    </row>
    <row r="57239" spans="12:14" x14ac:dyDescent="0.25">
      <c r="L57239" s="36"/>
      <c r="M57239" s="36"/>
      <c r="N57239" s="36"/>
    </row>
    <row r="57240" spans="12:14" x14ac:dyDescent="0.25">
      <c r="L57240" s="36"/>
      <c r="M57240" s="36"/>
      <c r="N57240" s="36"/>
    </row>
    <row r="57241" spans="12:14" x14ac:dyDescent="0.25">
      <c r="L57241" s="36"/>
      <c r="M57241" s="36"/>
      <c r="N57241" s="36"/>
    </row>
    <row r="57242" spans="12:14" x14ac:dyDescent="0.25">
      <c r="L57242" s="36"/>
      <c r="M57242" s="36"/>
      <c r="N57242" s="36"/>
    </row>
    <row r="57243" spans="12:14" x14ac:dyDescent="0.25">
      <c r="L57243" s="36"/>
      <c r="M57243" s="36"/>
      <c r="N57243" s="36"/>
    </row>
    <row r="57244" spans="12:14" x14ac:dyDescent="0.25">
      <c r="L57244" s="36"/>
      <c r="M57244" s="36"/>
      <c r="N57244" s="36"/>
    </row>
    <row r="57245" spans="12:14" x14ac:dyDescent="0.25">
      <c r="L57245" s="36"/>
      <c r="M57245" s="36"/>
      <c r="N57245" s="36"/>
    </row>
    <row r="57246" spans="12:14" x14ac:dyDescent="0.25">
      <c r="L57246" s="36"/>
      <c r="M57246" s="36"/>
      <c r="N57246" s="36"/>
    </row>
    <row r="57247" spans="12:14" x14ac:dyDescent="0.25">
      <c r="L57247" s="36"/>
      <c r="M57247" s="36"/>
      <c r="N57247" s="36"/>
    </row>
    <row r="57248" spans="12:14" x14ac:dyDescent="0.25">
      <c r="L57248" s="36"/>
      <c r="M57248" s="36"/>
      <c r="N57248" s="36"/>
    </row>
    <row r="57249" spans="12:14" x14ac:dyDescent="0.25">
      <c r="L57249" s="36"/>
      <c r="M57249" s="36"/>
      <c r="N57249" s="36"/>
    </row>
    <row r="57250" spans="12:14" x14ac:dyDescent="0.25">
      <c r="L57250" s="36"/>
      <c r="M57250" s="36"/>
      <c r="N57250" s="36"/>
    </row>
    <row r="57251" spans="12:14" x14ac:dyDescent="0.25">
      <c r="L57251" s="36"/>
      <c r="M57251" s="36"/>
      <c r="N57251" s="36"/>
    </row>
    <row r="57252" spans="12:14" x14ac:dyDescent="0.25">
      <c r="L57252" s="36"/>
      <c r="M57252" s="36"/>
      <c r="N57252" s="36"/>
    </row>
    <row r="57253" spans="12:14" x14ac:dyDescent="0.25">
      <c r="L57253" s="36"/>
      <c r="M57253" s="36"/>
      <c r="N57253" s="36"/>
    </row>
    <row r="57254" spans="12:14" x14ac:dyDescent="0.25">
      <c r="L57254" s="36"/>
      <c r="M57254" s="36"/>
      <c r="N57254" s="36"/>
    </row>
    <row r="57255" spans="12:14" x14ac:dyDescent="0.25">
      <c r="L57255" s="36"/>
      <c r="M57255" s="36"/>
      <c r="N57255" s="36"/>
    </row>
    <row r="57256" spans="12:14" x14ac:dyDescent="0.25">
      <c r="L57256" s="36"/>
      <c r="M57256" s="36"/>
      <c r="N57256" s="36"/>
    </row>
    <row r="57257" spans="12:14" x14ac:dyDescent="0.25">
      <c r="L57257" s="36"/>
      <c r="M57257" s="36"/>
      <c r="N57257" s="36"/>
    </row>
    <row r="57258" spans="12:14" x14ac:dyDescent="0.25">
      <c r="L57258" s="36"/>
      <c r="M57258" s="36"/>
      <c r="N57258" s="36"/>
    </row>
    <row r="57259" spans="12:14" x14ac:dyDescent="0.25">
      <c r="L57259" s="36"/>
      <c r="M57259" s="36"/>
      <c r="N57259" s="36"/>
    </row>
    <row r="57260" spans="12:14" x14ac:dyDescent="0.25">
      <c r="L57260" s="36"/>
      <c r="M57260" s="36"/>
      <c r="N57260" s="36"/>
    </row>
    <row r="57261" spans="12:14" x14ac:dyDescent="0.25">
      <c r="L57261" s="36"/>
      <c r="M57261" s="36"/>
      <c r="N57261" s="36"/>
    </row>
    <row r="57262" spans="12:14" x14ac:dyDescent="0.25">
      <c r="L57262" s="36"/>
      <c r="M57262" s="36"/>
      <c r="N57262" s="36"/>
    </row>
    <row r="57263" spans="12:14" x14ac:dyDescent="0.25">
      <c r="L57263" s="36"/>
      <c r="M57263" s="36"/>
      <c r="N57263" s="36"/>
    </row>
    <row r="57264" spans="12:14" x14ac:dyDescent="0.25">
      <c r="L57264" s="36"/>
      <c r="M57264" s="36"/>
      <c r="N57264" s="36"/>
    </row>
    <row r="57265" spans="12:14" x14ac:dyDescent="0.25">
      <c r="L57265" s="36"/>
      <c r="M57265" s="36"/>
      <c r="N57265" s="36"/>
    </row>
    <row r="57266" spans="12:14" x14ac:dyDescent="0.25">
      <c r="L57266" s="36"/>
      <c r="M57266" s="36"/>
      <c r="N57266" s="36"/>
    </row>
    <row r="57267" spans="12:14" x14ac:dyDescent="0.25">
      <c r="L57267" s="36"/>
      <c r="M57267" s="36"/>
      <c r="N57267" s="36"/>
    </row>
    <row r="57268" spans="12:14" x14ac:dyDescent="0.25">
      <c r="L57268" s="36"/>
      <c r="M57268" s="36"/>
      <c r="N57268" s="36"/>
    </row>
    <row r="57269" spans="12:14" x14ac:dyDescent="0.25">
      <c r="L57269" s="36"/>
      <c r="M57269" s="36"/>
      <c r="N57269" s="36"/>
    </row>
    <row r="57270" spans="12:14" x14ac:dyDescent="0.25">
      <c r="L57270" s="36"/>
      <c r="M57270" s="36"/>
      <c r="N57270" s="36"/>
    </row>
    <row r="57271" spans="12:14" x14ac:dyDescent="0.25">
      <c r="L57271" s="36"/>
      <c r="M57271" s="36"/>
      <c r="N57271" s="36"/>
    </row>
    <row r="57272" spans="12:14" x14ac:dyDescent="0.25">
      <c r="L57272" s="36"/>
      <c r="M57272" s="36"/>
      <c r="N57272" s="36"/>
    </row>
    <row r="57273" spans="12:14" x14ac:dyDescent="0.25">
      <c r="L57273" s="36"/>
      <c r="M57273" s="36"/>
      <c r="N57273" s="36"/>
    </row>
    <row r="57274" spans="12:14" x14ac:dyDescent="0.25">
      <c r="L57274" s="36"/>
      <c r="M57274" s="36"/>
      <c r="N57274" s="36"/>
    </row>
    <row r="57275" spans="12:14" x14ac:dyDescent="0.25">
      <c r="L57275" s="36"/>
      <c r="M57275" s="36"/>
      <c r="N57275" s="36"/>
    </row>
    <row r="57276" spans="12:14" x14ac:dyDescent="0.25">
      <c r="L57276" s="36"/>
      <c r="M57276" s="36"/>
      <c r="N57276" s="36"/>
    </row>
    <row r="57277" spans="12:14" x14ac:dyDescent="0.25">
      <c r="L57277" s="36"/>
      <c r="M57277" s="36"/>
      <c r="N57277" s="36"/>
    </row>
    <row r="57278" spans="12:14" x14ac:dyDescent="0.25">
      <c r="L57278" s="36"/>
      <c r="M57278" s="36"/>
      <c r="N57278" s="36"/>
    </row>
    <row r="57279" spans="12:14" x14ac:dyDescent="0.25">
      <c r="L57279" s="36"/>
      <c r="M57279" s="36"/>
      <c r="N57279" s="36"/>
    </row>
    <row r="57280" spans="12:14" x14ac:dyDescent="0.25">
      <c r="L57280" s="36"/>
      <c r="M57280" s="36"/>
      <c r="N57280" s="36"/>
    </row>
    <row r="57281" spans="12:14" x14ac:dyDescent="0.25">
      <c r="L57281" s="36"/>
      <c r="M57281" s="36"/>
      <c r="N57281" s="36"/>
    </row>
    <row r="57282" spans="12:14" x14ac:dyDescent="0.25">
      <c r="L57282" s="36"/>
      <c r="M57282" s="36"/>
      <c r="N57282" s="36"/>
    </row>
    <row r="57283" spans="12:14" x14ac:dyDescent="0.25">
      <c r="L57283" s="36"/>
      <c r="M57283" s="36"/>
      <c r="N57283" s="36"/>
    </row>
    <row r="57284" spans="12:14" x14ac:dyDescent="0.25">
      <c r="L57284" s="36"/>
      <c r="M57284" s="36"/>
      <c r="N57284" s="36"/>
    </row>
    <row r="57285" spans="12:14" x14ac:dyDescent="0.25">
      <c r="L57285" s="36"/>
      <c r="M57285" s="36"/>
      <c r="N57285" s="36"/>
    </row>
    <row r="57286" spans="12:14" x14ac:dyDescent="0.25">
      <c r="L57286" s="36"/>
      <c r="M57286" s="36"/>
      <c r="N57286" s="36"/>
    </row>
    <row r="57287" spans="12:14" x14ac:dyDescent="0.25">
      <c r="L57287" s="36"/>
      <c r="M57287" s="36"/>
      <c r="N57287" s="36"/>
    </row>
    <row r="57288" spans="12:14" x14ac:dyDescent="0.25">
      <c r="L57288" s="36"/>
      <c r="M57288" s="36"/>
      <c r="N57288" s="36"/>
    </row>
    <row r="57289" spans="12:14" x14ac:dyDescent="0.25">
      <c r="L57289" s="36"/>
      <c r="M57289" s="36"/>
      <c r="N57289" s="36"/>
    </row>
    <row r="57290" spans="12:14" x14ac:dyDescent="0.25">
      <c r="L57290" s="36"/>
      <c r="M57290" s="36"/>
      <c r="N57290" s="36"/>
    </row>
    <row r="57291" spans="12:14" x14ac:dyDescent="0.25">
      <c r="L57291" s="36"/>
      <c r="M57291" s="36"/>
      <c r="N57291" s="36"/>
    </row>
    <row r="57292" spans="12:14" x14ac:dyDescent="0.25">
      <c r="L57292" s="36"/>
      <c r="M57292" s="36"/>
      <c r="N57292" s="36"/>
    </row>
    <row r="57293" spans="12:14" x14ac:dyDescent="0.25">
      <c r="L57293" s="36"/>
      <c r="M57293" s="36"/>
      <c r="N57293" s="36"/>
    </row>
    <row r="57294" spans="12:14" x14ac:dyDescent="0.25">
      <c r="L57294" s="36"/>
      <c r="M57294" s="36"/>
      <c r="N57294" s="36"/>
    </row>
    <row r="57295" spans="12:14" x14ac:dyDescent="0.25">
      <c r="L57295" s="36"/>
      <c r="M57295" s="36"/>
      <c r="N57295" s="36"/>
    </row>
    <row r="57296" spans="12:14" x14ac:dyDescent="0.25">
      <c r="L57296" s="36"/>
      <c r="M57296" s="36"/>
      <c r="N57296" s="36"/>
    </row>
    <row r="57297" spans="12:14" x14ac:dyDescent="0.25">
      <c r="L57297" s="36"/>
      <c r="M57297" s="36"/>
      <c r="N57297" s="36"/>
    </row>
    <row r="57298" spans="12:14" x14ac:dyDescent="0.25">
      <c r="L57298" s="36"/>
      <c r="M57298" s="36"/>
      <c r="N57298" s="36"/>
    </row>
    <row r="57299" spans="12:14" x14ac:dyDescent="0.25">
      <c r="L57299" s="36"/>
      <c r="M57299" s="36"/>
      <c r="N57299" s="36"/>
    </row>
    <row r="57300" spans="12:14" x14ac:dyDescent="0.25">
      <c r="L57300" s="36"/>
      <c r="M57300" s="36"/>
      <c r="N57300" s="36"/>
    </row>
    <row r="57301" spans="12:14" x14ac:dyDescent="0.25">
      <c r="L57301" s="36"/>
      <c r="M57301" s="36"/>
      <c r="N57301" s="36"/>
    </row>
    <row r="57302" spans="12:14" x14ac:dyDescent="0.25">
      <c r="L57302" s="36"/>
      <c r="M57302" s="36"/>
      <c r="N57302" s="36"/>
    </row>
    <row r="57303" spans="12:14" x14ac:dyDescent="0.25">
      <c r="L57303" s="36"/>
      <c r="M57303" s="36"/>
      <c r="N57303" s="36"/>
    </row>
    <row r="57304" spans="12:14" x14ac:dyDescent="0.25">
      <c r="L57304" s="36"/>
      <c r="M57304" s="36"/>
      <c r="N57304" s="36"/>
    </row>
    <row r="57305" spans="12:14" x14ac:dyDescent="0.25">
      <c r="L57305" s="36"/>
      <c r="M57305" s="36"/>
      <c r="N57305" s="36"/>
    </row>
    <row r="57306" spans="12:14" x14ac:dyDescent="0.25">
      <c r="L57306" s="36"/>
      <c r="M57306" s="36"/>
      <c r="N57306" s="36"/>
    </row>
    <row r="57307" spans="12:14" x14ac:dyDescent="0.25">
      <c r="L57307" s="36"/>
      <c r="M57307" s="36"/>
      <c r="N57307" s="36"/>
    </row>
    <row r="57308" spans="12:14" x14ac:dyDescent="0.25">
      <c r="L57308" s="36"/>
      <c r="M57308" s="36"/>
      <c r="N57308" s="36"/>
    </row>
    <row r="57309" spans="12:14" x14ac:dyDescent="0.25">
      <c r="L57309" s="36"/>
      <c r="M57309" s="36"/>
      <c r="N57309" s="36"/>
    </row>
    <row r="57310" spans="12:14" x14ac:dyDescent="0.25">
      <c r="L57310" s="36"/>
      <c r="M57310" s="36"/>
      <c r="N57310" s="36"/>
    </row>
    <row r="57311" spans="12:14" x14ac:dyDescent="0.25">
      <c r="L57311" s="36"/>
      <c r="M57311" s="36"/>
      <c r="N57311" s="36"/>
    </row>
    <row r="57312" spans="12:14" x14ac:dyDescent="0.25">
      <c r="L57312" s="36"/>
      <c r="M57312" s="36"/>
      <c r="N57312" s="36"/>
    </row>
    <row r="57313" spans="12:14" x14ac:dyDescent="0.25">
      <c r="L57313" s="36"/>
      <c r="M57313" s="36"/>
      <c r="N57313" s="36"/>
    </row>
    <row r="57314" spans="12:14" x14ac:dyDescent="0.25">
      <c r="L57314" s="36"/>
      <c r="M57314" s="36"/>
      <c r="N57314" s="36"/>
    </row>
    <row r="57315" spans="12:14" x14ac:dyDescent="0.25">
      <c r="L57315" s="36"/>
      <c r="M57315" s="36"/>
      <c r="N57315" s="36"/>
    </row>
    <row r="57316" spans="12:14" x14ac:dyDescent="0.25">
      <c r="L57316" s="36"/>
      <c r="M57316" s="36"/>
      <c r="N57316" s="36"/>
    </row>
    <row r="57317" spans="12:14" x14ac:dyDescent="0.25">
      <c r="L57317" s="36"/>
      <c r="M57317" s="36"/>
      <c r="N57317" s="36"/>
    </row>
    <row r="57318" spans="12:14" x14ac:dyDescent="0.25">
      <c r="L57318" s="36"/>
      <c r="M57318" s="36"/>
      <c r="N57318" s="36"/>
    </row>
    <row r="57319" spans="12:14" x14ac:dyDescent="0.25">
      <c r="L57319" s="36"/>
      <c r="M57319" s="36"/>
      <c r="N57319" s="36"/>
    </row>
    <row r="57320" spans="12:14" x14ac:dyDescent="0.25">
      <c r="L57320" s="36"/>
      <c r="M57320" s="36"/>
      <c r="N57320" s="36"/>
    </row>
    <row r="57321" spans="12:14" x14ac:dyDescent="0.25">
      <c r="L57321" s="36"/>
      <c r="M57321" s="36"/>
      <c r="N57321" s="36"/>
    </row>
    <row r="57322" spans="12:14" x14ac:dyDescent="0.25">
      <c r="L57322" s="36"/>
      <c r="M57322" s="36"/>
      <c r="N57322" s="36"/>
    </row>
    <row r="57323" spans="12:14" x14ac:dyDescent="0.25">
      <c r="L57323" s="36"/>
      <c r="M57323" s="36"/>
      <c r="N57323" s="36"/>
    </row>
    <row r="57324" spans="12:14" x14ac:dyDescent="0.25">
      <c r="L57324" s="36"/>
      <c r="M57324" s="36"/>
      <c r="N57324" s="36"/>
    </row>
    <row r="57325" spans="12:14" x14ac:dyDescent="0.25">
      <c r="L57325" s="36"/>
      <c r="M57325" s="36"/>
      <c r="N57325" s="36"/>
    </row>
    <row r="57326" spans="12:14" x14ac:dyDescent="0.25">
      <c r="L57326" s="36"/>
      <c r="M57326" s="36"/>
      <c r="N57326" s="36"/>
    </row>
    <row r="57327" spans="12:14" x14ac:dyDescent="0.25">
      <c r="L57327" s="36"/>
      <c r="M57327" s="36"/>
      <c r="N57327" s="36"/>
    </row>
    <row r="57328" spans="12:14" x14ac:dyDescent="0.25">
      <c r="L57328" s="36"/>
      <c r="M57328" s="36"/>
      <c r="N57328" s="36"/>
    </row>
    <row r="57329" spans="12:14" x14ac:dyDescent="0.25">
      <c r="L57329" s="36"/>
      <c r="M57329" s="36"/>
      <c r="N57329" s="36"/>
    </row>
    <row r="57330" spans="12:14" x14ac:dyDescent="0.25">
      <c r="L57330" s="36"/>
      <c r="M57330" s="36"/>
      <c r="N57330" s="36"/>
    </row>
    <row r="57331" spans="12:14" x14ac:dyDescent="0.25">
      <c r="L57331" s="36"/>
      <c r="M57331" s="36"/>
      <c r="N57331" s="36"/>
    </row>
    <row r="57332" spans="12:14" x14ac:dyDescent="0.25">
      <c r="L57332" s="36"/>
      <c r="M57332" s="36"/>
      <c r="N57332" s="36"/>
    </row>
    <row r="57333" spans="12:14" x14ac:dyDescent="0.25">
      <c r="L57333" s="36"/>
      <c r="M57333" s="36"/>
      <c r="N57333" s="36"/>
    </row>
    <row r="57334" spans="12:14" x14ac:dyDescent="0.25">
      <c r="L57334" s="36"/>
      <c r="M57334" s="36"/>
      <c r="N57334" s="36"/>
    </row>
    <row r="57335" spans="12:14" x14ac:dyDescent="0.25">
      <c r="L57335" s="36"/>
      <c r="M57335" s="36"/>
      <c r="N57335" s="36"/>
    </row>
    <row r="57336" spans="12:14" x14ac:dyDescent="0.25">
      <c r="L57336" s="36"/>
      <c r="M57336" s="36"/>
      <c r="N57336" s="36"/>
    </row>
    <row r="57337" spans="12:14" x14ac:dyDescent="0.25">
      <c r="L57337" s="36"/>
      <c r="M57337" s="36"/>
      <c r="N57337" s="36"/>
    </row>
    <row r="57338" spans="12:14" x14ac:dyDescent="0.25">
      <c r="L57338" s="36"/>
      <c r="M57338" s="36"/>
      <c r="N57338" s="36"/>
    </row>
    <row r="57339" spans="12:14" x14ac:dyDescent="0.25">
      <c r="L57339" s="36"/>
      <c r="M57339" s="36"/>
      <c r="N57339" s="36"/>
    </row>
    <row r="57340" spans="12:14" x14ac:dyDescent="0.25">
      <c r="L57340" s="36"/>
      <c r="M57340" s="36"/>
      <c r="N57340" s="36"/>
    </row>
    <row r="57341" spans="12:14" x14ac:dyDescent="0.25">
      <c r="L57341" s="36"/>
      <c r="M57341" s="36"/>
      <c r="N57341" s="36"/>
    </row>
    <row r="57342" spans="12:14" x14ac:dyDescent="0.25">
      <c r="L57342" s="36"/>
      <c r="M57342" s="36"/>
      <c r="N57342" s="36"/>
    </row>
    <row r="57343" spans="12:14" x14ac:dyDescent="0.25">
      <c r="L57343" s="36"/>
      <c r="M57343" s="36"/>
      <c r="N57343" s="36"/>
    </row>
    <row r="57344" spans="12:14" x14ac:dyDescent="0.25">
      <c r="L57344" s="36"/>
      <c r="M57344" s="36"/>
      <c r="N57344" s="36"/>
    </row>
    <row r="57345" spans="12:14" x14ac:dyDescent="0.25">
      <c r="L57345" s="36"/>
      <c r="M57345" s="36"/>
      <c r="N57345" s="36"/>
    </row>
    <row r="57346" spans="12:14" x14ac:dyDescent="0.25">
      <c r="L57346" s="36"/>
      <c r="M57346" s="36"/>
      <c r="N57346" s="36"/>
    </row>
    <row r="57347" spans="12:14" x14ac:dyDescent="0.25">
      <c r="L57347" s="36"/>
      <c r="M57347" s="36"/>
      <c r="N57347" s="36"/>
    </row>
    <row r="57348" spans="12:14" x14ac:dyDescent="0.25">
      <c r="L57348" s="36"/>
      <c r="M57348" s="36"/>
      <c r="N57348" s="36"/>
    </row>
    <row r="57349" spans="12:14" x14ac:dyDescent="0.25">
      <c r="L57349" s="36"/>
      <c r="M57349" s="36"/>
      <c r="N57349" s="36"/>
    </row>
    <row r="57350" spans="12:14" x14ac:dyDescent="0.25">
      <c r="L57350" s="36"/>
      <c r="M57350" s="36"/>
      <c r="N57350" s="36"/>
    </row>
    <row r="57351" spans="12:14" x14ac:dyDescent="0.25">
      <c r="L57351" s="36"/>
      <c r="M57351" s="36"/>
      <c r="N57351" s="36"/>
    </row>
    <row r="57352" spans="12:14" x14ac:dyDescent="0.25">
      <c r="L57352" s="36"/>
      <c r="M57352" s="36"/>
      <c r="N57352" s="36"/>
    </row>
    <row r="57353" spans="12:14" x14ac:dyDescent="0.25">
      <c r="L57353" s="36"/>
      <c r="M57353" s="36"/>
      <c r="N57353" s="36"/>
    </row>
    <row r="57354" spans="12:14" x14ac:dyDescent="0.25">
      <c r="L57354" s="36"/>
      <c r="M57354" s="36"/>
      <c r="N57354" s="36"/>
    </row>
    <row r="57355" spans="12:14" x14ac:dyDescent="0.25">
      <c r="L57355" s="36"/>
      <c r="M57355" s="36"/>
      <c r="N57355" s="36"/>
    </row>
    <row r="57356" spans="12:14" x14ac:dyDescent="0.25">
      <c r="L57356" s="36"/>
      <c r="M57356" s="36"/>
      <c r="N57356" s="36"/>
    </row>
    <row r="57357" spans="12:14" x14ac:dyDescent="0.25">
      <c r="L57357" s="36"/>
      <c r="M57357" s="36"/>
      <c r="N57357" s="36"/>
    </row>
    <row r="57358" spans="12:14" x14ac:dyDescent="0.25">
      <c r="L57358" s="36"/>
      <c r="M57358" s="36"/>
      <c r="N57358" s="36"/>
    </row>
    <row r="57359" spans="12:14" x14ac:dyDescent="0.25">
      <c r="L57359" s="36"/>
      <c r="M57359" s="36"/>
      <c r="N57359" s="36"/>
    </row>
    <row r="57360" spans="12:14" x14ac:dyDescent="0.25">
      <c r="L57360" s="36"/>
      <c r="M57360" s="36"/>
      <c r="N57360" s="36"/>
    </row>
    <row r="57361" spans="12:14" x14ac:dyDescent="0.25">
      <c r="L57361" s="36"/>
      <c r="M57361" s="36"/>
      <c r="N57361" s="36"/>
    </row>
    <row r="57362" spans="12:14" x14ac:dyDescent="0.25">
      <c r="L57362" s="36"/>
      <c r="M57362" s="36"/>
      <c r="N57362" s="36"/>
    </row>
    <row r="57363" spans="12:14" x14ac:dyDescent="0.25">
      <c r="L57363" s="36"/>
      <c r="M57363" s="36"/>
      <c r="N57363" s="36"/>
    </row>
    <row r="57364" spans="12:14" x14ac:dyDescent="0.25">
      <c r="L57364" s="36"/>
      <c r="M57364" s="36"/>
      <c r="N57364" s="36"/>
    </row>
    <row r="57365" spans="12:14" x14ac:dyDescent="0.25">
      <c r="L57365" s="36"/>
      <c r="M57365" s="36"/>
      <c r="N57365" s="36"/>
    </row>
    <row r="57366" spans="12:14" x14ac:dyDescent="0.25">
      <c r="L57366" s="36"/>
      <c r="M57366" s="36"/>
      <c r="N57366" s="36"/>
    </row>
    <row r="57367" spans="12:14" x14ac:dyDescent="0.25">
      <c r="L57367" s="36"/>
      <c r="M57367" s="36"/>
      <c r="N57367" s="36"/>
    </row>
    <row r="57368" spans="12:14" x14ac:dyDescent="0.25">
      <c r="L57368" s="36"/>
      <c r="M57368" s="36"/>
      <c r="N57368" s="36"/>
    </row>
    <row r="57369" spans="12:14" x14ac:dyDescent="0.25">
      <c r="L57369" s="36"/>
      <c r="M57369" s="36"/>
      <c r="N57369" s="36"/>
    </row>
    <row r="57370" spans="12:14" x14ac:dyDescent="0.25">
      <c r="L57370" s="36"/>
      <c r="M57370" s="36"/>
      <c r="N57370" s="36"/>
    </row>
    <row r="57371" spans="12:14" x14ac:dyDescent="0.25">
      <c r="L57371" s="36"/>
      <c r="M57371" s="36"/>
      <c r="N57371" s="36"/>
    </row>
    <row r="57372" spans="12:14" x14ac:dyDescent="0.25">
      <c r="L57372" s="36"/>
      <c r="M57372" s="36"/>
      <c r="N57372" s="36"/>
    </row>
    <row r="57373" spans="12:14" x14ac:dyDescent="0.25">
      <c r="L57373" s="36"/>
      <c r="M57373" s="36"/>
      <c r="N57373" s="36"/>
    </row>
    <row r="57374" spans="12:14" x14ac:dyDescent="0.25">
      <c r="L57374" s="36"/>
      <c r="M57374" s="36"/>
      <c r="N57374" s="36"/>
    </row>
    <row r="57375" spans="12:14" x14ac:dyDescent="0.25">
      <c r="L57375" s="36"/>
      <c r="M57375" s="36"/>
      <c r="N57375" s="36"/>
    </row>
    <row r="57376" spans="12:14" x14ac:dyDescent="0.25">
      <c r="L57376" s="36"/>
      <c r="M57376" s="36"/>
      <c r="N57376" s="36"/>
    </row>
    <row r="57377" spans="12:14" x14ac:dyDescent="0.25">
      <c r="L57377" s="36"/>
      <c r="M57377" s="36"/>
      <c r="N57377" s="36"/>
    </row>
    <row r="57378" spans="12:14" x14ac:dyDescent="0.25">
      <c r="L57378" s="36"/>
      <c r="M57378" s="36"/>
      <c r="N57378" s="36"/>
    </row>
    <row r="57379" spans="12:14" x14ac:dyDescent="0.25">
      <c r="L57379" s="36"/>
      <c r="M57379" s="36"/>
      <c r="N57379" s="36"/>
    </row>
    <row r="57380" spans="12:14" x14ac:dyDescent="0.25">
      <c r="L57380" s="36"/>
      <c r="M57380" s="36"/>
      <c r="N57380" s="36"/>
    </row>
    <row r="57381" spans="12:14" x14ac:dyDescent="0.25">
      <c r="L57381" s="36"/>
      <c r="M57381" s="36"/>
      <c r="N57381" s="36"/>
    </row>
    <row r="57382" spans="12:14" x14ac:dyDescent="0.25">
      <c r="L57382" s="36"/>
      <c r="M57382" s="36"/>
      <c r="N57382" s="36"/>
    </row>
    <row r="57383" spans="12:14" x14ac:dyDescent="0.25">
      <c r="L57383" s="36"/>
      <c r="M57383" s="36"/>
      <c r="N57383" s="36"/>
    </row>
    <row r="57384" spans="12:14" x14ac:dyDescent="0.25">
      <c r="L57384" s="36"/>
      <c r="M57384" s="36"/>
      <c r="N57384" s="36"/>
    </row>
    <row r="57385" spans="12:14" x14ac:dyDescent="0.25">
      <c r="L57385" s="36"/>
      <c r="M57385" s="36"/>
      <c r="N57385" s="36"/>
    </row>
    <row r="57386" spans="12:14" x14ac:dyDescent="0.25">
      <c r="L57386" s="36"/>
      <c r="M57386" s="36"/>
      <c r="N57386" s="36"/>
    </row>
    <row r="57387" spans="12:14" x14ac:dyDescent="0.25">
      <c r="L57387" s="36"/>
      <c r="M57387" s="36"/>
      <c r="N57387" s="36"/>
    </row>
    <row r="57388" spans="12:14" x14ac:dyDescent="0.25">
      <c r="L57388" s="36"/>
      <c r="M57388" s="36"/>
      <c r="N57388" s="36"/>
    </row>
    <row r="57389" spans="12:14" x14ac:dyDescent="0.25">
      <c r="L57389" s="36"/>
      <c r="M57389" s="36"/>
      <c r="N57389" s="36"/>
    </row>
    <row r="57390" spans="12:14" x14ac:dyDescent="0.25">
      <c r="L57390" s="36"/>
      <c r="M57390" s="36"/>
      <c r="N57390" s="36"/>
    </row>
    <row r="57391" spans="12:14" x14ac:dyDescent="0.25">
      <c r="L57391" s="36"/>
      <c r="M57391" s="36"/>
      <c r="N57391" s="36"/>
    </row>
    <row r="57392" spans="12:14" x14ac:dyDescent="0.25">
      <c r="L57392" s="36"/>
      <c r="M57392" s="36"/>
      <c r="N57392" s="36"/>
    </row>
    <row r="57393" spans="12:14" x14ac:dyDescent="0.25">
      <c r="L57393" s="36"/>
      <c r="M57393" s="36"/>
      <c r="N57393" s="36"/>
    </row>
    <row r="57394" spans="12:14" x14ac:dyDescent="0.25">
      <c r="L57394" s="36"/>
      <c r="M57394" s="36"/>
      <c r="N57394" s="36"/>
    </row>
    <row r="57395" spans="12:14" x14ac:dyDescent="0.25">
      <c r="L57395" s="36"/>
      <c r="M57395" s="36"/>
      <c r="N57395" s="36"/>
    </row>
    <row r="57396" spans="12:14" x14ac:dyDescent="0.25">
      <c r="L57396" s="36"/>
      <c r="M57396" s="36"/>
      <c r="N57396" s="36"/>
    </row>
    <row r="57397" spans="12:14" x14ac:dyDescent="0.25">
      <c r="L57397" s="36"/>
      <c r="M57397" s="36"/>
      <c r="N57397" s="36"/>
    </row>
    <row r="57398" spans="12:14" x14ac:dyDescent="0.25">
      <c r="L57398" s="36"/>
      <c r="M57398" s="36"/>
      <c r="N57398" s="36"/>
    </row>
    <row r="57399" spans="12:14" x14ac:dyDescent="0.25">
      <c r="L57399" s="36"/>
      <c r="M57399" s="36"/>
      <c r="N57399" s="36"/>
    </row>
    <row r="57400" spans="12:14" x14ac:dyDescent="0.25">
      <c r="L57400" s="36"/>
      <c r="M57400" s="36"/>
      <c r="N57400" s="36"/>
    </row>
    <row r="57401" spans="12:14" x14ac:dyDescent="0.25">
      <c r="L57401" s="36"/>
      <c r="M57401" s="36"/>
      <c r="N57401" s="36"/>
    </row>
    <row r="57402" spans="12:14" x14ac:dyDescent="0.25">
      <c r="L57402" s="36"/>
      <c r="M57402" s="36"/>
      <c r="N57402" s="36"/>
    </row>
    <row r="57403" spans="12:14" x14ac:dyDescent="0.25">
      <c r="L57403" s="36"/>
      <c r="M57403" s="36"/>
      <c r="N57403" s="36"/>
    </row>
    <row r="57404" spans="12:14" x14ac:dyDescent="0.25">
      <c r="L57404" s="36"/>
      <c r="M57404" s="36"/>
      <c r="N57404" s="36"/>
    </row>
    <row r="57405" spans="12:14" x14ac:dyDescent="0.25">
      <c r="L57405" s="36"/>
      <c r="M57405" s="36"/>
      <c r="N57405" s="36"/>
    </row>
    <row r="57406" spans="12:14" x14ac:dyDescent="0.25">
      <c r="L57406" s="36"/>
      <c r="M57406" s="36"/>
      <c r="N57406" s="36"/>
    </row>
    <row r="57407" spans="12:14" x14ac:dyDescent="0.25">
      <c r="L57407" s="36"/>
      <c r="M57407" s="36"/>
      <c r="N57407" s="36"/>
    </row>
    <row r="57408" spans="12:14" x14ac:dyDescent="0.25">
      <c r="L57408" s="36"/>
      <c r="M57408" s="36"/>
      <c r="N57408" s="36"/>
    </row>
    <row r="57409" spans="12:14" x14ac:dyDescent="0.25">
      <c r="L57409" s="36"/>
      <c r="M57409" s="36"/>
      <c r="N57409" s="36"/>
    </row>
    <row r="57410" spans="12:14" x14ac:dyDescent="0.25">
      <c r="L57410" s="36"/>
      <c r="M57410" s="36"/>
      <c r="N57410" s="36"/>
    </row>
    <row r="57411" spans="12:14" x14ac:dyDescent="0.25">
      <c r="L57411" s="36"/>
      <c r="M57411" s="36"/>
      <c r="N57411" s="36"/>
    </row>
    <row r="57412" spans="12:14" x14ac:dyDescent="0.25">
      <c r="L57412" s="36"/>
      <c r="M57412" s="36"/>
      <c r="N57412" s="36"/>
    </row>
    <row r="57413" spans="12:14" x14ac:dyDescent="0.25">
      <c r="L57413" s="36"/>
      <c r="M57413" s="36"/>
      <c r="N57413" s="36"/>
    </row>
    <row r="57414" spans="12:14" x14ac:dyDescent="0.25">
      <c r="L57414" s="36"/>
      <c r="M57414" s="36"/>
      <c r="N57414" s="36"/>
    </row>
    <row r="57415" spans="12:14" x14ac:dyDescent="0.25">
      <c r="L57415" s="36"/>
      <c r="M57415" s="36"/>
      <c r="N57415" s="36"/>
    </row>
    <row r="57416" spans="12:14" x14ac:dyDescent="0.25">
      <c r="L57416" s="36"/>
      <c r="M57416" s="36"/>
      <c r="N57416" s="36"/>
    </row>
    <row r="57417" spans="12:14" x14ac:dyDescent="0.25">
      <c r="L57417" s="36"/>
      <c r="M57417" s="36"/>
      <c r="N57417" s="36"/>
    </row>
    <row r="57418" spans="12:14" x14ac:dyDescent="0.25">
      <c r="L57418" s="36"/>
      <c r="M57418" s="36"/>
      <c r="N57418" s="36"/>
    </row>
    <row r="57419" spans="12:14" x14ac:dyDescent="0.25">
      <c r="L57419" s="36"/>
      <c r="M57419" s="36"/>
      <c r="N57419" s="36"/>
    </row>
    <row r="57420" spans="12:14" x14ac:dyDescent="0.25">
      <c r="L57420" s="36"/>
      <c r="M57420" s="36"/>
      <c r="N57420" s="36"/>
    </row>
    <row r="57421" spans="12:14" x14ac:dyDescent="0.25">
      <c r="L57421" s="36"/>
      <c r="M57421" s="36"/>
      <c r="N57421" s="36"/>
    </row>
    <row r="57422" spans="12:14" x14ac:dyDescent="0.25">
      <c r="L57422" s="36"/>
      <c r="M57422" s="36"/>
      <c r="N57422" s="36"/>
    </row>
    <row r="57423" spans="12:14" x14ac:dyDescent="0.25">
      <c r="L57423" s="36"/>
      <c r="M57423" s="36"/>
      <c r="N57423" s="36"/>
    </row>
    <row r="57424" spans="12:14" x14ac:dyDescent="0.25">
      <c r="L57424" s="36"/>
      <c r="M57424" s="36"/>
      <c r="N57424" s="36"/>
    </row>
    <row r="57425" spans="12:14" x14ac:dyDescent="0.25">
      <c r="L57425" s="36"/>
      <c r="M57425" s="36"/>
      <c r="N57425" s="36"/>
    </row>
    <row r="57426" spans="12:14" x14ac:dyDescent="0.25">
      <c r="L57426" s="36"/>
      <c r="M57426" s="36"/>
      <c r="N57426" s="36"/>
    </row>
    <row r="57427" spans="12:14" x14ac:dyDescent="0.25">
      <c r="L57427" s="36"/>
      <c r="M57427" s="36"/>
      <c r="N57427" s="36"/>
    </row>
    <row r="57428" spans="12:14" x14ac:dyDescent="0.25">
      <c r="L57428" s="36"/>
      <c r="M57428" s="36"/>
      <c r="N57428" s="36"/>
    </row>
    <row r="57429" spans="12:14" x14ac:dyDescent="0.25">
      <c r="L57429" s="36"/>
      <c r="M57429" s="36"/>
      <c r="N57429" s="36"/>
    </row>
    <row r="57430" spans="12:14" x14ac:dyDescent="0.25">
      <c r="L57430" s="36"/>
      <c r="M57430" s="36"/>
      <c r="N57430" s="36"/>
    </row>
    <row r="57431" spans="12:14" x14ac:dyDescent="0.25">
      <c r="L57431" s="36"/>
      <c r="M57431" s="36"/>
      <c r="N57431" s="36"/>
    </row>
    <row r="57432" spans="12:14" x14ac:dyDescent="0.25">
      <c r="L57432" s="36"/>
      <c r="M57432" s="36"/>
      <c r="N57432" s="36"/>
    </row>
    <row r="57433" spans="12:14" x14ac:dyDescent="0.25">
      <c r="L57433" s="36"/>
      <c r="M57433" s="36"/>
      <c r="N57433" s="36"/>
    </row>
    <row r="57434" spans="12:14" x14ac:dyDescent="0.25">
      <c r="L57434" s="36"/>
      <c r="M57434" s="36"/>
      <c r="N57434" s="36"/>
    </row>
    <row r="57435" spans="12:14" x14ac:dyDescent="0.25">
      <c r="L57435" s="36"/>
      <c r="M57435" s="36"/>
      <c r="N57435" s="36"/>
    </row>
    <row r="57436" spans="12:14" x14ac:dyDescent="0.25">
      <c r="L57436" s="36"/>
      <c r="M57436" s="36"/>
      <c r="N57436" s="36"/>
    </row>
    <row r="57437" spans="12:14" x14ac:dyDescent="0.25">
      <c r="L57437" s="36"/>
      <c r="M57437" s="36"/>
      <c r="N57437" s="36"/>
    </row>
    <row r="57438" spans="12:14" x14ac:dyDescent="0.25">
      <c r="L57438" s="36"/>
      <c r="M57438" s="36"/>
      <c r="N57438" s="36"/>
    </row>
    <row r="57439" spans="12:14" x14ac:dyDescent="0.25">
      <c r="L57439" s="36"/>
      <c r="M57439" s="36"/>
      <c r="N57439" s="36"/>
    </row>
    <row r="57440" spans="12:14" x14ac:dyDescent="0.25">
      <c r="L57440" s="36"/>
      <c r="M57440" s="36"/>
      <c r="N57440" s="36"/>
    </row>
    <row r="57441" spans="12:14" x14ac:dyDescent="0.25">
      <c r="L57441" s="36"/>
      <c r="M57441" s="36"/>
      <c r="N57441" s="36"/>
    </row>
    <row r="57442" spans="12:14" x14ac:dyDescent="0.25">
      <c r="L57442" s="36"/>
      <c r="M57442" s="36"/>
      <c r="N57442" s="36"/>
    </row>
    <row r="57443" spans="12:14" x14ac:dyDescent="0.25">
      <c r="L57443" s="36"/>
      <c r="M57443" s="36"/>
      <c r="N57443" s="36"/>
    </row>
    <row r="57444" spans="12:14" x14ac:dyDescent="0.25">
      <c r="L57444" s="36"/>
      <c r="M57444" s="36"/>
      <c r="N57444" s="36"/>
    </row>
    <row r="57445" spans="12:14" x14ac:dyDescent="0.25">
      <c r="L57445" s="36"/>
      <c r="M57445" s="36"/>
      <c r="N57445" s="36"/>
    </row>
    <row r="57446" spans="12:14" x14ac:dyDescent="0.25">
      <c r="L57446" s="36"/>
      <c r="M57446" s="36"/>
      <c r="N57446" s="36"/>
    </row>
    <row r="57447" spans="12:14" x14ac:dyDescent="0.25">
      <c r="L57447" s="36"/>
      <c r="M57447" s="36"/>
      <c r="N57447" s="36"/>
    </row>
    <row r="57448" spans="12:14" x14ac:dyDescent="0.25">
      <c r="L57448" s="36"/>
      <c r="M57448" s="36"/>
      <c r="N57448" s="36"/>
    </row>
    <row r="57449" spans="12:14" x14ac:dyDescent="0.25">
      <c r="L57449" s="36"/>
      <c r="M57449" s="36"/>
      <c r="N57449" s="36"/>
    </row>
    <row r="57450" spans="12:14" x14ac:dyDescent="0.25">
      <c r="L57450" s="36"/>
      <c r="M57450" s="36"/>
      <c r="N57450" s="36"/>
    </row>
    <row r="57451" spans="12:14" x14ac:dyDescent="0.25">
      <c r="L57451" s="36"/>
      <c r="M57451" s="36"/>
      <c r="N57451" s="36"/>
    </row>
    <row r="57452" spans="12:14" x14ac:dyDescent="0.25">
      <c r="L57452" s="36"/>
      <c r="M57452" s="36"/>
      <c r="N57452" s="36"/>
    </row>
    <row r="57453" spans="12:14" x14ac:dyDescent="0.25">
      <c r="L57453" s="36"/>
      <c r="M57453" s="36"/>
      <c r="N57453" s="36"/>
    </row>
    <row r="57454" spans="12:14" x14ac:dyDescent="0.25">
      <c r="L57454" s="36"/>
      <c r="M57454" s="36"/>
      <c r="N57454" s="36"/>
    </row>
    <row r="57455" spans="12:14" x14ac:dyDescent="0.25">
      <c r="L57455" s="36"/>
      <c r="M57455" s="36"/>
      <c r="N57455" s="36"/>
    </row>
    <row r="57456" spans="12:14" x14ac:dyDescent="0.25">
      <c r="L57456" s="36"/>
      <c r="M57456" s="36"/>
      <c r="N57456" s="36"/>
    </row>
    <row r="57457" spans="12:14" x14ac:dyDescent="0.25">
      <c r="L57457" s="36"/>
      <c r="M57457" s="36"/>
      <c r="N57457" s="36"/>
    </row>
    <row r="57458" spans="12:14" x14ac:dyDescent="0.25">
      <c r="L57458" s="36"/>
      <c r="M57458" s="36"/>
      <c r="N57458" s="36"/>
    </row>
    <row r="57459" spans="12:14" x14ac:dyDescent="0.25">
      <c r="L57459" s="36"/>
      <c r="M57459" s="36"/>
      <c r="N57459" s="36"/>
    </row>
    <row r="57460" spans="12:14" x14ac:dyDescent="0.25">
      <c r="L57460" s="36"/>
      <c r="M57460" s="36"/>
      <c r="N57460" s="36"/>
    </row>
    <row r="57461" spans="12:14" x14ac:dyDescent="0.25">
      <c r="L57461" s="36"/>
      <c r="M57461" s="36"/>
      <c r="N57461" s="36"/>
    </row>
    <row r="57462" spans="12:14" x14ac:dyDescent="0.25">
      <c r="L57462" s="36"/>
      <c r="M57462" s="36"/>
      <c r="N57462" s="36"/>
    </row>
    <row r="57463" spans="12:14" x14ac:dyDescent="0.25">
      <c r="L57463" s="36"/>
      <c r="M57463" s="36"/>
      <c r="N57463" s="36"/>
    </row>
    <row r="57464" spans="12:14" x14ac:dyDescent="0.25">
      <c r="L57464" s="36"/>
      <c r="M57464" s="36"/>
      <c r="N57464" s="36"/>
    </row>
    <row r="57465" spans="12:14" x14ac:dyDescent="0.25">
      <c r="L57465" s="36"/>
      <c r="M57465" s="36"/>
      <c r="N57465" s="36"/>
    </row>
    <row r="57466" spans="12:14" x14ac:dyDescent="0.25">
      <c r="L57466" s="36"/>
      <c r="M57466" s="36"/>
      <c r="N57466" s="36"/>
    </row>
    <row r="57467" spans="12:14" x14ac:dyDescent="0.25">
      <c r="L57467" s="36"/>
      <c r="M57467" s="36"/>
      <c r="N57467" s="36"/>
    </row>
    <row r="57468" spans="12:14" x14ac:dyDescent="0.25">
      <c r="L57468" s="36"/>
      <c r="M57468" s="36"/>
      <c r="N57468" s="36"/>
    </row>
    <row r="57469" spans="12:14" x14ac:dyDescent="0.25">
      <c r="L57469" s="36"/>
      <c r="M57469" s="36"/>
      <c r="N57469" s="36"/>
    </row>
    <row r="57470" spans="12:14" x14ac:dyDescent="0.25">
      <c r="L57470" s="36"/>
      <c r="M57470" s="36"/>
      <c r="N57470" s="36"/>
    </row>
    <row r="57471" spans="12:14" x14ac:dyDescent="0.25">
      <c r="L57471" s="36"/>
      <c r="M57471" s="36"/>
      <c r="N57471" s="36"/>
    </row>
    <row r="57472" spans="12:14" x14ac:dyDescent="0.25">
      <c r="L57472" s="36"/>
      <c r="M57472" s="36"/>
      <c r="N57472" s="36"/>
    </row>
    <row r="57473" spans="12:14" x14ac:dyDescent="0.25">
      <c r="L57473" s="36"/>
      <c r="M57473" s="36"/>
      <c r="N57473" s="36"/>
    </row>
    <row r="57474" spans="12:14" x14ac:dyDescent="0.25">
      <c r="L57474" s="36"/>
      <c r="M57474" s="36"/>
      <c r="N57474" s="36"/>
    </row>
    <row r="57475" spans="12:14" x14ac:dyDescent="0.25">
      <c r="L57475" s="36"/>
      <c r="M57475" s="36"/>
      <c r="N57475" s="36"/>
    </row>
    <row r="57476" spans="12:14" x14ac:dyDescent="0.25">
      <c r="L57476" s="36"/>
      <c r="M57476" s="36"/>
      <c r="N57476" s="36"/>
    </row>
    <row r="57477" spans="12:14" x14ac:dyDescent="0.25">
      <c r="L57477" s="36"/>
      <c r="M57477" s="36"/>
      <c r="N57477" s="36"/>
    </row>
    <row r="57478" spans="12:14" x14ac:dyDescent="0.25">
      <c r="L57478" s="36"/>
      <c r="M57478" s="36"/>
      <c r="N57478" s="36"/>
    </row>
    <row r="57479" spans="12:14" x14ac:dyDescent="0.25">
      <c r="L57479" s="36"/>
      <c r="M57479" s="36"/>
      <c r="N57479" s="36"/>
    </row>
    <row r="57480" spans="12:14" x14ac:dyDescent="0.25">
      <c r="L57480" s="36"/>
      <c r="M57480" s="36"/>
      <c r="N57480" s="36"/>
    </row>
    <row r="57481" spans="12:14" x14ac:dyDescent="0.25">
      <c r="L57481" s="36"/>
      <c r="M57481" s="36"/>
      <c r="N57481" s="36"/>
    </row>
    <row r="57482" spans="12:14" x14ac:dyDescent="0.25">
      <c r="L57482" s="36"/>
      <c r="M57482" s="36"/>
      <c r="N57482" s="36"/>
    </row>
    <row r="57483" spans="12:14" x14ac:dyDescent="0.25">
      <c r="L57483" s="36"/>
      <c r="M57483" s="36"/>
      <c r="N57483" s="36"/>
    </row>
    <row r="57484" spans="12:14" x14ac:dyDescent="0.25">
      <c r="L57484" s="36"/>
      <c r="M57484" s="36"/>
      <c r="N57484" s="36"/>
    </row>
    <row r="57485" spans="12:14" x14ac:dyDescent="0.25">
      <c r="L57485" s="36"/>
      <c r="M57485" s="36"/>
      <c r="N57485" s="36"/>
    </row>
    <row r="57486" spans="12:14" x14ac:dyDescent="0.25">
      <c r="L57486" s="36"/>
      <c r="M57486" s="36"/>
      <c r="N57486" s="36"/>
    </row>
    <row r="57487" spans="12:14" x14ac:dyDescent="0.25">
      <c r="L57487" s="36"/>
      <c r="M57487" s="36"/>
      <c r="N57487" s="36"/>
    </row>
    <row r="57488" spans="12:14" x14ac:dyDescent="0.25">
      <c r="L57488" s="36"/>
      <c r="M57488" s="36"/>
      <c r="N57488" s="36"/>
    </row>
    <row r="57489" spans="12:14" x14ac:dyDescent="0.25">
      <c r="L57489" s="36"/>
      <c r="M57489" s="36"/>
      <c r="N57489" s="36"/>
    </row>
    <row r="57490" spans="12:14" x14ac:dyDescent="0.25">
      <c r="L57490" s="36"/>
      <c r="M57490" s="36"/>
      <c r="N57490" s="36"/>
    </row>
    <row r="57491" spans="12:14" x14ac:dyDescent="0.25">
      <c r="L57491" s="36"/>
      <c r="M57491" s="36"/>
      <c r="N57491" s="36"/>
    </row>
    <row r="57492" spans="12:14" x14ac:dyDescent="0.25">
      <c r="L57492" s="36"/>
      <c r="M57492" s="36"/>
      <c r="N57492" s="36"/>
    </row>
    <row r="57493" spans="12:14" x14ac:dyDescent="0.25">
      <c r="L57493" s="36"/>
      <c r="M57493" s="36"/>
      <c r="N57493" s="36"/>
    </row>
    <row r="57494" spans="12:14" x14ac:dyDescent="0.25">
      <c r="L57494" s="36"/>
      <c r="M57494" s="36"/>
      <c r="N57494" s="36"/>
    </row>
    <row r="57495" spans="12:14" x14ac:dyDescent="0.25">
      <c r="L57495" s="36"/>
      <c r="M57495" s="36"/>
      <c r="N57495" s="36"/>
    </row>
    <row r="57496" spans="12:14" x14ac:dyDescent="0.25">
      <c r="L57496" s="36"/>
      <c r="M57496" s="36"/>
      <c r="N57496" s="36"/>
    </row>
    <row r="57497" spans="12:14" x14ac:dyDescent="0.25">
      <c r="L57497" s="36"/>
      <c r="M57497" s="36"/>
      <c r="N57497" s="36"/>
    </row>
    <row r="57498" spans="12:14" x14ac:dyDescent="0.25">
      <c r="L57498" s="36"/>
      <c r="M57498" s="36"/>
      <c r="N57498" s="36"/>
    </row>
    <row r="57499" spans="12:14" x14ac:dyDescent="0.25">
      <c r="L57499" s="36"/>
      <c r="M57499" s="36"/>
      <c r="N57499" s="36"/>
    </row>
    <row r="57500" spans="12:14" x14ac:dyDescent="0.25">
      <c r="L57500" s="36"/>
      <c r="M57500" s="36"/>
      <c r="N57500" s="36"/>
    </row>
    <row r="57501" spans="12:14" x14ac:dyDescent="0.25">
      <c r="L57501" s="36"/>
      <c r="M57501" s="36"/>
      <c r="N57501" s="36"/>
    </row>
    <row r="57502" spans="12:14" x14ac:dyDescent="0.25">
      <c r="L57502" s="36"/>
      <c r="M57502" s="36"/>
      <c r="N57502" s="36"/>
    </row>
    <row r="57503" spans="12:14" x14ac:dyDescent="0.25">
      <c r="L57503" s="36"/>
      <c r="M57503" s="36"/>
      <c r="N57503" s="36"/>
    </row>
    <row r="57504" spans="12:14" x14ac:dyDescent="0.25">
      <c r="L57504" s="36"/>
      <c r="M57504" s="36"/>
      <c r="N57504" s="36"/>
    </row>
    <row r="57505" spans="12:14" x14ac:dyDescent="0.25">
      <c r="L57505" s="36"/>
      <c r="M57505" s="36"/>
      <c r="N57505" s="36"/>
    </row>
    <row r="57506" spans="12:14" x14ac:dyDescent="0.25">
      <c r="L57506" s="36"/>
      <c r="M57506" s="36"/>
      <c r="N57506" s="36"/>
    </row>
    <row r="57507" spans="12:14" x14ac:dyDescent="0.25">
      <c r="L57507" s="36"/>
      <c r="M57507" s="36"/>
      <c r="N57507" s="36"/>
    </row>
    <row r="57508" spans="12:14" x14ac:dyDescent="0.25">
      <c r="L57508" s="36"/>
      <c r="M57508" s="36"/>
      <c r="N57508" s="36"/>
    </row>
    <row r="57509" spans="12:14" x14ac:dyDescent="0.25">
      <c r="L57509" s="36"/>
      <c r="M57509" s="36"/>
      <c r="N57509" s="36"/>
    </row>
    <row r="57510" spans="12:14" x14ac:dyDescent="0.25">
      <c r="L57510" s="36"/>
      <c r="M57510" s="36"/>
      <c r="N57510" s="36"/>
    </row>
    <row r="57511" spans="12:14" x14ac:dyDescent="0.25">
      <c r="L57511" s="36"/>
      <c r="M57511" s="36"/>
      <c r="N57511" s="36"/>
    </row>
    <row r="57512" spans="12:14" x14ac:dyDescent="0.25">
      <c r="L57512" s="36"/>
      <c r="M57512" s="36"/>
      <c r="N57512" s="36"/>
    </row>
    <row r="57513" spans="12:14" x14ac:dyDescent="0.25">
      <c r="L57513" s="36"/>
      <c r="M57513" s="36"/>
      <c r="N57513" s="36"/>
    </row>
    <row r="57514" spans="12:14" x14ac:dyDescent="0.25">
      <c r="L57514" s="36"/>
      <c r="M57514" s="36"/>
      <c r="N57514" s="36"/>
    </row>
    <row r="57515" spans="12:14" x14ac:dyDescent="0.25">
      <c r="L57515" s="36"/>
      <c r="M57515" s="36"/>
      <c r="N57515" s="36"/>
    </row>
    <row r="57516" spans="12:14" x14ac:dyDescent="0.25">
      <c r="L57516" s="36"/>
      <c r="M57516" s="36"/>
      <c r="N57516" s="36"/>
    </row>
    <row r="57517" spans="12:14" x14ac:dyDescent="0.25">
      <c r="L57517" s="36"/>
      <c r="M57517" s="36"/>
      <c r="N57517" s="36"/>
    </row>
    <row r="57518" spans="12:14" x14ac:dyDescent="0.25">
      <c r="L57518" s="36"/>
      <c r="M57518" s="36"/>
      <c r="N57518" s="36"/>
    </row>
    <row r="57519" spans="12:14" x14ac:dyDescent="0.25">
      <c r="L57519" s="36"/>
      <c r="M57519" s="36"/>
      <c r="N57519" s="36"/>
    </row>
    <row r="57520" spans="12:14" x14ac:dyDescent="0.25">
      <c r="L57520" s="36"/>
      <c r="M57520" s="36"/>
      <c r="N57520" s="36"/>
    </row>
    <row r="57521" spans="12:14" x14ac:dyDescent="0.25">
      <c r="L57521" s="36"/>
      <c r="M57521" s="36"/>
      <c r="N57521" s="36"/>
    </row>
    <row r="57522" spans="12:14" x14ac:dyDescent="0.25">
      <c r="L57522" s="36"/>
      <c r="M57522" s="36"/>
      <c r="N57522" s="36"/>
    </row>
    <row r="57523" spans="12:14" x14ac:dyDescent="0.25">
      <c r="L57523" s="36"/>
      <c r="M57523" s="36"/>
      <c r="N57523" s="36"/>
    </row>
    <row r="57524" spans="12:14" x14ac:dyDescent="0.25">
      <c r="L57524" s="36"/>
      <c r="M57524" s="36"/>
      <c r="N57524" s="36"/>
    </row>
    <row r="57525" spans="12:14" x14ac:dyDescent="0.25">
      <c r="L57525" s="36"/>
      <c r="M57525" s="36"/>
      <c r="N57525" s="36"/>
    </row>
    <row r="57526" spans="12:14" x14ac:dyDescent="0.25">
      <c r="L57526" s="36"/>
      <c r="M57526" s="36"/>
      <c r="N57526" s="36"/>
    </row>
    <row r="57527" spans="12:14" x14ac:dyDescent="0.25">
      <c r="L57527" s="36"/>
      <c r="M57527" s="36"/>
      <c r="N57527" s="36"/>
    </row>
    <row r="57528" spans="12:14" x14ac:dyDescent="0.25">
      <c r="L57528" s="36"/>
      <c r="M57528" s="36"/>
      <c r="N57528" s="36"/>
    </row>
    <row r="57529" spans="12:14" x14ac:dyDescent="0.25">
      <c r="L57529" s="36"/>
      <c r="M57529" s="36"/>
      <c r="N57529" s="36"/>
    </row>
    <row r="57530" spans="12:14" x14ac:dyDescent="0.25">
      <c r="L57530" s="36"/>
      <c r="M57530" s="36"/>
      <c r="N57530" s="36"/>
    </row>
    <row r="57531" spans="12:14" x14ac:dyDescent="0.25">
      <c r="L57531" s="36"/>
      <c r="M57531" s="36"/>
      <c r="N57531" s="36"/>
    </row>
    <row r="57532" spans="12:14" x14ac:dyDescent="0.25">
      <c r="L57532" s="36"/>
      <c r="M57532" s="36"/>
      <c r="N57532" s="36"/>
    </row>
    <row r="57533" spans="12:14" x14ac:dyDescent="0.25">
      <c r="L57533" s="36"/>
      <c r="M57533" s="36"/>
      <c r="N57533" s="36"/>
    </row>
    <row r="57534" spans="12:14" x14ac:dyDescent="0.25">
      <c r="L57534" s="36"/>
      <c r="M57534" s="36"/>
      <c r="N57534" s="36"/>
    </row>
    <row r="57535" spans="12:14" x14ac:dyDescent="0.25">
      <c r="L57535" s="36"/>
      <c r="M57535" s="36"/>
      <c r="N57535" s="36"/>
    </row>
    <row r="57536" spans="12:14" x14ac:dyDescent="0.25">
      <c r="L57536" s="36"/>
      <c r="M57536" s="36"/>
      <c r="N57536" s="36"/>
    </row>
    <row r="57537" spans="12:14" x14ac:dyDescent="0.25">
      <c r="L57537" s="36"/>
      <c r="M57537" s="36"/>
      <c r="N57537" s="36"/>
    </row>
    <row r="57538" spans="12:14" x14ac:dyDescent="0.25">
      <c r="L57538" s="36"/>
      <c r="M57538" s="36"/>
      <c r="N57538" s="36"/>
    </row>
    <row r="57539" spans="12:14" x14ac:dyDescent="0.25">
      <c r="L57539" s="36"/>
      <c r="M57539" s="36"/>
      <c r="N57539" s="36"/>
    </row>
    <row r="57540" spans="12:14" x14ac:dyDescent="0.25">
      <c r="L57540" s="36"/>
      <c r="M57540" s="36"/>
      <c r="N57540" s="36"/>
    </row>
    <row r="57541" spans="12:14" x14ac:dyDescent="0.25">
      <c r="L57541" s="36"/>
      <c r="M57541" s="36"/>
      <c r="N57541" s="36"/>
    </row>
    <row r="57542" spans="12:14" x14ac:dyDescent="0.25">
      <c r="L57542" s="36"/>
      <c r="M57542" s="36"/>
      <c r="N57542" s="36"/>
    </row>
    <row r="57543" spans="12:14" x14ac:dyDescent="0.25">
      <c r="L57543" s="36"/>
      <c r="M57543" s="36"/>
      <c r="N57543" s="36"/>
    </row>
    <row r="57544" spans="12:14" x14ac:dyDescent="0.25">
      <c r="L57544" s="36"/>
      <c r="M57544" s="36"/>
      <c r="N57544" s="36"/>
    </row>
    <row r="57545" spans="12:14" x14ac:dyDescent="0.25">
      <c r="L57545" s="36"/>
      <c r="M57545" s="36"/>
      <c r="N57545" s="36"/>
    </row>
    <row r="57546" spans="12:14" x14ac:dyDescent="0.25">
      <c r="L57546" s="36"/>
      <c r="M57546" s="36"/>
      <c r="N57546" s="36"/>
    </row>
    <row r="57547" spans="12:14" x14ac:dyDescent="0.25">
      <c r="L57547" s="36"/>
      <c r="M57547" s="36"/>
      <c r="N57547" s="36"/>
    </row>
    <row r="57548" spans="12:14" x14ac:dyDescent="0.25">
      <c r="L57548" s="36"/>
      <c r="M57548" s="36"/>
      <c r="N57548" s="36"/>
    </row>
    <row r="57549" spans="12:14" x14ac:dyDescent="0.25">
      <c r="L57549" s="36"/>
      <c r="M57549" s="36"/>
      <c r="N57549" s="36"/>
    </row>
    <row r="57550" spans="12:14" x14ac:dyDescent="0.25">
      <c r="L57550" s="36"/>
      <c r="M57550" s="36"/>
      <c r="N57550" s="36"/>
    </row>
    <row r="57551" spans="12:14" x14ac:dyDescent="0.25">
      <c r="L57551" s="36"/>
      <c r="M57551" s="36"/>
      <c r="N57551" s="36"/>
    </row>
    <row r="57552" spans="12:14" x14ac:dyDescent="0.25">
      <c r="L57552" s="36"/>
      <c r="M57552" s="36"/>
      <c r="N57552" s="36"/>
    </row>
    <row r="57553" spans="12:14" x14ac:dyDescent="0.25">
      <c r="L57553" s="36"/>
      <c r="M57553" s="36"/>
      <c r="N57553" s="36"/>
    </row>
    <row r="57554" spans="12:14" x14ac:dyDescent="0.25">
      <c r="L57554" s="36"/>
      <c r="M57554" s="36"/>
      <c r="N57554" s="36"/>
    </row>
    <row r="57555" spans="12:14" x14ac:dyDescent="0.25">
      <c r="L57555" s="36"/>
      <c r="M57555" s="36"/>
      <c r="N57555" s="36"/>
    </row>
    <row r="57556" spans="12:14" x14ac:dyDescent="0.25">
      <c r="L57556" s="36"/>
      <c r="M57556" s="36"/>
      <c r="N57556" s="36"/>
    </row>
    <row r="57557" spans="12:14" x14ac:dyDescent="0.25">
      <c r="L57557" s="36"/>
      <c r="M57557" s="36"/>
      <c r="N57557" s="36"/>
    </row>
    <row r="57558" spans="12:14" x14ac:dyDescent="0.25">
      <c r="L57558" s="36"/>
      <c r="M57558" s="36"/>
      <c r="N57558" s="36"/>
    </row>
    <row r="57559" spans="12:14" x14ac:dyDescent="0.25">
      <c r="L57559" s="36"/>
      <c r="M57559" s="36"/>
      <c r="N57559" s="36"/>
    </row>
    <row r="57560" spans="12:14" x14ac:dyDescent="0.25">
      <c r="L57560" s="36"/>
      <c r="M57560" s="36"/>
      <c r="N57560" s="36"/>
    </row>
    <row r="57561" spans="12:14" x14ac:dyDescent="0.25">
      <c r="L57561" s="36"/>
      <c r="M57561" s="36"/>
      <c r="N57561" s="36"/>
    </row>
    <row r="57562" spans="12:14" x14ac:dyDescent="0.25">
      <c r="L57562" s="36"/>
      <c r="M57562" s="36"/>
      <c r="N57562" s="36"/>
    </row>
    <row r="57563" spans="12:14" x14ac:dyDescent="0.25">
      <c r="L57563" s="36"/>
      <c r="M57563" s="36"/>
      <c r="N57563" s="36"/>
    </row>
    <row r="57564" spans="12:14" x14ac:dyDescent="0.25">
      <c r="L57564" s="36"/>
      <c r="M57564" s="36"/>
      <c r="N57564" s="36"/>
    </row>
    <row r="57565" spans="12:14" x14ac:dyDescent="0.25">
      <c r="L57565" s="36"/>
      <c r="M57565" s="36"/>
      <c r="N57565" s="36"/>
    </row>
    <row r="57566" spans="12:14" x14ac:dyDescent="0.25">
      <c r="L57566" s="36"/>
      <c r="M57566" s="36"/>
      <c r="N57566" s="36"/>
    </row>
    <row r="57567" spans="12:14" x14ac:dyDescent="0.25">
      <c r="L57567" s="36"/>
      <c r="M57567" s="36"/>
      <c r="N57567" s="36"/>
    </row>
    <row r="57568" spans="12:14" x14ac:dyDescent="0.25">
      <c r="L57568" s="36"/>
      <c r="M57568" s="36"/>
      <c r="N57568" s="36"/>
    </row>
    <row r="57569" spans="12:14" x14ac:dyDescent="0.25">
      <c r="L57569" s="36"/>
      <c r="M57569" s="36"/>
      <c r="N57569" s="36"/>
    </row>
    <row r="57570" spans="12:14" x14ac:dyDescent="0.25">
      <c r="L57570" s="36"/>
      <c r="M57570" s="36"/>
      <c r="N57570" s="36"/>
    </row>
    <row r="57571" spans="12:14" x14ac:dyDescent="0.25">
      <c r="L57571" s="36"/>
      <c r="M57571" s="36"/>
      <c r="N57571" s="36"/>
    </row>
    <row r="57572" spans="12:14" x14ac:dyDescent="0.25">
      <c r="L57572" s="36"/>
      <c r="M57572" s="36"/>
      <c r="N57572" s="36"/>
    </row>
    <row r="57573" spans="12:14" x14ac:dyDescent="0.25">
      <c r="L57573" s="36"/>
      <c r="M57573" s="36"/>
      <c r="N57573" s="36"/>
    </row>
    <row r="57574" spans="12:14" x14ac:dyDescent="0.25">
      <c r="L57574" s="36"/>
      <c r="M57574" s="36"/>
      <c r="N57574" s="36"/>
    </row>
    <row r="57575" spans="12:14" x14ac:dyDescent="0.25">
      <c r="L57575" s="36"/>
      <c r="M57575" s="36"/>
      <c r="N57575" s="36"/>
    </row>
    <row r="57576" spans="12:14" x14ac:dyDescent="0.25">
      <c r="L57576" s="36"/>
      <c r="M57576" s="36"/>
      <c r="N57576" s="36"/>
    </row>
    <row r="57577" spans="12:14" x14ac:dyDescent="0.25">
      <c r="L57577" s="36"/>
      <c r="M57577" s="36"/>
      <c r="N57577" s="36"/>
    </row>
    <row r="57578" spans="12:14" x14ac:dyDescent="0.25">
      <c r="L57578" s="36"/>
      <c r="M57578" s="36"/>
      <c r="N57578" s="36"/>
    </row>
    <row r="57579" spans="12:14" x14ac:dyDescent="0.25">
      <c r="L57579" s="36"/>
      <c r="M57579" s="36"/>
      <c r="N57579" s="36"/>
    </row>
    <row r="57580" spans="12:14" x14ac:dyDescent="0.25">
      <c r="L57580" s="36"/>
      <c r="M57580" s="36"/>
      <c r="N57580" s="36"/>
    </row>
    <row r="57581" spans="12:14" x14ac:dyDescent="0.25">
      <c r="L57581" s="36"/>
      <c r="M57581" s="36"/>
      <c r="N57581" s="36"/>
    </row>
    <row r="57582" spans="12:14" x14ac:dyDescent="0.25">
      <c r="L57582" s="36"/>
      <c r="M57582" s="36"/>
      <c r="N57582" s="36"/>
    </row>
    <row r="57583" spans="12:14" x14ac:dyDescent="0.25">
      <c r="L57583" s="36"/>
      <c r="M57583" s="36"/>
      <c r="N57583" s="36"/>
    </row>
    <row r="57584" spans="12:14" x14ac:dyDescent="0.25">
      <c r="L57584" s="36"/>
      <c r="M57584" s="36"/>
      <c r="N57584" s="36"/>
    </row>
    <row r="57585" spans="12:14" x14ac:dyDescent="0.25">
      <c r="L57585" s="36"/>
      <c r="M57585" s="36"/>
      <c r="N57585" s="36"/>
    </row>
    <row r="57586" spans="12:14" x14ac:dyDescent="0.25">
      <c r="L57586" s="36"/>
      <c r="M57586" s="36"/>
      <c r="N57586" s="36"/>
    </row>
    <row r="57587" spans="12:14" x14ac:dyDescent="0.25">
      <c r="L57587" s="36"/>
      <c r="M57587" s="36"/>
      <c r="N57587" s="36"/>
    </row>
    <row r="57588" spans="12:14" x14ac:dyDescent="0.25">
      <c r="L57588" s="36"/>
      <c r="M57588" s="36"/>
      <c r="N57588" s="36"/>
    </row>
    <row r="57589" spans="12:14" x14ac:dyDescent="0.25">
      <c r="L57589" s="36"/>
      <c r="M57589" s="36"/>
      <c r="N57589" s="36"/>
    </row>
    <row r="57590" spans="12:14" x14ac:dyDescent="0.25">
      <c r="L57590" s="36"/>
      <c r="M57590" s="36"/>
      <c r="N57590" s="36"/>
    </row>
    <row r="57591" spans="12:14" x14ac:dyDescent="0.25">
      <c r="L57591" s="36"/>
      <c r="M57591" s="36"/>
      <c r="N57591" s="36"/>
    </row>
    <row r="57592" spans="12:14" x14ac:dyDescent="0.25">
      <c r="L57592" s="36"/>
      <c r="M57592" s="36"/>
      <c r="N57592" s="36"/>
    </row>
    <row r="57593" spans="12:14" x14ac:dyDescent="0.25">
      <c r="L57593" s="36"/>
      <c r="M57593" s="36"/>
      <c r="N57593" s="36"/>
    </row>
    <row r="57594" spans="12:14" x14ac:dyDescent="0.25">
      <c r="L57594" s="36"/>
      <c r="M57594" s="36"/>
      <c r="N57594" s="36"/>
    </row>
    <row r="57595" spans="12:14" x14ac:dyDescent="0.25">
      <c r="L57595" s="36"/>
      <c r="M57595" s="36"/>
      <c r="N57595" s="36"/>
    </row>
    <row r="57596" spans="12:14" x14ac:dyDescent="0.25">
      <c r="L57596" s="36"/>
      <c r="M57596" s="36"/>
      <c r="N57596" s="36"/>
    </row>
    <row r="57597" spans="12:14" x14ac:dyDescent="0.25">
      <c r="L57597" s="36"/>
      <c r="M57597" s="36"/>
      <c r="N57597" s="36"/>
    </row>
    <row r="57598" spans="12:14" x14ac:dyDescent="0.25">
      <c r="L57598" s="36"/>
      <c r="M57598" s="36"/>
      <c r="N57598" s="36"/>
    </row>
    <row r="57599" spans="12:14" x14ac:dyDescent="0.25">
      <c r="L57599" s="36"/>
      <c r="M57599" s="36"/>
      <c r="N57599" s="36"/>
    </row>
    <row r="57600" spans="12:14" x14ac:dyDescent="0.25">
      <c r="L57600" s="36"/>
      <c r="M57600" s="36"/>
      <c r="N57600" s="36"/>
    </row>
    <row r="57601" spans="12:14" x14ac:dyDescent="0.25">
      <c r="L57601" s="36"/>
      <c r="M57601" s="36"/>
      <c r="N57601" s="36"/>
    </row>
    <row r="57602" spans="12:14" x14ac:dyDescent="0.25">
      <c r="L57602" s="36"/>
      <c r="M57602" s="36"/>
      <c r="N57602" s="36"/>
    </row>
    <row r="57603" spans="12:14" x14ac:dyDescent="0.25">
      <c r="L57603" s="36"/>
      <c r="M57603" s="36"/>
      <c r="N57603" s="36"/>
    </row>
    <row r="57604" spans="12:14" x14ac:dyDescent="0.25">
      <c r="L57604" s="36"/>
      <c r="M57604" s="36"/>
      <c r="N57604" s="36"/>
    </row>
    <row r="57605" spans="12:14" x14ac:dyDescent="0.25">
      <c r="L57605" s="36"/>
      <c r="M57605" s="36"/>
      <c r="N57605" s="36"/>
    </row>
    <row r="57606" spans="12:14" x14ac:dyDescent="0.25">
      <c r="L57606" s="36"/>
      <c r="M57606" s="36"/>
      <c r="N57606" s="36"/>
    </row>
    <row r="57607" spans="12:14" x14ac:dyDescent="0.25">
      <c r="L57607" s="36"/>
      <c r="M57607" s="36"/>
      <c r="N57607" s="36"/>
    </row>
    <row r="57608" spans="12:14" x14ac:dyDescent="0.25">
      <c r="L57608" s="36"/>
      <c r="M57608" s="36"/>
      <c r="N57608" s="36"/>
    </row>
    <row r="57609" spans="12:14" x14ac:dyDescent="0.25">
      <c r="L57609" s="36"/>
      <c r="M57609" s="36"/>
      <c r="N57609" s="36"/>
    </row>
    <row r="57610" spans="12:14" x14ac:dyDescent="0.25">
      <c r="L57610" s="36"/>
      <c r="M57610" s="36"/>
      <c r="N57610" s="36"/>
    </row>
    <row r="57611" spans="12:14" x14ac:dyDescent="0.25">
      <c r="L57611" s="36"/>
      <c r="M57611" s="36"/>
      <c r="N57611" s="36"/>
    </row>
    <row r="57612" spans="12:14" x14ac:dyDescent="0.25">
      <c r="L57612" s="36"/>
      <c r="M57612" s="36"/>
      <c r="N57612" s="36"/>
    </row>
    <row r="57613" spans="12:14" x14ac:dyDescent="0.25">
      <c r="L57613" s="36"/>
      <c r="M57613" s="36"/>
      <c r="N57613" s="36"/>
    </row>
    <row r="57614" spans="12:14" x14ac:dyDescent="0.25">
      <c r="L57614" s="36"/>
      <c r="M57614" s="36"/>
      <c r="N57614" s="36"/>
    </row>
    <row r="57615" spans="12:14" x14ac:dyDescent="0.25">
      <c r="L57615" s="36"/>
      <c r="M57615" s="36"/>
      <c r="N57615" s="36"/>
    </row>
    <row r="57616" spans="12:14" x14ac:dyDescent="0.25">
      <c r="L57616" s="36"/>
      <c r="M57616" s="36"/>
      <c r="N57616" s="36"/>
    </row>
    <row r="57617" spans="12:14" x14ac:dyDescent="0.25">
      <c r="L57617" s="36"/>
      <c r="M57617" s="36"/>
      <c r="N57617" s="36"/>
    </row>
    <row r="57618" spans="12:14" x14ac:dyDescent="0.25">
      <c r="L57618" s="36"/>
      <c r="M57618" s="36"/>
      <c r="N57618" s="36"/>
    </row>
    <row r="57619" spans="12:14" x14ac:dyDescent="0.25">
      <c r="L57619" s="36"/>
      <c r="M57619" s="36"/>
      <c r="N57619" s="36"/>
    </row>
    <row r="57620" spans="12:14" x14ac:dyDescent="0.25">
      <c r="L57620" s="36"/>
      <c r="M57620" s="36"/>
      <c r="N57620" s="36"/>
    </row>
    <row r="57621" spans="12:14" x14ac:dyDescent="0.25">
      <c r="L57621" s="36"/>
      <c r="M57621" s="36"/>
      <c r="N57621" s="36"/>
    </row>
    <row r="57622" spans="12:14" x14ac:dyDescent="0.25">
      <c r="L57622" s="36"/>
      <c r="M57622" s="36"/>
      <c r="N57622" s="36"/>
    </row>
    <row r="57623" spans="12:14" x14ac:dyDescent="0.25">
      <c r="L57623" s="36"/>
      <c r="M57623" s="36"/>
      <c r="N57623" s="36"/>
    </row>
    <row r="57624" spans="12:14" x14ac:dyDescent="0.25">
      <c r="L57624" s="36"/>
      <c r="M57624" s="36"/>
      <c r="N57624" s="36"/>
    </row>
    <row r="57625" spans="12:14" x14ac:dyDescent="0.25">
      <c r="L57625" s="36"/>
      <c r="M57625" s="36"/>
      <c r="N57625" s="36"/>
    </row>
    <row r="57626" spans="12:14" x14ac:dyDescent="0.25">
      <c r="L57626" s="36"/>
      <c r="M57626" s="36"/>
      <c r="N57626" s="36"/>
    </row>
    <row r="57627" spans="12:14" x14ac:dyDescent="0.25">
      <c r="L57627" s="36"/>
      <c r="M57627" s="36"/>
      <c r="N57627" s="36"/>
    </row>
    <row r="57628" spans="12:14" x14ac:dyDescent="0.25">
      <c r="L57628" s="36"/>
      <c r="M57628" s="36"/>
      <c r="N57628" s="36"/>
    </row>
    <row r="57629" spans="12:14" x14ac:dyDescent="0.25">
      <c r="L57629" s="36"/>
      <c r="M57629" s="36"/>
      <c r="N57629" s="36"/>
    </row>
    <row r="57630" spans="12:14" x14ac:dyDescent="0.25">
      <c r="L57630" s="36"/>
      <c r="M57630" s="36"/>
      <c r="N57630" s="36"/>
    </row>
    <row r="57631" spans="12:14" x14ac:dyDescent="0.25">
      <c r="L57631" s="36"/>
      <c r="M57631" s="36"/>
      <c r="N57631" s="36"/>
    </row>
    <row r="57632" spans="12:14" x14ac:dyDescent="0.25">
      <c r="L57632" s="36"/>
      <c r="M57632" s="36"/>
      <c r="N57632" s="36"/>
    </row>
    <row r="57633" spans="12:14" x14ac:dyDescent="0.25">
      <c r="L57633" s="36"/>
      <c r="M57633" s="36"/>
      <c r="N57633" s="36"/>
    </row>
    <row r="57634" spans="12:14" x14ac:dyDescent="0.25">
      <c r="L57634" s="36"/>
      <c r="M57634" s="36"/>
      <c r="N57634" s="36"/>
    </row>
    <row r="57635" spans="12:14" x14ac:dyDescent="0.25">
      <c r="L57635" s="36"/>
      <c r="M57635" s="36"/>
      <c r="N57635" s="36"/>
    </row>
    <row r="57636" spans="12:14" x14ac:dyDescent="0.25">
      <c r="L57636" s="36"/>
      <c r="M57636" s="36"/>
      <c r="N57636" s="36"/>
    </row>
    <row r="57637" spans="12:14" x14ac:dyDescent="0.25">
      <c r="L57637" s="36"/>
      <c r="M57637" s="36"/>
      <c r="N57637" s="36"/>
    </row>
    <row r="57638" spans="12:14" x14ac:dyDescent="0.25">
      <c r="L57638" s="36"/>
      <c r="M57638" s="36"/>
      <c r="N57638" s="36"/>
    </row>
    <row r="57639" spans="12:14" x14ac:dyDescent="0.25">
      <c r="L57639" s="36"/>
      <c r="M57639" s="36"/>
      <c r="N57639" s="36"/>
    </row>
    <row r="57640" spans="12:14" x14ac:dyDescent="0.25">
      <c r="L57640" s="36"/>
      <c r="M57640" s="36"/>
      <c r="N57640" s="36"/>
    </row>
    <row r="57641" spans="12:14" x14ac:dyDescent="0.25">
      <c r="L57641" s="36"/>
      <c r="M57641" s="36"/>
      <c r="N57641" s="36"/>
    </row>
    <row r="57642" spans="12:14" x14ac:dyDescent="0.25">
      <c r="L57642" s="36"/>
      <c r="M57642" s="36"/>
      <c r="N57642" s="36"/>
    </row>
    <row r="57643" spans="12:14" x14ac:dyDescent="0.25">
      <c r="L57643" s="36"/>
      <c r="M57643" s="36"/>
      <c r="N57643" s="36"/>
    </row>
    <row r="57644" spans="12:14" x14ac:dyDescent="0.25">
      <c r="L57644" s="36"/>
      <c r="M57644" s="36"/>
      <c r="N57644" s="36"/>
    </row>
    <row r="57645" spans="12:14" x14ac:dyDescent="0.25">
      <c r="L57645" s="36"/>
      <c r="M57645" s="36"/>
      <c r="N57645" s="36"/>
    </row>
    <row r="57646" spans="12:14" x14ac:dyDescent="0.25">
      <c r="L57646" s="36"/>
      <c r="M57646" s="36"/>
      <c r="N57646" s="36"/>
    </row>
    <row r="57647" spans="12:14" x14ac:dyDescent="0.25">
      <c r="L57647" s="36"/>
      <c r="M57647" s="36"/>
      <c r="N57647" s="36"/>
    </row>
    <row r="57648" spans="12:14" x14ac:dyDescent="0.25">
      <c r="L57648" s="36"/>
      <c r="M57648" s="36"/>
      <c r="N57648" s="36"/>
    </row>
    <row r="57649" spans="12:14" x14ac:dyDescent="0.25">
      <c r="L57649" s="36"/>
      <c r="M57649" s="36"/>
      <c r="N57649" s="36"/>
    </row>
    <row r="57650" spans="12:14" x14ac:dyDescent="0.25">
      <c r="L57650" s="36"/>
      <c r="M57650" s="36"/>
      <c r="N57650" s="36"/>
    </row>
    <row r="57651" spans="12:14" x14ac:dyDescent="0.25">
      <c r="L57651" s="36"/>
      <c r="M57651" s="36"/>
      <c r="N57651" s="36"/>
    </row>
    <row r="57652" spans="12:14" x14ac:dyDescent="0.25">
      <c r="L57652" s="36"/>
      <c r="M57652" s="36"/>
      <c r="N57652" s="36"/>
    </row>
    <row r="57653" spans="12:14" x14ac:dyDescent="0.25">
      <c r="L57653" s="36"/>
      <c r="M57653" s="36"/>
      <c r="N57653" s="36"/>
    </row>
    <row r="57654" spans="12:14" x14ac:dyDescent="0.25">
      <c r="L57654" s="36"/>
      <c r="M57654" s="36"/>
      <c r="N57654" s="36"/>
    </row>
    <row r="57655" spans="12:14" x14ac:dyDescent="0.25">
      <c r="L57655" s="36"/>
      <c r="M57655" s="36"/>
      <c r="N57655" s="36"/>
    </row>
    <row r="57656" spans="12:14" x14ac:dyDescent="0.25">
      <c r="L57656" s="36"/>
      <c r="M57656" s="36"/>
      <c r="N57656" s="36"/>
    </row>
    <row r="57657" spans="12:14" x14ac:dyDescent="0.25">
      <c r="L57657" s="36"/>
      <c r="M57657" s="36"/>
      <c r="N57657" s="36"/>
    </row>
    <row r="57658" spans="12:14" x14ac:dyDescent="0.25">
      <c r="L57658" s="36"/>
      <c r="M57658" s="36"/>
      <c r="N57658" s="36"/>
    </row>
    <row r="57659" spans="12:14" x14ac:dyDescent="0.25">
      <c r="L57659" s="36"/>
      <c r="M57659" s="36"/>
      <c r="N57659" s="36"/>
    </row>
    <row r="57660" spans="12:14" x14ac:dyDescent="0.25">
      <c r="L57660" s="36"/>
      <c r="M57660" s="36"/>
      <c r="N57660" s="36"/>
    </row>
    <row r="57661" spans="12:14" x14ac:dyDescent="0.25">
      <c r="L57661" s="36"/>
      <c r="M57661" s="36"/>
      <c r="N57661" s="36"/>
    </row>
    <row r="57662" spans="12:14" x14ac:dyDescent="0.25">
      <c r="L57662" s="36"/>
      <c r="M57662" s="36"/>
      <c r="N57662" s="36"/>
    </row>
    <row r="57663" spans="12:14" x14ac:dyDescent="0.25">
      <c r="L57663" s="36"/>
      <c r="M57663" s="36"/>
      <c r="N57663" s="36"/>
    </row>
    <row r="57664" spans="12:14" x14ac:dyDescent="0.25">
      <c r="L57664" s="36"/>
      <c r="M57664" s="36"/>
      <c r="N57664" s="36"/>
    </row>
    <row r="57665" spans="12:14" x14ac:dyDescent="0.25">
      <c r="L57665" s="36"/>
      <c r="M57665" s="36"/>
      <c r="N57665" s="36"/>
    </row>
    <row r="57666" spans="12:14" x14ac:dyDescent="0.25">
      <c r="L57666" s="36"/>
      <c r="M57666" s="36"/>
      <c r="N57666" s="36"/>
    </row>
    <row r="57667" spans="12:14" x14ac:dyDescent="0.25">
      <c r="L57667" s="36"/>
      <c r="M57667" s="36"/>
      <c r="N57667" s="36"/>
    </row>
    <row r="57668" spans="12:14" x14ac:dyDescent="0.25">
      <c r="L57668" s="36"/>
      <c r="M57668" s="36"/>
      <c r="N57668" s="36"/>
    </row>
    <row r="57669" spans="12:14" x14ac:dyDescent="0.25">
      <c r="L57669" s="36"/>
      <c r="M57669" s="36"/>
      <c r="N57669" s="36"/>
    </row>
    <row r="57670" spans="12:14" x14ac:dyDescent="0.25">
      <c r="L57670" s="36"/>
      <c r="M57670" s="36"/>
      <c r="N57670" s="36"/>
    </row>
    <row r="57671" spans="12:14" x14ac:dyDescent="0.25">
      <c r="L57671" s="36"/>
      <c r="M57671" s="36"/>
      <c r="N57671" s="36"/>
    </row>
    <row r="57672" spans="12:14" x14ac:dyDescent="0.25">
      <c r="L57672" s="36"/>
      <c r="M57672" s="36"/>
      <c r="N57672" s="36"/>
    </row>
    <row r="57673" spans="12:14" x14ac:dyDescent="0.25">
      <c r="L57673" s="36"/>
      <c r="M57673" s="36"/>
      <c r="N57673" s="36"/>
    </row>
    <row r="57674" spans="12:14" x14ac:dyDescent="0.25">
      <c r="L57674" s="36"/>
      <c r="M57674" s="36"/>
      <c r="N57674" s="36"/>
    </row>
    <row r="57675" spans="12:14" x14ac:dyDescent="0.25">
      <c r="L57675" s="36"/>
      <c r="M57675" s="36"/>
      <c r="N57675" s="36"/>
    </row>
    <row r="57676" spans="12:14" x14ac:dyDescent="0.25">
      <c r="L57676" s="36"/>
      <c r="M57676" s="36"/>
      <c r="N57676" s="36"/>
    </row>
    <row r="57677" spans="12:14" x14ac:dyDescent="0.25">
      <c r="L57677" s="36"/>
      <c r="M57677" s="36"/>
      <c r="N57677" s="36"/>
    </row>
    <row r="57678" spans="12:14" x14ac:dyDescent="0.25">
      <c r="L57678" s="36"/>
      <c r="M57678" s="36"/>
      <c r="N57678" s="36"/>
    </row>
    <row r="57679" spans="12:14" x14ac:dyDescent="0.25">
      <c r="L57679" s="36"/>
      <c r="M57679" s="36"/>
      <c r="N57679" s="36"/>
    </row>
    <row r="57680" spans="12:14" x14ac:dyDescent="0.25">
      <c r="L57680" s="36"/>
      <c r="M57680" s="36"/>
      <c r="N57680" s="36"/>
    </row>
    <row r="57681" spans="12:14" x14ac:dyDescent="0.25">
      <c r="L57681" s="36"/>
      <c r="M57681" s="36"/>
      <c r="N57681" s="36"/>
    </row>
    <row r="57682" spans="12:14" x14ac:dyDescent="0.25">
      <c r="L57682" s="36"/>
      <c r="M57682" s="36"/>
      <c r="N57682" s="36"/>
    </row>
    <row r="57683" spans="12:14" x14ac:dyDescent="0.25">
      <c r="L57683" s="36"/>
      <c r="M57683" s="36"/>
      <c r="N57683" s="36"/>
    </row>
    <row r="57684" spans="12:14" x14ac:dyDescent="0.25">
      <c r="L57684" s="36"/>
      <c r="M57684" s="36"/>
      <c r="N57684" s="36"/>
    </row>
    <row r="57685" spans="12:14" x14ac:dyDescent="0.25">
      <c r="L57685" s="36"/>
      <c r="M57685" s="36"/>
      <c r="N57685" s="36"/>
    </row>
    <row r="57686" spans="12:14" x14ac:dyDescent="0.25">
      <c r="L57686" s="36"/>
      <c r="M57686" s="36"/>
      <c r="N57686" s="36"/>
    </row>
    <row r="57687" spans="12:14" x14ac:dyDescent="0.25">
      <c r="L57687" s="36"/>
      <c r="M57687" s="36"/>
      <c r="N57687" s="36"/>
    </row>
    <row r="57688" spans="12:14" x14ac:dyDescent="0.25">
      <c r="L57688" s="36"/>
      <c r="M57688" s="36"/>
      <c r="N57688" s="36"/>
    </row>
    <row r="57689" spans="12:14" x14ac:dyDescent="0.25">
      <c r="L57689" s="36"/>
      <c r="M57689" s="36"/>
      <c r="N57689" s="36"/>
    </row>
    <row r="57690" spans="12:14" x14ac:dyDescent="0.25">
      <c r="L57690" s="36"/>
      <c r="M57690" s="36"/>
      <c r="N57690" s="36"/>
    </row>
    <row r="57691" spans="12:14" x14ac:dyDescent="0.25">
      <c r="L57691" s="36"/>
      <c r="M57691" s="36"/>
      <c r="N57691" s="36"/>
    </row>
    <row r="57692" spans="12:14" x14ac:dyDescent="0.25">
      <c r="L57692" s="36"/>
      <c r="M57692" s="36"/>
      <c r="N57692" s="36"/>
    </row>
    <row r="57693" spans="12:14" x14ac:dyDescent="0.25">
      <c r="L57693" s="36"/>
      <c r="M57693" s="36"/>
      <c r="N57693" s="36"/>
    </row>
    <row r="57694" spans="12:14" x14ac:dyDescent="0.25">
      <c r="L57694" s="36"/>
      <c r="M57694" s="36"/>
      <c r="N57694" s="36"/>
    </row>
    <row r="57695" spans="12:14" x14ac:dyDescent="0.25">
      <c r="L57695" s="36"/>
      <c r="M57695" s="36"/>
      <c r="N57695" s="36"/>
    </row>
    <row r="57696" spans="12:14" x14ac:dyDescent="0.25">
      <c r="L57696" s="36"/>
      <c r="M57696" s="36"/>
      <c r="N57696" s="36"/>
    </row>
    <row r="57697" spans="12:14" x14ac:dyDescent="0.25">
      <c r="L57697" s="36"/>
      <c r="M57697" s="36"/>
      <c r="N57697" s="36"/>
    </row>
    <row r="57698" spans="12:14" x14ac:dyDescent="0.25">
      <c r="L57698" s="36"/>
      <c r="M57698" s="36"/>
      <c r="N57698" s="36"/>
    </row>
    <row r="57699" spans="12:14" x14ac:dyDescent="0.25">
      <c r="L57699" s="36"/>
      <c r="M57699" s="36"/>
      <c r="N57699" s="36"/>
    </row>
    <row r="57700" spans="12:14" x14ac:dyDescent="0.25">
      <c r="L57700" s="36"/>
      <c r="M57700" s="36"/>
      <c r="N57700" s="36"/>
    </row>
    <row r="57701" spans="12:14" x14ac:dyDescent="0.25">
      <c r="L57701" s="36"/>
      <c r="M57701" s="36"/>
      <c r="N57701" s="36"/>
    </row>
    <row r="57702" spans="12:14" x14ac:dyDescent="0.25">
      <c r="L57702" s="36"/>
      <c r="M57702" s="36"/>
      <c r="N57702" s="36"/>
    </row>
    <row r="57703" spans="12:14" x14ac:dyDescent="0.25">
      <c r="L57703" s="36"/>
      <c r="M57703" s="36"/>
      <c r="N57703" s="36"/>
    </row>
    <row r="57704" spans="12:14" x14ac:dyDescent="0.25">
      <c r="L57704" s="36"/>
      <c r="M57704" s="36"/>
      <c r="N57704" s="36"/>
    </row>
    <row r="57705" spans="12:14" x14ac:dyDescent="0.25">
      <c r="L57705" s="36"/>
      <c r="M57705" s="36"/>
      <c r="N57705" s="36"/>
    </row>
    <row r="57706" spans="12:14" x14ac:dyDescent="0.25">
      <c r="L57706" s="36"/>
      <c r="M57706" s="36"/>
      <c r="N57706" s="36"/>
    </row>
    <row r="57707" spans="12:14" x14ac:dyDescent="0.25">
      <c r="L57707" s="36"/>
      <c r="M57707" s="36"/>
      <c r="N57707" s="36"/>
    </row>
    <row r="57708" spans="12:14" x14ac:dyDescent="0.25">
      <c r="L57708" s="36"/>
      <c r="M57708" s="36"/>
      <c r="N57708" s="36"/>
    </row>
    <row r="57709" spans="12:14" x14ac:dyDescent="0.25">
      <c r="L57709" s="36"/>
      <c r="M57709" s="36"/>
      <c r="N57709" s="36"/>
    </row>
    <row r="57710" spans="12:14" x14ac:dyDescent="0.25">
      <c r="L57710" s="36"/>
      <c r="M57710" s="36"/>
      <c r="N57710" s="36"/>
    </row>
    <row r="57711" spans="12:14" x14ac:dyDescent="0.25">
      <c r="L57711" s="36"/>
      <c r="M57711" s="36"/>
      <c r="N57711" s="36"/>
    </row>
    <row r="57712" spans="12:14" x14ac:dyDescent="0.25">
      <c r="L57712" s="36"/>
      <c r="M57712" s="36"/>
      <c r="N57712" s="36"/>
    </row>
    <row r="57713" spans="12:14" x14ac:dyDescent="0.25">
      <c r="L57713" s="36"/>
      <c r="M57713" s="36"/>
      <c r="N57713" s="36"/>
    </row>
    <row r="57714" spans="12:14" x14ac:dyDescent="0.25">
      <c r="L57714" s="36"/>
      <c r="M57714" s="36"/>
      <c r="N57714" s="36"/>
    </row>
    <row r="57715" spans="12:14" x14ac:dyDescent="0.25">
      <c r="L57715" s="36"/>
      <c r="M57715" s="36"/>
      <c r="N57715" s="36"/>
    </row>
    <row r="57716" spans="12:14" x14ac:dyDescent="0.25">
      <c r="L57716" s="36"/>
      <c r="M57716" s="36"/>
      <c r="N57716" s="36"/>
    </row>
    <row r="57717" spans="12:14" x14ac:dyDescent="0.25">
      <c r="L57717" s="36"/>
      <c r="M57717" s="36"/>
      <c r="N57717" s="36"/>
    </row>
    <row r="57718" spans="12:14" x14ac:dyDescent="0.25">
      <c r="L57718" s="36"/>
      <c r="M57718" s="36"/>
      <c r="N57718" s="36"/>
    </row>
    <row r="57719" spans="12:14" x14ac:dyDescent="0.25">
      <c r="L57719" s="36"/>
      <c r="M57719" s="36"/>
      <c r="N57719" s="36"/>
    </row>
    <row r="57720" spans="12:14" x14ac:dyDescent="0.25">
      <c r="L57720" s="36"/>
      <c r="M57720" s="36"/>
      <c r="N57720" s="36"/>
    </row>
    <row r="57721" spans="12:14" x14ac:dyDescent="0.25">
      <c r="L57721" s="36"/>
      <c r="M57721" s="36"/>
      <c r="N57721" s="36"/>
    </row>
    <row r="57722" spans="12:14" x14ac:dyDescent="0.25">
      <c r="L57722" s="36"/>
      <c r="M57722" s="36"/>
      <c r="N57722" s="36"/>
    </row>
    <row r="57723" spans="12:14" x14ac:dyDescent="0.25">
      <c r="L57723" s="36"/>
      <c r="M57723" s="36"/>
      <c r="N57723" s="36"/>
    </row>
    <row r="57724" spans="12:14" x14ac:dyDescent="0.25">
      <c r="L57724" s="36"/>
      <c r="M57724" s="36"/>
      <c r="N57724" s="36"/>
    </row>
    <row r="57725" spans="12:14" x14ac:dyDescent="0.25">
      <c r="L57725" s="36"/>
      <c r="M57725" s="36"/>
      <c r="N57725" s="36"/>
    </row>
    <row r="57726" spans="12:14" x14ac:dyDescent="0.25">
      <c r="L57726" s="36"/>
      <c r="M57726" s="36"/>
      <c r="N57726" s="36"/>
    </row>
    <row r="57727" spans="12:14" x14ac:dyDescent="0.25">
      <c r="L57727" s="36"/>
      <c r="M57727" s="36"/>
      <c r="N57727" s="36"/>
    </row>
    <row r="57728" spans="12:14" x14ac:dyDescent="0.25">
      <c r="L57728" s="36"/>
      <c r="M57728" s="36"/>
      <c r="N57728" s="36"/>
    </row>
    <row r="57729" spans="12:14" x14ac:dyDescent="0.25">
      <c r="L57729" s="36"/>
      <c r="M57729" s="36"/>
      <c r="N57729" s="36"/>
    </row>
    <row r="57730" spans="12:14" x14ac:dyDescent="0.25">
      <c r="L57730" s="36"/>
      <c r="M57730" s="36"/>
      <c r="N57730" s="36"/>
    </row>
    <row r="57731" spans="12:14" x14ac:dyDescent="0.25">
      <c r="L57731" s="36"/>
      <c r="M57731" s="36"/>
      <c r="N57731" s="36"/>
    </row>
    <row r="57732" spans="12:14" x14ac:dyDescent="0.25">
      <c r="L57732" s="36"/>
      <c r="M57732" s="36"/>
      <c r="N57732" s="36"/>
    </row>
    <row r="57733" spans="12:14" x14ac:dyDescent="0.25">
      <c r="L57733" s="36"/>
      <c r="M57733" s="36"/>
      <c r="N57733" s="36"/>
    </row>
    <row r="57734" spans="12:14" x14ac:dyDescent="0.25">
      <c r="L57734" s="36"/>
      <c r="M57734" s="36"/>
      <c r="N57734" s="36"/>
    </row>
    <row r="57735" spans="12:14" x14ac:dyDescent="0.25">
      <c r="L57735" s="36"/>
      <c r="M57735" s="36"/>
      <c r="N57735" s="36"/>
    </row>
    <row r="57736" spans="12:14" x14ac:dyDescent="0.25">
      <c r="L57736" s="36"/>
      <c r="M57736" s="36"/>
      <c r="N57736" s="36"/>
    </row>
    <row r="57737" spans="12:14" x14ac:dyDescent="0.25">
      <c r="L57737" s="36"/>
      <c r="M57737" s="36"/>
      <c r="N57737" s="36"/>
    </row>
    <row r="57738" spans="12:14" x14ac:dyDescent="0.25">
      <c r="L57738" s="36"/>
      <c r="M57738" s="36"/>
      <c r="N57738" s="36"/>
    </row>
    <row r="57739" spans="12:14" x14ac:dyDescent="0.25">
      <c r="L57739" s="36"/>
      <c r="M57739" s="36"/>
      <c r="N57739" s="36"/>
    </row>
    <row r="57740" spans="12:14" x14ac:dyDescent="0.25">
      <c r="L57740" s="36"/>
      <c r="M57740" s="36"/>
      <c r="N57740" s="36"/>
    </row>
    <row r="57741" spans="12:14" x14ac:dyDescent="0.25">
      <c r="L57741" s="36"/>
      <c r="M57741" s="36"/>
      <c r="N57741" s="36"/>
    </row>
    <row r="57742" spans="12:14" x14ac:dyDescent="0.25">
      <c r="L57742" s="36"/>
      <c r="M57742" s="36"/>
      <c r="N57742" s="36"/>
    </row>
    <row r="57743" spans="12:14" x14ac:dyDescent="0.25">
      <c r="L57743" s="36"/>
      <c r="M57743" s="36"/>
      <c r="N57743" s="36"/>
    </row>
    <row r="57744" spans="12:14" x14ac:dyDescent="0.25">
      <c r="L57744" s="36"/>
      <c r="M57744" s="36"/>
      <c r="N57744" s="36"/>
    </row>
    <row r="57745" spans="12:14" x14ac:dyDescent="0.25">
      <c r="L57745" s="36"/>
      <c r="M57745" s="36"/>
      <c r="N57745" s="36"/>
    </row>
    <row r="57746" spans="12:14" x14ac:dyDescent="0.25">
      <c r="L57746" s="36"/>
      <c r="M57746" s="36"/>
      <c r="N57746" s="36"/>
    </row>
    <row r="57747" spans="12:14" x14ac:dyDescent="0.25">
      <c r="L57747" s="36"/>
      <c r="M57747" s="36"/>
      <c r="N57747" s="36"/>
    </row>
    <row r="57748" spans="12:14" x14ac:dyDescent="0.25">
      <c r="L57748" s="36"/>
      <c r="M57748" s="36"/>
      <c r="N57748" s="36"/>
    </row>
    <row r="57749" spans="12:14" x14ac:dyDescent="0.25">
      <c r="L57749" s="36"/>
      <c r="M57749" s="36"/>
      <c r="N57749" s="36"/>
    </row>
    <row r="57750" spans="12:14" x14ac:dyDescent="0.25">
      <c r="L57750" s="36"/>
      <c r="M57750" s="36"/>
      <c r="N57750" s="36"/>
    </row>
    <row r="57751" spans="12:14" x14ac:dyDescent="0.25">
      <c r="L57751" s="36"/>
      <c r="M57751" s="36"/>
      <c r="N57751" s="36"/>
    </row>
    <row r="57752" spans="12:14" x14ac:dyDescent="0.25">
      <c r="L57752" s="36"/>
      <c r="M57752" s="36"/>
      <c r="N57752" s="36"/>
    </row>
    <row r="57753" spans="12:14" x14ac:dyDescent="0.25">
      <c r="L57753" s="36"/>
      <c r="M57753" s="36"/>
      <c r="N57753" s="36"/>
    </row>
    <row r="57754" spans="12:14" x14ac:dyDescent="0.25">
      <c r="L57754" s="36"/>
      <c r="M57754" s="36"/>
      <c r="N57754" s="36"/>
    </row>
    <row r="57755" spans="12:14" x14ac:dyDescent="0.25">
      <c r="L57755" s="36"/>
      <c r="M57755" s="36"/>
      <c r="N57755" s="36"/>
    </row>
    <row r="57756" spans="12:14" x14ac:dyDescent="0.25">
      <c r="L57756" s="36"/>
      <c r="M57756" s="36"/>
      <c r="N57756" s="36"/>
    </row>
    <row r="57757" spans="12:14" x14ac:dyDescent="0.25">
      <c r="L57757" s="36"/>
      <c r="M57757" s="36"/>
      <c r="N57757" s="36"/>
    </row>
    <row r="57758" spans="12:14" x14ac:dyDescent="0.25">
      <c r="L57758" s="36"/>
      <c r="M57758" s="36"/>
      <c r="N57758" s="36"/>
    </row>
    <row r="57759" spans="12:14" x14ac:dyDescent="0.25">
      <c r="L57759" s="36"/>
      <c r="M57759" s="36"/>
      <c r="N57759" s="36"/>
    </row>
    <row r="57760" spans="12:14" x14ac:dyDescent="0.25">
      <c r="L57760" s="36"/>
      <c r="M57760" s="36"/>
      <c r="N57760" s="36"/>
    </row>
    <row r="57761" spans="12:14" x14ac:dyDescent="0.25">
      <c r="L57761" s="36"/>
      <c r="M57761" s="36"/>
      <c r="N57761" s="36"/>
    </row>
    <row r="57762" spans="12:14" x14ac:dyDescent="0.25">
      <c r="L57762" s="36"/>
      <c r="M57762" s="36"/>
      <c r="N57762" s="36"/>
    </row>
    <row r="57763" spans="12:14" x14ac:dyDescent="0.25">
      <c r="L57763" s="36"/>
      <c r="M57763" s="36"/>
      <c r="N57763" s="36"/>
    </row>
    <row r="57764" spans="12:14" x14ac:dyDescent="0.25">
      <c r="L57764" s="36"/>
      <c r="M57764" s="36"/>
      <c r="N57764" s="36"/>
    </row>
    <row r="57765" spans="12:14" x14ac:dyDescent="0.25">
      <c r="L57765" s="36"/>
      <c r="M57765" s="36"/>
      <c r="N57765" s="36"/>
    </row>
    <row r="57766" spans="12:14" x14ac:dyDescent="0.25">
      <c r="L57766" s="36"/>
      <c r="M57766" s="36"/>
      <c r="N57766" s="36"/>
    </row>
    <row r="57767" spans="12:14" x14ac:dyDescent="0.25">
      <c r="L57767" s="36"/>
      <c r="M57767" s="36"/>
      <c r="N57767" s="36"/>
    </row>
    <row r="57768" spans="12:14" x14ac:dyDescent="0.25">
      <c r="L57768" s="36"/>
      <c r="M57768" s="36"/>
      <c r="N57768" s="36"/>
    </row>
    <row r="57769" spans="12:14" x14ac:dyDescent="0.25">
      <c r="L57769" s="36"/>
      <c r="M57769" s="36"/>
      <c r="N57769" s="36"/>
    </row>
    <row r="57770" spans="12:14" x14ac:dyDescent="0.25">
      <c r="L57770" s="36"/>
      <c r="M57770" s="36"/>
      <c r="N57770" s="36"/>
    </row>
    <row r="57771" spans="12:14" x14ac:dyDescent="0.25">
      <c r="L57771" s="36"/>
      <c r="M57771" s="36"/>
      <c r="N57771" s="36"/>
    </row>
    <row r="57772" spans="12:14" x14ac:dyDescent="0.25">
      <c r="L57772" s="36"/>
      <c r="M57772" s="36"/>
      <c r="N57772" s="36"/>
    </row>
    <row r="57773" spans="12:14" x14ac:dyDescent="0.25">
      <c r="L57773" s="36"/>
      <c r="M57773" s="36"/>
      <c r="N57773" s="36"/>
    </row>
    <row r="57774" spans="12:14" x14ac:dyDescent="0.25">
      <c r="L57774" s="36"/>
      <c r="M57774" s="36"/>
      <c r="N57774" s="36"/>
    </row>
    <row r="57775" spans="12:14" x14ac:dyDescent="0.25">
      <c r="L57775" s="36"/>
      <c r="M57775" s="36"/>
      <c r="N57775" s="36"/>
    </row>
    <row r="57776" spans="12:14" x14ac:dyDescent="0.25">
      <c r="L57776" s="36"/>
      <c r="M57776" s="36"/>
      <c r="N57776" s="36"/>
    </row>
    <row r="57777" spans="12:14" x14ac:dyDescent="0.25">
      <c r="L57777" s="36"/>
      <c r="M57777" s="36"/>
      <c r="N57777" s="36"/>
    </row>
    <row r="57778" spans="12:14" x14ac:dyDescent="0.25">
      <c r="L57778" s="36"/>
      <c r="M57778" s="36"/>
      <c r="N57778" s="36"/>
    </row>
    <row r="57779" spans="12:14" x14ac:dyDescent="0.25">
      <c r="L57779" s="36"/>
      <c r="M57779" s="36"/>
      <c r="N57779" s="36"/>
    </row>
    <row r="57780" spans="12:14" x14ac:dyDescent="0.25">
      <c r="L57780" s="36"/>
      <c r="M57780" s="36"/>
      <c r="N57780" s="36"/>
    </row>
    <row r="57781" spans="12:14" x14ac:dyDescent="0.25">
      <c r="L57781" s="36"/>
      <c r="M57781" s="36"/>
      <c r="N57781" s="36"/>
    </row>
    <row r="57782" spans="12:14" x14ac:dyDescent="0.25">
      <c r="L57782" s="36"/>
      <c r="M57782" s="36"/>
      <c r="N57782" s="36"/>
    </row>
    <row r="57783" spans="12:14" x14ac:dyDescent="0.25">
      <c r="L57783" s="36"/>
      <c r="M57783" s="36"/>
      <c r="N57783" s="36"/>
    </row>
    <row r="57784" spans="12:14" x14ac:dyDescent="0.25">
      <c r="L57784" s="36"/>
      <c r="M57784" s="36"/>
      <c r="N57784" s="36"/>
    </row>
    <row r="57785" spans="12:14" x14ac:dyDescent="0.25">
      <c r="L57785" s="36"/>
      <c r="M57785" s="36"/>
      <c r="N57785" s="36"/>
    </row>
    <row r="57786" spans="12:14" x14ac:dyDescent="0.25">
      <c r="L57786" s="36"/>
      <c r="M57786" s="36"/>
      <c r="N57786" s="36"/>
    </row>
    <row r="57787" spans="12:14" x14ac:dyDescent="0.25">
      <c r="L57787" s="36"/>
      <c r="M57787" s="36"/>
      <c r="N57787" s="36"/>
    </row>
    <row r="57788" spans="12:14" x14ac:dyDescent="0.25">
      <c r="L57788" s="36"/>
      <c r="M57788" s="36"/>
      <c r="N57788" s="36"/>
    </row>
    <row r="57789" spans="12:14" x14ac:dyDescent="0.25">
      <c r="L57789" s="36"/>
      <c r="M57789" s="36"/>
      <c r="N57789" s="36"/>
    </row>
    <row r="57790" spans="12:14" x14ac:dyDescent="0.25">
      <c r="L57790" s="36"/>
      <c r="M57790" s="36"/>
      <c r="N57790" s="36"/>
    </row>
    <row r="57791" spans="12:14" x14ac:dyDescent="0.25">
      <c r="L57791" s="36"/>
      <c r="M57791" s="36"/>
      <c r="N57791" s="36"/>
    </row>
    <row r="57792" spans="12:14" x14ac:dyDescent="0.25">
      <c r="L57792" s="36"/>
      <c r="M57792" s="36"/>
      <c r="N57792" s="36"/>
    </row>
    <row r="57793" spans="12:14" x14ac:dyDescent="0.25">
      <c r="L57793" s="36"/>
      <c r="M57793" s="36"/>
      <c r="N57793" s="36"/>
    </row>
    <row r="57794" spans="12:14" x14ac:dyDescent="0.25">
      <c r="L57794" s="36"/>
      <c r="M57794" s="36"/>
      <c r="N57794" s="36"/>
    </row>
    <row r="57795" spans="12:14" x14ac:dyDescent="0.25">
      <c r="L57795" s="36"/>
      <c r="M57795" s="36"/>
      <c r="N57795" s="36"/>
    </row>
    <row r="57796" spans="12:14" x14ac:dyDescent="0.25">
      <c r="L57796" s="36"/>
      <c r="M57796" s="36"/>
      <c r="N57796" s="36"/>
    </row>
    <row r="57797" spans="12:14" x14ac:dyDescent="0.25">
      <c r="L57797" s="36"/>
      <c r="M57797" s="36"/>
      <c r="N57797" s="36"/>
    </row>
    <row r="57798" spans="12:14" x14ac:dyDescent="0.25">
      <c r="L57798" s="36"/>
      <c r="M57798" s="36"/>
      <c r="N57798" s="36"/>
    </row>
    <row r="57799" spans="12:14" x14ac:dyDescent="0.25">
      <c r="L57799" s="36"/>
      <c r="M57799" s="36"/>
      <c r="N57799" s="36"/>
    </row>
    <row r="57800" spans="12:14" x14ac:dyDescent="0.25">
      <c r="L57800" s="36"/>
      <c r="M57800" s="36"/>
      <c r="N57800" s="36"/>
    </row>
    <row r="57801" spans="12:14" x14ac:dyDescent="0.25">
      <c r="L57801" s="36"/>
      <c r="M57801" s="36"/>
      <c r="N57801" s="36"/>
    </row>
    <row r="57802" spans="12:14" x14ac:dyDescent="0.25">
      <c r="L57802" s="36"/>
      <c r="M57802" s="36"/>
      <c r="N57802" s="36"/>
    </row>
    <row r="57803" spans="12:14" x14ac:dyDescent="0.25">
      <c r="L57803" s="36"/>
      <c r="M57803" s="36"/>
      <c r="N57803" s="36"/>
    </row>
    <row r="57804" spans="12:14" x14ac:dyDescent="0.25">
      <c r="L57804" s="36"/>
      <c r="M57804" s="36"/>
      <c r="N57804" s="36"/>
    </row>
    <row r="57805" spans="12:14" x14ac:dyDescent="0.25">
      <c r="L57805" s="36"/>
      <c r="M57805" s="36"/>
      <c r="N57805" s="36"/>
    </row>
    <row r="57806" spans="12:14" x14ac:dyDescent="0.25">
      <c r="L57806" s="36"/>
      <c r="M57806" s="36"/>
      <c r="N57806" s="36"/>
    </row>
    <row r="57807" spans="12:14" x14ac:dyDescent="0.25">
      <c r="L57807" s="36"/>
      <c r="M57807" s="36"/>
      <c r="N57807" s="36"/>
    </row>
    <row r="57808" spans="12:14" x14ac:dyDescent="0.25">
      <c r="L57808" s="36"/>
      <c r="M57808" s="36"/>
      <c r="N57808" s="36"/>
    </row>
    <row r="57809" spans="12:14" x14ac:dyDescent="0.25">
      <c r="L57809" s="36"/>
      <c r="M57809" s="36"/>
      <c r="N57809" s="36"/>
    </row>
    <row r="57810" spans="12:14" x14ac:dyDescent="0.25">
      <c r="L57810" s="36"/>
      <c r="M57810" s="36"/>
      <c r="N57810" s="36"/>
    </row>
    <row r="57811" spans="12:14" x14ac:dyDescent="0.25">
      <c r="L57811" s="36"/>
      <c r="M57811" s="36"/>
      <c r="N57811" s="36"/>
    </row>
    <row r="57812" spans="12:14" x14ac:dyDescent="0.25">
      <c r="L57812" s="36"/>
      <c r="M57812" s="36"/>
      <c r="N57812" s="36"/>
    </row>
    <row r="57813" spans="12:14" x14ac:dyDescent="0.25">
      <c r="L57813" s="36"/>
      <c r="M57813" s="36"/>
      <c r="N57813" s="36"/>
    </row>
    <row r="57814" spans="12:14" x14ac:dyDescent="0.25">
      <c r="L57814" s="36"/>
      <c r="M57814" s="36"/>
      <c r="N57814" s="36"/>
    </row>
    <row r="57815" spans="12:14" x14ac:dyDescent="0.25">
      <c r="L57815" s="36"/>
      <c r="M57815" s="36"/>
      <c r="N57815" s="36"/>
    </row>
    <row r="57816" spans="12:14" x14ac:dyDescent="0.25">
      <c r="L57816" s="36"/>
      <c r="M57816" s="36"/>
      <c r="N57816" s="36"/>
    </row>
    <row r="57817" spans="12:14" x14ac:dyDescent="0.25">
      <c r="L57817" s="36"/>
      <c r="M57817" s="36"/>
      <c r="N57817" s="36"/>
    </row>
    <row r="57818" spans="12:14" x14ac:dyDescent="0.25">
      <c r="L57818" s="36"/>
      <c r="M57818" s="36"/>
      <c r="N57818" s="36"/>
    </row>
    <row r="57819" spans="12:14" x14ac:dyDescent="0.25">
      <c r="L57819" s="36"/>
      <c r="M57819" s="36"/>
      <c r="N57819" s="36"/>
    </row>
    <row r="57820" spans="12:14" x14ac:dyDescent="0.25">
      <c r="L57820" s="36"/>
      <c r="M57820" s="36"/>
      <c r="N57820" s="36"/>
    </row>
    <row r="57821" spans="12:14" x14ac:dyDescent="0.25">
      <c r="L57821" s="36"/>
      <c r="M57821" s="36"/>
      <c r="N57821" s="36"/>
    </row>
    <row r="57822" spans="12:14" x14ac:dyDescent="0.25">
      <c r="L57822" s="36"/>
      <c r="M57822" s="36"/>
      <c r="N57822" s="36"/>
    </row>
    <row r="57823" spans="12:14" x14ac:dyDescent="0.25">
      <c r="L57823" s="36"/>
      <c r="M57823" s="36"/>
      <c r="N57823" s="36"/>
    </row>
    <row r="57824" spans="12:14" x14ac:dyDescent="0.25">
      <c r="L57824" s="36"/>
      <c r="M57824" s="36"/>
      <c r="N57824" s="36"/>
    </row>
    <row r="57825" spans="12:14" x14ac:dyDescent="0.25">
      <c r="L57825" s="36"/>
      <c r="M57825" s="36"/>
      <c r="N57825" s="36"/>
    </row>
    <row r="57826" spans="12:14" x14ac:dyDescent="0.25">
      <c r="L57826" s="36"/>
      <c r="M57826" s="36"/>
      <c r="N57826" s="36"/>
    </row>
    <row r="57827" spans="12:14" x14ac:dyDescent="0.25">
      <c r="L57827" s="36"/>
      <c r="M57827" s="36"/>
      <c r="N57827" s="36"/>
    </row>
    <row r="57828" spans="12:14" x14ac:dyDescent="0.25">
      <c r="L57828" s="36"/>
      <c r="M57828" s="36"/>
      <c r="N57828" s="36"/>
    </row>
    <row r="57829" spans="12:14" x14ac:dyDescent="0.25">
      <c r="L57829" s="36"/>
      <c r="M57829" s="36"/>
      <c r="N57829" s="36"/>
    </row>
    <row r="57830" spans="12:14" x14ac:dyDescent="0.25">
      <c r="L57830" s="36"/>
      <c r="M57830" s="36"/>
      <c r="N57830" s="36"/>
    </row>
    <row r="57831" spans="12:14" x14ac:dyDescent="0.25">
      <c r="L57831" s="36"/>
      <c r="M57831" s="36"/>
      <c r="N57831" s="36"/>
    </row>
    <row r="57832" spans="12:14" x14ac:dyDescent="0.25">
      <c r="L57832" s="36"/>
      <c r="M57832" s="36"/>
      <c r="N57832" s="36"/>
    </row>
    <row r="57833" spans="12:14" x14ac:dyDescent="0.25">
      <c r="L57833" s="36"/>
      <c r="M57833" s="36"/>
      <c r="N57833" s="36"/>
    </row>
    <row r="57834" spans="12:14" x14ac:dyDescent="0.25">
      <c r="L57834" s="36"/>
      <c r="M57834" s="36"/>
      <c r="N57834" s="36"/>
    </row>
    <row r="57835" spans="12:14" x14ac:dyDescent="0.25">
      <c r="L57835" s="36"/>
      <c r="M57835" s="36"/>
      <c r="N57835" s="36"/>
    </row>
    <row r="57836" spans="12:14" x14ac:dyDescent="0.25">
      <c r="L57836" s="36"/>
      <c r="M57836" s="36"/>
      <c r="N57836" s="36"/>
    </row>
    <row r="57837" spans="12:14" x14ac:dyDescent="0.25">
      <c r="L57837" s="36"/>
      <c r="M57837" s="36"/>
      <c r="N57837" s="36"/>
    </row>
    <row r="57838" spans="12:14" x14ac:dyDescent="0.25">
      <c r="L57838" s="36"/>
      <c r="M57838" s="36"/>
      <c r="N57838" s="36"/>
    </row>
    <row r="57839" spans="12:14" x14ac:dyDescent="0.25">
      <c r="L57839" s="36"/>
      <c r="M57839" s="36"/>
      <c r="N57839" s="36"/>
    </row>
    <row r="57840" spans="12:14" x14ac:dyDescent="0.25">
      <c r="L57840" s="36"/>
      <c r="M57840" s="36"/>
      <c r="N57840" s="36"/>
    </row>
    <row r="57841" spans="12:14" x14ac:dyDescent="0.25">
      <c r="L57841" s="36"/>
      <c r="M57841" s="36"/>
      <c r="N57841" s="36"/>
    </row>
    <row r="57842" spans="12:14" x14ac:dyDescent="0.25">
      <c r="L57842" s="36"/>
      <c r="M57842" s="36"/>
      <c r="N57842" s="36"/>
    </row>
    <row r="57843" spans="12:14" x14ac:dyDescent="0.25">
      <c r="L57843" s="36"/>
      <c r="M57843" s="36"/>
      <c r="N57843" s="36"/>
    </row>
    <row r="57844" spans="12:14" x14ac:dyDescent="0.25">
      <c r="L57844" s="36"/>
      <c r="M57844" s="36"/>
      <c r="N57844" s="36"/>
    </row>
    <row r="57845" spans="12:14" x14ac:dyDescent="0.25">
      <c r="L57845" s="36"/>
      <c r="M57845" s="36"/>
      <c r="N57845" s="36"/>
    </row>
    <row r="57846" spans="12:14" x14ac:dyDescent="0.25">
      <c r="L57846" s="36"/>
      <c r="M57846" s="36"/>
      <c r="N57846" s="36"/>
    </row>
    <row r="57847" spans="12:14" x14ac:dyDescent="0.25">
      <c r="L57847" s="36"/>
      <c r="M57847" s="36"/>
      <c r="N57847" s="36"/>
    </row>
    <row r="57848" spans="12:14" x14ac:dyDescent="0.25">
      <c r="L57848" s="36"/>
      <c r="M57848" s="36"/>
      <c r="N57848" s="36"/>
    </row>
    <row r="57849" spans="12:14" x14ac:dyDescent="0.25">
      <c r="L57849" s="36"/>
      <c r="M57849" s="36"/>
      <c r="N57849" s="36"/>
    </row>
    <row r="57850" spans="12:14" x14ac:dyDescent="0.25">
      <c r="L57850" s="36"/>
      <c r="M57850" s="36"/>
      <c r="N57850" s="36"/>
    </row>
    <row r="57851" spans="12:14" x14ac:dyDescent="0.25">
      <c r="L57851" s="36"/>
      <c r="M57851" s="36"/>
      <c r="N57851" s="36"/>
    </row>
    <row r="57852" spans="12:14" x14ac:dyDescent="0.25">
      <c r="L57852" s="36"/>
      <c r="M57852" s="36"/>
      <c r="N57852" s="36"/>
    </row>
    <row r="57853" spans="12:14" x14ac:dyDescent="0.25">
      <c r="L57853" s="36"/>
      <c r="M57853" s="36"/>
      <c r="N57853" s="36"/>
    </row>
    <row r="57854" spans="12:14" x14ac:dyDescent="0.25">
      <c r="L57854" s="36"/>
      <c r="M57854" s="36"/>
      <c r="N57854" s="36"/>
    </row>
    <row r="57855" spans="12:14" x14ac:dyDescent="0.25">
      <c r="L57855" s="36"/>
      <c r="M57855" s="36"/>
      <c r="N57855" s="36"/>
    </row>
    <row r="57856" spans="12:14" x14ac:dyDescent="0.25">
      <c r="L57856" s="36"/>
      <c r="M57856" s="36"/>
      <c r="N57856" s="36"/>
    </row>
    <row r="57857" spans="12:14" x14ac:dyDescent="0.25">
      <c r="L57857" s="36"/>
      <c r="M57857" s="36"/>
      <c r="N57857" s="36"/>
    </row>
    <row r="57858" spans="12:14" x14ac:dyDescent="0.25">
      <c r="L57858" s="36"/>
      <c r="M57858" s="36"/>
      <c r="N57858" s="36"/>
    </row>
    <row r="57859" spans="12:14" x14ac:dyDescent="0.25">
      <c r="L57859" s="36"/>
      <c r="M57859" s="36"/>
      <c r="N57859" s="36"/>
    </row>
    <row r="57860" spans="12:14" x14ac:dyDescent="0.25">
      <c r="L57860" s="36"/>
      <c r="M57860" s="36"/>
      <c r="N57860" s="36"/>
    </row>
    <row r="57861" spans="12:14" x14ac:dyDescent="0.25">
      <c r="L57861" s="36"/>
      <c r="M57861" s="36"/>
      <c r="N57861" s="36"/>
    </row>
    <row r="57862" spans="12:14" x14ac:dyDescent="0.25">
      <c r="L57862" s="36"/>
      <c r="M57862" s="36"/>
      <c r="N57862" s="36"/>
    </row>
    <row r="57863" spans="12:14" x14ac:dyDescent="0.25">
      <c r="L57863" s="36"/>
      <c r="M57863" s="36"/>
      <c r="N57863" s="36"/>
    </row>
    <row r="57864" spans="12:14" x14ac:dyDescent="0.25">
      <c r="L57864" s="36"/>
      <c r="M57864" s="36"/>
      <c r="N57864" s="36"/>
    </row>
    <row r="57865" spans="12:14" x14ac:dyDescent="0.25">
      <c r="L57865" s="36"/>
      <c r="M57865" s="36"/>
      <c r="N57865" s="36"/>
    </row>
    <row r="57866" spans="12:14" x14ac:dyDescent="0.25">
      <c r="L57866" s="36"/>
      <c r="M57866" s="36"/>
      <c r="N57866" s="36"/>
    </row>
    <row r="57867" spans="12:14" x14ac:dyDescent="0.25">
      <c r="L57867" s="36"/>
      <c r="M57867" s="36"/>
      <c r="N57867" s="36"/>
    </row>
    <row r="57868" spans="12:14" x14ac:dyDescent="0.25">
      <c r="L57868" s="36"/>
      <c r="M57868" s="36"/>
      <c r="N57868" s="36"/>
    </row>
    <row r="57869" spans="12:14" x14ac:dyDescent="0.25">
      <c r="L57869" s="36"/>
      <c r="M57869" s="36"/>
      <c r="N57869" s="36"/>
    </row>
    <row r="57870" spans="12:14" x14ac:dyDescent="0.25">
      <c r="L57870" s="36"/>
      <c r="M57870" s="36"/>
      <c r="N57870" s="36"/>
    </row>
    <row r="57871" spans="12:14" x14ac:dyDescent="0.25">
      <c r="L57871" s="36"/>
      <c r="M57871" s="36"/>
      <c r="N57871" s="36"/>
    </row>
    <row r="57872" spans="12:14" x14ac:dyDescent="0.25">
      <c r="L57872" s="36"/>
      <c r="M57872" s="36"/>
      <c r="N57872" s="36"/>
    </row>
    <row r="57873" spans="12:14" x14ac:dyDescent="0.25">
      <c r="L57873" s="36"/>
      <c r="M57873" s="36"/>
      <c r="N57873" s="36"/>
    </row>
    <row r="57874" spans="12:14" x14ac:dyDescent="0.25">
      <c r="L57874" s="36"/>
      <c r="M57874" s="36"/>
      <c r="N57874" s="36"/>
    </row>
    <row r="57875" spans="12:14" x14ac:dyDescent="0.25">
      <c r="L57875" s="36"/>
      <c r="M57875" s="36"/>
      <c r="N57875" s="36"/>
    </row>
    <row r="57876" spans="12:14" x14ac:dyDescent="0.25">
      <c r="L57876" s="36"/>
      <c r="M57876" s="36"/>
      <c r="N57876" s="36"/>
    </row>
    <row r="57877" spans="12:14" x14ac:dyDescent="0.25">
      <c r="L57877" s="36"/>
      <c r="M57877" s="36"/>
      <c r="N57877" s="36"/>
    </row>
    <row r="57878" spans="12:14" x14ac:dyDescent="0.25">
      <c r="L57878" s="36"/>
      <c r="M57878" s="36"/>
      <c r="N57878" s="36"/>
    </row>
    <row r="57879" spans="12:14" x14ac:dyDescent="0.25">
      <c r="L57879" s="36"/>
      <c r="M57879" s="36"/>
      <c r="N57879" s="36"/>
    </row>
    <row r="57880" spans="12:14" x14ac:dyDescent="0.25">
      <c r="L57880" s="36"/>
      <c r="M57880" s="36"/>
      <c r="N57880" s="36"/>
    </row>
    <row r="57881" spans="12:14" x14ac:dyDescent="0.25">
      <c r="L57881" s="36"/>
      <c r="M57881" s="36"/>
      <c r="N57881" s="36"/>
    </row>
    <row r="57882" spans="12:14" x14ac:dyDescent="0.25">
      <c r="L57882" s="36"/>
      <c r="M57882" s="36"/>
      <c r="N57882" s="36"/>
    </row>
    <row r="57883" spans="12:14" x14ac:dyDescent="0.25">
      <c r="L57883" s="36"/>
      <c r="M57883" s="36"/>
      <c r="N57883" s="36"/>
    </row>
    <row r="57884" spans="12:14" x14ac:dyDescent="0.25">
      <c r="L57884" s="36"/>
      <c r="M57884" s="36"/>
      <c r="N57884" s="36"/>
    </row>
    <row r="57885" spans="12:14" x14ac:dyDescent="0.25">
      <c r="L57885" s="36"/>
      <c r="M57885" s="36"/>
      <c r="N57885" s="36"/>
    </row>
    <row r="57886" spans="12:14" x14ac:dyDescent="0.25">
      <c r="L57886" s="36"/>
      <c r="M57886" s="36"/>
      <c r="N57886" s="36"/>
    </row>
    <row r="57887" spans="12:14" x14ac:dyDescent="0.25">
      <c r="L57887" s="36"/>
      <c r="M57887" s="36"/>
      <c r="N57887" s="36"/>
    </row>
    <row r="57888" spans="12:14" x14ac:dyDescent="0.25">
      <c r="L57888" s="36"/>
      <c r="M57888" s="36"/>
      <c r="N57888" s="36"/>
    </row>
    <row r="57889" spans="12:14" x14ac:dyDescent="0.25">
      <c r="L57889" s="36"/>
      <c r="M57889" s="36"/>
      <c r="N57889" s="36"/>
    </row>
    <row r="57890" spans="12:14" x14ac:dyDescent="0.25">
      <c r="L57890" s="36"/>
      <c r="M57890" s="36"/>
      <c r="N57890" s="36"/>
    </row>
    <row r="57891" spans="12:14" x14ac:dyDescent="0.25">
      <c r="L57891" s="36"/>
      <c r="M57891" s="36"/>
      <c r="N57891" s="36"/>
    </row>
    <row r="57892" spans="12:14" x14ac:dyDescent="0.25">
      <c r="L57892" s="36"/>
      <c r="M57892" s="36"/>
      <c r="N57892" s="36"/>
    </row>
    <row r="57893" spans="12:14" x14ac:dyDescent="0.25">
      <c r="L57893" s="36"/>
      <c r="M57893" s="36"/>
      <c r="N57893" s="36"/>
    </row>
    <row r="57894" spans="12:14" x14ac:dyDescent="0.25">
      <c r="L57894" s="36"/>
      <c r="M57894" s="36"/>
      <c r="N57894" s="36"/>
    </row>
    <row r="57895" spans="12:14" x14ac:dyDescent="0.25">
      <c r="L57895" s="36"/>
      <c r="M57895" s="36"/>
      <c r="N57895" s="36"/>
    </row>
    <row r="57896" spans="12:14" x14ac:dyDescent="0.25">
      <c r="L57896" s="36"/>
      <c r="M57896" s="36"/>
      <c r="N57896" s="36"/>
    </row>
    <row r="57897" spans="12:14" x14ac:dyDescent="0.25">
      <c r="L57897" s="36"/>
      <c r="M57897" s="36"/>
      <c r="N57897" s="36"/>
    </row>
    <row r="57898" spans="12:14" x14ac:dyDescent="0.25">
      <c r="L57898" s="36"/>
      <c r="M57898" s="36"/>
      <c r="N57898" s="36"/>
    </row>
    <row r="57899" spans="12:14" x14ac:dyDescent="0.25">
      <c r="L57899" s="36"/>
      <c r="M57899" s="36"/>
      <c r="N57899" s="36"/>
    </row>
    <row r="57900" spans="12:14" x14ac:dyDescent="0.25">
      <c r="L57900" s="36"/>
      <c r="M57900" s="36"/>
      <c r="N57900" s="36"/>
    </row>
    <row r="57901" spans="12:14" x14ac:dyDescent="0.25">
      <c r="L57901" s="36"/>
      <c r="M57901" s="36"/>
      <c r="N57901" s="36"/>
    </row>
    <row r="57902" spans="12:14" x14ac:dyDescent="0.25">
      <c r="L57902" s="36"/>
      <c r="M57902" s="36"/>
      <c r="N57902" s="36"/>
    </row>
    <row r="57903" spans="12:14" x14ac:dyDescent="0.25">
      <c r="L57903" s="36"/>
      <c r="M57903" s="36"/>
      <c r="N57903" s="36"/>
    </row>
    <row r="57904" spans="12:14" x14ac:dyDescent="0.25">
      <c r="L57904" s="36"/>
      <c r="M57904" s="36"/>
      <c r="N57904" s="36"/>
    </row>
    <row r="57905" spans="12:14" x14ac:dyDescent="0.25">
      <c r="L57905" s="36"/>
      <c r="M57905" s="36"/>
      <c r="N57905" s="36"/>
    </row>
    <row r="57906" spans="12:14" x14ac:dyDescent="0.25">
      <c r="L57906" s="36"/>
      <c r="M57906" s="36"/>
      <c r="N57906" s="36"/>
    </row>
    <row r="57907" spans="12:14" x14ac:dyDescent="0.25">
      <c r="L57907" s="36"/>
      <c r="M57907" s="36"/>
      <c r="N57907" s="36"/>
    </row>
    <row r="57908" spans="12:14" x14ac:dyDescent="0.25">
      <c r="L57908" s="36"/>
      <c r="M57908" s="36"/>
      <c r="N57908" s="36"/>
    </row>
    <row r="57909" spans="12:14" x14ac:dyDescent="0.25">
      <c r="L57909" s="36"/>
      <c r="M57909" s="36"/>
      <c r="N57909" s="36"/>
    </row>
    <row r="57910" spans="12:14" x14ac:dyDescent="0.25">
      <c r="L57910" s="36"/>
      <c r="M57910" s="36"/>
      <c r="N57910" s="36"/>
    </row>
    <row r="57911" spans="12:14" x14ac:dyDescent="0.25">
      <c r="L57911" s="36"/>
      <c r="M57911" s="36"/>
      <c r="N57911" s="36"/>
    </row>
    <row r="57912" spans="12:14" x14ac:dyDescent="0.25">
      <c r="L57912" s="36"/>
      <c r="M57912" s="36"/>
      <c r="N57912" s="36"/>
    </row>
    <row r="57913" spans="12:14" x14ac:dyDescent="0.25">
      <c r="L57913" s="36"/>
      <c r="M57913" s="36"/>
      <c r="N57913" s="36"/>
    </row>
    <row r="57914" spans="12:14" x14ac:dyDescent="0.25">
      <c r="L57914" s="36"/>
      <c r="M57914" s="36"/>
      <c r="N57914" s="36"/>
    </row>
    <row r="57915" spans="12:14" x14ac:dyDescent="0.25">
      <c r="L57915" s="36"/>
      <c r="M57915" s="36"/>
      <c r="N57915" s="36"/>
    </row>
    <row r="57916" spans="12:14" x14ac:dyDescent="0.25">
      <c r="L57916" s="36"/>
      <c r="M57916" s="36"/>
      <c r="N57916" s="36"/>
    </row>
    <row r="57917" spans="12:14" x14ac:dyDescent="0.25">
      <c r="L57917" s="36"/>
      <c r="M57917" s="36"/>
      <c r="N57917" s="36"/>
    </row>
    <row r="57918" spans="12:14" x14ac:dyDescent="0.25">
      <c r="L57918" s="36"/>
      <c r="M57918" s="36"/>
      <c r="N57918" s="36"/>
    </row>
    <row r="57919" spans="12:14" x14ac:dyDescent="0.25">
      <c r="L57919" s="36"/>
      <c r="M57919" s="36"/>
      <c r="N57919" s="36"/>
    </row>
    <row r="57920" spans="12:14" x14ac:dyDescent="0.25">
      <c r="L57920" s="36"/>
      <c r="M57920" s="36"/>
      <c r="N57920" s="36"/>
    </row>
    <row r="57921" spans="12:14" x14ac:dyDescent="0.25">
      <c r="L57921" s="36"/>
      <c r="M57921" s="36"/>
      <c r="N57921" s="36"/>
    </row>
    <row r="57922" spans="12:14" x14ac:dyDescent="0.25">
      <c r="L57922" s="36"/>
      <c r="M57922" s="36"/>
      <c r="N57922" s="36"/>
    </row>
    <row r="57923" spans="12:14" x14ac:dyDescent="0.25">
      <c r="L57923" s="36"/>
      <c r="M57923" s="36"/>
      <c r="N57923" s="36"/>
    </row>
    <row r="57924" spans="12:14" x14ac:dyDescent="0.25">
      <c r="L57924" s="36"/>
      <c r="M57924" s="36"/>
      <c r="N57924" s="36"/>
    </row>
    <row r="57925" spans="12:14" x14ac:dyDescent="0.25">
      <c r="L57925" s="36"/>
      <c r="M57925" s="36"/>
      <c r="N57925" s="36"/>
    </row>
    <row r="57926" spans="12:14" x14ac:dyDescent="0.25">
      <c r="L57926" s="36"/>
      <c r="M57926" s="36"/>
      <c r="N57926" s="36"/>
    </row>
    <row r="57927" spans="12:14" x14ac:dyDescent="0.25">
      <c r="L57927" s="36"/>
      <c r="M57927" s="36"/>
      <c r="N57927" s="36"/>
    </row>
    <row r="57928" spans="12:14" x14ac:dyDescent="0.25">
      <c r="L57928" s="36"/>
      <c r="M57928" s="36"/>
      <c r="N57928" s="36"/>
    </row>
    <row r="57929" spans="12:14" x14ac:dyDescent="0.25">
      <c r="L57929" s="36"/>
      <c r="M57929" s="36"/>
      <c r="N57929" s="36"/>
    </row>
    <row r="57930" spans="12:14" x14ac:dyDescent="0.25">
      <c r="L57930" s="36"/>
      <c r="M57930" s="36"/>
      <c r="N57930" s="36"/>
    </row>
    <row r="57931" spans="12:14" x14ac:dyDescent="0.25">
      <c r="L57931" s="36"/>
      <c r="M57931" s="36"/>
      <c r="N57931" s="36"/>
    </row>
    <row r="57932" spans="12:14" x14ac:dyDescent="0.25">
      <c r="L57932" s="36"/>
      <c r="M57932" s="36"/>
      <c r="N57932" s="36"/>
    </row>
    <row r="57933" spans="12:14" x14ac:dyDescent="0.25">
      <c r="L57933" s="36"/>
      <c r="M57933" s="36"/>
      <c r="N57933" s="36"/>
    </row>
    <row r="57934" spans="12:14" x14ac:dyDescent="0.25">
      <c r="L57934" s="36"/>
      <c r="M57934" s="36"/>
      <c r="N57934" s="36"/>
    </row>
    <row r="57935" spans="12:14" x14ac:dyDescent="0.25">
      <c r="L57935" s="36"/>
      <c r="M57935" s="36"/>
      <c r="N57935" s="36"/>
    </row>
    <row r="57936" spans="12:14" x14ac:dyDescent="0.25">
      <c r="L57936" s="36"/>
      <c r="M57936" s="36"/>
      <c r="N57936" s="36"/>
    </row>
    <row r="57937" spans="12:14" x14ac:dyDescent="0.25">
      <c r="L57937" s="36"/>
      <c r="M57937" s="36"/>
      <c r="N57937" s="36"/>
    </row>
    <row r="57938" spans="12:14" x14ac:dyDescent="0.25">
      <c r="L57938" s="36"/>
      <c r="M57938" s="36"/>
      <c r="N57938" s="36"/>
    </row>
    <row r="57939" spans="12:14" x14ac:dyDescent="0.25">
      <c r="L57939" s="36"/>
      <c r="M57939" s="36"/>
      <c r="N57939" s="36"/>
    </row>
    <row r="57940" spans="12:14" x14ac:dyDescent="0.25">
      <c r="L57940" s="36"/>
      <c r="M57940" s="36"/>
      <c r="N57940" s="36"/>
    </row>
    <row r="57941" spans="12:14" x14ac:dyDescent="0.25">
      <c r="L57941" s="36"/>
      <c r="M57941" s="36"/>
      <c r="N57941" s="36"/>
    </row>
    <row r="57942" spans="12:14" x14ac:dyDescent="0.25">
      <c r="L57942" s="36"/>
      <c r="M57942" s="36"/>
      <c r="N57942" s="36"/>
    </row>
    <row r="57943" spans="12:14" x14ac:dyDescent="0.25">
      <c r="L57943" s="36"/>
      <c r="M57943" s="36"/>
      <c r="N57943" s="36"/>
    </row>
    <row r="57944" spans="12:14" x14ac:dyDescent="0.25">
      <c r="L57944" s="36"/>
      <c r="M57944" s="36"/>
      <c r="N57944" s="36"/>
    </row>
    <row r="57945" spans="12:14" x14ac:dyDescent="0.25">
      <c r="L57945" s="36"/>
      <c r="M57945" s="36"/>
      <c r="N57945" s="36"/>
    </row>
    <row r="57946" spans="12:14" x14ac:dyDescent="0.25">
      <c r="L57946" s="36"/>
      <c r="M57946" s="36"/>
      <c r="N57946" s="36"/>
    </row>
    <row r="57947" spans="12:14" x14ac:dyDescent="0.25">
      <c r="L57947" s="36"/>
      <c r="M57947" s="36"/>
      <c r="N57947" s="36"/>
    </row>
    <row r="57948" spans="12:14" x14ac:dyDescent="0.25">
      <c r="L57948" s="36"/>
      <c r="M57948" s="36"/>
      <c r="N57948" s="36"/>
    </row>
    <row r="57949" spans="12:14" x14ac:dyDescent="0.25">
      <c r="L57949" s="36"/>
      <c r="M57949" s="36"/>
      <c r="N57949" s="36"/>
    </row>
    <row r="57950" spans="12:14" x14ac:dyDescent="0.25">
      <c r="L57950" s="36"/>
      <c r="M57950" s="36"/>
      <c r="N57950" s="36"/>
    </row>
    <row r="57951" spans="12:14" x14ac:dyDescent="0.25">
      <c r="L57951" s="36"/>
      <c r="M57951" s="36"/>
      <c r="N57951" s="36"/>
    </row>
    <row r="57952" spans="12:14" x14ac:dyDescent="0.25">
      <c r="L57952" s="36"/>
      <c r="M57952" s="36"/>
      <c r="N57952" s="36"/>
    </row>
    <row r="57953" spans="12:14" x14ac:dyDescent="0.25">
      <c r="L57953" s="36"/>
      <c r="M57953" s="36"/>
      <c r="N57953" s="36"/>
    </row>
    <row r="57954" spans="12:14" x14ac:dyDescent="0.25">
      <c r="L57954" s="36"/>
      <c r="M57954" s="36"/>
      <c r="N57954" s="36"/>
    </row>
    <row r="57955" spans="12:14" x14ac:dyDescent="0.25">
      <c r="L57955" s="36"/>
      <c r="M57955" s="36"/>
      <c r="N57955" s="36"/>
    </row>
    <row r="57956" spans="12:14" x14ac:dyDescent="0.25">
      <c r="L57956" s="36"/>
      <c r="M57956" s="36"/>
      <c r="N57956" s="36"/>
    </row>
    <row r="57957" spans="12:14" x14ac:dyDescent="0.25">
      <c r="L57957" s="36"/>
      <c r="M57957" s="36"/>
      <c r="N57957" s="36"/>
    </row>
    <row r="57958" spans="12:14" x14ac:dyDescent="0.25">
      <c r="L57958" s="36"/>
      <c r="M57958" s="36"/>
      <c r="N57958" s="36"/>
    </row>
    <row r="57959" spans="12:14" x14ac:dyDescent="0.25">
      <c r="L57959" s="36"/>
      <c r="M57959" s="36"/>
      <c r="N57959" s="36"/>
    </row>
    <row r="57960" spans="12:14" x14ac:dyDescent="0.25">
      <c r="L57960" s="36"/>
      <c r="M57960" s="36"/>
      <c r="N57960" s="36"/>
    </row>
    <row r="57961" spans="12:14" x14ac:dyDescent="0.25">
      <c r="L57961" s="36"/>
      <c r="M57961" s="36"/>
      <c r="N57961" s="36"/>
    </row>
    <row r="57962" spans="12:14" x14ac:dyDescent="0.25">
      <c r="L57962" s="36"/>
      <c r="M57962" s="36"/>
      <c r="N57962" s="36"/>
    </row>
    <row r="57963" spans="12:14" x14ac:dyDescent="0.25">
      <c r="L57963" s="36"/>
      <c r="M57963" s="36"/>
      <c r="N57963" s="36"/>
    </row>
    <row r="57964" spans="12:14" x14ac:dyDescent="0.25">
      <c r="L57964" s="36"/>
      <c r="M57964" s="36"/>
      <c r="N57964" s="36"/>
    </row>
    <row r="57965" spans="12:14" x14ac:dyDescent="0.25">
      <c r="L57965" s="36"/>
      <c r="M57965" s="36"/>
      <c r="N57965" s="36"/>
    </row>
    <row r="57966" spans="12:14" x14ac:dyDescent="0.25">
      <c r="L57966" s="36"/>
      <c r="M57966" s="36"/>
      <c r="N57966" s="36"/>
    </row>
    <row r="57967" spans="12:14" x14ac:dyDescent="0.25">
      <c r="L57967" s="36"/>
      <c r="M57967" s="36"/>
      <c r="N57967" s="36"/>
    </row>
    <row r="57968" spans="12:14" x14ac:dyDescent="0.25">
      <c r="L57968" s="36"/>
      <c r="M57968" s="36"/>
      <c r="N57968" s="36"/>
    </row>
    <row r="57969" spans="12:14" x14ac:dyDescent="0.25">
      <c r="L57969" s="36"/>
      <c r="M57969" s="36"/>
      <c r="N57969" s="36"/>
    </row>
    <row r="57970" spans="12:14" x14ac:dyDescent="0.25">
      <c r="L57970" s="36"/>
      <c r="M57970" s="36"/>
      <c r="N57970" s="36"/>
    </row>
    <row r="57971" spans="12:14" x14ac:dyDescent="0.25">
      <c r="L57971" s="36"/>
      <c r="M57971" s="36"/>
      <c r="N57971" s="36"/>
    </row>
    <row r="57972" spans="12:14" x14ac:dyDescent="0.25">
      <c r="L57972" s="36"/>
      <c r="M57972" s="36"/>
      <c r="N57972" s="36"/>
    </row>
    <row r="57973" spans="12:14" x14ac:dyDescent="0.25">
      <c r="L57973" s="36"/>
      <c r="M57973" s="36"/>
      <c r="N57973" s="36"/>
    </row>
    <row r="57974" spans="12:14" x14ac:dyDescent="0.25">
      <c r="L57974" s="36"/>
      <c r="M57974" s="36"/>
      <c r="N57974" s="36"/>
    </row>
    <row r="57975" spans="12:14" x14ac:dyDescent="0.25">
      <c r="L57975" s="36"/>
      <c r="M57975" s="36"/>
      <c r="N57975" s="36"/>
    </row>
    <row r="57976" spans="12:14" x14ac:dyDescent="0.25">
      <c r="L57976" s="36"/>
      <c r="M57976" s="36"/>
      <c r="N57976" s="36"/>
    </row>
    <row r="57977" spans="12:14" x14ac:dyDescent="0.25">
      <c r="L57977" s="36"/>
      <c r="M57977" s="36"/>
      <c r="N57977" s="36"/>
    </row>
    <row r="57978" spans="12:14" x14ac:dyDescent="0.25">
      <c r="L57978" s="36"/>
      <c r="M57978" s="36"/>
      <c r="N57978" s="36"/>
    </row>
    <row r="57979" spans="12:14" x14ac:dyDescent="0.25">
      <c r="L57979" s="36"/>
      <c r="M57979" s="36"/>
      <c r="N57979" s="36"/>
    </row>
    <row r="57980" spans="12:14" x14ac:dyDescent="0.25">
      <c r="L57980" s="36"/>
      <c r="M57980" s="36"/>
      <c r="N57980" s="36"/>
    </row>
    <row r="57981" spans="12:14" x14ac:dyDescent="0.25">
      <c r="L57981" s="36"/>
      <c r="M57981" s="36"/>
      <c r="N57981" s="36"/>
    </row>
    <row r="57982" spans="12:14" x14ac:dyDescent="0.25">
      <c r="L57982" s="36"/>
      <c r="M57982" s="36"/>
      <c r="N57982" s="36"/>
    </row>
    <row r="57983" spans="12:14" x14ac:dyDescent="0.25">
      <c r="L57983" s="36"/>
      <c r="M57983" s="36"/>
      <c r="N57983" s="36"/>
    </row>
    <row r="57984" spans="12:14" x14ac:dyDescent="0.25">
      <c r="L57984" s="36"/>
      <c r="M57984" s="36"/>
      <c r="N57984" s="36"/>
    </row>
    <row r="57985" spans="12:14" x14ac:dyDescent="0.25">
      <c r="L57985" s="36"/>
      <c r="M57985" s="36"/>
      <c r="N57985" s="36"/>
    </row>
    <row r="57986" spans="12:14" x14ac:dyDescent="0.25">
      <c r="L57986" s="36"/>
      <c r="M57986" s="36"/>
      <c r="N57986" s="36"/>
    </row>
    <row r="57987" spans="12:14" x14ac:dyDescent="0.25">
      <c r="L57987" s="36"/>
      <c r="M57987" s="36"/>
      <c r="N57987" s="36"/>
    </row>
    <row r="57988" spans="12:14" x14ac:dyDescent="0.25">
      <c r="L57988" s="36"/>
      <c r="M57988" s="36"/>
      <c r="N57988" s="36"/>
    </row>
    <row r="57989" spans="12:14" x14ac:dyDescent="0.25">
      <c r="L57989" s="36"/>
      <c r="M57989" s="36"/>
      <c r="N57989" s="36"/>
    </row>
    <row r="57990" spans="12:14" x14ac:dyDescent="0.25">
      <c r="L57990" s="36"/>
      <c r="M57990" s="36"/>
      <c r="N57990" s="36"/>
    </row>
    <row r="57991" spans="12:14" x14ac:dyDescent="0.25">
      <c r="L57991" s="36"/>
      <c r="M57991" s="36"/>
      <c r="N57991" s="36"/>
    </row>
    <row r="57992" spans="12:14" x14ac:dyDescent="0.25">
      <c r="L57992" s="36"/>
      <c r="M57992" s="36"/>
      <c r="N57992" s="36"/>
    </row>
    <row r="57993" spans="12:14" x14ac:dyDescent="0.25">
      <c r="L57993" s="36"/>
      <c r="M57993" s="36"/>
      <c r="N57993" s="36"/>
    </row>
    <row r="57994" spans="12:14" x14ac:dyDescent="0.25">
      <c r="L57994" s="36"/>
      <c r="M57994" s="36"/>
      <c r="N57994" s="36"/>
    </row>
    <row r="57995" spans="12:14" x14ac:dyDescent="0.25">
      <c r="L57995" s="36"/>
      <c r="M57995" s="36"/>
      <c r="N57995" s="36"/>
    </row>
    <row r="57996" spans="12:14" x14ac:dyDescent="0.25">
      <c r="L57996" s="36"/>
      <c r="M57996" s="36"/>
      <c r="N57996" s="36"/>
    </row>
    <row r="57997" spans="12:14" x14ac:dyDescent="0.25">
      <c r="L57997" s="36"/>
      <c r="M57997" s="36"/>
      <c r="N57997" s="36"/>
    </row>
    <row r="57998" spans="12:14" x14ac:dyDescent="0.25">
      <c r="L57998" s="36"/>
      <c r="M57998" s="36"/>
      <c r="N57998" s="36"/>
    </row>
    <row r="57999" spans="12:14" x14ac:dyDescent="0.25">
      <c r="L57999" s="36"/>
      <c r="M57999" s="36"/>
      <c r="N57999" s="36"/>
    </row>
    <row r="58000" spans="12:14" x14ac:dyDescent="0.25">
      <c r="L58000" s="36"/>
      <c r="M58000" s="36"/>
      <c r="N58000" s="36"/>
    </row>
    <row r="58001" spans="12:14" x14ac:dyDescent="0.25">
      <c r="L58001" s="36"/>
      <c r="M58001" s="36"/>
      <c r="N58001" s="36"/>
    </row>
    <row r="58002" spans="12:14" x14ac:dyDescent="0.25">
      <c r="L58002" s="36"/>
      <c r="M58002" s="36"/>
      <c r="N58002" s="36"/>
    </row>
    <row r="58003" spans="12:14" x14ac:dyDescent="0.25">
      <c r="L58003" s="36"/>
      <c r="M58003" s="36"/>
      <c r="N58003" s="36"/>
    </row>
    <row r="58004" spans="12:14" x14ac:dyDescent="0.25">
      <c r="L58004" s="36"/>
      <c r="M58004" s="36"/>
      <c r="N58004" s="36"/>
    </row>
    <row r="58005" spans="12:14" x14ac:dyDescent="0.25">
      <c r="L58005" s="36"/>
      <c r="M58005" s="36"/>
      <c r="N58005" s="36"/>
    </row>
    <row r="58006" spans="12:14" x14ac:dyDescent="0.25">
      <c r="L58006" s="36"/>
      <c r="M58006" s="36"/>
      <c r="N58006" s="36"/>
    </row>
    <row r="58007" spans="12:14" x14ac:dyDescent="0.25">
      <c r="L58007" s="36"/>
      <c r="M58007" s="36"/>
      <c r="N58007" s="36"/>
    </row>
    <row r="58008" spans="12:14" x14ac:dyDescent="0.25">
      <c r="L58008" s="36"/>
      <c r="M58008" s="36"/>
      <c r="N58008" s="36"/>
    </row>
    <row r="58009" spans="12:14" x14ac:dyDescent="0.25">
      <c r="L58009" s="36"/>
      <c r="M58009" s="36"/>
      <c r="N58009" s="36"/>
    </row>
    <row r="58010" spans="12:14" x14ac:dyDescent="0.25">
      <c r="L58010" s="36"/>
      <c r="M58010" s="36"/>
      <c r="N58010" s="36"/>
    </row>
    <row r="58011" spans="12:14" x14ac:dyDescent="0.25">
      <c r="L58011" s="36"/>
      <c r="M58011" s="36"/>
      <c r="N58011" s="36"/>
    </row>
    <row r="58012" spans="12:14" x14ac:dyDescent="0.25">
      <c r="L58012" s="36"/>
      <c r="M58012" s="36"/>
      <c r="N58012" s="36"/>
    </row>
    <row r="58013" spans="12:14" x14ac:dyDescent="0.25">
      <c r="L58013" s="36"/>
      <c r="M58013" s="36"/>
      <c r="N58013" s="36"/>
    </row>
    <row r="58014" spans="12:14" x14ac:dyDescent="0.25">
      <c r="L58014" s="36"/>
      <c r="M58014" s="36"/>
      <c r="N58014" s="36"/>
    </row>
    <row r="58015" spans="12:14" x14ac:dyDescent="0.25">
      <c r="L58015" s="36"/>
      <c r="M58015" s="36"/>
      <c r="N58015" s="36"/>
    </row>
    <row r="58016" spans="12:14" x14ac:dyDescent="0.25">
      <c r="L58016" s="36"/>
      <c r="M58016" s="36"/>
      <c r="N58016" s="36"/>
    </row>
    <row r="58017" spans="12:14" x14ac:dyDescent="0.25">
      <c r="L58017" s="36"/>
      <c r="M58017" s="36"/>
      <c r="N58017" s="36"/>
    </row>
    <row r="58018" spans="12:14" x14ac:dyDescent="0.25">
      <c r="L58018" s="36"/>
      <c r="M58018" s="36"/>
      <c r="N58018" s="36"/>
    </row>
    <row r="58019" spans="12:14" x14ac:dyDescent="0.25">
      <c r="L58019" s="36"/>
      <c r="M58019" s="36"/>
      <c r="N58019" s="36"/>
    </row>
    <row r="58020" spans="12:14" x14ac:dyDescent="0.25">
      <c r="L58020" s="36"/>
      <c r="M58020" s="36"/>
      <c r="N58020" s="36"/>
    </row>
    <row r="58021" spans="12:14" x14ac:dyDescent="0.25">
      <c r="L58021" s="36"/>
      <c r="M58021" s="36"/>
      <c r="N58021" s="36"/>
    </row>
    <row r="58022" spans="12:14" x14ac:dyDescent="0.25">
      <c r="L58022" s="36"/>
      <c r="M58022" s="36"/>
      <c r="N58022" s="36"/>
    </row>
    <row r="58023" spans="12:14" x14ac:dyDescent="0.25">
      <c r="L58023" s="36"/>
      <c r="M58023" s="36"/>
      <c r="N58023" s="36"/>
    </row>
    <row r="58024" spans="12:14" x14ac:dyDescent="0.25">
      <c r="L58024" s="36"/>
      <c r="M58024" s="36"/>
      <c r="N58024" s="36"/>
    </row>
    <row r="58025" spans="12:14" x14ac:dyDescent="0.25">
      <c r="L58025" s="36"/>
      <c r="M58025" s="36"/>
      <c r="N58025" s="36"/>
    </row>
    <row r="58026" spans="12:14" x14ac:dyDescent="0.25">
      <c r="L58026" s="36"/>
      <c r="M58026" s="36"/>
      <c r="N58026" s="36"/>
    </row>
    <row r="58027" spans="12:14" x14ac:dyDescent="0.25">
      <c r="L58027" s="36"/>
      <c r="M58027" s="36"/>
      <c r="N58027" s="36"/>
    </row>
    <row r="58028" spans="12:14" x14ac:dyDescent="0.25">
      <c r="L58028" s="36"/>
      <c r="M58028" s="36"/>
      <c r="N58028" s="36"/>
    </row>
    <row r="58029" spans="12:14" x14ac:dyDescent="0.25">
      <c r="L58029" s="36"/>
      <c r="M58029" s="36"/>
      <c r="N58029" s="36"/>
    </row>
    <row r="58030" spans="12:14" x14ac:dyDescent="0.25">
      <c r="L58030" s="36"/>
      <c r="M58030" s="36"/>
      <c r="N58030" s="36"/>
    </row>
    <row r="58031" spans="12:14" x14ac:dyDescent="0.25">
      <c r="L58031" s="36"/>
      <c r="M58031" s="36"/>
      <c r="N58031" s="36"/>
    </row>
    <row r="58032" spans="12:14" x14ac:dyDescent="0.25">
      <c r="L58032" s="36"/>
      <c r="M58032" s="36"/>
      <c r="N58032" s="36"/>
    </row>
    <row r="58033" spans="12:14" x14ac:dyDescent="0.25">
      <c r="L58033" s="36"/>
      <c r="M58033" s="36"/>
      <c r="N58033" s="36"/>
    </row>
    <row r="58034" spans="12:14" x14ac:dyDescent="0.25">
      <c r="L58034" s="36"/>
      <c r="M58034" s="36"/>
      <c r="N58034" s="36"/>
    </row>
    <row r="58035" spans="12:14" x14ac:dyDescent="0.25">
      <c r="L58035" s="36"/>
      <c r="M58035" s="36"/>
      <c r="N58035" s="36"/>
    </row>
    <row r="58036" spans="12:14" x14ac:dyDescent="0.25">
      <c r="L58036" s="36"/>
      <c r="M58036" s="36"/>
      <c r="N58036" s="36"/>
    </row>
    <row r="58037" spans="12:14" x14ac:dyDescent="0.25">
      <c r="L58037" s="36"/>
      <c r="M58037" s="36"/>
      <c r="N58037" s="36"/>
    </row>
    <row r="58038" spans="12:14" x14ac:dyDescent="0.25">
      <c r="L58038" s="36"/>
      <c r="M58038" s="36"/>
      <c r="N58038" s="36"/>
    </row>
    <row r="58039" spans="12:14" x14ac:dyDescent="0.25">
      <c r="L58039" s="36"/>
      <c r="M58039" s="36"/>
      <c r="N58039" s="36"/>
    </row>
    <row r="58040" spans="12:14" x14ac:dyDescent="0.25">
      <c r="L58040" s="36"/>
      <c r="M58040" s="36"/>
      <c r="N58040" s="36"/>
    </row>
    <row r="58041" spans="12:14" x14ac:dyDescent="0.25">
      <c r="L58041" s="36"/>
      <c r="M58041" s="36"/>
      <c r="N58041" s="36"/>
    </row>
    <row r="58042" spans="12:14" x14ac:dyDescent="0.25">
      <c r="L58042" s="36"/>
      <c r="M58042" s="36"/>
      <c r="N58042" s="36"/>
    </row>
    <row r="58043" spans="12:14" x14ac:dyDescent="0.25">
      <c r="L58043" s="36"/>
      <c r="M58043" s="36"/>
      <c r="N58043" s="36"/>
    </row>
    <row r="58044" spans="12:14" x14ac:dyDescent="0.25">
      <c r="L58044" s="36"/>
      <c r="M58044" s="36"/>
      <c r="N58044" s="36"/>
    </row>
    <row r="58045" spans="12:14" x14ac:dyDescent="0.25">
      <c r="L58045" s="36"/>
      <c r="M58045" s="36"/>
      <c r="N58045" s="36"/>
    </row>
    <row r="58046" spans="12:14" x14ac:dyDescent="0.25">
      <c r="L58046" s="36"/>
      <c r="M58046" s="36"/>
      <c r="N58046" s="36"/>
    </row>
    <row r="58047" spans="12:14" x14ac:dyDescent="0.25">
      <c r="L58047" s="36"/>
      <c r="M58047" s="36"/>
      <c r="N58047" s="36"/>
    </row>
    <row r="58048" spans="12:14" x14ac:dyDescent="0.25">
      <c r="L58048" s="36"/>
      <c r="M58048" s="36"/>
      <c r="N58048" s="36"/>
    </row>
    <row r="58049" spans="12:14" x14ac:dyDescent="0.25">
      <c r="L58049" s="36"/>
      <c r="M58049" s="36"/>
      <c r="N58049" s="36"/>
    </row>
    <row r="58050" spans="12:14" x14ac:dyDescent="0.25">
      <c r="L58050" s="36"/>
      <c r="M58050" s="36"/>
      <c r="N58050" s="36"/>
    </row>
    <row r="58051" spans="12:14" x14ac:dyDescent="0.25">
      <c r="L58051" s="36"/>
      <c r="M58051" s="36"/>
      <c r="N58051" s="36"/>
    </row>
    <row r="58052" spans="12:14" x14ac:dyDescent="0.25">
      <c r="L58052" s="36"/>
      <c r="M58052" s="36"/>
      <c r="N58052" s="36"/>
    </row>
    <row r="58053" spans="12:14" x14ac:dyDescent="0.25">
      <c r="L58053" s="36"/>
      <c r="M58053" s="36"/>
      <c r="N58053" s="36"/>
    </row>
    <row r="58054" spans="12:14" x14ac:dyDescent="0.25">
      <c r="L58054" s="36"/>
      <c r="M58054" s="36"/>
      <c r="N58054" s="36"/>
    </row>
    <row r="58055" spans="12:14" x14ac:dyDescent="0.25">
      <c r="L58055" s="36"/>
      <c r="M58055" s="36"/>
      <c r="N58055" s="36"/>
    </row>
    <row r="58056" spans="12:14" x14ac:dyDescent="0.25">
      <c r="L58056" s="36"/>
      <c r="M58056" s="36"/>
      <c r="N58056" s="36"/>
    </row>
    <row r="58057" spans="12:14" x14ac:dyDescent="0.25">
      <c r="L58057" s="36"/>
      <c r="M58057" s="36"/>
      <c r="N58057" s="36"/>
    </row>
    <row r="58058" spans="12:14" x14ac:dyDescent="0.25">
      <c r="L58058" s="36"/>
      <c r="M58058" s="36"/>
      <c r="N58058" s="36"/>
    </row>
    <row r="58059" spans="12:14" x14ac:dyDescent="0.25">
      <c r="L58059" s="36"/>
      <c r="M58059" s="36"/>
      <c r="N58059" s="36"/>
    </row>
    <row r="58060" spans="12:14" x14ac:dyDescent="0.25">
      <c r="L58060" s="36"/>
      <c r="M58060" s="36"/>
      <c r="N58060" s="36"/>
    </row>
    <row r="58061" spans="12:14" x14ac:dyDescent="0.25">
      <c r="L58061" s="36"/>
      <c r="M58061" s="36"/>
      <c r="N58061" s="36"/>
    </row>
    <row r="58062" spans="12:14" x14ac:dyDescent="0.25">
      <c r="L58062" s="36"/>
      <c r="M58062" s="36"/>
      <c r="N58062" s="36"/>
    </row>
    <row r="58063" spans="12:14" x14ac:dyDescent="0.25">
      <c r="L58063" s="36"/>
      <c r="M58063" s="36"/>
      <c r="N58063" s="36"/>
    </row>
    <row r="58064" spans="12:14" x14ac:dyDescent="0.25">
      <c r="L58064" s="36"/>
      <c r="M58064" s="36"/>
      <c r="N58064" s="36"/>
    </row>
    <row r="58065" spans="12:14" x14ac:dyDescent="0.25">
      <c r="L58065" s="36"/>
      <c r="M58065" s="36"/>
      <c r="N58065" s="36"/>
    </row>
    <row r="58066" spans="12:14" x14ac:dyDescent="0.25">
      <c r="L58066" s="36"/>
      <c r="M58066" s="36"/>
      <c r="N58066" s="36"/>
    </row>
    <row r="58067" spans="12:14" x14ac:dyDescent="0.25">
      <c r="L58067" s="36"/>
      <c r="M58067" s="36"/>
      <c r="N58067" s="36"/>
    </row>
    <row r="58068" spans="12:14" x14ac:dyDescent="0.25">
      <c r="L58068" s="36"/>
      <c r="M58068" s="36"/>
      <c r="N58068" s="36"/>
    </row>
    <row r="58069" spans="12:14" x14ac:dyDescent="0.25">
      <c r="L58069" s="36"/>
      <c r="M58069" s="36"/>
      <c r="N58069" s="36"/>
    </row>
    <row r="58070" spans="12:14" x14ac:dyDescent="0.25">
      <c r="L58070" s="36"/>
      <c r="M58070" s="36"/>
      <c r="N58070" s="36"/>
    </row>
    <row r="58071" spans="12:14" x14ac:dyDescent="0.25">
      <c r="L58071" s="36"/>
      <c r="M58071" s="36"/>
      <c r="N58071" s="36"/>
    </row>
    <row r="58072" spans="12:14" x14ac:dyDescent="0.25">
      <c r="L58072" s="36"/>
      <c r="M58072" s="36"/>
      <c r="N58072" s="36"/>
    </row>
    <row r="58073" spans="12:14" x14ac:dyDescent="0.25">
      <c r="L58073" s="36"/>
      <c r="M58073" s="36"/>
      <c r="N58073" s="36"/>
    </row>
    <row r="58074" spans="12:14" x14ac:dyDescent="0.25">
      <c r="L58074" s="36"/>
      <c r="M58074" s="36"/>
      <c r="N58074" s="36"/>
    </row>
    <row r="58075" spans="12:14" x14ac:dyDescent="0.25">
      <c r="L58075" s="36"/>
      <c r="M58075" s="36"/>
      <c r="N58075" s="36"/>
    </row>
    <row r="58076" spans="12:14" x14ac:dyDescent="0.25">
      <c r="L58076" s="36"/>
      <c r="M58076" s="36"/>
      <c r="N58076" s="36"/>
    </row>
    <row r="58077" spans="12:14" x14ac:dyDescent="0.25">
      <c r="L58077" s="36"/>
      <c r="M58077" s="36"/>
      <c r="N58077" s="36"/>
    </row>
    <row r="58078" spans="12:14" x14ac:dyDescent="0.25">
      <c r="L58078" s="36"/>
      <c r="M58078" s="36"/>
      <c r="N58078" s="36"/>
    </row>
    <row r="58079" spans="12:14" x14ac:dyDescent="0.25">
      <c r="L58079" s="36"/>
      <c r="M58079" s="36"/>
      <c r="N58079" s="36"/>
    </row>
    <row r="58080" spans="12:14" x14ac:dyDescent="0.25">
      <c r="L58080" s="36"/>
      <c r="M58080" s="36"/>
      <c r="N58080" s="36"/>
    </row>
    <row r="58081" spans="12:14" x14ac:dyDescent="0.25">
      <c r="L58081" s="36"/>
      <c r="M58081" s="36"/>
      <c r="N58081" s="36"/>
    </row>
    <row r="58082" spans="12:14" x14ac:dyDescent="0.25">
      <c r="L58082" s="36"/>
      <c r="M58082" s="36"/>
      <c r="N58082" s="36"/>
    </row>
    <row r="58083" spans="12:14" x14ac:dyDescent="0.25">
      <c r="L58083" s="36"/>
      <c r="M58083" s="36"/>
      <c r="N58083" s="36"/>
    </row>
    <row r="58084" spans="12:14" x14ac:dyDescent="0.25">
      <c r="L58084" s="36"/>
      <c r="M58084" s="36"/>
      <c r="N58084" s="36"/>
    </row>
    <row r="58085" spans="12:14" x14ac:dyDescent="0.25">
      <c r="L58085" s="36"/>
      <c r="M58085" s="36"/>
      <c r="N58085" s="36"/>
    </row>
    <row r="58086" spans="12:14" x14ac:dyDescent="0.25">
      <c r="L58086" s="36"/>
      <c r="M58086" s="36"/>
      <c r="N58086" s="36"/>
    </row>
    <row r="58087" spans="12:14" x14ac:dyDescent="0.25">
      <c r="L58087" s="36"/>
      <c r="M58087" s="36"/>
      <c r="N58087" s="36"/>
    </row>
    <row r="58088" spans="12:14" x14ac:dyDescent="0.25">
      <c r="L58088" s="36"/>
      <c r="M58088" s="36"/>
      <c r="N58088" s="36"/>
    </row>
    <row r="58089" spans="12:14" x14ac:dyDescent="0.25">
      <c r="L58089" s="36"/>
      <c r="M58089" s="36"/>
      <c r="N58089" s="36"/>
    </row>
    <row r="58090" spans="12:14" x14ac:dyDescent="0.25">
      <c r="L58090" s="36"/>
      <c r="M58090" s="36"/>
      <c r="N58090" s="36"/>
    </row>
    <row r="58091" spans="12:14" x14ac:dyDescent="0.25">
      <c r="L58091" s="36"/>
      <c r="M58091" s="36"/>
      <c r="N58091" s="36"/>
    </row>
    <row r="58092" spans="12:14" x14ac:dyDescent="0.25">
      <c r="L58092" s="36"/>
      <c r="M58092" s="36"/>
      <c r="N58092" s="36"/>
    </row>
    <row r="58093" spans="12:14" x14ac:dyDescent="0.25">
      <c r="L58093" s="36"/>
      <c r="M58093" s="36"/>
      <c r="N58093" s="36"/>
    </row>
    <row r="58094" spans="12:14" x14ac:dyDescent="0.25">
      <c r="L58094" s="36"/>
      <c r="M58094" s="36"/>
      <c r="N58094" s="36"/>
    </row>
    <row r="58095" spans="12:14" x14ac:dyDescent="0.25">
      <c r="L58095" s="36"/>
      <c r="M58095" s="36"/>
      <c r="N58095" s="36"/>
    </row>
    <row r="58096" spans="12:14" x14ac:dyDescent="0.25">
      <c r="L58096" s="36"/>
      <c r="M58096" s="36"/>
      <c r="N58096" s="36"/>
    </row>
    <row r="58097" spans="12:14" x14ac:dyDescent="0.25">
      <c r="L58097" s="36"/>
      <c r="M58097" s="36"/>
      <c r="N58097" s="36"/>
    </row>
    <row r="58098" spans="12:14" x14ac:dyDescent="0.25">
      <c r="L58098" s="36"/>
      <c r="M58098" s="36"/>
      <c r="N58098" s="36"/>
    </row>
    <row r="58099" spans="12:14" x14ac:dyDescent="0.25">
      <c r="L58099" s="36"/>
      <c r="M58099" s="36"/>
      <c r="N58099" s="36"/>
    </row>
    <row r="58100" spans="12:14" x14ac:dyDescent="0.25">
      <c r="L58100" s="36"/>
      <c r="M58100" s="36"/>
      <c r="N58100" s="36"/>
    </row>
    <row r="58101" spans="12:14" x14ac:dyDescent="0.25">
      <c r="L58101" s="36"/>
      <c r="M58101" s="36"/>
      <c r="N58101" s="36"/>
    </row>
    <row r="58102" spans="12:14" x14ac:dyDescent="0.25">
      <c r="L58102" s="36"/>
      <c r="M58102" s="36"/>
      <c r="N58102" s="36"/>
    </row>
    <row r="58103" spans="12:14" x14ac:dyDescent="0.25">
      <c r="L58103" s="36"/>
      <c r="M58103" s="36"/>
      <c r="N58103" s="36"/>
    </row>
    <row r="58104" spans="12:14" x14ac:dyDescent="0.25">
      <c r="L58104" s="36"/>
      <c r="M58104" s="36"/>
      <c r="N58104" s="36"/>
    </row>
    <row r="58105" spans="12:14" x14ac:dyDescent="0.25">
      <c r="L58105" s="36"/>
      <c r="M58105" s="36"/>
      <c r="N58105" s="36"/>
    </row>
    <row r="58106" spans="12:14" x14ac:dyDescent="0.25">
      <c r="L58106" s="36"/>
      <c r="M58106" s="36"/>
      <c r="N58106" s="36"/>
    </row>
    <row r="58107" spans="12:14" x14ac:dyDescent="0.25">
      <c r="L58107" s="36"/>
      <c r="M58107" s="36"/>
      <c r="N58107" s="36"/>
    </row>
    <row r="58108" spans="12:14" x14ac:dyDescent="0.25">
      <c r="L58108" s="36"/>
      <c r="M58108" s="36"/>
      <c r="N58108" s="36"/>
    </row>
    <row r="58109" spans="12:14" x14ac:dyDescent="0.25">
      <c r="L58109" s="36"/>
      <c r="M58109" s="36"/>
      <c r="N58109" s="36"/>
    </row>
    <row r="58110" spans="12:14" x14ac:dyDescent="0.25">
      <c r="L58110" s="36"/>
      <c r="M58110" s="36"/>
      <c r="N58110" s="36"/>
    </row>
    <row r="58111" spans="12:14" x14ac:dyDescent="0.25">
      <c r="L58111" s="36"/>
      <c r="M58111" s="36"/>
      <c r="N58111" s="36"/>
    </row>
    <row r="58112" spans="12:14" x14ac:dyDescent="0.25">
      <c r="L58112" s="36"/>
      <c r="M58112" s="36"/>
      <c r="N58112" s="36"/>
    </row>
    <row r="58113" spans="12:14" x14ac:dyDescent="0.25">
      <c r="L58113" s="36"/>
      <c r="M58113" s="36"/>
      <c r="N58113" s="36"/>
    </row>
    <row r="58114" spans="12:14" x14ac:dyDescent="0.25">
      <c r="L58114" s="36"/>
      <c r="M58114" s="36"/>
      <c r="N58114" s="36"/>
    </row>
    <row r="58115" spans="12:14" x14ac:dyDescent="0.25">
      <c r="L58115" s="36"/>
      <c r="M58115" s="36"/>
      <c r="N58115" s="36"/>
    </row>
    <row r="58116" spans="12:14" x14ac:dyDescent="0.25">
      <c r="L58116" s="36"/>
      <c r="M58116" s="36"/>
      <c r="N58116" s="36"/>
    </row>
    <row r="58117" spans="12:14" x14ac:dyDescent="0.25">
      <c r="L58117" s="36"/>
      <c r="M58117" s="36"/>
      <c r="N58117" s="36"/>
    </row>
    <row r="58118" spans="12:14" x14ac:dyDescent="0.25">
      <c r="L58118" s="36"/>
      <c r="M58118" s="36"/>
      <c r="N58118" s="36"/>
    </row>
    <row r="58119" spans="12:14" x14ac:dyDescent="0.25">
      <c r="L58119" s="36"/>
      <c r="M58119" s="36"/>
      <c r="N58119" s="36"/>
    </row>
    <row r="58120" spans="12:14" x14ac:dyDescent="0.25">
      <c r="L58120" s="36"/>
      <c r="M58120" s="36"/>
      <c r="N58120" s="36"/>
    </row>
    <row r="58121" spans="12:14" x14ac:dyDescent="0.25">
      <c r="L58121" s="36"/>
      <c r="M58121" s="36"/>
      <c r="N58121" s="36"/>
    </row>
    <row r="58122" spans="12:14" x14ac:dyDescent="0.25">
      <c r="L58122" s="36"/>
      <c r="M58122" s="36"/>
      <c r="N58122" s="36"/>
    </row>
    <row r="58123" spans="12:14" x14ac:dyDescent="0.25">
      <c r="L58123" s="36"/>
      <c r="M58123" s="36"/>
      <c r="N58123" s="36"/>
    </row>
    <row r="58124" spans="12:14" x14ac:dyDescent="0.25">
      <c r="L58124" s="36"/>
      <c r="M58124" s="36"/>
      <c r="N58124" s="36"/>
    </row>
    <row r="58125" spans="12:14" x14ac:dyDescent="0.25">
      <c r="L58125" s="36"/>
      <c r="M58125" s="36"/>
      <c r="N58125" s="36"/>
    </row>
    <row r="58126" spans="12:14" x14ac:dyDescent="0.25">
      <c r="L58126" s="36"/>
      <c r="M58126" s="36"/>
      <c r="N58126" s="36"/>
    </row>
    <row r="58127" spans="12:14" x14ac:dyDescent="0.25">
      <c r="L58127" s="36"/>
      <c r="M58127" s="36"/>
      <c r="N58127" s="36"/>
    </row>
    <row r="58128" spans="12:14" x14ac:dyDescent="0.25">
      <c r="L58128" s="36"/>
      <c r="M58128" s="36"/>
      <c r="N58128" s="36"/>
    </row>
    <row r="58129" spans="12:14" x14ac:dyDescent="0.25">
      <c r="L58129" s="36"/>
      <c r="M58129" s="36"/>
      <c r="N58129" s="36"/>
    </row>
    <row r="58130" spans="12:14" x14ac:dyDescent="0.25">
      <c r="L58130" s="36"/>
      <c r="M58130" s="36"/>
      <c r="N58130" s="36"/>
    </row>
    <row r="58131" spans="12:14" x14ac:dyDescent="0.25">
      <c r="L58131" s="36"/>
      <c r="M58131" s="36"/>
      <c r="N58131" s="36"/>
    </row>
    <row r="58132" spans="12:14" x14ac:dyDescent="0.25">
      <c r="L58132" s="36"/>
      <c r="M58132" s="36"/>
      <c r="N58132" s="36"/>
    </row>
    <row r="58133" spans="12:14" x14ac:dyDescent="0.25">
      <c r="L58133" s="36"/>
      <c r="M58133" s="36"/>
      <c r="N58133" s="36"/>
    </row>
    <row r="58134" spans="12:14" x14ac:dyDescent="0.25">
      <c r="L58134" s="36"/>
      <c r="M58134" s="36"/>
      <c r="N58134" s="36"/>
    </row>
    <row r="58135" spans="12:14" x14ac:dyDescent="0.25">
      <c r="L58135" s="36"/>
      <c r="M58135" s="36"/>
      <c r="N58135" s="36"/>
    </row>
    <row r="58136" spans="12:14" x14ac:dyDescent="0.25">
      <c r="L58136" s="36"/>
      <c r="M58136" s="36"/>
      <c r="N58136" s="36"/>
    </row>
    <row r="58137" spans="12:14" x14ac:dyDescent="0.25">
      <c r="L58137" s="36"/>
      <c r="M58137" s="36"/>
      <c r="N58137" s="36"/>
    </row>
    <row r="58138" spans="12:14" x14ac:dyDescent="0.25">
      <c r="L58138" s="36"/>
      <c r="M58138" s="36"/>
      <c r="N58138" s="36"/>
    </row>
    <row r="58139" spans="12:14" x14ac:dyDescent="0.25">
      <c r="L58139" s="36"/>
      <c r="M58139" s="36"/>
      <c r="N58139" s="36"/>
    </row>
    <row r="58140" spans="12:14" x14ac:dyDescent="0.25">
      <c r="L58140" s="36"/>
      <c r="M58140" s="36"/>
      <c r="N58140" s="36"/>
    </row>
    <row r="58141" spans="12:14" x14ac:dyDescent="0.25">
      <c r="L58141" s="36"/>
      <c r="M58141" s="36"/>
      <c r="N58141" s="36"/>
    </row>
    <row r="58142" spans="12:14" x14ac:dyDescent="0.25">
      <c r="L58142" s="36"/>
      <c r="M58142" s="36"/>
      <c r="N58142" s="36"/>
    </row>
    <row r="58143" spans="12:14" x14ac:dyDescent="0.25">
      <c r="L58143" s="36"/>
      <c r="M58143" s="36"/>
      <c r="N58143" s="36"/>
    </row>
    <row r="58144" spans="12:14" x14ac:dyDescent="0.25">
      <c r="L58144" s="36"/>
      <c r="M58144" s="36"/>
      <c r="N58144" s="36"/>
    </row>
    <row r="58145" spans="12:14" x14ac:dyDescent="0.25">
      <c r="L58145" s="36"/>
      <c r="M58145" s="36"/>
      <c r="N58145" s="36"/>
    </row>
    <row r="58146" spans="12:14" x14ac:dyDescent="0.25">
      <c r="L58146" s="36"/>
      <c r="M58146" s="36"/>
      <c r="N58146" s="36"/>
    </row>
    <row r="58147" spans="12:14" x14ac:dyDescent="0.25">
      <c r="L58147" s="36"/>
      <c r="M58147" s="36"/>
      <c r="N58147" s="36"/>
    </row>
    <row r="58148" spans="12:14" x14ac:dyDescent="0.25">
      <c r="L58148" s="36"/>
      <c r="M58148" s="36"/>
      <c r="N58148" s="36"/>
    </row>
    <row r="58149" spans="12:14" x14ac:dyDescent="0.25">
      <c r="L58149" s="36"/>
      <c r="M58149" s="36"/>
      <c r="N58149" s="36"/>
    </row>
    <row r="58150" spans="12:14" x14ac:dyDescent="0.25">
      <c r="L58150" s="36"/>
      <c r="M58150" s="36"/>
      <c r="N58150" s="36"/>
    </row>
    <row r="58151" spans="12:14" x14ac:dyDescent="0.25">
      <c r="L58151" s="36"/>
      <c r="M58151" s="36"/>
      <c r="N58151" s="36"/>
    </row>
    <row r="58152" spans="12:14" x14ac:dyDescent="0.25">
      <c r="L58152" s="36"/>
      <c r="M58152" s="36"/>
      <c r="N58152" s="36"/>
    </row>
    <row r="58153" spans="12:14" x14ac:dyDescent="0.25">
      <c r="L58153" s="36"/>
      <c r="M58153" s="36"/>
      <c r="N58153" s="36"/>
    </row>
    <row r="58154" spans="12:14" x14ac:dyDescent="0.25">
      <c r="L58154" s="36"/>
      <c r="M58154" s="36"/>
      <c r="N58154" s="36"/>
    </row>
    <row r="58155" spans="12:14" x14ac:dyDescent="0.25">
      <c r="L58155" s="36"/>
      <c r="M58155" s="36"/>
      <c r="N58155" s="36"/>
    </row>
    <row r="58156" spans="12:14" x14ac:dyDescent="0.25">
      <c r="L58156" s="36"/>
      <c r="M58156" s="36"/>
      <c r="N58156" s="36"/>
    </row>
    <row r="58157" spans="12:14" x14ac:dyDescent="0.25">
      <c r="L58157" s="36"/>
      <c r="M58157" s="36"/>
      <c r="N58157" s="36"/>
    </row>
    <row r="58158" spans="12:14" x14ac:dyDescent="0.25">
      <c r="L58158" s="36"/>
      <c r="M58158" s="36"/>
      <c r="N58158" s="36"/>
    </row>
    <row r="58159" spans="12:14" x14ac:dyDescent="0.25">
      <c r="L58159" s="36"/>
      <c r="M58159" s="36"/>
      <c r="N58159" s="36"/>
    </row>
    <row r="58160" spans="12:14" x14ac:dyDescent="0.25">
      <c r="L58160" s="36"/>
      <c r="M58160" s="36"/>
      <c r="N58160" s="36"/>
    </row>
    <row r="58161" spans="12:14" x14ac:dyDescent="0.25">
      <c r="L58161" s="36"/>
      <c r="M58161" s="36"/>
      <c r="N58161" s="36"/>
    </row>
    <row r="58162" spans="12:14" x14ac:dyDescent="0.25">
      <c r="L58162" s="36"/>
      <c r="M58162" s="36"/>
      <c r="N58162" s="36"/>
    </row>
    <row r="58163" spans="12:14" x14ac:dyDescent="0.25">
      <c r="L58163" s="36"/>
      <c r="M58163" s="36"/>
      <c r="N58163" s="36"/>
    </row>
    <row r="58164" spans="12:14" x14ac:dyDescent="0.25">
      <c r="L58164" s="36"/>
      <c r="M58164" s="36"/>
      <c r="N58164" s="36"/>
    </row>
    <row r="58165" spans="12:14" x14ac:dyDescent="0.25">
      <c r="L58165" s="36"/>
      <c r="M58165" s="36"/>
      <c r="N58165" s="36"/>
    </row>
    <row r="58166" spans="12:14" x14ac:dyDescent="0.25">
      <c r="L58166" s="36"/>
      <c r="M58166" s="36"/>
      <c r="N58166" s="36"/>
    </row>
    <row r="58167" spans="12:14" x14ac:dyDescent="0.25">
      <c r="L58167" s="36"/>
      <c r="M58167" s="36"/>
      <c r="N58167" s="36"/>
    </row>
    <row r="58168" spans="12:14" x14ac:dyDescent="0.25">
      <c r="L58168" s="36"/>
      <c r="M58168" s="36"/>
      <c r="N58168" s="36"/>
    </row>
    <row r="58169" spans="12:14" x14ac:dyDescent="0.25">
      <c r="L58169" s="36"/>
      <c r="M58169" s="36"/>
      <c r="N58169" s="36"/>
    </row>
    <row r="58170" spans="12:14" x14ac:dyDescent="0.25">
      <c r="L58170" s="36"/>
      <c r="M58170" s="36"/>
      <c r="N58170" s="36"/>
    </row>
    <row r="58171" spans="12:14" x14ac:dyDescent="0.25">
      <c r="L58171" s="36"/>
      <c r="M58171" s="36"/>
      <c r="N58171" s="36"/>
    </row>
    <row r="58172" spans="12:14" x14ac:dyDescent="0.25">
      <c r="L58172" s="36"/>
      <c r="M58172" s="36"/>
      <c r="N58172" s="36"/>
    </row>
    <row r="58173" spans="12:14" x14ac:dyDescent="0.25">
      <c r="L58173" s="36"/>
      <c r="M58173" s="36"/>
      <c r="N58173" s="36"/>
    </row>
    <row r="58174" spans="12:14" x14ac:dyDescent="0.25">
      <c r="L58174" s="36"/>
      <c r="M58174" s="36"/>
      <c r="N58174" s="36"/>
    </row>
    <row r="58175" spans="12:14" x14ac:dyDescent="0.25">
      <c r="L58175" s="36"/>
      <c r="M58175" s="36"/>
      <c r="N58175" s="36"/>
    </row>
    <row r="58176" spans="12:14" x14ac:dyDescent="0.25">
      <c r="L58176" s="36"/>
      <c r="M58176" s="36"/>
      <c r="N58176" s="36"/>
    </row>
    <row r="58177" spans="12:14" x14ac:dyDescent="0.25">
      <c r="L58177" s="36"/>
      <c r="M58177" s="36"/>
      <c r="N58177" s="36"/>
    </row>
    <row r="58178" spans="12:14" x14ac:dyDescent="0.25">
      <c r="L58178" s="36"/>
      <c r="M58178" s="36"/>
      <c r="N58178" s="36"/>
    </row>
    <row r="58179" spans="12:14" x14ac:dyDescent="0.25">
      <c r="L58179" s="36"/>
      <c r="M58179" s="36"/>
      <c r="N58179" s="36"/>
    </row>
    <row r="58180" spans="12:14" x14ac:dyDescent="0.25">
      <c r="L58180" s="36"/>
      <c r="M58180" s="36"/>
      <c r="N58180" s="36"/>
    </row>
    <row r="58181" spans="12:14" x14ac:dyDescent="0.25">
      <c r="L58181" s="36"/>
      <c r="M58181" s="36"/>
      <c r="N58181" s="36"/>
    </row>
    <row r="58182" spans="12:14" x14ac:dyDescent="0.25">
      <c r="L58182" s="36"/>
      <c r="M58182" s="36"/>
      <c r="N58182" s="36"/>
    </row>
    <row r="58183" spans="12:14" x14ac:dyDescent="0.25">
      <c r="L58183" s="36"/>
      <c r="M58183" s="36"/>
      <c r="N58183" s="36"/>
    </row>
    <row r="58184" spans="12:14" x14ac:dyDescent="0.25">
      <c r="L58184" s="36"/>
      <c r="M58184" s="36"/>
      <c r="N58184" s="36"/>
    </row>
    <row r="58185" spans="12:14" x14ac:dyDescent="0.25">
      <c r="L58185" s="36"/>
      <c r="M58185" s="36"/>
      <c r="N58185" s="36"/>
    </row>
    <row r="58186" spans="12:14" x14ac:dyDescent="0.25">
      <c r="L58186" s="36"/>
      <c r="M58186" s="36"/>
      <c r="N58186" s="36"/>
    </row>
    <row r="58187" spans="12:14" x14ac:dyDescent="0.25">
      <c r="L58187" s="36"/>
      <c r="M58187" s="36"/>
      <c r="N58187" s="36"/>
    </row>
    <row r="58188" spans="12:14" x14ac:dyDescent="0.25">
      <c r="L58188" s="36"/>
      <c r="M58188" s="36"/>
      <c r="N58188" s="36"/>
    </row>
    <row r="58189" spans="12:14" x14ac:dyDescent="0.25">
      <c r="L58189" s="36"/>
      <c r="M58189" s="36"/>
      <c r="N58189" s="36"/>
    </row>
    <row r="58190" spans="12:14" x14ac:dyDescent="0.25">
      <c r="L58190" s="36"/>
      <c r="M58190" s="36"/>
      <c r="N58190" s="36"/>
    </row>
    <row r="58191" spans="12:14" x14ac:dyDescent="0.25">
      <c r="L58191" s="36"/>
      <c r="M58191" s="36"/>
      <c r="N58191" s="36"/>
    </row>
    <row r="58192" spans="12:14" x14ac:dyDescent="0.25">
      <c r="L58192" s="36"/>
      <c r="M58192" s="36"/>
      <c r="N58192" s="36"/>
    </row>
    <row r="58193" spans="12:14" x14ac:dyDescent="0.25">
      <c r="L58193" s="36"/>
      <c r="M58193" s="36"/>
      <c r="N58193" s="36"/>
    </row>
    <row r="58194" spans="12:14" x14ac:dyDescent="0.25">
      <c r="L58194" s="36"/>
      <c r="M58194" s="36"/>
      <c r="N58194" s="36"/>
    </row>
    <row r="58195" spans="12:14" x14ac:dyDescent="0.25">
      <c r="L58195" s="36"/>
      <c r="M58195" s="36"/>
      <c r="N58195" s="36"/>
    </row>
    <row r="58196" spans="12:14" x14ac:dyDescent="0.25">
      <c r="L58196" s="36"/>
      <c r="M58196" s="36"/>
      <c r="N58196" s="36"/>
    </row>
    <row r="58197" spans="12:14" x14ac:dyDescent="0.25">
      <c r="L58197" s="36"/>
      <c r="M58197" s="36"/>
      <c r="N58197" s="36"/>
    </row>
    <row r="58198" spans="12:14" x14ac:dyDescent="0.25">
      <c r="L58198" s="36"/>
      <c r="M58198" s="36"/>
      <c r="N58198" s="36"/>
    </row>
    <row r="58199" spans="12:14" x14ac:dyDescent="0.25">
      <c r="L58199" s="36"/>
      <c r="M58199" s="36"/>
      <c r="N58199" s="36"/>
    </row>
    <row r="58200" spans="12:14" x14ac:dyDescent="0.25">
      <c r="L58200" s="36"/>
      <c r="M58200" s="36"/>
      <c r="N58200" s="36"/>
    </row>
    <row r="58201" spans="12:14" x14ac:dyDescent="0.25">
      <c r="L58201" s="36"/>
      <c r="M58201" s="36"/>
      <c r="N58201" s="36"/>
    </row>
    <row r="58202" spans="12:14" x14ac:dyDescent="0.25">
      <c r="L58202" s="36"/>
      <c r="M58202" s="36"/>
      <c r="N58202" s="36"/>
    </row>
    <row r="58203" spans="12:14" x14ac:dyDescent="0.25">
      <c r="L58203" s="36"/>
      <c r="M58203" s="36"/>
      <c r="N58203" s="36"/>
    </row>
    <row r="58204" spans="12:14" x14ac:dyDescent="0.25">
      <c r="L58204" s="36"/>
      <c r="M58204" s="36"/>
      <c r="N58204" s="36"/>
    </row>
    <row r="58205" spans="12:14" x14ac:dyDescent="0.25">
      <c r="L58205" s="36"/>
      <c r="M58205" s="36"/>
      <c r="N58205" s="36"/>
    </row>
    <row r="58206" spans="12:14" x14ac:dyDescent="0.25">
      <c r="L58206" s="36"/>
      <c r="M58206" s="36"/>
      <c r="N58206" s="36"/>
    </row>
    <row r="58207" spans="12:14" x14ac:dyDescent="0.25">
      <c r="L58207" s="36"/>
      <c r="M58207" s="36"/>
      <c r="N58207" s="36"/>
    </row>
    <row r="58208" spans="12:14" x14ac:dyDescent="0.25">
      <c r="L58208" s="36"/>
      <c r="M58208" s="36"/>
      <c r="N58208" s="36"/>
    </row>
    <row r="58209" spans="12:14" x14ac:dyDescent="0.25">
      <c r="L58209" s="36"/>
      <c r="M58209" s="36"/>
      <c r="N58209" s="36"/>
    </row>
    <row r="58210" spans="12:14" x14ac:dyDescent="0.25">
      <c r="L58210" s="36"/>
      <c r="M58210" s="36"/>
      <c r="N58210" s="36"/>
    </row>
    <row r="58211" spans="12:14" x14ac:dyDescent="0.25">
      <c r="L58211" s="36"/>
      <c r="M58211" s="36"/>
      <c r="N58211" s="36"/>
    </row>
    <row r="58212" spans="12:14" x14ac:dyDescent="0.25">
      <c r="L58212" s="36"/>
      <c r="M58212" s="36"/>
      <c r="N58212" s="36"/>
    </row>
    <row r="58213" spans="12:14" x14ac:dyDescent="0.25">
      <c r="L58213" s="36"/>
      <c r="M58213" s="36"/>
      <c r="N58213" s="36"/>
    </row>
    <row r="58214" spans="12:14" x14ac:dyDescent="0.25">
      <c r="L58214" s="36"/>
      <c r="M58214" s="36"/>
      <c r="N58214" s="36"/>
    </row>
    <row r="58215" spans="12:14" x14ac:dyDescent="0.25">
      <c r="L58215" s="36"/>
      <c r="M58215" s="36"/>
      <c r="N58215" s="36"/>
    </row>
    <row r="58216" spans="12:14" x14ac:dyDescent="0.25">
      <c r="L58216" s="36"/>
      <c r="M58216" s="36"/>
      <c r="N58216" s="36"/>
    </row>
    <row r="58217" spans="12:14" x14ac:dyDescent="0.25">
      <c r="L58217" s="36"/>
      <c r="M58217" s="36"/>
      <c r="N58217" s="36"/>
    </row>
    <row r="58218" spans="12:14" x14ac:dyDescent="0.25">
      <c r="L58218" s="36"/>
      <c r="M58218" s="36"/>
      <c r="N58218" s="36"/>
    </row>
    <row r="58219" spans="12:14" x14ac:dyDescent="0.25">
      <c r="L58219" s="36"/>
      <c r="M58219" s="36"/>
      <c r="N58219" s="36"/>
    </row>
    <row r="58220" spans="12:14" x14ac:dyDescent="0.25">
      <c r="L58220" s="36"/>
      <c r="M58220" s="36"/>
      <c r="N58220" s="36"/>
    </row>
    <row r="58221" spans="12:14" x14ac:dyDescent="0.25">
      <c r="L58221" s="36"/>
      <c r="M58221" s="36"/>
      <c r="N58221" s="36"/>
    </row>
    <row r="58222" spans="12:14" x14ac:dyDescent="0.25">
      <c r="L58222" s="36"/>
      <c r="M58222" s="36"/>
      <c r="N58222" s="36"/>
    </row>
    <row r="58223" spans="12:14" x14ac:dyDescent="0.25">
      <c r="L58223" s="36"/>
      <c r="M58223" s="36"/>
      <c r="N58223" s="36"/>
    </row>
    <row r="58224" spans="12:14" x14ac:dyDescent="0.25">
      <c r="L58224" s="36"/>
      <c r="M58224" s="36"/>
      <c r="N58224" s="36"/>
    </row>
    <row r="58225" spans="12:14" x14ac:dyDescent="0.25">
      <c r="L58225" s="36"/>
      <c r="M58225" s="36"/>
      <c r="N58225" s="36"/>
    </row>
    <row r="58226" spans="12:14" x14ac:dyDescent="0.25">
      <c r="L58226" s="36"/>
      <c r="M58226" s="36"/>
      <c r="N58226" s="36"/>
    </row>
    <row r="58227" spans="12:14" x14ac:dyDescent="0.25">
      <c r="L58227" s="36"/>
      <c r="M58227" s="36"/>
      <c r="N58227" s="36"/>
    </row>
    <row r="58228" spans="12:14" x14ac:dyDescent="0.25">
      <c r="L58228" s="36"/>
      <c r="M58228" s="36"/>
      <c r="N58228" s="36"/>
    </row>
    <row r="58229" spans="12:14" x14ac:dyDescent="0.25">
      <c r="L58229" s="36"/>
      <c r="M58229" s="36"/>
      <c r="N58229" s="36"/>
    </row>
    <row r="58230" spans="12:14" x14ac:dyDescent="0.25">
      <c r="L58230" s="36"/>
      <c r="M58230" s="36"/>
      <c r="N58230" s="36"/>
    </row>
    <row r="58231" spans="12:14" x14ac:dyDescent="0.25">
      <c r="L58231" s="36"/>
      <c r="M58231" s="36"/>
      <c r="N58231" s="36"/>
    </row>
    <row r="58232" spans="12:14" x14ac:dyDescent="0.25">
      <c r="L58232" s="36"/>
      <c r="M58232" s="36"/>
      <c r="N58232" s="36"/>
    </row>
    <row r="58233" spans="12:14" x14ac:dyDescent="0.25">
      <c r="L58233" s="36"/>
      <c r="M58233" s="36"/>
      <c r="N58233" s="36"/>
    </row>
    <row r="58234" spans="12:14" x14ac:dyDescent="0.25">
      <c r="L58234" s="36"/>
      <c r="M58234" s="36"/>
      <c r="N58234" s="36"/>
    </row>
    <row r="58235" spans="12:14" x14ac:dyDescent="0.25">
      <c r="L58235" s="36"/>
      <c r="M58235" s="36"/>
      <c r="N58235" s="36"/>
    </row>
    <row r="58236" spans="12:14" x14ac:dyDescent="0.25">
      <c r="L58236" s="36"/>
      <c r="M58236" s="36"/>
      <c r="N58236" s="36"/>
    </row>
    <row r="58237" spans="12:14" x14ac:dyDescent="0.25">
      <c r="L58237" s="36"/>
      <c r="M58237" s="36"/>
      <c r="N58237" s="36"/>
    </row>
    <row r="58238" spans="12:14" x14ac:dyDescent="0.25">
      <c r="L58238" s="36"/>
      <c r="M58238" s="36"/>
      <c r="N58238" s="36"/>
    </row>
    <row r="58239" spans="12:14" x14ac:dyDescent="0.25">
      <c r="L58239" s="36"/>
      <c r="M58239" s="36"/>
      <c r="N58239" s="36"/>
    </row>
    <row r="58240" spans="12:14" x14ac:dyDescent="0.25">
      <c r="L58240" s="36"/>
      <c r="M58240" s="36"/>
      <c r="N58240" s="36"/>
    </row>
    <row r="58241" spans="12:14" x14ac:dyDescent="0.25">
      <c r="L58241" s="36"/>
      <c r="M58241" s="36"/>
      <c r="N58241" s="36"/>
    </row>
    <row r="58242" spans="12:14" x14ac:dyDescent="0.25">
      <c r="L58242" s="36"/>
      <c r="M58242" s="36"/>
      <c r="N58242" s="36"/>
    </row>
    <row r="58243" spans="12:14" x14ac:dyDescent="0.25">
      <c r="L58243" s="36"/>
      <c r="M58243" s="36"/>
      <c r="N58243" s="36"/>
    </row>
    <row r="58244" spans="12:14" x14ac:dyDescent="0.25">
      <c r="L58244" s="36"/>
      <c r="M58244" s="36"/>
      <c r="N58244" s="36"/>
    </row>
    <row r="58245" spans="12:14" x14ac:dyDescent="0.25">
      <c r="L58245" s="36"/>
      <c r="M58245" s="36"/>
      <c r="N58245" s="36"/>
    </row>
    <row r="58246" spans="12:14" x14ac:dyDescent="0.25">
      <c r="L58246" s="36"/>
      <c r="M58246" s="36"/>
      <c r="N58246" s="36"/>
    </row>
    <row r="58247" spans="12:14" x14ac:dyDescent="0.25">
      <c r="L58247" s="36"/>
      <c r="M58247" s="36"/>
      <c r="N58247" s="36"/>
    </row>
    <row r="58248" spans="12:14" x14ac:dyDescent="0.25">
      <c r="L58248" s="36"/>
      <c r="M58248" s="36"/>
      <c r="N58248" s="36"/>
    </row>
    <row r="58249" spans="12:14" x14ac:dyDescent="0.25">
      <c r="L58249" s="36"/>
      <c r="M58249" s="36"/>
      <c r="N58249" s="36"/>
    </row>
    <row r="58250" spans="12:14" x14ac:dyDescent="0.25">
      <c r="L58250" s="36"/>
      <c r="M58250" s="36"/>
      <c r="N58250" s="36"/>
    </row>
    <row r="58251" spans="12:14" x14ac:dyDescent="0.25">
      <c r="L58251" s="36"/>
      <c r="M58251" s="36"/>
      <c r="N58251" s="36"/>
    </row>
    <row r="58252" spans="12:14" x14ac:dyDescent="0.25">
      <c r="L58252" s="36"/>
      <c r="M58252" s="36"/>
      <c r="N58252" s="36"/>
    </row>
    <row r="58253" spans="12:14" x14ac:dyDescent="0.25">
      <c r="L58253" s="36"/>
      <c r="M58253" s="36"/>
      <c r="N58253" s="36"/>
    </row>
    <row r="58254" spans="12:14" x14ac:dyDescent="0.25">
      <c r="L58254" s="36"/>
      <c r="M58254" s="36"/>
      <c r="N58254" s="36"/>
    </row>
    <row r="58255" spans="12:14" x14ac:dyDescent="0.25">
      <c r="L58255" s="36"/>
      <c r="M58255" s="36"/>
      <c r="N58255" s="36"/>
    </row>
    <row r="58256" spans="12:14" x14ac:dyDescent="0.25">
      <c r="L58256" s="36"/>
      <c r="M58256" s="36"/>
      <c r="N58256" s="36"/>
    </row>
    <row r="58257" spans="12:14" x14ac:dyDescent="0.25">
      <c r="L58257" s="36"/>
      <c r="M58257" s="36"/>
      <c r="N58257" s="36"/>
    </row>
    <row r="58258" spans="12:14" x14ac:dyDescent="0.25">
      <c r="L58258" s="36"/>
      <c r="M58258" s="36"/>
      <c r="N58258" s="36"/>
    </row>
    <row r="58259" spans="12:14" x14ac:dyDescent="0.25">
      <c r="L58259" s="36"/>
      <c r="M58259" s="36"/>
      <c r="N58259" s="36"/>
    </row>
    <row r="58260" spans="12:14" x14ac:dyDescent="0.25">
      <c r="L58260" s="36"/>
      <c r="M58260" s="36"/>
      <c r="N58260" s="36"/>
    </row>
    <row r="58261" spans="12:14" x14ac:dyDescent="0.25">
      <c r="L58261" s="36"/>
      <c r="M58261" s="36"/>
      <c r="N58261" s="36"/>
    </row>
    <row r="58262" spans="12:14" x14ac:dyDescent="0.25">
      <c r="L58262" s="36"/>
      <c r="M58262" s="36"/>
      <c r="N58262" s="36"/>
    </row>
    <row r="58263" spans="12:14" x14ac:dyDescent="0.25">
      <c r="L58263" s="36"/>
      <c r="M58263" s="36"/>
      <c r="N58263" s="36"/>
    </row>
    <row r="58264" spans="12:14" x14ac:dyDescent="0.25">
      <c r="L58264" s="36"/>
      <c r="M58264" s="36"/>
      <c r="N58264" s="36"/>
    </row>
    <row r="58265" spans="12:14" x14ac:dyDescent="0.25">
      <c r="L58265" s="36"/>
      <c r="M58265" s="36"/>
      <c r="N58265" s="36"/>
    </row>
    <row r="58266" spans="12:14" x14ac:dyDescent="0.25">
      <c r="L58266" s="36"/>
      <c r="M58266" s="36"/>
      <c r="N58266" s="36"/>
    </row>
    <row r="58267" spans="12:14" x14ac:dyDescent="0.25">
      <c r="L58267" s="36"/>
      <c r="M58267" s="36"/>
      <c r="N58267" s="36"/>
    </row>
    <row r="58268" spans="12:14" x14ac:dyDescent="0.25">
      <c r="L58268" s="36"/>
      <c r="M58268" s="36"/>
      <c r="N58268" s="36"/>
    </row>
    <row r="58269" spans="12:14" x14ac:dyDescent="0.25">
      <c r="L58269" s="36"/>
      <c r="M58269" s="36"/>
      <c r="N58269" s="36"/>
    </row>
    <row r="58270" spans="12:14" x14ac:dyDescent="0.25">
      <c r="L58270" s="36"/>
      <c r="M58270" s="36"/>
      <c r="N58270" s="36"/>
    </row>
    <row r="58271" spans="12:14" x14ac:dyDescent="0.25">
      <c r="L58271" s="36"/>
      <c r="M58271" s="36"/>
      <c r="N58271" s="36"/>
    </row>
    <row r="58272" spans="12:14" x14ac:dyDescent="0.25">
      <c r="L58272" s="36"/>
      <c r="M58272" s="36"/>
      <c r="N58272" s="36"/>
    </row>
    <row r="58273" spans="12:14" x14ac:dyDescent="0.25">
      <c r="L58273" s="36"/>
      <c r="M58273" s="36"/>
      <c r="N58273" s="36"/>
    </row>
    <row r="58274" spans="12:14" x14ac:dyDescent="0.25">
      <c r="L58274" s="36"/>
      <c r="M58274" s="36"/>
      <c r="N58274" s="36"/>
    </row>
    <row r="58275" spans="12:14" x14ac:dyDescent="0.25">
      <c r="L58275" s="36"/>
      <c r="M58275" s="36"/>
      <c r="N58275" s="36"/>
    </row>
    <row r="58276" spans="12:14" x14ac:dyDescent="0.25">
      <c r="L58276" s="36"/>
      <c r="M58276" s="36"/>
      <c r="N58276" s="36"/>
    </row>
    <row r="58277" spans="12:14" x14ac:dyDescent="0.25">
      <c r="L58277" s="36"/>
      <c r="M58277" s="36"/>
      <c r="N58277" s="36"/>
    </row>
    <row r="58278" spans="12:14" x14ac:dyDescent="0.25">
      <c r="L58278" s="36"/>
      <c r="M58278" s="36"/>
      <c r="N58278" s="36"/>
    </row>
    <row r="58279" spans="12:14" x14ac:dyDescent="0.25">
      <c r="L58279" s="36"/>
      <c r="M58279" s="36"/>
      <c r="N58279" s="36"/>
    </row>
    <row r="58280" spans="12:14" x14ac:dyDescent="0.25">
      <c r="L58280" s="36"/>
      <c r="M58280" s="36"/>
      <c r="N58280" s="36"/>
    </row>
    <row r="58281" spans="12:14" x14ac:dyDescent="0.25">
      <c r="L58281" s="36"/>
      <c r="M58281" s="36"/>
      <c r="N58281" s="36"/>
    </row>
    <row r="58282" spans="12:14" x14ac:dyDescent="0.25">
      <c r="L58282" s="36"/>
      <c r="M58282" s="36"/>
      <c r="N58282" s="36"/>
    </row>
    <row r="58283" spans="12:14" x14ac:dyDescent="0.25">
      <c r="L58283" s="36"/>
      <c r="M58283" s="36"/>
      <c r="N58283" s="36"/>
    </row>
    <row r="58284" spans="12:14" x14ac:dyDescent="0.25">
      <c r="L58284" s="36"/>
      <c r="M58284" s="36"/>
      <c r="N58284" s="36"/>
    </row>
    <row r="58285" spans="12:14" x14ac:dyDescent="0.25">
      <c r="L58285" s="36"/>
      <c r="M58285" s="36"/>
      <c r="N58285" s="36"/>
    </row>
    <row r="58286" spans="12:14" x14ac:dyDescent="0.25">
      <c r="L58286" s="36"/>
      <c r="M58286" s="36"/>
      <c r="N58286" s="36"/>
    </row>
    <row r="58287" spans="12:14" x14ac:dyDescent="0.25">
      <c r="L58287" s="36"/>
      <c r="M58287" s="36"/>
      <c r="N58287" s="36"/>
    </row>
    <row r="58288" spans="12:14" x14ac:dyDescent="0.25">
      <c r="L58288" s="36"/>
      <c r="M58288" s="36"/>
      <c r="N58288" s="36"/>
    </row>
    <row r="58289" spans="12:14" x14ac:dyDescent="0.25">
      <c r="L58289" s="36"/>
      <c r="M58289" s="36"/>
      <c r="N58289" s="36"/>
    </row>
    <row r="58290" spans="12:14" x14ac:dyDescent="0.25">
      <c r="L58290" s="36"/>
      <c r="M58290" s="36"/>
      <c r="N58290" s="36"/>
    </row>
    <row r="58291" spans="12:14" x14ac:dyDescent="0.25">
      <c r="L58291" s="36"/>
      <c r="M58291" s="36"/>
      <c r="N58291" s="36"/>
    </row>
    <row r="58292" spans="12:14" x14ac:dyDescent="0.25">
      <c r="L58292" s="36"/>
      <c r="M58292" s="36"/>
      <c r="N58292" s="36"/>
    </row>
    <row r="58293" spans="12:14" x14ac:dyDescent="0.25">
      <c r="L58293" s="36"/>
      <c r="M58293" s="36"/>
      <c r="N58293" s="36"/>
    </row>
    <row r="58294" spans="12:14" x14ac:dyDescent="0.25">
      <c r="L58294" s="36"/>
      <c r="M58294" s="36"/>
      <c r="N58294" s="36"/>
    </row>
    <row r="58295" spans="12:14" x14ac:dyDescent="0.25">
      <c r="L58295" s="36"/>
      <c r="M58295" s="36"/>
      <c r="N58295" s="36"/>
    </row>
    <row r="58296" spans="12:14" x14ac:dyDescent="0.25">
      <c r="L58296" s="36"/>
      <c r="M58296" s="36"/>
      <c r="N58296" s="36"/>
    </row>
    <row r="58297" spans="12:14" x14ac:dyDescent="0.25">
      <c r="L58297" s="36"/>
      <c r="M58297" s="36"/>
      <c r="N58297" s="36"/>
    </row>
    <row r="58298" spans="12:14" x14ac:dyDescent="0.25">
      <c r="L58298" s="36"/>
      <c r="M58298" s="36"/>
      <c r="N58298" s="36"/>
    </row>
    <row r="58299" spans="12:14" x14ac:dyDescent="0.25">
      <c r="L58299" s="36"/>
      <c r="M58299" s="36"/>
      <c r="N58299" s="36"/>
    </row>
    <row r="58300" spans="12:14" x14ac:dyDescent="0.25">
      <c r="L58300" s="36"/>
      <c r="M58300" s="36"/>
      <c r="N58300" s="36"/>
    </row>
    <row r="58301" spans="12:14" x14ac:dyDescent="0.25">
      <c r="L58301" s="36"/>
      <c r="M58301" s="36"/>
      <c r="N58301" s="36"/>
    </row>
    <row r="58302" spans="12:14" x14ac:dyDescent="0.25">
      <c r="L58302" s="36"/>
      <c r="M58302" s="36"/>
      <c r="N58302" s="36"/>
    </row>
    <row r="58303" spans="12:14" x14ac:dyDescent="0.25">
      <c r="L58303" s="36"/>
      <c r="M58303" s="36"/>
      <c r="N58303" s="36"/>
    </row>
    <row r="58304" spans="12:14" x14ac:dyDescent="0.25">
      <c r="L58304" s="36"/>
      <c r="M58304" s="36"/>
      <c r="N58304" s="36"/>
    </row>
    <row r="58305" spans="12:14" x14ac:dyDescent="0.25">
      <c r="L58305" s="36"/>
      <c r="M58305" s="36"/>
      <c r="N58305" s="36"/>
    </row>
    <row r="58306" spans="12:14" x14ac:dyDescent="0.25">
      <c r="L58306" s="36"/>
      <c r="M58306" s="36"/>
      <c r="N58306" s="36"/>
    </row>
    <row r="58307" spans="12:14" x14ac:dyDescent="0.25">
      <c r="L58307" s="36"/>
      <c r="M58307" s="36"/>
      <c r="N58307" s="36"/>
    </row>
    <row r="58308" spans="12:14" x14ac:dyDescent="0.25">
      <c r="L58308" s="36"/>
      <c r="M58308" s="36"/>
      <c r="N58308" s="36"/>
    </row>
    <row r="58309" spans="12:14" x14ac:dyDescent="0.25">
      <c r="L58309" s="36"/>
      <c r="M58309" s="36"/>
      <c r="N58309" s="36"/>
    </row>
    <row r="58310" spans="12:14" x14ac:dyDescent="0.25">
      <c r="L58310" s="36"/>
      <c r="M58310" s="36"/>
      <c r="N58310" s="36"/>
    </row>
    <row r="58311" spans="12:14" x14ac:dyDescent="0.25">
      <c r="L58311" s="36"/>
      <c r="M58311" s="36"/>
      <c r="N58311" s="36"/>
    </row>
    <row r="58312" spans="12:14" x14ac:dyDescent="0.25">
      <c r="L58312" s="36"/>
      <c r="M58312" s="36"/>
      <c r="N58312" s="36"/>
    </row>
    <row r="58313" spans="12:14" x14ac:dyDescent="0.25">
      <c r="L58313" s="36"/>
      <c r="M58313" s="36"/>
      <c r="N58313" s="36"/>
    </row>
    <row r="58314" spans="12:14" x14ac:dyDescent="0.25">
      <c r="L58314" s="36"/>
      <c r="M58314" s="36"/>
      <c r="N58314" s="36"/>
    </row>
    <row r="58315" spans="12:14" x14ac:dyDescent="0.25">
      <c r="L58315" s="36"/>
      <c r="M58315" s="36"/>
      <c r="N58315" s="36"/>
    </row>
    <row r="58316" spans="12:14" x14ac:dyDescent="0.25">
      <c r="L58316" s="36"/>
      <c r="M58316" s="36"/>
      <c r="N58316" s="36"/>
    </row>
    <row r="58317" spans="12:14" x14ac:dyDescent="0.25">
      <c r="L58317" s="36"/>
      <c r="M58317" s="36"/>
      <c r="N58317" s="36"/>
    </row>
    <row r="58318" spans="12:14" x14ac:dyDescent="0.25">
      <c r="L58318" s="36"/>
      <c r="M58318" s="36"/>
      <c r="N58318" s="36"/>
    </row>
    <row r="58319" spans="12:14" x14ac:dyDescent="0.25">
      <c r="L58319" s="36"/>
      <c r="M58319" s="36"/>
      <c r="N58319" s="36"/>
    </row>
    <row r="58320" spans="12:14" x14ac:dyDescent="0.25">
      <c r="L58320" s="36"/>
      <c r="M58320" s="36"/>
      <c r="N58320" s="36"/>
    </row>
    <row r="58321" spans="12:14" x14ac:dyDescent="0.25">
      <c r="L58321" s="36"/>
      <c r="M58321" s="36"/>
      <c r="N58321" s="36"/>
    </row>
    <row r="58322" spans="12:14" x14ac:dyDescent="0.25">
      <c r="L58322" s="36"/>
      <c r="M58322" s="36"/>
      <c r="N58322" s="36"/>
    </row>
    <row r="58323" spans="12:14" x14ac:dyDescent="0.25">
      <c r="L58323" s="36"/>
      <c r="M58323" s="36"/>
      <c r="N58323" s="36"/>
    </row>
    <row r="58324" spans="12:14" x14ac:dyDescent="0.25">
      <c r="L58324" s="36"/>
      <c r="M58324" s="36"/>
      <c r="N58324" s="36"/>
    </row>
    <row r="58325" spans="12:14" x14ac:dyDescent="0.25">
      <c r="L58325" s="36"/>
      <c r="M58325" s="36"/>
      <c r="N58325" s="36"/>
    </row>
    <row r="58326" spans="12:14" x14ac:dyDescent="0.25">
      <c r="L58326" s="36"/>
      <c r="M58326" s="36"/>
      <c r="N58326" s="36"/>
    </row>
    <row r="58327" spans="12:14" x14ac:dyDescent="0.25">
      <c r="L58327" s="36"/>
      <c r="M58327" s="36"/>
      <c r="N58327" s="36"/>
    </row>
    <row r="58328" spans="12:14" x14ac:dyDescent="0.25">
      <c r="L58328" s="36"/>
      <c r="M58328" s="36"/>
      <c r="N58328" s="36"/>
    </row>
    <row r="58329" spans="12:14" x14ac:dyDescent="0.25">
      <c r="L58329" s="36"/>
      <c r="M58329" s="36"/>
      <c r="N58329" s="36"/>
    </row>
    <row r="58330" spans="12:14" x14ac:dyDescent="0.25">
      <c r="L58330" s="36"/>
      <c r="M58330" s="36"/>
      <c r="N58330" s="36"/>
    </row>
    <row r="58331" spans="12:14" x14ac:dyDescent="0.25">
      <c r="L58331" s="36"/>
      <c r="M58331" s="36"/>
      <c r="N58331" s="36"/>
    </row>
    <row r="58332" spans="12:14" x14ac:dyDescent="0.25">
      <c r="L58332" s="36"/>
      <c r="M58332" s="36"/>
      <c r="N58332" s="36"/>
    </row>
    <row r="58333" spans="12:14" x14ac:dyDescent="0.25">
      <c r="L58333" s="36"/>
      <c r="M58333" s="36"/>
      <c r="N58333" s="36"/>
    </row>
    <row r="58334" spans="12:14" x14ac:dyDescent="0.25">
      <c r="L58334" s="36"/>
      <c r="M58334" s="36"/>
      <c r="N58334" s="36"/>
    </row>
    <row r="58335" spans="12:14" x14ac:dyDescent="0.25">
      <c r="L58335" s="36"/>
      <c r="M58335" s="36"/>
      <c r="N58335" s="36"/>
    </row>
    <row r="58336" spans="12:14" x14ac:dyDescent="0.25">
      <c r="L58336" s="36"/>
      <c r="M58336" s="36"/>
      <c r="N58336" s="36"/>
    </row>
    <row r="58337" spans="12:14" x14ac:dyDescent="0.25">
      <c r="L58337" s="36"/>
      <c r="M58337" s="36"/>
      <c r="N58337" s="36"/>
    </row>
    <row r="58338" spans="12:14" x14ac:dyDescent="0.25">
      <c r="L58338" s="36"/>
      <c r="M58338" s="36"/>
      <c r="N58338" s="36"/>
    </row>
    <row r="58339" spans="12:14" x14ac:dyDescent="0.25">
      <c r="L58339" s="36"/>
      <c r="M58339" s="36"/>
      <c r="N58339" s="36"/>
    </row>
    <row r="58340" spans="12:14" x14ac:dyDescent="0.25">
      <c r="L58340" s="36"/>
      <c r="M58340" s="36"/>
      <c r="N58340" s="36"/>
    </row>
    <row r="58341" spans="12:14" x14ac:dyDescent="0.25">
      <c r="L58341" s="36"/>
      <c r="M58341" s="36"/>
      <c r="N58341" s="36"/>
    </row>
    <row r="58342" spans="12:14" x14ac:dyDescent="0.25">
      <c r="L58342" s="36"/>
      <c r="M58342" s="36"/>
      <c r="N58342" s="36"/>
    </row>
    <row r="58343" spans="12:14" x14ac:dyDescent="0.25">
      <c r="L58343" s="36"/>
      <c r="M58343" s="36"/>
      <c r="N58343" s="36"/>
    </row>
    <row r="58344" spans="12:14" x14ac:dyDescent="0.25">
      <c r="L58344" s="36"/>
      <c r="M58344" s="36"/>
      <c r="N58344" s="36"/>
    </row>
    <row r="58345" spans="12:14" x14ac:dyDescent="0.25">
      <c r="L58345" s="36"/>
      <c r="M58345" s="36"/>
      <c r="N58345" s="36"/>
    </row>
    <row r="58346" spans="12:14" x14ac:dyDescent="0.25">
      <c r="L58346" s="36"/>
      <c r="M58346" s="36"/>
      <c r="N58346" s="36"/>
    </row>
    <row r="58347" spans="12:14" x14ac:dyDescent="0.25">
      <c r="L58347" s="36"/>
      <c r="M58347" s="36"/>
      <c r="N58347" s="36"/>
    </row>
    <row r="58348" spans="12:14" x14ac:dyDescent="0.25">
      <c r="L58348" s="36"/>
      <c r="M58348" s="36"/>
      <c r="N58348" s="36"/>
    </row>
    <row r="58349" spans="12:14" x14ac:dyDescent="0.25">
      <c r="L58349" s="36"/>
      <c r="M58349" s="36"/>
      <c r="N58349" s="36"/>
    </row>
    <row r="58350" spans="12:14" x14ac:dyDescent="0.25">
      <c r="L58350" s="36"/>
      <c r="M58350" s="36"/>
      <c r="N58350" s="36"/>
    </row>
    <row r="58351" spans="12:14" x14ac:dyDescent="0.25">
      <c r="L58351" s="36"/>
      <c r="M58351" s="36"/>
      <c r="N58351" s="36"/>
    </row>
    <row r="58352" spans="12:14" x14ac:dyDescent="0.25">
      <c r="L58352" s="36"/>
      <c r="M58352" s="36"/>
      <c r="N58352" s="36"/>
    </row>
    <row r="58353" spans="12:14" x14ac:dyDescent="0.25">
      <c r="L58353" s="36"/>
      <c r="M58353" s="36"/>
      <c r="N58353" s="36"/>
    </row>
    <row r="58354" spans="12:14" x14ac:dyDescent="0.25">
      <c r="L58354" s="36"/>
      <c r="M58354" s="36"/>
      <c r="N58354" s="36"/>
    </row>
    <row r="58355" spans="12:14" x14ac:dyDescent="0.25">
      <c r="L58355" s="36"/>
      <c r="M58355" s="36"/>
      <c r="N58355" s="36"/>
    </row>
    <row r="58356" spans="12:14" x14ac:dyDescent="0.25">
      <c r="L58356" s="36"/>
      <c r="M58356" s="36"/>
      <c r="N58356" s="36"/>
    </row>
    <row r="58357" spans="12:14" x14ac:dyDescent="0.25">
      <c r="L58357" s="36"/>
      <c r="M58357" s="36"/>
      <c r="N58357" s="36"/>
    </row>
    <row r="58358" spans="12:14" x14ac:dyDescent="0.25">
      <c r="L58358" s="36"/>
      <c r="M58358" s="36"/>
      <c r="N58358" s="36"/>
    </row>
    <row r="58359" spans="12:14" x14ac:dyDescent="0.25">
      <c r="L58359" s="36"/>
      <c r="M58359" s="36"/>
      <c r="N58359" s="36"/>
    </row>
    <row r="58360" spans="12:14" x14ac:dyDescent="0.25">
      <c r="L58360" s="36"/>
      <c r="M58360" s="36"/>
      <c r="N58360" s="36"/>
    </row>
    <row r="58361" spans="12:14" x14ac:dyDescent="0.25">
      <c r="L58361" s="36"/>
      <c r="M58361" s="36"/>
      <c r="N58361" s="36"/>
    </row>
    <row r="58362" spans="12:14" x14ac:dyDescent="0.25">
      <c r="L58362" s="36"/>
      <c r="M58362" s="36"/>
      <c r="N58362" s="36"/>
    </row>
    <row r="58363" spans="12:14" x14ac:dyDescent="0.25">
      <c r="L58363" s="36"/>
      <c r="M58363" s="36"/>
      <c r="N58363" s="36"/>
    </row>
    <row r="58364" spans="12:14" x14ac:dyDescent="0.25">
      <c r="L58364" s="36"/>
      <c r="M58364" s="36"/>
      <c r="N58364" s="36"/>
    </row>
    <row r="58365" spans="12:14" x14ac:dyDescent="0.25">
      <c r="L58365" s="36"/>
      <c r="M58365" s="36"/>
      <c r="N58365" s="36"/>
    </row>
    <row r="58366" spans="12:14" x14ac:dyDescent="0.25">
      <c r="L58366" s="36"/>
      <c r="M58366" s="36"/>
      <c r="N58366" s="36"/>
    </row>
    <row r="58367" spans="12:14" x14ac:dyDescent="0.25">
      <c r="L58367" s="36"/>
      <c r="M58367" s="36"/>
      <c r="N58367" s="36"/>
    </row>
    <row r="58368" spans="12:14" x14ac:dyDescent="0.25">
      <c r="L58368" s="36"/>
      <c r="M58368" s="36"/>
      <c r="N58368" s="36"/>
    </row>
    <row r="58369" spans="12:14" x14ac:dyDescent="0.25">
      <c r="L58369" s="36"/>
      <c r="M58369" s="36"/>
      <c r="N58369" s="36"/>
    </row>
    <row r="58370" spans="12:14" x14ac:dyDescent="0.25">
      <c r="L58370" s="36"/>
      <c r="M58370" s="36"/>
      <c r="N58370" s="36"/>
    </row>
    <row r="58371" spans="12:14" x14ac:dyDescent="0.25">
      <c r="L58371" s="36"/>
      <c r="M58371" s="36"/>
      <c r="N58371" s="36"/>
    </row>
    <row r="58372" spans="12:14" x14ac:dyDescent="0.25">
      <c r="L58372" s="36"/>
      <c r="M58372" s="36"/>
      <c r="N58372" s="36"/>
    </row>
    <row r="58373" spans="12:14" x14ac:dyDescent="0.25">
      <c r="L58373" s="36"/>
      <c r="M58373" s="36"/>
      <c r="N58373" s="36"/>
    </row>
    <row r="58374" spans="12:14" x14ac:dyDescent="0.25">
      <c r="L58374" s="36"/>
      <c r="M58374" s="36"/>
      <c r="N58374" s="36"/>
    </row>
    <row r="58375" spans="12:14" x14ac:dyDescent="0.25">
      <c r="L58375" s="36"/>
      <c r="M58375" s="36"/>
      <c r="N58375" s="36"/>
    </row>
    <row r="58376" spans="12:14" x14ac:dyDescent="0.25">
      <c r="L58376" s="36"/>
      <c r="M58376" s="36"/>
      <c r="N58376" s="36"/>
    </row>
    <row r="58377" spans="12:14" x14ac:dyDescent="0.25">
      <c r="L58377" s="36"/>
      <c r="M58377" s="36"/>
      <c r="N58377" s="36"/>
    </row>
    <row r="58378" spans="12:14" x14ac:dyDescent="0.25">
      <c r="L58378" s="36"/>
      <c r="M58378" s="36"/>
      <c r="N58378" s="36"/>
    </row>
    <row r="58379" spans="12:14" x14ac:dyDescent="0.25">
      <c r="L58379" s="36"/>
      <c r="M58379" s="36"/>
      <c r="N58379" s="36"/>
    </row>
    <row r="58380" spans="12:14" x14ac:dyDescent="0.25">
      <c r="L58380" s="36"/>
      <c r="M58380" s="36"/>
      <c r="N58380" s="36"/>
    </row>
    <row r="58381" spans="12:14" x14ac:dyDescent="0.25">
      <c r="L58381" s="36"/>
      <c r="M58381" s="36"/>
      <c r="N58381" s="36"/>
    </row>
    <row r="58382" spans="12:14" x14ac:dyDescent="0.25">
      <c r="L58382" s="36"/>
      <c r="M58382" s="36"/>
      <c r="N58382" s="36"/>
    </row>
    <row r="58383" spans="12:14" x14ac:dyDescent="0.25">
      <c r="L58383" s="36"/>
      <c r="M58383" s="36"/>
      <c r="N58383" s="36"/>
    </row>
    <row r="58384" spans="12:14" x14ac:dyDescent="0.25">
      <c r="L58384" s="36"/>
      <c r="M58384" s="36"/>
      <c r="N58384" s="36"/>
    </row>
    <row r="58385" spans="12:14" x14ac:dyDescent="0.25">
      <c r="L58385" s="36"/>
      <c r="M58385" s="36"/>
      <c r="N58385" s="36"/>
    </row>
    <row r="58386" spans="12:14" x14ac:dyDescent="0.25">
      <c r="L58386" s="36"/>
      <c r="M58386" s="36"/>
      <c r="N58386" s="36"/>
    </row>
    <row r="58387" spans="12:14" x14ac:dyDescent="0.25">
      <c r="L58387" s="36"/>
      <c r="M58387" s="36"/>
      <c r="N58387" s="36"/>
    </row>
    <row r="58388" spans="12:14" x14ac:dyDescent="0.25">
      <c r="L58388" s="36"/>
      <c r="M58388" s="36"/>
      <c r="N58388" s="36"/>
    </row>
    <row r="58389" spans="12:14" x14ac:dyDescent="0.25">
      <c r="L58389" s="36"/>
      <c r="M58389" s="36"/>
      <c r="N58389" s="36"/>
    </row>
    <row r="58390" spans="12:14" x14ac:dyDescent="0.25">
      <c r="L58390" s="36"/>
      <c r="M58390" s="36"/>
      <c r="N58390" s="36"/>
    </row>
    <row r="58391" spans="12:14" x14ac:dyDescent="0.25">
      <c r="L58391" s="36"/>
      <c r="M58391" s="36"/>
      <c r="N58391" s="36"/>
    </row>
    <row r="58392" spans="12:14" x14ac:dyDescent="0.25">
      <c r="L58392" s="36"/>
      <c r="M58392" s="36"/>
      <c r="N58392" s="36"/>
    </row>
    <row r="58393" spans="12:14" x14ac:dyDescent="0.25">
      <c r="L58393" s="36"/>
      <c r="M58393" s="36"/>
      <c r="N58393" s="36"/>
    </row>
    <row r="58394" spans="12:14" x14ac:dyDescent="0.25">
      <c r="L58394" s="36"/>
      <c r="M58394" s="36"/>
      <c r="N58394" s="36"/>
    </row>
    <row r="58395" spans="12:14" x14ac:dyDescent="0.25">
      <c r="L58395" s="36"/>
      <c r="M58395" s="36"/>
      <c r="N58395" s="36"/>
    </row>
    <row r="58396" spans="12:14" x14ac:dyDescent="0.25">
      <c r="L58396" s="36"/>
      <c r="M58396" s="36"/>
      <c r="N58396" s="36"/>
    </row>
    <row r="58397" spans="12:14" x14ac:dyDescent="0.25">
      <c r="L58397" s="36"/>
      <c r="M58397" s="36"/>
      <c r="N58397" s="36"/>
    </row>
    <row r="58398" spans="12:14" x14ac:dyDescent="0.25">
      <c r="L58398" s="36"/>
      <c r="M58398" s="36"/>
      <c r="N58398" s="36"/>
    </row>
    <row r="58399" spans="12:14" x14ac:dyDescent="0.25">
      <c r="L58399" s="36"/>
      <c r="M58399" s="36"/>
      <c r="N58399" s="36"/>
    </row>
    <row r="58400" spans="12:14" x14ac:dyDescent="0.25">
      <c r="L58400" s="36"/>
      <c r="M58400" s="36"/>
      <c r="N58400" s="36"/>
    </row>
    <row r="58401" spans="12:14" x14ac:dyDescent="0.25">
      <c r="L58401" s="36"/>
      <c r="M58401" s="36"/>
      <c r="N58401" s="36"/>
    </row>
    <row r="58402" spans="12:14" x14ac:dyDescent="0.25">
      <c r="L58402" s="36"/>
      <c r="M58402" s="36"/>
      <c r="N58402" s="36"/>
    </row>
    <row r="58403" spans="12:14" x14ac:dyDescent="0.25">
      <c r="L58403" s="36"/>
      <c r="M58403" s="36"/>
      <c r="N58403" s="36"/>
    </row>
    <row r="58404" spans="12:14" x14ac:dyDescent="0.25">
      <c r="L58404" s="36"/>
      <c r="M58404" s="36"/>
      <c r="N58404" s="36"/>
    </row>
    <row r="58405" spans="12:14" x14ac:dyDescent="0.25">
      <c r="L58405" s="36"/>
      <c r="M58405" s="36"/>
      <c r="N58405" s="36"/>
    </row>
    <row r="58406" spans="12:14" x14ac:dyDescent="0.25">
      <c r="L58406" s="36"/>
      <c r="M58406" s="36"/>
      <c r="N58406" s="36"/>
    </row>
    <row r="58407" spans="12:14" x14ac:dyDescent="0.25">
      <c r="L58407" s="36"/>
      <c r="M58407" s="36"/>
      <c r="N58407" s="36"/>
    </row>
    <row r="58408" spans="12:14" x14ac:dyDescent="0.25">
      <c r="L58408" s="36"/>
      <c r="M58408" s="36"/>
      <c r="N58408" s="36"/>
    </row>
    <row r="58409" spans="12:14" x14ac:dyDescent="0.25">
      <c r="L58409" s="36"/>
      <c r="M58409" s="36"/>
      <c r="N58409" s="36"/>
    </row>
    <row r="58410" spans="12:14" x14ac:dyDescent="0.25">
      <c r="L58410" s="36"/>
      <c r="M58410" s="36"/>
      <c r="N58410" s="36"/>
    </row>
    <row r="58411" spans="12:14" x14ac:dyDescent="0.25">
      <c r="L58411" s="36"/>
      <c r="M58411" s="36"/>
      <c r="N58411" s="36"/>
    </row>
    <row r="58412" spans="12:14" x14ac:dyDescent="0.25">
      <c r="L58412" s="36"/>
      <c r="M58412" s="36"/>
      <c r="N58412" s="36"/>
    </row>
    <row r="58413" spans="12:14" x14ac:dyDescent="0.25">
      <c r="L58413" s="36"/>
      <c r="M58413" s="36"/>
      <c r="N58413" s="36"/>
    </row>
    <row r="58414" spans="12:14" x14ac:dyDescent="0.25">
      <c r="L58414" s="36"/>
      <c r="M58414" s="36"/>
      <c r="N58414" s="36"/>
    </row>
    <row r="58415" spans="12:14" x14ac:dyDescent="0.25">
      <c r="L58415" s="36"/>
      <c r="M58415" s="36"/>
      <c r="N58415" s="36"/>
    </row>
    <row r="58416" spans="12:14" x14ac:dyDescent="0.25">
      <c r="L58416" s="36"/>
      <c r="M58416" s="36"/>
      <c r="N58416" s="36"/>
    </row>
    <row r="58417" spans="12:14" x14ac:dyDescent="0.25">
      <c r="L58417" s="36"/>
      <c r="M58417" s="36"/>
      <c r="N58417" s="36"/>
    </row>
    <row r="58418" spans="12:14" x14ac:dyDescent="0.25">
      <c r="L58418" s="36"/>
      <c r="M58418" s="36"/>
      <c r="N58418" s="36"/>
    </row>
    <row r="58419" spans="12:14" x14ac:dyDescent="0.25">
      <c r="L58419" s="36"/>
      <c r="M58419" s="36"/>
      <c r="N58419" s="36"/>
    </row>
    <row r="58420" spans="12:14" x14ac:dyDescent="0.25">
      <c r="L58420" s="36"/>
      <c r="M58420" s="36"/>
      <c r="N58420" s="36"/>
    </row>
    <row r="58421" spans="12:14" x14ac:dyDescent="0.25">
      <c r="L58421" s="36"/>
      <c r="M58421" s="36"/>
      <c r="N58421" s="36"/>
    </row>
    <row r="58422" spans="12:14" x14ac:dyDescent="0.25">
      <c r="L58422" s="36"/>
      <c r="M58422" s="36"/>
      <c r="N58422" s="36"/>
    </row>
    <row r="58423" spans="12:14" x14ac:dyDescent="0.25">
      <c r="L58423" s="36"/>
      <c r="M58423" s="36"/>
      <c r="N58423" s="36"/>
    </row>
    <row r="58424" spans="12:14" x14ac:dyDescent="0.25">
      <c r="L58424" s="36"/>
      <c r="M58424" s="36"/>
      <c r="N58424" s="36"/>
    </row>
    <row r="58425" spans="12:14" x14ac:dyDescent="0.25">
      <c r="L58425" s="36"/>
      <c r="M58425" s="36"/>
      <c r="N58425" s="36"/>
    </row>
    <row r="58426" spans="12:14" x14ac:dyDescent="0.25">
      <c r="L58426" s="36"/>
      <c r="M58426" s="36"/>
      <c r="N58426" s="36"/>
    </row>
    <row r="58427" spans="12:14" x14ac:dyDescent="0.25">
      <c r="L58427" s="36"/>
      <c r="M58427" s="36"/>
      <c r="N58427" s="36"/>
    </row>
    <row r="58428" spans="12:14" x14ac:dyDescent="0.25">
      <c r="L58428" s="36"/>
      <c r="M58428" s="36"/>
      <c r="N58428" s="36"/>
    </row>
    <row r="58429" spans="12:14" x14ac:dyDescent="0.25">
      <c r="L58429" s="36"/>
      <c r="M58429" s="36"/>
      <c r="N58429" s="36"/>
    </row>
    <row r="58430" spans="12:14" x14ac:dyDescent="0.25">
      <c r="L58430" s="36"/>
      <c r="M58430" s="36"/>
      <c r="N58430" s="36"/>
    </row>
    <row r="58431" spans="12:14" x14ac:dyDescent="0.25">
      <c r="L58431" s="36"/>
      <c r="M58431" s="36"/>
      <c r="N58431" s="36"/>
    </row>
    <row r="58432" spans="12:14" x14ac:dyDescent="0.25">
      <c r="L58432" s="36"/>
      <c r="M58432" s="36"/>
      <c r="N58432" s="36"/>
    </row>
    <row r="58433" spans="12:14" x14ac:dyDescent="0.25">
      <c r="L58433" s="36"/>
      <c r="M58433" s="36"/>
      <c r="N58433" s="36"/>
    </row>
    <row r="58434" spans="12:14" x14ac:dyDescent="0.25">
      <c r="L58434" s="36"/>
      <c r="M58434" s="36"/>
      <c r="N58434" s="36"/>
    </row>
    <row r="58435" spans="12:14" x14ac:dyDescent="0.25">
      <c r="L58435" s="36"/>
      <c r="M58435" s="36"/>
      <c r="N58435" s="36"/>
    </row>
    <row r="58436" spans="12:14" x14ac:dyDescent="0.25">
      <c r="L58436" s="36"/>
      <c r="M58436" s="36"/>
      <c r="N58436" s="36"/>
    </row>
    <row r="58437" spans="12:14" x14ac:dyDescent="0.25">
      <c r="L58437" s="36"/>
      <c r="M58437" s="36"/>
      <c r="N58437" s="36"/>
    </row>
    <row r="58438" spans="12:14" x14ac:dyDescent="0.25">
      <c r="L58438" s="36"/>
      <c r="M58438" s="36"/>
      <c r="N58438" s="36"/>
    </row>
    <row r="58439" spans="12:14" x14ac:dyDescent="0.25">
      <c r="L58439" s="36"/>
      <c r="M58439" s="36"/>
      <c r="N58439" s="36"/>
    </row>
    <row r="58440" spans="12:14" x14ac:dyDescent="0.25">
      <c r="L58440" s="36"/>
      <c r="M58440" s="36"/>
      <c r="N58440" s="36"/>
    </row>
    <row r="58441" spans="12:14" x14ac:dyDescent="0.25">
      <c r="L58441" s="36"/>
      <c r="M58441" s="36"/>
      <c r="N58441" s="36"/>
    </row>
    <row r="58442" spans="12:14" x14ac:dyDescent="0.25">
      <c r="L58442" s="36"/>
      <c r="M58442" s="36"/>
      <c r="N58442" s="36"/>
    </row>
    <row r="58443" spans="12:14" x14ac:dyDescent="0.25">
      <c r="L58443" s="36"/>
      <c r="M58443" s="36"/>
      <c r="N58443" s="36"/>
    </row>
    <row r="58444" spans="12:14" x14ac:dyDescent="0.25">
      <c r="L58444" s="36"/>
      <c r="M58444" s="36"/>
      <c r="N58444" s="36"/>
    </row>
    <row r="58445" spans="12:14" x14ac:dyDescent="0.25">
      <c r="L58445" s="36"/>
      <c r="M58445" s="36"/>
      <c r="N58445" s="36"/>
    </row>
    <row r="58446" spans="12:14" x14ac:dyDescent="0.25">
      <c r="L58446" s="36"/>
      <c r="M58446" s="36"/>
      <c r="N58446" s="36"/>
    </row>
    <row r="58447" spans="12:14" x14ac:dyDescent="0.25">
      <c r="L58447" s="36"/>
      <c r="M58447" s="36"/>
      <c r="N58447" s="36"/>
    </row>
    <row r="58448" spans="12:14" x14ac:dyDescent="0.25">
      <c r="L58448" s="36"/>
      <c r="M58448" s="36"/>
      <c r="N58448" s="36"/>
    </row>
    <row r="58449" spans="12:14" x14ac:dyDescent="0.25">
      <c r="L58449" s="36"/>
      <c r="M58449" s="36"/>
      <c r="N58449" s="36"/>
    </row>
    <row r="58450" spans="12:14" x14ac:dyDescent="0.25">
      <c r="L58450" s="36"/>
      <c r="M58450" s="36"/>
      <c r="N58450" s="36"/>
    </row>
    <row r="58451" spans="12:14" x14ac:dyDescent="0.25">
      <c r="L58451" s="36"/>
      <c r="M58451" s="36"/>
      <c r="N58451" s="36"/>
    </row>
    <row r="58452" spans="12:14" x14ac:dyDescent="0.25">
      <c r="L58452" s="36"/>
      <c r="M58452" s="36"/>
      <c r="N58452" s="36"/>
    </row>
    <row r="58453" spans="12:14" x14ac:dyDescent="0.25">
      <c r="L58453" s="36"/>
      <c r="M58453" s="36"/>
      <c r="N58453" s="36"/>
    </row>
    <row r="58454" spans="12:14" x14ac:dyDescent="0.25">
      <c r="L58454" s="36"/>
      <c r="M58454" s="36"/>
      <c r="N58454" s="36"/>
    </row>
    <row r="58455" spans="12:14" x14ac:dyDescent="0.25">
      <c r="L58455" s="36"/>
      <c r="M58455" s="36"/>
      <c r="N58455" s="36"/>
    </row>
    <row r="58456" spans="12:14" x14ac:dyDescent="0.25">
      <c r="L58456" s="36"/>
      <c r="M58456" s="36"/>
      <c r="N58456" s="36"/>
    </row>
    <row r="58457" spans="12:14" x14ac:dyDescent="0.25">
      <c r="L58457" s="36"/>
      <c r="M58457" s="36"/>
      <c r="N58457" s="36"/>
    </row>
    <row r="58458" spans="12:14" x14ac:dyDescent="0.25">
      <c r="L58458" s="36"/>
      <c r="M58458" s="36"/>
      <c r="N58458" s="36"/>
    </row>
    <row r="58459" spans="12:14" x14ac:dyDescent="0.25">
      <c r="L58459" s="36"/>
      <c r="M58459" s="36"/>
      <c r="N58459" s="36"/>
    </row>
    <row r="58460" spans="12:14" x14ac:dyDescent="0.25">
      <c r="L58460" s="36"/>
      <c r="M58460" s="36"/>
      <c r="N58460" s="36"/>
    </row>
    <row r="58461" spans="12:14" x14ac:dyDescent="0.25">
      <c r="L58461" s="36"/>
      <c r="M58461" s="36"/>
      <c r="N58461" s="36"/>
    </row>
    <row r="58462" spans="12:14" x14ac:dyDescent="0.25">
      <c r="L58462" s="36"/>
      <c r="M58462" s="36"/>
      <c r="N58462" s="36"/>
    </row>
    <row r="58463" spans="12:14" x14ac:dyDescent="0.25">
      <c r="L58463" s="36"/>
      <c r="M58463" s="36"/>
      <c r="N58463" s="36"/>
    </row>
    <row r="58464" spans="12:14" x14ac:dyDescent="0.25">
      <c r="L58464" s="36"/>
      <c r="M58464" s="36"/>
      <c r="N58464" s="36"/>
    </row>
    <row r="58465" spans="12:14" x14ac:dyDescent="0.25">
      <c r="L58465" s="36"/>
      <c r="M58465" s="36"/>
      <c r="N58465" s="36"/>
    </row>
    <row r="58466" spans="12:14" x14ac:dyDescent="0.25">
      <c r="L58466" s="36"/>
      <c r="M58466" s="36"/>
      <c r="N58466" s="36"/>
    </row>
    <row r="58467" spans="12:14" x14ac:dyDescent="0.25">
      <c r="L58467" s="36"/>
      <c r="M58467" s="36"/>
      <c r="N58467" s="36"/>
    </row>
    <row r="58468" spans="12:14" x14ac:dyDescent="0.25">
      <c r="L58468" s="36"/>
      <c r="M58468" s="36"/>
      <c r="N58468" s="36"/>
    </row>
    <row r="58469" spans="12:14" x14ac:dyDescent="0.25">
      <c r="L58469" s="36"/>
      <c r="M58469" s="36"/>
      <c r="N58469" s="36"/>
    </row>
    <row r="58470" spans="12:14" x14ac:dyDescent="0.25">
      <c r="L58470" s="36"/>
      <c r="M58470" s="36"/>
      <c r="N58470" s="36"/>
    </row>
    <row r="58471" spans="12:14" x14ac:dyDescent="0.25">
      <c r="L58471" s="36"/>
      <c r="M58471" s="36"/>
      <c r="N58471" s="36"/>
    </row>
    <row r="58472" spans="12:14" x14ac:dyDescent="0.25">
      <c r="L58472" s="36"/>
      <c r="M58472" s="36"/>
      <c r="N58472" s="36"/>
    </row>
    <row r="58473" spans="12:14" x14ac:dyDescent="0.25">
      <c r="L58473" s="36"/>
      <c r="M58473" s="36"/>
      <c r="N58473" s="36"/>
    </row>
    <row r="58474" spans="12:14" x14ac:dyDescent="0.25">
      <c r="L58474" s="36"/>
      <c r="M58474" s="36"/>
      <c r="N58474" s="36"/>
    </row>
    <row r="58475" spans="12:14" x14ac:dyDescent="0.25">
      <c r="L58475" s="36"/>
      <c r="M58475" s="36"/>
      <c r="N58475" s="36"/>
    </row>
    <row r="58476" spans="12:14" x14ac:dyDescent="0.25">
      <c r="L58476" s="36"/>
      <c r="M58476" s="36"/>
      <c r="N58476" s="36"/>
    </row>
    <row r="58477" spans="12:14" x14ac:dyDescent="0.25">
      <c r="L58477" s="36"/>
      <c r="M58477" s="36"/>
      <c r="N58477" s="36"/>
    </row>
    <row r="58478" spans="12:14" x14ac:dyDescent="0.25">
      <c r="L58478" s="36"/>
      <c r="M58478" s="36"/>
      <c r="N58478" s="36"/>
    </row>
    <row r="58479" spans="12:14" x14ac:dyDescent="0.25">
      <c r="L58479" s="36"/>
      <c r="M58479" s="36"/>
      <c r="N58479" s="36"/>
    </row>
    <row r="58480" spans="12:14" x14ac:dyDescent="0.25">
      <c r="L58480" s="36"/>
      <c r="M58480" s="36"/>
      <c r="N58480" s="36"/>
    </row>
    <row r="58481" spans="12:14" x14ac:dyDescent="0.25">
      <c r="L58481" s="36"/>
      <c r="M58481" s="36"/>
      <c r="N58481" s="36"/>
    </row>
    <row r="58482" spans="12:14" x14ac:dyDescent="0.25">
      <c r="L58482" s="36"/>
      <c r="M58482" s="36"/>
      <c r="N58482" s="36"/>
    </row>
    <row r="58483" spans="12:14" x14ac:dyDescent="0.25">
      <c r="L58483" s="36"/>
      <c r="M58483" s="36"/>
      <c r="N58483" s="36"/>
    </row>
    <row r="58484" spans="12:14" x14ac:dyDescent="0.25">
      <c r="L58484" s="36"/>
      <c r="M58484" s="36"/>
      <c r="N58484" s="36"/>
    </row>
    <row r="58485" spans="12:14" x14ac:dyDescent="0.25">
      <c r="L58485" s="36"/>
      <c r="M58485" s="36"/>
      <c r="N58485" s="36"/>
    </row>
    <row r="58486" spans="12:14" x14ac:dyDescent="0.25">
      <c r="L58486" s="36"/>
      <c r="M58486" s="36"/>
      <c r="N58486" s="36"/>
    </row>
    <row r="58487" spans="12:14" x14ac:dyDescent="0.25">
      <c r="L58487" s="36"/>
      <c r="M58487" s="36"/>
      <c r="N58487" s="36"/>
    </row>
    <row r="58488" spans="12:14" x14ac:dyDescent="0.25">
      <c r="L58488" s="36"/>
      <c r="M58488" s="36"/>
      <c r="N58488" s="36"/>
    </row>
    <row r="58489" spans="12:14" x14ac:dyDescent="0.25">
      <c r="L58489" s="36"/>
      <c r="M58489" s="36"/>
      <c r="N58489" s="36"/>
    </row>
    <row r="58490" spans="12:14" x14ac:dyDescent="0.25">
      <c r="L58490" s="36"/>
      <c r="M58490" s="36"/>
      <c r="N58490" s="36"/>
    </row>
    <row r="58491" spans="12:14" x14ac:dyDescent="0.25">
      <c r="L58491" s="36"/>
      <c r="M58491" s="36"/>
      <c r="N58491" s="36"/>
    </row>
    <row r="58492" spans="12:14" x14ac:dyDescent="0.25">
      <c r="L58492" s="36"/>
      <c r="M58492" s="36"/>
      <c r="N58492" s="36"/>
    </row>
    <row r="58493" spans="12:14" x14ac:dyDescent="0.25">
      <c r="L58493" s="36"/>
      <c r="M58493" s="36"/>
      <c r="N58493" s="36"/>
    </row>
    <row r="58494" spans="12:14" x14ac:dyDescent="0.25">
      <c r="L58494" s="36"/>
      <c r="M58494" s="36"/>
      <c r="N58494" s="36"/>
    </row>
    <row r="58495" spans="12:14" x14ac:dyDescent="0.25">
      <c r="L58495" s="36"/>
      <c r="M58495" s="36"/>
      <c r="N58495" s="36"/>
    </row>
    <row r="58496" spans="12:14" x14ac:dyDescent="0.25">
      <c r="L58496" s="36"/>
      <c r="M58496" s="36"/>
      <c r="N58496" s="36"/>
    </row>
    <row r="58497" spans="12:14" x14ac:dyDescent="0.25">
      <c r="L58497" s="36"/>
      <c r="M58497" s="36"/>
      <c r="N58497" s="36"/>
    </row>
    <row r="58498" spans="12:14" x14ac:dyDescent="0.25">
      <c r="L58498" s="36"/>
      <c r="M58498" s="36"/>
      <c r="N58498" s="36"/>
    </row>
    <row r="58499" spans="12:14" x14ac:dyDescent="0.25">
      <c r="L58499" s="36"/>
      <c r="M58499" s="36"/>
      <c r="N58499" s="36"/>
    </row>
    <row r="58500" spans="12:14" x14ac:dyDescent="0.25">
      <c r="L58500" s="36"/>
      <c r="M58500" s="36"/>
      <c r="N58500" s="36"/>
    </row>
    <row r="58501" spans="12:14" x14ac:dyDescent="0.25">
      <c r="L58501" s="36"/>
      <c r="M58501" s="36"/>
      <c r="N58501" s="36"/>
    </row>
    <row r="58502" spans="12:14" x14ac:dyDescent="0.25">
      <c r="L58502" s="36"/>
      <c r="M58502" s="36"/>
      <c r="N58502" s="36"/>
    </row>
    <row r="58503" spans="12:14" x14ac:dyDescent="0.25">
      <c r="L58503" s="36"/>
      <c r="M58503" s="36"/>
      <c r="N58503" s="36"/>
    </row>
    <row r="58504" spans="12:14" x14ac:dyDescent="0.25">
      <c r="L58504" s="36"/>
      <c r="M58504" s="36"/>
      <c r="N58504" s="36"/>
    </row>
    <row r="58505" spans="12:14" x14ac:dyDescent="0.25">
      <c r="L58505" s="36"/>
      <c r="M58505" s="36"/>
      <c r="N58505" s="36"/>
    </row>
    <row r="58506" spans="12:14" x14ac:dyDescent="0.25">
      <c r="L58506" s="36"/>
      <c r="M58506" s="36"/>
      <c r="N58506" s="36"/>
    </row>
    <row r="58507" spans="12:14" x14ac:dyDescent="0.25">
      <c r="L58507" s="36"/>
      <c r="M58507" s="36"/>
      <c r="N58507" s="36"/>
    </row>
    <row r="58508" spans="12:14" x14ac:dyDescent="0.25">
      <c r="L58508" s="36"/>
      <c r="M58508" s="36"/>
      <c r="N58508" s="36"/>
    </row>
    <row r="58509" spans="12:14" x14ac:dyDescent="0.25">
      <c r="L58509" s="36"/>
      <c r="M58509" s="36"/>
      <c r="N58509" s="36"/>
    </row>
    <row r="58510" spans="12:14" x14ac:dyDescent="0.25">
      <c r="L58510" s="36"/>
      <c r="M58510" s="36"/>
      <c r="N58510" s="36"/>
    </row>
    <row r="58511" spans="12:14" x14ac:dyDescent="0.25">
      <c r="L58511" s="36"/>
      <c r="M58511" s="36"/>
      <c r="N58511" s="36"/>
    </row>
    <row r="58512" spans="12:14" x14ac:dyDescent="0.25">
      <c r="L58512" s="36"/>
      <c r="M58512" s="36"/>
      <c r="N58512" s="36"/>
    </row>
    <row r="58513" spans="12:14" x14ac:dyDescent="0.25">
      <c r="L58513" s="36"/>
      <c r="M58513" s="36"/>
      <c r="N58513" s="36"/>
    </row>
    <row r="58514" spans="12:14" x14ac:dyDescent="0.25">
      <c r="L58514" s="36"/>
      <c r="M58514" s="36"/>
      <c r="N58514" s="36"/>
    </row>
    <row r="58515" spans="12:14" x14ac:dyDescent="0.25">
      <c r="L58515" s="36"/>
      <c r="M58515" s="36"/>
      <c r="N58515" s="36"/>
    </row>
    <row r="58516" spans="12:14" x14ac:dyDescent="0.25">
      <c r="L58516" s="36"/>
      <c r="M58516" s="36"/>
      <c r="N58516" s="36"/>
    </row>
    <row r="58517" spans="12:14" x14ac:dyDescent="0.25">
      <c r="L58517" s="36"/>
      <c r="M58517" s="36"/>
      <c r="N58517" s="36"/>
    </row>
    <row r="58518" spans="12:14" x14ac:dyDescent="0.25">
      <c r="L58518" s="36"/>
      <c r="M58518" s="36"/>
      <c r="N58518" s="36"/>
    </row>
    <row r="58519" spans="12:14" x14ac:dyDescent="0.25">
      <c r="L58519" s="36"/>
      <c r="M58519" s="36"/>
      <c r="N58519" s="36"/>
    </row>
    <row r="58520" spans="12:14" x14ac:dyDescent="0.25">
      <c r="L58520" s="36"/>
      <c r="M58520" s="36"/>
      <c r="N58520" s="36"/>
    </row>
    <row r="58521" spans="12:14" x14ac:dyDescent="0.25">
      <c r="L58521" s="36"/>
      <c r="M58521" s="36"/>
      <c r="N58521" s="36"/>
    </row>
    <row r="58522" spans="12:14" x14ac:dyDescent="0.25">
      <c r="L58522" s="36"/>
      <c r="M58522" s="36"/>
      <c r="N58522" s="36"/>
    </row>
    <row r="58523" spans="12:14" x14ac:dyDescent="0.25">
      <c r="L58523" s="36"/>
      <c r="M58523" s="36"/>
      <c r="N58523" s="36"/>
    </row>
    <row r="58524" spans="12:14" x14ac:dyDescent="0.25">
      <c r="L58524" s="36"/>
      <c r="M58524" s="36"/>
      <c r="N58524" s="36"/>
    </row>
    <row r="58525" spans="12:14" x14ac:dyDescent="0.25">
      <c r="L58525" s="36"/>
      <c r="M58525" s="36"/>
      <c r="N58525" s="36"/>
    </row>
    <row r="58526" spans="12:14" x14ac:dyDescent="0.25">
      <c r="L58526" s="36"/>
      <c r="M58526" s="36"/>
      <c r="N58526" s="36"/>
    </row>
    <row r="58527" spans="12:14" x14ac:dyDescent="0.25">
      <c r="L58527" s="36"/>
      <c r="M58527" s="36"/>
      <c r="N58527" s="36"/>
    </row>
    <row r="58528" spans="12:14" x14ac:dyDescent="0.25">
      <c r="L58528" s="36"/>
      <c r="M58528" s="36"/>
      <c r="N58528" s="36"/>
    </row>
    <row r="58529" spans="12:14" x14ac:dyDescent="0.25">
      <c r="L58529" s="36"/>
      <c r="M58529" s="36"/>
      <c r="N58529" s="36"/>
    </row>
    <row r="58530" spans="12:14" x14ac:dyDescent="0.25">
      <c r="L58530" s="36"/>
      <c r="M58530" s="36"/>
      <c r="N58530" s="36"/>
    </row>
    <row r="58531" spans="12:14" x14ac:dyDescent="0.25">
      <c r="L58531" s="36"/>
      <c r="M58531" s="36"/>
      <c r="N58531" s="36"/>
    </row>
    <row r="58532" spans="12:14" x14ac:dyDescent="0.25">
      <c r="L58532" s="36"/>
      <c r="M58532" s="36"/>
      <c r="N58532" s="36"/>
    </row>
    <row r="58533" spans="12:14" x14ac:dyDescent="0.25">
      <c r="L58533" s="36"/>
      <c r="M58533" s="36"/>
      <c r="N58533" s="36"/>
    </row>
    <row r="58534" spans="12:14" x14ac:dyDescent="0.25">
      <c r="L58534" s="36"/>
      <c r="M58534" s="36"/>
      <c r="N58534" s="36"/>
    </row>
    <row r="58535" spans="12:14" x14ac:dyDescent="0.25">
      <c r="L58535" s="36"/>
      <c r="M58535" s="36"/>
      <c r="N58535" s="36"/>
    </row>
    <row r="58536" spans="12:14" x14ac:dyDescent="0.25">
      <c r="L58536" s="36"/>
      <c r="M58536" s="36"/>
      <c r="N58536" s="36"/>
    </row>
    <row r="58537" spans="12:14" x14ac:dyDescent="0.25">
      <c r="L58537" s="36"/>
      <c r="M58537" s="36"/>
      <c r="N58537" s="36"/>
    </row>
    <row r="58538" spans="12:14" x14ac:dyDescent="0.25">
      <c r="L58538" s="36"/>
      <c r="M58538" s="36"/>
      <c r="N58538" s="36"/>
    </row>
    <row r="58539" spans="12:14" x14ac:dyDescent="0.25">
      <c r="L58539" s="36"/>
      <c r="M58539" s="36"/>
      <c r="N58539" s="36"/>
    </row>
    <row r="58540" spans="12:14" x14ac:dyDescent="0.25">
      <c r="L58540" s="36"/>
      <c r="M58540" s="36"/>
      <c r="N58540" s="36"/>
    </row>
    <row r="58541" spans="12:14" x14ac:dyDescent="0.25">
      <c r="L58541" s="36"/>
      <c r="M58541" s="36"/>
      <c r="N58541" s="36"/>
    </row>
    <row r="58542" spans="12:14" x14ac:dyDescent="0.25">
      <c r="L58542" s="36"/>
      <c r="M58542" s="36"/>
      <c r="N58542" s="36"/>
    </row>
    <row r="58543" spans="12:14" x14ac:dyDescent="0.25">
      <c r="L58543" s="36"/>
      <c r="M58543" s="36"/>
      <c r="N58543" s="36"/>
    </row>
    <row r="58544" spans="12:14" x14ac:dyDescent="0.25">
      <c r="L58544" s="36"/>
      <c r="M58544" s="36"/>
      <c r="N58544" s="36"/>
    </row>
    <row r="58545" spans="12:14" x14ac:dyDescent="0.25">
      <c r="L58545" s="36"/>
      <c r="M58545" s="36"/>
      <c r="N58545" s="36"/>
    </row>
    <row r="58546" spans="12:14" x14ac:dyDescent="0.25">
      <c r="L58546" s="36"/>
      <c r="M58546" s="36"/>
      <c r="N58546" s="36"/>
    </row>
    <row r="58547" spans="12:14" x14ac:dyDescent="0.25">
      <c r="L58547" s="36"/>
      <c r="M58547" s="36"/>
      <c r="N58547" s="36"/>
    </row>
    <row r="58548" spans="12:14" x14ac:dyDescent="0.25">
      <c r="L58548" s="36"/>
      <c r="M58548" s="36"/>
      <c r="N58548" s="36"/>
    </row>
    <row r="58549" spans="12:14" x14ac:dyDescent="0.25">
      <c r="L58549" s="36"/>
      <c r="M58549" s="36"/>
      <c r="N58549" s="36"/>
    </row>
    <row r="58550" spans="12:14" x14ac:dyDescent="0.25">
      <c r="L58550" s="36"/>
      <c r="M58550" s="36"/>
      <c r="N58550" s="36"/>
    </row>
    <row r="58551" spans="12:14" x14ac:dyDescent="0.25">
      <c r="L58551" s="36"/>
      <c r="M58551" s="36"/>
      <c r="N58551" s="36"/>
    </row>
    <row r="58552" spans="12:14" x14ac:dyDescent="0.25">
      <c r="L58552" s="36"/>
      <c r="M58552" s="36"/>
      <c r="N58552" s="36"/>
    </row>
    <row r="58553" spans="12:14" x14ac:dyDescent="0.25">
      <c r="L58553" s="36"/>
      <c r="M58553" s="36"/>
      <c r="N58553" s="36"/>
    </row>
    <row r="58554" spans="12:14" x14ac:dyDescent="0.25">
      <c r="L58554" s="36"/>
      <c r="M58554" s="36"/>
      <c r="N58554" s="36"/>
    </row>
    <row r="58555" spans="12:14" x14ac:dyDescent="0.25">
      <c r="L58555" s="36"/>
      <c r="M58555" s="36"/>
      <c r="N58555" s="36"/>
    </row>
    <row r="58556" spans="12:14" x14ac:dyDescent="0.25">
      <c r="L58556" s="36"/>
      <c r="M58556" s="36"/>
      <c r="N58556" s="36"/>
    </row>
    <row r="58557" spans="12:14" x14ac:dyDescent="0.25">
      <c r="L58557" s="36"/>
      <c r="M58557" s="36"/>
      <c r="N58557" s="36"/>
    </row>
    <row r="58558" spans="12:14" x14ac:dyDescent="0.25">
      <c r="L58558" s="36"/>
      <c r="M58558" s="36"/>
      <c r="N58558" s="36"/>
    </row>
    <row r="58559" spans="12:14" x14ac:dyDescent="0.25">
      <c r="L58559" s="36"/>
      <c r="M58559" s="36"/>
      <c r="N58559" s="36"/>
    </row>
    <row r="58560" spans="12:14" x14ac:dyDescent="0.25">
      <c r="L58560" s="36"/>
      <c r="M58560" s="36"/>
      <c r="N58560" s="36"/>
    </row>
    <row r="58561" spans="12:14" x14ac:dyDescent="0.25">
      <c r="L58561" s="36"/>
      <c r="M58561" s="36"/>
      <c r="N58561" s="36"/>
    </row>
    <row r="58562" spans="12:14" x14ac:dyDescent="0.25">
      <c r="L58562" s="36"/>
      <c r="M58562" s="36"/>
      <c r="N58562" s="36"/>
    </row>
    <row r="58563" spans="12:14" x14ac:dyDescent="0.25">
      <c r="L58563" s="36"/>
      <c r="M58563" s="36"/>
      <c r="N58563" s="36"/>
    </row>
    <row r="58564" spans="12:14" x14ac:dyDescent="0.25">
      <c r="L58564" s="36"/>
      <c r="M58564" s="36"/>
      <c r="N58564" s="36"/>
    </row>
    <row r="58565" spans="12:14" x14ac:dyDescent="0.25">
      <c r="L58565" s="36"/>
      <c r="M58565" s="36"/>
      <c r="N58565" s="36"/>
    </row>
    <row r="58566" spans="12:14" x14ac:dyDescent="0.25">
      <c r="L58566" s="36"/>
      <c r="M58566" s="36"/>
      <c r="N58566" s="36"/>
    </row>
    <row r="58567" spans="12:14" x14ac:dyDescent="0.25">
      <c r="L58567" s="36"/>
      <c r="M58567" s="36"/>
      <c r="N58567" s="36"/>
    </row>
    <row r="58568" spans="12:14" x14ac:dyDescent="0.25">
      <c r="L58568" s="36"/>
      <c r="M58568" s="36"/>
      <c r="N58568" s="36"/>
    </row>
    <row r="58569" spans="12:14" x14ac:dyDescent="0.25">
      <c r="L58569" s="36"/>
      <c r="M58569" s="36"/>
      <c r="N58569" s="36"/>
    </row>
    <row r="58570" spans="12:14" x14ac:dyDescent="0.25">
      <c r="L58570" s="36"/>
      <c r="M58570" s="36"/>
      <c r="N58570" s="36"/>
    </row>
    <row r="58571" spans="12:14" x14ac:dyDescent="0.25">
      <c r="L58571" s="36"/>
      <c r="M58571" s="36"/>
      <c r="N58571" s="36"/>
    </row>
    <row r="58572" spans="12:14" x14ac:dyDescent="0.25">
      <c r="L58572" s="36"/>
      <c r="M58572" s="36"/>
      <c r="N58572" s="36"/>
    </row>
    <row r="58573" spans="12:14" x14ac:dyDescent="0.25">
      <c r="L58573" s="36"/>
      <c r="M58573" s="36"/>
      <c r="N58573" s="36"/>
    </row>
    <row r="58574" spans="12:14" x14ac:dyDescent="0.25">
      <c r="L58574" s="36"/>
      <c r="M58574" s="36"/>
      <c r="N58574" s="36"/>
    </row>
    <row r="58575" spans="12:14" x14ac:dyDescent="0.25">
      <c r="L58575" s="36"/>
      <c r="M58575" s="36"/>
      <c r="N58575" s="36"/>
    </row>
    <row r="58576" spans="12:14" x14ac:dyDescent="0.25">
      <c r="L58576" s="36"/>
      <c r="M58576" s="36"/>
      <c r="N58576" s="36"/>
    </row>
    <row r="58577" spans="12:14" x14ac:dyDescent="0.25">
      <c r="L58577" s="36"/>
      <c r="M58577" s="36"/>
      <c r="N58577" s="36"/>
    </row>
    <row r="58578" spans="12:14" x14ac:dyDescent="0.25">
      <c r="L58578" s="36"/>
      <c r="M58578" s="36"/>
      <c r="N58578" s="36"/>
    </row>
    <row r="58579" spans="12:14" x14ac:dyDescent="0.25">
      <c r="L58579" s="36"/>
      <c r="M58579" s="36"/>
      <c r="N58579" s="36"/>
    </row>
    <row r="58580" spans="12:14" x14ac:dyDescent="0.25">
      <c r="L58580" s="36"/>
      <c r="M58580" s="36"/>
      <c r="N58580" s="36"/>
    </row>
    <row r="58581" spans="12:14" x14ac:dyDescent="0.25">
      <c r="L58581" s="36"/>
      <c r="M58581" s="36"/>
      <c r="N58581" s="36"/>
    </row>
    <row r="58582" spans="12:14" x14ac:dyDescent="0.25">
      <c r="L58582" s="36"/>
      <c r="M58582" s="36"/>
      <c r="N58582" s="36"/>
    </row>
    <row r="58583" spans="12:14" x14ac:dyDescent="0.25">
      <c r="L58583" s="36"/>
      <c r="M58583" s="36"/>
      <c r="N58583" s="36"/>
    </row>
    <row r="58584" spans="12:14" x14ac:dyDescent="0.25">
      <c r="L58584" s="36"/>
      <c r="M58584" s="36"/>
      <c r="N58584" s="36"/>
    </row>
    <row r="58585" spans="12:14" x14ac:dyDescent="0.25">
      <c r="L58585" s="36"/>
      <c r="M58585" s="36"/>
      <c r="N58585" s="36"/>
    </row>
    <row r="58586" spans="12:14" x14ac:dyDescent="0.25">
      <c r="L58586" s="36"/>
      <c r="M58586" s="36"/>
      <c r="N58586" s="36"/>
    </row>
    <row r="58587" spans="12:14" x14ac:dyDescent="0.25">
      <c r="L58587" s="36"/>
      <c r="M58587" s="36"/>
      <c r="N58587" s="36"/>
    </row>
    <row r="58588" spans="12:14" x14ac:dyDescent="0.25">
      <c r="L58588" s="36"/>
      <c r="M58588" s="36"/>
      <c r="N58588" s="36"/>
    </row>
    <row r="58589" spans="12:14" x14ac:dyDescent="0.25">
      <c r="L58589" s="36"/>
      <c r="M58589" s="36"/>
      <c r="N58589" s="36"/>
    </row>
    <row r="58590" spans="12:14" x14ac:dyDescent="0.25">
      <c r="L58590" s="36"/>
      <c r="M58590" s="36"/>
      <c r="N58590" s="36"/>
    </row>
    <row r="58591" spans="12:14" x14ac:dyDescent="0.25">
      <c r="L58591" s="36"/>
      <c r="M58591" s="36"/>
      <c r="N58591" s="36"/>
    </row>
    <row r="58592" spans="12:14" x14ac:dyDescent="0.25">
      <c r="L58592" s="36"/>
      <c r="M58592" s="36"/>
      <c r="N58592" s="36"/>
    </row>
    <row r="58593" spans="12:14" x14ac:dyDescent="0.25">
      <c r="L58593" s="36"/>
      <c r="M58593" s="36"/>
      <c r="N58593" s="36"/>
    </row>
    <row r="58594" spans="12:14" x14ac:dyDescent="0.25">
      <c r="L58594" s="36"/>
      <c r="M58594" s="36"/>
      <c r="N58594" s="36"/>
    </row>
    <row r="58595" spans="12:14" x14ac:dyDescent="0.25">
      <c r="L58595" s="36"/>
      <c r="M58595" s="36"/>
      <c r="N58595" s="36"/>
    </row>
    <row r="58596" spans="12:14" x14ac:dyDescent="0.25">
      <c r="L58596" s="36"/>
      <c r="M58596" s="36"/>
      <c r="N58596" s="36"/>
    </row>
    <row r="58597" spans="12:14" x14ac:dyDescent="0.25">
      <c r="L58597" s="36"/>
      <c r="M58597" s="36"/>
      <c r="N58597" s="36"/>
    </row>
    <row r="58598" spans="12:14" x14ac:dyDescent="0.25">
      <c r="L58598" s="36"/>
      <c r="M58598" s="36"/>
      <c r="N58598" s="36"/>
    </row>
    <row r="58599" spans="12:14" x14ac:dyDescent="0.25">
      <c r="L58599" s="36"/>
      <c r="M58599" s="36"/>
      <c r="N58599" s="36"/>
    </row>
    <row r="58600" spans="12:14" x14ac:dyDescent="0.25">
      <c r="L58600" s="36"/>
      <c r="M58600" s="36"/>
      <c r="N58600" s="36"/>
    </row>
    <row r="58601" spans="12:14" x14ac:dyDescent="0.25">
      <c r="L58601" s="36"/>
      <c r="M58601" s="36"/>
      <c r="N58601" s="36"/>
    </row>
    <row r="58602" spans="12:14" x14ac:dyDescent="0.25">
      <c r="L58602" s="36"/>
      <c r="M58602" s="36"/>
      <c r="N58602" s="36"/>
    </row>
    <row r="58603" spans="12:14" x14ac:dyDescent="0.25">
      <c r="L58603" s="36"/>
      <c r="M58603" s="36"/>
      <c r="N58603" s="36"/>
    </row>
    <row r="58604" spans="12:14" x14ac:dyDescent="0.25">
      <c r="L58604" s="36"/>
      <c r="M58604" s="36"/>
      <c r="N58604" s="36"/>
    </row>
    <row r="58605" spans="12:14" x14ac:dyDescent="0.25">
      <c r="L58605" s="36"/>
      <c r="M58605" s="36"/>
      <c r="N58605" s="36"/>
    </row>
    <row r="58606" spans="12:14" x14ac:dyDescent="0.25">
      <c r="L58606" s="36"/>
      <c r="M58606" s="36"/>
      <c r="N58606" s="36"/>
    </row>
    <row r="58607" spans="12:14" x14ac:dyDescent="0.25">
      <c r="L58607" s="36"/>
      <c r="M58607" s="36"/>
      <c r="N58607" s="36"/>
    </row>
    <row r="58608" spans="12:14" x14ac:dyDescent="0.25">
      <c r="L58608" s="36"/>
      <c r="M58608" s="36"/>
      <c r="N58608" s="36"/>
    </row>
    <row r="58609" spans="12:14" x14ac:dyDescent="0.25">
      <c r="L58609" s="36"/>
      <c r="M58609" s="36"/>
      <c r="N58609" s="36"/>
    </row>
    <row r="58610" spans="12:14" x14ac:dyDescent="0.25">
      <c r="L58610" s="36"/>
      <c r="M58610" s="36"/>
      <c r="N58610" s="36"/>
    </row>
    <row r="58611" spans="12:14" x14ac:dyDescent="0.25">
      <c r="L58611" s="36"/>
      <c r="M58611" s="36"/>
      <c r="N58611" s="36"/>
    </row>
    <row r="58612" spans="12:14" x14ac:dyDescent="0.25">
      <c r="L58612" s="36"/>
      <c r="M58612" s="36"/>
      <c r="N58612" s="36"/>
    </row>
    <row r="58613" spans="12:14" x14ac:dyDescent="0.25">
      <c r="L58613" s="36"/>
      <c r="M58613" s="36"/>
      <c r="N58613" s="36"/>
    </row>
    <row r="58614" spans="12:14" x14ac:dyDescent="0.25">
      <c r="L58614" s="36"/>
      <c r="M58614" s="36"/>
      <c r="N58614" s="36"/>
    </row>
    <row r="58615" spans="12:14" x14ac:dyDescent="0.25">
      <c r="L58615" s="36"/>
      <c r="M58615" s="36"/>
      <c r="N58615" s="36"/>
    </row>
    <row r="58616" spans="12:14" x14ac:dyDescent="0.25">
      <c r="L58616" s="36"/>
      <c r="M58616" s="36"/>
      <c r="N58616" s="36"/>
    </row>
    <row r="58617" spans="12:14" x14ac:dyDescent="0.25">
      <c r="L58617" s="36"/>
      <c r="M58617" s="36"/>
      <c r="N58617" s="36"/>
    </row>
    <row r="58618" spans="12:14" x14ac:dyDescent="0.25">
      <c r="L58618" s="36"/>
      <c r="M58618" s="36"/>
      <c r="N58618" s="36"/>
    </row>
    <row r="58619" spans="12:14" x14ac:dyDescent="0.25">
      <c r="L58619" s="36"/>
      <c r="M58619" s="36"/>
      <c r="N58619" s="36"/>
    </row>
    <row r="58620" spans="12:14" x14ac:dyDescent="0.25">
      <c r="L58620" s="36"/>
      <c r="M58620" s="36"/>
      <c r="N58620" s="36"/>
    </row>
    <row r="58621" spans="12:14" x14ac:dyDescent="0.25">
      <c r="L58621" s="36"/>
      <c r="M58621" s="36"/>
      <c r="N58621" s="36"/>
    </row>
    <row r="58622" spans="12:14" x14ac:dyDescent="0.25">
      <c r="L58622" s="36"/>
      <c r="M58622" s="36"/>
      <c r="N58622" s="36"/>
    </row>
    <row r="58623" spans="12:14" x14ac:dyDescent="0.25">
      <c r="L58623" s="36"/>
      <c r="M58623" s="36"/>
      <c r="N58623" s="36"/>
    </row>
    <row r="58624" spans="12:14" x14ac:dyDescent="0.25">
      <c r="L58624" s="36"/>
      <c r="M58624" s="36"/>
      <c r="N58624" s="36"/>
    </row>
    <row r="58625" spans="12:14" x14ac:dyDescent="0.25">
      <c r="L58625" s="36"/>
      <c r="M58625" s="36"/>
      <c r="N58625" s="36"/>
    </row>
    <row r="58626" spans="12:14" x14ac:dyDescent="0.25">
      <c r="L58626" s="36"/>
      <c r="M58626" s="36"/>
      <c r="N58626" s="36"/>
    </row>
    <row r="58627" spans="12:14" x14ac:dyDescent="0.25">
      <c r="L58627" s="36"/>
      <c r="M58627" s="36"/>
      <c r="N58627" s="36"/>
    </row>
    <row r="58628" spans="12:14" x14ac:dyDescent="0.25">
      <c r="L58628" s="36"/>
      <c r="M58628" s="36"/>
      <c r="N58628" s="36"/>
    </row>
    <row r="58629" spans="12:14" x14ac:dyDescent="0.25">
      <c r="L58629" s="36"/>
      <c r="M58629" s="36"/>
      <c r="N58629" s="36"/>
    </row>
    <row r="58630" spans="12:14" x14ac:dyDescent="0.25">
      <c r="L58630" s="36"/>
      <c r="M58630" s="36"/>
      <c r="N58630" s="36"/>
    </row>
    <row r="58631" spans="12:14" x14ac:dyDescent="0.25">
      <c r="L58631" s="36"/>
      <c r="M58631" s="36"/>
      <c r="N58631" s="36"/>
    </row>
    <row r="58632" spans="12:14" x14ac:dyDescent="0.25">
      <c r="L58632" s="36"/>
      <c r="M58632" s="36"/>
      <c r="N58632" s="36"/>
    </row>
    <row r="58633" spans="12:14" x14ac:dyDescent="0.25">
      <c r="L58633" s="36"/>
      <c r="M58633" s="36"/>
      <c r="N58633" s="36"/>
    </row>
    <row r="58634" spans="12:14" x14ac:dyDescent="0.25">
      <c r="L58634" s="36"/>
      <c r="M58634" s="36"/>
      <c r="N58634" s="36"/>
    </row>
    <row r="58635" spans="12:14" x14ac:dyDescent="0.25">
      <c r="L58635" s="36"/>
      <c r="M58635" s="36"/>
      <c r="N58635" s="36"/>
    </row>
    <row r="58636" spans="12:14" x14ac:dyDescent="0.25">
      <c r="L58636" s="36"/>
      <c r="M58636" s="36"/>
      <c r="N58636" s="36"/>
    </row>
    <row r="58637" spans="12:14" x14ac:dyDescent="0.25">
      <c r="L58637" s="36"/>
      <c r="M58637" s="36"/>
      <c r="N58637" s="36"/>
    </row>
    <row r="58638" spans="12:14" x14ac:dyDescent="0.25">
      <c r="L58638" s="36"/>
      <c r="M58638" s="36"/>
      <c r="N58638" s="36"/>
    </row>
    <row r="58639" spans="12:14" x14ac:dyDescent="0.25">
      <c r="L58639" s="36"/>
      <c r="M58639" s="36"/>
      <c r="N58639" s="36"/>
    </row>
    <row r="58640" spans="12:14" x14ac:dyDescent="0.25">
      <c r="L58640" s="36"/>
      <c r="M58640" s="36"/>
      <c r="N58640" s="36"/>
    </row>
    <row r="58641" spans="12:14" x14ac:dyDescent="0.25">
      <c r="L58641" s="36"/>
      <c r="M58641" s="36"/>
      <c r="N58641" s="36"/>
    </row>
    <row r="58642" spans="12:14" x14ac:dyDescent="0.25">
      <c r="L58642" s="36"/>
      <c r="M58642" s="36"/>
      <c r="N58642" s="36"/>
    </row>
    <row r="58643" spans="12:14" x14ac:dyDescent="0.25">
      <c r="L58643" s="36"/>
      <c r="M58643" s="36"/>
      <c r="N58643" s="36"/>
    </row>
    <row r="58644" spans="12:14" x14ac:dyDescent="0.25">
      <c r="L58644" s="36"/>
      <c r="M58644" s="36"/>
      <c r="N58644" s="36"/>
    </row>
    <row r="58645" spans="12:14" x14ac:dyDescent="0.25">
      <c r="L58645" s="36"/>
      <c r="M58645" s="36"/>
      <c r="N58645" s="36"/>
    </row>
    <row r="58646" spans="12:14" x14ac:dyDescent="0.25">
      <c r="L58646" s="36"/>
      <c r="M58646" s="36"/>
      <c r="N58646" s="36"/>
    </row>
    <row r="58647" spans="12:14" x14ac:dyDescent="0.25">
      <c r="L58647" s="36"/>
      <c r="M58647" s="36"/>
      <c r="N58647" s="36"/>
    </row>
    <row r="58648" spans="12:14" x14ac:dyDescent="0.25">
      <c r="L58648" s="36"/>
      <c r="M58648" s="36"/>
      <c r="N58648" s="36"/>
    </row>
    <row r="58649" spans="12:14" x14ac:dyDescent="0.25">
      <c r="L58649" s="36"/>
      <c r="M58649" s="36"/>
      <c r="N58649" s="36"/>
    </row>
    <row r="58650" spans="12:14" x14ac:dyDescent="0.25">
      <c r="L58650" s="36"/>
      <c r="M58650" s="36"/>
      <c r="N58650" s="36"/>
    </row>
    <row r="58651" spans="12:14" x14ac:dyDescent="0.25">
      <c r="L58651" s="36"/>
      <c r="M58651" s="36"/>
      <c r="N58651" s="36"/>
    </row>
    <row r="58652" spans="12:14" x14ac:dyDescent="0.25">
      <c r="L58652" s="36"/>
      <c r="M58652" s="36"/>
      <c r="N58652" s="36"/>
    </row>
    <row r="58653" spans="12:14" x14ac:dyDescent="0.25">
      <c r="L58653" s="36"/>
      <c r="M58653" s="36"/>
      <c r="N58653" s="36"/>
    </row>
    <row r="58654" spans="12:14" x14ac:dyDescent="0.25">
      <c r="L58654" s="36"/>
      <c r="M58654" s="36"/>
      <c r="N58654" s="36"/>
    </row>
    <row r="58655" spans="12:14" x14ac:dyDescent="0.25">
      <c r="L58655" s="36"/>
      <c r="M58655" s="36"/>
      <c r="N58655" s="36"/>
    </row>
    <row r="58656" spans="12:14" x14ac:dyDescent="0.25">
      <c r="L58656" s="36"/>
      <c r="M58656" s="36"/>
      <c r="N58656" s="36"/>
    </row>
    <row r="58657" spans="12:14" x14ac:dyDescent="0.25">
      <c r="L58657" s="36"/>
      <c r="M58657" s="36"/>
      <c r="N58657" s="36"/>
    </row>
    <row r="58658" spans="12:14" x14ac:dyDescent="0.25">
      <c r="L58658" s="36"/>
      <c r="M58658" s="36"/>
      <c r="N58658" s="36"/>
    </row>
    <row r="58659" spans="12:14" x14ac:dyDescent="0.25">
      <c r="L58659" s="36"/>
      <c r="M58659" s="36"/>
      <c r="N58659" s="36"/>
    </row>
    <row r="58660" spans="12:14" x14ac:dyDescent="0.25">
      <c r="L58660" s="36"/>
      <c r="M58660" s="36"/>
      <c r="N58660" s="36"/>
    </row>
    <row r="58661" spans="12:14" x14ac:dyDescent="0.25">
      <c r="L58661" s="36"/>
      <c r="M58661" s="36"/>
      <c r="N58661" s="36"/>
    </row>
    <row r="58662" spans="12:14" x14ac:dyDescent="0.25">
      <c r="L58662" s="36"/>
      <c r="M58662" s="36"/>
      <c r="N58662" s="36"/>
    </row>
    <row r="58663" spans="12:14" x14ac:dyDescent="0.25">
      <c r="L58663" s="36"/>
      <c r="M58663" s="36"/>
      <c r="N58663" s="36"/>
    </row>
    <row r="58664" spans="12:14" x14ac:dyDescent="0.25">
      <c r="L58664" s="36"/>
      <c r="M58664" s="36"/>
      <c r="N58664" s="36"/>
    </row>
    <row r="58665" spans="12:14" x14ac:dyDescent="0.25">
      <c r="L58665" s="36"/>
      <c r="M58665" s="36"/>
      <c r="N58665" s="36"/>
    </row>
    <row r="58666" spans="12:14" x14ac:dyDescent="0.25">
      <c r="L58666" s="36"/>
      <c r="M58666" s="36"/>
      <c r="N58666" s="36"/>
    </row>
    <row r="58667" spans="12:14" x14ac:dyDescent="0.25">
      <c r="L58667" s="36"/>
      <c r="M58667" s="36"/>
      <c r="N58667" s="36"/>
    </row>
    <row r="58668" spans="12:14" x14ac:dyDescent="0.25">
      <c r="L58668" s="36"/>
      <c r="M58668" s="36"/>
      <c r="N58668" s="36"/>
    </row>
    <row r="58669" spans="12:14" x14ac:dyDescent="0.25">
      <c r="L58669" s="36"/>
      <c r="M58669" s="36"/>
      <c r="N58669" s="36"/>
    </row>
    <row r="58670" spans="12:14" x14ac:dyDescent="0.25">
      <c r="L58670" s="36"/>
      <c r="M58670" s="36"/>
      <c r="N58670" s="36"/>
    </row>
    <row r="58671" spans="12:14" x14ac:dyDescent="0.25">
      <c r="L58671" s="36"/>
      <c r="M58671" s="36"/>
      <c r="N58671" s="36"/>
    </row>
    <row r="58672" spans="12:14" x14ac:dyDescent="0.25">
      <c r="L58672" s="36"/>
      <c r="M58672" s="36"/>
      <c r="N58672" s="36"/>
    </row>
    <row r="58673" spans="12:14" x14ac:dyDescent="0.25">
      <c r="L58673" s="36"/>
      <c r="M58673" s="36"/>
      <c r="N58673" s="36"/>
    </row>
    <row r="58674" spans="12:14" x14ac:dyDescent="0.25">
      <c r="L58674" s="36"/>
      <c r="M58674" s="36"/>
      <c r="N58674" s="36"/>
    </row>
    <row r="58675" spans="12:14" x14ac:dyDescent="0.25">
      <c r="L58675" s="36"/>
      <c r="M58675" s="36"/>
      <c r="N58675" s="36"/>
    </row>
    <row r="58676" spans="12:14" x14ac:dyDescent="0.25">
      <c r="L58676" s="36"/>
      <c r="M58676" s="36"/>
      <c r="N58676" s="36"/>
    </row>
    <row r="58677" spans="12:14" x14ac:dyDescent="0.25">
      <c r="L58677" s="36"/>
      <c r="M58677" s="36"/>
      <c r="N58677" s="36"/>
    </row>
    <row r="58678" spans="12:14" x14ac:dyDescent="0.25">
      <c r="L58678" s="36"/>
      <c r="M58678" s="36"/>
      <c r="N58678" s="36"/>
    </row>
    <row r="58679" spans="12:14" x14ac:dyDescent="0.25">
      <c r="L58679" s="36"/>
      <c r="M58679" s="36"/>
      <c r="N58679" s="36"/>
    </row>
    <row r="58680" spans="12:14" x14ac:dyDescent="0.25">
      <c r="L58680" s="36"/>
      <c r="M58680" s="36"/>
      <c r="N58680" s="36"/>
    </row>
    <row r="58681" spans="12:14" x14ac:dyDescent="0.25">
      <c r="L58681" s="36"/>
      <c r="M58681" s="36"/>
      <c r="N58681" s="36"/>
    </row>
    <row r="58682" spans="12:14" x14ac:dyDescent="0.25">
      <c r="L58682" s="36"/>
      <c r="M58682" s="36"/>
      <c r="N58682" s="36"/>
    </row>
    <row r="58683" spans="12:14" x14ac:dyDescent="0.25">
      <c r="L58683" s="36"/>
      <c r="M58683" s="36"/>
      <c r="N58683" s="36"/>
    </row>
    <row r="58684" spans="12:14" x14ac:dyDescent="0.25">
      <c r="L58684" s="36"/>
      <c r="M58684" s="36"/>
      <c r="N58684" s="36"/>
    </row>
    <row r="58685" spans="12:14" x14ac:dyDescent="0.25">
      <c r="L58685" s="36"/>
      <c r="M58685" s="36"/>
      <c r="N58685" s="36"/>
    </row>
    <row r="58686" spans="12:14" x14ac:dyDescent="0.25">
      <c r="L58686" s="36"/>
      <c r="M58686" s="36"/>
      <c r="N58686" s="36"/>
    </row>
    <row r="58687" spans="12:14" x14ac:dyDescent="0.25">
      <c r="L58687" s="36"/>
      <c r="M58687" s="36"/>
      <c r="N58687" s="36"/>
    </row>
    <row r="58688" spans="12:14" x14ac:dyDescent="0.25">
      <c r="L58688" s="36"/>
      <c r="M58688" s="36"/>
      <c r="N58688" s="36"/>
    </row>
    <row r="58689" spans="12:14" x14ac:dyDescent="0.25">
      <c r="L58689" s="36"/>
      <c r="M58689" s="36"/>
      <c r="N58689" s="36"/>
    </row>
    <row r="58690" spans="12:14" x14ac:dyDescent="0.25">
      <c r="L58690" s="36"/>
      <c r="M58690" s="36"/>
      <c r="N58690" s="36"/>
    </row>
    <row r="58691" spans="12:14" x14ac:dyDescent="0.25">
      <c r="L58691" s="36"/>
      <c r="M58691" s="36"/>
      <c r="N58691" s="36"/>
    </row>
    <row r="58692" spans="12:14" x14ac:dyDescent="0.25">
      <c r="L58692" s="36"/>
      <c r="M58692" s="36"/>
      <c r="N58692" s="36"/>
    </row>
    <row r="58693" spans="12:14" x14ac:dyDescent="0.25">
      <c r="L58693" s="36"/>
      <c r="M58693" s="36"/>
      <c r="N58693" s="36"/>
    </row>
    <row r="58694" spans="12:14" x14ac:dyDescent="0.25">
      <c r="L58694" s="36"/>
      <c r="M58694" s="36"/>
      <c r="N58694" s="36"/>
    </row>
    <row r="58695" spans="12:14" x14ac:dyDescent="0.25">
      <c r="L58695" s="36"/>
      <c r="M58695" s="36"/>
      <c r="N58695" s="36"/>
    </row>
    <row r="58696" spans="12:14" x14ac:dyDescent="0.25">
      <c r="L58696" s="36"/>
      <c r="M58696" s="36"/>
      <c r="N58696" s="36"/>
    </row>
    <row r="58697" spans="12:14" x14ac:dyDescent="0.25">
      <c r="L58697" s="36"/>
      <c r="M58697" s="36"/>
      <c r="N58697" s="36"/>
    </row>
    <row r="58698" spans="12:14" x14ac:dyDescent="0.25">
      <c r="L58698" s="36"/>
      <c r="M58698" s="36"/>
      <c r="N58698" s="36"/>
    </row>
    <row r="58699" spans="12:14" x14ac:dyDescent="0.25">
      <c r="L58699" s="36"/>
      <c r="M58699" s="36"/>
      <c r="N58699" s="36"/>
    </row>
    <row r="58700" spans="12:14" x14ac:dyDescent="0.25">
      <c r="L58700" s="36"/>
      <c r="M58700" s="36"/>
      <c r="N58700" s="36"/>
    </row>
    <row r="58701" spans="12:14" x14ac:dyDescent="0.25">
      <c r="L58701" s="36"/>
      <c r="M58701" s="36"/>
      <c r="N58701" s="36"/>
    </row>
    <row r="58702" spans="12:14" x14ac:dyDescent="0.25">
      <c r="L58702" s="36"/>
      <c r="M58702" s="36"/>
      <c r="N58702" s="36"/>
    </row>
    <row r="58703" spans="12:14" x14ac:dyDescent="0.25">
      <c r="L58703" s="36"/>
      <c r="M58703" s="36"/>
      <c r="N58703" s="36"/>
    </row>
    <row r="58704" spans="12:14" x14ac:dyDescent="0.25">
      <c r="L58704" s="36"/>
      <c r="M58704" s="36"/>
      <c r="N58704" s="36"/>
    </row>
    <row r="58705" spans="12:14" x14ac:dyDescent="0.25">
      <c r="L58705" s="36"/>
      <c r="M58705" s="36"/>
      <c r="N58705" s="36"/>
    </row>
    <row r="58706" spans="12:14" x14ac:dyDescent="0.25">
      <c r="L58706" s="36"/>
      <c r="M58706" s="36"/>
      <c r="N58706" s="36"/>
    </row>
    <row r="58707" spans="12:14" x14ac:dyDescent="0.25">
      <c r="L58707" s="36"/>
      <c r="M58707" s="36"/>
      <c r="N58707" s="36"/>
    </row>
    <row r="58708" spans="12:14" x14ac:dyDescent="0.25">
      <c r="L58708" s="36"/>
      <c r="M58708" s="36"/>
      <c r="N58708" s="36"/>
    </row>
    <row r="58709" spans="12:14" x14ac:dyDescent="0.25">
      <c r="L58709" s="36"/>
      <c r="M58709" s="36"/>
      <c r="N58709" s="36"/>
    </row>
    <row r="58710" spans="12:14" x14ac:dyDescent="0.25">
      <c r="L58710" s="36"/>
      <c r="M58710" s="36"/>
      <c r="N58710" s="36"/>
    </row>
    <row r="58711" spans="12:14" x14ac:dyDescent="0.25">
      <c r="L58711" s="36"/>
      <c r="M58711" s="36"/>
      <c r="N58711" s="36"/>
    </row>
    <row r="58712" spans="12:14" x14ac:dyDescent="0.25">
      <c r="L58712" s="36"/>
      <c r="M58712" s="36"/>
      <c r="N58712" s="36"/>
    </row>
    <row r="58713" spans="12:14" x14ac:dyDescent="0.25">
      <c r="L58713" s="36"/>
      <c r="M58713" s="36"/>
      <c r="N58713" s="36"/>
    </row>
    <row r="58714" spans="12:14" x14ac:dyDescent="0.25">
      <c r="L58714" s="36"/>
      <c r="M58714" s="36"/>
      <c r="N58714" s="36"/>
    </row>
    <row r="58715" spans="12:14" x14ac:dyDescent="0.25">
      <c r="L58715" s="36"/>
      <c r="M58715" s="36"/>
      <c r="N58715" s="36"/>
    </row>
    <row r="58716" spans="12:14" x14ac:dyDescent="0.25">
      <c r="L58716" s="36"/>
      <c r="M58716" s="36"/>
      <c r="N58716" s="36"/>
    </row>
    <row r="58717" spans="12:14" x14ac:dyDescent="0.25">
      <c r="L58717" s="36"/>
      <c r="M58717" s="36"/>
      <c r="N58717" s="36"/>
    </row>
    <row r="58718" spans="12:14" x14ac:dyDescent="0.25">
      <c r="L58718" s="36"/>
      <c r="M58718" s="36"/>
      <c r="N58718" s="36"/>
    </row>
    <row r="58719" spans="12:14" x14ac:dyDescent="0.25">
      <c r="L58719" s="36"/>
      <c r="M58719" s="36"/>
      <c r="N58719" s="36"/>
    </row>
    <row r="58720" spans="12:14" x14ac:dyDescent="0.25">
      <c r="L58720" s="36"/>
      <c r="M58720" s="36"/>
      <c r="N58720" s="36"/>
    </row>
    <row r="58721" spans="12:14" x14ac:dyDescent="0.25">
      <c r="L58721" s="36"/>
      <c r="M58721" s="36"/>
      <c r="N58721" s="36"/>
    </row>
    <row r="58722" spans="12:14" x14ac:dyDescent="0.25">
      <c r="L58722" s="36"/>
      <c r="M58722" s="36"/>
      <c r="N58722" s="36"/>
    </row>
    <row r="58723" spans="12:14" x14ac:dyDescent="0.25">
      <c r="L58723" s="36"/>
      <c r="M58723" s="36"/>
      <c r="N58723" s="36"/>
    </row>
    <row r="58724" spans="12:14" x14ac:dyDescent="0.25">
      <c r="L58724" s="36"/>
      <c r="M58724" s="36"/>
      <c r="N58724" s="36"/>
    </row>
    <row r="58725" spans="12:14" x14ac:dyDescent="0.25">
      <c r="L58725" s="36"/>
      <c r="M58725" s="36"/>
      <c r="N58725" s="36"/>
    </row>
    <row r="58726" spans="12:14" x14ac:dyDescent="0.25">
      <c r="L58726" s="36"/>
      <c r="M58726" s="36"/>
      <c r="N58726" s="36"/>
    </row>
    <row r="58727" spans="12:14" x14ac:dyDescent="0.25">
      <c r="L58727" s="36"/>
      <c r="M58727" s="36"/>
      <c r="N58727" s="36"/>
    </row>
    <row r="58728" spans="12:14" x14ac:dyDescent="0.25">
      <c r="L58728" s="36"/>
      <c r="M58728" s="36"/>
      <c r="N58728" s="36"/>
    </row>
    <row r="58729" spans="12:14" x14ac:dyDescent="0.25">
      <c r="L58729" s="36"/>
      <c r="M58729" s="36"/>
      <c r="N58729" s="36"/>
    </row>
    <row r="58730" spans="12:14" x14ac:dyDescent="0.25">
      <c r="L58730" s="36"/>
      <c r="M58730" s="36"/>
      <c r="N58730" s="36"/>
    </row>
    <row r="58731" spans="12:14" x14ac:dyDescent="0.25">
      <c r="L58731" s="36"/>
      <c r="M58731" s="36"/>
      <c r="N58731" s="36"/>
    </row>
    <row r="58732" spans="12:14" x14ac:dyDescent="0.25">
      <c r="L58732" s="36"/>
      <c r="M58732" s="36"/>
      <c r="N58732" s="36"/>
    </row>
    <row r="58733" spans="12:14" x14ac:dyDescent="0.25">
      <c r="L58733" s="36"/>
      <c r="M58733" s="36"/>
      <c r="N58733" s="36"/>
    </row>
    <row r="58734" spans="12:14" x14ac:dyDescent="0.25">
      <c r="L58734" s="36"/>
      <c r="M58734" s="36"/>
      <c r="N58734" s="36"/>
    </row>
    <row r="58735" spans="12:14" x14ac:dyDescent="0.25">
      <c r="L58735" s="36"/>
      <c r="M58735" s="36"/>
      <c r="N58735" s="36"/>
    </row>
    <row r="58736" spans="12:14" x14ac:dyDescent="0.25">
      <c r="L58736" s="36"/>
      <c r="M58736" s="36"/>
      <c r="N58736" s="36"/>
    </row>
    <row r="58737" spans="12:14" x14ac:dyDescent="0.25">
      <c r="L58737" s="36"/>
      <c r="M58737" s="36"/>
      <c r="N58737" s="36"/>
    </row>
    <row r="58738" spans="12:14" x14ac:dyDescent="0.25">
      <c r="L58738" s="36"/>
      <c r="M58738" s="36"/>
      <c r="N58738" s="36"/>
    </row>
    <row r="58739" spans="12:14" x14ac:dyDescent="0.25">
      <c r="L58739" s="36"/>
      <c r="M58739" s="36"/>
      <c r="N58739" s="36"/>
    </row>
    <row r="58740" spans="12:14" x14ac:dyDescent="0.25">
      <c r="L58740" s="36"/>
      <c r="M58740" s="36"/>
      <c r="N58740" s="36"/>
    </row>
    <row r="58741" spans="12:14" x14ac:dyDescent="0.25">
      <c r="L58741" s="36"/>
      <c r="M58741" s="36"/>
      <c r="N58741" s="36"/>
    </row>
    <row r="58742" spans="12:14" x14ac:dyDescent="0.25">
      <c r="L58742" s="36"/>
      <c r="M58742" s="36"/>
      <c r="N58742" s="36"/>
    </row>
    <row r="58743" spans="12:14" x14ac:dyDescent="0.25">
      <c r="L58743" s="36"/>
      <c r="M58743" s="36"/>
      <c r="N58743" s="36"/>
    </row>
    <row r="58744" spans="12:14" x14ac:dyDescent="0.25">
      <c r="L58744" s="36"/>
      <c r="M58744" s="36"/>
      <c r="N58744" s="36"/>
    </row>
    <row r="58745" spans="12:14" x14ac:dyDescent="0.25">
      <c r="L58745" s="36"/>
      <c r="M58745" s="36"/>
      <c r="N58745" s="36"/>
    </row>
    <row r="58746" spans="12:14" x14ac:dyDescent="0.25">
      <c r="L58746" s="36"/>
      <c r="M58746" s="36"/>
      <c r="N58746" s="36"/>
    </row>
    <row r="58747" spans="12:14" x14ac:dyDescent="0.25">
      <c r="L58747" s="36"/>
      <c r="M58747" s="36"/>
      <c r="N58747" s="36"/>
    </row>
    <row r="58748" spans="12:14" x14ac:dyDescent="0.25">
      <c r="L58748" s="36"/>
      <c r="M58748" s="36"/>
      <c r="N58748" s="36"/>
    </row>
    <row r="58749" spans="12:14" x14ac:dyDescent="0.25">
      <c r="L58749" s="36"/>
      <c r="M58749" s="36"/>
      <c r="N58749" s="36"/>
    </row>
    <row r="58750" spans="12:14" x14ac:dyDescent="0.25">
      <c r="L58750" s="36"/>
      <c r="M58750" s="36"/>
      <c r="N58750" s="36"/>
    </row>
    <row r="58751" spans="12:14" x14ac:dyDescent="0.25">
      <c r="L58751" s="36"/>
      <c r="M58751" s="36"/>
      <c r="N58751" s="36"/>
    </row>
    <row r="58752" spans="12:14" x14ac:dyDescent="0.25">
      <c r="L58752" s="36"/>
      <c r="M58752" s="36"/>
      <c r="N58752" s="36"/>
    </row>
    <row r="58753" spans="12:14" x14ac:dyDescent="0.25">
      <c r="L58753" s="36"/>
      <c r="M58753" s="36"/>
      <c r="N58753" s="36"/>
    </row>
    <row r="58754" spans="12:14" x14ac:dyDescent="0.25">
      <c r="L58754" s="36"/>
      <c r="M58754" s="36"/>
      <c r="N58754" s="36"/>
    </row>
    <row r="58755" spans="12:14" x14ac:dyDescent="0.25">
      <c r="L58755" s="36"/>
      <c r="M58755" s="36"/>
      <c r="N58755" s="36"/>
    </row>
    <row r="58756" spans="12:14" x14ac:dyDescent="0.25">
      <c r="L58756" s="36"/>
      <c r="M58756" s="36"/>
      <c r="N58756" s="36"/>
    </row>
    <row r="58757" spans="12:14" x14ac:dyDescent="0.25">
      <c r="L58757" s="36"/>
      <c r="M58757" s="36"/>
      <c r="N58757" s="36"/>
    </row>
    <row r="58758" spans="12:14" x14ac:dyDescent="0.25">
      <c r="L58758" s="36"/>
      <c r="M58758" s="36"/>
      <c r="N58758" s="36"/>
    </row>
    <row r="58759" spans="12:14" x14ac:dyDescent="0.25">
      <c r="L58759" s="36"/>
      <c r="M58759" s="36"/>
      <c r="N58759" s="36"/>
    </row>
    <row r="58760" spans="12:14" x14ac:dyDescent="0.25">
      <c r="L58760" s="36"/>
      <c r="M58760" s="36"/>
      <c r="N58760" s="36"/>
    </row>
    <row r="58761" spans="12:14" x14ac:dyDescent="0.25">
      <c r="L58761" s="36"/>
      <c r="M58761" s="36"/>
      <c r="N58761" s="36"/>
    </row>
    <row r="58762" spans="12:14" x14ac:dyDescent="0.25">
      <c r="L58762" s="36"/>
      <c r="M58762" s="36"/>
      <c r="N58762" s="36"/>
    </row>
    <row r="58763" spans="12:14" x14ac:dyDescent="0.25">
      <c r="L58763" s="36"/>
      <c r="M58763" s="36"/>
      <c r="N58763" s="36"/>
    </row>
    <row r="58764" spans="12:14" x14ac:dyDescent="0.25">
      <c r="L58764" s="36"/>
      <c r="M58764" s="36"/>
      <c r="N58764" s="36"/>
    </row>
    <row r="58765" spans="12:14" x14ac:dyDescent="0.25">
      <c r="L58765" s="36"/>
      <c r="M58765" s="36"/>
      <c r="N58765" s="36"/>
    </row>
    <row r="58766" spans="12:14" x14ac:dyDescent="0.25">
      <c r="L58766" s="36"/>
      <c r="M58766" s="36"/>
      <c r="N58766" s="36"/>
    </row>
    <row r="58767" spans="12:14" x14ac:dyDescent="0.25">
      <c r="L58767" s="36"/>
      <c r="M58767" s="36"/>
      <c r="N58767" s="36"/>
    </row>
    <row r="58768" spans="12:14" x14ac:dyDescent="0.25">
      <c r="L58768" s="36"/>
      <c r="M58768" s="36"/>
      <c r="N58768" s="36"/>
    </row>
    <row r="58769" spans="12:14" x14ac:dyDescent="0.25">
      <c r="L58769" s="36"/>
      <c r="M58769" s="36"/>
      <c r="N58769" s="36"/>
    </row>
    <row r="58770" spans="12:14" x14ac:dyDescent="0.25">
      <c r="L58770" s="36"/>
      <c r="M58770" s="36"/>
      <c r="N58770" s="36"/>
    </row>
    <row r="58771" spans="12:14" x14ac:dyDescent="0.25">
      <c r="L58771" s="36"/>
      <c r="M58771" s="36"/>
      <c r="N58771" s="36"/>
    </row>
    <row r="58772" spans="12:14" x14ac:dyDescent="0.25">
      <c r="L58772" s="36"/>
      <c r="M58772" s="36"/>
      <c r="N58772" s="36"/>
    </row>
    <row r="58773" spans="12:14" x14ac:dyDescent="0.25">
      <c r="L58773" s="36"/>
      <c r="M58773" s="36"/>
      <c r="N58773" s="36"/>
    </row>
    <row r="58774" spans="12:14" x14ac:dyDescent="0.25">
      <c r="L58774" s="36"/>
      <c r="M58774" s="36"/>
      <c r="N58774" s="36"/>
    </row>
    <row r="58775" spans="12:14" x14ac:dyDescent="0.25">
      <c r="L58775" s="36"/>
      <c r="M58775" s="36"/>
      <c r="N58775" s="36"/>
    </row>
    <row r="58776" spans="12:14" x14ac:dyDescent="0.25">
      <c r="L58776" s="36"/>
      <c r="M58776" s="36"/>
      <c r="N58776" s="36"/>
    </row>
    <row r="58777" spans="12:14" x14ac:dyDescent="0.25">
      <c r="L58777" s="36"/>
      <c r="M58777" s="36"/>
      <c r="N58777" s="36"/>
    </row>
    <row r="58778" spans="12:14" x14ac:dyDescent="0.25">
      <c r="L58778" s="36"/>
      <c r="M58778" s="36"/>
      <c r="N58778" s="36"/>
    </row>
    <row r="58779" spans="12:14" x14ac:dyDescent="0.25">
      <c r="L58779" s="36"/>
      <c r="M58779" s="36"/>
      <c r="N58779" s="36"/>
    </row>
    <row r="58780" spans="12:14" x14ac:dyDescent="0.25">
      <c r="L58780" s="36"/>
      <c r="M58780" s="36"/>
      <c r="N58780" s="36"/>
    </row>
    <row r="58781" spans="12:14" x14ac:dyDescent="0.25">
      <c r="L58781" s="36"/>
      <c r="M58781" s="36"/>
      <c r="N58781" s="36"/>
    </row>
    <row r="58782" spans="12:14" x14ac:dyDescent="0.25">
      <c r="L58782" s="36"/>
      <c r="M58782" s="36"/>
      <c r="N58782" s="36"/>
    </row>
    <row r="58783" spans="12:14" x14ac:dyDescent="0.25">
      <c r="L58783" s="36"/>
      <c r="M58783" s="36"/>
      <c r="N58783" s="36"/>
    </row>
    <row r="58784" spans="12:14" x14ac:dyDescent="0.25">
      <c r="L58784" s="36"/>
      <c r="M58784" s="36"/>
      <c r="N58784" s="36"/>
    </row>
    <row r="58785" spans="12:14" x14ac:dyDescent="0.25">
      <c r="L58785" s="36"/>
      <c r="M58785" s="36"/>
      <c r="N58785" s="36"/>
    </row>
    <row r="58786" spans="12:14" x14ac:dyDescent="0.25">
      <c r="L58786" s="36"/>
      <c r="M58786" s="36"/>
      <c r="N58786" s="36"/>
    </row>
    <row r="58787" spans="12:14" x14ac:dyDescent="0.25">
      <c r="L58787" s="36"/>
      <c r="M58787" s="36"/>
      <c r="N58787" s="36"/>
    </row>
    <row r="58788" spans="12:14" x14ac:dyDescent="0.25">
      <c r="L58788" s="36"/>
      <c r="M58788" s="36"/>
      <c r="N58788" s="36"/>
    </row>
    <row r="58789" spans="12:14" x14ac:dyDescent="0.25">
      <c r="L58789" s="36"/>
      <c r="M58789" s="36"/>
      <c r="N58789" s="36"/>
    </row>
    <row r="58790" spans="12:14" x14ac:dyDescent="0.25">
      <c r="L58790" s="36"/>
      <c r="M58790" s="36"/>
      <c r="N58790" s="36"/>
    </row>
    <row r="58791" spans="12:14" x14ac:dyDescent="0.25">
      <c r="L58791" s="36"/>
      <c r="M58791" s="36"/>
      <c r="N58791" s="36"/>
    </row>
    <row r="58792" spans="12:14" x14ac:dyDescent="0.25">
      <c r="L58792" s="36"/>
      <c r="M58792" s="36"/>
      <c r="N58792" s="36"/>
    </row>
    <row r="58793" spans="12:14" x14ac:dyDescent="0.25">
      <c r="L58793" s="36"/>
      <c r="M58793" s="36"/>
      <c r="N58793" s="36"/>
    </row>
    <row r="58794" spans="12:14" x14ac:dyDescent="0.25">
      <c r="L58794" s="36"/>
      <c r="M58794" s="36"/>
      <c r="N58794" s="36"/>
    </row>
    <row r="58795" spans="12:14" x14ac:dyDescent="0.25">
      <c r="L58795" s="36"/>
      <c r="M58795" s="36"/>
      <c r="N58795" s="36"/>
    </row>
    <row r="58796" spans="12:14" x14ac:dyDescent="0.25">
      <c r="L58796" s="36"/>
      <c r="M58796" s="36"/>
      <c r="N58796" s="36"/>
    </row>
    <row r="58797" spans="12:14" x14ac:dyDescent="0.25">
      <c r="L58797" s="36"/>
      <c r="M58797" s="36"/>
      <c r="N58797" s="36"/>
    </row>
    <row r="58798" spans="12:14" x14ac:dyDescent="0.25">
      <c r="L58798" s="36"/>
      <c r="M58798" s="36"/>
      <c r="N58798" s="36"/>
    </row>
    <row r="58799" spans="12:14" x14ac:dyDescent="0.25">
      <c r="L58799" s="36"/>
      <c r="M58799" s="36"/>
      <c r="N58799" s="36"/>
    </row>
    <row r="58800" spans="12:14" x14ac:dyDescent="0.25">
      <c r="L58800" s="36"/>
      <c r="M58800" s="36"/>
      <c r="N58800" s="36"/>
    </row>
    <row r="58801" spans="12:14" x14ac:dyDescent="0.25">
      <c r="L58801" s="36"/>
      <c r="M58801" s="36"/>
      <c r="N58801" s="36"/>
    </row>
    <row r="58802" spans="12:14" x14ac:dyDescent="0.25">
      <c r="L58802" s="36"/>
      <c r="M58802" s="36"/>
      <c r="N58802" s="36"/>
    </row>
    <row r="58803" spans="12:14" x14ac:dyDescent="0.25">
      <c r="L58803" s="36"/>
      <c r="M58803" s="36"/>
      <c r="N58803" s="36"/>
    </row>
    <row r="58804" spans="12:14" x14ac:dyDescent="0.25">
      <c r="L58804" s="36"/>
      <c r="M58804" s="36"/>
      <c r="N58804" s="36"/>
    </row>
    <row r="58805" spans="12:14" x14ac:dyDescent="0.25">
      <c r="L58805" s="36"/>
      <c r="M58805" s="36"/>
      <c r="N58805" s="36"/>
    </row>
    <row r="58806" spans="12:14" x14ac:dyDescent="0.25">
      <c r="L58806" s="36"/>
      <c r="M58806" s="36"/>
      <c r="N58806" s="36"/>
    </row>
    <row r="58807" spans="12:14" x14ac:dyDescent="0.25">
      <c r="L58807" s="36"/>
      <c r="M58807" s="36"/>
      <c r="N58807" s="36"/>
    </row>
    <row r="58808" spans="12:14" x14ac:dyDescent="0.25">
      <c r="L58808" s="36"/>
      <c r="M58808" s="36"/>
      <c r="N58808" s="36"/>
    </row>
    <row r="58809" spans="12:14" x14ac:dyDescent="0.25">
      <c r="L58809" s="36"/>
      <c r="M58809" s="36"/>
      <c r="N58809" s="36"/>
    </row>
    <row r="58810" spans="12:14" x14ac:dyDescent="0.25">
      <c r="L58810" s="36"/>
      <c r="M58810" s="36"/>
      <c r="N58810" s="36"/>
    </row>
    <row r="58811" spans="12:14" x14ac:dyDescent="0.25">
      <c r="L58811" s="36"/>
      <c r="M58811" s="36"/>
      <c r="N58811" s="36"/>
    </row>
    <row r="58812" spans="12:14" x14ac:dyDescent="0.25">
      <c r="L58812" s="36"/>
      <c r="M58812" s="36"/>
      <c r="N58812" s="36"/>
    </row>
    <row r="58813" spans="12:14" x14ac:dyDescent="0.25">
      <c r="L58813" s="36"/>
      <c r="M58813" s="36"/>
      <c r="N58813" s="36"/>
    </row>
    <row r="58814" spans="12:14" x14ac:dyDescent="0.25">
      <c r="L58814" s="36"/>
      <c r="M58814" s="36"/>
      <c r="N58814" s="36"/>
    </row>
    <row r="58815" spans="12:14" x14ac:dyDescent="0.25">
      <c r="L58815" s="36"/>
      <c r="M58815" s="36"/>
      <c r="N58815" s="36"/>
    </row>
    <row r="58816" spans="12:14" x14ac:dyDescent="0.25">
      <c r="L58816" s="36"/>
      <c r="M58816" s="36"/>
      <c r="N58816" s="36"/>
    </row>
    <row r="58817" spans="12:14" x14ac:dyDescent="0.25">
      <c r="L58817" s="36"/>
      <c r="M58817" s="36"/>
      <c r="N58817" s="36"/>
    </row>
    <row r="58818" spans="12:14" x14ac:dyDescent="0.25">
      <c r="L58818" s="36"/>
      <c r="M58818" s="36"/>
      <c r="N58818" s="36"/>
    </row>
    <row r="58819" spans="12:14" x14ac:dyDescent="0.25">
      <c r="L58819" s="36"/>
      <c r="M58819" s="36"/>
      <c r="N58819" s="36"/>
    </row>
    <row r="58820" spans="12:14" x14ac:dyDescent="0.25">
      <c r="L58820" s="36"/>
      <c r="M58820" s="36"/>
      <c r="N58820" s="36"/>
    </row>
    <row r="58821" spans="12:14" x14ac:dyDescent="0.25">
      <c r="L58821" s="36"/>
      <c r="M58821" s="36"/>
      <c r="N58821" s="36"/>
    </row>
    <row r="58822" spans="12:14" x14ac:dyDescent="0.25">
      <c r="L58822" s="36"/>
      <c r="M58822" s="36"/>
      <c r="N58822" s="36"/>
    </row>
    <row r="58823" spans="12:14" x14ac:dyDescent="0.25">
      <c r="L58823" s="36"/>
      <c r="M58823" s="36"/>
      <c r="N58823" s="36"/>
    </row>
    <row r="58824" spans="12:14" x14ac:dyDescent="0.25">
      <c r="L58824" s="36"/>
      <c r="M58824" s="36"/>
      <c r="N58824" s="36"/>
    </row>
    <row r="58825" spans="12:14" x14ac:dyDescent="0.25">
      <c r="L58825" s="36"/>
      <c r="M58825" s="36"/>
      <c r="N58825" s="36"/>
    </row>
    <row r="58826" spans="12:14" x14ac:dyDescent="0.25">
      <c r="L58826" s="36"/>
      <c r="M58826" s="36"/>
      <c r="N58826" s="36"/>
    </row>
    <row r="58827" spans="12:14" x14ac:dyDescent="0.25">
      <c r="L58827" s="36"/>
      <c r="M58827" s="36"/>
      <c r="N58827" s="36"/>
    </row>
    <row r="58828" spans="12:14" x14ac:dyDescent="0.25">
      <c r="L58828" s="36"/>
      <c r="M58828" s="36"/>
      <c r="N58828" s="36"/>
    </row>
    <row r="58829" spans="12:14" x14ac:dyDescent="0.25">
      <c r="L58829" s="36"/>
      <c r="M58829" s="36"/>
      <c r="N58829" s="36"/>
    </row>
    <row r="58830" spans="12:14" x14ac:dyDescent="0.25">
      <c r="L58830" s="36"/>
      <c r="M58830" s="36"/>
      <c r="N58830" s="36"/>
    </row>
    <row r="58831" spans="12:14" x14ac:dyDescent="0.25">
      <c r="L58831" s="36"/>
      <c r="M58831" s="36"/>
      <c r="N58831" s="36"/>
    </row>
    <row r="58832" spans="12:14" x14ac:dyDescent="0.25">
      <c r="L58832" s="36"/>
      <c r="M58832" s="36"/>
      <c r="N58832" s="36"/>
    </row>
    <row r="58833" spans="12:14" x14ac:dyDescent="0.25">
      <c r="L58833" s="36"/>
      <c r="M58833" s="36"/>
      <c r="N58833" s="36"/>
    </row>
    <row r="58834" spans="12:14" x14ac:dyDescent="0.25">
      <c r="L58834" s="36"/>
      <c r="M58834" s="36"/>
      <c r="N58834" s="36"/>
    </row>
    <row r="58835" spans="12:14" x14ac:dyDescent="0.25">
      <c r="L58835" s="36"/>
      <c r="M58835" s="36"/>
      <c r="N58835" s="36"/>
    </row>
    <row r="58836" spans="12:14" x14ac:dyDescent="0.25">
      <c r="L58836" s="36"/>
      <c r="M58836" s="36"/>
      <c r="N58836" s="36"/>
    </row>
    <row r="58837" spans="12:14" x14ac:dyDescent="0.25">
      <c r="L58837" s="36"/>
      <c r="M58837" s="36"/>
      <c r="N58837" s="36"/>
    </row>
    <row r="58838" spans="12:14" x14ac:dyDescent="0.25">
      <c r="L58838" s="36"/>
      <c r="M58838" s="36"/>
      <c r="N58838" s="36"/>
    </row>
    <row r="58839" spans="12:14" x14ac:dyDescent="0.25">
      <c r="L58839" s="36"/>
      <c r="M58839" s="36"/>
      <c r="N58839" s="36"/>
    </row>
    <row r="58840" spans="12:14" x14ac:dyDescent="0.25">
      <c r="L58840" s="36"/>
      <c r="M58840" s="36"/>
      <c r="N58840" s="36"/>
    </row>
    <row r="58841" spans="12:14" x14ac:dyDescent="0.25">
      <c r="L58841" s="36"/>
      <c r="M58841" s="36"/>
      <c r="N58841" s="36"/>
    </row>
    <row r="58842" spans="12:14" x14ac:dyDescent="0.25">
      <c r="L58842" s="36"/>
      <c r="M58842" s="36"/>
      <c r="N58842" s="36"/>
    </row>
    <row r="58843" spans="12:14" x14ac:dyDescent="0.25">
      <c r="L58843" s="36"/>
      <c r="M58843" s="36"/>
      <c r="N58843" s="36"/>
    </row>
    <row r="58844" spans="12:14" x14ac:dyDescent="0.25">
      <c r="L58844" s="36"/>
      <c r="M58844" s="36"/>
      <c r="N58844" s="36"/>
    </row>
    <row r="58845" spans="12:14" x14ac:dyDescent="0.25">
      <c r="L58845" s="36"/>
      <c r="M58845" s="36"/>
      <c r="N58845" s="36"/>
    </row>
    <row r="58846" spans="12:14" x14ac:dyDescent="0.25">
      <c r="L58846" s="36"/>
      <c r="M58846" s="36"/>
      <c r="N58846" s="36"/>
    </row>
    <row r="58847" spans="12:14" x14ac:dyDescent="0.25">
      <c r="L58847" s="36"/>
      <c r="M58847" s="36"/>
      <c r="N58847" s="36"/>
    </row>
    <row r="58848" spans="12:14" x14ac:dyDescent="0.25">
      <c r="L58848" s="36"/>
      <c r="M58848" s="36"/>
      <c r="N58848" s="36"/>
    </row>
    <row r="58849" spans="12:14" x14ac:dyDescent="0.25">
      <c r="L58849" s="36"/>
      <c r="M58849" s="36"/>
      <c r="N58849" s="36"/>
    </row>
    <row r="58850" spans="12:14" x14ac:dyDescent="0.25">
      <c r="L58850" s="36"/>
      <c r="M58850" s="36"/>
      <c r="N58850" s="36"/>
    </row>
    <row r="58851" spans="12:14" x14ac:dyDescent="0.25">
      <c r="L58851" s="36"/>
      <c r="M58851" s="36"/>
      <c r="N58851" s="36"/>
    </row>
    <row r="58852" spans="12:14" x14ac:dyDescent="0.25">
      <c r="L58852" s="36"/>
      <c r="M58852" s="36"/>
      <c r="N58852" s="36"/>
    </row>
    <row r="58853" spans="12:14" x14ac:dyDescent="0.25">
      <c r="L58853" s="36"/>
      <c r="M58853" s="36"/>
      <c r="N58853" s="36"/>
    </row>
    <row r="58854" spans="12:14" x14ac:dyDescent="0.25">
      <c r="L58854" s="36"/>
      <c r="M58854" s="36"/>
      <c r="N58854" s="36"/>
    </row>
    <row r="58855" spans="12:14" x14ac:dyDescent="0.25">
      <c r="L58855" s="36"/>
      <c r="M58855" s="36"/>
      <c r="N58855" s="36"/>
    </row>
    <row r="58856" spans="12:14" x14ac:dyDescent="0.25">
      <c r="L58856" s="36"/>
      <c r="M58856" s="36"/>
      <c r="N58856" s="36"/>
    </row>
    <row r="58857" spans="12:14" x14ac:dyDescent="0.25">
      <c r="L58857" s="36"/>
      <c r="M58857" s="36"/>
      <c r="N58857" s="36"/>
    </row>
    <row r="58858" spans="12:14" x14ac:dyDescent="0.25">
      <c r="L58858" s="36"/>
      <c r="M58858" s="36"/>
      <c r="N58858" s="36"/>
    </row>
    <row r="58859" spans="12:14" x14ac:dyDescent="0.25">
      <c r="L58859" s="36"/>
      <c r="M58859" s="36"/>
      <c r="N58859" s="36"/>
    </row>
    <row r="58860" spans="12:14" x14ac:dyDescent="0.25">
      <c r="L58860" s="36"/>
      <c r="M58860" s="36"/>
      <c r="N58860" s="36"/>
    </row>
    <row r="58861" spans="12:14" x14ac:dyDescent="0.25">
      <c r="L58861" s="36"/>
      <c r="M58861" s="36"/>
      <c r="N58861" s="36"/>
    </row>
    <row r="58862" spans="12:14" x14ac:dyDescent="0.25">
      <c r="L58862" s="36"/>
      <c r="M58862" s="36"/>
      <c r="N58862" s="36"/>
    </row>
    <row r="58863" spans="12:14" x14ac:dyDescent="0.25">
      <c r="L58863" s="36"/>
      <c r="M58863" s="36"/>
      <c r="N58863" s="36"/>
    </row>
    <row r="58864" spans="12:14" x14ac:dyDescent="0.25">
      <c r="L58864" s="36"/>
      <c r="M58864" s="36"/>
      <c r="N58864" s="36"/>
    </row>
    <row r="58865" spans="12:14" x14ac:dyDescent="0.25">
      <c r="L58865" s="36"/>
      <c r="M58865" s="36"/>
      <c r="N58865" s="36"/>
    </row>
    <row r="58866" spans="12:14" x14ac:dyDescent="0.25">
      <c r="L58866" s="36"/>
      <c r="M58866" s="36"/>
      <c r="N58866" s="36"/>
    </row>
    <row r="58867" spans="12:14" x14ac:dyDescent="0.25">
      <c r="L58867" s="36"/>
      <c r="M58867" s="36"/>
      <c r="N58867" s="36"/>
    </row>
    <row r="58868" spans="12:14" x14ac:dyDescent="0.25">
      <c r="L58868" s="36"/>
      <c r="M58868" s="36"/>
      <c r="N58868" s="36"/>
    </row>
    <row r="58869" spans="12:14" x14ac:dyDescent="0.25">
      <c r="L58869" s="36"/>
      <c r="M58869" s="36"/>
      <c r="N58869" s="36"/>
    </row>
    <row r="58870" spans="12:14" x14ac:dyDescent="0.25">
      <c r="L58870" s="36"/>
      <c r="M58870" s="36"/>
      <c r="N58870" s="36"/>
    </row>
    <row r="58871" spans="12:14" x14ac:dyDescent="0.25">
      <c r="L58871" s="36"/>
      <c r="M58871" s="36"/>
      <c r="N58871" s="36"/>
    </row>
    <row r="58872" spans="12:14" x14ac:dyDescent="0.25">
      <c r="L58872" s="36"/>
      <c r="M58872" s="36"/>
      <c r="N58872" s="36"/>
    </row>
    <row r="58873" spans="12:14" x14ac:dyDescent="0.25">
      <c r="L58873" s="36"/>
      <c r="M58873" s="36"/>
      <c r="N58873" s="36"/>
    </row>
    <row r="58874" spans="12:14" x14ac:dyDescent="0.25">
      <c r="L58874" s="36"/>
      <c r="M58874" s="36"/>
      <c r="N58874" s="36"/>
    </row>
    <row r="58875" spans="12:14" x14ac:dyDescent="0.25">
      <c r="L58875" s="36"/>
      <c r="M58875" s="36"/>
      <c r="N58875" s="36"/>
    </row>
    <row r="58876" spans="12:14" x14ac:dyDescent="0.25">
      <c r="L58876" s="36"/>
      <c r="M58876" s="36"/>
      <c r="N58876" s="36"/>
    </row>
    <row r="58877" spans="12:14" x14ac:dyDescent="0.25">
      <c r="L58877" s="36"/>
      <c r="M58877" s="36"/>
      <c r="N58877" s="36"/>
    </row>
    <row r="58878" spans="12:14" x14ac:dyDescent="0.25">
      <c r="L58878" s="36"/>
      <c r="M58878" s="36"/>
      <c r="N58878" s="36"/>
    </row>
    <row r="58879" spans="12:14" x14ac:dyDescent="0.25">
      <c r="L58879" s="36"/>
      <c r="M58879" s="36"/>
      <c r="N58879" s="36"/>
    </row>
    <row r="58880" spans="12:14" x14ac:dyDescent="0.25">
      <c r="L58880" s="36"/>
      <c r="M58880" s="36"/>
      <c r="N58880" s="36"/>
    </row>
    <row r="58881" spans="12:14" x14ac:dyDescent="0.25">
      <c r="L58881" s="36"/>
      <c r="M58881" s="36"/>
      <c r="N58881" s="36"/>
    </row>
    <row r="58882" spans="12:14" x14ac:dyDescent="0.25">
      <c r="L58882" s="36"/>
      <c r="M58882" s="36"/>
      <c r="N58882" s="36"/>
    </row>
    <row r="58883" spans="12:14" x14ac:dyDescent="0.25">
      <c r="L58883" s="36"/>
      <c r="M58883" s="36"/>
      <c r="N58883" s="36"/>
    </row>
    <row r="58884" spans="12:14" x14ac:dyDescent="0.25">
      <c r="L58884" s="36"/>
      <c r="M58884" s="36"/>
      <c r="N58884" s="36"/>
    </row>
    <row r="58885" spans="12:14" x14ac:dyDescent="0.25">
      <c r="L58885" s="36"/>
      <c r="M58885" s="36"/>
      <c r="N58885" s="36"/>
    </row>
    <row r="58886" spans="12:14" x14ac:dyDescent="0.25">
      <c r="L58886" s="36"/>
      <c r="M58886" s="36"/>
      <c r="N58886" s="36"/>
    </row>
    <row r="58887" spans="12:14" x14ac:dyDescent="0.25">
      <c r="L58887" s="36"/>
      <c r="M58887" s="36"/>
      <c r="N58887" s="36"/>
    </row>
    <row r="58888" spans="12:14" x14ac:dyDescent="0.25">
      <c r="L58888" s="36"/>
      <c r="M58888" s="36"/>
      <c r="N58888" s="36"/>
    </row>
    <row r="58889" spans="12:14" x14ac:dyDescent="0.25">
      <c r="L58889" s="36"/>
      <c r="M58889" s="36"/>
      <c r="N58889" s="36"/>
    </row>
    <row r="58890" spans="12:14" x14ac:dyDescent="0.25">
      <c r="L58890" s="36"/>
      <c r="M58890" s="36"/>
      <c r="N58890" s="36"/>
    </row>
    <row r="58891" spans="12:14" x14ac:dyDescent="0.25">
      <c r="L58891" s="36"/>
      <c r="M58891" s="36"/>
      <c r="N58891" s="36"/>
    </row>
    <row r="58892" spans="12:14" x14ac:dyDescent="0.25">
      <c r="L58892" s="36"/>
      <c r="M58892" s="36"/>
      <c r="N58892" s="36"/>
    </row>
    <row r="58893" spans="12:14" x14ac:dyDescent="0.25">
      <c r="L58893" s="36"/>
      <c r="M58893" s="36"/>
      <c r="N58893" s="36"/>
    </row>
    <row r="58894" spans="12:14" x14ac:dyDescent="0.25">
      <c r="L58894" s="36"/>
      <c r="M58894" s="36"/>
      <c r="N58894" s="36"/>
    </row>
    <row r="58895" spans="12:14" x14ac:dyDescent="0.25">
      <c r="L58895" s="36"/>
      <c r="M58895" s="36"/>
      <c r="N58895" s="36"/>
    </row>
    <row r="58896" spans="12:14" x14ac:dyDescent="0.25">
      <c r="L58896" s="36"/>
      <c r="M58896" s="36"/>
      <c r="N58896" s="36"/>
    </row>
    <row r="58897" spans="12:14" x14ac:dyDescent="0.25">
      <c r="L58897" s="36"/>
      <c r="M58897" s="36"/>
      <c r="N58897" s="36"/>
    </row>
    <row r="58898" spans="12:14" x14ac:dyDescent="0.25">
      <c r="L58898" s="36"/>
      <c r="M58898" s="36"/>
      <c r="N58898" s="36"/>
    </row>
    <row r="58899" spans="12:14" x14ac:dyDescent="0.25">
      <c r="L58899" s="36"/>
      <c r="M58899" s="36"/>
      <c r="N58899" s="36"/>
    </row>
    <row r="58900" spans="12:14" x14ac:dyDescent="0.25">
      <c r="L58900" s="36"/>
      <c r="M58900" s="36"/>
      <c r="N58900" s="36"/>
    </row>
    <row r="58901" spans="12:14" x14ac:dyDescent="0.25">
      <c r="L58901" s="36"/>
      <c r="M58901" s="36"/>
      <c r="N58901" s="36"/>
    </row>
    <row r="58902" spans="12:14" x14ac:dyDescent="0.25">
      <c r="L58902" s="36"/>
      <c r="M58902" s="36"/>
      <c r="N58902" s="36"/>
    </row>
    <row r="58903" spans="12:14" x14ac:dyDescent="0.25">
      <c r="L58903" s="36"/>
      <c r="M58903" s="36"/>
      <c r="N58903" s="36"/>
    </row>
    <row r="58904" spans="12:14" x14ac:dyDescent="0.25">
      <c r="L58904" s="36"/>
      <c r="M58904" s="36"/>
      <c r="N58904" s="36"/>
    </row>
    <row r="58905" spans="12:14" x14ac:dyDescent="0.25">
      <c r="L58905" s="36"/>
      <c r="M58905" s="36"/>
      <c r="N58905" s="36"/>
    </row>
    <row r="58906" spans="12:14" x14ac:dyDescent="0.25">
      <c r="L58906" s="36"/>
      <c r="M58906" s="36"/>
      <c r="N58906" s="36"/>
    </row>
    <row r="58907" spans="12:14" x14ac:dyDescent="0.25">
      <c r="L58907" s="36"/>
      <c r="M58907" s="36"/>
      <c r="N58907" s="36"/>
    </row>
    <row r="58908" spans="12:14" x14ac:dyDescent="0.25">
      <c r="L58908" s="36"/>
      <c r="M58908" s="36"/>
      <c r="N58908" s="36"/>
    </row>
    <row r="58909" spans="12:14" x14ac:dyDescent="0.25">
      <c r="L58909" s="36"/>
      <c r="M58909" s="36"/>
      <c r="N58909" s="36"/>
    </row>
    <row r="58910" spans="12:14" x14ac:dyDescent="0.25">
      <c r="L58910" s="36"/>
      <c r="M58910" s="36"/>
      <c r="N58910" s="36"/>
    </row>
    <row r="58911" spans="12:14" x14ac:dyDescent="0.25">
      <c r="L58911" s="36"/>
      <c r="M58911" s="36"/>
      <c r="N58911" s="36"/>
    </row>
    <row r="58912" spans="12:14" x14ac:dyDescent="0.25">
      <c r="L58912" s="36"/>
      <c r="M58912" s="36"/>
      <c r="N58912" s="36"/>
    </row>
    <row r="58913" spans="12:14" x14ac:dyDescent="0.25">
      <c r="L58913" s="36"/>
      <c r="M58913" s="36"/>
      <c r="N58913" s="36"/>
    </row>
    <row r="58914" spans="12:14" x14ac:dyDescent="0.25">
      <c r="L58914" s="36"/>
      <c r="M58914" s="36"/>
      <c r="N58914" s="36"/>
    </row>
    <row r="58915" spans="12:14" x14ac:dyDescent="0.25">
      <c r="L58915" s="36"/>
      <c r="M58915" s="36"/>
      <c r="N58915" s="36"/>
    </row>
    <row r="58916" spans="12:14" x14ac:dyDescent="0.25">
      <c r="L58916" s="36"/>
      <c r="M58916" s="36"/>
      <c r="N58916" s="36"/>
    </row>
    <row r="58917" spans="12:14" x14ac:dyDescent="0.25">
      <c r="L58917" s="36"/>
      <c r="M58917" s="36"/>
      <c r="N58917" s="36"/>
    </row>
    <row r="58918" spans="12:14" x14ac:dyDescent="0.25">
      <c r="L58918" s="36"/>
      <c r="M58918" s="36"/>
      <c r="N58918" s="36"/>
    </row>
    <row r="58919" spans="12:14" x14ac:dyDescent="0.25">
      <c r="L58919" s="36"/>
      <c r="M58919" s="36"/>
      <c r="N58919" s="36"/>
    </row>
    <row r="58920" spans="12:14" x14ac:dyDescent="0.25">
      <c r="L58920" s="36"/>
      <c r="M58920" s="36"/>
      <c r="N58920" s="36"/>
    </row>
    <row r="58921" spans="12:14" x14ac:dyDescent="0.25">
      <c r="L58921" s="36"/>
      <c r="M58921" s="36"/>
      <c r="N58921" s="36"/>
    </row>
    <row r="58922" spans="12:14" x14ac:dyDescent="0.25">
      <c r="L58922" s="36"/>
      <c r="M58922" s="36"/>
      <c r="N58922" s="36"/>
    </row>
    <row r="58923" spans="12:14" x14ac:dyDescent="0.25">
      <c r="L58923" s="36"/>
      <c r="M58923" s="36"/>
      <c r="N58923" s="36"/>
    </row>
    <row r="58924" spans="12:14" x14ac:dyDescent="0.25">
      <c r="L58924" s="36"/>
      <c r="M58924" s="36"/>
      <c r="N58924" s="36"/>
    </row>
    <row r="58925" spans="12:14" x14ac:dyDescent="0.25">
      <c r="L58925" s="36"/>
      <c r="M58925" s="36"/>
      <c r="N58925" s="36"/>
    </row>
    <row r="58926" spans="12:14" x14ac:dyDescent="0.25">
      <c r="L58926" s="36"/>
      <c r="M58926" s="36"/>
      <c r="N58926" s="36"/>
    </row>
    <row r="58927" spans="12:14" x14ac:dyDescent="0.25">
      <c r="L58927" s="36"/>
      <c r="M58927" s="36"/>
      <c r="N58927" s="36"/>
    </row>
    <row r="58928" spans="12:14" x14ac:dyDescent="0.25">
      <c r="L58928" s="36"/>
      <c r="M58928" s="36"/>
      <c r="N58928" s="36"/>
    </row>
    <row r="58929" spans="12:14" x14ac:dyDescent="0.25">
      <c r="L58929" s="36"/>
      <c r="M58929" s="36"/>
      <c r="N58929" s="36"/>
    </row>
    <row r="58930" spans="12:14" x14ac:dyDescent="0.25">
      <c r="L58930" s="36"/>
      <c r="M58930" s="36"/>
      <c r="N58930" s="36"/>
    </row>
    <row r="58931" spans="12:14" x14ac:dyDescent="0.25">
      <c r="L58931" s="36"/>
      <c r="M58931" s="36"/>
      <c r="N58931" s="36"/>
    </row>
    <row r="58932" spans="12:14" x14ac:dyDescent="0.25">
      <c r="L58932" s="36"/>
      <c r="M58932" s="36"/>
      <c r="N58932" s="36"/>
    </row>
    <row r="58933" spans="12:14" x14ac:dyDescent="0.25">
      <c r="L58933" s="36"/>
      <c r="M58933" s="36"/>
      <c r="N58933" s="36"/>
    </row>
    <row r="58934" spans="12:14" x14ac:dyDescent="0.25">
      <c r="L58934" s="36"/>
      <c r="M58934" s="36"/>
      <c r="N58934" s="36"/>
    </row>
    <row r="58935" spans="12:14" x14ac:dyDescent="0.25">
      <c r="L58935" s="36"/>
      <c r="M58935" s="36"/>
      <c r="N58935" s="36"/>
    </row>
    <row r="58936" spans="12:14" x14ac:dyDescent="0.25">
      <c r="L58936" s="36"/>
      <c r="M58936" s="36"/>
      <c r="N58936" s="36"/>
    </row>
    <row r="58937" spans="12:14" x14ac:dyDescent="0.25">
      <c r="L58937" s="36"/>
      <c r="M58937" s="36"/>
      <c r="N58937" s="36"/>
    </row>
    <row r="58938" spans="12:14" x14ac:dyDescent="0.25">
      <c r="L58938" s="36"/>
      <c r="M58938" s="36"/>
      <c r="N58938" s="36"/>
    </row>
    <row r="58939" spans="12:14" x14ac:dyDescent="0.25">
      <c r="L58939" s="36"/>
      <c r="M58939" s="36"/>
      <c r="N58939" s="36"/>
    </row>
    <row r="58940" spans="12:14" x14ac:dyDescent="0.25">
      <c r="L58940" s="36"/>
      <c r="M58940" s="36"/>
      <c r="N58940" s="36"/>
    </row>
    <row r="58941" spans="12:14" x14ac:dyDescent="0.25">
      <c r="L58941" s="36"/>
      <c r="M58941" s="36"/>
      <c r="N58941" s="36"/>
    </row>
    <row r="58942" spans="12:14" x14ac:dyDescent="0.25">
      <c r="L58942" s="36"/>
      <c r="M58942" s="36"/>
      <c r="N58942" s="36"/>
    </row>
    <row r="58943" spans="12:14" x14ac:dyDescent="0.25">
      <c r="L58943" s="36"/>
      <c r="M58943" s="36"/>
      <c r="N58943" s="36"/>
    </row>
    <row r="58944" spans="12:14" x14ac:dyDescent="0.25">
      <c r="L58944" s="36"/>
      <c r="M58944" s="36"/>
      <c r="N58944" s="36"/>
    </row>
    <row r="58945" spans="12:14" x14ac:dyDescent="0.25">
      <c r="L58945" s="36"/>
      <c r="M58945" s="36"/>
      <c r="N58945" s="36"/>
    </row>
    <row r="58946" spans="12:14" x14ac:dyDescent="0.25">
      <c r="L58946" s="36"/>
      <c r="M58946" s="36"/>
      <c r="N58946" s="36"/>
    </row>
    <row r="58947" spans="12:14" x14ac:dyDescent="0.25">
      <c r="L58947" s="36"/>
      <c r="M58947" s="36"/>
      <c r="N58947" s="36"/>
    </row>
    <row r="58948" spans="12:14" x14ac:dyDescent="0.25">
      <c r="L58948" s="36"/>
      <c r="M58948" s="36"/>
      <c r="N58948" s="36"/>
    </row>
    <row r="58949" spans="12:14" x14ac:dyDescent="0.25">
      <c r="L58949" s="36"/>
      <c r="M58949" s="36"/>
      <c r="N58949" s="36"/>
    </row>
    <row r="58950" spans="12:14" x14ac:dyDescent="0.25">
      <c r="L58950" s="36"/>
      <c r="M58950" s="36"/>
      <c r="N58950" s="36"/>
    </row>
    <row r="58951" spans="12:14" x14ac:dyDescent="0.25">
      <c r="L58951" s="36"/>
      <c r="M58951" s="36"/>
      <c r="N58951" s="36"/>
    </row>
    <row r="58952" spans="12:14" x14ac:dyDescent="0.25">
      <c r="L58952" s="36"/>
      <c r="M58952" s="36"/>
      <c r="N58952" s="36"/>
    </row>
    <row r="58953" spans="12:14" x14ac:dyDescent="0.25">
      <c r="L58953" s="36"/>
      <c r="M58953" s="36"/>
      <c r="N58953" s="36"/>
    </row>
    <row r="58954" spans="12:14" x14ac:dyDescent="0.25">
      <c r="L58954" s="36"/>
      <c r="M58954" s="36"/>
      <c r="N58954" s="36"/>
    </row>
    <row r="58955" spans="12:14" x14ac:dyDescent="0.25">
      <c r="L58955" s="36"/>
      <c r="M58955" s="36"/>
      <c r="N58955" s="36"/>
    </row>
    <row r="58956" spans="12:14" x14ac:dyDescent="0.25">
      <c r="L58956" s="36"/>
      <c r="M58956" s="36"/>
      <c r="N58956" s="36"/>
    </row>
    <row r="58957" spans="12:14" x14ac:dyDescent="0.25">
      <c r="L58957" s="36"/>
      <c r="M58957" s="36"/>
      <c r="N58957" s="36"/>
    </row>
    <row r="58958" spans="12:14" x14ac:dyDescent="0.25">
      <c r="L58958" s="36"/>
      <c r="M58958" s="36"/>
      <c r="N58958" s="36"/>
    </row>
    <row r="58959" spans="12:14" x14ac:dyDescent="0.25">
      <c r="L58959" s="36"/>
      <c r="M58959" s="36"/>
      <c r="N58959" s="36"/>
    </row>
    <row r="58960" spans="12:14" x14ac:dyDescent="0.25">
      <c r="L58960" s="36"/>
      <c r="M58960" s="36"/>
      <c r="N58960" s="36"/>
    </row>
    <row r="58961" spans="12:14" x14ac:dyDescent="0.25">
      <c r="L58961" s="36"/>
      <c r="M58961" s="36"/>
      <c r="N58961" s="36"/>
    </row>
    <row r="58962" spans="12:14" x14ac:dyDescent="0.25">
      <c r="L58962" s="36"/>
      <c r="M58962" s="36"/>
      <c r="N58962" s="36"/>
    </row>
    <row r="58963" spans="12:14" x14ac:dyDescent="0.25">
      <c r="L58963" s="36"/>
      <c r="M58963" s="36"/>
      <c r="N58963" s="36"/>
    </row>
    <row r="58964" spans="12:14" x14ac:dyDescent="0.25">
      <c r="L58964" s="36"/>
      <c r="M58964" s="36"/>
      <c r="N58964" s="36"/>
    </row>
    <row r="58965" spans="12:14" x14ac:dyDescent="0.25">
      <c r="L58965" s="36"/>
      <c r="M58965" s="36"/>
      <c r="N58965" s="36"/>
    </row>
    <row r="58966" spans="12:14" x14ac:dyDescent="0.25">
      <c r="L58966" s="36"/>
      <c r="M58966" s="36"/>
      <c r="N58966" s="36"/>
    </row>
    <row r="58967" spans="12:14" x14ac:dyDescent="0.25">
      <c r="L58967" s="36"/>
      <c r="M58967" s="36"/>
      <c r="N58967" s="36"/>
    </row>
    <row r="58968" spans="12:14" x14ac:dyDescent="0.25">
      <c r="L58968" s="36"/>
      <c r="M58968" s="36"/>
      <c r="N58968" s="36"/>
    </row>
    <row r="58969" spans="12:14" x14ac:dyDescent="0.25">
      <c r="L58969" s="36"/>
      <c r="M58969" s="36"/>
      <c r="N58969" s="36"/>
    </row>
    <row r="58970" spans="12:14" x14ac:dyDescent="0.25">
      <c r="L58970" s="36"/>
      <c r="M58970" s="36"/>
      <c r="N58970" s="36"/>
    </row>
    <row r="58971" spans="12:14" x14ac:dyDescent="0.25">
      <c r="L58971" s="36"/>
      <c r="M58971" s="36"/>
      <c r="N58971" s="36"/>
    </row>
    <row r="58972" spans="12:14" x14ac:dyDescent="0.25">
      <c r="L58972" s="36"/>
      <c r="M58972" s="36"/>
      <c r="N58972" s="36"/>
    </row>
    <row r="58973" spans="12:14" x14ac:dyDescent="0.25">
      <c r="L58973" s="36"/>
      <c r="M58973" s="36"/>
      <c r="N58973" s="36"/>
    </row>
    <row r="58974" spans="12:14" x14ac:dyDescent="0.25">
      <c r="L58974" s="36"/>
      <c r="M58974" s="36"/>
      <c r="N58974" s="36"/>
    </row>
    <row r="58975" spans="12:14" x14ac:dyDescent="0.25">
      <c r="L58975" s="36"/>
      <c r="M58975" s="36"/>
      <c r="N58975" s="36"/>
    </row>
    <row r="58976" spans="12:14" x14ac:dyDescent="0.25">
      <c r="L58976" s="36"/>
      <c r="M58976" s="36"/>
      <c r="N58976" s="36"/>
    </row>
    <row r="58977" spans="12:14" x14ac:dyDescent="0.25">
      <c r="L58977" s="36"/>
      <c r="M58977" s="36"/>
      <c r="N58977" s="36"/>
    </row>
    <row r="58978" spans="12:14" x14ac:dyDescent="0.25">
      <c r="L58978" s="36"/>
      <c r="M58978" s="36"/>
      <c r="N58978" s="36"/>
    </row>
    <row r="58979" spans="12:14" x14ac:dyDescent="0.25">
      <c r="L58979" s="36"/>
      <c r="M58979" s="36"/>
      <c r="N58979" s="36"/>
    </row>
    <row r="58980" spans="12:14" x14ac:dyDescent="0.25">
      <c r="L58980" s="36"/>
      <c r="M58980" s="36"/>
      <c r="N58980" s="36"/>
    </row>
    <row r="58981" spans="12:14" x14ac:dyDescent="0.25">
      <c r="L58981" s="36"/>
      <c r="M58981" s="36"/>
      <c r="N58981" s="36"/>
    </row>
    <row r="58982" spans="12:14" x14ac:dyDescent="0.25">
      <c r="L58982" s="36"/>
      <c r="M58982" s="36"/>
      <c r="N58982" s="36"/>
    </row>
    <row r="58983" spans="12:14" x14ac:dyDescent="0.25">
      <c r="L58983" s="36"/>
      <c r="M58983" s="36"/>
      <c r="N58983" s="36"/>
    </row>
    <row r="58984" spans="12:14" x14ac:dyDescent="0.25">
      <c r="L58984" s="36"/>
      <c r="M58984" s="36"/>
      <c r="N58984" s="36"/>
    </row>
    <row r="58985" spans="12:14" x14ac:dyDescent="0.25">
      <c r="L58985" s="36"/>
      <c r="M58985" s="36"/>
      <c r="N58985" s="36"/>
    </row>
    <row r="58986" spans="12:14" x14ac:dyDescent="0.25">
      <c r="L58986" s="36"/>
      <c r="M58986" s="36"/>
      <c r="N58986" s="36"/>
    </row>
    <row r="58987" spans="12:14" x14ac:dyDescent="0.25">
      <c r="L58987" s="36"/>
      <c r="M58987" s="36"/>
      <c r="N58987" s="36"/>
    </row>
    <row r="58988" spans="12:14" x14ac:dyDescent="0.25">
      <c r="L58988" s="36"/>
      <c r="M58988" s="36"/>
      <c r="N58988" s="36"/>
    </row>
    <row r="58989" spans="12:14" x14ac:dyDescent="0.25">
      <c r="L58989" s="36"/>
      <c r="M58989" s="36"/>
      <c r="N58989" s="36"/>
    </row>
    <row r="58990" spans="12:14" x14ac:dyDescent="0.25">
      <c r="L58990" s="36"/>
      <c r="M58990" s="36"/>
      <c r="N58990" s="36"/>
    </row>
    <row r="58991" spans="12:14" x14ac:dyDescent="0.25">
      <c r="L58991" s="36"/>
      <c r="M58991" s="36"/>
      <c r="N58991" s="36"/>
    </row>
    <row r="58992" spans="12:14" x14ac:dyDescent="0.25">
      <c r="L58992" s="36"/>
      <c r="M58992" s="36"/>
      <c r="N58992" s="36"/>
    </row>
    <row r="58993" spans="12:14" x14ac:dyDescent="0.25">
      <c r="L58993" s="36"/>
      <c r="M58993" s="36"/>
      <c r="N58993" s="36"/>
    </row>
    <row r="58994" spans="12:14" x14ac:dyDescent="0.25">
      <c r="L58994" s="36"/>
      <c r="M58994" s="36"/>
      <c r="N58994" s="36"/>
    </row>
    <row r="58995" spans="12:14" x14ac:dyDescent="0.25">
      <c r="L58995" s="36"/>
      <c r="M58995" s="36"/>
      <c r="N58995" s="36"/>
    </row>
    <row r="58996" spans="12:14" x14ac:dyDescent="0.25">
      <c r="L58996" s="36"/>
      <c r="M58996" s="36"/>
      <c r="N58996" s="36"/>
    </row>
    <row r="58997" spans="12:14" x14ac:dyDescent="0.25">
      <c r="L58997" s="36"/>
      <c r="M58997" s="36"/>
      <c r="N58997" s="36"/>
    </row>
    <row r="58998" spans="12:14" x14ac:dyDescent="0.25">
      <c r="L58998" s="36"/>
      <c r="M58998" s="36"/>
      <c r="N58998" s="36"/>
    </row>
    <row r="58999" spans="12:14" x14ac:dyDescent="0.25">
      <c r="L58999" s="36"/>
      <c r="M58999" s="36"/>
      <c r="N58999" s="36"/>
    </row>
    <row r="59000" spans="12:14" x14ac:dyDescent="0.25">
      <c r="L59000" s="36"/>
      <c r="M59000" s="36"/>
      <c r="N59000" s="36"/>
    </row>
    <row r="59001" spans="12:14" x14ac:dyDescent="0.25">
      <c r="L59001" s="36"/>
      <c r="M59001" s="36"/>
      <c r="N59001" s="36"/>
    </row>
    <row r="59002" spans="12:14" x14ac:dyDescent="0.25">
      <c r="L59002" s="36"/>
      <c r="M59002" s="36"/>
      <c r="N59002" s="36"/>
    </row>
    <row r="59003" spans="12:14" x14ac:dyDescent="0.25">
      <c r="L59003" s="36"/>
      <c r="M59003" s="36"/>
      <c r="N59003" s="36"/>
    </row>
    <row r="59004" spans="12:14" x14ac:dyDescent="0.25">
      <c r="L59004" s="36"/>
      <c r="M59004" s="36"/>
      <c r="N59004" s="36"/>
    </row>
    <row r="59005" spans="12:14" x14ac:dyDescent="0.25">
      <c r="L59005" s="36"/>
      <c r="M59005" s="36"/>
      <c r="N59005" s="36"/>
    </row>
    <row r="59006" spans="12:14" x14ac:dyDescent="0.25">
      <c r="L59006" s="36"/>
      <c r="M59006" s="36"/>
      <c r="N59006" s="36"/>
    </row>
    <row r="59007" spans="12:14" x14ac:dyDescent="0.25">
      <c r="L59007" s="36"/>
      <c r="M59007" s="36"/>
      <c r="N59007" s="36"/>
    </row>
    <row r="59008" spans="12:14" x14ac:dyDescent="0.25">
      <c r="L59008" s="36"/>
      <c r="M59008" s="36"/>
      <c r="N59008" s="36"/>
    </row>
    <row r="59009" spans="12:14" x14ac:dyDescent="0.25">
      <c r="L59009" s="36"/>
      <c r="M59009" s="36"/>
      <c r="N59009" s="36"/>
    </row>
    <row r="59010" spans="12:14" x14ac:dyDescent="0.25">
      <c r="L59010" s="36"/>
      <c r="M59010" s="36"/>
      <c r="N59010" s="36"/>
    </row>
    <row r="59011" spans="12:14" x14ac:dyDescent="0.25">
      <c r="L59011" s="36"/>
      <c r="M59011" s="36"/>
      <c r="N59011" s="36"/>
    </row>
    <row r="59012" spans="12:14" x14ac:dyDescent="0.25">
      <c r="L59012" s="36"/>
      <c r="M59012" s="36"/>
      <c r="N59012" s="36"/>
    </row>
    <row r="59013" spans="12:14" x14ac:dyDescent="0.25">
      <c r="L59013" s="36"/>
      <c r="M59013" s="36"/>
      <c r="N59013" s="36"/>
    </row>
    <row r="59014" spans="12:14" x14ac:dyDescent="0.25">
      <c r="L59014" s="36"/>
      <c r="M59014" s="36"/>
      <c r="N59014" s="36"/>
    </row>
    <row r="59015" spans="12:14" x14ac:dyDescent="0.25">
      <c r="L59015" s="36"/>
      <c r="M59015" s="36"/>
      <c r="N59015" s="36"/>
    </row>
    <row r="59016" spans="12:14" x14ac:dyDescent="0.25">
      <c r="L59016" s="36"/>
      <c r="M59016" s="36"/>
      <c r="N59016" s="36"/>
    </row>
    <row r="59017" spans="12:14" x14ac:dyDescent="0.25">
      <c r="L59017" s="36"/>
      <c r="M59017" s="36"/>
      <c r="N59017" s="36"/>
    </row>
    <row r="59018" spans="12:14" x14ac:dyDescent="0.25">
      <c r="L59018" s="36"/>
      <c r="M59018" s="36"/>
      <c r="N59018" s="36"/>
    </row>
    <row r="59019" spans="12:14" x14ac:dyDescent="0.25">
      <c r="L59019" s="36"/>
      <c r="M59019" s="36"/>
      <c r="N59019" s="36"/>
    </row>
    <row r="59020" spans="12:14" x14ac:dyDescent="0.25">
      <c r="L59020" s="36"/>
      <c r="M59020" s="36"/>
      <c r="N59020" s="36"/>
    </row>
    <row r="59021" spans="12:14" x14ac:dyDescent="0.25">
      <c r="L59021" s="36"/>
      <c r="M59021" s="36"/>
      <c r="N59021" s="36"/>
    </row>
    <row r="59022" spans="12:14" x14ac:dyDescent="0.25">
      <c r="L59022" s="36"/>
      <c r="M59022" s="36"/>
      <c r="N59022" s="36"/>
    </row>
    <row r="59023" spans="12:14" x14ac:dyDescent="0.25">
      <c r="L59023" s="36"/>
      <c r="M59023" s="36"/>
      <c r="N59023" s="36"/>
    </row>
    <row r="59024" spans="12:14" x14ac:dyDescent="0.25">
      <c r="L59024" s="36"/>
      <c r="M59024" s="36"/>
      <c r="N59024" s="36"/>
    </row>
    <row r="59025" spans="12:14" x14ac:dyDescent="0.25">
      <c r="L59025" s="36"/>
      <c r="M59025" s="36"/>
      <c r="N59025" s="36"/>
    </row>
    <row r="59026" spans="12:14" x14ac:dyDescent="0.25">
      <c r="L59026" s="36"/>
      <c r="M59026" s="36"/>
      <c r="N59026" s="36"/>
    </row>
    <row r="59027" spans="12:14" x14ac:dyDescent="0.25">
      <c r="L59027" s="36"/>
      <c r="M59027" s="36"/>
      <c r="N59027" s="36"/>
    </row>
    <row r="59028" spans="12:14" x14ac:dyDescent="0.25">
      <c r="L59028" s="36"/>
      <c r="M59028" s="36"/>
      <c r="N59028" s="36"/>
    </row>
    <row r="59029" spans="12:14" x14ac:dyDescent="0.25">
      <c r="L59029" s="36"/>
      <c r="M59029" s="36"/>
      <c r="N59029" s="36"/>
    </row>
    <row r="59030" spans="12:14" x14ac:dyDescent="0.25">
      <c r="L59030" s="36"/>
      <c r="M59030" s="36"/>
      <c r="N59030" s="36"/>
    </row>
    <row r="59031" spans="12:14" x14ac:dyDescent="0.25">
      <c r="L59031" s="36"/>
      <c r="M59031" s="36"/>
      <c r="N59031" s="36"/>
    </row>
    <row r="59032" spans="12:14" x14ac:dyDescent="0.25">
      <c r="L59032" s="36"/>
      <c r="M59032" s="36"/>
      <c r="N59032" s="36"/>
    </row>
    <row r="59033" spans="12:14" x14ac:dyDescent="0.25">
      <c r="L59033" s="36"/>
      <c r="M59033" s="36"/>
      <c r="N59033" s="36"/>
    </row>
    <row r="59034" spans="12:14" x14ac:dyDescent="0.25">
      <c r="L59034" s="36"/>
      <c r="M59034" s="36"/>
      <c r="N59034" s="36"/>
    </row>
    <row r="59035" spans="12:14" x14ac:dyDescent="0.25">
      <c r="L59035" s="36"/>
      <c r="M59035" s="36"/>
      <c r="N59035" s="36"/>
    </row>
    <row r="59036" spans="12:14" x14ac:dyDescent="0.25">
      <c r="L59036" s="36"/>
      <c r="M59036" s="36"/>
      <c r="N59036" s="36"/>
    </row>
    <row r="59037" spans="12:14" x14ac:dyDescent="0.25">
      <c r="L59037" s="36"/>
      <c r="M59037" s="36"/>
      <c r="N59037" s="36"/>
    </row>
    <row r="59038" spans="12:14" x14ac:dyDescent="0.25">
      <c r="L59038" s="36"/>
      <c r="M59038" s="36"/>
      <c r="N59038" s="36"/>
    </row>
    <row r="59039" spans="12:14" x14ac:dyDescent="0.25">
      <c r="L59039" s="36"/>
      <c r="M59039" s="36"/>
      <c r="N59039" s="36"/>
    </row>
    <row r="59040" spans="12:14" x14ac:dyDescent="0.25">
      <c r="L59040" s="36"/>
      <c r="M59040" s="36"/>
      <c r="N59040" s="36"/>
    </row>
    <row r="59041" spans="12:14" x14ac:dyDescent="0.25">
      <c r="L59041" s="36"/>
      <c r="M59041" s="36"/>
      <c r="N59041" s="36"/>
    </row>
    <row r="59042" spans="12:14" x14ac:dyDescent="0.25">
      <c r="L59042" s="36"/>
      <c r="M59042" s="36"/>
      <c r="N59042" s="36"/>
    </row>
    <row r="59043" spans="12:14" x14ac:dyDescent="0.25">
      <c r="L59043" s="36"/>
      <c r="M59043" s="36"/>
      <c r="N59043" s="36"/>
    </row>
    <row r="59044" spans="12:14" x14ac:dyDescent="0.25">
      <c r="L59044" s="36"/>
      <c r="M59044" s="36"/>
      <c r="N59044" s="36"/>
    </row>
    <row r="59045" spans="12:14" x14ac:dyDescent="0.25">
      <c r="L59045" s="36"/>
      <c r="M59045" s="36"/>
      <c r="N59045" s="36"/>
    </row>
    <row r="59046" spans="12:14" x14ac:dyDescent="0.25">
      <c r="L59046" s="36"/>
      <c r="M59046" s="36"/>
      <c r="N59046" s="36"/>
    </row>
    <row r="59047" spans="12:14" x14ac:dyDescent="0.25">
      <c r="L59047" s="36"/>
      <c r="M59047" s="36"/>
      <c r="N59047" s="36"/>
    </row>
    <row r="59048" spans="12:14" x14ac:dyDescent="0.25">
      <c r="L59048" s="36"/>
      <c r="M59048" s="36"/>
      <c r="N59048" s="36"/>
    </row>
    <row r="59049" spans="12:14" x14ac:dyDescent="0.25">
      <c r="L59049" s="36"/>
      <c r="M59049" s="36"/>
      <c r="N59049" s="36"/>
    </row>
    <row r="59050" spans="12:14" x14ac:dyDescent="0.25">
      <c r="L59050" s="36"/>
      <c r="M59050" s="36"/>
      <c r="N59050" s="36"/>
    </row>
    <row r="59051" spans="12:14" x14ac:dyDescent="0.25">
      <c r="L59051" s="36"/>
      <c r="M59051" s="36"/>
      <c r="N59051" s="36"/>
    </row>
    <row r="59052" spans="12:14" x14ac:dyDescent="0.25">
      <c r="L59052" s="36"/>
      <c r="M59052" s="36"/>
      <c r="N59052" s="36"/>
    </row>
    <row r="59053" spans="12:14" x14ac:dyDescent="0.25">
      <c r="L59053" s="36"/>
      <c r="M59053" s="36"/>
      <c r="N59053" s="36"/>
    </row>
    <row r="59054" spans="12:14" x14ac:dyDescent="0.25">
      <c r="L59054" s="36"/>
      <c r="M59054" s="36"/>
      <c r="N59054" s="36"/>
    </row>
    <row r="59055" spans="12:14" x14ac:dyDescent="0.25">
      <c r="L59055" s="36"/>
      <c r="M59055" s="36"/>
      <c r="N59055" s="36"/>
    </row>
    <row r="59056" spans="12:14" x14ac:dyDescent="0.25">
      <c r="L59056" s="36"/>
      <c r="M59056" s="36"/>
      <c r="N59056" s="36"/>
    </row>
    <row r="59057" spans="12:14" x14ac:dyDescent="0.25">
      <c r="L59057" s="36"/>
      <c r="M59057" s="36"/>
      <c r="N59057" s="36"/>
    </row>
    <row r="59058" spans="12:14" x14ac:dyDescent="0.25">
      <c r="L59058" s="36"/>
      <c r="M59058" s="36"/>
      <c r="N59058" s="36"/>
    </row>
    <row r="59059" spans="12:14" x14ac:dyDescent="0.25">
      <c r="L59059" s="36"/>
      <c r="M59059" s="36"/>
      <c r="N59059" s="36"/>
    </row>
    <row r="59060" spans="12:14" x14ac:dyDescent="0.25">
      <c r="L59060" s="36"/>
      <c r="M59060" s="36"/>
      <c r="N59060" s="36"/>
    </row>
    <row r="59061" spans="12:14" x14ac:dyDescent="0.25">
      <c r="L59061" s="36"/>
      <c r="M59061" s="36"/>
      <c r="N59061" s="36"/>
    </row>
    <row r="59062" spans="12:14" x14ac:dyDescent="0.25">
      <c r="L59062" s="36"/>
      <c r="M59062" s="36"/>
      <c r="N59062" s="36"/>
    </row>
    <row r="59063" spans="12:14" x14ac:dyDescent="0.25">
      <c r="L59063" s="36"/>
      <c r="M59063" s="36"/>
      <c r="N59063" s="36"/>
    </row>
    <row r="59064" spans="12:14" x14ac:dyDescent="0.25">
      <c r="L59064" s="36"/>
      <c r="M59064" s="36"/>
      <c r="N59064" s="36"/>
    </row>
    <row r="59065" spans="12:14" x14ac:dyDescent="0.25">
      <c r="L59065" s="36"/>
      <c r="M59065" s="36"/>
      <c r="N59065" s="36"/>
    </row>
    <row r="59066" spans="12:14" x14ac:dyDescent="0.25">
      <c r="L59066" s="36"/>
      <c r="M59066" s="36"/>
      <c r="N59066" s="36"/>
    </row>
    <row r="59067" spans="12:14" x14ac:dyDescent="0.25">
      <c r="L59067" s="36"/>
      <c r="M59067" s="36"/>
      <c r="N59067" s="36"/>
    </row>
    <row r="59068" spans="12:14" x14ac:dyDescent="0.25">
      <c r="L59068" s="36"/>
      <c r="M59068" s="36"/>
      <c r="N59068" s="36"/>
    </row>
    <row r="59069" spans="12:14" x14ac:dyDescent="0.25">
      <c r="L59069" s="36"/>
      <c r="M59069" s="36"/>
      <c r="N59069" s="36"/>
    </row>
    <row r="59070" spans="12:14" x14ac:dyDescent="0.25">
      <c r="L59070" s="36"/>
      <c r="M59070" s="36"/>
      <c r="N59070" s="36"/>
    </row>
    <row r="59071" spans="12:14" x14ac:dyDescent="0.25">
      <c r="L59071" s="36"/>
      <c r="M59071" s="36"/>
      <c r="N59071" s="36"/>
    </row>
    <row r="59072" spans="12:14" x14ac:dyDescent="0.25">
      <c r="L59072" s="36"/>
      <c r="M59072" s="36"/>
      <c r="N59072" s="36"/>
    </row>
    <row r="59073" spans="12:14" x14ac:dyDescent="0.25">
      <c r="L59073" s="36"/>
      <c r="M59073" s="36"/>
      <c r="N59073" s="36"/>
    </row>
    <row r="59074" spans="12:14" x14ac:dyDescent="0.25">
      <c r="L59074" s="36"/>
      <c r="M59074" s="36"/>
      <c r="N59074" s="36"/>
    </row>
    <row r="59075" spans="12:14" x14ac:dyDescent="0.25">
      <c r="L59075" s="36"/>
      <c r="M59075" s="36"/>
      <c r="N59075" s="36"/>
    </row>
    <row r="59076" spans="12:14" x14ac:dyDescent="0.25">
      <c r="L59076" s="36"/>
      <c r="M59076" s="36"/>
      <c r="N59076" s="36"/>
    </row>
    <row r="59077" spans="12:14" x14ac:dyDescent="0.25">
      <c r="L59077" s="36"/>
      <c r="M59077" s="36"/>
      <c r="N59077" s="36"/>
    </row>
    <row r="59078" spans="12:14" x14ac:dyDescent="0.25">
      <c r="L59078" s="36"/>
      <c r="M59078" s="36"/>
      <c r="N59078" s="36"/>
    </row>
    <row r="59079" spans="12:14" x14ac:dyDescent="0.25">
      <c r="L59079" s="36"/>
      <c r="M59079" s="36"/>
      <c r="N59079" s="36"/>
    </row>
    <row r="59080" spans="12:14" x14ac:dyDescent="0.25">
      <c r="L59080" s="36"/>
      <c r="M59080" s="36"/>
      <c r="N59080" s="36"/>
    </row>
    <row r="59081" spans="12:14" x14ac:dyDescent="0.25">
      <c r="L59081" s="36"/>
      <c r="M59081" s="36"/>
      <c r="N59081" s="36"/>
    </row>
    <row r="59082" spans="12:14" x14ac:dyDescent="0.25">
      <c r="L59082" s="36"/>
      <c r="M59082" s="36"/>
      <c r="N59082" s="36"/>
    </row>
    <row r="59083" spans="12:14" x14ac:dyDescent="0.25">
      <c r="L59083" s="36"/>
      <c r="M59083" s="36"/>
      <c r="N59083" s="36"/>
    </row>
    <row r="59084" spans="12:14" x14ac:dyDescent="0.25">
      <c r="L59084" s="36"/>
      <c r="M59084" s="36"/>
      <c r="N59084" s="36"/>
    </row>
    <row r="59085" spans="12:14" x14ac:dyDescent="0.25">
      <c r="L59085" s="36"/>
      <c r="M59085" s="36"/>
      <c r="N59085" s="36"/>
    </row>
    <row r="59086" spans="12:14" x14ac:dyDescent="0.25">
      <c r="L59086" s="36"/>
      <c r="M59086" s="36"/>
      <c r="N59086" s="36"/>
    </row>
    <row r="59087" spans="12:14" x14ac:dyDescent="0.25">
      <c r="L59087" s="36"/>
      <c r="M59087" s="36"/>
      <c r="N59087" s="36"/>
    </row>
    <row r="59088" spans="12:14" x14ac:dyDescent="0.25">
      <c r="L59088" s="36"/>
      <c r="M59088" s="36"/>
      <c r="N59088" s="36"/>
    </row>
    <row r="59089" spans="12:14" x14ac:dyDescent="0.25">
      <c r="L59089" s="36"/>
      <c r="M59089" s="36"/>
      <c r="N59089" s="36"/>
    </row>
    <row r="59090" spans="12:14" x14ac:dyDescent="0.25">
      <c r="L59090" s="36"/>
      <c r="M59090" s="36"/>
      <c r="N59090" s="36"/>
    </row>
    <row r="59091" spans="12:14" x14ac:dyDescent="0.25">
      <c r="L59091" s="36"/>
      <c r="M59091" s="36"/>
      <c r="N59091" s="36"/>
    </row>
    <row r="59092" spans="12:14" x14ac:dyDescent="0.25">
      <c r="L59092" s="36"/>
      <c r="M59092" s="36"/>
      <c r="N59092" s="36"/>
    </row>
    <row r="59093" spans="12:14" x14ac:dyDescent="0.25">
      <c r="L59093" s="36"/>
      <c r="M59093" s="36"/>
      <c r="N59093" s="36"/>
    </row>
    <row r="59094" spans="12:14" x14ac:dyDescent="0.25">
      <c r="L59094" s="36"/>
      <c r="M59094" s="36"/>
      <c r="N59094" s="36"/>
    </row>
    <row r="59095" spans="12:14" x14ac:dyDescent="0.25">
      <c r="L59095" s="36"/>
      <c r="M59095" s="36"/>
      <c r="N59095" s="36"/>
    </row>
    <row r="59096" spans="12:14" x14ac:dyDescent="0.25">
      <c r="L59096" s="36"/>
      <c r="M59096" s="36"/>
      <c r="N59096" s="36"/>
    </row>
    <row r="59097" spans="12:14" x14ac:dyDescent="0.25">
      <c r="L59097" s="36"/>
      <c r="M59097" s="36"/>
      <c r="N59097" s="36"/>
    </row>
    <row r="59098" spans="12:14" x14ac:dyDescent="0.25">
      <c r="L59098" s="36"/>
      <c r="M59098" s="36"/>
      <c r="N59098" s="36"/>
    </row>
    <row r="59099" spans="12:14" x14ac:dyDescent="0.25">
      <c r="L59099" s="36"/>
      <c r="M59099" s="36"/>
      <c r="N59099" s="36"/>
    </row>
    <row r="59100" spans="12:14" x14ac:dyDescent="0.25">
      <c r="L59100" s="36"/>
      <c r="M59100" s="36"/>
      <c r="N59100" s="36"/>
    </row>
    <row r="59101" spans="12:14" x14ac:dyDescent="0.25">
      <c r="L59101" s="36"/>
      <c r="M59101" s="36"/>
      <c r="N59101" s="36"/>
    </row>
    <row r="59102" spans="12:14" x14ac:dyDescent="0.25">
      <c r="L59102" s="36"/>
      <c r="M59102" s="36"/>
      <c r="N59102" s="36"/>
    </row>
    <row r="59103" spans="12:14" x14ac:dyDescent="0.25">
      <c r="L59103" s="36"/>
      <c r="M59103" s="36"/>
      <c r="N59103" s="36"/>
    </row>
    <row r="59104" spans="12:14" x14ac:dyDescent="0.25">
      <c r="L59104" s="36"/>
      <c r="M59104" s="36"/>
      <c r="N59104" s="36"/>
    </row>
    <row r="59105" spans="12:14" x14ac:dyDescent="0.25">
      <c r="L59105" s="36"/>
      <c r="M59105" s="36"/>
      <c r="N59105" s="36"/>
    </row>
    <row r="59106" spans="12:14" x14ac:dyDescent="0.25">
      <c r="L59106" s="36"/>
      <c r="M59106" s="36"/>
      <c r="N59106" s="36"/>
    </row>
    <row r="59107" spans="12:14" x14ac:dyDescent="0.25">
      <c r="L59107" s="36"/>
      <c r="M59107" s="36"/>
      <c r="N59107" s="36"/>
    </row>
    <row r="59108" spans="12:14" x14ac:dyDescent="0.25">
      <c r="L59108" s="36"/>
      <c r="M59108" s="36"/>
      <c r="N59108" s="36"/>
    </row>
    <row r="59109" spans="12:14" x14ac:dyDescent="0.25">
      <c r="L59109" s="36"/>
      <c r="M59109" s="36"/>
      <c r="N59109" s="36"/>
    </row>
    <row r="59110" spans="12:14" x14ac:dyDescent="0.25">
      <c r="L59110" s="36"/>
      <c r="M59110" s="36"/>
      <c r="N59110" s="36"/>
    </row>
    <row r="59111" spans="12:14" x14ac:dyDescent="0.25">
      <c r="L59111" s="36"/>
      <c r="M59111" s="36"/>
      <c r="N59111" s="36"/>
    </row>
    <row r="59112" spans="12:14" x14ac:dyDescent="0.25">
      <c r="L59112" s="36"/>
      <c r="M59112" s="36"/>
      <c r="N59112" s="36"/>
    </row>
    <row r="59113" spans="12:14" x14ac:dyDescent="0.25">
      <c r="L59113" s="36"/>
      <c r="M59113" s="36"/>
      <c r="N59113" s="36"/>
    </row>
    <row r="59114" spans="12:14" x14ac:dyDescent="0.25">
      <c r="L59114" s="36"/>
      <c r="M59114" s="36"/>
      <c r="N59114" s="36"/>
    </row>
    <row r="59115" spans="12:14" x14ac:dyDescent="0.25">
      <c r="L59115" s="36"/>
      <c r="M59115" s="36"/>
      <c r="N59115" s="36"/>
    </row>
    <row r="59116" spans="12:14" x14ac:dyDescent="0.25">
      <c r="L59116" s="36"/>
      <c r="M59116" s="36"/>
      <c r="N59116" s="36"/>
    </row>
    <row r="59117" spans="12:14" x14ac:dyDescent="0.25">
      <c r="L59117" s="36"/>
      <c r="M59117" s="36"/>
      <c r="N59117" s="36"/>
    </row>
    <row r="59118" spans="12:14" x14ac:dyDescent="0.25">
      <c r="L59118" s="36"/>
      <c r="M59118" s="36"/>
      <c r="N59118" s="36"/>
    </row>
    <row r="59119" spans="12:14" x14ac:dyDescent="0.25">
      <c r="L59119" s="36"/>
      <c r="M59119" s="36"/>
      <c r="N59119" s="36"/>
    </row>
    <row r="59120" spans="12:14" x14ac:dyDescent="0.25">
      <c r="L59120" s="36"/>
      <c r="M59120" s="36"/>
      <c r="N59120" s="36"/>
    </row>
    <row r="59121" spans="12:14" x14ac:dyDescent="0.25">
      <c r="L59121" s="36"/>
      <c r="M59121" s="36"/>
      <c r="N59121" s="36"/>
    </row>
    <row r="59122" spans="12:14" x14ac:dyDescent="0.25">
      <c r="L59122" s="36"/>
      <c r="M59122" s="36"/>
      <c r="N59122" s="36"/>
    </row>
    <row r="59123" spans="12:14" x14ac:dyDescent="0.25">
      <c r="L59123" s="36"/>
      <c r="M59123" s="36"/>
      <c r="N59123" s="36"/>
    </row>
    <row r="59124" spans="12:14" x14ac:dyDescent="0.25">
      <c r="L59124" s="36"/>
      <c r="M59124" s="36"/>
      <c r="N59124" s="36"/>
    </row>
    <row r="59125" spans="12:14" x14ac:dyDescent="0.25">
      <c r="L59125" s="36"/>
      <c r="M59125" s="36"/>
      <c r="N59125" s="36"/>
    </row>
    <row r="59126" spans="12:14" x14ac:dyDescent="0.25">
      <c r="L59126" s="36"/>
      <c r="M59126" s="36"/>
      <c r="N59126" s="36"/>
    </row>
    <row r="59127" spans="12:14" x14ac:dyDescent="0.25">
      <c r="L59127" s="36"/>
      <c r="M59127" s="36"/>
      <c r="N59127" s="36"/>
    </row>
    <row r="59128" spans="12:14" x14ac:dyDescent="0.25">
      <c r="L59128" s="36"/>
      <c r="M59128" s="36"/>
      <c r="N59128" s="36"/>
    </row>
    <row r="59129" spans="12:14" x14ac:dyDescent="0.25">
      <c r="L59129" s="36"/>
      <c r="M59129" s="36"/>
      <c r="N59129" s="36"/>
    </row>
    <row r="59130" spans="12:14" x14ac:dyDescent="0.25">
      <c r="L59130" s="36"/>
      <c r="M59130" s="36"/>
      <c r="N59130" s="36"/>
    </row>
    <row r="59131" spans="12:14" x14ac:dyDescent="0.25">
      <c r="L59131" s="36"/>
      <c r="M59131" s="36"/>
      <c r="N59131" s="36"/>
    </row>
    <row r="59132" spans="12:14" x14ac:dyDescent="0.25">
      <c r="L59132" s="36"/>
      <c r="M59132" s="36"/>
      <c r="N59132" s="36"/>
    </row>
    <row r="59133" spans="12:14" x14ac:dyDescent="0.25">
      <c r="L59133" s="36"/>
      <c r="M59133" s="36"/>
      <c r="N59133" s="36"/>
    </row>
    <row r="59134" spans="12:14" x14ac:dyDescent="0.25">
      <c r="L59134" s="36"/>
      <c r="M59134" s="36"/>
      <c r="N59134" s="36"/>
    </row>
    <row r="59135" spans="12:14" x14ac:dyDescent="0.25">
      <c r="L59135" s="36"/>
      <c r="M59135" s="36"/>
      <c r="N59135" s="36"/>
    </row>
    <row r="59136" spans="12:14" x14ac:dyDescent="0.25">
      <c r="L59136" s="36"/>
      <c r="M59136" s="36"/>
      <c r="N59136" s="36"/>
    </row>
    <row r="59137" spans="12:14" x14ac:dyDescent="0.25">
      <c r="L59137" s="36"/>
      <c r="M59137" s="36"/>
      <c r="N59137" s="36"/>
    </row>
    <row r="59138" spans="12:14" x14ac:dyDescent="0.25">
      <c r="L59138" s="36"/>
      <c r="M59138" s="36"/>
      <c r="N59138" s="36"/>
    </row>
    <row r="59139" spans="12:14" x14ac:dyDescent="0.25">
      <c r="L59139" s="36"/>
      <c r="M59139" s="36"/>
      <c r="N59139" s="36"/>
    </row>
    <row r="59140" spans="12:14" x14ac:dyDescent="0.25">
      <c r="L59140" s="36"/>
      <c r="M59140" s="36"/>
      <c r="N59140" s="36"/>
    </row>
    <row r="59141" spans="12:14" x14ac:dyDescent="0.25">
      <c r="L59141" s="36"/>
      <c r="M59141" s="36"/>
      <c r="N59141" s="36"/>
    </row>
    <row r="59142" spans="12:14" x14ac:dyDescent="0.25">
      <c r="L59142" s="36"/>
      <c r="M59142" s="36"/>
      <c r="N59142" s="36"/>
    </row>
    <row r="59143" spans="12:14" x14ac:dyDescent="0.25">
      <c r="L59143" s="36"/>
      <c r="M59143" s="36"/>
      <c r="N59143" s="36"/>
    </row>
    <row r="59144" spans="12:14" x14ac:dyDescent="0.25">
      <c r="L59144" s="36"/>
      <c r="M59144" s="36"/>
      <c r="N59144" s="36"/>
    </row>
    <row r="59145" spans="12:14" x14ac:dyDescent="0.25">
      <c r="L59145" s="36"/>
      <c r="M59145" s="36"/>
      <c r="N59145" s="36"/>
    </row>
    <row r="59146" spans="12:14" x14ac:dyDescent="0.25">
      <c r="L59146" s="36"/>
      <c r="M59146" s="36"/>
      <c r="N59146" s="36"/>
    </row>
    <row r="59147" spans="12:14" x14ac:dyDescent="0.25">
      <c r="L59147" s="36"/>
      <c r="M59147" s="36"/>
      <c r="N59147" s="36"/>
    </row>
    <row r="59148" spans="12:14" x14ac:dyDescent="0.25">
      <c r="L59148" s="36"/>
      <c r="M59148" s="36"/>
      <c r="N59148" s="36"/>
    </row>
    <row r="59149" spans="12:14" x14ac:dyDescent="0.25">
      <c r="L59149" s="36"/>
      <c r="M59149" s="36"/>
      <c r="N59149" s="36"/>
    </row>
    <row r="59150" spans="12:14" x14ac:dyDescent="0.25">
      <c r="L59150" s="36"/>
      <c r="M59150" s="36"/>
      <c r="N59150" s="36"/>
    </row>
    <row r="59151" spans="12:14" x14ac:dyDescent="0.25">
      <c r="L59151" s="36"/>
      <c r="M59151" s="36"/>
      <c r="N59151" s="36"/>
    </row>
    <row r="59152" spans="12:14" x14ac:dyDescent="0.25">
      <c r="L59152" s="36"/>
      <c r="M59152" s="36"/>
      <c r="N59152" s="36"/>
    </row>
    <row r="59153" spans="12:14" x14ac:dyDescent="0.25">
      <c r="L59153" s="36"/>
      <c r="M59153" s="36"/>
      <c r="N59153" s="36"/>
    </row>
    <row r="59154" spans="12:14" x14ac:dyDescent="0.25">
      <c r="L59154" s="36"/>
      <c r="M59154" s="36"/>
      <c r="N59154" s="36"/>
    </row>
    <row r="59155" spans="12:14" x14ac:dyDescent="0.25">
      <c r="L59155" s="36"/>
      <c r="M59155" s="36"/>
      <c r="N59155" s="36"/>
    </row>
    <row r="59156" spans="12:14" x14ac:dyDescent="0.25">
      <c r="L59156" s="36"/>
      <c r="M59156" s="36"/>
      <c r="N59156" s="36"/>
    </row>
    <row r="59157" spans="12:14" x14ac:dyDescent="0.25">
      <c r="L59157" s="36"/>
      <c r="M59157" s="36"/>
      <c r="N59157" s="36"/>
    </row>
    <row r="59158" spans="12:14" x14ac:dyDescent="0.25">
      <c r="L59158" s="36"/>
      <c r="M59158" s="36"/>
      <c r="N59158" s="36"/>
    </row>
    <row r="59159" spans="12:14" x14ac:dyDescent="0.25">
      <c r="L59159" s="36"/>
      <c r="M59159" s="36"/>
      <c r="N59159" s="36"/>
    </row>
    <row r="59160" spans="12:14" x14ac:dyDescent="0.25">
      <c r="L59160" s="36"/>
      <c r="M59160" s="36"/>
      <c r="N59160" s="36"/>
    </row>
    <row r="59161" spans="12:14" x14ac:dyDescent="0.25">
      <c r="L59161" s="36"/>
      <c r="M59161" s="36"/>
      <c r="N59161" s="36"/>
    </row>
    <row r="59162" spans="12:14" x14ac:dyDescent="0.25">
      <c r="L59162" s="36"/>
      <c r="M59162" s="36"/>
      <c r="N59162" s="36"/>
    </row>
    <row r="59163" spans="12:14" x14ac:dyDescent="0.25">
      <c r="L59163" s="36"/>
      <c r="M59163" s="36"/>
      <c r="N59163" s="36"/>
    </row>
    <row r="59164" spans="12:14" x14ac:dyDescent="0.25">
      <c r="L59164" s="36"/>
      <c r="M59164" s="36"/>
      <c r="N59164" s="36"/>
    </row>
    <row r="59165" spans="12:14" x14ac:dyDescent="0.25">
      <c r="L59165" s="36"/>
      <c r="M59165" s="36"/>
      <c r="N59165" s="36"/>
    </row>
    <row r="59166" spans="12:14" x14ac:dyDescent="0.25">
      <c r="L59166" s="36"/>
      <c r="M59166" s="36"/>
      <c r="N59166" s="36"/>
    </row>
    <row r="59167" spans="12:14" x14ac:dyDescent="0.25">
      <c r="L59167" s="36"/>
      <c r="M59167" s="36"/>
      <c r="N59167" s="36"/>
    </row>
    <row r="59168" spans="12:14" x14ac:dyDescent="0.25">
      <c r="L59168" s="36"/>
      <c r="M59168" s="36"/>
      <c r="N59168" s="36"/>
    </row>
    <row r="59169" spans="12:14" x14ac:dyDescent="0.25">
      <c r="L59169" s="36"/>
      <c r="M59169" s="36"/>
      <c r="N59169" s="36"/>
    </row>
    <row r="59170" spans="12:14" x14ac:dyDescent="0.25">
      <c r="L59170" s="36"/>
      <c r="M59170" s="36"/>
      <c r="N59170" s="36"/>
    </row>
    <row r="59171" spans="12:14" x14ac:dyDescent="0.25">
      <c r="L59171" s="36"/>
      <c r="M59171" s="36"/>
      <c r="N59171" s="36"/>
    </row>
    <row r="59172" spans="12:14" x14ac:dyDescent="0.25">
      <c r="L59172" s="36"/>
      <c r="M59172" s="36"/>
      <c r="N59172" s="36"/>
    </row>
    <row r="59173" spans="12:14" x14ac:dyDescent="0.25">
      <c r="L59173" s="36"/>
      <c r="M59173" s="36"/>
      <c r="N59173" s="36"/>
    </row>
    <row r="59174" spans="12:14" x14ac:dyDescent="0.25">
      <c r="L59174" s="36"/>
      <c r="M59174" s="36"/>
      <c r="N59174" s="36"/>
    </row>
    <row r="59175" spans="12:14" x14ac:dyDescent="0.25">
      <c r="L59175" s="36"/>
      <c r="M59175" s="36"/>
      <c r="N59175" s="36"/>
    </row>
    <row r="59176" spans="12:14" x14ac:dyDescent="0.25">
      <c r="L59176" s="36"/>
      <c r="M59176" s="36"/>
      <c r="N59176" s="36"/>
    </row>
    <row r="59177" spans="12:14" x14ac:dyDescent="0.25">
      <c r="L59177" s="36"/>
      <c r="M59177" s="36"/>
      <c r="N59177" s="36"/>
    </row>
    <row r="59178" spans="12:14" x14ac:dyDescent="0.25">
      <c r="L59178" s="36"/>
      <c r="M59178" s="36"/>
      <c r="N59178" s="36"/>
    </row>
    <row r="59179" spans="12:14" x14ac:dyDescent="0.25">
      <c r="L59179" s="36"/>
      <c r="M59179" s="36"/>
      <c r="N59179" s="36"/>
    </row>
    <row r="59180" spans="12:14" x14ac:dyDescent="0.25">
      <c r="L59180" s="36"/>
      <c r="M59180" s="36"/>
      <c r="N59180" s="36"/>
    </row>
    <row r="59181" spans="12:14" x14ac:dyDescent="0.25">
      <c r="L59181" s="36"/>
      <c r="M59181" s="36"/>
      <c r="N59181" s="36"/>
    </row>
    <row r="59182" spans="12:14" x14ac:dyDescent="0.25">
      <c r="L59182" s="36"/>
      <c r="M59182" s="36"/>
      <c r="N59182" s="36"/>
    </row>
    <row r="59183" spans="12:14" x14ac:dyDescent="0.25">
      <c r="L59183" s="36"/>
      <c r="M59183" s="36"/>
      <c r="N59183" s="36"/>
    </row>
    <row r="59184" spans="12:14" x14ac:dyDescent="0.25">
      <c r="L59184" s="36"/>
      <c r="M59184" s="36"/>
      <c r="N59184" s="36"/>
    </row>
    <row r="59185" spans="12:14" x14ac:dyDescent="0.25">
      <c r="L59185" s="36"/>
      <c r="M59185" s="36"/>
      <c r="N59185" s="36"/>
    </row>
    <row r="59186" spans="12:14" x14ac:dyDescent="0.25">
      <c r="L59186" s="36"/>
      <c r="M59186" s="36"/>
      <c r="N59186" s="36"/>
    </row>
    <row r="59187" spans="12:14" x14ac:dyDescent="0.25">
      <c r="L59187" s="36"/>
      <c r="M59187" s="36"/>
      <c r="N59187" s="36"/>
    </row>
    <row r="59188" spans="12:14" x14ac:dyDescent="0.25">
      <c r="L59188" s="36"/>
      <c r="M59188" s="36"/>
      <c r="N59188" s="36"/>
    </row>
    <row r="59189" spans="12:14" x14ac:dyDescent="0.25">
      <c r="L59189" s="36"/>
      <c r="M59189" s="36"/>
      <c r="N59189" s="36"/>
    </row>
    <row r="59190" spans="12:14" x14ac:dyDescent="0.25">
      <c r="L59190" s="36"/>
      <c r="M59190" s="36"/>
      <c r="N59190" s="36"/>
    </row>
    <row r="59191" spans="12:14" x14ac:dyDescent="0.25">
      <c r="L59191" s="36"/>
      <c r="M59191" s="36"/>
      <c r="N59191" s="36"/>
    </row>
    <row r="59192" spans="12:14" x14ac:dyDescent="0.25">
      <c r="L59192" s="36"/>
      <c r="M59192" s="36"/>
      <c r="N59192" s="36"/>
    </row>
    <row r="59193" spans="12:14" x14ac:dyDescent="0.25">
      <c r="L59193" s="36"/>
      <c r="M59193" s="36"/>
      <c r="N59193" s="36"/>
    </row>
    <row r="59194" spans="12:14" x14ac:dyDescent="0.25">
      <c r="L59194" s="36"/>
      <c r="M59194" s="36"/>
      <c r="N59194" s="36"/>
    </row>
    <row r="59195" spans="12:14" x14ac:dyDescent="0.25">
      <c r="L59195" s="36"/>
      <c r="M59195" s="36"/>
      <c r="N59195" s="36"/>
    </row>
    <row r="59196" spans="12:14" x14ac:dyDescent="0.25">
      <c r="L59196" s="36"/>
      <c r="M59196" s="36"/>
      <c r="N59196" s="36"/>
    </row>
    <row r="59197" spans="12:14" x14ac:dyDescent="0.25">
      <c r="L59197" s="36"/>
      <c r="M59197" s="36"/>
      <c r="N59197" s="36"/>
    </row>
    <row r="59198" spans="12:14" x14ac:dyDescent="0.25">
      <c r="L59198" s="36"/>
      <c r="M59198" s="36"/>
      <c r="N59198" s="36"/>
    </row>
    <row r="59199" spans="12:14" x14ac:dyDescent="0.25">
      <c r="L59199" s="36"/>
      <c r="M59199" s="36"/>
      <c r="N59199" s="36"/>
    </row>
    <row r="59200" spans="12:14" x14ac:dyDescent="0.25">
      <c r="L59200" s="36"/>
      <c r="M59200" s="36"/>
      <c r="N59200" s="36"/>
    </row>
    <row r="59201" spans="12:14" x14ac:dyDescent="0.25">
      <c r="L59201" s="36"/>
      <c r="M59201" s="36"/>
      <c r="N59201" s="36"/>
    </row>
    <row r="59202" spans="12:14" x14ac:dyDescent="0.25">
      <c r="L59202" s="36"/>
      <c r="M59202" s="36"/>
      <c r="N59202" s="36"/>
    </row>
    <row r="59203" spans="12:14" x14ac:dyDescent="0.25">
      <c r="L59203" s="36"/>
      <c r="M59203" s="36"/>
      <c r="N59203" s="36"/>
    </row>
    <row r="59204" spans="12:14" x14ac:dyDescent="0.25">
      <c r="L59204" s="36"/>
      <c r="M59204" s="36"/>
      <c r="N59204" s="36"/>
    </row>
    <row r="59205" spans="12:14" x14ac:dyDescent="0.25">
      <c r="L59205" s="36"/>
      <c r="M59205" s="36"/>
      <c r="N59205" s="36"/>
    </row>
    <row r="59206" spans="12:14" x14ac:dyDescent="0.25">
      <c r="L59206" s="36"/>
      <c r="M59206" s="36"/>
      <c r="N59206" s="36"/>
    </row>
    <row r="59207" spans="12:14" x14ac:dyDescent="0.25">
      <c r="L59207" s="36"/>
      <c r="M59207" s="36"/>
      <c r="N59207" s="36"/>
    </row>
    <row r="59208" spans="12:14" x14ac:dyDescent="0.25">
      <c r="L59208" s="36"/>
      <c r="M59208" s="36"/>
      <c r="N59208" s="36"/>
    </row>
    <row r="59209" spans="12:14" x14ac:dyDescent="0.25">
      <c r="L59209" s="36"/>
      <c r="M59209" s="36"/>
      <c r="N59209" s="36"/>
    </row>
    <row r="59210" spans="12:14" x14ac:dyDescent="0.25">
      <c r="L59210" s="36"/>
      <c r="M59210" s="36"/>
      <c r="N59210" s="36"/>
    </row>
    <row r="59211" spans="12:14" x14ac:dyDescent="0.25">
      <c r="L59211" s="36"/>
      <c r="M59211" s="36"/>
      <c r="N59211" s="36"/>
    </row>
    <row r="59212" spans="12:14" x14ac:dyDescent="0.25">
      <c r="L59212" s="36"/>
      <c r="M59212" s="36"/>
      <c r="N59212" s="36"/>
    </row>
    <row r="59213" spans="12:14" x14ac:dyDescent="0.25">
      <c r="L59213" s="36"/>
      <c r="M59213" s="36"/>
      <c r="N59213" s="36"/>
    </row>
    <row r="59214" spans="12:14" x14ac:dyDescent="0.25">
      <c r="L59214" s="36"/>
      <c r="M59214" s="36"/>
      <c r="N59214" s="36"/>
    </row>
    <row r="59215" spans="12:14" x14ac:dyDescent="0.25">
      <c r="L59215" s="36"/>
      <c r="M59215" s="36"/>
      <c r="N59215" s="36"/>
    </row>
    <row r="59216" spans="12:14" x14ac:dyDescent="0.25">
      <c r="L59216" s="36"/>
      <c r="M59216" s="36"/>
      <c r="N59216" s="36"/>
    </row>
    <row r="59217" spans="12:14" x14ac:dyDescent="0.25">
      <c r="L59217" s="36"/>
      <c r="M59217" s="36"/>
      <c r="N59217" s="36"/>
    </row>
    <row r="59218" spans="12:14" x14ac:dyDescent="0.25">
      <c r="L59218" s="36"/>
      <c r="M59218" s="36"/>
      <c r="N59218" s="36"/>
    </row>
    <row r="59219" spans="12:14" x14ac:dyDescent="0.25">
      <c r="L59219" s="36"/>
      <c r="M59219" s="36"/>
      <c r="N59219" s="36"/>
    </row>
    <row r="59220" spans="12:14" x14ac:dyDescent="0.25">
      <c r="L59220" s="36"/>
      <c r="M59220" s="36"/>
      <c r="N59220" s="36"/>
    </row>
    <row r="59221" spans="12:14" x14ac:dyDescent="0.25">
      <c r="L59221" s="36"/>
      <c r="M59221" s="36"/>
      <c r="N59221" s="36"/>
    </row>
    <row r="59222" spans="12:14" x14ac:dyDescent="0.25">
      <c r="L59222" s="36"/>
      <c r="M59222" s="36"/>
      <c r="N59222" s="36"/>
    </row>
    <row r="59223" spans="12:14" x14ac:dyDescent="0.25">
      <c r="L59223" s="36"/>
      <c r="M59223" s="36"/>
      <c r="N59223" s="36"/>
    </row>
    <row r="59224" spans="12:14" x14ac:dyDescent="0.25">
      <c r="L59224" s="36"/>
      <c r="M59224" s="36"/>
      <c r="N59224" s="36"/>
    </row>
    <row r="59225" spans="12:14" x14ac:dyDescent="0.25">
      <c r="L59225" s="36"/>
      <c r="M59225" s="36"/>
      <c r="N59225" s="36"/>
    </row>
    <row r="59226" spans="12:14" x14ac:dyDescent="0.25">
      <c r="L59226" s="36"/>
      <c r="M59226" s="36"/>
      <c r="N59226" s="36"/>
    </row>
    <row r="59227" spans="12:14" x14ac:dyDescent="0.25">
      <c r="L59227" s="36"/>
      <c r="M59227" s="36"/>
      <c r="N59227" s="36"/>
    </row>
    <row r="59228" spans="12:14" x14ac:dyDescent="0.25">
      <c r="L59228" s="36"/>
      <c r="M59228" s="36"/>
      <c r="N59228" s="36"/>
    </row>
    <row r="59229" spans="12:14" x14ac:dyDescent="0.25">
      <c r="L59229" s="36"/>
      <c r="M59229" s="36"/>
      <c r="N59229" s="36"/>
    </row>
    <row r="59230" spans="12:14" x14ac:dyDescent="0.25">
      <c r="L59230" s="36"/>
      <c r="M59230" s="36"/>
      <c r="N59230" s="36"/>
    </row>
    <row r="59231" spans="12:14" x14ac:dyDescent="0.25">
      <c r="L59231" s="36"/>
      <c r="M59231" s="36"/>
      <c r="N59231" s="36"/>
    </row>
    <row r="59232" spans="12:14" x14ac:dyDescent="0.25">
      <c r="L59232" s="36"/>
      <c r="M59232" s="36"/>
      <c r="N59232" s="36"/>
    </row>
    <row r="59233" spans="12:14" x14ac:dyDescent="0.25">
      <c r="L59233" s="36"/>
      <c r="M59233" s="36"/>
      <c r="N59233" s="36"/>
    </row>
    <row r="59234" spans="12:14" x14ac:dyDescent="0.25">
      <c r="L59234" s="36"/>
      <c r="M59234" s="36"/>
      <c r="N59234" s="36"/>
    </row>
    <row r="59235" spans="12:14" x14ac:dyDescent="0.25">
      <c r="L59235" s="36"/>
      <c r="M59235" s="36"/>
      <c r="N59235" s="36"/>
    </row>
    <row r="59236" spans="12:14" x14ac:dyDescent="0.25">
      <c r="L59236" s="36"/>
      <c r="M59236" s="36"/>
      <c r="N59236" s="36"/>
    </row>
    <row r="59237" spans="12:14" x14ac:dyDescent="0.25">
      <c r="L59237" s="36"/>
      <c r="M59237" s="36"/>
      <c r="N59237" s="36"/>
    </row>
    <row r="59238" spans="12:14" x14ac:dyDescent="0.25">
      <c r="L59238" s="36"/>
      <c r="M59238" s="36"/>
      <c r="N59238" s="36"/>
    </row>
    <row r="59239" spans="12:14" x14ac:dyDescent="0.25">
      <c r="L59239" s="36"/>
      <c r="M59239" s="36"/>
      <c r="N59239" s="36"/>
    </row>
    <row r="59240" spans="12:14" x14ac:dyDescent="0.25">
      <c r="L59240" s="36"/>
      <c r="M59240" s="36"/>
      <c r="N59240" s="36"/>
    </row>
    <row r="59241" spans="12:14" x14ac:dyDescent="0.25">
      <c r="L59241" s="36"/>
      <c r="M59241" s="36"/>
      <c r="N59241" s="36"/>
    </row>
    <row r="59242" spans="12:14" x14ac:dyDescent="0.25">
      <c r="L59242" s="36"/>
      <c r="M59242" s="36"/>
      <c r="N59242" s="36"/>
    </row>
    <row r="59243" spans="12:14" x14ac:dyDescent="0.25">
      <c r="L59243" s="36"/>
      <c r="M59243" s="36"/>
      <c r="N59243" s="36"/>
    </row>
    <row r="59244" spans="12:14" x14ac:dyDescent="0.25">
      <c r="L59244" s="36"/>
      <c r="M59244" s="36"/>
      <c r="N59244" s="36"/>
    </row>
    <row r="59245" spans="12:14" x14ac:dyDescent="0.25">
      <c r="L59245" s="36"/>
      <c r="M59245" s="36"/>
      <c r="N59245" s="36"/>
    </row>
    <row r="59246" spans="12:14" x14ac:dyDescent="0.25">
      <c r="L59246" s="36"/>
      <c r="M59246" s="36"/>
      <c r="N59246" s="36"/>
    </row>
    <row r="59247" spans="12:14" x14ac:dyDescent="0.25">
      <c r="L59247" s="36"/>
      <c r="M59247" s="36"/>
      <c r="N59247" s="36"/>
    </row>
    <row r="59248" spans="12:14" x14ac:dyDescent="0.25">
      <c r="L59248" s="36"/>
      <c r="M59248" s="36"/>
      <c r="N59248" s="36"/>
    </row>
    <row r="59249" spans="12:14" x14ac:dyDescent="0.25">
      <c r="L59249" s="36"/>
      <c r="M59249" s="36"/>
      <c r="N59249" s="36"/>
    </row>
    <row r="59250" spans="12:14" x14ac:dyDescent="0.25">
      <c r="L59250" s="36"/>
      <c r="M59250" s="36"/>
      <c r="N59250" s="36"/>
    </row>
    <row r="59251" spans="12:14" x14ac:dyDescent="0.25">
      <c r="L59251" s="36"/>
      <c r="M59251" s="36"/>
      <c r="N59251" s="36"/>
    </row>
    <row r="59252" spans="12:14" x14ac:dyDescent="0.25">
      <c r="L59252" s="36"/>
      <c r="M59252" s="36"/>
      <c r="N59252" s="36"/>
    </row>
    <row r="59253" spans="12:14" x14ac:dyDescent="0.25">
      <c r="L59253" s="36"/>
      <c r="M59253" s="36"/>
      <c r="N59253" s="36"/>
    </row>
    <row r="59254" spans="12:14" x14ac:dyDescent="0.25">
      <c r="L59254" s="36"/>
      <c r="M59254" s="36"/>
      <c r="N59254" s="36"/>
    </row>
    <row r="59255" spans="12:14" x14ac:dyDescent="0.25">
      <c r="L59255" s="36"/>
      <c r="M59255" s="36"/>
      <c r="N59255" s="36"/>
    </row>
    <row r="59256" spans="12:14" x14ac:dyDescent="0.25">
      <c r="L59256" s="36"/>
      <c r="M59256" s="36"/>
      <c r="N59256" s="36"/>
    </row>
    <row r="59257" spans="12:14" x14ac:dyDescent="0.25">
      <c r="L59257" s="36"/>
      <c r="M59257" s="36"/>
      <c r="N59257" s="36"/>
    </row>
    <row r="59258" spans="12:14" x14ac:dyDescent="0.25">
      <c r="L59258" s="36"/>
      <c r="M59258" s="36"/>
      <c r="N59258" s="36"/>
    </row>
    <row r="59259" spans="12:14" x14ac:dyDescent="0.25">
      <c r="L59259" s="36"/>
      <c r="M59259" s="36"/>
      <c r="N59259" s="36"/>
    </row>
    <row r="59260" spans="12:14" x14ac:dyDescent="0.25">
      <c r="L59260" s="36"/>
      <c r="M59260" s="36"/>
      <c r="N59260" s="36"/>
    </row>
    <row r="59261" spans="12:14" x14ac:dyDescent="0.25">
      <c r="L59261" s="36"/>
      <c r="M59261" s="36"/>
      <c r="N59261" s="36"/>
    </row>
    <row r="59262" spans="12:14" x14ac:dyDescent="0.25">
      <c r="L59262" s="36"/>
      <c r="M59262" s="36"/>
      <c r="N59262" s="36"/>
    </row>
    <row r="59263" spans="12:14" x14ac:dyDescent="0.25">
      <c r="L59263" s="36"/>
      <c r="M59263" s="36"/>
      <c r="N59263" s="36"/>
    </row>
    <row r="59264" spans="12:14" x14ac:dyDescent="0.25">
      <c r="L59264" s="36"/>
      <c r="M59264" s="36"/>
      <c r="N59264" s="36"/>
    </row>
    <row r="59265" spans="12:14" x14ac:dyDescent="0.25">
      <c r="L59265" s="36"/>
      <c r="M59265" s="36"/>
      <c r="N59265" s="36"/>
    </row>
    <row r="59266" spans="12:14" x14ac:dyDescent="0.25">
      <c r="L59266" s="36"/>
      <c r="M59266" s="36"/>
      <c r="N59266" s="36"/>
    </row>
    <row r="59267" spans="12:14" x14ac:dyDescent="0.25">
      <c r="L59267" s="36"/>
      <c r="M59267" s="36"/>
      <c r="N59267" s="36"/>
    </row>
    <row r="59268" spans="12:14" x14ac:dyDescent="0.25">
      <c r="L59268" s="36"/>
      <c r="M59268" s="36"/>
      <c r="N59268" s="36"/>
    </row>
    <row r="59269" spans="12:14" x14ac:dyDescent="0.25">
      <c r="L59269" s="36"/>
      <c r="M59269" s="36"/>
      <c r="N59269" s="36"/>
    </row>
    <row r="59270" spans="12:14" x14ac:dyDescent="0.25">
      <c r="L59270" s="36"/>
      <c r="M59270" s="36"/>
      <c r="N59270" s="36"/>
    </row>
    <row r="59271" spans="12:14" x14ac:dyDescent="0.25">
      <c r="L59271" s="36"/>
      <c r="M59271" s="36"/>
      <c r="N59271" s="36"/>
    </row>
    <row r="59272" spans="12:14" x14ac:dyDescent="0.25">
      <c r="L59272" s="36"/>
      <c r="M59272" s="36"/>
      <c r="N59272" s="36"/>
    </row>
    <row r="59273" spans="12:14" x14ac:dyDescent="0.25">
      <c r="L59273" s="36"/>
      <c r="M59273" s="36"/>
      <c r="N59273" s="36"/>
    </row>
    <row r="59274" spans="12:14" x14ac:dyDescent="0.25">
      <c r="L59274" s="36"/>
      <c r="M59274" s="36"/>
      <c r="N59274" s="36"/>
    </row>
    <row r="59275" spans="12:14" x14ac:dyDescent="0.25">
      <c r="L59275" s="36"/>
      <c r="M59275" s="36"/>
      <c r="N59275" s="36"/>
    </row>
    <row r="59276" spans="12:14" x14ac:dyDescent="0.25">
      <c r="L59276" s="36"/>
      <c r="M59276" s="36"/>
      <c r="N59276" s="36"/>
    </row>
    <row r="59277" spans="12:14" x14ac:dyDescent="0.25">
      <c r="L59277" s="36"/>
      <c r="M59277" s="36"/>
      <c r="N59277" s="36"/>
    </row>
    <row r="59278" spans="12:14" x14ac:dyDescent="0.25">
      <c r="L59278" s="36"/>
      <c r="M59278" s="36"/>
      <c r="N59278" s="36"/>
    </row>
    <row r="59279" spans="12:14" x14ac:dyDescent="0.25">
      <c r="L59279" s="36"/>
      <c r="M59279" s="36"/>
      <c r="N59279" s="36"/>
    </row>
    <row r="59280" spans="12:14" x14ac:dyDescent="0.25">
      <c r="L59280" s="36"/>
      <c r="M59280" s="36"/>
      <c r="N59280" s="36"/>
    </row>
    <row r="59281" spans="12:14" x14ac:dyDescent="0.25">
      <c r="L59281" s="36"/>
      <c r="M59281" s="36"/>
      <c r="N59281" s="36"/>
    </row>
    <row r="59282" spans="12:14" x14ac:dyDescent="0.25">
      <c r="L59282" s="36"/>
      <c r="M59282" s="36"/>
      <c r="N59282" s="36"/>
    </row>
    <row r="59283" spans="12:14" x14ac:dyDescent="0.25">
      <c r="L59283" s="36"/>
      <c r="M59283" s="36"/>
      <c r="N59283" s="36"/>
    </row>
    <row r="59284" spans="12:14" x14ac:dyDescent="0.25">
      <c r="L59284" s="36"/>
      <c r="M59284" s="36"/>
      <c r="N59284" s="36"/>
    </row>
    <row r="59285" spans="12:14" x14ac:dyDescent="0.25">
      <c r="L59285" s="36"/>
      <c r="M59285" s="36"/>
      <c r="N59285" s="36"/>
    </row>
    <row r="59286" spans="12:14" x14ac:dyDescent="0.25">
      <c r="L59286" s="36"/>
      <c r="M59286" s="36"/>
      <c r="N59286" s="36"/>
    </row>
    <row r="59287" spans="12:14" x14ac:dyDescent="0.25">
      <c r="L59287" s="36"/>
      <c r="M59287" s="36"/>
      <c r="N59287" s="36"/>
    </row>
    <row r="59288" spans="12:14" x14ac:dyDescent="0.25">
      <c r="L59288" s="36"/>
      <c r="M59288" s="36"/>
      <c r="N59288" s="36"/>
    </row>
    <row r="59289" spans="12:14" x14ac:dyDescent="0.25">
      <c r="L59289" s="36"/>
      <c r="M59289" s="36"/>
      <c r="N59289" s="36"/>
    </row>
    <row r="59290" spans="12:14" x14ac:dyDescent="0.25">
      <c r="L59290" s="36"/>
      <c r="M59290" s="36"/>
      <c r="N59290" s="36"/>
    </row>
    <row r="59291" spans="12:14" x14ac:dyDescent="0.25">
      <c r="L59291" s="36"/>
      <c r="M59291" s="36"/>
      <c r="N59291" s="36"/>
    </row>
    <row r="59292" spans="12:14" x14ac:dyDescent="0.25">
      <c r="L59292" s="36"/>
      <c r="M59292" s="36"/>
      <c r="N59292" s="36"/>
    </row>
    <row r="59293" spans="12:14" x14ac:dyDescent="0.25">
      <c r="L59293" s="36"/>
      <c r="M59293" s="36"/>
      <c r="N59293" s="36"/>
    </row>
    <row r="59294" spans="12:14" x14ac:dyDescent="0.25">
      <c r="L59294" s="36"/>
      <c r="M59294" s="36"/>
      <c r="N59294" s="36"/>
    </row>
    <row r="59295" spans="12:14" x14ac:dyDescent="0.25">
      <c r="L59295" s="36"/>
      <c r="M59295" s="36"/>
      <c r="N59295" s="36"/>
    </row>
    <row r="59296" spans="12:14" x14ac:dyDescent="0.25">
      <c r="L59296" s="36"/>
      <c r="M59296" s="36"/>
      <c r="N59296" s="36"/>
    </row>
    <row r="59297" spans="12:14" x14ac:dyDescent="0.25">
      <c r="L59297" s="36"/>
      <c r="M59297" s="36"/>
      <c r="N59297" s="36"/>
    </row>
    <row r="59298" spans="12:14" x14ac:dyDescent="0.25">
      <c r="L59298" s="36"/>
      <c r="M59298" s="36"/>
      <c r="N59298" s="36"/>
    </row>
    <row r="59299" spans="12:14" x14ac:dyDescent="0.25">
      <c r="L59299" s="36"/>
      <c r="M59299" s="36"/>
      <c r="N59299" s="36"/>
    </row>
    <row r="59300" spans="12:14" x14ac:dyDescent="0.25">
      <c r="L59300" s="36"/>
      <c r="M59300" s="36"/>
      <c r="N59300" s="36"/>
    </row>
    <row r="59301" spans="12:14" x14ac:dyDescent="0.25">
      <c r="L59301" s="36"/>
      <c r="M59301" s="36"/>
      <c r="N59301" s="36"/>
    </row>
    <row r="59302" spans="12:14" x14ac:dyDescent="0.25">
      <c r="L59302" s="36"/>
      <c r="M59302" s="36"/>
      <c r="N59302" s="36"/>
    </row>
    <row r="59303" spans="12:14" x14ac:dyDescent="0.25">
      <c r="L59303" s="36"/>
      <c r="M59303" s="36"/>
      <c r="N59303" s="36"/>
    </row>
    <row r="59304" spans="12:14" x14ac:dyDescent="0.25">
      <c r="L59304" s="36"/>
      <c r="M59304" s="36"/>
      <c r="N59304" s="36"/>
    </row>
    <row r="59305" spans="12:14" x14ac:dyDescent="0.25">
      <c r="L59305" s="36"/>
      <c r="M59305" s="36"/>
      <c r="N59305" s="36"/>
    </row>
    <row r="59306" spans="12:14" x14ac:dyDescent="0.25">
      <c r="L59306" s="36"/>
      <c r="M59306" s="36"/>
      <c r="N59306" s="36"/>
    </row>
    <row r="59307" spans="12:14" x14ac:dyDescent="0.25">
      <c r="L59307" s="36"/>
      <c r="M59307" s="36"/>
      <c r="N59307" s="36"/>
    </row>
    <row r="59308" spans="12:14" x14ac:dyDescent="0.25">
      <c r="L59308" s="36"/>
      <c r="M59308" s="36"/>
      <c r="N59308" s="36"/>
    </row>
    <row r="59309" spans="12:14" x14ac:dyDescent="0.25">
      <c r="L59309" s="36"/>
      <c r="M59309" s="36"/>
      <c r="N59309" s="36"/>
    </row>
    <row r="59310" spans="12:14" x14ac:dyDescent="0.25">
      <c r="L59310" s="36"/>
      <c r="M59310" s="36"/>
      <c r="N59310" s="36"/>
    </row>
    <row r="59311" spans="12:14" x14ac:dyDescent="0.25">
      <c r="L59311" s="36"/>
      <c r="M59311" s="36"/>
      <c r="N59311" s="36"/>
    </row>
    <row r="59312" spans="12:14" x14ac:dyDescent="0.25">
      <c r="L59312" s="36"/>
      <c r="M59312" s="36"/>
      <c r="N59312" s="36"/>
    </row>
    <row r="59313" spans="12:14" x14ac:dyDescent="0.25">
      <c r="L59313" s="36"/>
      <c r="M59313" s="36"/>
      <c r="N59313" s="36"/>
    </row>
    <row r="59314" spans="12:14" x14ac:dyDescent="0.25">
      <c r="L59314" s="36"/>
      <c r="M59314" s="36"/>
      <c r="N59314" s="36"/>
    </row>
    <row r="59315" spans="12:14" x14ac:dyDescent="0.25">
      <c r="L59315" s="36"/>
      <c r="M59315" s="36"/>
      <c r="N59315" s="36"/>
    </row>
    <row r="59316" spans="12:14" x14ac:dyDescent="0.25">
      <c r="L59316" s="36"/>
      <c r="M59316" s="36"/>
      <c r="N59316" s="36"/>
    </row>
    <row r="59317" spans="12:14" x14ac:dyDescent="0.25">
      <c r="L59317" s="36"/>
      <c r="M59317" s="36"/>
      <c r="N59317" s="36"/>
    </row>
    <row r="59318" spans="12:14" x14ac:dyDescent="0.25">
      <c r="L59318" s="36"/>
      <c r="M59318" s="36"/>
      <c r="N59318" s="36"/>
    </row>
    <row r="59319" spans="12:14" x14ac:dyDescent="0.25">
      <c r="L59319" s="36"/>
      <c r="M59319" s="36"/>
      <c r="N59319" s="36"/>
    </row>
    <row r="59320" spans="12:14" x14ac:dyDescent="0.25">
      <c r="L59320" s="36"/>
      <c r="M59320" s="36"/>
      <c r="N59320" s="36"/>
    </row>
    <row r="59321" spans="12:14" x14ac:dyDescent="0.25">
      <c r="L59321" s="36"/>
      <c r="M59321" s="36"/>
      <c r="N59321" s="36"/>
    </row>
    <row r="59322" spans="12:14" x14ac:dyDescent="0.25">
      <c r="L59322" s="36"/>
      <c r="M59322" s="36"/>
      <c r="N59322" s="36"/>
    </row>
    <row r="59323" spans="12:14" x14ac:dyDescent="0.25">
      <c r="L59323" s="36"/>
      <c r="M59323" s="36"/>
      <c r="N59323" s="36"/>
    </row>
    <row r="59324" spans="12:14" x14ac:dyDescent="0.25">
      <c r="L59324" s="36"/>
      <c r="M59324" s="36"/>
      <c r="N59324" s="36"/>
    </row>
    <row r="59325" spans="12:14" x14ac:dyDescent="0.25">
      <c r="L59325" s="36"/>
      <c r="M59325" s="36"/>
      <c r="N59325" s="36"/>
    </row>
    <row r="59326" spans="12:14" x14ac:dyDescent="0.25">
      <c r="L59326" s="36"/>
      <c r="M59326" s="36"/>
      <c r="N59326" s="36"/>
    </row>
    <row r="59327" spans="12:14" x14ac:dyDescent="0.25">
      <c r="L59327" s="36"/>
      <c r="M59327" s="36"/>
      <c r="N59327" s="36"/>
    </row>
    <row r="59328" spans="12:14" x14ac:dyDescent="0.25">
      <c r="L59328" s="36"/>
      <c r="M59328" s="36"/>
      <c r="N59328" s="36"/>
    </row>
    <row r="59329" spans="12:14" x14ac:dyDescent="0.25">
      <c r="L59329" s="36"/>
      <c r="M59329" s="36"/>
      <c r="N59329" s="36"/>
    </row>
    <row r="59330" spans="12:14" x14ac:dyDescent="0.25">
      <c r="L59330" s="36"/>
      <c r="M59330" s="36"/>
      <c r="N59330" s="36"/>
    </row>
    <row r="59331" spans="12:14" x14ac:dyDescent="0.25">
      <c r="L59331" s="36"/>
      <c r="M59331" s="36"/>
      <c r="N59331" s="36"/>
    </row>
    <row r="59332" spans="12:14" x14ac:dyDescent="0.25">
      <c r="L59332" s="36"/>
      <c r="M59332" s="36"/>
      <c r="N59332" s="36"/>
    </row>
    <row r="59333" spans="12:14" x14ac:dyDescent="0.25">
      <c r="L59333" s="36"/>
      <c r="M59333" s="36"/>
      <c r="N59333" s="36"/>
    </row>
    <row r="59334" spans="12:14" x14ac:dyDescent="0.25">
      <c r="L59334" s="36"/>
      <c r="M59334" s="36"/>
      <c r="N59334" s="36"/>
    </row>
    <row r="59335" spans="12:14" x14ac:dyDescent="0.25">
      <c r="L59335" s="36"/>
      <c r="M59335" s="36"/>
      <c r="N59335" s="36"/>
    </row>
    <row r="59336" spans="12:14" x14ac:dyDescent="0.25">
      <c r="L59336" s="36"/>
      <c r="M59336" s="36"/>
      <c r="N59336" s="36"/>
    </row>
    <row r="59337" spans="12:14" x14ac:dyDescent="0.25">
      <c r="L59337" s="36"/>
      <c r="M59337" s="36"/>
      <c r="N59337" s="36"/>
    </row>
    <row r="59338" spans="12:14" x14ac:dyDescent="0.25">
      <c r="L59338" s="36"/>
      <c r="M59338" s="36"/>
      <c r="N59338" s="36"/>
    </row>
    <row r="59339" spans="12:14" x14ac:dyDescent="0.25">
      <c r="L59339" s="36"/>
      <c r="M59339" s="36"/>
      <c r="N59339" s="36"/>
    </row>
    <row r="59340" spans="12:14" x14ac:dyDescent="0.25">
      <c r="L59340" s="36"/>
      <c r="M59340" s="36"/>
      <c r="N59340" s="36"/>
    </row>
    <row r="59341" spans="12:14" x14ac:dyDescent="0.25">
      <c r="L59341" s="36"/>
      <c r="M59341" s="36"/>
      <c r="N59341" s="36"/>
    </row>
    <row r="59342" spans="12:14" x14ac:dyDescent="0.25">
      <c r="L59342" s="36"/>
      <c r="M59342" s="36"/>
      <c r="N59342" s="36"/>
    </row>
    <row r="59343" spans="12:14" x14ac:dyDescent="0.25">
      <c r="L59343" s="36"/>
      <c r="M59343" s="36"/>
      <c r="N59343" s="36"/>
    </row>
    <row r="59344" spans="12:14" x14ac:dyDescent="0.25">
      <c r="L59344" s="36"/>
      <c r="M59344" s="36"/>
      <c r="N59344" s="36"/>
    </row>
    <row r="59345" spans="12:14" x14ac:dyDescent="0.25">
      <c r="L59345" s="36"/>
      <c r="M59345" s="36"/>
      <c r="N59345" s="36"/>
    </row>
    <row r="59346" spans="12:14" x14ac:dyDescent="0.25">
      <c r="L59346" s="36"/>
      <c r="M59346" s="36"/>
      <c r="N59346" s="36"/>
    </row>
    <row r="59347" spans="12:14" x14ac:dyDescent="0.25">
      <c r="L59347" s="36"/>
      <c r="M59347" s="36"/>
      <c r="N59347" s="36"/>
    </row>
    <row r="59348" spans="12:14" x14ac:dyDescent="0.25">
      <c r="L59348" s="36"/>
      <c r="M59348" s="36"/>
      <c r="N59348" s="36"/>
    </row>
    <row r="59349" spans="12:14" x14ac:dyDescent="0.25">
      <c r="L59349" s="36"/>
      <c r="M59349" s="36"/>
      <c r="N59349" s="36"/>
    </row>
    <row r="59350" spans="12:14" x14ac:dyDescent="0.25">
      <c r="L59350" s="36"/>
      <c r="M59350" s="36"/>
      <c r="N59350" s="36"/>
    </row>
    <row r="59351" spans="12:14" x14ac:dyDescent="0.25">
      <c r="L59351" s="36"/>
      <c r="M59351" s="36"/>
      <c r="N59351" s="36"/>
    </row>
    <row r="59352" spans="12:14" x14ac:dyDescent="0.25">
      <c r="L59352" s="36"/>
      <c r="M59352" s="36"/>
      <c r="N59352" s="36"/>
    </row>
    <row r="59353" spans="12:14" x14ac:dyDescent="0.25">
      <c r="L59353" s="36"/>
      <c r="M59353" s="36"/>
      <c r="N59353" s="36"/>
    </row>
    <row r="59354" spans="12:14" x14ac:dyDescent="0.25">
      <c r="L59354" s="36"/>
      <c r="M59354" s="36"/>
      <c r="N59354" s="36"/>
    </row>
    <row r="59355" spans="12:14" x14ac:dyDescent="0.25">
      <c r="L59355" s="36"/>
      <c r="M59355" s="36"/>
      <c r="N59355" s="36"/>
    </row>
    <row r="59356" spans="12:14" x14ac:dyDescent="0.25">
      <c r="L59356" s="36"/>
      <c r="M59356" s="36"/>
      <c r="N59356" s="36"/>
    </row>
    <row r="59357" spans="12:14" x14ac:dyDescent="0.25">
      <c r="L59357" s="36"/>
      <c r="M59357" s="36"/>
      <c r="N59357" s="36"/>
    </row>
    <row r="59358" spans="12:14" x14ac:dyDescent="0.25">
      <c r="L59358" s="36"/>
      <c r="M59358" s="36"/>
      <c r="N59358" s="36"/>
    </row>
    <row r="59359" spans="12:14" x14ac:dyDescent="0.25">
      <c r="L59359" s="36"/>
      <c r="M59359" s="36"/>
      <c r="N59359" s="36"/>
    </row>
    <row r="59360" spans="12:14" x14ac:dyDescent="0.25">
      <c r="L59360" s="36"/>
      <c r="M59360" s="36"/>
      <c r="N59360" s="36"/>
    </row>
    <row r="59361" spans="12:14" x14ac:dyDescent="0.25">
      <c r="L59361" s="36"/>
      <c r="M59361" s="36"/>
      <c r="N59361" s="36"/>
    </row>
    <row r="59362" spans="12:14" x14ac:dyDescent="0.25">
      <c r="L59362" s="36"/>
      <c r="M59362" s="36"/>
      <c r="N59362" s="36"/>
    </row>
    <row r="59363" spans="12:14" x14ac:dyDescent="0.25">
      <c r="L59363" s="36"/>
      <c r="M59363" s="36"/>
      <c r="N59363" s="36"/>
    </row>
    <row r="59364" spans="12:14" x14ac:dyDescent="0.25">
      <c r="L59364" s="36"/>
      <c r="M59364" s="36"/>
      <c r="N59364" s="36"/>
    </row>
    <row r="59365" spans="12:14" x14ac:dyDescent="0.25">
      <c r="L59365" s="36"/>
      <c r="M59365" s="36"/>
      <c r="N59365" s="36"/>
    </row>
    <row r="59366" spans="12:14" x14ac:dyDescent="0.25">
      <c r="L59366" s="36"/>
      <c r="M59366" s="36"/>
      <c r="N59366" s="36"/>
    </row>
    <row r="59367" spans="12:14" x14ac:dyDescent="0.25">
      <c r="L59367" s="36"/>
      <c r="M59367" s="36"/>
      <c r="N59367" s="36"/>
    </row>
    <row r="59368" spans="12:14" x14ac:dyDescent="0.25">
      <c r="L59368" s="36"/>
      <c r="M59368" s="36"/>
      <c r="N59368" s="36"/>
    </row>
    <row r="59369" spans="12:14" x14ac:dyDescent="0.25">
      <c r="L59369" s="36"/>
      <c r="M59369" s="36"/>
      <c r="N59369" s="36"/>
    </row>
    <row r="59370" spans="12:14" x14ac:dyDescent="0.25">
      <c r="L59370" s="36"/>
      <c r="M59370" s="36"/>
      <c r="N59370" s="36"/>
    </row>
    <row r="59371" spans="12:14" x14ac:dyDescent="0.25">
      <c r="L59371" s="36"/>
      <c r="M59371" s="36"/>
      <c r="N59371" s="36"/>
    </row>
    <row r="59372" spans="12:14" x14ac:dyDescent="0.25">
      <c r="L59372" s="36"/>
      <c r="M59372" s="36"/>
      <c r="N59372" s="36"/>
    </row>
    <row r="59373" spans="12:14" x14ac:dyDescent="0.25">
      <c r="L59373" s="36"/>
      <c r="M59373" s="36"/>
      <c r="N59373" s="36"/>
    </row>
    <row r="59374" spans="12:14" x14ac:dyDescent="0.25">
      <c r="L59374" s="36"/>
      <c r="M59374" s="36"/>
      <c r="N59374" s="36"/>
    </row>
    <row r="59375" spans="12:14" x14ac:dyDescent="0.25">
      <c r="L59375" s="36"/>
      <c r="M59375" s="36"/>
      <c r="N59375" s="36"/>
    </row>
    <row r="59376" spans="12:14" x14ac:dyDescent="0.25">
      <c r="L59376" s="36"/>
      <c r="M59376" s="36"/>
      <c r="N59376" s="36"/>
    </row>
    <row r="59377" spans="12:14" x14ac:dyDescent="0.25">
      <c r="L59377" s="36"/>
      <c r="M59377" s="36"/>
      <c r="N59377" s="36"/>
    </row>
    <row r="59378" spans="12:14" x14ac:dyDescent="0.25">
      <c r="L59378" s="36"/>
      <c r="M59378" s="36"/>
      <c r="N59378" s="36"/>
    </row>
    <row r="59379" spans="12:14" x14ac:dyDescent="0.25">
      <c r="L59379" s="36"/>
      <c r="M59379" s="36"/>
      <c r="N59379" s="36"/>
    </row>
    <row r="59380" spans="12:14" x14ac:dyDescent="0.25">
      <c r="L59380" s="36"/>
      <c r="M59380" s="36"/>
      <c r="N59380" s="36"/>
    </row>
    <row r="59381" spans="12:14" x14ac:dyDescent="0.25">
      <c r="L59381" s="36"/>
      <c r="M59381" s="36"/>
      <c r="N59381" s="36"/>
    </row>
    <row r="59382" spans="12:14" x14ac:dyDescent="0.25">
      <c r="L59382" s="36"/>
      <c r="M59382" s="36"/>
      <c r="N59382" s="36"/>
    </row>
    <row r="59383" spans="12:14" x14ac:dyDescent="0.25">
      <c r="L59383" s="36"/>
      <c r="M59383" s="36"/>
      <c r="N59383" s="36"/>
    </row>
    <row r="59384" spans="12:14" x14ac:dyDescent="0.25">
      <c r="L59384" s="36"/>
      <c r="M59384" s="36"/>
      <c r="N59384" s="36"/>
    </row>
    <row r="59385" spans="12:14" x14ac:dyDescent="0.25">
      <c r="L59385" s="36"/>
      <c r="M59385" s="36"/>
      <c r="N59385" s="36"/>
    </row>
    <row r="59386" spans="12:14" x14ac:dyDescent="0.25">
      <c r="L59386" s="36"/>
      <c r="M59386" s="36"/>
      <c r="N59386" s="36"/>
    </row>
    <row r="59387" spans="12:14" x14ac:dyDescent="0.25">
      <c r="L59387" s="36"/>
      <c r="M59387" s="36"/>
      <c r="N59387" s="36"/>
    </row>
    <row r="59388" spans="12:14" x14ac:dyDescent="0.25">
      <c r="L59388" s="36"/>
      <c r="M59388" s="36"/>
      <c r="N59388" s="36"/>
    </row>
    <row r="59389" spans="12:14" x14ac:dyDescent="0.25">
      <c r="L59389" s="36"/>
      <c r="M59389" s="36"/>
      <c r="N59389" s="36"/>
    </row>
    <row r="59390" spans="12:14" x14ac:dyDescent="0.25">
      <c r="L59390" s="36"/>
      <c r="M59390" s="36"/>
      <c r="N59390" s="36"/>
    </row>
    <row r="59391" spans="12:14" x14ac:dyDescent="0.25">
      <c r="L59391" s="36"/>
      <c r="M59391" s="36"/>
      <c r="N59391" s="36"/>
    </row>
    <row r="59392" spans="12:14" x14ac:dyDescent="0.25">
      <c r="L59392" s="36"/>
      <c r="M59392" s="36"/>
      <c r="N59392" s="36"/>
    </row>
    <row r="59393" spans="12:14" x14ac:dyDescent="0.25">
      <c r="L59393" s="36"/>
      <c r="M59393" s="36"/>
      <c r="N59393" s="36"/>
    </row>
    <row r="59394" spans="12:14" x14ac:dyDescent="0.25">
      <c r="L59394" s="36"/>
      <c r="M59394" s="36"/>
      <c r="N59394" s="36"/>
    </row>
    <row r="59395" spans="12:14" x14ac:dyDescent="0.25">
      <c r="L59395" s="36"/>
      <c r="M59395" s="36"/>
      <c r="N59395" s="36"/>
    </row>
    <row r="59396" spans="12:14" x14ac:dyDescent="0.25">
      <c r="L59396" s="36"/>
      <c r="M59396" s="36"/>
      <c r="N59396" s="36"/>
    </row>
    <row r="59397" spans="12:14" x14ac:dyDescent="0.25">
      <c r="L59397" s="36"/>
      <c r="M59397" s="36"/>
      <c r="N59397" s="36"/>
    </row>
    <row r="59398" spans="12:14" x14ac:dyDescent="0.25">
      <c r="L59398" s="36"/>
      <c r="M59398" s="36"/>
      <c r="N59398" s="36"/>
    </row>
    <row r="59399" spans="12:14" x14ac:dyDescent="0.25">
      <c r="L59399" s="36"/>
      <c r="M59399" s="36"/>
      <c r="N59399" s="36"/>
    </row>
    <row r="59400" spans="12:14" x14ac:dyDescent="0.25">
      <c r="L59400" s="36"/>
      <c r="M59400" s="36"/>
      <c r="N59400" s="36"/>
    </row>
    <row r="59401" spans="12:14" x14ac:dyDescent="0.25">
      <c r="L59401" s="36"/>
      <c r="M59401" s="36"/>
      <c r="N59401" s="36"/>
    </row>
    <row r="59402" spans="12:14" x14ac:dyDescent="0.25">
      <c r="L59402" s="36"/>
      <c r="M59402" s="36"/>
      <c r="N59402" s="36"/>
    </row>
    <row r="59403" spans="12:14" x14ac:dyDescent="0.25">
      <c r="L59403" s="36"/>
      <c r="M59403" s="36"/>
      <c r="N59403" s="36"/>
    </row>
    <row r="59404" spans="12:14" x14ac:dyDescent="0.25">
      <c r="L59404" s="36"/>
      <c r="M59404" s="36"/>
      <c r="N59404" s="36"/>
    </row>
    <row r="59405" spans="12:14" x14ac:dyDescent="0.25">
      <c r="L59405" s="36"/>
      <c r="M59405" s="36"/>
      <c r="N59405" s="36"/>
    </row>
    <row r="59406" spans="12:14" x14ac:dyDescent="0.25">
      <c r="L59406" s="36"/>
      <c r="M59406" s="36"/>
      <c r="N59406" s="36"/>
    </row>
    <row r="59407" spans="12:14" x14ac:dyDescent="0.25">
      <c r="L59407" s="36"/>
      <c r="M59407" s="36"/>
      <c r="N59407" s="36"/>
    </row>
    <row r="59408" spans="12:14" x14ac:dyDescent="0.25">
      <c r="L59408" s="36"/>
      <c r="M59408" s="36"/>
      <c r="N59408" s="36"/>
    </row>
    <row r="59409" spans="12:14" x14ac:dyDescent="0.25">
      <c r="L59409" s="36"/>
      <c r="M59409" s="36"/>
      <c r="N59409" s="36"/>
    </row>
    <row r="59410" spans="12:14" x14ac:dyDescent="0.25">
      <c r="L59410" s="36"/>
      <c r="M59410" s="36"/>
      <c r="N59410" s="36"/>
    </row>
    <row r="59411" spans="12:14" x14ac:dyDescent="0.25">
      <c r="L59411" s="36"/>
      <c r="M59411" s="36"/>
      <c r="N59411" s="36"/>
    </row>
    <row r="59412" spans="12:14" x14ac:dyDescent="0.25">
      <c r="L59412" s="36"/>
      <c r="M59412" s="36"/>
      <c r="N59412" s="36"/>
    </row>
    <row r="59413" spans="12:14" x14ac:dyDescent="0.25">
      <c r="L59413" s="36"/>
      <c r="M59413" s="36"/>
      <c r="N59413" s="36"/>
    </row>
    <row r="59414" spans="12:14" x14ac:dyDescent="0.25">
      <c r="L59414" s="36"/>
      <c r="M59414" s="36"/>
      <c r="N59414" s="36"/>
    </row>
    <row r="59415" spans="12:14" x14ac:dyDescent="0.25">
      <c r="L59415" s="36"/>
      <c r="M59415" s="36"/>
      <c r="N59415" s="36"/>
    </row>
    <row r="59416" spans="12:14" x14ac:dyDescent="0.25">
      <c r="L59416" s="36"/>
      <c r="M59416" s="36"/>
      <c r="N59416" s="36"/>
    </row>
    <row r="59417" spans="12:14" x14ac:dyDescent="0.25">
      <c r="L59417" s="36"/>
      <c r="M59417" s="36"/>
      <c r="N59417" s="36"/>
    </row>
    <row r="59418" spans="12:14" x14ac:dyDescent="0.25">
      <c r="L59418" s="36"/>
      <c r="M59418" s="36"/>
      <c r="N59418" s="36"/>
    </row>
    <row r="59419" spans="12:14" x14ac:dyDescent="0.25">
      <c r="L59419" s="36"/>
      <c r="M59419" s="36"/>
      <c r="N59419" s="36"/>
    </row>
    <row r="59420" spans="12:14" x14ac:dyDescent="0.25">
      <c r="L59420" s="36"/>
      <c r="M59420" s="36"/>
      <c r="N59420" s="36"/>
    </row>
    <row r="59421" spans="12:14" x14ac:dyDescent="0.25">
      <c r="L59421" s="36"/>
      <c r="M59421" s="36"/>
      <c r="N59421" s="36"/>
    </row>
    <row r="59422" spans="12:14" x14ac:dyDescent="0.25">
      <c r="L59422" s="36"/>
      <c r="M59422" s="36"/>
      <c r="N59422" s="36"/>
    </row>
    <row r="59423" spans="12:14" x14ac:dyDescent="0.25">
      <c r="L59423" s="36"/>
      <c r="M59423" s="36"/>
      <c r="N59423" s="36"/>
    </row>
    <row r="59424" spans="12:14" x14ac:dyDescent="0.25">
      <c r="L59424" s="36"/>
      <c r="M59424" s="36"/>
      <c r="N59424" s="36"/>
    </row>
    <row r="59425" spans="12:14" x14ac:dyDescent="0.25">
      <c r="L59425" s="36"/>
      <c r="M59425" s="36"/>
      <c r="N59425" s="36"/>
    </row>
    <row r="59426" spans="12:14" x14ac:dyDescent="0.25">
      <c r="L59426" s="36"/>
      <c r="M59426" s="36"/>
      <c r="N59426" s="36"/>
    </row>
    <row r="59427" spans="12:14" x14ac:dyDescent="0.25">
      <c r="L59427" s="36"/>
      <c r="M59427" s="36"/>
      <c r="N59427" s="36"/>
    </row>
    <row r="59428" spans="12:14" x14ac:dyDescent="0.25">
      <c r="L59428" s="36"/>
      <c r="M59428" s="36"/>
      <c r="N59428" s="36"/>
    </row>
    <row r="59429" spans="12:14" x14ac:dyDescent="0.25">
      <c r="L59429" s="36"/>
      <c r="M59429" s="36"/>
      <c r="N59429" s="36"/>
    </row>
    <row r="59430" spans="12:14" x14ac:dyDescent="0.25">
      <c r="L59430" s="36"/>
      <c r="M59430" s="36"/>
      <c r="N59430" s="36"/>
    </row>
    <row r="59431" spans="12:14" x14ac:dyDescent="0.25">
      <c r="L59431" s="36"/>
      <c r="M59431" s="36"/>
      <c r="N59431" s="36"/>
    </row>
    <row r="59432" spans="12:14" x14ac:dyDescent="0.25">
      <c r="L59432" s="36"/>
      <c r="M59432" s="36"/>
      <c r="N59432" s="36"/>
    </row>
    <row r="59433" spans="12:14" x14ac:dyDescent="0.25">
      <c r="L59433" s="36"/>
      <c r="M59433" s="36"/>
      <c r="N59433" s="36"/>
    </row>
    <row r="59434" spans="12:14" x14ac:dyDescent="0.25">
      <c r="L59434" s="36"/>
      <c r="M59434" s="36"/>
      <c r="N59434" s="36"/>
    </row>
    <row r="59435" spans="12:14" x14ac:dyDescent="0.25">
      <c r="L59435" s="36"/>
      <c r="M59435" s="36"/>
      <c r="N59435" s="36"/>
    </row>
    <row r="59436" spans="12:14" x14ac:dyDescent="0.25">
      <c r="L59436" s="36"/>
      <c r="M59436" s="36"/>
      <c r="N59436" s="36"/>
    </row>
    <row r="59437" spans="12:14" x14ac:dyDescent="0.25">
      <c r="L59437" s="36"/>
      <c r="M59437" s="36"/>
      <c r="N59437" s="36"/>
    </row>
    <row r="59438" spans="12:14" x14ac:dyDescent="0.25">
      <c r="L59438" s="36"/>
      <c r="M59438" s="36"/>
      <c r="N59438" s="36"/>
    </row>
    <row r="59439" spans="12:14" x14ac:dyDescent="0.25">
      <c r="L59439" s="36"/>
      <c r="M59439" s="36"/>
      <c r="N59439" s="36"/>
    </row>
    <row r="59440" spans="12:14" x14ac:dyDescent="0.25">
      <c r="L59440" s="36"/>
      <c r="M59440" s="36"/>
      <c r="N59440" s="36"/>
    </row>
    <row r="59441" spans="12:14" x14ac:dyDescent="0.25">
      <c r="L59441" s="36"/>
      <c r="M59441" s="36"/>
      <c r="N59441" s="36"/>
    </row>
    <row r="59442" spans="12:14" x14ac:dyDescent="0.25">
      <c r="L59442" s="36"/>
      <c r="M59442" s="36"/>
      <c r="N59442" s="36"/>
    </row>
    <row r="59443" spans="12:14" x14ac:dyDescent="0.25">
      <c r="L59443" s="36"/>
      <c r="M59443" s="36"/>
      <c r="N59443" s="36"/>
    </row>
    <row r="59444" spans="12:14" x14ac:dyDescent="0.25">
      <c r="L59444" s="36"/>
      <c r="M59444" s="36"/>
      <c r="N59444" s="36"/>
    </row>
    <row r="59445" spans="12:14" x14ac:dyDescent="0.25">
      <c r="L59445" s="36"/>
      <c r="M59445" s="36"/>
      <c r="N59445" s="36"/>
    </row>
    <row r="59446" spans="12:14" x14ac:dyDescent="0.25">
      <c r="L59446" s="36"/>
      <c r="M59446" s="36"/>
      <c r="N59446" s="36"/>
    </row>
    <row r="59447" spans="12:14" x14ac:dyDescent="0.25">
      <c r="L59447" s="36"/>
      <c r="M59447" s="36"/>
      <c r="N59447" s="36"/>
    </row>
    <row r="59448" spans="12:14" x14ac:dyDescent="0.25">
      <c r="L59448" s="36"/>
      <c r="M59448" s="36"/>
      <c r="N59448" s="36"/>
    </row>
    <row r="59449" spans="12:14" x14ac:dyDescent="0.25">
      <c r="L59449" s="36"/>
      <c r="M59449" s="36"/>
      <c r="N59449" s="36"/>
    </row>
    <row r="59450" spans="12:14" x14ac:dyDescent="0.25">
      <c r="L59450" s="36"/>
      <c r="M59450" s="36"/>
      <c r="N59450" s="36"/>
    </row>
    <row r="59451" spans="12:14" x14ac:dyDescent="0.25">
      <c r="L59451" s="36"/>
      <c r="M59451" s="36"/>
      <c r="N59451" s="36"/>
    </row>
    <row r="59452" spans="12:14" x14ac:dyDescent="0.25">
      <c r="L59452" s="36"/>
      <c r="M59452" s="36"/>
      <c r="N59452" s="36"/>
    </row>
    <row r="59453" spans="12:14" x14ac:dyDescent="0.25">
      <c r="L59453" s="36"/>
      <c r="M59453" s="36"/>
      <c r="N59453" s="36"/>
    </row>
    <row r="59454" spans="12:14" x14ac:dyDescent="0.25">
      <c r="L59454" s="36"/>
      <c r="M59454" s="36"/>
      <c r="N59454" s="36"/>
    </row>
    <row r="59455" spans="12:14" x14ac:dyDescent="0.25">
      <c r="L59455" s="36"/>
      <c r="M59455" s="36"/>
      <c r="N59455" s="36"/>
    </row>
    <row r="59456" spans="12:14" x14ac:dyDescent="0.25">
      <c r="L59456" s="36"/>
      <c r="M59456" s="36"/>
      <c r="N59456" s="36"/>
    </row>
    <row r="59457" spans="12:14" x14ac:dyDescent="0.25">
      <c r="L59457" s="36"/>
      <c r="M59457" s="36"/>
      <c r="N59457" s="36"/>
    </row>
    <row r="59458" spans="12:14" x14ac:dyDescent="0.25">
      <c r="L59458" s="36"/>
      <c r="M59458" s="36"/>
      <c r="N59458" s="36"/>
    </row>
    <row r="59459" spans="12:14" x14ac:dyDescent="0.25">
      <c r="L59459" s="36"/>
      <c r="M59459" s="36"/>
      <c r="N59459" s="36"/>
    </row>
    <row r="59460" spans="12:14" x14ac:dyDescent="0.25">
      <c r="L59460" s="36"/>
      <c r="M59460" s="36"/>
      <c r="N59460" s="36"/>
    </row>
    <row r="59461" spans="12:14" x14ac:dyDescent="0.25">
      <c r="L59461" s="36"/>
      <c r="M59461" s="36"/>
      <c r="N59461" s="36"/>
    </row>
    <row r="59462" spans="12:14" x14ac:dyDescent="0.25">
      <c r="L59462" s="36"/>
      <c r="M59462" s="36"/>
      <c r="N59462" s="36"/>
    </row>
    <row r="59463" spans="12:14" x14ac:dyDescent="0.25">
      <c r="L59463" s="36"/>
      <c r="M59463" s="36"/>
      <c r="N59463" s="36"/>
    </row>
    <row r="59464" spans="12:14" x14ac:dyDescent="0.25">
      <c r="L59464" s="36"/>
      <c r="M59464" s="36"/>
      <c r="N59464" s="36"/>
    </row>
    <row r="59465" spans="12:14" x14ac:dyDescent="0.25">
      <c r="L59465" s="36"/>
      <c r="M59465" s="36"/>
      <c r="N59465" s="36"/>
    </row>
    <row r="59466" spans="12:14" x14ac:dyDescent="0.25">
      <c r="L59466" s="36"/>
      <c r="M59466" s="36"/>
      <c r="N59466" s="36"/>
    </row>
    <row r="59467" spans="12:14" x14ac:dyDescent="0.25">
      <c r="L59467" s="36"/>
      <c r="M59467" s="36"/>
      <c r="N59467" s="36"/>
    </row>
    <row r="59468" spans="12:14" x14ac:dyDescent="0.25">
      <c r="L59468" s="36"/>
      <c r="M59468" s="36"/>
      <c r="N59468" s="36"/>
    </row>
    <row r="59469" spans="12:14" x14ac:dyDescent="0.25">
      <c r="L59469" s="36"/>
      <c r="M59469" s="36"/>
      <c r="N59469" s="36"/>
    </row>
    <row r="59470" spans="12:14" x14ac:dyDescent="0.25">
      <c r="L59470" s="36"/>
      <c r="M59470" s="36"/>
      <c r="N59470" s="36"/>
    </row>
    <row r="59471" spans="12:14" x14ac:dyDescent="0.25">
      <c r="L59471" s="36"/>
      <c r="M59471" s="36"/>
      <c r="N59471" s="36"/>
    </row>
    <row r="59472" spans="12:14" x14ac:dyDescent="0.25">
      <c r="L59472" s="36"/>
      <c r="M59472" s="36"/>
      <c r="N59472" s="36"/>
    </row>
    <row r="59473" spans="12:14" x14ac:dyDescent="0.25">
      <c r="L59473" s="36"/>
      <c r="M59473" s="36"/>
      <c r="N59473" s="36"/>
    </row>
    <row r="59474" spans="12:14" x14ac:dyDescent="0.25">
      <c r="L59474" s="36"/>
      <c r="M59474" s="36"/>
      <c r="N59474" s="36"/>
    </row>
    <row r="59475" spans="12:14" x14ac:dyDescent="0.25">
      <c r="L59475" s="36"/>
      <c r="M59475" s="36"/>
      <c r="N59475" s="36"/>
    </row>
    <row r="59476" spans="12:14" x14ac:dyDescent="0.25">
      <c r="L59476" s="36"/>
      <c r="M59476" s="36"/>
      <c r="N59476" s="36"/>
    </row>
    <row r="59477" spans="12:14" x14ac:dyDescent="0.25">
      <c r="L59477" s="36"/>
      <c r="M59477" s="36"/>
      <c r="N59477" s="36"/>
    </row>
    <row r="59478" spans="12:14" x14ac:dyDescent="0.25">
      <c r="L59478" s="36"/>
      <c r="M59478" s="36"/>
      <c r="N59478" s="36"/>
    </row>
    <row r="59479" spans="12:14" x14ac:dyDescent="0.25">
      <c r="L59479" s="36"/>
      <c r="M59479" s="36"/>
      <c r="N59479" s="36"/>
    </row>
    <row r="59480" spans="12:14" x14ac:dyDescent="0.25">
      <c r="L59480" s="36"/>
      <c r="M59480" s="36"/>
      <c r="N59480" s="36"/>
    </row>
    <row r="59481" spans="12:14" x14ac:dyDescent="0.25">
      <c r="L59481" s="36"/>
      <c r="M59481" s="36"/>
      <c r="N59481" s="36"/>
    </row>
    <row r="59482" spans="12:14" x14ac:dyDescent="0.25">
      <c r="L59482" s="36"/>
      <c r="M59482" s="36"/>
      <c r="N59482" s="36"/>
    </row>
    <row r="59483" spans="12:14" x14ac:dyDescent="0.25">
      <c r="L59483" s="36"/>
      <c r="M59483" s="36"/>
      <c r="N59483" s="36"/>
    </row>
    <row r="59484" spans="12:14" x14ac:dyDescent="0.25">
      <c r="L59484" s="36"/>
      <c r="M59484" s="36"/>
      <c r="N59484" s="36"/>
    </row>
    <row r="59485" spans="12:14" x14ac:dyDescent="0.25">
      <c r="L59485" s="36"/>
      <c r="M59485" s="36"/>
      <c r="N59485" s="36"/>
    </row>
    <row r="59486" spans="12:14" x14ac:dyDescent="0.25">
      <c r="L59486" s="36"/>
      <c r="M59486" s="36"/>
      <c r="N59486" s="36"/>
    </row>
    <row r="59487" spans="12:14" x14ac:dyDescent="0.25">
      <c r="L59487" s="36"/>
      <c r="M59487" s="36"/>
      <c r="N59487" s="36"/>
    </row>
    <row r="59488" spans="12:14" x14ac:dyDescent="0.25">
      <c r="L59488" s="36"/>
      <c r="M59488" s="36"/>
      <c r="N59488" s="36"/>
    </row>
    <row r="59489" spans="12:14" x14ac:dyDescent="0.25">
      <c r="L59489" s="36"/>
      <c r="M59489" s="36"/>
      <c r="N59489" s="36"/>
    </row>
    <row r="59490" spans="12:14" x14ac:dyDescent="0.25">
      <c r="L59490" s="36"/>
      <c r="M59490" s="36"/>
      <c r="N59490" s="36"/>
    </row>
    <row r="59491" spans="12:14" x14ac:dyDescent="0.25">
      <c r="L59491" s="36"/>
      <c r="M59491" s="36"/>
      <c r="N59491" s="36"/>
    </row>
    <row r="59492" spans="12:14" x14ac:dyDescent="0.25">
      <c r="L59492" s="36"/>
      <c r="M59492" s="36"/>
      <c r="N59492" s="36"/>
    </row>
    <row r="59493" spans="12:14" x14ac:dyDescent="0.25">
      <c r="L59493" s="36"/>
      <c r="M59493" s="36"/>
      <c r="N59493" s="36"/>
    </row>
    <row r="59494" spans="12:14" x14ac:dyDescent="0.25">
      <c r="L59494" s="36"/>
      <c r="M59494" s="36"/>
      <c r="N59494" s="36"/>
    </row>
    <row r="59495" spans="12:14" x14ac:dyDescent="0.25">
      <c r="L59495" s="36"/>
      <c r="M59495" s="36"/>
      <c r="N59495" s="36"/>
    </row>
    <row r="59496" spans="12:14" x14ac:dyDescent="0.25">
      <c r="L59496" s="36"/>
      <c r="M59496" s="36"/>
      <c r="N59496" s="36"/>
    </row>
    <row r="59497" spans="12:14" x14ac:dyDescent="0.25">
      <c r="L59497" s="36"/>
      <c r="M59497" s="36"/>
      <c r="N59497" s="36"/>
    </row>
    <row r="59498" spans="12:14" x14ac:dyDescent="0.25">
      <c r="L59498" s="36"/>
      <c r="M59498" s="36"/>
      <c r="N59498" s="36"/>
    </row>
    <row r="59499" spans="12:14" x14ac:dyDescent="0.25">
      <c r="L59499" s="36"/>
      <c r="M59499" s="36"/>
      <c r="N59499" s="36"/>
    </row>
    <row r="59500" spans="12:14" x14ac:dyDescent="0.25">
      <c r="L59500" s="36"/>
      <c r="M59500" s="36"/>
      <c r="N59500" s="36"/>
    </row>
    <row r="59501" spans="12:14" x14ac:dyDescent="0.25">
      <c r="L59501" s="36"/>
      <c r="M59501" s="36"/>
      <c r="N59501" s="36"/>
    </row>
    <row r="59502" spans="12:14" x14ac:dyDescent="0.25">
      <c r="L59502" s="36"/>
      <c r="M59502" s="36"/>
      <c r="N59502" s="36"/>
    </row>
    <row r="59503" spans="12:14" x14ac:dyDescent="0.25">
      <c r="L59503" s="36"/>
      <c r="M59503" s="36"/>
      <c r="N59503" s="36"/>
    </row>
    <row r="59504" spans="12:14" x14ac:dyDescent="0.25">
      <c r="L59504" s="36"/>
      <c r="M59504" s="36"/>
      <c r="N59504" s="36"/>
    </row>
    <row r="59505" spans="12:14" x14ac:dyDescent="0.25">
      <c r="L59505" s="36"/>
      <c r="M59505" s="36"/>
      <c r="N59505" s="36"/>
    </row>
    <row r="59506" spans="12:14" x14ac:dyDescent="0.25">
      <c r="L59506" s="36"/>
      <c r="M59506" s="36"/>
      <c r="N59506" s="36"/>
    </row>
    <row r="59507" spans="12:14" x14ac:dyDescent="0.25">
      <c r="L59507" s="36"/>
      <c r="M59507" s="36"/>
      <c r="N59507" s="36"/>
    </row>
    <row r="59508" spans="12:14" x14ac:dyDescent="0.25">
      <c r="L59508" s="36"/>
      <c r="M59508" s="36"/>
      <c r="N59508" s="36"/>
    </row>
    <row r="59509" spans="12:14" x14ac:dyDescent="0.25">
      <c r="L59509" s="36"/>
      <c r="M59509" s="36"/>
      <c r="N59509" s="36"/>
    </row>
    <row r="59510" spans="12:14" x14ac:dyDescent="0.25">
      <c r="L59510" s="36"/>
      <c r="M59510" s="36"/>
      <c r="N59510" s="36"/>
    </row>
    <row r="59511" spans="12:14" x14ac:dyDescent="0.25">
      <c r="L59511" s="36"/>
      <c r="M59511" s="36"/>
      <c r="N59511" s="36"/>
    </row>
    <row r="59512" spans="12:14" x14ac:dyDescent="0.25">
      <c r="L59512" s="36"/>
      <c r="M59512" s="36"/>
      <c r="N59512" s="36"/>
    </row>
    <row r="59513" spans="12:14" x14ac:dyDescent="0.25">
      <c r="L59513" s="36"/>
      <c r="M59513" s="36"/>
      <c r="N59513" s="36"/>
    </row>
    <row r="59514" spans="12:14" x14ac:dyDescent="0.25">
      <c r="L59514" s="36"/>
      <c r="M59514" s="36"/>
      <c r="N59514" s="36"/>
    </row>
    <row r="59515" spans="12:14" x14ac:dyDescent="0.25">
      <c r="L59515" s="36"/>
      <c r="M59515" s="36"/>
      <c r="N59515" s="36"/>
    </row>
    <row r="59516" spans="12:14" x14ac:dyDescent="0.25">
      <c r="L59516" s="36"/>
      <c r="M59516" s="36"/>
      <c r="N59516" s="36"/>
    </row>
    <row r="59517" spans="12:14" x14ac:dyDescent="0.25">
      <c r="L59517" s="36"/>
      <c r="M59517" s="36"/>
      <c r="N59517" s="36"/>
    </row>
    <row r="59518" spans="12:14" x14ac:dyDescent="0.25">
      <c r="L59518" s="36"/>
      <c r="M59518" s="36"/>
      <c r="N59518" s="36"/>
    </row>
    <row r="59519" spans="12:14" x14ac:dyDescent="0.25">
      <c r="L59519" s="36"/>
      <c r="M59519" s="36"/>
      <c r="N59519" s="36"/>
    </row>
    <row r="59520" spans="12:14" x14ac:dyDescent="0.25">
      <c r="L59520" s="36"/>
      <c r="M59520" s="36"/>
      <c r="N59520" s="36"/>
    </row>
    <row r="59521" spans="12:14" x14ac:dyDescent="0.25">
      <c r="L59521" s="36"/>
      <c r="M59521" s="36"/>
      <c r="N59521" s="36"/>
    </row>
    <row r="59522" spans="12:14" x14ac:dyDescent="0.25">
      <c r="L59522" s="36"/>
      <c r="M59522" s="36"/>
      <c r="N59522" s="36"/>
    </row>
    <row r="59523" spans="12:14" x14ac:dyDescent="0.25">
      <c r="L59523" s="36"/>
      <c r="M59523" s="36"/>
      <c r="N59523" s="36"/>
    </row>
    <row r="59524" spans="12:14" x14ac:dyDescent="0.25">
      <c r="L59524" s="36"/>
      <c r="M59524" s="36"/>
      <c r="N59524" s="36"/>
    </row>
    <row r="59525" spans="12:14" x14ac:dyDescent="0.25">
      <c r="L59525" s="36"/>
      <c r="M59525" s="36"/>
      <c r="N59525" s="36"/>
    </row>
    <row r="59526" spans="12:14" x14ac:dyDescent="0.25">
      <c r="L59526" s="36"/>
      <c r="M59526" s="36"/>
      <c r="N59526" s="36"/>
    </row>
    <row r="59527" spans="12:14" x14ac:dyDescent="0.25">
      <c r="L59527" s="36"/>
      <c r="M59527" s="36"/>
      <c r="N59527" s="36"/>
    </row>
    <row r="59528" spans="12:14" x14ac:dyDescent="0.25">
      <c r="L59528" s="36"/>
      <c r="M59528" s="36"/>
      <c r="N59528" s="36"/>
    </row>
    <row r="59529" spans="12:14" x14ac:dyDescent="0.25">
      <c r="L59529" s="36"/>
      <c r="M59529" s="36"/>
      <c r="N59529" s="36"/>
    </row>
    <row r="59530" spans="12:14" x14ac:dyDescent="0.25">
      <c r="L59530" s="36"/>
      <c r="M59530" s="36"/>
      <c r="N59530" s="36"/>
    </row>
    <row r="59531" spans="12:14" x14ac:dyDescent="0.25">
      <c r="L59531" s="36"/>
      <c r="M59531" s="36"/>
      <c r="N59531" s="36"/>
    </row>
    <row r="59532" spans="12:14" x14ac:dyDescent="0.25">
      <c r="L59532" s="36"/>
      <c r="M59532" s="36"/>
      <c r="N59532" s="36"/>
    </row>
    <row r="59533" spans="12:14" x14ac:dyDescent="0.25">
      <c r="L59533" s="36"/>
      <c r="M59533" s="36"/>
      <c r="N59533" s="36"/>
    </row>
    <row r="59534" spans="12:14" x14ac:dyDescent="0.25">
      <c r="L59534" s="36"/>
      <c r="M59534" s="36"/>
      <c r="N59534" s="36"/>
    </row>
    <row r="59535" spans="12:14" x14ac:dyDescent="0.25">
      <c r="L59535" s="36"/>
      <c r="M59535" s="36"/>
      <c r="N59535" s="36"/>
    </row>
    <row r="59536" spans="12:14" x14ac:dyDescent="0.25">
      <c r="L59536" s="36"/>
      <c r="M59536" s="36"/>
      <c r="N59536" s="36"/>
    </row>
    <row r="59537" spans="12:14" x14ac:dyDescent="0.25">
      <c r="L59537" s="36"/>
      <c r="M59537" s="36"/>
      <c r="N59537" s="36"/>
    </row>
    <row r="59538" spans="12:14" x14ac:dyDescent="0.25">
      <c r="L59538" s="36"/>
      <c r="M59538" s="36"/>
      <c r="N59538" s="36"/>
    </row>
    <row r="59539" spans="12:14" x14ac:dyDescent="0.25">
      <c r="L59539" s="36"/>
      <c r="M59539" s="36"/>
      <c r="N59539" s="36"/>
    </row>
    <row r="59540" spans="12:14" x14ac:dyDescent="0.25">
      <c r="L59540" s="36"/>
      <c r="M59540" s="36"/>
      <c r="N59540" s="36"/>
    </row>
    <row r="59541" spans="12:14" x14ac:dyDescent="0.25">
      <c r="L59541" s="36"/>
      <c r="M59541" s="36"/>
      <c r="N59541" s="36"/>
    </row>
    <row r="59542" spans="12:14" x14ac:dyDescent="0.25">
      <c r="L59542" s="36"/>
      <c r="M59542" s="36"/>
      <c r="N59542" s="36"/>
    </row>
    <row r="59543" spans="12:14" x14ac:dyDescent="0.25">
      <c r="L59543" s="36"/>
      <c r="M59543" s="36"/>
      <c r="N59543" s="36"/>
    </row>
    <row r="59544" spans="12:14" x14ac:dyDescent="0.25">
      <c r="L59544" s="36"/>
      <c r="M59544" s="36"/>
      <c r="N59544" s="36"/>
    </row>
    <row r="59545" spans="12:14" x14ac:dyDescent="0.25">
      <c r="L59545" s="36"/>
      <c r="M59545" s="36"/>
      <c r="N59545" s="36"/>
    </row>
    <row r="59546" spans="12:14" x14ac:dyDescent="0.25">
      <c r="L59546" s="36"/>
      <c r="M59546" s="36"/>
      <c r="N59546" s="36"/>
    </row>
    <row r="59547" spans="12:14" x14ac:dyDescent="0.25">
      <c r="L59547" s="36"/>
      <c r="M59547" s="36"/>
      <c r="N59547" s="36"/>
    </row>
    <row r="59548" spans="12:14" x14ac:dyDescent="0.25">
      <c r="L59548" s="36"/>
      <c r="M59548" s="36"/>
      <c r="N59548" s="36"/>
    </row>
    <row r="59549" spans="12:14" x14ac:dyDescent="0.25">
      <c r="L59549" s="36"/>
      <c r="M59549" s="36"/>
      <c r="N59549" s="36"/>
    </row>
    <row r="59550" spans="12:14" x14ac:dyDescent="0.25">
      <c r="L59550" s="36"/>
      <c r="M59550" s="36"/>
      <c r="N59550" s="36"/>
    </row>
    <row r="59551" spans="12:14" x14ac:dyDescent="0.25">
      <c r="L59551" s="36"/>
      <c r="M59551" s="36"/>
      <c r="N59551" s="36"/>
    </row>
    <row r="59552" spans="12:14" x14ac:dyDescent="0.25">
      <c r="L59552" s="36"/>
      <c r="M59552" s="36"/>
      <c r="N59552" s="36"/>
    </row>
    <row r="59553" spans="12:14" x14ac:dyDescent="0.25">
      <c r="L59553" s="36"/>
      <c r="M59553" s="36"/>
      <c r="N59553" s="36"/>
    </row>
    <row r="59554" spans="12:14" x14ac:dyDescent="0.25">
      <c r="L59554" s="36"/>
      <c r="M59554" s="36"/>
      <c r="N59554" s="36"/>
    </row>
    <row r="59555" spans="12:14" x14ac:dyDescent="0.25">
      <c r="L59555" s="36"/>
      <c r="M59555" s="36"/>
      <c r="N59555" s="36"/>
    </row>
    <row r="59556" spans="12:14" x14ac:dyDescent="0.25">
      <c r="L59556" s="36"/>
      <c r="M59556" s="36"/>
      <c r="N59556" s="36"/>
    </row>
    <row r="59557" spans="12:14" x14ac:dyDescent="0.25">
      <c r="L59557" s="36"/>
      <c r="M59557" s="36"/>
      <c r="N59557" s="36"/>
    </row>
    <row r="59558" spans="12:14" x14ac:dyDescent="0.25">
      <c r="L59558" s="36"/>
      <c r="M59558" s="36"/>
      <c r="N59558" s="36"/>
    </row>
    <row r="59559" spans="12:14" x14ac:dyDescent="0.25">
      <c r="L59559" s="36"/>
      <c r="M59559" s="36"/>
      <c r="N59559" s="36"/>
    </row>
    <row r="59560" spans="12:14" x14ac:dyDescent="0.25">
      <c r="L59560" s="36"/>
      <c r="M59560" s="36"/>
      <c r="N59560" s="36"/>
    </row>
    <row r="59561" spans="12:14" x14ac:dyDescent="0.25">
      <c r="L59561" s="36"/>
      <c r="M59561" s="36"/>
      <c r="N59561" s="36"/>
    </row>
    <row r="59562" spans="12:14" x14ac:dyDescent="0.25">
      <c r="L59562" s="36"/>
      <c r="M59562" s="36"/>
      <c r="N59562" s="36"/>
    </row>
    <row r="59563" spans="12:14" x14ac:dyDescent="0.25">
      <c r="L59563" s="36"/>
      <c r="M59563" s="36"/>
      <c r="N59563" s="36"/>
    </row>
    <row r="59564" spans="12:14" x14ac:dyDescent="0.25">
      <c r="L59564" s="36"/>
      <c r="M59564" s="36"/>
      <c r="N59564" s="36"/>
    </row>
    <row r="59565" spans="12:14" x14ac:dyDescent="0.25">
      <c r="L59565" s="36"/>
      <c r="M59565" s="36"/>
      <c r="N59565" s="36"/>
    </row>
    <row r="59566" spans="12:14" x14ac:dyDescent="0.25">
      <c r="L59566" s="36"/>
      <c r="M59566" s="36"/>
      <c r="N59566" s="36"/>
    </row>
    <row r="59567" spans="12:14" x14ac:dyDescent="0.25">
      <c r="L59567" s="36"/>
      <c r="M59567" s="36"/>
      <c r="N59567" s="36"/>
    </row>
    <row r="59568" spans="12:14" x14ac:dyDescent="0.25">
      <c r="L59568" s="36"/>
      <c r="M59568" s="36"/>
      <c r="N59568" s="36"/>
    </row>
    <row r="59569" spans="12:14" x14ac:dyDescent="0.25">
      <c r="L59569" s="36"/>
      <c r="M59569" s="36"/>
      <c r="N59569" s="36"/>
    </row>
    <row r="59570" spans="12:14" x14ac:dyDescent="0.25">
      <c r="L59570" s="36"/>
      <c r="M59570" s="36"/>
      <c r="N59570" s="36"/>
    </row>
    <row r="59571" spans="12:14" x14ac:dyDescent="0.25">
      <c r="L59571" s="36"/>
      <c r="M59571" s="36"/>
      <c r="N59571" s="36"/>
    </row>
    <row r="59572" spans="12:14" x14ac:dyDescent="0.25">
      <c r="L59572" s="36"/>
      <c r="M59572" s="36"/>
      <c r="N59572" s="36"/>
    </row>
    <row r="59573" spans="12:14" x14ac:dyDescent="0.25">
      <c r="L59573" s="36"/>
      <c r="M59573" s="36"/>
      <c r="N59573" s="36"/>
    </row>
    <row r="59574" spans="12:14" x14ac:dyDescent="0.25">
      <c r="L59574" s="36"/>
      <c r="M59574" s="36"/>
      <c r="N59574" s="36"/>
    </row>
    <row r="59575" spans="12:14" x14ac:dyDescent="0.25">
      <c r="L59575" s="36"/>
      <c r="M59575" s="36"/>
      <c r="N59575" s="36"/>
    </row>
    <row r="59576" spans="12:14" x14ac:dyDescent="0.25">
      <c r="L59576" s="36"/>
      <c r="M59576" s="36"/>
      <c r="N59576" s="36"/>
    </row>
    <row r="59577" spans="12:14" x14ac:dyDescent="0.25">
      <c r="L59577" s="36"/>
      <c r="M59577" s="36"/>
      <c r="N59577" s="36"/>
    </row>
    <row r="59578" spans="12:14" x14ac:dyDescent="0.25">
      <c r="L59578" s="36"/>
      <c r="M59578" s="36"/>
      <c r="N59578" s="36"/>
    </row>
    <row r="59579" spans="12:14" x14ac:dyDescent="0.25">
      <c r="L59579" s="36"/>
      <c r="M59579" s="36"/>
      <c r="N59579" s="36"/>
    </row>
    <row r="59580" spans="12:14" x14ac:dyDescent="0.25">
      <c r="L59580" s="36"/>
      <c r="M59580" s="36"/>
      <c r="N59580" s="36"/>
    </row>
    <row r="59581" spans="12:14" x14ac:dyDescent="0.25">
      <c r="L59581" s="36"/>
      <c r="M59581" s="36"/>
      <c r="N59581" s="36"/>
    </row>
    <row r="59582" spans="12:14" x14ac:dyDescent="0.25">
      <c r="L59582" s="36"/>
      <c r="M59582" s="36"/>
      <c r="N59582" s="36"/>
    </row>
    <row r="59583" spans="12:14" x14ac:dyDescent="0.25">
      <c r="L59583" s="36"/>
      <c r="M59583" s="36"/>
      <c r="N59583" s="36"/>
    </row>
    <row r="59584" spans="12:14" x14ac:dyDescent="0.25">
      <c r="L59584" s="36"/>
      <c r="M59584" s="36"/>
      <c r="N59584" s="36"/>
    </row>
    <row r="59585" spans="12:14" x14ac:dyDescent="0.25">
      <c r="L59585" s="36"/>
      <c r="M59585" s="36"/>
      <c r="N59585" s="36"/>
    </row>
    <row r="59586" spans="12:14" x14ac:dyDescent="0.25">
      <c r="L59586" s="36"/>
      <c r="M59586" s="36"/>
      <c r="N59586" s="36"/>
    </row>
    <row r="59587" spans="12:14" x14ac:dyDescent="0.25">
      <c r="L59587" s="36"/>
      <c r="M59587" s="36"/>
      <c r="N59587" s="36"/>
    </row>
    <row r="59588" spans="12:14" x14ac:dyDescent="0.25">
      <c r="L59588" s="36"/>
      <c r="M59588" s="36"/>
      <c r="N59588" s="36"/>
    </row>
    <row r="59589" spans="12:14" x14ac:dyDescent="0.25">
      <c r="L59589" s="36"/>
      <c r="M59589" s="36"/>
      <c r="N59589" s="36"/>
    </row>
    <row r="59590" spans="12:14" x14ac:dyDescent="0.25">
      <c r="L59590" s="36"/>
      <c r="M59590" s="36"/>
      <c r="N59590" s="36"/>
    </row>
    <row r="59591" spans="12:14" x14ac:dyDescent="0.25">
      <c r="L59591" s="36"/>
      <c r="M59591" s="36"/>
      <c r="N59591" s="36"/>
    </row>
    <row r="59592" spans="12:14" x14ac:dyDescent="0.25">
      <c r="L59592" s="36"/>
      <c r="M59592" s="36"/>
      <c r="N59592" s="36"/>
    </row>
    <row r="59593" spans="12:14" x14ac:dyDescent="0.25">
      <c r="L59593" s="36"/>
      <c r="M59593" s="36"/>
      <c r="N59593" s="36"/>
    </row>
    <row r="59594" spans="12:14" x14ac:dyDescent="0.25">
      <c r="L59594" s="36"/>
      <c r="M59594" s="36"/>
      <c r="N59594" s="36"/>
    </row>
    <row r="59595" spans="12:14" x14ac:dyDescent="0.25">
      <c r="L59595" s="36"/>
      <c r="M59595" s="36"/>
      <c r="N59595" s="36"/>
    </row>
    <row r="59596" spans="12:14" x14ac:dyDescent="0.25">
      <c r="L59596" s="36"/>
      <c r="M59596" s="36"/>
      <c r="N59596" s="36"/>
    </row>
    <row r="59597" spans="12:14" x14ac:dyDescent="0.25">
      <c r="L59597" s="36"/>
      <c r="M59597" s="36"/>
      <c r="N59597" s="36"/>
    </row>
    <row r="59598" spans="12:14" x14ac:dyDescent="0.25">
      <c r="L59598" s="36"/>
      <c r="M59598" s="36"/>
      <c r="N59598" s="36"/>
    </row>
    <row r="59599" spans="12:14" x14ac:dyDescent="0.25">
      <c r="L59599" s="36"/>
      <c r="M59599" s="36"/>
      <c r="N59599" s="36"/>
    </row>
    <row r="59600" spans="12:14" x14ac:dyDescent="0.25">
      <c r="L59600" s="36"/>
      <c r="M59600" s="36"/>
      <c r="N59600" s="36"/>
    </row>
    <row r="59601" spans="12:14" x14ac:dyDescent="0.25">
      <c r="L59601" s="36"/>
      <c r="M59601" s="36"/>
      <c r="N59601" s="36"/>
    </row>
    <row r="59602" spans="12:14" x14ac:dyDescent="0.25">
      <c r="L59602" s="36"/>
      <c r="M59602" s="36"/>
      <c r="N59602" s="36"/>
    </row>
    <row r="59603" spans="12:14" x14ac:dyDescent="0.25">
      <c r="L59603" s="36"/>
      <c r="M59603" s="36"/>
      <c r="N59603" s="36"/>
    </row>
    <row r="59604" spans="12:14" x14ac:dyDescent="0.25">
      <c r="L59604" s="36"/>
      <c r="M59604" s="36"/>
      <c r="N59604" s="36"/>
    </row>
    <row r="59605" spans="12:14" x14ac:dyDescent="0.25">
      <c r="L59605" s="36"/>
      <c r="M59605" s="36"/>
      <c r="N59605" s="36"/>
    </row>
    <row r="59606" spans="12:14" x14ac:dyDescent="0.25">
      <c r="L59606" s="36"/>
      <c r="M59606" s="36"/>
      <c r="N59606" s="36"/>
    </row>
    <row r="59607" spans="12:14" x14ac:dyDescent="0.25">
      <c r="L59607" s="36"/>
      <c r="M59607" s="36"/>
      <c r="N59607" s="36"/>
    </row>
    <row r="59608" spans="12:14" x14ac:dyDescent="0.25">
      <c r="L59608" s="36"/>
      <c r="M59608" s="36"/>
      <c r="N59608" s="36"/>
    </row>
    <row r="59609" spans="12:14" x14ac:dyDescent="0.25">
      <c r="L59609" s="36"/>
      <c r="M59609" s="36"/>
      <c r="N59609" s="36"/>
    </row>
    <row r="59610" spans="12:14" x14ac:dyDescent="0.25">
      <c r="L59610" s="36"/>
      <c r="M59610" s="36"/>
      <c r="N59610" s="36"/>
    </row>
    <row r="59611" spans="12:14" x14ac:dyDescent="0.25">
      <c r="L59611" s="36"/>
      <c r="M59611" s="36"/>
      <c r="N59611" s="36"/>
    </row>
    <row r="59612" spans="12:14" x14ac:dyDescent="0.25">
      <c r="L59612" s="36"/>
      <c r="M59612" s="36"/>
      <c r="N59612" s="36"/>
    </row>
    <row r="59613" spans="12:14" x14ac:dyDescent="0.25">
      <c r="L59613" s="36"/>
      <c r="M59613" s="36"/>
      <c r="N59613" s="36"/>
    </row>
    <row r="59614" spans="12:14" x14ac:dyDescent="0.25">
      <c r="L59614" s="36"/>
      <c r="M59614" s="36"/>
      <c r="N59614" s="36"/>
    </row>
    <row r="59615" spans="12:14" x14ac:dyDescent="0.25">
      <c r="L59615" s="36"/>
      <c r="M59615" s="36"/>
      <c r="N59615" s="36"/>
    </row>
    <row r="59616" spans="12:14" x14ac:dyDescent="0.25">
      <c r="L59616" s="36"/>
      <c r="M59616" s="36"/>
      <c r="N59616" s="36"/>
    </row>
    <row r="59617" spans="12:14" x14ac:dyDescent="0.25">
      <c r="L59617" s="36"/>
      <c r="M59617" s="36"/>
      <c r="N59617" s="36"/>
    </row>
    <row r="59618" spans="12:14" x14ac:dyDescent="0.25">
      <c r="L59618" s="36"/>
      <c r="M59618" s="36"/>
      <c r="N59618" s="36"/>
    </row>
    <row r="59619" spans="12:14" x14ac:dyDescent="0.25">
      <c r="L59619" s="36"/>
      <c r="M59619" s="36"/>
      <c r="N59619" s="36"/>
    </row>
    <row r="59620" spans="12:14" x14ac:dyDescent="0.25">
      <c r="L59620" s="36"/>
      <c r="M59620" s="36"/>
      <c r="N59620" s="36"/>
    </row>
    <row r="59621" spans="12:14" x14ac:dyDescent="0.25">
      <c r="L59621" s="36"/>
      <c r="M59621" s="36"/>
      <c r="N59621" s="36"/>
    </row>
    <row r="59622" spans="12:14" x14ac:dyDescent="0.25">
      <c r="L59622" s="36"/>
      <c r="M59622" s="36"/>
      <c r="N59622" s="36"/>
    </row>
    <row r="59623" spans="12:14" x14ac:dyDescent="0.25">
      <c r="L59623" s="36"/>
      <c r="M59623" s="36"/>
      <c r="N59623" s="36"/>
    </row>
    <row r="59624" spans="12:14" x14ac:dyDescent="0.25">
      <c r="L59624" s="36"/>
      <c r="M59624" s="36"/>
      <c r="N59624" s="36"/>
    </row>
    <row r="59625" spans="12:14" x14ac:dyDescent="0.25">
      <c r="L59625" s="36"/>
      <c r="M59625" s="36"/>
      <c r="N59625" s="36"/>
    </row>
    <row r="59626" spans="12:14" x14ac:dyDescent="0.25">
      <c r="L59626" s="36"/>
      <c r="M59626" s="36"/>
      <c r="N59626" s="36"/>
    </row>
    <row r="59627" spans="12:14" x14ac:dyDescent="0.25">
      <c r="L59627" s="36"/>
      <c r="M59627" s="36"/>
      <c r="N59627" s="36"/>
    </row>
    <row r="59628" spans="12:14" x14ac:dyDescent="0.25">
      <c r="L59628" s="36"/>
      <c r="M59628" s="36"/>
      <c r="N59628" s="36"/>
    </row>
    <row r="59629" spans="12:14" x14ac:dyDescent="0.25">
      <c r="L59629" s="36"/>
      <c r="M59629" s="36"/>
      <c r="N59629" s="36"/>
    </row>
    <row r="59630" spans="12:14" x14ac:dyDescent="0.25">
      <c r="L59630" s="36"/>
      <c r="M59630" s="36"/>
      <c r="N59630" s="36"/>
    </row>
    <row r="59631" spans="12:14" x14ac:dyDescent="0.25">
      <c r="L59631" s="36"/>
      <c r="M59631" s="36"/>
      <c r="N59631" s="36"/>
    </row>
    <row r="59632" spans="12:14" x14ac:dyDescent="0.25">
      <c r="L59632" s="36"/>
      <c r="M59632" s="36"/>
      <c r="N59632" s="36"/>
    </row>
    <row r="59633" spans="12:14" x14ac:dyDescent="0.25">
      <c r="L59633" s="36"/>
      <c r="M59633" s="36"/>
      <c r="N59633" s="36"/>
    </row>
    <row r="59634" spans="12:14" x14ac:dyDescent="0.25">
      <c r="L59634" s="36"/>
      <c r="M59634" s="36"/>
      <c r="N59634" s="36"/>
    </row>
    <row r="59635" spans="12:14" x14ac:dyDescent="0.25">
      <c r="L59635" s="36"/>
      <c r="M59635" s="36"/>
      <c r="N59635" s="36"/>
    </row>
    <row r="59636" spans="12:14" x14ac:dyDescent="0.25">
      <c r="L59636" s="36"/>
      <c r="M59636" s="36"/>
      <c r="N59636" s="36"/>
    </row>
    <row r="59637" spans="12:14" x14ac:dyDescent="0.25">
      <c r="L59637" s="36"/>
      <c r="M59637" s="36"/>
      <c r="N59637" s="36"/>
    </row>
    <row r="59638" spans="12:14" x14ac:dyDescent="0.25">
      <c r="L59638" s="36"/>
      <c r="M59638" s="36"/>
      <c r="N59638" s="36"/>
    </row>
    <row r="59639" spans="12:14" x14ac:dyDescent="0.25">
      <c r="L59639" s="36"/>
      <c r="M59639" s="36"/>
      <c r="N59639" s="36"/>
    </row>
    <row r="59640" spans="12:14" x14ac:dyDescent="0.25">
      <c r="L59640" s="36"/>
      <c r="M59640" s="36"/>
      <c r="N59640" s="36"/>
    </row>
    <row r="59641" spans="12:14" x14ac:dyDescent="0.25">
      <c r="L59641" s="36"/>
      <c r="M59641" s="36"/>
      <c r="N59641" s="36"/>
    </row>
    <row r="59642" spans="12:14" x14ac:dyDescent="0.25">
      <c r="L59642" s="36"/>
      <c r="M59642" s="36"/>
      <c r="N59642" s="36"/>
    </row>
    <row r="59643" spans="12:14" x14ac:dyDescent="0.25">
      <c r="L59643" s="36"/>
      <c r="M59643" s="36"/>
      <c r="N59643" s="36"/>
    </row>
    <row r="59644" spans="12:14" x14ac:dyDescent="0.25">
      <c r="L59644" s="36"/>
      <c r="M59644" s="36"/>
      <c r="N59644" s="36"/>
    </row>
    <row r="59645" spans="12:14" x14ac:dyDescent="0.25">
      <c r="L59645" s="36"/>
      <c r="M59645" s="36"/>
      <c r="N59645" s="36"/>
    </row>
    <row r="59646" spans="12:14" x14ac:dyDescent="0.25">
      <c r="L59646" s="36"/>
      <c r="M59646" s="36"/>
      <c r="N59646" s="36"/>
    </row>
    <row r="59647" spans="12:14" x14ac:dyDescent="0.25">
      <c r="L59647" s="36"/>
      <c r="M59647" s="36"/>
      <c r="N59647" s="36"/>
    </row>
    <row r="59648" spans="12:14" x14ac:dyDescent="0.25">
      <c r="L59648" s="36"/>
      <c r="M59648" s="36"/>
      <c r="N59648" s="36"/>
    </row>
    <row r="59649" spans="12:14" x14ac:dyDescent="0.25">
      <c r="L59649" s="36"/>
      <c r="M59649" s="36"/>
      <c r="N59649" s="36"/>
    </row>
    <row r="59650" spans="12:14" x14ac:dyDescent="0.25">
      <c r="L59650" s="36"/>
      <c r="M59650" s="36"/>
      <c r="N59650" s="36"/>
    </row>
    <row r="59651" spans="12:14" x14ac:dyDescent="0.25">
      <c r="L59651" s="36"/>
      <c r="M59651" s="36"/>
      <c r="N59651" s="36"/>
    </row>
    <row r="59652" spans="12:14" x14ac:dyDescent="0.25">
      <c r="L59652" s="36"/>
      <c r="M59652" s="36"/>
      <c r="N59652" s="36"/>
    </row>
    <row r="59653" spans="12:14" x14ac:dyDescent="0.25">
      <c r="L59653" s="36"/>
      <c r="M59653" s="36"/>
      <c r="N59653" s="36"/>
    </row>
    <row r="59654" spans="12:14" x14ac:dyDescent="0.25">
      <c r="L59654" s="36"/>
      <c r="M59654" s="36"/>
      <c r="N59654" s="36"/>
    </row>
    <row r="59655" spans="12:14" x14ac:dyDescent="0.25">
      <c r="L59655" s="36"/>
      <c r="M59655" s="36"/>
      <c r="N59655" s="36"/>
    </row>
    <row r="59656" spans="12:14" x14ac:dyDescent="0.25">
      <c r="L59656" s="36"/>
      <c r="M59656" s="36"/>
      <c r="N59656" s="36"/>
    </row>
    <row r="59657" spans="12:14" x14ac:dyDescent="0.25">
      <c r="L59657" s="36"/>
      <c r="M59657" s="36"/>
      <c r="N59657" s="36"/>
    </row>
    <row r="59658" spans="12:14" x14ac:dyDescent="0.25">
      <c r="L59658" s="36"/>
      <c r="M59658" s="36"/>
      <c r="N59658" s="36"/>
    </row>
    <row r="59659" spans="12:14" x14ac:dyDescent="0.25">
      <c r="L59659" s="36"/>
      <c r="M59659" s="36"/>
      <c r="N59659" s="36"/>
    </row>
    <row r="59660" spans="12:14" x14ac:dyDescent="0.25">
      <c r="L59660" s="36"/>
      <c r="M59660" s="36"/>
      <c r="N59660" s="36"/>
    </row>
    <row r="59661" spans="12:14" x14ac:dyDescent="0.25">
      <c r="L59661" s="36"/>
      <c r="M59661" s="36"/>
      <c r="N59661" s="36"/>
    </row>
    <row r="59662" spans="12:14" x14ac:dyDescent="0.25">
      <c r="L59662" s="36"/>
      <c r="M59662" s="36"/>
      <c r="N59662" s="36"/>
    </row>
    <row r="59663" spans="12:14" x14ac:dyDescent="0.25">
      <c r="L59663" s="36"/>
      <c r="M59663" s="36"/>
      <c r="N59663" s="36"/>
    </row>
    <row r="59664" spans="12:14" x14ac:dyDescent="0.25">
      <c r="L59664" s="36"/>
      <c r="M59664" s="36"/>
      <c r="N59664" s="36"/>
    </row>
    <row r="59665" spans="12:14" x14ac:dyDescent="0.25">
      <c r="L59665" s="36"/>
      <c r="M59665" s="36"/>
      <c r="N59665" s="36"/>
    </row>
    <row r="59666" spans="12:14" x14ac:dyDescent="0.25">
      <c r="L59666" s="36"/>
      <c r="M59666" s="36"/>
      <c r="N59666" s="36"/>
    </row>
    <row r="59667" spans="12:14" x14ac:dyDescent="0.25">
      <c r="L59667" s="36"/>
      <c r="M59667" s="36"/>
      <c r="N59667" s="36"/>
    </row>
    <row r="59668" spans="12:14" x14ac:dyDescent="0.25">
      <c r="L59668" s="36"/>
      <c r="M59668" s="36"/>
      <c r="N59668" s="36"/>
    </row>
    <row r="59669" spans="12:14" x14ac:dyDescent="0.25">
      <c r="L59669" s="36"/>
      <c r="M59669" s="36"/>
      <c r="N59669" s="36"/>
    </row>
    <row r="59670" spans="12:14" x14ac:dyDescent="0.25">
      <c r="L59670" s="36"/>
      <c r="M59670" s="36"/>
      <c r="N59670" s="36"/>
    </row>
    <row r="59671" spans="12:14" x14ac:dyDescent="0.25">
      <c r="L59671" s="36"/>
      <c r="M59671" s="36"/>
      <c r="N59671" s="36"/>
    </row>
    <row r="59672" spans="12:14" x14ac:dyDescent="0.25">
      <c r="L59672" s="36"/>
      <c r="M59672" s="36"/>
      <c r="N59672" s="36"/>
    </row>
    <row r="59673" spans="12:14" x14ac:dyDescent="0.25">
      <c r="L59673" s="36"/>
      <c r="M59673" s="36"/>
      <c r="N59673" s="36"/>
    </row>
    <row r="59674" spans="12:14" x14ac:dyDescent="0.25">
      <c r="L59674" s="36"/>
      <c r="M59674" s="36"/>
      <c r="N59674" s="36"/>
    </row>
    <row r="59675" spans="12:14" x14ac:dyDescent="0.25">
      <c r="L59675" s="36"/>
      <c r="M59675" s="36"/>
      <c r="N59675" s="36"/>
    </row>
    <row r="59676" spans="12:14" x14ac:dyDescent="0.25">
      <c r="L59676" s="36"/>
      <c r="M59676" s="36"/>
      <c r="N59676" s="36"/>
    </row>
    <row r="59677" spans="12:14" x14ac:dyDescent="0.25">
      <c r="L59677" s="36"/>
      <c r="M59677" s="36"/>
      <c r="N59677" s="36"/>
    </row>
    <row r="59678" spans="12:14" x14ac:dyDescent="0.25">
      <c r="L59678" s="36"/>
      <c r="M59678" s="36"/>
      <c r="N59678" s="36"/>
    </row>
    <row r="59679" spans="12:14" x14ac:dyDescent="0.25">
      <c r="L59679" s="36"/>
      <c r="M59679" s="36"/>
      <c r="N59679" s="36"/>
    </row>
    <row r="59680" spans="12:14" x14ac:dyDescent="0.25">
      <c r="L59680" s="36"/>
      <c r="M59680" s="36"/>
      <c r="N59680" s="36"/>
    </row>
    <row r="59681" spans="12:14" x14ac:dyDescent="0.25">
      <c r="L59681" s="36"/>
      <c r="M59681" s="36"/>
      <c r="N59681" s="36"/>
    </row>
    <row r="59682" spans="12:14" x14ac:dyDescent="0.25">
      <c r="L59682" s="36"/>
      <c r="M59682" s="36"/>
      <c r="N59682" s="36"/>
    </row>
    <row r="59683" spans="12:14" x14ac:dyDescent="0.25">
      <c r="L59683" s="36"/>
      <c r="M59683" s="36"/>
      <c r="N59683" s="36"/>
    </row>
    <row r="59684" spans="12:14" x14ac:dyDescent="0.25">
      <c r="L59684" s="36"/>
      <c r="M59684" s="36"/>
      <c r="N59684" s="36"/>
    </row>
    <row r="59685" spans="12:14" x14ac:dyDescent="0.25">
      <c r="L59685" s="36"/>
      <c r="M59685" s="36"/>
      <c r="N59685" s="36"/>
    </row>
    <row r="59686" spans="12:14" x14ac:dyDescent="0.25">
      <c r="L59686" s="36"/>
      <c r="M59686" s="36"/>
      <c r="N59686" s="36"/>
    </row>
    <row r="59687" spans="12:14" x14ac:dyDescent="0.25">
      <c r="L59687" s="36"/>
      <c r="M59687" s="36"/>
      <c r="N59687" s="36"/>
    </row>
    <row r="59688" spans="12:14" x14ac:dyDescent="0.25">
      <c r="L59688" s="36"/>
      <c r="M59688" s="36"/>
      <c r="N59688" s="36"/>
    </row>
    <row r="59689" spans="12:14" x14ac:dyDescent="0.25">
      <c r="L59689" s="36"/>
      <c r="M59689" s="36"/>
      <c r="N59689" s="36"/>
    </row>
    <row r="59690" spans="12:14" x14ac:dyDescent="0.25">
      <c r="L59690" s="36"/>
      <c r="M59690" s="36"/>
      <c r="N59690" s="36"/>
    </row>
    <row r="59691" spans="12:14" x14ac:dyDescent="0.25">
      <c r="L59691" s="36"/>
      <c r="M59691" s="36"/>
      <c r="N59691" s="36"/>
    </row>
    <row r="59692" spans="12:14" x14ac:dyDescent="0.25">
      <c r="L59692" s="36"/>
      <c r="M59692" s="36"/>
      <c r="N59692" s="36"/>
    </row>
    <row r="59693" spans="12:14" x14ac:dyDescent="0.25">
      <c r="L59693" s="36"/>
      <c r="M59693" s="36"/>
      <c r="N59693" s="36"/>
    </row>
    <row r="59694" spans="12:14" x14ac:dyDescent="0.25">
      <c r="L59694" s="36"/>
      <c r="M59694" s="36"/>
      <c r="N59694" s="36"/>
    </row>
    <row r="59695" spans="12:14" x14ac:dyDescent="0.25">
      <c r="L59695" s="36"/>
      <c r="M59695" s="36"/>
      <c r="N59695" s="36"/>
    </row>
    <row r="59696" spans="12:14" x14ac:dyDescent="0.25">
      <c r="L59696" s="36"/>
      <c r="M59696" s="36"/>
      <c r="N59696" s="36"/>
    </row>
    <row r="59697" spans="12:14" x14ac:dyDescent="0.25">
      <c r="L59697" s="36"/>
      <c r="M59697" s="36"/>
      <c r="N59697" s="36"/>
    </row>
    <row r="59698" spans="12:14" x14ac:dyDescent="0.25">
      <c r="L59698" s="36"/>
      <c r="M59698" s="36"/>
      <c r="N59698" s="36"/>
    </row>
    <row r="59699" spans="12:14" x14ac:dyDescent="0.25">
      <c r="L59699" s="36"/>
      <c r="M59699" s="36"/>
      <c r="N59699" s="36"/>
    </row>
    <row r="59700" spans="12:14" x14ac:dyDescent="0.25">
      <c r="L59700" s="36"/>
      <c r="M59700" s="36"/>
      <c r="N59700" s="36"/>
    </row>
    <row r="59701" spans="12:14" x14ac:dyDescent="0.25">
      <c r="L59701" s="36"/>
      <c r="M59701" s="36"/>
      <c r="N59701" s="36"/>
    </row>
    <row r="59702" spans="12:14" x14ac:dyDescent="0.25">
      <c r="L59702" s="36"/>
      <c r="M59702" s="36"/>
      <c r="N59702" s="36"/>
    </row>
    <row r="59703" spans="12:14" x14ac:dyDescent="0.25">
      <c r="L59703" s="36"/>
      <c r="M59703" s="36"/>
      <c r="N59703" s="36"/>
    </row>
    <row r="59704" spans="12:14" x14ac:dyDescent="0.25">
      <c r="L59704" s="36"/>
      <c r="M59704" s="36"/>
      <c r="N59704" s="36"/>
    </row>
    <row r="59705" spans="12:14" x14ac:dyDescent="0.25">
      <c r="L59705" s="36"/>
      <c r="M59705" s="36"/>
      <c r="N59705" s="36"/>
    </row>
    <row r="59706" spans="12:14" x14ac:dyDescent="0.25">
      <c r="L59706" s="36"/>
      <c r="M59706" s="36"/>
      <c r="N59706" s="36"/>
    </row>
    <row r="59707" spans="12:14" x14ac:dyDescent="0.25">
      <c r="L59707" s="36"/>
      <c r="M59707" s="36"/>
      <c r="N59707" s="36"/>
    </row>
    <row r="59708" spans="12:14" x14ac:dyDescent="0.25">
      <c r="L59708" s="36"/>
      <c r="M59708" s="36"/>
      <c r="N59708" s="36"/>
    </row>
    <row r="59709" spans="12:14" x14ac:dyDescent="0.25">
      <c r="L59709" s="36"/>
      <c r="M59709" s="36"/>
      <c r="N59709" s="36"/>
    </row>
    <row r="59710" spans="12:14" x14ac:dyDescent="0.25">
      <c r="L59710" s="36"/>
      <c r="M59710" s="36"/>
      <c r="N59710" s="36"/>
    </row>
    <row r="59711" spans="12:14" x14ac:dyDescent="0.25">
      <c r="L59711" s="36"/>
      <c r="M59711" s="36"/>
      <c r="N59711" s="36"/>
    </row>
    <row r="59712" spans="12:14" x14ac:dyDescent="0.25">
      <c r="L59712" s="36"/>
      <c r="M59712" s="36"/>
      <c r="N59712" s="36"/>
    </row>
    <row r="59713" spans="12:14" x14ac:dyDescent="0.25">
      <c r="L59713" s="36"/>
      <c r="M59713" s="36"/>
      <c r="N59713" s="36"/>
    </row>
    <row r="59714" spans="12:14" x14ac:dyDescent="0.25">
      <c r="L59714" s="36"/>
      <c r="M59714" s="36"/>
      <c r="N59714" s="36"/>
    </row>
    <row r="59715" spans="12:14" x14ac:dyDescent="0.25">
      <c r="L59715" s="36"/>
      <c r="M59715" s="36"/>
      <c r="N59715" s="36"/>
    </row>
    <row r="59716" spans="12:14" x14ac:dyDescent="0.25">
      <c r="L59716" s="36"/>
      <c r="M59716" s="36"/>
      <c r="N59716" s="36"/>
    </row>
    <row r="59717" spans="12:14" x14ac:dyDescent="0.25">
      <c r="L59717" s="36"/>
      <c r="M59717" s="36"/>
      <c r="N59717" s="36"/>
    </row>
    <row r="59718" spans="12:14" x14ac:dyDescent="0.25">
      <c r="L59718" s="36"/>
      <c r="M59718" s="36"/>
      <c r="N59718" s="36"/>
    </row>
    <row r="59719" spans="12:14" x14ac:dyDescent="0.25">
      <c r="L59719" s="36"/>
      <c r="M59719" s="36"/>
      <c r="N59719" s="36"/>
    </row>
    <row r="59720" spans="12:14" x14ac:dyDescent="0.25">
      <c r="L59720" s="36"/>
      <c r="M59720" s="36"/>
      <c r="N59720" s="36"/>
    </row>
    <row r="59721" spans="12:14" x14ac:dyDescent="0.25">
      <c r="L59721" s="36"/>
      <c r="M59721" s="36"/>
      <c r="N59721" s="36"/>
    </row>
    <row r="59722" spans="12:14" x14ac:dyDescent="0.25">
      <c r="L59722" s="36"/>
      <c r="M59722" s="36"/>
      <c r="N59722" s="36"/>
    </row>
    <row r="59723" spans="12:14" x14ac:dyDescent="0.25">
      <c r="L59723" s="36"/>
      <c r="M59723" s="36"/>
      <c r="N59723" s="36"/>
    </row>
    <row r="59724" spans="12:14" x14ac:dyDescent="0.25">
      <c r="L59724" s="36"/>
      <c r="M59724" s="36"/>
      <c r="N59724" s="36"/>
    </row>
    <row r="59725" spans="12:14" x14ac:dyDescent="0.25">
      <c r="L59725" s="36"/>
      <c r="M59725" s="36"/>
      <c r="N59725" s="36"/>
    </row>
    <row r="59726" spans="12:14" x14ac:dyDescent="0.25">
      <c r="L59726" s="36"/>
      <c r="M59726" s="36"/>
      <c r="N59726" s="36"/>
    </row>
    <row r="59727" spans="12:14" x14ac:dyDescent="0.25">
      <c r="L59727" s="36"/>
      <c r="M59727" s="36"/>
      <c r="N59727" s="36"/>
    </row>
    <row r="59728" spans="12:14" x14ac:dyDescent="0.25">
      <c r="L59728" s="36"/>
      <c r="M59728" s="36"/>
      <c r="N59728" s="36"/>
    </row>
    <row r="59729" spans="12:14" x14ac:dyDescent="0.25">
      <c r="L59729" s="36"/>
      <c r="M59729" s="36"/>
      <c r="N59729" s="36"/>
    </row>
    <row r="59730" spans="12:14" x14ac:dyDescent="0.25">
      <c r="L59730" s="36"/>
      <c r="M59730" s="36"/>
      <c r="N59730" s="36"/>
    </row>
    <row r="59731" spans="12:14" x14ac:dyDescent="0.25">
      <c r="L59731" s="36"/>
      <c r="M59731" s="36"/>
      <c r="N59731" s="36"/>
    </row>
    <row r="59732" spans="12:14" x14ac:dyDescent="0.25">
      <c r="L59732" s="36"/>
      <c r="M59732" s="36"/>
      <c r="N59732" s="36"/>
    </row>
    <row r="59733" spans="12:14" x14ac:dyDescent="0.25">
      <c r="L59733" s="36"/>
      <c r="M59733" s="36"/>
      <c r="N59733" s="36"/>
    </row>
    <row r="59734" spans="12:14" x14ac:dyDescent="0.25">
      <c r="L59734" s="36"/>
      <c r="M59734" s="36"/>
      <c r="N59734" s="36"/>
    </row>
    <row r="59735" spans="12:14" x14ac:dyDescent="0.25">
      <c r="L59735" s="36"/>
      <c r="M59735" s="36"/>
      <c r="N59735" s="36"/>
    </row>
    <row r="59736" spans="12:14" x14ac:dyDescent="0.25">
      <c r="L59736" s="36"/>
      <c r="M59736" s="36"/>
      <c r="N59736" s="36"/>
    </row>
    <row r="59737" spans="12:14" x14ac:dyDescent="0.25">
      <c r="L59737" s="36"/>
      <c r="M59737" s="36"/>
      <c r="N59737" s="36"/>
    </row>
    <row r="59738" spans="12:14" x14ac:dyDescent="0.25">
      <c r="L59738" s="36"/>
      <c r="M59738" s="36"/>
      <c r="N59738" s="36"/>
    </row>
    <row r="59739" spans="12:14" x14ac:dyDescent="0.25">
      <c r="L59739" s="36"/>
      <c r="M59739" s="36"/>
      <c r="N59739" s="36"/>
    </row>
    <row r="59740" spans="12:14" x14ac:dyDescent="0.25">
      <c r="L59740" s="36"/>
      <c r="M59740" s="36"/>
      <c r="N59740" s="36"/>
    </row>
    <row r="59741" spans="12:14" x14ac:dyDescent="0.25">
      <c r="L59741" s="36"/>
      <c r="M59741" s="36"/>
      <c r="N59741" s="36"/>
    </row>
    <row r="59742" spans="12:14" x14ac:dyDescent="0.25">
      <c r="L59742" s="36"/>
      <c r="M59742" s="36"/>
      <c r="N59742" s="36"/>
    </row>
    <row r="59743" spans="12:14" x14ac:dyDescent="0.25">
      <c r="L59743" s="36"/>
      <c r="M59743" s="36"/>
      <c r="N59743" s="36"/>
    </row>
    <row r="59744" spans="12:14" x14ac:dyDescent="0.25">
      <c r="L59744" s="36"/>
      <c r="M59744" s="36"/>
      <c r="N59744" s="36"/>
    </row>
    <row r="59745" spans="12:14" x14ac:dyDescent="0.25">
      <c r="L59745" s="36"/>
      <c r="M59745" s="36"/>
      <c r="N59745" s="36"/>
    </row>
    <row r="59746" spans="12:14" x14ac:dyDescent="0.25">
      <c r="L59746" s="36"/>
      <c r="M59746" s="36"/>
      <c r="N59746" s="36"/>
    </row>
    <row r="59747" spans="12:14" x14ac:dyDescent="0.25">
      <c r="L59747" s="36"/>
      <c r="M59747" s="36"/>
      <c r="N59747" s="36"/>
    </row>
    <row r="59748" spans="12:14" x14ac:dyDescent="0.25">
      <c r="L59748" s="36"/>
      <c r="M59748" s="36"/>
      <c r="N59748" s="36"/>
    </row>
    <row r="59749" spans="12:14" x14ac:dyDescent="0.25">
      <c r="L59749" s="36"/>
      <c r="M59749" s="36"/>
      <c r="N59749" s="36"/>
    </row>
    <row r="59750" spans="12:14" x14ac:dyDescent="0.25">
      <c r="L59750" s="36"/>
      <c r="M59750" s="36"/>
      <c r="N59750" s="36"/>
    </row>
    <row r="59751" spans="12:14" x14ac:dyDescent="0.25">
      <c r="L59751" s="36"/>
      <c r="M59751" s="36"/>
      <c r="N59751" s="36"/>
    </row>
    <row r="59752" spans="12:14" x14ac:dyDescent="0.25">
      <c r="L59752" s="36"/>
      <c r="M59752" s="36"/>
      <c r="N59752" s="36"/>
    </row>
    <row r="59753" spans="12:14" x14ac:dyDescent="0.25">
      <c r="L59753" s="36"/>
      <c r="M59753" s="36"/>
      <c r="N59753" s="36"/>
    </row>
    <row r="59754" spans="12:14" x14ac:dyDescent="0.25">
      <c r="L59754" s="36"/>
      <c r="M59754" s="36"/>
      <c r="N59754" s="36"/>
    </row>
    <row r="59755" spans="12:14" x14ac:dyDescent="0.25">
      <c r="L59755" s="36"/>
      <c r="M59755" s="36"/>
      <c r="N59755" s="36"/>
    </row>
    <row r="59756" spans="12:14" x14ac:dyDescent="0.25">
      <c r="L59756" s="36"/>
      <c r="M59756" s="36"/>
      <c r="N59756" s="36"/>
    </row>
    <row r="59757" spans="12:14" x14ac:dyDescent="0.25">
      <c r="L59757" s="36"/>
      <c r="M59757" s="36"/>
      <c r="N59757" s="36"/>
    </row>
    <row r="59758" spans="12:14" x14ac:dyDescent="0.25">
      <c r="L59758" s="36"/>
      <c r="M59758" s="36"/>
      <c r="N59758" s="36"/>
    </row>
    <row r="59759" spans="12:14" x14ac:dyDescent="0.25">
      <c r="L59759" s="36"/>
      <c r="M59759" s="36"/>
      <c r="N59759" s="36"/>
    </row>
    <row r="59760" spans="12:14" x14ac:dyDescent="0.25">
      <c r="L59760" s="36"/>
      <c r="M59760" s="36"/>
      <c r="N59760" s="36"/>
    </row>
    <row r="59761" spans="12:14" x14ac:dyDescent="0.25">
      <c r="L59761" s="36"/>
      <c r="M59761" s="36"/>
      <c r="N59761" s="36"/>
    </row>
    <row r="59762" spans="12:14" x14ac:dyDescent="0.25">
      <c r="L59762" s="36"/>
      <c r="M59762" s="36"/>
      <c r="N59762" s="36"/>
    </row>
    <row r="59763" spans="12:14" x14ac:dyDescent="0.25">
      <c r="L59763" s="36"/>
      <c r="M59763" s="36"/>
      <c r="N59763" s="36"/>
    </row>
    <row r="59764" spans="12:14" x14ac:dyDescent="0.25">
      <c r="L59764" s="36"/>
      <c r="M59764" s="36"/>
      <c r="N59764" s="36"/>
    </row>
    <row r="59765" spans="12:14" x14ac:dyDescent="0.25">
      <c r="L59765" s="36"/>
      <c r="M59765" s="36"/>
      <c r="N59765" s="36"/>
    </row>
    <row r="59766" spans="12:14" x14ac:dyDescent="0.25">
      <c r="L59766" s="36"/>
      <c r="M59766" s="36"/>
      <c r="N59766" s="36"/>
    </row>
    <row r="59767" spans="12:14" x14ac:dyDescent="0.25">
      <c r="L59767" s="36"/>
      <c r="M59767" s="36"/>
      <c r="N59767" s="36"/>
    </row>
    <row r="59768" spans="12:14" x14ac:dyDescent="0.25">
      <c r="L59768" s="36"/>
      <c r="M59768" s="36"/>
      <c r="N59768" s="36"/>
    </row>
    <row r="59769" spans="12:14" x14ac:dyDescent="0.25">
      <c r="L59769" s="36"/>
      <c r="M59769" s="36"/>
      <c r="N59769" s="36"/>
    </row>
    <row r="59770" spans="12:14" x14ac:dyDescent="0.25">
      <c r="L59770" s="36"/>
      <c r="M59770" s="36"/>
      <c r="N59770" s="36"/>
    </row>
    <row r="59771" spans="12:14" x14ac:dyDescent="0.25">
      <c r="L59771" s="36"/>
      <c r="M59771" s="36"/>
      <c r="N59771" s="36"/>
    </row>
    <row r="59772" spans="12:14" x14ac:dyDescent="0.25">
      <c r="L59772" s="36"/>
      <c r="M59772" s="36"/>
      <c r="N59772" s="36"/>
    </row>
    <row r="59773" spans="12:14" x14ac:dyDescent="0.25">
      <c r="L59773" s="36"/>
      <c r="M59773" s="36"/>
      <c r="N59773" s="36"/>
    </row>
    <row r="59774" spans="12:14" x14ac:dyDescent="0.25">
      <c r="L59774" s="36"/>
      <c r="M59774" s="36"/>
      <c r="N59774" s="36"/>
    </row>
    <row r="59775" spans="12:14" x14ac:dyDescent="0.25">
      <c r="L59775" s="36"/>
      <c r="M59775" s="36"/>
      <c r="N59775" s="36"/>
    </row>
    <row r="59776" spans="12:14" x14ac:dyDescent="0.25">
      <c r="L59776" s="36"/>
      <c r="M59776" s="36"/>
      <c r="N59776" s="36"/>
    </row>
    <row r="59777" spans="12:14" x14ac:dyDescent="0.25">
      <c r="L59777" s="36"/>
      <c r="M59777" s="36"/>
      <c r="N59777" s="36"/>
    </row>
    <row r="59778" spans="12:14" x14ac:dyDescent="0.25">
      <c r="L59778" s="36"/>
      <c r="M59778" s="36"/>
      <c r="N59778" s="36"/>
    </row>
    <row r="59779" spans="12:14" x14ac:dyDescent="0.25">
      <c r="L59779" s="36"/>
      <c r="M59779" s="36"/>
      <c r="N59779" s="36"/>
    </row>
    <row r="59780" spans="12:14" x14ac:dyDescent="0.25">
      <c r="L59780" s="36"/>
      <c r="M59780" s="36"/>
      <c r="N59780" s="36"/>
    </row>
    <row r="59781" spans="12:14" x14ac:dyDescent="0.25">
      <c r="L59781" s="36"/>
      <c r="M59781" s="36"/>
      <c r="N59781" s="36"/>
    </row>
    <row r="59782" spans="12:14" x14ac:dyDescent="0.25">
      <c r="L59782" s="36"/>
      <c r="M59782" s="36"/>
      <c r="N59782" s="36"/>
    </row>
    <row r="59783" spans="12:14" x14ac:dyDescent="0.25">
      <c r="L59783" s="36"/>
      <c r="M59783" s="36"/>
      <c r="N59783" s="36"/>
    </row>
    <row r="59784" spans="12:14" x14ac:dyDescent="0.25">
      <c r="L59784" s="36"/>
      <c r="M59784" s="36"/>
      <c r="N59784" s="36"/>
    </row>
    <row r="59785" spans="12:14" x14ac:dyDescent="0.25">
      <c r="L59785" s="36"/>
      <c r="M59785" s="36"/>
      <c r="N59785" s="36"/>
    </row>
    <row r="59786" spans="12:14" x14ac:dyDescent="0.25">
      <c r="L59786" s="36"/>
      <c r="M59786" s="36"/>
      <c r="N59786" s="36"/>
    </row>
    <row r="59787" spans="12:14" x14ac:dyDescent="0.25">
      <c r="L59787" s="36"/>
      <c r="M59787" s="36"/>
      <c r="N59787" s="36"/>
    </row>
    <row r="59788" spans="12:14" x14ac:dyDescent="0.25">
      <c r="L59788" s="36"/>
      <c r="M59788" s="36"/>
      <c r="N59788" s="36"/>
    </row>
    <row r="59789" spans="12:14" x14ac:dyDescent="0.25">
      <c r="L59789" s="36"/>
      <c r="M59789" s="36"/>
      <c r="N59789" s="36"/>
    </row>
    <row r="59790" spans="12:14" x14ac:dyDescent="0.25">
      <c r="L59790" s="36"/>
      <c r="M59790" s="36"/>
      <c r="N59790" s="36"/>
    </row>
    <row r="59791" spans="12:14" x14ac:dyDescent="0.25">
      <c r="L59791" s="36"/>
      <c r="M59791" s="36"/>
      <c r="N59791" s="36"/>
    </row>
    <row r="59792" spans="12:14" x14ac:dyDescent="0.25">
      <c r="L59792" s="36"/>
      <c r="M59792" s="36"/>
      <c r="N59792" s="36"/>
    </row>
    <row r="59793" spans="12:14" x14ac:dyDescent="0.25">
      <c r="L59793" s="36"/>
      <c r="M59793" s="36"/>
      <c r="N59793" s="36"/>
    </row>
    <row r="59794" spans="12:14" x14ac:dyDescent="0.25">
      <c r="L59794" s="36"/>
      <c r="M59794" s="36"/>
      <c r="N59794" s="36"/>
    </row>
    <row r="59795" spans="12:14" x14ac:dyDescent="0.25">
      <c r="L59795" s="36"/>
      <c r="M59795" s="36"/>
      <c r="N59795" s="36"/>
    </row>
    <row r="59796" spans="12:14" x14ac:dyDescent="0.25">
      <c r="L59796" s="36"/>
      <c r="M59796" s="36"/>
      <c r="N59796" s="36"/>
    </row>
    <row r="59797" spans="12:14" x14ac:dyDescent="0.25">
      <c r="L59797" s="36"/>
      <c r="M59797" s="36"/>
      <c r="N59797" s="36"/>
    </row>
    <row r="59798" spans="12:14" x14ac:dyDescent="0.25">
      <c r="L59798" s="36"/>
      <c r="M59798" s="36"/>
      <c r="N59798" s="36"/>
    </row>
    <row r="59799" spans="12:14" x14ac:dyDescent="0.25">
      <c r="L59799" s="36"/>
      <c r="M59799" s="36"/>
      <c r="N59799" s="36"/>
    </row>
    <row r="59800" spans="12:14" x14ac:dyDescent="0.25">
      <c r="L59800" s="36"/>
      <c r="M59800" s="36"/>
      <c r="N59800" s="36"/>
    </row>
    <row r="59801" spans="12:14" x14ac:dyDescent="0.25">
      <c r="L59801" s="36"/>
      <c r="M59801" s="36"/>
      <c r="N59801" s="36"/>
    </row>
    <row r="59802" spans="12:14" x14ac:dyDescent="0.25">
      <c r="L59802" s="36"/>
      <c r="M59802" s="36"/>
      <c r="N59802" s="36"/>
    </row>
    <row r="59803" spans="12:14" x14ac:dyDescent="0.25">
      <c r="L59803" s="36"/>
      <c r="M59803" s="36"/>
      <c r="N59803" s="36"/>
    </row>
    <row r="59804" spans="12:14" x14ac:dyDescent="0.25">
      <c r="L59804" s="36"/>
      <c r="M59804" s="36"/>
      <c r="N59804" s="36"/>
    </row>
    <row r="59805" spans="12:14" x14ac:dyDescent="0.25">
      <c r="L59805" s="36"/>
      <c r="M59805" s="36"/>
      <c r="N59805" s="36"/>
    </row>
    <row r="59806" spans="12:14" x14ac:dyDescent="0.25">
      <c r="L59806" s="36"/>
      <c r="M59806" s="36"/>
      <c r="N59806" s="36"/>
    </row>
    <row r="59807" spans="12:14" x14ac:dyDescent="0.25">
      <c r="L59807" s="36"/>
      <c r="M59807" s="36"/>
      <c r="N59807" s="36"/>
    </row>
    <row r="59808" spans="12:14" x14ac:dyDescent="0.25">
      <c r="L59808" s="36"/>
      <c r="M59808" s="36"/>
      <c r="N59808" s="36"/>
    </row>
    <row r="59809" spans="12:14" x14ac:dyDescent="0.25">
      <c r="L59809" s="36"/>
      <c r="M59809" s="36"/>
      <c r="N59809" s="36"/>
    </row>
    <row r="59810" spans="12:14" x14ac:dyDescent="0.25">
      <c r="L59810" s="36"/>
      <c r="M59810" s="36"/>
      <c r="N59810" s="36"/>
    </row>
    <row r="59811" spans="12:14" x14ac:dyDescent="0.25">
      <c r="L59811" s="36"/>
      <c r="M59811" s="36"/>
      <c r="N59811" s="36"/>
    </row>
    <row r="59812" spans="12:14" x14ac:dyDescent="0.25">
      <c r="L59812" s="36"/>
      <c r="M59812" s="36"/>
      <c r="N59812" s="36"/>
    </row>
    <row r="59813" spans="12:14" x14ac:dyDescent="0.25">
      <c r="L59813" s="36"/>
      <c r="M59813" s="36"/>
      <c r="N59813" s="36"/>
    </row>
    <row r="59814" spans="12:14" x14ac:dyDescent="0.25">
      <c r="L59814" s="36"/>
      <c r="M59814" s="36"/>
      <c r="N59814" s="36"/>
    </row>
    <row r="59815" spans="12:14" x14ac:dyDescent="0.25">
      <c r="L59815" s="36"/>
      <c r="M59815" s="36"/>
      <c r="N59815" s="36"/>
    </row>
    <row r="59816" spans="12:14" x14ac:dyDescent="0.25">
      <c r="L59816" s="36"/>
      <c r="M59816" s="36"/>
      <c r="N59816" s="36"/>
    </row>
    <row r="59817" spans="12:14" x14ac:dyDescent="0.25">
      <c r="L59817" s="36"/>
      <c r="M59817" s="36"/>
      <c r="N59817" s="36"/>
    </row>
    <row r="59818" spans="12:14" x14ac:dyDescent="0.25">
      <c r="L59818" s="36"/>
      <c r="M59818" s="36"/>
      <c r="N59818" s="36"/>
    </row>
    <row r="59819" spans="12:14" x14ac:dyDescent="0.25">
      <c r="L59819" s="36"/>
      <c r="M59819" s="36"/>
      <c r="N59819" s="36"/>
    </row>
    <row r="59820" spans="12:14" x14ac:dyDescent="0.25">
      <c r="L59820" s="36"/>
      <c r="M59820" s="36"/>
      <c r="N59820" s="36"/>
    </row>
    <row r="59821" spans="12:14" x14ac:dyDescent="0.25">
      <c r="L59821" s="36"/>
      <c r="M59821" s="36"/>
      <c r="N59821" s="36"/>
    </row>
    <row r="59822" spans="12:14" x14ac:dyDescent="0.25">
      <c r="L59822" s="36"/>
      <c r="M59822" s="36"/>
      <c r="N59822" s="36"/>
    </row>
    <row r="59823" spans="12:14" x14ac:dyDescent="0.25">
      <c r="L59823" s="36"/>
      <c r="M59823" s="36"/>
      <c r="N59823" s="36"/>
    </row>
    <row r="59824" spans="12:14" x14ac:dyDescent="0.25">
      <c r="L59824" s="36"/>
      <c r="M59824" s="36"/>
      <c r="N59824" s="36"/>
    </row>
    <row r="59825" spans="12:14" x14ac:dyDescent="0.25">
      <c r="L59825" s="36"/>
      <c r="M59825" s="36"/>
      <c r="N59825" s="36"/>
    </row>
    <row r="59826" spans="12:14" x14ac:dyDescent="0.25">
      <c r="L59826" s="36"/>
      <c r="M59826" s="36"/>
      <c r="N59826" s="36"/>
    </row>
    <row r="59827" spans="12:14" x14ac:dyDescent="0.25">
      <c r="L59827" s="36"/>
      <c r="M59827" s="36"/>
      <c r="N59827" s="36"/>
    </row>
    <row r="59828" spans="12:14" x14ac:dyDescent="0.25">
      <c r="L59828" s="36"/>
      <c r="M59828" s="36"/>
      <c r="N59828" s="36"/>
    </row>
    <row r="59829" spans="12:14" x14ac:dyDescent="0.25">
      <c r="L59829" s="36"/>
      <c r="M59829" s="36"/>
      <c r="N59829" s="36"/>
    </row>
    <row r="59830" spans="12:14" x14ac:dyDescent="0.25">
      <c r="L59830" s="36"/>
      <c r="M59830" s="36"/>
      <c r="N59830" s="36"/>
    </row>
    <row r="59831" spans="12:14" x14ac:dyDescent="0.25">
      <c r="L59831" s="36"/>
      <c r="M59831" s="36"/>
      <c r="N59831" s="36"/>
    </row>
    <row r="59832" spans="12:14" x14ac:dyDescent="0.25">
      <c r="L59832" s="36"/>
      <c r="M59832" s="36"/>
      <c r="N59832" s="36"/>
    </row>
    <row r="59833" spans="12:14" x14ac:dyDescent="0.25">
      <c r="L59833" s="36"/>
      <c r="M59833" s="36"/>
      <c r="N59833" s="36"/>
    </row>
    <row r="59834" spans="12:14" x14ac:dyDescent="0.25">
      <c r="L59834" s="36"/>
      <c r="M59834" s="36"/>
      <c r="N59834" s="36"/>
    </row>
    <row r="59835" spans="12:14" x14ac:dyDescent="0.25">
      <c r="L59835" s="36"/>
      <c r="M59835" s="36"/>
      <c r="N59835" s="36"/>
    </row>
    <row r="59836" spans="12:14" x14ac:dyDescent="0.25">
      <c r="L59836" s="36"/>
      <c r="M59836" s="36"/>
      <c r="N59836" s="36"/>
    </row>
    <row r="59837" spans="12:14" x14ac:dyDescent="0.25">
      <c r="L59837" s="36"/>
      <c r="M59837" s="36"/>
      <c r="N59837" s="36"/>
    </row>
    <row r="59838" spans="12:14" x14ac:dyDescent="0.25">
      <c r="L59838" s="36"/>
      <c r="M59838" s="36"/>
      <c r="N59838" s="36"/>
    </row>
    <row r="59839" spans="12:14" x14ac:dyDescent="0.25">
      <c r="L59839" s="36"/>
      <c r="M59839" s="36"/>
      <c r="N59839" s="36"/>
    </row>
    <row r="59840" spans="12:14" x14ac:dyDescent="0.25">
      <c r="L59840" s="36"/>
      <c r="M59840" s="36"/>
      <c r="N59840" s="36"/>
    </row>
    <row r="59841" spans="12:14" x14ac:dyDescent="0.25">
      <c r="L59841" s="36"/>
      <c r="M59841" s="36"/>
      <c r="N59841" s="36"/>
    </row>
    <row r="59842" spans="12:14" x14ac:dyDescent="0.25">
      <c r="L59842" s="36"/>
      <c r="M59842" s="36"/>
      <c r="N59842" s="36"/>
    </row>
    <row r="59843" spans="12:14" x14ac:dyDescent="0.25">
      <c r="L59843" s="36"/>
      <c r="M59843" s="36"/>
      <c r="N59843" s="36"/>
    </row>
    <row r="59844" spans="12:14" x14ac:dyDescent="0.25">
      <c r="L59844" s="36"/>
      <c r="M59844" s="36"/>
      <c r="N59844" s="36"/>
    </row>
    <row r="59845" spans="12:14" x14ac:dyDescent="0.25">
      <c r="L59845" s="36"/>
      <c r="M59845" s="36"/>
      <c r="N59845" s="36"/>
    </row>
    <row r="59846" spans="12:14" x14ac:dyDescent="0.25">
      <c r="L59846" s="36"/>
      <c r="M59846" s="36"/>
      <c r="N59846" s="36"/>
    </row>
    <row r="59847" spans="12:14" x14ac:dyDescent="0.25">
      <c r="L59847" s="36"/>
      <c r="M59847" s="36"/>
      <c r="N59847" s="36"/>
    </row>
    <row r="59848" spans="12:14" x14ac:dyDescent="0.25">
      <c r="L59848" s="36"/>
      <c r="M59848" s="36"/>
      <c r="N59848" s="36"/>
    </row>
    <row r="59849" spans="12:14" x14ac:dyDescent="0.25">
      <c r="L59849" s="36"/>
      <c r="M59849" s="36"/>
      <c r="N59849" s="36"/>
    </row>
    <row r="59850" spans="12:14" x14ac:dyDescent="0.25">
      <c r="L59850" s="36"/>
      <c r="M59850" s="36"/>
      <c r="N59850" s="36"/>
    </row>
    <row r="59851" spans="12:14" x14ac:dyDescent="0.25">
      <c r="L59851" s="36"/>
      <c r="M59851" s="36"/>
      <c r="N59851" s="36"/>
    </row>
    <row r="59852" spans="12:14" x14ac:dyDescent="0.25">
      <c r="L59852" s="36"/>
      <c r="M59852" s="36"/>
      <c r="N59852" s="36"/>
    </row>
    <row r="59853" spans="12:14" x14ac:dyDescent="0.25">
      <c r="L59853" s="36"/>
      <c r="M59853" s="36"/>
      <c r="N59853" s="36"/>
    </row>
    <row r="59854" spans="12:14" x14ac:dyDescent="0.25">
      <c r="L59854" s="36"/>
      <c r="M59854" s="36"/>
      <c r="N59854" s="36"/>
    </row>
    <row r="59855" spans="12:14" x14ac:dyDescent="0.25">
      <c r="L59855" s="36"/>
      <c r="M59855" s="36"/>
      <c r="N59855" s="36"/>
    </row>
    <row r="59856" spans="12:14" x14ac:dyDescent="0.25">
      <c r="L59856" s="36"/>
      <c r="M59856" s="36"/>
      <c r="N59856" s="36"/>
    </row>
    <row r="59857" spans="12:14" x14ac:dyDescent="0.25">
      <c r="L59857" s="36"/>
      <c r="M59857" s="36"/>
      <c r="N59857" s="36"/>
    </row>
    <row r="59858" spans="12:14" x14ac:dyDescent="0.25">
      <c r="L59858" s="36"/>
      <c r="M59858" s="36"/>
      <c r="N59858" s="36"/>
    </row>
    <row r="59859" spans="12:14" x14ac:dyDescent="0.25">
      <c r="L59859" s="36"/>
      <c r="M59859" s="36"/>
      <c r="N59859" s="36"/>
    </row>
    <row r="59860" spans="12:14" x14ac:dyDescent="0.25">
      <c r="L59860" s="36"/>
      <c r="M59860" s="36"/>
      <c r="N59860" s="36"/>
    </row>
    <row r="59861" spans="12:14" x14ac:dyDescent="0.25">
      <c r="L59861" s="36"/>
      <c r="M59861" s="36"/>
      <c r="N59861" s="36"/>
    </row>
    <row r="59862" spans="12:14" x14ac:dyDescent="0.25">
      <c r="L59862" s="36"/>
      <c r="M59862" s="36"/>
      <c r="N59862" s="36"/>
    </row>
    <row r="59863" spans="12:14" x14ac:dyDescent="0.25">
      <c r="L59863" s="36"/>
      <c r="M59863" s="36"/>
      <c r="N59863" s="36"/>
    </row>
    <row r="59864" spans="12:14" x14ac:dyDescent="0.25">
      <c r="L59864" s="36"/>
      <c r="M59864" s="36"/>
      <c r="N59864" s="36"/>
    </row>
    <row r="59865" spans="12:14" x14ac:dyDescent="0.25">
      <c r="L59865" s="36"/>
      <c r="M59865" s="36"/>
      <c r="N59865" s="36"/>
    </row>
    <row r="59866" spans="12:14" x14ac:dyDescent="0.25">
      <c r="L59866" s="36"/>
      <c r="M59866" s="36"/>
      <c r="N59866" s="36"/>
    </row>
    <row r="59867" spans="12:14" x14ac:dyDescent="0.25">
      <c r="L59867" s="36"/>
      <c r="M59867" s="36"/>
      <c r="N59867" s="36"/>
    </row>
    <row r="59868" spans="12:14" x14ac:dyDescent="0.25">
      <c r="L59868" s="36"/>
      <c r="M59868" s="36"/>
      <c r="N59868" s="36"/>
    </row>
    <row r="59869" spans="12:14" x14ac:dyDescent="0.25">
      <c r="L59869" s="36"/>
      <c r="M59869" s="36"/>
      <c r="N59869" s="36"/>
    </row>
    <row r="59870" spans="12:14" x14ac:dyDescent="0.25">
      <c r="L59870" s="36"/>
      <c r="M59870" s="36"/>
      <c r="N59870" s="36"/>
    </row>
    <row r="59871" spans="12:14" x14ac:dyDescent="0.25">
      <c r="L59871" s="36"/>
      <c r="M59871" s="36"/>
      <c r="N59871" s="36"/>
    </row>
    <row r="59872" spans="12:14" x14ac:dyDescent="0.25">
      <c r="L59872" s="36"/>
      <c r="M59872" s="36"/>
      <c r="N59872" s="36"/>
    </row>
    <row r="59873" spans="12:14" x14ac:dyDescent="0.25">
      <c r="L59873" s="36"/>
      <c r="M59873" s="36"/>
      <c r="N59873" s="36"/>
    </row>
    <row r="59874" spans="12:14" x14ac:dyDescent="0.25">
      <c r="L59874" s="36"/>
      <c r="M59874" s="36"/>
      <c r="N59874" s="36"/>
    </row>
    <row r="59875" spans="12:14" x14ac:dyDescent="0.25">
      <c r="L59875" s="36"/>
      <c r="M59875" s="36"/>
      <c r="N59875" s="36"/>
    </row>
    <row r="59876" spans="12:14" x14ac:dyDescent="0.25">
      <c r="L59876" s="36"/>
      <c r="M59876" s="36"/>
      <c r="N59876" s="36"/>
    </row>
    <row r="59877" spans="12:14" x14ac:dyDescent="0.25">
      <c r="L59877" s="36"/>
      <c r="M59877" s="36"/>
      <c r="N59877" s="36"/>
    </row>
    <row r="59878" spans="12:14" x14ac:dyDescent="0.25">
      <c r="L59878" s="36"/>
      <c r="M59878" s="36"/>
      <c r="N59878" s="36"/>
    </row>
    <row r="59879" spans="12:14" x14ac:dyDescent="0.25">
      <c r="L59879" s="36"/>
      <c r="M59879" s="36"/>
      <c r="N59879" s="36"/>
    </row>
    <row r="59880" spans="12:14" x14ac:dyDescent="0.25">
      <c r="L59880" s="36"/>
      <c r="M59880" s="36"/>
      <c r="N59880" s="36"/>
    </row>
    <row r="59881" spans="12:14" x14ac:dyDescent="0.25">
      <c r="L59881" s="36"/>
      <c r="M59881" s="36"/>
      <c r="N59881" s="36"/>
    </row>
    <row r="59882" spans="12:14" x14ac:dyDescent="0.25">
      <c r="L59882" s="36"/>
      <c r="M59882" s="36"/>
      <c r="N59882" s="36"/>
    </row>
    <row r="59883" spans="12:14" x14ac:dyDescent="0.25">
      <c r="L59883" s="36"/>
      <c r="M59883" s="36"/>
      <c r="N59883" s="36"/>
    </row>
    <row r="59884" spans="12:14" x14ac:dyDescent="0.25">
      <c r="L59884" s="36"/>
      <c r="M59884" s="36"/>
      <c r="N59884" s="36"/>
    </row>
    <row r="59885" spans="12:14" x14ac:dyDescent="0.25">
      <c r="L59885" s="36"/>
      <c r="M59885" s="36"/>
      <c r="N59885" s="36"/>
    </row>
    <row r="59886" spans="12:14" x14ac:dyDescent="0.25">
      <c r="L59886" s="36"/>
      <c r="M59886" s="36"/>
      <c r="N59886" s="36"/>
    </row>
    <row r="59887" spans="12:14" x14ac:dyDescent="0.25">
      <c r="L59887" s="36"/>
      <c r="M59887" s="36"/>
      <c r="N59887" s="36"/>
    </row>
    <row r="59888" spans="12:14" x14ac:dyDescent="0.25">
      <c r="L59888" s="36"/>
      <c r="M59888" s="36"/>
      <c r="N59888" s="36"/>
    </row>
    <row r="59889" spans="12:14" x14ac:dyDescent="0.25">
      <c r="L59889" s="36"/>
      <c r="M59889" s="36"/>
      <c r="N59889" s="36"/>
    </row>
    <row r="59890" spans="12:14" x14ac:dyDescent="0.25">
      <c r="L59890" s="36"/>
      <c r="M59890" s="36"/>
      <c r="N59890" s="36"/>
    </row>
    <row r="59891" spans="12:14" x14ac:dyDescent="0.25">
      <c r="L59891" s="36"/>
      <c r="M59891" s="36"/>
      <c r="N59891" s="36"/>
    </row>
    <row r="59892" spans="12:14" x14ac:dyDescent="0.25">
      <c r="L59892" s="36"/>
      <c r="M59892" s="36"/>
      <c r="N59892" s="36"/>
    </row>
    <row r="59893" spans="12:14" x14ac:dyDescent="0.25">
      <c r="L59893" s="36"/>
      <c r="M59893" s="36"/>
      <c r="N59893" s="36"/>
    </row>
    <row r="59894" spans="12:14" x14ac:dyDescent="0.25">
      <c r="L59894" s="36"/>
      <c r="M59894" s="36"/>
      <c r="N59894" s="36"/>
    </row>
    <row r="59895" spans="12:14" x14ac:dyDescent="0.25">
      <c r="L59895" s="36"/>
      <c r="M59895" s="36"/>
      <c r="N59895" s="36"/>
    </row>
    <row r="59896" spans="12:14" x14ac:dyDescent="0.25">
      <c r="L59896" s="36"/>
      <c r="M59896" s="36"/>
      <c r="N59896" s="36"/>
    </row>
    <row r="59897" spans="12:14" x14ac:dyDescent="0.25">
      <c r="L59897" s="36"/>
      <c r="M59897" s="36"/>
      <c r="N59897" s="36"/>
    </row>
    <row r="59898" spans="12:14" x14ac:dyDescent="0.25">
      <c r="L59898" s="36"/>
      <c r="M59898" s="36"/>
      <c r="N59898" s="36"/>
    </row>
    <row r="59899" spans="12:14" x14ac:dyDescent="0.25">
      <c r="L59899" s="36"/>
      <c r="M59899" s="36"/>
      <c r="N59899" s="36"/>
    </row>
    <row r="59900" spans="12:14" x14ac:dyDescent="0.25">
      <c r="L59900" s="36"/>
      <c r="M59900" s="36"/>
      <c r="N59900" s="36"/>
    </row>
    <row r="59901" spans="12:14" x14ac:dyDescent="0.25">
      <c r="L59901" s="36"/>
      <c r="M59901" s="36"/>
      <c r="N59901" s="36"/>
    </row>
    <row r="59902" spans="12:14" x14ac:dyDescent="0.25">
      <c r="L59902" s="36"/>
      <c r="M59902" s="36"/>
      <c r="N59902" s="36"/>
    </row>
    <row r="59903" spans="12:14" x14ac:dyDescent="0.25">
      <c r="L59903" s="36"/>
      <c r="M59903" s="36"/>
      <c r="N59903" s="36"/>
    </row>
    <row r="59904" spans="12:14" x14ac:dyDescent="0.25">
      <c r="L59904" s="36"/>
      <c r="M59904" s="36"/>
      <c r="N59904" s="36"/>
    </row>
    <row r="59905" spans="12:14" x14ac:dyDescent="0.25">
      <c r="L59905" s="36"/>
      <c r="M59905" s="36"/>
      <c r="N59905" s="36"/>
    </row>
    <row r="59906" spans="12:14" x14ac:dyDescent="0.25">
      <c r="L59906" s="36"/>
      <c r="M59906" s="36"/>
      <c r="N59906" s="36"/>
    </row>
    <row r="59907" spans="12:14" x14ac:dyDescent="0.25">
      <c r="L59907" s="36"/>
      <c r="M59907" s="36"/>
      <c r="N59907" s="36"/>
    </row>
    <row r="59908" spans="12:14" x14ac:dyDescent="0.25">
      <c r="L59908" s="36"/>
      <c r="M59908" s="36"/>
      <c r="N59908" s="36"/>
    </row>
    <row r="59909" spans="12:14" x14ac:dyDescent="0.25">
      <c r="L59909" s="36"/>
      <c r="M59909" s="36"/>
      <c r="N59909" s="36"/>
    </row>
    <row r="59910" spans="12:14" x14ac:dyDescent="0.25">
      <c r="L59910" s="36"/>
      <c r="M59910" s="36"/>
      <c r="N59910" s="36"/>
    </row>
    <row r="59911" spans="12:14" x14ac:dyDescent="0.25">
      <c r="L59911" s="36"/>
      <c r="M59911" s="36"/>
      <c r="N59911" s="36"/>
    </row>
    <row r="59912" spans="12:14" x14ac:dyDescent="0.25">
      <c r="L59912" s="36"/>
      <c r="M59912" s="36"/>
      <c r="N59912" s="36"/>
    </row>
    <row r="59913" spans="12:14" x14ac:dyDescent="0.25">
      <c r="L59913" s="36"/>
      <c r="M59913" s="36"/>
      <c r="N59913" s="36"/>
    </row>
    <row r="59914" spans="12:14" x14ac:dyDescent="0.25">
      <c r="L59914" s="36"/>
      <c r="M59914" s="36"/>
      <c r="N59914" s="36"/>
    </row>
    <row r="59915" spans="12:14" x14ac:dyDescent="0.25">
      <c r="L59915" s="36"/>
      <c r="M59915" s="36"/>
      <c r="N59915" s="36"/>
    </row>
    <row r="59916" spans="12:14" x14ac:dyDescent="0.25">
      <c r="L59916" s="36"/>
      <c r="M59916" s="36"/>
      <c r="N59916" s="36"/>
    </row>
    <row r="59917" spans="12:14" x14ac:dyDescent="0.25">
      <c r="L59917" s="36"/>
      <c r="M59917" s="36"/>
      <c r="N59917" s="36"/>
    </row>
    <row r="59918" spans="12:14" x14ac:dyDescent="0.25">
      <c r="L59918" s="36"/>
      <c r="M59918" s="36"/>
      <c r="N59918" s="36"/>
    </row>
    <row r="59919" spans="12:14" x14ac:dyDescent="0.25">
      <c r="L59919" s="36"/>
      <c r="M59919" s="36"/>
      <c r="N59919" s="36"/>
    </row>
    <row r="59920" spans="12:14" x14ac:dyDescent="0.25">
      <c r="L59920" s="36"/>
      <c r="M59920" s="36"/>
      <c r="N59920" s="36"/>
    </row>
    <row r="59921" spans="12:14" x14ac:dyDescent="0.25">
      <c r="L59921" s="36"/>
      <c r="M59921" s="36"/>
      <c r="N59921" s="36"/>
    </row>
    <row r="59922" spans="12:14" x14ac:dyDescent="0.25">
      <c r="L59922" s="36"/>
      <c r="M59922" s="36"/>
      <c r="N59922" s="36"/>
    </row>
    <row r="59923" spans="12:14" x14ac:dyDescent="0.25">
      <c r="L59923" s="36"/>
      <c r="M59923" s="36"/>
      <c r="N59923" s="36"/>
    </row>
    <row r="59924" spans="12:14" x14ac:dyDescent="0.25">
      <c r="L59924" s="36"/>
      <c r="M59924" s="36"/>
      <c r="N59924" s="36"/>
    </row>
    <row r="59925" spans="12:14" x14ac:dyDescent="0.25">
      <c r="L59925" s="36"/>
      <c r="M59925" s="36"/>
      <c r="N59925" s="36"/>
    </row>
    <row r="59926" spans="12:14" x14ac:dyDescent="0.25">
      <c r="L59926" s="36"/>
      <c r="M59926" s="36"/>
      <c r="N59926" s="36"/>
    </row>
    <row r="59927" spans="12:14" x14ac:dyDescent="0.25">
      <c r="L59927" s="36"/>
      <c r="M59927" s="36"/>
      <c r="N59927" s="36"/>
    </row>
    <row r="59928" spans="12:14" x14ac:dyDescent="0.25">
      <c r="L59928" s="36"/>
      <c r="M59928" s="36"/>
      <c r="N59928" s="36"/>
    </row>
    <row r="59929" spans="12:14" x14ac:dyDescent="0.25">
      <c r="L59929" s="36"/>
      <c r="M59929" s="36"/>
      <c r="N59929" s="36"/>
    </row>
    <row r="59930" spans="12:14" x14ac:dyDescent="0.25">
      <c r="L59930" s="36"/>
      <c r="M59930" s="36"/>
      <c r="N59930" s="36"/>
    </row>
    <row r="59931" spans="12:14" x14ac:dyDescent="0.25">
      <c r="L59931" s="36"/>
      <c r="M59931" s="36"/>
      <c r="N59931" s="36"/>
    </row>
    <row r="59932" spans="12:14" x14ac:dyDescent="0.25">
      <c r="L59932" s="36"/>
      <c r="M59932" s="36"/>
      <c r="N59932" s="36"/>
    </row>
    <row r="59933" spans="12:14" x14ac:dyDescent="0.25">
      <c r="L59933" s="36"/>
      <c r="M59933" s="36"/>
      <c r="N59933" s="36"/>
    </row>
    <row r="59934" spans="12:14" x14ac:dyDescent="0.25">
      <c r="L59934" s="36"/>
      <c r="M59934" s="36"/>
      <c r="N59934" s="36"/>
    </row>
    <row r="59935" spans="12:14" x14ac:dyDescent="0.25">
      <c r="L59935" s="36"/>
      <c r="M59935" s="36"/>
      <c r="N59935" s="36"/>
    </row>
    <row r="59936" spans="12:14" x14ac:dyDescent="0.25">
      <c r="L59936" s="36"/>
      <c r="M59936" s="36"/>
      <c r="N59936" s="36"/>
    </row>
    <row r="59937" spans="12:14" x14ac:dyDescent="0.25">
      <c r="L59937" s="36"/>
      <c r="M59937" s="36"/>
      <c r="N59937" s="36"/>
    </row>
    <row r="59938" spans="12:14" x14ac:dyDescent="0.25">
      <c r="L59938" s="36"/>
      <c r="M59938" s="36"/>
      <c r="N59938" s="36"/>
    </row>
    <row r="59939" spans="12:14" x14ac:dyDescent="0.25">
      <c r="L59939" s="36"/>
      <c r="M59939" s="36"/>
      <c r="N59939" s="36"/>
    </row>
    <row r="59940" spans="12:14" x14ac:dyDescent="0.25">
      <c r="L59940" s="36"/>
      <c r="M59940" s="36"/>
      <c r="N59940" s="36"/>
    </row>
    <row r="59941" spans="12:14" x14ac:dyDescent="0.25">
      <c r="L59941" s="36"/>
      <c r="M59941" s="36"/>
      <c r="N59941" s="36"/>
    </row>
    <row r="59942" spans="12:14" x14ac:dyDescent="0.25">
      <c r="L59942" s="36"/>
      <c r="M59942" s="36"/>
      <c r="N59942" s="36"/>
    </row>
    <row r="59943" spans="12:14" x14ac:dyDescent="0.25">
      <c r="L59943" s="36"/>
      <c r="M59943" s="36"/>
      <c r="N59943" s="36"/>
    </row>
    <row r="59944" spans="12:14" x14ac:dyDescent="0.25">
      <c r="L59944" s="36"/>
      <c r="M59944" s="36"/>
      <c r="N59944" s="36"/>
    </row>
    <row r="59945" spans="12:14" x14ac:dyDescent="0.25">
      <c r="L59945" s="36"/>
      <c r="M59945" s="36"/>
      <c r="N59945" s="36"/>
    </row>
    <row r="59946" spans="12:14" x14ac:dyDescent="0.25">
      <c r="L59946" s="36"/>
      <c r="M59946" s="36"/>
      <c r="N59946" s="36"/>
    </row>
    <row r="59947" spans="12:14" x14ac:dyDescent="0.25">
      <c r="L59947" s="36"/>
      <c r="M59947" s="36"/>
      <c r="N59947" s="36"/>
    </row>
    <row r="59948" spans="12:14" x14ac:dyDescent="0.25">
      <c r="L59948" s="36"/>
      <c r="M59948" s="36"/>
      <c r="N59948" s="36"/>
    </row>
    <row r="59949" spans="12:14" x14ac:dyDescent="0.25">
      <c r="L59949" s="36"/>
      <c r="M59949" s="36"/>
      <c r="N59949" s="36"/>
    </row>
    <row r="59950" spans="12:14" x14ac:dyDescent="0.25">
      <c r="L59950" s="36"/>
      <c r="M59950" s="36"/>
      <c r="N59950" s="36"/>
    </row>
    <row r="59951" spans="12:14" x14ac:dyDescent="0.25">
      <c r="L59951" s="36"/>
      <c r="M59951" s="36"/>
      <c r="N59951" s="36"/>
    </row>
    <row r="59952" spans="12:14" x14ac:dyDescent="0.25">
      <c r="L59952" s="36"/>
      <c r="M59952" s="36"/>
      <c r="N59952" s="36"/>
    </row>
    <row r="59953" spans="12:14" x14ac:dyDescent="0.25">
      <c r="L59953" s="36"/>
      <c r="M59953" s="36"/>
      <c r="N59953" s="36"/>
    </row>
    <row r="59954" spans="12:14" x14ac:dyDescent="0.25">
      <c r="L59954" s="36"/>
      <c r="M59954" s="36"/>
      <c r="N59954" s="36"/>
    </row>
    <row r="59955" spans="12:14" x14ac:dyDescent="0.25">
      <c r="L59955" s="36"/>
      <c r="M59955" s="36"/>
      <c r="N59955" s="36"/>
    </row>
    <row r="59956" spans="12:14" x14ac:dyDescent="0.25">
      <c r="L59956" s="36"/>
      <c r="M59956" s="36"/>
      <c r="N59956" s="36"/>
    </row>
    <row r="59957" spans="12:14" x14ac:dyDescent="0.25">
      <c r="L59957" s="36"/>
      <c r="M59957" s="36"/>
      <c r="N59957" s="36"/>
    </row>
    <row r="59958" spans="12:14" x14ac:dyDescent="0.25">
      <c r="L59958" s="36"/>
      <c r="M59958" s="36"/>
      <c r="N59958" s="36"/>
    </row>
    <row r="59959" spans="12:14" x14ac:dyDescent="0.25">
      <c r="L59959" s="36"/>
      <c r="M59959" s="36"/>
      <c r="N59959" s="36"/>
    </row>
    <row r="59960" spans="12:14" x14ac:dyDescent="0.25">
      <c r="L59960" s="36"/>
      <c r="M59960" s="36"/>
      <c r="N59960" s="36"/>
    </row>
    <row r="59961" spans="12:14" x14ac:dyDescent="0.25">
      <c r="L59961" s="36"/>
      <c r="M59961" s="36"/>
      <c r="N59961" s="36"/>
    </row>
    <row r="59962" spans="12:14" x14ac:dyDescent="0.25">
      <c r="L59962" s="36"/>
      <c r="M59962" s="36"/>
      <c r="N59962" s="36"/>
    </row>
    <row r="59963" spans="12:14" x14ac:dyDescent="0.25">
      <c r="L59963" s="36"/>
      <c r="M59963" s="36"/>
      <c r="N59963" s="36"/>
    </row>
    <row r="59964" spans="12:14" x14ac:dyDescent="0.25">
      <c r="L59964" s="36"/>
      <c r="M59964" s="36"/>
      <c r="N59964" s="36"/>
    </row>
    <row r="59965" spans="12:14" x14ac:dyDescent="0.25">
      <c r="L59965" s="36"/>
      <c r="M59965" s="36"/>
      <c r="N59965" s="36"/>
    </row>
    <row r="59966" spans="12:14" x14ac:dyDescent="0.25">
      <c r="L59966" s="36"/>
      <c r="M59966" s="36"/>
      <c r="N59966" s="36"/>
    </row>
    <row r="59967" spans="12:14" x14ac:dyDescent="0.25">
      <c r="L59967" s="36"/>
      <c r="M59967" s="36"/>
      <c r="N59967" s="36"/>
    </row>
    <row r="59968" spans="12:14" x14ac:dyDescent="0.25">
      <c r="L59968" s="36"/>
      <c r="M59968" s="36"/>
      <c r="N59968" s="36"/>
    </row>
    <row r="59969" spans="12:14" x14ac:dyDescent="0.25">
      <c r="L59969" s="36"/>
      <c r="M59969" s="36"/>
      <c r="N59969" s="36"/>
    </row>
    <row r="59970" spans="12:14" x14ac:dyDescent="0.25">
      <c r="L59970" s="36"/>
      <c r="M59970" s="36"/>
      <c r="N59970" s="36"/>
    </row>
    <row r="59971" spans="12:14" x14ac:dyDescent="0.25">
      <c r="L59971" s="36"/>
      <c r="M59971" s="36"/>
      <c r="N59971" s="36"/>
    </row>
    <row r="59972" spans="12:14" x14ac:dyDescent="0.25">
      <c r="L59972" s="36"/>
      <c r="M59972" s="36"/>
      <c r="N59972" s="36"/>
    </row>
    <row r="59973" spans="12:14" x14ac:dyDescent="0.25">
      <c r="L59973" s="36"/>
      <c r="M59973" s="36"/>
      <c r="N59973" s="36"/>
    </row>
    <row r="59974" spans="12:14" x14ac:dyDescent="0.25">
      <c r="L59974" s="36"/>
      <c r="M59974" s="36"/>
      <c r="N59974" s="36"/>
    </row>
    <row r="59975" spans="12:14" x14ac:dyDescent="0.25">
      <c r="L59975" s="36"/>
      <c r="M59975" s="36"/>
      <c r="N59975" s="36"/>
    </row>
    <row r="59976" spans="12:14" x14ac:dyDescent="0.25">
      <c r="L59976" s="36"/>
      <c r="M59976" s="36"/>
      <c r="N59976" s="36"/>
    </row>
    <row r="59977" spans="12:14" x14ac:dyDescent="0.25">
      <c r="L59977" s="36"/>
      <c r="M59977" s="36"/>
      <c r="N59977" s="36"/>
    </row>
    <row r="59978" spans="12:14" x14ac:dyDescent="0.25">
      <c r="L59978" s="36"/>
      <c r="M59978" s="36"/>
      <c r="N59978" s="36"/>
    </row>
    <row r="59979" spans="12:14" x14ac:dyDescent="0.25">
      <c r="L59979" s="36"/>
      <c r="M59979" s="36"/>
      <c r="N59979" s="36"/>
    </row>
    <row r="59980" spans="12:14" x14ac:dyDescent="0.25">
      <c r="L59980" s="36"/>
      <c r="M59980" s="36"/>
      <c r="N59980" s="36"/>
    </row>
    <row r="59981" spans="12:14" x14ac:dyDescent="0.25">
      <c r="L59981" s="36"/>
      <c r="M59981" s="36"/>
      <c r="N59981" s="36"/>
    </row>
    <row r="59982" spans="12:14" x14ac:dyDescent="0.25">
      <c r="L59982" s="36"/>
      <c r="M59982" s="36"/>
      <c r="N59982" s="36"/>
    </row>
    <row r="59983" spans="12:14" x14ac:dyDescent="0.25">
      <c r="L59983" s="36"/>
      <c r="M59983" s="36"/>
      <c r="N59983" s="36"/>
    </row>
    <row r="59984" spans="12:14" x14ac:dyDescent="0.25">
      <c r="L59984" s="36"/>
      <c r="M59984" s="36"/>
      <c r="N59984" s="36"/>
    </row>
    <row r="59985" spans="12:14" x14ac:dyDescent="0.25">
      <c r="L59985" s="36"/>
      <c r="M59985" s="36"/>
      <c r="N59985" s="36"/>
    </row>
    <row r="59986" spans="12:14" x14ac:dyDescent="0.25">
      <c r="L59986" s="36"/>
      <c r="M59986" s="36"/>
      <c r="N59986" s="36"/>
    </row>
    <row r="59987" spans="12:14" x14ac:dyDescent="0.25">
      <c r="L59987" s="36"/>
      <c r="M59987" s="36"/>
      <c r="N59987" s="36"/>
    </row>
    <row r="59988" spans="12:14" x14ac:dyDescent="0.25">
      <c r="L59988" s="36"/>
      <c r="M59988" s="36"/>
      <c r="N59988" s="36"/>
    </row>
    <row r="59989" spans="12:14" x14ac:dyDescent="0.25">
      <c r="L59989" s="36"/>
      <c r="M59989" s="36"/>
      <c r="N59989" s="36"/>
    </row>
    <row r="59990" spans="12:14" x14ac:dyDescent="0.25">
      <c r="L59990" s="36"/>
      <c r="M59990" s="36"/>
      <c r="N59990" s="36"/>
    </row>
    <row r="59991" spans="12:14" x14ac:dyDescent="0.25">
      <c r="L59991" s="36"/>
      <c r="M59991" s="36"/>
      <c r="N59991" s="36"/>
    </row>
    <row r="59992" spans="12:14" x14ac:dyDescent="0.25">
      <c r="L59992" s="36"/>
      <c r="M59992" s="36"/>
      <c r="N59992" s="36"/>
    </row>
    <row r="59993" spans="12:14" x14ac:dyDescent="0.25">
      <c r="L59993" s="36"/>
      <c r="M59993" s="36"/>
      <c r="N59993" s="36"/>
    </row>
    <row r="59994" spans="12:14" x14ac:dyDescent="0.25">
      <c r="L59994" s="36"/>
      <c r="M59994" s="36"/>
      <c r="N59994" s="36"/>
    </row>
    <row r="59995" spans="12:14" x14ac:dyDescent="0.25">
      <c r="L59995" s="36"/>
      <c r="M59995" s="36"/>
      <c r="N59995" s="36"/>
    </row>
    <row r="59996" spans="12:14" x14ac:dyDescent="0.25">
      <c r="L59996" s="36"/>
      <c r="M59996" s="36"/>
      <c r="N59996" s="36"/>
    </row>
    <row r="59997" spans="12:14" x14ac:dyDescent="0.25">
      <c r="L59997" s="36"/>
      <c r="M59997" s="36"/>
      <c r="N59997" s="36"/>
    </row>
    <row r="59998" spans="12:14" x14ac:dyDescent="0.25">
      <c r="L59998" s="36"/>
      <c r="M59998" s="36"/>
      <c r="N59998" s="36"/>
    </row>
    <row r="59999" spans="12:14" x14ac:dyDescent="0.25">
      <c r="L59999" s="36"/>
      <c r="M59999" s="36"/>
      <c r="N59999" s="36"/>
    </row>
    <row r="60000" spans="12:14" x14ac:dyDescent="0.25">
      <c r="L60000" s="36"/>
      <c r="M60000" s="36"/>
      <c r="N60000" s="36"/>
    </row>
    <row r="60001" spans="12:14" x14ac:dyDescent="0.25">
      <c r="L60001" s="36"/>
      <c r="M60001" s="36"/>
      <c r="N60001" s="36"/>
    </row>
    <row r="60002" spans="12:14" x14ac:dyDescent="0.25">
      <c r="L60002" s="36"/>
      <c r="M60002" s="36"/>
      <c r="N60002" s="36"/>
    </row>
    <row r="60003" spans="12:14" x14ac:dyDescent="0.25">
      <c r="L60003" s="36"/>
      <c r="M60003" s="36"/>
      <c r="N60003" s="36"/>
    </row>
    <row r="60004" spans="12:14" x14ac:dyDescent="0.25">
      <c r="L60004" s="36"/>
      <c r="M60004" s="36"/>
      <c r="N60004" s="36"/>
    </row>
    <row r="60005" spans="12:14" x14ac:dyDescent="0.25">
      <c r="L60005" s="36"/>
      <c r="M60005" s="36"/>
      <c r="N60005" s="36"/>
    </row>
    <row r="60006" spans="12:14" x14ac:dyDescent="0.25">
      <c r="L60006" s="36"/>
      <c r="M60006" s="36"/>
      <c r="N60006" s="36"/>
    </row>
    <row r="60007" spans="12:14" x14ac:dyDescent="0.25">
      <c r="L60007" s="36"/>
      <c r="M60007" s="36"/>
      <c r="N60007" s="36"/>
    </row>
    <row r="60008" spans="12:14" x14ac:dyDescent="0.25">
      <c r="L60008" s="36"/>
      <c r="M60008" s="36"/>
      <c r="N60008" s="36"/>
    </row>
    <row r="60009" spans="12:14" x14ac:dyDescent="0.25">
      <c r="L60009" s="36"/>
      <c r="M60009" s="36"/>
      <c r="N60009" s="36"/>
    </row>
    <row r="60010" spans="12:14" x14ac:dyDescent="0.25">
      <c r="L60010" s="36"/>
      <c r="M60010" s="36"/>
      <c r="N60010" s="36"/>
    </row>
    <row r="60011" spans="12:14" x14ac:dyDescent="0.25">
      <c r="L60011" s="36"/>
      <c r="M60011" s="36"/>
      <c r="N60011" s="36"/>
    </row>
    <row r="60012" spans="12:14" x14ac:dyDescent="0.25">
      <c r="L60012" s="36"/>
      <c r="M60012" s="36"/>
      <c r="N60012" s="36"/>
    </row>
    <row r="60013" spans="12:14" x14ac:dyDescent="0.25">
      <c r="L60013" s="36"/>
      <c r="M60013" s="36"/>
      <c r="N60013" s="36"/>
    </row>
    <row r="60014" spans="12:14" x14ac:dyDescent="0.25">
      <c r="L60014" s="36"/>
      <c r="M60014" s="36"/>
      <c r="N60014" s="36"/>
    </row>
    <row r="60015" spans="12:14" x14ac:dyDescent="0.25">
      <c r="L60015" s="36"/>
      <c r="M60015" s="36"/>
      <c r="N60015" s="36"/>
    </row>
    <row r="60016" spans="12:14" x14ac:dyDescent="0.25">
      <c r="L60016" s="36"/>
      <c r="M60016" s="36"/>
      <c r="N60016" s="36"/>
    </row>
    <row r="60017" spans="12:14" x14ac:dyDescent="0.25">
      <c r="L60017" s="36"/>
      <c r="M60017" s="36"/>
      <c r="N60017" s="36"/>
    </row>
    <row r="60018" spans="12:14" x14ac:dyDescent="0.25">
      <c r="L60018" s="36"/>
      <c r="M60018" s="36"/>
      <c r="N60018" s="36"/>
    </row>
    <row r="60019" spans="12:14" x14ac:dyDescent="0.25">
      <c r="L60019" s="36"/>
      <c r="M60019" s="36"/>
      <c r="N60019" s="36"/>
    </row>
    <row r="60020" spans="12:14" x14ac:dyDescent="0.25">
      <c r="L60020" s="36"/>
      <c r="M60020" s="36"/>
      <c r="N60020" s="36"/>
    </row>
    <row r="60021" spans="12:14" x14ac:dyDescent="0.25">
      <c r="L60021" s="36"/>
      <c r="M60021" s="36"/>
      <c r="N60021" s="36"/>
    </row>
    <row r="60022" spans="12:14" x14ac:dyDescent="0.25">
      <c r="L60022" s="36"/>
      <c r="M60022" s="36"/>
      <c r="N60022" s="36"/>
    </row>
    <row r="60023" spans="12:14" x14ac:dyDescent="0.25">
      <c r="L60023" s="36"/>
      <c r="M60023" s="36"/>
      <c r="N60023" s="36"/>
    </row>
    <row r="60024" spans="12:14" x14ac:dyDescent="0.25">
      <c r="L60024" s="36"/>
      <c r="M60024" s="36"/>
      <c r="N60024" s="36"/>
    </row>
    <row r="60025" spans="12:14" x14ac:dyDescent="0.25">
      <c r="L60025" s="36"/>
      <c r="M60025" s="36"/>
      <c r="N60025" s="36"/>
    </row>
    <row r="60026" spans="12:14" x14ac:dyDescent="0.25">
      <c r="L60026" s="36"/>
      <c r="M60026" s="36"/>
      <c r="N60026" s="36"/>
    </row>
    <row r="60027" spans="12:14" x14ac:dyDescent="0.25">
      <c r="L60027" s="36"/>
      <c r="M60027" s="36"/>
      <c r="N60027" s="36"/>
    </row>
    <row r="60028" spans="12:14" x14ac:dyDescent="0.25">
      <c r="L60028" s="36"/>
      <c r="M60028" s="36"/>
      <c r="N60028" s="36"/>
    </row>
    <row r="60029" spans="12:14" x14ac:dyDescent="0.25">
      <c r="L60029" s="36"/>
      <c r="M60029" s="36"/>
      <c r="N60029" s="36"/>
    </row>
    <row r="60030" spans="12:14" x14ac:dyDescent="0.25">
      <c r="L60030" s="36"/>
      <c r="M60030" s="36"/>
      <c r="N60030" s="36"/>
    </row>
    <row r="60031" spans="12:14" x14ac:dyDescent="0.25">
      <c r="L60031" s="36"/>
      <c r="M60031" s="36"/>
      <c r="N60031" s="36"/>
    </row>
    <row r="60032" spans="12:14" x14ac:dyDescent="0.25">
      <c r="L60032" s="36"/>
      <c r="M60032" s="36"/>
      <c r="N60032" s="36"/>
    </row>
    <row r="60033" spans="12:14" x14ac:dyDescent="0.25">
      <c r="L60033" s="36"/>
      <c r="M60033" s="36"/>
      <c r="N60033" s="36"/>
    </row>
    <row r="60034" spans="12:14" x14ac:dyDescent="0.25">
      <c r="L60034" s="36"/>
      <c r="M60034" s="36"/>
      <c r="N60034" s="36"/>
    </row>
    <row r="60035" spans="12:14" x14ac:dyDescent="0.25">
      <c r="L60035" s="36"/>
      <c r="M60035" s="36"/>
      <c r="N60035" s="36"/>
    </row>
    <row r="60036" spans="12:14" x14ac:dyDescent="0.25">
      <c r="L60036" s="36"/>
      <c r="M60036" s="36"/>
      <c r="N60036" s="36"/>
    </row>
    <row r="60037" spans="12:14" x14ac:dyDescent="0.25">
      <c r="L60037" s="36"/>
      <c r="M60037" s="36"/>
      <c r="N60037" s="36"/>
    </row>
    <row r="60038" spans="12:14" x14ac:dyDescent="0.25">
      <c r="L60038" s="36"/>
      <c r="M60038" s="36"/>
      <c r="N60038" s="36"/>
    </row>
    <row r="60039" spans="12:14" x14ac:dyDescent="0.25">
      <c r="L60039" s="36"/>
      <c r="M60039" s="36"/>
      <c r="N60039" s="36"/>
    </row>
    <row r="60040" spans="12:14" x14ac:dyDescent="0.25">
      <c r="L60040" s="36"/>
      <c r="M60040" s="36"/>
      <c r="N60040" s="36"/>
    </row>
    <row r="60041" spans="12:14" x14ac:dyDescent="0.25">
      <c r="L60041" s="36"/>
      <c r="M60041" s="36"/>
      <c r="N60041" s="36"/>
    </row>
    <row r="60042" spans="12:14" x14ac:dyDescent="0.25">
      <c r="L60042" s="36"/>
      <c r="M60042" s="36"/>
      <c r="N60042" s="36"/>
    </row>
    <row r="60043" spans="12:14" x14ac:dyDescent="0.25">
      <c r="L60043" s="36"/>
      <c r="M60043" s="36"/>
      <c r="N60043" s="36"/>
    </row>
    <row r="60044" spans="12:14" x14ac:dyDescent="0.25">
      <c r="L60044" s="36"/>
      <c r="M60044" s="36"/>
      <c r="N60044" s="36"/>
    </row>
    <row r="60045" spans="12:14" x14ac:dyDescent="0.25">
      <c r="L60045" s="36"/>
      <c r="M60045" s="36"/>
      <c r="N60045" s="36"/>
    </row>
    <row r="60046" spans="12:14" x14ac:dyDescent="0.25">
      <c r="L60046" s="36"/>
      <c r="M60046" s="36"/>
      <c r="N60046" s="36"/>
    </row>
    <row r="60047" spans="12:14" x14ac:dyDescent="0.25">
      <c r="L60047" s="36"/>
      <c r="M60047" s="36"/>
      <c r="N60047" s="36"/>
    </row>
    <row r="60048" spans="12:14" x14ac:dyDescent="0.25">
      <c r="L60048" s="36"/>
      <c r="M60048" s="36"/>
      <c r="N60048" s="36"/>
    </row>
    <row r="60049" spans="12:14" x14ac:dyDescent="0.25">
      <c r="L60049" s="36"/>
      <c r="M60049" s="36"/>
      <c r="N60049" s="36"/>
    </row>
    <row r="60050" spans="12:14" x14ac:dyDescent="0.25">
      <c r="L60050" s="36"/>
      <c r="M60050" s="36"/>
      <c r="N60050" s="36"/>
    </row>
    <row r="60051" spans="12:14" x14ac:dyDescent="0.25">
      <c r="L60051" s="36"/>
      <c r="M60051" s="36"/>
      <c r="N60051" s="36"/>
    </row>
    <row r="60052" spans="12:14" x14ac:dyDescent="0.25">
      <c r="L60052" s="36"/>
      <c r="M60052" s="36"/>
      <c r="N60052" s="36"/>
    </row>
    <row r="60053" spans="12:14" x14ac:dyDescent="0.25">
      <c r="L60053" s="36"/>
      <c r="M60053" s="36"/>
      <c r="N60053" s="36"/>
    </row>
    <row r="60054" spans="12:14" x14ac:dyDescent="0.25">
      <c r="L60054" s="36"/>
      <c r="M60054" s="36"/>
      <c r="N60054" s="36"/>
    </row>
    <row r="60055" spans="12:14" x14ac:dyDescent="0.25">
      <c r="L60055" s="36"/>
      <c r="M60055" s="36"/>
      <c r="N60055" s="36"/>
    </row>
    <row r="60056" spans="12:14" x14ac:dyDescent="0.25">
      <c r="L60056" s="36"/>
      <c r="M60056" s="36"/>
      <c r="N60056" s="36"/>
    </row>
    <row r="60057" spans="12:14" x14ac:dyDescent="0.25">
      <c r="L60057" s="36"/>
      <c r="M60057" s="36"/>
      <c r="N60057" s="36"/>
    </row>
    <row r="60058" spans="12:14" x14ac:dyDescent="0.25">
      <c r="L60058" s="36"/>
      <c r="M60058" s="36"/>
      <c r="N60058" s="36"/>
    </row>
    <row r="60059" spans="12:14" x14ac:dyDescent="0.25">
      <c r="L60059" s="36"/>
      <c r="M60059" s="36"/>
      <c r="N60059" s="36"/>
    </row>
    <row r="60060" spans="12:14" x14ac:dyDescent="0.25">
      <c r="L60060" s="36"/>
      <c r="M60060" s="36"/>
      <c r="N60060" s="36"/>
    </row>
    <row r="60061" spans="12:14" x14ac:dyDescent="0.25">
      <c r="L60061" s="36"/>
      <c r="M60061" s="36"/>
      <c r="N60061" s="36"/>
    </row>
    <row r="60062" spans="12:14" x14ac:dyDescent="0.25">
      <c r="L60062" s="36"/>
      <c r="M60062" s="36"/>
      <c r="N60062" s="36"/>
    </row>
    <row r="60063" spans="12:14" x14ac:dyDescent="0.25">
      <c r="L60063" s="36"/>
      <c r="M60063" s="36"/>
      <c r="N60063" s="36"/>
    </row>
    <row r="60064" spans="12:14" x14ac:dyDescent="0.25">
      <c r="L60064" s="36"/>
      <c r="M60064" s="36"/>
      <c r="N60064" s="36"/>
    </row>
    <row r="60065" spans="12:14" x14ac:dyDescent="0.25">
      <c r="L60065" s="36"/>
      <c r="M60065" s="36"/>
      <c r="N60065" s="36"/>
    </row>
    <row r="60066" spans="12:14" x14ac:dyDescent="0.25">
      <c r="L60066" s="36"/>
      <c r="M60066" s="36"/>
      <c r="N60066" s="36"/>
    </row>
    <row r="60067" spans="12:14" x14ac:dyDescent="0.25">
      <c r="L60067" s="36"/>
      <c r="M60067" s="36"/>
      <c r="N60067" s="36"/>
    </row>
    <row r="60068" spans="12:14" x14ac:dyDescent="0.25">
      <c r="L60068" s="36"/>
      <c r="M60068" s="36"/>
      <c r="N60068" s="36"/>
    </row>
    <row r="60069" spans="12:14" x14ac:dyDescent="0.25">
      <c r="L60069" s="36"/>
      <c r="M60069" s="36"/>
      <c r="N60069" s="36"/>
    </row>
    <row r="60070" spans="12:14" x14ac:dyDescent="0.25">
      <c r="L60070" s="36"/>
      <c r="M60070" s="36"/>
      <c r="N60070" s="36"/>
    </row>
    <row r="60071" spans="12:14" x14ac:dyDescent="0.25">
      <c r="L60071" s="36"/>
      <c r="M60071" s="36"/>
      <c r="N60071" s="36"/>
    </row>
    <row r="60072" spans="12:14" x14ac:dyDescent="0.25">
      <c r="L60072" s="36"/>
      <c r="M60072" s="36"/>
      <c r="N60072" s="36"/>
    </row>
    <row r="60073" spans="12:14" x14ac:dyDescent="0.25">
      <c r="L60073" s="36"/>
      <c r="M60073" s="36"/>
      <c r="N60073" s="36"/>
    </row>
    <row r="60074" spans="12:14" x14ac:dyDescent="0.25">
      <c r="L60074" s="36"/>
      <c r="M60074" s="36"/>
      <c r="N60074" s="36"/>
    </row>
    <row r="60075" spans="12:14" x14ac:dyDescent="0.25">
      <c r="L60075" s="36"/>
      <c r="M60075" s="36"/>
      <c r="N60075" s="36"/>
    </row>
    <row r="60076" spans="12:14" x14ac:dyDescent="0.25">
      <c r="L60076" s="36"/>
      <c r="M60076" s="36"/>
      <c r="N60076" s="36"/>
    </row>
    <row r="60077" spans="12:14" x14ac:dyDescent="0.25">
      <c r="L60077" s="36"/>
      <c r="M60077" s="36"/>
      <c r="N60077" s="36"/>
    </row>
    <row r="60078" spans="12:14" x14ac:dyDescent="0.25">
      <c r="L60078" s="36"/>
      <c r="M60078" s="36"/>
      <c r="N60078" s="36"/>
    </row>
    <row r="60079" spans="12:14" x14ac:dyDescent="0.25">
      <c r="L60079" s="36"/>
      <c r="M60079" s="36"/>
      <c r="N60079" s="36"/>
    </row>
    <row r="60080" spans="12:14" x14ac:dyDescent="0.25">
      <c r="L60080" s="36"/>
      <c r="M60080" s="36"/>
      <c r="N60080" s="36"/>
    </row>
    <row r="60081" spans="12:14" x14ac:dyDescent="0.25">
      <c r="L60081" s="36"/>
      <c r="M60081" s="36"/>
      <c r="N60081" s="36"/>
    </row>
    <row r="60082" spans="12:14" x14ac:dyDescent="0.25">
      <c r="L60082" s="36"/>
      <c r="M60082" s="36"/>
      <c r="N60082" s="36"/>
    </row>
    <row r="60083" spans="12:14" x14ac:dyDescent="0.25">
      <c r="L60083" s="36"/>
      <c r="M60083" s="36"/>
      <c r="N60083" s="36"/>
    </row>
    <row r="60084" spans="12:14" x14ac:dyDescent="0.25">
      <c r="L60084" s="36"/>
      <c r="M60084" s="36"/>
      <c r="N60084" s="36"/>
    </row>
    <row r="60085" spans="12:14" x14ac:dyDescent="0.25">
      <c r="L60085" s="36"/>
      <c r="M60085" s="36"/>
      <c r="N60085" s="36"/>
    </row>
    <row r="60086" spans="12:14" x14ac:dyDescent="0.25">
      <c r="L60086" s="36"/>
      <c r="M60086" s="36"/>
      <c r="N60086" s="36"/>
    </row>
    <row r="60087" spans="12:14" x14ac:dyDescent="0.25">
      <c r="L60087" s="36"/>
      <c r="M60087" s="36"/>
      <c r="N60087" s="36"/>
    </row>
    <row r="60088" spans="12:14" x14ac:dyDescent="0.25">
      <c r="L60088" s="36"/>
      <c r="M60088" s="36"/>
      <c r="N60088" s="36"/>
    </row>
    <row r="60089" spans="12:14" x14ac:dyDescent="0.25">
      <c r="L60089" s="36"/>
      <c r="M60089" s="36"/>
      <c r="N60089" s="36"/>
    </row>
    <row r="60090" spans="12:14" x14ac:dyDescent="0.25">
      <c r="L60090" s="36"/>
      <c r="M60090" s="36"/>
      <c r="N60090" s="36"/>
    </row>
    <row r="60091" spans="12:14" x14ac:dyDescent="0.25">
      <c r="L60091" s="36"/>
      <c r="M60091" s="36"/>
      <c r="N60091" s="36"/>
    </row>
    <row r="60092" spans="12:14" x14ac:dyDescent="0.25">
      <c r="L60092" s="36"/>
      <c r="M60092" s="36"/>
      <c r="N60092" s="36"/>
    </row>
    <row r="60093" spans="12:14" x14ac:dyDescent="0.25">
      <c r="L60093" s="36"/>
      <c r="M60093" s="36"/>
      <c r="N60093" s="36"/>
    </row>
    <row r="60094" spans="12:14" x14ac:dyDescent="0.25">
      <c r="L60094" s="36"/>
      <c r="M60094" s="36"/>
      <c r="N60094" s="36"/>
    </row>
    <row r="60095" spans="12:14" x14ac:dyDescent="0.25">
      <c r="L60095" s="36"/>
      <c r="M60095" s="36"/>
      <c r="N60095" s="36"/>
    </row>
    <row r="60096" spans="12:14" x14ac:dyDescent="0.25">
      <c r="L60096" s="36"/>
      <c r="M60096" s="36"/>
      <c r="N60096" s="36"/>
    </row>
    <row r="60097" spans="12:14" x14ac:dyDescent="0.25">
      <c r="L60097" s="36"/>
      <c r="M60097" s="36"/>
      <c r="N60097" s="36"/>
    </row>
    <row r="60098" spans="12:14" x14ac:dyDescent="0.25">
      <c r="L60098" s="36"/>
      <c r="M60098" s="36"/>
      <c r="N60098" s="36"/>
    </row>
    <row r="60099" spans="12:14" x14ac:dyDescent="0.25">
      <c r="L60099" s="36"/>
      <c r="M60099" s="36"/>
      <c r="N60099" s="36"/>
    </row>
    <row r="60100" spans="12:14" x14ac:dyDescent="0.25">
      <c r="L60100" s="36"/>
      <c r="M60100" s="36"/>
      <c r="N60100" s="36"/>
    </row>
    <row r="60101" spans="12:14" x14ac:dyDescent="0.25">
      <c r="L60101" s="36"/>
      <c r="M60101" s="36"/>
      <c r="N60101" s="36"/>
    </row>
    <row r="60102" spans="12:14" x14ac:dyDescent="0.25">
      <c r="L60102" s="36"/>
      <c r="M60102" s="36"/>
      <c r="N60102" s="36"/>
    </row>
    <row r="60103" spans="12:14" x14ac:dyDescent="0.25">
      <c r="L60103" s="36"/>
      <c r="M60103" s="36"/>
      <c r="N60103" s="36"/>
    </row>
    <row r="60104" spans="12:14" x14ac:dyDescent="0.25">
      <c r="L60104" s="36"/>
      <c r="M60104" s="36"/>
      <c r="N60104" s="36"/>
    </row>
    <row r="60105" spans="12:14" x14ac:dyDescent="0.25">
      <c r="L60105" s="36"/>
      <c r="M60105" s="36"/>
      <c r="N60105" s="36"/>
    </row>
    <row r="60106" spans="12:14" x14ac:dyDescent="0.25">
      <c r="L60106" s="36"/>
      <c r="M60106" s="36"/>
      <c r="N60106" s="36"/>
    </row>
    <row r="60107" spans="12:14" x14ac:dyDescent="0.25">
      <c r="L60107" s="36"/>
      <c r="M60107" s="36"/>
      <c r="N60107" s="36"/>
    </row>
    <row r="60108" spans="12:14" x14ac:dyDescent="0.25">
      <c r="L60108" s="36"/>
      <c r="M60108" s="36"/>
      <c r="N60108" s="36"/>
    </row>
    <row r="60109" spans="12:14" x14ac:dyDescent="0.25">
      <c r="L60109" s="36"/>
      <c r="M60109" s="36"/>
      <c r="N60109" s="36"/>
    </row>
    <row r="60110" spans="12:14" x14ac:dyDescent="0.25">
      <c r="L60110" s="36"/>
      <c r="M60110" s="36"/>
      <c r="N60110" s="36"/>
    </row>
    <row r="60111" spans="12:14" x14ac:dyDescent="0.25">
      <c r="L60111" s="36"/>
      <c r="M60111" s="36"/>
      <c r="N60111" s="36"/>
    </row>
    <row r="60112" spans="12:14" x14ac:dyDescent="0.25">
      <c r="L60112" s="36"/>
      <c r="M60112" s="36"/>
      <c r="N60112" s="36"/>
    </row>
    <row r="60113" spans="12:14" x14ac:dyDescent="0.25">
      <c r="L60113" s="36"/>
      <c r="M60113" s="36"/>
      <c r="N60113" s="36"/>
    </row>
    <row r="60114" spans="12:14" x14ac:dyDescent="0.25">
      <c r="L60114" s="36"/>
      <c r="M60114" s="36"/>
      <c r="N60114" s="36"/>
    </row>
    <row r="60115" spans="12:14" x14ac:dyDescent="0.25">
      <c r="L60115" s="36"/>
      <c r="M60115" s="36"/>
      <c r="N60115" s="36"/>
    </row>
    <row r="60116" spans="12:14" x14ac:dyDescent="0.25">
      <c r="L60116" s="36"/>
      <c r="M60116" s="36"/>
      <c r="N60116" s="36"/>
    </row>
    <row r="60117" spans="12:14" x14ac:dyDescent="0.25">
      <c r="L60117" s="36"/>
      <c r="M60117" s="36"/>
      <c r="N60117" s="36"/>
    </row>
    <row r="60118" spans="12:14" x14ac:dyDescent="0.25">
      <c r="L60118" s="36"/>
      <c r="M60118" s="36"/>
      <c r="N60118" s="36"/>
    </row>
    <row r="60119" spans="12:14" x14ac:dyDescent="0.25">
      <c r="L60119" s="36"/>
      <c r="M60119" s="36"/>
      <c r="N60119" s="36"/>
    </row>
    <row r="60120" spans="12:14" x14ac:dyDescent="0.25">
      <c r="L60120" s="36"/>
      <c r="M60120" s="36"/>
      <c r="N60120" s="36"/>
    </row>
    <row r="60121" spans="12:14" x14ac:dyDescent="0.25">
      <c r="L60121" s="36"/>
      <c r="M60121" s="36"/>
      <c r="N60121" s="36"/>
    </row>
    <row r="60122" spans="12:14" x14ac:dyDescent="0.25">
      <c r="L60122" s="36"/>
      <c r="M60122" s="36"/>
      <c r="N60122" s="36"/>
    </row>
    <row r="60123" spans="12:14" x14ac:dyDescent="0.25">
      <c r="L60123" s="36"/>
      <c r="M60123" s="36"/>
      <c r="N60123" s="36"/>
    </row>
    <row r="60124" spans="12:14" x14ac:dyDescent="0.25">
      <c r="L60124" s="36"/>
      <c r="M60124" s="36"/>
      <c r="N60124" s="36"/>
    </row>
    <row r="60125" spans="12:14" x14ac:dyDescent="0.25">
      <c r="L60125" s="36"/>
      <c r="M60125" s="36"/>
      <c r="N60125" s="36"/>
    </row>
    <row r="60126" spans="12:14" x14ac:dyDescent="0.25">
      <c r="L60126" s="36"/>
      <c r="M60126" s="36"/>
      <c r="N60126" s="36"/>
    </row>
    <row r="60127" spans="12:14" x14ac:dyDescent="0.25">
      <c r="L60127" s="36"/>
      <c r="M60127" s="36"/>
      <c r="N60127" s="36"/>
    </row>
    <row r="60128" spans="12:14" x14ac:dyDescent="0.25">
      <c r="L60128" s="36"/>
      <c r="M60128" s="36"/>
      <c r="N60128" s="36"/>
    </row>
    <row r="60129" spans="12:14" x14ac:dyDescent="0.25">
      <c r="L60129" s="36"/>
      <c r="M60129" s="36"/>
      <c r="N60129" s="36"/>
    </row>
    <row r="60130" spans="12:14" x14ac:dyDescent="0.25">
      <c r="L60130" s="36"/>
      <c r="M60130" s="36"/>
      <c r="N60130" s="36"/>
    </row>
    <row r="60131" spans="12:14" x14ac:dyDescent="0.25">
      <c r="L60131" s="36"/>
      <c r="M60131" s="36"/>
      <c r="N60131" s="36"/>
    </row>
    <row r="60132" spans="12:14" x14ac:dyDescent="0.25">
      <c r="L60132" s="36"/>
      <c r="M60132" s="36"/>
      <c r="N60132" s="36"/>
    </row>
    <row r="60133" spans="12:14" x14ac:dyDescent="0.25">
      <c r="L60133" s="36"/>
      <c r="M60133" s="36"/>
      <c r="N60133" s="36"/>
    </row>
    <row r="60134" spans="12:14" x14ac:dyDescent="0.25">
      <c r="L60134" s="36"/>
      <c r="M60134" s="36"/>
      <c r="N60134" s="36"/>
    </row>
    <row r="60135" spans="12:14" x14ac:dyDescent="0.25">
      <c r="L60135" s="36"/>
      <c r="M60135" s="36"/>
      <c r="N60135" s="36"/>
    </row>
    <row r="60136" spans="12:14" x14ac:dyDescent="0.25">
      <c r="L60136" s="36"/>
      <c r="M60136" s="36"/>
      <c r="N60136" s="36"/>
    </row>
    <row r="60137" spans="12:14" x14ac:dyDescent="0.25">
      <c r="L60137" s="36"/>
      <c r="M60137" s="36"/>
      <c r="N60137" s="36"/>
    </row>
    <row r="60138" spans="12:14" x14ac:dyDescent="0.25">
      <c r="L60138" s="36"/>
      <c r="M60138" s="36"/>
      <c r="N60138" s="36"/>
    </row>
    <row r="60139" spans="12:14" x14ac:dyDescent="0.25">
      <c r="L60139" s="36"/>
      <c r="M60139" s="36"/>
      <c r="N60139" s="36"/>
    </row>
    <row r="60140" spans="12:14" x14ac:dyDescent="0.25">
      <c r="L60140" s="36"/>
      <c r="M60140" s="36"/>
      <c r="N60140" s="36"/>
    </row>
    <row r="60141" spans="12:14" x14ac:dyDescent="0.25">
      <c r="L60141" s="36"/>
      <c r="M60141" s="36"/>
      <c r="N60141" s="36"/>
    </row>
    <row r="60142" spans="12:14" x14ac:dyDescent="0.25">
      <c r="L60142" s="36"/>
      <c r="M60142" s="36"/>
      <c r="N60142" s="36"/>
    </row>
    <row r="60143" spans="12:14" x14ac:dyDescent="0.25">
      <c r="L60143" s="36"/>
      <c r="M60143" s="36"/>
      <c r="N60143" s="36"/>
    </row>
    <row r="60144" spans="12:14" x14ac:dyDescent="0.25">
      <c r="L60144" s="36"/>
      <c r="M60144" s="36"/>
      <c r="N60144" s="36"/>
    </row>
    <row r="60145" spans="12:14" x14ac:dyDescent="0.25">
      <c r="L60145" s="36"/>
      <c r="M60145" s="36"/>
      <c r="N60145" s="36"/>
    </row>
    <row r="60146" spans="12:14" x14ac:dyDescent="0.25">
      <c r="L60146" s="36"/>
      <c r="M60146" s="36"/>
      <c r="N60146" s="36"/>
    </row>
    <row r="60147" spans="12:14" x14ac:dyDescent="0.25">
      <c r="L60147" s="36"/>
      <c r="M60147" s="36"/>
      <c r="N60147" s="36"/>
    </row>
    <row r="60148" spans="12:14" x14ac:dyDescent="0.25">
      <c r="L60148" s="36"/>
      <c r="M60148" s="36"/>
      <c r="N60148" s="36"/>
    </row>
    <row r="60149" spans="12:14" x14ac:dyDescent="0.25">
      <c r="L60149" s="36"/>
      <c r="M60149" s="36"/>
      <c r="N60149" s="36"/>
    </row>
    <row r="60150" spans="12:14" x14ac:dyDescent="0.25">
      <c r="L60150" s="36"/>
      <c r="M60150" s="36"/>
      <c r="N60150" s="36"/>
    </row>
    <row r="60151" spans="12:14" x14ac:dyDescent="0.25">
      <c r="L60151" s="36"/>
      <c r="M60151" s="36"/>
      <c r="N60151" s="36"/>
    </row>
    <row r="60152" spans="12:14" x14ac:dyDescent="0.25">
      <c r="L60152" s="36"/>
      <c r="M60152" s="36"/>
      <c r="N60152" s="36"/>
    </row>
    <row r="60153" spans="12:14" x14ac:dyDescent="0.25">
      <c r="L60153" s="36"/>
      <c r="M60153" s="36"/>
      <c r="N60153" s="36"/>
    </row>
    <row r="60154" spans="12:14" x14ac:dyDescent="0.25">
      <c r="L60154" s="36"/>
      <c r="M60154" s="36"/>
      <c r="N60154" s="36"/>
    </row>
    <row r="60155" spans="12:14" x14ac:dyDescent="0.25">
      <c r="L60155" s="36"/>
      <c r="M60155" s="36"/>
      <c r="N60155" s="36"/>
    </row>
    <row r="60156" spans="12:14" x14ac:dyDescent="0.25">
      <c r="L60156" s="36"/>
      <c r="M60156" s="36"/>
      <c r="N60156" s="36"/>
    </row>
    <row r="60157" spans="12:14" x14ac:dyDescent="0.25">
      <c r="L60157" s="36"/>
      <c r="M60157" s="36"/>
      <c r="N60157" s="36"/>
    </row>
    <row r="60158" spans="12:14" x14ac:dyDescent="0.25">
      <c r="L60158" s="36"/>
      <c r="M60158" s="36"/>
      <c r="N60158" s="36"/>
    </row>
    <row r="60159" spans="12:14" x14ac:dyDescent="0.25">
      <c r="L60159" s="36"/>
      <c r="M60159" s="36"/>
      <c r="N60159" s="36"/>
    </row>
    <row r="60160" spans="12:14" x14ac:dyDescent="0.25">
      <c r="L60160" s="36"/>
      <c r="M60160" s="36"/>
      <c r="N60160" s="36"/>
    </row>
    <row r="60161" spans="12:14" x14ac:dyDescent="0.25">
      <c r="L60161" s="36"/>
      <c r="M60161" s="36"/>
      <c r="N60161" s="36"/>
    </row>
    <row r="60162" spans="12:14" x14ac:dyDescent="0.25">
      <c r="L60162" s="36"/>
      <c r="M60162" s="36"/>
      <c r="N60162" s="36"/>
    </row>
    <row r="60163" spans="12:14" x14ac:dyDescent="0.25">
      <c r="L60163" s="36"/>
      <c r="M60163" s="36"/>
      <c r="N60163" s="36"/>
    </row>
    <row r="60164" spans="12:14" x14ac:dyDescent="0.25">
      <c r="L60164" s="36"/>
      <c r="M60164" s="36"/>
      <c r="N60164" s="36"/>
    </row>
    <row r="60165" spans="12:14" x14ac:dyDescent="0.25">
      <c r="L60165" s="36"/>
      <c r="M60165" s="36"/>
      <c r="N60165" s="36"/>
    </row>
    <row r="60166" spans="12:14" x14ac:dyDescent="0.25">
      <c r="L60166" s="36"/>
      <c r="M60166" s="36"/>
      <c r="N60166" s="36"/>
    </row>
    <row r="60167" spans="12:14" x14ac:dyDescent="0.25">
      <c r="L60167" s="36"/>
      <c r="M60167" s="36"/>
      <c r="N60167" s="36"/>
    </row>
    <row r="60168" spans="12:14" x14ac:dyDescent="0.25">
      <c r="L60168" s="36"/>
      <c r="M60168" s="36"/>
      <c r="N60168" s="36"/>
    </row>
    <row r="60169" spans="12:14" x14ac:dyDescent="0.25">
      <c r="L60169" s="36"/>
      <c r="M60169" s="36"/>
      <c r="N60169" s="36"/>
    </row>
    <row r="60170" spans="12:14" x14ac:dyDescent="0.25">
      <c r="L60170" s="36"/>
      <c r="M60170" s="36"/>
      <c r="N60170" s="36"/>
    </row>
    <row r="60171" spans="12:14" x14ac:dyDescent="0.25">
      <c r="L60171" s="36"/>
      <c r="M60171" s="36"/>
      <c r="N60171" s="36"/>
    </row>
    <row r="60172" spans="12:14" x14ac:dyDescent="0.25">
      <c r="L60172" s="36"/>
      <c r="M60172" s="36"/>
      <c r="N60172" s="36"/>
    </row>
    <row r="60173" spans="12:14" x14ac:dyDescent="0.25">
      <c r="L60173" s="36"/>
      <c r="M60173" s="36"/>
      <c r="N60173" s="36"/>
    </row>
    <row r="60174" spans="12:14" x14ac:dyDescent="0.25">
      <c r="L60174" s="36"/>
      <c r="M60174" s="36"/>
      <c r="N60174" s="36"/>
    </row>
    <row r="60175" spans="12:14" x14ac:dyDescent="0.25">
      <c r="L60175" s="36"/>
      <c r="M60175" s="36"/>
      <c r="N60175" s="36"/>
    </row>
    <row r="60176" spans="12:14" x14ac:dyDescent="0.25">
      <c r="L60176" s="36"/>
      <c r="M60176" s="36"/>
      <c r="N60176" s="36"/>
    </row>
    <row r="60177" spans="12:14" x14ac:dyDescent="0.25">
      <c r="L60177" s="36"/>
      <c r="M60177" s="36"/>
      <c r="N60177" s="36"/>
    </row>
    <row r="60178" spans="12:14" x14ac:dyDescent="0.25">
      <c r="L60178" s="36"/>
      <c r="M60178" s="36"/>
      <c r="N60178" s="36"/>
    </row>
    <row r="60179" spans="12:14" x14ac:dyDescent="0.25">
      <c r="L60179" s="36"/>
      <c r="M60179" s="36"/>
      <c r="N60179" s="36"/>
    </row>
    <row r="60180" spans="12:14" x14ac:dyDescent="0.25">
      <c r="L60180" s="36"/>
      <c r="M60180" s="36"/>
      <c r="N60180" s="36"/>
    </row>
    <row r="60181" spans="12:14" x14ac:dyDescent="0.25">
      <c r="L60181" s="36"/>
      <c r="M60181" s="36"/>
      <c r="N60181" s="36"/>
    </row>
    <row r="60182" spans="12:14" x14ac:dyDescent="0.25">
      <c r="L60182" s="36"/>
      <c r="M60182" s="36"/>
      <c r="N60182" s="36"/>
    </row>
    <row r="60183" spans="12:14" x14ac:dyDescent="0.25">
      <c r="L60183" s="36"/>
      <c r="M60183" s="36"/>
      <c r="N60183" s="36"/>
    </row>
    <row r="60184" spans="12:14" x14ac:dyDescent="0.25">
      <c r="L60184" s="36"/>
      <c r="M60184" s="36"/>
      <c r="N60184" s="36"/>
    </row>
    <row r="60185" spans="12:14" x14ac:dyDescent="0.25">
      <c r="L60185" s="36"/>
      <c r="M60185" s="36"/>
      <c r="N60185" s="36"/>
    </row>
    <row r="60186" spans="12:14" x14ac:dyDescent="0.25">
      <c r="L60186" s="36"/>
      <c r="M60186" s="36"/>
      <c r="N60186" s="36"/>
    </row>
    <row r="60187" spans="12:14" x14ac:dyDescent="0.25">
      <c r="L60187" s="36"/>
      <c r="M60187" s="36"/>
      <c r="N60187" s="36"/>
    </row>
    <row r="60188" spans="12:14" x14ac:dyDescent="0.25">
      <c r="L60188" s="36"/>
      <c r="M60188" s="36"/>
      <c r="N60188" s="36"/>
    </row>
    <row r="60189" spans="12:14" x14ac:dyDescent="0.25">
      <c r="L60189" s="36"/>
      <c r="M60189" s="36"/>
      <c r="N60189" s="36"/>
    </row>
    <row r="60190" spans="12:14" x14ac:dyDescent="0.25">
      <c r="L60190" s="36"/>
      <c r="M60190" s="36"/>
      <c r="N60190" s="36"/>
    </row>
    <row r="60191" spans="12:14" x14ac:dyDescent="0.25">
      <c r="L60191" s="36"/>
      <c r="M60191" s="36"/>
      <c r="N60191" s="36"/>
    </row>
    <row r="60192" spans="12:14" x14ac:dyDescent="0.25">
      <c r="L60192" s="36"/>
      <c r="M60192" s="36"/>
      <c r="N60192" s="36"/>
    </row>
    <row r="60193" spans="12:14" x14ac:dyDescent="0.25">
      <c r="L60193" s="36"/>
      <c r="M60193" s="36"/>
      <c r="N60193" s="36"/>
    </row>
    <row r="60194" spans="12:14" x14ac:dyDescent="0.25">
      <c r="L60194" s="36"/>
      <c r="M60194" s="36"/>
      <c r="N60194" s="36"/>
    </row>
    <row r="60195" spans="12:14" x14ac:dyDescent="0.25">
      <c r="L60195" s="36"/>
      <c r="M60195" s="36"/>
      <c r="N60195" s="36"/>
    </row>
    <row r="60196" spans="12:14" x14ac:dyDescent="0.25">
      <c r="L60196" s="36"/>
      <c r="M60196" s="36"/>
      <c r="N60196" s="36"/>
    </row>
    <row r="60197" spans="12:14" x14ac:dyDescent="0.25">
      <c r="L60197" s="36"/>
      <c r="M60197" s="36"/>
      <c r="N60197" s="36"/>
    </row>
    <row r="60198" spans="12:14" x14ac:dyDescent="0.25">
      <c r="L60198" s="36"/>
      <c r="M60198" s="36"/>
      <c r="N60198" s="36"/>
    </row>
    <row r="60199" spans="12:14" x14ac:dyDescent="0.25">
      <c r="L60199" s="36"/>
      <c r="M60199" s="36"/>
      <c r="N60199" s="36"/>
    </row>
    <row r="60200" spans="12:14" x14ac:dyDescent="0.25">
      <c r="L60200" s="36"/>
      <c r="M60200" s="36"/>
      <c r="N60200" s="36"/>
    </row>
    <row r="60201" spans="12:14" x14ac:dyDescent="0.25">
      <c r="L60201" s="36"/>
      <c r="M60201" s="36"/>
      <c r="N60201" s="36"/>
    </row>
    <row r="60202" spans="12:14" x14ac:dyDescent="0.25">
      <c r="L60202" s="36"/>
      <c r="M60202" s="36"/>
      <c r="N60202" s="36"/>
    </row>
    <row r="60203" spans="12:14" x14ac:dyDescent="0.25">
      <c r="L60203" s="36"/>
      <c r="M60203" s="36"/>
      <c r="N60203" s="36"/>
    </row>
    <row r="60204" spans="12:14" x14ac:dyDescent="0.25">
      <c r="L60204" s="36"/>
      <c r="M60204" s="36"/>
      <c r="N60204" s="36"/>
    </row>
    <row r="60205" spans="12:14" x14ac:dyDescent="0.25">
      <c r="L60205" s="36"/>
      <c r="M60205" s="36"/>
      <c r="N60205" s="36"/>
    </row>
    <row r="60206" spans="12:14" x14ac:dyDescent="0.25">
      <c r="L60206" s="36"/>
      <c r="M60206" s="36"/>
      <c r="N60206" s="36"/>
    </row>
    <row r="60207" spans="12:14" x14ac:dyDescent="0.25">
      <c r="L60207" s="36"/>
      <c r="M60207" s="36"/>
      <c r="N60207" s="36"/>
    </row>
    <row r="60208" spans="12:14" x14ac:dyDescent="0.25">
      <c r="L60208" s="36"/>
      <c r="M60208" s="36"/>
      <c r="N60208" s="36"/>
    </row>
    <row r="60209" spans="12:14" x14ac:dyDescent="0.25">
      <c r="L60209" s="36"/>
      <c r="M60209" s="36"/>
      <c r="N60209" s="36"/>
    </row>
    <row r="60210" spans="12:14" x14ac:dyDescent="0.25">
      <c r="L60210" s="36"/>
      <c r="M60210" s="36"/>
      <c r="N60210" s="36"/>
    </row>
    <row r="60211" spans="12:14" x14ac:dyDescent="0.25">
      <c r="L60211" s="36"/>
      <c r="M60211" s="36"/>
      <c r="N60211" s="36"/>
    </row>
    <row r="60212" spans="12:14" x14ac:dyDescent="0.25">
      <c r="L60212" s="36"/>
      <c r="M60212" s="36"/>
      <c r="N60212" s="36"/>
    </row>
    <row r="60213" spans="12:14" x14ac:dyDescent="0.25">
      <c r="L60213" s="36"/>
      <c r="M60213" s="36"/>
      <c r="N60213" s="36"/>
    </row>
    <row r="60214" spans="12:14" x14ac:dyDescent="0.25">
      <c r="L60214" s="36"/>
      <c r="M60214" s="36"/>
      <c r="N60214" s="36"/>
    </row>
    <row r="60215" spans="12:14" x14ac:dyDescent="0.25">
      <c r="L60215" s="36"/>
      <c r="M60215" s="36"/>
      <c r="N60215" s="36"/>
    </row>
    <row r="60216" spans="12:14" x14ac:dyDescent="0.25">
      <c r="L60216" s="36"/>
      <c r="M60216" s="36"/>
      <c r="N60216" s="36"/>
    </row>
    <row r="60217" spans="12:14" x14ac:dyDescent="0.25">
      <c r="L60217" s="36"/>
      <c r="M60217" s="36"/>
      <c r="N60217" s="36"/>
    </row>
    <row r="60218" spans="12:14" x14ac:dyDescent="0.25">
      <c r="L60218" s="36"/>
      <c r="M60218" s="36"/>
      <c r="N60218" s="36"/>
    </row>
    <row r="60219" spans="12:14" x14ac:dyDescent="0.25">
      <c r="L60219" s="36"/>
      <c r="M60219" s="36"/>
      <c r="N60219" s="36"/>
    </row>
    <row r="60220" spans="12:14" x14ac:dyDescent="0.25">
      <c r="L60220" s="36"/>
      <c r="M60220" s="36"/>
      <c r="N60220" s="36"/>
    </row>
    <row r="60221" spans="12:14" x14ac:dyDescent="0.25">
      <c r="L60221" s="36"/>
      <c r="M60221" s="36"/>
      <c r="N60221" s="36"/>
    </row>
    <row r="60222" spans="12:14" x14ac:dyDescent="0.25">
      <c r="L60222" s="36"/>
      <c r="M60222" s="36"/>
      <c r="N60222" s="36"/>
    </row>
    <row r="60223" spans="12:14" x14ac:dyDescent="0.25">
      <c r="L60223" s="36"/>
      <c r="M60223" s="36"/>
      <c r="N60223" s="36"/>
    </row>
    <row r="60224" spans="12:14" x14ac:dyDescent="0.25">
      <c r="L60224" s="36"/>
      <c r="M60224" s="36"/>
      <c r="N60224" s="36"/>
    </row>
    <row r="60225" spans="12:14" x14ac:dyDescent="0.25">
      <c r="L60225" s="36"/>
      <c r="M60225" s="36"/>
      <c r="N60225" s="36"/>
    </row>
    <row r="60226" spans="12:14" x14ac:dyDescent="0.25">
      <c r="L60226" s="36"/>
      <c r="M60226" s="36"/>
      <c r="N60226" s="36"/>
    </row>
    <row r="60227" spans="12:14" x14ac:dyDescent="0.25">
      <c r="L60227" s="36"/>
      <c r="M60227" s="36"/>
      <c r="N60227" s="36"/>
    </row>
    <row r="60228" spans="12:14" x14ac:dyDescent="0.25">
      <c r="L60228" s="36"/>
      <c r="M60228" s="36"/>
      <c r="N60228" s="36"/>
    </row>
    <row r="60229" spans="12:14" x14ac:dyDescent="0.25">
      <c r="L60229" s="36"/>
      <c r="M60229" s="36"/>
      <c r="N60229" s="36"/>
    </row>
    <row r="60230" spans="12:14" x14ac:dyDescent="0.25">
      <c r="L60230" s="36"/>
      <c r="M60230" s="36"/>
      <c r="N60230" s="36"/>
    </row>
    <row r="60231" spans="12:14" x14ac:dyDescent="0.25">
      <c r="L60231" s="36"/>
      <c r="M60231" s="36"/>
      <c r="N60231" s="36"/>
    </row>
    <row r="60232" spans="12:14" x14ac:dyDescent="0.25">
      <c r="L60232" s="36"/>
      <c r="M60232" s="36"/>
      <c r="N60232" s="36"/>
    </row>
    <row r="60233" spans="12:14" x14ac:dyDescent="0.25">
      <c r="L60233" s="36"/>
      <c r="M60233" s="36"/>
      <c r="N60233" s="36"/>
    </row>
    <row r="60234" spans="12:14" x14ac:dyDescent="0.25">
      <c r="L60234" s="36"/>
      <c r="M60234" s="36"/>
      <c r="N60234" s="36"/>
    </row>
    <row r="60235" spans="12:14" x14ac:dyDescent="0.25">
      <c r="L60235" s="36"/>
      <c r="M60235" s="36"/>
      <c r="N60235" s="36"/>
    </row>
    <row r="60236" spans="12:14" x14ac:dyDescent="0.25">
      <c r="L60236" s="36"/>
      <c r="M60236" s="36"/>
      <c r="N60236" s="36"/>
    </row>
    <row r="60237" spans="12:14" x14ac:dyDescent="0.25">
      <c r="L60237" s="36"/>
      <c r="M60237" s="36"/>
      <c r="N60237" s="36"/>
    </row>
    <row r="60238" spans="12:14" x14ac:dyDescent="0.25">
      <c r="L60238" s="36"/>
      <c r="M60238" s="36"/>
      <c r="N60238" s="36"/>
    </row>
    <row r="60239" spans="12:14" x14ac:dyDescent="0.25">
      <c r="L60239" s="36"/>
      <c r="M60239" s="36"/>
      <c r="N60239" s="36"/>
    </row>
    <row r="60240" spans="12:14" x14ac:dyDescent="0.25">
      <c r="L60240" s="36"/>
      <c r="M60240" s="36"/>
      <c r="N60240" s="36"/>
    </row>
    <row r="60241" spans="12:14" x14ac:dyDescent="0.25">
      <c r="L60241" s="36"/>
      <c r="M60241" s="36"/>
      <c r="N60241" s="36"/>
    </row>
    <row r="60242" spans="12:14" x14ac:dyDescent="0.25">
      <c r="L60242" s="36"/>
      <c r="M60242" s="36"/>
      <c r="N60242" s="36"/>
    </row>
    <row r="60243" spans="12:14" x14ac:dyDescent="0.25">
      <c r="L60243" s="36"/>
      <c r="M60243" s="36"/>
      <c r="N60243" s="36"/>
    </row>
    <row r="60244" spans="12:14" x14ac:dyDescent="0.25">
      <c r="L60244" s="36"/>
      <c r="M60244" s="36"/>
      <c r="N60244" s="36"/>
    </row>
    <row r="60245" spans="12:14" x14ac:dyDescent="0.25">
      <c r="L60245" s="36"/>
      <c r="M60245" s="36"/>
      <c r="N60245" s="36"/>
    </row>
    <row r="60246" spans="12:14" x14ac:dyDescent="0.25">
      <c r="L60246" s="36"/>
      <c r="M60246" s="36"/>
      <c r="N60246" s="36"/>
    </row>
    <row r="60247" spans="12:14" x14ac:dyDescent="0.25">
      <c r="L60247" s="36"/>
      <c r="M60247" s="36"/>
      <c r="N60247" s="36"/>
    </row>
    <row r="60248" spans="12:14" x14ac:dyDescent="0.25">
      <c r="L60248" s="36"/>
      <c r="M60248" s="36"/>
      <c r="N60248" s="36"/>
    </row>
    <row r="60249" spans="12:14" x14ac:dyDescent="0.25">
      <c r="L60249" s="36"/>
      <c r="M60249" s="36"/>
      <c r="N60249" s="36"/>
    </row>
    <row r="60250" spans="12:14" x14ac:dyDescent="0.25">
      <c r="L60250" s="36"/>
      <c r="M60250" s="36"/>
      <c r="N60250" s="36"/>
    </row>
    <row r="60251" spans="12:14" x14ac:dyDescent="0.25">
      <c r="L60251" s="36"/>
      <c r="M60251" s="36"/>
      <c r="N60251" s="36"/>
    </row>
    <row r="60252" spans="12:14" x14ac:dyDescent="0.25">
      <c r="L60252" s="36"/>
      <c r="M60252" s="36"/>
      <c r="N60252" s="36"/>
    </row>
    <row r="60253" spans="12:14" x14ac:dyDescent="0.25">
      <c r="L60253" s="36"/>
      <c r="M60253" s="36"/>
      <c r="N60253" s="36"/>
    </row>
    <row r="60254" spans="12:14" x14ac:dyDescent="0.25">
      <c r="L60254" s="36"/>
      <c r="M60254" s="36"/>
      <c r="N60254" s="36"/>
    </row>
    <row r="60255" spans="12:14" x14ac:dyDescent="0.25">
      <c r="L60255" s="36"/>
      <c r="M60255" s="36"/>
      <c r="N60255" s="36"/>
    </row>
    <row r="60256" spans="12:14" x14ac:dyDescent="0.25">
      <c r="L60256" s="36"/>
      <c r="M60256" s="36"/>
      <c r="N60256" s="36"/>
    </row>
    <row r="60257" spans="12:14" x14ac:dyDescent="0.25">
      <c r="L60257" s="36"/>
      <c r="M60257" s="36"/>
      <c r="N60257" s="36"/>
    </row>
    <row r="60258" spans="12:14" x14ac:dyDescent="0.25">
      <c r="L60258" s="36"/>
      <c r="M60258" s="36"/>
      <c r="N60258" s="36"/>
    </row>
    <row r="60259" spans="12:14" x14ac:dyDescent="0.25">
      <c r="L60259" s="36"/>
      <c r="M60259" s="36"/>
      <c r="N60259" s="36"/>
    </row>
    <row r="60260" spans="12:14" x14ac:dyDescent="0.25">
      <c r="L60260" s="36"/>
      <c r="M60260" s="36"/>
      <c r="N60260" s="36"/>
    </row>
    <row r="60261" spans="12:14" x14ac:dyDescent="0.25">
      <c r="L60261" s="36"/>
      <c r="M60261" s="36"/>
      <c r="N60261" s="36"/>
    </row>
    <row r="60262" spans="12:14" x14ac:dyDescent="0.25">
      <c r="L60262" s="36"/>
      <c r="M60262" s="36"/>
      <c r="N60262" s="36"/>
    </row>
    <row r="60263" spans="12:14" x14ac:dyDescent="0.25">
      <c r="L60263" s="36"/>
      <c r="M60263" s="36"/>
      <c r="N60263" s="36"/>
    </row>
    <row r="60264" spans="12:14" x14ac:dyDescent="0.25">
      <c r="L60264" s="36"/>
      <c r="M60264" s="36"/>
      <c r="N60264" s="36"/>
    </row>
    <row r="60265" spans="12:14" x14ac:dyDescent="0.25">
      <c r="L60265" s="36"/>
      <c r="M60265" s="36"/>
      <c r="N60265" s="36"/>
    </row>
    <row r="60266" spans="12:14" x14ac:dyDescent="0.25">
      <c r="L60266" s="36"/>
      <c r="M60266" s="36"/>
      <c r="N60266" s="36"/>
    </row>
    <row r="60267" spans="12:14" x14ac:dyDescent="0.25">
      <c r="L60267" s="36"/>
      <c r="M60267" s="36"/>
      <c r="N60267" s="36"/>
    </row>
    <row r="60268" spans="12:14" x14ac:dyDescent="0.25">
      <c r="L60268" s="36"/>
      <c r="M60268" s="36"/>
      <c r="N60268" s="36"/>
    </row>
    <row r="60269" spans="12:14" x14ac:dyDescent="0.25">
      <c r="L60269" s="36"/>
      <c r="M60269" s="36"/>
      <c r="N60269" s="36"/>
    </row>
    <row r="60270" spans="12:14" x14ac:dyDescent="0.25">
      <c r="L60270" s="36"/>
      <c r="M60270" s="36"/>
      <c r="N60270" s="36"/>
    </row>
    <row r="60271" spans="12:14" x14ac:dyDescent="0.25">
      <c r="L60271" s="36"/>
      <c r="M60271" s="36"/>
      <c r="N60271" s="36"/>
    </row>
    <row r="60272" spans="12:14" x14ac:dyDescent="0.25">
      <c r="L60272" s="36"/>
      <c r="M60272" s="36"/>
      <c r="N60272" s="36"/>
    </row>
    <row r="60273" spans="12:14" x14ac:dyDescent="0.25">
      <c r="L60273" s="36"/>
      <c r="M60273" s="36"/>
      <c r="N60273" s="36"/>
    </row>
    <row r="60274" spans="12:14" x14ac:dyDescent="0.25">
      <c r="L60274" s="36"/>
      <c r="M60274" s="36"/>
      <c r="N60274" s="36"/>
    </row>
    <row r="60275" spans="12:14" x14ac:dyDescent="0.25">
      <c r="L60275" s="36"/>
      <c r="M60275" s="36"/>
      <c r="N60275" s="36"/>
    </row>
    <row r="60276" spans="12:14" x14ac:dyDescent="0.25">
      <c r="L60276" s="36"/>
      <c r="M60276" s="36"/>
      <c r="N60276" s="36"/>
    </row>
    <row r="60277" spans="12:14" x14ac:dyDescent="0.25">
      <c r="L60277" s="36"/>
      <c r="M60277" s="36"/>
      <c r="N60277" s="36"/>
    </row>
    <row r="60278" spans="12:14" x14ac:dyDescent="0.25">
      <c r="L60278" s="36"/>
      <c r="M60278" s="36"/>
      <c r="N60278" s="36"/>
    </row>
    <row r="60279" spans="12:14" x14ac:dyDescent="0.25">
      <c r="L60279" s="36"/>
      <c r="M60279" s="36"/>
      <c r="N60279" s="36"/>
    </row>
    <row r="60280" spans="12:14" x14ac:dyDescent="0.25">
      <c r="L60280" s="36"/>
      <c r="M60280" s="36"/>
      <c r="N60280" s="36"/>
    </row>
    <row r="60281" spans="12:14" x14ac:dyDescent="0.25">
      <c r="L60281" s="36"/>
      <c r="M60281" s="36"/>
      <c r="N60281" s="36"/>
    </row>
    <row r="60282" spans="12:14" x14ac:dyDescent="0.25">
      <c r="L60282" s="36"/>
      <c r="M60282" s="36"/>
      <c r="N60282" s="36"/>
    </row>
    <row r="60283" spans="12:14" x14ac:dyDescent="0.25">
      <c r="L60283" s="36"/>
      <c r="M60283" s="36"/>
      <c r="N60283" s="36"/>
    </row>
    <row r="60284" spans="12:14" x14ac:dyDescent="0.25">
      <c r="L60284" s="36"/>
      <c r="M60284" s="36"/>
      <c r="N60284" s="36"/>
    </row>
    <row r="60285" spans="12:14" x14ac:dyDescent="0.25">
      <c r="L60285" s="36"/>
      <c r="M60285" s="36"/>
      <c r="N60285" s="36"/>
    </row>
    <row r="60286" spans="12:14" x14ac:dyDescent="0.25">
      <c r="L60286" s="36"/>
      <c r="M60286" s="36"/>
      <c r="N60286" s="36"/>
    </row>
    <row r="60287" spans="12:14" x14ac:dyDescent="0.25">
      <c r="L60287" s="36"/>
      <c r="M60287" s="36"/>
      <c r="N60287" s="36"/>
    </row>
    <row r="60288" spans="12:14" x14ac:dyDescent="0.25">
      <c r="L60288" s="36"/>
      <c r="M60288" s="36"/>
      <c r="N60288" s="36"/>
    </row>
    <row r="60289" spans="12:14" x14ac:dyDescent="0.25">
      <c r="L60289" s="36"/>
      <c r="M60289" s="36"/>
      <c r="N60289" s="36"/>
    </row>
    <row r="60290" spans="12:14" x14ac:dyDescent="0.25">
      <c r="L60290" s="36"/>
      <c r="M60290" s="36"/>
      <c r="N60290" s="36"/>
    </row>
    <row r="60291" spans="12:14" x14ac:dyDescent="0.25">
      <c r="L60291" s="36"/>
      <c r="M60291" s="36"/>
      <c r="N60291" s="36"/>
    </row>
    <row r="60292" spans="12:14" x14ac:dyDescent="0.25">
      <c r="L60292" s="36"/>
      <c r="M60292" s="36"/>
      <c r="N60292" s="36"/>
    </row>
    <row r="60293" spans="12:14" x14ac:dyDescent="0.25">
      <c r="L60293" s="36"/>
      <c r="M60293" s="36"/>
      <c r="N60293" s="36"/>
    </row>
    <row r="60294" spans="12:14" x14ac:dyDescent="0.25">
      <c r="L60294" s="36"/>
      <c r="M60294" s="36"/>
      <c r="N60294" s="36"/>
    </row>
    <row r="60295" spans="12:14" x14ac:dyDescent="0.25">
      <c r="L60295" s="36"/>
      <c r="M60295" s="36"/>
      <c r="N60295" s="36"/>
    </row>
    <row r="60296" spans="12:14" x14ac:dyDescent="0.25">
      <c r="L60296" s="36"/>
      <c r="M60296" s="36"/>
      <c r="N60296" s="36"/>
    </row>
    <row r="60297" spans="12:14" x14ac:dyDescent="0.25">
      <c r="L60297" s="36"/>
      <c r="M60297" s="36"/>
      <c r="N60297" s="36"/>
    </row>
    <row r="60298" spans="12:14" x14ac:dyDescent="0.25">
      <c r="L60298" s="36"/>
      <c r="M60298" s="36"/>
      <c r="N60298" s="36"/>
    </row>
    <row r="60299" spans="12:14" x14ac:dyDescent="0.25">
      <c r="L60299" s="36"/>
      <c r="M60299" s="36"/>
      <c r="N60299" s="36"/>
    </row>
    <row r="60300" spans="12:14" x14ac:dyDescent="0.25">
      <c r="L60300" s="36"/>
      <c r="M60300" s="36"/>
      <c r="N60300" s="36"/>
    </row>
    <row r="60301" spans="12:14" x14ac:dyDescent="0.25">
      <c r="L60301" s="36"/>
      <c r="M60301" s="36"/>
      <c r="N60301" s="36"/>
    </row>
    <row r="60302" spans="12:14" x14ac:dyDescent="0.25">
      <c r="L60302" s="36"/>
      <c r="M60302" s="36"/>
      <c r="N60302" s="36"/>
    </row>
    <row r="60303" spans="12:14" x14ac:dyDescent="0.25">
      <c r="L60303" s="36"/>
      <c r="M60303" s="36"/>
      <c r="N60303" s="36"/>
    </row>
    <row r="60304" spans="12:14" x14ac:dyDescent="0.25">
      <c r="L60304" s="36"/>
      <c r="M60304" s="36"/>
      <c r="N60304" s="36"/>
    </row>
    <row r="60305" spans="12:14" x14ac:dyDescent="0.25">
      <c r="L60305" s="36"/>
      <c r="M60305" s="36"/>
      <c r="N60305" s="36"/>
    </row>
    <row r="60306" spans="12:14" x14ac:dyDescent="0.25">
      <c r="L60306" s="36"/>
      <c r="M60306" s="36"/>
      <c r="N60306" s="36"/>
    </row>
    <row r="60307" spans="12:14" x14ac:dyDescent="0.25">
      <c r="L60307" s="36"/>
      <c r="M60307" s="36"/>
      <c r="N60307" s="36"/>
    </row>
    <row r="60308" spans="12:14" x14ac:dyDescent="0.25">
      <c r="L60308" s="36"/>
      <c r="M60308" s="36"/>
      <c r="N60308" s="36"/>
    </row>
    <row r="60309" spans="12:14" x14ac:dyDescent="0.25">
      <c r="L60309" s="36"/>
      <c r="M60309" s="36"/>
      <c r="N60309" s="36"/>
    </row>
    <row r="60310" spans="12:14" x14ac:dyDescent="0.25">
      <c r="L60310" s="36"/>
      <c r="M60310" s="36"/>
      <c r="N60310" s="36"/>
    </row>
    <row r="60311" spans="12:14" x14ac:dyDescent="0.25">
      <c r="L60311" s="36"/>
      <c r="M60311" s="36"/>
      <c r="N60311" s="36"/>
    </row>
    <row r="60312" spans="12:14" x14ac:dyDescent="0.25">
      <c r="L60312" s="36"/>
      <c r="M60312" s="36"/>
      <c r="N60312" s="36"/>
    </row>
    <row r="60313" spans="12:14" x14ac:dyDescent="0.25">
      <c r="L60313" s="36"/>
      <c r="M60313" s="36"/>
      <c r="N60313" s="36"/>
    </row>
    <row r="60314" spans="12:14" x14ac:dyDescent="0.25">
      <c r="L60314" s="36"/>
      <c r="M60314" s="36"/>
      <c r="N60314" s="36"/>
    </row>
    <row r="60315" spans="12:14" x14ac:dyDescent="0.25">
      <c r="L60315" s="36"/>
      <c r="M60315" s="36"/>
      <c r="N60315" s="36"/>
    </row>
    <row r="60316" spans="12:14" x14ac:dyDescent="0.25">
      <c r="L60316" s="36"/>
      <c r="M60316" s="36"/>
      <c r="N60316" s="36"/>
    </row>
    <row r="60317" spans="12:14" x14ac:dyDescent="0.25">
      <c r="L60317" s="36"/>
      <c r="M60317" s="36"/>
      <c r="N60317" s="36"/>
    </row>
    <row r="60318" spans="12:14" x14ac:dyDescent="0.25">
      <c r="L60318" s="36"/>
      <c r="M60318" s="36"/>
      <c r="N60318" s="36"/>
    </row>
    <row r="60319" spans="12:14" x14ac:dyDescent="0.25">
      <c r="L60319" s="36"/>
      <c r="M60319" s="36"/>
      <c r="N60319" s="36"/>
    </row>
    <row r="60320" spans="12:14" x14ac:dyDescent="0.25">
      <c r="L60320" s="36"/>
      <c r="M60320" s="36"/>
      <c r="N60320" s="36"/>
    </row>
    <row r="60321" spans="12:14" x14ac:dyDescent="0.25">
      <c r="L60321" s="36"/>
      <c r="M60321" s="36"/>
      <c r="N60321" s="36"/>
    </row>
    <row r="60322" spans="12:14" x14ac:dyDescent="0.25">
      <c r="L60322" s="36"/>
      <c r="M60322" s="36"/>
      <c r="N60322" s="36"/>
    </row>
    <row r="60323" spans="12:14" x14ac:dyDescent="0.25">
      <c r="L60323" s="36"/>
      <c r="M60323" s="36"/>
      <c r="N60323" s="36"/>
    </row>
    <row r="60324" spans="12:14" x14ac:dyDescent="0.25">
      <c r="L60324" s="36"/>
      <c r="M60324" s="36"/>
      <c r="N60324" s="36"/>
    </row>
    <row r="60325" spans="12:14" x14ac:dyDescent="0.25">
      <c r="L60325" s="36"/>
      <c r="M60325" s="36"/>
      <c r="N60325" s="36"/>
    </row>
    <row r="60326" spans="12:14" x14ac:dyDescent="0.25">
      <c r="L60326" s="36"/>
      <c r="M60326" s="36"/>
      <c r="N60326" s="36"/>
    </row>
    <row r="60327" spans="12:14" x14ac:dyDescent="0.25">
      <c r="L60327" s="36"/>
      <c r="M60327" s="36"/>
      <c r="N60327" s="36"/>
    </row>
    <row r="60328" spans="12:14" x14ac:dyDescent="0.25">
      <c r="L60328" s="36"/>
      <c r="M60328" s="36"/>
      <c r="N60328" s="36"/>
    </row>
    <row r="60329" spans="12:14" x14ac:dyDescent="0.25">
      <c r="L60329" s="36"/>
      <c r="M60329" s="36"/>
      <c r="N60329" s="36"/>
    </row>
    <row r="60330" spans="12:14" x14ac:dyDescent="0.25">
      <c r="L60330" s="36"/>
      <c r="M60330" s="36"/>
      <c r="N60330" s="36"/>
    </row>
    <row r="60331" spans="12:14" x14ac:dyDescent="0.25">
      <c r="L60331" s="36"/>
      <c r="M60331" s="36"/>
      <c r="N60331" s="36"/>
    </row>
    <row r="60332" spans="12:14" x14ac:dyDescent="0.25">
      <c r="L60332" s="36"/>
      <c r="M60332" s="36"/>
      <c r="N60332" s="36"/>
    </row>
    <row r="60333" spans="12:14" x14ac:dyDescent="0.25">
      <c r="L60333" s="36"/>
      <c r="M60333" s="36"/>
      <c r="N60333" s="36"/>
    </row>
    <row r="60334" spans="12:14" x14ac:dyDescent="0.25">
      <c r="L60334" s="36"/>
      <c r="M60334" s="36"/>
      <c r="N60334" s="36"/>
    </row>
    <row r="60335" spans="12:14" x14ac:dyDescent="0.25">
      <c r="L60335" s="36"/>
      <c r="M60335" s="36"/>
      <c r="N60335" s="36"/>
    </row>
    <row r="60336" spans="12:14" x14ac:dyDescent="0.25">
      <c r="L60336" s="36"/>
      <c r="M60336" s="36"/>
      <c r="N60336" s="36"/>
    </row>
    <row r="60337" spans="12:14" x14ac:dyDescent="0.25">
      <c r="L60337" s="36"/>
      <c r="M60337" s="36"/>
      <c r="N60337" s="36"/>
    </row>
    <row r="60338" spans="12:14" x14ac:dyDescent="0.25">
      <c r="L60338" s="36"/>
      <c r="M60338" s="36"/>
      <c r="N60338" s="36"/>
    </row>
    <row r="60339" spans="12:14" x14ac:dyDescent="0.25">
      <c r="L60339" s="36"/>
      <c r="M60339" s="36"/>
      <c r="N60339" s="36"/>
    </row>
    <row r="60340" spans="12:14" x14ac:dyDescent="0.25">
      <c r="L60340" s="36"/>
      <c r="M60340" s="36"/>
      <c r="N60340" s="36"/>
    </row>
    <row r="60341" spans="12:14" x14ac:dyDescent="0.25">
      <c r="L60341" s="36"/>
      <c r="M60341" s="36"/>
      <c r="N60341" s="36"/>
    </row>
    <row r="60342" spans="12:14" x14ac:dyDescent="0.25">
      <c r="L60342" s="36"/>
      <c r="M60342" s="36"/>
      <c r="N60342" s="36"/>
    </row>
    <row r="60343" spans="12:14" x14ac:dyDescent="0.25">
      <c r="L60343" s="36"/>
      <c r="M60343" s="36"/>
      <c r="N60343" s="36"/>
    </row>
    <row r="60344" spans="12:14" x14ac:dyDescent="0.25">
      <c r="L60344" s="36"/>
      <c r="M60344" s="36"/>
      <c r="N60344" s="36"/>
    </row>
    <row r="60345" spans="12:14" x14ac:dyDescent="0.25">
      <c r="L60345" s="36"/>
      <c r="M60345" s="36"/>
      <c r="N60345" s="36"/>
    </row>
    <row r="60346" spans="12:14" x14ac:dyDescent="0.25">
      <c r="L60346" s="36"/>
      <c r="M60346" s="36"/>
      <c r="N60346" s="36"/>
    </row>
    <row r="60347" spans="12:14" x14ac:dyDescent="0.25">
      <c r="L60347" s="36"/>
      <c r="M60347" s="36"/>
      <c r="N60347" s="36"/>
    </row>
    <row r="60348" spans="12:14" x14ac:dyDescent="0.25">
      <c r="L60348" s="36"/>
      <c r="M60348" s="36"/>
      <c r="N60348" s="36"/>
    </row>
    <row r="60349" spans="12:14" x14ac:dyDescent="0.25">
      <c r="L60349" s="36"/>
      <c r="M60349" s="36"/>
      <c r="N60349" s="36"/>
    </row>
    <row r="60350" spans="12:14" x14ac:dyDescent="0.25">
      <c r="L60350" s="36"/>
      <c r="M60350" s="36"/>
      <c r="N60350" s="36"/>
    </row>
    <row r="60351" spans="12:14" x14ac:dyDescent="0.25">
      <c r="L60351" s="36"/>
      <c r="M60351" s="36"/>
      <c r="N60351" s="36"/>
    </row>
    <row r="60352" spans="12:14" x14ac:dyDescent="0.25">
      <c r="L60352" s="36"/>
      <c r="M60352" s="36"/>
      <c r="N60352" s="36"/>
    </row>
    <row r="60353" spans="12:14" x14ac:dyDescent="0.25">
      <c r="L60353" s="36"/>
      <c r="M60353" s="36"/>
      <c r="N60353" s="36"/>
    </row>
    <row r="60354" spans="12:14" x14ac:dyDescent="0.25">
      <c r="L60354" s="36"/>
      <c r="M60354" s="36"/>
      <c r="N60354" s="36"/>
    </row>
    <row r="60355" spans="12:14" x14ac:dyDescent="0.25">
      <c r="L60355" s="36"/>
      <c r="M60355" s="36"/>
      <c r="N60355" s="36"/>
    </row>
    <row r="60356" spans="12:14" x14ac:dyDescent="0.25">
      <c r="L60356" s="36"/>
      <c r="M60356" s="36"/>
      <c r="N60356" s="36"/>
    </row>
    <row r="60357" spans="12:14" x14ac:dyDescent="0.25">
      <c r="L60357" s="36"/>
      <c r="M60357" s="36"/>
      <c r="N60357" s="36"/>
    </row>
    <row r="60358" spans="12:14" x14ac:dyDescent="0.25">
      <c r="L60358" s="36"/>
      <c r="M60358" s="36"/>
      <c r="N60358" s="36"/>
    </row>
    <row r="60359" spans="12:14" x14ac:dyDescent="0.25">
      <c r="L60359" s="36"/>
      <c r="M60359" s="36"/>
      <c r="N60359" s="36"/>
    </row>
    <row r="60360" spans="12:14" x14ac:dyDescent="0.25">
      <c r="L60360" s="36"/>
      <c r="M60360" s="36"/>
      <c r="N60360" s="36"/>
    </row>
    <row r="60361" spans="12:14" x14ac:dyDescent="0.25">
      <c r="L60361" s="36"/>
      <c r="M60361" s="36"/>
      <c r="N60361" s="36"/>
    </row>
    <row r="60362" spans="12:14" x14ac:dyDescent="0.25">
      <c r="L60362" s="36"/>
      <c r="M60362" s="36"/>
      <c r="N60362" s="36"/>
    </row>
    <row r="60363" spans="12:14" x14ac:dyDescent="0.25">
      <c r="L60363" s="36"/>
      <c r="M60363" s="36"/>
      <c r="N60363" s="36"/>
    </row>
    <row r="60364" spans="12:14" x14ac:dyDescent="0.25">
      <c r="L60364" s="36"/>
      <c r="M60364" s="36"/>
      <c r="N60364" s="36"/>
    </row>
    <row r="60365" spans="12:14" x14ac:dyDescent="0.25">
      <c r="L60365" s="36"/>
      <c r="M60365" s="36"/>
      <c r="N60365" s="36"/>
    </row>
    <row r="60366" spans="12:14" x14ac:dyDescent="0.25">
      <c r="L60366" s="36"/>
      <c r="M60366" s="36"/>
      <c r="N60366" s="36"/>
    </row>
    <row r="60367" spans="12:14" x14ac:dyDescent="0.25">
      <c r="L60367" s="36"/>
      <c r="M60367" s="36"/>
      <c r="N60367" s="36"/>
    </row>
    <row r="60368" spans="12:14" x14ac:dyDescent="0.25">
      <c r="L60368" s="36"/>
      <c r="M60368" s="36"/>
      <c r="N60368" s="36"/>
    </row>
    <row r="60369" spans="12:14" x14ac:dyDescent="0.25">
      <c r="L60369" s="36"/>
      <c r="M60369" s="36"/>
      <c r="N60369" s="36"/>
    </row>
    <row r="60370" spans="12:14" x14ac:dyDescent="0.25">
      <c r="L60370" s="36"/>
      <c r="M60370" s="36"/>
      <c r="N60370" s="36"/>
    </row>
    <row r="60371" spans="12:14" x14ac:dyDescent="0.25">
      <c r="L60371" s="36"/>
      <c r="M60371" s="36"/>
      <c r="N60371" s="36"/>
    </row>
    <row r="60372" spans="12:14" x14ac:dyDescent="0.25">
      <c r="L60372" s="36"/>
      <c r="M60372" s="36"/>
      <c r="N60372" s="36"/>
    </row>
    <row r="60373" spans="12:14" x14ac:dyDescent="0.25">
      <c r="L60373" s="36"/>
      <c r="M60373" s="36"/>
      <c r="N60373" s="36"/>
    </row>
    <row r="60374" spans="12:14" x14ac:dyDescent="0.25">
      <c r="L60374" s="36"/>
      <c r="M60374" s="36"/>
      <c r="N60374" s="36"/>
    </row>
    <row r="60375" spans="12:14" x14ac:dyDescent="0.25">
      <c r="L60375" s="36"/>
      <c r="M60375" s="36"/>
      <c r="N60375" s="36"/>
    </row>
    <row r="60376" spans="12:14" x14ac:dyDescent="0.25">
      <c r="L60376" s="36"/>
      <c r="M60376" s="36"/>
      <c r="N60376" s="36"/>
    </row>
    <row r="60377" spans="12:14" x14ac:dyDescent="0.25">
      <c r="L60377" s="36"/>
      <c r="M60377" s="36"/>
      <c r="N60377" s="36"/>
    </row>
    <row r="60378" spans="12:14" x14ac:dyDescent="0.25">
      <c r="L60378" s="36"/>
      <c r="M60378" s="36"/>
      <c r="N60378" s="36"/>
    </row>
    <row r="60379" spans="12:14" x14ac:dyDescent="0.25">
      <c r="L60379" s="36"/>
      <c r="M60379" s="36"/>
      <c r="N60379" s="36"/>
    </row>
    <row r="60380" spans="12:14" x14ac:dyDescent="0.25">
      <c r="L60380" s="36"/>
      <c r="M60380" s="36"/>
      <c r="N60380" s="36"/>
    </row>
    <row r="60381" spans="12:14" x14ac:dyDescent="0.25">
      <c r="L60381" s="36"/>
      <c r="M60381" s="36"/>
      <c r="N60381" s="36"/>
    </row>
    <row r="60382" spans="12:14" x14ac:dyDescent="0.25">
      <c r="L60382" s="36"/>
      <c r="M60382" s="36"/>
      <c r="N60382" s="36"/>
    </row>
    <row r="60383" spans="12:14" x14ac:dyDescent="0.25">
      <c r="L60383" s="36"/>
      <c r="M60383" s="36"/>
      <c r="N60383" s="36"/>
    </row>
    <row r="60384" spans="12:14" x14ac:dyDescent="0.25">
      <c r="L60384" s="36"/>
      <c r="M60384" s="36"/>
      <c r="N60384" s="36"/>
    </row>
    <row r="60385" spans="12:14" x14ac:dyDescent="0.25">
      <c r="L60385" s="36"/>
      <c r="M60385" s="36"/>
      <c r="N60385" s="36"/>
    </row>
    <row r="60386" spans="12:14" x14ac:dyDescent="0.25">
      <c r="L60386" s="36"/>
      <c r="M60386" s="36"/>
      <c r="N60386" s="36"/>
    </row>
    <row r="60387" spans="12:14" x14ac:dyDescent="0.25">
      <c r="L60387" s="36"/>
      <c r="M60387" s="36"/>
      <c r="N60387" s="36"/>
    </row>
    <row r="60388" spans="12:14" x14ac:dyDescent="0.25">
      <c r="L60388" s="36"/>
      <c r="M60388" s="36"/>
      <c r="N60388" s="36"/>
    </row>
    <row r="60389" spans="12:14" x14ac:dyDescent="0.25">
      <c r="L60389" s="36"/>
      <c r="M60389" s="36"/>
      <c r="N60389" s="36"/>
    </row>
    <row r="60390" spans="12:14" x14ac:dyDescent="0.25">
      <c r="L60390" s="36"/>
      <c r="M60390" s="36"/>
      <c r="N60390" s="36"/>
    </row>
    <row r="60391" spans="12:14" x14ac:dyDescent="0.25">
      <c r="L60391" s="36"/>
      <c r="M60391" s="36"/>
      <c r="N60391" s="36"/>
    </row>
    <row r="60392" spans="12:14" x14ac:dyDescent="0.25">
      <c r="L60392" s="36"/>
      <c r="M60392" s="36"/>
      <c r="N60392" s="36"/>
    </row>
    <row r="60393" spans="12:14" x14ac:dyDescent="0.25">
      <c r="L60393" s="36"/>
      <c r="M60393" s="36"/>
      <c r="N60393" s="36"/>
    </row>
    <row r="60394" spans="12:14" x14ac:dyDescent="0.25">
      <c r="L60394" s="36"/>
      <c r="M60394" s="36"/>
      <c r="N60394" s="36"/>
    </row>
    <row r="60395" spans="12:14" x14ac:dyDescent="0.25">
      <c r="L60395" s="36"/>
      <c r="M60395" s="36"/>
      <c r="N60395" s="36"/>
    </row>
    <row r="60396" spans="12:14" x14ac:dyDescent="0.25">
      <c r="L60396" s="36"/>
      <c r="M60396" s="36"/>
      <c r="N60396" s="36"/>
    </row>
    <row r="60397" spans="12:14" x14ac:dyDescent="0.25">
      <c r="L60397" s="36"/>
      <c r="M60397" s="36"/>
      <c r="N60397" s="36"/>
    </row>
    <row r="60398" spans="12:14" x14ac:dyDescent="0.25">
      <c r="L60398" s="36"/>
      <c r="M60398" s="36"/>
      <c r="N60398" s="36"/>
    </row>
    <row r="60399" spans="12:14" x14ac:dyDescent="0.25">
      <c r="L60399" s="36"/>
      <c r="M60399" s="36"/>
      <c r="N60399" s="36"/>
    </row>
    <row r="60400" spans="12:14" x14ac:dyDescent="0.25">
      <c r="L60400" s="36"/>
      <c r="M60400" s="36"/>
      <c r="N60400" s="36"/>
    </row>
    <row r="60401" spans="12:14" x14ac:dyDescent="0.25">
      <c r="L60401" s="36"/>
      <c r="M60401" s="36"/>
      <c r="N60401" s="36"/>
    </row>
    <row r="60402" spans="12:14" x14ac:dyDescent="0.25">
      <c r="L60402" s="36"/>
      <c r="M60402" s="36"/>
      <c r="N60402" s="36"/>
    </row>
    <row r="60403" spans="12:14" x14ac:dyDescent="0.25">
      <c r="L60403" s="36"/>
      <c r="M60403" s="36"/>
      <c r="N60403" s="36"/>
    </row>
    <row r="60404" spans="12:14" x14ac:dyDescent="0.25">
      <c r="L60404" s="36"/>
      <c r="M60404" s="36"/>
      <c r="N60404" s="36"/>
    </row>
    <row r="60405" spans="12:14" x14ac:dyDescent="0.25">
      <c r="L60405" s="36"/>
      <c r="M60405" s="36"/>
      <c r="N60405" s="36"/>
    </row>
    <row r="60406" spans="12:14" x14ac:dyDescent="0.25">
      <c r="L60406" s="36"/>
      <c r="M60406" s="36"/>
      <c r="N60406" s="36"/>
    </row>
    <row r="60407" spans="12:14" x14ac:dyDescent="0.25">
      <c r="L60407" s="36"/>
      <c r="M60407" s="36"/>
      <c r="N60407" s="36"/>
    </row>
    <row r="60408" spans="12:14" x14ac:dyDescent="0.25">
      <c r="L60408" s="36"/>
      <c r="M60408" s="36"/>
      <c r="N60408" s="36"/>
    </row>
    <row r="60409" spans="12:14" x14ac:dyDescent="0.25">
      <c r="L60409" s="36"/>
      <c r="M60409" s="36"/>
      <c r="N60409" s="36"/>
    </row>
    <row r="60410" spans="12:14" x14ac:dyDescent="0.25">
      <c r="L60410" s="36"/>
      <c r="M60410" s="36"/>
      <c r="N60410" s="36"/>
    </row>
    <row r="60411" spans="12:14" x14ac:dyDescent="0.25">
      <c r="L60411" s="36"/>
      <c r="M60411" s="36"/>
      <c r="N60411" s="36"/>
    </row>
    <row r="60412" spans="12:14" x14ac:dyDescent="0.25">
      <c r="L60412" s="36"/>
      <c r="M60412" s="36"/>
      <c r="N60412" s="36"/>
    </row>
    <row r="60413" spans="12:14" x14ac:dyDescent="0.25">
      <c r="L60413" s="36"/>
      <c r="M60413" s="36"/>
      <c r="N60413" s="36"/>
    </row>
    <row r="60414" spans="12:14" x14ac:dyDescent="0.25">
      <c r="L60414" s="36"/>
      <c r="M60414" s="36"/>
      <c r="N60414" s="36"/>
    </row>
    <row r="60415" spans="12:14" x14ac:dyDescent="0.25">
      <c r="L60415" s="36"/>
      <c r="M60415" s="36"/>
      <c r="N60415" s="36"/>
    </row>
    <row r="60416" spans="12:14" x14ac:dyDescent="0.25">
      <c r="L60416" s="36"/>
      <c r="M60416" s="36"/>
      <c r="N60416" s="36"/>
    </row>
    <row r="60417" spans="12:14" x14ac:dyDescent="0.25">
      <c r="L60417" s="36"/>
      <c r="M60417" s="36"/>
      <c r="N60417" s="36"/>
    </row>
    <row r="60418" spans="12:14" x14ac:dyDescent="0.25">
      <c r="L60418" s="36"/>
      <c r="M60418" s="36"/>
      <c r="N60418" s="36"/>
    </row>
    <row r="60419" spans="12:14" x14ac:dyDescent="0.25">
      <c r="L60419" s="36"/>
      <c r="M60419" s="36"/>
      <c r="N60419" s="36"/>
    </row>
    <row r="60420" spans="12:14" x14ac:dyDescent="0.25">
      <c r="L60420" s="36"/>
      <c r="M60420" s="36"/>
      <c r="N60420" s="36"/>
    </row>
    <row r="60421" spans="12:14" x14ac:dyDescent="0.25">
      <c r="L60421" s="36"/>
      <c r="M60421" s="36"/>
      <c r="N60421" s="36"/>
    </row>
    <row r="60422" spans="12:14" x14ac:dyDescent="0.25">
      <c r="L60422" s="36"/>
      <c r="M60422" s="36"/>
      <c r="N60422" s="36"/>
    </row>
    <row r="60423" spans="12:14" x14ac:dyDescent="0.25">
      <c r="L60423" s="36"/>
      <c r="M60423" s="36"/>
      <c r="N60423" s="36"/>
    </row>
    <row r="60424" spans="12:14" x14ac:dyDescent="0.25">
      <c r="L60424" s="36"/>
      <c r="M60424" s="36"/>
      <c r="N60424" s="36"/>
    </row>
    <row r="60425" spans="12:14" x14ac:dyDescent="0.25">
      <c r="L60425" s="36"/>
      <c r="M60425" s="36"/>
      <c r="N60425" s="36"/>
    </row>
    <row r="60426" spans="12:14" x14ac:dyDescent="0.25">
      <c r="L60426" s="36"/>
      <c r="M60426" s="36"/>
      <c r="N60426" s="36"/>
    </row>
    <row r="60427" spans="12:14" x14ac:dyDescent="0.25">
      <c r="L60427" s="36"/>
      <c r="M60427" s="36"/>
      <c r="N60427" s="36"/>
    </row>
    <row r="60428" spans="12:14" x14ac:dyDescent="0.25">
      <c r="L60428" s="36"/>
      <c r="M60428" s="36"/>
      <c r="N60428" s="36"/>
    </row>
    <row r="60429" spans="12:14" x14ac:dyDescent="0.25">
      <c r="L60429" s="36"/>
      <c r="M60429" s="36"/>
      <c r="N60429" s="36"/>
    </row>
    <row r="60430" spans="12:14" x14ac:dyDescent="0.25">
      <c r="L60430" s="36"/>
      <c r="M60430" s="36"/>
      <c r="N60430" s="36"/>
    </row>
    <row r="60431" spans="12:14" x14ac:dyDescent="0.25">
      <c r="L60431" s="36"/>
      <c r="M60431" s="36"/>
      <c r="N60431" s="36"/>
    </row>
    <row r="60432" spans="12:14" x14ac:dyDescent="0.25">
      <c r="L60432" s="36"/>
      <c r="M60432" s="36"/>
      <c r="N60432" s="36"/>
    </row>
    <row r="60433" spans="12:14" x14ac:dyDescent="0.25">
      <c r="L60433" s="36"/>
      <c r="M60433" s="36"/>
      <c r="N60433" s="36"/>
    </row>
    <row r="60434" spans="12:14" x14ac:dyDescent="0.25">
      <c r="L60434" s="36"/>
      <c r="M60434" s="36"/>
      <c r="N60434" s="36"/>
    </row>
    <row r="60435" spans="12:14" x14ac:dyDescent="0.25">
      <c r="L60435" s="36"/>
      <c r="M60435" s="36"/>
      <c r="N60435" s="36"/>
    </row>
    <row r="60436" spans="12:14" x14ac:dyDescent="0.25">
      <c r="L60436" s="36"/>
      <c r="M60436" s="36"/>
      <c r="N60436" s="36"/>
    </row>
    <row r="60437" spans="12:14" x14ac:dyDescent="0.25">
      <c r="L60437" s="36"/>
      <c r="M60437" s="36"/>
      <c r="N60437" s="36"/>
    </row>
    <row r="60438" spans="12:14" x14ac:dyDescent="0.25">
      <c r="L60438" s="36"/>
      <c r="M60438" s="36"/>
      <c r="N60438" s="36"/>
    </row>
    <row r="60439" spans="12:14" x14ac:dyDescent="0.25">
      <c r="L60439" s="36"/>
      <c r="M60439" s="36"/>
      <c r="N60439" s="36"/>
    </row>
    <row r="60440" spans="12:14" x14ac:dyDescent="0.25">
      <c r="L60440" s="36"/>
      <c r="M60440" s="36"/>
      <c r="N60440" s="36"/>
    </row>
    <row r="60441" spans="12:14" x14ac:dyDescent="0.25">
      <c r="L60441" s="36"/>
      <c r="M60441" s="36"/>
      <c r="N60441" s="36"/>
    </row>
    <row r="60442" spans="12:14" x14ac:dyDescent="0.25">
      <c r="L60442" s="36"/>
      <c r="M60442" s="36"/>
      <c r="N60442" s="36"/>
    </row>
    <row r="60443" spans="12:14" x14ac:dyDescent="0.25">
      <c r="L60443" s="36"/>
      <c r="M60443" s="36"/>
      <c r="N60443" s="36"/>
    </row>
    <row r="60444" spans="12:14" x14ac:dyDescent="0.25">
      <c r="L60444" s="36"/>
      <c r="M60444" s="36"/>
      <c r="N60444" s="36"/>
    </row>
    <row r="60445" spans="12:14" x14ac:dyDescent="0.25">
      <c r="L60445" s="36"/>
      <c r="M60445" s="36"/>
      <c r="N60445" s="36"/>
    </row>
    <row r="60446" spans="12:14" x14ac:dyDescent="0.25">
      <c r="L60446" s="36"/>
      <c r="M60446" s="36"/>
      <c r="N60446" s="36"/>
    </row>
    <row r="60447" spans="12:14" x14ac:dyDescent="0.25">
      <c r="L60447" s="36"/>
      <c r="M60447" s="36"/>
      <c r="N60447" s="36"/>
    </row>
    <row r="60448" spans="12:14" x14ac:dyDescent="0.25">
      <c r="L60448" s="36"/>
      <c r="M60448" s="36"/>
      <c r="N60448" s="36"/>
    </row>
    <row r="60449" spans="12:14" x14ac:dyDescent="0.25">
      <c r="L60449" s="36"/>
      <c r="M60449" s="36"/>
      <c r="N60449" s="36"/>
    </row>
    <row r="60450" spans="12:14" x14ac:dyDescent="0.25">
      <c r="L60450" s="36"/>
      <c r="M60450" s="36"/>
      <c r="N60450" s="36"/>
    </row>
    <row r="60451" spans="12:14" x14ac:dyDescent="0.25">
      <c r="L60451" s="36"/>
      <c r="M60451" s="36"/>
      <c r="N60451" s="36"/>
    </row>
    <row r="60452" spans="12:14" x14ac:dyDescent="0.25">
      <c r="L60452" s="36"/>
      <c r="M60452" s="36"/>
      <c r="N60452" s="36"/>
    </row>
    <row r="60453" spans="12:14" x14ac:dyDescent="0.25">
      <c r="L60453" s="36"/>
      <c r="M60453" s="36"/>
      <c r="N60453" s="36"/>
    </row>
    <row r="60454" spans="12:14" x14ac:dyDescent="0.25">
      <c r="L60454" s="36"/>
      <c r="M60454" s="36"/>
      <c r="N60454" s="36"/>
    </row>
    <row r="60455" spans="12:14" x14ac:dyDescent="0.25">
      <c r="L60455" s="36"/>
      <c r="M60455" s="36"/>
      <c r="N60455" s="36"/>
    </row>
    <row r="60456" spans="12:14" x14ac:dyDescent="0.25">
      <c r="L60456" s="36"/>
      <c r="M60456" s="36"/>
      <c r="N60456" s="36"/>
    </row>
    <row r="60457" spans="12:14" x14ac:dyDescent="0.25">
      <c r="L60457" s="36"/>
      <c r="M60457" s="36"/>
      <c r="N60457" s="36"/>
    </row>
    <row r="60458" spans="12:14" x14ac:dyDescent="0.25">
      <c r="L60458" s="36"/>
      <c r="M60458" s="36"/>
      <c r="N60458" s="36"/>
    </row>
    <row r="60459" spans="12:14" x14ac:dyDescent="0.25">
      <c r="L60459" s="36"/>
      <c r="M60459" s="36"/>
      <c r="N60459" s="36"/>
    </row>
    <row r="60460" spans="12:14" x14ac:dyDescent="0.25">
      <c r="L60460" s="36"/>
      <c r="M60460" s="36"/>
      <c r="N60460" s="36"/>
    </row>
    <row r="60461" spans="12:14" x14ac:dyDescent="0.25">
      <c r="L60461" s="36"/>
      <c r="M60461" s="36"/>
      <c r="N60461" s="36"/>
    </row>
    <row r="60462" spans="12:14" x14ac:dyDescent="0.25">
      <c r="L60462" s="36"/>
      <c r="M60462" s="36"/>
      <c r="N60462" s="36"/>
    </row>
    <row r="60463" spans="12:14" x14ac:dyDescent="0.25">
      <c r="L60463" s="36"/>
      <c r="M60463" s="36"/>
      <c r="N60463" s="36"/>
    </row>
    <row r="60464" spans="12:14" x14ac:dyDescent="0.25">
      <c r="L60464" s="36"/>
      <c r="M60464" s="36"/>
      <c r="N60464" s="36"/>
    </row>
    <row r="60465" spans="12:14" x14ac:dyDescent="0.25">
      <c r="L60465" s="36"/>
      <c r="M60465" s="36"/>
      <c r="N60465" s="36"/>
    </row>
    <row r="60466" spans="12:14" x14ac:dyDescent="0.25">
      <c r="L60466" s="36"/>
      <c r="M60466" s="36"/>
      <c r="N60466" s="36"/>
    </row>
    <row r="60467" spans="12:14" x14ac:dyDescent="0.25">
      <c r="L60467" s="36"/>
      <c r="M60467" s="36"/>
      <c r="N60467" s="36"/>
    </row>
    <row r="60468" spans="12:14" x14ac:dyDescent="0.25">
      <c r="L60468" s="36"/>
      <c r="M60468" s="36"/>
      <c r="N60468" s="36"/>
    </row>
    <row r="60469" spans="12:14" x14ac:dyDescent="0.25">
      <c r="L60469" s="36"/>
      <c r="M60469" s="36"/>
      <c r="N60469" s="36"/>
    </row>
    <row r="60470" spans="12:14" x14ac:dyDescent="0.25">
      <c r="L60470" s="36"/>
      <c r="M60470" s="36"/>
      <c r="N60470" s="36"/>
    </row>
    <row r="60471" spans="12:14" x14ac:dyDescent="0.25">
      <c r="L60471" s="36"/>
      <c r="M60471" s="36"/>
      <c r="N60471" s="36"/>
    </row>
    <row r="60472" spans="12:14" x14ac:dyDescent="0.25">
      <c r="L60472" s="36"/>
      <c r="M60472" s="36"/>
      <c r="N60472" s="36"/>
    </row>
    <row r="60473" spans="12:14" x14ac:dyDescent="0.25">
      <c r="L60473" s="36"/>
      <c r="M60473" s="36"/>
      <c r="N60473" s="36"/>
    </row>
    <row r="60474" spans="12:14" x14ac:dyDescent="0.25">
      <c r="L60474" s="36"/>
      <c r="M60474" s="36"/>
      <c r="N60474" s="36"/>
    </row>
    <row r="60475" spans="12:14" x14ac:dyDescent="0.25">
      <c r="L60475" s="36"/>
      <c r="M60475" s="36"/>
      <c r="N60475" s="36"/>
    </row>
    <row r="60476" spans="12:14" x14ac:dyDescent="0.25">
      <c r="L60476" s="36"/>
      <c r="M60476" s="36"/>
      <c r="N60476" s="36"/>
    </row>
    <row r="60477" spans="12:14" x14ac:dyDescent="0.25">
      <c r="L60477" s="36"/>
      <c r="M60477" s="36"/>
      <c r="N60477" s="36"/>
    </row>
    <row r="60478" spans="12:14" x14ac:dyDescent="0.25">
      <c r="L60478" s="36"/>
      <c r="M60478" s="36"/>
      <c r="N60478" s="36"/>
    </row>
    <row r="60479" spans="12:14" x14ac:dyDescent="0.25">
      <c r="L60479" s="36"/>
      <c r="M60479" s="36"/>
      <c r="N60479" s="36"/>
    </row>
    <row r="60480" spans="12:14" x14ac:dyDescent="0.25">
      <c r="L60480" s="36"/>
      <c r="M60480" s="36"/>
      <c r="N60480" s="36"/>
    </row>
    <row r="60481" spans="12:14" x14ac:dyDescent="0.25">
      <c r="L60481" s="36"/>
      <c r="M60481" s="36"/>
      <c r="N60481" s="36"/>
    </row>
    <row r="60482" spans="12:14" x14ac:dyDescent="0.25">
      <c r="L60482" s="36"/>
      <c r="M60482" s="36"/>
      <c r="N60482" s="36"/>
    </row>
    <row r="60483" spans="12:14" x14ac:dyDescent="0.25">
      <c r="L60483" s="36"/>
      <c r="M60483" s="36"/>
      <c r="N60483" s="36"/>
    </row>
    <row r="60484" spans="12:14" x14ac:dyDescent="0.25">
      <c r="L60484" s="36"/>
      <c r="M60484" s="36"/>
      <c r="N60484" s="36"/>
    </row>
    <row r="60485" spans="12:14" x14ac:dyDescent="0.25">
      <c r="L60485" s="36"/>
      <c r="M60485" s="36"/>
      <c r="N60485" s="36"/>
    </row>
    <row r="60486" spans="12:14" x14ac:dyDescent="0.25">
      <c r="L60486" s="36"/>
      <c r="M60486" s="36"/>
      <c r="N60486" s="36"/>
    </row>
    <row r="60487" spans="12:14" x14ac:dyDescent="0.25">
      <c r="L60487" s="36"/>
      <c r="M60487" s="36"/>
      <c r="N60487" s="36"/>
    </row>
    <row r="60488" spans="12:14" x14ac:dyDescent="0.25">
      <c r="L60488" s="36"/>
      <c r="M60488" s="36"/>
      <c r="N60488" s="36"/>
    </row>
    <row r="60489" spans="12:14" x14ac:dyDescent="0.25">
      <c r="L60489" s="36"/>
      <c r="M60489" s="36"/>
      <c r="N60489" s="36"/>
    </row>
    <row r="60490" spans="12:14" x14ac:dyDescent="0.25">
      <c r="L60490" s="36"/>
      <c r="M60490" s="36"/>
      <c r="N60490" s="36"/>
    </row>
    <row r="60491" spans="12:14" x14ac:dyDescent="0.25">
      <c r="L60491" s="36"/>
      <c r="M60491" s="36"/>
      <c r="N60491" s="36"/>
    </row>
    <row r="60492" spans="12:14" x14ac:dyDescent="0.25">
      <c r="L60492" s="36"/>
      <c r="M60492" s="36"/>
      <c r="N60492" s="36"/>
    </row>
    <row r="60493" spans="12:14" x14ac:dyDescent="0.25">
      <c r="L60493" s="36"/>
      <c r="M60493" s="36"/>
      <c r="N60493" s="36"/>
    </row>
    <row r="60494" spans="12:14" x14ac:dyDescent="0.25">
      <c r="L60494" s="36"/>
      <c r="M60494" s="36"/>
      <c r="N60494" s="36"/>
    </row>
    <row r="60495" spans="12:14" x14ac:dyDescent="0.25">
      <c r="L60495" s="36"/>
      <c r="M60495" s="36"/>
      <c r="N60495" s="36"/>
    </row>
    <row r="60496" spans="12:14" x14ac:dyDescent="0.25">
      <c r="L60496" s="36"/>
      <c r="M60496" s="36"/>
      <c r="N60496" s="36"/>
    </row>
    <row r="60497" spans="12:14" x14ac:dyDescent="0.25">
      <c r="L60497" s="36"/>
      <c r="M60497" s="36"/>
      <c r="N60497" s="36"/>
    </row>
    <row r="60498" spans="12:14" x14ac:dyDescent="0.25">
      <c r="L60498" s="36"/>
      <c r="M60498" s="36"/>
      <c r="N60498" s="36"/>
    </row>
    <row r="60499" spans="12:14" x14ac:dyDescent="0.25">
      <c r="L60499" s="36"/>
      <c r="M60499" s="36"/>
      <c r="N60499" s="36"/>
    </row>
    <row r="60500" spans="12:14" x14ac:dyDescent="0.25">
      <c r="L60500" s="36"/>
      <c r="M60500" s="36"/>
      <c r="N60500" s="36"/>
    </row>
    <row r="60501" spans="12:14" x14ac:dyDescent="0.25">
      <c r="L60501" s="36"/>
      <c r="M60501" s="36"/>
      <c r="N60501" s="36"/>
    </row>
    <row r="60502" spans="12:14" x14ac:dyDescent="0.25">
      <c r="L60502" s="36"/>
      <c r="M60502" s="36"/>
      <c r="N60502" s="36"/>
    </row>
    <row r="60503" spans="12:14" x14ac:dyDescent="0.25">
      <c r="L60503" s="36"/>
      <c r="M60503" s="36"/>
      <c r="N60503" s="36"/>
    </row>
    <row r="60504" spans="12:14" x14ac:dyDescent="0.25">
      <c r="L60504" s="36"/>
      <c r="M60504" s="36"/>
      <c r="N60504" s="36"/>
    </row>
    <row r="60505" spans="12:14" x14ac:dyDescent="0.25">
      <c r="L60505" s="36"/>
      <c r="M60505" s="36"/>
      <c r="N60505" s="36"/>
    </row>
    <row r="60506" spans="12:14" x14ac:dyDescent="0.25">
      <c r="L60506" s="36"/>
      <c r="M60506" s="36"/>
      <c r="N60506" s="36"/>
    </row>
    <row r="60507" spans="12:14" x14ac:dyDescent="0.25">
      <c r="L60507" s="36"/>
      <c r="M60507" s="36"/>
      <c r="N60507" s="36"/>
    </row>
    <row r="60508" spans="12:14" x14ac:dyDescent="0.25">
      <c r="L60508" s="36"/>
      <c r="M60508" s="36"/>
      <c r="N60508" s="36"/>
    </row>
    <row r="60509" spans="12:14" x14ac:dyDescent="0.25">
      <c r="L60509" s="36"/>
      <c r="M60509" s="36"/>
      <c r="N60509" s="36"/>
    </row>
    <row r="60510" spans="12:14" x14ac:dyDescent="0.25">
      <c r="L60510" s="36"/>
      <c r="M60510" s="36"/>
      <c r="N60510" s="36"/>
    </row>
    <row r="60511" spans="12:14" x14ac:dyDescent="0.25">
      <c r="L60511" s="36"/>
      <c r="M60511" s="36"/>
      <c r="N60511" s="36"/>
    </row>
    <row r="60512" spans="12:14" x14ac:dyDescent="0.25">
      <c r="L60512" s="36"/>
      <c r="M60512" s="36"/>
      <c r="N60512" s="36"/>
    </row>
    <row r="60513" spans="12:14" x14ac:dyDescent="0.25">
      <c r="L60513" s="36"/>
      <c r="M60513" s="36"/>
      <c r="N60513" s="36"/>
    </row>
    <row r="60514" spans="12:14" x14ac:dyDescent="0.25">
      <c r="L60514" s="36"/>
      <c r="M60514" s="36"/>
      <c r="N60514" s="36"/>
    </row>
    <row r="60515" spans="12:14" x14ac:dyDescent="0.25">
      <c r="L60515" s="36"/>
      <c r="M60515" s="36"/>
      <c r="N60515" s="36"/>
    </row>
    <row r="60516" spans="12:14" x14ac:dyDescent="0.25">
      <c r="L60516" s="36"/>
      <c r="M60516" s="36"/>
      <c r="N60516" s="36"/>
    </row>
    <row r="60517" spans="12:14" x14ac:dyDescent="0.25">
      <c r="L60517" s="36"/>
      <c r="M60517" s="36"/>
      <c r="N60517" s="36"/>
    </row>
    <row r="60518" spans="12:14" x14ac:dyDescent="0.25">
      <c r="L60518" s="36"/>
      <c r="M60518" s="36"/>
      <c r="N60518" s="36"/>
    </row>
    <row r="60519" spans="12:14" x14ac:dyDescent="0.25">
      <c r="L60519" s="36"/>
      <c r="M60519" s="36"/>
      <c r="N60519" s="36"/>
    </row>
    <row r="60520" spans="12:14" x14ac:dyDescent="0.25">
      <c r="L60520" s="36"/>
      <c r="M60520" s="36"/>
      <c r="N60520" s="36"/>
    </row>
    <row r="60521" spans="12:14" x14ac:dyDescent="0.25">
      <c r="L60521" s="36"/>
      <c r="M60521" s="36"/>
      <c r="N60521" s="36"/>
    </row>
    <row r="60522" spans="12:14" x14ac:dyDescent="0.25">
      <c r="L60522" s="36"/>
      <c r="M60522" s="36"/>
      <c r="N60522" s="36"/>
    </row>
    <row r="60523" spans="12:14" x14ac:dyDescent="0.25">
      <c r="L60523" s="36"/>
      <c r="M60523" s="36"/>
      <c r="N60523" s="36"/>
    </row>
    <row r="60524" spans="12:14" x14ac:dyDescent="0.25">
      <c r="L60524" s="36"/>
      <c r="M60524" s="36"/>
      <c r="N60524" s="36"/>
    </row>
    <row r="60525" spans="12:14" x14ac:dyDescent="0.25">
      <c r="L60525" s="36"/>
      <c r="M60525" s="36"/>
      <c r="N60525" s="36"/>
    </row>
    <row r="60526" spans="12:14" x14ac:dyDescent="0.25">
      <c r="L60526" s="36"/>
      <c r="M60526" s="36"/>
      <c r="N60526" s="36"/>
    </row>
    <row r="60527" spans="12:14" x14ac:dyDescent="0.25">
      <c r="L60527" s="36"/>
      <c r="M60527" s="36"/>
      <c r="N60527" s="36"/>
    </row>
    <row r="60528" spans="12:14" x14ac:dyDescent="0.25">
      <c r="L60528" s="36"/>
      <c r="M60528" s="36"/>
      <c r="N60528" s="36"/>
    </row>
    <row r="60529" spans="12:14" x14ac:dyDescent="0.25">
      <c r="L60529" s="36"/>
      <c r="M60529" s="36"/>
      <c r="N60529" s="36"/>
    </row>
    <row r="60530" spans="12:14" x14ac:dyDescent="0.25">
      <c r="L60530" s="36"/>
      <c r="M60530" s="36"/>
      <c r="N60530" s="36"/>
    </row>
    <row r="60531" spans="12:14" x14ac:dyDescent="0.25">
      <c r="L60531" s="36"/>
      <c r="M60531" s="36"/>
      <c r="N60531" s="36"/>
    </row>
    <row r="60532" spans="12:14" x14ac:dyDescent="0.25">
      <c r="L60532" s="36"/>
      <c r="M60532" s="36"/>
      <c r="N60532" s="36"/>
    </row>
    <row r="60533" spans="12:14" x14ac:dyDescent="0.25">
      <c r="L60533" s="36"/>
      <c r="M60533" s="36"/>
      <c r="N60533" s="36"/>
    </row>
    <row r="60534" spans="12:14" x14ac:dyDescent="0.25">
      <c r="L60534" s="36"/>
      <c r="M60534" s="36"/>
      <c r="N60534" s="36"/>
    </row>
    <row r="60535" spans="12:14" x14ac:dyDescent="0.25">
      <c r="L60535" s="36"/>
      <c r="M60535" s="36"/>
      <c r="N60535" s="36"/>
    </row>
    <row r="60536" spans="12:14" x14ac:dyDescent="0.25">
      <c r="L60536" s="36"/>
      <c r="M60536" s="36"/>
      <c r="N60536" s="36"/>
    </row>
    <row r="60537" spans="12:14" x14ac:dyDescent="0.25">
      <c r="L60537" s="36"/>
      <c r="M60537" s="36"/>
      <c r="N60537" s="36"/>
    </row>
    <row r="60538" spans="12:14" x14ac:dyDescent="0.25">
      <c r="L60538" s="36"/>
      <c r="M60538" s="36"/>
      <c r="N60538" s="36"/>
    </row>
    <row r="60539" spans="12:14" x14ac:dyDescent="0.25">
      <c r="L60539" s="36"/>
      <c r="M60539" s="36"/>
      <c r="N60539" s="36"/>
    </row>
    <row r="60540" spans="12:14" x14ac:dyDescent="0.25">
      <c r="L60540" s="36"/>
      <c r="M60540" s="36"/>
      <c r="N60540" s="36"/>
    </row>
    <row r="60541" spans="12:14" x14ac:dyDescent="0.25">
      <c r="L60541" s="36"/>
      <c r="M60541" s="36"/>
      <c r="N60541" s="36"/>
    </row>
    <row r="60542" spans="12:14" x14ac:dyDescent="0.25">
      <c r="L60542" s="36"/>
      <c r="M60542" s="36"/>
      <c r="N60542" s="36"/>
    </row>
    <row r="60543" spans="12:14" x14ac:dyDescent="0.25">
      <c r="L60543" s="36"/>
      <c r="M60543" s="36"/>
      <c r="N60543" s="36"/>
    </row>
    <row r="60544" spans="12:14" x14ac:dyDescent="0.25">
      <c r="L60544" s="36"/>
      <c r="M60544" s="36"/>
      <c r="N60544" s="36"/>
    </row>
    <row r="60545" spans="12:14" x14ac:dyDescent="0.25">
      <c r="L60545" s="36"/>
      <c r="M60545" s="36"/>
      <c r="N60545" s="36"/>
    </row>
    <row r="60546" spans="12:14" x14ac:dyDescent="0.25">
      <c r="L60546" s="36"/>
      <c r="M60546" s="36"/>
      <c r="N60546" s="36"/>
    </row>
    <row r="60547" spans="12:14" x14ac:dyDescent="0.25">
      <c r="L60547" s="36"/>
      <c r="M60547" s="36"/>
      <c r="N60547" s="36"/>
    </row>
    <row r="60548" spans="12:14" x14ac:dyDescent="0.25">
      <c r="L60548" s="36"/>
      <c r="M60548" s="36"/>
      <c r="N60548" s="36"/>
    </row>
    <row r="60549" spans="12:14" x14ac:dyDescent="0.25">
      <c r="L60549" s="36"/>
      <c r="M60549" s="36"/>
      <c r="N60549" s="36"/>
    </row>
    <row r="60550" spans="12:14" x14ac:dyDescent="0.25">
      <c r="L60550" s="36"/>
      <c r="M60550" s="36"/>
      <c r="N60550" s="36"/>
    </row>
    <row r="60551" spans="12:14" x14ac:dyDescent="0.25">
      <c r="L60551" s="36"/>
      <c r="M60551" s="36"/>
      <c r="N60551" s="36"/>
    </row>
    <row r="60552" spans="12:14" x14ac:dyDescent="0.25">
      <c r="L60552" s="36"/>
      <c r="M60552" s="36"/>
      <c r="N60552" s="36"/>
    </row>
    <row r="60553" spans="12:14" x14ac:dyDescent="0.25">
      <c r="L60553" s="36"/>
      <c r="M60553" s="36"/>
      <c r="N60553" s="36"/>
    </row>
    <row r="60554" spans="12:14" x14ac:dyDescent="0.25">
      <c r="L60554" s="36"/>
      <c r="M60554" s="36"/>
      <c r="N60554" s="36"/>
    </row>
    <row r="60555" spans="12:14" x14ac:dyDescent="0.25">
      <c r="L60555" s="36"/>
      <c r="M60555" s="36"/>
      <c r="N60555" s="36"/>
    </row>
    <row r="60556" spans="12:14" x14ac:dyDescent="0.25">
      <c r="L60556" s="36"/>
      <c r="M60556" s="36"/>
      <c r="N60556" s="36"/>
    </row>
    <row r="60557" spans="12:14" x14ac:dyDescent="0.25">
      <c r="L60557" s="36"/>
      <c r="M60557" s="36"/>
      <c r="N60557" s="36"/>
    </row>
    <row r="60558" spans="12:14" x14ac:dyDescent="0.25">
      <c r="L60558" s="36"/>
      <c r="M60558" s="36"/>
      <c r="N60558" s="36"/>
    </row>
    <row r="60559" spans="12:14" x14ac:dyDescent="0.25">
      <c r="L60559" s="36"/>
      <c r="M60559" s="36"/>
      <c r="N60559" s="36"/>
    </row>
    <row r="60560" spans="12:14" x14ac:dyDescent="0.25">
      <c r="L60560" s="36"/>
      <c r="M60560" s="36"/>
      <c r="N60560" s="36"/>
    </row>
    <row r="60561" spans="12:14" x14ac:dyDescent="0.25">
      <c r="L60561" s="36"/>
      <c r="M60561" s="36"/>
      <c r="N60561" s="36"/>
    </row>
    <row r="60562" spans="12:14" x14ac:dyDescent="0.25">
      <c r="L60562" s="36"/>
      <c r="M60562" s="36"/>
      <c r="N60562" s="36"/>
    </row>
    <row r="60563" spans="12:14" x14ac:dyDescent="0.25">
      <c r="L60563" s="36"/>
      <c r="M60563" s="36"/>
      <c r="N60563" s="36"/>
    </row>
    <row r="60564" spans="12:14" x14ac:dyDescent="0.25">
      <c r="L60564" s="36"/>
      <c r="M60564" s="36"/>
      <c r="N60564" s="36"/>
    </row>
    <row r="60565" spans="12:14" x14ac:dyDescent="0.25">
      <c r="L60565" s="36"/>
      <c r="M60565" s="36"/>
      <c r="N60565" s="36"/>
    </row>
    <row r="60566" spans="12:14" x14ac:dyDescent="0.25">
      <c r="L60566" s="36"/>
      <c r="M60566" s="36"/>
      <c r="N60566" s="36"/>
    </row>
    <row r="60567" spans="12:14" x14ac:dyDescent="0.25">
      <c r="L60567" s="36"/>
      <c r="M60567" s="36"/>
      <c r="N60567" s="36"/>
    </row>
    <row r="60568" spans="12:14" x14ac:dyDescent="0.25">
      <c r="L60568" s="36"/>
      <c r="M60568" s="36"/>
      <c r="N60568" s="36"/>
    </row>
    <row r="60569" spans="12:14" x14ac:dyDescent="0.25">
      <c r="L60569" s="36"/>
      <c r="M60569" s="36"/>
      <c r="N60569" s="36"/>
    </row>
    <row r="60570" spans="12:14" x14ac:dyDescent="0.25">
      <c r="L60570" s="36"/>
      <c r="M60570" s="36"/>
      <c r="N60570" s="36"/>
    </row>
    <row r="60571" spans="12:14" x14ac:dyDescent="0.25">
      <c r="L60571" s="36"/>
      <c r="M60571" s="36"/>
      <c r="N60571" s="36"/>
    </row>
    <row r="60572" spans="12:14" x14ac:dyDescent="0.25">
      <c r="L60572" s="36"/>
      <c r="M60572" s="36"/>
      <c r="N60572" s="36"/>
    </row>
    <row r="60573" spans="12:14" x14ac:dyDescent="0.25">
      <c r="L60573" s="36"/>
      <c r="M60573" s="36"/>
      <c r="N60573" s="36"/>
    </row>
    <row r="60574" spans="12:14" x14ac:dyDescent="0.25">
      <c r="L60574" s="36"/>
      <c r="M60574" s="36"/>
      <c r="N60574" s="36"/>
    </row>
    <row r="60575" spans="12:14" x14ac:dyDescent="0.25">
      <c r="L60575" s="36"/>
      <c r="M60575" s="36"/>
      <c r="N60575" s="36"/>
    </row>
    <row r="60576" spans="12:14" x14ac:dyDescent="0.25">
      <c r="L60576" s="36"/>
      <c r="M60576" s="36"/>
      <c r="N60576" s="36"/>
    </row>
    <row r="60577" spans="12:14" x14ac:dyDescent="0.25">
      <c r="L60577" s="36"/>
      <c r="M60577" s="36"/>
      <c r="N60577" s="36"/>
    </row>
    <row r="60578" spans="12:14" x14ac:dyDescent="0.25">
      <c r="L60578" s="36"/>
      <c r="M60578" s="36"/>
      <c r="N60578" s="36"/>
    </row>
    <row r="60579" spans="12:14" x14ac:dyDescent="0.25">
      <c r="L60579" s="36"/>
      <c r="M60579" s="36"/>
      <c r="N60579" s="36"/>
    </row>
    <row r="60580" spans="12:14" x14ac:dyDescent="0.25">
      <c r="L60580" s="36"/>
      <c r="M60580" s="36"/>
      <c r="N60580" s="36"/>
    </row>
    <row r="60581" spans="12:14" x14ac:dyDescent="0.25">
      <c r="L60581" s="36"/>
      <c r="M60581" s="36"/>
      <c r="N60581" s="36"/>
    </row>
    <row r="60582" spans="12:14" x14ac:dyDescent="0.25">
      <c r="L60582" s="36"/>
      <c r="M60582" s="36"/>
      <c r="N60582" s="36"/>
    </row>
    <row r="60583" spans="12:14" x14ac:dyDescent="0.25">
      <c r="L60583" s="36"/>
      <c r="M60583" s="36"/>
      <c r="N60583" s="36"/>
    </row>
    <row r="60584" spans="12:14" x14ac:dyDescent="0.25">
      <c r="L60584" s="36"/>
      <c r="M60584" s="36"/>
      <c r="N60584" s="36"/>
    </row>
    <row r="60585" spans="12:14" x14ac:dyDescent="0.25">
      <c r="L60585" s="36"/>
      <c r="M60585" s="36"/>
      <c r="N60585" s="36"/>
    </row>
    <row r="60586" spans="12:14" x14ac:dyDescent="0.25">
      <c r="L60586" s="36"/>
      <c r="M60586" s="36"/>
      <c r="N60586" s="36"/>
    </row>
    <row r="60587" spans="12:14" x14ac:dyDescent="0.25">
      <c r="L60587" s="36"/>
      <c r="M60587" s="36"/>
      <c r="N60587" s="36"/>
    </row>
    <row r="60588" spans="12:14" x14ac:dyDescent="0.25">
      <c r="L60588" s="36"/>
      <c r="M60588" s="36"/>
      <c r="N60588" s="36"/>
    </row>
    <row r="60589" spans="12:14" x14ac:dyDescent="0.25">
      <c r="L60589" s="36"/>
      <c r="M60589" s="36"/>
      <c r="N60589" s="36"/>
    </row>
    <row r="60590" spans="12:14" x14ac:dyDescent="0.25">
      <c r="L60590" s="36"/>
      <c r="M60590" s="36"/>
      <c r="N60590" s="36"/>
    </row>
    <row r="60591" spans="12:14" x14ac:dyDescent="0.25">
      <c r="L60591" s="36"/>
      <c r="M60591" s="36"/>
      <c r="N60591" s="36"/>
    </row>
    <row r="60592" spans="12:14" x14ac:dyDescent="0.25">
      <c r="L60592" s="36"/>
      <c r="M60592" s="36"/>
      <c r="N60592" s="36"/>
    </row>
    <row r="60593" spans="12:14" x14ac:dyDescent="0.25">
      <c r="L60593" s="36"/>
      <c r="M60593" s="36"/>
      <c r="N60593" s="36"/>
    </row>
    <row r="60594" spans="12:14" x14ac:dyDescent="0.25">
      <c r="L60594" s="36"/>
      <c r="M60594" s="36"/>
      <c r="N60594" s="36"/>
    </row>
    <row r="60595" spans="12:14" x14ac:dyDescent="0.25">
      <c r="L60595" s="36"/>
      <c r="M60595" s="36"/>
      <c r="N60595" s="36"/>
    </row>
    <row r="60596" spans="12:14" x14ac:dyDescent="0.25">
      <c r="L60596" s="36"/>
      <c r="M60596" s="36"/>
      <c r="N60596" s="36"/>
    </row>
    <row r="60597" spans="12:14" x14ac:dyDescent="0.25">
      <c r="L60597" s="36"/>
      <c r="M60597" s="36"/>
      <c r="N60597" s="36"/>
    </row>
    <row r="60598" spans="12:14" x14ac:dyDescent="0.25">
      <c r="L60598" s="36"/>
      <c r="M60598" s="36"/>
      <c r="N60598" s="36"/>
    </row>
    <row r="60599" spans="12:14" x14ac:dyDescent="0.25">
      <c r="L60599" s="36"/>
      <c r="M60599" s="36"/>
      <c r="N60599" s="36"/>
    </row>
    <row r="60600" spans="12:14" x14ac:dyDescent="0.25">
      <c r="L60600" s="36"/>
      <c r="M60600" s="36"/>
      <c r="N60600" s="36"/>
    </row>
    <row r="60601" spans="12:14" x14ac:dyDescent="0.25">
      <c r="L60601" s="36"/>
      <c r="M60601" s="36"/>
      <c r="N60601" s="36"/>
    </row>
    <row r="60602" spans="12:14" x14ac:dyDescent="0.25">
      <c r="L60602" s="36"/>
      <c r="M60602" s="36"/>
      <c r="N60602" s="36"/>
    </row>
    <row r="60603" spans="12:14" x14ac:dyDescent="0.25">
      <c r="L60603" s="36"/>
      <c r="M60603" s="36"/>
      <c r="N60603" s="36"/>
    </row>
    <row r="60604" spans="12:14" x14ac:dyDescent="0.25">
      <c r="L60604" s="36"/>
      <c r="M60604" s="36"/>
      <c r="N60604" s="36"/>
    </row>
    <row r="60605" spans="12:14" x14ac:dyDescent="0.25">
      <c r="L60605" s="36"/>
      <c r="M60605" s="36"/>
      <c r="N60605" s="36"/>
    </row>
    <row r="60606" spans="12:14" x14ac:dyDescent="0.25">
      <c r="L60606" s="36"/>
      <c r="M60606" s="36"/>
      <c r="N60606" s="36"/>
    </row>
    <row r="60607" spans="12:14" x14ac:dyDescent="0.25">
      <c r="L60607" s="36"/>
      <c r="M60607" s="36"/>
      <c r="N60607" s="36"/>
    </row>
    <row r="60608" spans="12:14" x14ac:dyDescent="0.25">
      <c r="L60608" s="36"/>
      <c r="M60608" s="36"/>
      <c r="N60608" s="36"/>
    </row>
    <row r="60609" spans="12:14" x14ac:dyDescent="0.25">
      <c r="L60609" s="36"/>
      <c r="M60609" s="36"/>
      <c r="N60609" s="36"/>
    </row>
    <row r="60610" spans="12:14" x14ac:dyDescent="0.25">
      <c r="L60610" s="36"/>
      <c r="M60610" s="36"/>
      <c r="N60610" s="36"/>
    </row>
    <row r="60611" spans="12:14" x14ac:dyDescent="0.25">
      <c r="L60611" s="36"/>
      <c r="M60611" s="36"/>
      <c r="N60611" s="36"/>
    </row>
    <row r="60612" spans="12:14" x14ac:dyDescent="0.25">
      <c r="L60612" s="36"/>
      <c r="M60612" s="36"/>
      <c r="N60612" s="36"/>
    </row>
    <row r="60613" spans="12:14" x14ac:dyDescent="0.25">
      <c r="L60613" s="36"/>
      <c r="M60613" s="36"/>
      <c r="N60613" s="36"/>
    </row>
    <row r="60614" spans="12:14" x14ac:dyDescent="0.25">
      <c r="L60614" s="36"/>
      <c r="M60614" s="36"/>
      <c r="N60614" s="36"/>
    </row>
    <row r="60615" spans="12:14" x14ac:dyDescent="0.25">
      <c r="L60615" s="36"/>
      <c r="M60615" s="36"/>
      <c r="N60615" s="36"/>
    </row>
    <row r="60616" spans="12:14" x14ac:dyDescent="0.25">
      <c r="L60616" s="36"/>
      <c r="M60616" s="36"/>
      <c r="N60616" s="36"/>
    </row>
    <row r="60617" spans="12:14" x14ac:dyDescent="0.25">
      <c r="L60617" s="36"/>
      <c r="M60617" s="36"/>
      <c r="N60617" s="36"/>
    </row>
    <row r="60618" spans="12:14" x14ac:dyDescent="0.25">
      <c r="L60618" s="36"/>
      <c r="M60618" s="36"/>
      <c r="N60618" s="36"/>
    </row>
    <row r="60619" spans="12:14" x14ac:dyDescent="0.25">
      <c r="L60619" s="36"/>
      <c r="M60619" s="36"/>
      <c r="N60619" s="36"/>
    </row>
    <row r="60620" spans="12:14" x14ac:dyDescent="0.25">
      <c r="L60620" s="36"/>
      <c r="M60620" s="36"/>
      <c r="N60620" s="36"/>
    </row>
    <row r="60621" spans="12:14" x14ac:dyDescent="0.25">
      <c r="L60621" s="36"/>
      <c r="M60621" s="36"/>
      <c r="N60621" s="36"/>
    </row>
    <row r="60622" spans="12:14" x14ac:dyDescent="0.25">
      <c r="L60622" s="36"/>
      <c r="M60622" s="36"/>
      <c r="N60622" s="36"/>
    </row>
    <row r="60623" spans="12:14" x14ac:dyDescent="0.25">
      <c r="L60623" s="36"/>
      <c r="M60623" s="36"/>
      <c r="N60623" s="36"/>
    </row>
    <row r="60624" spans="12:14" x14ac:dyDescent="0.25">
      <c r="L60624" s="36"/>
      <c r="M60624" s="36"/>
      <c r="N60624" s="36"/>
    </row>
    <row r="60625" spans="12:14" x14ac:dyDescent="0.25">
      <c r="L60625" s="36"/>
      <c r="M60625" s="36"/>
      <c r="N60625" s="36"/>
    </row>
    <row r="60626" spans="12:14" x14ac:dyDescent="0.25">
      <c r="L60626" s="36"/>
      <c r="M60626" s="36"/>
      <c r="N60626" s="36"/>
    </row>
    <row r="60627" spans="12:14" x14ac:dyDescent="0.25">
      <c r="L60627" s="36"/>
      <c r="M60627" s="36"/>
      <c r="N60627" s="36"/>
    </row>
    <row r="60628" spans="12:14" x14ac:dyDescent="0.25">
      <c r="L60628" s="36"/>
      <c r="M60628" s="36"/>
      <c r="N60628" s="36"/>
    </row>
    <row r="60629" spans="12:14" x14ac:dyDescent="0.25">
      <c r="L60629" s="36"/>
      <c r="M60629" s="36"/>
      <c r="N60629" s="36"/>
    </row>
    <row r="60630" spans="12:14" x14ac:dyDescent="0.25">
      <c r="L60630" s="36"/>
      <c r="M60630" s="36"/>
      <c r="N60630" s="36"/>
    </row>
    <row r="60631" spans="12:14" x14ac:dyDescent="0.25">
      <c r="L60631" s="36"/>
      <c r="M60631" s="36"/>
      <c r="N60631" s="36"/>
    </row>
    <row r="60632" spans="12:14" x14ac:dyDescent="0.25">
      <c r="L60632" s="36"/>
      <c r="M60632" s="36"/>
      <c r="N60632" s="36"/>
    </row>
    <row r="60633" spans="12:14" x14ac:dyDescent="0.25">
      <c r="L60633" s="36"/>
      <c r="M60633" s="36"/>
      <c r="N60633" s="36"/>
    </row>
    <row r="60634" spans="12:14" x14ac:dyDescent="0.25">
      <c r="L60634" s="36"/>
      <c r="M60634" s="36"/>
      <c r="N60634" s="36"/>
    </row>
    <row r="60635" spans="12:14" x14ac:dyDescent="0.25">
      <c r="L60635" s="36"/>
      <c r="M60635" s="36"/>
      <c r="N60635" s="36"/>
    </row>
    <row r="60636" spans="12:14" x14ac:dyDescent="0.25">
      <c r="L60636" s="36"/>
      <c r="M60636" s="36"/>
      <c r="N60636" s="36"/>
    </row>
    <row r="60637" spans="12:14" x14ac:dyDescent="0.25">
      <c r="L60637" s="36"/>
      <c r="M60637" s="36"/>
      <c r="N60637" s="36"/>
    </row>
    <row r="60638" spans="12:14" x14ac:dyDescent="0.25">
      <c r="L60638" s="36"/>
      <c r="M60638" s="36"/>
      <c r="N60638" s="36"/>
    </row>
    <row r="60639" spans="12:14" x14ac:dyDescent="0.25">
      <c r="L60639" s="36"/>
      <c r="M60639" s="36"/>
      <c r="N60639" s="36"/>
    </row>
    <row r="60640" spans="12:14" x14ac:dyDescent="0.25">
      <c r="L60640" s="36"/>
      <c r="M60640" s="36"/>
      <c r="N60640" s="36"/>
    </row>
    <row r="60641" spans="12:14" x14ac:dyDescent="0.25">
      <c r="L60641" s="36"/>
      <c r="M60641" s="36"/>
      <c r="N60641" s="36"/>
    </row>
    <row r="60642" spans="12:14" x14ac:dyDescent="0.25">
      <c r="L60642" s="36"/>
      <c r="M60642" s="36"/>
      <c r="N60642" s="36"/>
    </row>
    <row r="60643" spans="12:14" x14ac:dyDescent="0.25">
      <c r="L60643" s="36"/>
      <c r="M60643" s="36"/>
      <c r="N60643" s="36"/>
    </row>
    <row r="60644" spans="12:14" x14ac:dyDescent="0.25">
      <c r="L60644" s="36"/>
      <c r="M60644" s="36"/>
      <c r="N60644" s="36"/>
    </row>
    <row r="60645" spans="12:14" x14ac:dyDescent="0.25">
      <c r="L60645" s="36"/>
      <c r="M60645" s="36"/>
      <c r="N60645" s="36"/>
    </row>
    <row r="60646" spans="12:14" x14ac:dyDescent="0.25">
      <c r="L60646" s="36"/>
      <c r="M60646" s="36"/>
      <c r="N60646" s="36"/>
    </row>
    <row r="60647" spans="12:14" x14ac:dyDescent="0.25">
      <c r="L60647" s="36"/>
      <c r="M60647" s="36"/>
      <c r="N60647" s="36"/>
    </row>
    <row r="60648" spans="12:14" x14ac:dyDescent="0.25">
      <c r="L60648" s="36"/>
      <c r="M60648" s="36"/>
      <c r="N60648" s="36"/>
    </row>
    <row r="60649" spans="12:14" x14ac:dyDescent="0.25">
      <c r="L60649" s="36"/>
      <c r="M60649" s="36"/>
      <c r="N60649" s="36"/>
    </row>
    <row r="60650" spans="12:14" x14ac:dyDescent="0.25">
      <c r="L60650" s="36"/>
      <c r="M60650" s="36"/>
      <c r="N60650" s="36"/>
    </row>
    <row r="60651" spans="12:14" x14ac:dyDescent="0.25">
      <c r="L60651" s="36"/>
      <c r="M60651" s="36"/>
      <c r="N60651" s="36"/>
    </row>
    <row r="60652" spans="12:14" x14ac:dyDescent="0.25">
      <c r="L60652" s="36"/>
      <c r="M60652" s="36"/>
      <c r="N60652" s="36"/>
    </row>
    <row r="60653" spans="12:14" x14ac:dyDescent="0.25">
      <c r="L60653" s="36"/>
      <c r="M60653" s="36"/>
      <c r="N60653" s="36"/>
    </row>
    <row r="60654" spans="12:14" x14ac:dyDescent="0.25">
      <c r="L60654" s="36"/>
      <c r="M60654" s="36"/>
      <c r="N60654" s="36"/>
    </row>
    <row r="60655" spans="12:14" x14ac:dyDescent="0.25">
      <c r="L60655" s="36"/>
      <c r="M60655" s="36"/>
      <c r="N60655" s="36"/>
    </row>
    <row r="60656" spans="12:14" x14ac:dyDescent="0.25">
      <c r="L60656" s="36"/>
      <c r="M60656" s="36"/>
      <c r="N60656" s="36"/>
    </row>
    <row r="60657" spans="12:14" x14ac:dyDescent="0.25">
      <c r="L60657" s="36"/>
      <c r="M60657" s="36"/>
      <c r="N60657" s="36"/>
    </row>
    <row r="60658" spans="12:14" x14ac:dyDescent="0.25">
      <c r="L60658" s="36"/>
      <c r="M60658" s="36"/>
      <c r="N60658" s="36"/>
    </row>
    <row r="60659" spans="12:14" x14ac:dyDescent="0.25">
      <c r="L60659" s="36"/>
      <c r="M60659" s="36"/>
      <c r="N60659" s="36"/>
    </row>
    <row r="60660" spans="12:14" x14ac:dyDescent="0.25">
      <c r="L60660" s="36"/>
      <c r="M60660" s="36"/>
      <c r="N60660" s="36"/>
    </row>
    <row r="60661" spans="12:14" x14ac:dyDescent="0.25">
      <c r="L60661" s="36"/>
      <c r="M60661" s="36"/>
      <c r="N60661" s="36"/>
    </row>
    <row r="60662" spans="12:14" x14ac:dyDescent="0.25">
      <c r="L60662" s="36"/>
      <c r="M60662" s="36"/>
      <c r="N60662" s="36"/>
    </row>
    <row r="60663" spans="12:14" x14ac:dyDescent="0.25">
      <c r="L60663" s="36"/>
      <c r="M60663" s="36"/>
      <c r="N60663" s="36"/>
    </row>
    <row r="60664" spans="12:14" x14ac:dyDescent="0.25">
      <c r="L60664" s="36"/>
      <c r="M60664" s="36"/>
      <c r="N60664" s="36"/>
    </row>
    <row r="60665" spans="12:14" x14ac:dyDescent="0.25">
      <c r="L60665" s="36"/>
      <c r="M60665" s="36"/>
      <c r="N60665" s="36"/>
    </row>
    <row r="60666" spans="12:14" x14ac:dyDescent="0.25">
      <c r="L60666" s="36"/>
      <c r="M60666" s="36"/>
      <c r="N60666" s="36"/>
    </row>
    <row r="60667" spans="12:14" x14ac:dyDescent="0.25">
      <c r="L60667" s="36"/>
      <c r="M60667" s="36"/>
      <c r="N60667" s="36"/>
    </row>
    <row r="60668" spans="12:14" x14ac:dyDescent="0.25">
      <c r="L60668" s="36"/>
      <c r="M60668" s="36"/>
      <c r="N60668" s="36"/>
    </row>
    <row r="60669" spans="12:14" x14ac:dyDescent="0.25">
      <c r="L60669" s="36"/>
      <c r="M60669" s="36"/>
      <c r="N60669" s="36"/>
    </row>
    <row r="60670" spans="12:14" x14ac:dyDescent="0.25">
      <c r="L60670" s="36"/>
      <c r="M60670" s="36"/>
      <c r="N60670" s="36"/>
    </row>
    <row r="60671" spans="12:14" x14ac:dyDescent="0.25">
      <c r="L60671" s="36"/>
      <c r="M60671" s="36"/>
      <c r="N60671" s="36"/>
    </row>
    <row r="60672" spans="12:14" x14ac:dyDescent="0.25">
      <c r="L60672" s="36"/>
      <c r="M60672" s="36"/>
      <c r="N60672" s="36"/>
    </row>
    <row r="60673" spans="12:14" x14ac:dyDescent="0.25">
      <c r="L60673" s="36"/>
      <c r="M60673" s="36"/>
      <c r="N60673" s="36"/>
    </row>
    <row r="60674" spans="12:14" x14ac:dyDescent="0.25">
      <c r="L60674" s="36"/>
      <c r="M60674" s="36"/>
      <c r="N60674" s="36"/>
    </row>
    <row r="60675" spans="12:14" x14ac:dyDescent="0.25">
      <c r="L60675" s="36"/>
      <c r="M60675" s="36"/>
      <c r="N60675" s="36"/>
    </row>
    <row r="60676" spans="12:14" x14ac:dyDescent="0.25">
      <c r="L60676" s="36"/>
      <c r="M60676" s="36"/>
      <c r="N60676" s="36"/>
    </row>
    <row r="60677" spans="12:14" x14ac:dyDescent="0.25">
      <c r="L60677" s="36"/>
      <c r="M60677" s="36"/>
      <c r="N60677" s="36"/>
    </row>
    <row r="60678" spans="12:14" x14ac:dyDescent="0.25">
      <c r="L60678" s="36"/>
      <c r="M60678" s="36"/>
      <c r="N60678" s="36"/>
    </row>
    <row r="60679" spans="12:14" x14ac:dyDescent="0.25">
      <c r="L60679" s="36"/>
      <c r="M60679" s="36"/>
      <c r="N60679" s="36"/>
    </row>
    <row r="60680" spans="12:14" x14ac:dyDescent="0.25">
      <c r="L60680" s="36"/>
      <c r="M60680" s="36"/>
      <c r="N60680" s="36"/>
    </row>
    <row r="60681" spans="12:14" x14ac:dyDescent="0.25">
      <c r="L60681" s="36"/>
      <c r="M60681" s="36"/>
      <c r="N60681" s="36"/>
    </row>
    <row r="60682" spans="12:14" x14ac:dyDescent="0.25">
      <c r="L60682" s="36"/>
      <c r="M60682" s="36"/>
      <c r="N60682" s="36"/>
    </row>
    <row r="60683" spans="12:14" x14ac:dyDescent="0.25">
      <c r="L60683" s="36"/>
      <c r="M60683" s="36"/>
      <c r="N60683" s="36"/>
    </row>
    <row r="60684" spans="12:14" x14ac:dyDescent="0.25">
      <c r="L60684" s="36"/>
      <c r="M60684" s="36"/>
      <c r="N60684" s="36"/>
    </row>
    <row r="60685" spans="12:14" x14ac:dyDescent="0.25">
      <c r="L60685" s="36"/>
      <c r="M60685" s="36"/>
      <c r="N60685" s="36"/>
    </row>
    <row r="60686" spans="12:14" x14ac:dyDescent="0.25">
      <c r="L60686" s="36"/>
      <c r="M60686" s="36"/>
      <c r="N60686" s="36"/>
    </row>
    <row r="60687" spans="12:14" x14ac:dyDescent="0.25">
      <c r="L60687" s="36"/>
      <c r="M60687" s="36"/>
      <c r="N60687" s="36"/>
    </row>
    <row r="60688" spans="12:14" x14ac:dyDescent="0.25">
      <c r="L60688" s="36"/>
      <c r="M60688" s="36"/>
      <c r="N60688" s="36"/>
    </row>
    <row r="60689" spans="12:14" x14ac:dyDescent="0.25">
      <c r="L60689" s="36"/>
      <c r="M60689" s="36"/>
      <c r="N60689" s="36"/>
    </row>
    <row r="60690" spans="12:14" x14ac:dyDescent="0.25">
      <c r="L60690" s="36"/>
      <c r="M60690" s="36"/>
      <c r="N60690" s="36"/>
    </row>
    <row r="60691" spans="12:14" x14ac:dyDescent="0.25">
      <c r="L60691" s="36"/>
      <c r="M60691" s="36"/>
      <c r="N60691" s="36"/>
    </row>
    <row r="60692" spans="12:14" x14ac:dyDescent="0.25">
      <c r="L60692" s="36"/>
      <c r="M60692" s="36"/>
      <c r="N60692" s="36"/>
    </row>
    <row r="60693" spans="12:14" x14ac:dyDescent="0.25">
      <c r="L60693" s="36"/>
      <c r="M60693" s="36"/>
      <c r="N60693" s="36"/>
    </row>
    <row r="60694" spans="12:14" x14ac:dyDescent="0.25">
      <c r="L60694" s="36"/>
      <c r="M60694" s="36"/>
      <c r="N60694" s="36"/>
    </row>
    <row r="60695" spans="12:14" x14ac:dyDescent="0.25">
      <c r="L60695" s="36"/>
      <c r="M60695" s="36"/>
      <c r="N60695" s="36"/>
    </row>
    <row r="60696" spans="12:14" x14ac:dyDescent="0.25">
      <c r="L60696" s="36"/>
      <c r="M60696" s="36"/>
      <c r="N60696" s="36"/>
    </row>
    <row r="60697" spans="12:14" x14ac:dyDescent="0.25">
      <c r="L60697" s="36"/>
      <c r="M60697" s="36"/>
      <c r="N60697" s="36"/>
    </row>
    <row r="60698" spans="12:14" x14ac:dyDescent="0.25">
      <c r="L60698" s="36"/>
      <c r="M60698" s="36"/>
      <c r="N60698" s="36"/>
    </row>
    <row r="60699" spans="12:14" x14ac:dyDescent="0.25">
      <c r="L60699" s="36"/>
      <c r="M60699" s="36"/>
      <c r="N60699" s="36"/>
    </row>
    <row r="60700" spans="12:14" x14ac:dyDescent="0.25">
      <c r="L60700" s="36"/>
      <c r="M60700" s="36"/>
      <c r="N60700" s="36"/>
    </row>
    <row r="60701" spans="12:14" x14ac:dyDescent="0.25">
      <c r="L60701" s="36"/>
      <c r="M60701" s="36"/>
      <c r="N60701" s="36"/>
    </row>
    <row r="60702" spans="12:14" x14ac:dyDescent="0.25">
      <c r="L60702" s="36"/>
      <c r="M60702" s="36"/>
      <c r="N60702" s="36"/>
    </row>
    <row r="60703" spans="12:14" x14ac:dyDescent="0.25">
      <c r="L60703" s="36"/>
      <c r="M60703" s="36"/>
      <c r="N60703" s="36"/>
    </row>
    <row r="60704" spans="12:14" x14ac:dyDescent="0.25">
      <c r="L60704" s="36"/>
      <c r="M60704" s="36"/>
      <c r="N60704" s="36"/>
    </row>
    <row r="60705" spans="12:14" x14ac:dyDescent="0.25">
      <c r="L60705" s="36"/>
      <c r="M60705" s="36"/>
      <c r="N60705" s="36"/>
    </row>
    <row r="60706" spans="12:14" x14ac:dyDescent="0.25">
      <c r="L60706" s="36"/>
      <c r="M60706" s="36"/>
      <c r="N60706" s="36"/>
    </row>
    <row r="60707" spans="12:14" x14ac:dyDescent="0.25">
      <c r="L60707" s="36"/>
      <c r="M60707" s="36"/>
      <c r="N60707" s="36"/>
    </row>
    <row r="60708" spans="12:14" x14ac:dyDescent="0.25">
      <c r="L60708" s="36"/>
      <c r="M60708" s="36"/>
      <c r="N60708" s="36"/>
    </row>
    <row r="60709" spans="12:14" x14ac:dyDescent="0.25">
      <c r="L60709" s="36"/>
      <c r="M60709" s="36"/>
      <c r="N60709" s="36"/>
    </row>
    <row r="60710" spans="12:14" x14ac:dyDescent="0.25">
      <c r="L60710" s="36"/>
      <c r="M60710" s="36"/>
      <c r="N60710" s="36"/>
    </row>
    <row r="60711" spans="12:14" x14ac:dyDescent="0.25">
      <c r="L60711" s="36"/>
      <c r="M60711" s="36"/>
      <c r="N60711" s="36"/>
    </row>
    <row r="60712" spans="12:14" x14ac:dyDescent="0.25">
      <c r="L60712" s="36"/>
      <c r="M60712" s="36"/>
      <c r="N60712" s="36"/>
    </row>
    <row r="60713" spans="12:14" x14ac:dyDescent="0.25">
      <c r="L60713" s="36"/>
      <c r="M60713" s="36"/>
      <c r="N60713" s="36"/>
    </row>
    <row r="60714" spans="12:14" x14ac:dyDescent="0.25">
      <c r="L60714" s="36"/>
      <c r="M60714" s="36"/>
      <c r="N60714" s="36"/>
    </row>
    <row r="60715" spans="12:14" x14ac:dyDescent="0.25">
      <c r="L60715" s="36"/>
      <c r="M60715" s="36"/>
      <c r="N60715" s="36"/>
    </row>
    <row r="60716" spans="12:14" x14ac:dyDescent="0.25">
      <c r="L60716" s="36"/>
      <c r="M60716" s="36"/>
      <c r="N60716" s="36"/>
    </row>
    <row r="60717" spans="12:14" x14ac:dyDescent="0.25">
      <c r="L60717" s="36"/>
      <c r="M60717" s="36"/>
      <c r="N60717" s="36"/>
    </row>
    <row r="60718" spans="12:14" x14ac:dyDescent="0.25">
      <c r="L60718" s="36"/>
      <c r="M60718" s="36"/>
      <c r="N60718" s="36"/>
    </row>
    <row r="60719" spans="12:14" x14ac:dyDescent="0.25">
      <c r="L60719" s="36"/>
      <c r="M60719" s="36"/>
      <c r="N60719" s="36"/>
    </row>
    <row r="60720" spans="12:14" x14ac:dyDescent="0.25">
      <c r="L60720" s="36"/>
      <c r="M60720" s="36"/>
      <c r="N60720" s="36"/>
    </row>
    <row r="60721" spans="12:14" x14ac:dyDescent="0.25">
      <c r="L60721" s="36"/>
      <c r="M60721" s="36"/>
      <c r="N60721" s="36"/>
    </row>
    <row r="60722" spans="12:14" x14ac:dyDescent="0.25">
      <c r="L60722" s="36"/>
      <c r="M60722" s="36"/>
      <c r="N60722" s="36"/>
    </row>
    <row r="60723" spans="12:14" x14ac:dyDescent="0.25">
      <c r="L60723" s="36"/>
      <c r="M60723" s="36"/>
      <c r="N60723" s="36"/>
    </row>
    <row r="60724" spans="12:14" x14ac:dyDescent="0.25">
      <c r="L60724" s="36"/>
      <c r="M60724" s="36"/>
      <c r="N60724" s="36"/>
    </row>
    <row r="60725" spans="12:14" x14ac:dyDescent="0.25">
      <c r="L60725" s="36"/>
      <c r="M60725" s="36"/>
      <c r="N60725" s="36"/>
    </row>
    <row r="60726" spans="12:14" x14ac:dyDescent="0.25">
      <c r="L60726" s="36"/>
      <c r="M60726" s="36"/>
      <c r="N60726" s="36"/>
    </row>
    <row r="60727" spans="12:14" x14ac:dyDescent="0.25">
      <c r="L60727" s="36"/>
      <c r="M60727" s="36"/>
      <c r="N60727" s="36"/>
    </row>
    <row r="60728" spans="12:14" x14ac:dyDescent="0.25">
      <c r="L60728" s="36"/>
      <c r="M60728" s="36"/>
      <c r="N60728" s="36"/>
    </row>
    <row r="60729" spans="12:14" x14ac:dyDescent="0.25">
      <c r="L60729" s="36"/>
      <c r="M60729" s="36"/>
      <c r="N60729" s="36"/>
    </row>
    <row r="60730" spans="12:14" x14ac:dyDescent="0.25">
      <c r="L60730" s="36"/>
      <c r="M60730" s="36"/>
      <c r="N60730" s="36"/>
    </row>
    <row r="60731" spans="12:14" x14ac:dyDescent="0.25">
      <c r="L60731" s="36"/>
      <c r="M60731" s="36"/>
      <c r="N60731" s="36"/>
    </row>
    <row r="60732" spans="12:14" x14ac:dyDescent="0.25">
      <c r="L60732" s="36"/>
      <c r="M60732" s="36"/>
      <c r="N60732" s="36"/>
    </row>
    <row r="60733" spans="12:14" x14ac:dyDescent="0.25">
      <c r="L60733" s="36"/>
      <c r="M60733" s="36"/>
      <c r="N60733" s="36"/>
    </row>
    <row r="60734" spans="12:14" x14ac:dyDescent="0.25">
      <c r="L60734" s="36"/>
      <c r="M60734" s="36"/>
      <c r="N60734" s="36"/>
    </row>
    <row r="60735" spans="12:14" x14ac:dyDescent="0.25">
      <c r="L60735" s="36"/>
      <c r="M60735" s="36"/>
      <c r="N60735" s="36"/>
    </row>
    <row r="60736" spans="12:14" x14ac:dyDescent="0.25">
      <c r="L60736" s="36"/>
      <c r="M60736" s="36"/>
      <c r="N60736" s="36"/>
    </row>
    <row r="60737" spans="12:14" x14ac:dyDescent="0.25">
      <c r="L60737" s="36"/>
      <c r="M60737" s="36"/>
      <c r="N60737" s="36"/>
    </row>
    <row r="60738" spans="12:14" x14ac:dyDescent="0.25">
      <c r="L60738" s="36"/>
      <c r="M60738" s="36"/>
      <c r="N60738" s="36"/>
    </row>
    <row r="60739" spans="12:14" x14ac:dyDescent="0.25">
      <c r="L60739" s="36"/>
      <c r="M60739" s="36"/>
      <c r="N60739" s="36"/>
    </row>
    <row r="60740" spans="12:14" x14ac:dyDescent="0.25">
      <c r="L60740" s="36"/>
      <c r="M60740" s="36"/>
      <c r="N60740" s="36"/>
    </row>
    <row r="60741" spans="12:14" x14ac:dyDescent="0.25">
      <c r="L60741" s="36"/>
      <c r="M60741" s="36"/>
      <c r="N60741" s="36"/>
    </row>
    <row r="60742" spans="12:14" x14ac:dyDescent="0.25">
      <c r="L60742" s="36"/>
      <c r="M60742" s="36"/>
      <c r="N60742" s="36"/>
    </row>
    <row r="60743" spans="12:14" x14ac:dyDescent="0.25">
      <c r="L60743" s="36"/>
      <c r="M60743" s="36"/>
      <c r="N60743" s="36"/>
    </row>
    <row r="60744" spans="12:14" x14ac:dyDescent="0.25">
      <c r="L60744" s="36"/>
      <c r="M60744" s="36"/>
      <c r="N60744" s="36"/>
    </row>
    <row r="60745" spans="12:14" x14ac:dyDescent="0.25">
      <c r="L60745" s="36"/>
      <c r="M60745" s="36"/>
      <c r="N60745" s="36"/>
    </row>
    <row r="60746" spans="12:14" x14ac:dyDescent="0.25">
      <c r="L60746" s="36"/>
      <c r="M60746" s="36"/>
      <c r="N60746" s="36"/>
    </row>
    <row r="60747" spans="12:14" x14ac:dyDescent="0.25">
      <c r="L60747" s="36"/>
      <c r="M60747" s="36"/>
      <c r="N60747" s="36"/>
    </row>
    <row r="60748" spans="12:14" x14ac:dyDescent="0.25">
      <c r="L60748" s="36"/>
      <c r="M60748" s="36"/>
      <c r="N60748" s="36"/>
    </row>
    <row r="60749" spans="12:14" x14ac:dyDescent="0.25">
      <c r="L60749" s="36"/>
      <c r="M60749" s="36"/>
      <c r="N60749" s="36"/>
    </row>
    <row r="60750" spans="12:14" x14ac:dyDescent="0.25">
      <c r="L60750" s="36"/>
      <c r="M60750" s="36"/>
      <c r="N60750" s="36"/>
    </row>
    <row r="60751" spans="12:14" x14ac:dyDescent="0.25">
      <c r="L60751" s="36"/>
      <c r="M60751" s="36"/>
      <c r="N60751" s="36"/>
    </row>
    <row r="60752" spans="12:14" x14ac:dyDescent="0.25">
      <c r="L60752" s="36"/>
      <c r="M60752" s="36"/>
      <c r="N60752" s="36"/>
    </row>
    <row r="60753" spans="12:14" x14ac:dyDescent="0.25">
      <c r="L60753" s="36"/>
      <c r="M60753" s="36"/>
      <c r="N60753" s="36"/>
    </row>
    <row r="60754" spans="12:14" x14ac:dyDescent="0.25">
      <c r="L60754" s="36"/>
      <c r="M60754" s="36"/>
      <c r="N60754" s="36"/>
    </row>
    <row r="60755" spans="12:14" x14ac:dyDescent="0.25">
      <c r="L60755" s="36"/>
      <c r="M60755" s="36"/>
      <c r="N60755" s="36"/>
    </row>
    <row r="60756" spans="12:14" x14ac:dyDescent="0.25">
      <c r="L60756" s="36"/>
      <c r="M60756" s="36"/>
      <c r="N60756" s="36"/>
    </row>
    <row r="60757" spans="12:14" x14ac:dyDescent="0.25">
      <c r="L60757" s="36"/>
      <c r="M60757" s="36"/>
      <c r="N60757" s="36"/>
    </row>
    <row r="60758" spans="12:14" x14ac:dyDescent="0.25">
      <c r="L60758" s="36"/>
      <c r="M60758" s="36"/>
      <c r="N60758" s="36"/>
    </row>
    <row r="60759" spans="12:14" x14ac:dyDescent="0.25">
      <c r="L60759" s="36"/>
      <c r="M60759" s="36"/>
      <c r="N60759" s="36"/>
    </row>
    <row r="60760" spans="12:14" x14ac:dyDescent="0.25">
      <c r="L60760" s="36"/>
      <c r="M60760" s="36"/>
      <c r="N60760" s="36"/>
    </row>
    <row r="60761" spans="12:14" x14ac:dyDescent="0.25">
      <c r="L60761" s="36"/>
      <c r="M60761" s="36"/>
      <c r="N60761" s="36"/>
    </row>
    <row r="60762" spans="12:14" x14ac:dyDescent="0.25">
      <c r="L60762" s="36"/>
      <c r="M60762" s="36"/>
      <c r="N60762" s="36"/>
    </row>
    <row r="60763" spans="12:14" x14ac:dyDescent="0.25">
      <c r="L60763" s="36"/>
      <c r="M60763" s="36"/>
      <c r="N60763" s="36"/>
    </row>
    <row r="60764" spans="12:14" x14ac:dyDescent="0.25">
      <c r="L60764" s="36"/>
      <c r="M60764" s="36"/>
      <c r="N60764" s="36"/>
    </row>
    <row r="60765" spans="12:14" x14ac:dyDescent="0.25">
      <c r="L60765" s="36"/>
      <c r="M60765" s="36"/>
      <c r="N60765" s="36"/>
    </row>
    <row r="60766" spans="12:14" x14ac:dyDescent="0.25">
      <c r="L60766" s="36"/>
      <c r="M60766" s="36"/>
      <c r="N60766" s="36"/>
    </row>
    <row r="60767" spans="12:14" x14ac:dyDescent="0.25">
      <c r="L60767" s="36"/>
      <c r="M60767" s="36"/>
      <c r="N60767" s="36"/>
    </row>
    <row r="60768" spans="12:14" x14ac:dyDescent="0.25">
      <c r="L60768" s="36"/>
      <c r="M60768" s="36"/>
      <c r="N60768" s="36"/>
    </row>
    <row r="60769" spans="12:14" x14ac:dyDescent="0.25">
      <c r="L60769" s="36"/>
      <c r="M60769" s="36"/>
      <c r="N60769" s="36"/>
    </row>
    <row r="60770" spans="12:14" x14ac:dyDescent="0.25">
      <c r="L60770" s="36"/>
      <c r="M60770" s="36"/>
      <c r="N60770" s="36"/>
    </row>
    <row r="60771" spans="12:14" x14ac:dyDescent="0.25">
      <c r="L60771" s="36"/>
      <c r="M60771" s="36"/>
      <c r="N60771" s="36"/>
    </row>
    <row r="60772" spans="12:14" x14ac:dyDescent="0.25">
      <c r="L60772" s="36"/>
      <c r="M60772" s="36"/>
      <c r="N60772" s="36"/>
    </row>
    <row r="60773" spans="12:14" x14ac:dyDescent="0.25">
      <c r="L60773" s="36"/>
      <c r="M60773" s="36"/>
      <c r="N60773" s="36"/>
    </row>
    <row r="60774" spans="12:14" x14ac:dyDescent="0.25">
      <c r="L60774" s="36"/>
      <c r="M60774" s="36"/>
      <c r="N60774" s="36"/>
    </row>
    <row r="60775" spans="12:14" x14ac:dyDescent="0.25">
      <c r="L60775" s="36"/>
      <c r="M60775" s="36"/>
      <c r="N60775" s="36"/>
    </row>
    <row r="60776" spans="12:14" x14ac:dyDescent="0.25">
      <c r="L60776" s="36"/>
      <c r="M60776" s="36"/>
      <c r="N60776" s="36"/>
    </row>
    <row r="60777" spans="12:14" x14ac:dyDescent="0.25">
      <c r="L60777" s="36"/>
      <c r="M60777" s="36"/>
      <c r="N60777" s="36"/>
    </row>
    <row r="60778" spans="12:14" x14ac:dyDescent="0.25">
      <c r="L60778" s="36"/>
      <c r="M60778" s="36"/>
      <c r="N60778" s="36"/>
    </row>
    <row r="60779" spans="12:14" x14ac:dyDescent="0.25">
      <c r="L60779" s="36"/>
      <c r="M60779" s="36"/>
      <c r="N60779" s="36"/>
    </row>
    <row r="60780" spans="12:14" x14ac:dyDescent="0.25">
      <c r="L60780" s="36"/>
      <c r="M60780" s="36"/>
      <c r="N60780" s="36"/>
    </row>
    <row r="60781" spans="12:14" x14ac:dyDescent="0.25">
      <c r="L60781" s="36"/>
      <c r="M60781" s="36"/>
      <c r="N60781" s="36"/>
    </row>
    <row r="60782" spans="12:14" x14ac:dyDescent="0.25">
      <c r="L60782" s="36"/>
      <c r="M60782" s="36"/>
      <c r="N60782" s="36"/>
    </row>
    <row r="60783" spans="12:14" x14ac:dyDescent="0.25">
      <c r="L60783" s="36"/>
      <c r="M60783" s="36"/>
      <c r="N60783" s="36"/>
    </row>
    <row r="60784" spans="12:14" x14ac:dyDescent="0.25">
      <c r="L60784" s="36"/>
      <c r="M60784" s="36"/>
      <c r="N60784" s="36"/>
    </row>
    <row r="60785" spans="12:14" x14ac:dyDescent="0.25">
      <c r="L60785" s="36"/>
      <c r="M60785" s="36"/>
      <c r="N60785" s="36"/>
    </row>
    <row r="60786" spans="12:14" x14ac:dyDescent="0.25">
      <c r="L60786" s="36"/>
      <c r="M60786" s="36"/>
      <c r="N60786" s="36"/>
    </row>
    <row r="60787" spans="12:14" x14ac:dyDescent="0.25">
      <c r="L60787" s="36"/>
      <c r="M60787" s="36"/>
      <c r="N60787" s="36"/>
    </row>
    <row r="60788" spans="12:14" x14ac:dyDescent="0.25">
      <c r="L60788" s="36"/>
      <c r="M60788" s="36"/>
      <c r="N60788" s="36"/>
    </row>
    <row r="60789" spans="12:14" x14ac:dyDescent="0.25">
      <c r="L60789" s="36"/>
      <c r="M60789" s="36"/>
      <c r="N60789" s="36"/>
    </row>
    <row r="60790" spans="12:14" x14ac:dyDescent="0.25">
      <c r="L60790" s="36"/>
      <c r="M60790" s="36"/>
      <c r="N60790" s="36"/>
    </row>
    <row r="60791" spans="12:14" x14ac:dyDescent="0.25">
      <c r="L60791" s="36"/>
      <c r="M60791" s="36"/>
      <c r="N60791" s="36"/>
    </row>
    <row r="60792" spans="12:14" x14ac:dyDescent="0.25">
      <c r="L60792" s="36"/>
      <c r="M60792" s="36"/>
      <c r="N60792" s="36"/>
    </row>
    <row r="60793" spans="12:14" x14ac:dyDescent="0.25">
      <c r="L60793" s="36"/>
      <c r="M60793" s="36"/>
      <c r="N60793" s="36"/>
    </row>
    <row r="60794" spans="12:14" x14ac:dyDescent="0.25">
      <c r="L60794" s="36"/>
      <c r="M60794" s="36"/>
      <c r="N60794" s="36"/>
    </row>
    <row r="60795" spans="12:14" x14ac:dyDescent="0.25">
      <c r="L60795" s="36"/>
      <c r="M60795" s="36"/>
      <c r="N60795" s="36"/>
    </row>
    <row r="60796" spans="12:14" x14ac:dyDescent="0.25">
      <c r="L60796" s="36"/>
      <c r="M60796" s="36"/>
      <c r="N60796" s="36"/>
    </row>
    <row r="60797" spans="12:14" x14ac:dyDescent="0.25">
      <c r="L60797" s="36"/>
      <c r="M60797" s="36"/>
      <c r="N60797" s="36"/>
    </row>
    <row r="60798" spans="12:14" x14ac:dyDescent="0.25">
      <c r="L60798" s="36"/>
      <c r="M60798" s="36"/>
      <c r="N60798" s="36"/>
    </row>
    <row r="60799" spans="12:14" x14ac:dyDescent="0.25">
      <c r="L60799" s="36"/>
      <c r="M60799" s="36"/>
      <c r="N60799" s="36"/>
    </row>
    <row r="60800" spans="12:14" x14ac:dyDescent="0.25">
      <c r="L60800" s="36"/>
      <c r="M60800" s="36"/>
      <c r="N60800" s="36"/>
    </row>
    <row r="60801" spans="12:14" x14ac:dyDescent="0.25">
      <c r="L60801" s="36"/>
      <c r="M60801" s="36"/>
      <c r="N60801" s="36"/>
    </row>
    <row r="60802" spans="12:14" x14ac:dyDescent="0.25">
      <c r="L60802" s="36"/>
      <c r="M60802" s="36"/>
      <c r="N60802" s="36"/>
    </row>
    <row r="60803" spans="12:14" x14ac:dyDescent="0.25">
      <c r="L60803" s="36"/>
      <c r="M60803" s="36"/>
      <c r="N60803" s="36"/>
    </row>
    <row r="60804" spans="12:14" x14ac:dyDescent="0.25">
      <c r="L60804" s="36"/>
      <c r="M60804" s="36"/>
      <c r="N60804" s="36"/>
    </row>
    <row r="60805" spans="12:14" x14ac:dyDescent="0.25">
      <c r="L60805" s="36"/>
      <c r="M60805" s="36"/>
      <c r="N60805" s="36"/>
    </row>
    <row r="60806" spans="12:14" x14ac:dyDescent="0.25">
      <c r="L60806" s="36"/>
      <c r="M60806" s="36"/>
      <c r="N60806" s="36"/>
    </row>
    <row r="60807" spans="12:14" x14ac:dyDescent="0.25">
      <c r="L60807" s="36"/>
      <c r="M60807" s="36"/>
      <c r="N60807" s="36"/>
    </row>
    <row r="60808" spans="12:14" x14ac:dyDescent="0.25">
      <c r="L60808" s="36"/>
      <c r="M60808" s="36"/>
      <c r="N60808" s="36"/>
    </row>
    <row r="60809" spans="12:14" x14ac:dyDescent="0.25">
      <c r="L60809" s="36"/>
      <c r="M60809" s="36"/>
      <c r="N60809" s="36"/>
    </row>
    <row r="60810" spans="12:14" x14ac:dyDescent="0.25">
      <c r="L60810" s="36"/>
      <c r="M60810" s="36"/>
      <c r="N60810" s="36"/>
    </row>
    <row r="60811" spans="12:14" x14ac:dyDescent="0.25">
      <c r="L60811" s="36"/>
      <c r="M60811" s="36"/>
      <c r="N60811" s="36"/>
    </row>
    <row r="60812" spans="12:14" x14ac:dyDescent="0.25">
      <c r="L60812" s="36"/>
      <c r="M60812" s="36"/>
      <c r="N60812" s="36"/>
    </row>
    <row r="60813" spans="12:14" x14ac:dyDescent="0.25">
      <c r="L60813" s="36"/>
      <c r="M60813" s="36"/>
      <c r="N60813" s="36"/>
    </row>
    <row r="60814" spans="12:14" x14ac:dyDescent="0.25">
      <c r="L60814" s="36"/>
      <c r="M60814" s="36"/>
      <c r="N60814" s="36"/>
    </row>
    <row r="60815" spans="12:14" x14ac:dyDescent="0.25">
      <c r="L60815" s="36"/>
      <c r="M60815" s="36"/>
      <c r="N60815" s="36"/>
    </row>
    <row r="60816" spans="12:14" x14ac:dyDescent="0.25">
      <c r="L60816" s="36"/>
      <c r="M60816" s="36"/>
      <c r="N60816" s="36"/>
    </row>
    <row r="60817" spans="12:14" x14ac:dyDescent="0.25">
      <c r="L60817" s="36"/>
      <c r="M60817" s="36"/>
      <c r="N60817" s="36"/>
    </row>
    <row r="60818" spans="12:14" x14ac:dyDescent="0.25">
      <c r="L60818" s="36"/>
      <c r="M60818" s="36"/>
      <c r="N60818" s="36"/>
    </row>
    <row r="60819" spans="12:14" x14ac:dyDescent="0.25">
      <c r="L60819" s="36"/>
      <c r="M60819" s="36"/>
      <c r="N60819" s="36"/>
    </row>
    <row r="60820" spans="12:14" x14ac:dyDescent="0.25">
      <c r="L60820" s="36"/>
      <c r="M60820" s="36"/>
      <c r="N60820" s="36"/>
    </row>
    <row r="60821" spans="12:14" x14ac:dyDescent="0.25">
      <c r="L60821" s="36"/>
      <c r="M60821" s="36"/>
      <c r="N60821" s="36"/>
    </row>
    <row r="60822" spans="12:14" x14ac:dyDescent="0.25">
      <c r="L60822" s="36"/>
      <c r="M60822" s="36"/>
      <c r="N60822" s="36"/>
    </row>
    <row r="60823" spans="12:14" x14ac:dyDescent="0.25">
      <c r="L60823" s="36"/>
      <c r="M60823" s="36"/>
      <c r="N60823" s="36"/>
    </row>
    <row r="60824" spans="12:14" x14ac:dyDescent="0.25">
      <c r="L60824" s="36"/>
      <c r="M60824" s="36"/>
      <c r="N60824" s="36"/>
    </row>
    <row r="60825" spans="12:14" x14ac:dyDescent="0.25">
      <c r="L60825" s="36"/>
      <c r="M60825" s="36"/>
      <c r="N60825" s="36"/>
    </row>
    <row r="60826" spans="12:14" x14ac:dyDescent="0.25">
      <c r="L60826" s="36"/>
      <c r="M60826" s="36"/>
      <c r="N60826" s="36"/>
    </row>
    <row r="60827" spans="12:14" x14ac:dyDescent="0.25">
      <c r="L60827" s="36"/>
      <c r="M60827" s="36"/>
      <c r="N60827" s="36"/>
    </row>
    <row r="60828" spans="12:14" x14ac:dyDescent="0.25">
      <c r="L60828" s="36"/>
      <c r="M60828" s="36"/>
      <c r="N60828" s="36"/>
    </row>
    <row r="60829" spans="12:14" x14ac:dyDescent="0.25">
      <c r="L60829" s="36"/>
      <c r="M60829" s="36"/>
      <c r="N60829" s="36"/>
    </row>
    <row r="60830" spans="12:14" x14ac:dyDescent="0.25">
      <c r="L60830" s="36"/>
      <c r="M60830" s="36"/>
      <c r="N60830" s="36"/>
    </row>
    <row r="60831" spans="12:14" x14ac:dyDescent="0.25">
      <c r="L60831" s="36"/>
      <c r="M60831" s="36"/>
      <c r="N60831" s="36"/>
    </row>
    <row r="60832" spans="12:14" x14ac:dyDescent="0.25">
      <c r="L60832" s="36"/>
      <c r="M60832" s="36"/>
      <c r="N60832" s="36"/>
    </row>
    <row r="60833" spans="12:14" x14ac:dyDescent="0.25">
      <c r="L60833" s="36"/>
      <c r="M60833" s="36"/>
      <c r="N60833" s="36"/>
    </row>
    <row r="60834" spans="12:14" x14ac:dyDescent="0.25">
      <c r="L60834" s="36"/>
      <c r="M60834" s="36"/>
      <c r="N60834" s="36"/>
    </row>
    <row r="60835" spans="12:14" x14ac:dyDescent="0.25">
      <c r="L60835" s="36"/>
      <c r="M60835" s="36"/>
      <c r="N60835" s="36"/>
    </row>
    <row r="60836" spans="12:14" x14ac:dyDescent="0.25">
      <c r="L60836" s="36"/>
      <c r="M60836" s="36"/>
      <c r="N60836" s="36"/>
    </row>
    <row r="60837" spans="12:14" x14ac:dyDescent="0.25">
      <c r="L60837" s="36"/>
      <c r="M60837" s="36"/>
      <c r="N60837" s="36"/>
    </row>
    <row r="60838" spans="12:14" x14ac:dyDescent="0.25">
      <c r="L60838" s="36"/>
      <c r="M60838" s="36"/>
      <c r="N60838" s="36"/>
    </row>
    <row r="60839" spans="12:14" x14ac:dyDescent="0.25">
      <c r="L60839" s="36"/>
      <c r="M60839" s="36"/>
      <c r="N60839" s="36"/>
    </row>
    <row r="60840" spans="12:14" x14ac:dyDescent="0.25">
      <c r="L60840" s="36"/>
      <c r="M60840" s="36"/>
      <c r="N60840" s="36"/>
    </row>
    <row r="60841" spans="12:14" x14ac:dyDescent="0.25">
      <c r="L60841" s="36"/>
      <c r="M60841" s="36"/>
      <c r="N60841" s="36"/>
    </row>
    <row r="60842" spans="12:14" x14ac:dyDescent="0.25">
      <c r="L60842" s="36"/>
      <c r="M60842" s="36"/>
      <c r="N60842" s="36"/>
    </row>
    <row r="60843" spans="12:14" x14ac:dyDescent="0.25">
      <c r="L60843" s="36"/>
      <c r="M60843" s="36"/>
      <c r="N60843" s="36"/>
    </row>
    <row r="60844" spans="12:14" x14ac:dyDescent="0.25">
      <c r="L60844" s="36"/>
      <c r="M60844" s="36"/>
      <c r="N60844" s="36"/>
    </row>
    <row r="60845" spans="12:14" x14ac:dyDescent="0.25">
      <c r="L60845" s="36"/>
      <c r="M60845" s="36"/>
      <c r="N60845" s="36"/>
    </row>
    <row r="60846" spans="12:14" x14ac:dyDescent="0.25">
      <c r="L60846" s="36"/>
      <c r="M60846" s="36"/>
      <c r="N60846" s="36"/>
    </row>
    <row r="60847" spans="12:14" x14ac:dyDescent="0.25">
      <c r="L60847" s="36"/>
      <c r="M60847" s="36"/>
      <c r="N60847" s="36"/>
    </row>
    <row r="60848" spans="12:14" x14ac:dyDescent="0.25">
      <c r="L60848" s="36"/>
      <c r="M60848" s="36"/>
      <c r="N60848" s="36"/>
    </row>
    <row r="60849" spans="12:14" x14ac:dyDescent="0.25">
      <c r="L60849" s="36"/>
      <c r="M60849" s="36"/>
      <c r="N60849" s="36"/>
    </row>
    <row r="60850" spans="12:14" x14ac:dyDescent="0.25">
      <c r="L60850" s="36"/>
      <c r="M60850" s="36"/>
      <c r="N60850" s="36"/>
    </row>
    <row r="60851" spans="12:14" x14ac:dyDescent="0.25">
      <c r="L60851" s="36"/>
      <c r="M60851" s="36"/>
      <c r="N60851" s="36"/>
    </row>
    <row r="60852" spans="12:14" x14ac:dyDescent="0.25">
      <c r="L60852" s="36"/>
      <c r="M60852" s="36"/>
      <c r="N60852" s="36"/>
    </row>
    <row r="60853" spans="12:14" x14ac:dyDescent="0.25">
      <c r="L60853" s="36"/>
      <c r="M60853" s="36"/>
      <c r="N60853" s="36"/>
    </row>
    <row r="60854" spans="12:14" x14ac:dyDescent="0.25">
      <c r="L60854" s="36"/>
      <c r="M60854" s="36"/>
      <c r="N60854" s="36"/>
    </row>
    <row r="60855" spans="12:14" x14ac:dyDescent="0.25">
      <c r="L60855" s="36"/>
      <c r="M60855" s="36"/>
      <c r="N60855" s="36"/>
    </row>
    <row r="60856" spans="12:14" x14ac:dyDescent="0.25">
      <c r="L60856" s="36"/>
      <c r="M60856" s="36"/>
      <c r="N60856" s="36"/>
    </row>
    <row r="60857" spans="12:14" x14ac:dyDescent="0.25">
      <c r="L60857" s="36"/>
      <c r="M60857" s="36"/>
      <c r="N60857" s="36"/>
    </row>
    <row r="60858" spans="12:14" x14ac:dyDescent="0.25">
      <c r="L60858" s="36"/>
      <c r="M60858" s="36"/>
      <c r="N60858" s="36"/>
    </row>
    <row r="60859" spans="12:14" x14ac:dyDescent="0.25">
      <c r="L60859" s="36"/>
      <c r="M60859" s="36"/>
      <c r="N60859" s="36"/>
    </row>
    <row r="60860" spans="12:14" x14ac:dyDescent="0.25">
      <c r="L60860" s="36"/>
      <c r="M60860" s="36"/>
      <c r="N60860" s="36"/>
    </row>
    <row r="60861" spans="12:14" x14ac:dyDescent="0.25">
      <c r="L60861" s="36"/>
      <c r="M60861" s="36"/>
      <c r="N60861" s="36"/>
    </row>
    <row r="60862" spans="12:14" x14ac:dyDescent="0.25">
      <c r="L60862" s="36"/>
      <c r="M60862" s="36"/>
      <c r="N60862" s="36"/>
    </row>
    <row r="60863" spans="12:14" x14ac:dyDescent="0.25">
      <c r="L60863" s="36"/>
      <c r="M60863" s="36"/>
      <c r="N60863" s="36"/>
    </row>
    <row r="60864" spans="12:14" x14ac:dyDescent="0.25">
      <c r="L60864" s="36"/>
      <c r="M60864" s="36"/>
      <c r="N60864" s="36"/>
    </row>
    <row r="60865" spans="12:14" x14ac:dyDescent="0.25">
      <c r="L60865" s="36"/>
      <c r="M60865" s="36"/>
      <c r="N60865" s="36"/>
    </row>
    <row r="60866" spans="12:14" x14ac:dyDescent="0.25">
      <c r="L60866" s="36"/>
      <c r="M60866" s="36"/>
      <c r="N60866" s="36"/>
    </row>
    <row r="60867" spans="12:14" x14ac:dyDescent="0.25">
      <c r="L60867" s="36"/>
      <c r="M60867" s="36"/>
      <c r="N60867" s="36"/>
    </row>
    <row r="60868" spans="12:14" x14ac:dyDescent="0.25">
      <c r="L60868" s="36"/>
      <c r="M60868" s="36"/>
      <c r="N60868" s="36"/>
    </row>
    <row r="60869" spans="12:14" x14ac:dyDescent="0.25">
      <c r="L60869" s="36"/>
      <c r="M60869" s="36"/>
      <c r="N60869" s="36"/>
    </row>
    <row r="60870" spans="12:14" x14ac:dyDescent="0.25">
      <c r="L60870" s="36"/>
      <c r="M60870" s="36"/>
      <c r="N60870" s="36"/>
    </row>
    <row r="60871" spans="12:14" x14ac:dyDescent="0.25">
      <c r="L60871" s="36"/>
      <c r="M60871" s="36"/>
      <c r="N60871" s="36"/>
    </row>
    <row r="60872" spans="12:14" x14ac:dyDescent="0.25">
      <c r="L60872" s="36"/>
      <c r="M60872" s="36"/>
      <c r="N60872" s="36"/>
    </row>
    <row r="60873" spans="12:14" x14ac:dyDescent="0.25">
      <c r="L60873" s="36"/>
      <c r="M60873" s="36"/>
      <c r="N60873" s="36"/>
    </row>
    <row r="60874" spans="12:14" x14ac:dyDescent="0.25">
      <c r="L60874" s="36"/>
      <c r="M60874" s="36"/>
      <c r="N60874" s="36"/>
    </row>
    <row r="60875" spans="12:14" x14ac:dyDescent="0.25">
      <c r="L60875" s="36"/>
      <c r="M60875" s="36"/>
      <c r="N60875" s="36"/>
    </row>
    <row r="60876" spans="12:14" x14ac:dyDescent="0.25">
      <c r="L60876" s="36"/>
      <c r="M60876" s="36"/>
      <c r="N60876" s="36"/>
    </row>
    <row r="60877" spans="12:14" x14ac:dyDescent="0.25">
      <c r="L60877" s="36"/>
      <c r="M60877" s="36"/>
      <c r="N60877" s="36"/>
    </row>
    <row r="60878" spans="12:14" x14ac:dyDescent="0.25">
      <c r="L60878" s="36"/>
      <c r="M60878" s="36"/>
      <c r="N60878" s="36"/>
    </row>
    <row r="60879" spans="12:14" x14ac:dyDescent="0.25">
      <c r="L60879" s="36"/>
      <c r="M60879" s="36"/>
      <c r="N60879" s="36"/>
    </row>
    <row r="60880" spans="12:14" x14ac:dyDescent="0.25">
      <c r="L60880" s="36"/>
      <c r="M60880" s="36"/>
      <c r="N60880" s="36"/>
    </row>
    <row r="60881" spans="12:14" x14ac:dyDescent="0.25">
      <c r="L60881" s="36"/>
      <c r="M60881" s="36"/>
      <c r="N60881" s="36"/>
    </row>
    <row r="60882" spans="12:14" x14ac:dyDescent="0.25">
      <c r="L60882" s="36"/>
      <c r="M60882" s="36"/>
      <c r="N60882" s="36"/>
    </row>
    <row r="60883" spans="12:14" x14ac:dyDescent="0.25">
      <c r="L60883" s="36"/>
      <c r="M60883" s="36"/>
      <c r="N60883" s="36"/>
    </row>
    <row r="60884" spans="12:14" x14ac:dyDescent="0.25">
      <c r="L60884" s="36"/>
      <c r="M60884" s="36"/>
      <c r="N60884" s="36"/>
    </row>
    <row r="60885" spans="12:14" x14ac:dyDescent="0.25">
      <c r="L60885" s="36"/>
      <c r="M60885" s="36"/>
      <c r="N60885" s="36"/>
    </row>
    <row r="60886" spans="12:14" x14ac:dyDescent="0.25">
      <c r="L60886" s="36"/>
      <c r="M60886" s="36"/>
      <c r="N60886" s="36"/>
    </row>
    <row r="60887" spans="12:14" x14ac:dyDescent="0.25">
      <c r="L60887" s="36"/>
      <c r="M60887" s="36"/>
      <c r="N60887" s="36"/>
    </row>
    <row r="60888" spans="12:14" x14ac:dyDescent="0.25">
      <c r="L60888" s="36"/>
      <c r="M60888" s="36"/>
      <c r="N60888" s="36"/>
    </row>
    <row r="60889" spans="12:14" x14ac:dyDescent="0.25">
      <c r="L60889" s="36"/>
      <c r="M60889" s="36"/>
      <c r="N60889" s="36"/>
    </row>
    <row r="60890" spans="12:14" x14ac:dyDescent="0.25">
      <c r="L60890" s="36"/>
      <c r="M60890" s="36"/>
      <c r="N60890" s="36"/>
    </row>
    <row r="60891" spans="12:14" x14ac:dyDescent="0.25">
      <c r="L60891" s="36"/>
      <c r="M60891" s="36"/>
      <c r="N60891" s="36"/>
    </row>
    <row r="60892" spans="12:14" x14ac:dyDescent="0.25">
      <c r="L60892" s="36"/>
      <c r="M60892" s="36"/>
      <c r="N60892" s="36"/>
    </row>
    <row r="60893" spans="12:14" x14ac:dyDescent="0.25">
      <c r="L60893" s="36"/>
      <c r="M60893" s="36"/>
      <c r="N60893" s="36"/>
    </row>
    <row r="60894" spans="12:14" x14ac:dyDescent="0.25">
      <c r="L60894" s="36"/>
      <c r="M60894" s="36"/>
      <c r="N60894" s="36"/>
    </row>
    <row r="60895" spans="12:14" x14ac:dyDescent="0.25">
      <c r="L60895" s="36"/>
      <c r="M60895" s="36"/>
      <c r="N60895" s="36"/>
    </row>
    <row r="60896" spans="12:14" x14ac:dyDescent="0.25">
      <c r="L60896" s="36"/>
      <c r="M60896" s="36"/>
      <c r="N60896" s="36"/>
    </row>
    <row r="60897" spans="12:14" x14ac:dyDescent="0.25">
      <c r="L60897" s="36"/>
      <c r="M60897" s="36"/>
      <c r="N60897" s="36"/>
    </row>
    <row r="60898" spans="12:14" x14ac:dyDescent="0.25">
      <c r="L60898" s="36"/>
      <c r="M60898" s="36"/>
      <c r="N60898" s="36"/>
    </row>
    <row r="60899" spans="12:14" x14ac:dyDescent="0.25">
      <c r="L60899" s="36"/>
      <c r="M60899" s="36"/>
      <c r="N60899" s="36"/>
    </row>
    <row r="60900" spans="12:14" x14ac:dyDescent="0.25">
      <c r="L60900" s="36"/>
      <c r="M60900" s="36"/>
      <c r="N60900" s="36"/>
    </row>
    <row r="60901" spans="12:14" x14ac:dyDescent="0.25">
      <c r="L60901" s="36"/>
      <c r="M60901" s="36"/>
      <c r="N60901" s="36"/>
    </row>
    <row r="60902" spans="12:14" x14ac:dyDescent="0.25">
      <c r="L60902" s="36"/>
      <c r="M60902" s="36"/>
      <c r="N60902" s="36"/>
    </row>
    <row r="60903" spans="12:14" x14ac:dyDescent="0.25">
      <c r="L60903" s="36"/>
      <c r="M60903" s="36"/>
      <c r="N60903" s="36"/>
    </row>
    <row r="60904" spans="12:14" x14ac:dyDescent="0.25">
      <c r="L60904" s="36"/>
      <c r="M60904" s="36"/>
      <c r="N60904" s="36"/>
    </row>
    <row r="60905" spans="12:14" x14ac:dyDescent="0.25">
      <c r="L60905" s="36"/>
      <c r="M60905" s="36"/>
      <c r="N60905" s="36"/>
    </row>
    <row r="60906" spans="12:14" x14ac:dyDescent="0.25">
      <c r="L60906" s="36"/>
      <c r="M60906" s="36"/>
      <c r="N60906" s="36"/>
    </row>
    <row r="60907" spans="12:14" x14ac:dyDescent="0.25">
      <c r="L60907" s="36"/>
      <c r="M60907" s="36"/>
      <c r="N60907" s="36"/>
    </row>
    <row r="60908" spans="12:14" x14ac:dyDescent="0.25">
      <c r="L60908" s="36"/>
      <c r="M60908" s="36"/>
      <c r="N60908" s="36"/>
    </row>
    <row r="60909" spans="12:14" x14ac:dyDescent="0.25">
      <c r="L60909" s="36"/>
      <c r="M60909" s="36"/>
      <c r="N60909" s="36"/>
    </row>
    <row r="60910" spans="12:14" x14ac:dyDescent="0.25">
      <c r="L60910" s="36"/>
      <c r="M60910" s="36"/>
      <c r="N60910" s="36"/>
    </row>
    <row r="60911" spans="12:14" x14ac:dyDescent="0.25">
      <c r="L60911" s="36"/>
      <c r="M60911" s="36"/>
      <c r="N60911" s="36"/>
    </row>
    <row r="60912" spans="12:14" x14ac:dyDescent="0.25">
      <c r="L60912" s="36"/>
      <c r="M60912" s="36"/>
      <c r="N60912" s="36"/>
    </row>
    <row r="60913" spans="12:14" x14ac:dyDescent="0.25">
      <c r="L60913" s="36"/>
      <c r="M60913" s="36"/>
      <c r="N60913" s="36"/>
    </row>
    <row r="60914" spans="12:14" x14ac:dyDescent="0.25">
      <c r="L60914" s="36"/>
      <c r="M60914" s="36"/>
      <c r="N60914" s="36"/>
    </row>
    <row r="60915" spans="12:14" x14ac:dyDescent="0.25">
      <c r="L60915" s="36"/>
      <c r="M60915" s="36"/>
      <c r="N60915" s="36"/>
    </row>
    <row r="60916" spans="12:14" x14ac:dyDescent="0.25">
      <c r="L60916" s="36"/>
      <c r="M60916" s="36"/>
      <c r="N60916" s="36"/>
    </row>
    <row r="60917" spans="12:14" x14ac:dyDescent="0.25">
      <c r="L60917" s="36"/>
      <c r="M60917" s="36"/>
      <c r="N60917" s="36"/>
    </row>
    <row r="60918" spans="12:14" x14ac:dyDescent="0.25">
      <c r="L60918" s="36"/>
      <c r="M60918" s="36"/>
      <c r="N60918" s="36"/>
    </row>
    <row r="60919" spans="12:14" x14ac:dyDescent="0.25">
      <c r="L60919" s="36"/>
      <c r="M60919" s="36"/>
      <c r="N60919" s="36"/>
    </row>
    <row r="60920" spans="12:14" x14ac:dyDescent="0.25">
      <c r="L60920" s="36"/>
      <c r="M60920" s="36"/>
      <c r="N60920" s="36"/>
    </row>
    <row r="60921" spans="12:14" x14ac:dyDescent="0.25">
      <c r="L60921" s="36"/>
      <c r="M60921" s="36"/>
      <c r="N60921" s="36"/>
    </row>
    <row r="60922" spans="12:14" x14ac:dyDescent="0.25">
      <c r="L60922" s="36"/>
      <c r="M60922" s="36"/>
      <c r="N60922" s="36"/>
    </row>
    <row r="60923" spans="12:14" x14ac:dyDescent="0.25">
      <c r="L60923" s="36"/>
      <c r="M60923" s="36"/>
      <c r="N60923" s="36"/>
    </row>
    <row r="60924" spans="12:14" x14ac:dyDescent="0.25">
      <c r="L60924" s="36"/>
      <c r="M60924" s="36"/>
      <c r="N60924" s="36"/>
    </row>
    <row r="60925" spans="12:14" x14ac:dyDescent="0.25">
      <c r="L60925" s="36"/>
      <c r="M60925" s="36"/>
      <c r="N60925" s="36"/>
    </row>
    <row r="60926" spans="12:14" x14ac:dyDescent="0.25">
      <c r="L60926" s="36"/>
      <c r="M60926" s="36"/>
      <c r="N60926" s="36"/>
    </row>
    <row r="60927" spans="12:14" x14ac:dyDescent="0.25">
      <c r="L60927" s="36"/>
      <c r="M60927" s="36"/>
      <c r="N60927" s="36"/>
    </row>
    <row r="60928" spans="12:14" x14ac:dyDescent="0.25">
      <c r="L60928" s="36"/>
      <c r="M60928" s="36"/>
      <c r="N60928" s="36"/>
    </row>
    <row r="60929" spans="12:14" x14ac:dyDescent="0.25">
      <c r="L60929" s="36"/>
      <c r="M60929" s="36"/>
      <c r="N60929" s="36"/>
    </row>
    <row r="60930" spans="12:14" x14ac:dyDescent="0.25">
      <c r="L60930" s="36"/>
      <c r="M60930" s="36"/>
      <c r="N60930" s="36"/>
    </row>
    <row r="60931" spans="12:14" x14ac:dyDescent="0.25">
      <c r="L60931" s="36"/>
      <c r="M60931" s="36"/>
      <c r="N60931" s="36"/>
    </row>
    <row r="60932" spans="12:14" x14ac:dyDescent="0.25">
      <c r="L60932" s="36"/>
      <c r="M60932" s="36"/>
      <c r="N60932" s="36"/>
    </row>
    <row r="60933" spans="12:14" x14ac:dyDescent="0.25">
      <c r="L60933" s="36"/>
      <c r="M60933" s="36"/>
      <c r="N60933" s="36"/>
    </row>
    <row r="60934" spans="12:14" x14ac:dyDescent="0.25">
      <c r="L60934" s="36"/>
      <c r="M60934" s="36"/>
      <c r="N60934" s="36"/>
    </row>
    <row r="60935" spans="12:14" x14ac:dyDescent="0.25">
      <c r="L60935" s="36"/>
      <c r="M60935" s="36"/>
      <c r="N60935" s="36"/>
    </row>
    <row r="60936" spans="12:14" x14ac:dyDescent="0.25">
      <c r="L60936" s="36"/>
      <c r="M60936" s="36"/>
      <c r="N60936" s="36"/>
    </row>
    <row r="60937" spans="12:14" x14ac:dyDescent="0.25">
      <c r="L60937" s="36"/>
      <c r="M60937" s="36"/>
      <c r="N60937" s="36"/>
    </row>
    <row r="60938" spans="12:14" x14ac:dyDescent="0.25">
      <c r="L60938" s="36"/>
      <c r="M60938" s="36"/>
      <c r="N60938" s="36"/>
    </row>
    <row r="60939" spans="12:14" x14ac:dyDescent="0.25">
      <c r="L60939" s="36"/>
      <c r="M60939" s="36"/>
      <c r="N60939" s="36"/>
    </row>
    <row r="60940" spans="12:14" x14ac:dyDescent="0.25">
      <c r="L60940" s="36"/>
      <c r="M60940" s="36"/>
      <c r="N60940" s="36"/>
    </row>
    <row r="60941" spans="12:14" x14ac:dyDescent="0.25">
      <c r="L60941" s="36"/>
      <c r="M60941" s="36"/>
      <c r="N60941" s="36"/>
    </row>
    <row r="60942" spans="12:14" x14ac:dyDescent="0.25">
      <c r="L60942" s="36"/>
      <c r="M60942" s="36"/>
      <c r="N60942" s="36"/>
    </row>
    <row r="60943" spans="12:14" x14ac:dyDescent="0.25">
      <c r="L60943" s="36"/>
      <c r="M60943" s="36"/>
      <c r="N60943" s="36"/>
    </row>
    <row r="60944" spans="12:14" x14ac:dyDescent="0.25">
      <c r="L60944" s="36"/>
      <c r="M60944" s="36"/>
      <c r="N60944" s="36"/>
    </row>
    <row r="60945" spans="12:14" x14ac:dyDescent="0.25">
      <c r="L60945" s="36"/>
      <c r="M60945" s="36"/>
      <c r="N60945" s="36"/>
    </row>
    <row r="60946" spans="12:14" x14ac:dyDescent="0.25">
      <c r="L60946" s="36"/>
      <c r="M60946" s="36"/>
      <c r="N60946" s="36"/>
    </row>
    <row r="60947" spans="12:14" x14ac:dyDescent="0.25">
      <c r="L60947" s="36"/>
      <c r="M60947" s="36"/>
      <c r="N60947" s="36"/>
    </row>
    <row r="60948" spans="12:14" x14ac:dyDescent="0.25">
      <c r="L60948" s="36"/>
      <c r="M60948" s="36"/>
      <c r="N60948" s="36"/>
    </row>
    <row r="60949" spans="12:14" x14ac:dyDescent="0.25">
      <c r="L60949" s="36"/>
      <c r="M60949" s="36"/>
      <c r="N60949" s="36"/>
    </row>
    <row r="60950" spans="12:14" x14ac:dyDescent="0.25">
      <c r="L60950" s="36"/>
      <c r="M60950" s="36"/>
      <c r="N60950" s="36"/>
    </row>
    <row r="60951" spans="12:14" x14ac:dyDescent="0.25">
      <c r="L60951" s="36"/>
      <c r="M60951" s="36"/>
      <c r="N60951" s="36"/>
    </row>
    <row r="60952" spans="12:14" x14ac:dyDescent="0.25">
      <c r="L60952" s="36"/>
      <c r="M60952" s="36"/>
      <c r="N60952" s="36"/>
    </row>
    <row r="60953" spans="12:14" x14ac:dyDescent="0.25">
      <c r="L60953" s="36"/>
      <c r="M60953" s="36"/>
      <c r="N60953" s="36"/>
    </row>
    <row r="60954" spans="12:14" x14ac:dyDescent="0.25">
      <c r="L60954" s="36"/>
      <c r="M60954" s="36"/>
      <c r="N60954" s="36"/>
    </row>
    <row r="60955" spans="12:14" x14ac:dyDescent="0.25">
      <c r="L60955" s="36"/>
      <c r="M60955" s="36"/>
      <c r="N60955" s="36"/>
    </row>
    <row r="60956" spans="12:14" x14ac:dyDescent="0.25">
      <c r="L60956" s="36"/>
      <c r="M60956" s="36"/>
      <c r="N60956" s="36"/>
    </row>
    <row r="60957" spans="12:14" x14ac:dyDescent="0.25">
      <c r="L60957" s="36"/>
      <c r="M60957" s="36"/>
      <c r="N60957" s="36"/>
    </row>
    <row r="60958" spans="12:14" x14ac:dyDescent="0.25">
      <c r="L60958" s="36"/>
      <c r="M60958" s="36"/>
      <c r="N60958" s="36"/>
    </row>
    <row r="60959" spans="12:14" x14ac:dyDescent="0.25">
      <c r="L60959" s="36"/>
      <c r="M60959" s="36"/>
      <c r="N60959" s="36"/>
    </row>
    <row r="60960" spans="12:14" x14ac:dyDescent="0.25">
      <c r="L60960" s="36"/>
      <c r="M60960" s="36"/>
      <c r="N60960" s="36"/>
    </row>
    <row r="60961" spans="12:14" x14ac:dyDescent="0.25">
      <c r="L60961" s="36"/>
      <c r="M60961" s="36"/>
      <c r="N60961" s="36"/>
    </row>
    <row r="60962" spans="12:14" x14ac:dyDescent="0.25">
      <c r="L60962" s="36"/>
      <c r="M60962" s="36"/>
      <c r="N60962" s="36"/>
    </row>
    <row r="60963" spans="12:14" x14ac:dyDescent="0.25">
      <c r="L60963" s="36"/>
      <c r="M60963" s="36"/>
      <c r="N60963" s="36"/>
    </row>
    <row r="60964" spans="12:14" x14ac:dyDescent="0.25">
      <c r="L60964" s="36"/>
      <c r="M60964" s="36"/>
      <c r="N60964" s="36"/>
    </row>
    <row r="60965" spans="12:14" x14ac:dyDescent="0.25">
      <c r="L60965" s="36"/>
      <c r="M60965" s="36"/>
      <c r="N60965" s="36"/>
    </row>
    <row r="60966" spans="12:14" x14ac:dyDescent="0.25">
      <c r="L60966" s="36"/>
      <c r="M60966" s="36"/>
      <c r="N60966" s="36"/>
    </row>
    <row r="60967" spans="12:14" x14ac:dyDescent="0.25">
      <c r="L60967" s="36"/>
      <c r="M60967" s="36"/>
      <c r="N60967" s="36"/>
    </row>
    <row r="60968" spans="12:14" x14ac:dyDescent="0.25">
      <c r="L60968" s="36"/>
      <c r="M60968" s="36"/>
      <c r="N60968" s="36"/>
    </row>
    <row r="60969" spans="12:14" x14ac:dyDescent="0.25">
      <c r="L60969" s="36"/>
      <c r="M60969" s="36"/>
      <c r="N60969" s="36"/>
    </row>
    <row r="60970" spans="12:14" x14ac:dyDescent="0.25">
      <c r="L60970" s="36"/>
      <c r="M60970" s="36"/>
      <c r="N60970" s="36"/>
    </row>
    <row r="60971" spans="12:14" x14ac:dyDescent="0.25">
      <c r="L60971" s="36"/>
      <c r="M60971" s="36"/>
      <c r="N60971" s="36"/>
    </row>
    <row r="60972" spans="12:14" x14ac:dyDescent="0.25">
      <c r="L60972" s="36"/>
      <c r="M60972" s="36"/>
      <c r="N60972" s="36"/>
    </row>
    <row r="60973" spans="12:14" x14ac:dyDescent="0.25">
      <c r="L60973" s="36"/>
      <c r="M60973" s="36"/>
      <c r="N60973" s="36"/>
    </row>
    <row r="60974" spans="12:14" x14ac:dyDescent="0.25">
      <c r="L60974" s="36"/>
      <c r="M60974" s="36"/>
      <c r="N60974" s="36"/>
    </row>
    <row r="60975" spans="12:14" x14ac:dyDescent="0.25">
      <c r="L60975" s="36"/>
      <c r="M60975" s="36"/>
      <c r="N60975" s="36"/>
    </row>
    <row r="60976" spans="12:14" x14ac:dyDescent="0.25">
      <c r="L60976" s="36"/>
      <c r="M60976" s="36"/>
      <c r="N60976" s="36"/>
    </row>
    <row r="60977" spans="12:14" x14ac:dyDescent="0.25">
      <c r="L60977" s="36"/>
      <c r="M60977" s="36"/>
      <c r="N60977" s="36"/>
    </row>
    <row r="60978" spans="12:14" x14ac:dyDescent="0.25">
      <c r="L60978" s="36"/>
      <c r="M60978" s="36"/>
      <c r="N60978" s="36"/>
    </row>
    <row r="60979" spans="12:14" x14ac:dyDescent="0.25">
      <c r="L60979" s="36"/>
      <c r="M60979" s="36"/>
      <c r="N60979" s="36"/>
    </row>
    <row r="60980" spans="12:14" x14ac:dyDescent="0.25">
      <c r="L60980" s="36"/>
      <c r="M60980" s="36"/>
      <c r="N60980" s="36"/>
    </row>
    <row r="60981" spans="12:14" x14ac:dyDescent="0.25">
      <c r="L60981" s="36"/>
      <c r="M60981" s="36"/>
      <c r="N60981" s="36"/>
    </row>
    <row r="60982" spans="12:14" x14ac:dyDescent="0.25">
      <c r="L60982" s="36"/>
      <c r="M60982" s="36"/>
      <c r="N60982" s="36"/>
    </row>
    <row r="60983" spans="12:14" x14ac:dyDescent="0.25">
      <c r="L60983" s="36"/>
      <c r="M60983" s="36"/>
      <c r="N60983" s="36"/>
    </row>
    <row r="60984" spans="12:14" x14ac:dyDescent="0.25">
      <c r="L60984" s="36"/>
      <c r="M60984" s="36"/>
      <c r="N60984" s="36"/>
    </row>
    <row r="60985" spans="12:14" x14ac:dyDescent="0.25">
      <c r="L60985" s="36"/>
      <c r="M60985" s="36"/>
      <c r="N60985" s="36"/>
    </row>
    <row r="60986" spans="12:14" x14ac:dyDescent="0.25">
      <c r="L60986" s="36"/>
      <c r="M60986" s="36"/>
      <c r="N60986" s="36"/>
    </row>
    <row r="60987" spans="12:14" x14ac:dyDescent="0.25">
      <c r="L60987" s="36"/>
      <c r="M60987" s="36"/>
      <c r="N60987" s="36"/>
    </row>
    <row r="60988" spans="12:14" x14ac:dyDescent="0.25">
      <c r="L60988" s="36"/>
      <c r="M60988" s="36"/>
      <c r="N60988" s="36"/>
    </row>
    <row r="60989" spans="12:14" x14ac:dyDescent="0.25">
      <c r="L60989" s="36"/>
      <c r="M60989" s="36"/>
      <c r="N60989" s="36"/>
    </row>
    <row r="60990" spans="12:14" x14ac:dyDescent="0.25">
      <c r="L60990" s="36"/>
      <c r="M60990" s="36"/>
      <c r="N60990" s="36"/>
    </row>
    <row r="60991" spans="12:14" x14ac:dyDescent="0.25">
      <c r="L60991" s="36"/>
      <c r="M60991" s="36"/>
      <c r="N60991" s="36"/>
    </row>
    <row r="60992" spans="12:14" x14ac:dyDescent="0.25">
      <c r="L60992" s="36"/>
      <c r="M60992" s="36"/>
      <c r="N60992" s="36"/>
    </row>
    <row r="60993" spans="12:14" x14ac:dyDescent="0.25">
      <c r="L60993" s="36"/>
      <c r="M60993" s="36"/>
      <c r="N60993" s="36"/>
    </row>
    <row r="60994" spans="12:14" x14ac:dyDescent="0.25">
      <c r="L60994" s="36"/>
      <c r="M60994" s="36"/>
      <c r="N60994" s="36"/>
    </row>
    <row r="60995" spans="12:14" x14ac:dyDescent="0.25">
      <c r="L60995" s="36"/>
      <c r="M60995" s="36"/>
      <c r="N60995" s="36"/>
    </row>
    <row r="60996" spans="12:14" x14ac:dyDescent="0.25">
      <c r="L60996" s="36"/>
      <c r="M60996" s="36"/>
      <c r="N60996" s="36"/>
    </row>
    <row r="60997" spans="12:14" x14ac:dyDescent="0.25">
      <c r="L60997" s="36"/>
      <c r="M60997" s="36"/>
      <c r="N60997" s="36"/>
    </row>
    <row r="60998" spans="12:14" x14ac:dyDescent="0.25">
      <c r="L60998" s="36"/>
      <c r="M60998" s="36"/>
      <c r="N60998" s="36"/>
    </row>
    <row r="60999" spans="12:14" x14ac:dyDescent="0.25">
      <c r="L60999" s="36"/>
      <c r="M60999" s="36"/>
      <c r="N60999" s="36"/>
    </row>
    <row r="61000" spans="12:14" x14ac:dyDescent="0.25">
      <c r="L61000" s="36"/>
      <c r="M61000" s="36"/>
      <c r="N61000" s="36"/>
    </row>
    <row r="61001" spans="12:14" x14ac:dyDescent="0.25">
      <c r="L61001" s="36"/>
      <c r="M61001" s="36"/>
      <c r="N61001" s="36"/>
    </row>
    <row r="61002" spans="12:14" x14ac:dyDescent="0.25">
      <c r="L61002" s="36"/>
      <c r="M61002" s="36"/>
      <c r="N61002" s="36"/>
    </row>
    <row r="61003" spans="12:14" x14ac:dyDescent="0.25">
      <c r="L61003" s="36"/>
      <c r="M61003" s="36"/>
      <c r="N61003" s="36"/>
    </row>
    <row r="61004" spans="12:14" x14ac:dyDescent="0.25">
      <c r="L61004" s="36"/>
      <c r="M61004" s="36"/>
      <c r="N61004" s="36"/>
    </row>
    <row r="61005" spans="12:14" x14ac:dyDescent="0.25">
      <c r="L61005" s="36"/>
      <c r="M61005" s="36"/>
      <c r="N61005" s="36"/>
    </row>
    <row r="61006" spans="12:14" x14ac:dyDescent="0.25">
      <c r="L61006" s="36"/>
      <c r="M61006" s="36"/>
      <c r="N61006" s="36"/>
    </row>
    <row r="61007" spans="12:14" x14ac:dyDescent="0.25">
      <c r="L61007" s="36"/>
      <c r="M61007" s="36"/>
      <c r="N61007" s="36"/>
    </row>
    <row r="61008" spans="12:14" x14ac:dyDescent="0.25">
      <c r="L61008" s="36"/>
      <c r="M61008" s="36"/>
      <c r="N61008" s="36"/>
    </row>
    <row r="61009" spans="12:14" x14ac:dyDescent="0.25">
      <c r="L61009" s="36"/>
      <c r="M61009" s="36"/>
      <c r="N61009" s="36"/>
    </row>
    <row r="61010" spans="12:14" x14ac:dyDescent="0.25">
      <c r="L61010" s="36"/>
      <c r="M61010" s="36"/>
      <c r="N61010" s="36"/>
    </row>
    <row r="61011" spans="12:14" x14ac:dyDescent="0.25">
      <c r="L61011" s="36"/>
      <c r="M61011" s="36"/>
      <c r="N61011" s="36"/>
    </row>
    <row r="61012" spans="12:14" x14ac:dyDescent="0.25">
      <c r="L61012" s="36"/>
      <c r="M61012" s="36"/>
      <c r="N61012" s="36"/>
    </row>
    <row r="61013" spans="12:14" x14ac:dyDescent="0.25">
      <c r="L61013" s="36"/>
      <c r="M61013" s="36"/>
      <c r="N61013" s="36"/>
    </row>
    <row r="61014" spans="12:14" x14ac:dyDescent="0.25">
      <c r="L61014" s="36"/>
      <c r="M61014" s="36"/>
      <c r="N61014" s="36"/>
    </row>
    <row r="61015" spans="12:14" x14ac:dyDescent="0.25">
      <c r="L61015" s="36"/>
      <c r="M61015" s="36"/>
      <c r="N61015" s="36"/>
    </row>
    <row r="61016" spans="12:14" x14ac:dyDescent="0.25">
      <c r="L61016" s="36"/>
      <c r="M61016" s="36"/>
      <c r="N61016" s="36"/>
    </row>
    <row r="61017" spans="12:14" x14ac:dyDescent="0.25">
      <c r="L61017" s="36"/>
      <c r="M61017" s="36"/>
      <c r="N61017" s="36"/>
    </row>
    <row r="61018" spans="12:14" x14ac:dyDescent="0.25">
      <c r="L61018" s="36"/>
      <c r="M61018" s="36"/>
      <c r="N61018" s="36"/>
    </row>
    <row r="61019" spans="12:14" x14ac:dyDescent="0.25">
      <c r="L61019" s="36"/>
      <c r="M61019" s="36"/>
      <c r="N61019" s="36"/>
    </row>
    <row r="61020" spans="12:14" x14ac:dyDescent="0.25">
      <c r="L61020" s="36"/>
      <c r="M61020" s="36"/>
      <c r="N61020" s="36"/>
    </row>
    <row r="61021" spans="12:14" x14ac:dyDescent="0.25">
      <c r="L61021" s="36"/>
      <c r="M61021" s="36"/>
      <c r="N61021" s="36"/>
    </row>
    <row r="61022" spans="12:14" x14ac:dyDescent="0.25">
      <c r="L61022" s="36"/>
      <c r="M61022" s="36"/>
      <c r="N61022" s="36"/>
    </row>
    <row r="61023" spans="12:14" x14ac:dyDescent="0.25">
      <c r="L61023" s="36"/>
      <c r="M61023" s="36"/>
      <c r="N61023" s="36"/>
    </row>
    <row r="61024" spans="12:14" x14ac:dyDescent="0.25">
      <c r="L61024" s="36"/>
      <c r="M61024" s="36"/>
      <c r="N61024" s="36"/>
    </row>
    <row r="61025" spans="12:14" x14ac:dyDescent="0.25">
      <c r="L61025" s="36"/>
      <c r="M61025" s="36"/>
      <c r="N61025" s="36"/>
    </row>
    <row r="61026" spans="12:14" x14ac:dyDescent="0.25">
      <c r="L61026" s="36"/>
      <c r="M61026" s="36"/>
      <c r="N61026" s="36"/>
    </row>
    <row r="61027" spans="12:14" x14ac:dyDescent="0.25">
      <c r="L61027" s="36"/>
      <c r="M61027" s="36"/>
      <c r="N61027" s="36"/>
    </row>
    <row r="61028" spans="12:14" x14ac:dyDescent="0.25">
      <c r="L61028" s="36"/>
      <c r="M61028" s="36"/>
      <c r="N61028" s="36"/>
    </row>
    <row r="61029" spans="12:14" x14ac:dyDescent="0.25">
      <c r="L61029" s="36"/>
      <c r="M61029" s="36"/>
      <c r="N61029" s="36"/>
    </row>
    <row r="61030" spans="12:14" x14ac:dyDescent="0.25">
      <c r="L61030" s="36"/>
      <c r="M61030" s="36"/>
      <c r="N61030" s="36"/>
    </row>
    <row r="61031" spans="12:14" x14ac:dyDescent="0.25">
      <c r="L61031" s="36"/>
      <c r="M61031" s="36"/>
      <c r="N61031" s="36"/>
    </row>
    <row r="61032" spans="12:14" x14ac:dyDescent="0.25">
      <c r="L61032" s="36"/>
      <c r="M61032" s="36"/>
      <c r="N61032" s="36"/>
    </row>
    <row r="61033" spans="12:14" x14ac:dyDescent="0.25">
      <c r="L61033" s="36"/>
      <c r="M61033" s="36"/>
      <c r="N61033" s="36"/>
    </row>
    <row r="61034" spans="12:14" x14ac:dyDescent="0.25">
      <c r="L61034" s="36"/>
      <c r="M61034" s="36"/>
      <c r="N61034" s="36"/>
    </row>
    <row r="61035" spans="12:14" x14ac:dyDescent="0.25">
      <c r="L61035" s="36"/>
      <c r="M61035" s="36"/>
      <c r="N61035" s="36"/>
    </row>
    <row r="61036" spans="12:14" x14ac:dyDescent="0.25">
      <c r="L61036" s="36"/>
      <c r="M61036" s="36"/>
      <c r="N61036" s="36"/>
    </row>
    <row r="61037" spans="12:14" x14ac:dyDescent="0.25">
      <c r="L61037" s="36"/>
      <c r="M61037" s="36"/>
      <c r="N61037" s="36"/>
    </row>
    <row r="61038" spans="12:14" x14ac:dyDescent="0.25">
      <c r="L61038" s="36"/>
      <c r="M61038" s="36"/>
      <c r="N61038" s="36"/>
    </row>
    <row r="61039" spans="12:14" x14ac:dyDescent="0.25">
      <c r="L61039" s="36"/>
      <c r="M61039" s="36"/>
      <c r="N61039" s="36"/>
    </row>
    <row r="61040" spans="12:14" x14ac:dyDescent="0.25">
      <c r="L61040" s="36"/>
      <c r="M61040" s="36"/>
      <c r="N61040" s="36"/>
    </row>
    <row r="61041" spans="12:14" x14ac:dyDescent="0.25">
      <c r="L61041" s="36"/>
      <c r="M61041" s="36"/>
      <c r="N61041" s="36"/>
    </row>
    <row r="61042" spans="12:14" x14ac:dyDescent="0.25">
      <c r="L61042" s="36"/>
      <c r="M61042" s="36"/>
      <c r="N61042" s="36"/>
    </row>
    <row r="61043" spans="12:14" x14ac:dyDescent="0.25">
      <c r="L61043" s="36"/>
      <c r="M61043" s="36"/>
      <c r="N61043" s="36"/>
    </row>
    <row r="61044" spans="12:14" x14ac:dyDescent="0.25">
      <c r="L61044" s="36"/>
      <c r="M61044" s="36"/>
      <c r="N61044" s="36"/>
    </row>
    <row r="61045" spans="12:14" x14ac:dyDescent="0.25">
      <c r="L61045" s="36"/>
      <c r="M61045" s="36"/>
      <c r="N61045" s="36"/>
    </row>
    <row r="61046" spans="12:14" x14ac:dyDescent="0.25">
      <c r="L61046" s="36"/>
      <c r="M61046" s="36"/>
      <c r="N61046" s="36"/>
    </row>
    <row r="61047" spans="12:14" x14ac:dyDescent="0.25">
      <c r="L61047" s="36"/>
      <c r="M61047" s="36"/>
      <c r="N61047" s="36"/>
    </row>
    <row r="61048" spans="12:14" x14ac:dyDescent="0.25">
      <c r="L61048" s="36"/>
      <c r="M61048" s="36"/>
      <c r="N61048" s="36"/>
    </row>
    <row r="61049" spans="12:14" x14ac:dyDescent="0.25">
      <c r="L61049" s="36"/>
      <c r="M61049" s="36"/>
      <c r="N61049" s="36"/>
    </row>
    <row r="61050" spans="12:14" x14ac:dyDescent="0.25">
      <c r="L61050" s="36"/>
      <c r="M61050" s="36"/>
      <c r="N61050" s="36"/>
    </row>
    <row r="61051" spans="12:14" x14ac:dyDescent="0.25">
      <c r="L61051" s="36"/>
      <c r="M61051" s="36"/>
      <c r="N61051" s="36"/>
    </row>
    <row r="61052" spans="12:14" x14ac:dyDescent="0.25">
      <c r="L61052" s="36"/>
      <c r="M61052" s="36"/>
      <c r="N61052" s="36"/>
    </row>
    <row r="61053" spans="12:14" x14ac:dyDescent="0.25">
      <c r="L61053" s="36"/>
      <c r="M61053" s="36"/>
      <c r="N61053" s="36"/>
    </row>
    <row r="61054" spans="12:14" x14ac:dyDescent="0.25">
      <c r="L61054" s="36"/>
      <c r="M61054" s="36"/>
      <c r="N61054" s="36"/>
    </row>
    <row r="61055" spans="12:14" x14ac:dyDescent="0.25">
      <c r="L61055" s="36"/>
      <c r="M61055" s="36"/>
      <c r="N61055" s="36"/>
    </row>
    <row r="61056" spans="12:14" x14ac:dyDescent="0.25">
      <c r="L61056" s="36"/>
      <c r="M61056" s="36"/>
      <c r="N61056" s="36"/>
    </row>
    <row r="61057" spans="12:14" x14ac:dyDescent="0.25">
      <c r="L61057" s="36"/>
      <c r="M61057" s="36"/>
      <c r="N61057" s="36"/>
    </row>
    <row r="61058" spans="12:14" x14ac:dyDescent="0.25">
      <c r="L61058" s="36"/>
      <c r="M61058" s="36"/>
      <c r="N61058" s="36"/>
    </row>
    <row r="61059" spans="12:14" x14ac:dyDescent="0.25">
      <c r="L61059" s="36"/>
      <c r="M61059" s="36"/>
      <c r="N61059" s="36"/>
    </row>
    <row r="61060" spans="12:14" x14ac:dyDescent="0.25">
      <c r="L61060" s="36"/>
      <c r="M61060" s="36"/>
      <c r="N61060" s="36"/>
    </row>
    <row r="61061" spans="12:14" x14ac:dyDescent="0.25">
      <c r="L61061" s="36"/>
      <c r="M61061" s="36"/>
      <c r="N61061" s="36"/>
    </row>
    <row r="61062" spans="12:14" x14ac:dyDescent="0.25">
      <c r="L61062" s="36"/>
      <c r="M61062" s="36"/>
      <c r="N61062" s="36"/>
    </row>
    <row r="61063" spans="12:14" x14ac:dyDescent="0.25">
      <c r="L61063" s="36"/>
      <c r="M61063" s="36"/>
      <c r="N61063" s="36"/>
    </row>
    <row r="61064" spans="12:14" x14ac:dyDescent="0.25">
      <c r="L61064" s="36"/>
      <c r="M61064" s="36"/>
      <c r="N61064" s="36"/>
    </row>
    <row r="61065" spans="12:14" x14ac:dyDescent="0.25">
      <c r="L61065" s="36"/>
      <c r="M61065" s="36"/>
      <c r="N61065" s="36"/>
    </row>
    <row r="61066" spans="12:14" x14ac:dyDescent="0.25">
      <c r="L61066" s="36"/>
      <c r="M61066" s="36"/>
      <c r="N61066" s="36"/>
    </row>
    <row r="61067" spans="12:14" x14ac:dyDescent="0.25">
      <c r="L61067" s="36"/>
      <c r="M61067" s="36"/>
      <c r="N61067" s="36"/>
    </row>
    <row r="61068" spans="12:14" x14ac:dyDescent="0.25">
      <c r="L61068" s="36"/>
      <c r="M61068" s="36"/>
      <c r="N61068" s="36"/>
    </row>
    <row r="61069" spans="12:14" x14ac:dyDescent="0.25">
      <c r="L61069" s="36"/>
      <c r="M61069" s="36"/>
      <c r="N61069" s="36"/>
    </row>
    <row r="61070" spans="12:14" x14ac:dyDescent="0.25">
      <c r="L61070" s="36"/>
      <c r="M61070" s="36"/>
      <c r="N61070" s="36"/>
    </row>
    <row r="61071" spans="12:14" x14ac:dyDescent="0.25">
      <c r="L61071" s="36"/>
      <c r="M61071" s="36"/>
      <c r="N61071" s="36"/>
    </row>
    <row r="61072" spans="12:14" x14ac:dyDescent="0.25">
      <c r="L61072" s="36"/>
      <c r="M61072" s="36"/>
      <c r="N61072" s="36"/>
    </row>
    <row r="61073" spans="12:14" x14ac:dyDescent="0.25">
      <c r="L61073" s="36"/>
      <c r="M61073" s="36"/>
      <c r="N61073" s="36"/>
    </row>
    <row r="61074" spans="12:14" x14ac:dyDescent="0.25">
      <c r="L61074" s="36"/>
      <c r="M61074" s="36"/>
      <c r="N61074" s="36"/>
    </row>
    <row r="61075" spans="12:14" x14ac:dyDescent="0.25">
      <c r="L61075" s="36"/>
      <c r="M61075" s="36"/>
      <c r="N61075" s="36"/>
    </row>
    <row r="61076" spans="12:14" x14ac:dyDescent="0.25">
      <c r="L61076" s="36"/>
      <c r="M61076" s="36"/>
      <c r="N61076" s="36"/>
    </row>
    <row r="61077" spans="12:14" x14ac:dyDescent="0.25">
      <c r="L61077" s="36"/>
      <c r="M61077" s="36"/>
      <c r="N61077" s="36"/>
    </row>
    <row r="61078" spans="12:14" x14ac:dyDescent="0.25">
      <c r="L61078" s="36"/>
      <c r="M61078" s="36"/>
      <c r="N61078" s="36"/>
    </row>
    <row r="61079" spans="12:14" x14ac:dyDescent="0.25">
      <c r="L61079" s="36"/>
      <c r="M61079" s="36"/>
      <c r="N61079" s="36"/>
    </row>
    <row r="61080" spans="12:14" x14ac:dyDescent="0.25">
      <c r="L61080" s="36"/>
      <c r="M61080" s="36"/>
      <c r="N61080" s="36"/>
    </row>
    <row r="61081" spans="12:14" x14ac:dyDescent="0.25">
      <c r="L61081" s="36"/>
      <c r="M61081" s="36"/>
      <c r="N61081" s="36"/>
    </row>
    <row r="61082" spans="12:14" x14ac:dyDescent="0.25">
      <c r="L61082" s="36"/>
      <c r="M61082" s="36"/>
      <c r="N61082" s="36"/>
    </row>
    <row r="61083" spans="12:14" x14ac:dyDescent="0.25">
      <c r="L61083" s="36"/>
      <c r="M61083" s="36"/>
      <c r="N61083" s="36"/>
    </row>
    <row r="61084" spans="12:14" x14ac:dyDescent="0.25">
      <c r="L61084" s="36"/>
      <c r="M61084" s="36"/>
      <c r="N61084" s="36"/>
    </row>
    <row r="61085" spans="12:14" x14ac:dyDescent="0.25">
      <c r="L61085" s="36"/>
      <c r="M61085" s="36"/>
      <c r="N61085" s="36"/>
    </row>
    <row r="61086" spans="12:14" x14ac:dyDescent="0.25">
      <c r="L61086" s="36"/>
      <c r="M61086" s="36"/>
      <c r="N61086" s="36"/>
    </row>
    <row r="61087" spans="12:14" x14ac:dyDescent="0.25">
      <c r="L61087" s="36"/>
      <c r="M61087" s="36"/>
      <c r="N61087" s="36"/>
    </row>
    <row r="61088" spans="12:14" x14ac:dyDescent="0.25">
      <c r="L61088" s="36"/>
      <c r="M61088" s="36"/>
      <c r="N61088" s="36"/>
    </row>
    <row r="61089" spans="12:14" x14ac:dyDescent="0.25">
      <c r="L61089" s="36"/>
      <c r="M61089" s="36"/>
      <c r="N61089" s="36"/>
    </row>
    <row r="61090" spans="12:14" x14ac:dyDescent="0.25">
      <c r="L61090" s="36"/>
      <c r="M61090" s="36"/>
      <c r="N61090" s="36"/>
    </row>
    <row r="61091" spans="12:14" x14ac:dyDescent="0.25">
      <c r="L61091" s="36"/>
      <c r="M61091" s="36"/>
      <c r="N61091" s="36"/>
    </row>
    <row r="61092" spans="12:14" x14ac:dyDescent="0.25">
      <c r="L61092" s="36"/>
      <c r="M61092" s="36"/>
      <c r="N61092" s="36"/>
    </row>
    <row r="61093" spans="12:14" x14ac:dyDescent="0.25">
      <c r="L61093" s="36"/>
      <c r="M61093" s="36"/>
      <c r="N61093" s="36"/>
    </row>
    <row r="61094" spans="12:14" x14ac:dyDescent="0.25">
      <c r="L61094" s="36"/>
      <c r="M61094" s="36"/>
      <c r="N61094" s="36"/>
    </row>
    <row r="61095" spans="12:14" x14ac:dyDescent="0.25">
      <c r="L61095" s="36"/>
      <c r="M61095" s="36"/>
      <c r="N61095" s="36"/>
    </row>
    <row r="61096" spans="12:14" x14ac:dyDescent="0.25">
      <c r="L61096" s="36"/>
      <c r="M61096" s="36"/>
      <c r="N61096" s="36"/>
    </row>
    <row r="61097" spans="12:14" x14ac:dyDescent="0.25">
      <c r="L61097" s="36"/>
      <c r="M61097" s="36"/>
      <c r="N61097" s="36"/>
    </row>
    <row r="61098" spans="12:14" x14ac:dyDescent="0.25">
      <c r="L61098" s="36"/>
      <c r="M61098" s="36"/>
      <c r="N61098" s="36"/>
    </row>
    <row r="61099" spans="12:14" x14ac:dyDescent="0.25">
      <c r="L61099" s="36"/>
      <c r="M61099" s="36"/>
      <c r="N61099" s="36"/>
    </row>
    <row r="61100" spans="12:14" x14ac:dyDescent="0.25">
      <c r="L61100" s="36"/>
      <c r="M61100" s="36"/>
      <c r="N61100" s="36"/>
    </row>
    <row r="61101" spans="12:14" x14ac:dyDescent="0.25">
      <c r="L61101" s="36"/>
      <c r="M61101" s="36"/>
      <c r="N61101" s="36"/>
    </row>
    <row r="61102" spans="12:14" x14ac:dyDescent="0.25">
      <c r="L61102" s="36"/>
      <c r="M61102" s="36"/>
      <c r="N61102" s="36"/>
    </row>
    <row r="61103" spans="12:14" x14ac:dyDescent="0.25">
      <c r="L61103" s="36"/>
      <c r="M61103" s="36"/>
      <c r="N61103" s="36"/>
    </row>
    <row r="61104" spans="12:14" x14ac:dyDescent="0.25">
      <c r="L61104" s="36"/>
      <c r="M61104" s="36"/>
      <c r="N61104" s="36"/>
    </row>
    <row r="61105" spans="12:14" x14ac:dyDescent="0.25">
      <c r="L61105" s="36"/>
      <c r="M61105" s="36"/>
      <c r="N61105" s="36"/>
    </row>
    <row r="61106" spans="12:14" x14ac:dyDescent="0.25">
      <c r="L61106" s="36"/>
      <c r="M61106" s="36"/>
      <c r="N61106" s="36"/>
    </row>
    <row r="61107" spans="12:14" x14ac:dyDescent="0.25">
      <c r="L61107" s="36"/>
      <c r="M61107" s="36"/>
      <c r="N61107" s="36"/>
    </row>
    <row r="61108" spans="12:14" x14ac:dyDescent="0.25">
      <c r="L61108" s="36"/>
      <c r="M61108" s="36"/>
      <c r="N61108" s="36"/>
    </row>
    <row r="61109" spans="12:14" x14ac:dyDescent="0.25">
      <c r="L61109" s="36"/>
      <c r="M61109" s="36"/>
      <c r="N61109" s="36"/>
    </row>
    <row r="61110" spans="12:14" x14ac:dyDescent="0.25">
      <c r="L61110" s="36"/>
      <c r="M61110" s="36"/>
      <c r="N61110" s="36"/>
    </row>
    <row r="61111" spans="12:14" x14ac:dyDescent="0.25">
      <c r="L61111" s="36"/>
      <c r="M61111" s="36"/>
      <c r="N61111" s="36"/>
    </row>
    <row r="61112" spans="12:14" x14ac:dyDescent="0.25">
      <c r="L61112" s="36"/>
      <c r="M61112" s="36"/>
      <c r="N61112" s="36"/>
    </row>
    <row r="61113" spans="12:14" x14ac:dyDescent="0.25">
      <c r="L61113" s="36"/>
      <c r="M61113" s="36"/>
      <c r="N61113" s="36"/>
    </row>
    <row r="61114" spans="12:14" x14ac:dyDescent="0.25">
      <c r="L61114" s="36"/>
      <c r="M61114" s="36"/>
      <c r="N61114" s="36"/>
    </row>
    <row r="61115" spans="12:14" x14ac:dyDescent="0.25">
      <c r="L61115" s="36"/>
      <c r="M61115" s="36"/>
      <c r="N61115" s="36"/>
    </row>
    <row r="61116" spans="12:14" x14ac:dyDescent="0.25">
      <c r="L61116" s="36"/>
      <c r="M61116" s="36"/>
      <c r="N61116" s="36"/>
    </row>
    <row r="61117" spans="12:14" x14ac:dyDescent="0.25">
      <c r="L61117" s="36"/>
      <c r="M61117" s="36"/>
      <c r="N61117" s="36"/>
    </row>
    <row r="61118" spans="12:14" x14ac:dyDescent="0.25">
      <c r="L61118" s="36"/>
      <c r="M61118" s="36"/>
      <c r="N61118" s="36"/>
    </row>
    <row r="61119" spans="12:14" x14ac:dyDescent="0.25">
      <c r="L61119" s="36"/>
      <c r="M61119" s="36"/>
      <c r="N61119" s="36"/>
    </row>
    <row r="61120" spans="12:14" x14ac:dyDescent="0.25">
      <c r="L61120" s="36"/>
      <c r="M61120" s="36"/>
      <c r="N61120" s="36"/>
    </row>
    <row r="61121" spans="12:14" x14ac:dyDescent="0.25">
      <c r="L61121" s="36"/>
      <c r="M61121" s="36"/>
      <c r="N61121" s="36"/>
    </row>
    <row r="61122" spans="12:14" x14ac:dyDescent="0.25">
      <c r="L61122" s="36"/>
      <c r="M61122" s="36"/>
      <c r="N61122" s="36"/>
    </row>
    <row r="61123" spans="12:14" x14ac:dyDescent="0.25">
      <c r="L61123" s="36"/>
      <c r="M61123" s="36"/>
      <c r="N61123" s="36"/>
    </row>
    <row r="61124" spans="12:14" x14ac:dyDescent="0.25">
      <c r="L61124" s="36"/>
      <c r="M61124" s="36"/>
      <c r="N61124" s="36"/>
    </row>
    <row r="61125" spans="12:14" x14ac:dyDescent="0.25">
      <c r="L61125" s="36"/>
      <c r="M61125" s="36"/>
      <c r="N61125" s="36"/>
    </row>
    <row r="61126" spans="12:14" x14ac:dyDescent="0.25">
      <c r="L61126" s="36"/>
      <c r="M61126" s="36"/>
      <c r="N61126" s="36"/>
    </row>
    <row r="61127" spans="12:14" x14ac:dyDescent="0.25">
      <c r="L61127" s="36"/>
      <c r="M61127" s="36"/>
      <c r="N61127" s="36"/>
    </row>
    <row r="61128" spans="12:14" x14ac:dyDescent="0.25">
      <c r="L61128" s="36"/>
      <c r="M61128" s="36"/>
      <c r="N61128" s="36"/>
    </row>
    <row r="61129" spans="12:14" x14ac:dyDescent="0.25">
      <c r="L61129" s="36"/>
      <c r="M61129" s="36"/>
      <c r="N61129" s="36"/>
    </row>
    <row r="61130" spans="12:14" x14ac:dyDescent="0.25">
      <c r="L61130" s="36"/>
      <c r="M61130" s="36"/>
      <c r="N61130" s="36"/>
    </row>
    <row r="61131" spans="12:14" x14ac:dyDescent="0.25">
      <c r="L61131" s="36"/>
      <c r="M61131" s="36"/>
      <c r="N61131" s="36"/>
    </row>
    <row r="61132" spans="12:14" x14ac:dyDescent="0.25">
      <c r="L61132" s="36"/>
      <c r="M61132" s="36"/>
      <c r="N61132" s="36"/>
    </row>
    <row r="61133" spans="12:14" x14ac:dyDescent="0.25">
      <c r="L61133" s="36"/>
      <c r="M61133" s="36"/>
      <c r="N61133" s="36"/>
    </row>
    <row r="61134" spans="12:14" x14ac:dyDescent="0.25">
      <c r="L61134" s="36"/>
      <c r="M61134" s="36"/>
      <c r="N61134" s="36"/>
    </row>
    <row r="61135" spans="12:14" x14ac:dyDescent="0.25">
      <c r="L61135" s="36"/>
      <c r="M61135" s="36"/>
      <c r="N61135" s="36"/>
    </row>
    <row r="61136" spans="12:14" x14ac:dyDescent="0.25">
      <c r="L61136" s="36"/>
      <c r="M61136" s="36"/>
      <c r="N61136" s="36"/>
    </row>
    <row r="61137" spans="12:14" x14ac:dyDescent="0.25">
      <c r="L61137" s="36"/>
      <c r="M61137" s="36"/>
      <c r="N61137" s="36"/>
    </row>
    <row r="61138" spans="12:14" x14ac:dyDescent="0.25">
      <c r="L61138" s="36"/>
      <c r="M61138" s="36"/>
      <c r="N61138" s="36"/>
    </row>
    <row r="61139" spans="12:14" x14ac:dyDescent="0.25">
      <c r="L61139" s="36"/>
      <c r="M61139" s="36"/>
      <c r="N61139" s="36"/>
    </row>
    <row r="61140" spans="12:14" x14ac:dyDescent="0.25">
      <c r="L61140" s="36"/>
      <c r="M61140" s="36"/>
      <c r="N61140" s="36"/>
    </row>
    <row r="61141" spans="12:14" x14ac:dyDescent="0.25">
      <c r="L61141" s="36"/>
      <c r="M61141" s="36"/>
      <c r="N61141" s="36"/>
    </row>
    <row r="61142" spans="12:14" x14ac:dyDescent="0.25">
      <c r="L61142" s="36"/>
      <c r="M61142" s="36"/>
      <c r="N61142" s="36"/>
    </row>
    <row r="61143" spans="12:14" x14ac:dyDescent="0.25">
      <c r="L61143" s="36"/>
      <c r="M61143" s="36"/>
      <c r="N61143" s="36"/>
    </row>
    <row r="61144" spans="12:14" x14ac:dyDescent="0.25">
      <c r="L61144" s="36"/>
      <c r="M61144" s="36"/>
      <c r="N61144" s="36"/>
    </row>
    <row r="61145" spans="12:14" x14ac:dyDescent="0.25">
      <c r="L61145" s="36"/>
      <c r="M61145" s="36"/>
      <c r="N61145" s="36"/>
    </row>
    <row r="61146" spans="12:14" x14ac:dyDescent="0.25">
      <c r="L61146" s="36"/>
      <c r="M61146" s="36"/>
      <c r="N61146" s="36"/>
    </row>
    <row r="61147" spans="12:14" x14ac:dyDescent="0.25">
      <c r="L61147" s="36"/>
      <c r="M61147" s="36"/>
      <c r="N61147" s="36"/>
    </row>
    <row r="61148" spans="12:14" x14ac:dyDescent="0.25">
      <c r="L61148" s="36"/>
      <c r="M61148" s="36"/>
      <c r="N61148" s="36"/>
    </row>
    <row r="61149" spans="12:14" x14ac:dyDescent="0.25">
      <c r="L61149" s="36"/>
      <c r="M61149" s="36"/>
      <c r="N61149" s="36"/>
    </row>
    <row r="61150" spans="12:14" x14ac:dyDescent="0.25">
      <c r="L61150" s="36"/>
      <c r="M61150" s="36"/>
      <c r="N61150" s="36"/>
    </row>
    <row r="61151" spans="12:14" x14ac:dyDescent="0.25">
      <c r="L61151" s="36"/>
      <c r="M61151" s="36"/>
      <c r="N61151" s="36"/>
    </row>
    <row r="61152" spans="12:14" x14ac:dyDescent="0.25">
      <c r="L61152" s="36"/>
      <c r="M61152" s="36"/>
      <c r="N61152" s="36"/>
    </row>
    <row r="61153" spans="12:14" x14ac:dyDescent="0.25">
      <c r="L61153" s="36"/>
      <c r="M61153" s="36"/>
      <c r="N61153" s="36"/>
    </row>
    <row r="61154" spans="12:14" x14ac:dyDescent="0.25">
      <c r="L61154" s="36"/>
      <c r="M61154" s="36"/>
      <c r="N61154" s="36"/>
    </row>
    <row r="61155" spans="12:14" x14ac:dyDescent="0.25">
      <c r="L61155" s="36"/>
      <c r="M61155" s="36"/>
      <c r="N61155" s="36"/>
    </row>
    <row r="61156" spans="12:14" x14ac:dyDescent="0.25">
      <c r="L61156" s="36"/>
      <c r="M61156" s="36"/>
      <c r="N61156" s="36"/>
    </row>
    <row r="61157" spans="12:14" x14ac:dyDescent="0.25">
      <c r="L61157" s="36"/>
      <c r="M61157" s="36"/>
      <c r="N61157" s="36"/>
    </row>
    <row r="61158" spans="12:14" x14ac:dyDescent="0.25">
      <c r="L61158" s="36"/>
      <c r="M61158" s="36"/>
      <c r="N61158" s="36"/>
    </row>
    <row r="61159" spans="12:14" x14ac:dyDescent="0.25">
      <c r="L61159" s="36"/>
      <c r="M61159" s="36"/>
      <c r="N61159" s="36"/>
    </row>
    <row r="61160" spans="12:14" x14ac:dyDescent="0.25">
      <c r="L61160" s="36"/>
      <c r="M61160" s="36"/>
      <c r="N61160" s="36"/>
    </row>
    <row r="61161" spans="12:14" x14ac:dyDescent="0.25">
      <c r="L61161" s="36"/>
      <c r="M61161" s="36"/>
      <c r="N61161" s="36"/>
    </row>
    <row r="61162" spans="12:14" x14ac:dyDescent="0.25">
      <c r="L61162" s="36"/>
      <c r="M61162" s="36"/>
      <c r="N61162" s="36"/>
    </row>
    <row r="61163" spans="12:14" x14ac:dyDescent="0.25">
      <c r="L61163" s="36"/>
      <c r="M61163" s="36"/>
      <c r="N61163" s="36"/>
    </row>
    <row r="61164" spans="12:14" x14ac:dyDescent="0.25">
      <c r="L61164" s="36"/>
      <c r="M61164" s="36"/>
      <c r="N61164" s="36"/>
    </row>
    <row r="61165" spans="12:14" x14ac:dyDescent="0.25">
      <c r="L61165" s="36"/>
      <c r="M61165" s="36"/>
      <c r="N61165" s="36"/>
    </row>
    <row r="61166" spans="12:14" x14ac:dyDescent="0.25">
      <c r="L61166" s="36"/>
      <c r="M61166" s="36"/>
      <c r="N61166" s="36"/>
    </row>
    <row r="61167" spans="12:14" x14ac:dyDescent="0.25">
      <c r="L61167" s="36"/>
      <c r="M61167" s="36"/>
      <c r="N61167" s="36"/>
    </row>
    <row r="61168" spans="12:14" x14ac:dyDescent="0.25">
      <c r="L61168" s="36"/>
      <c r="M61168" s="36"/>
      <c r="N61168" s="36"/>
    </row>
    <row r="61169" spans="12:14" x14ac:dyDescent="0.25">
      <c r="L61169" s="36"/>
      <c r="M61169" s="36"/>
      <c r="N61169" s="36"/>
    </row>
    <row r="61170" spans="12:14" x14ac:dyDescent="0.25">
      <c r="L61170" s="36"/>
      <c r="M61170" s="36"/>
      <c r="N61170" s="36"/>
    </row>
    <row r="61171" spans="12:14" x14ac:dyDescent="0.25">
      <c r="L61171" s="36"/>
      <c r="M61171" s="36"/>
      <c r="N61171" s="36"/>
    </row>
    <row r="61172" spans="12:14" x14ac:dyDescent="0.25">
      <c r="L61172" s="36"/>
      <c r="M61172" s="36"/>
      <c r="N61172" s="36"/>
    </row>
    <row r="61173" spans="12:14" x14ac:dyDescent="0.25">
      <c r="L61173" s="36"/>
      <c r="M61173" s="36"/>
      <c r="N61173" s="36"/>
    </row>
    <row r="61174" spans="12:14" x14ac:dyDescent="0.25">
      <c r="L61174" s="36"/>
      <c r="M61174" s="36"/>
      <c r="N61174" s="36"/>
    </row>
    <row r="61175" spans="12:14" x14ac:dyDescent="0.25">
      <c r="L61175" s="36"/>
      <c r="M61175" s="36"/>
      <c r="N61175" s="36"/>
    </row>
    <row r="61176" spans="12:14" x14ac:dyDescent="0.25">
      <c r="L61176" s="36"/>
      <c r="M61176" s="36"/>
      <c r="N61176" s="36"/>
    </row>
    <row r="61177" spans="12:14" x14ac:dyDescent="0.25">
      <c r="L61177" s="36"/>
      <c r="M61177" s="36"/>
      <c r="N61177" s="36"/>
    </row>
    <row r="61178" spans="12:14" x14ac:dyDescent="0.25">
      <c r="L61178" s="36"/>
      <c r="M61178" s="36"/>
      <c r="N61178" s="36"/>
    </row>
    <row r="61179" spans="12:14" x14ac:dyDescent="0.25">
      <c r="L61179" s="36"/>
      <c r="M61179" s="36"/>
      <c r="N61179" s="36"/>
    </row>
    <row r="61180" spans="12:14" x14ac:dyDescent="0.25">
      <c r="L61180" s="36"/>
      <c r="M61180" s="36"/>
      <c r="N61180" s="36"/>
    </row>
    <row r="61181" spans="12:14" x14ac:dyDescent="0.25">
      <c r="L61181" s="36"/>
      <c r="M61181" s="36"/>
      <c r="N61181" s="36"/>
    </row>
    <row r="61182" spans="12:14" x14ac:dyDescent="0.25">
      <c r="L61182" s="36"/>
      <c r="M61182" s="36"/>
      <c r="N61182" s="36"/>
    </row>
    <row r="61183" spans="12:14" x14ac:dyDescent="0.25">
      <c r="L61183" s="36"/>
      <c r="M61183" s="36"/>
      <c r="N61183" s="36"/>
    </row>
    <row r="61184" spans="12:14" x14ac:dyDescent="0.25">
      <c r="L61184" s="36"/>
      <c r="M61184" s="36"/>
      <c r="N61184" s="36"/>
    </row>
    <row r="61185" spans="12:14" x14ac:dyDescent="0.25">
      <c r="L61185" s="36"/>
      <c r="M61185" s="36"/>
      <c r="N61185" s="36"/>
    </row>
    <row r="61186" spans="12:14" x14ac:dyDescent="0.25">
      <c r="L61186" s="36"/>
      <c r="M61186" s="36"/>
      <c r="N61186" s="36"/>
    </row>
    <row r="61187" spans="12:14" x14ac:dyDescent="0.25">
      <c r="L61187" s="36"/>
      <c r="M61187" s="36"/>
      <c r="N61187" s="36"/>
    </row>
    <row r="61188" spans="12:14" x14ac:dyDescent="0.25">
      <c r="L61188" s="36"/>
      <c r="M61188" s="36"/>
      <c r="N61188" s="36"/>
    </row>
    <row r="61189" spans="12:14" x14ac:dyDescent="0.25">
      <c r="L61189" s="36"/>
      <c r="M61189" s="36"/>
      <c r="N61189" s="36"/>
    </row>
    <row r="61190" spans="12:14" x14ac:dyDescent="0.25">
      <c r="L61190" s="36"/>
      <c r="M61190" s="36"/>
      <c r="N61190" s="36"/>
    </row>
    <row r="61191" spans="12:14" x14ac:dyDescent="0.25">
      <c r="L61191" s="36"/>
      <c r="M61191" s="36"/>
      <c r="N61191" s="36"/>
    </row>
    <row r="61192" spans="12:14" x14ac:dyDescent="0.25">
      <c r="L61192" s="36"/>
      <c r="M61192" s="36"/>
      <c r="N61192" s="36"/>
    </row>
    <row r="61193" spans="12:14" x14ac:dyDescent="0.25">
      <c r="L61193" s="36"/>
      <c r="M61193" s="36"/>
      <c r="N61193" s="36"/>
    </row>
    <row r="61194" spans="12:14" x14ac:dyDescent="0.25">
      <c r="L61194" s="36"/>
      <c r="M61194" s="36"/>
      <c r="N61194" s="36"/>
    </row>
    <row r="61195" spans="12:14" x14ac:dyDescent="0.25">
      <c r="L61195" s="36"/>
      <c r="M61195" s="36"/>
      <c r="N61195" s="36"/>
    </row>
    <row r="61196" spans="12:14" x14ac:dyDescent="0.25">
      <c r="L61196" s="36"/>
      <c r="M61196" s="36"/>
      <c r="N61196" s="36"/>
    </row>
    <row r="61197" spans="12:14" x14ac:dyDescent="0.25">
      <c r="L61197" s="36"/>
      <c r="M61197" s="36"/>
      <c r="N61197" s="36"/>
    </row>
    <row r="61198" spans="12:14" x14ac:dyDescent="0.25">
      <c r="L61198" s="36"/>
      <c r="M61198" s="36"/>
      <c r="N61198" s="36"/>
    </row>
    <row r="61199" spans="12:14" x14ac:dyDescent="0.25">
      <c r="L61199" s="36"/>
      <c r="M61199" s="36"/>
      <c r="N61199" s="36"/>
    </row>
    <row r="61200" spans="12:14" x14ac:dyDescent="0.25">
      <c r="L61200" s="36"/>
      <c r="M61200" s="36"/>
      <c r="N61200" s="36"/>
    </row>
    <row r="61201" spans="12:14" x14ac:dyDescent="0.25">
      <c r="L61201" s="36"/>
      <c r="M61201" s="36"/>
      <c r="N61201" s="36"/>
    </row>
    <row r="61202" spans="12:14" x14ac:dyDescent="0.25">
      <c r="L61202" s="36"/>
      <c r="M61202" s="36"/>
      <c r="N61202" s="36"/>
    </row>
    <row r="61203" spans="12:14" x14ac:dyDescent="0.25">
      <c r="L61203" s="36"/>
      <c r="M61203" s="36"/>
      <c r="N61203" s="36"/>
    </row>
    <row r="61204" spans="12:14" x14ac:dyDescent="0.25">
      <c r="L61204" s="36"/>
      <c r="M61204" s="36"/>
      <c r="N61204" s="36"/>
    </row>
    <row r="61205" spans="12:14" x14ac:dyDescent="0.25">
      <c r="L61205" s="36"/>
      <c r="M61205" s="36"/>
      <c r="N61205" s="36"/>
    </row>
    <row r="61206" spans="12:14" x14ac:dyDescent="0.25">
      <c r="L61206" s="36"/>
      <c r="M61206" s="36"/>
      <c r="N61206" s="36"/>
    </row>
    <row r="61207" spans="12:14" x14ac:dyDescent="0.25">
      <c r="L61207" s="36"/>
      <c r="M61207" s="36"/>
      <c r="N61207" s="36"/>
    </row>
    <row r="61208" spans="12:14" x14ac:dyDescent="0.25">
      <c r="L61208" s="36"/>
      <c r="M61208" s="36"/>
      <c r="N61208" s="36"/>
    </row>
    <row r="61209" spans="12:14" x14ac:dyDescent="0.25">
      <c r="L61209" s="36"/>
      <c r="M61209" s="36"/>
      <c r="N61209" s="36"/>
    </row>
    <row r="61210" spans="12:14" x14ac:dyDescent="0.25">
      <c r="L61210" s="36"/>
      <c r="M61210" s="36"/>
      <c r="N61210" s="36"/>
    </row>
    <row r="61211" spans="12:14" x14ac:dyDescent="0.25">
      <c r="L61211" s="36"/>
      <c r="M61211" s="36"/>
      <c r="N61211" s="36"/>
    </row>
    <row r="61212" spans="12:14" x14ac:dyDescent="0.25">
      <c r="L61212" s="36"/>
      <c r="M61212" s="36"/>
      <c r="N61212" s="36"/>
    </row>
    <row r="61213" spans="12:14" x14ac:dyDescent="0.25">
      <c r="L61213" s="36"/>
      <c r="M61213" s="36"/>
      <c r="N61213" s="36"/>
    </row>
    <row r="61214" spans="12:14" x14ac:dyDescent="0.25">
      <c r="L61214" s="36"/>
      <c r="M61214" s="36"/>
      <c r="N61214" s="36"/>
    </row>
    <row r="61215" spans="12:14" x14ac:dyDescent="0.25">
      <c r="L61215" s="36"/>
      <c r="M61215" s="36"/>
      <c r="N61215" s="36"/>
    </row>
    <row r="61216" spans="12:14" x14ac:dyDescent="0.25">
      <c r="L61216" s="36"/>
      <c r="M61216" s="36"/>
      <c r="N61216" s="36"/>
    </row>
    <row r="61217" spans="12:14" x14ac:dyDescent="0.25">
      <c r="L61217" s="36"/>
      <c r="M61217" s="36"/>
      <c r="N61217" s="36"/>
    </row>
    <row r="61218" spans="12:14" x14ac:dyDescent="0.25">
      <c r="L61218" s="36"/>
      <c r="M61218" s="36"/>
      <c r="N61218" s="36"/>
    </row>
    <row r="61219" spans="12:14" x14ac:dyDescent="0.25">
      <c r="L61219" s="36"/>
      <c r="M61219" s="36"/>
      <c r="N61219" s="36"/>
    </row>
    <row r="61220" spans="12:14" x14ac:dyDescent="0.25">
      <c r="L61220" s="36"/>
      <c r="M61220" s="36"/>
      <c r="N61220" s="36"/>
    </row>
    <row r="61221" spans="12:14" x14ac:dyDescent="0.25">
      <c r="L61221" s="36"/>
      <c r="M61221" s="36"/>
      <c r="N61221" s="36"/>
    </row>
    <row r="61222" spans="12:14" x14ac:dyDescent="0.25">
      <c r="L61222" s="36"/>
      <c r="M61222" s="36"/>
      <c r="N61222" s="36"/>
    </row>
    <row r="61223" spans="12:14" x14ac:dyDescent="0.25">
      <c r="L61223" s="36"/>
      <c r="M61223" s="36"/>
      <c r="N61223" s="36"/>
    </row>
    <row r="61224" spans="12:14" x14ac:dyDescent="0.25">
      <c r="L61224" s="36"/>
      <c r="M61224" s="36"/>
      <c r="N61224" s="36"/>
    </row>
    <row r="61225" spans="12:14" x14ac:dyDescent="0.25">
      <c r="L61225" s="36"/>
      <c r="M61225" s="36"/>
      <c r="N61225" s="36"/>
    </row>
    <row r="61226" spans="12:14" x14ac:dyDescent="0.25">
      <c r="L61226" s="36"/>
      <c r="M61226" s="36"/>
      <c r="N61226" s="36"/>
    </row>
    <row r="61227" spans="12:14" x14ac:dyDescent="0.25">
      <c r="L61227" s="36"/>
      <c r="M61227" s="36"/>
      <c r="N61227" s="36"/>
    </row>
    <row r="61228" spans="12:14" x14ac:dyDescent="0.25">
      <c r="L61228" s="36"/>
      <c r="M61228" s="36"/>
      <c r="N61228" s="36"/>
    </row>
    <row r="61229" spans="12:14" x14ac:dyDescent="0.25">
      <c r="L61229" s="36"/>
      <c r="M61229" s="36"/>
      <c r="N61229" s="36"/>
    </row>
    <row r="61230" spans="12:14" x14ac:dyDescent="0.25">
      <c r="L61230" s="36"/>
      <c r="M61230" s="36"/>
      <c r="N61230" s="36"/>
    </row>
    <row r="61231" spans="12:14" x14ac:dyDescent="0.25">
      <c r="L61231" s="36"/>
      <c r="M61231" s="36"/>
      <c r="N61231" s="36"/>
    </row>
    <row r="61232" spans="12:14" x14ac:dyDescent="0.25">
      <c r="L61232" s="36"/>
      <c r="M61232" s="36"/>
      <c r="N61232" s="36"/>
    </row>
    <row r="61233" spans="12:14" x14ac:dyDescent="0.25">
      <c r="L61233" s="36"/>
      <c r="M61233" s="36"/>
      <c r="N61233" s="36"/>
    </row>
    <row r="61234" spans="12:14" x14ac:dyDescent="0.25">
      <c r="L61234" s="36"/>
      <c r="M61234" s="36"/>
      <c r="N61234" s="36"/>
    </row>
    <row r="61235" spans="12:14" x14ac:dyDescent="0.25">
      <c r="L61235" s="36"/>
      <c r="M61235" s="36"/>
      <c r="N61235" s="36"/>
    </row>
    <row r="61236" spans="12:14" x14ac:dyDescent="0.25">
      <c r="L61236" s="36"/>
      <c r="M61236" s="36"/>
      <c r="N61236" s="36"/>
    </row>
    <row r="61237" spans="12:14" x14ac:dyDescent="0.25">
      <c r="L61237" s="36"/>
      <c r="M61237" s="36"/>
      <c r="N61237" s="36"/>
    </row>
    <row r="61238" spans="12:14" x14ac:dyDescent="0.25">
      <c r="L61238" s="36"/>
      <c r="M61238" s="36"/>
      <c r="N61238" s="36"/>
    </row>
    <row r="61239" spans="12:14" x14ac:dyDescent="0.25">
      <c r="L61239" s="36"/>
      <c r="M61239" s="36"/>
      <c r="N61239" s="36"/>
    </row>
    <row r="61240" spans="12:14" x14ac:dyDescent="0.25">
      <c r="L61240" s="36"/>
      <c r="M61240" s="36"/>
      <c r="N61240" s="36"/>
    </row>
    <row r="61241" spans="12:14" x14ac:dyDescent="0.25">
      <c r="L61241" s="36"/>
      <c r="M61241" s="36"/>
      <c r="N61241" s="36"/>
    </row>
    <row r="61242" spans="12:14" x14ac:dyDescent="0.25">
      <c r="L61242" s="36"/>
      <c r="M61242" s="36"/>
      <c r="N61242" s="36"/>
    </row>
    <row r="61243" spans="12:14" x14ac:dyDescent="0.25">
      <c r="L61243" s="36"/>
      <c r="M61243" s="36"/>
      <c r="N61243" s="36"/>
    </row>
    <row r="61244" spans="12:14" x14ac:dyDescent="0.25">
      <c r="L61244" s="36"/>
      <c r="M61244" s="36"/>
      <c r="N61244" s="36"/>
    </row>
    <row r="61245" spans="12:14" x14ac:dyDescent="0.25">
      <c r="L61245" s="36"/>
      <c r="M61245" s="36"/>
      <c r="N61245" s="36"/>
    </row>
    <row r="61246" spans="12:14" x14ac:dyDescent="0.25">
      <c r="L61246" s="36"/>
      <c r="M61246" s="36"/>
      <c r="N61246" s="36"/>
    </row>
    <row r="61247" spans="12:14" x14ac:dyDescent="0.25">
      <c r="L61247" s="36"/>
      <c r="M61247" s="36"/>
      <c r="N61247" s="36"/>
    </row>
    <row r="61248" spans="12:14" x14ac:dyDescent="0.25">
      <c r="L61248" s="36"/>
      <c r="M61248" s="36"/>
      <c r="N61248" s="36"/>
    </row>
    <row r="61249" spans="12:14" x14ac:dyDescent="0.25">
      <c r="L61249" s="36"/>
      <c r="M61249" s="36"/>
      <c r="N61249" s="36"/>
    </row>
    <row r="61250" spans="12:14" x14ac:dyDescent="0.25">
      <c r="L61250" s="36"/>
      <c r="M61250" s="36"/>
      <c r="N61250" s="36"/>
    </row>
    <row r="61251" spans="12:14" x14ac:dyDescent="0.25">
      <c r="L61251" s="36"/>
      <c r="M61251" s="36"/>
      <c r="N61251" s="36"/>
    </row>
    <row r="61252" spans="12:14" x14ac:dyDescent="0.25">
      <c r="L61252" s="36"/>
      <c r="M61252" s="36"/>
      <c r="N61252" s="36"/>
    </row>
    <row r="61253" spans="12:14" x14ac:dyDescent="0.25">
      <c r="L61253" s="36"/>
      <c r="M61253" s="36"/>
      <c r="N61253" s="36"/>
    </row>
    <row r="61254" spans="12:14" x14ac:dyDescent="0.25">
      <c r="L61254" s="36"/>
      <c r="M61254" s="36"/>
      <c r="N61254" s="36"/>
    </row>
    <row r="61255" spans="12:14" x14ac:dyDescent="0.25">
      <c r="L61255" s="36"/>
      <c r="M61255" s="36"/>
      <c r="N61255" s="36"/>
    </row>
    <row r="61256" spans="12:14" x14ac:dyDescent="0.25">
      <c r="L61256" s="36"/>
      <c r="M61256" s="36"/>
      <c r="N61256" s="36"/>
    </row>
    <row r="61257" spans="12:14" x14ac:dyDescent="0.25">
      <c r="L61257" s="36"/>
      <c r="M61257" s="36"/>
      <c r="N61257" s="36"/>
    </row>
    <row r="61258" spans="12:14" x14ac:dyDescent="0.25">
      <c r="L61258" s="36"/>
      <c r="M61258" s="36"/>
      <c r="N61258" s="36"/>
    </row>
    <row r="61259" spans="12:14" x14ac:dyDescent="0.25">
      <c r="L61259" s="36"/>
      <c r="M61259" s="36"/>
      <c r="N61259" s="36"/>
    </row>
    <row r="61260" spans="12:14" x14ac:dyDescent="0.25">
      <c r="L61260" s="36"/>
      <c r="M61260" s="36"/>
      <c r="N61260" s="36"/>
    </row>
    <row r="61261" spans="12:14" x14ac:dyDescent="0.25">
      <c r="L61261" s="36"/>
      <c r="M61261" s="36"/>
      <c r="N61261" s="36"/>
    </row>
    <row r="61262" spans="12:14" x14ac:dyDescent="0.25">
      <c r="L61262" s="36"/>
      <c r="M61262" s="36"/>
      <c r="N61262" s="36"/>
    </row>
    <row r="61263" spans="12:14" x14ac:dyDescent="0.25">
      <c r="L61263" s="36"/>
      <c r="M61263" s="36"/>
      <c r="N61263" s="36"/>
    </row>
    <row r="61264" spans="12:14" x14ac:dyDescent="0.25">
      <c r="L61264" s="36"/>
      <c r="M61264" s="36"/>
      <c r="N61264" s="36"/>
    </row>
    <row r="61265" spans="12:14" x14ac:dyDescent="0.25">
      <c r="L61265" s="36"/>
      <c r="M61265" s="36"/>
      <c r="N61265" s="36"/>
    </row>
    <row r="61266" spans="12:14" x14ac:dyDescent="0.25">
      <c r="L61266" s="36"/>
      <c r="M61266" s="36"/>
      <c r="N61266" s="36"/>
    </row>
    <row r="61267" spans="12:14" x14ac:dyDescent="0.25">
      <c r="L61267" s="36"/>
      <c r="M61267" s="36"/>
      <c r="N61267" s="36"/>
    </row>
    <row r="61268" spans="12:14" x14ac:dyDescent="0.25">
      <c r="L61268" s="36"/>
      <c r="M61268" s="36"/>
      <c r="N61268" s="36"/>
    </row>
    <row r="61269" spans="12:14" x14ac:dyDescent="0.25">
      <c r="L61269" s="36"/>
      <c r="M61269" s="36"/>
      <c r="N61269" s="36"/>
    </row>
    <row r="61270" spans="12:14" x14ac:dyDescent="0.25">
      <c r="L61270" s="36"/>
      <c r="M61270" s="36"/>
      <c r="N61270" s="36"/>
    </row>
    <row r="61271" spans="12:14" x14ac:dyDescent="0.25">
      <c r="L61271" s="36"/>
      <c r="M61271" s="36"/>
      <c r="N61271" s="36"/>
    </row>
    <row r="61272" spans="12:14" x14ac:dyDescent="0.25">
      <c r="L61272" s="36"/>
      <c r="M61272" s="36"/>
      <c r="N61272" s="36"/>
    </row>
    <row r="61273" spans="12:14" x14ac:dyDescent="0.25">
      <c r="L61273" s="36"/>
      <c r="M61273" s="36"/>
      <c r="N61273" s="36"/>
    </row>
    <row r="61274" spans="12:14" x14ac:dyDescent="0.25">
      <c r="L61274" s="36"/>
      <c r="M61274" s="36"/>
      <c r="N61274" s="36"/>
    </row>
    <row r="61275" spans="12:14" x14ac:dyDescent="0.25">
      <c r="L61275" s="36"/>
      <c r="M61275" s="36"/>
      <c r="N61275" s="36"/>
    </row>
    <row r="61276" spans="12:14" x14ac:dyDescent="0.25">
      <c r="L61276" s="36"/>
      <c r="M61276" s="36"/>
      <c r="N61276" s="36"/>
    </row>
    <row r="61277" spans="12:14" x14ac:dyDescent="0.25">
      <c r="L61277" s="36"/>
      <c r="M61277" s="36"/>
      <c r="N61277" s="36"/>
    </row>
    <row r="61278" spans="12:14" x14ac:dyDescent="0.25">
      <c r="L61278" s="36"/>
      <c r="M61278" s="36"/>
      <c r="N61278" s="36"/>
    </row>
    <row r="61279" spans="12:14" x14ac:dyDescent="0.25">
      <c r="L61279" s="36"/>
      <c r="M61279" s="36"/>
      <c r="N61279" s="36"/>
    </row>
    <row r="61280" spans="12:14" x14ac:dyDescent="0.25">
      <c r="L61280" s="36"/>
      <c r="M61280" s="36"/>
      <c r="N61280" s="36"/>
    </row>
    <row r="61281" spans="12:14" x14ac:dyDescent="0.25">
      <c r="L61281" s="36"/>
      <c r="M61281" s="36"/>
      <c r="N61281" s="36"/>
    </row>
    <row r="61282" spans="12:14" x14ac:dyDescent="0.25">
      <c r="L61282" s="36"/>
      <c r="M61282" s="36"/>
      <c r="N61282" s="36"/>
    </row>
    <row r="61283" spans="12:14" x14ac:dyDescent="0.25">
      <c r="L61283" s="36"/>
      <c r="M61283" s="36"/>
      <c r="N61283" s="36"/>
    </row>
    <row r="61284" spans="12:14" x14ac:dyDescent="0.25">
      <c r="L61284" s="36"/>
      <c r="M61284" s="36"/>
      <c r="N61284" s="36"/>
    </row>
    <row r="61285" spans="12:14" x14ac:dyDescent="0.25">
      <c r="L61285" s="36"/>
      <c r="M61285" s="36"/>
      <c r="N61285" s="36"/>
    </row>
    <row r="61286" spans="12:14" x14ac:dyDescent="0.25">
      <c r="L61286" s="36"/>
      <c r="M61286" s="36"/>
      <c r="N61286" s="36"/>
    </row>
    <row r="61287" spans="12:14" x14ac:dyDescent="0.25">
      <c r="L61287" s="36"/>
      <c r="M61287" s="36"/>
      <c r="N61287" s="36"/>
    </row>
    <row r="61288" spans="12:14" x14ac:dyDescent="0.25">
      <c r="L61288" s="36"/>
      <c r="M61288" s="36"/>
      <c r="N61288" s="36"/>
    </row>
    <row r="61289" spans="12:14" x14ac:dyDescent="0.25">
      <c r="L61289" s="36"/>
      <c r="M61289" s="36"/>
      <c r="N61289" s="36"/>
    </row>
    <row r="61290" spans="12:14" x14ac:dyDescent="0.25">
      <c r="L61290" s="36"/>
      <c r="M61290" s="36"/>
      <c r="N61290" s="36"/>
    </row>
    <row r="61291" spans="12:14" x14ac:dyDescent="0.25">
      <c r="L61291" s="36"/>
      <c r="M61291" s="36"/>
      <c r="N61291" s="36"/>
    </row>
    <row r="61292" spans="12:14" x14ac:dyDescent="0.25">
      <c r="L61292" s="36"/>
      <c r="M61292" s="36"/>
      <c r="N61292" s="36"/>
    </row>
    <row r="61293" spans="12:14" x14ac:dyDescent="0.25">
      <c r="L61293" s="36"/>
      <c r="M61293" s="36"/>
      <c r="N61293" s="36"/>
    </row>
    <row r="61294" spans="12:14" x14ac:dyDescent="0.25">
      <c r="L61294" s="36"/>
      <c r="M61294" s="36"/>
      <c r="N61294" s="36"/>
    </row>
    <row r="61295" spans="12:14" x14ac:dyDescent="0.25">
      <c r="L61295" s="36"/>
      <c r="M61295" s="36"/>
      <c r="N61295" s="36"/>
    </row>
    <row r="61296" spans="12:14" x14ac:dyDescent="0.25">
      <c r="L61296" s="36"/>
      <c r="M61296" s="36"/>
      <c r="N61296" s="36"/>
    </row>
    <row r="61297" spans="12:14" x14ac:dyDescent="0.25">
      <c r="L61297" s="36"/>
      <c r="M61297" s="36"/>
      <c r="N61297" s="36"/>
    </row>
    <row r="61298" spans="12:14" x14ac:dyDescent="0.25">
      <c r="L61298" s="36"/>
      <c r="M61298" s="36"/>
      <c r="N61298" s="36"/>
    </row>
    <row r="61299" spans="12:14" x14ac:dyDescent="0.25">
      <c r="L61299" s="36"/>
      <c r="M61299" s="36"/>
      <c r="N61299" s="36"/>
    </row>
    <row r="61300" spans="12:14" x14ac:dyDescent="0.25">
      <c r="L61300" s="36"/>
      <c r="M61300" s="36"/>
      <c r="N61300" s="36"/>
    </row>
    <row r="61301" spans="12:14" x14ac:dyDescent="0.25">
      <c r="L61301" s="36"/>
      <c r="M61301" s="36"/>
      <c r="N61301" s="36"/>
    </row>
    <row r="61302" spans="12:14" x14ac:dyDescent="0.25">
      <c r="L61302" s="36"/>
      <c r="M61302" s="36"/>
      <c r="N61302" s="36"/>
    </row>
    <row r="61303" spans="12:14" x14ac:dyDescent="0.25">
      <c r="L61303" s="36"/>
      <c r="M61303" s="36"/>
      <c r="N61303" s="36"/>
    </row>
    <row r="61304" spans="12:14" x14ac:dyDescent="0.25">
      <c r="L61304" s="36"/>
      <c r="M61304" s="36"/>
      <c r="N61304" s="36"/>
    </row>
    <row r="61305" spans="12:14" x14ac:dyDescent="0.25">
      <c r="L61305" s="36"/>
      <c r="M61305" s="36"/>
      <c r="N61305" s="36"/>
    </row>
    <row r="61306" spans="12:14" x14ac:dyDescent="0.25">
      <c r="L61306" s="36"/>
      <c r="M61306" s="36"/>
      <c r="N61306" s="36"/>
    </row>
    <row r="61307" spans="12:14" x14ac:dyDescent="0.25">
      <c r="L61307" s="36"/>
      <c r="M61307" s="36"/>
      <c r="N61307" s="36"/>
    </row>
    <row r="61308" spans="12:14" x14ac:dyDescent="0.25">
      <c r="L61308" s="36"/>
      <c r="M61308" s="36"/>
      <c r="N61308" s="36"/>
    </row>
    <row r="61309" spans="12:14" x14ac:dyDescent="0.25">
      <c r="L61309" s="36"/>
      <c r="M61309" s="36"/>
      <c r="N61309" s="36"/>
    </row>
    <row r="61310" spans="12:14" x14ac:dyDescent="0.25">
      <c r="L61310" s="36"/>
      <c r="M61310" s="36"/>
      <c r="N61310" s="36"/>
    </row>
    <row r="61311" spans="12:14" x14ac:dyDescent="0.25">
      <c r="L61311" s="36"/>
      <c r="M61311" s="36"/>
      <c r="N61311" s="36"/>
    </row>
    <row r="61312" spans="12:14" x14ac:dyDescent="0.25">
      <c r="L61312" s="36"/>
      <c r="M61312" s="36"/>
      <c r="N61312" s="36"/>
    </row>
    <row r="61313" spans="12:14" x14ac:dyDescent="0.25">
      <c r="L61313" s="36"/>
      <c r="M61313" s="36"/>
      <c r="N61313" s="36"/>
    </row>
    <row r="61314" spans="12:14" x14ac:dyDescent="0.25">
      <c r="L61314" s="36"/>
      <c r="M61314" s="36"/>
      <c r="N61314" s="36"/>
    </row>
    <row r="61315" spans="12:14" x14ac:dyDescent="0.25">
      <c r="L61315" s="36"/>
      <c r="M61315" s="36"/>
      <c r="N61315" s="36"/>
    </row>
    <row r="61316" spans="12:14" x14ac:dyDescent="0.25">
      <c r="L61316" s="36"/>
      <c r="M61316" s="36"/>
      <c r="N61316" s="36"/>
    </row>
    <row r="61317" spans="12:14" x14ac:dyDescent="0.25">
      <c r="L61317" s="36"/>
      <c r="M61317" s="36"/>
      <c r="N61317" s="36"/>
    </row>
    <row r="61318" spans="12:14" x14ac:dyDescent="0.25">
      <c r="L61318" s="36"/>
      <c r="M61318" s="36"/>
      <c r="N61318" s="36"/>
    </row>
    <row r="61319" spans="12:14" x14ac:dyDescent="0.25">
      <c r="L61319" s="36"/>
      <c r="M61319" s="36"/>
      <c r="N61319" s="36"/>
    </row>
    <row r="61320" spans="12:14" x14ac:dyDescent="0.25">
      <c r="L61320" s="36"/>
      <c r="M61320" s="36"/>
      <c r="N61320" s="36"/>
    </row>
    <row r="61321" spans="12:14" x14ac:dyDescent="0.25">
      <c r="L61321" s="36"/>
      <c r="M61321" s="36"/>
      <c r="N61321" s="36"/>
    </row>
    <row r="61322" spans="12:14" x14ac:dyDescent="0.25">
      <c r="L61322" s="36"/>
      <c r="M61322" s="36"/>
      <c r="N61322" s="36"/>
    </row>
    <row r="61323" spans="12:14" x14ac:dyDescent="0.25">
      <c r="L61323" s="36"/>
      <c r="M61323" s="36"/>
      <c r="N61323" s="36"/>
    </row>
    <row r="61324" spans="12:14" x14ac:dyDescent="0.25">
      <c r="L61324" s="36"/>
      <c r="M61324" s="36"/>
      <c r="N61324" s="36"/>
    </row>
    <row r="61325" spans="12:14" x14ac:dyDescent="0.25">
      <c r="L61325" s="36"/>
      <c r="M61325" s="36"/>
      <c r="N61325" s="36"/>
    </row>
    <row r="61326" spans="12:14" x14ac:dyDescent="0.25">
      <c r="L61326" s="36"/>
      <c r="M61326" s="36"/>
      <c r="N61326" s="36"/>
    </row>
    <row r="61327" spans="12:14" x14ac:dyDescent="0.25">
      <c r="L61327" s="36"/>
      <c r="M61327" s="36"/>
      <c r="N61327" s="36"/>
    </row>
    <row r="61328" spans="12:14" x14ac:dyDescent="0.25">
      <c r="L61328" s="36"/>
      <c r="M61328" s="36"/>
      <c r="N61328" s="36"/>
    </row>
    <row r="61329" spans="12:14" x14ac:dyDescent="0.25">
      <c r="L61329" s="36"/>
      <c r="M61329" s="36"/>
      <c r="N61329" s="36"/>
    </row>
    <row r="61330" spans="12:14" x14ac:dyDescent="0.25">
      <c r="L61330" s="36"/>
      <c r="M61330" s="36"/>
      <c r="N61330" s="36"/>
    </row>
    <row r="61331" spans="12:14" x14ac:dyDescent="0.25">
      <c r="L61331" s="36"/>
      <c r="M61331" s="36"/>
      <c r="N61331" s="36"/>
    </row>
    <row r="61332" spans="12:14" x14ac:dyDescent="0.25">
      <c r="L61332" s="36"/>
      <c r="M61332" s="36"/>
      <c r="N61332" s="36"/>
    </row>
    <row r="61333" spans="12:14" x14ac:dyDescent="0.25">
      <c r="L61333" s="36"/>
      <c r="M61333" s="36"/>
      <c r="N61333" s="36"/>
    </row>
    <row r="61334" spans="12:14" x14ac:dyDescent="0.25">
      <c r="L61334" s="36"/>
      <c r="M61334" s="36"/>
      <c r="N61334" s="36"/>
    </row>
    <row r="61335" spans="12:14" x14ac:dyDescent="0.25">
      <c r="L61335" s="36"/>
      <c r="M61335" s="36"/>
      <c r="N61335" s="36"/>
    </row>
    <row r="61336" spans="12:14" x14ac:dyDescent="0.25">
      <c r="L61336" s="36"/>
      <c r="M61336" s="36"/>
      <c r="N61336" s="36"/>
    </row>
    <row r="61337" spans="12:14" x14ac:dyDescent="0.25">
      <c r="L61337" s="36"/>
      <c r="M61337" s="36"/>
      <c r="N61337" s="36"/>
    </row>
    <row r="61338" spans="12:14" x14ac:dyDescent="0.25">
      <c r="L61338" s="36"/>
      <c r="M61338" s="36"/>
      <c r="N61338" s="36"/>
    </row>
    <row r="61339" spans="12:14" x14ac:dyDescent="0.25">
      <c r="L61339" s="36"/>
      <c r="M61339" s="36"/>
      <c r="N61339" s="36"/>
    </row>
    <row r="61340" spans="12:14" x14ac:dyDescent="0.25">
      <c r="L61340" s="36"/>
      <c r="M61340" s="36"/>
      <c r="N61340" s="36"/>
    </row>
    <row r="61341" spans="12:14" x14ac:dyDescent="0.25">
      <c r="L61341" s="36"/>
      <c r="M61341" s="36"/>
      <c r="N61341" s="36"/>
    </row>
    <row r="61342" spans="12:14" x14ac:dyDescent="0.25">
      <c r="L61342" s="36"/>
      <c r="M61342" s="36"/>
      <c r="N61342" s="36"/>
    </row>
    <row r="61343" spans="12:14" x14ac:dyDescent="0.25">
      <c r="L61343" s="36"/>
      <c r="M61343" s="36"/>
      <c r="N61343" s="36"/>
    </row>
    <row r="61344" spans="12:14" x14ac:dyDescent="0.25">
      <c r="L61344" s="36"/>
      <c r="M61344" s="36"/>
      <c r="N61344" s="36"/>
    </row>
    <row r="61345" spans="12:14" x14ac:dyDescent="0.25">
      <c r="L61345" s="36"/>
      <c r="M61345" s="36"/>
      <c r="N61345" s="36"/>
    </row>
    <row r="61346" spans="12:14" x14ac:dyDescent="0.25">
      <c r="L61346" s="36"/>
      <c r="M61346" s="36"/>
      <c r="N61346" s="36"/>
    </row>
    <row r="61347" spans="12:14" x14ac:dyDescent="0.25">
      <c r="L61347" s="36"/>
      <c r="M61347" s="36"/>
      <c r="N61347" s="36"/>
    </row>
    <row r="61348" spans="12:14" x14ac:dyDescent="0.25">
      <c r="L61348" s="36"/>
      <c r="M61348" s="36"/>
      <c r="N61348" s="36"/>
    </row>
    <row r="61349" spans="12:14" x14ac:dyDescent="0.25">
      <c r="L61349" s="36"/>
      <c r="M61349" s="36"/>
      <c r="N61349" s="36"/>
    </row>
    <row r="61350" spans="12:14" x14ac:dyDescent="0.25">
      <c r="L61350" s="36"/>
      <c r="M61350" s="36"/>
      <c r="N61350" s="36"/>
    </row>
    <row r="61351" spans="12:14" x14ac:dyDescent="0.25">
      <c r="L61351" s="36"/>
      <c r="M61351" s="36"/>
      <c r="N61351" s="36"/>
    </row>
    <row r="61352" spans="12:14" x14ac:dyDescent="0.25">
      <c r="L61352" s="36"/>
      <c r="M61352" s="36"/>
      <c r="N61352" s="36"/>
    </row>
    <row r="61353" spans="12:14" x14ac:dyDescent="0.25">
      <c r="L61353" s="36"/>
      <c r="M61353" s="36"/>
      <c r="N61353" s="36"/>
    </row>
    <row r="61354" spans="12:14" x14ac:dyDescent="0.25">
      <c r="L61354" s="36"/>
      <c r="M61354" s="36"/>
      <c r="N61354" s="36"/>
    </row>
    <row r="61355" spans="12:14" x14ac:dyDescent="0.25">
      <c r="L61355" s="36"/>
      <c r="M61355" s="36"/>
      <c r="N61355" s="36"/>
    </row>
    <row r="61356" spans="12:14" x14ac:dyDescent="0.25">
      <c r="L61356" s="36"/>
      <c r="M61356" s="36"/>
      <c r="N61356" s="36"/>
    </row>
    <row r="61357" spans="12:14" x14ac:dyDescent="0.25">
      <c r="L61357" s="36"/>
      <c r="M61357" s="36"/>
      <c r="N61357" s="36"/>
    </row>
    <row r="61358" spans="12:14" x14ac:dyDescent="0.25">
      <c r="L61358" s="36"/>
      <c r="M61358" s="36"/>
      <c r="N61358" s="36"/>
    </row>
    <row r="61359" spans="12:14" x14ac:dyDescent="0.25">
      <c r="L61359" s="36"/>
      <c r="M61359" s="36"/>
      <c r="N61359" s="36"/>
    </row>
    <row r="61360" spans="12:14" x14ac:dyDescent="0.25">
      <c r="L61360" s="36"/>
      <c r="M61360" s="36"/>
      <c r="N61360" s="36"/>
    </row>
    <row r="61361" spans="12:14" x14ac:dyDescent="0.25">
      <c r="L61361" s="36"/>
      <c r="M61361" s="36"/>
      <c r="N61361" s="36"/>
    </row>
    <row r="61362" spans="12:14" x14ac:dyDescent="0.25">
      <c r="L61362" s="36"/>
      <c r="M61362" s="36"/>
      <c r="N61362" s="36"/>
    </row>
    <row r="61363" spans="12:14" x14ac:dyDescent="0.25">
      <c r="L61363" s="36"/>
      <c r="M61363" s="36"/>
      <c r="N61363" s="36"/>
    </row>
    <row r="61364" spans="12:14" x14ac:dyDescent="0.25">
      <c r="L61364" s="36"/>
      <c r="M61364" s="36"/>
      <c r="N61364" s="36"/>
    </row>
    <row r="61365" spans="12:14" x14ac:dyDescent="0.25">
      <c r="L61365" s="36"/>
      <c r="M61365" s="36"/>
      <c r="N61365" s="36"/>
    </row>
    <row r="61366" spans="12:14" x14ac:dyDescent="0.25">
      <c r="L61366" s="36"/>
      <c r="M61366" s="36"/>
      <c r="N61366" s="36"/>
    </row>
    <row r="61367" spans="12:14" x14ac:dyDescent="0.25">
      <c r="L61367" s="36"/>
      <c r="M61367" s="36"/>
      <c r="N61367" s="36"/>
    </row>
    <row r="61368" spans="12:14" x14ac:dyDescent="0.25">
      <c r="L61368" s="36"/>
      <c r="M61368" s="36"/>
      <c r="N61368" s="36"/>
    </row>
    <row r="61369" spans="12:14" x14ac:dyDescent="0.25">
      <c r="L61369" s="36"/>
      <c r="M61369" s="36"/>
      <c r="N61369" s="36"/>
    </row>
    <row r="61370" spans="12:14" x14ac:dyDescent="0.25">
      <c r="L61370" s="36"/>
      <c r="M61370" s="36"/>
      <c r="N61370" s="36"/>
    </row>
    <row r="61371" spans="12:14" x14ac:dyDescent="0.25">
      <c r="L61371" s="36"/>
      <c r="M61371" s="36"/>
      <c r="N61371" s="36"/>
    </row>
    <row r="61372" spans="12:14" x14ac:dyDescent="0.25">
      <c r="L61372" s="36"/>
      <c r="M61372" s="36"/>
      <c r="N61372" s="36"/>
    </row>
    <row r="61373" spans="12:14" x14ac:dyDescent="0.25">
      <c r="L61373" s="36"/>
      <c r="M61373" s="36"/>
      <c r="N61373" s="36"/>
    </row>
    <row r="61374" spans="12:14" x14ac:dyDescent="0.25">
      <c r="L61374" s="36"/>
      <c r="M61374" s="36"/>
      <c r="N61374" s="36"/>
    </row>
    <row r="61375" spans="12:14" x14ac:dyDescent="0.25">
      <c r="L61375" s="36"/>
      <c r="M61375" s="36"/>
      <c r="N61375" s="36"/>
    </row>
    <row r="61376" spans="12:14" x14ac:dyDescent="0.25">
      <c r="L61376" s="36"/>
      <c r="M61376" s="36"/>
      <c r="N61376" s="36"/>
    </row>
    <row r="61377" spans="12:14" x14ac:dyDescent="0.25">
      <c r="L61377" s="36"/>
      <c r="M61377" s="36"/>
      <c r="N61377" s="36"/>
    </row>
    <row r="61378" spans="12:14" x14ac:dyDescent="0.25">
      <c r="L61378" s="36"/>
      <c r="M61378" s="36"/>
      <c r="N61378" s="36"/>
    </row>
    <row r="61379" spans="12:14" x14ac:dyDescent="0.25">
      <c r="L61379" s="36"/>
      <c r="M61379" s="36"/>
      <c r="N61379" s="36"/>
    </row>
    <row r="61380" spans="12:14" x14ac:dyDescent="0.25">
      <c r="L61380" s="36"/>
      <c r="M61380" s="36"/>
      <c r="N61380" s="36"/>
    </row>
    <row r="61381" spans="12:14" x14ac:dyDescent="0.25">
      <c r="L61381" s="36"/>
      <c r="M61381" s="36"/>
      <c r="N61381" s="36"/>
    </row>
    <row r="61382" spans="12:14" x14ac:dyDescent="0.25">
      <c r="L61382" s="36"/>
      <c r="M61382" s="36"/>
      <c r="N61382" s="36"/>
    </row>
    <row r="61383" spans="12:14" x14ac:dyDescent="0.25">
      <c r="L61383" s="36"/>
      <c r="M61383" s="36"/>
      <c r="N61383" s="36"/>
    </row>
    <row r="61384" spans="12:14" x14ac:dyDescent="0.25">
      <c r="L61384" s="36"/>
      <c r="M61384" s="36"/>
      <c r="N61384" s="36"/>
    </row>
    <row r="61385" spans="12:14" x14ac:dyDescent="0.25">
      <c r="L61385" s="36"/>
      <c r="M61385" s="36"/>
      <c r="N61385" s="36"/>
    </row>
    <row r="61386" spans="12:14" x14ac:dyDescent="0.25">
      <c r="L61386" s="36"/>
      <c r="M61386" s="36"/>
      <c r="N61386" s="36"/>
    </row>
    <row r="61387" spans="12:14" x14ac:dyDescent="0.25">
      <c r="L61387" s="36"/>
      <c r="M61387" s="36"/>
      <c r="N61387" s="36"/>
    </row>
    <row r="61388" spans="12:14" x14ac:dyDescent="0.25">
      <c r="L61388" s="36"/>
      <c r="M61388" s="36"/>
      <c r="N61388" s="36"/>
    </row>
    <row r="61389" spans="12:14" x14ac:dyDescent="0.25">
      <c r="L61389" s="36"/>
      <c r="M61389" s="36"/>
      <c r="N61389" s="36"/>
    </row>
    <row r="61390" spans="12:14" x14ac:dyDescent="0.25">
      <c r="L61390" s="36"/>
      <c r="M61390" s="36"/>
      <c r="N61390" s="36"/>
    </row>
    <row r="61391" spans="12:14" x14ac:dyDescent="0.25">
      <c r="L61391" s="36"/>
      <c r="M61391" s="36"/>
      <c r="N61391" s="36"/>
    </row>
    <row r="61392" spans="12:14" x14ac:dyDescent="0.25">
      <c r="L61392" s="36"/>
      <c r="M61392" s="36"/>
      <c r="N61392" s="36"/>
    </row>
    <row r="61393" spans="12:14" x14ac:dyDescent="0.25">
      <c r="L61393" s="36"/>
      <c r="M61393" s="36"/>
      <c r="N61393" s="36"/>
    </row>
    <row r="61394" spans="12:14" x14ac:dyDescent="0.25">
      <c r="L61394" s="36"/>
      <c r="M61394" s="36"/>
      <c r="N61394" s="36"/>
    </row>
    <row r="61395" spans="12:14" x14ac:dyDescent="0.25">
      <c r="L61395" s="36"/>
      <c r="M61395" s="36"/>
      <c r="N61395" s="36"/>
    </row>
    <row r="61396" spans="12:14" x14ac:dyDescent="0.25">
      <c r="L61396" s="36"/>
      <c r="M61396" s="36"/>
      <c r="N61396" s="36"/>
    </row>
    <row r="61397" spans="12:14" x14ac:dyDescent="0.25">
      <c r="L61397" s="36"/>
      <c r="M61397" s="36"/>
      <c r="N61397" s="36"/>
    </row>
    <row r="61398" spans="12:14" x14ac:dyDescent="0.25">
      <c r="L61398" s="36"/>
      <c r="M61398" s="36"/>
      <c r="N61398" s="36"/>
    </row>
    <row r="61399" spans="12:14" x14ac:dyDescent="0.25">
      <c r="L61399" s="36"/>
      <c r="M61399" s="36"/>
      <c r="N61399" s="36"/>
    </row>
    <row r="61400" spans="12:14" x14ac:dyDescent="0.25">
      <c r="L61400" s="36"/>
      <c r="M61400" s="36"/>
      <c r="N61400" s="36"/>
    </row>
    <row r="61401" spans="12:14" x14ac:dyDescent="0.25">
      <c r="L61401" s="36"/>
      <c r="M61401" s="36"/>
      <c r="N61401" s="36"/>
    </row>
    <row r="61402" spans="12:14" x14ac:dyDescent="0.25">
      <c r="L61402" s="36"/>
      <c r="M61402" s="36"/>
      <c r="N61402" s="36"/>
    </row>
    <row r="61403" spans="12:14" x14ac:dyDescent="0.25">
      <c r="L61403" s="36"/>
      <c r="M61403" s="36"/>
      <c r="N61403" s="36"/>
    </row>
    <row r="61404" spans="12:14" x14ac:dyDescent="0.25">
      <c r="L61404" s="36"/>
      <c r="M61404" s="36"/>
      <c r="N61404" s="36"/>
    </row>
    <row r="61405" spans="12:14" x14ac:dyDescent="0.25">
      <c r="L61405" s="36"/>
      <c r="M61405" s="36"/>
      <c r="N61405" s="36"/>
    </row>
    <row r="61406" spans="12:14" x14ac:dyDescent="0.25">
      <c r="L61406" s="36"/>
      <c r="M61406" s="36"/>
      <c r="N61406" s="36"/>
    </row>
    <row r="61407" spans="12:14" x14ac:dyDescent="0.25">
      <c r="L61407" s="36"/>
      <c r="M61407" s="36"/>
      <c r="N61407" s="36"/>
    </row>
    <row r="61408" spans="12:14" x14ac:dyDescent="0.25">
      <c r="L61408" s="36"/>
      <c r="M61408" s="36"/>
      <c r="N61408" s="36"/>
    </row>
    <row r="61409" spans="12:14" x14ac:dyDescent="0.25">
      <c r="L61409" s="36"/>
      <c r="M61409" s="36"/>
      <c r="N61409" s="36"/>
    </row>
    <row r="61410" spans="12:14" x14ac:dyDescent="0.25">
      <c r="L61410" s="36"/>
      <c r="M61410" s="36"/>
      <c r="N61410" s="36"/>
    </row>
    <row r="61411" spans="12:14" x14ac:dyDescent="0.25">
      <c r="L61411" s="36"/>
      <c r="M61411" s="36"/>
      <c r="N61411" s="36"/>
    </row>
    <row r="61412" spans="12:14" x14ac:dyDescent="0.25">
      <c r="L61412" s="36"/>
      <c r="M61412" s="36"/>
      <c r="N61412" s="36"/>
    </row>
    <row r="61413" spans="12:14" x14ac:dyDescent="0.25">
      <c r="L61413" s="36"/>
      <c r="M61413" s="36"/>
      <c r="N61413" s="36"/>
    </row>
    <row r="61414" spans="12:14" x14ac:dyDescent="0.25">
      <c r="L61414" s="36"/>
      <c r="M61414" s="36"/>
      <c r="N61414" s="36"/>
    </row>
    <row r="61415" spans="12:14" x14ac:dyDescent="0.25">
      <c r="L61415" s="36"/>
      <c r="M61415" s="36"/>
      <c r="N61415" s="36"/>
    </row>
    <row r="61416" spans="12:14" x14ac:dyDescent="0.25">
      <c r="L61416" s="36"/>
      <c r="M61416" s="36"/>
      <c r="N61416" s="36"/>
    </row>
    <row r="61417" spans="12:14" x14ac:dyDescent="0.25">
      <c r="L61417" s="36"/>
      <c r="M61417" s="36"/>
      <c r="N61417" s="36"/>
    </row>
    <row r="61418" spans="12:14" x14ac:dyDescent="0.25">
      <c r="L61418" s="36"/>
      <c r="M61418" s="36"/>
      <c r="N61418" s="36"/>
    </row>
    <row r="61419" spans="12:14" x14ac:dyDescent="0.25">
      <c r="L61419" s="36"/>
      <c r="M61419" s="36"/>
      <c r="N61419" s="36"/>
    </row>
    <row r="61420" spans="12:14" x14ac:dyDescent="0.25">
      <c r="L61420" s="36"/>
      <c r="M61420" s="36"/>
      <c r="N61420" s="36"/>
    </row>
    <row r="61421" spans="12:14" x14ac:dyDescent="0.25">
      <c r="L61421" s="36"/>
      <c r="M61421" s="36"/>
      <c r="N61421" s="36"/>
    </row>
    <row r="61422" spans="12:14" x14ac:dyDescent="0.25">
      <c r="L61422" s="36"/>
      <c r="M61422" s="36"/>
      <c r="N61422" s="36"/>
    </row>
    <row r="61423" spans="12:14" x14ac:dyDescent="0.25">
      <c r="L61423" s="36"/>
      <c r="M61423" s="36"/>
      <c r="N61423" s="36"/>
    </row>
    <row r="61424" spans="12:14" x14ac:dyDescent="0.25">
      <c r="L61424" s="36"/>
      <c r="M61424" s="36"/>
      <c r="N61424" s="36"/>
    </row>
    <row r="61425" spans="12:14" x14ac:dyDescent="0.25">
      <c r="L61425" s="36"/>
      <c r="M61425" s="36"/>
      <c r="N61425" s="36"/>
    </row>
    <row r="61426" spans="12:14" x14ac:dyDescent="0.25">
      <c r="L61426" s="36"/>
      <c r="M61426" s="36"/>
      <c r="N61426" s="36"/>
    </row>
    <row r="61427" spans="12:14" x14ac:dyDescent="0.25">
      <c r="L61427" s="36"/>
      <c r="M61427" s="36"/>
      <c r="N61427" s="36"/>
    </row>
    <row r="61428" spans="12:14" x14ac:dyDescent="0.25">
      <c r="L61428" s="36"/>
      <c r="M61428" s="36"/>
      <c r="N61428" s="36"/>
    </row>
    <row r="61429" spans="12:14" x14ac:dyDescent="0.25">
      <c r="L61429" s="36"/>
      <c r="M61429" s="36"/>
      <c r="N61429" s="36"/>
    </row>
    <row r="61430" spans="12:14" x14ac:dyDescent="0.25">
      <c r="L61430" s="36"/>
      <c r="M61430" s="36"/>
      <c r="N61430" s="36"/>
    </row>
    <row r="61431" spans="12:14" x14ac:dyDescent="0.25">
      <c r="L61431" s="36"/>
      <c r="M61431" s="36"/>
      <c r="N61431" s="36"/>
    </row>
    <row r="61432" spans="12:14" x14ac:dyDescent="0.25">
      <c r="L61432" s="36"/>
      <c r="M61432" s="36"/>
      <c r="N61432" s="36"/>
    </row>
    <row r="61433" spans="12:14" x14ac:dyDescent="0.25">
      <c r="L61433" s="36"/>
      <c r="M61433" s="36"/>
      <c r="N61433" s="36"/>
    </row>
    <row r="61434" spans="12:14" x14ac:dyDescent="0.25">
      <c r="L61434" s="36"/>
      <c r="M61434" s="36"/>
      <c r="N61434" s="36"/>
    </row>
    <row r="61435" spans="12:14" x14ac:dyDescent="0.25">
      <c r="L61435" s="36"/>
      <c r="M61435" s="36"/>
      <c r="N61435" s="36"/>
    </row>
    <row r="61436" spans="12:14" x14ac:dyDescent="0.25">
      <c r="L61436" s="36"/>
      <c r="M61436" s="36"/>
      <c r="N61436" s="36"/>
    </row>
    <row r="61437" spans="12:14" x14ac:dyDescent="0.25">
      <c r="L61437" s="36"/>
      <c r="M61437" s="36"/>
      <c r="N61437" s="36"/>
    </row>
    <row r="61438" spans="12:14" x14ac:dyDescent="0.25">
      <c r="L61438" s="36"/>
      <c r="M61438" s="36"/>
      <c r="N61438" s="36"/>
    </row>
    <row r="61439" spans="12:14" x14ac:dyDescent="0.25">
      <c r="L61439" s="36"/>
      <c r="M61439" s="36"/>
      <c r="N61439" s="36"/>
    </row>
    <row r="61440" spans="12:14" x14ac:dyDescent="0.25">
      <c r="L61440" s="36"/>
      <c r="M61440" s="36"/>
      <c r="N61440" s="36"/>
    </row>
    <row r="61441" spans="12:14" x14ac:dyDescent="0.25">
      <c r="L61441" s="36"/>
      <c r="M61441" s="36"/>
      <c r="N61441" s="36"/>
    </row>
    <row r="61442" spans="12:14" x14ac:dyDescent="0.25">
      <c r="L61442" s="36"/>
      <c r="M61442" s="36"/>
      <c r="N61442" s="36"/>
    </row>
    <row r="61443" spans="12:14" x14ac:dyDescent="0.25">
      <c r="L61443" s="36"/>
      <c r="M61443" s="36"/>
      <c r="N61443" s="36"/>
    </row>
    <row r="61444" spans="12:14" x14ac:dyDescent="0.25">
      <c r="L61444" s="36"/>
      <c r="M61444" s="36"/>
      <c r="N61444" s="36"/>
    </row>
    <row r="61445" spans="12:14" x14ac:dyDescent="0.25">
      <c r="L61445" s="36"/>
      <c r="M61445" s="36"/>
      <c r="N61445" s="36"/>
    </row>
    <row r="61446" spans="12:14" x14ac:dyDescent="0.25">
      <c r="L61446" s="36"/>
      <c r="M61446" s="36"/>
      <c r="N61446" s="36"/>
    </row>
    <row r="61447" spans="12:14" x14ac:dyDescent="0.25">
      <c r="L61447" s="36"/>
      <c r="M61447" s="36"/>
      <c r="N61447" s="36"/>
    </row>
    <row r="61448" spans="12:14" x14ac:dyDescent="0.25">
      <c r="L61448" s="36"/>
      <c r="M61448" s="36"/>
      <c r="N61448" s="36"/>
    </row>
    <row r="61449" spans="12:14" x14ac:dyDescent="0.25">
      <c r="L61449" s="36"/>
      <c r="M61449" s="36"/>
      <c r="N61449" s="36"/>
    </row>
    <row r="61450" spans="12:14" x14ac:dyDescent="0.25">
      <c r="L61450" s="36"/>
      <c r="M61450" s="36"/>
      <c r="N61450" s="36"/>
    </row>
    <row r="61451" spans="12:14" x14ac:dyDescent="0.25">
      <c r="L61451" s="36"/>
      <c r="M61451" s="36"/>
      <c r="N61451" s="36"/>
    </row>
    <row r="61452" spans="12:14" x14ac:dyDescent="0.25">
      <c r="L61452" s="36"/>
      <c r="M61452" s="36"/>
      <c r="N61452" s="36"/>
    </row>
    <row r="61453" spans="12:14" x14ac:dyDescent="0.25">
      <c r="L61453" s="36"/>
      <c r="M61453" s="36"/>
      <c r="N61453" s="36"/>
    </row>
    <row r="61454" spans="12:14" x14ac:dyDescent="0.25">
      <c r="L61454" s="36"/>
      <c r="M61454" s="36"/>
      <c r="N61454" s="36"/>
    </row>
    <row r="61455" spans="12:14" x14ac:dyDescent="0.25">
      <c r="L61455" s="36"/>
      <c r="M61455" s="36"/>
      <c r="N61455" s="36"/>
    </row>
    <row r="61456" spans="12:14" x14ac:dyDescent="0.25">
      <c r="L61456" s="36"/>
      <c r="M61456" s="36"/>
      <c r="N61456" s="36"/>
    </row>
    <row r="61457" spans="12:14" x14ac:dyDescent="0.25">
      <c r="L61457" s="36"/>
      <c r="M61457" s="36"/>
      <c r="N61457" s="36"/>
    </row>
    <row r="61458" spans="12:14" x14ac:dyDescent="0.25">
      <c r="L61458" s="36"/>
      <c r="M61458" s="36"/>
      <c r="N61458" s="36"/>
    </row>
    <row r="61459" spans="12:14" x14ac:dyDescent="0.25">
      <c r="L61459" s="36"/>
      <c r="M61459" s="36"/>
      <c r="N61459" s="36"/>
    </row>
    <row r="61460" spans="12:14" x14ac:dyDescent="0.25">
      <c r="L61460" s="36"/>
      <c r="M61460" s="36"/>
      <c r="N61460" s="36"/>
    </row>
    <row r="61461" spans="12:14" x14ac:dyDescent="0.25">
      <c r="L61461" s="36"/>
      <c r="M61461" s="36"/>
      <c r="N61461" s="36"/>
    </row>
    <row r="61462" spans="12:14" x14ac:dyDescent="0.25">
      <c r="L61462" s="36"/>
      <c r="M61462" s="36"/>
      <c r="N61462" s="36"/>
    </row>
    <row r="61463" spans="12:14" x14ac:dyDescent="0.25">
      <c r="L61463" s="36"/>
      <c r="M61463" s="36"/>
      <c r="N61463" s="36"/>
    </row>
    <row r="61464" spans="12:14" x14ac:dyDescent="0.25">
      <c r="L61464" s="36"/>
      <c r="M61464" s="36"/>
      <c r="N61464" s="36"/>
    </row>
    <row r="61465" spans="12:14" x14ac:dyDescent="0.25">
      <c r="L61465" s="36"/>
      <c r="M61465" s="36"/>
      <c r="N61465" s="36"/>
    </row>
    <row r="61466" spans="12:14" x14ac:dyDescent="0.25">
      <c r="L61466" s="36"/>
      <c r="M61466" s="36"/>
      <c r="N61466" s="36"/>
    </row>
    <row r="61467" spans="12:14" x14ac:dyDescent="0.25">
      <c r="L61467" s="36"/>
      <c r="M61467" s="36"/>
      <c r="N61467" s="36"/>
    </row>
    <row r="61468" spans="12:14" x14ac:dyDescent="0.25">
      <c r="L61468" s="36"/>
      <c r="M61468" s="36"/>
      <c r="N61468" s="36"/>
    </row>
    <row r="61469" spans="12:14" x14ac:dyDescent="0.25">
      <c r="L61469" s="36"/>
      <c r="M61469" s="36"/>
      <c r="N61469" s="36"/>
    </row>
    <row r="61470" spans="12:14" x14ac:dyDescent="0.25">
      <c r="L61470" s="36"/>
      <c r="M61470" s="36"/>
      <c r="N61470" s="36"/>
    </row>
    <row r="61471" spans="12:14" x14ac:dyDescent="0.25">
      <c r="L61471" s="36"/>
      <c r="M61471" s="36"/>
      <c r="N61471" s="36"/>
    </row>
    <row r="61472" spans="12:14" x14ac:dyDescent="0.25">
      <c r="L61472" s="36"/>
      <c r="M61472" s="36"/>
      <c r="N61472" s="36"/>
    </row>
    <row r="61473" spans="12:14" x14ac:dyDescent="0.25">
      <c r="L61473" s="36"/>
      <c r="M61473" s="36"/>
      <c r="N61473" s="36"/>
    </row>
    <row r="61474" spans="12:14" x14ac:dyDescent="0.25">
      <c r="L61474" s="36"/>
      <c r="M61474" s="36"/>
      <c r="N61474" s="36"/>
    </row>
    <row r="61475" spans="12:14" x14ac:dyDescent="0.25">
      <c r="L61475" s="36"/>
      <c r="M61475" s="36"/>
      <c r="N61475" s="36"/>
    </row>
    <row r="61476" spans="12:14" x14ac:dyDescent="0.25">
      <c r="L61476" s="36"/>
      <c r="M61476" s="36"/>
      <c r="N61476" s="36"/>
    </row>
    <row r="61477" spans="12:14" x14ac:dyDescent="0.25">
      <c r="L61477" s="36"/>
      <c r="M61477" s="36"/>
      <c r="N61477" s="36"/>
    </row>
    <row r="61478" spans="12:14" x14ac:dyDescent="0.25">
      <c r="L61478" s="36"/>
      <c r="M61478" s="36"/>
      <c r="N61478" s="36"/>
    </row>
    <row r="61479" spans="12:14" x14ac:dyDescent="0.25">
      <c r="L61479" s="36"/>
      <c r="M61479" s="36"/>
      <c r="N61479" s="36"/>
    </row>
    <row r="61480" spans="12:14" x14ac:dyDescent="0.25">
      <c r="L61480" s="36"/>
      <c r="M61480" s="36"/>
      <c r="N61480" s="36"/>
    </row>
    <row r="61481" spans="12:14" x14ac:dyDescent="0.25">
      <c r="L61481" s="36"/>
      <c r="M61481" s="36"/>
      <c r="N61481" s="36"/>
    </row>
    <row r="61482" spans="12:14" x14ac:dyDescent="0.25">
      <c r="L61482" s="36"/>
      <c r="M61482" s="36"/>
      <c r="N61482" s="36"/>
    </row>
    <row r="61483" spans="12:14" x14ac:dyDescent="0.25">
      <c r="L61483" s="36"/>
      <c r="M61483" s="36"/>
      <c r="N61483" s="36"/>
    </row>
    <row r="61484" spans="12:14" x14ac:dyDescent="0.25">
      <c r="L61484" s="36"/>
      <c r="M61484" s="36"/>
      <c r="N61484" s="36"/>
    </row>
    <row r="61485" spans="12:14" x14ac:dyDescent="0.25">
      <c r="L61485" s="36"/>
      <c r="M61485" s="36"/>
      <c r="N61485" s="36"/>
    </row>
    <row r="61486" spans="12:14" x14ac:dyDescent="0.25">
      <c r="L61486" s="36"/>
      <c r="M61486" s="36"/>
      <c r="N61486" s="36"/>
    </row>
    <row r="61487" spans="12:14" x14ac:dyDescent="0.25">
      <c r="L61487" s="36"/>
      <c r="M61487" s="36"/>
      <c r="N61487" s="36"/>
    </row>
    <row r="61488" spans="12:14" x14ac:dyDescent="0.25">
      <c r="L61488" s="36"/>
      <c r="M61488" s="36"/>
      <c r="N61488" s="36"/>
    </row>
    <row r="61489" spans="12:14" x14ac:dyDescent="0.25">
      <c r="L61489" s="36"/>
      <c r="M61489" s="36"/>
      <c r="N61489" s="36"/>
    </row>
    <row r="61490" spans="12:14" x14ac:dyDescent="0.25">
      <c r="L61490" s="36"/>
      <c r="M61490" s="36"/>
      <c r="N61490" s="36"/>
    </row>
    <row r="61491" spans="12:14" x14ac:dyDescent="0.25">
      <c r="L61491" s="36"/>
      <c r="M61491" s="36"/>
      <c r="N61491" s="36"/>
    </row>
    <row r="61492" spans="12:14" x14ac:dyDescent="0.25">
      <c r="L61492" s="36"/>
      <c r="M61492" s="36"/>
      <c r="N61492" s="36"/>
    </row>
    <row r="61493" spans="12:14" x14ac:dyDescent="0.25">
      <c r="L61493" s="36"/>
      <c r="M61493" s="36"/>
      <c r="N61493" s="36"/>
    </row>
    <row r="61494" spans="12:14" x14ac:dyDescent="0.25">
      <c r="L61494" s="36"/>
      <c r="M61494" s="36"/>
      <c r="N61494" s="36"/>
    </row>
    <row r="61495" spans="12:14" x14ac:dyDescent="0.25">
      <c r="L61495" s="36"/>
      <c r="M61495" s="36"/>
      <c r="N61495" s="36"/>
    </row>
    <row r="61496" spans="12:14" x14ac:dyDescent="0.25">
      <c r="L61496" s="36"/>
      <c r="M61496" s="36"/>
      <c r="N61496" s="36"/>
    </row>
    <row r="61497" spans="12:14" x14ac:dyDescent="0.25">
      <c r="L61497" s="36"/>
      <c r="M61497" s="36"/>
      <c r="N61497" s="36"/>
    </row>
    <row r="61498" spans="12:14" x14ac:dyDescent="0.25">
      <c r="L61498" s="36"/>
      <c r="M61498" s="36"/>
      <c r="N61498" s="36"/>
    </row>
    <row r="61499" spans="12:14" x14ac:dyDescent="0.25">
      <c r="L61499" s="36"/>
      <c r="M61499" s="36"/>
      <c r="N61499" s="36"/>
    </row>
    <row r="61500" spans="12:14" x14ac:dyDescent="0.25">
      <c r="L61500" s="36"/>
      <c r="M61500" s="36"/>
      <c r="N61500" s="36"/>
    </row>
    <row r="61501" spans="12:14" x14ac:dyDescent="0.25">
      <c r="L61501" s="36"/>
      <c r="M61501" s="36"/>
      <c r="N61501" s="36"/>
    </row>
    <row r="61502" spans="12:14" x14ac:dyDescent="0.25">
      <c r="L61502" s="36"/>
      <c r="M61502" s="36"/>
      <c r="N61502" s="36"/>
    </row>
    <row r="61503" spans="12:14" x14ac:dyDescent="0.25">
      <c r="L61503" s="36"/>
      <c r="M61503" s="36"/>
      <c r="N61503" s="36"/>
    </row>
    <row r="61504" spans="12:14" x14ac:dyDescent="0.25">
      <c r="L61504" s="36"/>
      <c r="M61504" s="36"/>
      <c r="N61504" s="36"/>
    </row>
    <row r="61505" spans="12:14" x14ac:dyDescent="0.25">
      <c r="L61505" s="36"/>
      <c r="M61505" s="36"/>
      <c r="N61505" s="36"/>
    </row>
    <row r="61506" spans="12:14" x14ac:dyDescent="0.25">
      <c r="L61506" s="36"/>
      <c r="M61506" s="36"/>
      <c r="N61506" s="36"/>
    </row>
    <row r="61507" spans="12:14" x14ac:dyDescent="0.25">
      <c r="L61507" s="36"/>
      <c r="M61507" s="36"/>
      <c r="N61507" s="36"/>
    </row>
    <row r="61508" spans="12:14" x14ac:dyDescent="0.25">
      <c r="L61508" s="36"/>
      <c r="M61508" s="36"/>
      <c r="N61508" s="36"/>
    </row>
    <row r="61509" spans="12:14" x14ac:dyDescent="0.25">
      <c r="L61509" s="36"/>
      <c r="M61509" s="36"/>
      <c r="N61509" s="36"/>
    </row>
    <row r="61510" spans="12:14" x14ac:dyDescent="0.25">
      <c r="L61510" s="36"/>
      <c r="M61510" s="36"/>
      <c r="N61510" s="36"/>
    </row>
    <row r="61511" spans="12:14" x14ac:dyDescent="0.25">
      <c r="L61511" s="36"/>
      <c r="M61511" s="36"/>
      <c r="N61511" s="36"/>
    </row>
    <row r="61512" spans="12:14" x14ac:dyDescent="0.25">
      <c r="L61512" s="36"/>
      <c r="M61512" s="36"/>
      <c r="N61512" s="36"/>
    </row>
    <row r="61513" spans="12:14" x14ac:dyDescent="0.25">
      <c r="L61513" s="36"/>
      <c r="M61513" s="36"/>
      <c r="N61513" s="36"/>
    </row>
    <row r="61514" spans="12:14" x14ac:dyDescent="0.25">
      <c r="L61514" s="36"/>
      <c r="M61514" s="36"/>
      <c r="N61514" s="36"/>
    </row>
    <row r="61515" spans="12:14" x14ac:dyDescent="0.25">
      <c r="L61515" s="36"/>
      <c r="M61515" s="36"/>
      <c r="N61515" s="36"/>
    </row>
    <row r="61516" spans="12:14" x14ac:dyDescent="0.25">
      <c r="L61516" s="36"/>
      <c r="M61516" s="36"/>
      <c r="N61516" s="36"/>
    </row>
    <row r="61517" spans="12:14" x14ac:dyDescent="0.25">
      <c r="L61517" s="36"/>
      <c r="M61517" s="36"/>
      <c r="N61517" s="36"/>
    </row>
    <row r="61518" spans="12:14" x14ac:dyDescent="0.25">
      <c r="L61518" s="36"/>
      <c r="M61518" s="36"/>
      <c r="N61518" s="36"/>
    </row>
    <row r="61519" spans="12:14" x14ac:dyDescent="0.25">
      <c r="L61519" s="36"/>
      <c r="M61519" s="36"/>
      <c r="N61519" s="36"/>
    </row>
    <row r="61520" spans="12:14" x14ac:dyDescent="0.25">
      <c r="L61520" s="36"/>
      <c r="M61520" s="36"/>
      <c r="N61520" s="36"/>
    </row>
    <row r="61521" spans="12:14" x14ac:dyDescent="0.25">
      <c r="L61521" s="36"/>
      <c r="M61521" s="36"/>
      <c r="N61521" s="36"/>
    </row>
    <row r="61522" spans="12:14" x14ac:dyDescent="0.25">
      <c r="L61522" s="36"/>
      <c r="M61522" s="36"/>
      <c r="N61522" s="36"/>
    </row>
    <row r="61523" spans="12:14" x14ac:dyDescent="0.25">
      <c r="L61523" s="36"/>
      <c r="M61523" s="36"/>
      <c r="N61523" s="36"/>
    </row>
    <row r="61524" spans="12:14" x14ac:dyDescent="0.25">
      <c r="L61524" s="36"/>
      <c r="M61524" s="36"/>
      <c r="N61524" s="36"/>
    </row>
    <row r="61525" spans="12:14" x14ac:dyDescent="0.25">
      <c r="L61525" s="36"/>
      <c r="M61525" s="36"/>
      <c r="N61525" s="36"/>
    </row>
    <row r="61526" spans="12:14" x14ac:dyDescent="0.25">
      <c r="L61526" s="36"/>
      <c r="M61526" s="36"/>
      <c r="N61526" s="36"/>
    </row>
    <row r="61527" spans="12:14" x14ac:dyDescent="0.25">
      <c r="L61527" s="36"/>
      <c r="M61527" s="36"/>
      <c r="N61527" s="36"/>
    </row>
    <row r="61528" spans="12:14" x14ac:dyDescent="0.25">
      <c r="L61528" s="36"/>
      <c r="M61528" s="36"/>
      <c r="N61528" s="36"/>
    </row>
    <row r="61529" spans="12:14" x14ac:dyDescent="0.25">
      <c r="L61529" s="36"/>
      <c r="M61529" s="36"/>
      <c r="N61529" s="36"/>
    </row>
    <row r="61530" spans="12:14" x14ac:dyDescent="0.25">
      <c r="L61530" s="36"/>
      <c r="M61530" s="36"/>
      <c r="N61530" s="36"/>
    </row>
    <row r="61531" spans="12:14" x14ac:dyDescent="0.25">
      <c r="L61531" s="36"/>
      <c r="M61531" s="36"/>
      <c r="N61531" s="36"/>
    </row>
    <row r="61532" spans="12:14" x14ac:dyDescent="0.25">
      <c r="L61532" s="36"/>
      <c r="M61532" s="36"/>
      <c r="N61532" s="36"/>
    </row>
    <row r="61533" spans="12:14" x14ac:dyDescent="0.25">
      <c r="L61533" s="36"/>
      <c r="M61533" s="36"/>
      <c r="N61533" s="36"/>
    </row>
    <row r="61534" spans="12:14" x14ac:dyDescent="0.25">
      <c r="L61534" s="36"/>
      <c r="M61534" s="36"/>
      <c r="N61534" s="36"/>
    </row>
    <row r="61535" spans="12:14" x14ac:dyDescent="0.25">
      <c r="L61535" s="36"/>
      <c r="M61535" s="36"/>
      <c r="N61535" s="36"/>
    </row>
    <row r="61536" spans="12:14" x14ac:dyDescent="0.25">
      <c r="L61536" s="36"/>
      <c r="M61536" s="36"/>
      <c r="N61536" s="36"/>
    </row>
    <row r="61537" spans="12:14" x14ac:dyDescent="0.25">
      <c r="L61537" s="36"/>
      <c r="M61537" s="36"/>
      <c r="N61537" s="36"/>
    </row>
    <row r="61538" spans="12:14" x14ac:dyDescent="0.25">
      <c r="L61538" s="36"/>
      <c r="M61538" s="36"/>
      <c r="N61538" s="36"/>
    </row>
    <row r="61539" spans="12:14" x14ac:dyDescent="0.25">
      <c r="L61539" s="36"/>
      <c r="M61539" s="36"/>
      <c r="N61539" s="36"/>
    </row>
    <row r="61540" spans="12:14" x14ac:dyDescent="0.25">
      <c r="L61540" s="36"/>
      <c r="M61540" s="36"/>
      <c r="N61540" s="36"/>
    </row>
    <row r="61541" spans="12:14" x14ac:dyDescent="0.25">
      <c r="L61541" s="36"/>
      <c r="M61541" s="36"/>
      <c r="N61541" s="36"/>
    </row>
    <row r="61542" spans="12:14" x14ac:dyDescent="0.25">
      <c r="L61542" s="36"/>
      <c r="M61542" s="36"/>
      <c r="N61542" s="36"/>
    </row>
    <row r="61543" spans="12:14" x14ac:dyDescent="0.25">
      <c r="L61543" s="36"/>
      <c r="M61543" s="36"/>
      <c r="N61543" s="36"/>
    </row>
    <row r="61544" spans="12:14" x14ac:dyDescent="0.25">
      <c r="L61544" s="36"/>
      <c r="M61544" s="36"/>
      <c r="N61544" s="36"/>
    </row>
    <row r="61545" spans="12:14" x14ac:dyDescent="0.25">
      <c r="L61545" s="36"/>
      <c r="M61545" s="36"/>
      <c r="N61545" s="36"/>
    </row>
    <row r="61546" spans="12:14" x14ac:dyDescent="0.25">
      <c r="L61546" s="36"/>
      <c r="M61546" s="36"/>
      <c r="N61546" s="36"/>
    </row>
    <row r="61547" spans="12:14" x14ac:dyDescent="0.25">
      <c r="L61547" s="36"/>
      <c r="M61547" s="36"/>
      <c r="N61547" s="36"/>
    </row>
    <row r="61548" spans="12:14" x14ac:dyDescent="0.25">
      <c r="L61548" s="36"/>
      <c r="M61548" s="36"/>
      <c r="N61548" s="36"/>
    </row>
    <row r="61549" spans="12:14" x14ac:dyDescent="0.25">
      <c r="L61549" s="36"/>
      <c r="M61549" s="36"/>
      <c r="N61549" s="36"/>
    </row>
    <row r="61550" spans="12:14" x14ac:dyDescent="0.25">
      <c r="L61550" s="36"/>
      <c r="M61550" s="36"/>
      <c r="N61550" s="36"/>
    </row>
    <row r="61551" spans="12:14" x14ac:dyDescent="0.25">
      <c r="L61551" s="36"/>
      <c r="M61551" s="36"/>
      <c r="N61551" s="36"/>
    </row>
    <row r="61552" spans="12:14" x14ac:dyDescent="0.25">
      <c r="L61552" s="36"/>
      <c r="M61552" s="36"/>
      <c r="N61552" s="36"/>
    </row>
    <row r="61553" spans="12:14" x14ac:dyDescent="0.25">
      <c r="L61553" s="36"/>
      <c r="M61553" s="36"/>
      <c r="N61553" s="36"/>
    </row>
    <row r="61554" spans="12:14" x14ac:dyDescent="0.25">
      <c r="L61554" s="36"/>
      <c r="M61554" s="36"/>
      <c r="N61554" s="36"/>
    </row>
    <row r="61555" spans="12:14" x14ac:dyDescent="0.25">
      <c r="L61555" s="36"/>
      <c r="M61555" s="36"/>
      <c r="N61555" s="36"/>
    </row>
    <row r="61556" spans="12:14" x14ac:dyDescent="0.25">
      <c r="L61556" s="36"/>
      <c r="M61556" s="36"/>
      <c r="N61556" s="36"/>
    </row>
    <row r="61557" spans="12:14" x14ac:dyDescent="0.25">
      <c r="L61557" s="36"/>
      <c r="M61557" s="36"/>
      <c r="N61557" s="36"/>
    </row>
    <row r="61558" spans="12:14" x14ac:dyDescent="0.25">
      <c r="L61558" s="36"/>
      <c r="M61558" s="36"/>
      <c r="N61558" s="36"/>
    </row>
    <row r="61559" spans="12:14" x14ac:dyDescent="0.25">
      <c r="L61559" s="36"/>
      <c r="M61559" s="36"/>
      <c r="N61559" s="36"/>
    </row>
    <row r="61560" spans="12:14" x14ac:dyDescent="0.25">
      <c r="L61560" s="36"/>
      <c r="M61560" s="36"/>
      <c r="N61560" s="36"/>
    </row>
    <row r="61561" spans="12:14" x14ac:dyDescent="0.25">
      <c r="L61561" s="36"/>
      <c r="M61561" s="36"/>
      <c r="N61561" s="36"/>
    </row>
    <row r="61562" spans="12:14" x14ac:dyDescent="0.25">
      <c r="L61562" s="36"/>
      <c r="M61562" s="36"/>
      <c r="N61562" s="36"/>
    </row>
    <row r="61563" spans="12:14" x14ac:dyDescent="0.25">
      <c r="L61563" s="36"/>
      <c r="M61563" s="36"/>
      <c r="N61563" s="36"/>
    </row>
    <row r="61564" spans="12:14" x14ac:dyDescent="0.25">
      <c r="L61564" s="36"/>
      <c r="M61564" s="36"/>
      <c r="N61564" s="36"/>
    </row>
    <row r="61565" spans="12:14" x14ac:dyDescent="0.25">
      <c r="L61565" s="36"/>
      <c r="M61565" s="36"/>
      <c r="N61565" s="36"/>
    </row>
    <row r="61566" spans="12:14" x14ac:dyDescent="0.25">
      <c r="L61566" s="36"/>
      <c r="M61566" s="36"/>
      <c r="N61566" s="36"/>
    </row>
    <row r="61567" spans="12:14" x14ac:dyDescent="0.25">
      <c r="L61567" s="36"/>
      <c r="M61567" s="36"/>
      <c r="N61567" s="36"/>
    </row>
    <row r="61568" spans="12:14" x14ac:dyDescent="0.25">
      <c r="L61568" s="36"/>
      <c r="M61568" s="36"/>
      <c r="N61568" s="36"/>
    </row>
    <row r="61569" spans="12:14" x14ac:dyDescent="0.25">
      <c r="L61569" s="36"/>
      <c r="M61569" s="36"/>
      <c r="N61569" s="36"/>
    </row>
    <row r="61570" spans="12:14" x14ac:dyDescent="0.25">
      <c r="L61570" s="36"/>
      <c r="M61570" s="36"/>
      <c r="N61570" s="36"/>
    </row>
    <row r="61571" spans="12:14" x14ac:dyDescent="0.25">
      <c r="L61571" s="36"/>
      <c r="M61571" s="36"/>
      <c r="N61571" s="36"/>
    </row>
    <row r="61572" spans="12:14" x14ac:dyDescent="0.25">
      <c r="L61572" s="36"/>
      <c r="M61572" s="36"/>
      <c r="N61572" s="36"/>
    </row>
    <row r="61573" spans="12:14" x14ac:dyDescent="0.25">
      <c r="L61573" s="36"/>
      <c r="M61573" s="36"/>
      <c r="N61573" s="36"/>
    </row>
    <row r="61574" spans="12:14" x14ac:dyDescent="0.25">
      <c r="L61574" s="36"/>
      <c r="M61574" s="36"/>
      <c r="N61574" s="36"/>
    </row>
    <row r="61575" spans="12:14" x14ac:dyDescent="0.25">
      <c r="L61575" s="36"/>
      <c r="M61575" s="36"/>
      <c r="N61575" s="36"/>
    </row>
    <row r="61576" spans="12:14" x14ac:dyDescent="0.25">
      <c r="L61576" s="36"/>
      <c r="M61576" s="36"/>
      <c r="N61576" s="36"/>
    </row>
    <row r="61577" spans="12:14" x14ac:dyDescent="0.25">
      <c r="L61577" s="36"/>
      <c r="M61577" s="36"/>
      <c r="N61577" s="36"/>
    </row>
    <row r="61578" spans="12:14" x14ac:dyDescent="0.25">
      <c r="L61578" s="36"/>
      <c r="M61578" s="36"/>
      <c r="N61578" s="36"/>
    </row>
    <row r="61579" spans="12:14" x14ac:dyDescent="0.25">
      <c r="L61579" s="36"/>
      <c r="M61579" s="36"/>
      <c r="N61579" s="36"/>
    </row>
    <row r="61580" spans="12:14" x14ac:dyDescent="0.25">
      <c r="L61580" s="36"/>
      <c r="M61580" s="36"/>
      <c r="N61580" s="36"/>
    </row>
    <row r="61581" spans="12:14" x14ac:dyDescent="0.25">
      <c r="L61581" s="36"/>
      <c r="M61581" s="36"/>
      <c r="N61581" s="36"/>
    </row>
    <row r="61582" spans="12:14" x14ac:dyDescent="0.25">
      <c r="L61582" s="36"/>
      <c r="M61582" s="36"/>
      <c r="N61582" s="36"/>
    </row>
    <row r="61583" spans="12:14" x14ac:dyDescent="0.25">
      <c r="L61583" s="36"/>
      <c r="M61583" s="36"/>
      <c r="N61583" s="36"/>
    </row>
    <row r="61584" spans="12:14" x14ac:dyDescent="0.25">
      <c r="L61584" s="36"/>
      <c r="M61584" s="36"/>
      <c r="N61584" s="36"/>
    </row>
    <row r="61585" spans="12:14" x14ac:dyDescent="0.25">
      <c r="L61585" s="36"/>
      <c r="M61585" s="36"/>
      <c r="N61585" s="36"/>
    </row>
    <row r="61586" spans="12:14" x14ac:dyDescent="0.25">
      <c r="L61586" s="36"/>
      <c r="M61586" s="36"/>
      <c r="N61586" s="36"/>
    </row>
    <row r="61587" spans="12:14" x14ac:dyDescent="0.25">
      <c r="L61587" s="36"/>
      <c r="M61587" s="36"/>
      <c r="N61587" s="36"/>
    </row>
    <row r="61588" spans="12:14" x14ac:dyDescent="0.25">
      <c r="L61588" s="36"/>
      <c r="M61588" s="36"/>
      <c r="N61588" s="36"/>
    </row>
    <row r="61589" spans="12:14" x14ac:dyDescent="0.25">
      <c r="L61589" s="36"/>
      <c r="M61589" s="36"/>
      <c r="N61589" s="36"/>
    </row>
    <row r="61590" spans="12:14" x14ac:dyDescent="0.25">
      <c r="L61590" s="36"/>
      <c r="M61590" s="36"/>
      <c r="N61590" s="36"/>
    </row>
    <row r="61591" spans="12:14" x14ac:dyDescent="0.25">
      <c r="L61591" s="36"/>
      <c r="M61591" s="36"/>
      <c r="N61591" s="36"/>
    </row>
    <row r="61592" spans="12:14" x14ac:dyDescent="0.25">
      <c r="L61592" s="36"/>
      <c r="M61592" s="36"/>
      <c r="N61592" s="36"/>
    </row>
    <row r="61593" spans="12:14" x14ac:dyDescent="0.25">
      <c r="L61593" s="36"/>
      <c r="M61593" s="36"/>
      <c r="N61593" s="36"/>
    </row>
    <row r="61594" spans="12:14" x14ac:dyDescent="0.25">
      <c r="L61594" s="36"/>
      <c r="M61594" s="36"/>
      <c r="N61594" s="36"/>
    </row>
    <row r="61595" spans="12:14" x14ac:dyDescent="0.25">
      <c r="L61595" s="36"/>
      <c r="M61595" s="36"/>
      <c r="N61595" s="36"/>
    </row>
    <row r="61596" spans="12:14" x14ac:dyDescent="0.25">
      <c r="L61596" s="36"/>
      <c r="M61596" s="36"/>
      <c r="N61596" s="36"/>
    </row>
    <row r="61597" spans="12:14" x14ac:dyDescent="0.25">
      <c r="L61597" s="36"/>
      <c r="M61597" s="36"/>
      <c r="N61597" s="36"/>
    </row>
    <row r="61598" spans="12:14" x14ac:dyDescent="0.25">
      <c r="L61598" s="36"/>
      <c r="M61598" s="36"/>
      <c r="N61598" s="36"/>
    </row>
    <row r="61599" spans="12:14" x14ac:dyDescent="0.25">
      <c r="L61599" s="36"/>
      <c r="M61599" s="36"/>
      <c r="N61599" s="36"/>
    </row>
    <row r="61600" spans="12:14" x14ac:dyDescent="0.25">
      <c r="L61600" s="36"/>
      <c r="M61600" s="36"/>
      <c r="N61600" s="36"/>
    </row>
    <row r="61601" spans="12:14" x14ac:dyDescent="0.25">
      <c r="L61601" s="36"/>
      <c r="M61601" s="36"/>
      <c r="N61601" s="36"/>
    </row>
    <row r="61602" spans="12:14" x14ac:dyDescent="0.25">
      <c r="L61602" s="36"/>
      <c r="M61602" s="36"/>
      <c r="N61602" s="36"/>
    </row>
    <row r="61603" spans="12:14" x14ac:dyDescent="0.25">
      <c r="L61603" s="36"/>
      <c r="M61603" s="36"/>
      <c r="N61603" s="36"/>
    </row>
    <row r="61604" spans="12:14" x14ac:dyDescent="0.25">
      <c r="L61604" s="36"/>
      <c r="M61604" s="36"/>
      <c r="N61604" s="36"/>
    </row>
    <row r="61605" spans="12:14" x14ac:dyDescent="0.25">
      <c r="L61605" s="36"/>
      <c r="M61605" s="36"/>
      <c r="N61605" s="36"/>
    </row>
    <row r="61606" spans="12:14" x14ac:dyDescent="0.25">
      <c r="L61606" s="36"/>
      <c r="M61606" s="36"/>
      <c r="N61606" s="36"/>
    </row>
    <row r="61607" spans="12:14" x14ac:dyDescent="0.25">
      <c r="L61607" s="36"/>
      <c r="M61607" s="36"/>
      <c r="N61607" s="36"/>
    </row>
    <row r="61608" spans="12:14" x14ac:dyDescent="0.25">
      <c r="L61608" s="36"/>
      <c r="M61608" s="36"/>
      <c r="N61608" s="36"/>
    </row>
    <row r="61609" spans="12:14" x14ac:dyDescent="0.25">
      <c r="L61609" s="36"/>
      <c r="M61609" s="36"/>
      <c r="N61609" s="36"/>
    </row>
    <row r="61610" spans="12:14" x14ac:dyDescent="0.25">
      <c r="L61610" s="36"/>
      <c r="M61610" s="36"/>
      <c r="N61610" s="36"/>
    </row>
    <row r="61611" spans="12:14" x14ac:dyDescent="0.25">
      <c r="L61611" s="36"/>
      <c r="M61611" s="36"/>
      <c r="N61611" s="36"/>
    </row>
    <row r="61612" spans="12:14" x14ac:dyDescent="0.25">
      <c r="L61612" s="36"/>
      <c r="M61612" s="36"/>
      <c r="N61612" s="36"/>
    </row>
    <row r="61613" spans="12:14" x14ac:dyDescent="0.25">
      <c r="L61613" s="36"/>
      <c r="M61613" s="36"/>
      <c r="N61613" s="36"/>
    </row>
    <row r="61614" spans="12:14" x14ac:dyDescent="0.25">
      <c r="L61614" s="36"/>
      <c r="M61614" s="36"/>
      <c r="N61614" s="36"/>
    </row>
    <row r="61615" spans="12:14" x14ac:dyDescent="0.25">
      <c r="L61615" s="36"/>
      <c r="M61615" s="36"/>
      <c r="N61615" s="36"/>
    </row>
    <row r="61616" spans="12:14" x14ac:dyDescent="0.25">
      <c r="L61616" s="36"/>
      <c r="M61616" s="36"/>
      <c r="N61616" s="36"/>
    </row>
    <row r="61617" spans="12:14" x14ac:dyDescent="0.25">
      <c r="L61617" s="36"/>
      <c r="M61617" s="36"/>
      <c r="N61617" s="36"/>
    </row>
    <row r="61618" spans="12:14" x14ac:dyDescent="0.25">
      <c r="L61618" s="36"/>
      <c r="M61618" s="36"/>
      <c r="N61618" s="36"/>
    </row>
    <row r="61619" spans="12:14" x14ac:dyDescent="0.25">
      <c r="L61619" s="36"/>
      <c r="M61619" s="36"/>
      <c r="N61619" s="36"/>
    </row>
    <row r="61620" spans="12:14" x14ac:dyDescent="0.25">
      <c r="L61620" s="36"/>
      <c r="M61620" s="36"/>
      <c r="N61620" s="36"/>
    </row>
    <row r="61621" spans="12:14" x14ac:dyDescent="0.25">
      <c r="L61621" s="36"/>
      <c r="M61621" s="36"/>
      <c r="N61621" s="36"/>
    </row>
    <row r="61622" spans="12:14" x14ac:dyDescent="0.25">
      <c r="L61622" s="36"/>
      <c r="M61622" s="36"/>
      <c r="N61622" s="36"/>
    </row>
    <row r="61623" spans="12:14" x14ac:dyDescent="0.25">
      <c r="L61623" s="36"/>
      <c r="M61623" s="36"/>
      <c r="N61623" s="36"/>
    </row>
    <row r="61624" spans="12:14" x14ac:dyDescent="0.25">
      <c r="L61624" s="36"/>
      <c r="M61624" s="36"/>
      <c r="N61624" s="36"/>
    </row>
    <row r="61625" spans="12:14" x14ac:dyDescent="0.25">
      <c r="L61625" s="36"/>
      <c r="M61625" s="36"/>
      <c r="N61625" s="36"/>
    </row>
    <row r="61626" spans="12:14" x14ac:dyDescent="0.25">
      <c r="L61626" s="36"/>
      <c r="M61626" s="36"/>
      <c r="N61626" s="36"/>
    </row>
    <row r="61627" spans="12:14" x14ac:dyDescent="0.25">
      <c r="L61627" s="36"/>
      <c r="M61627" s="36"/>
      <c r="N61627" s="36"/>
    </row>
    <row r="61628" spans="12:14" x14ac:dyDescent="0.25">
      <c r="L61628" s="36"/>
      <c r="M61628" s="36"/>
      <c r="N61628" s="36"/>
    </row>
    <row r="61629" spans="12:14" x14ac:dyDescent="0.25">
      <c r="L61629" s="36"/>
      <c r="M61629" s="36"/>
      <c r="N61629" s="36"/>
    </row>
    <row r="61630" spans="12:14" x14ac:dyDescent="0.25">
      <c r="L61630" s="36"/>
      <c r="M61630" s="36"/>
      <c r="N61630" s="36"/>
    </row>
    <row r="61631" spans="12:14" x14ac:dyDescent="0.25">
      <c r="L61631" s="36"/>
      <c r="M61631" s="36"/>
      <c r="N61631" s="36"/>
    </row>
    <row r="61632" spans="12:14" x14ac:dyDescent="0.25">
      <c r="L61632" s="36"/>
      <c r="M61632" s="36"/>
      <c r="N61632" s="36"/>
    </row>
    <row r="61633" spans="12:14" x14ac:dyDescent="0.25">
      <c r="L61633" s="36"/>
      <c r="M61633" s="36"/>
      <c r="N61633" s="36"/>
    </row>
    <row r="61634" spans="12:14" x14ac:dyDescent="0.25">
      <c r="L61634" s="36"/>
      <c r="M61634" s="36"/>
      <c r="N61634" s="36"/>
    </row>
    <row r="61635" spans="12:14" x14ac:dyDescent="0.25">
      <c r="L61635" s="36"/>
      <c r="M61635" s="36"/>
      <c r="N61635" s="36"/>
    </row>
    <row r="61636" spans="12:14" x14ac:dyDescent="0.25">
      <c r="L61636" s="36"/>
      <c r="M61636" s="36"/>
      <c r="N61636" s="36"/>
    </row>
    <row r="61637" spans="12:14" x14ac:dyDescent="0.25">
      <c r="L61637" s="36"/>
      <c r="M61637" s="36"/>
      <c r="N61637" s="36"/>
    </row>
    <row r="61638" spans="12:14" x14ac:dyDescent="0.25">
      <c r="L61638" s="36"/>
      <c r="M61638" s="36"/>
      <c r="N61638" s="36"/>
    </row>
    <row r="61639" spans="12:14" x14ac:dyDescent="0.25">
      <c r="L61639" s="36"/>
      <c r="M61639" s="36"/>
      <c r="N61639" s="36"/>
    </row>
    <row r="61640" spans="12:14" x14ac:dyDescent="0.25">
      <c r="L61640" s="36"/>
      <c r="M61640" s="36"/>
      <c r="N61640" s="36"/>
    </row>
    <row r="61641" spans="12:14" x14ac:dyDescent="0.25">
      <c r="L61641" s="36"/>
      <c r="M61641" s="36"/>
      <c r="N61641" s="36"/>
    </row>
    <row r="61642" spans="12:14" x14ac:dyDescent="0.25">
      <c r="L61642" s="36"/>
      <c r="M61642" s="36"/>
      <c r="N61642" s="36"/>
    </row>
    <row r="61643" spans="12:14" x14ac:dyDescent="0.25">
      <c r="L61643" s="36"/>
      <c r="M61643" s="36"/>
      <c r="N61643" s="36"/>
    </row>
    <row r="61644" spans="12:14" x14ac:dyDescent="0.25">
      <c r="L61644" s="36"/>
      <c r="M61644" s="36"/>
      <c r="N61644" s="36"/>
    </row>
    <row r="61645" spans="12:14" x14ac:dyDescent="0.25">
      <c r="L61645" s="36"/>
      <c r="M61645" s="36"/>
      <c r="N61645" s="36"/>
    </row>
    <row r="61646" spans="12:14" x14ac:dyDescent="0.25">
      <c r="L61646" s="36"/>
      <c r="M61646" s="36"/>
      <c r="N61646" s="36"/>
    </row>
    <row r="61647" spans="12:14" x14ac:dyDescent="0.25">
      <c r="L61647" s="36"/>
      <c r="M61647" s="36"/>
      <c r="N61647" s="36"/>
    </row>
    <row r="61648" spans="12:14" x14ac:dyDescent="0.25">
      <c r="L61648" s="36"/>
      <c r="M61648" s="36"/>
      <c r="N61648" s="36"/>
    </row>
    <row r="61649" spans="12:14" x14ac:dyDescent="0.25">
      <c r="L61649" s="36"/>
      <c r="M61649" s="36"/>
      <c r="N61649" s="36"/>
    </row>
    <row r="61650" spans="12:14" x14ac:dyDescent="0.25">
      <c r="L61650" s="36"/>
      <c r="M61650" s="36"/>
      <c r="N61650" s="36"/>
    </row>
    <row r="61651" spans="12:14" x14ac:dyDescent="0.25">
      <c r="L61651" s="36"/>
      <c r="M61651" s="36"/>
      <c r="N61651" s="36"/>
    </row>
    <row r="61652" spans="12:14" x14ac:dyDescent="0.25">
      <c r="L61652" s="36"/>
      <c r="M61652" s="36"/>
      <c r="N61652" s="36"/>
    </row>
    <row r="61653" spans="12:14" x14ac:dyDescent="0.25">
      <c r="L61653" s="36"/>
      <c r="M61653" s="36"/>
      <c r="N61653" s="36"/>
    </row>
    <row r="61654" spans="12:14" x14ac:dyDescent="0.25">
      <c r="L61654" s="36"/>
      <c r="M61654" s="36"/>
      <c r="N61654" s="36"/>
    </row>
    <row r="61655" spans="12:14" x14ac:dyDescent="0.25">
      <c r="L61655" s="36"/>
      <c r="M61655" s="36"/>
      <c r="N61655" s="36"/>
    </row>
    <row r="61656" spans="12:14" x14ac:dyDescent="0.25">
      <c r="L61656" s="36"/>
      <c r="M61656" s="36"/>
      <c r="N61656" s="36"/>
    </row>
    <row r="61657" spans="12:14" x14ac:dyDescent="0.25">
      <c r="L61657" s="36"/>
      <c r="M61657" s="36"/>
      <c r="N61657" s="36"/>
    </row>
    <row r="61658" spans="12:14" x14ac:dyDescent="0.25">
      <c r="L61658" s="36"/>
      <c r="M61658" s="36"/>
      <c r="N61658" s="36"/>
    </row>
    <row r="61659" spans="12:14" x14ac:dyDescent="0.25">
      <c r="L61659" s="36"/>
      <c r="M61659" s="36"/>
      <c r="N61659" s="36"/>
    </row>
    <row r="61660" spans="12:14" x14ac:dyDescent="0.25">
      <c r="L61660" s="36"/>
      <c r="M61660" s="36"/>
      <c r="N61660" s="36"/>
    </row>
    <row r="61661" spans="12:14" x14ac:dyDescent="0.25">
      <c r="L61661" s="36"/>
      <c r="M61661" s="36"/>
      <c r="N61661" s="36"/>
    </row>
    <row r="61662" spans="12:14" x14ac:dyDescent="0.25">
      <c r="L61662" s="36"/>
      <c r="M61662" s="36"/>
      <c r="N61662" s="36"/>
    </row>
    <row r="61663" spans="12:14" x14ac:dyDescent="0.25">
      <c r="L61663" s="36"/>
      <c r="M61663" s="36"/>
      <c r="N61663" s="36"/>
    </row>
    <row r="61664" spans="12:14" x14ac:dyDescent="0.25">
      <c r="L61664" s="36"/>
      <c r="M61664" s="36"/>
      <c r="N61664" s="36"/>
    </row>
    <row r="61665" spans="12:14" x14ac:dyDescent="0.25">
      <c r="L61665" s="36"/>
      <c r="M61665" s="36"/>
      <c r="N61665" s="36"/>
    </row>
    <row r="61666" spans="12:14" x14ac:dyDescent="0.25">
      <c r="L61666" s="36"/>
      <c r="M61666" s="36"/>
      <c r="N61666" s="36"/>
    </row>
    <row r="61667" spans="12:14" x14ac:dyDescent="0.25">
      <c r="L61667" s="36"/>
      <c r="M61667" s="36"/>
      <c r="N61667" s="36"/>
    </row>
    <row r="61668" spans="12:14" x14ac:dyDescent="0.25">
      <c r="L61668" s="36"/>
      <c r="M61668" s="36"/>
      <c r="N61668" s="36"/>
    </row>
    <row r="61669" spans="12:14" x14ac:dyDescent="0.25">
      <c r="L61669" s="36"/>
      <c r="M61669" s="36"/>
      <c r="N61669" s="36"/>
    </row>
    <row r="61670" spans="12:14" x14ac:dyDescent="0.25">
      <c r="L61670" s="36"/>
      <c r="M61670" s="36"/>
      <c r="N61670" s="36"/>
    </row>
    <row r="61671" spans="12:14" x14ac:dyDescent="0.25">
      <c r="L61671" s="36"/>
      <c r="M61671" s="36"/>
      <c r="N61671" s="36"/>
    </row>
    <row r="61672" spans="12:14" x14ac:dyDescent="0.25">
      <c r="L61672" s="36"/>
      <c r="M61672" s="36"/>
      <c r="N61672" s="36"/>
    </row>
    <row r="61673" spans="12:14" x14ac:dyDescent="0.25">
      <c r="L61673" s="36"/>
      <c r="M61673" s="36"/>
      <c r="N61673" s="36"/>
    </row>
    <row r="61674" spans="12:14" x14ac:dyDescent="0.25">
      <c r="L61674" s="36"/>
      <c r="M61674" s="36"/>
      <c r="N61674" s="36"/>
    </row>
    <row r="61675" spans="12:14" x14ac:dyDescent="0.25">
      <c r="L61675" s="36"/>
      <c r="M61675" s="36"/>
      <c r="N61675" s="36"/>
    </row>
    <row r="61676" spans="12:14" x14ac:dyDescent="0.25">
      <c r="L61676" s="36"/>
      <c r="M61676" s="36"/>
      <c r="N61676" s="36"/>
    </row>
    <row r="61677" spans="12:14" x14ac:dyDescent="0.25">
      <c r="L61677" s="36"/>
      <c r="M61677" s="36"/>
      <c r="N61677" s="36"/>
    </row>
    <row r="61678" spans="12:14" x14ac:dyDescent="0.25">
      <c r="L61678" s="36"/>
      <c r="M61678" s="36"/>
      <c r="N61678" s="36"/>
    </row>
    <row r="61679" spans="12:14" x14ac:dyDescent="0.25">
      <c r="L61679" s="36"/>
      <c r="M61679" s="36"/>
      <c r="N61679" s="36"/>
    </row>
    <row r="61680" spans="12:14" x14ac:dyDescent="0.25">
      <c r="L61680" s="36"/>
      <c r="M61680" s="36"/>
      <c r="N61680" s="36"/>
    </row>
    <row r="61681" spans="12:14" x14ac:dyDescent="0.25">
      <c r="L61681" s="36"/>
      <c r="M61681" s="36"/>
      <c r="N61681" s="36"/>
    </row>
    <row r="61682" spans="12:14" x14ac:dyDescent="0.25">
      <c r="L61682" s="36"/>
      <c r="M61682" s="36"/>
      <c r="N61682" s="36"/>
    </row>
    <row r="61683" spans="12:14" x14ac:dyDescent="0.25">
      <c r="L61683" s="36"/>
      <c r="M61683" s="36"/>
      <c r="N61683" s="36"/>
    </row>
    <row r="61684" spans="12:14" x14ac:dyDescent="0.25">
      <c r="L61684" s="36"/>
      <c r="M61684" s="36"/>
      <c r="N61684" s="36"/>
    </row>
    <row r="61685" spans="12:14" x14ac:dyDescent="0.25">
      <c r="L61685" s="36"/>
      <c r="M61685" s="36"/>
      <c r="N61685" s="36"/>
    </row>
    <row r="61686" spans="12:14" x14ac:dyDescent="0.25">
      <c r="L61686" s="36"/>
      <c r="M61686" s="36"/>
      <c r="N61686" s="36"/>
    </row>
    <row r="61687" spans="12:14" x14ac:dyDescent="0.25">
      <c r="L61687" s="36"/>
      <c r="M61687" s="36"/>
      <c r="N61687" s="36"/>
    </row>
    <row r="61688" spans="12:14" x14ac:dyDescent="0.25">
      <c r="L61688" s="36"/>
      <c r="M61688" s="36"/>
      <c r="N61688" s="36"/>
    </row>
    <row r="61689" spans="12:14" x14ac:dyDescent="0.25">
      <c r="L61689" s="36"/>
      <c r="M61689" s="36"/>
      <c r="N61689" s="36"/>
    </row>
    <row r="61690" spans="12:14" x14ac:dyDescent="0.25">
      <c r="L61690" s="36"/>
      <c r="M61690" s="36"/>
      <c r="N61690" s="36"/>
    </row>
    <row r="61691" spans="12:14" x14ac:dyDescent="0.25">
      <c r="L61691" s="36"/>
      <c r="M61691" s="36"/>
      <c r="N61691" s="36"/>
    </row>
    <row r="61692" spans="12:14" x14ac:dyDescent="0.25">
      <c r="L61692" s="36"/>
      <c r="M61692" s="36"/>
      <c r="N61692" s="36"/>
    </row>
    <row r="61693" spans="12:14" x14ac:dyDescent="0.25">
      <c r="L61693" s="36"/>
      <c r="M61693" s="36"/>
      <c r="N61693" s="36"/>
    </row>
    <row r="61694" spans="12:14" x14ac:dyDescent="0.25">
      <c r="L61694" s="36"/>
      <c r="M61694" s="36"/>
      <c r="N61694" s="36"/>
    </row>
    <row r="61695" spans="12:14" x14ac:dyDescent="0.25">
      <c r="L61695" s="36"/>
      <c r="M61695" s="36"/>
      <c r="N61695" s="36"/>
    </row>
    <row r="61696" spans="12:14" x14ac:dyDescent="0.25">
      <c r="L61696" s="36"/>
      <c r="M61696" s="36"/>
      <c r="N61696" s="36"/>
    </row>
    <row r="61697" spans="12:14" x14ac:dyDescent="0.25">
      <c r="L61697" s="36"/>
      <c r="M61697" s="36"/>
      <c r="N61697" s="36"/>
    </row>
    <row r="61698" spans="12:14" x14ac:dyDescent="0.25">
      <c r="L61698" s="36"/>
      <c r="M61698" s="36"/>
      <c r="N61698" s="36"/>
    </row>
    <row r="61699" spans="12:14" x14ac:dyDescent="0.25">
      <c r="L61699" s="36"/>
      <c r="M61699" s="36"/>
      <c r="N61699" s="36"/>
    </row>
    <row r="61700" spans="12:14" x14ac:dyDescent="0.25">
      <c r="L61700" s="36"/>
      <c r="M61700" s="36"/>
      <c r="N61700" s="36"/>
    </row>
    <row r="61701" spans="12:14" x14ac:dyDescent="0.25">
      <c r="L61701" s="36"/>
      <c r="M61701" s="36"/>
      <c r="N61701" s="36"/>
    </row>
    <row r="61702" spans="12:14" x14ac:dyDescent="0.25">
      <c r="L61702" s="36"/>
      <c r="M61702" s="36"/>
      <c r="N61702" s="36"/>
    </row>
    <row r="61703" spans="12:14" x14ac:dyDescent="0.25">
      <c r="L61703" s="36"/>
      <c r="M61703" s="36"/>
      <c r="N61703" s="36"/>
    </row>
    <row r="61704" spans="12:14" x14ac:dyDescent="0.25">
      <c r="L61704" s="36"/>
      <c r="M61704" s="36"/>
      <c r="N61704" s="36"/>
    </row>
    <row r="61705" spans="12:14" x14ac:dyDescent="0.25">
      <c r="L61705" s="36"/>
      <c r="M61705" s="36"/>
      <c r="N61705" s="36"/>
    </row>
    <row r="61706" spans="12:14" x14ac:dyDescent="0.25">
      <c r="L61706" s="36"/>
      <c r="M61706" s="36"/>
      <c r="N61706" s="36"/>
    </row>
    <row r="61707" spans="12:14" x14ac:dyDescent="0.25">
      <c r="L61707" s="36"/>
      <c r="M61707" s="36"/>
      <c r="N61707" s="36"/>
    </row>
    <row r="61708" spans="12:14" x14ac:dyDescent="0.25">
      <c r="L61708" s="36"/>
      <c r="M61708" s="36"/>
      <c r="N61708" s="36"/>
    </row>
    <row r="61709" spans="12:14" x14ac:dyDescent="0.25">
      <c r="L61709" s="36"/>
      <c r="M61709" s="36"/>
      <c r="N61709" s="36"/>
    </row>
    <row r="61710" spans="12:14" x14ac:dyDescent="0.25">
      <c r="L61710" s="36"/>
      <c r="M61710" s="36"/>
      <c r="N61710" s="36"/>
    </row>
    <row r="61711" spans="12:14" x14ac:dyDescent="0.25">
      <c r="L61711" s="36"/>
      <c r="M61711" s="36"/>
      <c r="N61711" s="36"/>
    </row>
    <row r="61712" spans="12:14" x14ac:dyDescent="0.25">
      <c r="L61712" s="36"/>
      <c r="M61712" s="36"/>
      <c r="N61712" s="36"/>
    </row>
    <row r="61713" spans="12:14" x14ac:dyDescent="0.25">
      <c r="L61713" s="36"/>
      <c r="M61713" s="36"/>
      <c r="N61713" s="36"/>
    </row>
    <row r="61714" spans="12:14" x14ac:dyDescent="0.25">
      <c r="L61714" s="36"/>
      <c r="M61714" s="36"/>
      <c r="N61714" s="36"/>
    </row>
    <row r="61715" spans="12:14" x14ac:dyDescent="0.25">
      <c r="L61715" s="36"/>
      <c r="M61715" s="36"/>
      <c r="N61715" s="36"/>
    </row>
    <row r="61716" spans="12:14" x14ac:dyDescent="0.25">
      <c r="L61716" s="36"/>
      <c r="M61716" s="36"/>
      <c r="N61716" s="36"/>
    </row>
    <row r="61717" spans="12:14" x14ac:dyDescent="0.25">
      <c r="L61717" s="36"/>
      <c r="M61717" s="36"/>
      <c r="N61717" s="36"/>
    </row>
    <row r="61718" spans="12:14" x14ac:dyDescent="0.25">
      <c r="L61718" s="36"/>
      <c r="M61718" s="36"/>
      <c r="N61718" s="36"/>
    </row>
    <row r="61719" spans="12:14" x14ac:dyDescent="0.25">
      <c r="L61719" s="36"/>
      <c r="M61719" s="36"/>
      <c r="N61719" s="36"/>
    </row>
    <row r="61720" spans="12:14" x14ac:dyDescent="0.25">
      <c r="L61720" s="36"/>
      <c r="M61720" s="36"/>
      <c r="N61720" s="36"/>
    </row>
    <row r="61721" spans="12:14" x14ac:dyDescent="0.25">
      <c r="L61721" s="36"/>
      <c r="M61721" s="36"/>
      <c r="N61721" s="36"/>
    </row>
    <row r="61722" spans="12:14" x14ac:dyDescent="0.25">
      <c r="L61722" s="36"/>
      <c r="M61722" s="36"/>
      <c r="N61722" s="36"/>
    </row>
    <row r="61723" spans="12:14" x14ac:dyDescent="0.25">
      <c r="L61723" s="36"/>
      <c r="M61723" s="36"/>
      <c r="N61723" s="36"/>
    </row>
    <row r="61724" spans="12:14" x14ac:dyDescent="0.25">
      <c r="L61724" s="36"/>
      <c r="M61724" s="36"/>
      <c r="N61724" s="36"/>
    </row>
    <row r="61725" spans="12:14" x14ac:dyDescent="0.25">
      <c r="L61725" s="36"/>
      <c r="M61725" s="36"/>
      <c r="N61725" s="36"/>
    </row>
    <row r="61726" spans="12:14" x14ac:dyDescent="0.25">
      <c r="L61726" s="36"/>
      <c r="M61726" s="36"/>
      <c r="N61726" s="36"/>
    </row>
    <row r="61727" spans="12:14" x14ac:dyDescent="0.25">
      <c r="L61727" s="36"/>
      <c r="M61727" s="36"/>
      <c r="N61727" s="36"/>
    </row>
    <row r="61728" spans="12:14" x14ac:dyDescent="0.25">
      <c r="L61728" s="36"/>
      <c r="M61728" s="36"/>
      <c r="N61728" s="36"/>
    </row>
    <row r="61729" spans="12:14" x14ac:dyDescent="0.25">
      <c r="L61729" s="36"/>
      <c r="M61729" s="36"/>
      <c r="N61729" s="36"/>
    </row>
    <row r="61730" spans="12:14" x14ac:dyDescent="0.25">
      <c r="L61730" s="36"/>
      <c r="M61730" s="36"/>
      <c r="N61730" s="36"/>
    </row>
    <row r="61731" spans="12:14" x14ac:dyDescent="0.25">
      <c r="L61731" s="36"/>
      <c r="M61731" s="36"/>
      <c r="N61731" s="36"/>
    </row>
    <row r="61732" spans="12:14" x14ac:dyDescent="0.25">
      <c r="L61732" s="36"/>
      <c r="M61732" s="36"/>
      <c r="N61732" s="36"/>
    </row>
    <row r="61733" spans="12:14" x14ac:dyDescent="0.25">
      <c r="L61733" s="36"/>
      <c r="M61733" s="36"/>
      <c r="N61733" s="36"/>
    </row>
    <row r="61734" spans="12:14" x14ac:dyDescent="0.25">
      <c r="L61734" s="36"/>
      <c r="M61734" s="36"/>
      <c r="N61734" s="36"/>
    </row>
    <row r="61735" spans="12:14" x14ac:dyDescent="0.25">
      <c r="L61735" s="36"/>
      <c r="M61735" s="36"/>
      <c r="N61735" s="36"/>
    </row>
    <row r="61736" spans="12:14" x14ac:dyDescent="0.25">
      <c r="L61736" s="36"/>
      <c r="M61736" s="36"/>
      <c r="N61736" s="36"/>
    </row>
    <row r="61737" spans="12:14" x14ac:dyDescent="0.25">
      <c r="L61737" s="36"/>
      <c r="M61737" s="36"/>
      <c r="N61737" s="36"/>
    </row>
    <row r="61738" spans="12:14" x14ac:dyDescent="0.25">
      <c r="L61738" s="36"/>
      <c r="M61738" s="36"/>
      <c r="N61738" s="36"/>
    </row>
    <row r="61739" spans="12:14" x14ac:dyDescent="0.25">
      <c r="L61739" s="36"/>
      <c r="M61739" s="36"/>
      <c r="N61739" s="36"/>
    </row>
    <row r="61740" spans="12:14" x14ac:dyDescent="0.25">
      <c r="L61740" s="36"/>
      <c r="M61740" s="36"/>
      <c r="N61740" s="36"/>
    </row>
    <row r="61741" spans="12:14" x14ac:dyDescent="0.25">
      <c r="L61741" s="36"/>
      <c r="M61741" s="36"/>
      <c r="N61741" s="36"/>
    </row>
    <row r="61742" spans="12:14" x14ac:dyDescent="0.25">
      <c r="L61742" s="36"/>
      <c r="M61742" s="36"/>
      <c r="N61742" s="36"/>
    </row>
    <row r="61743" spans="12:14" x14ac:dyDescent="0.25">
      <c r="L61743" s="36"/>
      <c r="M61743" s="36"/>
      <c r="N61743" s="36"/>
    </row>
    <row r="61744" spans="12:14" x14ac:dyDescent="0.25">
      <c r="L61744" s="36"/>
      <c r="M61744" s="36"/>
      <c r="N61744" s="36"/>
    </row>
    <row r="61745" spans="12:14" x14ac:dyDescent="0.25">
      <c r="L61745" s="36"/>
      <c r="M61745" s="36"/>
      <c r="N61745" s="36"/>
    </row>
    <row r="61746" spans="12:14" x14ac:dyDescent="0.25">
      <c r="L61746" s="36"/>
      <c r="M61746" s="36"/>
      <c r="N61746" s="36"/>
    </row>
    <row r="61747" spans="12:14" x14ac:dyDescent="0.25">
      <c r="L61747" s="36"/>
      <c r="M61747" s="36"/>
      <c r="N61747" s="36"/>
    </row>
    <row r="61748" spans="12:14" x14ac:dyDescent="0.25">
      <c r="L61748" s="36"/>
      <c r="M61748" s="36"/>
      <c r="N61748" s="36"/>
    </row>
    <row r="61749" spans="12:14" x14ac:dyDescent="0.25">
      <c r="L61749" s="36"/>
      <c r="M61749" s="36"/>
      <c r="N61749" s="36"/>
    </row>
    <row r="61750" spans="12:14" x14ac:dyDescent="0.25">
      <c r="L61750" s="36"/>
      <c r="M61750" s="36"/>
      <c r="N61750" s="36"/>
    </row>
    <row r="61751" spans="12:14" x14ac:dyDescent="0.25">
      <c r="L61751" s="36"/>
      <c r="M61751" s="36"/>
      <c r="N61751" s="36"/>
    </row>
    <row r="61752" spans="12:14" x14ac:dyDescent="0.25">
      <c r="L61752" s="36"/>
      <c r="M61752" s="36"/>
      <c r="N61752" s="36"/>
    </row>
    <row r="61753" spans="12:14" x14ac:dyDescent="0.25">
      <c r="L61753" s="36"/>
      <c r="M61753" s="36"/>
      <c r="N61753" s="36"/>
    </row>
    <row r="61754" spans="12:14" x14ac:dyDescent="0.25">
      <c r="L61754" s="36"/>
      <c r="M61754" s="36"/>
      <c r="N61754" s="36"/>
    </row>
    <row r="61755" spans="12:14" x14ac:dyDescent="0.25">
      <c r="L61755" s="36"/>
      <c r="M61755" s="36"/>
      <c r="N61755" s="36"/>
    </row>
    <row r="61756" spans="12:14" x14ac:dyDescent="0.25">
      <c r="L61756" s="36"/>
      <c r="M61756" s="36"/>
      <c r="N61756" s="36"/>
    </row>
    <row r="61757" spans="12:14" x14ac:dyDescent="0.25">
      <c r="L61757" s="36"/>
      <c r="M61757" s="36"/>
      <c r="N61757" s="36"/>
    </row>
    <row r="61758" spans="12:14" x14ac:dyDescent="0.25">
      <c r="L61758" s="36"/>
      <c r="M61758" s="36"/>
      <c r="N61758" s="36"/>
    </row>
    <row r="61759" spans="12:14" x14ac:dyDescent="0.25">
      <c r="L61759" s="36"/>
      <c r="M61759" s="36"/>
      <c r="N61759" s="36"/>
    </row>
    <row r="61760" spans="12:14" x14ac:dyDescent="0.25">
      <c r="L61760" s="36"/>
      <c r="M61760" s="36"/>
      <c r="N61760" s="36"/>
    </row>
    <row r="61761" spans="12:14" x14ac:dyDescent="0.25">
      <c r="L61761" s="36"/>
      <c r="M61761" s="36"/>
      <c r="N61761" s="36"/>
    </row>
    <row r="61762" spans="12:14" x14ac:dyDescent="0.25">
      <c r="L61762" s="36"/>
      <c r="M61762" s="36"/>
      <c r="N61762" s="36"/>
    </row>
    <row r="61763" spans="12:14" x14ac:dyDescent="0.25">
      <c r="L61763" s="36"/>
      <c r="M61763" s="36"/>
      <c r="N61763" s="36"/>
    </row>
    <row r="61764" spans="12:14" x14ac:dyDescent="0.25">
      <c r="L61764" s="36"/>
      <c r="M61764" s="36"/>
      <c r="N61764" s="36"/>
    </row>
    <row r="61765" spans="12:14" x14ac:dyDescent="0.25">
      <c r="L61765" s="36"/>
      <c r="M61765" s="36"/>
      <c r="N61765" s="36"/>
    </row>
    <row r="61766" spans="12:14" x14ac:dyDescent="0.25">
      <c r="L61766" s="36"/>
      <c r="M61766" s="36"/>
      <c r="N61766" s="36"/>
    </row>
    <row r="61767" spans="12:14" x14ac:dyDescent="0.25">
      <c r="L61767" s="36"/>
      <c r="M61767" s="36"/>
      <c r="N61767" s="36"/>
    </row>
    <row r="61768" spans="12:14" x14ac:dyDescent="0.25">
      <c r="L61768" s="36"/>
      <c r="M61768" s="36"/>
      <c r="N61768" s="36"/>
    </row>
    <row r="61769" spans="12:14" x14ac:dyDescent="0.25">
      <c r="L61769" s="36"/>
      <c r="M61769" s="36"/>
      <c r="N61769" s="36"/>
    </row>
    <row r="61770" spans="12:14" x14ac:dyDescent="0.25">
      <c r="L61770" s="36"/>
      <c r="M61770" s="36"/>
      <c r="N61770" s="36"/>
    </row>
    <row r="61771" spans="12:14" x14ac:dyDescent="0.25">
      <c r="L61771" s="36"/>
      <c r="M61771" s="36"/>
      <c r="N61771" s="36"/>
    </row>
    <row r="61772" spans="12:14" x14ac:dyDescent="0.25">
      <c r="L61772" s="36"/>
      <c r="M61772" s="36"/>
      <c r="N61772" s="36"/>
    </row>
    <row r="61773" spans="12:14" x14ac:dyDescent="0.25">
      <c r="L61773" s="36"/>
      <c r="M61773" s="36"/>
      <c r="N61773" s="36"/>
    </row>
    <row r="61774" spans="12:14" x14ac:dyDescent="0.25">
      <c r="L61774" s="36"/>
      <c r="M61774" s="36"/>
      <c r="N61774" s="36"/>
    </row>
    <row r="61775" spans="12:14" x14ac:dyDescent="0.25">
      <c r="L61775" s="36"/>
      <c r="M61775" s="36"/>
      <c r="N61775" s="36"/>
    </row>
    <row r="61776" spans="12:14" x14ac:dyDescent="0.25">
      <c r="L61776" s="36"/>
      <c r="M61776" s="36"/>
      <c r="N61776" s="36"/>
    </row>
    <row r="61777" spans="12:14" x14ac:dyDescent="0.25">
      <c r="L61777" s="36"/>
      <c r="M61777" s="36"/>
      <c r="N61777" s="36"/>
    </row>
    <row r="61778" spans="12:14" x14ac:dyDescent="0.25">
      <c r="L61778" s="36"/>
      <c r="M61778" s="36"/>
      <c r="N61778" s="36"/>
    </row>
    <row r="61779" spans="12:14" x14ac:dyDescent="0.25">
      <c r="L61779" s="36"/>
      <c r="M61779" s="36"/>
      <c r="N61779" s="36"/>
    </row>
    <row r="61780" spans="12:14" x14ac:dyDescent="0.25">
      <c r="L61780" s="36"/>
      <c r="M61780" s="36"/>
      <c r="N61780" s="36"/>
    </row>
    <row r="61781" spans="12:14" x14ac:dyDescent="0.25">
      <c r="L61781" s="36"/>
      <c r="M61781" s="36"/>
      <c r="N61781" s="36"/>
    </row>
    <row r="61782" spans="12:14" x14ac:dyDescent="0.25">
      <c r="L61782" s="36"/>
      <c r="M61782" s="36"/>
      <c r="N61782" s="36"/>
    </row>
    <row r="61783" spans="12:14" x14ac:dyDescent="0.25">
      <c r="L61783" s="36"/>
      <c r="M61783" s="36"/>
      <c r="N61783" s="36"/>
    </row>
    <row r="61784" spans="12:14" x14ac:dyDescent="0.25">
      <c r="L61784" s="36"/>
      <c r="M61784" s="36"/>
      <c r="N61784" s="36"/>
    </row>
    <row r="61785" spans="12:14" x14ac:dyDescent="0.25">
      <c r="L61785" s="36"/>
      <c r="M61785" s="36"/>
      <c r="N61785" s="36"/>
    </row>
    <row r="61786" spans="12:14" x14ac:dyDescent="0.25">
      <c r="L61786" s="36"/>
      <c r="M61786" s="36"/>
      <c r="N61786" s="36"/>
    </row>
    <row r="61787" spans="12:14" x14ac:dyDescent="0.25">
      <c r="L61787" s="36"/>
      <c r="M61787" s="36"/>
      <c r="N61787" s="36"/>
    </row>
    <row r="61788" spans="12:14" x14ac:dyDescent="0.25">
      <c r="L61788" s="36"/>
      <c r="M61788" s="36"/>
      <c r="N61788" s="36"/>
    </row>
    <row r="61789" spans="12:14" x14ac:dyDescent="0.25">
      <c r="L61789" s="36"/>
      <c r="M61789" s="36"/>
      <c r="N61789" s="36"/>
    </row>
    <row r="61790" spans="12:14" x14ac:dyDescent="0.25">
      <c r="L61790" s="36"/>
      <c r="M61790" s="36"/>
      <c r="N61790" s="36"/>
    </row>
    <row r="61791" spans="12:14" x14ac:dyDescent="0.25">
      <c r="L61791" s="36"/>
      <c r="M61791" s="36"/>
      <c r="N61791" s="36"/>
    </row>
    <row r="61792" spans="12:14" x14ac:dyDescent="0.25">
      <c r="L61792" s="36"/>
      <c r="M61792" s="36"/>
      <c r="N61792" s="36"/>
    </row>
    <row r="61793" spans="12:14" x14ac:dyDescent="0.25">
      <c r="L61793" s="36"/>
      <c r="M61793" s="36"/>
      <c r="N61793" s="36"/>
    </row>
    <row r="61794" spans="12:14" x14ac:dyDescent="0.25">
      <c r="L61794" s="36"/>
      <c r="M61794" s="36"/>
      <c r="N61794" s="36"/>
    </row>
    <row r="61795" spans="12:14" x14ac:dyDescent="0.25">
      <c r="L61795" s="36"/>
      <c r="M61795" s="36"/>
      <c r="N61795" s="36"/>
    </row>
    <row r="61796" spans="12:14" x14ac:dyDescent="0.25">
      <c r="L61796" s="36"/>
      <c r="M61796" s="36"/>
      <c r="N61796" s="36"/>
    </row>
    <row r="61797" spans="12:14" x14ac:dyDescent="0.25">
      <c r="L61797" s="36"/>
      <c r="M61797" s="36"/>
      <c r="N61797" s="36"/>
    </row>
    <row r="61798" spans="12:14" x14ac:dyDescent="0.25">
      <c r="L61798" s="36"/>
      <c r="M61798" s="36"/>
      <c r="N61798" s="36"/>
    </row>
    <row r="61799" spans="12:14" x14ac:dyDescent="0.25">
      <c r="L61799" s="36"/>
      <c r="M61799" s="36"/>
      <c r="N61799" s="36"/>
    </row>
    <row r="61800" spans="12:14" x14ac:dyDescent="0.25">
      <c r="L61800" s="36"/>
      <c r="M61800" s="36"/>
      <c r="N61800" s="36"/>
    </row>
    <row r="61801" spans="12:14" x14ac:dyDescent="0.25">
      <c r="L61801" s="36"/>
      <c r="M61801" s="36"/>
      <c r="N61801" s="36"/>
    </row>
    <row r="61802" spans="12:14" x14ac:dyDescent="0.25">
      <c r="L61802" s="36"/>
      <c r="M61802" s="36"/>
      <c r="N61802" s="36"/>
    </row>
    <row r="61803" spans="12:14" x14ac:dyDescent="0.25">
      <c r="L61803" s="36"/>
      <c r="M61803" s="36"/>
      <c r="N61803" s="36"/>
    </row>
    <row r="61804" spans="12:14" x14ac:dyDescent="0.25">
      <c r="L61804" s="36"/>
      <c r="M61804" s="36"/>
      <c r="N61804" s="36"/>
    </row>
    <row r="61805" spans="12:14" x14ac:dyDescent="0.25">
      <c r="L61805" s="36"/>
      <c r="M61805" s="36"/>
      <c r="N61805" s="36"/>
    </row>
    <row r="61806" spans="12:14" x14ac:dyDescent="0.25">
      <c r="L61806" s="36"/>
      <c r="M61806" s="36"/>
      <c r="N61806" s="36"/>
    </row>
    <row r="61807" spans="12:14" x14ac:dyDescent="0.25">
      <c r="L61807" s="36"/>
      <c r="M61807" s="36"/>
      <c r="N61807" s="36"/>
    </row>
    <row r="61808" spans="12:14" x14ac:dyDescent="0.25">
      <c r="L61808" s="36"/>
      <c r="M61808" s="36"/>
      <c r="N61808" s="36"/>
    </row>
    <row r="61809" spans="12:14" x14ac:dyDescent="0.25">
      <c r="L61809" s="36"/>
      <c r="M61809" s="36"/>
      <c r="N61809" s="36"/>
    </row>
    <row r="61810" spans="12:14" x14ac:dyDescent="0.25">
      <c r="L61810" s="36"/>
      <c r="M61810" s="36"/>
      <c r="N61810" s="36"/>
    </row>
    <row r="61811" spans="12:14" x14ac:dyDescent="0.25">
      <c r="L61811" s="36"/>
      <c r="M61811" s="36"/>
      <c r="N61811" s="36"/>
    </row>
    <row r="61812" spans="12:14" x14ac:dyDescent="0.25">
      <c r="L61812" s="36"/>
      <c r="M61812" s="36"/>
      <c r="N61812" s="36"/>
    </row>
    <row r="61813" spans="12:14" x14ac:dyDescent="0.25">
      <c r="L61813" s="36"/>
      <c r="M61813" s="36"/>
      <c r="N61813" s="36"/>
    </row>
    <row r="61814" spans="12:14" x14ac:dyDescent="0.25">
      <c r="L61814" s="36"/>
      <c r="M61814" s="36"/>
      <c r="N61814" s="36"/>
    </row>
    <row r="61815" spans="12:14" x14ac:dyDescent="0.25">
      <c r="L61815" s="36"/>
      <c r="M61815" s="36"/>
      <c r="N61815" s="36"/>
    </row>
    <row r="61816" spans="12:14" x14ac:dyDescent="0.25">
      <c r="L61816" s="36"/>
      <c r="M61816" s="36"/>
      <c r="N61816" s="36"/>
    </row>
    <row r="61817" spans="12:14" x14ac:dyDescent="0.25">
      <c r="L61817" s="36"/>
      <c r="M61817" s="36"/>
      <c r="N61817" s="36"/>
    </row>
    <row r="61818" spans="12:14" x14ac:dyDescent="0.25">
      <c r="L61818" s="36"/>
      <c r="M61818" s="36"/>
      <c r="N61818" s="36"/>
    </row>
    <row r="61819" spans="12:14" x14ac:dyDescent="0.25">
      <c r="L61819" s="36"/>
      <c r="M61819" s="36"/>
      <c r="N61819" s="36"/>
    </row>
    <row r="61820" spans="12:14" x14ac:dyDescent="0.25">
      <c r="L61820" s="36"/>
      <c r="M61820" s="36"/>
      <c r="N61820" s="36"/>
    </row>
    <row r="61821" spans="12:14" x14ac:dyDescent="0.25">
      <c r="L61821" s="36"/>
      <c r="M61821" s="36"/>
      <c r="N61821" s="36"/>
    </row>
    <row r="61822" spans="12:14" x14ac:dyDescent="0.25">
      <c r="L61822" s="36"/>
      <c r="M61822" s="36"/>
      <c r="N61822" s="36"/>
    </row>
    <row r="61823" spans="12:14" x14ac:dyDescent="0.25">
      <c r="L61823" s="36"/>
      <c r="M61823" s="36"/>
      <c r="N61823" s="36"/>
    </row>
    <row r="61824" spans="12:14" x14ac:dyDescent="0.25">
      <c r="L61824" s="36"/>
      <c r="M61824" s="36"/>
      <c r="N61824" s="36"/>
    </row>
    <row r="61825" spans="12:14" x14ac:dyDescent="0.25">
      <c r="L61825" s="36"/>
      <c r="M61825" s="36"/>
      <c r="N61825" s="36"/>
    </row>
    <row r="61826" spans="12:14" x14ac:dyDescent="0.25">
      <c r="L61826" s="36"/>
      <c r="M61826" s="36"/>
      <c r="N61826" s="36"/>
    </row>
    <row r="61827" spans="12:14" x14ac:dyDescent="0.25">
      <c r="L61827" s="36"/>
      <c r="M61827" s="36"/>
      <c r="N61827" s="36"/>
    </row>
    <row r="61828" spans="12:14" x14ac:dyDescent="0.25">
      <c r="L61828" s="36"/>
      <c r="M61828" s="36"/>
      <c r="N61828" s="36"/>
    </row>
    <row r="61829" spans="12:14" x14ac:dyDescent="0.25">
      <c r="L61829" s="36"/>
      <c r="M61829" s="36"/>
      <c r="N61829" s="36"/>
    </row>
    <row r="61830" spans="12:14" x14ac:dyDescent="0.25">
      <c r="L61830" s="36"/>
      <c r="M61830" s="36"/>
      <c r="N61830" s="36"/>
    </row>
    <row r="61831" spans="12:14" x14ac:dyDescent="0.25">
      <c r="L61831" s="36"/>
      <c r="M61831" s="36"/>
      <c r="N61831" s="36"/>
    </row>
    <row r="61832" spans="12:14" x14ac:dyDescent="0.25">
      <c r="L61832" s="36"/>
      <c r="M61832" s="36"/>
      <c r="N61832" s="36"/>
    </row>
    <row r="61833" spans="12:14" x14ac:dyDescent="0.25">
      <c r="L61833" s="36"/>
      <c r="M61833" s="36"/>
      <c r="N61833" s="36"/>
    </row>
    <row r="61834" spans="12:14" x14ac:dyDescent="0.25">
      <c r="L61834" s="36"/>
      <c r="M61834" s="36"/>
      <c r="N61834" s="36"/>
    </row>
    <row r="61835" spans="12:14" x14ac:dyDescent="0.25">
      <c r="L61835" s="36"/>
      <c r="M61835" s="36"/>
      <c r="N61835" s="36"/>
    </row>
    <row r="61836" spans="12:14" x14ac:dyDescent="0.25">
      <c r="L61836" s="36"/>
      <c r="M61836" s="36"/>
      <c r="N61836" s="36"/>
    </row>
    <row r="61837" spans="12:14" x14ac:dyDescent="0.25">
      <c r="L61837" s="36"/>
      <c r="M61837" s="36"/>
      <c r="N61837" s="36"/>
    </row>
    <row r="61838" spans="12:14" x14ac:dyDescent="0.25">
      <c r="L61838" s="36"/>
      <c r="M61838" s="36"/>
      <c r="N61838" s="36"/>
    </row>
    <row r="61839" spans="12:14" x14ac:dyDescent="0.25">
      <c r="L61839" s="36"/>
      <c r="M61839" s="36"/>
      <c r="N61839" s="36"/>
    </row>
    <row r="61840" spans="12:14" x14ac:dyDescent="0.25">
      <c r="L61840" s="36"/>
      <c r="M61840" s="36"/>
      <c r="N61840" s="36"/>
    </row>
    <row r="61841" spans="12:14" x14ac:dyDescent="0.25">
      <c r="L61841" s="36"/>
      <c r="M61841" s="36"/>
      <c r="N61841" s="36"/>
    </row>
    <row r="61842" spans="12:14" x14ac:dyDescent="0.25">
      <c r="L61842" s="36"/>
      <c r="M61842" s="36"/>
      <c r="N61842" s="36"/>
    </row>
    <row r="61843" spans="12:14" x14ac:dyDescent="0.25">
      <c r="L61843" s="36"/>
      <c r="M61843" s="36"/>
      <c r="N61843" s="36"/>
    </row>
    <row r="61844" spans="12:14" x14ac:dyDescent="0.25">
      <c r="L61844" s="36"/>
      <c r="M61844" s="36"/>
      <c r="N61844" s="36"/>
    </row>
    <row r="61845" spans="12:14" x14ac:dyDescent="0.25">
      <c r="L61845" s="36"/>
      <c r="M61845" s="36"/>
      <c r="N61845" s="36"/>
    </row>
    <row r="61846" spans="12:14" x14ac:dyDescent="0.25">
      <c r="L61846" s="36"/>
      <c r="M61846" s="36"/>
      <c r="N61846" s="36"/>
    </row>
    <row r="61847" spans="12:14" x14ac:dyDescent="0.25">
      <c r="L61847" s="36"/>
      <c r="M61847" s="36"/>
      <c r="N61847" s="36"/>
    </row>
    <row r="61848" spans="12:14" x14ac:dyDescent="0.25">
      <c r="L61848" s="36"/>
      <c r="M61848" s="36"/>
      <c r="N61848" s="36"/>
    </row>
    <row r="61849" spans="12:14" x14ac:dyDescent="0.25">
      <c r="L61849" s="36"/>
      <c r="M61849" s="36"/>
      <c r="N61849" s="36"/>
    </row>
    <row r="61850" spans="12:14" x14ac:dyDescent="0.25">
      <c r="L61850" s="36"/>
      <c r="M61850" s="36"/>
      <c r="N61850" s="36"/>
    </row>
    <row r="61851" spans="12:14" x14ac:dyDescent="0.25">
      <c r="L61851" s="36"/>
      <c r="M61851" s="36"/>
      <c r="N61851" s="36"/>
    </row>
    <row r="61852" spans="12:14" x14ac:dyDescent="0.25">
      <c r="L61852" s="36"/>
      <c r="M61852" s="36"/>
      <c r="N61852" s="36"/>
    </row>
    <row r="61853" spans="12:14" x14ac:dyDescent="0.25">
      <c r="L61853" s="36"/>
      <c r="M61853" s="36"/>
      <c r="N61853" s="36"/>
    </row>
    <row r="61854" spans="12:14" x14ac:dyDescent="0.25">
      <c r="L61854" s="36"/>
      <c r="M61854" s="36"/>
      <c r="N61854" s="36"/>
    </row>
    <row r="61855" spans="12:14" x14ac:dyDescent="0.25">
      <c r="L61855" s="36"/>
      <c r="M61855" s="36"/>
      <c r="N61855" s="36"/>
    </row>
    <row r="61856" spans="12:14" x14ac:dyDescent="0.25">
      <c r="L61856" s="36"/>
      <c r="M61856" s="36"/>
      <c r="N61856" s="36"/>
    </row>
    <row r="61857" spans="12:14" x14ac:dyDescent="0.25">
      <c r="L61857" s="36"/>
      <c r="M61857" s="36"/>
      <c r="N61857" s="36"/>
    </row>
    <row r="61858" spans="12:14" x14ac:dyDescent="0.25">
      <c r="L61858" s="36"/>
      <c r="M61858" s="36"/>
      <c r="N61858" s="36"/>
    </row>
    <row r="61859" spans="12:14" x14ac:dyDescent="0.25">
      <c r="L61859" s="36"/>
      <c r="M61859" s="36"/>
      <c r="N61859" s="36"/>
    </row>
    <row r="61860" spans="12:14" x14ac:dyDescent="0.25">
      <c r="L61860" s="36"/>
      <c r="M61860" s="36"/>
      <c r="N61860" s="36"/>
    </row>
    <row r="61861" spans="12:14" x14ac:dyDescent="0.25">
      <c r="L61861" s="36"/>
      <c r="M61861" s="36"/>
      <c r="N61861" s="36"/>
    </row>
    <row r="61862" spans="12:14" x14ac:dyDescent="0.25">
      <c r="L61862" s="36"/>
      <c r="M61862" s="36"/>
      <c r="N61862" s="36"/>
    </row>
    <row r="61863" spans="12:14" x14ac:dyDescent="0.25">
      <c r="L61863" s="36"/>
      <c r="M61863" s="36"/>
      <c r="N61863" s="36"/>
    </row>
    <row r="61864" spans="12:14" x14ac:dyDescent="0.25">
      <c r="L61864" s="36"/>
      <c r="M61864" s="36"/>
      <c r="N61864" s="36"/>
    </row>
    <row r="61865" spans="12:14" x14ac:dyDescent="0.25">
      <c r="L61865" s="36"/>
      <c r="M61865" s="36"/>
      <c r="N61865" s="36"/>
    </row>
    <row r="61866" spans="12:14" x14ac:dyDescent="0.25">
      <c r="L61866" s="36"/>
      <c r="M61866" s="36"/>
      <c r="N61866" s="36"/>
    </row>
    <row r="61867" spans="12:14" x14ac:dyDescent="0.25">
      <c r="L61867" s="36"/>
      <c r="M61867" s="36"/>
      <c r="N61867" s="36"/>
    </row>
    <row r="61868" spans="12:14" x14ac:dyDescent="0.25">
      <c r="L61868" s="36"/>
      <c r="M61868" s="36"/>
      <c r="N61868" s="36"/>
    </row>
    <row r="61869" spans="12:14" x14ac:dyDescent="0.25">
      <c r="L61869" s="36"/>
      <c r="M61869" s="36"/>
      <c r="N61869" s="36"/>
    </row>
    <row r="61870" spans="12:14" x14ac:dyDescent="0.25">
      <c r="L61870" s="36"/>
      <c r="M61870" s="36"/>
      <c r="N61870" s="36"/>
    </row>
    <row r="61871" spans="12:14" x14ac:dyDescent="0.25">
      <c r="L61871" s="36"/>
      <c r="M61871" s="36"/>
      <c r="N61871" s="36"/>
    </row>
    <row r="61872" spans="12:14" x14ac:dyDescent="0.25">
      <c r="L61872" s="36"/>
      <c r="M61872" s="36"/>
      <c r="N61872" s="36"/>
    </row>
    <row r="61873" spans="12:14" x14ac:dyDescent="0.25">
      <c r="L61873" s="36"/>
      <c r="M61873" s="36"/>
      <c r="N61873" s="36"/>
    </row>
    <row r="61874" spans="12:14" x14ac:dyDescent="0.25">
      <c r="L61874" s="36"/>
      <c r="M61874" s="36"/>
      <c r="N61874" s="36"/>
    </row>
    <row r="61875" spans="12:14" x14ac:dyDescent="0.25">
      <c r="L61875" s="36"/>
      <c r="M61875" s="36"/>
      <c r="N61875" s="36"/>
    </row>
    <row r="61876" spans="12:14" x14ac:dyDescent="0.25">
      <c r="L61876" s="36"/>
      <c r="M61876" s="36"/>
      <c r="N61876" s="36"/>
    </row>
    <row r="61877" spans="12:14" x14ac:dyDescent="0.25">
      <c r="L61877" s="36"/>
      <c r="M61877" s="36"/>
      <c r="N61877" s="36"/>
    </row>
    <row r="61878" spans="12:14" x14ac:dyDescent="0.25">
      <c r="L61878" s="36"/>
      <c r="M61878" s="36"/>
      <c r="N61878" s="36"/>
    </row>
    <row r="61879" spans="12:14" x14ac:dyDescent="0.25">
      <c r="L61879" s="36"/>
      <c r="M61879" s="36"/>
      <c r="N61879" s="36"/>
    </row>
    <row r="61880" spans="12:14" x14ac:dyDescent="0.25">
      <c r="L61880" s="36"/>
      <c r="M61880" s="36"/>
      <c r="N61880" s="36"/>
    </row>
    <row r="61881" spans="12:14" x14ac:dyDescent="0.25">
      <c r="L61881" s="36"/>
      <c r="M61881" s="36"/>
      <c r="N61881" s="36"/>
    </row>
    <row r="61882" spans="12:14" x14ac:dyDescent="0.25">
      <c r="L61882" s="36"/>
      <c r="M61882" s="36"/>
      <c r="N61882" s="36"/>
    </row>
    <row r="61883" spans="12:14" x14ac:dyDescent="0.25">
      <c r="L61883" s="36"/>
      <c r="M61883" s="36"/>
      <c r="N61883" s="36"/>
    </row>
    <row r="61884" spans="12:14" x14ac:dyDescent="0.25">
      <c r="L61884" s="36"/>
      <c r="M61884" s="36"/>
      <c r="N61884" s="36"/>
    </row>
    <row r="61885" spans="12:14" x14ac:dyDescent="0.25">
      <c r="L61885" s="36"/>
      <c r="M61885" s="36"/>
      <c r="N61885" s="36"/>
    </row>
    <row r="61886" spans="12:14" x14ac:dyDescent="0.25">
      <c r="L61886" s="36"/>
      <c r="M61886" s="36"/>
      <c r="N61886" s="36"/>
    </row>
    <row r="61887" spans="12:14" x14ac:dyDescent="0.25">
      <c r="L61887" s="36"/>
      <c r="M61887" s="36"/>
      <c r="N61887" s="36"/>
    </row>
    <row r="61888" spans="12:14" x14ac:dyDescent="0.25">
      <c r="L61888" s="36"/>
      <c r="M61888" s="36"/>
      <c r="N61888" s="36"/>
    </row>
    <row r="61889" spans="12:14" x14ac:dyDescent="0.25">
      <c r="L61889" s="36"/>
      <c r="M61889" s="36"/>
      <c r="N61889" s="36"/>
    </row>
    <row r="61890" spans="12:14" x14ac:dyDescent="0.25">
      <c r="L61890" s="36"/>
      <c r="M61890" s="36"/>
      <c r="N61890" s="36"/>
    </row>
    <row r="61891" spans="12:14" x14ac:dyDescent="0.25">
      <c r="L61891" s="36"/>
      <c r="M61891" s="36"/>
      <c r="N61891" s="36"/>
    </row>
    <row r="61892" spans="12:14" x14ac:dyDescent="0.25">
      <c r="L61892" s="36"/>
      <c r="M61892" s="36"/>
      <c r="N61892" s="36"/>
    </row>
    <row r="61893" spans="12:14" x14ac:dyDescent="0.25">
      <c r="L61893" s="36"/>
      <c r="M61893" s="36"/>
      <c r="N61893" s="36"/>
    </row>
    <row r="61894" spans="12:14" x14ac:dyDescent="0.25">
      <c r="L61894" s="36"/>
      <c r="M61894" s="36"/>
      <c r="N61894" s="36"/>
    </row>
    <row r="61895" spans="12:14" x14ac:dyDescent="0.25">
      <c r="L61895" s="36"/>
      <c r="M61895" s="36"/>
      <c r="N61895" s="36"/>
    </row>
    <row r="61896" spans="12:14" x14ac:dyDescent="0.25">
      <c r="L61896" s="36"/>
      <c r="M61896" s="36"/>
      <c r="N61896" s="36"/>
    </row>
    <row r="61897" spans="12:14" x14ac:dyDescent="0.25">
      <c r="L61897" s="36"/>
      <c r="M61897" s="36"/>
      <c r="N61897" s="36"/>
    </row>
    <row r="61898" spans="12:14" x14ac:dyDescent="0.25">
      <c r="L61898" s="36"/>
      <c r="M61898" s="36"/>
      <c r="N61898" s="36"/>
    </row>
    <row r="61899" spans="12:14" x14ac:dyDescent="0.25">
      <c r="L61899" s="36"/>
      <c r="M61899" s="36"/>
      <c r="N61899" s="36"/>
    </row>
    <row r="61900" spans="12:14" x14ac:dyDescent="0.25">
      <c r="L61900" s="36"/>
      <c r="M61900" s="36"/>
      <c r="N61900" s="36"/>
    </row>
    <row r="61901" spans="12:14" x14ac:dyDescent="0.25">
      <c r="L61901" s="36"/>
      <c r="M61901" s="36"/>
      <c r="N61901" s="36"/>
    </row>
    <row r="61902" spans="12:14" x14ac:dyDescent="0.25">
      <c r="L61902" s="36"/>
      <c r="M61902" s="36"/>
      <c r="N61902" s="36"/>
    </row>
    <row r="61903" spans="12:14" x14ac:dyDescent="0.25">
      <c r="L61903" s="36"/>
      <c r="M61903" s="36"/>
      <c r="N61903" s="36"/>
    </row>
    <row r="61904" spans="12:14" x14ac:dyDescent="0.25">
      <c r="L61904" s="36"/>
      <c r="M61904" s="36"/>
      <c r="N61904" s="36"/>
    </row>
    <row r="61905" spans="12:14" x14ac:dyDescent="0.25">
      <c r="L61905" s="36"/>
      <c r="M61905" s="36"/>
      <c r="N61905" s="36"/>
    </row>
    <row r="61906" spans="12:14" x14ac:dyDescent="0.25">
      <c r="L61906" s="36"/>
      <c r="M61906" s="36"/>
      <c r="N61906" s="36"/>
    </row>
    <row r="61907" spans="12:14" x14ac:dyDescent="0.25">
      <c r="L61907" s="36"/>
      <c r="M61907" s="36"/>
      <c r="N61907" s="36"/>
    </row>
    <row r="61908" spans="12:14" x14ac:dyDescent="0.25">
      <c r="L61908" s="36"/>
      <c r="M61908" s="36"/>
      <c r="N61908" s="36"/>
    </row>
    <row r="61909" spans="12:14" x14ac:dyDescent="0.25">
      <c r="L61909" s="36"/>
      <c r="M61909" s="36"/>
      <c r="N61909" s="36"/>
    </row>
    <row r="61910" spans="12:14" x14ac:dyDescent="0.25">
      <c r="L61910" s="36"/>
      <c r="M61910" s="36"/>
      <c r="N61910" s="36"/>
    </row>
    <row r="61911" spans="12:14" x14ac:dyDescent="0.25">
      <c r="L61911" s="36"/>
      <c r="M61911" s="36"/>
      <c r="N61911" s="36"/>
    </row>
    <row r="61912" spans="12:14" x14ac:dyDescent="0.25">
      <c r="L61912" s="36"/>
      <c r="M61912" s="36"/>
      <c r="N61912" s="36"/>
    </row>
    <row r="61913" spans="12:14" x14ac:dyDescent="0.25">
      <c r="L61913" s="36"/>
      <c r="M61913" s="36"/>
      <c r="N61913" s="36"/>
    </row>
    <row r="61914" spans="12:14" x14ac:dyDescent="0.25">
      <c r="L61914" s="36"/>
      <c r="M61914" s="36"/>
      <c r="N61914" s="36"/>
    </row>
    <row r="61915" spans="12:14" x14ac:dyDescent="0.25">
      <c r="L61915" s="36"/>
      <c r="M61915" s="36"/>
      <c r="N61915" s="36"/>
    </row>
    <row r="61916" spans="12:14" x14ac:dyDescent="0.25">
      <c r="L61916" s="36"/>
      <c r="M61916" s="36"/>
      <c r="N61916" s="36"/>
    </row>
    <row r="61917" spans="12:14" x14ac:dyDescent="0.25">
      <c r="L61917" s="36"/>
      <c r="M61917" s="36"/>
      <c r="N61917" s="36"/>
    </row>
    <row r="61918" spans="12:14" x14ac:dyDescent="0.25">
      <c r="L61918" s="36"/>
      <c r="M61918" s="36"/>
      <c r="N61918" s="36"/>
    </row>
    <row r="61919" spans="12:14" x14ac:dyDescent="0.25">
      <c r="L61919" s="36"/>
      <c r="M61919" s="36"/>
      <c r="N61919" s="36"/>
    </row>
    <row r="61920" spans="12:14" x14ac:dyDescent="0.25">
      <c r="L61920" s="36"/>
      <c r="M61920" s="36"/>
      <c r="N61920" s="36"/>
    </row>
    <row r="61921" spans="12:14" x14ac:dyDescent="0.25">
      <c r="L61921" s="36"/>
      <c r="M61921" s="36"/>
      <c r="N61921" s="36"/>
    </row>
    <row r="61922" spans="12:14" x14ac:dyDescent="0.25">
      <c r="L61922" s="36"/>
      <c r="M61922" s="36"/>
      <c r="N61922" s="36"/>
    </row>
    <row r="61923" spans="12:14" x14ac:dyDescent="0.25">
      <c r="L61923" s="36"/>
      <c r="M61923" s="36"/>
      <c r="N61923" s="36"/>
    </row>
    <row r="61924" spans="12:14" x14ac:dyDescent="0.25">
      <c r="L61924" s="36"/>
      <c r="M61924" s="36"/>
      <c r="N61924" s="36"/>
    </row>
    <row r="61925" spans="12:14" x14ac:dyDescent="0.25">
      <c r="L61925" s="36"/>
      <c r="M61925" s="36"/>
      <c r="N61925" s="36"/>
    </row>
    <row r="61926" spans="12:14" x14ac:dyDescent="0.25">
      <c r="L61926" s="36"/>
      <c r="M61926" s="36"/>
      <c r="N61926" s="36"/>
    </row>
    <row r="61927" spans="12:14" x14ac:dyDescent="0.25">
      <c r="L61927" s="36"/>
      <c r="M61927" s="36"/>
      <c r="N61927" s="36"/>
    </row>
    <row r="61928" spans="12:14" x14ac:dyDescent="0.25">
      <c r="L61928" s="36"/>
      <c r="M61928" s="36"/>
      <c r="N61928" s="36"/>
    </row>
    <row r="61929" spans="12:14" x14ac:dyDescent="0.25">
      <c r="L61929" s="36"/>
      <c r="M61929" s="36"/>
      <c r="N61929" s="36"/>
    </row>
    <row r="61930" spans="12:14" x14ac:dyDescent="0.25">
      <c r="L61930" s="36"/>
      <c r="M61930" s="36"/>
      <c r="N61930" s="36"/>
    </row>
    <row r="61931" spans="12:14" x14ac:dyDescent="0.25">
      <c r="L61931" s="36"/>
      <c r="M61931" s="36"/>
      <c r="N61931" s="36"/>
    </row>
    <row r="61932" spans="12:14" x14ac:dyDescent="0.25">
      <c r="L61932" s="36"/>
      <c r="M61932" s="36"/>
      <c r="N61932" s="36"/>
    </row>
    <row r="61933" spans="12:14" x14ac:dyDescent="0.25">
      <c r="L61933" s="36"/>
      <c r="M61933" s="36"/>
      <c r="N61933" s="36"/>
    </row>
    <row r="61934" spans="12:14" x14ac:dyDescent="0.25">
      <c r="L61934" s="36"/>
      <c r="M61934" s="36"/>
      <c r="N61934" s="36"/>
    </row>
    <row r="61935" spans="12:14" x14ac:dyDescent="0.25">
      <c r="L61935" s="36"/>
      <c r="M61935" s="36"/>
      <c r="N61935" s="36"/>
    </row>
    <row r="61936" spans="12:14" x14ac:dyDescent="0.25">
      <c r="L61936" s="36"/>
      <c r="M61936" s="36"/>
      <c r="N61936" s="36"/>
    </row>
    <row r="61937" spans="12:14" x14ac:dyDescent="0.25">
      <c r="L61937" s="36"/>
      <c r="M61937" s="36"/>
      <c r="N61937" s="36"/>
    </row>
    <row r="61938" spans="12:14" x14ac:dyDescent="0.25">
      <c r="L61938" s="36"/>
      <c r="M61938" s="36"/>
      <c r="N61938" s="36"/>
    </row>
    <row r="61939" spans="12:14" x14ac:dyDescent="0.25">
      <c r="L61939" s="36"/>
      <c r="M61939" s="36"/>
      <c r="N61939" s="36"/>
    </row>
    <row r="61940" spans="12:14" x14ac:dyDescent="0.25">
      <c r="L61940" s="36"/>
      <c r="M61940" s="36"/>
      <c r="N61940" s="36"/>
    </row>
    <row r="61941" spans="12:14" x14ac:dyDescent="0.25">
      <c r="L61941" s="36"/>
      <c r="M61941" s="36"/>
      <c r="N61941" s="36"/>
    </row>
    <row r="61942" spans="12:14" x14ac:dyDescent="0.25">
      <c r="L61942" s="36"/>
      <c r="M61942" s="36"/>
      <c r="N61942" s="36"/>
    </row>
    <row r="61943" spans="12:14" x14ac:dyDescent="0.25">
      <c r="L61943" s="36"/>
      <c r="M61943" s="36"/>
      <c r="N61943" s="36"/>
    </row>
    <row r="61944" spans="12:14" x14ac:dyDescent="0.25">
      <c r="L61944" s="36"/>
      <c r="M61944" s="36"/>
      <c r="N61944" s="36"/>
    </row>
    <row r="61945" spans="12:14" x14ac:dyDescent="0.25">
      <c r="L61945" s="36"/>
      <c r="M61945" s="36"/>
      <c r="N61945" s="36"/>
    </row>
    <row r="61946" spans="12:14" x14ac:dyDescent="0.25">
      <c r="L61946" s="36"/>
      <c r="M61946" s="36"/>
      <c r="N61946" s="36"/>
    </row>
    <row r="61947" spans="12:14" x14ac:dyDescent="0.25">
      <c r="L61947" s="36"/>
      <c r="M61947" s="36"/>
      <c r="N61947" s="36"/>
    </row>
    <row r="61948" spans="12:14" x14ac:dyDescent="0.25">
      <c r="L61948" s="36"/>
      <c r="M61948" s="36"/>
      <c r="N61948" s="36"/>
    </row>
    <row r="61949" spans="12:14" x14ac:dyDescent="0.25">
      <c r="L61949" s="36"/>
      <c r="M61949" s="36"/>
      <c r="N61949" s="36"/>
    </row>
    <row r="61950" spans="12:14" x14ac:dyDescent="0.25">
      <c r="L61950" s="36"/>
      <c r="M61950" s="36"/>
      <c r="N61950" s="36"/>
    </row>
    <row r="61951" spans="12:14" x14ac:dyDescent="0.25">
      <c r="L61951" s="36"/>
      <c r="M61951" s="36"/>
      <c r="N61951" s="36"/>
    </row>
    <row r="61952" spans="12:14" x14ac:dyDescent="0.25">
      <c r="L61952" s="36"/>
      <c r="M61952" s="36"/>
      <c r="N61952" s="36"/>
    </row>
    <row r="61953" spans="12:14" x14ac:dyDescent="0.25">
      <c r="L61953" s="36"/>
      <c r="M61953" s="36"/>
      <c r="N61953" s="36"/>
    </row>
    <row r="61954" spans="12:14" x14ac:dyDescent="0.25">
      <c r="L61954" s="36"/>
      <c r="M61954" s="36"/>
      <c r="N61954" s="36"/>
    </row>
    <row r="61955" spans="12:14" x14ac:dyDescent="0.25">
      <c r="L61955" s="36"/>
      <c r="M61955" s="36"/>
      <c r="N61955" s="36"/>
    </row>
    <row r="61956" spans="12:14" x14ac:dyDescent="0.25">
      <c r="L61956" s="36"/>
      <c r="M61956" s="36"/>
      <c r="N61956" s="36"/>
    </row>
    <row r="61957" spans="12:14" x14ac:dyDescent="0.25">
      <c r="L61957" s="36"/>
      <c r="M61957" s="36"/>
      <c r="N61957" s="36"/>
    </row>
    <row r="61958" spans="12:14" x14ac:dyDescent="0.25">
      <c r="L61958" s="36"/>
      <c r="M61958" s="36"/>
      <c r="N61958" s="36"/>
    </row>
    <row r="61959" spans="12:14" x14ac:dyDescent="0.25">
      <c r="L61959" s="36"/>
      <c r="M61959" s="36"/>
      <c r="N61959" s="36"/>
    </row>
    <row r="61960" spans="12:14" x14ac:dyDescent="0.25">
      <c r="L61960" s="36"/>
      <c r="M61960" s="36"/>
      <c r="N61960" s="36"/>
    </row>
    <row r="61961" spans="12:14" x14ac:dyDescent="0.25">
      <c r="L61961" s="36"/>
      <c r="M61961" s="36"/>
      <c r="N61961" s="36"/>
    </row>
    <row r="61962" spans="12:14" x14ac:dyDescent="0.25">
      <c r="L61962" s="36"/>
      <c r="M61962" s="36"/>
      <c r="N61962" s="36"/>
    </row>
    <row r="61963" spans="12:14" x14ac:dyDescent="0.25">
      <c r="L61963" s="36"/>
      <c r="M61963" s="36"/>
      <c r="N61963" s="36"/>
    </row>
    <row r="61964" spans="12:14" x14ac:dyDescent="0.25">
      <c r="L61964" s="36"/>
      <c r="M61964" s="36"/>
      <c r="N61964" s="36"/>
    </row>
    <row r="61965" spans="12:14" x14ac:dyDescent="0.25">
      <c r="L61965" s="36"/>
      <c r="M61965" s="36"/>
      <c r="N61965" s="36"/>
    </row>
    <row r="61966" spans="12:14" x14ac:dyDescent="0.25">
      <c r="L61966" s="36"/>
      <c r="M61966" s="36"/>
      <c r="N61966" s="36"/>
    </row>
    <row r="61967" spans="12:14" x14ac:dyDescent="0.25">
      <c r="L61967" s="36"/>
      <c r="M61967" s="36"/>
      <c r="N61967" s="36"/>
    </row>
    <row r="61968" spans="12:14" x14ac:dyDescent="0.25">
      <c r="L61968" s="36"/>
      <c r="M61968" s="36"/>
      <c r="N61968" s="36"/>
    </row>
    <row r="61969" spans="12:14" x14ac:dyDescent="0.25">
      <c r="L61969" s="36"/>
      <c r="M61969" s="36"/>
      <c r="N61969" s="36"/>
    </row>
    <row r="61970" spans="12:14" x14ac:dyDescent="0.25">
      <c r="L61970" s="36"/>
      <c r="M61970" s="36"/>
      <c r="N61970" s="36"/>
    </row>
    <row r="61971" spans="12:14" x14ac:dyDescent="0.25">
      <c r="L61971" s="36"/>
      <c r="M61971" s="36"/>
      <c r="N61971" s="36"/>
    </row>
    <row r="61972" spans="12:14" x14ac:dyDescent="0.25">
      <c r="L61972" s="36"/>
      <c r="M61972" s="36"/>
      <c r="N61972" s="36"/>
    </row>
    <row r="61973" spans="12:14" x14ac:dyDescent="0.25">
      <c r="L61973" s="36"/>
      <c r="M61973" s="36"/>
      <c r="N61973" s="36"/>
    </row>
    <row r="61974" spans="12:14" x14ac:dyDescent="0.25">
      <c r="L61974" s="36"/>
      <c r="M61974" s="36"/>
      <c r="N61974" s="36"/>
    </row>
    <row r="61975" spans="12:14" x14ac:dyDescent="0.25">
      <c r="L61975" s="36"/>
      <c r="M61975" s="36"/>
      <c r="N61975" s="36"/>
    </row>
    <row r="61976" spans="12:14" x14ac:dyDescent="0.25">
      <c r="L61976" s="36"/>
      <c r="M61976" s="36"/>
      <c r="N61976" s="36"/>
    </row>
    <row r="61977" spans="12:14" x14ac:dyDescent="0.25">
      <c r="L61977" s="36"/>
      <c r="M61977" s="36"/>
      <c r="N61977" s="36"/>
    </row>
    <row r="61978" spans="12:14" x14ac:dyDescent="0.25">
      <c r="L61978" s="36"/>
      <c r="M61978" s="36"/>
      <c r="N61978" s="36"/>
    </row>
    <row r="61979" spans="12:14" x14ac:dyDescent="0.25">
      <c r="L61979" s="36"/>
      <c r="M61979" s="36"/>
      <c r="N61979" s="36"/>
    </row>
    <row r="61980" spans="12:14" x14ac:dyDescent="0.25">
      <c r="L61980" s="36"/>
      <c r="M61980" s="36"/>
      <c r="N61980" s="36"/>
    </row>
    <row r="61981" spans="12:14" x14ac:dyDescent="0.25">
      <c r="L61981" s="36"/>
      <c r="M61981" s="36"/>
      <c r="N61981" s="36"/>
    </row>
    <row r="61982" spans="12:14" x14ac:dyDescent="0.25">
      <c r="L61982" s="36"/>
      <c r="M61982" s="36"/>
      <c r="N61982" s="36"/>
    </row>
    <row r="61983" spans="12:14" x14ac:dyDescent="0.25">
      <c r="L61983" s="36"/>
      <c r="M61983" s="36"/>
      <c r="N61983" s="36"/>
    </row>
    <row r="61984" spans="12:14" x14ac:dyDescent="0.25">
      <c r="L61984" s="36"/>
      <c r="M61984" s="36"/>
      <c r="N61984" s="36"/>
    </row>
    <row r="61985" spans="12:14" x14ac:dyDescent="0.25">
      <c r="L61985" s="36"/>
      <c r="M61985" s="36"/>
      <c r="N61985" s="36"/>
    </row>
    <row r="61986" spans="12:14" x14ac:dyDescent="0.25">
      <c r="L61986" s="36"/>
      <c r="M61986" s="36"/>
      <c r="N61986" s="36"/>
    </row>
    <row r="61987" spans="12:14" x14ac:dyDescent="0.25">
      <c r="L61987" s="36"/>
      <c r="M61987" s="36"/>
      <c r="N61987" s="36"/>
    </row>
    <row r="61988" spans="12:14" x14ac:dyDescent="0.25">
      <c r="L61988" s="36"/>
      <c r="M61988" s="36"/>
      <c r="N61988" s="36"/>
    </row>
    <row r="61989" spans="12:14" x14ac:dyDescent="0.25">
      <c r="L61989" s="36"/>
      <c r="M61989" s="36"/>
      <c r="N61989" s="36"/>
    </row>
    <row r="61990" spans="12:14" x14ac:dyDescent="0.25">
      <c r="L61990" s="36"/>
      <c r="M61990" s="36"/>
      <c r="N61990" s="36"/>
    </row>
    <row r="61991" spans="12:14" x14ac:dyDescent="0.25">
      <c r="L61991" s="36"/>
      <c r="M61991" s="36"/>
      <c r="N61991" s="36"/>
    </row>
    <row r="61992" spans="12:14" x14ac:dyDescent="0.25">
      <c r="L61992" s="36"/>
      <c r="M61992" s="36"/>
      <c r="N61992" s="36"/>
    </row>
    <row r="61993" spans="12:14" x14ac:dyDescent="0.25">
      <c r="L61993" s="36"/>
      <c r="M61993" s="36"/>
      <c r="N61993" s="36"/>
    </row>
    <row r="61994" spans="12:14" x14ac:dyDescent="0.25">
      <c r="L61994" s="36"/>
      <c r="M61994" s="36"/>
      <c r="N61994" s="36"/>
    </row>
    <row r="61995" spans="12:14" x14ac:dyDescent="0.25">
      <c r="L61995" s="36"/>
      <c r="M61995" s="36"/>
      <c r="N61995" s="36"/>
    </row>
    <row r="61996" spans="12:14" x14ac:dyDescent="0.25">
      <c r="L61996" s="36"/>
      <c r="M61996" s="36"/>
      <c r="N61996" s="36"/>
    </row>
    <row r="61997" spans="12:14" x14ac:dyDescent="0.25">
      <c r="L61997" s="36"/>
      <c r="M61997" s="36"/>
      <c r="N61997" s="36"/>
    </row>
    <row r="61998" spans="12:14" x14ac:dyDescent="0.25">
      <c r="L61998" s="36"/>
      <c r="M61998" s="36"/>
      <c r="N61998" s="36"/>
    </row>
    <row r="61999" spans="12:14" x14ac:dyDescent="0.25">
      <c r="L61999" s="36"/>
      <c r="M61999" s="36"/>
      <c r="N61999" s="36"/>
    </row>
    <row r="62000" spans="12:14" x14ac:dyDescent="0.25">
      <c r="L62000" s="36"/>
      <c r="M62000" s="36"/>
      <c r="N62000" s="36"/>
    </row>
    <row r="62001" spans="12:14" x14ac:dyDescent="0.25">
      <c r="L62001" s="36"/>
      <c r="M62001" s="36"/>
      <c r="N62001" s="36"/>
    </row>
    <row r="62002" spans="12:14" x14ac:dyDescent="0.25">
      <c r="L62002" s="36"/>
      <c r="M62002" s="36"/>
      <c r="N62002" s="36"/>
    </row>
    <row r="62003" spans="12:14" x14ac:dyDescent="0.25">
      <c r="L62003" s="36"/>
      <c r="M62003" s="36"/>
      <c r="N62003" s="36"/>
    </row>
    <row r="62004" spans="12:14" x14ac:dyDescent="0.25">
      <c r="L62004" s="36"/>
      <c r="M62004" s="36"/>
      <c r="N62004" s="36"/>
    </row>
    <row r="62005" spans="12:14" x14ac:dyDescent="0.25">
      <c r="L62005" s="36"/>
      <c r="M62005" s="36"/>
      <c r="N62005" s="36"/>
    </row>
    <row r="62006" spans="12:14" x14ac:dyDescent="0.25">
      <c r="L62006" s="36"/>
      <c r="M62006" s="36"/>
      <c r="N62006" s="36"/>
    </row>
    <row r="62007" spans="12:14" x14ac:dyDescent="0.25">
      <c r="L62007" s="36"/>
      <c r="M62007" s="36"/>
      <c r="N62007" s="36"/>
    </row>
    <row r="62008" spans="12:14" x14ac:dyDescent="0.25">
      <c r="L62008" s="36"/>
      <c r="M62008" s="36"/>
      <c r="N62008" s="36"/>
    </row>
    <row r="62009" spans="12:14" x14ac:dyDescent="0.25">
      <c r="L62009" s="36"/>
      <c r="M62009" s="36"/>
      <c r="N62009" s="36"/>
    </row>
    <row r="62010" spans="12:14" x14ac:dyDescent="0.25">
      <c r="L62010" s="36"/>
      <c r="M62010" s="36"/>
      <c r="N62010" s="36"/>
    </row>
    <row r="62011" spans="12:14" x14ac:dyDescent="0.25">
      <c r="L62011" s="36"/>
      <c r="M62011" s="36"/>
      <c r="N62011" s="36"/>
    </row>
    <row r="62012" spans="12:14" x14ac:dyDescent="0.25">
      <c r="L62012" s="36"/>
      <c r="M62012" s="36"/>
      <c r="N62012" s="36"/>
    </row>
    <row r="62013" spans="12:14" x14ac:dyDescent="0.25">
      <c r="L62013" s="36"/>
      <c r="M62013" s="36"/>
      <c r="N62013" s="36"/>
    </row>
    <row r="62014" spans="12:14" x14ac:dyDescent="0.25">
      <c r="L62014" s="36"/>
      <c r="M62014" s="36"/>
      <c r="N62014" s="36"/>
    </row>
    <row r="62015" spans="12:14" x14ac:dyDescent="0.25">
      <c r="L62015" s="36"/>
      <c r="M62015" s="36"/>
      <c r="N62015" s="36"/>
    </row>
    <row r="62016" spans="12:14" x14ac:dyDescent="0.25">
      <c r="L62016" s="36"/>
      <c r="M62016" s="36"/>
      <c r="N62016" s="36"/>
    </row>
    <row r="62017" spans="12:14" x14ac:dyDescent="0.25">
      <c r="L62017" s="36"/>
      <c r="M62017" s="36"/>
      <c r="N62017" s="36"/>
    </row>
    <row r="62018" spans="12:14" x14ac:dyDescent="0.25">
      <c r="L62018" s="36"/>
      <c r="M62018" s="36"/>
      <c r="N62018" s="36"/>
    </row>
    <row r="62019" spans="12:14" x14ac:dyDescent="0.25">
      <c r="L62019" s="36"/>
      <c r="M62019" s="36"/>
      <c r="N62019" s="36"/>
    </row>
    <row r="62020" spans="12:14" x14ac:dyDescent="0.25">
      <c r="L62020" s="36"/>
      <c r="M62020" s="36"/>
      <c r="N62020" s="36"/>
    </row>
    <row r="62021" spans="12:14" x14ac:dyDescent="0.25">
      <c r="L62021" s="36"/>
      <c r="M62021" s="36"/>
      <c r="N62021" s="36"/>
    </row>
    <row r="62022" spans="12:14" x14ac:dyDescent="0.25">
      <c r="L62022" s="36"/>
      <c r="M62022" s="36"/>
      <c r="N62022" s="36"/>
    </row>
    <row r="62023" spans="12:14" x14ac:dyDescent="0.25">
      <c r="L62023" s="36"/>
      <c r="M62023" s="36"/>
      <c r="N62023" s="36"/>
    </row>
    <row r="62024" spans="12:14" x14ac:dyDescent="0.25">
      <c r="L62024" s="36"/>
      <c r="M62024" s="36"/>
      <c r="N62024" s="36"/>
    </row>
    <row r="62025" spans="12:14" x14ac:dyDescent="0.25">
      <c r="L62025" s="36"/>
      <c r="M62025" s="36"/>
      <c r="N62025" s="36"/>
    </row>
    <row r="62026" spans="12:14" x14ac:dyDescent="0.25">
      <c r="L62026" s="36"/>
      <c r="M62026" s="36"/>
      <c r="N62026" s="36"/>
    </row>
    <row r="62027" spans="12:14" x14ac:dyDescent="0.25">
      <c r="L62027" s="36"/>
      <c r="M62027" s="36"/>
      <c r="N62027" s="36"/>
    </row>
    <row r="62028" spans="12:14" x14ac:dyDescent="0.25">
      <c r="L62028" s="36"/>
      <c r="M62028" s="36"/>
      <c r="N62028" s="36"/>
    </row>
    <row r="62029" spans="12:14" x14ac:dyDescent="0.25">
      <c r="L62029" s="36"/>
      <c r="M62029" s="36"/>
      <c r="N62029" s="36"/>
    </row>
    <row r="62030" spans="12:14" x14ac:dyDescent="0.25">
      <c r="L62030" s="36"/>
      <c r="M62030" s="36"/>
      <c r="N62030" s="36"/>
    </row>
    <row r="62031" spans="12:14" x14ac:dyDescent="0.25">
      <c r="L62031" s="36"/>
      <c r="M62031" s="36"/>
      <c r="N62031" s="36"/>
    </row>
    <row r="62032" spans="12:14" x14ac:dyDescent="0.25">
      <c r="L62032" s="36"/>
      <c r="M62032" s="36"/>
      <c r="N62032" s="36"/>
    </row>
    <row r="62033" spans="12:14" x14ac:dyDescent="0.25">
      <c r="L62033" s="36"/>
      <c r="M62033" s="36"/>
      <c r="N62033" s="36"/>
    </row>
    <row r="62034" spans="12:14" x14ac:dyDescent="0.25">
      <c r="L62034" s="36"/>
      <c r="M62034" s="36"/>
      <c r="N62034" s="36"/>
    </row>
    <row r="62035" spans="12:14" x14ac:dyDescent="0.25">
      <c r="L62035" s="36"/>
      <c r="M62035" s="36"/>
      <c r="N62035" s="36"/>
    </row>
    <row r="62036" spans="12:14" x14ac:dyDescent="0.25">
      <c r="L62036" s="36"/>
      <c r="M62036" s="36"/>
      <c r="N62036" s="36"/>
    </row>
    <row r="62037" spans="12:14" x14ac:dyDescent="0.25">
      <c r="L62037" s="36"/>
      <c r="M62037" s="36"/>
      <c r="N62037" s="36"/>
    </row>
    <row r="62038" spans="12:14" x14ac:dyDescent="0.25">
      <c r="L62038" s="36"/>
      <c r="M62038" s="36"/>
      <c r="N62038" s="36"/>
    </row>
    <row r="62039" spans="12:14" x14ac:dyDescent="0.25">
      <c r="L62039" s="36"/>
      <c r="M62039" s="36"/>
      <c r="N62039" s="36"/>
    </row>
    <row r="62040" spans="12:14" x14ac:dyDescent="0.25">
      <c r="L62040" s="36"/>
      <c r="M62040" s="36"/>
      <c r="N62040" s="36"/>
    </row>
    <row r="62041" spans="12:14" x14ac:dyDescent="0.25">
      <c r="L62041" s="36"/>
      <c r="M62041" s="36"/>
      <c r="N62041" s="36"/>
    </row>
    <row r="62042" spans="12:14" x14ac:dyDescent="0.25">
      <c r="L62042" s="36"/>
      <c r="M62042" s="36"/>
      <c r="N62042" s="36"/>
    </row>
    <row r="62043" spans="12:14" x14ac:dyDescent="0.25">
      <c r="L62043" s="36"/>
      <c r="M62043" s="36"/>
      <c r="N62043" s="36"/>
    </row>
    <row r="62044" spans="12:14" x14ac:dyDescent="0.25">
      <c r="L62044" s="36"/>
      <c r="M62044" s="36"/>
      <c r="N62044" s="36"/>
    </row>
    <row r="62045" spans="12:14" x14ac:dyDescent="0.25">
      <c r="L62045" s="36"/>
      <c r="M62045" s="36"/>
      <c r="N62045" s="36"/>
    </row>
    <row r="62046" spans="12:14" x14ac:dyDescent="0.25">
      <c r="L62046" s="36"/>
      <c r="M62046" s="36"/>
      <c r="N62046" s="36"/>
    </row>
    <row r="62047" spans="12:14" x14ac:dyDescent="0.25">
      <c r="L62047" s="36"/>
      <c r="M62047" s="36"/>
      <c r="N62047" s="36"/>
    </row>
    <row r="62048" spans="12:14" x14ac:dyDescent="0.25">
      <c r="L62048" s="36"/>
      <c r="M62048" s="36"/>
      <c r="N62048" s="36"/>
    </row>
    <row r="62049" spans="12:14" x14ac:dyDescent="0.25">
      <c r="L62049" s="36"/>
      <c r="M62049" s="36"/>
      <c r="N62049" s="36"/>
    </row>
    <row r="62050" spans="12:14" x14ac:dyDescent="0.25">
      <c r="L62050" s="36"/>
      <c r="M62050" s="36"/>
      <c r="N62050" s="36"/>
    </row>
    <row r="62051" spans="12:14" x14ac:dyDescent="0.25">
      <c r="L62051" s="36"/>
      <c r="M62051" s="36"/>
      <c r="N62051" s="36"/>
    </row>
    <row r="62052" spans="12:14" x14ac:dyDescent="0.25">
      <c r="L62052" s="36"/>
      <c r="M62052" s="36"/>
      <c r="N62052" s="36"/>
    </row>
    <row r="62053" spans="12:14" x14ac:dyDescent="0.25">
      <c r="L62053" s="36"/>
      <c r="M62053" s="36"/>
      <c r="N62053" s="36"/>
    </row>
    <row r="62054" spans="12:14" x14ac:dyDescent="0.25">
      <c r="L62054" s="36"/>
      <c r="M62054" s="36"/>
      <c r="N62054" s="36"/>
    </row>
    <row r="62055" spans="12:14" x14ac:dyDescent="0.25">
      <c r="L62055" s="36"/>
      <c r="M62055" s="36"/>
      <c r="N62055" s="36"/>
    </row>
    <row r="62056" spans="12:14" x14ac:dyDescent="0.25">
      <c r="L62056" s="36"/>
      <c r="M62056" s="36"/>
      <c r="N62056" s="36"/>
    </row>
    <row r="62057" spans="12:14" x14ac:dyDescent="0.25">
      <c r="L62057" s="36"/>
      <c r="M62057" s="36"/>
      <c r="N62057" s="36"/>
    </row>
    <row r="62058" spans="12:14" x14ac:dyDescent="0.25">
      <c r="L62058" s="36"/>
      <c r="M62058" s="36"/>
      <c r="N62058" s="36"/>
    </row>
    <row r="62059" spans="12:14" x14ac:dyDescent="0.25">
      <c r="L62059" s="36"/>
      <c r="M62059" s="36"/>
      <c r="N62059" s="36"/>
    </row>
    <row r="62060" spans="12:14" x14ac:dyDescent="0.25">
      <c r="L62060" s="36"/>
      <c r="M62060" s="36"/>
      <c r="N62060" s="36"/>
    </row>
    <row r="62061" spans="12:14" x14ac:dyDescent="0.25">
      <c r="L62061" s="36"/>
      <c r="M62061" s="36"/>
      <c r="N62061" s="36"/>
    </row>
    <row r="62062" spans="12:14" x14ac:dyDescent="0.25">
      <c r="L62062" s="36"/>
      <c r="M62062" s="36"/>
      <c r="N62062" s="36"/>
    </row>
    <row r="62063" spans="12:14" x14ac:dyDescent="0.25">
      <c r="L62063" s="36"/>
      <c r="M62063" s="36"/>
      <c r="N62063" s="36"/>
    </row>
    <row r="62064" spans="12:14" x14ac:dyDescent="0.25">
      <c r="L62064" s="36"/>
      <c r="M62064" s="36"/>
      <c r="N62064" s="36"/>
    </row>
    <row r="62065" spans="12:14" x14ac:dyDescent="0.25">
      <c r="L62065" s="36"/>
      <c r="M62065" s="36"/>
      <c r="N62065" s="36"/>
    </row>
    <row r="62066" spans="12:14" x14ac:dyDescent="0.25">
      <c r="L62066" s="36"/>
      <c r="M62066" s="36"/>
      <c r="N62066" s="36"/>
    </row>
    <row r="62067" spans="12:14" x14ac:dyDescent="0.25">
      <c r="L62067" s="36"/>
      <c r="M62067" s="36"/>
      <c r="N62067" s="36"/>
    </row>
    <row r="62068" spans="12:14" x14ac:dyDescent="0.25">
      <c r="L62068" s="36"/>
      <c r="M62068" s="36"/>
      <c r="N62068" s="36"/>
    </row>
    <row r="62069" spans="12:14" x14ac:dyDescent="0.25">
      <c r="L62069" s="36"/>
      <c r="M62069" s="36"/>
      <c r="N62069" s="36"/>
    </row>
    <row r="62070" spans="12:14" x14ac:dyDescent="0.25">
      <c r="L62070" s="36"/>
      <c r="M62070" s="36"/>
      <c r="N62070" s="36"/>
    </row>
    <row r="62071" spans="12:14" x14ac:dyDescent="0.25">
      <c r="L62071" s="36"/>
      <c r="M62071" s="36"/>
      <c r="N62071" s="36"/>
    </row>
    <row r="62072" spans="12:14" x14ac:dyDescent="0.25">
      <c r="L62072" s="36"/>
      <c r="M62072" s="36"/>
      <c r="N62072" s="36"/>
    </row>
    <row r="62073" spans="12:14" x14ac:dyDescent="0.25">
      <c r="L62073" s="36"/>
      <c r="M62073" s="36"/>
      <c r="N62073" s="36"/>
    </row>
    <row r="62074" spans="12:14" x14ac:dyDescent="0.25">
      <c r="L62074" s="36"/>
      <c r="M62074" s="36"/>
      <c r="N62074" s="36"/>
    </row>
    <row r="62075" spans="12:14" x14ac:dyDescent="0.25">
      <c r="L62075" s="36"/>
      <c r="M62075" s="36"/>
      <c r="N62075" s="36"/>
    </row>
    <row r="62076" spans="12:14" x14ac:dyDescent="0.25">
      <c r="L62076" s="36"/>
      <c r="M62076" s="36"/>
      <c r="N62076" s="36"/>
    </row>
    <row r="62077" spans="12:14" x14ac:dyDescent="0.25">
      <c r="L62077" s="36"/>
      <c r="M62077" s="36"/>
      <c r="N62077" s="36"/>
    </row>
    <row r="62078" spans="12:14" x14ac:dyDescent="0.25">
      <c r="L62078" s="36"/>
      <c r="M62078" s="36"/>
      <c r="N62078" s="36"/>
    </row>
    <row r="62079" spans="12:14" x14ac:dyDescent="0.25">
      <c r="L62079" s="36"/>
      <c r="M62079" s="36"/>
      <c r="N62079" s="36"/>
    </row>
    <row r="62080" spans="12:14" x14ac:dyDescent="0.25">
      <c r="L62080" s="36"/>
      <c r="M62080" s="36"/>
      <c r="N62080" s="36"/>
    </row>
    <row r="62081" spans="12:14" x14ac:dyDescent="0.25">
      <c r="L62081" s="36"/>
      <c r="M62081" s="36"/>
      <c r="N62081" s="36"/>
    </row>
    <row r="62082" spans="12:14" x14ac:dyDescent="0.25">
      <c r="L62082" s="36"/>
      <c r="M62082" s="36"/>
      <c r="N62082" s="36"/>
    </row>
    <row r="62083" spans="12:14" x14ac:dyDescent="0.25">
      <c r="L62083" s="36"/>
      <c r="M62083" s="36"/>
      <c r="N62083" s="36"/>
    </row>
    <row r="62084" spans="12:14" x14ac:dyDescent="0.25">
      <c r="L62084" s="36"/>
      <c r="M62084" s="36"/>
      <c r="N62084" s="36"/>
    </row>
    <row r="62085" spans="12:14" x14ac:dyDescent="0.25">
      <c r="L62085" s="36"/>
      <c r="M62085" s="36"/>
      <c r="N62085" s="36"/>
    </row>
    <row r="62086" spans="12:14" x14ac:dyDescent="0.25">
      <c r="L62086" s="36"/>
      <c r="M62086" s="36"/>
      <c r="N62086" s="36"/>
    </row>
    <row r="62087" spans="12:14" x14ac:dyDescent="0.25">
      <c r="L62087" s="36"/>
      <c r="M62087" s="36"/>
      <c r="N62087" s="36"/>
    </row>
    <row r="62088" spans="12:14" x14ac:dyDescent="0.25">
      <c r="L62088" s="36"/>
      <c r="M62088" s="36"/>
      <c r="N62088" s="36"/>
    </row>
    <row r="62089" spans="12:14" x14ac:dyDescent="0.25">
      <c r="L62089" s="36"/>
      <c r="M62089" s="36"/>
      <c r="N62089" s="36"/>
    </row>
    <row r="62090" spans="12:14" x14ac:dyDescent="0.25">
      <c r="L62090" s="36"/>
      <c r="M62090" s="36"/>
      <c r="N62090" s="36"/>
    </row>
    <row r="62091" spans="12:14" x14ac:dyDescent="0.25">
      <c r="L62091" s="36"/>
      <c r="M62091" s="36"/>
      <c r="N62091" s="36"/>
    </row>
    <row r="62092" spans="12:14" x14ac:dyDescent="0.25">
      <c r="L62092" s="36"/>
      <c r="M62092" s="36"/>
      <c r="N62092" s="36"/>
    </row>
    <row r="62093" spans="12:14" x14ac:dyDescent="0.25">
      <c r="L62093" s="36"/>
      <c r="M62093" s="36"/>
      <c r="N62093" s="36"/>
    </row>
    <row r="62094" spans="12:14" x14ac:dyDescent="0.25">
      <c r="L62094" s="36"/>
      <c r="M62094" s="36"/>
      <c r="N62094" s="36"/>
    </row>
    <row r="62095" spans="12:14" x14ac:dyDescent="0.25">
      <c r="L62095" s="36"/>
      <c r="M62095" s="36"/>
      <c r="N62095" s="36"/>
    </row>
    <row r="62096" spans="12:14" x14ac:dyDescent="0.25">
      <c r="L62096" s="36"/>
      <c r="M62096" s="36"/>
      <c r="N62096" s="36"/>
    </row>
    <row r="62097" spans="12:14" x14ac:dyDescent="0.25">
      <c r="L62097" s="36"/>
      <c r="M62097" s="36"/>
      <c r="N62097" s="36"/>
    </row>
    <row r="62098" spans="12:14" x14ac:dyDescent="0.25">
      <c r="L62098" s="36"/>
      <c r="M62098" s="36"/>
      <c r="N62098" s="36"/>
    </row>
    <row r="62099" spans="12:14" x14ac:dyDescent="0.25">
      <c r="L62099" s="36"/>
      <c r="M62099" s="36"/>
      <c r="N62099" s="36"/>
    </row>
    <row r="62100" spans="12:14" x14ac:dyDescent="0.25">
      <c r="L62100" s="36"/>
      <c r="M62100" s="36"/>
      <c r="N62100" s="36"/>
    </row>
    <row r="62101" spans="12:14" x14ac:dyDescent="0.25">
      <c r="L62101" s="36"/>
      <c r="M62101" s="36"/>
      <c r="N62101" s="36"/>
    </row>
    <row r="62102" spans="12:14" x14ac:dyDescent="0.25">
      <c r="L62102" s="36"/>
      <c r="M62102" s="36"/>
      <c r="N62102" s="36"/>
    </row>
    <row r="62103" spans="12:14" x14ac:dyDescent="0.25">
      <c r="L62103" s="36"/>
      <c r="M62103" s="36"/>
      <c r="N62103" s="36"/>
    </row>
    <row r="62104" spans="12:14" x14ac:dyDescent="0.25">
      <c r="L62104" s="36"/>
      <c r="M62104" s="36"/>
      <c r="N62104" s="36"/>
    </row>
    <row r="62105" spans="12:14" x14ac:dyDescent="0.25">
      <c r="L62105" s="36"/>
      <c r="M62105" s="36"/>
      <c r="N62105" s="36"/>
    </row>
    <row r="62106" spans="12:14" x14ac:dyDescent="0.25">
      <c r="L62106" s="36"/>
      <c r="M62106" s="36"/>
      <c r="N62106" s="36"/>
    </row>
    <row r="62107" spans="12:14" x14ac:dyDescent="0.25">
      <c r="L62107" s="36"/>
      <c r="M62107" s="36"/>
      <c r="N62107" s="36"/>
    </row>
    <row r="62108" spans="12:14" x14ac:dyDescent="0.25">
      <c r="L62108" s="36"/>
      <c r="M62108" s="36"/>
      <c r="N62108" s="36"/>
    </row>
    <row r="62109" spans="12:14" x14ac:dyDescent="0.25">
      <c r="L62109" s="36"/>
      <c r="M62109" s="36"/>
      <c r="N62109" s="36"/>
    </row>
    <row r="62110" spans="12:14" x14ac:dyDescent="0.25">
      <c r="L62110" s="36"/>
      <c r="M62110" s="36"/>
      <c r="N62110" s="36"/>
    </row>
    <row r="62111" spans="12:14" x14ac:dyDescent="0.25">
      <c r="L62111" s="36"/>
      <c r="M62111" s="36"/>
      <c r="N62111" s="36"/>
    </row>
    <row r="62112" spans="12:14" x14ac:dyDescent="0.25">
      <c r="L62112" s="36"/>
      <c r="M62112" s="36"/>
      <c r="N62112" s="36"/>
    </row>
    <row r="62113" spans="12:14" x14ac:dyDescent="0.25">
      <c r="L62113" s="36"/>
      <c r="M62113" s="36"/>
      <c r="N62113" s="36"/>
    </row>
    <row r="62114" spans="12:14" x14ac:dyDescent="0.25">
      <c r="L62114" s="36"/>
      <c r="M62114" s="36"/>
      <c r="N62114" s="36"/>
    </row>
    <row r="62115" spans="12:14" x14ac:dyDescent="0.25">
      <c r="L62115" s="36"/>
      <c r="M62115" s="36"/>
      <c r="N62115" s="36"/>
    </row>
    <row r="62116" spans="12:14" x14ac:dyDescent="0.25">
      <c r="L62116" s="36"/>
      <c r="M62116" s="36"/>
      <c r="N62116" s="36"/>
    </row>
    <row r="62117" spans="12:14" x14ac:dyDescent="0.25">
      <c r="L62117" s="36"/>
      <c r="M62117" s="36"/>
      <c r="N62117" s="36"/>
    </row>
    <row r="62118" spans="12:14" x14ac:dyDescent="0.25">
      <c r="L62118" s="36"/>
      <c r="M62118" s="36"/>
      <c r="N62118" s="36"/>
    </row>
    <row r="62119" spans="12:14" x14ac:dyDescent="0.25">
      <c r="L62119" s="36"/>
      <c r="M62119" s="36"/>
      <c r="N62119" s="36"/>
    </row>
    <row r="62120" spans="12:14" x14ac:dyDescent="0.25">
      <c r="L62120" s="36"/>
      <c r="M62120" s="36"/>
      <c r="N62120" s="36"/>
    </row>
    <row r="62121" spans="12:14" x14ac:dyDescent="0.25">
      <c r="L62121" s="36"/>
      <c r="M62121" s="36"/>
      <c r="N62121" s="36"/>
    </row>
    <row r="62122" spans="12:14" x14ac:dyDescent="0.25">
      <c r="L62122" s="36"/>
      <c r="M62122" s="36"/>
      <c r="N62122" s="36"/>
    </row>
    <row r="62123" spans="12:14" x14ac:dyDescent="0.25">
      <c r="L62123" s="36"/>
      <c r="M62123" s="36"/>
      <c r="N62123" s="36"/>
    </row>
    <row r="62124" spans="12:14" x14ac:dyDescent="0.25">
      <c r="L62124" s="36"/>
      <c r="M62124" s="36"/>
      <c r="N62124" s="36"/>
    </row>
    <row r="62125" spans="12:14" x14ac:dyDescent="0.25">
      <c r="L62125" s="36"/>
      <c r="M62125" s="36"/>
      <c r="N62125" s="36"/>
    </row>
    <row r="62126" spans="12:14" x14ac:dyDescent="0.25">
      <c r="L62126" s="36"/>
      <c r="M62126" s="36"/>
      <c r="N62126" s="36"/>
    </row>
    <row r="62127" spans="12:14" x14ac:dyDescent="0.25">
      <c r="L62127" s="36"/>
      <c r="M62127" s="36"/>
      <c r="N62127" s="36"/>
    </row>
    <row r="62128" spans="12:14" x14ac:dyDescent="0.25">
      <c r="L62128" s="36"/>
      <c r="M62128" s="36"/>
      <c r="N62128" s="36"/>
    </row>
    <row r="62129" spans="12:14" x14ac:dyDescent="0.25">
      <c r="L62129" s="36"/>
      <c r="M62129" s="36"/>
      <c r="N62129" s="36"/>
    </row>
    <row r="62130" spans="12:14" x14ac:dyDescent="0.25">
      <c r="L62130" s="36"/>
      <c r="M62130" s="36"/>
      <c r="N62130" s="36"/>
    </row>
    <row r="62131" spans="12:14" x14ac:dyDescent="0.25">
      <c r="L62131" s="36"/>
      <c r="M62131" s="36"/>
      <c r="N62131" s="36"/>
    </row>
    <row r="62132" spans="12:14" x14ac:dyDescent="0.25">
      <c r="L62132" s="36"/>
      <c r="M62132" s="36"/>
      <c r="N62132" s="36"/>
    </row>
    <row r="62133" spans="12:14" x14ac:dyDescent="0.25">
      <c r="L62133" s="36"/>
      <c r="M62133" s="36"/>
      <c r="N62133" s="36"/>
    </row>
    <row r="62134" spans="12:14" x14ac:dyDescent="0.25">
      <c r="L62134" s="36"/>
      <c r="M62134" s="36"/>
      <c r="N62134" s="36"/>
    </row>
    <row r="62135" spans="12:14" x14ac:dyDescent="0.25">
      <c r="L62135" s="36"/>
      <c r="M62135" s="36"/>
      <c r="N62135" s="36"/>
    </row>
    <row r="62136" spans="12:14" x14ac:dyDescent="0.25">
      <c r="L62136" s="36"/>
      <c r="M62136" s="36"/>
      <c r="N62136" s="36"/>
    </row>
    <row r="62137" spans="12:14" x14ac:dyDescent="0.25">
      <c r="L62137" s="36"/>
      <c r="M62137" s="36"/>
      <c r="N62137" s="36"/>
    </row>
    <row r="62138" spans="12:14" x14ac:dyDescent="0.25">
      <c r="L62138" s="36"/>
      <c r="M62138" s="36"/>
      <c r="N62138" s="36"/>
    </row>
    <row r="62139" spans="12:14" x14ac:dyDescent="0.25">
      <c r="L62139" s="36"/>
      <c r="M62139" s="36"/>
      <c r="N62139" s="36"/>
    </row>
    <row r="62140" spans="12:14" x14ac:dyDescent="0.25">
      <c r="L62140" s="36"/>
      <c r="M62140" s="36"/>
      <c r="N62140" s="36"/>
    </row>
    <row r="62141" spans="12:14" x14ac:dyDescent="0.25">
      <c r="L62141" s="36"/>
      <c r="M62141" s="36"/>
      <c r="N62141" s="36"/>
    </row>
    <row r="62142" spans="12:14" x14ac:dyDescent="0.25">
      <c r="L62142" s="36"/>
      <c r="M62142" s="36"/>
      <c r="N62142" s="36"/>
    </row>
    <row r="62143" spans="12:14" x14ac:dyDescent="0.25">
      <c r="L62143" s="36"/>
      <c r="M62143" s="36"/>
      <c r="N62143" s="36"/>
    </row>
    <row r="62144" spans="12:14" x14ac:dyDescent="0.25">
      <c r="L62144" s="36"/>
      <c r="M62144" s="36"/>
      <c r="N62144" s="36"/>
    </row>
    <row r="62145" spans="12:14" x14ac:dyDescent="0.25">
      <c r="L62145" s="36"/>
      <c r="M62145" s="36"/>
      <c r="N62145" s="36"/>
    </row>
    <row r="62146" spans="12:14" x14ac:dyDescent="0.25">
      <c r="L62146" s="36"/>
      <c r="M62146" s="36"/>
      <c r="N62146" s="36"/>
    </row>
    <row r="62147" spans="12:14" x14ac:dyDescent="0.25">
      <c r="L62147" s="36"/>
      <c r="M62147" s="36"/>
      <c r="N62147" s="36"/>
    </row>
    <row r="62148" spans="12:14" x14ac:dyDescent="0.25">
      <c r="L62148" s="36"/>
      <c r="M62148" s="36"/>
      <c r="N62148" s="36"/>
    </row>
    <row r="62149" spans="12:14" x14ac:dyDescent="0.25">
      <c r="L62149" s="36"/>
      <c r="M62149" s="36"/>
      <c r="N62149" s="36"/>
    </row>
    <row r="62150" spans="12:14" x14ac:dyDescent="0.25">
      <c r="L62150" s="36"/>
      <c r="M62150" s="36"/>
      <c r="N62150" s="36"/>
    </row>
    <row r="62151" spans="12:14" x14ac:dyDescent="0.25">
      <c r="L62151" s="36"/>
      <c r="M62151" s="36"/>
      <c r="N62151" s="36"/>
    </row>
    <row r="62152" spans="12:14" x14ac:dyDescent="0.25">
      <c r="L62152" s="36"/>
      <c r="M62152" s="36"/>
      <c r="N62152" s="36"/>
    </row>
    <row r="62153" spans="12:14" x14ac:dyDescent="0.25">
      <c r="L62153" s="36"/>
      <c r="M62153" s="36"/>
      <c r="N62153" s="36"/>
    </row>
    <row r="62154" spans="12:14" x14ac:dyDescent="0.25">
      <c r="L62154" s="36"/>
      <c r="M62154" s="36"/>
      <c r="N62154" s="36"/>
    </row>
    <row r="62155" spans="12:14" x14ac:dyDescent="0.25">
      <c r="L62155" s="36"/>
      <c r="M62155" s="36"/>
      <c r="N62155" s="36"/>
    </row>
    <row r="62156" spans="12:14" x14ac:dyDescent="0.25">
      <c r="L62156" s="36"/>
      <c r="M62156" s="36"/>
      <c r="N62156" s="36"/>
    </row>
    <row r="62157" spans="12:14" x14ac:dyDescent="0.25">
      <c r="L62157" s="36"/>
      <c r="M62157" s="36"/>
      <c r="N62157" s="36"/>
    </row>
    <row r="62158" spans="12:14" x14ac:dyDescent="0.25">
      <c r="L62158" s="36"/>
      <c r="M62158" s="36"/>
      <c r="N62158" s="36"/>
    </row>
    <row r="62159" spans="12:14" x14ac:dyDescent="0.25">
      <c r="L62159" s="36"/>
      <c r="M62159" s="36"/>
      <c r="N62159" s="36"/>
    </row>
    <row r="62160" spans="12:14" x14ac:dyDescent="0.25">
      <c r="L62160" s="36"/>
      <c r="M62160" s="36"/>
      <c r="N62160" s="36"/>
    </row>
    <row r="62161" spans="12:14" x14ac:dyDescent="0.25">
      <c r="L62161" s="36"/>
      <c r="M62161" s="36"/>
      <c r="N62161" s="36"/>
    </row>
    <row r="62162" spans="12:14" x14ac:dyDescent="0.25">
      <c r="L62162" s="36"/>
      <c r="M62162" s="36"/>
      <c r="N62162" s="36"/>
    </row>
    <row r="62163" spans="12:14" x14ac:dyDescent="0.25">
      <c r="L62163" s="36"/>
      <c r="M62163" s="36"/>
      <c r="N62163" s="36"/>
    </row>
    <row r="62164" spans="12:14" x14ac:dyDescent="0.25">
      <c r="L62164" s="36"/>
      <c r="M62164" s="36"/>
      <c r="N62164" s="36"/>
    </row>
    <row r="62165" spans="12:14" x14ac:dyDescent="0.25">
      <c r="L62165" s="36"/>
      <c r="M62165" s="36"/>
      <c r="N62165" s="36"/>
    </row>
    <row r="62166" spans="12:14" x14ac:dyDescent="0.25">
      <c r="L62166" s="36"/>
      <c r="M62166" s="36"/>
      <c r="N62166" s="36"/>
    </row>
    <row r="62167" spans="12:14" x14ac:dyDescent="0.25">
      <c r="L62167" s="36"/>
      <c r="M62167" s="36"/>
      <c r="N62167" s="36"/>
    </row>
    <row r="62168" spans="12:14" x14ac:dyDescent="0.25">
      <c r="L62168" s="36"/>
      <c r="M62168" s="36"/>
      <c r="N62168" s="36"/>
    </row>
    <row r="62169" spans="12:14" x14ac:dyDescent="0.25">
      <c r="L62169" s="36"/>
      <c r="M62169" s="36"/>
      <c r="N62169" s="36"/>
    </row>
    <row r="62170" spans="12:14" x14ac:dyDescent="0.25">
      <c r="L62170" s="36"/>
      <c r="M62170" s="36"/>
      <c r="N62170" s="36"/>
    </row>
    <row r="62171" spans="12:14" x14ac:dyDescent="0.25">
      <c r="L62171" s="36"/>
      <c r="M62171" s="36"/>
      <c r="N62171" s="36"/>
    </row>
    <row r="62172" spans="12:14" x14ac:dyDescent="0.25">
      <c r="L62172" s="36"/>
      <c r="M62172" s="36"/>
      <c r="N62172" s="36"/>
    </row>
    <row r="62173" spans="12:14" x14ac:dyDescent="0.25">
      <c r="L62173" s="36"/>
      <c r="M62173" s="36"/>
      <c r="N62173" s="36"/>
    </row>
    <row r="62174" spans="12:14" x14ac:dyDescent="0.25">
      <c r="L62174" s="36"/>
      <c r="M62174" s="36"/>
      <c r="N62174" s="36"/>
    </row>
    <row r="62175" spans="12:14" x14ac:dyDescent="0.25">
      <c r="L62175" s="36"/>
      <c r="M62175" s="36"/>
      <c r="N62175" s="36"/>
    </row>
    <row r="62176" spans="12:14" x14ac:dyDescent="0.25">
      <c r="L62176" s="36"/>
      <c r="M62176" s="36"/>
      <c r="N62176" s="36"/>
    </row>
    <row r="62177" spans="12:14" x14ac:dyDescent="0.25">
      <c r="L62177" s="36"/>
      <c r="M62177" s="36"/>
      <c r="N62177" s="36"/>
    </row>
    <row r="62178" spans="12:14" x14ac:dyDescent="0.25">
      <c r="L62178" s="36"/>
      <c r="M62178" s="36"/>
      <c r="N62178" s="36"/>
    </row>
    <row r="62179" spans="12:14" x14ac:dyDescent="0.25">
      <c r="L62179" s="36"/>
      <c r="M62179" s="36"/>
      <c r="N62179" s="36"/>
    </row>
    <row r="62180" spans="12:14" x14ac:dyDescent="0.25">
      <c r="L62180" s="36"/>
      <c r="M62180" s="36"/>
      <c r="N62180" s="36"/>
    </row>
    <row r="62181" spans="12:14" x14ac:dyDescent="0.25">
      <c r="L62181" s="36"/>
      <c r="M62181" s="36"/>
      <c r="N62181" s="36"/>
    </row>
    <row r="62182" spans="12:14" x14ac:dyDescent="0.25">
      <c r="L62182" s="36"/>
      <c r="M62182" s="36"/>
      <c r="N62182" s="36"/>
    </row>
    <row r="62183" spans="12:14" x14ac:dyDescent="0.25">
      <c r="L62183" s="36"/>
      <c r="M62183" s="36"/>
      <c r="N62183" s="36"/>
    </row>
    <row r="62184" spans="12:14" x14ac:dyDescent="0.25">
      <c r="L62184" s="36"/>
      <c r="M62184" s="36"/>
      <c r="N62184" s="36"/>
    </row>
    <row r="62185" spans="12:14" x14ac:dyDescent="0.25">
      <c r="L62185" s="36"/>
      <c r="M62185" s="36"/>
      <c r="N62185" s="36"/>
    </row>
    <row r="62186" spans="12:14" x14ac:dyDescent="0.25">
      <c r="L62186" s="36"/>
      <c r="M62186" s="36"/>
      <c r="N62186" s="36"/>
    </row>
    <row r="62187" spans="12:14" x14ac:dyDescent="0.25">
      <c r="L62187" s="36"/>
      <c r="M62187" s="36"/>
      <c r="N62187" s="36"/>
    </row>
    <row r="62188" spans="12:14" x14ac:dyDescent="0.25">
      <c r="L62188" s="36"/>
      <c r="M62188" s="36"/>
      <c r="N62188" s="36"/>
    </row>
    <row r="62189" spans="12:14" x14ac:dyDescent="0.25">
      <c r="L62189" s="36"/>
      <c r="M62189" s="36"/>
      <c r="N62189" s="36"/>
    </row>
    <row r="62190" spans="12:14" x14ac:dyDescent="0.25">
      <c r="L62190" s="36"/>
      <c r="M62190" s="36"/>
      <c r="N62190" s="36"/>
    </row>
    <row r="62191" spans="12:14" x14ac:dyDescent="0.25">
      <c r="L62191" s="36"/>
      <c r="M62191" s="36"/>
      <c r="N62191" s="36"/>
    </row>
    <row r="62192" spans="12:14" x14ac:dyDescent="0.25">
      <c r="L62192" s="36"/>
      <c r="M62192" s="36"/>
      <c r="N62192" s="36"/>
    </row>
    <row r="62193" spans="12:14" x14ac:dyDescent="0.25">
      <c r="L62193" s="36"/>
      <c r="M62193" s="36"/>
      <c r="N62193" s="36"/>
    </row>
    <row r="62194" spans="12:14" x14ac:dyDescent="0.25">
      <c r="L62194" s="36"/>
      <c r="M62194" s="36"/>
      <c r="N62194" s="36"/>
    </row>
    <row r="62195" spans="12:14" x14ac:dyDescent="0.25">
      <c r="L62195" s="36"/>
      <c r="M62195" s="36"/>
      <c r="N62195" s="36"/>
    </row>
    <row r="62196" spans="12:14" x14ac:dyDescent="0.25">
      <c r="L62196" s="36"/>
      <c r="M62196" s="36"/>
      <c r="N62196" s="36"/>
    </row>
    <row r="62197" spans="12:14" x14ac:dyDescent="0.25">
      <c r="L62197" s="36"/>
      <c r="M62197" s="36"/>
      <c r="N62197" s="36"/>
    </row>
    <row r="62198" spans="12:14" x14ac:dyDescent="0.25">
      <c r="L62198" s="36"/>
      <c r="M62198" s="36"/>
      <c r="N62198" s="36"/>
    </row>
    <row r="62199" spans="12:14" x14ac:dyDescent="0.25">
      <c r="L62199" s="36"/>
      <c r="M62199" s="36"/>
      <c r="N62199" s="36"/>
    </row>
    <row r="62200" spans="12:14" x14ac:dyDescent="0.25">
      <c r="L62200" s="36"/>
      <c r="M62200" s="36"/>
      <c r="N62200" s="36"/>
    </row>
    <row r="62201" spans="12:14" x14ac:dyDescent="0.25">
      <c r="L62201" s="36"/>
      <c r="M62201" s="36"/>
      <c r="N62201" s="36"/>
    </row>
    <row r="62202" spans="12:14" x14ac:dyDescent="0.25">
      <c r="L62202" s="36"/>
      <c r="M62202" s="36"/>
      <c r="N62202" s="36"/>
    </row>
    <row r="62203" spans="12:14" x14ac:dyDescent="0.25">
      <c r="L62203" s="36"/>
      <c r="M62203" s="36"/>
      <c r="N62203" s="36"/>
    </row>
    <row r="62204" spans="12:14" x14ac:dyDescent="0.25">
      <c r="L62204" s="36"/>
      <c r="M62204" s="36"/>
      <c r="N62204" s="36"/>
    </row>
    <row r="62205" spans="12:14" x14ac:dyDescent="0.25">
      <c r="L62205" s="36"/>
      <c r="M62205" s="36"/>
      <c r="N62205" s="36"/>
    </row>
    <row r="62206" spans="12:14" x14ac:dyDescent="0.25">
      <c r="L62206" s="36"/>
      <c r="M62206" s="36"/>
      <c r="N62206" s="36"/>
    </row>
    <row r="62207" spans="12:14" x14ac:dyDescent="0.25">
      <c r="L62207" s="36"/>
      <c r="M62207" s="36"/>
      <c r="N62207" s="36"/>
    </row>
    <row r="62208" spans="12:14" x14ac:dyDescent="0.25">
      <c r="L62208" s="36"/>
      <c r="M62208" s="36"/>
      <c r="N62208" s="36"/>
    </row>
    <row r="62209" spans="12:14" x14ac:dyDescent="0.25">
      <c r="L62209" s="36"/>
      <c r="M62209" s="36"/>
      <c r="N62209" s="36"/>
    </row>
    <row r="62210" spans="12:14" x14ac:dyDescent="0.25">
      <c r="L62210" s="36"/>
      <c r="M62210" s="36"/>
      <c r="N62210" s="36"/>
    </row>
    <row r="62211" spans="12:14" x14ac:dyDescent="0.25">
      <c r="L62211" s="36"/>
      <c r="M62211" s="36"/>
      <c r="N62211" s="36"/>
    </row>
    <row r="62212" spans="12:14" x14ac:dyDescent="0.25">
      <c r="L62212" s="36"/>
      <c r="M62212" s="36"/>
      <c r="N62212" s="36"/>
    </row>
    <row r="62213" spans="12:14" x14ac:dyDescent="0.25">
      <c r="L62213" s="36"/>
      <c r="M62213" s="36"/>
      <c r="N62213" s="36"/>
    </row>
    <row r="62214" spans="12:14" x14ac:dyDescent="0.25">
      <c r="L62214" s="36"/>
      <c r="M62214" s="36"/>
      <c r="N62214" s="36"/>
    </row>
    <row r="62215" spans="12:14" x14ac:dyDescent="0.25">
      <c r="L62215" s="36"/>
      <c r="M62215" s="36"/>
      <c r="N62215" s="36"/>
    </row>
    <row r="62216" spans="12:14" x14ac:dyDescent="0.25">
      <c r="L62216" s="36"/>
      <c r="M62216" s="36"/>
      <c r="N62216" s="36"/>
    </row>
    <row r="62217" spans="12:14" x14ac:dyDescent="0.25">
      <c r="L62217" s="36"/>
      <c r="M62217" s="36"/>
      <c r="N62217" s="36"/>
    </row>
    <row r="62218" spans="12:14" x14ac:dyDescent="0.25">
      <c r="L62218" s="36"/>
      <c r="M62218" s="36"/>
      <c r="N62218" s="36"/>
    </row>
    <row r="62219" spans="12:14" x14ac:dyDescent="0.25">
      <c r="L62219" s="36"/>
      <c r="M62219" s="36"/>
      <c r="N62219" s="36"/>
    </row>
    <row r="62220" spans="12:14" x14ac:dyDescent="0.25">
      <c r="L62220" s="36"/>
      <c r="M62220" s="36"/>
      <c r="N62220" s="36"/>
    </row>
    <row r="62221" spans="12:14" x14ac:dyDescent="0.25">
      <c r="L62221" s="36"/>
      <c r="M62221" s="36"/>
      <c r="N62221" s="36"/>
    </row>
    <row r="62222" spans="12:14" x14ac:dyDescent="0.25">
      <c r="L62222" s="36"/>
      <c r="M62222" s="36"/>
      <c r="N62222" s="36"/>
    </row>
    <row r="62223" spans="12:14" x14ac:dyDescent="0.25">
      <c r="L62223" s="36"/>
      <c r="M62223" s="36"/>
      <c r="N62223" s="36"/>
    </row>
    <row r="62224" spans="12:14" x14ac:dyDescent="0.25">
      <c r="L62224" s="36"/>
      <c r="M62224" s="36"/>
      <c r="N62224" s="36"/>
    </row>
    <row r="62225" spans="12:14" x14ac:dyDescent="0.25">
      <c r="L62225" s="36"/>
      <c r="M62225" s="36"/>
      <c r="N62225" s="36"/>
    </row>
    <row r="62226" spans="12:14" x14ac:dyDescent="0.25">
      <c r="L62226" s="36"/>
      <c r="M62226" s="36"/>
      <c r="N62226" s="36"/>
    </row>
    <row r="62227" spans="12:14" x14ac:dyDescent="0.25">
      <c r="L62227" s="36"/>
      <c r="M62227" s="36"/>
      <c r="N62227" s="36"/>
    </row>
    <row r="62228" spans="12:14" x14ac:dyDescent="0.25">
      <c r="L62228" s="36"/>
      <c r="M62228" s="36"/>
      <c r="N62228" s="36"/>
    </row>
    <row r="62229" spans="12:14" x14ac:dyDescent="0.25">
      <c r="L62229" s="36"/>
      <c r="M62229" s="36"/>
      <c r="N62229" s="36"/>
    </row>
    <row r="62230" spans="12:14" x14ac:dyDescent="0.25">
      <c r="L62230" s="36"/>
      <c r="M62230" s="36"/>
      <c r="N62230" s="36"/>
    </row>
    <row r="62231" spans="12:14" x14ac:dyDescent="0.25">
      <c r="L62231" s="36"/>
      <c r="M62231" s="36"/>
      <c r="N62231" s="36"/>
    </row>
    <row r="62232" spans="12:14" x14ac:dyDescent="0.25">
      <c r="L62232" s="36"/>
      <c r="M62232" s="36"/>
      <c r="N62232" s="36"/>
    </row>
    <row r="62233" spans="12:14" x14ac:dyDescent="0.25">
      <c r="L62233" s="36"/>
      <c r="M62233" s="36"/>
      <c r="N62233" s="36"/>
    </row>
    <row r="62234" spans="12:14" x14ac:dyDescent="0.25">
      <c r="L62234" s="36"/>
      <c r="M62234" s="36"/>
      <c r="N62234" s="36"/>
    </row>
    <row r="62235" spans="12:14" x14ac:dyDescent="0.25">
      <c r="L62235" s="36"/>
      <c r="M62235" s="36"/>
      <c r="N62235" s="36"/>
    </row>
    <row r="62236" spans="12:14" x14ac:dyDescent="0.25">
      <c r="L62236" s="36"/>
      <c r="M62236" s="36"/>
      <c r="N62236" s="36"/>
    </row>
    <row r="62237" spans="12:14" x14ac:dyDescent="0.25">
      <c r="L62237" s="36"/>
      <c r="M62237" s="36"/>
      <c r="N62237" s="36"/>
    </row>
    <row r="62238" spans="12:14" x14ac:dyDescent="0.25">
      <c r="L62238" s="36"/>
      <c r="M62238" s="36"/>
      <c r="N62238" s="36"/>
    </row>
    <row r="62239" spans="12:14" x14ac:dyDescent="0.25">
      <c r="L62239" s="36"/>
      <c r="M62239" s="36"/>
      <c r="N62239" s="36"/>
    </row>
    <row r="62240" spans="12:14" x14ac:dyDescent="0.25">
      <c r="L62240" s="36"/>
      <c r="M62240" s="36"/>
      <c r="N62240" s="36"/>
    </row>
    <row r="62241" spans="12:14" x14ac:dyDescent="0.25">
      <c r="L62241" s="36"/>
      <c r="M62241" s="36"/>
      <c r="N62241" s="36"/>
    </row>
    <row r="62242" spans="12:14" x14ac:dyDescent="0.25">
      <c r="L62242" s="36"/>
      <c r="M62242" s="36"/>
      <c r="N62242" s="36"/>
    </row>
    <row r="62243" spans="12:14" x14ac:dyDescent="0.25">
      <c r="L62243" s="36"/>
      <c r="M62243" s="36"/>
      <c r="N62243" s="36"/>
    </row>
    <row r="62244" spans="12:14" x14ac:dyDescent="0.25">
      <c r="L62244" s="36"/>
      <c r="M62244" s="36"/>
      <c r="N62244" s="36"/>
    </row>
    <row r="62245" spans="12:14" x14ac:dyDescent="0.25">
      <c r="L62245" s="36"/>
      <c r="M62245" s="36"/>
      <c r="N62245" s="36"/>
    </row>
    <row r="62246" spans="12:14" x14ac:dyDescent="0.25">
      <c r="L62246" s="36"/>
      <c r="M62246" s="36"/>
      <c r="N62246" s="36"/>
    </row>
    <row r="62247" spans="12:14" x14ac:dyDescent="0.25">
      <c r="L62247" s="36"/>
      <c r="M62247" s="36"/>
      <c r="N62247" s="36"/>
    </row>
    <row r="62248" spans="12:14" x14ac:dyDescent="0.25">
      <c r="L62248" s="36"/>
      <c r="M62248" s="36"/>
      <c r="N62248" s="36"/>
    </row>
    <row r="62249" spans="12:14" x14ac:dyDescent="0.25">
      <c r="L62249" s="36"/>
      <c r="M62249" s="36"/>
      <c r="N62249" s="36"/>
    </row>
    <row r="62250" spans="12:14" x14ac:dyDescent="0.25">
      <c r="L62250" s="36"/>
      <c r="M62250" s="36"/>
      <c r="N62250" s="36"/>
    </row>
    <row r="62251" spans="12:14" x14ac:dyDescent="0.25">
      <c r="L62251" s="36"/>
      <c r="M62251" s="36"/>
      <c r="N62251" s="36"/>
    </row>
    <row r="62252" spans="12:14" x14ac:dyDescent="0.25">
      <c r="L62252" s="36"/>
      <c r="M62252" s="36"/>
      <c r="N62252" s="36"/>
    </row>
    <row r="62253" spans="12:14" x14ac:dyDescent="0.25">
      <c r="L62253" s="36"/>
      <c r="M62253" s="36"/>
      <c r="N62253" s="36"/>
    </row>
    <row r="62254" spans="12:14" x14ac:dyDescent="0.25">
      <c r="L62254" s="36"/>
      <c r="M62254" s="36"/>
      <c r="N62254" s="36"/>
    </row>
    <row r="62255" spans="12:14" x14ac:dyDescent="0.25">
      <c r="L62255" s="36"/>
      <c r="M62255" s="36"/>
      <c r="N62255" s="36"/>
    </row>
    <row r="62256" spans="12:14" x14ac:dyDescent="0.25">
      <c r="L62256" s="36"/>
      <c r="M62256" s="36"/>
      <c r="N62256" s="36"/>
    </row>
    <row r="62257" spans="12:14" x14ac:dyDescent="0.25">
      <c r="L62257" s="36"/>
      <c r="M62257" s="36"/>
      <c r="N62257" s="36"/>
    </row>
    <row r="62258" spans="12:14" x14ac:dyDescent="0.25">
      <c r="L62258" s="36"/>
      <c r="M62258" s="36"/>
      <c r="N62258" s="36"/>
    </row>
    <row r="62259" spans="12:14" x14ac:dyDescent="0.25">
      <c r="L62259" s="36"/>
      <c r="M62259" s="36"/>
      <c r="N62259" s="36"/>
    </row>
    <row r="62260" spans="12:14" x14ac:dyDescent="0.25">
      <c r="L62260" s="36"/>
      <c r="M62260" s="36"/>
      <c r="N62260" s="36"/>
    </row>
    <row r="62261" spans="12:14" x14ac:dyDescent="0.25">
      <c r="L62261" s="36"/>
      <c r="M62261" s="36"/>
      <c r="N62261" s="36"/>
    </row>
    <row r="62262" spans="12:14" x14ac:dyDescent="0.25">
      <c r="L62262" s="36"/>
      <c r="M62262" s="36"/>
      <c r="N62262" s="36"/>
    </row>
    <row r="62263" spans="12:14" x14ac:dyDescent="0.25">
      <c r="L62263" s="36"/>
      <c r="M62263" s="36"/>
      <c r="N62263" s="36"/>
    </row>
    <row r="62264" spans="12:14" x14ac:dyDescent="0.25">
      <c r="L62264" s="36"/>
      <c r="M62264" s="36"/>
      <c r="N62264" s="36"/>
    </row>
    <row r="62265" spans="12:14" x14ac:dyDescent="0.25">
      <c r="L62265" s="36"/>
      <c r="M62265" s="36"/>
      <c r="N62265" s="36"/>
    </row>
    <row r="62266" spans="12:14" x14ac:dyDescent="0.25">
      <c r="L62266" s="36"/>
      <c r="M62266" s="36"/>
      <c r="N62266" s="36"/>
    </row>
    <row r="62267" spans="12:14" x14ac:dyDescent="0.25">
      <c r="L62267" s="36"/>
      <c r="M62267" s="36"/>
      <c r="N62267" s="36"/>
    </row>
    <row r="62268" spans="12:14" x14ac:dyDescent="0.25">
      <c r="L62268" s="36"/>
      <c r="M62268" s="36"/>
      <c r="N62268" s="36"/>
    </row>
    <row r="62269" spans="12:14" x14ac:dyDescent="0.25">
      <c r="L62269" s="36"/>
      <c r="M62269" s="36"/>
      <c r="N62269" s="36"/>
    </row>
    <row r="62270" spans="12:14" x14ac:dyDescent="0.25">
      <c r="L62270" s="36"/>
      <c r="M62270" s="36"/>
      <c r="N62270" s="36"/>
    </row>
    <row r="62271" spans="12:14" x14ac:dyDescent="0.25">
      <c r="L62271" s="36"/>
      <c r="M62271" s="36"/>
      <c r="N62271" s="36"/>
    </row>
    <row r="62272" spans="12:14" x14ac:dyDescent="0.25">
      <c r="L62272" s="36"/>
      <c r="M62272" s="36"/>
      <c r="N62272" s="36"/>
    </row>
    <row r="62273" spans="12:14" x14ac:dyDescent="0.25">
      <c r="L62273" s="36"/>
      <c r="M62273" s="36"/>
      <c r="N62273" s="36"/>
    </row>
    <row r="62274" spans="12:14" x14ac:dyDescent="0.25">
      <c r="L62274" s="36"/>
      <c r="M62274" s="36"/>
      <c r="N62274" s="36"/>
    </row>
    <row r="62275" spans="12:14" x14ac:dyDescent="0.25">
      <c r="L62275" s="36"/>
      <c r="M62275" s="36"/>
      <c r="N62275" s="36"/>
    </row>
    <row r="62276" spans="12:14" x14ac:dyDescent="0.25">
      <c r="L62276" s="36"/>
      <c r="M62276" s="36"/>
      <c r="N62276" s="36"/>
    </row>
    <row r="62277" spans="12:14" x14ac:dyDescent="0.25">
      <c r="L62277" s="36"/>
      <c r="M62277" s="36"/>
      <c r="N62277" s="36"/>
    </row>
    <row r="62278" spans="12:14" x14ac:dyDescent="0.25">
      <c r="L62278" s="36"/>
      <c r="M62278" s="36"/>
      <c r="N62278" s="36"/>
    </row>
    <row r="62279" spans="12:14" x14ac:dyDescent="0.25">
      <c r="L62279" s="36"/>
      <c r="M62279" s="36"/>
      <c r="N62279" s="36"/>
    </row>
    <row r="62280" spans="12:14" x14ac:dyDescent="0.25">
      <c r="L62280" s="36"/>
      <c r="M62280" s="36"/>
      <c r="N62280" s="36"/>
    </row>
    <row r="62281" spans="12:14" x14ac:dyDescent="0.25">
      <c r="L62281" s="36"/>
      <c r="M62281" s="36"/>
      <c r="N62281" s="36"/>
    </row>
    <row r="62282" spans="12:14" x14ac:dyDescent="0.25">
      <c r="L62282" s="36"/>
      <c r="M62282" s="36"/>
      <c r="N62282" s="36"/>
    </row>
    <row r="62283" spans="12:14" x14ac:dyDescent="0.25">
      <c r="L62283" s="36"/>
      <c r="M62283" s="36"/>
      <c r="N62283" s="36"/>
    </row>
    <row r="62284" spans="12:14" x14ac:dyDescent="0.25">
      <c r="L62284" s="36"/>
      <c r="M62284" s="36"/>
      <c r="N62284" s="36"/>
    </row>
    <row r="62285" spans="12:14" x14ac:dyDescent="0.25">
      <c r="L62285" s="36"/>
      <c r="M62285" s="36"/>
      <c r="N62285" s="36"/>
    </row>
    <row r="62286" spans="12:14" x14ac:dyDescent="0.25">
      <c r="L62286" s="36"/>
      <c r="M62286" s="36"/>
      <c r="N62286" s="36"/>
    </row>
    <row r="62287" spans="12:14" x14ac:dyDescent="0.25">
      <c r="L62287" s="36"/>
      <c r="M62287" s="36"/>
      <c r="N62287" s="36"/>
    </row>
    <row r="62288" spans="12:14" x14ac:dyDescent="0.25">
      <c r="L62288" s="36"/>
      <c r="M62288" s="36"/>
      <c r="N62288" s="36"/>
    </row>
    <row r="62289" spans="12:14" x14ac:dyDescent="0.25">
      <c r="L62289" s="36"/>
      <c r="M62289" s="36"/>
      <c r="N62289" s="36"/>
    </row>
    <row r="62290" spans="12:14" x14ac:dyDescent="0.25">
      <c r="L62290" s="36"/>
      <c r="M62290" s="36"/>
      <c r="N62290" s="36"/>
    </row>
    <row r="62291" spans="12:14" x14ac:dyDescent="0.25">
      <c r="L62291" s="36"/>
      <c r="M62291" s="36"/>
      <c r="N62291" s="36"/>
    </row>
    <row r="62292" spans="12:14" x14ac:dyDescent="0.25">
      <c r="L62292" s="36"/>
      <c r="M62292" s="36"/>
      <c r="N62292" s="36"/>
    </row>
    <row r="62293" spans="12:14" x14ac:dyDescent="0.25">
      <c r="L62293" s="36"/>
      <c r="M62293" s="36"/>
      <c r="N62293" s="36"/>
    </row>
    <row r="62294" spans="12:14" x14ac:dyDescent="0.25">
      <c r="L62294" s="36"/>
      <c r="M62294" s="36"/>
      <c r="N62294" s="36"/>
    </row>
    <row r="62295" spans="12:14" x14ac:dyDescent="0.25">
      <c r="L62295" s="36"/>
      <c r="M62295" s="36"/>
      <c r="N62295" s="36"/>
    </row>
    <row r="62296" spans="12:14" x14ac:dyDescent="0.25">
      <c r="L62296" s="36"/>
      <c r="M62296" s="36"/>
      <c r="N62296" s="36"/>
    </row>
    <row r="62297" spans="12:14" x14ac:dyDescent="0.25">
      <c r="L62297" s="36"/>
      <c r="M62297" s="36"/>
      <c r="N62297" s="36"/>
    </row>
    <row r="62298" spans="12:14" x14ac:dyDescent="0.25">
      <c r="L62298" s="36"/>
      <c r="M62298" s="36"/>
      <c r="N62298" s="36"/>
    </row>
    <row r="62299" spans="12:14" x14ac:dyDescent="0.25">
      <c r="L62299" s="36"/>
      <c r="M62299" s="36"/>
      <c r="N62299" s="36"/>
    </row>
    <row r="62300" spans="12:14" x14ac:dyDescent="0.25">
      <c r="L62300" s="36"/>
      <c r="M62300" s="36"/>
      <c r="N62300" s="36"/>
    </row>
    <row r="62301" spans="12:14" x14ac:dyDescent="0.25">
      <c r="L62301" s="36"/>
      <c r="M62301" s="36"/>
      <c r="N62301" s="36"/>
    </row>
    <row r="62302" spans="12:14" x14ac:dyDescent="0.25">
      <c r="L62302" s="36"/>
      <c r="M62302" s="36"/>
      <c r="N62302" s="36"/>
    </row>
    <row r="62303" spans="12:14" x14ac:dyDescent="0.25">
      <c r="L62303" s="36"/>
      <c r="M62303" s="36"/>
      <c r="N62303" s="36"/>
    </row>
    <row r="62304" spans="12:14" x14ac:dyDescent="0.25">
      <c r="L62304" s="36"/>
      <c r="M62304" s="36"/>
      <c r="N62304" s="36"/>
    </row>
    <row r="62305" spans="12:14" x14ac:dyDescent="0.25">
      <c r="L62305" s="36"/>
      <c r="M62305" s="36"/>
      <c r="N62305" s="36"/>
    </row>
    <row r="62306" spans="12:14" x14ac:dyDescent="0.25">
      <c r="L62306" s="36"/>
      <c r="M62306" s="36"/>
      <c r="N62306" s="36"/>
    </row>
    <row r="62307" spans="12:14" x14ac:dyDescent="0.25">
      <c r="L62307" s="36"/>
      <c r="M62307" s="36"/>
      <c r="N62307" s="36"/>
    </row>
    <row r="62308" spans="12:14" x14ac:dyDescent="0.25">
      <c r="L62308" s="36"/>
      <c r="M62308" s="36"/>
      <c r="N62308" s="36"/>
    </row>
    <row r="62309" spans="12:14" x14ac:dyDescent="0.25">
      <c r="L62309" s="36"/>
      <c r="M62309" s="36"/>
      <c r="N62309" s="36"/>
    </row>
    <row r="62310" spans="12:14" x14ac:dyDescent="0.25">
      <c r="L62310" s="36"/>
      <c r="M62310" s="36"/>
      <c r="N62310" s="36"/>
    </row>
    <row r="62311" spans="12:14" x14ac:dyDescent="0.25">
      <c r="L62311" s="36"/>
      <c r="M62311" s="36"/>
      <c r="N62311" s="36"/>
    </row>
    <row r="62312" spans="12:14" x14ac:dyDescent="0.25">
      <c r="L62312" s="36"/>
      <c r="M62312" s="36"/>
      <c r="N62312" s="36"/>
    </row>
    <row r="62313" spans="12:14" x14ac:dyDescent="0.25">
      <c r="L62313" s="36"/>
      <c r="M62313" s="36"/>
      <c r="N62313" s="36"/>
    </row>
    <row r="62314" spans="12:14" x14ac:dyDescent="0.25">
      <c r="L62314" s="36"/>
      <c r="M62314" s="36"/>
      <c r="N62314" s="36"/>
    </row>
    <row r="62315" spans="12:14" x14ac:dyDescent="0.25">
      <c r="L62315" s="36"/>
      <c r="M62315" s="36"/>
      <c r="N62315" s="36"/>
    </row>
    <row r="62316" spans="12:14" x14ac:dyDescent="0.25">
      <c r="L62316" s="36"/>
      <c r="M62316" s="36"/>
      <c r="N62316" s="36"/>
    </row>
    <row r="62317" spans="12:14" x14ac:dyDescent="0.25">
      <c r="L62317" s="36"/>
      <c r="M62317" s="36"/>
      <c r="N62317" s="36"/>
    </row>
    <row r="62318" spans="12:14" x14ac:dyDescent="0.25">
      <c r="L62318" s="36"/>
      <c r="M62318" s="36"/>
      <c r="N62318" s="36"/>
    </row>
    <row r="62319" spans="12:14" x14ac:dyDescent="0.25">
      <c r="L62319" s="36"/>
      <c r="M62319" s="36"/>
      <c r="N62319" s="36"/>
    </row>
    <row r="62320" spans="12:14" x14ac:dyDescent="0.25">
      <c r="L62320" s="36"/>
      <c r="M62320" s="36"/>
      <c r="N62320" s="36"/>
    </row>
    <row r="62321" spans="12:14" x14ac:dyDescent="0.25">
      <c r="L62321" s="36"/>
      <c r="M62321" s="36"/>
      <c r="N62321" s="36"/>
    </row>
    <row r="62322" spans="12:14" x14ac:dyDescent="0.25">
      <c r="L62322" s="36"/>
      <c r="M62322" s="36"/>
      <c r="N62322" s="36"/>
    </row>
    <row r="62323" spans="12:14" x14ac:dyDescent="0.25">
      <c r="L62323" s="36"/>
      <c r="M62323" s="36"/>
      <c r="N62323" s="36"/>
    </row>
    <row r="62324" spans="12:14" x14ac:dyDescent="0.25">
      <c r="L62324" s="36"/>
      <c r="M62324" s="36"/>
      <c r="N62324" s="36"/>
    </row>
    <row r="62325" spans="12:14" x14ac:dyDescent="0.25">
      <c r="L62325" s="36"/>
      <c r="M62325" s="36"/>
      <c r="N62325" s="36"/>
    </row>
    <row r="62326" spans="12:14" x14ac:dyDescent="0.25">
      <c r="L62326" s="36"/>
      <c r="M62326" s="36"/>
      <c r="N62326" s="36"/>
    </row>
    <row r="62327" spans="12:14" x14ac:dyDescent="0.25">
      <c r="L62327" s="36"/>
      <c r="M62327" s="36"/>
      <c r="N62327" s="36"/>
    </row>
    <row r="62328" spans="12:14" x14ac:dyDescent="0.25">
      <c r="L62328" s="36"/>
      <c r="M62328" s="36"/>
      <c r="N62328" s="36"/>
    </row>
    <row r="62329" spans="12:14" x14ac:dyDescent="0.25">
      <c r="L62329" s="36"/>
      <c r="M62329" s="36"/>
      <c r="N62329" s="36"/>
    </row>
    <row r="62330" spans="12:14" x14ac:dyDescent="0.25">
      <c r="L62330" s="36"/>
      <c r="M62330" s="36"/>
      <c r="N62330" s="36"/>
    </row>
    <row r="62331" spans="12:14" x14ac:dyDescent="0.25">
      <c r="L62331" s="36"/>
      <c r="M62331" s="36"/>
      <c r="N62331" s="36"/>
    </row>
    <row r="62332" spans="12:14" x14ac:dyDescent="0.25">
      <c r="L62332" s="36"/>
      <c r="M62332" s="36"/>
      <c r="N62332" s="36"/>
    </row>
    <row r="62333" spans="12:14" x14ac:dyDescent="0.25">
      <c r="L62333" s="36"/>
      <c r="M62333" s="36"/>
      <c r="N62333" s="36"/>
    </row>
    <row r="62334" spans="12:14" x14ac:dyDescent="0.25">
      <c r="L62334" s="36"/>
      <c r="M62334" s="36"/>
      <c r="N62334" s="36"/>
    </row>
    <row r="62335" spans="12:14" x14ac:dyDescent="0.25">
      <c r="L62335" s="36"/>
      <c r="M62335" s="36"/>
      <c r="N62335" s="36"/>
    </row>
    <row r="62336" spans="12:14" x14ac:dyDescent="0.25">
      <c r="L62336" s="36"/>
      <c r="M62336" s="36"/>
      <c r="N62336" s="36"/>
    </row>
    <row r="62337" spans="12:14" x14ac:dyDescent="0.25">
      <c r="L62337" s="36"/>
      <c r="M62337" s="36"/>
      <c r="N62337" s="36"/>
    </row>
    <row r="62338" spans="12:14" x14ac:dyDescent="0.25">
      <c r="L62338" s="36"/>
      <c r="M62338" s="36"/>
      <c r="N62338" s="36"/>
    </row>
    <row r="62339" spans="12:14" x14ac:dyDescent="0.25">
      <c r="L62339" s="36"/>
      <c r="M62339" s="36"/>
      <c r="N62339" s="36"/>
    </row>
    <row r="62340" spans="12:14" x14ac:dyDescent="0.25">
      <c r="L62340" s="36"/>
      <c r="M62340" s="36"/>
      <c r="N62340" s="36"/>
    </row>
    <row r="62341" spans="12:14" x14ac:dyDescent="0.25">
      <c r="L62341" s="36"/>
      <c r="M62341" s="36"/>
      <c r="N62341" s="36"/>
    </row>
    <row r="62342" spans="12:14" x14ac:dyDescent="0.25">
      <c r="L62342" s="36"/>
      <c r="M62342" s="36"/>
      <c r="N62342" s="36"/>
    </row>
    <row r="62343" spans="12:14" x14ac:dyDescent="0.25">
      <c r="L62343" s="36"/>
      <c r="M62343" s="36"/>
      <c r="N62343" s="36"/>
    </row>
    <row r="62344" spans="12:14" x14ac:dyDescent="0.25">
      <c r="L62344" s="36"/>
      <c r="M62344" s="36"/>
      <c r="N62344" s="36"/>
    </row>
    <row r="62345" spans="12:14" x14ac:dyDescent="0.25">
      <c r="L62345" s="36"/>
      <c r="M62345" s="36"/>
      <c r="N62345" s="36"/>
    </row>
    <row r="62346" spans="12:14" x14ac:dyDescent="0.25">
      <c r="L62346" s="36"/>
      <c r="M62346" s="36"/>
      <c r="N62346" s="36"/>
    </row>
    <row r="62347" spans="12:14" x14ac:dyDescent="0.25">
      <c r="L62347" s="36"/>
      <c r="M62347" s="36"/>
      <c r="N62347" s="36"/>
    </row>
    <row r="62348" spans="12:14" x14ac:dyDescent="0.25">
      <c r="L62348" s="36"/>
      <c r="M62348" s="36"/>
      <c r="N62348" s="36"/>
    </row>
    <row r="62349" spans="12:14" x14ac:dyDescent="0.25">
      <c r="L62349" s="36"/>
      <c r="M62349" s="36"/>
      <c r="N62349" s="36"/>
    </row>
    <row r="62350" spans="12:14" x14ac:dyDescent="0.25">
      <c r="L62350" s="36"/>
      <c r="M62350" s="36"/>
      <c r="N62350" s="36"/>
    </row>
    <row r="62351" spans="12:14" x14ac:dyDescent="0.25">
      <c r="L62351" s="36"/>
      <c r="M62351" s="36"/>
      <c r="N62351" s="36"/>
    </row>
    <row r="62352" spans="12:14" x14ac:dyDescent="0.25">
      <c r="L62352" s="36"/>
      <c r="M62352" s="36"/>
      <c r="N62352" s="36"/>
    </row>
    <row r="62353" spans="12:14" x14ac:dyDescent="0.25">
      <c r="L62353" s="36"/>
      <c r="M62353" s="36"/>
      <c r="N62353" s="36"/>
    </row>
    <row r="62354" spans="12:14" x14ac:dyDescent="0.25">
      <c r="L62354" s="36"/>
      <c r="M62354" s="36"/>
      <c r="N62354" s="36"/>
    </row>
    <row r="62355" spans="12:14" x14ac:dyDescent="0.25">
      <c r="L62355" s="36"/>
      <c r="M62355" s="36"/>
      <c r="N62355" s="36"/>
    </row>
    <row r="62356" spans="12:14" x14ac:dyDescent="0.25">
      <c r="L62356" s="36"/>
      <c r="M62356" s="36"/>
      <c r="N62356" s="36"/>
    </row>
    <row r="62357" spans="12:14" x14ac:dyDescent="0.25">
      <c r="L62357" s="36"/>
      <c r="M62357" s="36"/>
      <c r="N62357" s="36"/>
    </row>
    <row r="62358" spans="12:14" x14ac:dyDescent="0.25">
      <c r="L62358" s="36"/>
      <c r="M62358" s="36"/>
      <c r="N62358" s="36"/>
    </row>
    <row r="62359" spans="12:14" x14ac:dyDescent="0.25">
      <c r="L62359" s="36"/>
      <c r="M62359" s="36"/>
      <c r="N62359" s="36"/>
    </row>
    <row r="62360" spans="12:14" x14ac:dyDescent="0.25">
      <c r="L62360" s="36"/>
      <c r="M62360" s="36"/>
      <c r="N62360" s="36"/>
    </row>
    <row r="62361" spans="12:14" x14ac:dyDescent="0.25">
      <c r="L62361" s="36"/>
      <c r="M62361" s="36"/>
      <c r="N62361" s="36"/>
    </row>
    <row r="62362" spans="12:14" x14ac:dyDescent="0.25">
      <c r="L62362" s="36"/>
      <c r="M62362" s="36"/>
      <c r="N62362" s="36"/>
    </row>
    <row r="62363" spans="12:14" x14ac:dyDescent="0.25">
      <c r="L62363" s="36"/>
      <c r="M62363" s="36"/>
      <c r="N62363" s="36"/>
    </row>
    <row r="62364" spans="12:14" x14ac:dyDescent="0.25">
      <c r="L62364" s="36"/>
      <c r="M62364" s="36"/>
      <c r="N62364" s="36"/>
    </row>
    <row r="62365" spans="12:14" x14ac:dyDescent="0.25">
      <c r="L62365" s="36"/>
      <c r="M62365" s="36"/>
      <c r="N62365" s="36"/>
    </row>
    <row r="62366" spans="12:14" x14ac:dyDescent="0.25">
      <c r="L62366" s="36"/>
      <c r="M62366" s="36"/>
      <c r="N62366" s="36"/>
    </row>
    <row r="62367" spans="12:14" x14ac:dyDescent="0.25">
      <c r="L62367" s="36"/>
      <c r="M62367" s="36"/>
      <c r="N62367" s="36"/>
    </row>
    <row r="62368" spans="12:14" x14ac:dyDescent="0.25">
      <c r="L62368" s="36"/>
      <c r="M62368" s="36"/>
      <c r="N62368" s="36"/>
    </row>
    <row r="62369" spans="12:14" x14ac:dyDescent="0.25">
      <c r="L62369" s="36"/>
      <c r="M62369" s="36"/>
      <c r="N62369" s="36"/>
    </row>
    <row r="62370" spans="12:14" x14ac:dyDescent="0.25">
      <c r="L62370" s="36"/>
      <c r="M62370" s="36"/>
      <c r="N62370" s="36"/>
    </row>
    <row r="62371" spans="12:14" x14ac:dyDescent="0.25">
      <c r="L62371" s="36"/>
      <c r="M62371" s="36"/>
      <c r="N62371" s="36"/>
    </row>
    <row r="62372" spans="12:14" x14ac:dyDescent="0.25">
      <c r="L62372" s="36"/>
      <c r="M62372" s="36"/>
      <c r="N62372" s="36"/>
    </row>
    <row r="62373" spans="12:14" x14ac:dyDescent="0.25">
      <c r="L62373" s="36"/>
      <c r="M62373" s="36"/>
      <c r="N62373" s="36"/>
    </row>
    <row r="62374" spans="12:14" x14ac:dyDescent="0.25">
      <c r="L62374" s="36"/>
      <c r="M62374" s="36"/>
      <c r="N62374" s="36"/>
    </row>
    <row r="62375" spans="12:14" x14ac:dyDescent="0.25">
      <c r="L62375" s="36"/>
      <c r="M62375" s="36"/>
      <c r="N62375" s="36"/>
    </row>
    <row r="62376" spans="12:14" x14ac:dyDescent="0.25">
      <c r="L62376" s="36"/>
      <c r="M62376" s="36"/>
      <c r="N62376" s="36"/>
    </row>
    <row r="62377" spans="12:14" x14ac:dyDescent="0.25">
      <c r="L62377" s="36"/>
      <c r="M62377" s="36"/>
      <c r="N62377" s="36"/>
    </row>
    <row r="62378" spans="12:14" x14ac:dyDescent="0.25">
      <c r="L62378" s="36"/>
      <c r="M62378" s="36"/>
      <c r="N62378" s="36"/>
    </row>
    <row r="62379" spans="12:14" x14ac:dyDescent="0.25">
      <c r="L62379" s="36"/>
      <c r="M62379" s="36"/>
      <c r="N62379" s="36"/>
    </row>
    <row r="62380" spans="12:14" x14ac:dyDescent="0.25">
      <c r="L62380" s="36"/>
      <c r="M62380" s="36"/>
      <c r="N62380" s="36"/>
    </row>
    <row r="62381" spans="12:14" x14ac:dyDescent="0.25">
      <c r="L62381" s="36"/>
      <c r="M62381" s="36"/>
      <c r="N62381" s="36"/>
    </row>
    <row r="62382" spans="12:14" x14ac:dyDescent="0.25">
      <c r="L62382" s="36"/>
      <c r="M62382" s="36"/>
      <c r="N62382" s="36"/>
    </row>
    <row r="62383" spans="12:14" x14ac:dyDescent="0.25">
      <c r="L62383" s="36"/>
      <c r="M62383" s="36"/>
      <c r="N62383" s="36"/>
    </row>
    <row r="62384" spans="12:14" x14ac:dyDescent="0.25">
      <c r="L62384" s="36"/>
      <c r="M62384" s="36"/>
      <c r="N62384" s="36"/>
    </row>
    <row r="62385" spans="12:14" x14ac:dyDescent="0.25">
      <c r="L62385" s="36"/>
      <c r="M62385" s="36"/>
      <c r="N62385" s="36"/>
    </row>
    <row r="62386" spans="12:14" x14ac:dyDescent="0.25">
      <c r="L62386" s="36"/>
      <c r="M62386" s="36"/>
      <c r="N62386" s="36"/>
    </row>
    <row r="62387" spans="12:14" x14ac:dyDescent="0.25">
      <c r="L62387" s="36"/>
      <c r="M62387" s="36"/>
      <c r="N62387" s="36"/>
    </row>
    <row r="62388" spans="12:14" x14ac:dyDescent="0.25">
      <c r="L62388" s="36"/>
      <c r="M62388" s="36"/>
      <c r="N62388" s="36"/>
    </row>
    <row r="62389" spans="12:14" x14ac:dyDescent="0.25">
      <c r="L62389" s="36"/>
      <c r="M62389" s="36"/>
      <c r="N62389" s="36"/>
    </row>
    <row r="62390" spans="12:14" x14ac:dyDescent="0.25">
      <c r="L62390" s="36"/>
      <c r="M62390" s="36"/>
      <c r="N62390" s="36"/>
    </row>
    <row r="62391" spans="12:14" x14ac:dyDescent="0.25">
      <c r="L62391" s="36"/>
      <c r="M62391" s="36"/>
      <c r="N62391" s="36"/>
    </row>
    <row r="62392" spans="12:14" x14ac:dyDescent="0.25">
      <c r="L62392" s="36"/>
      <c r="M62392" s="36"/>
      <c r="N62392" s="36"/>
    </row>
    <row r="62393" spans="12:14" x14ac:dyDescent="0.25">
      <c r="L62393" s="36"/>
      <c r="M62393" s="36"/>
      <c r="N62393" s="36"/>
    </row>
    <row r="62394" spans="12:14" x14ac:dyDescent="0.25">
      <c r="L62394" s="36"/>
      <c r="M62394" s="36"/>
      <c r="N62394" s="36"/>
    </row>
    <row r="62395" spans="12:14" x14ac:dyDescent="0.25">
      <c r="L62395" s="36"/>
      <c r="M62395" s="36"/>
      <c r="N62395" s="36"/>
    </row>
    <row r="62396" spans="12:14" x14ac:dyDescent="0.25">
      <c r="L62396" s="36"/>
      <c r="M62396" s="36"/>
      <c r="N62396" s="36"/>
    </row>
    <row r="62397" spans="12:14" x14ac:dyDescent="0.25">
      <c r="L62397" s="36"/>
      <c r="M62397" s="36"/>
      <c r="N62397" s="36"/>
    </row>
    <row r="62398" spans="12:14" x14ac:dyDescent="0.25">
      <c r="L62398" s="36"/>
      <c r="M62398" s="36"/>
      <c r="N62398" s="36"/>
    </row>
    <row r="62399" spans="12:14" x14ac:dyDescent="0.25">
      <c r="L62399" s="36"/>
      <c r="M62399" s="36"/>
      <c r="N62399" s="36"/>
    </row>
    <row r="62400" spans="12:14" x14ac:dyDescent="0.25">
      <c r="L62400" s="36"/>
      <c r="M62400" s="36"/>
      <c r="N62400" s="36"/>
    </row>
    <row r="62401" spans="12:14" x14ac:dyDescent="0.25">
      <c r="L62401" s="36"/>
      <c r="M62401" s="36"/>
      <c r="N62401" s="36"/>
    </row>
    <row r="62402" spans="12:14" x14ac:dyDescent="0.25">
      <c r="L62402" s="36"/>
      <c r="M62402" s="36"/>
      <c r="N62402" s="36"/>
    </row>
    <row r="62403" spans="12:14" x14ac:dyDescent="0.25">
      <c r="L62403" s="36"/>
      <c r="M62403" s="36"/>
      <c r="N62403" s="36"/>
    </row>
    <row r="62404" spans="12:14" x14ac:dyDescent="0.25">
      <c r="L62404" s="36"/>
      <c r="M62404" s="36"/>
      <c r="N62404" s="36"/>
    </row>
    <row r="62405" spans="12:14" x14ac:dyDescent="0.25">
      <c r="L62405" s="36"/>
      <c r="M62405" s="36"/>
      <c r="N62405" s="36"/>
    </row>
    <row r="62406" spans="12:14" x14ac:dyDescent="0.25">
      <c r="L62406" s="36"/>
      <c r="M62406" s="36"/>
      <c r="N62406" s="36"/>
    </row>
    <row r="62407" spans="12:14" x14ac:dyDescent="0.25">
      <c r="L62407" s="36"/>
      <c r="M62407" s="36"/>
      <c r="N62407" s="36"/>
    </row>
    <row r="62408" spans="12:14" x14ac:dyDescent="0.25">
      <c r="L62408" s="36"/>
      <c r="M62408" s="36"/>
      <c r="N62408" s="36"/>
    </row>
    <row r="62409" spans="12:14" x14ac:dyDescent="0.25">
      <c r="L62409" s="36"/>
      <c r="M62409" s="36"/>
      <c r="N62409" s="36"/>
    </row>
    <row r="62410" spans="12:14" x14ac:dyDescent="0.25">
      <c r="L62410" s="36"/>
      <c r="M62410" s="36"/>
      <c r="N62410" s="36"/>
    </row>
    <row r="62411" spans="12:14" x14ac:dyDescent="0.25">
      <c r="L62411" s="36"/>
      <c r="M62411" s="36"/>
      <c r="N62411" s="36"/>
    </row>
    <row r="62412" spans="12:14" x14ac:dyDescent="0.25">
      <c r="L62412" s="36"/>
      <c r="M62412" s="36"/>
      <c r="N62412" s="36"/>
    </row>
    <row r="62413" spans="12:14" x14ac:dyDescent="0.25">
      <c r="L62413" s="36"/>
      <c r="M62413" s="36"/>
      <c r="N62413" s="36"/>
    </row>
    <row r="62414" spans="12:14" x14ac:dyDescent="0.25">
      <c r="L62414" s="36"/>
      <c r="M62414" s="36"/>
      <c r="N62414" s="36"/>
    </row>
    <row r="62415" spans="12:14" x14ac:dyDescent="0.25">
      <c r="L62415" s="36"/>
      <c r="M62415" s="36"/>
      <c r="N62415" s="36"/>
    </row>
    <row r="62416" spans="12:14" x14ac:dyDescent="0.25">
      <c r="L62416" s="36"/>
      <c r="M62416" s="36"/>
      <c r="N62416" s="36"/>
    </row>
    <row r="62417" spans="12:14" x14ac:dyDescent="0.25">
      <c r="L62417" s="36"/>
      <c r="M62417" s="36"/>
      <c r="N62417" s="36"/>
    </row>
    <row r="62418" spans="12:14" x14ac:dyDescent="0.25">
      <c r="L62418" s="36"/>
      <c r="M62418" s="36"/>
      <c r="N62418" s="36"/>
    </row>
    <row r="62419" spans="12:14" x14ac:dyDescent="0.25">
      <c r="L62419" s="36"/>
      <c r="M62419" s="36"/>
      <c r="N62419" s="36"/>
    </row>
    <row r="62420" spans="12:14" x14ac:dyDescent="0.25">
      <c r="L62420" s="36"/>
      <c r="M62420" s="36"/>
      <c r="N62420" s="36"/>
    </row>
    <row r="62421" spans="12:14" x14ac:dyDescent="0.25">
      <c r="L62421" s="36"/>
      <c r="M62421" s="36"/>
      <c r="N62421" s="36"/>
    </row>
    <row r="62422" spans="12:14" x14ac:dyDescent="0.25">
      <c r="L62422" s="36"/>
      <c r="M62422" s="36"/>
      <c r="N62422" s="36"/>
    </row>
    <row r="62423" spans="12:14" x14ac:dyDescent="0.25">
      <c r="L62423" s="36"/>
      <c r="M62423" s="36"/>
      <c r="N62423" s="36"/>
    </row>
    <row r="62424" spans="12:14" x14ac:dyDescent="0.25">
      <c r="L62424" s="36"/>
      <c r="M62424" s="36"/>
      <c r="N62424" s="36"/>
    </row>
    <row r="62425" spans="12:14" x14ac:dyDescent="0.25">
      <c r="L62425" s="36"/>
      <c r="M62425" s="36"/>
      <c r="N62425" s="36"/>
    </row>
    <row r="62426" spans="12:14" x14ac:dyDescent="0.25">
      <c r="L62426" s="36"/>
      <c r="M62426" s="36"/>
      <c r="N62426" s="36"/>
    </row>
    <row r="62427" spans="12:14" x14ac:dyDescent="0.25">
      <c r="L62427" s="36"/>
      <c r="M62427" s="36"/>
      <c r="N62427" s="36"/>
    </row>
    <row r="62428" spans="12:14" x14ac:dyDescent="0.25">
      <c r="L62428" s="36"/>
      <c r="M62428" s="36"/>
      <c r="N62428" s="36"/>
    </row>
    <row r="62429" spans="12:14" x14ac:dyDescent="0.25">
      <c r="L62429" s="36"/>
      <c r="M62429" s="36"/>
      <c r="N62429" s="36"/>
    </row>
    <row r="62430" spans="12:14" x14ac:dyDescent="0.25">
      <c r="L62430" s="36"/>
      <c r="M62430" s="36"/>
      <c r="N62430" s="36"/>
    </row>
    <row r="62431" spans="12:14" x14ac:dyDescent="0.25">
      <c r="L62431" s="36"/>
      <c r="M62431" s="36"/>
      <c r="N62431" s="36"/>
    </row>
    <row r="62432" spans="12:14" x14ac:dyDescent="0.25">
      <c r="L62432" s="36"/>
      <c r="M62432" s="36"/>
      <c r="N62432" s="36"/>
    </row>
    <row r="62433" spans="12:14" x14ac:dyDescent="0.25">
      <c r="L62433" s="36"/>
      <c r="M62433" s="36"/>
      <c r="N62433" s="36"/>
    </row>
    <row r="62434" spans="12:14" x14ac:dyDescent="0.25">
      <c r="L62434" s="36"/>
      <c r="M62434" s="36"/>
      <c r="N62434" s="36"/>
    </row>
    <row r="62435" spans="12:14" x14ac:dyDescent="0.25">
      <c r="L62435" s="36"/>
      <c r="M62435" s="36"/>
      <c r="N62435" s="36"/>
    </row>
    <row r="62436" spans="12:14" x14ac:dyDescent="0.25">
      <c r="L62436" s="36"/>
      <c r="M62436" s="36"/>
      <c r="N62436" s="36"/>
    </row>
    <row r="62437" spans="12:14" x14ac:dyDescent="0.25">
      <c r="L62437" s="36"/>
      <c r="M62437" s="36"/>
      <c r="N62437" s="36"/>
    </row>
    <row r="62438" spans="12:14" x14ac:dyDescent="0.25">
      <c r="L62438" s="36"/>
      <c r="M62438" s="36"/>
      <c r="N62438" s="36"/>
    </row>
    <row r="62439" spans="12:14" x14ac:dyDescent="0.25">
      <c r="L62439" s="36"/>
      <c r="M62439" s="36"/>
      <c r="N62439" s="36"/>
    </row>
    <row r="62440" spans="12:14" x14ac:dyDescent="0.25">
      <c r="L62440" s="36"/>
      <c r="M62440" s="36"/>
      <c r="N62440" s="36"/>
    </row>
    <row r="62441" spans="12:14" x14ac:dyDescent="0.25">
      <c r="L62441" s="36"/>
      <c r="M62441" s="36"/>
      <c r="N62441" s="36"/>
    </row>
    <row r="62442" spans="12:14" x14ac:dyDescent="0.25">
      <c r="L62442" s="36"/>
      <c r="M62442" s="36"/>
      <c r="N62442" s="36"/>
    </row>
    <row r="62443" spans="12:14" x14ac:dyDescent="0.25">
      <c r="L62443" s="36"/>
      <c r="M62443" s="36"/>
      <c r="N62443" s="36"/>
    </row>
    <row r="62444" spans="12:14" x14ac:dyDescent="0.25">
      <c r="L62444" s="36"/>
      <c r="M62444" s="36"/>
      <c r="N62444" s="36"/>
    </row>
    <row r="62445" spans="12:14" x14ac:dyDescent="0.25">
      <c r="L62445" s="36"/>
      <c r="M62445" s="36"/>
      <c r="N62445" s="36"/>
    </row>
    <row r="62446" spans="12:14" x14ac:dyDescent="0.25">
      <c r="L62446" s="36"/>
      <c r="M62446" s="36"/>
      <c r="N62446" s="36"/>
    </row>
    <row r="62447" spans="12:14" x14ac:dyDescent="0.25">
      <c r="L62447" s="36"/>
      <c r="M62447" s="36"/>
      <c r="N62447" s="36"/>
    </row>
    <row r="62448" spans="12:14" x14ac:dyDescent="0.25">
      <c r="L62448" s="36"/>
      <c r="M62448" s="36"/>
      <c r="N62448" s="36"/>
    </row>
    <row r="62449" spans="12:14" x14ac:dyDescent="0.25">
      <c r="L62449" s="36"/>
      <c r="M62449" s="36"/>
      <c r="N62449" s="36"/>
    </row>
    <row r="62450" spans="12:14" x14ac:dyDescent="0.25">
      <c r="L62450" s="36"/>
      <c r="M62450" s="36"/>
      <c r="N62450" s="36"/>
    </row>
    <row r="62451" spans="12:14" x14ac:dyDescent="0.25">
      <c r="L62451" s="36"/>
      <c r="M62451" s="36"/>
      <c r="N62451" s="36"/>
    </row>
    <row r="62452" spans="12:14" x14ac:dyDescent="0.25">
      <c r="L62452" s="36"/>
      <c r="M62452" s="36"/>
      <c r="N62452" s="36"/>
    </row>
    <row r="62453" spans="12:14" x14ac:dyDescent="0.25">
      <c r="L62453" s="36"/>
      <c r="M62453" s="36"/>
      <c r="N62453" s="36"/>
    </row>
    <row r="62454" spans="12:14" x14ac:dyDescent="0.25">
      <c r="L62454" s="36"/>
      <c r="M62454" s="36"/>
      <c r="N62454" s="36"/>
    </row>
    <row r="62455" spans="12:14" x14ac:dyDescent="0.25">
      <c r="L62455" s="36"/>
      <c r="M62455" s="36"/>
      <c r="N62455" s="36"/>
    </row>
    <row r="62456" spans="12:14" x14ac:dyDescent="0.25">
      <c r="L62456" s="36"/>
      <c r="M62456" s="36"/>
      <c r="N62456" s="36"/>
    </row>
    <row r="62457" spans="12:14" x14ac:dyDescent="0.25">
      <c r="L62457" s="36"/>
      <c r="M62457" s="36"/>
      <c r="N62457" s="36"/>
    </row>
    <row r="62458" spans="12:14" x14ac:dyDescent="0.25">
      <c r="L62458" s="36"/>
      <c r="M62458" s="36"/>
      <c r="N62458" s="36"/>
    </row>
    <row r="62459" spans="12:14" x14ac:dyDescent="0.25">
      <c r="L62459" s="36"/>
      <c r="M62459" s="36"/>
      <c r="N62459" s="36"/>
    </row>
    <row r="62460" spans="12:14" x14ac:dyDescent="0.25">
      <c r="L62460" s="36"/>
      <c r="M62460" s="36"/>
      <c r="N62460" s="36"/>
    </row>
    <row r="62461" spans="12:14" x14ac:dyDescent="0.25">
      <c r="L62461" s="36"/>
      <c r="M62461" s="36"/>
      <c r="N62461" s="36"/>
    </row>
    <row r="62462" spans="12:14" x14ac:dyDescent="0.25">
      <c r="L62462" s="36"/>
      <c r="M62462" s="36"/>
      <c r="N62462" s="36"/>
    </row>
    <row r="62463" spans="12:14" x14ac:dyDescent="0.25">
      <c r="L62463" s="36"/>
      <c r="M62463" s="36"/>
      <c r="N62463" s="36"/>
    </row>
    <row r="62464" spans="12:14" x14ac:dyDescent="0.25">
      <c r="L62464" s="36"/>
      <c r="M62464" s="36"/>
      <c r="N62464" s="36"/>
    </row>
    <row r="62465" spans="12:14" x14ac:dyDescent="0.25">
      <c r="L62465" s="36"/>
      <c r="M62465" s="36"/>
      <c r="N62465" s="36"/>
    </row>
    <row r="62466" spans="12:14" x14ac:dyDescent="0.25">
      <c r="L62466" s="36"/>
      <c r="M62466" s="36"/>
      <c r="N62466" s="36"/>
    </row>
    <row r="62467" spans="12:14" x14ac:dyDescent="0.25">
      <c r="L62467" s="36"/>
      <c r="M62467" s="36"/>
      <c r="N62467" s="36"/>
    </row>
    <row r="62468" spans="12:14" x14ac:dyDescent="0.25">
      <c r="L62468" s="36"/>
      <c r="M62468" s="36"/>
      <c r="N62468" s="36"/>
    </row>
    <row r="62469" spans="12:14" x14ac:dyDescent="0.25">
      <c r="L62469" s="36"/>
      <c r="M62469" s="36"/>
      <c r="N62469" s="36"/>
    </row>
    <row r="62470" spans="12:14" x14ac:dyDescent="0.25">
      <c r="L62470" s="36"/>
      <c r="M62470" s="36"/>
      <c r="N62470" s="36"/>
    </row>
    <row r="62471" spans="12:14" x14ac:dyDescent="0.25">
      <c r="L62471" s="36"/>
      <c r="M62471" s="36"/>
      <c r="N62471" s="36"/>
    </row>
    <row r="62472" spans="12:14" x14ac:dyDescent="0.25">
      <c r="L62472" s="36"/>
      <c r="M62472" s="36"/>
      <c r="N62472" s="36"/>
    </row>
    <row r="62473" spans="12:14" x14ac:dyDescent="0.25">
      <c r="L62473" s="36"/>
      <c r="M62473" s="36"/>
      <c r="N62473" s="36"/>
    </row>
    <row r="62474" spans="12:14" x14ac:dyDescent="0.25">
      <c r="L62474" s="36"/>
      <c r="M62474" s="36"/>
      <c r="N62474" s="36"/>
    </row>
    <row r="62475" spans="12:14" x14ac:dyDescent="0.25">
      <c r="L62475" s="36"/>
      <c r="M62475" s="36"/>
      <c r="N62475" s="36"/>
    </row>
    <row r="62476" spans="12:14" x14ac:dyDescent="0.25">
      <c r="L62476" s="36"/>
      <c r="M62476" s="36"/>
      <c r="N62476" s="36"/>
    </row>
    <row r="62477" spans="12:14" x14ac:dyDescent="0.25">
      <c r="L62477" s="36"/>
      <c r="M62477" s="36"/>
      <c r="N62477" s="36"/>
    </row>
    <row r="62478" spans="12:14" x14ac:dyDescent="0.25">
      <c r="L62478" s="36"/>
      <c r="M62478" s="36"/>
      <c r="N62478" s="36"/>
    </row>
    <row r="62479" spans="12:14" x14ac:dyDescent="0.25">
      <c r="L62479" s="36"/>
      <c r="M62479" s="36"/>
      <c r="N62479" s="36"/>
    </row>
    <row r="62480" spans="12:14" x14ac:dyDescent="0.25">
      <c r="L62480" s="36"/>
      <c r="M62480" s="36"/>
      <c r="N62480" s="36"/>
    </row>
    <row r="62481" spans="12:14" x14ac:dyDescent="0.25">
      <c r="L62481" s="36"/>
      <c r="M62481" s="36"/>
      <c r="N62481" s="36"/>
    </row>
    <row r="62482" spans="12:14" x14ac:dyDescent="0.25">
      <c r="L62482" s="36"/>
      <c r="M62482" s="36"/>
      <c r="N62482" s="36"/>
    </row>
    <row r="62483" spans="12:14" x14ac:dyDescent="0.25">
      <c r="L62483" s="36"/>
      <c r="M62483" s="36"/>
      <c r="N62483" s="36"/>
    </row>
    <row r="62484" spans="12:14" x14ac:dyDescent="0.25">
      <c r="L62484" s="36"/>
      <c r="M62484" s="36"/>
      <c r="N62484" s="36"/>
    </row>
    <row r="62485" spans="12:14" x14ac:dyDescent="0.25">
      <c r="L62485" s="36"/>
      <c r="M62485" s="36"/>
      <c r="N62485" s="36"/>
    </row>
    <row r="62486" spans="12:14" x14ac:dyDescent="0.25">
      <c r="L62486" s="36"/>
      <c r="M62486" s="36"/>
      <c r="N62486" s="36"/>
    </row>
    <row r="62487" spans="12:14" x14ac:dyDescent="0.25">
      <c r="L62487" s="36"/>
      <c r="M62487" s="36"/>
      <c r="N62487" s="36"/>
    </row>
    <row r="62488" spans="12:14" x14ac:dyDescent="0.25">
      <c r="L62488" s="36"/>
      <c r="M62488" s="36"/>
      <c r="N62488" s="36"/>
    </row>
    <row r="62489" spans="12:14" x14ac:dyDescent="0.25">
      <c r="L62489" s="36"/>
      <c r="M62489" s="36"/>
      <c r="N62489" s="36"/>
    </row>
    <row r="62490" spans="12:14" x14ac:dyDescent="0.25">
      <c r="L62490" s="36"/>
      <c r="M62490" s="36"/>
      <c r="N62490" s="36"/>
    </row>
    <row r="62491" spans="12:14" x14ac:dyDescent="0.25">
      <c r="L62491" s="36"/>
      <c r="M62491" s="36"/>
      <c r="N62491" s="36"/>
    </row>
    <row r="62492" spans="12:14" x14ac:dyDescent="0.25">
      <c r="L62492" s="36"/>
      <c r="M62492" s="36"/>
      <c r="N62492" s="36"/>
    </row>
    <row r="62493" spans="12:14" x14ac:dyDescent="0.25">
      <c r="L62493" s="36"/>
      <c r="M62493" s="36"/>
      <c r="N62493" s="36"/>
    </row>
    <row r="62494" spans="12:14" x14ac:dyDescent="0.25">
      <c r="L62494" s="36"/>
      <c r="M62494" s="36"/>
      <c r="N62494" s="36"/>
    </row>
    <row r="62495" spans="12:14" x14ac:dyDescent="0.25">
      <c r="L62495" s="36"/>
      <c r="M62495" s="36"/>
      <c r="N62495" s="36"/>
    </row>
    <row r="62496" spans="12:14" x14ac:dyDescent="0.25">
      <c r="L62496" s="36"/>
      <c r="M62496" s="36"/>
      <c r="N62496" s="36"/>
    </row>
    <row r="62497" spans="12:14" x14ac:dyDescent="0.25">
      <c r="L62497" s="36"/>
      <c r="M62497" s="36"/>
      <c r="N62497" s="36"/>
    </row>
    <row r="62498" spans="12:14" x14ac:dyDescent="0.25">
      <c r="L62498" s="36"/>
      <c r="M62498" s="36"/>
      <c r="N62498" s="36"/>
    </row>
    <row r="62499" spans="12:14" x14ac:dyDescent="0.25">
      <c r="L62499" s="36"/>
      <c r="M62499" s="36"/>
      <c r="N62499" s="36"/>
    </row>
    <row r="62500" spans="12:14" x14ac:dyDescent="0.25">
      <c r="L62500" s="36"/>
      <c r="M62500" s="36"/>
      <c r="N62500" s="36"/>
    </row>
    <row r="62501" spans="12:14" x14ac:dyDescent="0.25">
      <c r="L62501" s="36"/>
      <c r="M62501" s="36"/>
      <c r="N62501" s="36"/>
    </row>
    <row r="62502" spans="12:14" x14ac:dyDescent="0.25">
      <c r="L62502" s="36"/>
      <c r="M62502" s="36"/>
      <c r="N62502" s="36"/>
    </row>
    <row r="62503" spans="12:14" x14ac:dyDescent="0.25">
      <c r="L62503" s="36"/>
      <c r="M62503" s="36"/>
      <c r="N62503" s="36"/>
    </row>
    <row r="62504" spans="12:14" x14ac:dyDescent="0.25">
      <c r="L62504" s="36"/>
      <c r="M62504" s="36"/>
      <c r="N62504" s="36"/>
    </row>
    <row r="62505" spans="12:14" x14ac:dyDescent="0.25">
      <c r="L62505" s="36"/>
      <c r="M62505" s="36"/>
      <c r="N62505" s="36"/>
    </row>
    <row r="62506" spans="12:14" x14ac:dyDescent="0.25">
      <c r="L62506" s="36"/>
      <c r="M62506" s="36"/>
      <c r="N62506" s="36"/>
    </row>
    <row r="62507" spans="12:14" x14ac:dyDescent="0.25">
      <c r="L62507" s="36"/>
      <c r="M62507" s="36"/>
      <c r="N62507" s="36"/>
    </row>
    <row r="62508" spans="12:14" x14ac:dyDescent="0.25">
      <c r="L62508" s="36"/>
      <c r="M62508" s="36"/>
      <c r="N62508" s="36"/>
    </row>
    <row r="62509" spans="12:14" x14ac:dyDescent="0.25">
      <c r="L62509" s="36"/>
      <c r="M62509" s="36"/>
      <c r="N62509" s="36"/>
    </row>
    <row r="62510" spans="12:14" x14ac:dyDescent="0.25">
      <c r="L62510" s="36"/>
      <c r="M62510" s="36"/>
      <c r="N62510" s="36"/>
    </row>
    <row r="62511" spans="12:14" x14ac:dyDescent="0.25">
      <c r="L62511" s="36"/>
      <c r="M62511" s="36"/>
      <c r="N62511" s="36"/>
    </row>
    <row r="62512" spans="12:14" x14ac:dyDescent="0.25">
      <c r="L62512" s="36"/>
      <c r="M62512" s="36"/>
      <c r="N62512" s="36"/>
    </row>
    <row r="62513" spans="12:14" x14ac:dyDescent="0.25">
      <c r="L62513" s="36"/>
      <c r="M62513" s="36"/>
      <c r="N62513" s="36"/>
    </row>
    <row r="62514" spans="12:14" x14ac:dyDescent="0.25">
      <c r="L62514" s="36"/>
      <c r="M62514" s="36"/>
      <c r="N62514" s="36"/>
    </row>
    <row r="62515" spans="12:14" x14ac:dyDescent="0.25">
      <c r="L62515" s="36"/>
      <c r="M62515" s="36"/>
      <c r="N62515" s="36"/>
    </row>
    <row r="62516" spans="12:14" x14ac:dyDescent="0.25">
      <c r="L62516" s="36"/>
      <c r="M62516" s="36"/>
      <c r="N62516" s="36"/>
    </row>
    <row r="62517" spans="12:14" x14ac:dyDescent="0.25">
      <c r="L62517" s="36"/>
      <c r="M62517" s="36"/>
      <c r="N62517" s="36"/>
    </row>
    <row r="62518" spans="12:14" x14ac:dyDescent="0.25">
      <c r="L62518" s="36"/>
      <c r="M62518" s="36"/>
      <c r="N62518" s="36"/>
    </row>
    <row r="62519" spans="12:14" x14ac:dyDescent="0.25">
      <c r="L62519" s="36"/>
      <c r="M62519" s="36"/>
      <c r="N62519" s="36"/>
    </row>
    <row r="62520" spans="12:14" x14ac:dyDescent="0.25">
      <c r="L62520" s="36"/>
      <c r="M62520" s="36"/>
      <c r="N62520" s="36"/>
    </row>
    <row r="62521" spans="12:14" x14ac:dyDescent="0.25">
      <c r="L62521" s="36"/>
      <c r="M62521" s="36"/>
      <c r="N62521" s="36"/>
    </row>
    <row r="62522" spans="12:14" x14ac:dyDescent="0.25">
      <c r="L62522" s="36"/>
      <c r="M62522" s="36"/>
      <c r="N62522" s="36"/>
    </row>
    <row r="62523" spans="12:14" x14ac:dyDescent="0.25">
      <c r="L62523" s="36"/>
      <c r="M62523" s="36"/>
      <c r="N62523" s="36"/>
    </row>
    <row r="62524" spans="12:14" x14ac:dyDescent="0.25">
      <c r="L62524" s="36"/>
      <c r="M62524" s="36"/>
      <c r="N62524" s="36"/>
    </row>
    <row r="62525" spans="12:14" x14ac:dyDescent="0.25">
      <c r="L62525" s="36"/>
      <c r="M62525" s="36"/>
      <c r="N62525" s="36"/>
    </row>
    <row r="62526" spans="12:14" x14ac:dyDescent="0.25">
      <c r="L62526" s="36"/>
      <c r="M62526" s="36"/>
      <c r="N62526" s="36"/>
    </row>
    <row r="62527" spans="12:14" x14ac:dyDescent="0.25">
      <c r="L62527" s="36"/>
      <c r="M62527" s="36"/>
      <c r="N62527" s="36"/>
    </row>
    <row r="62528" spans="12:14" x14ac:dyDescent="0.25">
      <c r="L62528" s="36"/>
      <c r="M62528" s="36"/>
      <c r="N62528" s="36"/>
    </row>
    <row r="62529" spans="12:14" x14ac:dyDescent="0.25">
      <c r="L62529" s="36"/>
      <c r="M62529" s="36"/>
      <c r="N62529" s="36"/>
    </row>
    <row r="62530" spans="12:14" x14ac:dyDescent="0.25">
      <c r="L62530" s="36"/>
      <c r="M62530" s="36"/>
      <c r="N62530" s="36"/>
    </row>
    <row r="62531" spans="12:14" x14ac:dyDescent="0.25">
      <c r="L62531" s="36"/>
      <c r="M62531" s="36"/>
      <c r="N62531" s="36"/>
    </row>
    <row r="62532" spans="12:14" x14ac:dyDescent="0.25">
      <c r="L62532" s="36"/>
      <c r="M62532" s="36"/>
      <c r="N62532" s="36"/>
    </row>
    <row r="62533" spans="12:14" x14ac:dyDescent="0.25">
      <c r="L62533" s="36"/>
      <c r="M62533" s="36"/>
      <c r="N62533" s="36"/>
    </row>
    <row r="62534" spans="12:14" x14ac:dyDescent="0.25">
      <c r="L62534" s="36"/>
      <c r="M62534" s="36"/>
      <c r="N62534" s="36"/>
    </row>
    <row r="62535" spans="12:14" x14ac:dyDescent="0.25">
      <c r="L62535" s="36"/>
      <c r="M62535" s="36"/>
      <c r="N62535" s="36"/>
    </row>
    <row r="62536" spans="12:14" x14ac:dyDescent="0.25">
      <c r="L62536" s="36"/>
      <c r="M62536" s="36"/>
      <c r="N62536" s="36"/>
    </row>
    <row r="62537" spans="12:14" x14ac:dyDescent="0.25">
      <c r="L62537" s="36"/>
      <c r="M62537" s="36"/>
      <c r="N62537" s="36"/>
    </row>
    <row r="62538" spans="12:14" x14ac:dyDescent="0.25">
      <c r="L62538" s="36"/>
      <c r="M62538" s="36"/>
      <c r="N62538" s="36"/>
    </row>
    <row r="62539" spans="12:14" x14ac:dyDescent="0.25">
      <c r="L62539" s="36"/>
      <c r="M62539" s="36"/>
      <c r="N62539" s="36"/>
    </row>
    <row r="62540" spans="12:14" x14ac:dyDescent="0.25">
      <c r="L62540" s="36"/>
      <c r="M62540" s="36"/>
      <c r="N62540" s="36"/>
    </row>
    <row r="62541" spans="12:14" x14ac:dyDescent="0.25">
      <c r="L62541" s="36"/>
      <c r="M62541" s="36"/>
      <c r="N62541" s="36"/>
    </row>
    <row r="62542" spans="12:14" x14ac:dyDescent="0.25">
      <c r="L62542" s="36"/>
      <c r="M62542" s="36"/>
      <c r="N62542" s="36"/>
    </row>
    <row r="62543" spans="12:14" x14ac:dyDescent="0.25">
      <c r="L62543" s="36"/>
      <c r="M62543" s="36"/>
      <c r="N62543" s="36"/>
    </row>
    <row r="62544" spans="12:14" x14ac:dyDescent="0.25">
      <c r="L62544" s="36"/>
      <c r="M62544" s="36"/>
      <c r="N62544" s="36"/>
    </row>
    <row r="62545" spans="12:14" x14ac:dyDescent="0.25">
      <c r="L62545" s="36"/>
      <c r="M62545" s="36"/>
      <c r="N62545" s="36"/>
    </row>
    <row r="62546" spans="12:14" x14ac:dyDescent="0.25">
      <c r="L62546" s="36"/>
      <c r="M62546" s="36"/>
      <c r="N62546" s="36"/>
    </row>
    <row r="62547" spans="12:14" x14ac:dyDescent="0.25">
      <c r="L62547" s="36"/>
      <c r="M62547" s="36"/>
      <c r="N62547" s="36"/>
    </row>
    <row r="62548" spans="12:14" x14ac:dyDescent="0.25">
      <c r="L62548" s="36"/>
      <c r="M62548" s="36"/>
      <c r="N62548" s="36"/>
    </row>
    <row r="62549" spans="12:14" x14ac:dyDescent="0.25">
      <c r="L62549" s="36"/>
      <c r="M62549" s="36"/>
      <c r="N62549" s="36"/>
    </row>
    <row r="62550" spans="12:14" x14ac:dyDescent="0.25">
      <c r="L62550" s="36"/>
      <c r="M62550" s="36"/>
      <c r="N62550" s="36"/>
    </row>
    <row r="62551" spans="12:14" x14ac:dyDescent="0.25">
      <c r="L62551" s="36"/>
      <c r="M62551" s="36"/>
      <c r="N62551" s="36"/>
    </row>
    <row r="62552" spans="12:14" x14ac:dyDescent="0.25">
      <c r="L62552" s="36"/>
      <c r="M62552" s="36"/>
      <c r="N62552" s="36"/>
    </row>
    <row r="62553" spans="12:14" x14ac:dyDescent="0.25">
      <c r="L62553" s="36"/>
      <c r="M62553" s="36"/>
      <c r="N62553" s="36"/>
    </row>
    <row r="62554" spans="12:14" x14ac:dyDescent="0.25">
      <c r="L62554" s="36"/>
      <c r="M62554" s="36"/>
      <c r="N62554" s="36"/>
    </row>
    <row r="62555" spans="12:14" x14ac:dyDescent="0.25">
      <c r="L62555" s="36"/>
      <c r="M62555" s="36"/>
      <c r="N62555" s="36"/>
    </row>
    <row r="62556" spans="12:14" x14ac:dyDescent="0.25">
      <c r="L62556" s="36"/>
      <c r="M62556" s="36"/>
      <c r="N62556" s="36"/>
    </row>
    <row r="62557" spans="12:14" x14ac:dyDescent="0.25">
      <c r="L62557" s="36"/>
      <c r="M62557" s="36"/>
      <c r="N62557" s="36"/>
    </row>
    <row r="62558" spans="12:14" x14ac:dyDescent="0.25">
      <c r="L62558" s="36"/>
      <c r="M62558" s="36"/>
      <c r="N62558" s="36"/>
    </row>
    <row r="62559" spans="12:14" x14ac:dyDescent="0.25">
      <c r="L62559" s="36"/>
      <c r="M62559" s="36"/>
      <c r="N62559" s="36"/>
    </row>
    <row r="62560" spans="12:14" x14ac:dyDescent="0.25">
      <c r="L62560" s="36"/>
      <c r="M62560" s="36"/>
      <c r="N62560" s="36"/>
    </row>
    <row r="62561" spans="12:14" x14ac:dyDescent="0.25">
      <c r="L62561" s="36"/>
      <c r="M62561" s="36"/>
      <c r="N62561" s="36"/>
    </row>
    <row r="62562" spans="12:14" x14ac:dyDescent="0.25">
      <c r="L62562" s="36"/>
      <c r="M62562" s="36"/>
      <c r="N62562" s="36"/>
    </row>
    <row r="62563" spans="12:14" x14ac:dyDescent="0.25">
      <c r="L62563" s="36"/>
      <c r="M62563" s="36"/>
      <c r="N62563" s="36"/>
    </row>
    <row r="62564" spans="12:14" x14ac:dyDescent="0.25">
      <c r="L62564" s="36"/>
      <c r="M62564" s="36"/>
      <c r="N62564" s="36"/>
    </row>
    <row r="62565" spans="12:14" x14ac:dyDescent="0.25">
      <c r="L62565" s="36"/>
      <c r="M62565" s="36"/>
      <c r="N62565" s="36"/>
    </row>
    <row r="62566" spans="12:14" x14ac:dyDescent="0.25">
      <c r="L62566" s="36"/>
      <c r="M62566" s="36"/>
      <c r="N62566" s="36"/>
    </row>
    <row r="62567" spans="12:14" x14ac:dyDescent="0.25">
      <c r="L62567" s="36"/>
      <c r="M62567" s="36"/>
      <c r="N62567" s="36"/>
    </row>
    <row r="62568" spans="12:14" x14ac:dyDescent="0.25">
      <c r="L62568" s="36"/>
      <c r="M62568" s="36"/>
      <c r="N62568" s="36"/>
    </row>
    <row r="62569" spans="12:14" x14ac:dyDescent="0.25">
      <c r="L62569" s="36"/>
      <c r="M62569" s="36"/>
      <c r="N62569" s="36"/>
    </row>
    <row r="62570" spans="12:14" x14ac:dyDescent="0.25">
      <c r="L62570" s="36"/>
      <c r="M62570" s="36"/>
      <c r="N62570" s="36"/>
    </row>
    <row r="62571" spans="12:14" x14ac:dyDescent="0.25">
      <c r="L62571" s="36"/>
      <c r="M62571" s="36"/>
      <c r="N62571" s="36"/>
    </row>
    <row r="62572" spans="12:14" x14ac:dyDescent="0.25">
      <c r="L62572" s="36"/>
      <c r="M62572" s="36"/>
      <c r="N62572" s="36"/>
    </row>
    <row r="62573" spans="12:14" x14ac:dyDescent="0.25">
      <c r="L62573" s="36"/>
      <c r="M62573" s="36"/>
      <c r="N62573" s="36"/>
    </row>
    <row r="62574" spans="12:14" x14ac:dyDescent="0.25">
      <c r="L62574" s="36"/>
      <c r="M62574" s="36"/>
      <c r="N62574" s="36"/>
    </row>
    <row r="62575" spans="12:14" x14ac:dyDescent="0.25">
      <c r="L62575" s="36"/>
      <c r="M62575" s="36"/>
      <c r="N62575" s="36"/>
    </row>
    <row r="62576" spans="12:14" x14ac:dyDescent="0.25">
      <c r="L62576" s="36"/>
      <c r="M62576" s="36"/>
      <c r="N62576" s="36"/>
    </row>
    <row r="62577" spans="12:14" x14ac:dyDescent="0.25">
      <c r="L62577" s="36"/>
      <c r="M62577" s="36"/>
      <c r="N62577" s="36"/>
    </row>
    <row r="62578" spans="12:14" x14ac:dyDescent="0.25">
      <c r="L62578" s="36"/>
      <c r="M62578" s="36"/>
      <c r="N62578" s="36"/>
    </row>
    <row r="62579" spans="12:14" x14ac:dyDescent="0.25">
      <c r="L62579" s="36"/>
      <c r="M62579" s="36"/>
      <c r="N62579" s="36"/>
    </row>
    <row r="62580" spans="12:14" x14ac:dyDescent="0.25">
      <c r="L62580" s="36"/>
      <c r="M62580" s="36"/>
      <c r="N62580" s="36"/>
    </row>
    <row r="62581" spans="12:14" x14ac:dyDescent="0.25">
      <c r="L62581" s="36"/>
      <c r="M62581" s="36"/>
      <c r="N62581" s="36"/>
    </row>
    <row r="62582" spans="12:14" x14ac:dyDescent="0.25">
      <c r="L62582" s="36"/>
      <c r="M62582" s="36"/>
      <c r="N62582" s="36"/>
    </row>
    <row r="62583" spans="12:14" x14ac:dyDescent="0.25">
      <c r="L62583" s="36"/>
      <c r="M62583" s="36"/>
      <c r="N62583" s="36"/>
    </row>
    <row r="62584" spans="12:14" x14ac:dyDescent="0.25">
      <c r="L62584" s="36"/>
      <c r="M62584" s="36"/>
      <c r="N62584" s="36"/>
    </row>
    <row r="62585" spans="12:14" x14ac:dyDescent="0.25">
      <c r="L62585" s="36"/>
      <c r="M62585" s="36"/>
      <c r="N62585" s="36"/>
    </row>
    <row r="62586" spans="12:14" x14ac:dyDescent="0.25">
      <c r="L62586" s="36"/>
      <c r="M62586" s="36"/>
      <c r="N62586" s="36"/>
    </row>
    <row r="62587" spans="12:14" x14ac:dyDescent="0.25">
      <c r="L62587" s="36"/>
      <c r="M62587" s="36"/>
      <c r="N62587" s="36"/>
    </row>
    <row r="62588" spans="12:14" x14ac:dyDescent="0.25">
      <c r="L62588" s="36"/>
      <c r="M62588" s="36"/>
      <c r="N62588" s="36"/>
    </row>
    <row r="62589" spans="12:14" x14ac:dyDescent="0.25">
      <c r="L62589" s="36"/>
      <c r="M62589" s="36"/>
      <c r="N62589" s="36"/>
    </row>
    <row r="62590" spans="12:14" x14ac:dyDescent="0.25">
      <c r="L62590" s="36"/>
      <c r="M62590" s="36"/>
      <c r="N62590" s="36"/>
    </row>
    <row r="62591" spans="12:14" x14ac:dyDescent="0.25">
      <c r="L62591" s="36"/>
      <c r="M62591" s="36"/>
      <c r="N62591" s="36"/>
    </row>
    <row r="62592" spans="12:14" x14ac:dyDescent="0.25">
      <c r="L62592" s="36"/>
      <c r="M62592" s="36"/>
      <c r="N62592" s="36"/>
    </row>
    <row r="62593" spans="12:14" x14ac:dyDescent="0.25">
      <c r="L62593" s="36"/>
      <c r="M62593" s="36"/>
      <c r="N62593" s="36"/>
    </row>
    <row r="62594" spans="12:14" x14ac:dyDescent="0.25">
      <c r="L62594" s="36"/>
      <c r="M62594" s="36"/>
      <c r="N62594" s="36"/>
    </row>
    <row r="62595" spans="12:14" x14ac:dyDescent="0.25">
      <c r="L62595" s="36"/>
      <c r="M62595" s="36"/>
      <c r="N62595" s="36"/>
    </row>
    <row r="62596" spans="12:14" x14ac:dyDescent="0.25">
      <c r="L62596" s="36"/>
      <c r="M62596" s="36"/>
      <c r="N62596" s="36"/>
    </row>
    <row r="62597" spans="12:14" x14ac:dyDescent="0.25">
      <c r="L62597" s="36"/>
      <c r="M62597" s="36"/>
      <c r="N62597" s="36"/>
    </row>
    <row r="62598" spans="12:14" x14ac:dyDescent="0.25">
      <c r="L62598" s="36"/>
      <c r="M62598" s="36"/>
      <c r="N62598" s="36"/>
    </row>
    <row r="62599" spans="12:14" x14ac:dyDescent="0.25">
      <c r="L62599" s="36"/>
      <c r="M62599" s="36"/>
      <c r="N62599" s="36"/>
    </row>
    <row r="62600" spans="12:14" x14ac:dyDescent="0.25">
      <c r="L62600" s="36"/>
      <c r="M62600" s="36"/>
      <c r="N62600" s="36"/>
    </row>
    <row r="62601" spans="12:14" x14ac:dyDescent="0.25">
      <c r="L62601" s="36"/>
      <c r="M62601" s="36"/>
      <c r="N62601" s="36"/>
    </row>
    <row r="62602" spans="12:14" x14ac:dyDescent="0.25">
      <c r="L62602" s="36"/>
      <c r="M62602" s="36"/>
      <c r="N62602" s="36"/>
    </row>
    <row r="62603" spans="12:14" x14ac:dyDescent="0.25">
      <c r="L62603" s="36"/>
      <c r="M62603" s="36"/>
      <c r="N62603" s="36"/>
    </row>
    <row r="62604" spans="12:14" x14ac:dyDescent="0.25">
      <c r="L62604" s="36"/>
      <c r="M62604" s="36"/>
      <c r="N62604" s="36"/>
    </row>
    <row r="62605" spans="12:14" x14ac:dyDescent="0.25">
      <c r="L62605" s="36"/>
      <c r="M62605" s="36"/>
      <c r="N62605" s="36"/>
    </row>
    <row r="62606" spans="12:14" x14ac:dyDescent="0.25">
      <c r="L62606" s="36"/>
      <c r="M62606" s="36"/>
      <c r="N62606" s="36"/>
    </row>
    <row r="62607" spans="12:14" x14ac:dyDescent="0.25">
      <c r="L62607" s="36"/>
      <c r="M62607" s="36"/>
      <c r="N62607" s="36"/>
    </row>
    <row r="62608" spans="12:14" x14ac:dyDescent="0.25">
      <c r="L62608" s="36"/>
      <c r="M62608" s="36"/>
      <c r="N62608" s="36"/>
    </row>
    <row r="62609" spans="12:14" x14ac:dyDescent="0.25">
      <c r="L62609" s="36"/>
      <c r="M62609" s="36"/>
      <c r="N62609" s="36"/>
    </row>
    <row r="62610" spans="12:14" x14ac:dyDescent="0.25">
      <c r="L62610" s="36"/>
      <c r="M62610" s="36"/>
      <c r="N62610" s="36"/>
    </row>
    <row r="62611" spans="12:14" x14ac:dyDescent="0.25">
      <c r="L62611" s="36"/>
      <c r="M62611" s="36"/>
      <c r="N62611" s="36"/>
    </row>
    <row r="62612" spans="12:14" x14ac:dyDescent="0.25">
      <c r="L62612" s="36"/>
      <c r="M62612" s="36"/>
      <c r="N62612" s="36"/>
    </row>
    <row r="62613" spans="12:14" x14ac:dyDescent="0.25">
      <c r="L62613" s="36"/>
      <c r="M62613" s="36"/>
      <c r="N62613" s="36"/>
    </row>
    <row r="62614" spans="12:14" x14ac:dyDescent="0.25">
      <c r="L62614" s="36"/>
      <c r="M62614" s="36"/>
      <c r="N62614" s="36"/>
    </row>
    <row r="62615" spans="12:14" x14ac:dyDescent="0.25">
      <c r="L62615" s="36"/>
      <c r="M62615" s="36"/>
      <c r="N62615" s="36"/>
    </row>
    <row r="62616" spans="12:14" x14ac:dyDescent="0.25">
      <c r="L62616" s="36"/>
      <c r="M62616" s="36"/>
      <c r="N62616" s="36"/>
    </row>
    <row r="62617" spans="12:14" x14ac:dyDescent="0.25">
      <c r="L62617" s="36"/>
      <c r="M62617" s="36"/>
      <c r="N62617" s="36"/>
    </row>
    <row r="62618" spans="12:14" x14ac:dyDescent="0.25">
      <c r="L62618" s="36"/>
      <c r="M62618" s="36"/>
      <c r="N62618" s="36"/>
    </row>
    <row r="62619" spans="12:14" x14ac:dyDescent="0.25">
      <c r="L62619" s="36"/>
      <c r="M62619" s="36"/>
      <c r="N62619" s="36"/>
    </row>
    <row r="62620" spans="12:14" x14ac:dyDescent="0.25">
      <c r="L62620" s="36"/>
      <c r="M62620" s="36"/>
      <c r="N62620" s="36"/>
    </row>
    <row r="62621" spans="12:14" x14ac:dyDescent="0.25">
      <c r="L62621" s="36"/>
      <c r="M62621" s="36"/>
      <c r="N62621" s="36"/>
    </row>
    <row r="62622" spans="12:14" x14ac:dyDescent="0.25">
      <c r="L62622" s="36"/>
      <c r="M62622" s="36"/>
      <c r="N62622" s="36"/>
    </row>
    <row r="62623" spans="12:14" x14ac:dyDescent="0.25">
      <c r="L62623" s="36"/>
      <c r="M62623" s="36"/>
      <c r="N62623" s="36"/>
    </row>
    <row r="62624" spans="12:14" x14ac:dyDescent="0.25">
      <c r="L62624" s="36"/>
      <c r="M62624" s="36"/>
      <c r="N62624" s="36"/>
    </row>
    <row r="62625" spans="12:14" x14ac:dyDescent="0.25">
      <c r="L62625" s="36"/>
      <c r="M62625" s="36"/>
      <c r="N62625" s="36"/>
    </row>
    <row r="62626" spans="12:14" x14ac:dyDescent="0.25">
      <c r="L62626" s="36"/>
      <c r="M62626" s="36"/>
      <c r="N62626" s="36"/>
    </row>
    <row r="62627" spans="12:14" x14ac:dyDescent="0.25">
      <c r="L62627" s="36"/>
      <c r="M62627" s="36"/>
      <c r="N62627" s="36"/>
    </row>
    <row r="62628" spans="12:14" x14ac:dyDescent="0.25">
      <c r="L62628" s="36"/>
      <c r="M62628" s="36"/>
      <c r="N62628" s="36"/>
    </row>
    <row r="62629" spans="12:14" x14ac:dyDescent="0.25">
      <c r="L62629" s="36"/>
      <c r="M62629" s="36"/>
      <c r="N62629" s="36"/>
    </row>
    <row r="62630" spans="12:14" x14ac:dyDescent="0.25">
      <c r="L62630" s="36"/>
      <c r="M62630" s="36"/>
      <c r="N62630" s="36"/>
    </row>
    <row r="62631" spans="12:14" x14ac:dyDescent="0.25">
      <c r="L62631" s="36"/>
      <c r="M62631" s="36"/>
      <c r="N62631" s="36"/>
    </row>
    <row r="62632" spans="12:14" x14ac:dyDescent="0.25">
      <c r="L62632" s="36"/>
      <c r="M62632" s="36"/>
      <c r="N62632" s="36"/>
    </row>
    <row r="62633" spans="12:14" x14ac:dyDescent="0.25">
      <c r="L62633" s="36"/>
      <c r="M62633" s="36"/>
      <c r="N62633" s="36"/>
    </row>
    <row r="62634" spans="12:14" x14ac:dyDescent="0.25">
      <c r="L62634" s="36"/>
      <c r="M62634" s="36"/>
      <c r="N62634" s="36"/>
    </row>
    <row r="62635" spans="12:14" x14ac:dyDescent="0.25">
      <c r="L62635" s="36"/>
      <c r="M62635" s="36"/>
      <c r="N62635" s="36"/>
    </row>
    <row r="62636" spans="12:14" x14ac:dyDescent="0.25">
      <c r="L62636" s="36"/>
      <c r="M62636" s="36"/>
      <c r="N62636" s="36"/>
    </row>
    <row r="62637" spans="12:14" x14ac:dyDescent="0.25">
      <c r="L62637" s="36"/>
      <c r="M62637" s="36"/>
      <c r="N62637" s="36"/>
    </row>
    <row r="62638" spans="12:14" x14ac:dyDescent="0.25">
      <c r="L62638" s="36"/>
      <c r="M62638" s="36"/>
      <c r="N62638" s="36"/>
    </row>
    <row r="62639" spans="12:14" x14ac:dyDescent="0.25">
      <c r="L62639" s="36"/>
      <c r="M62639" s="36"/>
      <c r="N62639" s="36"/>
    </row>
    <row r="62640" spans="12:14" x14ac:dyDescent="0.25">
      <c r="L62640" s="36"/>
      <c r="M62640" s="36"/>
      <c r="N62640" s="36"/>
    </row>
    <row r="62641" spans="12:14" x14ac:dyDescent="0.25">
      <c r="L62641" s="36"/>
      <c r="M62641" s="36"/>
      <c r="N62641" s="36"/>
    </row>
    <row r="62642" spans="12:14" x14ac:dyDescent="0.25">
      <c r="L62642" s="36"/>
      <c r="M62642" s="36"/>
      <c r="N62642" s="36"/>
    </row>
    <row r="62643" spans="12:14" x14ac:dyDescent="0.25">
      <c r="L62643" s="36"/>
      <c r="M62643" s="36"/>
      <c r="N62643" s="36"/>
    </row>
    <row r="62644" spans="12:14" x14ac:dyDescent="0.25">
      <c r="L62644" s="36"/>
      <c r="M62644" s="36"/>
      <c r="N62644" s="36"/>
    </row>
    <row r="62645" spans="12:14" x14ac:dyDescent="0.25">
      <c r="L62645" s="36"/>
      <c r="M62645" s="36"/>
      <c r="N62645" s="36"/>
    </row>
    <row r="62646" spans="12:14" x14ac:dyDescent="0.25">
      <c r="L62646" s="36"/>
      <c r="M62646" s="36"/>
      <c r="N62646" s="36"/>
    </row>
    <row r="62647" spans="12:14" x14ac:dyDescent="0.25">
      <c r="L62647" s="36"/>
      <c r="M62647" s="36"/>
      <c r="N62647" s="36"/>
    </row>
    <row r="62648" spans="12:14" x14ac:dyDescent="0.25">
      <c r="L62648" s="36"/>
      <c r="M62648" s="36"/>
      <c r="N62648" s="36"/>
    </row>
    <row r="62649" spans="12:14" x14ac:dyDescent="0.25">
      <c r="L62649" s="36"/>
      <c r="M62649" s="36"/>
      <c r="N62649" s="36"/>
    </row>
    <row r="62650" spans="12:14" x14ac:dyDescent="0.25">
      <c r="L62650" s="36"/>
      <c r="M62650" s="36"/>
      <c r="N62650" s="36"/>
    </row>
    <row r="62651" spans="12:14" x14ac:dyDescent="0.25">
      <c r="L62651" s="36"/>
      <c r="M62651" s="36"/>
      <c r="N62651" s="36"/>
    </row>
    <row r="62652" spans="12:14" x14ac:dyDescent="0.25">
      <c r="L62652" s="36"/>
      <c r="M62652" s="36"/>
      <c r="N62652" s="36"/>
    </row>
    <row r="62653" spans="12:14" x14ac:dyDescent="0.25">
      <c r="L62653" s="36"/>
      <c r="M62653" s="36"/>
      <c r="N62653" s="36"/>
    </row>
    <row r="62654" spans="12:14" x14ac:dyDescent="0.25">
      <c r="L62654" s="36"/>
      <c r="M62654" s="36"/>
      <c r="N62654" s="36"/>
    </row>
    <row r="62655" spans="12:14" x14ac:dyDescent="0.25">
      <c r="L62655" s="36"/>
      <c r="M62655" s="36"/>
      <c r="N62655" s="36"/>
    </row>
    <row r="62656" spans="12:14" x14ac:dyDescent="0.25">
      <c r="L62656" s="36"/>
      <c r="M62656" s="36"/>
      <c r="N62656" s="36"/>
    </row>
    <row r="62657" spans="12:14" x14ac:dyDescent="0.25">
      <c r="L62657" s="36"/>
      <c r="M62657" s="36"/>
      <c r="N62657" s="36"/>
    </row>
    <row r="62658" spans="12:14" x14ac:dyDescent="0.25">
      <c r="L62658" s="36"/>
      <c r="M62658" s="36"/>
      <c r="N62658" s="36"/>
    </row>
    <row r="62659" spans="12:14" x14ac:dyDescent="0.25">
      <c r="L62659" s="36"/>
      <c r="M62659" s="36"/>
      <c r="N62659" s="36"/>
    </row>
    <row r="62660" spans="12:14" x14ac:dyDescent="0.25">
      <c r="L62660" s="36"/>
      <c r="M62660" s="36"/>
      <c r="N62660" s="36"/>
    </row>
    <row r="62661" spans="12:14" x14ac:dyDescent="0.25">
      <c r="L62661" s="36"/>
      <c r="M62661" s="36"/>
      <c r="N62661" s="36"/>
    </row>
    <row r="62662" spans="12:14" x14ac:dyDescent="0.25">
      <c r="L62662" s="36"/>
      <c r="M62662" s="36"/>
      <c r="N62662" s="36"/>
    </row>
    <row r="62663" spans="12:14" x14ac:dyDescent="0.25">
      <c r="L62663" s="36"/>
      <c r="M62663" s="36"/>
      <c r="N62663" s="36"/>
    </row>
    <row r="62664" spans="12:14" x14ac:dyDescent="0.25">
      <c r="L62664" s="36"/>
      <c r="M62664" s="36"/>
      <c r="N62664" s="36"/>
    </row>
    <row r="62665" spans="12:14" x14ac:dyDescent="0.25">
      <c r="L62665" s="36"/>
      <c r="M62665" s="36"/>
      <c r="N62665" s="36"/>
    </row>
    <row r="62666" spans="12:14" x14ac:dyDescent="0.25">
      <c r="L62666" s="36"/>
      <c r="M62666" s="36"/>
      <c r="N62666" s="36"/>
    </row>
    <row r="62667" spans="12:14" x14ac:dyDescent="0.25">
      <c r="L62667" s="36"/>
      <c r="M62667" s="36"/>
      <c r="N62667" s="36"/>
    </row>
    <row r="62668" spans="12:14" x14ac:dyDescent="0.25">
      <c r="L62668" s="36"/>
      <c r="M62668" s="36"/>
      <c r="N62668" s="36"/>
    </row>
    <row r="62669" spans="12:14" x14ac:dyDescent="0.25">
      <c r="L62669" s="36"/>
      <c r="M62669" s="36"/>
      <c r="N62669" s="36"/>
    </row>
    <row r="62670" spans="12:14" x14ac:dyDescent="0.25">
      <c r="L62670" s="36"/>
      <c r="M62670" s="36"/>
      <c r="N62670" s="36"/>
    </row>
    <row r="62671" spans="12:14" x14ac:dyDescent="0.25">
      <c r="L62671" s="36"/>
      <c r="M62671" s="36"/>
      <c r="N62671" s="36"/>
    </row>
    <row r="62672" spans="12:14" x14ac:dyDescent="0.25">
      <c r="L62672" s="36"/>
      <c r="M62672" s="36"/>
      <c r="N62672" s="36"/>
    </row>
    <row r="62673" spans="12:14" x14ac:dyDescent="0.25">
      <c r="L62673" s="36"/>
      <c r="M62673" s="36"/>
      <c r="N62673" s="36"/>
    </row>
    <row r="62674" spans="12:14" x14ac:dyDescent="0.25">
      <c r="L62674" s="36"/>
      <c r="M62674" s="36"/>
      <c r="N62674" s="36"/>
    </row>
    <row r="62675" spans="12:14" x14ac:dyDescent="0.25">
      <c r="L62675" s="36"/>
      <c r="M62675" s="36"/>
      <c r="N62675" s="36"/>
    </row>
    <row r="62676" spans="12:14" x14ac:dyDescent="0.25">
      <c r="L62676" s="36"/>
      <c r="M62676" s="36"/>
      <c r="N62676" s="36"/>
    </row>
    <row r="62677" spans="12:14" x14ac:dyDescent="0.25">
      <c r="L62677" s="36"/>
      <c r="M62677" s="36"/>
      <c r="N62677" s="36"/>
    </row>
    <row r="62678" spans="12:14" x14ac:dyDescent="0.25">
      <c r="L62678" s="36"/>
      <c r="M62678" s="36"/>
      <c r="N62678" s="36"/>
    </row>
    <row r="62679" spans="12:14" x14ac:dyDescent="0.25">
      <c r="L62679" s="36"/>
      <c r="M62679" s="36"/>
      <c r="N62679" s="36"/>
    </row>
    <row r="62680" spans="12:14" x14ac:dyDescent="0.25">
      <c r="L62680" s="36"/>
      <c r="M62680" s="36"/>
      <c r="N62680" s="36"/>
    </row>
    <row r="62681" spans="12:14" x14ac:dyDescent="0.25">
      <c r="L62681" s="36"/>
      <c r="M62681" s="36"/>
      <c r="N62681" s="36"/>
    </row>
    <row r="62682" spans="12:14" x14ac:dyDescent="0.25">
      <c r="L62682" s="36"/>
      <c r="M62682" s="36"/>
      <c r="N62682" s="36"/>
    </row>
    <row r="62683" spans="12:14" x14ac:dyDescent="0.25">
      <c r="L62683" s="36"/>
      <c r="M62683" s="36"/>
      <c r="N62683" s="36"/>
    </row>
    <row r="62684" spans="12:14" x14ac:dyDescent="0.25">
      <c r="L62684" s="36"/>
      <c r="M62684" s="36"/>
      <c r="N62684" s="36"/>
    </row>
    <row r="62685" spans="12:14" x14ac:dyDescent="0.25">
      <c r="L62685" s="36"/>
      <c r="M62685" s="36"/>
      <c r="N62685" s="36"/>
    </row>
    <row r="62686" spans="12:14" x14ac:dyDescent="0.25">
      <c r="L62686" s="36"/>
      <c r="M62686" s="36"/>
      <c r="N62686" s="36"/>
    </row>
    <row r="62687" spans="12:14" x14ac:dyDescent="0.25">
      <c r="L62687" s="36"/>
      <c r="M62687" s="36"/>
      <c r="N62687" s="36"/>
    </row>
    <row r="62688" spans="12:14" x14ac:dyDescent="0.25">
      <c r="L62688" s="36"/>
      <c r="M62688" s="36"/>
      <c r="N62688" s="36"/>
    </row>
    <row r="62689" spans="12:14" x14ac:dyDescent="0.25">
      <c r="L62689" s="36"/>
      <c r="M62689" s="36"/>
      <c r="N62689" s="36"/>
    </row>
    <row r="62690" spans="12:14" x14ac:dyDescent="0.25">
      <c r="L62690" s="36"/>
      <c r="M62690" s="36"/>
      <c r="N62690" s="36"/>
    </row>
    <row r="62691" spans="12:14" x14ac:dyDescent="0.25">
      <c r="L62691" s="36"/>
      <c r="M62691" s="36"/>
      <c r="N62691" s="36"/>
    </row>
    <row r="62692" spans="12:14" x14ac:dyDescent="0.25">
      <c r="L62692" s="36"/>
      <c r="M62692" s="36"/>
      <c r="N62692" s="36"/>
    </row>
    <row r="62693" spans="12:14" x14ac:dyDescent="0.25">
      <c r="L62693" s="36"/>
      <c r="M62693" s="36"/>
      <c r="N62693" s="36"/>
    </row>
    <row r="62694" spans="12:14" x14ac:dyDescent="0.25">
      <c r="L62694" s="36"/>
      <c r="M62694" s="36"/>
      <c r="N62694" s="36"/>
    </row>
    <row r="62695" spans="12:14" x14ac:dyDescent="0.25">
      <c r="L62695" s="36"/>
      <c r="M62695" s="36"/>
      <c r="N62695" s="36"/>
    </row>
    <row r="62696" spans="12:14" x14ac:dyDescent="0.25">
      <c r="L62696" s="36"/>
      <c r="M62696" s="36"/>
      <c r="N62696" s="36"/>
    </row>
    <row r="62697" spans="12:14" x14ac:dyDescent="0.25">
      <c r="L62697" s="36"/>
      <c r="M62697" s="36"/>
      <c r="N62697" s="36"/>
    </row>
    <row r="62698" spans="12:14" x14ac:dyDescent="0.25">
      <c r="L62698" s="36"/>
      <c r="M62698" s="36"/>
      <c r="N62698" s="36"/>
    </row>
    <row r="62699" spans="12:14" x14ac:dyDescent="0.25">
      <c r="L62699" s="36"/>
      <c r="M62699" s="36"/>
      <c r="N62699" s="36"/>
    </row>
    <row r="62700" spans="12:14" x14ac:dyDescent="0.25">
      <c r="L62700" s="36"/>
      <c r="M62700" s="36"/>
      <c r="N62700" s="36"/>
    </row>
    <row r="62701" spans="12:14" x14ac:dyDescent="0.25">
      <c r="L62701" s="36"/>
      <c r="M62701" s="36"/>
      <c r="N62701" s="36"/>
    </row>
    <row r="62702" spans="12:14" x14ac:dyDescent="0.25">
      <c r="L62702" s="36"/>
      <c r="M62702" s="36"/>
      <c r="N62702" s="36"/>
    </row>
    <row r="62703" spans="12:14" x14ac:dyDescent="0.25">
      <c r="L62703" s="36"/>
      <c r="M62703" s="36"/>
      <c r="N62703" s="36"/>
    </row>
    <row r="62704" spans="12:14" x14ac:dyDescent="0.25">
      <c r="L62704" s="36"/>
      <c r="M62704" s="36"/>
      <c r="N62704" s="36"/>
    </row>
    <row r="62705" spans="12:14" x14ac:dyDescent="0.25">
      <c r="L62705" s="36"/>
      <c r="M62705" s="36"/>
      <c r="N62705" s="36"/>
    </row>
    <row r="62706" spans="12:14" x14ac:dyDescent="0.25">
      <c r="L62706" s="36"/>
      <c r="M62706" s="36"/>
      <c r="N62706" s="36"/>
    </row>
    <row r="62707" spans="12:14" x14ac:dyDescent="0.25">
      <c r="L62707" s="36"/>
      <c r="M62707" s="36"/>
      <c r="N62707" s="36"/>
    </row>
    <row r="62708" spans="12:14" x14ac:dyDescent="0.25">
      <c r="L62708" s="36"/>
      <c r="M62708" s="36"/>
      <c r="N62708" s="36"/>
    </row>
    <row r="62709" spans="12:14" x14ac:dyDescent="0.25">
      <c r="L62709" s="36"/>
      <c r="M62709" s="36"/>
      <c r="N62709" s="36"/>
    </row>
    <row r="62710" spans="12:14" x14ac:dyDescent="0.25">
      <c r="L62710" s="36"/>
      <c r="M62710" s="36"/>
      <c r="N62710" s="36"/>
    </row>
    <row r="62711" spans="12:14" x14ac:dyDescent="0.25">
      <c r="L62711" s="36"/>
      <c r="M62711" s="36"/>
      <c r="N62711" s="36"/>
    </row>
    <row r="62712" spans="12:14" x14ac:dyDescent="0.25">
      <c r="L62712" s="36"/>
      <c r="M62712" s="36"/>
      <c r="N62712" s="36"/>
    </row>
    <row r="62713" spans="12:14" x14ac:dyDescent="0.25">
      <c r="L62713" s="36"/>
      <c r="M62713" s="36"/>
      <c r="N62713" s="36"/>
    </row>
    <row r="62714" spans="12:14" x14ac:dyDescent="0.25">
      <c r="L62714" s="36"/>
      <c r="M62714" s="36"/>
      <c r="N62714" s="36"/>
    </row>
    <row r="62715" spans="12:14" x14ac:dyDescent="0.25">
      <c r="L62715" s="36"/>
      <c r="M62715" s="36"/>
      <c r="N62715" s="36"/>
    </row>
    <row r="62716" spans="12:14" x14ac:dyDescent="0.25">
      <c r="L62716" s="36"/>
      <c r="M62716" s="36"/>
      <c r="N62716" s="36"/>
    </row>
    <row r="62717" spans="12:14" x14ac:dyDescent="0.25">
      <c r="L62717" s="36"/>
      <c r="M62717" s="36"/>
      <c r="N62717" s="36"/>
    </row>
    <row r="62718" spans="12:14" x14ac:dyDescent="0.25">
      <c r="L62718" s="36"/>
      <c r="M62718" s="36"/>
      <c r="N62718" s="36"/>
    </row>
    <row r="62719" spans="12:14" x14ac:dyDescent="0.25">
      <c r="L62719" s="36"/>
      <c r="M62719" s="36"/>
      <c r="N62719" s="36"/>
    </row>
    <row r="62720" spans="12:14" x14ac:dyDescent="0.25">
      <c r="L62720" s="36"/>
      <c r="M62720" s="36"/>
      <c r="N62720" s="36"/>
    </row>
    <row r="62721" spans="12:14" x14ac:dyDescent="0.25">
      <c r="L62721" s="36"/>
      <c r="M62721" s="36"/>
      <c r="N62721" s="36"/>
    </row>
    <row r="62722" spans="12:14" x14ac:dyDescent="0.25">
      <c r="L62722" s="36"/>
      <c r="M62722" s="36"/>
      <c r="N62722" s="36"/>
    </row>
    <row r="62723" spans="12:14" x14ac:dyDescent="0.25">
      <c r="L62723" s="36"/>
      <c r="M62723" s="36"/>
      <c r="N62723" s="36"/>
    </row>
    <row r="62724" spans="12:14" x14ac:dyDescent="0.25">
      <c r="L62724" s="36"/>
      <c r="M62724" s="36"/>
      <c r="N62724" s="36"/>
    </row>
    <row r="62725" spans="12:14" x14ac:dyDescent="0.25">
      <c r="L62725" s="36"/>
      <c r="M62725" s="36"/>
      <c r="N62725" s="36"/>
    </row>
    <row r="62726" spans="12:14" x14ac:dyDescent="0.25">
      <c r="L62726" s="36"/>
      <c r="M62726" s="36"/>
      <c r="N62726" s="36"/>
    </row>
    <row r="62727" spans="12:14" x14ac:dyDescent="0.25">
      <c r="L62727" s="36"/>
      <c r="M62727" s="36"/>
      <c r="N62727" s="36"/>
    </row>
    <row r="62728" spans="12:14" x14ac:dyDescent="0.25">
      <c r="L62728" s="36"/>
      <c r="M62728" s="36"/>
      <c r="N62728" s="36"/>
    </row>
    <row r="62729" spans="12:14" x14ac:dyDescent="0.25">
      <c r="L62729" s="36"/>
      <c r="M62729" s="36"/>
      <c r="N62729" s="36"/>
    </row>
    <row r="62730" spans="12:14" x14ac:dyDescent="0.25">
      <c r="L62730" s="36"/>
      <c r="M62730" s="36"/>
      <c r="N62730" s="36"/>
    </row>
    <row r="62731" spans="12:14" x14ac:dyDescent="0.25">
      <c r="L62731" s="36"/>
      <c r="M62731" s="36"/>
      <c r="N62731" s="36"/>
    </row>
    <row r="62732" spans="12:14" x14ac:dyDescent="0.25">
      <c r="L62732" s="36"/>
      <c r="M62732" s="36"/>
      <c r="N62732" s="36"/>
    </row>
    <row r="62733" spans="12:14" x14ac:dyDescent="0.25">
      <c r="L62733" s="36"/>
      <c r="M62733" s="36"/>
      <c r="N62733" s="36"/>
    </row>
    <row r="62734" spans="12:14" x14ac:dyDescent="0.25">
      <c r="L62734" s="36"/>
      <c r="M62734" s="36"/>
      <c r="N62734" s="36"/>
    </row>
    <row r="62735" spans="12:14" x14ac:dyDescent="0.25">
      <c r="L62735" s="36"/>
      <c r="M62735" s="36"/>
      <c r="N62735" s="36"/>
    </row>
    <row r="62736" spans="12:14" x14ac:dyDescent="0.25">
      <c r="L62736" s="36"/>
      <c r="M62736" s="36"/>
      <c r="N62736" s="36"/>
    </row>
    <row r="62737" spans="12:14" x14ac:dyDescent="0.25">
      <c r="L62737" s="36"/>
      <c r="M62737" s="36"/>
      <c r="N62737" s="36"/>
    </row>
    <row r="62738" spans="12:14" x14ac:dyDescent="0.25">
      <c r="L62738" s="36"/>
      <c r="M62738" s="36"/>
      <c r="N62738" s="36"/>
    </row>
    <row r="62739" spans="12:14" x14ac:dyDescent="0.25">
      <c r="L62739" s="36"/>
      <c r="M62739" s="36"/>
      <c r="N62739" s="36"/>
    </row>
    <row r="62740" spans="12:14" x14ac:dyDescent="0.25">
      <c r="L62740" s="36"/>
      <c r="M62740" s="36"/>
      <c r="N62740" s="36"/>
    </row>
    <row r="62741" spans="12:14" x14ac:dyDescent="0.25">
      <c r="L62741" s="36"/>
      <c r="M62741" s="36"/>
      <c r="N62741" s="36"/>
    </row>
    <row r="62742" spans="12:14" x14ac:dyDescent="0.25">
      <c r="L62742" s="36"/>
      <c r="M62742" s="36"/>
      <c r="N62742" s="36"/>
    </row>
    <row r="62743" spans="12:14" x14ac:dyDescent="0.25">
      <c r="L62743" s="36"/>
      <c r="M62743" s="36"/>
      <c r="N62743" s="36"/>
    </row>
    <row r="62744" spans="12:14" x14ac:dyDescent="0.25">
      <c r="L62744" s="36"/>
      <c r="M62744" s="36"/>
      <c r="N62744" s="36"/>
    </row>
    <row r="62745" spans="12:14" x14ac:dyDescent="0.25">
      <c r="L62745" s="36"/>
      <c r="M62745" s="36"/>
      <c r="N62745" s="36"/>
    </row>
    <row r="62746" spans="12:14" x14ac:dyDescent="0.25">
      <c r="L62746" s="36"/>
      <c r="M62746" s="36"/>
      <c r="N62746" s="36"/>
    </row>
    <row r="62747" spans="12:14" x14ac:dyDescent="0.25">
      <c r="L62747" s="36"/>
      <c r="M62747" s="36"/>
      <c r="N62747" s="36"/>
    </row>
    <row r="62748" spans="12:14" x14ac:dyDescent="0.25">
      <c r="L62748" s="36"/>
      <c r="M62748" s="36"/>
      <c r="N62748" s="36"/>
    </row>
    <row r="62749" spans="12:14" x14ac:dyDescent="0.25">
      <c r="L62749" s="36"/>
      <c r="M62749" s="36"/>
      <c r="N62749" s="36"/>
    </row>
    <row r="62750" spans="12:14" x14ac:dyDescent="0.25">
      <c r="L62750" s="36"/>
      <c r="M62750" s="36"/>
      <c r="N62750" s="36"/>
    </row>
    <row r="62751" spans="12:14" x14ac:dyDescent="0.25">
      <c r="L62751" s="36"/>
      <c r="M62751" s="36"/>
      <c r="N62751" s="36"/>
    </row>
    <row r="62752" spans="12:14" x14ac:dyDescent="0.25">
      <c r="L62752" s="36"/>
      <c r="M62752" s="36"/>
      <c r="N62752" s="36"/>
    </row>
    <row r="62753" spans="12:14" x14ac:dyDescent="0.25">
      <c r="L62753" s="36"/>
      <c r="M62753" s="36"/>
      <c r="N62753" s="36"/>
    </row>
    <row r="62754" spans="12:14" x14ac:dyDescent="0.25">
      <c r="L62754" s="36"/>
      <c r="M62754" s="36"/>
      <c r="N62754" s="36"/>
    </row>
    <row r="62755" spans="12:14" x14ac:dyDescent="0.25">
      <c r="L62755" s="36"/>
      <c r="M62755" s="36"/>
      <c r="N62755" s="36"/>
    </row>
    <row r="62756" spans="12:14" x14ac:dyDescent="0.25">
      <c r="L62756" s="36"/>
      <c r="M62756" s="36"/>
      <c r="N62756" s="36"/>
    </row>
    <row r="62757" spans="12:14" x14ac:dyDescent="0.25">
      <c r="L62757" s="36"/>
      <c r="M62757" s="36"/>
      <c r="N62757" s="36"/>
    </row>
    <row r="62758" spans="12:14" x14ac:dyDescent="0.25">
      <c r="L62758" s="36"/>
      <c r="M62758" s="36"/>
      <c r="N62758" s="36"/>
    </row>
    <row r="62759" spans="12:14" x14ac:dyDescent="0.25">
      <c r="L62759" s="36"/>
      <c r="M62759" s="36"/>
      <c r="N62759" s="36"/>
    </row>
    <row r="62760" spans="12:14" x14ac:dyDescent="0.25">
      <c r="L62760" s="36"/>
      <c r="M62760" s="36"/>
      <c r="N62760" s="36"/>
    </row>
    <row r="62761" spans="12:14" x14ac:dyDescent="0.25">
      <c r="L62761" s="36"/>
      <c r="M62761" s="36"/>
      <c r="N62761" s="36"/>
    </row>
    <row r="62762" spans="12:14" x14ac:dyDescent="0.25">
      <c r="L62762" s="36"/>
      <c r="M62762" s="36"/>
      <c r="N62762" s="36"/>
    </row>
    <row r="62763" spans="12:14" x14ac:dyDescent="0.25">
      <c r="L62763" s="36"/>
      <c r="M62763" s="36"/>
      <c r="N62763" s="36"/>
    </row>
    <row r="62764" spans="12:14" x14ac:dyDescent="0.25">
      <c r="L62764" s="36"/>
      <c r="M62764" s="36"/>
      <c r="N62764" s="36"/>
    </row>
    <row r="62765" spans="12:14" x14ac:dyDescent="0.25">
      <c r="L62765" s="36"/>
      <c r="M62765" s="36"/>
      <c r="N62765" s="36"/>
    </row>
    <row r="62766" spans="12:14" x14ac:dyDescent="0.25">
      <c r="L62766" s="36"/>
      <c r="M62766" s="36"/>
      <c r="N62766" s="36"/>
    </row>
    <row r="62767" spans="12:14" x14ac:dyDescent="0.25">
      <c r="L62767" s="36"/>
      <c r="M62767" s="36"/>
      <c r="N62767" s="36"/>
    </row>
    <row r="62768" spans="12:14" x14ac:dyDescent="0.25">
      <c r="L62768" s="36"/>
      <c r="M62768" s="36"/>
      <c r="N62768" s="36"/>
    </row>
    <row r="62769" spans="12:14" x14ac:dyDescent="0.25">
      <c r="L62769" s="36"/>
      <c r="M62769" s="36"/>
      <c r="N62769" s="36"/>
    </row>
    <row r="62770" spans="12:14" x14ac:dyDescent="0.25">
      <c r="L62770" s="36"/>
      <c r="M62770" s="36"/>
      <c r="N62770" s="36"/>
    </row>
    <row r="62771" spans="12:14" x14ac:dyDescent="0.25">
      <c r="L62771" s="36"/>
      <c r="M62771" s="36"/>
      <c r="N62771" s="36"/>
    </row>
    <row r="62772" spans="12:14" x14ac:dyDescent="0.25">
      <c r="L62772" s="36"/>
      <c r="M62772" s="36"/>
      <c r="N62772" s="36"/>
    </row>
    <row r="62773" spans="12:14" x14ac:dyDescent="0.25">
      <c r="L62773" s="36"/>
      <c r="M62773" s="36"/>
      <c r="N62773" s="36"/>
    </row>
    <row r="62774" spans="12:14" x14ac:dyDescent="0.25">
      <c r="L62774" s="36"/>
      <c r="M62774" s="36"/>
      <c r="N62774" s="36"/>
    </row>
    <row r="62775" spans="12:14" x14ac:dyDescent="0.25">
      <c r="L62775" s="36"/>
      <c r="M62775" s="36"/>
      <c r="N62775" s="36"/>
    </row>
    <row r="62776" spans="12:14" x14ac:dyDescent="0.25">
      <c r="L62776" s="36"/>
      <c r="M62776" s="36"/>
      <c r="N62776" s="36"/>
    </row>
    <row r="62777" spans="12:14" x14ac:dyDescent="0.25">
      <c r="L62777" s="36"/>
      <c r="M62777" s="36"/>
      <c r="N62777" s="36"/>
    </row>
    <row r="62778" spans="12:14" x14ac:dyDescent="0.25">
      <c r="L62778" s="36"/>
      <c r="M62778" s="36"/>
      <c r="N62778" s="36"/>
    </row>
    <row r="62779" spans="12:14" x14ac:dyDescent="0.25">
      <c r="L62779" s="36"/>
      <c r="M62779" s="36"/>
      <c r="N62779" s="36"/>
    </row>
    <row r="62780" spans="12:14" x14ac:dyDescent="0.25">
      <c r="L62780" s="36"/>
      <c r="M62780" s="36"/>
      <c r="N62780" s="36"/>
    </row>
    <row r="62781" spans="12:14" x14ac:dyDescent="0.25">
      <c r="L62781" s="36"/>
      <c r="M62781" s="36"/>
      <c r="N62781" s="36"/>
    </row>
    <row r="62782" spans="12:14" x14ac:dyDescent="0.25">
      <c r="L62782" s="36"/>
      <c r="M62782" s="36"/>
      <c r="N62782" s="36"/>
    </row>
    <row r="62783" spans="12:14" x14ac:dyDescent="0.25">
      <c r="L62783" s="36"/>
      <c r="M62783" s="36"/>
      <c r="N62783" s="36"/>
    </row>
    <row r="62784" spans="12:14" x14ac:dyDescent="0.25">
      <c r="L62784" s="36"/>
      <c r="M62784" s="36"/>
      <c r="N62784" s="36"/>
    </row>
    <row r="62785" spans="12:14" x14ac:dyDescent="0.25">
      <c r="L62785" s="36"/>
      <c r="M62785" s="36"/>
      <c r="N62785" s="36"/>
    </row>
    <row r="62786" spans="12:14" x14ac:dyDescent="0.25">
      <c r="L62786" s="36"/>
      <c r="M62786" s="36"/>
      <c r="N62786" s="36"/>
    </row>
    <row r="62787" spans="12:14" x14ac:dyDescent="0.25">
      <c r="L62787" s="36"/>
      <c r="M62787" s="36"/>
      <c r="N62787" s="36"/>
    </row>
    <row r="62788" spans="12:14" x14ac:dyDescent="0.25">
      <c r="L62788" s="36"/>
      <c r="M62788" s="36"/>
      <c r="N62788" s="36"/>
    </row>
    <row r="62789" spans="12:14" x14ac:dyDescent="0.25">
      <c r="L62789" s="36"/>
      <c r="M62789" s="36"/>
      <c r="N62789" s="36"/>
    </row>
    <row r="62790" spans="12:14" x14ac:dyDescent="0.25">
      <c r="L62790" s="36"/>
      <c r="M62790" s="36"/>
      <c r="N62790" s="36"/>
    </row>
    <row r="62791" spans="12:14" x14ac:dyDescent="0.25">
      <c r="L62791" s="36"/>
      <c r="M62791" s="36"/>
      <c r="N62791" s="36"/>
    </row>
    <row r="62792" spans="12:14" x14ac:dyDescent="0.25">
      <c r="L62792" s="36"/>
      <c r="M62792" s="36"/>
      <c r="N62792" s="36"/>
    </row>
    <row r="62793" spans="12:14" x14ac:dyDescent="0.25">
      <c r="L62793" s="36"/>
      <c r="M62793" s="36"/>
      <c r="N62793" s="36"/>
    </row>
    <row r="62794" spans="12:14" x14ac:dyDescent="0.25">
      <c r="L62794" s="36"/>
      <c r="M62794" s="36"/>
      <c r="N62794" s="36"/>
    </row>
    <row r="62795" spans="12:14" x14ac:dyDescent="0.25">
      <c r="L62795" s="36"/>
      <c r="M62795" s="36"/>
      <c r="N62795" s="36"/>
    </row>
    <row r="62796" spans="12:14" x14ac:dyDescent="0.25">
      <c r="L62796" s="36"/>
      <c r="M62796" s="36"/>
      <c r="N62796" s="36"/>
    </row>
    <row r="62797" spans="12:14" x14ac:dyDescent="0.25">
      <c r="L62797" s="36"/>
      <c r="M62797" s="36"/>
      <c r="N62797" s="36"/>
    </row>
    <row r="62798" spans="12:14" x14ac:dyDescent="0.25">
      <c r="L62798" s="36"/>
      <c r="M62798" s="36"/>
      <c r="N62798" s="36"/>
    </row>
    <row r="62799" spans="12:14" x14ac:dyDescent="0.25">
      <c r="L62799" s="36"/>
      <c r="M62799" s="36"/>
      <c r="N62799" s="36"/>
    </row>
    <row r="62800" spans="12:14" x14ac:dyDescent="0.25">
      <c r="L62800" s="36"/>
      <c r="M62800" s="36"/>
      <c r="N62800" s="36"/>
    </row>
    <row r="62801" spans="12:14" x14ac:dyDescent="0.25">
      <c r="L62801" s="36"/>
      <c r="M62801" s="36"/>
      <c r="N62801" s="36"/>
    </row>
    <row r="62802" spans="12:14" x14ac:dyDescent="0.25">
      <c r="L62802" s="36"/>
      <c r="M62802" s="36"/>
      <c r="N62802" s="36"/>
    </row>
    <row r="62803" spans="12:14" x14ac:dyDescent="0.25">
      <c r="L62803" s="36"/>
      <c r="M62803" s="36"/>
      <c r="N62803" s="36"/>
    </row>
    <row r="62804" spans="12:14" x14ac:dyDescent="0.25">
      <c r="L62804" s="36"/>
      <c r="M62804" s="36"/>
      <c r="N62804" s="36"/>
    </row>
    <row r="62805" spans="12:14" x14ac:dyDescent="0.25">
      <c r="L62805" s="36"/>
      <c r="M62805" s="36"/>
      <c r="N62805" s="36"/>
    </row>
    <row r="62806" spans="12:14" x14ac:dyDescent="0.25">
      <c r="L62806" s="36"/>
      <c r="M62806" s="36"/>
      <c r="N62806" s="36"/>
    </row>
    <row r="62807" spans="12:14" x14ac:dyDescent="0.25">
      <c r="L62807" s="36"/>
      <c r="M62807" s="36"/>
      <c r="N62807" s="36"/>
    </row>
    <row r="62808" spans="12:14" x14ac:dyDescent="0.25">
      <c r="L62808" s="36"/>
      <c r="M62808" s="36"/>
      <c r="N62808" s="36"/>
    </row>
    <row r="62809" spans="12:14" x14ac:dyDescent="0.25">
      <c r="L62809" s="36"/>
      <c r="M62809" s="36"/>
      <c r="N62809" s="36"/>
    </row>
    <row r="62810" spans="12:14" x14ac:dyDescent="0.25">
      <c r="L62810" s="36"/>
      <c r="M62810" s="36"/>
      <c r="N62810" s="36"/>
    </row>
    <row r="62811" spans="12:14" x14ac:dyDescent="0.25">
      <c r="L62811" s="36"/>
      <c r="M62811" s="36"/>
      <c r="N62811" s="36"/>
    </row>
    <row r="62812" spans="12:14" x14ac:dyDescent="0.25">
      <c r="L62812" s="36"/>
      <c r="M62812" s="36"/>
      <c r="N62812" s="36"/>
    </row>
    <row r="62813" spans="12:14" x14ac:dyDescent="0.25">
      <c r="L62813" s="36"/>
      <c r="M62813" s="36"/>
      <c r="N62813" s="36"/>
    </row>
    <row r="62814" spans="12:14" x14ac:dyDescent="0.25">
      <c r="L62814" s="36"/>
      <c r="M62814" s="36"/>
      <c r="N62814" s="36"/>
    </row>
    <row r="62815" spans="12:14" x14ac:dyDescent="0.25">
      <c r="L62815" s="36"/>
      <c r="M62815" s="36"/>
      <c r="N62815" s="36"/>
    </row>
    <row r="62816" spans="12:14" x14ac:dyDescent="0.25">
      <c r="L62816" s="36"/>
      <c r="M62816" s="36"/>
      <c r="N62816" s="36"/>
    </row>
    <row r="62817" spans="12:14" x14ac:dyDescent="0.25">
      <c r="L62817" s="36"/>
      <c r="M62817" s="36"/>
      <c r="N62817" s="36"/>
    </row>
    <row r="62818" spans="12:14" x14ac:dyDescent="0.25">
      <c r="L62818" s="36"/>
      <c r="M62818" s="36"/>
      <c r="N62818" s="36"/>
    </row>
    <row r="62819" spans="12:14" x14ac:dyDescent="0.25">
      <c r="L62819" s="36"/>
      <c r="M62819" s="36"/>
      <c r="N62819" s="36"/>
    </row>
    <row r="62820" spans="12:14" x14ac:dyDescent="0.25">
      <c r="L62820" s="36"/>
      <c r="M62820" s="36"/>
      <c r="N62820" s="36"/>
    </row>
    <row r="62821" spans="12:14" x14ac:dyDescent="0.25">
      <c r="L62821" s="36"/>
      <c r="M62821" s="36"/>
      <c r="N62821" s="36"/>
    </row>
    <row r="62822" spans="12:14" x14ac:dyDescent="0.25">
      <c r="L62822" s="36"/>
      <c r="M62822" s="36"/>
      <c r="N62822" s="36"/>
    </row>
    <row r="62823" spans="12:14" x14ac:dyDescent="0.25">
      <c r="L62823" s="36"/>
      <c r="M62823" s="36"/>
      <c r="N62823" s="36"/>
    </row>
    <row r="62824" spans="12:14" x14ac:dyDescent="0.25">
      <c r="L62824" s="36"/>
      <c r="M62824" s="36"/>
      <c r="N62824" s="36"/>
    </row>
    <row r="62825" spans="12:14" x14ac:dyDescent="0.25">
      <c r="L62825" s="36"/>
      <c r="M62825" s="36"/>
      <c r="N62825" s="36"/>
    </row>
    <row r="62826" spans="12:14" x14ac:dyDescent="0.25">
      <c r="L62826" s="36"/>
      <c r="M62826" s="36"/>
      <c r="N62826" s="36"/>
    </row>
    <row r="62827" spans="12:14" x14ac:dyDescent="0.25">
      <c r="L62827" s="36"/>
      <c r="M62827" s="36"/>
      <c r="N62827" s="36"/>
    </row>
    <row r="62828" spans="12:14" x14ac:dyDescent="0.25">
      <c r="L62828" s="36"/>
      <c r="M62828" s="36"/>
      <c r="N62828" s="36"/>
    </row>
    <row r="62829" spans="12:14" x14ac:dyDescent="0.25">
      <c r="L62829" s="36"/>
      <c r="M62829" s="36"/>
      <c r="N62829" s="36"/>
    </row>
    <row r="62830" spans="12:14" x14ac:dyDescent="0.25">
      <c r="L62830" s="36"/>
      <c r="M62830" s="36"/>
      <c r="N62830" s="36"/>
    </row>
    <row r="62831" spans="12:14" x14ac:dyDescent="0.25">
      <c r="L62831" s="36"/>
      <c r="M62831" s="36"/>
      <c r="N62831" s="36"/>
    </row>
    <row r="62832" spans="12:14" x14ac:dyDescent="0.25">
      <c r="L62832" s="36"/>
      <c r="M62832" s="36"/>
      <c r="N62832" s="36"/>
    </row>
    <row r="62833" spans="12:14" x14ac:dyDescent="0.25">
      <c r="L62833" s="36"/>
      <c r="M62833" s="36"/>
      <c r="N62833" s="36"/>
    </row>
    <row r="62834" spans="12:14" x14ac:dyDescent="0.25">
      <c r="L62834" s="36"/>
      <c r="M62834" s="36"/>
      <c r="N62834" s="36"/>
    </row>
    <row r="62835" spans="12:14" x14ac:dyDescent="0.25">
      <c r="L62835" s="36"/>
      <c r="M62835" s="36"/>
      <c r="N62835" s="36"/>
    </row>
    <row r="62836" spans="12:14" x14ac:dyDescent="0.25">
      <c r="L62836" s="36"/>
      <c r="M62836" s="36"/>
      <c r="N62836" s="36"/>
    </row>
    <row r="62837" spans="12:14" x14ac:dyDescent="0.25">
      <c r="L62837" s="36"/>
      <c r="M62837" s="36"/>
      <c r="N62837" s="36"/>
    </row>
    <row r="62838" spans="12:14" x14ac:dyDescent="0.25">
      <c r="L62838" s="36"/>
      <c r="M62838" s="36"/>
      <c r="N62838" s="36"/>
    </row>
    <row r="62839" spans="12:14" x14ac:dyDescent="0.25">
      <c r="L62839" s="36"/>
      <c r="M62839" s="36"/>
      <c r="N62839" s="36"/>
    </row>
    <row r="62840" spans="12:14" x14ac:dyDescent="0.25">
      <c r="L62840" s="36"/>
      <c r="M62840" s="36"/>
      <c r="N62840" s="36"/>
    </row>
    <row r="62841" spans="12:14" x14ac:dyDescent="0.25">
      <c r="L62841" s="36"/>
      <c r="M62841" s="36"/>
      <c r="N62841" s="36"/>
    </row>
    <row r="62842" spans="12:14" x14ac:dyDescent="0.25">
      <c r="L62842" s="36"/>
      <c r="M62842" s="36"/>
      <c r="N62842" s="36"/>
    </row>
    <row r="62843" spans="12:14" x14ac:dyDescent="0.25">
      <c r="L62843" s="36"/>
      <c r="M62843" s="36"/>
      <c r="N62843" s="36"/>
    </row>
    <row r="62844" spans="12:14" x14ac:dyDescent="0.25">
      <c r="L62844" s="36"/>
      <c r="M62844" s="36"/>
      <c r="N62844" s="36"/>
    </row>
    <row r="62845" spans="12:14" x14ac:dyDescent="0.25">
      <c r="L62845" s="36"/>
      <c r="M62845" s="36"/>
      <c r="N62845" s="36"/>
    </row>
    <row r="62846" spans="12:14" x14ac:dyDescent="0.25">
      <c r="L62846" s="36"/>
      <c r="M62846" s="36"/>
      <c r="N62846" s="36"/>
    </row>
    <row r="62847" spans="12:14" x14ac:dyDescent="0.25">
      <c r="L62847" s="36"/>
      <c r="M62847" s="36"/>
      <c r="N62847" s="36"/>
    </row>
    <row r="62848" spans="12:14" x14ac:dyDescent="0.25">
      <c r="L62848" s="36"/>
      <c r="M62848" s="36"/>
      <c r="N62848" s="36"/>
    </row>
    <row r="62849" spans="12:14" x14ac:dyDescent="0.25">
      <c r="L62849" s="36"/>
      <c r="M62849" s="36"/>
      <c r="N62849" s="36"/>
    </row>
    <row r="62850" spans="12:14" x14ac:dyDescent="0.25">
      <c r="L62850" s="36"/>
      <c r="M62850" s="36"/>
      <c r="N62850" s="36"/>
    </row>
    <row r="62851" spans="12:14" x14ac:dyDescent="0.25">
      <c r="L62851" s="36"/>
      <c r="M62851" s="36"/>
      <c r="N62851" s="36"/>
    </row>
    <row r="62852" spans="12:14" x14ac:dyDescent="0.25">
      <c r="L62852" s="36"/>
      <c r="M62852" s="36"/>
      <c r="N62852" s="36"/>
    </row>
    <row r="62853" spans="12:14" x14ac:dyDescent="0.25">
      <c r="L62853" s="36"/>
      <c r="M62853" s="36"/>
      <c r="N62853" s="36"/>
    </row>
    <row r="62854" spans="12:14" x14ac:dyDescent="0.25">
      <c r="L62854" s="36"/>
      <c r="M62854" s="36"/>
      <c r="N62854" s="36"/>
    </row>
    <row r="62855" spans="12:14" x14ac:dyDescent="0.25">
      <c r="L62855" s="36"/>
      <c r="M62855" s="36"/>
      <c r="N62855" s="36"/>
    </row>
    <row r="62856" spans="12:14" x14ac:dyDescent="0.25">
      <c r="L62856" s="36"/>
      <c r="M62856" s="36"/>
      <c r="N62856" s="36"/>
    </row>
    <row r="62857" spans="12:14" x14ac:dyDescent="0.25">
      <c r="L62857" s="36"/>
      <c r="M62857" s="36"/>
      <c r="N62857" s="36"/>
    </row>
    <row r="62858" spans="12:14" x14ac:dyDescent="0.25">
      <c r="L62858" s="36"/>
      <c r="M62858" s="36"/>
      <c r="N62858" s="36"/>
    </row>
    <row r="62859" spans="12:14" x14ac:dyDescent="0.25">
      <c r="L62859" s="36"/>
      <c r="M62859" s="36"/>
      <c r="N62859" s="36"/>
    </row>
    <row r="62860" spans="12:14" x14ac:dyDescent="0.25">
      <c r="L62860" s="36"/>
      <c r="M62860" s="36"/>
      <c r="N62860" s="36"/>
    </row>
    <row r="62861" spans="12:14" x14ac:dyDescent="0.25">
      <c r="L62861" s="36"/>
      <c r="M62861" s="36"/>
      <c r="N62861" s="36"/>
    </row>
    <row r="62862" spans="12:14" x14ac:dyDescent="0.25">
      <c r="L62862" s="36"/>
      <c r="M62862" s="36"/>
      <c r="N62862" s="36"/>
    </row>
    <row r="62863" spans="12:14" x14ac:dyDescent="0.25">
      <c r="L62863" s="36"/>
      <c r="M62863" s="36"/>
      <c r="N62863" s="36"/>
    </row>
    <row r="62864" spans="12:14" x14ac:dyDescent="0.25">
      <c r="L62864" s="36"/>
      <c r="M62864" s="36"/>
      <c r="N62864" s="36"/>
    </row>
    <row r="62865" spans="12:14" x14ac:dyDescent="0.25">
      <c r="L62865" s="36"/>
      <c r="M62865" s="36"/>
      <c r="N62865" s="36"/>
    </row>
    <row r="62866" spans="12:14" x14ac:dyDescent="0.25">
      <c r="L62866" s="36"/>
      <c r="M62866" s="36"/>
      <c r="N62866" s="36"/>
    </row>
    <row r="62867" spans="12:14" x14ac:dyDescent="0.25">
      <c r="L62867" s="36"/>
      <c r="M62867" s="36"/>
      <c r="N62867" s="36"/>
    </row>
    <row r="62868" spans="12:14" x14ac:dyDescent="0.25">
      <c r="L62868" s="36"/>
      <c r="M62868" s="36"/>
      <c r="N62868" s="36"/>
    </row>
    <row r="62869" spans="12:14" x14ac:dyDescent="0.25">
      <c r="L62869" s="36"/>
      <c r="M62869" s="36"/>
      <c r="N62869" s="36"/>
    </row>
    <row r="62870" spans="12:14" x14ac:dyDescent="0.25">
      <c r="L62870" s="36"/>
      <c r="M62870" s="36"/>
      <c r="N62870" s="36"/>
    </row>
    <row r="62871" spans="12:14" x14ac:dyDescent="0.25">
      <c r="L62871" s="36"/>
      <c r="M62871" s="36"/>
      <c r="N62871" s="36"/>
    </row>
    <row r="62872" spans="12:14" x14ac:dyDescent="0.25">
      <c r="L62872" s="36"/>
      <c r="M62872" s="36"/>
      <c r="N62872" s="36"/>
    </row>
    <row r="62873" spans="12:14" x14ac:dyDescent="0.25">
      <c r="L62873" s="36"/>
      <c r="M62873" s="36"/>
      <c r="N62873" s="36"/>
    </row>
    <row r="62874" spans="12:14" x14ac:dyDescent="0.25">
      <c r="L62874" s="36"/>
      <c r="M62874" s="36"/>
      <c r="N62874" s="36"/>
    </row>
    <row r="62875" spans="12:14" x14ac:dyDescent="0.25">
      <c r="L62875" s="36"/>
      <c r="M62875" s="36"/>
      <c r="N62875" s="36"/>
    </row>
    <row r="62876" spans="12:14" x14ac:dyDescent="0.25">
      <c r="L62876" s="36"/>
      <c r="M62876" s="36"/>
      <c r="N62876" s="36"/>
    </row>
    <row r="62877" spans="12:14" x14ac:dyDescent="0.25">
      <c r="L62877" s="36"/>
      <c r="M62877" s="36"/>
      <c r="N62877" s="36"/>
    </row>
    <row r="62878" spans="12:14" x14ac:dyDescent="0.25">
      <c r="L62878" s="36"/>
      <c r="M62878" s="36"/>
      <c r="N62878" s="36"/>
    </row>
    <row r="62879" spans="12:14" x14ac:dyDescent="0.25">
      <c r="L62879" s="36"/>
      <c r="M62879" s="36"/>
      <c r="N62879" s="36"/>
    </row>
    <row r="62880" spans="12:14" x14ac:dyDescent="0.25">
      <c r="L62880" s="36"/>
      <c r="M62880" s="36"/>
      <c r="N62880" s="36"/>
    </row>
    <row r="62881" spans="12:14" x14ac:dyDescent="0.25">
      <c r="L62881" s="36"/>
      <c r="M62881" s="36"/>
      <c r="N62881" s="36"/>
    </row>
    <row r="62882" spans="12:14" x14ac:dyDescent="0.25">
      <c r="L62882" s="36"/>
      <c r="M62882" s="36"/>
      <c r="N62882" s="36"/>
    </row>
    <row r="62883" spans="12:14" x14ac:dyDescent="0.25">
      <c r="L62883" s="36"/>
      <c r="M62883" s="36"/>
      <c r="N62883" s="36"/>
    </row>
    <row r="62884" spans="12:14" x14ac:dyDescent="0.25">
      <c r="L62884" s="36"/>
      <c r="M62884" s="36"/>
      <c r="N62884" s="36"/>
    </row>
    <row r="62885" spans="12:14" x14ac:dyDescent="0.25">
      <c r="L62885" s="36"/>
      <c r="M62885" s="36"/>
      <c r="N62885" s="36"/>
    </row>
    <row r="62886" spans="12:14" x14ac:dyDescent="0.25">
      <c r="L62886" s="36"/>
      <c r="M62886" s="36"/>
      <c r="N62886" s="36"/>
    </row>
    <row r="62887" spans="12:14" x14ac:dyDescent="0.25">
      <c r="L62887" s="36"/>
      <c r="M62887" s="36"/>
      <c r="N62887" s="36"/>
    </row>
    <row r="62888" spans="12:14" x14ac:dyDescent="0.25">
      <c r="L62888" s="36"/>
      <c r="M62888" s="36"/>
      <c r="N62888" s="36"/>
    </row>
    <row r="62889" spans="12:14" x14ac:dyDescent="0.25">
      <c r="L62889" s="36"/>
      <c r="M62889" s="36"/>
      <c r="N62889" s="36"/>
    </row>
    <row r="62890" spans="12:14" x14ac:dyDescent="0.25">
      <c r="L62890" s="36"/>
      <c r="M62890" s="36"/>
      <c r="N62890" s="36"/>
    </row>
    <row r="62891" spans="12:14" x14ac:dyDescent="0.25">
      <c r="L62891" s="36"/>
      <c r="M62891" s="36"/>
      <c r="N62891" s="36"/>
    </row>
    <row r="62892" spans="12:14" x14ac:dyDescent="0.25">
      <c r="L62892" s="36"/>
      <c r="M62892" s="36"/>
      <c r="N62892" s="36"/>
    </row>
    <row r="62893" spans="12:14" x14ac:dyDescent="0.25">
      <c r="L62893" s="36"/>
      <c r="M62893" s="36"/>
      <c r="N62893" s="36"/>
    </row>
    <row r="62894" spans="12:14" x14ac:dyDescent="0.25">
      <c r="L62894" s="36"/>
      <c r="M62894" s="36"/>
      <c r="N62894" s="36"/>
    </row>
    <row r="62895" spans="12:14" x14ac:dyDescent="0.25">
      <c r="L62895" s="36"/>
      <c r="M62895" s="36"/>
      <c r="N62895" s="36"/>
    </row>
    <row r="62896" spans="12:14" x14ac:dyDescent="0.25">
      <c r="L62896" s="36"/>
      <c r="M62896" s="36"/>
      <c r="N62896" s="36"/>
    </row>
    <row r="62897" spans="12:14" x14ac:dyDescent="0.25">
      <c r="L62897" s="36"/>
      <c r="M62897" s="36"/>
      <c r="N62897" s="36"/>
    </row>
    <row r="62898" spans="12:14" x14ac:dyDescent="0.25">
      <c r="L62898" s="36"/>
      <c r="M62898" s="36"/>
      <c r="N62898" s="36"/>
    </row>
    <row r="62899" spans="12:14" x14ac:dyDescent="0.25">
      <c r="L62899" s="36"/>
      <c r="M62899" s="36"/>
      <c r="N62899" s="36"/>
    </row>
    <row r="62900" spans="12:14" x14ac:dyDescent="0.25">
      <c r="L62900" s="36"/>
      <c r="M62900" s="36"/>
      <c r="N62900" s="36"/>
    </row>
    <row r="62901" spans="12:14" x14ac:dyDescent="0.25">
      <c r="L62901" s="36"/>
      <c r="M62901" s="36"/>
      <c r="N62901" s="36"/>
    </row>
    <row r="62902" spans="12:14" x14ac:dyDescent="0.25">
      <c r="L62902" s="36"/>
      <c r="M62902" s="36"/>
      <c r="N62902" s="36"/>
    </row>
    <row r="62903" spans="12:14" x14ac:dyDescent="0.25">
      <c r="L62903" s="36"/>
      <c r="M62903" s="36"/>
      <c r="N62903" s="36"/>
    </row>
    <row r="62904" spans="12:14" x14ac:dyDescent="0.25">
      <c r="L62904" s="36"/>
      <c r="M62904" s="36"/>
      <c r="N62904" s="36"/>
    </row>
    <row r="62905" spans="12:14" x14ac:dyDescent="0.25">
      <c r="L62905" s="36"/>
      <c r="M62905" s="36"/>
      <c r="N62905" s="36"/>
    </row>
    <row r="62906" spans="12:14" x14ac:dyDescent="0.25">
      <c r="L62906" s="36"/>
      <c r="M62906" s="36"/>
      <c r="N62906" s="36"/>
    </row>
    <row r="62907" spans="12:14" x14ac:dyDescent="0.25">
      <c r="L62907" s="36"/>
      <c r="M62907" s="36"/>
      <c r="N62907" s="36"/>
    </row>
    <row r="62908" spans="12:14" x14ac:dyDescent="0.25">
      <c r="L62908" s="36"/>
      <c r="M62908" s="36"/>
      <c r="N62908" s="36"/>
    </row>
    <row r="62909" spans="12:14" x14ac:dyDescent="0.25">
      <c r="L62909" s="36"/>
      <c r="M62909" s="36"/>
      <c r="N62909" s="36"/>
    </row>
    <row r="62910" spans="12:14" x14ac:dyDescent="0.25">
      <c r="L62910" s="36"/>
      <c r="M62910" s="36"/>
      <c r="N62910" s="36"/>
    </row>
    <row r="62911" spans="12:14" x14ac:dyDescent="0.25">
      <c r="L62911" s="36"/>
      <c r="M62911" s="36"/>
      <c r="N62911" s="36"/>
    </row>
    <row r="62912" spans="12:14" x14ac:dyDescent="0.25">
      <c r="L62912" s="36"/>
      <c r="M62912" s="36"/>
      <c r="N62912" s="36"/>
    </row>
    <row r="62913" spans="12:14" x14ac:dyDescent="0.25">
      <c r="L62913" s="36"/>
      <c r="M62913" s="36"/>
      <c r="N62913" s="36"/>
    </row>
    <row r="62914" spans="12:14" x14ac:dyDescent="0.25">
      <c r="L62914" s="36"/>
      <c r="M62914" s="36"/>
      <c r="N62914" s="36"/>
    </row>
    <row r="62915" spans="12:14" x14ac:dyDescent="0.25">
      <c r="L62915" s="36"/>
      <c r="M62915" s="36"/>
      <c r="N62915" s="36"/>
    </row>
    <row r="62916" spans="12:14" x14ac:dyDescent="0.25">
      <c r="L62916" s="36"/>
      <c r="M62916" s="36"/>
      <c r="N62916" s="36"/>
    </row>
    <row r="62917" spans="12:14" x14ac:dyDescent="0.25">
      <c r="L62917" s="36"/>
      <c r="M62917" s="36"/>
      <c r="N62917" s="36"/>
    </row>
    <row r="62918" spans="12:14" x14ac:dyDescent="0.25">
      <c r="L62918" s="36"/>
      <c r="M62918" s="36"/>
      <c r="N62918" s="36"/>
    </row>
    <row r="62919" spans="12:14" x14ac:dyDescent="0.25">
      <c r="L62919" s="36"/>
      <c r="M62919" s="36"/>
      <c r="N62919" s="36"/>
    </row>
    <row r="62920" spans="12:14" x14ac:dyDescent="0.25">
      <c r="L62920" s="36"/>
      <c r="M62920" s="36"/>
      <c r="N62920" s="36"/>
    </row>
    <row r="62921" spans="12:14" x14ac:dyDescent="0.25">
      <c r="L62921" s="36"/>
      <c r="M62921" s="36"/>
      <c r="N62921" s="36"/>
    </row>
    <row r="62922" spans="12:14" x14ac:dyDescent="0.25">
      <c r="L62922" s="36"/>
      <c r="M62922" s="36"/>
      <c r="N62922" s="36"/>
    </row>
    <row r="62923" spans="12:14" x14ac:dyDescent="0.25">
      <c r="L62923" s="36"/>
      <c r="M62923" s="36"/>
      <c r="N62923" s="36"/>
    </row>
    <row r="62924" spans="12:14" x14ac:dyDescent="0.25">
      <c r="L62924" s="36"/>
      <c r="M62924" s="36"/>
      <c r="N62924" s="36"/>
    </row>
    <row r="62925" spans="12:14" x14ac:dyDescent="0.25">
      <c r="L62925" s="36"/>
      <c r="M62925" s="36"/>
      <c r="N62925" s="36"/>
    </row>
    <row r="62926" spans="12:14" x14ac:dyDescent="0.25">
      <c r="L62926" s="36"/>
      <c r="M62926" s="36"/>
      <c r="N62926" s="36"/>
    </row>
    <row r="62927" spans="12:14" x14ac:dyDescent="0.25">
      <c r="L62927" s="36"/>
      <c r="M62927" s="36"/>
      <c r="N62927" s="36"/>
    </row>
    <row r="62928" spans="12:14" x14ac:dyDescent="0.25">
      <c r="L62928" s="36"/>
      <c r="M62928" s="36"/>
      <c r="N62928" s="36"/>
    </row>
    <row r="62929" spans="12:14" x14ac:dyDescent="0.25">
      <c r="L62929" s="36"/>
      <c r="M62929" s="36"/>
      <c r="N62929" s="36"/>
    </row>
    <row r="62930" spans="12:14" x14ac:dyDescent="0.25">
      <c r="L62930" s="36"/>
      <c r="M62930" s="36"/>
      <c r="N62930" s="36"/>
    </row>
    <row r="62931" spans="12:14" x14ac:dyDescent="0.25">
      <c r="L62931" s="36"/>
      <c r="M62931" s="36"/>
      <c r="N62931" s="36"/>
    </row>
    <row r="62932" spans="12:14" x14ac:dyDescent="0.25">
      <c r="L62932" s="36"/>
      <c r="M62932" s="36"/>
      <c r="N62932" s="36"/>
    </row>
    <row r="62933" spans="12:14" x14ac:dyDescent="0.25">
      <c r="L62933" s="36"/>
      <c r="M62933" s="36"/>
      <c r="N62933" s="36"/>
    </row>
    <row r="62934" spans="12:14" x14ac:dyDescent="0.25">
      <c r="L62934" s="36"/>
      <c r="M62934" s="36"/>
      <c r="N62934" s="36"/>
    </row>
    <row r="62935" spans="12:14" x14ac:dyDescent="0.25">
      <c r="L62935" s="36"/>
      <c r="M62935" s="36"/>
      <c r="N62935" s="36"/>
    </row>
    <row r="62936" spans="12:14" x14ac:dyDescent="0.25">
      <c r="L62936" s="36"/>
      <c r="M62936" s="36"/>
      <c r="N62936" s="36"/>
    </row>
    <row r="62937" spans="12:14" x14ac:dyDescent="0.25">
      <c r="L62937" s="36"/>
      <c r="M62937" s="36"/>
      <c r="N62937" s="36"/>
    </row>
    <row r="62938" spans="12:14" x14ac:dyDescent="0.25">
      <c r="L62938" s="36"/>
      <c r="M62938" s="36"/>
      <c r="N62938" s="36"/>
    </row>
    <row r="62939" spans="12:14" x14ac:dyDescent="0.25">
      <c r="L62939" s="36"/>
      <c r="M62939" s="36"/>
      <c r="N62939" s="36"/>
    </row>
    <row r="62940" spans="12:14" x14ac:dyDescent="0.25">
      <c r="L62940" s="36"/>
      <c r="M62940" s="36"/>
      <c r="N62940" s="36"/>
    </row>
    <row r="62941" spans="12:14" x14ac:dyDescent="0.25">
      <c r="L62941" s="36"/>
      <c r="M62941" s="36"/>
      <c r="N62941" s="36"/>
    </row>
    <row r="62942" spans="12:14" x14ac:dyDescent="0.25">
      <c r="L62942" s="36"/>
      <c r="M62942" s="36"/>
      <c r="N62942" s="36"/>
    </row>
    <row r="62943" spans="12:14" x14ac:dyDescent="0.25">
      <c r="L62943" s="36"/>
      <c r="M62943" s="36"/>
      <c r="N62943" s="36"/>
    </row>
    <row r="62944" spans="12:14" x14ac:dyDescent="0.25">
      <c r="L62944" s="36"/>
      <c r="M62944" s="36"/>
      <c r="N62944" s="36"/>
    </row>
    <row r="62945" spans="12:14" x14ac:dyDescent="0.25">
      <c r="L62945" s="36"/>
      <c r="M62945" s="36"/>
      <c r="N62945" s="36"/>
    </row>
    <row r="62946" spans="12:14" x14ac:dyDescent="0.25">
      <c r="L62946" s="36"/>
      <c r="M62946" s="36"/>
      <c r="N62946" s="36"/>
    </row>
    <row r="62947" spans="12:14" x14ac:dyDescent="0.25">
      <c r="L62947" s="36"/>
      <c r="M62947" s="36"/>
      <c r="N62947" s="36"/>
    </row>
    <row r="62948" spans="12:14" x14ac:dyDescent="0.25">
      <c r="L62948" s="36"/>
      <c r="M62948" s="36"/>
      <c r="N62948" s="36"/>
    </row>
    <row r="62949" spans="12:14" x14ac:dyDescent="0.25">
      <c r="L62949" s="36"/>
      <c r="M62949" s="36"/>
      <c r="N62949" s="36"/>
    </row>
    <row r="62950" spans="12:14" x14ac:dyDescent="0.25">
      <c r="L62950" s="36"/>
      <c r="M62950" s="36"/>
      <c r="N62950" s="36"/>
    </row>
    <row r="62951" spans="12:14" x14ac:dyDescent="0.25">
      <c r="L62951" s="36"/>
      <c r="M62951" s="36"/>
      <c r="N62951" s="36"/>
    </row>
    <row r="62952" spans="12:14" x14ac:dyDescent="0.25">
      <c r="L62952" s="36"/>
      <c r="M62952" s="36"/>
      <c r="N62952" s="36"/>
    </row>
    <row r="62953" spans="12:14" x14ac:dyDescent="0.25">
      <c r="L62953" s="36"/>
      <c r="M62953" s="36"/>
      <c r="N62953" s="36"/>
    </row>
    <row r="62954" spans="12:14" x14ac:dyDescent="0.25">
      <c r="L62954" s="36"/>
      <c r="M62954" s="36"/>
      <c r="N62954" s="36"/>
    </row>
    <row r="62955" spans="12:14" x14ac:dyDescent="0.25">
      <c r="L62955" s="36"/>
      <c r="M62955" s="36"/>
      <c r="N62955" s="36"/>
    </row>
    <row r="62956" spans="12:14" x14ac:dyDescent="0.25">
      <c r="L62956" s="36"/>
      <c r="M62956" s="36"/>
      <c r="N62956" s="36"/>
    </row>
    <row r="62957" spans="12:14" x14ac:dyDescent="0.25">
      <c r="L62957" s="36"/>
      <c r="M62957" s="36"/>
      <c r="N62957" s="36"/>
    </row>
    <row r="62958" spans="12:14" x14ac:dyDescent="0.25">
      <c r="L62958" s="36"/>
      <c r="M62958" s="36"/>
      <c r="N62958" s="36"/>
    </row>
    <row r="62959" spans="12:14" x14ac:dyDescent="0.25">
      <c r="L62959" s="36"/>
      <c r="M62959" s="36"/>
      <c r="N62959" s="36"/>
    </row>
    <row r="62960" spans="12:14" x14ac:dyDescent="0.25">
      <c r="L62960" s="36"/>
      <c r="M62960" s="36"/>
      <c r="N62960" s="36"/>
    </row>
    <row r="62961" spans="12:14" x14ac:dyDescent="0.25">
      <c r="L62961" s="36"/>
      <c r="M62961" s="36"/>
      <c r="N62961" s="36"/>
    </row>
    <row r="62962" spans="12:14" x14ac:dyDescent="0.25">
      <c r="L62962" s="36"/>
      <c r="M62962" s="36"/>
      <c r="N62962" s="36"/>
    </row>
    <row r="62963" spans="12:14" x14ac:dyDescent="0.25">
      <c r="L62963" s="36"/>
      <c r="M62963" s="36"/>
      <c r="N62963" s="36"/>
    </row>
    <row r="62964" spans="12:14" x14ac:dyDescent="0.25">
      <c r="L62964" s="36"/>
      <c r="M62964" s="36"/>
      <c r="N62964" s="36"/>
    </row>
    <row r="62965" spans="12:14" x14ac:dyDescent="0.25">
      <c r="L62965" s="36"/>
      <c r="M62965" s="36"/>
      <c r="N62965" s="36"/>
    </row>
    <row r="62966" spans="12:14" x14ac:dyDescent="0.25">
      <c r="L62966" s="36"/>
      <c r="M62966" s="36"/>
      <c r="N62966" s="36"/>
    </row>
    <row r="62967" spans="12:14" x14ac:dyDescent="0.25">
      <c r="L62967" s="36"/>
      <c r="M62967" s="36"/>
      <c r="N62967" s="36"/>
    </row>
    <row r="62968" spans="12:14" x14ac:dyDescent="0.25">
      <c r="L62968" s="36"/>
      <c r="M62968" s="36"/>
      <c r="N62968" s="36"/>
    </row>
    <row r="62969" spans="12:14" x14ac:dyDescent="0.25">
      <c r="L62969" s="36"/>
      <c r="M62969" s="36"/>
      <c r="N62969" s="36"/>
    </row>
    <row r="62970" spans="12:14" x14ac:dyDescent="0.25">
      <c r="L62970" s="36"/>
      <c r="M62970" s="36"/>
      <c r="N62970" s="36"/>
    </row>
    <row r="62971" spans="12:14" x14ac:dyDescent="0.25">
      <c r="L62971" s="36"/>
      <c r="M62971" s="36"/>
      <c r="N62971" s="36"/>
    </row>
    <row r="62972" spans="12:14" x14ac:dyDescent="0.25">
      <c r="L62972" s="36"/>
      <c r="M62972" s="36"/>
      <c r="N62972" s="36"/>
    </row>
    <row r="62973" spans="12:14" x14ac:dyDescent="0.25">
      <c r="L62973" s="36"/>
      <c r="M62973" s="36"/>
      <c r="N62973" s="36"/>
    </row>
    <row r="62974" spans="12:14" x14ac:dyDescent="0.25">
      <c r="L62974" s="36"/>
      <c r="M62974" s="36"/>
      <c r="N62974" s="36"/>
    </row>
    <row r="62975" spans="12:14" x14ac:dyDescent="0.25">
      <c r="L62975" s="36"/>
      <c r="M62975" s="36"/>
      <c r="N62975" s="36"/>
    </row>
    <row r="62976" spans="12:14" x14ac:dyDescent="0.25">
      <c r="L62976" s="36"/>
      <c r="M62976" s="36"/>
      <c r="N62976" s="36"/>
    </row>
    <row r="62977" spans="12:14" x14ac:dyDescent="0.25">
      <c r="L62977" s="36"/>
      <c r="M62977" s="36"/>
      <c r="N62977" s="36"/>
    </row>
    <row r="62978" spans="12:14" x14ac:dyDescent="0.25">
      <c r="L62978" s="36"/>
      <c r="M62978" s="36"/>
      <c r="N62978" s="36"/>
    </row>
    <row r="62979" spans="12:14" x14ac:dyDescent="0.25">
      <c r="L62979" s="36"/>
      <c r="M62979" s="36"/>
      <c r="N62979" s="36"/>
    </row>
    <row r="62980" spans="12:14" x14ac:dyDescent="0.25">
      <c r="L62980" s="36"/>
      <c r="M62980" s="36"/>
      <c r="N62980" s="36"/>
    </row>
    <row r="62981" spans="12:14" x14ac:dyDescent="0.25">
      <c r="L62981" s="36"/>
      <c r="M62981" s="36"/>
      <c r="N62981" s="36"/>
    </row>
    <row r="62982" spans="12:14" x14ac:dyDescent="0.25">
      <c r="L62982" s="36"/>
      <c r="M62982" s="36"/>
      <c r="N62982" s="36"/>
    </row>
    <row r="62983" spans="12:14" x14ac:dyDescent="0.25">
      <c r="L62983" s="36"/>
      <c r="M62983" s="36"/>
      <c r="N62983" s="36"/>
    </row>
    <row r="62984" spans="12:14" x14ac:dyDescent="0.25">
      <c r="L62984" s="36"/>
      <c r="M62984" s="36"/>
      <c r="N62984" s="36"/>
    </row>
    <row r="62985" spans="12:14" x14ac:dyDescent="0.25">
      <c r="L62985" s="36"/>
      <c r="M62985" s="36"/>
      <c r="N62985" s="36"/>
    </row>
    <row r="62986" spans="12:14" x14ac:dyDescent="0.25">
      <c r="L62986" s="36"/>
      <c r="M62986" s="36"/>
      <c r="N62986" s="36"/>
    </row>
    <row r="62987" spans="12:14" x14ac:dyDescent="0.25">
      <c r="L62987" s="36"/>
      <c r="M62987" s="36"/>
      <c r="N62987" s="36"/>
    </row>
    <row r="62988" spans="12:14" x14ac:dyDescent="0.25">
      <c r="L62988" s="36"/>
      <c r="M62988" s="36"/>
      <c r="N62988" s="36"/>
    </row>
    <row r="62989" spans="12:14" x14ac:dyDescent="0.25">
      <c r="L62989" s="36"/>
      <c r="M62989" s="36"/>
      <c r="N62989" s="36"/>
    </row>
    <row r="62990" spans="12:14" x14ac:dyDescent="0.25">
      <c r="L62990" s="36"/>
      <c r="M62990" s="36"/>
      <c r="N62990" s="36"/>
    </row>
    <row r="62991" spans="12:14" x14ac:dyDescent="0.25">
      <c r="L62991" s="36"/>
      <c r="M62991" s="36"/>
      <c r="N62991" s="36"/>
    </row>
    <row r="62992" spans="12:14" x14ac:dyDescent="0.25">
      <c r="L62992" s="36"/>
      <c r="M62992" s="36"/>
      <c r="N62992" s="36"/>
    </row>
    <row r="62993" spans="12:14" x14ac:dyDescent="0.25">
      <c r="L62993" s="36"/>
      <c r="M62993" s="36"/>
      <c r="N62993" s="36"/>
    </row>
    <row r="62994" spans="12:14" x14ac:dyDescent="0.25">
      <c r="L62994" s="36"/>
      <c r="M62994" s="36"/>
      <c r="N62994" s="36"/>
    </row>
    <row r="62995" spans="12:14" x14ac:dyDescent="0.25">
      <c r="L62995" s="36"/>
      <c r="M62995" s="36"/>
      <c r="N62995" s="36"/>
    </row>
    <row r="62996" spans="12:14" x14ac:dyDescent="0.25">
      <c r="L62996" s="36"/>
      <c r="M62996" s="36"/>
      <c r="N62996" s="36"/>
    </row>
    <row r="62997" spans="12:14" x14ac:dyDescent="0.25">
      <c r="L62997" s="36"/>
      <c r="M62997" s="36"/>
      <c r="N62997" s="36"/>
    </row>
    <row r="62998" spans="12:14" x14ac:dyDescent="0.25">
      <c r="L62998" s="36"/>
      <c r="M62998" s="36"/>
      <c r="N62998" s="36"/>
    </row>
    <row r="62999" spans="12:14" x14ac:dyDescent="0.25">
      <c r="L62999" s="36"/>
      <c r="M62999" s="36"/>
      <c r="N62999" s="36"/>
    </row>
    <row r="63000" spans="12:14" x14ac:dyDescent="0.25">
      <c r="L63000" s="36"/>
      <c r="M63000" s="36"/>
      <c r="N63000" s="36"/>
    </row>
    <row r="63001" spans="12:14" x14ac:dyDescent="0.25">
      <c r="L63001" s="36"/>
      <c r="M63001" s="36"/>
      <c r="N63001" s="36"/>
    </row>
    <row r="63002" spans="12:14" x14ac:dyDescent="0.25">
      <c r="L63002" s="36"/>
      <c r="M63002" s="36"/>
      <c r="N63002" s="36"/>
    </row>
    <row r="63003" spans="12:14" x14ac:dyDescent="0.25">
      <c r="L63003" s="36"/>
      <c r="M63003" s="36"/>
      <c r="N63003" s="36"/>
    </row>
    <row r="63004" spans="12:14" x14ac:dyDescent="0.25">
      <c r="L63004" s="36"/>
      <c r="M63004" s="36"/>
      <c r="N63004" s="36"/>
    </row>
    <row r="63005" spans="12:14" x14ac:dyDescent="0.25">
      <c r="L63005" s="36"/>
      <c r="M63005" s="36"/>
      <c r="N63005" s="36"/>
    </row>
    <row r="63006" spans="12:14" x14ac:dyDescent="0.25">
      <c r="L63006" s="36"/>
      <c r="M63006" s="36"/>
      <c r="N63006" s="36"/>
    </row>
    <row r="63007" spans="12:14" x14ac:dyDescent="0.25">
      <c r="L63007" s="36"/>
      <c r="M63007" s="36"/>
      <c r="N63007" s="36"/>
    </row>
    <row r="63008" spans="12:14" x14ac:dyDescent="0.25">
      <c r="L63008" s="36"/>
      <c r="M63008" s="36"/>
      <c r="N63008" s="36"/>
    </row>
    <row r="63009" spans="12:14" x14ac:dyDescent="0.25">
      <c r="L63009" s="36"/>
      <c r="M63009" s="36"/>
      <c r="N63009" s="36"/>
    </row>
    <row r="63010" spans="12:14" x14ac:dyDescent="0.25">
      <c r="L63010" s="36"/>
      <c r="M63010" s="36"/>
      <c r="N63010" s="36"/>
    </row>
    <row r="63011" spans="12:14" x14ac:dyDescent="0.25">
      <c r="L63011" s="36"/>
      <c r="M63011" s="36"/>
      <c r="N63011" s="36"/>
    </row>
    <row r="63012" spans="12:14" x14ac:dyDescent="0.25">
      <c r="L63012" s="36"/>
      <c r="M63012" s="36"/>
      <c r="N63012" s="36"/>
    </row>
    <row r="63013" spans="12:14" x14ac:dyDescent="0.25">
      <c r="L63013" s="36"/>
      <c r="M63013" s="36"/>
      <c r="N63013" s="36"/>
    </row>
    <row r="63014" spans="12:14" x14ac:dyDescent="0.25">
      <c r="L63014" s="36"/>
      <c r="M63014" s="36"/>
      <c r="N63014" s="36"/>
    </row>
    <row r="63015" spans="12:14" x14ac:dyDescent="0.25">
      <c r="L63015" s="36"/>
      <c r="M63015" s="36"/>
      <c r="N63015" s="36"/>
    </row>
    <row r="63016" spans="12:14" x14ac:dyDescent="0.25">
      <c r="L63016" s="36"/>
      <c r="M63016" s="36"/>
      <c r="N63016" s="36"/>
    </row>
    <row r="63017" spans="12:14" x14ac:dyDescent="0.25">
      <c r="L63017" s="36"/>
      <c r="M63017" s="36"/>
      <c r="N63017" s="36"/>
    </row>
    <row r="63018" spans="12:14" x14ac:dyDescent="0.25">
      <c r="L63018" s="36"/>
      <c r="M63018" s="36"/>
      <c r="N63018" s="36"/>
    </row>
    <row r="63019" spans="12:14" x14ac:dyDescent="0.25">
      <c r="L63019" s="36"/>
      <c r="M63019" s="36"/>
      <c r="N63019" s="36"/>
    </row>
    <row r="63020" spans="12:14" x14ac:dyDescent="0.25">
      <c r="L63020" s="36"/>
      <c r="M63020" s="36"/>
      <c r="N63020" s="36"/>
    </row>
    <row r="63021" spans="12:14" x14ac:dyDescent="0.25">
      <c r="L63021" s="36"/>
      <c r="M63021" s="36"/>
      <c r="N63021" s="36"/>
    </row>
    <row r="63022" spans="12:14" x14ac:dyDescent="0.25">
      <c r="L63022" s="36"/>
      <c r="M63022" s="36"/>
      <c r="N63022" s="36"/>
    </row>
    <row r="63023" spans="12:14" x14ac:dyDescent="0.25">
      <c r="L63023" s="36"/>
      <c r="M63023" s="36"/>
      <c r="N63023" s="36"/>
    </row>
    <row r="63024" spans="12:14" x14ac:dyDescent="0.25">
      <c r="L63024" s="36"/>
      <c r="M63024" s="36"/>
      <c r="N63024" s="36"/>
    </row>
    <row r="63025" spans="12:14" x14ac:dyDescent="0.25">
      <c r="L63025" s="36"/>
      <c r="M63025" s="36"/>
      <c r="N63025" s="36"/>
    </row>
    <row r="63026" spans="12:14" x14ac:dyDescent="0.25">
      <c r="L63026" s="36"/>
      <c r="M63026" s="36"/>
      <c r="N63026" s="36"/>
    </row>
    <row r="63027" spans="12:14" x14ac:dyDescent="0.25">
      <c r="L63027" s="36"/>
      <c r="M63027" s="36"/>
      <c r="N63027" s="36"/>
    </row>
    <row r="63028" spans="12:14" x14ac:dyDescent="0.25">
      <c r="L63028" s="36"/>
      <c r="M63028" s="36"/>
      <c r="N63028" s="36"/>
    </row>
    <row r="63029" spans="12:14" x14ac:dyDescent="0.25">
      <c r="L63029" s="36"/>
      <c r="M63029" s="36"/>
      <c r="N63029" s="36"/>
    </row>
    <row r="63030" spans="12:14" x14ac:dyDescent="0.25">
      <c r="L63030" s="36"/>
      <c r="M63030" s="36"/>
      <c r="N63030" s="36"/>
    </row>
    <row r="63031" spans="12:14" x14ac:dyDescent="0.25">
      <c r="L63031" s="36"/>
      <c r="M63031" s="36"/>
      <c r="N63031" s="36"/>
    </row>
    <row r="63032" spans="12:14" x14ac:dyDescent="0.25">
      <c r="L63032" s="36"/>
      <c r="M63032" s="36"/>
      <c r="N63032" s="36"/>
    </row>
    <row r="63033" spans="12:14" x14ac:dyDescent="0.25">
      <c r="L63033" s="36"/>
      <c r="M63033" s="36"/>
      <c r="N63033" s="36"/>
    </row>
    <row r="63034" spans="12:14" x14ac:dyDescent="0.25">
      <c r="L63034" s="36"/>
      <c r="M63034" s="36"/>
      <c r="N63034" s="36"/>
    </row>
    <row r="63035" spans="12:14" x14ac:dyDescent="0.25">
      <c r="L63035" s="36"/>
      <c r="M63035" s="36"/>
      <c r="N63035" s="36"/>
    </row>
    <row r="63036" spans="12:14" x14ac:dyDescent="0.25">
      <c r="L63036" s="36"/>
      <c r="M63036" s="36"/>
      <c r="N63036" s="36"/>
    </row>
    <row r="63037" spans="12:14" x14ac:dyDescent="0.25">
      <c r="L63037" s="36"/>
      <c r="M63037" s="36"/>
      <c r="N63037" s="36"/>
    </row>
    <row r="63038" spans="12:14" x14ac:dyDescent="0.25">
      <c r="L63038" s="36"/>
      <c r="M63038" s="36"/>
      <c r="N63038" s="36"/>
    </row>
    <row r="63039" spans="12:14" x14ac:dyDescent="0.25">
      <c r="L63039" s="36"/>
      <c r="M63039" s="36"/>
      <c r="N63039" s="36"/>
    </row>
    <row r="63040" spans="12:14" x14ac:dyDescent="0.25">
      <c r="L63040" s="36"/>
      <c r="M63040" s="36"/>
      <c r="N63040" s="36"/>
    </row>
    <row r="63041" spans="12:14" x14ac:dyDescent="0.25">
      <c r="L63041" s="36"/>
      <c r="M63041" s="36"/>
      <c r="N63041" s="36"/>
    </row>
    <row r="63042" spans="12:14" x14ac:dyDescent="0.25">
      <c r="L63042" s="36"/>
      <c r="M63042" s="36"/>
      <c r="N63042" s="36"/>
    </row>
    <row r="63043" spans="12:14" x14ac:dyDescent="0.25">
      <c r="L63043" s="36"/>
      <c r="M63043" s="36"/>
      <c r="N63043" s="36"/>
    </row>
    <row r="63044" spans="12:14" x14ac:dyDescent="0.25">
      <c r="L63044" s="36"/>
      <c r="M63044" s="36"/>
      <c r="N63044" s="36"/>
    </row>
    <row r="63045" spans="12:14" x14ac:dyDescent="0.25">
      <c r="L63045" s="36"/>
      <c r="M63045" s="36"/>
      <c r="N63045" s="36"/>
    </row>
    <row r="63046" spans="12:14" x14ac:dyDescent="0.25">
      <c r="L63046" s="36"/>
      <c r="M63046" s="36"/>
      <c r="N63046" s="36"/>
    </row>
    <row r="63047" spans="12:14" x14ac:dyDescent="0.25">
      <c r="L63047" s="36"/>
      <c r="M63047" s="36"/>
      <c r="N63047" s="36"/>
    </row>
    <row r="63048" spans="12:14" x14ac:dyDescent="0.25">
      <c r="L63048" s="36"/>
      <c r="M63048" s="36"/>
      <c r="N63048" s="36"/>
    </row>
    <row r="63049" spans="12:14" x14ac:dyDescent="0.25">
      <c r="L63049" s="36"/>
      <c r="M63049" s="36"/>
      <c r="N63049" s="36"/>
    </row>
    <row r="63050" spans="12:14" x14ac:dyDescent="0.25">
      <c r="L63050" s="36"/>
      <c r="M63050" s="36"/>
      <c r="N63050" s="36"/>
    </row>
    <row r="63051" spans="12:14" x14ac:dyDescent="0.25">
      <c r="L63051" s="36"/>
      <c r="M63051" s="36"/>
      <c r="N63051" s="36"/>
    </row>
    <row r="63052" spans="12:14" x14ac:dyDescent="0.25">
      <c r="L63052" s="36"/>
      <c r="M63052" s="36"/>
      <c r="N63052" s="36"/>
    </row>
    <row r="63053" spans="12:14" x14ac:dyDescent="0.25">
      <c r="L63053" s="36"/>
      <c r="M63053" s="36"/>
      <c r="N63053" s="36"/>
    </row>
    <row r="63054" spans="12:14" x14ac:dyDescent="0.25">
      <c r="L63054" s="36"/>
      <c r="M63054" s="36"/>
      <c r="N63054" s="36"/>
    </row>
    <row r="63055" spans="12:14" x14ac:dyDescent="0.25">
      <c r="L63055" s="36"/>
      <c r="M63055" s="36"/>
      <c r="N63055" s="36"/>
    </row>
    <row r="63056" spans="12:14" x14ac:dyDescent="0.25">
      <c r="L63056" s="36"/>
      <c r="M63056" s="36"/>
      <c r="N63056" s="36"/>
    </row>
    <row r="63057" spans="12:14" x14ac:dyDescent="0.25">
      <c r="L63057" s="36"/>
      <c r="M63057" s="36"/>
      <c r="N63057" s="36"/>
    </row>
    <row r="63058" spans="12:14" x14ac:dyDescent="0.25">
      <c r="L63058" s="36"/>
      <c r="M63058" s="36"/>
      <c r="N63058" s="36"/>
    </row>
    <row r="63059" spans="12:14" x14ac:dyDescent="0.25">
      <c r="L63059" s="36"/>
      <c r="M63059" s="36"/>
      <c r="N63059" s="36"/>
    </row>
    <row r="63060" spans="12:14" x14ac:dyDescent="0.25">
      <c r="L63060" s="36"/>
      <c r="M63060" s="36"/>
      <c r="N63060" s="36"/>
    </row>
    <row r="63061" spans="12:14" x14ac:dyDescent="0.25">
      <c r="L63061" s="36"/>
      <c r="M63061" s="36"/>
      <c r="N63061" s="36"/>
    </row>
    <row r="63062" spans="12:14" x14ac:dyDescent="0.25">
      <c r="L63062" s="36"/>
      <c r="M63062" s="36"/>
      <c r="N63062" s="36"/>
    </row>
    <row r="63063" spans="12:14" x14ac:dyDescent="0.25">
      <c r="L63063" s="36"/>
      <c r="M63063" s="36"/>
      <c r="N63063" s="36"/>
    </row>
    <row r="63064" spans="12:14" x14ac:dyDescent="0.25">
      <c r="L63064" s="36"/>
      <c r="M63064" s="36"/>
      <c r="N63064" s="36"/>
    </row>
    <row r="63065" spans="12:14" x14ac:dyDescent="0.25">
      <c r="L63065" s="36"/>
      <c r="M63065" s="36"/>
      <c r="N63065" s="36"/>
    </row>
    <row r="63066" spans="12:14" x14ac:dyDescent="0.25">
      <c r="L63066" s="36"/>
      <c r="M63066" s="36"/>
      <c r="N63066" s="36"/>
    </row>
    <row r="63067" spans="12:14" x14ac:dyDescent="0.25">
      <c r="L63067" s="36"/>
      <c r="M63067" s="36"/>
      <c r="N63067" s="36"/>
    </row>
    <row r="63068" spans="12:14" x14ac:dyDescent="0.25">
      <c r="L63068" s="36"/>
      <c r="M63068" s="36"/>
      <c r="N63068" s="36"/>
    </row>
    <row r="63069" spans="12:14" x14ac:dyDescent="0.25">
      <c r="L63069" s="36"/>
      <c r="M63069" s="36"/>
      <c r="N63069" s="36"/>
    </row>
    <row r="63070" spans="12:14" x14ac:dyDescent="0.25">
      <c r="L63070" s="36"/>
      <c r="M63070" s="36"/>
      <c r="N63070" s="36"/>
    </row>
    <row r="63071" spans="12:14" x14ac:dyDescent="0.25">
      <c r="L63071" s="36"/>
      <c r="M63071" s="36"/>
      <c r="N63071" s="36"/>
    </row>
    <row r="63072" spans="12:14" x14ac:dyDescent="0.25">
      <c r="L63072" s="36"/>
      <c r="M63072" s="36"/>
      <c r="N63072" s="36"/>
    </row>
    <row r="63073" spans="12:14" x14ac:dyDescent="0.25">
      <c r="L63073" s="36"/>
      <c r="M63073" s="36"/>
      <c r="N63073" s="36"/>
    </row>
    <row r="63074" spans="12:14" x14ac:dyDescent="0.25">
      <c r="L63074" s="36"/>
      <c r="M63074" s="36"/>
      <c r="N63074" s="36"/>
    </row>
    <row r="63075" spans="12:14" x14ac:dyDescent="0.25">
      <c r="L63075" s="36"/>
      <c r="M63075" s="36"/>
      <c r="N63075" s="36"/>
    </row>
    <row r="63076" spans="12:14" x14ac:dyDescent="0.25">
      <c r="L63076" s="36"/>
      <c r="M63076" s="36"/>
      <c r="N63076" s="36"/>
    </row>
    <row r="63077" spans="12:14" x14ac:dyDescent="0.25">
      <c r="L63077" s="36"/>
      <c r="M63077" s="36"/>
      <c r="N63077" s="36"/>
    </row>
    <row r="63078" spans="12:14" x14ac:dyDescent="0.25">
      <c r="L63078" s="36"/>
      <c r="M63078" s="36"/>
      <c r="N63078" s="36"/>
    </row>
    <row r="63079" spans="12:14" x14ac:dyDescent="0.25">
      <c r="L63079" s="36"/>
      <c r="M63079" s="36"/>
      <c r="N63079" s="36"/>
    </row>
    <row r="63080" spans="12:14" x14ac:dyDescent="0.25">
      <c r="L63080" s="36"/>
      <c r="M63080" s="36"/>
      <c r="N63080" s="36"/>
    </row>
    <row r="63081" spans="12:14" x14ac:dyDescent="0.25">
      <c r="L63081" s="36"/>
      <c r="M63081" s="36"/>
      <c r="N63081" s="36"/>
    </row>
    <row r="63082" spans="12:14" x14ac:dyDescent="0.25">
      <c r="L63082" s="36"/>
      <c r="M63082" s="36"/>
      <c r="N63082" s="36"/>
    </row>
    <row r="63083" spans="12:14" x14ac:dyDescent="0.25">
      <c r="L63083" s="36"/>
      <c r="M63083" s="36"/>
      <c r="N63083" s="36"/>
    </row>
    <row r="63084" spans="12:14" x14ac:dyDescent="0.25">
      <c r="L63084" s="36"/>
      <c r="M63084" s="36"/>
      <c r="N63084" s="36"/>
    </row>
    <row r="63085" spans="12:14" x14ac:dyDescent="0.25">
      <c r="L63085" s="36"/>
      <c r="M63085" s="36"/>
      <c r="N63085" s="36"/>
    </row>
    <row r="63086" spans="12:14" x14ac:dyDescent="0.25">
      <c r="L63086" s="36"/>
      <c r="M63086" s="36"/>
      <c r="N63086" s="36"/>
    </row>
    <row r="63087" spans="12:14" x14ac:dyDescent="0.25">
      <c r="L63087" s="36"/>
      <c r="M63087" s="36"/>
      <c r="N63087" s="36"/>
    </row>
    <row r="63088" spans="12:14" x14ac:dyDescent="0.25">
      <c r="L63088" s="36"/>
      <c r="M63088" s="36"/>
      <c r="N63088" s="36"/>
    </row>
    <row r="63089" spans="12:14" x14ac:dyDescent="0.25">
      <c r="L63089" s="36"/>
      <c r="M63089" s="36"/>
      <c r="N63089" s="36"/>
    </row>
    <row r="63090" spans="12:14" x14ac:dyDescent="0.25">
      <c r="L63090" s="36"/>
      <c r="M63090" s="36"/>
      <c r="N63090" s="36"/>
    </row>
    <row r="63091" spans="12:14" x14ac:dyDescent="0.25">
      <c r="L63091" s="36"/>
      <c r="M63091" s="36"/>
      <c r="N63091" s="36"/>
    </row>
    <row r="63092" spans="12:14" x14ac:dyDescent="0.25">
      <c r="L63092" s="36"/>
      <c r="M63092" s="36"/>
      <c r="N63092" s="36"/>
    </row>
    <row r="63093" spans="12:14" x14ac:dyDescent="0.25">
      <c r="L63093" s="36"/>
      <c r="M63093" s="36"/>
      <c r="N63093" s="36"/>
    </row>
    <row r="63094" spans="12:14" x14ac:dyDescent="0.25">
      <c r="L63094" s="36"/>
      <c r="M63094" s="36"/>
      <c r="N63094" s="36"/>
    </row>
    <row r="63095" spans="12:14" x14ac:dyDescent="0.25">
      <c r="L63095" s="36"/>
      <c r="M63095" s="36"/>
      <c r="N63095" s="36"/>
    </row>
    <row r="63096" spans="12:14" x14ac:dyDescent="0.25">
      <c r="L63096" s="36"/>
      <c r="M63096" s="36"/>
      <c r="N63096" s="36"/>
    </row>
    <row r="63097" spans="12:14" x14ac:dyDescent="0.25">
      <c r="L63097" s="36"/>
      <c r="M63097" s="36"/>
      <c r="N63097" s="36"/>
    </row>
    <row r="63098" spans="12:14" x14ac:dyDescent="0.25">
      <c r="L63098" s="36"/>
      <c r="M63098" s="36"/>
      <c r="N63098" s="36"/>
    </row>
    <row r="63099" spans="12:14" x14ac:dyDescent="0.25">
      <c r="L63099" s="36"/>
      <c r="M63099" s="36"/>
      <c r="N63099" s="36"/>
    </row>
    <row r="63100" spans="12:14" x14ac:dyDescent="0.25">
      <c r="L63100" s="36"/>
      <c r="M63100" s="36"/>
      <c r="N63100" s="36"/>
    </row>
    <row r="63101" spans="12:14" x14ac:dyDescent="0.25">
      <c r="L63101" s="36"/>
      <c r="M63101" s="36"/>
      <c r="N63101" s="36"/>
    </row>
    <row r="63102" spans="12:14" x14ac:dyDescent="0.25">
      <c r="L63102" s="36"/>
      <c r="M63102" s="36"/>
      <c r="N63102" s="36"/>
    </row>
    <row r="63103" spans="12:14" x14ac:dyDescent="0.25">
      <c r="L63103" s="36"/>
      <c r="M63103" s="36"/>
      <c r="N63103" s="36"/>
    </row>
    <row r="63104" spans="12:14" x14ac:dyDescent="0.25">
      <c r="L63104" s="36"/>
      <c r="M63104" s="36"/>
      <c r="N63104" s="36"/>
    </row>
    <row r="63105" spans="12:14" x14ac:dyDescent="0.25">
      <c r="L63105" s="36"/>
      <c r="M63105" s="36"/>
      <c r="N63105" s="36"/>
    </row>
    <row r="63106" spans="12:14" x14ac:dyDescent="0.25">
      <c r="L63106" s="36"/>
      <c r="M63106" s="36"/>
      <c r="N63106" s="36"/>
    </row>
    <row r="63107" spans="12:14" x14ac:dyDescent="0.25">
      <c r="L63107" s="36"/>
      <c r="M63107" s="36"/>
      <c r="N63107" s="36"/>
    </row>
    <row r="63108" spans="12:14" x14ac:dyDescent="0.25">
      <c r="L63108" s="36"/>
      <c r="M63108" s="36"/>
      <c r="N63108" s="36"/>
    </row>
    <row r="63109" spans="12:14" x14ac:dyDescent="0.25">
      <c r="L63109" s="36"/>
      <c r="M63109" s="36"/>
      <c r="N63109" s="36"/>
    </row>
    <row r="63110" spans="12:14" x14ac:dyDescent="0.25">
      <c r="L63110" s="36"/>
      <c r="M63110" s="36"/>
      <c r="N63110" s="36"/>
    </row>
    <row r="63111" spans="12:14" x14ac:dyDescent="0.25">
      <c r="L63111" s="36"/>
      <c r="M63111" s="36"/>
      <c r="N63111" s="36"/>
    </row>
    <row r="63112" spans="12:14" x14ac:dyDescent="0.25">
      <c r="L63112" s="36"/>
      <c r="M63112" s="36"/>
      <c r="N63112" s="36"/>
    </row>
    <row r="63113" spans="12:14" x14ac:dyDescent="0.25">
      <c r="L63113" s="36"/>
      <c r="M63113" s="36"/>
      <c r="N63113" s="36"/>
    </row>
    <row r="63114" spans="12:14" x14ac:dyDescent="0.25">
      <c r="L63114" s="36"/>
      <c r="M63114" s="36"/>
      <c r="N63114" s="36"/>
    </row>
    <row r="63115" spans="12:14" x14ac:dyDescent="0.25">
      <c r="L63115" s="36"/>
      <c r="M63115" s="36"/>
      <c r="N63115" s="36"/>
    </row>
    <row r="63116" spans="12:14" x14ac:dyDescent="0.25">
      <c r="L63116" s="36"/>
      <c r="M63116" s="36"/>
      <c r="N63116" s="36"/>
    </row>
    <row r="63117" spans="12:14" x14ac:dyDescent="0.25">
      <c r="L63117" s="36"/>
      <c r="M63117" s="36"/>
      <c r="N63117" s="36"/>
    </row>
    <row r="63118" spans="12:14" x14ac:dyDescent="0.25">
      <c r="L63118" s="36"/>
      <c r="M63118" s="36"/>
      <c r="N63118" s="36"/>
    </row>
    <row r="63119" spans="12:14" x14ac:dyDescent="0.25">
      <c r="L63119" s="36"/>
      <c r="M63119" s="36"/>
      <c r="N63119" s="36"/>
    </row>
    <row r="63120" spans="12:14" x14ac:dyDescent="0.25">
      <c r="L63120" s="36"/>
      <c r="M63120" s="36"/>
      <c r="N63120" s="36"/>
    </row>
    <row r="63121" spans="12:14" x14ac:dyDescent="0.25">
      <c r="L63121" s="36"/>
      <c r="M63121" s="36"/>
      <c r="N63121" s="36"/>
    </row>
    <row r="63122" spans="12:14" x14ac:dyDescent="0.25">
      <c r="L63122" s="36"/>
      <c r="M63122" s="36"/>
      <c r="N63122" s="36"/>
    </row>
    <row r="63123" spans="12:14" x14ac:dyDescent="0.25">
      <c r="L63123" s="36"/>
      <c r="M63123" s="36"/>
      <c r="N63123" s="36"/>
    </row>
    <row r="63124" spans="12:14" x14ac:dyDescent="0.25">
      <c r="L63124" s="36"/>
      <c r="M63124" s="36"/>
      <c r="N63124" s="36"/>
    </row>
    <row r="63125" spans="12:14" x14ac:dyDescent="0.25">
      <c r="L63125" s="36"/>
      <c r="M63125" s="36"/>
      <c r="N63125" s="36"/>
    </row>
    <row r="63126" spans="12:14" x14ac:dyDescent="0.25">
      <c r="L63126" s="36"/>
      <c r="M63126" s="36"/>
      <c r="N63126" s="36"/>
    </row>
    <row r="63127" spans="12:14" x14ac:dyDescent="0.25">
      <c r="L63127" s="36"/>
      <c r="M63127" s="36"/>
      <c r="N63127" s="36"/>
    </row>
    <row r="63128" spans="12:14" x14ac:dyDescent="0.25">
      <c r="L63128" s="36"/>
      <c r="M63128" s="36"/>
      <c r="N63128" s="36"/>
    </row>
    <row r="63129" spans="12:14" x14ac:dyDescent="0.25">
      <c r="L63129" s="36"/>
      <c r="M63129" s="36"/>
      <c r="N63129" s="36"/>
    </row>
    <row r="63130" spans="12:14" x14ac:dyDescent="0.25">
      <c r="L63130" s="36"/>
      <c r="M63130" s="36"/>
      <c r="N63130" s="36"/>
    </row>
    <row r="63131" spans="12:14" x14ac:dyDescent="0.25">
      <c r="L63131" s="36"/>
      <c r="M63131" s="36"/>
      <c r="N63131" s="36"/>
    </row>
    <row r="63132" spans="12:14" x14ac:dyDescent="0.25">
      <c r="L63132" s="36"/>
      <c r="M63132" s="36"/>
      <c r="N63132" s="36"/>
    </row>
    <row r="63133" spans="12:14" x14ac:dyDescent="0.25">
      <c r="L63133" s="36"/>
      <c r="M63133" s="36"/>
      <c r="N63133" s="36"/>
    </row>
    <row r="63134" spans="12:14" x14ac:dyDescent="0.25">
      <c r="L63134" s="36"/>
      <c r="M63134" s="36"/>
      <c r="N63134" s="36"/>
    </row>
    <row r="63135" spans="12:14" x14ac:dyDescent="0.25">
      <c r="L63135" s="36"/>
      <c r="M63135" s="36"/>
      <c r="N63135" s="36"/>
    </row>
    <row r="63136" spans="12:14" x14ac:dyDescent="0.25">
      <c r="L63136" s="36"/>
      <c r="M63136" s="36"/>
      <c r="N63136" s="36"/>
    </row>
    <row r="63137" spans="12:14" x14ac:dyDescent="0.25">
      <c r="L63137" s="36"/>
      <c r="M63137" s="36"/>
      <c r="N63137" s="36"/>
    </row>
    <row r="63138" spans="12:14" x14ac:dyDescent="0.25">
      <c r="L63138" s="36"/>
      <c r="M63138" s="36"/>
      <c r="N63138" s="36"/>
    </row>
    <row r="63139" spans="12:14" x14ac:dyDescent="0.25">
      <c r="L63139" s="36"/>
      <c r="M63139" s="36"/>
      <c r="N63139" s="36"/>
    </row>
    <row r="63140" spans="12:14" x14ac:dyDescent="0.25">
      <c r="L63140" s="36"/>
      <c r="M63140" s="36"/>
      <c r="N63140" s="36"/>
    </row>
    <row r="63141" spans="12:14" x14ac:dyDescent="0.25">
      <c r="L63141" s="36"/>
      <c r="M63141" s="36"/>
      <c r="N63141" s="36"/>
    </row>
    <row r="63142" spans="12:14" x14ac:dyDescent="0.25">
      <c r="L63142" s="36"/>
      <c r="M63142" s="36"/>
      <c r="N63142" s="36"/>
    </row>
    <row r="63143" spans="12:14" x14ac:dyDescent="0.25">
      <c r="L63143" s="36"/>
      <c r="M63143" s="36"/>
      <c r="N63143" s="36"/>
    </row>
    <row r="63144" spans="12:14" x14ac:dyDescent="0.25">
      <c r="L63144" s="36"/>
      <c r="M63144" s="36"/>
      <c r="N63144" s="36"/>
    </row>
    <row r="63145" spans="12:14" x14ac:dyDescent="0.25">
      <c r="L63145" s="36"/>
      <c r="M63145" s="36"/>
      <c r="N63145" s="36"/>
    </row>
    <row r="63146" spans="12:14" x14ac:dyDescent="0.25">
      <c r="L63146" s="36"/>
      <c r="M63146" s="36"/>
      <c r="N63146" s="36"/>
    </row>
    <row r="63147" spans="12:14" x14ac:dyDescent="0.25">
      <c r="L63147" s="36"/>
      <c r="M63147" s="36"/>
      <c r="N63147" s="36"/>
    </row>
    <row r="63148" spans="12:14" x14ac:dyDescent="0.25">
      <c r="L63148" s="36"/>
      <c r="M63148" s="36"/>
      <c r="N63148" s="36"/>
    </row>
    <row r="63149" spans="12:14" x14ac:dyDescent="0.25">
      <c r="L63149" s="36"/>
      <c r="M63149" s="36"/>
      <c r="N63149" s="36"/>
    </row>
    <row r="63150" spans="12:14" x14ac:dyDescent="0.25">
      <c r="L63150" s="36"/>
      <c r="M63150" s="36"/>
      <c r="N63150" s="36"/>
    </row>
    <row r="63151" spans="12:14" x14ac:dyDescent="0.25">
      <c r="L63151" s="36"/>
      <c r="M63151" s="36"/>
      <c r="N63151" s="36"/>
    </row>
    <row r="63152" spans="12:14" x14ac:dyDescent="0.25">
      <c r="L63152" s="36"/>
      <c r="M63152" s="36"/>
      <c r="N63152" s="36"/>
    </row>
    <row r="63153" spans="12:14" x14ac:dyDescent="0.25">
      <c r="L63153" s="36"/>
      <c r="M63153" s="36"/>
      <c r="N63153" s="36"/>
    </row>
    <row r="63154" spans="12:14" x14ac:dyDescent="0.25">
      <c r="L63154" s="36"/>
      <c r="M63154" s="36"/>
      <c r="N63154" s="36"/>
    </row>
    <row r="63155" spans="12:14" x14ac:dyDescent="0.25">
      <c r="L63155" s="36"/>
      <c r="M63155" s="36"/>
      <c r="N63155" s="36"/>
    </row>
    <row r="63156" spans="12:14" x14ac:dyDescent="0.25">
      <c r="L63156" s="36"/>
      <c r="M63156" s="36"/>
      <c r="N63156" s="36"/>
    </row>
    <row r="63157" spans="12:14" x14ac:dyDescent="0.25">
      <c r="L63157" s="36"/>
      <c r="M63157" s="36"/>
      <c r="N63157" s="36"/>
    </row>
    <row r="63158" spans="12:14" x14ac:dyDescent="0.25">
      <c r="L63158" s="36"/>
      <c r="M63158" s="36"/>
      <c r="N63158" s="36"/>
    </row>
    <row r="63159" spans="12:14" x14ac:dyDescent="0.25">
      <c r="L63159" s="36"/>
      <c r="M63159" s="36"/>
      <c r="N63159" s="36"/>
    </row>
    <row r="63160" spans="12:14" x14ac:dyDescent="0.25">
      <c r="L63160" s="36"/>
      <c r="M63160" s="36"/>
      <c r="N63160" s="36"/>
    </row>
    <row r="63161" spans="12:14" x14ac:dyDescent="0.25">
      <c r="L63161" s="36"/>
      <c r="M63161" s="36"/>
      <c r="N63161" s="36"/>
    </row>
    <row r="63162" spans="12:14" x14ac:dyDescent="0.25">
      <c r="L63162" s="36"/>
      <c r="M63162" s="36"/>
      <c r="N63162" s="36"/>
    </row>
    <row r="63163" spans="12:14" x14ac:dyDescent="0.25">
      <c r="L63163" s="36"/>
      <c r="M63163" s="36"/>
      <c r="N63163" s="36"/>
    </row>
    <row r="63164" spans="12:14" x14ac:dyDescent="0.25">
      <c r="L63164" s="36"/>
      <c r="M63164" s="36"/>
      <c r="N63164" s="36"/>
    </row>
    <row r="63165" spans="12:14" x14ac:dyDescent="0.25">
      <c r="L63165" s="36"/>
      <c r="M63165" s="36"/>
      <c r="N63165" s="36"/>
    </row>
    <row r="63166" spans="12:14" x14ac:dyDescent="0.25">
      <c r="L63166" s="36"/>
      <c r="M63166" s="36"/>
      <c r="N63166" s="36"/>
    </row>
    <row r="63167" spans="12:14" x14ac:dyDescent="0.25">
      <c r="L63167" s="36"/>
      <c r="M63167" s="36"/>
      <c r="N63167" s="36"/>
    </row>
    <row r="63168" spans="12:14" x14ac:dyDescent="0.25">
      <c r="L63168" s="36"/>
      <c r="M63168" s="36"/>
      <c r="N63168" s="36"/>
    </row>
    <row r="63169" spans="12:14" x14ac:dyDescent="0.25">
      <c r="L63169" s="36"/>
      <c r="M63169" s="36"/>
      <c r="N63169" s="36"/>
    </row>
    <row r="63170" spans="12:14" x14ac:dyDescent="0.25">
      <c r="L63170" s="36"/>
      <c r="M63170" s="36"/>
      <c r="N63170" s="36"/>
    </row>
    <row r="63171" spans="12:14" x14ac:dyDescent="0.25">
      <c r="L63171" s="36"/>
      <c r="M63171" s="36"/>
      <c r="N63171" s="36"/>
    </row>
    <row r="63172" spans="12:14" x14ac:dyDescent="0.25">
      <c r="L63172" s="36"/>
      <c r="M63172" s="36"/>
      <c r="N63172" s="36"/>
    </row>
    <row r="63173" spans="12:14" x14ac:dyDescent="0.25">
      <c r="L63173" s="36"/>
      <c r="M63173" s="36"/>
      <c r="N63173" s="36"/>
    </row>
    <row r="63174" spans="12:14" x14ac:dyDescent="0.25">
      <c r="L63174" s="36"/>
      <c r="M63174" s="36"/>
      <c r="N63174" s="36"/>
    </row>
    <row r="63175" spans="12:14" x14ac:dyDescent="0.25">
      <c r="L63175" s="36"/>
      <c r="M63175" s="36"/>
      <c r="N63175" s="36"/>
    </row>
    <row r="63176" spans="12:14" x14ac:dyDescent="0.25">
      <c r="L63176" s="36"/>
      <c r="M63176" s="36"/>
      <c r="N63176" s="36"/>
    </row>
    <row r="63177" spans="12:14" x14ac:dyDescent="0.25">
      <c r="L63177" s="36"/>
      <c r="M63177" s="36"/>
      <c r="N63177" s="36"/>
    </row>
    <row r="63178" spans="12:14" x14ac:dyDescent="0.25">
      <c r="L63178" s="36"/>
      <c r="M63178" s="36"/>
      <c r="N63178" s="36"/>
    </row>
    <row r="63179" spans="12:14" x14ac:dyDescent="0.25">
      <c r="L63179" s="36"/>
      <c r="M63179" s="36"/>
      <c r="N63179" s="36"/>
    </row>
    <row r="63180" spans="12:14" x14ac:dyDescent="0.25">
      <c r="L63180" s="36"/>
      <c r="M63180" s="36"/>
      <c r="N63180" s="36"/>
    </row>
    <row r="63181" spans="12:14" x14ac:dyDescent="0.25">
      <c r="L63181" s="36"/>
      <c r="M63181" s="36"/>
      <c r="N63181" s="36"/>
    </row>
    <row r="63182" spans="12:14" x14ac:dyDescent="0.25">
      <c r="L63182" s="36"/>
      <c r="M63182" s="36"/>
      <c r="N63182" s="36"/>
    </row>
    <row r="63183" spans="12:14" x14ac:dyDescent="0.25">
      <c r="L63183" s="36"/>
      <c r="M63183" s="36"/>
      <c r="N63183" s="36"/>
    </row>
    <row r="63184" spans="12:14" x14ac:dyDescent="0.25">
      <c r="L63184" s="36"/>
      <c r="M63184" s="36"/>
      <c r="N63184" s="36"/>
    </row>
    <row r="63185" spans="12:14" x14ac:dyDescent="0.25">
      <c r="L63185" s="36"/>
      <c r="M63185" s="36"/>
      <c r="N63185" s="36"/>
    </row>
    <row r="63186" spans="12:14" x14ac:dyDescent="0.25">
      <c r="L63186" s="36"/>
      <c r="M63186" s="36"/>
      <c r="N63186" s="36"/>
    </row>
    <row r="63187" spans="12:14" x14ac:dyDescent="0.25">
      <c r="L63187" s="36"/>
      <c r="M63187" s="36"/>
      <c r="N63187" s="36"/>
    </row>
    <row r="63188" spans="12:14" x14ac:dyDescent="0.25">
      <c r="L63188" s="36"/>
      <c r="M63188" s="36"/>
      <c r="N63188" s="36"/>
    </row>
    <row r="63189" spans="12:14" x14ac:dyDescent="0.25">
      <c r="L63189" s="36"/>
      <c r="M63189" s="36"/>
      <c r="N63189" s="36"/>
    </row>
    <row r="63190" spans="12:14" x14ac:dyDescent="0.25">
      <c r="L63190" s="36"/>
      <c r="M63190" s="36"/>
      <c r="N63190" s="36"/>
    </row>
    <row r="63191" spans="12:14" x14ac:dyDescent="0.25">
      <c r="L63191" s="36"/>
      <c r="M63191" s="36"/>
      <c r="N63191" s="36"/>
    </row>
    <row r="63192" spans="12:14" x14ac:dyDescent="0.25">
      <c r="L63192" s="36"/>
      <c r="M63192" s="36"/>
      <c r="N63192" s="36"/>
    </row>
    <row r="63193" spans="12:14" x14ac:dyDescent="0.25">
      <c r="L63193" s="36"/>
      <c r="M63193" s="36"/>
      <c r="N63193" s="36"/>
    </row>
    <row r="63194" spans="12:14" x14ac:dyDescent="0.25">
      <c r="L63194" s="36"/>
      <c r="M63194" s="36"/>
      <c r="N63194" s="36"/>
    </row>
    <row r="63195" spans="12:14" x14ac:dyDescent="0.25">
      <c r="L63195" s="36"/>
      <c r="M63195" s="36"/>
      <c r="N63195" s="36"/>
    </row>
    <row r="63196" spans="12:14" x14ac:dyDescent="0.25">
      <c r="L63196" s="36"/>
      <c r="M63196" s="36"/>
      <c r="N63196" s="36"/>
    </row>
    <row r="63197" spans="12:14" x14ac:dyDescent="0.25">
      <c r="L63197" s="36"/>
      <c r="M63197" s="36"/>
      <c r="N63197" s="36"/>
    </row>
    <row r="63198" spans="12:14" x14ac:dyDescent="0.25">
      <c r="L63198" s="36"/>
      <c r="M63198" s="36"/>
      <c r="N63198" s="36"/>
    </row>
    <row r="63199" spans="12:14" x14ac:dyDescent="0.25">
      <c r="L63199" s="36"/>
      <c r="M63199" s="36"/>
      <c r="N63199" s="36"/>
    </row>
    <row r="63200" spans="12:14" x14ac:dyDescent="0.25">
      <c r="L63200" s="36"/>
      <c r="M63200" s="36"/>
      <c r="N63200" s="36"/>
    </row>
    <row r="63201" spans="12:14" x14ac:dyDescent="0.25">
      <c r="L63201" s="36"/>
      <c r="M63201" s="36"/>
      <c r="N63201" s="36"/>
    </row>
    <row r="63202" spans="12:14" x14ac:dyDescent="0.25">
      <c r="L63202" s="36"/>
      <c r="M63202" s="36"/>
      <c r="N63202" s="36"/>
    </row>
    <row r="63203" spans="12:14" x14ac:dyDescent="0.25">
      <c r="L63203" s="36"/>
      <c r="M63203" s="36"/>
      <c r="N63203" s="36"/>
    </row>
    <row r="63204" spans="12:14" x14ac:dyDescent="0.25">
      <c r="L63204" s="36"/>
      <c r="M63204" s="36"/>
      <c r="N63204" s="36"/>
    </row>
    <row r="63205" spans="12:14" x14ac:dyDescent="0.25">
      <c r="L63205" s="36"/>
      <c r="M63205" s="36"/>
      <c r="N63205" s="36"/>
    </row>
    <row r="63206" spans="12:14" x14ac:dyDescent="0.25">
      <c r="L63206" s="36"/>
      <c r="M63206" s="36"/>
      <c r="N63206" s="36"/>
    </row>
    <row r="63207" spans="12:14" x14ac:dyDescent="0.25">
      <c r="L63207" s="36"/>
      <c r="M63207" s="36"/>
      <c r="N63207" s="36"/>
    </row>
    <row r="63208" spans="12:14" x14ac:dyDescent="0.25">
      <c r="L63208" s="36"/>
      <c r="M63208" s="36"/>
      <c r="N63208" s="36"/>
    </row>
    <row r="63209" spans="12:14" x14ac:dyDescent="0.25">
      <c r="L63209" s="36"/>
      <c r="M63209" s="36"/>
      <c r="N63209" s="36"/>
    </row>
    <row r="63210" spans="12:14" x14ac:dyDescent="0.25">
      <c r="L63210" s="36"/>
      <c r="M63210" s="36"/>
      <c r="N63210" s="36"/>
    </row>
    <row r="63211" spans="12:14" x14ac:dyDescent="0.25">
      <c r="L63211" s="36"/>
      <c r="M63211" s="36"/>
      <c r="N63211" s="36"/>
    </row>
    <row r="63212" spans="12:14" x14ac:dyDescent="0.25">
      <c r="L63212" s="36"/>
      <c r="M63212" s="36"/>
      <c r="N63212" s="36"/>
    </row>
    <row r="63213" spans="12:14" x14ac:dyDescent="0.25">
      <c r="L63213" s="36"/>
      <c r="M63213" s="36"/>
      <c r="N63213" s="36"/>
    </row>
    <row r="63214" spans="12:14" x14ac:dyDescent="0.25">
      <c r="L63214" s="36"/>
      <c r="M63214" s="36"/>
      <c r="N63214" s="36"/>
    </row>
    <row r="63215" spans="12:14" x14ac:dyDescent="0.25">
      <c r="L63215" s="36"/>
      <c r="M63215" s="36"/>
      <c r="N63215" s="36"/>
    </row>
    <row r="63216" spans="12:14" x14ac:dyDescent="0.25">
      <c r="L63216" s="36"/>
      <c r="M63216" s="36"/>
      <c r="N63216" s="36"/>
    </row>
    <row r="63217" spans="12:14" x14ac:dyDescent="0.25">
      <c r="L63217" s="36"/>
      <c r="M63217" s="36"/>
      <c r="N63217" s="36"/>
    </row>
    <row r="63218" spans="12:14" x14ac:dyDescent="0.25">
      <c r="L63218" s="36"/>
      <c r="M63218" s="36"/>
      <c r="N63218" s="36"/>
    </row>
    <row r="63219" spans="12:14" x14ac:dyDescent="0.25">
      <c r="L63219" s="36"/>
      <c r="M63219" s="36"/>
      <c r="N63219" s="36"/>
    </row>
    <row r="63220" spans="12:14" x14ac:dyDescent="0.25">
      <c r="L63220" s="36"/>
      <c r="M63220" s="36"/>
      <c r="N63220" s="36"/>
    </row>
    <row r="63221" spans="12:14" x14ac:dyDescent="0.25">
      <c r="L63221" s="36"/>
      <c r="M63221" s="36"/>
      <c r="N63221" s="36"/>
    </row>
    <row r="63222" spans="12:14" x14ac:dyDescent="0.25">
      <c r="L63222" s="36"/>
      <c r="M63222" s="36"/>
      <c r="N63222" s="36"/>
    </row>
    <row r="63223" spans="12:14" x14ac:dyDescent="0.25">
      <c r="L63223" s="36"/>
      <c r="M63223" s="36"/>
      <c r="N63223" s="36"/>
    </row>
    <row r="63224" spans="12:14" x14ac:dyDescent="0.25">
      <c r="L63224" s="36"/>
      <c r="M63224" s="36"/>
      <c r="N63224" s="36"/>
    </row>
    <row r="63225" spans="12:14" x14ac:dyDescent="0.25">
      <c r="L63225" s="36"/>
      <c r="M63225" s="36"/>
      <c r="N63225" s="36"/>
    </row>
    <row r="63226" spans="12:14" x14ac:dyDescent="0.25">
      <c r="L63226" s="36"/>
      <c r="M63226" s="36"/>
      <c r="N63226" s="36"/>
    </row>
    <row r="63227" spans="12:14" x14ac:dyDescent="0.25">
      <c r="L63227" s="36"/>
      <c r="M63227" s="36"/>
      <c r="N63227" s="36"/>
    </row>
    <row r="63228" spans="12:14" x14ac:dyDescent="0.25">
      <c r="L63228" s="36"/>
      <c r="M63228" s="36"/>
      <c r="N63228" s="36"/>
    </row>
    <row r="63229" spans="12:14" x14ac:dyDescent="0.25">
      <c r="L63229" s="36"/>
      <c r="M63229" s="36"/>
      <c r="N63229" s="36"/>
    </row>
    <row r="63230" spans="12:14" x14ac:dyDescent="0.25">
      <c r="L63230" s="36"/>
      <c r="M63230" s="36"/>
      <c r="N63230" s="36"/>
    </row>
    <row r="63231" spans="12:14" x14ac:dyDescent="0.25">
      <c r="L63231" s="36"/>
      <c r="M63231" s="36"/>
      <c r="N63231" s="36"/>
    </row>
    <row r="63232" spans="12:14" x14ac:dyDescent="0.25">
      <c r="L63232" s="36"/>
      <c r="M63232" s="36"/>
      <c r="N63232" s="36"/>
    </row>
    <row r="63233" spans="12:14" x14ac:dyDescent="0.25">
      <c r="L63233" s="36"/>
      <c r="M63233" s="36"/>
      <c r="N63233" s="36"/>
    </row>
    <row r="63234" spans="12:14" x14ac:dyDescent="0.25">
      <c r="L63234" s="36"/>
      <c r="M63234" s="36"/>
      <c r="N63234" s="36"/>
    </row>
    <row r="63235" spans="12:14" x14ac:dyDescent="0.25">
      <c r="L63235" s="36"/>
      <c r="M63235" s="36"/>
      <c r="N63235" s="36"/>
    </row>
    <row r="63236" spans="12:14" x14ac:dyDescent="0.25">
      <c r="L63236" s="36"/>
      <c r="M63236" s="36"/>
      <c r="N63236" s="36"/>
    </row>
    <row r="63237" spans="12:14" x14ac:dyDescent="0.25">
      <c r="L63237" s="36"/>
      <c r="M63237" s="36"/>
      <c r="N63237" s="36"/>
    </row>
    <row r="63238" spans="12:14" x14ac:dyDescent="0.25">
      <c r="L63238" s="36"/>
      <c r="M63238" s="36"/>
      <c r="N63238" s="36"/>
    </row>
    <row r="63239" spans="12:14" x14ac:dyDescent="0.25">
      <c r="L63239" s="36"/>
      <c r="M63239" s="36"/>
      <c r="N63239" s="36"/>
    </row>
    <row r="63240" spans="12:14" x14ac:dyDescent="0.25">
      <c r="L63240" s="36"/>
      <c r="M63240" s="36"/>
      <c r="N63240" s="36"/>
    </row>
    <row r="63241" spans="12:14" x14ac:dyDescent="0.25">
      <c r="L63241" s="36"/>
      <c r="M63241" s="36"/>
      <c r="N63241" s="36"/>
    </row>
    <row r="63242" spans="12:14" x14ac:dyDescent="0.25">
      <c r="L63242" s="36"/>
      <c r="M63242" s="36"/>
      <c r="N63242" s="36"/>
    </row>
    <row r="63243" spans="12:14" x14ac:dyDescent="0.25">
      <c r="L63243" s="36"/>
      <c r="M63243" s="36"/>
      <c r="N63243" s="36"/>
    </row>
    <row r="63244" spans="12:14" x14ac:dyDescent="0.25">
      <c r="L63244" s="36"/>
      <c r="M63244" s="36"/>
      <c r="N63244" s="36"/>
    </row>
    <row r="63245" spans="12:14" x14ac:dyDescent="0.25">
      <c r="L63245" s="36"/>
      <c r="M63245" s="36"/>
      <c r="N63245" s="36"/>
    </row>
    <row r="63246" spans="12:14" x14ac:dyDescent="0.25">
      <c r="L63246" s="36"/>
      <c r="M63246" s="36"/>
      <c r="N63246" s="36"/>
    </row>
    <row r="63247" spans="12:14" x14ac:dyDescent="0.25">
      <c r="L63247" s="36"/>
      <c r="M63247" s="36"/>
      <c r="N63247" s="36"/>
    </row>
    <row r="63248" spans="12:14" x14ac:dyDescent="0.25">
      <c r="L63248" s="36"/>
      <c r="M63248" s="36"/>
      <c r="N63248" s="36"/>
    </row>
    <row r="63249" spans="12:14" x14ac:dyDescent="0.25">
      <c r="L63249" s="36"/>
      <c r="M63249" s="36"/>
      <c r="N63249" s="36"/>
    </row>
    <row r="63250" spans="12:14" x14ac:dyDescent="0.25">
      <c r="L63250" s="36"/>
      <c r="M63250" s="36"/>
      <c r="N63250" s="36"/>
    </row>
    <row r="63251" spans="12:14" x14ac:dyDescent="0.25">
      <c r="L63251" s="36"/>
      <c r="M63251" s="36"/>
      <c r="N63251" s="36"/>
    </row>
    <row r="63252" spans="12:14" x14ac:dyDescent="0.25">
      <c r="L63252" s="36"/>
      <c r="M63252" s="36"/>
      <c r="N63252" s="36"/>
    </row>
    <row r="63253" spans="12:14" x14ac:dyDescent="0.25">
      <c r="L63253" s="36"/>
      <c r="M63253" s="36"/>
      <c r="N63253" s="36"/>
    </row>
    <row r="63254" spans="12:14" x14ac:dyDescent="0.25">
      <c r="L63254" s="36"/>
      <c r="M63254" s="36"/>
      <c r="N63254" s="36"/>
    </row>
    <row r="63255" spans="12:14" x14ac:dyDescent="0.25">
      <c r="L63255" s="36"/>
      <c r="M63255" s="36"/>
      <c r="N63255" s="36"/>
    </row>
    <row r="63256" spans="12:14" x14ac:dyDescent="0.25">
      <c r="L63256" s="36"/>
      <c r="M63256" s="36"/>
      <c r="N63256" s="36"/>
    </row>
    <row r="63257" spans="12:14" x14ac:dyDescent="0.25">
      <c r="L63257" s="36"/>
      <c r="M63257" s="36"/>
      <c r="N63257" s="36"/>
    </row>
    <row r="63258" spans="12:14" x14ac:dyDescent="0.25">
      <c r="L63258" s="36"/>
      <c r="M63258" s="36"/>
      <c r="N63258" s="36"/>
    </row>
    <row r="63259" spans="12:14" x14ac:dyDescent="0.25">
      <c r="L63259" s="36"/>
      <c r="M63259" s="36"/>
      <c r="N63259" s="36"/>
    </row>
    <row r="63260" spans="12:14" x14ac:dyDescent="0.25">
      <c r="L63260" s="36"/>
      <c r="M63260" s="36"/>
      <c r="N63260" s="36"/>
    </row>
    <row r="63261" spans="12:14" x14ac:dyDescent="0.25">
      <c r="L63261" s="36"/>
      <c r="M63261" s="36"/>
      <c r="N63261" s="36"/>
    </row>
    <row r="63262" spans="12:14" x14ac:dyDescent="0.25">
      <c r="L63262" s="36"/>
      <c r="M63262" s="36"/>
      <c r="N63262" s="36"/>
    </row>
    <row r="63263" spans="12:14" x14ac:dyDescent="0.25">
      <c r="L63263" s="36"/>
      <c r="M63263" s="36"/>
      <c r="N63263" s="36"/>
    </row>
    <row r="63264" spans="12:14" x14ac:dyDescent="0.25">
      <c r="L63264" s="36"/>
      <c r="M63264" s="36"/>
      <c r="N63264" s="36"/>
    </row>
    <row r="63265" spans="12:14" x14ac:dyDescent="0.25">
      <c r="L63265" s="36"/>
      <c r="M63265" s="36"/>
      <c r="N63265" s="36"/>
    </row>
    <row r="63266" spans="12:14" x14ac:dyDescent="0.25">
      <c r="L63266" s="36"/>
      <c r="M63266" s="36"/>
      <c r="N63266" s="36"/>
    </row>
    <row r="63267" spans="12:14" x14ac:dyDescent="0.25">
      <c r="L63267" s="36"/>
      <c r="M63267" s="36"/>
      <c r="N63267" s="36"/>
    </row>
    <row r="63268" spans="12:14" x14ac:dyDescent="0.25">
      <c r="L63268" s="36"/>
      <c r="M63268" s="36"/>
      <c r="N63268" s="36"/>
    </row>
    <row r="63269" spans="12:14" x14ac:dyDescent="0.25">
      <c r="L63269" s="36"/>
      <c r="M63269" s="36"/>
      <c r="N63269" s="36"/>
    </row>
    <row r="63270" spans="12:14" x14ac:dyDescent="0.25">
      <c r="L63270" s="36"/>
      <c r="M63270" s="36"/>
      <c r="N63270" s="36"/>
    </row>
    <row r="63271" spans="12:14" x14ac:dyDescent="0.25">
      <c r="L63271" s="36"/>
      <c r="M63271" s="36"/>
      <c r="N63271" s="36"/>
    </row>
    <row r="63272" spans="12:14" x14ac:dyDescent="0.25">
      <c r="L63272" s="36"/>
      <c r="M63272" s="36"/>
      <c r="N63272" s="36"/>
    </row>
    <row r="63273" spans="12:14" x14ac:dyDescent="0.25">
      <c r="L63273" s="36"/>
      <c r="M63273" s="36"/>
      <c r="N63273" s="36"/>
    </row>
    <row r="63274" spans="12:14" x14ac:dyDescent="0.25">
      <c r="L63274" s="36"/>
      <c r="M63274" s="36"/>
      <c r="N63274" s="36"/>
    </row>
    <row r="63275" spans="12:14" x14ac:dyDescent="0.25">
      <c r="L63275" s="36"/>
      <c r="M63275" s="36"/>
      <c r="N63275" s="36"/>
    </row>
    <row r="63276" spans="12:14" x14ac:dyDescent="0.25">
      <c r="L63276" s="36"/>
      <c r="M63276" s="36"/>
      <c r="N63276" s="36"/>
    </row>
    <row r="63277" spans="12:14" x14ac:dyDescent="0.25">
      <c r="L63277" s="36"/>
      <c r="M63277" s="36"/>
      <c r="N63277" s="36"/>
    </row>
    <row r="63278" spans="12:14" x14ac:dyDescent="0.25">
      <c r="L63278" s="36"/>
      <c r="M63278" s="36"/>
      <c r="N63278" s="36"/>
    </row>
    <row r="63279" spans="12:14" x14ac:dyDescent="0.25">
      <c r="L63279" s="36"/>
      <c r="M63279" s="36"/>
      <c r="N63279" s="36"/>
    </row>
    <row r="63280" spans="12:14" x14ac:dyDescent="0.25">
      <c r="L63280" s="36"/>
      <c r="M63280" s="36"/>
      <c r="N63280" s="36"/>
    </row>
    <row r="63281" spans="12:14" x14ac:dyDescent="0.25">
      <c r="L63281" s="36"/>
      <c r="M63281" s="36"/>
      <c r="N63281" s="36"/>
    </row>
    <row r="63282" spans="12:14" x14ac:dyDescent="0.25">
      <c r="L63282" s="36"/>
      <c r="M63282" s="36"/>
      <c r="N63282" s="36"/>
    </row>
    <row r="63283" spans="12:14" x14ac:dyDescent="0.25">
      <c r="L63283" s="36"/>
      <c r="M63283" s="36"/>
      <c r="N63283" s="36"/>
    </row>
    <row r="63284" spans="12:14" x14ac:dyDescent="0.25">
      <c r="L63284" s="36"/>
      <c r="M63284" s="36"/>
      <c r="N63284" s="36"/>
    </row>
    <row r="63285" spans="12:14" x14ac:dyDescent="0.25">
      <c r="L63285" s="36"/>
      <c r="M63285" s="36"/>
      <c r="N63285" s="36"/>
    </row>
    <row r="63286" spans="12:14" x14ac:dyDescent="0.25">
      <c r="L63286" s="36"/>
      <c r="M63286" s="36"/>
      <c r="N63286" s="36"/>
    </row>
    <row r="63287" spans="12:14" x14ac:dyDescent="0.25">
      <c r="L63287" s="36"/>
      <c r="M63287" s="36"/>
      <c r="N63287" s="36"/>
    </row>
    <row r="63288" spans="12:14" x14ac:dyDescent="0.25">
      <c r="L63288" s="36"/>
      <c r="M63288" s="36"/>
      <c r="N63288" s="36"/>
    </row>
    <row r="63289" spans="12:14" x14ac:dyDescent="0.25">
      <c r="L63289" s="36"/>
      <c r="M63289" s="36"/>
      <c r="N63289" s="36"/>
    </row>
    <row r="63290" spans="12:14" x14ac:dyDescent="0.25">
      <c r="L63290" s="36"/>
      <c r="M63290" s="36"/>
      <c r="N63290" s="36"/>
    </row>
    <row r="63291" spans="12:14" x14ac:dyDescent="0.25">
      <c r="L63291" s="36"/>
      <c r="M63291" s="36"/>
      <c r="N63291" s="36"/>
    </row>
    <row r="63292" spans="12:14" x14ac:dyDescent="0.25">
      <c r="L63292" s="36"/>
      <c r="M63292" s="36"/>
      <c r="N63292" s="36"/>
    </row>
    <row r="63293" spans="12:14" x14ac:dyDescent="0.25">
      <c r="L63293" s="36"/>
      <c r="M63293" s="36"/>
      <c r="N63293" s="36"/>
    </row>
    <row r="63294" spans="12:14" x14ac:dyDescent="0.25">
      <c r="L63294" s="36"/>
      <c r="M63294" s="36"/>
      <c r="N63294" s="36"/>
    </row>
    <row r="63295" spans="12:14" x14ac:dyDescent="0.25">
      <c r="L63295" s="36"/>
      <c r="M63295" s="36"/>
      <c r="N63295" s="36"/>
    </row>
    <row r="63296" spans="12:14" x14ac:dyDescent="0.25">
      <c r="L63296" s="36"/>
      <c r="M63296" s="36"/>
      <c r="N63296" s="36"/>
    </row>
    <row r="63297" spans="12:14" x14ac:dyDescent="0.25">
      <c r="L63297" s="36"/>
      <c r="M63297" s="36"/>
      <c r="N63297" s="36"/>
    </row>
    <row r="63298" spans="12:14" x14ac:dyDescent="0.25">
      <c r="L63298" s="36"/>
      <c r="M63298" s="36"/>
      <c r="N63298" s="36"/>
    </row>
    <row r="63299" spans="12:14" x14ac:dyDescent="0.25">
      <c r="L63299" s="36"/>
      <c r="M63299" s="36"/>
      <c r="N63299" s="36"/>
    </row>
    <row r="63300" spans="12:14" x14ac:dyDescent="0.25">
      <c r="L63300" s="36"/>
      <c r="M63300" s="36"/>
      <c r="N63300" s="36"/>
    </row>
    <row r="63301" spans="12:14" x14ac:dyDescent="0.25">
      <c r="L63301" s="36"/>
      <c r="M63301" s="36"/>
      <c r="N63301" s="36"/>
    </row>
    <row r="63302" spans="12:14" x14ac:dyDescent="0.25">
      <c r="L63302" s="36"/>
      <c r="M63302" s="36"/>
      <c r="N63302" s="36"/>
    </row>
    <row r="63303" spans="12:14" x14ac:dyDescent="0.25">
      <c r="L63303" s="36"/>
      <c r="M63303" s="36"/>
      <c r="N63303" s="36"/>
    </row>
    <row r="63304" spans="12:14" x14ac:dyDescent="0.25">
      <c r="L63304" s="36"/>
      <c r="M63304" s="36"/>
      <c r="N63304" s="36"/>
    </row>
    <row r="63305" spans="12:14" x14ac:dyDescent="0.25">
      <c r="L63305" s="36"/>
      <c r="M63305" s="36"/>
      <c r="N63305" s="36"/>
    </row>
    <row r="63306" spans="12:14" x14ac:dyDescent="0.25">
      <c r="L63306" s="36"/>
      <c r="M63306" s="36"/>
      <c r="N63306" s="36"/>
    </row>
    <row r="63307" spans="12:14" x14ac:dyDescent="0.25">
      <c r="L63307" s="36"/>
      <c r="M63307" s="36"/>
      <c r="N63307" s="36"/>
    </row>
    <row r="63308" spans="12:14" x14ac:dyDescent="0.25">
      <c r="L63308" s="36"/>
      <c r="M63308" s="36"/>
      <c r="N63308" s="36"/>
    </row>
    <row r="63309" spans="12:14" x14ac:dyDescent="0.25">
      <c r="L63309" s="36"/>
      <c r="M63309" s="36"/>
      <c r="N63309" s="36"/>
    </row>
    <row r="63310" spans="12:14" x14ac:dyDescent="0.25">
      <c r="L63310" s="36"/>
      <c r="M63310" s="36"/>
      <c r="N63310" s="36"/>
    </row>
    <row r="63311" spans="12:14" x14ac:dyDescent="0.25">
      <c r="L63311" s="36"/>
      <c r="M63311" s="36"/>
      <c r="N63311" s="36"/>
    </row>
    <row r="63312" spans="12:14" x14ac:dyDescent="0.25">
      <c r="L63312" s="36"/>
      <c r="M63312" s="36"/>
      <c r="N63312" s="36"/>
    </row>
    <row r="63313" spans="12:14" x14ac:dyDescent="0.25">
      <c r="L63313" s="36"/>
      <c r="M63313" s="36"/>
      <c r="N63313" s="36"/>
    </row>
    <row r="63314" spans="12:14" x14ac:dyDescent="0.25">
      <c r="L63314" s="36"/>
      <c r="M63314" s="36"/>
      <c r="N63314" s="36"/>
    </row>
    <row r="63315" spans="12:14" x14ac:dyDescent="0.25">
      <c r="L63315" s="36"/>
      <c r="M63315" s="36"/>
      <c r="N63315" s="36"/>
    </row>
    <row r="63316" spans="12:14" x14ac:dyDescent="0.25">
      <c r="L63316" s="36"/>
      <c r="M63316" s="36"/>
      <c r="N63316" s="36"/>
    </row>
    <row r="63317" spans="12:14" x14ac:dyDescent="0.25">
      <c r="L63317" s="36"/>
      <c r="M63317" s="36"/>
      <c r="N63317" s="36"/>
    </row>
    <row r="63318" spans="12:14" x14ac:dyDescent="0.25">
      <c r="L63318" s="36"/>
      <c r="M63318" s="36"/>
      <c r="N63318" s="36"/>
    </row>
    <row r="63319" spans="12:14" x14ac:dyDescent="0.25">
      <c r="L63319" s="36"/>
      <c r="M63319" s="36"/>
      <c r="N63319" s="36"/>
    </row>
    <row r="63320" spans="12:14" x14ac:dyDescent="0.25">
      <c r="L63320" s="36"/>
      <c r="M63320" s="36"/>
      <c r="N63320" s="36"/>
    </row>
    <row r="63321" spans="12:14" x14ac:dyDescent="0.25">
      <c r="L63321" s="36"/>
      <c r="M63321" s="36"/>
      <c r="N63321" s="36"/>
    </row>
    <row r="63322" spans="12:14" x14ac:dyDescent="0.25">
      <c r="L63322" s="36"/>
      <c r="M63322" s="36"/>
      <c r="N63322" s="36"/>
    </row>
    <row r="63323" spans="12:14" x14ac:dyDescent="0.25">
      <c r="L63323" s="36"/>
      <c r="M63323" s="36"/>
      <c r="N63323" s="36"/>
    </row>
    <row r="63324" spans="12:14" x14ac:dyDescent="0.25">
      <c r="L63324" s="36"/>
      <c r="M63324" s="36"/>
      <c r="N63324" s="36"/>
    </row>
    <row r="63325" spans="12:14" x14ac:dyDescent="0.25">
      <c r="L63325" s="36"/>
      <c r="M63325" s="36"/>
      <c r="N63325" s="36"/>
    </row>
    <row r="63326" spans="12:14" x14ac:dyDescent="0.25">
      <c r="L63326" s="36"/>
      <c r="M63326" s="36"/>
      <c r="N63326" s="36"/>
    </row>
    <row r="63327" spans="12:14" x14ac:dyDescent="0.25">
      <c r="L63327" s="36"/>
      <c r="M63327" s="36"/>
      <c r="N63327" s="36"/>
    </row>
    <row r="63328" spans="12:14" x14ac:dyDescent="0.25">
      <c r="L63328" s="36"/>
      <c r="M63328" s="36"/>
      <c r="N63328" s="36"/>
    </row>
    <row r="63329" spans="12:14" x14ac:dyDescent="0.25">
      <c r="L63329" s="36"/>
      <c r="M63329" s="36"/>
      <c r="N63329" s="36"/>
    </row>
    <row r="63330" spans="12:14" x14ac:dyDescent="0.25">
      <c r="L63330" s="36"/>
      <c r="M63330" s="36"/>
      <c r="N63330" s="36"/>
    </row>
    <row r="63331" spans="12:14" x14ac:dyDescent="0.25">
      <c r="L63331" s="36"/>
      <c r="M63331" s="36"/>
      <c r="N63331" s="36"/>
    </row>
    <row r="63332" spans="12:14" x14ac:dyDescent="0.25">
      <c r="L63332" s="36"/>
      <c r="M63332" s="36"/>
      <c r="N63332" s="36"/>
    </row>
    <row r="63333" spans="12:14" x14ac:dyDescent="0.25">
      <c r="L63333" s="36"/>
      <c r="M63333" s="36"/>
      <c r="N63333" s="36"/>
    </row>
    <row r="63334" spans="12:14" x14ac:dyDescent="0.25">
      <c r="L63334" s="36"/>
      <c r="M63334" s="36"/>
      <c r="N63334" s="36"/>
    </row>
    <row r="63335" spans="12:14" x14ac:dyDescent="0.25">
      <c r="L63335" s="36"/>
      <c r="M63335" s="36"/>
      <c r="N63335" s="36"/>
    </row>
    <row r="63336" spans="12:14" x14ac:dyDescent="0.25">
      <c r="L63336" s="36"/>
      <c r="M63336" s="36"/>
      <c r="N63336" s="36"/>
    </row>
    <row r="63337" spans="12:14" x14ac:dyDescent="0.25">
      <c r="L63337" s="36"/>
      <c r="M63337" s="36"/>
      <c r="N63337" s="36"/>
    </row>
    <row r="63338" spans="12:14" x14ac:dyDescent="0.25">
      <c r="L63338" s="36"/>
      <c r="M63338" s="36"/>
      <c r="N63338" s="36"/>
    </row>
    <row r="63339" spans="12:14" x14ac:dyDescent="0.25">
      <c r="L63339" s="36"/>
      <c r="M63339" s="36"/>
      <c r="N63339" s="36"/>
    </row>
    <row r="63340" spans="12:14" x14ac:dyDescent="0.25">
      <c r="L63340" s="36"/>
      <c r="M63340" s="36"/>
      <c r="N63340" s="36"/>
    </row>
    <row r="63341" spans="12:14" x14ac:dyDescent="0.25">
      <c r="L63341" s="36"/>
      <c r="M63341" s="36"/>
      <c r="N63341" s="36"/>
    </row>
    <row r="63342" spans="12:14" x14ac:dyDescent="0.25">
      <c r="L63342" s="36"/>
      <c r="M63342" s="36"/>
      <c r="N63342" s="36"/>
    </row>
    <row r="63343" spans="12:14" x14ac:dyDescent="0.25">
      <c r="L63343" s="36"/>
      <c r="M63343" s="36"/>
      <c r="N63343" s="36"/>
    </row>
    <row r="63344" spans="12:14" x14ac:dyDescent="0.25">
      <c r="L63344" s="36"/>
      <c r="M63344" s="36"/>
      <c r="N63344" s="36"/>
    </row>
    <row r="63345" spans="12:14" x14ac:dyDescent="0.25">
      <c r="L63345" s="36"/>
      <c r="M63345" s="36"/>
      <c r="N63345" s="36"/>
    </row>
    <row r="63346" spans="12:14" x14ac:dyDescent="0.25">
      <c r="L63346" s="36"/>
      <c r="M63346" s="36"/>
      <c r="N63346" s="36"/>
    </row>
    <row r="63347" spans="12:14" x14ac:dyDescent="0.25">
      <c r="L63347" s="36"/>
      <c r="M63347" s="36"/>
      <c r="N63347" s="36"/>
    </row>
    <row r="63348" spans="12:14" x14ac:dyDescent="0.25">
      <c r="L63348" s="36"/>
      <c r="M63348" s="36"/>
      <c r="N63348" s="36"/>
    </row>
    <row r="63349" spans="12:14" x14ac:dyDescent="0.25">
      <c r="L63349" s="36"/>
      <c r="M63349" s="36"/>
      <c r="N63349" s="36"/>
    </row>
    <row r="63350" spans="12:14" x14ac:dyDescent="0.25">
      <c r="L63350" s="36"/>
      <c r="M63350" s="36"/>
      <c r="N63350" s="36"/>
    </row>
    <row r="63351" spans="12:14" x14ac:dyDescent="0.25">
      <c r="L63351" s="36"/>
      <c r="M63351" s="36"/>
      <c r="N63351" s="36"/>
    </row>
    <row r="63352" spans="12:14" x14ac:dyDescent="0.25">
      <c r="L63352" s="36"/>
      <c r="M63352" s="36"/>
      <c r="N63352" s="36"/>
    </row>
    <row r="63353" spans="12:14" x14ac:dyDescent="0.25">
      <c r="L63353" s="36"/>
      <c r="M63353" s="36"/>
      <c r="N63353" s="36"/>
    </row>
    <row r="63354" spans="12:14" x14ac:dyDescent="0.25">
      <c r="L63354" s="36"/>
      <c r="M63354" s="36"/>
      <c r="N63354" s="36"/>
    </row>
    <row r="63355" spans="12:14" x14ac:dyDescent="0.25">
      <c r="L63355" s="36"/>
      <c r="M63355" s="36"/>
      <c r="N63355" s="36"/>
    </row>
    <row r="63356" spans="12:14" x14ac:dyDescent="0.25">
      <c r="L63356" s="36"/>
      <c r="M63356" s="36"/>
      <c r="N63356" s="36"/>
    </row>
    <row r="63357" spans="12:14" x14ac:dyDescent="0.25">
      <c r="L63357" s="36"/>
      <c r="M63357" s="36"/>
      <c r="N63357" s="36"/>
    </row>
    <row r="63358" spans="12:14" x14ac:dyDescent="0.25">
      <c r="L63358" s="36"/>
      <c r="M63358" s="36"/>
      <c r="N63358" s="36"/>
    </row>
    <row r="63359" spans="12:14" x14ac:dyDescent="0.25">
      <c r="L63359" s="36"/>
      <c r="M63359" s="36"/>
      <c r="N63359" s="36"/>
    </row>
    <row r="63360" spans="12:14" x14ac:dyDescent="0.25">
      <c r="L63360" s="36"/>
      <c r="M63360" s="36"/>
      <c r="N63360" s="36"/>
    </row>
    <row r="63361" spans="12:14" x14ac:dyDescent="0.25">
      <c r="L63361" s="36"/>
      <c r="M63361" s="36"/>
      <c r="N63361" s="36"/>
    </row>
    <row r="63362" spans="12:14" x14ac:dyDescent="0.25">
      <c r="L63362" s="36"/>
      <c r="M63362" s="36"/>
      <c r="N63362" s="36"/>
    </row>
    <row r="63363" spans="12:14" x14ac:dyDescent="0.25">
      <c r="L63363" s="36"/>
      <c r="M63363" s="36"/>
      <c r="N63363" s="36"/>
    </row>
    <row r="63364" spans="12:14" x14ac:dyDescent="0.25">
      <c r="L63364" s="36"/>
      <c r="M63364" s="36"/>
      <c r="N63364" s="36"/>
    </row>
    <row r="63365" spans="12:14" x14ac:dyDescent="0.25">
      <c r="L63365" s="36"/>
      <c r="M63365" s="36"/>
      <c r="N63365" s="36"/>
    </row>
    <row r="63366" spans="12:14" x14ac:dyDescent="0.25">
      <c r="L63366" s="36"/>
      <c r="M63366" s="36"/>
      <c r="N63366" s="36"/>
    </row>
    <row r="63367" spans="12:14" x14ac:dyDescent="0.25">
      <c r="L63367" s="36"/>
      <c r="M63367" s="36"/>
      <c r="N63367" s="36"/>
    </row>
    <row r="63368" spans="12:14" x14ac:dyDescent="0.25">
      <c r="L63368" s="36"/>
      <c r="M63368" s="36"/>
      <c r="N63368" s="36"/>
    </row>
    <row r="63369" spans="12:14" x14ac:dyDescent="0.25">
      <c r="L63369" s="36"/>
      <c r="M63369" s="36"/>
      <c r="N63369" s="36"/>
    </row>
    <row r="63370" spans="12:14" x14ac:dyDescent="0.25">
      <c r="L63370" s="36"/>
      <c r="M63370" s="36"/>
      <c r="N63370" s="36"/>
    </row>
    <row r="63371" spans="12:14" x14ac:dyDescent="0.25">
      <c r="L63371" s="36"/>
      <c r="M63371" s="36"/>
      <c r="N63371" s="36"/>
    </row>
    <row r="63372" spans="12:14" x14ac:dyDescent="0.25">
      <c r="L63372" s="36"/>
      <c r="M63372" s="36"/>
      <c r="N63372" s="36"/>
    </row>
    <row r="63373" spans="12:14" x14ac:dyDescent="0.25">
      <c r="L63373" s="36"/>
      <c r="M63373" s="36"/>
      <c r="N63373" s="36"/>
    </row>
    <row r="63374" spans="12:14" x14ac:dyDescent="0.25">
      <c r="L63374" s="36"/>
      <c r="M63374" s="36"/>
      <c r="N63374" s="36"/>
    </row>
    <row r="63375" spans="12:14" x14ac:dyDescent="0.25">
      <c r="L63375" s="36"/>
      <c r="M63375" s="36"/>
      <c r="N63375" s="36"/>
    </row>
    <row r="63376" spans="12:14" x14ac:dyDescent="0.25">
      <c r="L63376" s="36"/>
      <c r="M63376" s="36"/>
      <c r="N63376" s="36"/>
    </row>
    <row r="63377" spans="12:14" x14ac:dyDescent="0.25">
      <c r="L63377" s="36"/>
      <c r="M63377" s="36"/>
      <c r="N63377" s="36"/>
    </row>
    <row r="63378" spans="12:14" x14ac:dyDescent="0.25">
      <c r="L63378" s="36"/>
      <c r="M63378" s="36"/>
      <c r="N63378" s="36"/>
    </row>
    <row r="63379" spans="12:14" x14ac:dyDescent="0.25">
      <c r="L63379" s="36"/>
      <c r="M63379" s="36"/>
      <c r="N63379" s="36"/>
    </row>
    <row r="63380" spans="12:14" x14ac:dyDescent="0.25">
      <c r="L63380" s="36"/>
      <c r="M63380" s="36"/>
      <c r="N63380" s="36"/>
    </row>
    <row r="63381" spans="12:14" x14ac:dyDescent="0.25">
      <c r="L63381" s="36"/>
      <c r="M63381" s="36"/>
      <c r="N63381" s="36"/>
    </row>
    <row r="63382" spans="12:14" x14ac:dyDescent="0.25">
      <c r="L63382" s="36"/>
      <c r="M63382" s="36"/>
      <c r="N63382" s="36"/>
    </row>
    <row r="63383" spans="12:14" x14ac:dyDescent="0.25">
      <c r="L63383" s="36"/>
      <c r="M63383" s="36"/>
      <c r="N63383" s="36"/>
    </row>
    <row r="63384" spans="12:14" x14ac:dyDescent="0.25">
      <c r="L63384" s="36"/>
      <c r="M63384" s="36"/>
      <c r="N63384" s="36"/>
    </row>
    <row r="63385" spans="12:14" x14ac:dyDescent="0.25">
      <c r="L63385" s="36"/>
      <c r="M63385" s="36"/>
      <c r="N63385" s="36"/>
    </row>
    <row r="63386" spans="12:14" x14ac:dyDescent="0.25">
      <c r="L63386" s="36"/>
      <c r="M63386" s="36"/>
      <c r="N63386" s="36"/>
    </row>
    <row r="63387" spans="12:14" x14ac:dyDescent="0.25">
      <c r="L63387" s="36"/>
      <c r="M63387" s="36"/>
      <c r="N63387" s="36"/>
    </row>
    <row r="63388" spans="12:14" x14ac:dyDescent="0.25">
      <c r="L63388" s="36"/>
      <c r="M63388" s="36"/>
      <c r="N63388" s="36"/>
    </row>
    <row r="63389" spans="12:14" x14ac:dyDescent="0.25">
      <c r="L63389" s="36"/>
      <c r="M63389" s="36"/>
      <c r="N63389" s="36"/>
    </row>
    <row r="63390" spans="12:14" x14ac:dyDescent="0.25">
      <c r="L63390" s="36"/>
      <c r="M63390" s="36"/>
      <c r="N63390" s="36"/>
    </row>
    <row r="63391" spans="12:14" x14ac:dyDescent="0.25">
      <c r="L63391" s="36"/>
      <c r="M63391" s="36"/>
      <c r="N63391" s="36"/>
    </row>
    <row r="63392" spans="12:14" x14ac:dyDescent="0.25">
      <c r="L63392" s="36"/>
      <c r="M63392" s="36"/>
      <c r="N63392" s="36"/>
    </row>
    <row r="63393" spans="12:14" x14ac:dyDescent="0.25">
      <c r="L63393" s="36"/>
      <c r="M63393" s="36"/>
      <c r="N63393" s="36"/>
    </row>
    <row r="63394" spans="12:14" x14ac:dyDescent="0.25">
      <c r="L63394" s="36"/>
      <c r="M63394" s="36"/>
      <c r="N63394" s="36"/>
    </row>
    <row r="63395" spans="12:14" x14ac:dyDescent="0.25">
      <c r="L63395" s="36"/>
      <c r="M63395" s="36"/>
      <c r="N63395" s="36"/>
    </row>
    <row r="63396" spans="12:14" x14ac:dyDescent="0.25">
      <c r="L63396" s="36"/>
      <c r="M63396" s="36"/>
      <c r="N63396" s="36"/>
    </row>
    <row r="63397" spans="12:14" x14ac:dyDescent="0.25">
      <c r="L63397" s="36"/>
      <c r="M63397" s="36"/>
      <c r="N63397" s="36"/>
    </row>
    <row r="63398" spans="12:14" x14ac:dyDescent="0.25">
      <c r="L63398" s="36"/>
      <c r="M63398" s="36"/>
      <c r="N63398" s="36"/>
    </row>
    <row r="63399" spans="12:14" x14ac:dyDescent="0.25">
      <c r="L63399" s="36"/>
      <c r="M63399" s="36"/>
      <c r="N63399" s="36"/>
    </row>
    <row r="63400" spans="12:14" x14ac:dyDescent="0.25">
      <c r="L63400" s="36"/>
      <c r="M63400" s="36"/>
      <c r="N63400" s="36"/>
    </row>
    <row r="63401" spans="12:14" x14ac:dyDescent="0.25">
      <c r="L63401" s="36"/>
      <c r="M63401" s="36"/>
      <c r="N63401" s="36"/>
    </row>
    <row r="63402" spans="12:14" x14ac:dyDescent="0.25">
      <c r="L63402" s="36"/>
      <c r="M63402" s="36"/>
      <c r="N63402" s="36"/>
    </row>
    <row r="63403" spans="12:14" x14ac:dyDescent="0.25">
      <c r="L63403" s="36"/>
      <c r="M63403" s="36"/>
      <c r="N63403" s="36"/>
    </row>
    <row r="63404" spans="12:14" x14ac:dyDescent="0.25">
      <c r="L63404" s="36"/>
      <c r="M63404" s="36"/>
      <c r="N63404" s="36"/>
    </row>
    <row r="63405" spans="12:14" x14ac:dyDescent="0.25">
      <c r="L63405" s="36"/>
      <c r="M63405" s="36"/>
      <c r="N63405" s="36"/>
    </row>
    <row r="63406" spans="12:14" x14ac:dyDescent="0.25">
      <c r="L63406" s="36"/>
      <c r="M63406" s="36"/>
      <c r="N63406" s="36"/>
    </row>
    <row r="63407" spans="12:14" x14ac:dyDescent="0.25">
      <c r="L63407" s="36"/>
      <c r="M63407" s="36"/>
      <c r="N63407" s="36"/>
    </row>
    <row r="63408" spans="12:14" x14ac:dyDescent="0.25">
      <c r="L63408" s="36"/>
      <c r="M63408" s="36"/>
      <c r="N63408" s="36"/>
    </row>
    <row r="63409" spans="12:14" x14ac:dyDescent="0.25">
      <c r="L63409" s="36"/>
      <c r="M63409" s="36"/>
      <c r="N63409" s="36"/>
    </row>
    <row r="63410" spans="12:14" x14ac:dyDescent="0.25">
      <c r="L63410" s="36"/>
      <c r="M63410" s="36"/>
      <c r="N63410" s="36"/>
    </row>
    <row r="63411" spans="12:14" x14ac:dyDescent="0.25">
      <c r="L63411" s="36"/>
      <c r="M63411" s="36"/>
      <c r="N63411" s="36"/>
    </row>
    <row r="63412" spans="12:14" x14ac:dyDescent="0.25">
      <c r="L63412" s="36"/>
      <c r="M63412" s="36"/>
      <c r="N63412" s="36"/>
    </row>
    <row r="63413" spans="12:14" x14ac:dyDescent="0.25">
      <c r="L63413" s="36"/>
      <c r="M63413" s="36"/>
      <c r="N63413" s="36"/>
    </row>
    <row r="63414" spans="12:14" x14ac:dyDescent="0.25">
      <c r="L63414" s="36"/>
      <c r="M63414" s="36"/>
      <c r="N63414" s="36"/>
    </row>
    <row r="63415" spans="12:14" x14ac:dyDescent="0.25">
      <c r="L63415" s="36"/>
      <c r="M63415" s="36"/>
      <c r="N63415" s="36"/>
    </row>
    <row r="63416" spans="12:14" x14ac:dyDescent="0.25">
      <c r="L63416" s="36"/>
      <c r="M63416" s="36"/>
      <c r="N63416" s="36"/>
    </row>
    <row r="63417" spans="12:14" x14ac:dyDescent="0.25">
      <c r="L63417" s="36"/>
      <c r="M63417" s="36"/>
      <c r="N63417" s="36"/>
    </row>
    <row r="63418" spans="12:14" x14ac:dyDescent="0.25">
      <c r="L63418" s="36"/>
      <c r="M63418" s="36"/>
      <c r="N63418" s="36"/>
    </row>
    <row r="63419" spans="12:14" x14ac:dyDescent="0.25">
      <c r="L63419" s="36"/>
      <c r="M63419" s="36"/>
      <c r="N63419" s="36"/>
    </row>
    <row r="63420" spans="12:14" x14ac:dyDescent="0.25">
      <c r="L63420" s="36"/>
      <c r="M63420" s="36"/>
      <c r="N63420" s="36"/>
    </row>
    <row r="63421" spans="12:14" x14ac:dyDescent="0.25">
      <c r="L63421" s="36"/>
      <c r="M63421" s="36"/>
      <c r="N63421" s="36"/>
    </row>
    <row r="63422" spans="12:14" x14ac:dyDescent="0.25">
      <c r="L63422" s="36"/>
      <c r="M63422" s="36"/>
      <c r="N63422" s="36"/>
    </row>
    <row r="63423" spans="12:14" x14ac:dyDescent="0.25">
      <c r="L63423" s="36"/>
      <c r="M63423" s="36"/>
      <c r="N63423" s="36"/>
    </row>
    <row r="63424" spans="12:14" x14ac:dyDescent="0.25">
      <c r="L63424" s="36"/>
      <c r="M63424" s="36"/>
      <c r="N63424" s="36"/>
    </row>
    <row r="63425" spans="12:14" x14ac:dyDescent="0.25">
      <c r="L63425" s="36"/>
      <c r="M63425" s="36"/>
      <c r="N63425" s="36"/>
    </row>
    <row r="63426" spans="12:14" x14ac:dyDescent="0.25">
      <c r="L63426" s="36"/>
      <c r="M63426" s="36"/>
      <c r="N63426" s="36"/>
    </row>
    <row r="63427" spans="12:14" x14ac:dyDescent="0.25">
      <c r="L63427" s="36"/>
      <c r="M63427" s="36"/>
      <c r="N63427" s="36"/>
    </row>
    <row r="63428" spans="12:14" x14ac:dyDescent="0.25">
      <c r="L63428" s="36"/>
      <c r="M63428" s="36"/>
      <c r="N63428" s="36"/>
    </row>
    <row r="63429" spans="12:14" x14ac:dyDescent="0.25">
      <c r="L63429" s="36"/>
      <c r="M63429" s="36"/>
      <c r="N63429" s="36"/>
    </row>
    <row r="63430" spans="12:14" x14ac:dyDescent="0.25">
      <c r="L63430" s="36"/>
      <c r="M63430" s="36"/>
      <c r="N63430" s="36"/>
    </row>
    <row r="63431" spans="12:14" x14ac:dyDescent="0.25">
      <c r="L63431" s="36"/>
      <c r="M63431" s="36"/>
      <c r="N63431" s="36"/>
    </row>
    <row r="63432" spans="12:14" x14ac:dyDescent="0.25">
      <c r="L63432" s="36"/>
      <c r="M63432" s="36"/>
      <c r="N63432" s="36"/>
    </row>
    <row r="63433" spans="12:14" x14ac:dyDescent="0.25">
      <c r="L63433" s="36"/>
      <c r="M63433" s="36"/>
      <c r="N63433" s="36"/>
    </row>
    <row r="63434" spans="12:14" x14ac:dyDescent="0.25">
      <c r="L63434" s="36"/>
      <c r="M63434" s="36"/>
      <c r="N63434" s="36"/>
    </row>
    <row r="63435" spans="12:14" x14ac:dyDescent="0.25">
      <c r="L63435" s="36"/>
      <c r="M63435" s="36"/>
      <c r="N63435" s="36"/>
    </row>
    <row r="63436" spans="12:14" x14ac:dyDescent="0.25">
      <c r="L63436" s="36"/>
      <c r="M63436" s="36"/>
      <c r="N63436" s="36"/>
    </row>
    <row r="63437" spans="12:14" x14ac:dyDescent="0.25">
      <c r="L63437" s="36"/>
      <c r="M63437" s="36"/>
      <c r="N63437" s="36"/>
    </row>
    <row r="63438" spans="12:14" x14ac:dyDescent="0.25">
      <c r="L63438" s="36"/>
      <c r="M63438" s="36"/>
      <c r="N63438" s="36"/>
    </row>
    <row r="63439" spans="12:14" x14ac:dyDescent="0.25">
      <c r="L63439" s="36"/>
      <c r="M63439" s="36"/>
      <c r="N63439" s="36"/>
    </row>
    <row r="63440" spans="12:14" x14ac:dyDescent="0.25">
      <c r="L63440" s="36"/>
      <c r="M63440" s="36"/>
      <c r="N63440" s="36"/>
    </row>
    <row r="63441" spans="12:14" x14ac:dyDescent="0.25">
      <c r="L63441" s="36"/>
      <c r="M63441" s="36"/>
      <c r="N63441" s="36"/>
    </row>
    <row r="63442" spans="12:14" x14ac:dyDescent="0.25">
      <c r="L63442" s="36"/>
      <c r="M63442" s="36"/>
      <c r="N63442" s="36"/>
    </row>
    <row r="63443" spans="12:14" x14ac:dyDescent="0.25">
      <c r="L63443" s="36"/>
      <c r="M63443" s="36"/>
      <c r="N63443" s="36"/>
    </row>
    <row r="63444" spans="12:14" x14ac:dyDescent="0.25">
      <c r="L63444" s="36"/>
      <c r="M63444" s="36"/>
      <c r="N63444" s="36"/>
    </row>
    <row r="63445" spans="12:14" x14ac:dyDescent="0.25">
      <c r="L63445" s="36"/>
      <c r="M63445" s="36"/>
      <c r="N63445" s="36"/>
    </row>
    <row r="63446" spans="12:14" x14ac:dyDescent="0.25">
      <c r="L63446" s="36"/>
      <c r="M63446" s="36"/>
      <c r="N63446" s="36"/>
    </row>
    <row r="63447" spans="12:14" x14ac:dyDescent="0.25">
      <c r="L63447" s="36"/>
      <c r="M63447" s="36"/>
      <c r="N63447" s="36"/>
    </row>
    <row r="63448" spans="12:14" x14ac:dyDescent="0.25">
      <c r="L63448" s="36"/>
      <c r="M63448" s="36"/>
      <c r="N63448" s="36"/>
    </row>
    <row r="63449" spans="12:14" x14ac:dyDescent="0.25">
      <c r="L63449" s="36"/>
      <c r="M63449" s="36"/>
      <c r="N63449" s="36"/>
    </row>
    <row r="63450" spans="12:14" x14ac:dyDescent="0.25">
      <c r="L63450" s="36"/>
      <c r="M63450" s="36"/>
      <c r="N63450" s="36"/>
    </row>
    <row r="63451" spans="12:14" x14ac:dyDescent="0.25">
      <c r="L63451" s="36"/>
      <c r="M63451" s="36"/>
      <c r="N63451" s="36"/>
    </row>
    <row r="63452" spans="12:14" x14ac:dyDescent="0.25">
      <c r="L63452" s="36"/>
      <c r="M63452" s="36"/>
      <c r="N63452" s="36"/>
    </row>
    <row r="63453" spans="12:14" x14ac:dyDescent="0.25">
      <c r="L63453" s="36"/>
      <c r="M63453" s="36"/>
      <c r="N63453" s="36"/>
    </row>
    <row r="63454" spans="12:14" x14ac:dyDescent="0.25">
      <c r="L63454" s="36"/>
      <c r="M63454" s="36"/>
      <c r="N63454" s="36"/>
    </row>
    <row r="63455" spans="12:14" x14ac:dyDescent="0.25">
      <c r="L63455" s="36"/>
      <c r="M63455" s="36"/>
      <c r="N63455" s="36"/>
    </row>
    <row r="63456" spans="12:14" x14ac:dyDescent="0.25">
      <c r="L63456" s="36"/>
      <c r="M63456" s="36"/>
      <c r="N63456" s="36"/>
    </row>
    <row r="63457" spans="12:14" x14ac:dyDescent="0.25">
      <c r="L63457" s="36"/>
      <c r="M63457" s="36"/>
      <c r="N63457" s="36"/>
    </row>
    <row r="63458" spans="12:14" x14ac:dyDescent="0.25">
      <c r="L63458" s="36"/>
      <c r="M63458" s="36"/>
      <c r="N63458" s="36"/>
    </row>
    <row r="63459" spans="12:14" x14ac:dyDescent="0.25">
      <c r="L63459" s="36"/>
      <c r="M63459" s="36"/>
      <c r="N63459" s="36"/>
    </row>
    <row r="63460" spans="12:14" x14ac:dyDescent="0.25">
      <c r="L63460" s="36"/>
      <c r="M63460" s="36"/>
      <c r="N63460" s="36"/>
    </row>
    <row r="63461" spans="12:14" x14ac:dyDescent="0.25">
      <c r="L63461" s="36"/>
      <c r="M63461" s="36"/>
      <c r="N63461" s="36"/>
    </row>
    <row r="63462" spans="12:14" x14ac:dyDescent="0.25">
      <c r="L63462" s="36"/>
      <c r="M63462" s="36"/>
      <c r="N63462" s="36"/>
    </row>
    <row r="63463" spans="12:14" x14ac:dyDescent="0.25">
      <c r="L63463" s="36"/>
      <c r="M63463" s="36"/>
      <c r="N63463" s="36"/>
    </row>
    <row r="63464" spans="12:14" x14ac:dyDescent="0.25">
      <c r="L63464" s="36"/>
      <c r="M63464" s="36"/>
      <c r="N63464" s="36"/>
    </row>
    <row r="63465" spans="12:14" x14ac:dyDescent="0.25">
      <c r="L63465" s="36"/>
      <c r="M63465" s="36"/>
      <c r="N63465" s="36"/>
    </row>
    <row r="63466" spans="12:14" x14ac:dyDescent="0.25">
      <c r="L63466" s="36"/>
      <c r="M63466" s="36"/>
      <c r="N63466" s="36"/>
    </row>
    <row r="63467" spans="12:14" x14ac:dyDescent="0.25">
      <c r="L63467" s="36"/>
      <c r="M63467" s="36"/>
      <c r="N63467" s="36"/>
    </row>
    <row r="63468" spans="12:14" x14ac:dyDescent="0.25">
      <c r="L63468" s="36"/>
      <c r="M63468" s="36"/>
      <c r="N63468" s="36"/>
    </row>
    <row r="63469" spans="12:14" x14ac:dyDescent="0.25">
      <c r="L63469" s="36"/>
      <c r="M63469" s="36"/>
      <c r="N63469" s="36"/>
    </row>
    <row r="63470" spans="12:14" x14ac:dyDescent="0.25">
      <c r="L63470" s="36"/>
      <c r="M63470" s="36"/>
      <c r="N63470" s="36"/>
    </row>
    <row r="63471" spans="12:14" x14ac:dyDescent="0.25">
      <c r="L63471" s="36"/>
      <c r="M63471" s="36"/>
      <c r="N63471" s="36"/>
    </row>
    <row r="63472" spans="12:14" x14ac:dyDescent="0.25">
      <c r="L63472" s="36"/>
      <c r="M63472" s="36"/>
      <c r="N63472" s="36"/>
    </row>
    <row r="63473" spans="12:14" x14ac:dyDescent="0.25">
      <c r="L63473" s="36"/>
      <c r="M63473" s="36"/>
      <c r="N63473" s="36"/>
    </row>
    <row r="63474" spans="12:14" x14ac:dyDescent="0.25">
      <c r="L63474" s="36"/>
      <c r="M63474" s="36"/>
      <c r="N63474" s="36"/>
    </row>
    <row r="63475" spans="12:14" x14ac:dyDescent="0.25">
      <c r="L63475" s="36"/>
      <c r="M63475" s="36"/>
      <c r="N63475" s="36"/>
    </row>
    <row r="63476" spans="12:14" x14ac:dyDescent="0.25">
      <c r="L63476" s="36"/>
      <c r="M63476" s="36"/>
      <c r="N63476" s="36"/>
    </row>
    <row r="63477" spans="12:14" x14ac:dyDescent="0.25">
      <c r="L63477" s="36"/>
      <c r="M63477" s="36"/>
      <c r="N63477" s="36"/>
    </row>
    <row r="63478" spans="12:14" x14ac:dyDescent="0.25">
      <c r="L63478" s="36"/>
      <c r="M63478" s="36"/>
      <c r="N63478" s="36"/>
    </row>
    <row r="63479" spans="12:14" x14ac:dyDescent="0.25">
      <c r="L63479" s="36"/>
      <c r="M63479" s="36"/>
      <c r="N63479" s="36"/>
    </row>
    <row r="63480" spans="12:14" x14ac:dyDescent="0.25">
      <c r="L63480" s="36"/>
      <c r="M63480" s="36"/>
      <c r="N63480" s="36"/>
    </row>
    <row r="63481" spans="12:14" x14ac:dyDescent="0.25">
      <c r="L63481" s="36"/>
      <c r="M63481" s="36"/>
      <c r="N63481" s="36"/>
    </row>
    <row r="63482" spans="12:14" x14ac:dyDescent="0.25">
      <c r="L63482" s="36"/>
      <c r="M63482" s="36"/>
      <c r="N63482" s="36"/>
    </row>
    <row r="63483" spans="12:14" x14ac:dyDescent="0.25">
      <c r="L63483" s="36"/>
      <c r="M63483" s="36"/>
      <c r="N63483" s="36"/>
    </row>
    <row r="63484" spans="12:14" x14ac:dyDescent="0.25">
      <c r="L63484" s="36"/>
      <c r="M63484" s="36"/>
      <c r="N63484" s="36"/>
    </row>
    <row r="63485" spans="12:14" x14ac:dyDescent="0.25">
      <c r="L63485" s="36"/>
      <c r="M63485" s="36"/>
      <c r="N63485" s="36"/>
    </row>
    <row r="63486" spans="12:14" x14ac:dyDescent="0.25">
      <c r="L63486" s="36"/>
      <c r="M63486" s="36"/>
      <c r="N63486" s="36"/>
    </row>
    <row r="63487" spans="12:14" x14ac:dyDescent="0.25">
      <c r="L63487" s="36"/>
      <c r="M63487" s="36"/>
      <c r="N63487" s="36"/>
    </row>
    <row r="63488" spans="12:14" x14ac:dyDescent="0.25">
      <c r="L63488" s="36"/>
      <c r="M63488" s="36"/>
      <c r="N63488" s="36"/>
    </row>
    <row r="63489" spans="12:14" x14ac:dyDescent="0.25">
      <c r="L63489" s="36"/>
      <c r="M63489" s="36"/>
      <c r="N63489" s="36"/>
    </row>
    <row r="63490" spans="12:14" x14ac:dyDescent="0.25">
      <c r="L63490" s="36"/>
      <c r="M63490" s="36"/>
      <c r="N63490" s="36"/>
    </row>
    <row r="63491" spans="12:14" x14ac:dyDescent="0.25">
      <c r="L63491" s="36"/>
      <c r="M63491" s="36"/>
      <c r="N63491" s="36"/>
    </row>
    <row r="63492" spans="12:14" x14ac:dyDescent="0.25">
      <c r="L63492" s="36"/>
      <c r="M63492" s="36"/>
      <c r="N63492" s="36"/>
    </row>
    <row r="63493" spans="12:14" x14ac:dyDescent="0.25">
      <c r="L63493" s="36"/>
      <c r="M63493" s="36"/>
      <c r="N63493" s="36"/>
    </row>
    <row r="63494" spans="12:14" x14ac:dyDescent="0.25">
      <c r="L63494" s="36"/>
      <c r="M63494" s="36"/>
      <c r="N63494" s="36"/>
    </row>
    <row r="63495" spans="12:14" x14ac:dyDescent="0.25">
      <c r="L63495" s="36"/>
      <c r="M63495" s="36"/>
      <c r="N63495" s="36"/>
    </row>
    <row r="63496" spans="12:14" x14ac:dyDescent="0.25">
      <c r="L63496" s="36"/>
      <c r="M63496" s="36"/>
      <c r="N63496" s="36"/>
    </row>
    <row r="63497" spans="12:14" x14ac:dyDescent="0.25">
      <c r="L63497" s="36"/>
      <c r="M63497" s="36"/>
      <c r="N63497" s="36"/>
    </row>
    <row r="63498" spans="12:14" x14ac:dyDescent="0.25">
      <c r="L63498" s="36"/>
      <c r="M63498" s="36"/>
      <c r="N63498" s="36"/>
    </row>
    <row r="63499" spans="12:14" x14ac:dyDescent="0.25">
      <c r="L63499" s="36"/>
      <c r="M63499" s="36"/>
      <c r="N63499" s="36"/>
    </row>
    <row r="63500" spans="12:14" x14ac:dyDescent="0.25">
      <c r="L63500" s="36"/>
      <c r="M63500" s="36"/>
      <c r="N63500" s="36"/>
    </row>
    <row r="63501" spans="12:14" x14ac:dyDescent="0.25">
      <c r="L63501" s="36"/>
      <c r="M63501" s="36"/>
      <c r="N63501" s="36"/>
    </row>
    <row r="63502" spans="12:14" x14ac:dyDescent="0.25">
      <c r="L63502" s="36"/>
      <c r="M63502" s="36"/>
      <c r="N63502" s="36"/>
    </row>
    <row r="63503" spans="12:14" x14ac:dyDescent="0.25">
      <c r="L63503" s="36"/>
      <c r="M63503" s="36"/>
      <c r="N63503" s="36"/>
    </row>
    <row r="63504" spans="12:14" x14ac:dyDescent="0.25">
      <c r="L63504" s="36"/>
      <c r="M63504" s="36"/>
      <c r="N63504" s="36"/>
    </row>
    <row r="63505" spans="12:14" x14ac:dyDescent="0.25">
      <c r="L63505" s="36"/>
      <c r="M63505" s="36"/>
      <c r="N63505" s="36"/>
    </row>
    <row r="63506" spans="12:14" x14ac:dyDescent="0.25">
      <c r="L63506" s="36"/>
      <c r="M63506" s="36"/>
      <c r="N63506" s="36"/>
    </row>
    <row r="63507" spans="12:14" x14ac:dyDescent="0.25">
      <c r="L63507" s="36"/>
      <c r="M63507" s="36"/>
      <c r="N63507" s="36"/>
    </row>
    <row r="63508" spans="12:14" x14ac:dyDescent="0.25">
      <c r="L63508" s="36"/>
      <c r="M63508" s="36"/>
      <c r="N63508" s="36"/>
    </row>
    <row r="63509" spans="12:14" x14ac:dyDescent="0.25">
      <c r="L63509" s="36"/>
      <c r="M63509" s="36"/>
      <c r="N63509" s="36"/>
    </row>
    <row r="63510" spans="12:14" x14ac:dyDescent="0.25">
      <c r="L63510" s="36"/>
      <c r="M63510" s="36"/>
      <c r="N63510" s="36"/>
    </row>
    <row r="63511" spans="12:14" x14ac:dyDescent="0.25">
      <c r="L63511" s="36"/>
      <c r="M63511" s="36"/>
      <c r="N63511" s="36"/>
    </row>
    <row r="63512" spans="12:14" x14ac:dyDescent="0.25">
      <c r="L63512" s="36"/>
      <c r="M63512" s="36"/>
      <c r="N63512" s="36"/>
    </row>
    <row r="63513" spans="12:14" x14ac:dyDescent="0.25">
      <c r="L63513" s="36"/>
      <c r="M63513" s="36"/>
      <c r="N63513" s="36"/>
    </row>
    <row r="63514" spans="12:14" x14ac:dyDescent="0.25">
      <c r="L63514" s="36"/>
      <c r="M63514" s="36"/>
      <c r="N63514" s="36"/>
    </row>
    <row r="63515" spans="12:14" x14ac:dyDescent="0.25">
      <c r="L63515" s="36"/>
      <c r="M63515" s="36"/>
      <c r="N63515" s="36"/>
    </row>
    <row r="63516" spans="12:14" x14ac:dyDescent="0.25">
      <c r="L63516" s="36"/>
      <c r="M63516" s="36"/>
      <c r="N63516" s="36"/>
    </row>
    <row r="63517" spans="12:14" x14ac:dyDescent="0.25">
      <c r="L63517" s="36"/>
      <c r="M63517" s="36"/>
      <c r="N63517" s="36"/>
    </row>
    <row r="63518" spans="12:14" x14ac:dyDescent="0.25">
      <c r="L63518" s="36"/>
      <c r="M63518" s="36"/>
      <c r="N63518" s="36"/>
    </row>
    <row r="63519" spans="12:14" x14ac:dyDescent="0.25">
      <c r="L63519" s="36"/>
      <c r="M63519" s="36"/>
      <c r="N63519" s="36"/>
    </row>
    <row r="63520" spans="12:14" x14ac:dyDescent="0.25">
      <c r="L63520" s="36"/>
      <c r="M63520" s="36"/>
      <c r="N63520" s="36"/>
    </row>
    <row r="63521" spans="12:14" x14ac:dyDescent="0.25">
      <c r="L63521" s="36"/>
      <c r="M63521" s="36"/>
      <c r="N63521" s="36"/>
    </row>
    <row r="63522" spans="12:14" x14ac:dyDescent="0.25">
      <c r="L63522" s="36"/>
      <c r="M63522" s="36"/>
      <c r="N63522" s="36"/>
    </row>
    <row r="63523" spans="12:14" x14ac:dyDescent="0.25">
      <c r="L63523" s="36"/>
      <c r="M63523" s="36"/>
      <c r="N63523" s="36"/>
    </row>
    <row r="63524" spans="12:14" x14ac:dyDescent="0.25">
      <c r="L63524" s="36"/>
      <c r="M63524" s="36"/>
      <c r="N63524" s="36"/>
    </row>
    <row r="63525" spans="12:14" x14ac:dyDescent="0.25">
      <c r="L63525" s="36"/>
      <c r="M63525" s="36"/>
      <c r="N63525" s="36"/>
    </row>
    <row r="63526" spans="12:14" x14ac:dyDescent="0.25">
      <c r="L63526" s="36"/>
      <c r="M63526" s="36"/>
      <c r="N63526" s="36"/>
    </row>
    <row r="63527" spans="12:14" x14ac:dyDescent="0.25">
      <c r="L63527" s="36"/>
      <c r="M63527" s="36"/>
      <c r="N63527" s="36"/>
    </row>
    <row r="63528" spans="12:14" x14ac:dyDescent="0.25">
      <c r="L63528" s="36"/>
      <c r="M63528" s="36"/>
      <c r="N63528" s="36"/>
    </row>
    <row r="63529" spans="12:14" x14ac:dyDescent="0.25">
      <c r="L63529" s="36"/>
      <c r="M63529" s="36"/>
      <c r="N63529" s="36"/>
    </row>
    <row r="63530" spans="12:14" x14ac:dyDescent="0.25">
      <c r="L63530" s="36"/>
      <c r="M63530" s="36"/>
      <c r="N63530" s="36"/>
    </row>
    <row r="63531" spans="12:14" x14ac:dyDescent="0.25">
      <c r="L63531" s="36"/>
      <c r="M63531" s="36"/>
      <c r="N63531" s="36"/>
    </row>
    <row r="63532" spans="12:14" x14ac:dyDescent="0.25">
      <c r="L63532" s="36"/>
      <c r="M63532" s="36"/>
      <c r="N63532" s="36"/>
    </row>
    <row r="63533" spans="12:14" x14ac:dyDescent="0.25">
      <c r="L63533" s="36"/>
      <c r="M63533" s="36"/>
      <c r="N63533" s="36"/>
    </row>
    <row r="63534" spans="12:14" x14ac:dyDescent="0.25">
      <c r="L63534" s="36"/>
      <c r="M63534" s="36"/>
      <c r="N63534" s="36"/>
    </row>
    <row r="63535" spans="12:14" x14ac:dyDescent="0.25">
      <c r="L63535" s="36"/>
      <c r="M63535" s="36"/>
      <c r="N63535" s="36"/>
    </row>
    <row r="63536" spans="12:14" x14ac:dyDescent="0.25">
      <c r="L63536" s="36"/>
      <c r="M63536" s="36"/>
      <c r="N63536" s="36"/>
    </row>
    <row r="63537" spans="12:14" x14ac:dyDescent="0.25">
      <c r="L63537" s="36"/>
      <c r="M63537" s="36"/>
      <c r="N63537" s="36"/>
    </row>
    <row r="63538" spans="12:14" x14ac:dyDescent="0.25">
      <c r="L63538" s="36"/>
      <c r="M63538" s="36"/>
      <c r="N63538" s="36"/>
    </row>
    <row r="63539" spans="12:14" x14ac:dyDescent="0.25">
      <c r="L63539" s="36"/>
      <c r="M63539" s="36"/>
      <c r="N63539" s="36"/>
    </row>
    <row r="63540" spans="12:14" x14ac:dyDescent="0.25">
      <c r="L63540" s="36"/>
      <c r="M63540" s="36"/>
      <c r="N63540" s="36"/>
    </row>
    <row r="63541" spans="12:14" x14ac:dyDescent="0.25">
      <c r="L63541" s="36"/>
      <c r="M63541" s="36"/>
      <c r="N63541" s="36"/>
    </row>
    <row r="63542" spans="12:14" x14ac:dyDescent="0.25">
      <c r="L63542" s="36"/>
      <c r="M63542" s="36"/>
      <c r="N63542" s="36"/>
    </row>
    <row r="63543" spans="12:14" x14ac:dyDescent="0.25">
      <c r="L63543" s="36"/>
      <c r="M63543" s="36"/>
      <c r="N63543" s="36"/>
    </row>
    <row r="63544" spans="12:14" x14ac:dyDescent="0.25">
      <c r="L63544" s="36"/>
      <c r="M63544" s="36"/>
      <c r="N63544" s="36"/>
    </row>
    <row r="63545" spans="12:14" x14ac:dyDescent="0.25">
      <c r="L63545" s="36"/>
      <c r="M63545" s="36"/>
      <c r="N63545" s="36"/>
    </row>
    <row r="63546" spans="12:14" x14ac:dyDescent="0.25">
      <c r="L63546" s="36"/>
      <c r="M63546" s="36"/>
      <c r="N63546" s="36"/>
    </row>
    <row r="63547" spans="12:14" x14ac:dyDescent="0.25">
      <c r="L63547" s="36"/>
      <c r="M63547" s="36"/>
      <c r="N63547" s="36"/>
    </row>
    <row r="63548" spans="12:14" x14ac:dyDescent="0.25">
      <c r="L63548" s="36"/>
      <c r="M63548" s="36"/>
      <c r="N63548" s="36"/>
    </row>
    <row r="63549" spans="12:14" x14ac:dyDescent="0.25">
      <c r="L63549" s="36"/>
      <c r="M63549" s="36"/>
      <c r="N63549" s="36"/>
    </row>
    <row r="63550" spans="12:14" x14ac:dyDescent="0.25">
      <c r="L63550" s="36"/>
      <c r="M63550" s="36"/>
      <c r="N63550" s="36"/>
    </row>
    <row r="63551" spans="12:14" x14ac:dyDescent="0.25">
      <c r="L63551" s="36"/>
      <c r="M63551" s="36"/>
      <c r="N63551" s="36"/>
    </row>
    <row r="63552" spans="12:14" x14ac:dyDescent="0.25">
      <c r="L63552" s="36"/>
      <c r="M63552" s="36"/>
      <c r="N63552" s="36"/>
    </row>
    <row r="63553" spans="12:14" x14ac:dyDescent="0.25">
      <c r="L63553" s="36"/>
      <c r="M63553" s="36"/>
      <c r="N63553" s="36"/>
    </row>
    <row r="63554" spans="12:14" x14ac:dyDescent="0.25">
      <c r="L63554" s="36"/>
      <c r="M63554" s="36"/>
      <c r="N63554" s="36"/>
    </row>
    <row r="63555" spans="12:14" x14ac:dyDescent="0.25">
      <c r="L63555" s="36"/>
      <c r="M63555" s="36"/>
      <c r="N63555" s="36"/>
    </row>
    <row r="63556" spans="12:14" x14ac:dyDescent="0.25">
      <c r="L63556" s="36"/>
      <c r="M63556" s="36"/>
      <c r="N63556" s="36"/>
    </row>
    <row r="63557" spans="12:14" x14ac:dyDescent="0.25">
      <c r="L63557" s="36"/>
      <c r="M63557" s="36"/>
      <c r="N63557" s="36"/>
    </row>
    <row r="63558" spans="12:14" x14ac:dyDescent="0.25">
      <c r="L63558" s="36"/>
      <c r="M63558" s="36"/>
      <c r="N63558" s="36"/>
    </row>
    <row r="63559" spans="12:14" x14ac:dyDescent="0.25">
      <c r="L63559" s="36"/>
      <c r="M63559" s="36"/>
      <c r="N63559" s="36"/>
    </row>
    <row r="63560" spans="12:14" x14ac:dyDescent="0.25">
      <c r="L63560" s="36"/>
      <c r="M63560" s="36"/>
      <c r="N63560" s="36"/>
    </row>
    <row r="63561" spans="12:14" x14ac:dyDescent="0.25">
      <c r="L63561" s="36"/>
      <c r="M63561" s="36"/>
      <c r="N63561" s="36"/>
    </row>
    <row r="63562" spans="12:14" x14ac:dyDescent="0.25">
      <c r="L63562" s="36"/>
      <c r="M63562" s="36"/>
      <c r="N63562" s="36"/>
    </row>
    <row r="63563" spans="12:14" x14ac:dyDescent="0.25">
      <c r="L63563" s="36"/>
      <c r="M63563" s="36"/>
      <c r="N63563" s="36"/>
    </row>
    <row r="63564" spans="12:14" x14ac:dyDescent="0.25">
      <c r="L63564" s="36"/>
      <c r="M63564" s="36"/>
      <c r="N63564" s="36"/>
    </row>
    <row r="63565" spans="12:14" x14ac:dyDescent="0.25">
      <c r="L63565" s="36"/>
      <c r="M63565" s="36"/>
      <c r="N63565" s="36"/>
    </row>
    <row r="63566" spans="12:14" x14ac:dyDescent="0.25">
      <c r="L63566" s="36"/>
      <c r="M63566" s="36"/>
      <c r="N63566" s="36"/>
    </row>
    <row r="63567" spans="12:14" x14ac:dyDescent="0.25">
      <c r="L63567" s="36"/>
      <c r="M63567" s="36"/>
      <c r="N63567" s="36"/>
    </row>
    <row r="63568" spans="12:14" x14ac:dyDescent="0.25">
      <c r="L63568" s="36"/>
      <c r="M63568" s="36"/>
      <c r="N63568" s="36"/>
    </row>
    <row r="63569" spans="12:14" x14ac:dyDescent="0.25">
      <c r="L63569" s="36"/>
      <c r="M63569" s="36"/>
      <c r="N63569" s="36"/>
    </row>
    <row r="63570" spans="12:14" x14ac:dyDescent="0.25">
      <c r="L63570" s="36"/>
      <c r="M63570" s="36"/>
      <c r="N63570" s="36"/>
    </row>
    <row r="63571" spans="12:14" x14ac:dyDescent="0.25">
      <c r="L63571" s="36"/>
      <c r="M63571" s="36"/>
      <c r="N63571" s="36"/>
    </row>
    <row r="63572" spans="12:14" x14ac:dyDescent="0.25">
      <c r="L63572" s="36"/>
      <c r="M63572" s="36"/>
      <c r="N63572" s="36"/>
    </row>
    <row r="63573" spans="12:14" x14ac:dyDescent="0.25">
      <c r="L63573" s="36"/>
      <c r="M63573" s="36"/>
      <c r="N63573" s="36"/>
    </row>
    <row r="63574" spans="12:14" x14ac:dyDescent="0.25">
      <c r="L63574" s="36"/>
      <c r="M63574" s="36"/>
      <c r="N63574" s="36"/>
    </row>
    <row r="63575" spans="12:14" x14ac:dyDescent="0.25">
      <c r="L63575" s="36"/>
      <c r="M63575" s="36"/>
      <c r="N63575" s="36"/>
    </row>
    <row r="63576" spans="12:14" x14ac:dyDescent="0.25">
      <c r="L63576" s="36"/>
      <c r="M63576" s="36"/>
      <c r="N63576" s="36"/>
    </row>
    <row r="63577" spans="12:14" x14ac:dyDescent="0.25">
      <c r="L63577" s="36"/>
      <c r="M63577" s="36"/>
      <c r="N63577" s="36"/>
    </row>
    <row r="63578" spans="12:14" x14ac:dyDescent="0.25">
      <c r="L63578" s="36"/>
      <c r="M63578" s="36"/>
      <c r="N63578" s="36"/>
    </row>
    <row r="63579" spans="12:14" x14ac:dyDescent="0.25">
      <c r="L63579" s="36"/>
      <c r="M63579" s="36"/>
      <c r="N63579" s="36"/>
    </row>
    <row r="63580" spans="12:14" x14ac:dyDescent="0.25">
      <c r="L63580" s="36"/>
      <c r="M63580" s="36"/>
      <c r="N63580" s="36"/>
    </row>
    <row r="63581" spans="12:14" x14ac:dyDescent="0.25">
      <c r="L63581" s="36"/>
      <c r="M63581" s="36"/>
      <c r="N63581" s="36"/>
    </row>
    <row r="63582" spans="12:14" x14ac:dyDescent="0.25">
      <c r="L63582" s="36"/>
      <c r="M63582" s="36"/>
      <c r="N63582" s="36"/>
    </row>
    <row r="63583" spans="12:14" x14ac:dyDescent="0.25">
      <c r="L63583" s="36"/>
      <c r="M63583" s="36"/>
      <c r="N63583" s="36"/>
    </row>
    <row r="63584" spans="12:14" x14ac:dyDescent="0.25">
      <c r="L63584" s="36"/>
      <c r="M63584" s="36"/>
      <c r="N63584" s="36"/>
    </row>
    <row r="63585" spans="12:14" x14ac:dyDescent="0.25">
      <c r="L63585" s="36"/>
      <c r="M63585" s="36"/>
      <c r="N63585" s="36"/>
    </row>
    <row r="63586" spans="12:14" x14ac:dyDescent="0.25">
      <c r="L63586" s="36"/>
      <c r="M63586" s="36"/>
      <c r="N63586" s="36"/>
    </row>
    <row r="63587" spans="12:14" x14ac:dyDescent="0.25">
      <c r="L63587" s="36"/>
      <c r="M63587" s="36"/>
      <c r="N63587" s="36"/>
    </row>
    <row r="63588" spans="12:14" x14ac:dyDescent="0.25">
      <c r="L63588" s="36"/>
      <c r="M63588" s="36"/>
      <c r="N63588" s="36"/>
    </row>
    <row r="63589" spans="12:14" x14ac:dyDescent="0.25">
      <c r="L63589" s="36"/>
      <c r="M63589" s="36"/>
      <c r="N63589" s="36"/>
    </row>
    <row r="63590" spans="12:14" x14ac:dyDescent="0.25">
      <c r="L63590" s="36"/>
      <c r="M63590" s="36"/>
      <c r="N63590" s="36"/>
    </row>
    <row r="63591" spans="12:14" x14ac:dyDescent="0.25">
      <c r="L63591" s="36"/>
      <c r="M63591" s="36"/>
      <c r="N63591" s="36"/>
    </row>
    <row r="63592" spans="12:14" x14ac:dyDescent="0.25">
      <c r="L63592" s="36"/>
      <c r="M63592" s="36"/>
      <c r="N63592" s="36"/>
    </row>
    <row r="63593" spans="12:14" x14ac:dyDescent="0.25">
      <c r="L63593" s="36"/>
      <c r="M63593" s="36"/>
      <c r="N63593" s="36"/>
    </row>
    <row r="63594" spans="12:14" x14ac:dyDescent="0.25">
      <c r="L63594" s="36"/>
      <c r="M63594" s="36"/>
      <c r="N63594" s="36"/>
    </row>
    <row r="63595" spans="12:14" x14ac:dyDescent="0.25">
      <c r="L63595" s="36"/>
      <c r="M63595" s="36"/>
      <c r="N63595" s="36"/>
    </row>
    <row r="63596" spans="12:14" x14ac:dyDescent="0.25">
      <c r="L63596" s="36"/>
      <c r="M63596" s="36"/>
      <c r="N63596" s="36"/>
    </row>
    <row r="63597" spans="12:14" x14ac:dyDescent="0.25">
      <c r="L63597" s="36"/>
      <c r="M63597" s="36"/>
      <c r="N63597" s="36"/>
    </row>
    <row r="63598" spans="12:14" x14ac:dyDescent="0.25">
      <c r="L63598" s="36"/>
      <c r="M63598" s="36"/>
      <c r="N63598" s="36"/>
    </row>
    <row r="63599" spans="12:14" x14ac:dyDescent="0.25">
      <c r="L63599" s="36"/>
      <c r="M63599" s="36"/>
      <c r="N63599" s="36"/>
    </row>
    <row r="63600" spans="12:14" x14ac:dyDescent="0.25">
      <c r="L63600" s="36"/>
      <c r="M63600" s="36"/>
      <c r="N63600" s="36"/>
    </row>
    <row r="63601" spans="12:14" x14ac:dyDescent="0.25">
      <c r="L63601" s="36"/>
      <c r="M63601" s="36"/>
      <c r="N63601" s="36"/>
    </row>
    <row r="63602" spans="12:14" x14ac:dyDescent="0.25">
      <c r="L63602" s="36"/>
      <c r="M63602" s="36"/>
      <c r="N63602" s="36"/>
    </row>
    <row r="63603" spans="12:14" x14ac:dyDescent="0.25">
      <c r="L63603" s="36"/>
      <c r="M63603" s="36"/>
      <c r="N63603" s="36"/>
    </row>
    <row r="63604" spans="12:14" x14ac:dyDescent="0.25">
      <c r="L63604" s="36"/>
      <c r="M63604" s="36"/>
      <c r="N63604" s="36"/>
    </row>
    <row r="63605" spans="12:14" x14ac:dyDescent="0.25">
      <c r="L63605" s="36"/>
      <c r="M63605" s="36"/>
      <c r="N63605" s="36"/>
    </row>
    <row r="63606" spans="12:14" x14ac:dyDescent="0.25">
      <c r="L63606" s="36"/>
      <c r="M63606" s="36"/>
      <c r="N63606" s="36"/>
    </row>
    <row r="63607" spans="12:14" x14ac:dyDescent="0.25">
      <c r="L63607" s="36"/>
      <c r="M63607" s="36"/>
      <c r="N63607" s="36"/>
    </row>
    <row r="63608" spans="12:14" x14ac:dyDescent="0.25">
      <c r="L63608" s="36"/>
      <c r="M63608" s="36"/>
      <c r="N63608" s="36"/>
    </row>
    <row r="63609" spans="12:14" x14ac:dyDescent="0.25">
      <c r="L63609" s="36"/>
      <c r="M63609" s="36"/>
      <c r="N63609" s="36"/>
    </row>
    <row r="63610" spans="12:14" x14ac:dyDescent="0.25">
      <c r="L63610" s="36"/>
      <c r="M63610" s="36"/>
      <c r="N63610" s="36"/>
    </row>
    <row r="63611" spans="12:14" x14ac:dyDescent="0.25">
      <c r="L63611" s="36"/>
      <c r="M63611" s="36"/>
      <c r="N63611" s="36"/>
    </row>
    <row r="63612" spans="12:14" x14ac:dyDescent="0.25">
      <c r="L63612" s="36"/>
      <c r="M63612" s="36"/>
      <c r="N63612" s="36"/>
    </row>
    <row r="63613" spans="12:14" x14ac:dyDescent="0.25">
      <c r="L63613" s="36"/>
      <c r="M63613" s="36"/>
      <c r="N63613" s="36"/>
    </row>
    <row r="63614" spans="12:14" x14ac:dyDescent="0.25">
      <c r="L63614" s="36"/>
      <c r="M63614" s="36"/>
      <c r="N63614" s="36"/>
    </row>
    <row r="63615" spans="12:14" x14ac:dyDescent="0.25">
      <c r="L63615" s="36"/>
      <c r="M63615" s="36"/>
      <c r="N63615" s="36"/>
    </row>
    <row r="63616" spans="12:14" x14ac:dyDescent="0.25">
      <c r="L63616" s="36"/>
      <c r="M63616" s="36"/>
      <c r="N63616" s="36"/>
    </row>
    <row r="63617" spans="12:14" x14ac:dyDescent="0.25">
      <c r="L63617" s="36"/>
      <c r="M63617" s="36"/>
      <c r="N63617" s="36"/>
    </row>
    <row r="63618" spans="12:14" x14ac:dyDescent="0.25">
      <c r="L63618" s="36"/>
      <c r="M63618" s="36"/>
      <c r="N63618" s="36"/>
    </row>
    <row r="63619" spans="12:14" x14ac:dyDescent="0.25">
      <c r="L63619" s="36"/>
      <c r="M63619" s="36"/>
      <c r="N63619" s="36"/>
    </row>
    <row r="63620" spans="12:14" x14ac:dyDescent="0.25">
      <c r="L63620" s="36"/>
      <c r="M63620" s="36"/>
      <c r="N63620" s="36"/>
    </row>
    <row r="63621" spans="12:14" x14ac:dyDescent="0.25">
      <c r="L63621" s="36"/>
      <c r="M63621" s="36"/>
      <c r="N63621" s="36"/>
    </row>
    <row r="63622" spans="12:14" x14ac:dyDescent="0.25">
      <c r="L63622" s="36"/>
      <c r="M63622" s="36"/>
      <c r="N63622" s="36"/>
    </row>
    <row r="63623" spans="12:14" x14ac:dyDescent="0.25">
      <c r="L63623" s="36"/>
      <c r="M63623" s="36"/>
      <c r="N63623" s="36"/>
    </row>
    <row r="63624" spans="12:14" x14ac:dyDescent="0.25">
      <c r="L63624" s="36"/>
      <c r="M63624" s="36"/>
      <c r="N63624" s="36"/>
    </row>
    <row r="63625" spans="12:14" x14ac:dyDescent="0.25">
      <c r="L63625" s="36"/>
      <c r="M63625" s="36"/>
      <c r="N63625" s="36"/>
    </row>
    <row r="63626" spans="12:14" x14ac:dyDescent="0.25">
      <c r="L63626" s="36"/>
      <c r="M63626" s="36"/>
      <c r="N63626" s="36"/>
    </row>
    <row r="63627" spans="12:14" x14ac:dyDescent="0.25">
      <c r="L63627" s="36"/>
      <c r="M63627" s="36"/>
      <c r="N63627" s="36"/>
    </row>
    <row r="63628" spans="12:14" x14ac:dyDescent="0.25">
      <c r="L63628" s="36"/>
      <c r="M63628" s="36"/>
      <c r="N63628" s="36"/>
    </row>
    <row r="63629" spans="12:14" x14ac:dyDescent="0.25">
      <c r="L63629" s="36"/>
      <c r="M63629" s="36"/>
      <c r="N63629" s="36"/>
    </row>
    <row r="63630" spans="12:14" x14ac:dyDescent="0.25">
      <c r="L63630" s="36"/>
      <c r="M63630" s="36"/>
      <c r="N63630" s="36"/>
    </row>
    <row r="63631" spans="12:14" x14ac:dyDescent="0.25">
      <c r="L63631" s="36"/>
      <c r="M63631" s="36"/>
      <c r="N63631" s="36"/>
    </row>
    <row r="63632" spans="12:14" x14ac:dyDescent="0.25">
      <c r="L63632" s="36"/>
      <c r="M63632" s="36"/>
      <c r="N63632" s="36"/>
    </row>
    <row r="63633" spans="12:14" x14ac:dyDescent="0.25">
      <c r="L63633" s="36"/>
      <c r="M63633" s="36"/>
      <c r="N63633" s="36"/>
    </row>
    <row r="63634" spans="12:14" x14ac:dyDescent="0.25">
      <c r="L63634" s="36"/>
      <c r="M63634" s="36"/>
      <c r="N63634" s="36"/>
    </row>
    <row r="63635" spans="12:14" x14ac:dyDescent="0.25">
      <c r="L63635" s="36"/>
      <c r="M63635" s="36"/>
      <c r="N63635" s="36"/>
    </row>
    <row r="63636" spans="12:14" x14ac:dyDescent="0.25">
      <c r="L63636" s="36"/>
      <c r="M63636" s="36"/>
      <c r="N63636" s="36"/>
    </row>
    <row r="63637" spans="12:14" x14ac:dyDescent="0.25">
      <c r="L63637" s="36"/>
      <c r="M63637" s="36"/>
      <c r="N63637" s="36"/>
    </row>
    <row r="63638" spans="12:14" x14ac:dyDescent="0.25">
      <c r="L63638" s="36"/>
      <c r="M63638" s="36"/>
      <c r="N63638" s="36"/>
    </row>
    <row r="63639" spans="12:14" x14ac:dyDescent="0.25">
      <c r="L63639" s="36"/>
      <c r="M63639" s="36"/>
      <c r="N63639" s="36"/>
    </row>
    <row r="63640" spans="12:14" x14ac:dyDescent="0.25">
      <c r="L63640" s="36"/>
      <c r="M63640" s="36"/>
      <c r="N63640" s="36"/>
    </row>
    <row r="63641" spans="12:14" x14ac:dyDescent="0.25">
      <c r="L63641" s="36"/>
      <c r="M63641" s="36"/>
      <c r="N63641" s="36"/>
    </row>
    <row r="63642" spans="12:14" x14ac:dyDescent="0.25">
      <c r="L63642" s="36"/>
      <c r="M63642" s="36"/>
      <c r="N63642" s="36"/>
    </row>
    <row r="63643" spans="12:14" x14ac:dyDescent="0.25">
      <c r="L63643" s="36"/>
      <c r="M63643" s="36"/>
      <c r="N63643" s="36"/>
    </row>
    <row r="63644" spans="12:14" x14ac:dyDescent="0.25">
      <c r="L63644" s="36"/>
      <c r="M63644" s="36"/>
      <c r="N63644" s="36"/>
    </row>
    <row r="63645" spans="12:14" x14ac:dyDescent="0.25">
      <c r="L63645" s="36"/>
      <c r="M63645" s="36"/>
      <c r="N63645" s="36"/>
    </row>
    <row r="63646" spans="12:14" x14ac:dyDescent="0.25">
      <c r="L63646" s="36"/>
      <c r="M63646" s="36"/>
      <c r="N63646" s="36"/>
    </row>
    <row r="63647" spans="12:14" x14ac:dyDescent="0.25">
      <c r="L63647" s="36"/>
      <c r="M63647" s="36"/>
      <c r="N63647" s="36"/>
    </row>
    <row r="63648" spans="12:14" x14ac:dyDescent="0.25">
      <c r="L63648" s="36"/>
      <c r="M63648" s="36"/>
      <c r="N63648" s="36"/>
    </row>
    <row r="63649" spans="12:14" x14ac:dyDescent="0.25">
      <c r="L63649" s="36"/>
      <c r="M63649" s="36"/>
      <c r="N63649" s="36"/>
    </row>
    <row r="63650" spans="12:14" x14ac:dyDescent="0.25">
      <c r="L63650" s="36"/>
      <c r="M63650" s="36"/>
      <c r="N63650" s="36"/>
    </row>
    <row r="63651" spans="12:14" x14ac:dyDescent="0.25">
      <c r="L63651" s="36"/>
      <c r="M63651" s="36"/>
      <c r="N63651" s="36"/>
    </row>
    <row r="63652" spans="12:14" x14ac:dyDescent="0.25">
      <c r="L63652" s="36"/>
      <c r="M63652" s="36"/>
      <c r="N63652" s="36"/>
    </row>
    <row r="63653" spans="12:14" x14ac:dyDescent="0.25">
      <c r="L63653" s="36"/>
      <c r="M63653" s="36"/>
      <c r="N63653" s="36"/>
    </row>
    <row r="63654" spans="12:14" x14ac:dyDescent="0.25">
      <c r="L63654" s="36"/>
      <c r="M63654" s="36"/>
      <c r="N63654" s="36"/>
    </row>
    <row r="63655" spans="12:14" x14ac:dyDescent="0.25">
      <c r="L63655" s="36"/>
      <c r="M63655" s="36"/>
      <c r="N63655" s="36"/>
    </row>
    <row r="63656" spans="12:14" x14ac:dyDescent="0.25">
      <c r="L63656" s="36"/>
      <c r="M63656" s="36"/>
      <c r="N63656" s="36"/>
    </row>
    <row r="63657" spans="12:14" x14ac:dyDescent="0.25">
      <c r="L63657" s="36"/>
      <c r="M63657" s="36"/>
      <c r="N63657" s="36"/>
    </row>
    <row r="63658" spans="12:14" x14ac:dyDescent="0.25">
      <c r="L63658" s="36"/>
      <c r="M63658" s="36"/>
      <c r="N63658" s="36"/>
    </row>
    <row r="63659" spans="12:14" x14ac:dyDescent="0.25">
      <c r="L63659" s="36"/>
      <c r="M63659" s="36"/>
      <c r="N63659" s="36"/>
    </row>
    <row r="63660" spans="12:14" x14ac:dyDescent="0.25">
      <c r="L63660" s="36"/>
      <c r="M63660" s="36"/>
      <c r="N63660" s="36"/>
    </row>
    <row r="63661" spans="12:14" x14ac:dyDescent="0.25">
      <c r="L63661" s="36"/>
      <c r="M63661" s="36"/>
      <c r="N63661" s="36"/>
    </row>
    <row r="63662" spans="12:14" x14ac:dyDescent="0.25">
      <c r="L63662" s="36"/>
      <c r="M63662" s="36"/>
      <c r="N63662" s="36"/>
    </row>
    <row r="63663" spans="12:14" x14ac:dyDescent="0.25">
      <c r="L63663" s="36"/>
      <c r="M63663" s="36"/>
      <c r="N63663" s="36"/>
    </row>
    <row r="63664" spans="12:14" x14ac:dyDescent="0.25">
      <c r="L63664" s="36"/>
      <c r="M63664" s="36"/>
      <c r="N63664" s="36"/>
    </row>
    <row r="63665" spans="12:14" x14ac:dyDescent="0.25">
      <c r="L63665" s="36"/>
      <c r="M63665" s="36"/>
      <c r="N63665" s="36"/>
    </row>
    <row r="63666" spans="12:14" x14ac:dyDescent="0.25">
      <c r="L63666" s="36"/>
      <c r="M63666" s="36"/>
      <c r="N63666" s="36"/>
    </row>
    <row r="63667" spans="12:14" x14ac:dyDescent="0.25">
      <c r="L63667" s="36"/>
      <c r="M63667" s="36"/>
      <c r="N63667" s="36"/>
    </row>
    <row r="63668" spans="12:14" x14ac:dyDescent="0.25">
      <c r="L63668" s="36"/>
      <c r="M63668" s="36"/>
      <c r="N63668" s="36"/>
    </row>
    <row r="63669" spans="12:14" x14ac:dyDescent="0.25">
      <c r="L63669" s="36"/>
      <c r="M63669" s="36"/>
      <c r="N63669" s="36"/>
    </row>
    <row r="63670" spans="12:14" x14ac:dyDescent="0.25">
      <c r="L63670" s="36"/>
      <c r="M63670" s="36"/>
      <c r="N63670" s="36"/>
    </row>
    <row r="63671" spans="12:14" x14ac:dyDescent="0.25">
      <c r="L63671" s="36"/>
      <c r="M63671" s="36"/>
      <c r="N63671" s="36"/>
    </row>
    <row r="63672" spans="12:14" x14ac:dyDescent="0.25">
      <c r="L63672" s="36"/>
      <c r="M63672" s="36"/>
      <c r="N63672" s="36"/>
    </row>
    <row r="63673" spans="12:14" x14ac:dyDescent="0.25">
      <c r="L63673" s="36"/>
      <c r="M63673" s="36"/>
      <c r="N63673" s="36"/>
    </row>
    <row r="63674" spans="12:14" x14ac:dyDescent="0.25">
      <c r="L63674" s="36"/>
      <c r="M63674" s="36"/>
      <c r="N63674" s="36"/>
    </row>
    <row r="63675" spans="12:14" x14ac:dyDescent="0.25">
      <c r="L63675" s="36"/>
      <c r="M63675" s="36"/>
      <c r="N63675" s="36"/>
    </row>
    <row r="63676" spans="12:14" x14ac:dyDescent="0.25">
      <c r="L63676" s="36"/>
      <c r="M63676" s="36"/>
      <c r="N63676" s="36"/>
    </row>
    <row r="63677" spans="12:14" x14ac:dyDescent="0.25">
      <c r="L63677" s="36"/>
      <c r="M63677" s="36"/>
      <c r="N63677" s="36"/>
    </row>
    <row r="63678" spans="12:14" x14ac:dyDescent="0.25">
      <c r="L63678" s="36"/>
      <c r="M63678" s="36"/>
      <c r="N63678" s="36"/>
    </row>
    <row r="63679" spans="12:14" x14ac:dyDescent="0.25">
      <c r="L63679" s="36"/>
      <c r="M63679" s="36"/>
      <c r="N63679" s="36"/>
    </row>
    <row r="63680" spans="12:14" x14ac:dyDescent="0.25">
      <c r="L63680" s="36"/>
      <c r="M63680" s="36"/>
      <c r="N63680" s="36"/>
    </row>
    <row r="63681" spans="12:14" x14ac:dyDescent="0.25">
      <c r="L63681" s="36"/>
      <c r="M63681" s="36"/>
      <c r="N63681" s="36"/>
    </row>
    <row r="63682" spans="12:14" x14ac:dyDescent="0.25">
      <c r="L63682" s="36"/>
      <c r="M63682" s="36"/>
      <c r="N63682" s="36"/>
    </row>
    <row r="63683" spans="12:14" x14ac:dyDescent="0.25">
      <c r="L63683" s="36"/>
      <c r="M63683" s="36"/>
      <c r="N63683" s="36"/>
    </row>
    <row r="63684" spans="12:14" x14ac:dyDescent="0.25">
      <c r="L63684" s="36"/>
      <c r="M63684" s="36"/>
      <c r="N63684" s="36"/>
    </row>
    <row r="63685" spans="12:14" x14ac:dyDescent="0.25">
      <c r="L63685" s="36"/>
      <c r="M63685" s="36"/>
      <c r="N63685" s="36"/>
    </row>
    <row r="63686" spans="12:14" x14ac:dyDescent="0.25">
      <c r="L63686" s="36"/>
      <c r="M63686" s="36"/>
      <c r="N63686" s="36"/>
    </row>
    <row r="63687" spans="12:14" x14ac:dyDescent="0.25">
      <c r="L63687" s="36"/>
      <c r="M63687" s="36"/>
      <c r="N63687" s="36"/>
    </row>
    <row r="63688" spans="12:14" x14ac:dyDescent="0.25">
      <c r="L63688" s="36"/>
      <c r="M63688" s="36"/>
      <c r="N63688" s="36"/>
    </row>
    <row r="63689" spans="12:14" x14ac:dyDescent="0.25">
      <c r="L63689" s="36"/>
      <c r="M63689" s="36"/>
      <c r="N63689" s="36"/>
    </row>
    <row r="63690" spans="12:14" x14ac:dyDescent="0.25">
      <c r="L63690" s="36"/>
      <c r="M63690" s="36"/>
      <c r="N63690" s="36"/>
    </row>
    <row r="63691" spans="12:14" x14ac:dyDescent="0.25">
      <c r="L63691" s="36"/>
      <c r="M63691" s="36"/>
      <c r="N63691" s="36"/>
    </row>
    <row r="63692" spans="12:14" x14ac:dyDescent="0.25">
      <c r="L63692" s="36"/>
      <c r="M63692" s="36"/>
      <c r="N63692" s="36"/>
    </row>
    <row r="63693" spans="12:14" x14ac:dyDescent="0.25">
      <c r="L63693" s="36"/>
      <c r="M63693" s="36"/>
      <c r="N63693" s="36"/>
    </row>
    <row r="63694" spans="12:14" x14ac:dyDescent="0.25">
      <c r="L63694" s="36"/>
      <c r="M63694" s="36"/>
      <c r="N63694" s="36"/>
    </row>
    <row r="63695" spans="12:14" x14ac:dyDescent="0.25">
      <c r="L63695" s="36"/>
      <c r="M63695" s="36"/>
      <c r="N63695" s="36"/>
    </row>
    <row r="63696" spans="12:14" x14ac:dyDescent="0.25">
      <c r="L63696" s="36"/>
      <c r="M63696" s="36"/>
      <c r="N63696" s="36"/>
    </row>
    <row r="63697" spans="12:14" x14ac:dyDescent="0.25">
      <c r="L63697" s="36"/>
      <c r="M63697" s="36"/>
      <c r="N63697" s="36"/>
    </row>
    <row r="63698" spans="12:14" x14ac:dyDescent="0.25">
      <c r="L63698" s="36"/>
      <c r="M63698" s="36"/>
      <c r="N63698" s="36"/>
    </row>
    <row r="63699" spans="12:14" x14ac:dyDescent="0.25">
      <c r="L63699" s="36"/>
      <c r="M63699" s="36"/>
      <c r="N63699" s="36"/>
    </row>
    <row r="63700" spans="12:14" x14ac:dyDescent="0.25">
      <c r="L63700" s="36"/>
      <c r="M63700" s="36"/>
      <c r="N63700" s="36"/>
    </row>
    <row r="63701" spans="12:14" x14ac:dyDescent="0.25">
      <c r="L63701" s="36"/>
      <c r="M63701" s="36"/>
      <c r="N63701" s="36"/>
    </row>
    <row r="63702" spans="12:14" x14ac:dyDescent="0.25">
      <c r="L63702" s="36"/>
      <c r="M63702" s="36"/>
      <c r="N63702" s="36"/>
    </row>
    <row r="63703" spans="12:14" x14ac:dyDescent="0.25">
      <c r="L63703" s="36"/>
      <c r="M63703" s="36"/>
      <c r="N63703" s="36"/>
    </row>
    <row r="63704" spans="12:14" x14ac:dyDescent="0.25">
      <c r="L63704" s="36"/>
      <c r="M63704" s="36"/>
      <c r="N63704" s="36"/>
    </row>
    <row r="63705" spans="12:14" x14ac:dyDescent="0.25">
      <c r="L63705" s="36"/>
      <c r="M63705" s="36"/>
      <c r="N63705" s="36"/>
    </row>
    <row r="63706" spans="12:14" x14ac:dyDescent="0.25">
      <c r="L63706" s="36"/>
      <c r="M63706" s="36"/>
      <c r="N63706" s="36"/>
    </row>
    <row r="63707" spans="12:14" x14ac:dyDescent="0.25">
      <c r="L63707" s="36"/>
      <c r="M63707" s="36"/>
      <c r="N63707" s="36"/>
    </row>
    <row r="63708" spans="12:14" x14ac:dyDescent="0.25">
      <c r="L63708" s="36"/>
      <c r="M63708" s="36"/>
      <c r="N63708" s="36"/>
    </row>
    <row r="63709" spans="12:14" x14ac:dyDescent="0.25">
      <c r="L63709" s="36"/>
      <c r="M63709" s="36"/>
      <c r="N63709" s="36"/>
    </row>
    <row r="63710" spans="12:14" x14ac:dyDescent="0.25">
      <c r="L63710" s="36"/>
      <c r="M63710" s="36"/>
      <c r="N63710" s="36"/>
    </row>
    <row r="63711" spans="12:14" x14ac:dyDescent="0.25">
      <c r="L63711" s="36"/>
      <c r="M63711" s="36"/>
      <c r="N63711" s="36"/>
    </row>
    <row r="63712" spans="12:14" x14ac:dyDescent="0.25">
      <c r="L63712" s="36"/>
      <c r="M63712" s="36"/>
      <c r="N63712" s="36"/>
    </row>
    <row r="63713" spans="12:14" x14ac:dyDescent="0.25">
      <c r="L63713" s="36"/>
      <c r="M63713" s="36"/>
      <c r="N63713" s="36"/>
    </row>
    <row r="63714" spans="12:14" x14ac:dyDescent="0.25">
      <c r="L63714" s="36"/>
      <c r="M63714" s="36"/>
      <c r="N63714" s="36"/>
    </row>
    <row r="63715" spans="12:14" x14ac:dyDescent="0.25">
      <c r="L63715" s="36"/>
      <c r="M63715" s="36"/>
      <c r="N63715" s="36"/>
    </row>
    <row r="63716" spans="12:14" x14ac:dyDescent="0.25">
      <c r="L63716" s="36"/>
      <c r="M63716" s="36"/>
      <c r="N63716" s="36"/>
    </row>
    <row r="63717" spans="12:14" x14ac:dyDescent="0.25">
      <c r="L63717" s="36"/>
      <c r="M63717" s="36"/>
      <c r="N63717" s="36"/>
    </row>
    <row r="63718" spans="12:14" x14ac:dyDescent="0.25">
      <c r="L63718" s="36"/>
      <c r="M63718" s="36"/>
      <c r="N63718" s="36"/>
    </row>
    <row r="63719" spans="12:14" x14ac:dyDescent="0.25">
      <c r="L63719" s="36"/>
      <c r="M63719" s="36"/>
      <c r="N63719" s="36"/>
    </row>
    <row r="63720" spans="12:14" x14ac:dyDescent="0.25">
      <c r="L63720" s="36"/>
      <c r="M63720" s="36"/>
      <c r="N63720" s="36"/>
    </row>
    <row r="63721" spans="12:14" x14ac:dyDescent="0.25">
      <c r="L63721" s="36"/>
      <c r="M63721" s="36"/>
      <c r="N63721" s="36"/>
    </row>
    <row r="63722" spans="12:14" x14ac:dyDescent="0.25">
      <c r="L63722" s="36"/>
      <c r="M63722" s="36"/>
      <c r="N63722" s="36"/>
    </row>
    <row r="63723" spans="12:14" x14ac:dyDescent="0.25">
      <c r="L63723" s="36"/>
      <c r="M63723" s="36"/>
      <c r="N63723" s="36"/>
    </row>
    <row r="63724" spans="12:14" x14ac:dyDescent="0.25">
      <c r="L63724" s="36"/>
      <c r="M63724" s="36"/>
      <c r="N63724" s="36"/>
    </row>
    <row r="63725" spans="12:14" x14ac:dyDescent="0.25">
      <c r="L63725" s="36"/>
      <c r="M63725" s="36"/>
      <c r="N63725" s="36"/>
    </row>
    <row r="63726" spans="12:14" x14ac:dyDescent="0.25">
      <c r="L63726" s="36"/>
      <c r="M63726" s="36"/>
      <c r="N63726" s="36"/>
    </row>
    <row r="63727" spans="12:14" x14ac:dyDescent="0.25">
      <c r="L63727" s="36"/>
      <c r="M63727" s="36"/>
      <c r="N63727" s="36"/>
    </row>
    <row r="63728" spans="12:14" x14ac:dyDescent="0.25">
      <c r="L63728" s="36"/>
      <c r="M63728" s="36"/>
      <c r="N63728" s="36"/>
    </row>
    <row r="63729" spans="12:14" x14ac:dyDescent="0.25">
      <c r="L63729" s="36"/>
      <c r="M63729" s="36"/>
      <c r="N63729" s="36"/>
    </row>
    <row r="63730" spans="12:14" x14ac:dyDescent="0.25">
      <c r="L63730" s="36"/>
      <c r="M63730" s="36"/>
      <c r="N63730" s="36"/>
    </row>
    <row r="63731" spans="12:14" x14ac:dyDescent="0.25">
      <c r="L63731" s="36"/>
      <c r="M63731" s="36"/>
      <c r="N63731" s="36"/>
    </row>
    <row r="63732" spans="12:14" x14ac:dyDescent="0.25">
      <c r="L63732" s="36"/>
      <c r="M63732" s="36"/>
      <c r="N63732" s="36"/>
    </row>
    <row r="63733" spans="12:14" x14ac:dyDescent="0.25">
      <c r="L63733" s="36"/>
      <c r="M63733" s="36"/>
      <c r="N63733" s="36"/>
    </row>
    <row r="63734" spans="12:14" x14ac:dyDescent="0.25">
      <c r="L63734" s="36"/>
      <c r="M63734" s="36"/>
      <c r="N63734" s="36"/>
    </row>
    <row r="63735" spans="12:14" x14ac:dyDescent="0.25">
      <c r="L63735" s="36"/>
      <c r="M63735" s="36"/>
      <c r="N63735" s="36"/>
    </row>
    <row r="63736" spans="12:14" x14ac:dyDescent="0.25">
      <c r="L63736" s="36"/>
      <c r="M63736" s="36"/>
      <c r="N63736" s="36"/>
    </row>
    <row r="63737" spans="12:14" x14ac:dyDescent="0.25">
      <c r="L63737" s="36"/>
      <c r="M63737" s="36"/>
      <c r="N63737" s="36"/>
    </row>
    <row r="63738" spans="12:14" x14ac:dyDescent="0.25">
      <c r="L63738" s="36"/>
      <c r="M63738" s="36"/>
      <c r="N63738" s="36"/>
    </row>
    <row r="63739" spans="12:14" x14ac:dyDescent="0.25">
      <c r="L63739" s="36"/>
      <c r="M63739" s="36"/>
      <c r="N63739" s="36"/>
    </row>
    <row r="63740" spans="12:14" x14ac:dyDescent="0.25">
      <c r="L63740" s="36"/>
      <c r="M63740" s="36"/>
      <c r="N63740" s="36"/>
    </row>
    <row r="63741" spans="12:14" x14ac:dyDescent="0.25">
      <c r="L63741" s="36"/>
      <c r="M63741" s="36"/>
      <c r="N63741" s="36"/>
    </row>
    <row r="63742" spans="12:14" x14ac:dyDescent="0.25">
      <c r="L63742" s="36"/>
      <c r="M63742" s="36"/>
      <c r="N63742" s="36"/>
    </row>
    <row r="63743" spans="12:14" x14ac:dyDescent="0.25">
      <c r="L63743" s="36"/>
      <c r="M63743" s="36"/>
      <c r="N63743" s="36"/>
    </row>
    <row r="63744" spans="12:14" x14ac:dyDescent="0.25">
      <c r="L63744" s="36"/>
      <c r="M63744" s="36"/>
      <c r="N63744" s="36"/>
    </row>
    <row r="63745" spans="12:14" x14ac:dyDescent="0.25">
      <c r="L63745" s="36"/>
      <c r="M63745" s="36"/>
      <c r="N63745" s="36"/>
    </row>
    <row r="63746" spans="12:14" x14ac:dyDescent="0.25">
      <c r="L63746" s="36"/>
      <c r="M63746" s="36"/>
      <c r="N63746" s="36"/>
    </row>
    <row r="63747" spans="12:14" x14ac:dyDescent="0.25">
      <c r="L63747" s="36"/>
      <c r="M63747" s="36"/>
      <c r="N63747" s="36"/>
    </row>
    <row r="63748" spans="12:14" x14ac:dyDescent="0.25">
      <c r="L63748" s="36"/>
      <c r="M63748" s="36"/>
      <c r="N63748" s="36"/>
    </row>
    <row r="63749" spans="12:14" x14ac:dyDescent="0.25">
      <c r="L63749" s="36"/>
      <c r="M63749" s="36"/>
      <c r="N63749" s="36"/>
    </row>
    <row r="63750" spans="12:14" x14ac:dyDescent="0.25">
      <c r="L63750" s="36"/>
      <c r="M63750" s="36"/>
      <c r="N63750" s="36"/>
    </row>
    <row r="63751" spans="12:14" x14ac:dyDescent="0.25">
      <c r="L63751" s="36"/>
      <c r="M63751" s="36"/>
      <c r="N63751" s="36"/>
    </row>
    <row r="63752" spans="12:14" x14ac:dyDescent="0.25">
      <c r="L63752" s="36"/>
      <c r="M63752" s="36"/>
      <c r="N63752" s="36"/>
    </row>
    <row r="63753" spans="12:14" x14ac:dyDescent="0.25">
      <c r="L63753" s="36"/>
      <c r="M63753" s="36"/>
      <c r="N63753" s="36"/>
    </row>
    <row r="63754" spans="12:14" x14ac:dyDescent="0.25">
      <c r="L63754" s="36"/>
      <c r="M63754" s="36"/>
      <c r="N63754" s="36"/>
    </row>
    <row r="63755" spans="12:14" x14ac:dyDescent="0.25">
      <c r="L63755" s="36"/>
      <c r="M63755" s="36"/>
      <c r="N63755" s="36"/>
    </row>
    <row r="63756" spans="12:14" x14ac:dyDescent="0.25">
      <c r="L63756" s="36"/>
      <c r="M63756" s="36"/>
      <c r="N63756" s="36"/>
    </row>
    <row r="63757" spans="12:14" x14ac:dyDescent="0.25">
      <c r="L63757" s="36"/>
      <c r="M63757" s="36"/>
      <c r="N63757" s="36"/>
    </row>
    <row r="63758" spans="12:14" x14ac:dyDescent="0.25">
      <c r="L63758" s="36"/>
      <c r="M63758" s="36"/>
      <c r="N63758" s="36"/>
    </row>
    <row r="63759" spans="12:14" x14ac:dyDescent="0.25">
      <c r="L63759" s="36"/>
      <c r="M63759" s="36"/>
      <c r="N63759" s="36"/>
    </row>
    <row r="63760" spans="12:14" x14ac:dyDescent="0.25">
      <c r="L63760" s="36"/>
      <c r="M63760" s="36"/>
      <c r="N63760" s="36"/>
    </row>
    <row r="63761" spans="12:14" x14ac:dyDescent="0.25">
      <c r="L63761" s="36"/>
      <c r="M63761" s="36"/>
      <c r="N63761" s="36"/>
    </row>
    <row r="63762" spans="12:14" x14ac:dyDescent="0.25">
      <c r="L63762" s="36"/>
      <c r="M63762" s="36"/>
      <c r="N63762" s="36"/>
    </row>
    <row r="63763" spans="12:14" x14ac:dyDescent="0.25">
      <c r="L63763" s="36"/>
      <c r="M63763" s="36"/>
      <c r="N63763" s="36"/>
    </row>
    <row r="63764" spans="12:14" x14ac:dyDescent="0.25">
      <c r="L63764" s="36"/>
      <c r="M63764" s="36"/>
      <c r="N63764" s="36"/>
    </row>
    <row r="63765" spans="12:14" x14ac:dyDescent="0.25">
      <c r="L63765" s="36"/>
      <c r="M63765" s="36"/>
      <c r="N63765" s="36"/>
    </row>
    <row r="63766" spans="12:14" x14ac:dyDescent="0.25">
      <c r="L63766" s="36"/>
      <c r="M63766" s="36"/>
      <c r="N63766" s="36"/>
    </row>
    <row r="63767" spans="12:14" x14ac:dyDescent="0.25">
      <c r="L63767" s="36"/>
      <c r="M63767" s="36"/>
      <c r="N63767" s="36"/>
    </row>
    <row r="63768" spans="12:14" x14ac:dyDescent="0.25">
      <c r="L63768" s="36"/>
      <c r="M63768" s="36"/>
      <c r="N63768" s="36"/>
    </row>
    <row r="63769" spans="12:14" x14ac:dyDescent="0.25">
      <c r="L63769" s="36"/>
      <c r="M63769" s="36"/>
      <c r="N63769" s="36"/>
    </row>
    <row r="63770" spans="12:14" x14ac:dyDescent="0.25">
      <c r="L63770" s="36"/>
      <c r="M63770" s="36"/>
      <c r="N63770" s="36"/>
    </row>
    <row r="63771" spans="12:14" x14ac:dyDescent="0.25">
      <c r="L63771" s="36"/>
      <c r="M63771" s="36"/>
      <c r="N63771" s="36"/>
    </row>
    <row r="63772" spans="12:14" x14ac:dyDescent="0.25">
      <c r="L63772" s="36"/>
      <c r="M63772" s="36"/>
      <c r="N63772" s="36"/>
    </row>
    <row r="63773" spans="12:14" x14ac:dyDescent="0.25">
      <c r="L63773" s="36"/>
      <c r="M63773" s="36"/>
      <c r="N63773" s="36"/>
    </row>
    <row r="63774" spans="12:14" x14ac:dyDescent="0.25">
      <c r="L63774" s="36"/>
      <c r="M63774" s="36"/>
      <c r="N63774" s="36"/>
    </row>
    <row r="63775" spans="12:14" x14ac:dyDescent="0.25">
      <c r="L63775" s="36"/>
      <c r="M63775" s="36"/>
      <c r="N63775" s="36"/>
    </row>
    <row r="63776" spans="12:14" x14ac:dyDescent="0.25">
      <c r="L63776" s="36"/>
      <c r="M63776" s="36"/>
      <c r="N63776" s="36"/>
    </row>
    <row r="63777" spans="12:14" x14ac:dyDescent="0.25">
      <c r="L63777" s="36"/>
      <c r="M63777" s="36"/>
      <c r="N63777" s="36"/>
    </row>
    <row r="63778" spans="12:14" x14ac:dyDescent="0.25">
      <c r="L63778" s="36"/>
      <c r="M63778" s="36"/>
      <c r="N63778" s="36"/>
    </row>
    <row r="63779" spans="12:14" x14ac:dyDescent="0.25">
      <c r="L63779" s="36"/>
      <c r="M63779" s="36"/>
      <c r="N63779" s="36"/>
    </row>
    <row r="63780" spans="12:14" x14ac:dyDescent="0.25">
      <c r="L63780" s="36"/>
      <c r="M63780" s="36"/>
      <c r="N63780" s="36"/>
    </row>
    <row r="63781" spans="12:14" x14ac:dyDescent="0.25">
      <c r="L63781" s="36"/>
      <c r="M63781" s="36"/>
      <c r="N63781" s="36"/>
    </row>
    <row r="63782" spans="12:14" x14ac:dyDescent="0.25">
      <c r="L63782" s="36"/>
      <c r="M63782" s="36"/>
      <c r="N63782" s="36"/>
    </row>
    <row r="63783" spans="12:14" x14ac:dyDescent="0.25">
      <c r="L63783" s="36"/>
      <c r="M63783" s="36"/>
      <c r="N63783" s="36"/>
    </row>
    <row r="63784" spans="12:14" x14ac:dyDescent="0.25">
      <c r="L63784" s="36"/>
      <c r="M63784" s="36"/>
      <c r="N63784" s="36"/>
    </row>
    <row r="63785" spans="12:14" x14ac:dyDescent="0.25">
      <c r="L63785" s="36"/>
      <c r="M63785" s="36"/>
      <c r="N63785" s="36"/>
    </row>
    <row r="63786" spans="12:14" x14ac:dyDescent="0.25">
      <c r="L63786" s="36"/>
      <c r="M63786" s="36"/>
      <c r="N63786" s="36"/>
    </row>
    <row r="63787" spans="12:14" x14ac:dyDescent="0.25">
      <c r="L63787" s="36"/>
      <c r="M63787" s="36"/>
      <c r="N63787" s="36"/>
    </row>
    <row r="63788" spans="12:14" x14ac:dyDescent="0.25">
      <c r="L63788" s="36"/>
      <c r="M63788" s="36"/>
      <c r="N63788" s="36"/>
    </row>
    <row r="63789" spans="12:14" x14ac:dyDescent="0.25">
      <c r="L63789" s="36"/>
      <c r="M63789" s="36"/>
      <c r="N63789" s="36"/>
    </row>
    <row r="63790" spans="12:14" x14ac:dyDescent="0.25">
      <c r="L63790" s="36"/>
      <c r="M63790" s="36"/>
      <c r="N63790" s="36"/>
    </row>
    <row r="63791" spans="12:14" x14ac:dyDescent="0.25">
      <c r="L63791" s="36"/>
      <c r="M63791" s="36"/>
      <c r="N63791" s="36"/>
    </row>
    <row r="63792" spans="12:14" x14ac:dyDescent="0.25">
      <c r="L63792" s="36"/>
      <c r="M63792" s="36"/>
      <c r="N63792" s="36"/>
    </row>
    <row r="63793" spans="12:14" x14ac:dyDescent="0.25">
      <c r="L63793" s="36"/>
      <c r="M63793" s="36"/>
      <c r="N63793" s="36"/>
    </row>
    <row r="63794" spans="12:14" x14ac:dyDescent="0.25">
      <c r="L63794" s="36"/>
      <c r="M63794" s="36"/>
      <c r="N63794" s="36"/>
    </row>
    <row r="63795" spans="12:14" x14ac:dyDescent="0.25">
      <c r="L63795" s="36"/>
      <c r="M63795" s="36"/>
      <c r="N63795" s="36"/>
    </row>
    <row r="63796" spans="12:14" x14ac:dyDescent="0.25">
      <c r="L63796" s="36"/>
      <c r="M63796" s="36"/>
      <c r="N63796" s="36"/>
    </row>
    <row r="63797" spans="12:14" x14ac:dyDescent="0.25">
      <c r="L63797" s="36"/>
      <c r="M63797" s="36"/>
      <c r="N63797" s="36"/>
    </row>
    <row r="63798" spans="12:14" x14ac:dyDescent="0.25">
      <c r="L63798" s="36"/>
      <c r="M63798" s="36"/>
      <c r="N63798" s="36"/>
    </row>
    <row r="63799" spans="12:14" x14ac:dyDescent="0.25">
      <c r="L63799" s="36"/>
      <c r="M63799" s="36"/>
      <c r="N63799" s="36"/>
    </row>
    <row r="63800" spans="12:14" x14ac:dyDescent="0.25">
      <c r="L63800" s="36"/>
      <c r="M63800" s="36"/>
      <c r="N63800" s="36"/>
    </row>
    <row r="63801" spans="12:14" x14ac:dyDescent="0.25">
      <c r="L63801" s="36"/>
      <c r="M63801" s="36"/>
      <c r="N63801" s="36"/>
    </row>
    <row r="63802" spans="12:14" x14ac:dyDescent="0.25">
      <c r="L63802" s="36"/>
      <c r="M63802" s="36"/>
      <c r="N63802" s="36"/>
    </row>
    <row r="63803" spans="12:14" x14ac:dyDescent="0.25">
      <c r="L63803" s="36"/>
      <c r="M63803" s="36"/>
      <c r="N63803" s="36"/>
    </row>
    <row r="63804" spans="12:14" x14ac:dyDescent="0.25">
      <c r="L63804" s="36"/>
      <c r="M63804" s="36"/>
      <c r="N63804" s="36"/>
    </row>
    <row r="63805" spans="12:14" x14ac:dyDescent="0.25">
      <c r="L63805" s="36"/>
      <c r="M63805" s="36"/>
      <c r="N63805" s="36"/>
    </row>
    <row r="63806" spans="12:14" x14ac:dyDescent="0.25">
      <c r="L63806" s="36"/>
      <c r="M63806" s="36"/>
      <c r="N63806" s="36"/>
    </row>
    <row r="63807" spans="12:14" x14ac:dyDescent="0.25">
      <c r="L63807" s="36"/>
      <c r="M63807" s="36"/>
      <c r="N63807" s="36"/>
    </row>
    <row r="63808" spans="12:14" x14ac:dyDescent="0.25">
      <c r="L63808" s="36"/>
      <c r="M63808" s="36"/>
      <c r="N63808" s="36"/>
    </row>
    <row r="63809" spans="12:14" x14ac:dyDescent="0.25">
      <c r="L63809" s="36"/>
      <c r="M63809" s="36"/>
      <c r="N63809" s="36"/>
    </row>
    <row r="63810" spans="12:14" x14ac:dyDescent="0.25">
      <c r="L63810" s="36"/>
      <c r="M63810" s="36"/>
      <c r="N63810" s="36"/>
    </row>
    <row r="63811" spans="12:14" x14ac:dyDescent="0.25">
      <c r="L63811" s="36"/>
      <c r="M63811" s="36"/>
      <c r="N63811" s="36"/>
    </row>
    <row r="63812" spans="12:14" x14ac:dyDescent="0.25">
      <c r="L63812" s="36"/>
      <c r="M63812" s="36"/>
      <c r="N63812" s="36"/>
    </row>
    <row r="63813" spans="12:14" x14ac:dyDescent="0.25">
      <c r="L63813" s="36"/>
      <c r="M63813" s="36"/>
      <c r="N63813" s="36"/>
    </row>
    <row r="63814" spans="12:14" x14ac:dyDescent="0.25">
      <c r="L63814" s="36"/>
      <c r="M63814" s="36"/>
      <c r="N63814" s="36"/>
    </row>
    <row r="63815" spans="12:14" x14ac:dyDescent="0.25">
      <c r="L63815" s="36"/>
      <c r="M63815" s="36"/>
      <c r="N63815" s="36"/>
    </row>
    <row r="63816" spans="12:14" x14ac:dyDescent="0.25">
      <c r="L63816" s="36"/>
      <c r="M63816" s="36"/>
      <c r="N63816" s="36"/>
    </row>
    <row r="63817" spans="12:14" x14ac:dyDescent="0.25">
      <c r="L63817" s="36"/>
      <c r="M63817" s="36"/>
      <c r="N63817" s="36"/>
    </row>
    <row r="63818" spans="12:14" x14ac:dyDescent="0.25">
      <c r="L63818" s="36"/>
      <c r="M63818" s="36"/>
      <c r="N63818" s="36"/>
    </row>
    <row r="63819" spans="12:14" x14ac:dyDescent="0.25">
      <c r="L63819" s="36"/>
      <c r="M63819" s="36"/>
      <c r="N63819" s="36"/>
    </row>
    <row r="63820" spans="12:14" x14ac:dyDescent="0.25">
      <c r="L63820" s="36"/>
      <c r="M63820" s="36"/>
      <c r="N63820" s="36"/>
    </row>
    <row r="63821" spans="12:14" x14ac:dyDescent="0.25">
      <c r="L63821" s="36"/>
      <c r="M63821" s="36"/>
      <c r="N63821" s="36"/>
    </row>
    <row r="63822" spans="12:14" x14ac:dyDescent="0.25">
      <c r="L63822" s="36"/>
      <c r="M63822" s="36"/>
      <c r="N63822" s="36"/>
    </row>
    <row r="63823" spans="12:14" x14ac:dyDescent="0.25">
      <c r="L63823" s="36"/>
      <c r="M63823" s="36"/>
      <c r="N63823" s="36"/>
    </row>
    <row r="63824" spans="12:14" x14ac:dyDescent="0.25">
      <c r="L63824" s="36"/>
      <c r="M63824" s="36"/>
      <c r="N63824" s="36"/>
    </row>
    <row r="63825" spans="12:14" x14ac:dyDescent="0.25">
      <c r="L63825" s="36"/>
      <c r="M63825" s="36"/>
      <c r="N63825" s="36"/>
    </row>
    <row r="63826" spans="12:14" x14ac:dyDescent="0.25">
      <c r="L63826" s="36"/>
      <c r="M63826" s="36"/>
      <c r="N63826" s="36"/>
    </row>
    <row r="63827" spans="12:14" x14ac:dyDescent="0.25">
      <c r="L63827" s="36"/>
      <c r="M63827" s="36"/>
      <c r="N63827" s="36"/>
    </row>
    <row r="63828" spans="12:14" x14ac:dyDescent="0.25">
      <c r="L63828" s="36"/>
      <c r="M63828" s="36"/>
      <c r="N63828" s="36"/>
    </row>
    <row r="63829" spans="12:14" x14ac:dyDescent="0.25">
      <c r="L63829" s="36"/>
      <c r="M63829" s="36"/>
      <c r="N63829" s="36"/>
    </row>
    <row r="63830" spans="12:14" x14ac:dyDescent="0.25">
      <c r="L63830" s="36"/>
      <c r="M63830" s="36"/>
      <c r="N63830" s="36"/>
    </row>
    <row r="63831" spans="12:14" x14ac:dyDescent="0.25">
      <c r="L63831" s="36"/>
      <c r="M63831" s="36"/>
      <c r="N63831" s="36"/>
    </row>
    <row r="63832" spans="12:14" x14ac:dyDescent="0.25">
      <c r="L63832" s="36"/>
      <c r="M63832" s="36"/>
      <c r="N63832" s="36"/>
    </row>
    <row r="63833" spans="12:14" x14ac:dyDescent="0.25">
      <c r="L63833" s="36"/>
      <c r="M63833" s="36"/>
      <c r="N63833" s="36"/>
    </row>
    <row r="63834" spans="12:14" x14ac:dyDescent="0.25">
      <c r="L63834" s="36"/>
      <c r="M63834" s="36"/>
      <c r="N63834" s="36"/>
    </row>
    <row r="63835" spans="12:14" x14ac:dyDescent="0.25">
      <c r="L63835" s="36"/>
      <c r="M63835" s="36"/>
      <c r="N63835" s="36"/>
    </row>
    <row r="63836" spans="12:14" x14ac:dyDescent="0.25">
      <c r="L63836" s="36"/>
      <c r="M63836" s="36"/>
      <c r="N63836" s="36"/>
    </row>
    <row r="63837" spans="12:14" x14ac:dyDescent="0.25">
      <c r="L63837" s="36"/>
      <c r="M63837" s="36"/>
      <c r="N63837" s="36"/>
    </row>
    <row r="63838" spans="12:14" x14ac:dyDescent="0.25">
      <c r="L63838" s="36"/>
      <c r="M63838" s="36"/>
      <c r="N63838" s="36"/>
    </row>
    <row r="63839" spans="12:14" x14ac:dyDescent="0.25">
      <c r="L63839" s="36"/>
      <c r="M63839" s="36"/>
      <c r="N63839" s="36"/>
    </row>
    <row r="63840" spans="12:14" x14ac:dyDescent="0.25">
      <c r="L63840" s="36"/>
      <c r="M63840" s="36"/>
      <c r="N63840" s="36"/>
    </row>
    <row r="63841" spans="12:14" x14ac:dyDescent="0.25">
      <c r="L63841" s="36"/>
      <c r="M63841" s="36"/>
      <c r="N63841" s="36"/>
    </row>
    <row r="63842" spans="12:14" x14ac:dyDescent="0.25">
      <c r="L63842" s="36"/>
      <c r="M63842" s="36"/>
      <c r="N63842" s="36"/>
    </row>
    <row r="63843" spans="12:14" x14ac:dyDescent="0.25">
      <c r="L63843" s="36"/>
      <c r="M63843" s="36"/>
      <c r="N63843" s="36"/>
    </row>
    <row r="63844" spans="12:14" x14ac:dyDescent="0.25">
      <c r="L63844" s="36"/>
      <c r="M63844" s="36"/>
      <c r="N63844" s="36"/>
    </row>
    <row r="63845" spans="12:14" x14ac:dyDescent="0.25">
      <c r="L63845" s="36"/>
      <c r="M63845" s="36"/>
      <c r="N63845" s="36"/>
    </row>
    <row r="63846" spans="12:14" x14ac:dyDescent="0.25">
      <c r="L63846" s="36"/>
      <c r="M63846" s="36"/>
      <c r="N63846" s="36"/>
    </row>
    <row r="63847" spans="12:14" x14ac:dyDescent="0.25">
      <c r="L63847" s="36"/>
      <c r="M63847" s="36"/>
      <c r="N63847" s="36"/>
    </row>
    <row r="63848" spans="12:14" x14ac:dyDescent="0.25">
      <c r="L63848" s="36"/>
      <c r="M63848" s="36"/>
      <c r="N63848" s="36"/>
    </row>
    <row r="63849" spans="12:14" x14ac:dyDescent="0.25">
      <c r="L63849" s="36"/>
      <c r="M63849" s="36"/>
      <c r="N63849" s="36"/>
    </row>
    <row r="63850" spans="12:14" x14ac:dyDescent="0.25">
      <c r="L63850" s="36"/>
      <c r="M63850" s="36"/>
      <c r="N63850" s="36"/>
    </row>
    <row r="63851" spans="12:14" x14ac:dyDescent="0.25">
      <c r="L63851" s="36"/>
      <c r="M63851" s="36"/>
      <c r="N63851" s="36"/>
    </row>
    <row r="63852" spans="12:14" x14ac:dyDescent="0.25">
      <c r="L63852" s="36"/>
      <c r="M63852" s="36"/>
      <c r="N63852" s="36"/>
    </row>
    <row r="63853" spans="12:14" x14ac:dyDescent="0.25">
      <c r="L63853" s="36"/>
      <c r="M63853" s="36"/>
      <c r="N63853" s="36"/>
    </row>
    <row r="63854" spans="12:14" x14ac:dyDescent="0.25">
      <c r="L63854" s="36"/>
      <c r="M63854" s="36"/>
      <c r="N63854" s="36"/>
    </row>
    <row r="63855" spans="12:14" x14ac:dyDescent="0.25">
      <c r="L63855" s="36"/>
      <c r="M63855" s="36"/>
      <c r="N63855" s="36"/>
    </row>
    <row r="63856" spans="12:14" x14ac:dyDescent="0.25">
      <c r="L63856" s="36"/>
      <c r="M63856" s="36"/>
      <c r="N63856" s="36"/>
    </row>
    <row r="63857" spans="12:14" x14ac:dyDescent="0.25">
      <c r="L63857" s="36"/>
      <c r="M63857" s="36"/>
      <c r="N63857" s="36"/>
    </row>
    <row r="63858" spans="12:14" x14ac:dyDescent="0.25">
      <c r="L63858" s="36"/>
      <c r="M63858" s="36"/>
      <c r="N63858" s="36"/>
    </row>
    <row r="63859" spans="12:14" x14ac:dyDescent="0.25">
      <c r="L63859" s="36"/>
      <c r="M63859" s="36"/>
      <c r="N63859" s="36"/>
    </row>
    <row r="63860" spans="12:14" x14ac:dyDescent="0.25">
      <c r="L63860" s="36"/>
      <c r="M63860" s="36"/>
      <c r="N63860" s="36"/>
    </row>
    <row r="63861" spans="12:14" x14ac:dyDescent="0.25">
      <c r="L63861" s="36"/>
      <c r="M63861" s="36"/>
      <c r="N63861" s="36"/>
    </row>
    <row r="63862" spans="12:14" x14ac:dyDescent="0.25">
      <c r="L63862" s="36"/>
      <c r="M63862" s="36"/>
      <c r="N63862" s="36"/>
    </row>
    <row r="63863" spans="12:14" x14ac:dyDescent="0.25">
      <c r="L63863" s="36"/>
      <c r="M63863" s="36"/>
      <c r="N63863" s="36"/>
    </row>
    <row r="63864" spans="12:14" x14ac:dyDescent="0.25">
      <c r="L63864" s="36"/>
      <c r="M63864" s="36"/>
      <c r="N63864" s="36"/>
    </row>
    <row r="63865" spans="12:14" x14ac:dyDescent="0.25">
      <c r="L63865" s="36"/>
      <c r="M63865" s="36"/>
      <c r="N63865" s="36"/>
    </row>
    <row r="63866" spans="12:14" x14ac:dyDescent="0.25">
      <c r="L63866" s="36"/>
      <c r="M63866" s="36"/>
      <c r="N63866" s="36"/>
    </row>
    <row r="63867" spans="12:14" x14ac:dyDescent="0.25">
      <c r="L63867" s="36"/>
      <c r="M63867" s="36"/>
      <c r="N63867" s="36"/>
    </row>
    <row r="63868" spans="12:14" x14ac:dyDescent="0.25">
      <c r="L63868" s="36"/>
      <c r="M63868" s="36"/>
      <c r="N63868" s="36"/>
    </row>
    <row r="63869" spans="12:14" x14ac:dyDescent="0.25">
      <c r="L63869" s="36"/>
      <c r="M63869" s="36"/>
      <c r="N63869" s="36"/>
    </row>
    <row r="63870" spans="12:14" x14ac:dyDescent="0.25">
      <c r="L63870" s="36"/>
      <c r="M63870" s="36"/>
      <c r="N63870" s="36"/>
    </row>
    <row r="63871" spans="12:14" x14ac:dyDescent="0.25">
      <c r="L63871" s="36"/>
      <c r="M63871" s="36"/>
      <c r="N63871" s="36"/>
    </row>
    <row r="63872" spans="12:14" x14ac:dyDescent="0.25">
      <c r="L63872" s="36"/>
      <c r="M63872" s="36"/>
      <c r="N63872" s="36"/>
    </row>
    <row r="63873" spans="12:14" x14ac:dyDescent="0.25">
      <c r="L63873" s="36"/>
      <c r="M63873" s="36"/>
      <c r="N63873" s="36"/>
    </row>
    <row r="63874" spans="12:14" x14ac:dyDescent="0.25">
      <c r="L63874" s="36"/>
      <c r="M63874" s="36"/>
      <c r="N63874" s="36"/>
    </row>
    <row r="63875" spans="12:14" x14ac:dyDescent="0.25">
      <c r="L63875" s="36"/>
      <c r="M63875" s="36"/>
      <c r="N63875" s="36"/>
    </row>
    <row r="63876" spans="12:14" x14ac:dyDescent="0.25">
      <c r="L63876" s="36"/>
      <c r="M63876" s="36"/>
      <c r="N63876" s="36"/>
    </row>
    <row r="63877" spans="12:14" x14ac:dyDescent="0.25">
      <c r="L63877" s="36"/>
      <c r="M63877" s="36"/>
      <c r="N63877" s="36"/>
    </row>
    <row r="63878" spans="12:14" x14ac:dyDescent="0.25">
      <c r="L63878" s="36"/>
      <c r="M63878" s="36"/>
      <c r="N63878" s="36"/>
    </row>
    <row r="63879" spans="12:14" x14ac:dyDescent="0.25">
      <c r="L63879" s="36"/>
      <c r="M63879" s="36"/>
      <c r="N63879" s="36"/>
    </row>
    <row r="63880" spans="12:14" x14ac:dyDescent="0.25">
      <c r="L63880" s="36"/>
      <c r="M63880" s="36"/>
      <c r="N63880" s="36"/>
    </row>
    <row r="63881" spans="12:14" x14ac:dyDescent="0.25">
      <c r="L63881" s="36"/>
      <c r="M63881" s="36"/>
      <c r="N63881" s="36"/>
    </row>
    <row r="63882" spans="12:14" x14ac:dyDescent="0.25">
      <c r="L63882" s="36"/>
      <c r="M63882" s="36"/>
      <c r="N63882" s="36"/>
    </row>
    <row r="63883" spans="12:14" x14ac:dyDescent="0.25">
      <c r="L63883" s="36"/>
      <c r="M63883" s="36"/>
      <c r="N63883" s="36"/>
    </row>
    <row r="63884" spans="12:14" x14ac:dyDescent="0.25">
      <c r="L63884" s="36"/>
      <c r="M63884" s="36"/>
      <c r="N63884" s="36"/>
    </row>
    <row r="63885" spans="12:14" x14ac:dyDescent="0.25">
      <c r="L63885" s="36"/>
      <c r="M63885" s="36"/>
      <c r="N63885" s="36"/>
    </row>
    <row r="63886" spans="12:14" x14ac:dyDescent="0.25">
      <c r="L63886" s="36"/>
      <c r="M63886" s="36"/>
      <c r="N63886" s="36"/>
    </row>
    <row r="63887" spans="12:14" x14ac:dyDescent="0.25">
      <c r="L63887" s="36"/>
      <c r="M63887" s="36"/>
      <c r="N63887" s="36"/>
    </row>
    <row r="63888" spans="12:14" x14ac:dyDescent="0.25">
      <c r="L63888" s="36"/>
      <c r="M63888" s="36"/>
      <c r="N63888" s="36"/>
    </row>
    <row r="63889" spans="12:14" x14ac:dyDescent="0.25">
      <c r="L63889" s="36"/>
      <c r="M63889" s="36"/>
      <c r="N63889" s="36"/>
    </row>
    <row r="63890" spans="12:14" x14ac:dyDescent="0.25">
      <c r="L63890" s="36"/>
      <c r="M63890" s="36"/>
      <c r="N63890" s="36"/>
    </row>
    <row r="63891" spans="12:14" x14ac:dyDescent="0.25">
      <c r="L63891" s="36"/>
      <c r="M63891" s="36"/>
      <c r="N63891" s="36"/>
    </row>
    <row r="63892" spans="12:14" x14ac:dyDescent="0.25">
      <c r="L63892" s="36"/>
      <c r="M63892" s="36"/>
      <c r="N63892" s="36"/>
    </row>
    <row r="63893" spans="12:14" x14ac:dyDescent="0.25">
      <c r="L63893" s="36"/>
      <c r="M63893" s="36"/>
      <c r="N63893" s="36"/>
    </row>
    <row r="63894" spans="12:14" x14ac:dyDescent="0.25">
      <c r="L63894" s="36"/>
      <c r="M63894" s="36"/>
      <c r="N63894" s="36"/>
    </row>
    <row r="63895" spans="12:14" x14ac:dyDescent="0.25">
      <c r="L63895" s="36"/>
      <c r="M63895" s="36"/>
      <c r="N63895" s="36"/>
    </row>
    <row r="63896" spans="12:14" x14ac:dyDescent="0.25">
      <c r="L63896" s="36"/>
      <c r="M63896" s="36"/>
      <c r="N63896" s="36"/>
    </row>
    <row r="63897" spans="12:14" x14ac:dyDescent="0.25">
      <c r="L63897" s="36"/>
      <c r="M63897" s="36"/>
      <c r="N63897" s="36"/>
    </row>
    <row r="63898" spans="12:14" x14ac:dyDescent="0.25">
      <c r="L63898" s="36"/>
      <c r="M63898" s="36"/>
      <c r="N63898" s="36"/>
    </row>
    <row r="63899" spans="12:14" x14ac:dyDescent="0.25">
      <c r="L63899" s="36"/>
      <c r="M63899" s="36"/>
      <c r="N63899" s="36"/>
    </row>
    <row r="63900" spans="12:14" x14ac:dyDescent="0.25">
      <c r="L63900" s="36"/>
      <c r="M63900" s="36"/>
      <c r="N63900" s="36"/>
    </row>
    <row r="63901" spans="12:14" x14ac:dyDescent="0.25">
      <c r="L63901" s="36"/>
      <c r="M63901" s="36"/>
      <c r="N63901" s="36"/>
    </row>
    <row r="63902" spans="12:14" x14ac:dyDescent="0.25">
      <c r="L63902" s="36"/>
      <c r="M63902" s="36"/>
      <c r="N63902" s="36"/>
    </row>
    <row r="63903" spans="12:14" x14ac:dyDescent="0.25">
      <c r="L63903" s="36"/>
      <c r="M63903" s="36"/>
      <c r="N63903" s="36"/>
    </row>
    <row r="63904" spans="12:14" x14ac:dyDescent="0.25">
      <c r="L63904" s="36"/>
      <c r="M63904" s="36"/>
      <c r="N63904" s="36"/>
    </row>
    <row r="63905" spans="12:14" x14ac:dyDescent="0.25">
      <c r="L63905" s="36"/>
      <c r="M63905" s="36"/>
      <c r="N63905" s="36"/>
    </row>
    <row r="63906" spans="12:14" x14ac:dyDescent="0.25">
      <c r="L63906" s="36"/>
      <c r="M63906" s="36"/>
      <c r="N63906" s="36"/>
    </row>
    <row r="63907" spans="12:14" x14ac:dyDescent="0.25">
      <c r="L63907" s="36"/>
      <c r="M63907" s="36"/>
      <c r="N63907" s="36"/>
    </row>
    <row r="63908" spans="12:14" x14ac:dyDescent="0.25">
      <c r="L63908" s="36"/>
      <c r="M63908" s="36"/>
      <c r="N63908" s="36"/>
    </row>
    <row r="63909" spans="12:14" x14ac:dyDescent="0.25">
      <c r="L63909" s="36"/>
      <c r="M63909" s="36"/>
      <c r="N63909" s="36"/>
    </row>
    <row r="63910" spans="12:14" x14ac:dyDescent="0.25">
      <c r="L63910" s="36"/>
      <c r="M63910" s="36"/>
      <c r="N63910" s="36"/>
    </row>
    <row r="63911" spans="12:14" x14ac:dyDescent="0.25">
      <c r="L63911" s="36"/>
      <c r="M63911" s="36"/>
      <c r="N63911" s="36"/>
    </row>
    <row r="63912" spans="12:14" x14ac:dyDescent="0.25">
      <c r="L63912" s="36"/>
      <c r="M63912" s="36"/>
      <c r="N63912" s="36"/>
    </row>
    <row r="63913" spans="12:14" x14ac:dyDescent="0.25">
      <c r="L63913" s="36"/>
      <c r="M63913" s="36"/>
      <c r="N63913" s="36"/>
    </row>
    <row r="63914" spans="12:14" x14ac:dyDescent="0.25">
      <c r="L63914" s="36"/>
      <c r="M63914" s="36"/>
      <c r="N63914" s="36"/>
    </row>
    <row r="63915" spans="12:14" x14ac:dyDescent="0.25">
      <c r="L63915" s="36"/>
      <c r="M63915" s="36"/>
      <c r="N63915" s="36"/>
    </row>
    <row r="63916" spans="12:14" x14ac:dyDescent="0.25">
      <c r="L63916" s="36"/>
      <c r="M63916" s="36"/>
      <c r="N63916" s="36"/>
    </row>
    <row r="63917" spans="12:14" x14ac:dyDescent="0.25">
      <c r="L63917" s="36"/>
      <c r="M63917" s="36"/>
      <c r="N63917" s="36"/>
    </row>
    <row r="63918" spans="12:14" x14ac:dyDescent="0.25">
      <c r="L63918" s="36"/>
      <c r="M63918" s="36"/>
      <c r="N63918" s="36"/>
    </row>
    <row r="63919" spans="12:14" x14ac:dyDescent="0.25">
      <c r="L63919" s="36"/>
      <c r="M63919" s="36"/>
      <c r="N63919" s="36"/>
    </row>
    <row r="63920" spans="12:14" x14ac:dyDescent="0.25">
      <c r="L63920" s="36"/>
      <c r="M63920" s="36"/>
      <c r="N63920" s="36"/>
    </row>
    <row r="63921" spans="12:14" x14ac:dyDescent="0.25">
      <c r="L63921" s="36"/>
      <c r="M63921" s="36"/>
      <c r="N63921" s="36"/>
    </row>
    <row r="63922" spans="12:14" x14ac:dyDescent="0.25">
      <c r="L63922" s="36"/>
      <c r="M63922" s="36"/>
      <c r="N63922" s="36"/>
    </row>
    <row r="63923" spans="12:14" x14ac:dyDescent="0.25">
      <c r="L63923" s="36"/>
      <c r="M63923" s="36"/>
      <c r="N63923" s="36"/>
    </row>
    <row r="63924" spans="12:14" x14ac:dyDescent="0.25">
      <c r="L63924" s="36"/>
      <c r="M63924" s="36"/>
      <c r="N63924" s="36"/>
    </row>
    <row r="63925" spans="12:14" x14ac:dyDescent="0.25">
      <c r="L63925" s="36"/>
      <c r="M63925" s="36"/>
      <c r="N63925" s="36"/>
    </row>
    <row r="63926" spans="12:14" x14ac:dyDescent="0.25">
      <c r="L63926" s="36"/>
      <c r="M63926" s="36"/>
      <c r="N63926" s="36"/>
    </row>
    <row r="63927" spans="12:14" x14ac:dyDescent="0.25">
      <c r="L63927" s="36"/>
      <c r="M63927" s="36"/>
      <c r="N63927" s="36"/>
    </row>
    <row r="63928" spans="12:14" x14ac:dyDescent="0.25">
      <c r="L63928" s="36"/>
      <c r="M63928" s="36"/>
      <c r="N63928" s="36"/>
    </row>
    <row r="63929" spans="12:14" x14ac:dyDescent="0.25">
      <c r="L63929" s="36"/>
      <c r="M63929" s="36"/>
      <c r="N63929" s="36"/>
    </row>
    <row r="63930" spans="12:14" x14ac:dyDescent="0.25">
      <c r="L63930" s="36"/>
      <c r="M63930" s="36"/>
      <c r="N63930" s="36"/>
    </row>
    <row r="63931" spans="12:14" x14ac:dyDescent="0.25">
      <c r="L63931" s="36"/>
      <c r="M63931" s="36"/>
      <c r="N63931" s="36"/>
    </row>
    <row r="63932" spans="12:14" x14ac:dyDescent="0.25">
      <c r="L63932" s="36"/>
      <c r="M63932" s="36"/>
      <c r="N63932" s="36"/>
    </row>
    <row r="63933" spans="12:14" x14ac:dyDescent="0.25">
      <c r="L63933" s="36"/>
      <c r="M63933" s="36"/>
      <c r="N63933" s="36"/>
    </row>
    <row r="63934" spans="12:14" x14ac:dyDescent="0.25">
      <c r="L63934" s="36"/>
      <c r="M63934" s="36"/>
      <c r="N63934" s="36"/>
    </row>
    <row r="63935" spans="12:14" x14ac:dyDescent="0.25">
      <c r="L63935" s="36"/>
      <c r="M63935" s="36"/>
      <c r="N63935" s="36"/>
    </row>
    <row r="63936" spans="12:14" x14ac:dyDescent="0.25">
      <c r="L63936" s="36"/>
      <c r="M63936" s="36"/>
      <c r="N63936" s="36"/>
    </row>
    <row r="63937" spans="12:14" x14ac:dyDescent="0.25">
      <c r="L63937" s="36"/>
      <c r="M63937" s="36"/>
      <c r="N63937" s="36"/>
    </row>
    <row r="63938" spans="12:14" x14ac:dyDescent="0.25">
      <c r="L63938" s="36"/>
      <c r="M63938" s="36"/>
      <c r="N63938" s="36"/>
    </row>
    <row r="63939" spans="12:14" x14ac:dyDescent="0.25">
      <c r="L63939" s="36"/>
      <c r="M63939" s="36"/>
      <c r="N63939" s="36"/>
    </row>
    <row r="63940" spans="12:14" x14ac:dyDescent="0.25">
      <c r="L63940" s="36"/>
      <c r="M63940" s="36"/>
      <c r="N63940" s="36"/>
    </row>
    <row r="63941" spans="12:14" x14ac:dyDescent="0.25">
      <c r="L63941" s="36"/>
      <c r="M63941" s="36"/>
      <c r="N63941" s="36"/>
    </row>
    <row r="63942" spans="12:14" x14ac:dyDescent="0.25">
      <c r="L63942" s="36"/>
      <c r="M63942" s="36"/>
      <c r="N63942" s="36"/>
    </row>
    <row r="63943" spans="12:14" x14ac:dyDescent="0.25">
      <c r="L63943" s="36"/>
      <c r="M63943" s="36"/>
      <c r="N63943" s="36"/>
    </row>
    <row r="63944" spans="12:14" x14ac:dyDescent="0.25">
      <c r="L63944" s="36"/>
      <c r="M63944" s="36"/>
      <c r="N63944" s="36"/>
    </row>
    <row r="63945" spans="12:14" x14ac:dyDescent="0.25">
      <c r="L63945" s="36"/>
      <c r="M63945" s="36"/>
      <c r="N63945" s="36"/>
    </row>
    <row r="63946" spans="12:14" x14ac:dyDescent="0.25">
      <c r="L63946" s="36"/>
      <c r="M63946" s="36"/>
      <c r="N63946" s="36"/>
    </row>
    <row r="63947" spans="12:14" x14ac:dyDescent="0.25">
      <c r="L63947" s="36"/>
      <c r="M63947" s="36"/>
      <c r="N63947" s="36"/>
    </row>
    <row r="63948" spans="12:14" x14ac:dyDescent="0.25">
      <c r="L63948" s="36"/>
      <c r="M63948" s="36"/>
      <c r="N63948" s="36"/>
    </row>
    <row r="63949" spans="12:14" x14ac:dyDescent="0.25">
      <c r="L63949" s="36"/>
      <c r="M63949" s="36"/>
      <c r="N63949" s="36"/>
    </row>
    <row r="63950" spans="12:14" x14ac:dyDescent="0.25">
      <c r="L63950" s="36"/>
      <c r="M63950" s="36"/>
      <c r="N63950" s="36"/>
    </row>
    <row r="63951" spans="12:14" x14ac:dyDescent="0.25">
      <c r="L63951" s="36"/>
      <c r="M63951" s="36"/>
      <c r="N63951" s="36"/>
    </row>
    <row r="63952" spans="12:14" x14ac:dyDescent="0.25">
      <c r="L63952" s="36"/>
      <c r="M63952" s="36"/>
      <c r="N63952" s="36"/>
    </row>
    <row r="63953" spans="12:14" x14ac:dyDescent="0.25">
      <c r="L63953" s="36"/>
      <c r="M63953" s="36"/>
      <c r="N63953" s="36"/>
    </row>
    <row r="63954" spans="12:14" x14ac:dyDescent="0.25">
      <c r="L63954" s="36"/>
      <c r="M63954" s="36"/>
      <c r="N63954" s="36"/>
    </row>
    <row r="63955" spans="12:14" x14ac:dyDescent="0.25">
      <c r="L63955" s="36"/>
      <c r="M63955" s="36"/>
      <c r="N63955" s="36"/>
    </row>
    <row r="63956" spans="12:14" x14ac:dyDescent="0.25">
      <c r="L63956" s="36"/>
      <c r="M63956" s="36"/>
      <c r="N63956" s="36"/>
    </row>
    <row r="63957" spans="12:14" x14ac:dyDescent="0.25">
      <c r="L63957" s="36"/>
      <c r="M63957" s="36"/>
      <c r="N63957" s="36"/>
    </row>
    <row r="63958" spans="12:14" x14ac:dyDescent="0.25">
      <c r="L63958" s="36"/>
      <c r="M63958" s="36"/>
      <c r="N63958" s="36"/>
    </row>
    <row r="63959" spans="12:14" x14ac:dyDescent="0.25">
      <c r="L63959" s="36"/>
      <c r="M63959" s="36"/>
      <c r="N63959" s="36"/>
    </row>
    <row r="63960" spans="12:14" x14ac:dyDescent="0.25">
      <c r="L63960" s="36"/>
      <c r="M63960" s="36"/>
      <c r="N63960" s="36"/>
    </row>
    <row r="63961" spans="12:14" x14ac:dyDescent="0.25">
      <c r="L63961" s="36"/>
      <c r="M63961" s="36"/>
      <c r="N63961" s="36"/>
    </row>
    <row r="63962" spans="12:14" x14ac:dyDescent="0.25">
      <c r="L63962" s="36"/>
      <c r="M63962" s="36"/>
      <c r="N63962" s="36"/>
    </row>
    <row r="63963" spans="12:14" x14ac:dyDescent="0.25">
      <c r="L63963" s="36"/>
      <c r="M63963" s="36"/>
      <c r="N63963" s="36"/>
    </row>
    <row r="63964" spans="12:14" x14ac:dyDescent="0.25">
      <c r="L63964" s="36"/>
      <c r="M63964" s="36"/>
      <c r="N63964" s="36"/>
    </row>
    <row r="63965" spans="12:14" x14ac:dyDescent="0.25">
      <c r="L63965" s="36"/>
      <c r="M63965" s="36"/>
      <c r="N63965" s="36"/>
    </row>
    <row r="63966" spans="12:14" x14ac:dyDescent="0.25">
      <c r="L63966" s="36"/>
      <c r="M63966" s="36"/>
      <c r="N63966" s="36"/>
    </row>
    <row r="63967" spans="12:14" x14ac:dyDescent="0.25">
      <c r="L63967" s="36"/>
      <c r="M63967" s="36"/>
      <c r="N63967" s="36"/>
    </row>
    <row r="63968" spans="12:14" x14ac:dyDescent="0.25">
      <c r="L63968" s="36"/>
      <c r="M63968" s="36"/>
      <c r="N63968" s="36"/>
    </row>
    <row r="63969" spans="12:14" x14ac:dyDescent="0.25">
      <c r="L63969" s="36"/>
      <c r="M63969" s="36"/>
      <c r="N63969" s="36"/>
    </row>
    <row r="63970" spans="12:14" x14ac:dyDescent="0.25">
      <c r="L63970" s="36"/>
      <c r="M63970" s="36"/>
      <c r="N63970" s="36"/>
    </row>
    <row r="63971" spans="12:14" x14ac:dyDescent="0.25">
      <c r="L63971" s="36"/>
      <c r="M63971" s="36"/>
      <c r="N63971" s="36"/>
    </row>
    <row r="63972" spans="12:14" x14ac:dyDescent="0.25">
      <c r="L63972" s="36"/>
      <c r="M63972" s="36"/>
      <c r="N63972" s="36"/>
    </row>
    <row r="63973" spans="12:14" x14ac:dyDescent="0.25">
      <c r="L63973" s="36"/>
      <c r="M63973" s="36"/>
      <c r="N63973" s="36"/>
    </row>
    <row r="63974" spans="12:14" x14ac:dyDescent="0.25">
      <c r="L63974" s="36"/>
      <c r="M63974" s="36"/>
      <c r="N63974" s="36"/>
    </row>
    <row r="63975" spans="12:14" x14ac:dyDescent="0.25">
      <c r="L63975" s="36"/>
      <c r="M63975" s="36"/>
      <c r="N63975" s="36"/>
    </row>
    <row r="63976" spans="12:14" x14ac:dyDescent="0.25">
      <c r="L63976" s="36"/>
      <c r="M63976" s="36"/>
      <c r="N63976" s="36"/>
    </row>
    <row r="63977" spans="12:14" x14ac:dyDescent="0.25">
      <c r="L63977" s="36"/>
      <c r="M63977" s="36"/>
      <c r="N63977" s="36"/>
    </row>
    <row r="63978" spans="12:14" x14ac:dyDescent="0.25">
      <c r="L63978" s="36"/>
      <c r="M63978" s="36"/>
      <c r="N63978" s="36"/>
    </row>
    <row r="63979" spans="12:14" x14ac:dyDescent="0.25">
      <c r="L63979" s="36"/>
      <c r="M63979" s="36"/>
      <c r="N63979" s="36"/>
    </row>
    <row r="63980" spans="12:14" x14ac:dyDescent="0.25">
      <c r="L63980" s="36"/>
      <c r="M63980" s="36"/>
      <c r="N63980" s="36"/>
    </row>
    <row r="63981" spans="12:14" x14ac:dyDescent="0.25">
      <c r="L63981" s="36"/>
      <c r="M63981" s="36"/>
      <c r="N63981" s="36"/>
    </row>
    <row r="63982" spans="12:14" x14ac:dyDescent="0.25">
      <c r="L63982" s="36"/>
      <c r="M63982" s="36"/>
      <c r="N63982" s="36"/>
    </row>
    <row r="63983" spans="12:14" x14ac:dyDescent="0.25">
      <c r="L63983" s="36"/>
      <c r="M63983" s="36"/>
      <c r="N63983" s="36"/>
    </row>
    <row r="63984" spans="12:14" x14ac:dyDescent="0.25">
      <c r="L63984" s="36"/>
      <c r="M63984" s="36"/>
      <c r="N63984" s="36"/>
    </row>
    <row r="63985" spans="12:14" x14ac:dyDescent="0.25">
      <c r="L63985" s="36"/>
      <c r="M63985" s="36"/>
      <c r="N63985" s="36"/>
    </row>
    <row r="63986" spans="12:14" x14ac:dyDescent="0.25">
      <c r="L63986" s="36"/>
      <c r="M63986" s="36"/>
      <c r="N63986" s="36"/>
    </row>
    <row r="63987" spans="12:14" x14ac:dyDescent="0.25">
      <c r="L63987" s="36"/>
      <c r="M63987" s="36"/>
      <c r="N63987" s="36"/>
    </row>
    <row r="63988" spans="12:14" x14ac:dyDescent="0.25">
      <c r="L63988" s="36"/>
      <c r="M63988" s="36"/>
      <c r="N63988" s="36"/>
    </row>
    <row r="63989" spans="12:14" x14ac:dyDescent="0.25">
      <c r="L63989" s="36"/>
      <c r="M63989" s="36"/>
      <c r="N63989" s="36"/>
    </row>
    <row r="63990" spans="12:14" x14ac:dyDescent="0.25">
      <c r="L63990" s="36"/>
      <c r="M63990" s="36"/>
      <c r="N63990" s="36"/>
    </row>
    <row r="63991" spans="12:14" x14ac:dyDescent="0.25">
      <c r="L63991" s="36"/>
      <c r="M63991" s="36"/>
      <c r="N63991" s="36"/>
    </row>
    <row r="63992" spans="12:14" x14ac:dyDescent="0.25">
      <c r="L63992" s="36"/>
      <c r="M63992" s="36"/>
      <c r="N63992" s="36"/>
    </row>
    <row r="63993" spans="12:14" x14ac:dyDescent="0.25">
      <c r="L63993" s="36"/>
      <c r="M63993" s="36"/>
      <c r="N63993" s="36"/>
    </row>
    <row r="63994" spans="12:14" x14ac:dyDescent="0.25">
      <c r="L63994" s="36"/>
      <c r="M63994" s="36"/>
      <c r="N63994" s="36"/>
    </row>
    <row r="63995" spans="12:14" x14ac:dyDescent="0.25">
      <c r="L63995" s="36"/>
      <c r="M63995" s="36"/>
      <c r="N63995" s="36"/>
    </row>
    <row r="63996" spans="12:14" x14ac:dyDescent="0.25">
      <c r="L63996" s="36"/>
      <c r="M63996" s="36"/>
      <c r="N63996" s="36"/>
    </row>
    <row r="63997" spans="12:14" x14ac:dyDescent="0.25">
      <c r="L63997" s="36"/>
      <c r="M63997" s="36"/>
      <c r="N63997" s="36"/>
    </row>
    <row r="63998" spans="12:14" x14ac:dyDescent="0.25">
      <c r="L63998" s="36"/>
      <c r="M63998" s="36"/>
      <c r="N63998" s="36"/>
    </row>
    <row r="63999" spans="12:14" x14ac:dyDescent="0.25">
      <c r="L63999" s="36"/>
      <c r="M63999" s="36"/>
      <c r="N63999" s="36"/>
    </row>
    <row r="64000" spans="12:14" x14ac:dyDescent="0.25">
      <c r="L64000" s="36"/>
      <c r="M64000" s="36"/>
      <c r="N64000" s="36"/>
    </row>
    <row r="64001" spans="12:14" x14ac:dyDescent="0.25">
      <c r="L64001" s="36"/>
      <c r="M64001" s="36"/>
      <c r="N64001" s="36"/>
    </row>
    <row r="64002" spans="12:14" x14ac:dyDescent="0.25">
      <c r="L64002" s="36"/>
      <c r="M64002" s="36"/>
      <c r="N64002" s="36"/>
    </row>
    <row r="64003" spans="12:14" x14ac:dyDescent="0.25">
      <c r="L64003" s="36"/>
      <c r="M64003" s="36"/>
      <c r="N64003" s="36"/>
    </row>
    <row r="64004" spans="12:14" x14ac:dyDescent="0.25">
      <c r="L64004" s="36"/>
      <c r="M64004" s="36"/>
      <c r="N64004" s="36"/>
    </row>
    <row r="64005" spans="12:14" x14ac:dyDescent="0.25">
      <c r="L64005" s="36"/>
      <c r="M64005" s="36"/>
      <c r="N64005" s="36"/>
    </row>
    <row r="64006" spans="12:14" x14ac:dyDescent="0.25">
      <c r="L64006" s="36"/>
      <c r="M64006" s="36"/>
      <c r="N64006" s="36"/>
    </row>
    <row r="64007" spans="12:14" x14ac:dyDescent="0.25">
      <c r="L64007" s="36"/>
      <c r="M64007" s="36"/>
      <c r="N64007" s="36"/>
    </row>
    <row r="64008" spans="12:14" x14ac:dyDescent="0.25">
      <c r="L64008" s="36"/>
      <c r="M64008" s="36"/>
      <c r="N64008" s="36"/>
    </row>
    <row r="64009" spans="12:14" x14ac:dyDescent="0.25">
      <c r="L64009" s="36"/>
      <c r="M64009" s="36"/>
      <c r="N64009" s="36"/>
    </row>
    <row r="64010" spans="12:14" x14ac:dyDescent="0.25">
      <c r="L64010" s="36"/>
      <c r="M64010" s="36"/>
      <c r="N64010" s="36"/>
    </row>
    <row r="64011" spans="12:14" x14ac:dyDescent="0.25">
      <c r="L64011" s="36"/>
      <c r="M64011" s="36"/>
      <c r="N64011" s="36"/>
    </row>
    <row r="64012" spans="12:14" x14ac:dyDescent="0.25">
      <c r="L64012" s="36"/>
      <c r="M64012" s="36"/>
      <c r="N64012" s="36"/>
    </row>
    <row r="64013" spans="12:14" x14ac:dyDescent="0.25">
      <c r="L64013" s="36"/>
      <c r="M64013" s="36"/>
      <c r="N64013" s="36"/>
    </row>
    <row r="64014" spans="12:14" x14ac:dyDescent="0.25">
      <c r="L64014" s="36"/>
      <c r="M64014" s="36"/>
      <c r="N64014" s="36"/>
    </row>
    <row r="64015" spans="12:14" x14ac:dyDescent="0.25">
      <c r="L64015" s="36"/>
      <c r="M64015" s="36"/>
      <c r="N64015" s="36"/>
    </row>
    <row r="64016" spans="12:14" x14ac:dyDescent="0.25">
      <c r="L64016" s="36"/>
      <c r="M64016" s="36"/>
      <c r="N64016" s="36"/>
    </row>
    <row r="64017" spans="12:14" x14ac:dyDescent="0.25">
      <c r="L64017" s="36"/>
      <c r="M64017" s="36"/>
      <c r="N64017" s="36"/>
    </row>
    <row r="64018" spans="12:14" x14ac:dyDescent="0.25">
      <c r="L64018" s="36"/>
      <c r="M64018" s="36"/>
      <c r="N64018" s="36"/>
    </row>
    <row r="64019" spans="12:14" x14ac:dyDescent="0.25">
      <c r="L64019" s="36"/>
      <c r="M64019" s="36"/>
      <c r="N64019" s="36"/>
    </row>
    <row r="64020" spans="12:14" x14ac:dyDescent="0.25">
      <c r="L64020" s="36"/>
      <c r="M64020" s="36"/>
      <c r="N64020" s="36"/>
    </row>
    <row r="64021" spans="12:14" x14ac:dyDescent="0.25">
      <c r="L64021" s="36"/>
      <c r="M64021" s="36"/>
      <c r="N64021" s="36"/>
    </row>
    <row r="64022" spans="12:14" x14ac:dyDescent="0.25">
      <c r="L64022" s="36"/>
      <c r="M64022" s="36"/>
      <c r="N64022" s="36"/>
    </row>
    <row r="64023" spans="12:14" x14ac:dyDescent="0.25">
      <c r="L64023" s="36"/>
      <c r="M64023" s="36"/>
      <c r="N64023" s="36"/>
    </row>
    <row r="64024" spans="12:14" x14ac:dyDescent="0.25">
      <c r="L64024" s="36"/>
      <c r="M64024" s="36"/>
      <c r="N64024" s="36"/>
    </row>
    <row r="64025" spans="12:14" x14ac:dyDescent="0.25">
      <c r="L64025" s="36"/>
      <c r="M64025" s="36"/>
      <c r="N64025" s="36"/>
    </row>
    <row r="64026" spans="12:14" x14ac:dyDescent="0.25">
      <c r="L64026" s="36"/>
      <c r="M64026" s="36"/>
      <c r="N64026" s="36"/>
    </row>
    <row r="64027" spans="12:14" x14ac:dyDescent="0.25">
      <c r="L64027" s="36"/>
      <c r="M64027" s="36"/>
      <c r="N64027" s="36"/>
    </row>
    <row r="64028" spans="12:14" x14ac:dyDescent="0.25">
      <c r="L64028" s="36"/>
      <c r="M64028" s="36"/>
      <c r="N64028" s="36"/>
    </row>
    <row r="64029" spans="12:14" x14ac:dyDescent="0.25">
      <c r="L64029" s="36"/>
      <c r="M64029" s="36"/>
      <c r="N64029" s="36"/>
    </row>
    <row r="64030" spans="12:14" x14ac:dyDescent="0.25">
      <c r="L64030" s="36"/>
      <c r="M64030" s="36"/>
      <c r="N64030" s="36"/>
    </row>
    <row r="64031" spans="12:14" x14ac:dyDescent="0.25">
      <c r="L64031" s="36"/>
      <c r="M64031" s="36"/>
      <c r="N64031" s="36"/>
    </row>
    <row r="64032" spans="12:14" x14ac:dyDescent="0.25">
      <c r="L64032" s="36"/>
      <c r="M64032" s="36"/>
      <c r="N64032" s="36"/>
    </row>
    <row r="64033" spans="12:14" x14ac:dyDescent="0.25">
      <c r="L64033" s="36"/>
      <c r="M64033" s="36"/>
      <c r="N64033" s="36"/>
    </row>
    <row r="64034" spans="12:14" x14ac:dyDescent="0.25">
      <c r="L64034" s="36"/>
      <c r="M64034" s="36"/>
      <c r="N64034" s="36"/>
    </row>
    <row r="64035" spans="12:14" x14ac:dyDescent="0.25">
      <c r="L64035" s="36"/>
      <c r="M64035" s="36"/>
      <c r="N64035" s="36"/>
    </row>
    <row r="64036" spans="12:14" x14ac:dyDescent="0.25">
      <c r="L64036" s="36"/>
      <c r="M64036" s="36"/>
      <c r="N64036" s="36"/>
    </row>
    <row r="64037" spans="12:14" x14ac:dyDescent="0.25">
      <c r="L64037" s="36"/>
      <c r="M64037" s="36"/>
      <c r="N64037" s="36"/>
    </row>
    <row r="64038" spans="12:14" x14ac:dyDescent="0.25">
      <c r="L64038" s="36"/>
      <c r="M64038" s="36"/>
      <c r="N64038" s="36"/>
    </row>
    <row r="64039" spans="12:14" x14ac:dyDescent="0.25">
      <c r="L64039" s="36"/>
      <c r="M64039" s="36"/>
      <c r="N64039" s="36"/>
    </row>
    <row r="64040" spans="12:14" x14ac:dyDescent="0.25">
      <c r="L64040" s="36"/>
      <c r="M64040" s="36"/>
      <c r="N64040" s="36"/>
    </row>
    <row r="64041" spans="12:14" x14ac:dyDescent="0.25">
      <c r="L64041" s="36"/>
      <c r="M64041" s="36"/>
      <c r="N64041" s="36"/>
    </row>
    <row r="64042" spans="12:14" x14ac:dyDescent="0.25">
      <c r="L64042" s="36"/>
      <c r="M64042" s="36"/>
      <c r="N64042" s="36"/>
    </row>
    <row r="64043" spans="12:14" x14ac:dyDescent="0.25">
      <c r="L64043" s="36"/>
      <c r="M64043" s="36"/>
      <c r="N64043" s="36"/>
    </row>
    <row r="64044" spans="12:14" x14ac:dyDescent="0.25">
      <c r="L64044" s="36"/>
      <c r="M64044" s="36"/>
      <c r="N64044" s="36"/>
    </row>
    <row r="64045" spans="12:14" x14ac:dyDescent="0.25">
      <c r="L64045" s="36"/>
      <c r="M64045" s="36"/>
      <c r="N64045" s="36"/>
    </row>
    <row r="64046" spans="12:14" x14ac:dyDescent="0.25">
      <c r="L64046" s="36"/>
      <c r="M64046" s="36"/>
      <c r="N64046" s="36"/>
    </row>
    <row r="64047" spans="12:14" x14ac:dyDescent="0.25">
      <c r="L64047" s="36"/>
      <c r="M64047" s="36"/>
      <c r="N64047" s="36"/>
    </row>
    <row r="64048" spans="12:14" x14ac:dyDescent="0.25">
      <c r="L64048" s="36"/>
      <c r="M64048" s="36"/>
      <c r="N64048" s="36"/>
    </row>
    <row r="64049" spans="12:14" x14ac:dyDescent="0.25">
      <c r="L64049" s="36"/>
      <c r="M64049" s="36"/>
      <c r="N64049" s="36"/>
    </row>
    <row r="64050" spans="12:14" x14ac:dyDescent="0.25">
      <c r="L64050" s="36"/>
      <c r="M64050" s="36"/>
      <c r="N64050" s="36"/>
    </row>
    <row r="64051" spans="12:14" x14ac:dyDescent="0.25">
      <c r="L64051" s="36"/>
      <c r="M64051" s="36"/>
      <c r="N64051" s="36"/>
    </row>
    <row r="64052" spans="12:14" x14ac:dyDescent="0.25">
      <c r="L64052" s="36"/>
      <c r="M64052" s="36"/>
      <c r="N64052" s="36"/>
    </row>
    <row r="64053" spans="12:14" x14ac:dyDescent="0.25">
      <c r="L64053" s="36"/>
      <c r="M64053" s="36"/>
      <c r="N64053" s="36"/>
    </row>
    <row r="64054" spans="12:14" x14ac:dyDescent="0.25">
      <c r="L64054" s="36"/>
      <c r="M64054" s="36"/>
      <c r="N64054" s="36"/>
    </row>
    <row r="64055" spans="12:14" x14ac:dyDescent="0.25">
      <c r="L64055" s="36"/>
      <c r="M64055" s="36"/>
      <c r="N64055" s="36"/>
    </row>
    <row r="64056" spans="12:14" x14ac:dyDescent="0.25">
      <c r="L64056" s="36"/>
      <c r="M64056" s="36"/>
      <c r="N64056" s="36"/>
    </row>
    <row r="64057" spans="12:14" x14ac:dyDescent="0.25">
      <c r="L64057" s="36"/>
      <c r="M64057" s="36"/>
      <c r="N64057" s="36"/>
    </row>
    <row r="64058" spans="12:14" x14ac:dyDescent="0.25">
      <c r="L64058" s="36"/>
      <c r="M64058" s="36"/>
      <c r="N64058" s="36"/>
    </row>
    <row r="64059" spans="12:14" x14ac:dyDescent="0.25">
      <c r="L64059" s="36"/>
      <c r="M64059" s="36"/>
      <c r="N64059" s="36"/>
    </row>
    <row r="64060" spans="12:14" x14ac:dyDescent="0.25">
      <c r="L64060" s="36"/>
      <c r="M64060" s="36"/>
      <c r="N64060" s="36"/>
    </row>
    <row r="64061" spans="12:14" x14ac:dyDescent="0.25">
      <c r="L64061" s="36"/>
      <c r="M64061" s="36"/>
      <c r="N64061" s="36"/>
    </row>
    <row r="64062" spans="12:14" x14ac:dyDescent="0.25">
      <c r="L64062" s="36"/>
      <c r="M64062" s="36"/>
      <c r="N64062" s="36"/>
    </row>
    <row r="64063" spans="12:14" x14ac:dyDescent="0.25">
      <c r="L64063" s="36"/>
      <c r="M64063" s="36"/>
      <c r="N64063" s="36"/>
    </row>
    <row r="64064" spans="12:14" x14ac:dyDescent="0.25">
      <c r="L64064" s="36"/>
      <c r="M64064" s="36"/>
      <c r="N64064" s="36"/>
    </row>
    <row r="64065" spans="12:14" x14ac:dyDescent="0.25">
      <c r="L64065" s="36"/>
      <c r="M64065" s="36"/>
      <c r="N64065" s="36"/>
    </row>
    <row r="64066" spans="12:14" x14ac:dyDescent="0.25">
      <c r="L64066" s="36"/>
      <c r="M64066" s="36"/>
      <c r="N64066" s="36"/>
    </row>
    <row r="64067" spans="12:14" x14ac:dyDescent="0.25">
      <c r="L64067" s="36"/>
      <c r="M64067" s="36"/>
      <c r="N64067" s="36"/>
    </row>
    <row r="64068" spans="12:14" x14ac:dyDescent="0.25">
      <c r="L64068" s="36"/>
      <c r="M64068" s="36"/>
      <c r="N64068" s="36"/>
    </row>
    <row r="64069" spans="12:14" x14ac:dyDescent="0.25">
      <c r="L64069" s="36"/>
      <c r="M64069" s="36"/>
      <c r="N64069" s="36"/>
    </row>
    <row r="64070" spans="12:14" x14ac:dyDescent="0.25">
      <c r="L64070" s="36"/>
      <c r="M64070" s="36"/>
      <c r="N64070" s="36"/>
    </row>
    <row r="64071" spans="12:14" x14ac:dyDescent="0.25">
      <c r="L64071" s="36"/>
      <c r="M64071" s="36"/>
      <c r="N64071" s="36"/>
    </row>
    <row r="64072" spans="12:14" x14ac:dyDescent="0.25">
      <c r="L64072" s="36"/>
      <c r="M64072" s="36"/>
      <c r="N64072" s="36"/>
    </row>
    <row r="64073" spans="12:14" x14ac:dyDescent="0.25">
      <c r="L64073" s="36"/>
      <c r="M64073" s="36"/>
      <c r="N64073" s="36"/>
    </row>
    <row r="64074" spans="12:14" x14ac:dyDescent="0.25">
      <c r="L64074" s="36"/>
      <c r="M64074" s="36"/>
      <c r="N64074" s="36"/>
    </row>
    <row r="64075" spans="12:14" x14ac:dyDescent="0.25">
      <c r="L64075" s="36"/>
      <c r="M64075" s="36"/>
      <c r="N64075" s="36"/>
    </row>
    <row r="64076" spans="12:14" x14ac:dyDescent="0.25">
      <c r="L64076" s="36"/>
      <c r="M64076" s="36"/>
      <c r="N64076" s="36"/>
    </row>
    <row r="64077" spans="12:14" x14ac:dyDescent="0.25">
      <c r="L64077" s="36"/>
      <c r="M64077" s="36"/>
      <c r="N64077" s="36"/>
    </row>
    <row r="64078" spans="12:14" x14ac:dyDescent="0.25">
      <c r="L64078" s="36"/>
      <c r="M64078" s="36"/>
      <c r="N64078" s="36"/>
    </row>
    <row r="64079" spans="12:14" x14ac:dyDescent="0.25">
      <c r="L64079" s="36"/>
      <c r="M64079" s="36"/>
      <c r="N64079" s="36"/>
    </row>
    <row r="64080" spans="12:14" x14ac:dyDescent="0.25">
      <c r="L64080" s="36"/>
      <c r="M64080" s="36"/>
      <c r="N64080" s="36"/>
    </row>
    <row r="64081" spans="12:14" x14ac:dyDescent="0.25">
      <c r="L64081" s="36"/>
      <c r="M64081" s="36"/>
      <c r="N64081" s="36"/>
    </row>
    <row r="64082" spans="12:14" x14ac:dyDescent="0.25">
      <c r="L64082" s="36"/>
      <c r="M64082" s="36"/>
      <c r="N64082" s="36"/>
    </row>
    <row r="64083" spans="12:14" x14ac:dyDescent="0.25">
      <c r="L64083" s="36"/>
      <c r="M64083" s="36"/>
      <c r="N64083" s="36"/>
    </row>
    <row r="64084" spans="12:14" x14ac:dyDescent="0.25">
      <c r="L64084" s="36"/>
      <c r="M64084" s="36"/>
      <c r="N64084" s="36"/>
    </row>
    <row r="64085" spans="12:14" x14ac:dyDescent="0.25">
      <c r="L64085" s="36"/>
      <c r="M64085" s="36"/>
      <c r="N64085" s="36"/>
    </row>
    <row r="64086" spans="12:14" x14ac:dyDescent="0.25">
      <c r="L64086" s="36"/>
      <c r="M64086" s="36"/>
      <c r="N64086" s="36"/>
    </row>
    <row r="64087" spans="12:14" x14ac:dyDescent="0.25">
      <c r="L64087" s="36"/>
      <c r="M64087" s="36"/>
      <c r="N64087" s="36"/>
    </row>
    <row r="64088" spans="12:14" x14ac:dyDescent="0.25">
      <c r="L64088" s="36"/>
      <c r="M64088" s="36"/>
      <c r="N64088" s="36"/>
    </row>
    <row r="64089" spans="12:14" x14ac:dyDescent="0.25">
      <c r="L64089" s="36"/>
      <c r="M64089" s="36"/>
      <c r="N64089" s="36"/>
    </row>
    <row r="64090" spans="12:14" x14ac:dyDescent="0.25">
      <c r="L64090" s="36"/>
      <c r="M64090" s="36"/>
      <c r="N64090" s="36"/>
    </row>
    <row r="64091" spans="12:14" x14ac:dyDescent="0.25">
      <c r="L64091" s="36"/>
      <c r="M64091" s="36"/>
      <c r="N64091" s="36"/>
    </row>
    <row r="64092" spans="12:14" x14ac:dyDescent="0.25">
      <c r="L64092" s="36"/>
      <c r="M64092" s="36"/>
      <c r="N64092" s="36"/>
    </row>
    <row r="64093" spans="12:14" x14ac:dyDescent="0.25">
      <c r="L64093" s="36"/>
      <c r="M64093" s="36"/>
      <c r="N64093" s="36"/>
    </row>
    <row r="64094" spans="12:14" x14ac:dyDescent="0.25">
      <c r="L64094" s="36"/>
      <c r="M64094" s="36"/>
      <c r="N64094" s="36"/>
    </row>
    <row r="64095" spans="12:14" x14ac:dyDescent="0.25">
      <c r="L64095" s="36"/>
      <c r="M64095" s="36"/>
      <c r="N64095" s="36"/>
    </row>
    <row r="64096" spans="12:14" x14ac:dyDescent="0.25">
      <c r="L64096" s="36"/>
      <c r="M64096" s="36"/>
      <c r="N64096" s="36"/>
    </row>
    <row r="64097" spans="12:14" x14ac:dyDescent="0.25">
      <c r="L64097" s="36"/>
      <c r="M64097" s="36"/>
      <c r="N64097" s="36"/>
    </row>
    <row r="64098" spans="12:14" x14ac:dyDescent="0.25">
      <c r="L64098" s="36"/>
      <c r="M64098" s="36"/>
      <c r="N64098" s="36"/>
    </row>
    <row r="64099" spans="12:14" x14ac:dyDescent="0.25">
      <c r="L64099" s="36"/>
      <c r="M64099" s="36"/>
      <c r="N64099" s="36"/>
    </row>
    <row r="64100" spans="12:14" x14ac:dyDescent="0.25">
      <c r="L64100" s="36"/>
      <c r="M64100" s="36"/>
      <c r="N64100" s="36"/>
    </row>
    <row r="64101" spans="12:14" x14ac:dyDescent="0.25">
      <c r="L64101" s="36"/>
      <c r="M64101" s="36"/>
      <c r="N64101" s="36"/>
    </row>
    <row r="64102" spans="12:14" x14ac:dyDescent="0.25">
      <c r="L64102" s="36"/>
      <c r="M64102" s="36"/>
      <c r="N64102" s="36"/>
    </row>
    <row r="64103" spans="12:14" x14ac:dyDescent="0.25">
      <c r="L64103" s="36"/>
      <c r="M64103" s="36"/>
      <c r="N64103" s="36"/>
    </row>
    <row r="64104" spans="12:14" x14ac:dyDescent="0.25">
      <c r="L64104" s="36"/>
      <c r="M64104" s="36"/>
      <c r="N64104" s="36"/>
    </row>
    <row r="64105" spans="12:14" x14ac:dyDescent="0.25">
      <c r="L64105" s="36"/>
      <c r="M64105" s="36"/>
      <c r="N64105" s="36"/>
    </row>
    <row r="64106" spans="12:14" x14ac:dyDescent="0.25">
      <c r="L64106" s="36"/>
      <c r="M64106" s="36"/>
      <c r="N64106" s="36"/>
    </row>
    <row r="64107" spans="12:14" x14ac:dyDescent="0.25">
      <c r="L64107" s="36"/>
      <c r="M64107" s="36"/>
      <c r="N64107" s="36"/>
    </row>
    <row r="64108" spans="12:14" x14ac:dyDescent="0.25">
      <c r="L64108" s="36"/>
      <c r="M64108" s="36"/>
      <c r="N64108" s="36"/>
    </row>
    <row r="64109" spans="12:14" x14ac:dyDescent="0.25">
      <c r="L64109" s="36"/>
      <c r="M64109" s="36"/>
      <c r="N64109" s="36"/>
    </row>
    <row r="64110" spans="12:14" x14ac:dyDescent="0.25">
      <c r="L64110" s="36"/>
      <c r="M64110" s="36"/>
      <c r="N64110" s="36"/>
    </row>
    <row r="64111" spans="12:14" x14ac:dyDescent="0.25">
      <c r="L64111" s="36"/>
      <c r="M64111" s="36"/>
      <c r="N64111" s="36"/>
    </row>
    <row r="64112" spans="12:14" x14ac:dyDescent="0.25">
      <c r="L64112" s="36"/>
      <c r="M64112" s="36"/>
      <c r="N64112" s="36"/>
    </row>
    <row r="64113" spans="12:14" x14ac:dyDescent="0.25">
      <c r="L64113" s="36"/>
      <c r="M64113" s="36"/>
      <c r="N64113" s="36"/>
    </row>
    <row r="64114" spans="12:14" x14ac:dyDescent="0.25">
      <c r="L64114" s="36"/>
      <c r="M64114" s="36"/>
      <c r="N64114" s="36"/>
    </row>
    <row r="64115" spans="12:14" x14ac:dyDescent="0.25">
      <c r="L64115" s="36"/>
      <c r="M64115" s="36"/>
      <c r="N64115" s="36"/>
    </row>
    <row r="64116" spans="12:14" x14ac:dyDescent="0.25">
      <c r="L64116" s="36"/>
      <c r="M64116" s="36"/>
      <c r="N64116" s="36"/>
    </row>
    <row r="64117" spans="12:14" x14ac:dyDescent="0.25">
      <c r="L64117" s="36"/>
      <c r="M64117" s="36"/>
      <c r="N64117" s="36"/>
    </row>
    <row r="64118" spans="12:14" x14ac:dyDescent="0.25">
      <c r="L64118" s="36"/>
      <c r="M64118" s="36"/>
      <c r="N64118" s="36"/>
    </row>
    <row r="64119" spans="12:14" x14ac:dyDescent="0.25">
      <c r="L64119" s="36"/>
      <c r="M64119" s="36"/>
      <c r="N64119" s="36"/>
    </row>
    <row r="64120" spans="12:14" x14ac:dyDescent="0.25">
      <c r="L64120" s="36"/>
      <c r="M64120" s="36"/>
      <c r="N64120" s="36"/>
    </row>
    <row r="64121" spans="12:14" x14ac:dyDescent="0.25">
      <c r="L64121" s="36"/>
      <c r="M64121" s="36"/>
      <c r="N64121" s="36"/>
    </row>
    <row r="64122" spans="12:14" x14ac:dyDescent="0.25">
      <c r="L64122" s="36"/>
      <c r="M64122" s="36"/>
      <c r="N64122" s="36"/>
    </row>
    <row r="64123" spans="12:14" x14ac:dyDescent="0.25">
      <c r="L64123" s="36"/>
      <c r="M64123" s="36"/>
      <c r="N64123" s="36"/>
    </row>
    <row r="64124" spans="12:14" x14ac:dyDescent="0.25">
      <c r="L64124" s="36"/>
      <c r="M64124" s="36"/>
      <c r="N64124" s="36"/>
    </row>
    <row r="64125" spans="12:14" x14ac:dyDescent="0.25">
      <c r="L64125" s="36"/>
      <c r="M64125" s="36"/>
      <c r="N64125" s="36"/>
    </row>
    <row r="64126" spans="12:14" x14ac:dyDescent="0.25">
      <c r="L64126" s="36"/>
      <c r="M64126" s="36"/>
      <c r="N64126" s="36"/>
    </row>
    <row r="64127" spans="12:14" x14ac:dyDescent="0.25">
      <c r="L64127" s="36"/>
      <c r="M64127" s="36"/>
      <c r="N64127" s="36"/>
    </row>
    <row r="64128" spans="12:14" x14ac:dyDescent="0.25">
      <c r="L64128" s="36"/>
      <c r="M64128" s="36"/>
      <c r="N64128" s="36"/>
    </row>
    <row r="64129" spans="12:14" x14ac:dyDescent="0.25">
      <c r="L64129" s="36"/>
      <c r="M64129" s="36"/>
      <c r="N64129" s="36"/>
    </row>
    <row r="64130" spans="12:14" x14ac:dyDescent="0.25">
      <c r="L64130" s="36"/>
      <c r="M64130" s="36"/>
      <c r="N64130" s="36"/>
    </row>
    <row r="64131" spans="12:14" x14ac:dyDescent="0.25">
      <c r="L64131" s="36"/>
      <c r="M64131" s="36"/>
      <c r="N64131" s="36"/>
    </row>
    <row r="64132" spans="12:14" x14ac:dyDescent="0.25">
      <c r="L64132" s="36"/>
      <c r="M64132" s="36"/>
      <c r="N64132" s="36"/>
    </row>
    <row r="64133" spans="12:14" x14ac:dyDescent="0.25">
      <c r="L64133" s="36"/>
      <c r="M64133" s="36"/>
      <c r="N64133" s="36"/>
    </row>
    <row r="64134" spans="12:14" x14ac:dyDescent="0.25">
      <c r="L64134" s="36"/>
      <c r="M64134" s="36"/>
      <c r="N64134" s="36"/>
    </row>
    <row r="64135" spans="12:14" x14ac:dyDescent="0.25">
      <c r="L64135" s="36"/>
      <c r="M64135" s="36"/>
      <c r="N64135" s="36"/>
    </row>
    <row r="64136" spans="12:14" x14ac:dyDescent="0.25">
      <c r="L64136" s="36"/>
      <c r="M64136" s="36"/>
      <c r="N64136" s="36"/>
    </row>
    <row r="64137" spans="12:14" x14ac:dyDescent="0.25">
      <c r="L64137" s="36"/>
      <c r="M64137" s="36"/>
      <c r="N64137" s="36"/>
    </row>
    <row r="64138" spans="12:14" x14ac:dyDescent="0.25">
      <c r="L64138" s="36"/>
      <c r="M64138" s="36"/>
      <c r="N64138" s="36"/>
    </row>
    <row r="64139" spans="12:14" x14ac:dyDescent="0.25">
      <c r="L64139" s="36"/>
      <c r="M64139" s="36"/>
      <c r="N64139" s="36"/>
    </row>
    <row r="64140" spans="12:14" x14ac:dyDescent="0.25">
      <c r="L64140" s="36"/>
      <c r="M64140" s="36"/>
      <c r="N64140" s="36"/>
    </row>
    <row r="64141" spans="12:14" x14ac:dyDescent="0.25">
      <c r="L64141" s="36"/>
      <c r="M64141" s="36"/>
      <c r="N64141" s="36"/>
    </row>
    <row r="64142" spans="12:14" x14ac:dyDescent="0.25">
      <c r="L64142" s="36"/>
      <c r="M64142" s="36"/>
      <c r="N64142" s="36"/>
    </row>
    <row r="64143" spans="12:14" x14ac:dyDescent="0.25">
      <c r="L64143" s="36"/>
      <c r="M64143" s="36"/>
      <c r="N64143" s="36"/>
    </row>
    <row r="64144" spans="12:14" x14ac:dyDescent="0.25">
      <c r="L64144" s="36"/>
      <c r="M64144" s="36"/>
      <c r="N64144" s="36"/>
    </row>
    <row r="64145" spans="12:14" x14ac:dyDescent="0.25">
      <c r="L64145" s="36"/>
      <c r="M64145" s="36"/>
      <c r="N64145" s="36"/>
    </row>
    <row r="64146" spans="12:14" x14ac:dyDescent="0.25">
      <c r="L64146" s="36"/>
      <c r="M64146" s="36"/>
      <c r="N64146" s="36"/>
    </row>
    <row r="64147" spans="12:14" x14ac:dyDescent="0.25">
      <c r="L64147" s="36"/>
      <c r="M64147" s="36"/>
      <c r="N64147" s="36"/>
    </row>
    <row r="64148" spans="12:14" x14ac:dyDescent="0.25">
      <c r="L64148" s="36"/>
      <c r="M64148" s="36"/>
      <c r="N64148" s="36"/>
    </row>
    <row r="64149" spans="12:14" x14ac:dyDescent="0.25">
      <c r="L64149" s="36"/>
      <c r="M64149" s="36"/>
      <c r="N64149" s="36"/>
    </row>
    <row r="64150" spans="12:14" x14ac:dyDescent="0.25">
      <c r="L64150" s="36"/>
      <c r="M64150" s="36"/>
      <c r="N64150" s="36"/>
    </row>
    <row r="64151" spans="12:14" x14ac:dyDescent="0.25">
      <c r="L64151" s="36"/>
      <c r="M64151" s="36"/>
      <c r="N64151" s="36"/>
    </row>
    <row r="64152" spans="12:14" x14ac:dyDescent="0.25">
      <c r="L64152" s="36"/>
      <c r="M64152" s="36"/>
      <c r="N64152" s="36"/>
    </row>
    <row r="64153" spans="12:14" x14ac:dyDescent="0.25">
      <c r="L64153" s="36"/>
      <c r="M64153" s="36"/>
      <c r="N64153" s="36"/>
    </row>
    <row r="64154" spans="12:14" x14ac:dyDescent="0.25">
      <c r="L64154" s="36"/>
      <c r="M64154" s="36"/>
      <c r="N64154" s="36"/>
    </row>
    <row r="64155" spans="12:14" x14ac:dyDescent="0.25">
      <c r="L64155" s="36"/>
      <c r="M64155" s="36"/>
      <c r="N64155" s="36"/>
    </row>
    <row r="64156" spans="12:14" x14ac:dyDescent="0.25">
      <c r="L64156" s="36"/>
      <c r="M64156" s="36"/>
      <c r="N64156" s="36"/>
    </row>
    <row r="64157" spans="12:14" x14ac:dyDescent="0.25">
      <c r="L64157" s="36"/>
      <c r="M64157" s="36"/>
      <c r="N64157" s="36"/>
    </row>
    <row r="64158" spans="12:14" x14ac:dyDescent="0.25">
      <c r="L64158" s="36"/>
      <c r="M64158" s="36"/>
      <c r="N64158" s="36"/>
    </row>
    <row r="64159" spans="12:14" x14ac:dyDescent="0.25">
      <c r="L64159" s="36"/>
      <c r="M64159" s="36"/>
      <c r="N64159" s="36"/>
    </row>
    <row r="64160" spans="12:14" x14ac:dyDescent="0.25">
      <c r="L64160" s="36"/>
      <c r="M64160" s="36"/>
      <c r="N64160" s="36"/>
    </row>
    <row r="64161" spans="12:14" x14ac:dyDescent="0.25">
      <c r="L64161" s="36"/>
      <c r="M64161" s="36"/>
      <c r="N64161" s="36"/>
    </row>
    <row r="64162" spans="12:14" x14ac:dyDescent="0.25">
      <c r="L64162" s="36"/>
      <c r="M64162" s="36"/>
      <c r="N64162" s="36"/>
    </row>
    <row r="64163" spans="12:14" x14ac:dyDescent="0.25">
      <c r="L64163" s="36"/>
      <c r="M64163" s="36"/>
      <c r="N64163" s="36"/>
    </row>
    <row r="64164" spans="12:14" x14ac:dyDescent="0.25">
      <c r="L64164" s="36"/>
      <c r="M64164" s="36"/>
      <c r="N64164" s="36"/>
    </row>
    <row r="64165" spans="12:14" x14ac:dyDescent="0.25">
      <c r="L64165" s="36"/>
      <c r="M64165" s="36"/>
      <c r="N64165" s="36"/>
    </row>
    <row r="64166" spans="12:14" x14ac:dyDescent="0.25">
      <c r="L64166" s="36"/>
      <c r="M64166" s="36"/>
      <c r="N64166" s="36"/>
    </row>
    <row r="64167" spans="12:14" x14ac:dyDescent="0.25">
      <c r="L64167" s="36"/>
      <c r="M64167" s="36"/>
      <c r="N64167" s="36"/>
    </row>
    <row r="64168" spans="12:14" x14ac:dyDescent="0.25">
      <c r="L64168" s="36"/>
      <c r="M64168" s="36"/>
      <c r="N64168" s="36"/>
    </row>
    <row r="64169" spans="12:14" x14ac:dyDescent="0.25">
      <c r="L64169" s="36"/>
      <c r="M64169" s="36"/>
      <c r="N64169" s="36"/>
    </row>
    <row r="64170" spans="12:14" x14ac:dyDescent="0.25">
      <c r="L64170" s="36"/>
      <c r="M64170" s="36"/>
      <c r="N64170" s="36"/>
    </row>
    <row r="64171" spans="12:14" x14ac:dyDescent="0.25">
      <c r="L64171" s="36"/>
      <c r="M64171" s="36"/>
      <c r="N64171" s="36"/>
    </row>
    <row r="64172" spans="12:14" x14ac:dyDescent="0.25">
      <c r="L64172" s="36"/>
      <c r="M64172" s="36"/>
      <c r="N64172" s="36"/>
    </row>
    <row r="64173" spans="12:14" x14ac:dyDescent="0.25">
      <c r="L64173" s="36"/>
      <c r="M64173" s="36"/>
      <c r="N64173" s="36"/>
    </row>
    <row r="64174" spans="12:14" x14ac:dyDescent="0.25">
      <c r="L64174" s="36"/>
      <c r="M64174" s="36"/>
      <c r="N64174" s="36"/>
    </row>
    <row r="64175" spans="12:14" x14ac:dyDescent="0.25">
      <c r="L64175" s="36"/>
      <c r="M64175" s="36"/>
      <c r="N64175" s="36"/>
    </row>
    <row r="64176" spans="12:14" x14ac:dyDescent="0.25">
      <c r="L64176" s="36"/>
      <c r="M64176" s="36"/>
      <c r="N64176" s="36"/>
    </row>
    <row r="64177" spans="12:14" x14ac:dyDescent="0.25">
      <c r="L64177" s="36"/>
      <c r="M64177" s="36"/>
      <c r="N64177" s="36"/>
    </row>
    <row r="64178" spans="12:14" x14ac:dyDescent="0.25">
      <c r="L64178" s="36"/>
      <c r="M64178" s="36"/>
      <c r="N64178" s="36"/>
    </row>
    <row r="64179" spans="12:14" x14ac:dyDescent="0.25">
      <c r="L64179" s="36"/>
      <c r="M64179" s="36"/>
      <c r="N64179" s="36"/>
    </row>
    <row r="64180" spans="12:14" x14ac:dyDescent="0.25">
      <c r="L64180" s="36"/>
      <c r="M64180" s="36"/>
      <c r="N64180" s="36"/>
    </row>
    <row r="64181" spans="12:14" x14ac:dyDescent="0.25">
      <c r="L64181" s="36"/>
      <c r="M64181" s="36"/>
      <c r="N64181" s="36"/>
    </row>
    <row r="64182" spans="12:14" x14ac:dyDescent="0.25">
      <c r="L64182" s="36"/>
      <c r="M64182" s="36"/>
      <c r="N64182" s="36"/>
    </row>
    <row r="64183" spans="12:14" x14ac:dyDescent="0.25">
      <c r="L64183" s="36"/>
      <c r="M64183" s="36"/>
      <c r="N64183" s="36"/>
    </row>
    <row r="64184" spans="12:14" x14ac:dyDescent="0.25">
      <c r="L64184" s="36"/>
      <c r="M64184" s="36"/>
      <c r="N64184" s="36"/>
    </row>
    <row r="64185" spans="12:14" x14ac:dyDescent="0.25">
      <c r="L64185" s="36"/>
      <c r="M64185" s="36"/>
      <c r="N64185" s="36"/>
    </row>
    <row r="64186" spans="12:14" x14ac:dyDescent="0.25">
      <c r="L64186" s="36"/>
      <c r="M64186" s="36"/>
      <c r="N64186" s="36"/>
    </row>
    <row r="64187" spans="12:14" x14ac:dyDescent="0.25">
      <c r="L64187" s="36"/>
      <c r="M64187" s="36"/>
      <c r="N64187" s="36"/>
    </row>
    <row r="64188" spans="12:14" x14ac:dyDescent="0.25">
      <c r="L64188" s="36"/>
      <c r="M64188" s="36"/>
      <c r="N64188" s="36"/>
    </row>
    <row r="64189" spans="12:14" x14ac:dyDescent="0.25">
      <c r="L64189" s="36"/>
      <c r="M64189" s="36"/>
      <c r="N64189" s="36"/>
    </row>
    <row r="64190" spans="12:14" x14ac:dyDescent="0.25">
      <c r="L64190" s="36"/>
      <c r="M64190" s="36"/>
      <c r="N64190" s="36"/>
    </row>
    <row r="64191" spans="12:14" x14ac:dyDescent="0.25">
      <c r="L64191" s="36"/>
      <c r="M64191" s="36"/>
      <c r="N64191" s="36"/>
    </row>
    <row r="64192" spans="12:14" x14ac:dyDescent="0.25">
      <c r="L64192" s="36"/>
      <c r="M64192" s="36"/>
      <c r="N64192" s="36"/>
    </row>
    <row r="64193" spans="12:14" x14ac:dyDescent="0.25">
      <c r="L64193" s="36"/>
      <c r="M64193" s="36"/>
      <c r="N64193" s="36"/>
    </row>
    <row r="64194" spans="12:14" x14ac:dyDescent="0.25">
      <c r="L64194" s="36"/>
      <c r="M64194" s="36"/>
      <c r="N64194" s="36"/>
    </row>
    <row r="64195" spans="12:14" x14ac:dyDescent="0.25">
      <c r="L64195" s="36"/>
      <c r="M64195" s="36"/>
      <c r="N64195" s="36"/>
    </row>
    <row r="64196" spans="12:14" x14ac:dyDescent="0.25">
      <c r="L64196" s="36"/>
      <c r="M64196" s="36"/>
      <c r="N64196" s="36"/>
    </row>
    <row r="64197" spans="12:14" x14ac:dyDescent="0.25">
      <c r="L64197" s="36"/>
      <c r="M64197" s="36"/>
      <c r="N64197" s="36"/>
    </row>
    <row r="64198" spans="12:14" x14ac:dyDescent="0.25">
      <c r="L64198" s="36"/>
      <c r="M64198" s="36"/>
      <c r="N64198" s="36"/>
    </row>
    <row r="64199" spans="12:14" x14ac:dyDescent="0.25">
      <c r="L64199" s="36"/>
      <c r="M64199" s="36"/>
      <c r="N64199" s="36"/>
    </row>
    <row r="64200" spans="12:14" x14ac:dyDescent="0.25">
      <c r="L64200" s="36"/>
      <c r="M64200" s="36"/>
      <c r="N64200" s="36"/>
    </row>
    <row r="64201" spans="12:14" x14ac:dyDescent="0.25">
      <c r="L64201" s="36"/>
      <c r="M64201" s="36"/>
      <c r="N64201" s="36"/>
    </row>
    <row r="64202" spans="12:14" x14ac:dyDescent="0.25">
      <c r="L64202" s="36"/>
      <c r="M64202" s="36"/>
      <c r="N64202" s="36"/>
    </row>
    <row r="64203" spans="12:14" x14ac:dyDescent="0.25">
      <c r="L64203" s="36"/>
      <c r="M64203" s="36"/>
      <c r="N64203" s="36"/>
    </row>
    <row r="64204" spans="12:14" x14ac:dyDescent="0.25">
      <c r="L64204" s="36"/>
      <c r="M64204" s="36"/>
      <c r="N64204" s="36"/>
    </row>
    <row r="64205" spans="12:14" x14ac:dyDescent="0.25">
      <c r="L64205" s="36"/>
      <c r="M64205" s="36"/>
      <c r="N64205" s="36"/>
    </row>
    <row r="64206" spans="12:14" x14ac:dyDescent="0.25">
      <c r="L64206" s="36"/>
      <c r="M64206" s="36"/>
      <c r="N64206" s="36"/>
    </row>
    <row r="64207" spans="12:14" x14ac:dyDescent="0.25">
      <c r="L64207" s="36"/>
      <c r="M64207" s="36"/>
      <c r="N64207" s="36"/>
    </row>
    <row r="64208" spans="12:14" x14ac:dyDescent="0.25">
      <c r="L64208" s="36"/>
      <c r="M64208" s="36"/>
      <c r="N64208" s="36"/>
    </row>
    <row r="64209" spans="12:14" x14ac:dyDescent="0.25">
      <c r="L64209" s="36"/>
      <c r="M64209" s="36"/>
      <c r="N64209" s="36"/>
    </row>
    <row r="64210" spans="12:14" x14ac:dyDescent="0.25">
      <c r="L64210" s="36"/>
      <c r="M64210" s="36"/>
      <c r="N64210" s="36"/>
    </row>
    <row r="64211" spans="12:14" x14ac:dyDescent="0.25">
      <c r="L64211" s="36"/>
      <c r="M64211" s="36"/>
      <c r="N64211" s="36"/>
    </row>
    <row r="64212" spans="12:14" x14ac:dyDescent="0.25">
      <c r="L64212" s="36"/>
      <c r="M64212" s="36"/>
      <c r="N64212" s="36"/>
    </row>
    <row r="64213" spans="12:14" x14ac:dyDescent="0.25">
      <c r="L64213" s="36"/>
      <c r="M64213" s="36"/>
      <c r="N64213" s="36"/>
    </row>
    <row r="64214" spans="12:14" x14ac:dyDescent="0.25">
      <c r="L64214" s="36"/>
      <c r="M64214" s="36"/>
      <c r="N64214" s="36"/>
    </row>
    <row r="64215" spans="12:14" x14ac:dyDescent="0.25">
      <c r="L64215" s="36"/>
      <c r="M64215" s="36"/>
      <c r="N64215" s="36"/>
    </row>
    <row r="64216" spans="12:14" x14ac:dyDescent="0.25">
      <c r="L64216" s="36"/>
      <c r="M64216" s="36"/>
      <c r="N64216" s="36"/>
    </row>
    <row r="64217" spans="12:14" x14ac:dyDescent="0.25">
      <c r="L64217" s="36"/>
      <c r="M64217" s="36"/>
      <c r="N64217" s="36"/>
    </row>
    <row r="64218" spans="12:14" x14ac:dyDescent="0.25">
      <c r="L64218" s="36"/>
      <c r="M64218" s="36"/>
      <c r="N64218" s="36"/>
    </row>
    <row r="64219" spans="12:14" x14ac:dyDescent="0.25">
      <c r="L64219" s="36"/>
      <c r="M64219" s="36"/>
      <c r="N64219" s="36"/>
    </row>
    <row r="64220" spans="12:14" x14ac:dyDescent="0.25">
      <c r="L64220" s="36"/>
      <c r="M64220" s="36"/>
      <c r="N64220" s="36"/>
    </row>
    <row r="64221" spans="12:14" x14ac:dyDescent="0.25">
      <c r="L64221" s="36"/>
      <c r="M64221" s="36"/>
      <c r="N64221" s="36"/>
    </row>
    <row r="64222" spans="12:14" x14ac:dyDescent="0.25">
      <c r="L64222" s="36"/>
      <c r="M64222" s="36"/>
      <c r="N64222" s="36"/>
    </row>
    <row r="64223" spans="12:14" x14ac:dyDescent="0.25">
      <c r="L64223" s="36"/>
      <c r="M64223" s="36"/>
      <c r="N64223" s="36"/>
    </row>
    <row r="64224" spans="12:14" x14ac:dyDescent="0.25">
      <c r="L64224" s="36"/>
      <c r="M64224" s="36"/>
      <c r="N64224" s="36"/>
    </row>
    <row r="64225" spans="12:14" x14ac:dyDescent="0.25">
      <c r="L64225" s="36"/>
      <c r="M64225" s="36"/>
      <c r="N64225" s="36"/>
    </row>
    <row r="64226" spans="12:14" x14ac:dyDescent="0.25">
      <c r="L64226" s="36"/>
      <c r="M64226" s="36"/>
      <c r="N64226" s="36"/>
    </row>
    <row r="64227" spans="12:14" x14ac:dyDescent="0.25">
      <c r="L64227" s="36"/>
      <c r="M64227" s="36"/>
      <c r="N64227" s="36"/>
    </row>
    <row r="64228" spans="12:14" x14ac:dyDescent="0.25">
      <c r="L64228" s="36"/>
      <c r="M64228" s="36"/>
      <c r="N64228" s="36"/>
    </row>
    <row r="64229" spans="12:14" x14ac:dyDescent="0.25">
      <c r="L64229" s="36"/>
      <c r="M64229" s="36"/>
      <c r="N64229" s="36"/>
    </row>
    <row r="64230" spans="12:14" x14ac:dyDescent="0.25">
      <c r="L64230" s="36"/>
      <c r="M64230" s="36"/>
      <c r="N64230" s="36"/>
    </row>
    <row r="64231" spans="12:14" x14ac:dyDescent="0.25">
      <c r="L64231" s="36"/>
      <c r="M64231" s="36"/>
      <c r="N64231" s="36"/>
    </row>
    <row r="64232" spans="12:14" x14ac:dyDescent="0.25">
      <c r="L64232" s="36"/>
      <c r="M64232" s="36"/>
      <c r="N64232" s="36"/>
    </row>
    <row r="64233" spans="12:14" x14ac:dyDescent="0.25">
      <c r="L64233" s="36"/>
      <c r="M64233" s="36"/>
      <c r="N64233" s="36"/>
    </row>
    <row r="64234" spans="12:14" x14ac:dyDescent="0.25">
      <c r="L64234" s="36"/>
      <c r="M64234" s="36"/>
      <c r="N64234" s="36"/>
    </row>
    <row r="64235" spans="12:14" x14ac:dyDescent="0.25">
      <c r="L64235" s="36"/>
      <c r="M64235" s="36"/>
      <c r="N64235" s="36"/>
    </row>
    <row r="64236" spans="12:14" x14ac:dyDescent="0.25">
      <c r="L64236" s="36"/>
      <c r="M64236" s="36"/>
      <c r="N64236" s="36"/>
    </row>
    <row r="64237" spans="12:14" x14ac:dyDescent="0.25">
      <c r="L64237" s="36"/>
      <c r="M64237" s="36"/>
      <c r="N64237" s="36"/>
    </row>
    <row r="64238" spans="12:14" x14ac:dyDescent="0.25">
      <c r="L64238" s="36"/>
      <c r="M64238" s="36"/>
      <c r="N64238" s="36"/>
    </row>
    <row r="64239" spans="12:14" x14ac:dyDescent="0.25">
      <c r="L64239" s="36"/>
      <c r="M64239" s="36"/>
      <c r="N64239" s="36"/>
    </row>
    <row r="64240" spans="12:14" x14ac:dyDescent="0.25">
      <c r="L64240" s="36"/>
      <c r="M64240" s="36"/>
      <c r="N64240" s="36"/>
    </row>
    <row r="64241" spans="12:14" x14ac:dyDescent="0.25">
      <c r="L64241" s="36"/>
      <c r="M64241" s="36"/>
      <c r="N64241" s="36"/>
    </row>
    <row r="64242" spans="12:14" x14ac:dyDescent="0.25">
      <c r="L64242" s="36"/>
      <c r="M64242" s="36"/>
      <c r="N64242" s="36"/>
    </row>
    <row r="64243" spans="12:14" x14ac:dyDescent="0.25">
      <c r="L64243" s="36"/>
      <c r="M64243" s="36"/>
      <c r="N64243" s="36"/>
    </row>
    <row r="64244" spans="12:14" x14ac:dyDescent="0.25">
      <c r="L64244" s="36"/>
      <c r="M64244" s="36"/>
      <c r="N64244" s="36"/>
    </row>
    <row r="64245" spans="12:14" x14ac:dyDescent="0.25">
      <c r="L64245" s="36"/>
      <c r="M64245" s="36"/>
      <c r="N64245" s="36"/>
    </row>
    <row r="64246" spans="12:14" x14ac:dyDescent="0.25">
      <c r="L64246" s="36"/>
      <c r="M64246" s="36"/>
      <c r="N64246" s="36"/>
    </row>
    <row r="64247" spans="12:14" x14ac:dyDescent="0.25">
      <c r="L64247" s="36"/>
      <c r="M64247" s="36"/>
      <c r="N64247" s="36"/>
    </row>
    <row r="64248" spans="12:14" x14ac:dyDescent="0.25">
      <c r="L64248" s="36"/>
      <c r="M64248" s="36"/>
      <c r="N64248" s="36"/>
    </row>
    <row r="64249" spans="12:14" x14ac:dyDescent="0.25">
      <c r="L64249" s="36"/>
      <c r="M64249" s="36"/>
      <c r="N64249" s="36"/>
    </row>
    <row r="64250" spans="12:14" x14ac:dyDescent="0.25">
      <c r="L64250" s="36"/>
      <c r="M64250" s="36"/>
      <c r="N64250" s="36"/>
    </row>
    <row r="64251" spans="12:14" x14ac:dyDescent="0.25">
      <c r="L64251" s="36"/>
      <c r="M64251" s="36"/>
      <c r="N64251" s="36"/>
    </row>
    <row r="64252" spans="12:14" x14ac:dyDescent="0.25">
      <c r="L64252" s="36"/>
      <c r="M64252" s="36"/>
      <c r="N64252" s="36"/>
    </row>
    <row r="64253" spans="12:14" x14ac:dyDescent="0.25">
      <c r="L64253" s="36"/>
      <c r="M64253" s="36"/>
      <c r="N64253" s="36"/>
    </row>
    <row r="64254" spans="12:14" x14ac:dyDescent="0.25">
      <c r="L64254" s="36"/>
      <c r="M64254" s="36"/>
      <c r="N64254" s="36"/>
    </row>
    <row r="64255" spans="12:14" x14ac:dyDescent="0.25">
      <c r="L64255" s="36"/>
      <c r="M64255" s="36"/>
      <c r="N64255" s="36"/>
    </row>
    <row r="64256" spans="12:14" x14ac:dyDescent="0.25">
      <c r="L64256" s="36"/>
      <c r="M64256" s="36"/>
      <c r="N64256" s="36"/>
    </row>
    <row r="64257" spans="12:14" x14ac:dyDescent="0.25">
      <c r="L64257" s="36"/>
      <c r="M64257" s="36"/>
      <c r="N64257" s="36"/>
    </row>
    <row r="64258" spans="12:14" x14ac:dyDescent="0.25">
      <c r="L64258" s="36"/>
      <c r="M64258" s="36"/>
      <c r="N64258" s="36"/>
    </row>
    <row r="64259" spans="12:14" x14ac:dyDescent="0.25">
      <c r="L64259" s="36"/>
      <c r="M64259" s="36"/>
      <c r="N64259" s="36"/>
    </row>
    <row r="64260" spans="12:14" x14ac:dyDescent="0.25">
      <c r="L64260" s="36"/>
      <c r="M64260" s="36"/>
      <c r="N64260" s="36"/>
    </row>
    <row r="64261" spans="12:14" x14ac:dyDescent="0.25">
      <c r="L64261" s="36"/>
      <c r="M64261" s="36"/>
      <c r="N64261" s="36"/>
    </row>
    <row r="64262" spans="12:14" x14ac:dyDescent="0.25">
      <c r="L64262" s="36"/>
      <c r="M64262" s="36"/>
      <c r="N64262" s="36"/>
    </row>
    <row r="64263" spans="12:14" x14ac:dyDescent="0.25">
      <c r="L64263" s="36"/>
      <c r="M64263" s="36"/>
      <c r="N64263" s="36"/>
    </row>
    <row r="64264" spans="12:14" x14ac:dyDescent="0.25">
      <c r="L64264" s="36"/>
      <c r="M64264" s="36"/>
      <c r="N64264" s="36"/>
    </row>
    <row r="64265" spans="12:14" x14ac:dyDescent="0.25">
      <c r="L64265" s="36"/>
      <c r="M64265" s="36"/>
      <c r="N64265" s="36"/>
    </row>
    <row r="64266" spans="12:14" x14ac:dyDescent="0.25">
      <c r="L64266" s="36"/>
      <c r="M64266" s="36"/>
      <c r="N64266" s="36"/>
    </row>
    <row r="64267" spans="12:14" x14ac:dyDescent="0.25">
      <c r="L64267" s="36"/>
      <c r="M64267" s="36"/>
      <c r="N64267" s="36"/>
    </row>
    <row r="64268" spans="12:14" x14ac:dyDescent="0.25">
      <c r="L64268" s="36"/>
      <c r="M64268" s="36"/>
      <c r="N64268" s="36"/>
    </row>
    <row r="64269" spans="12:14" x14ac:dyDescent="0.25">
      <c r="L64269" s="36"/>
      <c r="M64269" s="36"/>
      <c r="N64269" s="36"/>
    </row>
    <row r="64270" spans="12:14" x14ac:dyDescent="0.25">
      <c r="L64270" s="36"/>
      <c r="M64270" s="36"/>
      <c r="N64270" s="36"/>
    </row>
    <row r="64271" spans="12:14" x14ac:dyDescent="0.25">
      <c r="L64271" s="36"/>
      <c r="M64271" s="36"/>
      <c r="N64271" s="36"/>
    </row>
    <row r="64272" spans="12:14" x14ac:dyDescent="0.25">
      <c r="L64272" s="36"/>
      <c r="M64272" s="36"/>
      <c r="N64272" s="36"/>
    </row>
    <row r="64273" spans="12:14" x14ac:dyDescent="0.25">
      <c r="L64273" s="36"/>
      <c r="M64273" s="36"/>
      <c r="N64273" s="36"/>
    </row>
    <row r="64274" spans="12:14" x14ac:dyDescent="0.25">
      <c r="L64274" s="36"/>
      <c r="M64274" s="36"/>
      <c r="N64274" s="36"/>
    </row>
    <row r="64275" spans="12:14" x14ac:dyDescent="0.25">
      <c r="L64275" s="36"/>
      <c r="M64275" s="36"/>
      <c r="N64275" s="36"/>
    </row>
    <row r="64276" spans="12:14" x14ac:dyDescent="0.25">
      <c r="L64276" s="36"/>
      <c r="M64276" s="36"/>
      <c r="N64276" s="36"/>
    </row>
    <row r="64277" spans="12:14" x14ac:dyDescent="0.25">
      <c r="L64277" s="36"/>
      <c r="M64277" s="36"/>
      <c r="N64277" s="36"/>
    </row>
    <row r="64278" spans="12:14" x14ac:dyDescent="0.25">
      <c r="L64278" s="36"/>
      <c r="M64278" s="36"/>
      <c r="N64278" s="36"/>
    </row>
    <row r="64279" spans="12:14" x14ac:dyDescent="0.25">
      <c r="L64279" s="36"/>
      <c r="M64279" s="36"/>
      <c r="N64279" s="36"/>
    </row>
    <row r="64280" spans="12:14" x14ac:dyDescent="0.25">
      <c r="L64280" s="36"/>
      <c r="M64280" s="36"/>
      <c r="N64280" s="36"/>
    </row>
    <row r="64281" spans="12:14" x14ac:dyDescent="0.25">
      <c r="L64281" s="36"/>
      <c r="M64281" s="36"/>
      <c r="N64281" s="36"/>
    </row>
    <row r="64282" spans="12:14" x14ac:dyDescent="0.25">
      <c r="L64282" s="36"/>
      <c r="M64282" s="36"/>
      <c r="N64282" s="36"/>
    </row>
    <row r="64283" spans="12:14" x14ac:dyDescent="0.25">
      <c r="L64283" s="36"/>
      <c r="M64283" s="36"/>
      <c r="N64283" s="36"/>
    </row>
    <row r="64284" spans="12:14" x14ac:dyDescent="0.25">
      <c r="L64284" s="36"/>
      <c r="M64284" s="36"/>
      <c r="N64284" s="36"/>
    </row>
    <row r="64285" spans="12:14" x14ac:dyDescent="0.25">
      <c r="L64285" s="36"/>
      <c r="M64285" s="36"/>
      <c r="N64285" s="36"/>
    </row>
    <row r="64286" spans="12:14" x14ac:dyDescent="0.25">
      <c r="L64286" s="36"/>
      <c r="M64286" s="36"/>
      <c r="N64286" s="36"/>
    </row>
    <row r="64287" spans="12:14" x14ac:dyDescent="0.25">
      <c r="L64287" s="36"/>
      <c r="M64287" s="36"/>
      <c r="N64287" s="36"/>
    </row>
    <row r="64288" spans="12:14" x14ac:dyDescent="0.25">
      <c r="L64288" s="36"/>
      <c r="M64288" s="36"/>
      <c r="N64288" s="36"/>
    </row>
    <row r="64289" spans="12:14" x14ac:dyDescent="0.25">
      <c r="L64289" s="36"/>
      <c r="M64289" s="36"/>
      <c r="N64289" s="36"/>
    </row>
    <row r="64290" spans="12:14" x14ac:dyDescent="0.25">
      <c r="L64290" s="36"/>
      <c r="M64290" s="36"/>
      <c r="N64290" s="36"/>
    </row>
    <row r="64291" spans="12:14" x14ac:dyDescent="0.25">
      <c r="L64291" s="36"/>
      <c r="M64291" s="36"/>
      <c r="N64291" s="36"/>
    </row>
    <row r="64292" spans="12:14" x14ac:dyDescent="0.25">
      <c r="L64292" s="36"/>
      <c r="M64292" s="36"/>
      <c r="N64292" s="36"/>
    </row>
    <row r="64293" spans="12:14" x14ac:dyDescent="0.25">
      <c r="L64293" s="36"/>
      <c r="M64293" s="36"/>
      <c r="N64293" s="36"/>
    </row>
    <row r="64294" spans="12:14" x14ac:dyDescent="0.25">
      <c r="L64294" s="36"/>
      <c r="M64294" s="36"/>
      <c r="N64294" s="36"/>
    </row>
    <row r="64295" spans="12:14" x14ac:dyDescent="0.25">
      <c r="L64295" s="36"/>
      <c r="M64295" s="36"/>
      <c r="N64295" s="36"/>
    </row>
    <row r="64296" spans="12:14" x14ac:dyDescent="0.25">
      <c r="L64296" s="36"/>
      <c r="M64296" s="36"/>
      <c r="N64296" s="36"/>
    </row>
    <row r="64297" spans="12:14" x14ac:dyDescent="0.25">
      <c r="L64297" s="36"/>
      <c r="M64297" s="36"/>
      <c r="N64297" s="36"/>
    </row>
    <row r="64298" spans="12:14" x14ac:dyDescent="0.25">
      <c r="L64298" s="36"/>
      <c r="M64298" s="36"/>
      <c r="N64298" s="36"/>
    </row>
    <row r="64299" spans="12:14" x14ac:dyDescent="0.25">
      <c r="L64299" s="36"/>
      <c r="M64299" s="36"/>
      <c r="N64299" s="36"/>
    </row>
    <row r="64300" spans="12:14" x14ac:dyDescent="0.25">
      <c r="L64300" s="36"/>
      <c r="M64300" s="36"/>
      <c r="N64300" s="36"/>
    </row>
    <row r="64301" spans="12:14" x14ac:dyDescent="0.25">
      <c r="L64301" s="36"/>
      <c r="M64301" s="36"/>
      <c r="N64301" s="36"/>
    </row>
    <row r="64302" spans="12:14" x14ac:dyDescent="0.25">
      <c r="L64302" s="36"/>
      <c r="M64302" s="36"/>
      <c r="N64302" s="36"/>
    </row>
    <row r="64303" spans="12:14" x14ac:dyDescent="0.25">
      <c r="L64303" s="36"/>
      <c r="M64303" s="36"/>
      <c r="N64303" s="36"/>
    </row>
    <row r="64304" spans="12:14" x14ac:dyDescent="0.25">
      <c r="L64304" s="36"/>
      <c r="M64304" s="36"/>
      <c r="N64304" s="36"/>
    </row>
    <row r="64305" spans="12:14" x14ac:dyDescent="0.25">
      <c r="L64305" s="36"/>
      <c r="M64305" s="36"/>
      <c r="N64305" s="36"/>
    </row>
    <row r="64306" spans="12:14" x14ac:dyDescent="0.25">
      <c r="L64306" s="36"/>
      <c r="M64306" s="36"/>
      <c r="N64306" s="36"/>
    </row>
    <row r="64307" spans="12:14" x14ac:dyDescent="0.25">
      <c r="L64307" s="36"/>
      <c r="M64307" s="36"/>
      <c r="N64307" s="36"/>
    </row>
    <row r="64308" spans="12:14" x14ac:dyDescent="0.25">
      <c r="L64308" s="36"/>
      <c r="M64308" s="36"/>
      <c r="N64308" s="36"/>
    </row>
    <row r="64309" spans="12:14" x14ac:dyDescent="0.25">
      <c r="L64309" s="36"/>
      <c r="M64309" s="36"/>
      <c r="N64309" s="36"/>
    </row>
    <row r="64310" spans="12:14" x14ac:dyDescent="0.25">
      <c r="L64310" s="36"/>
      <c r="M64310" s="36"/>
      <c r="N64310" s="36"/>
    </row>
    <row r="64311" spans="12:14" x14ac:dyDescent="0.25">
      <c r="L64311" s="36"/>
      <c r="M64311" s="36"/>
      <c r="N64311" s="36"/>
    </row>
    <row r="64312" spans="12:14" x14ac:dyDescent="0.25">
      <c r="L64312" s="36"/>
      <c r="M64312" s="36"/>
      <c r="N64312" s="36"/>
    </row>
    <row r="64313" spans="12:14" x14ac:dyDescent="0.25">
      <c r="L64313" s="36"/>
      <c r="M64313" s="36"/>
      <c r="N64313" s="36"/>
    </row>
    <row r="64314" spans="12:14" x14ac:dyDescent="0.25">
      <c r="L64314" s="36"/>
      <c r="M64314" s="36"/>
      <c r="N64314" s="36"/>
    </row>
    <row r="64315" spans="12:14" x14ac:dyDescent="0.25">
      <c r="L64315" s="36"/>
      <c r="M64315" s="36"/>
      <c r="N64315" s="36"/>
    </row>
    <row r="64316" spans="12:14" x14ac:dyDescent="0.25">
      <c r="L64316" s="36"/>
      <c r="M64316" s="36"/>
      <c r="N64316" s="36"/>
    </row>
    <row r="64317" spans="12:14" x14ac:dyDescent="0.25">
      <c r="L64317" s="36"/>
      <c r="M64317" s="36"/>
      <c r="N64317" s="36"/>
    </row>
    <row r="64318" spans="12:14" x14ac:dyDescent="0.25">
      <c r="L64318" s="36"/>
      <c r="M64318" s="36"/>
      <c r="N64318" s="36"/>
    </row>
    <row r="64319" spans="12:14" x14ac:dyDescent="0.25">
      <c r="L64319" s="36"/>
      <c r="M64319" s="36"/>
      <c r="N64319" s="36"/>
    </row>
    <row r="64320" spans="12:14" x14ac:dyDescent="0.25">
      <c r="L64320" s="36"/>
      <c r="M64320" s="36"/>
      <c r="N64320" s="36"/>
    </row>
    <row r="64321" spans="12:14" x14ac:dyDescent="0.25">
      <c r="L64321" s="36"/>
      <c r="M64321" s="36"/>
      <c r="N64321" s="36"/>
    </row>
    <row r="64322" spans="12:14" x14ac:dyDescent="0.25">
      <c r="L64322" s="36"/>
      <c r="M64322" s="36"/>
      <c r="N64322" s="36"/>
    </row>
    <row r="64323" spans="12:14" x14ac:dyDescent="0.25">
      <c r="L64323" s="36"/>
      <c r="M64323" s="36"/>
      <c r="N64323" s="36"/>
    </row>
    <row r="64324" spans="12:14" x14ac:dyDescent="0.25">
      <c r="L64324" s="36"/>
      <c r="M64324" s="36"/>
      <c r="N64324" s="36"/>
    </row>
    <row r="64325" spans="12:14" x14ac:dyDescent="0.25">
      <c r="L64325" s="36"/>
      <c r="M64325" s="36"/>
      <c r="N64325" s="36"/>
    </row>
    <row r="64326" spans="12:14" x14ac:dyDescent="0.25">
      <c r="L64326" s="36"/>
      <c r="M64326" s="36"/>
      <c r="N64326" s="36"/>
    </row>
    <row r="64327" spans="12:14" x14ac:dyDescent="0.25">
      <c r="L64327" s="36"/>
      <c r="M64327" s="36"/>
      <c r="N64327" s="36"/>
    </row>
    <row r="64328" spans="12:14" x14ac:dyDescent="0.25">
      <c r="L64328" s="36"/>
      <c r="M64328" s="36"/>
      <c r="N64328" s="36"/>
    </row>
    <row r="64329" spans="12:14" x14ac:dyDescent="0.25">
      <c r="L64329" s="36"/>
      <c r="M64329" s="36"/>
      <c r="N64329" s="36"/>
    </row>
    <row r="64330" spans="12:14" x14ac:dyDescent="0.25">
      <c r="L64330" s="36"/>
      <c r="M64330" s="36"/>
      <c r="N64330" s="36"/>
    </row>
    <row r="64331" spans="12:14" x14ac:dyDescent="0.25">
      <c r="L64331" s="36"/>
      <c r="M64331" s="36"/>
      <c r="N64331" s="36"/>
    </row>
    <row r="64332" spans="12:14" x14ac:dyDescent="0.25">
      <c r="L64332" s="36"/>
      <c r="M64332" s="36"/>
      <c r="N64332" s="36"/>
    </row>
    <row r="64333" spans="12:14" x14ac:dyDescent="0.25">
      <c r="L64333" s="36"/>
      <c r="M64333" s="36"/>
      <c r="N64333" s="36"/>
    </row>
    <row r="64334" spans="12:14" x14ac:dyDescent="0.25">
      <c r="L64334" s="36"/>
      <c r="M64334" s="36"/>
      <c r="N64334" s="36"/>
    </row>
    <row r="64335" spans="12:14" x14ac:dyDescent="0.25">
      <c r="L64335" s="36"/>
      <c r="M64335" s="36"/>
      <c r="N64335" s="36"/>
    </row>
    <row r="64336" spans="12:14" x14ac:dyDescent="0.25">
      <c r="L64336" s="36"/>
      <c r="M64336" s="36"/>
      <c r="N64336" s="36"/>
    </row>
    <row r="64337" spans="12:14" x14ac:dyDescent="0.25">
      <c r="L64337" s="36"/>
      <c r="M64337" s="36"/>
      <c r="N64337" s="36"/>
    </row>
    <row r="64338" spans="12:14" x14ac:dyDescent="0.25">
      <c r="L64338" s="36"/>
      <c r="M64338" s="36"/>
      <c r="N64338" s="36"/>
    </row>
    <row r="64339" spans="12:14" x14ac:dyDescent="0.25">
      <c r="L64339" s="36"/>
      <c r="M64339" s="36"/>
      <c r="N64339" s="36"/>
    </row>
    <row r="64340" spans="12:14" x14ac:dyDescent="0.25">
      <c r="L64340" s="36"/>
      <c r="M64340" s="36"/>
      <c r="N64340" s="36"/>
    </row>
    <row r="64341" spans="12:14" x14ac:dyDescent="0.25">
      <c r="L64341" s="36"/>
      <c r="M64341" s="36"/>
      <c r="N64341" s="36"/>
    </row>
    <row r="64342" spans="12:14" x14ac:dyDescent="0.25">
      <c r="L64342" s="36"/>
      <c r="M64342" s="36"/>
      <c r="N64342" s="36"/>
    </row>
    <row r="64343" spans="12:14" x14ac:dyDescent="0.25">
      <c r="L64343" s="36"/>
      <c r="M64343" s="36"/>
      <c r="N64343" s="36"/>
    </row>
    <row r="64344" spans="12:14" x14ac:dyDescent="0.25">
      <c r="L64344" s="36"/>
      <c r="M64344" s="36"/>
      <c r="N64344" s="36"/>
    </row>
    <row r="64345" spans="12:14" x14ac:dyDescent="0.25">
      <c r="L64345" s="36"/>
      <c r="M64345" s="36"/>
      <c r="N64345" s="36"/>
    </row>
    <row r="64346" spans="12:14" x14ac:dyDescent="0.25">
      <c r="L64346" s="36"/>
      <c r="M64346" s="36"/>
      <c r="N64346" s="36"/>
    </row>
    <row r="64347" spans="12:14" x14ac:dyDescent="0.25">
      <c r="L64347" s="36"/>
      <c r="M64347" s="36"/>
      <c r="N64347" s="36"/>
    </row>
    <row r="64348" spans="12:14" x14ac:dyDescent="0.25">
      <c r="L64348" s="36"/>
      <c r="M64348" s="36"/>
      <c r="N64348" s="36"/>
    </row>
    <row r="64349" spans="12:14" x14ac:dyDescent="0.25">
      <c r="L64349" s="36"/>
      <c r="M64349" s="36"/>
      <c r="N64349" s="36"/>
    </row>
    <row r="64350" spans="12:14" x14ac:dyDescent="0.25">
      <c r="L64350" s="36"/>
      <c r="M64350" s="36"/>
      <c r="N64350" s="36"/>
    </row>
    <row r="64351" spans="12:14" x14ac:dyDescent="0.25">
      <c r="L64351" s="36"/>
      <c r="M64351" s="36"/>
      <c r="N64351" s="36"/>
    </row>
    <row r="64352" spans="12:14" x14ac:dyDescent="0.25">
      <c r="L64352" s="36"/>
      <c r="M64352" s="36"/>
      <c r="N64352" s="36"/>
    </row>
    <row r="64353" spans="12:14" x14ac:dyDescent="0.25">
      <c r="L64353" s="36"/>
      <c r="M64353" s="36"/>
      <c r="N64353" s="36"/>
    </row>
    <row r="64354" spans="12:14" x14ac:dyDescent="0.25">
      <c r="L64354" s="36"/>
      <c r="M64354" s="36"/>
      <c r="N64354" s="36"/>
    </row>
    <row r="64355" spans="12:14" x14ac:dyDescent="0.25">
      <c r="L64355" s="36"/>
      <c r="M64355" s="36"/>
      <c r="N64355" s="36"/>
    </row>
    <row r="64356" spans="12:14" x14ac:dyDescent="0.25">
      <c r="L64356" s="36"/>
      <c r="M64356" s="36"/>
      <c r="N64356" s="36"/>
    </row>
    <row r="64357" spans="12:14" x14ac:dyDescent="0.25">
      <c r="L64357" s="36"/>
      <c r="M64357" s="36"/>
      <c r="N64357" s="36"/>
    </row>
    <row r="64358" spans="12:14" x14ac:dyDescent="0.25">
      <c r="L64358" s="36"/>
      <c r="M64358" s="36"/>
      <c r="N64358" s="36"/>
    </row>
    <row r="64359" spans="12:14" x14ac:dyDescent="0.25">
      <c r="L64359" s="36"/>
      <c r="M64359" s="36"/>
      <c r="N64359" s="36"/>
    </row>
    <row r="64360" spans="12:14" x14ac:dyDescent="0.25">
      <c r="L64360" s="36"/>
      <c r="M64360" s="36"/>
      <c r="N64360" s="36"/>
    </row>
    <row r="64361" spans="12:14" x14ac:dyDescent="0.25">
      <c r="L64361" s="36"/>
      <c r="M64361" s="36"/>
      <c r="N64361" s="36"/>
    </row>
    <row r="64362" spans="12:14" x14ac:dyDescent="0.25">
      <c r="L64362" s="36"/>
      <c r="M64362" s="36"/>
      <c r="N64362" s="36"/>
    </row>
    <row r="64363" spans="12:14" x14ac:dyDescent="0.25">
      <c r="L64363" s="36"/>
      <c r="M64363" s="36"/>
      <c r="N64363" s="36"/>
    </row>
    <row r="64364" spans="12:14" x14ac:dyDescent="0.25">
      <c r="L64364" s="36"/>
      <c r="M64364" s="36"/>
      <c r="N64364" s="36"/>
    </row>
    <row r="64365" spans="12:14" x14ac:dyDescent="0.25">
      <c r="L64365" s="36"/>
      <c r="M64365" s="36"/>
      <c r="N64365" s="36"/>
    </row>
    <row r="64366" spans="12:14" x14ac:dyDescent="0.25">
      <c r="L64366" s="36"/>
      <c r="M64366" s="36"/>
      <c r="N64366" s="36"/>
    </row>
    <row r="64367" spans="12:14" x14ac:dyDescent="0.25">
      <c r="L64367" s="36"/>
      <c r="M64367" s="36"/>
      <c r="N64367" s="36"/>
    </row>
    <row r="64368" spans="12:14" x14ac:dyDescent="0.25">
      <c r="L64368" s="36"/>
      <c r="M64368" s="36"/>
      <c r="N64368" s="36"/>
    </row>
    <row r="64369" spans="12:14" x14ac:dyDescent="0.25">
      <c r="L64369" s="36"/>
      <c r="M64369" s="36"/>
      <c r="N64369" s="36"/>
    </row>
    <row r="64370" spans="12:14" x14ac:dyDescent="0.25">
      <c r="L64370" s="36"/>
      <c r="M64370" s="36"/>
      <c r="N64370" s="36"/>
    </row>
    <row r="64371" spans="12:14" x14ac:dyDescent="0.25">
      <c r="L64371" s="36"/>
      <c r="M64371" s="36"/>
      <c r="N64371" s="36"/>
    </row>
    <row r="64372" spans="12:14" x14ac:dyDescent="0.25">
      <c r="L64372" s="36"/>
      <c r="M64372" s="36"/>
      <c r="N64372" s="36"/>
    </row>
    <row r="64373" spans="12:14" x14ac:dyDescent="0.25">
      <c r="L64373" s="36"/>
      <c r="M64373" s="36"/>
      <c r="N64373" s="36"/>
    </row>
    <row r="64374" spans="12:14" x14ac:dyDescent="0.25">
      <c r="L64374" s="36"/>
      <c r="M64374" s="36"/>
      <c r="N64374" s="36"/>
    </row>
    <row r="64375" spans="12:14" x14ac:dyDescent="0.25">
      <c r="L64375" s="36"/>
      <c r="M64375" s="36"/>
      <c r="N64375" s="36"/>
    </row>
    <row r="64376" spans="12:14" x14ac:dyDescent="0.25">
      <c r="L64376" s="36"/>
      <c r="M64376" s="36"/>
      <c r="N64376" s="36"/>
    </row>
    <row r="64377" spans="12:14" x14ac:dyDescent="0.25">
      <c r="L64377" s="36"/>
      <c r="M64377" s="36"/>
      <c r="N64377" s="36"/>
    </row>
    <row r="64378" spans="12:14" x14ac:dyDescent="0.25">
      <c r="L64378" s="36"/>
      <c r="M64378" s="36"/>
      <c r="N64378" s="36"/>
    </row>
    <row r="64379" spans="12:14" x14ac:dyDescent="0.25">
      <c r="L64379" s="36"/>
      <c r="M64379" s="36"/>
      <c r="N64379" s="36"/>
    </row>
    <row r="64380" spans="12:14" x14ac:dyDescent="0.25">
      <c r="L64380" s="36"/>
      <c r="M64380" s="36"/>
      <c r="N64380" s="36"/>
    </row>
    <row r="64381" spans="12:14" x14ac:dyDescent="0.25">
      <c r="L64381" s="36"/>
      <c r="M64381" s="36"/>
      <c r="N64381" s="36"/>
    </row>
    <row r="64382" spans="12:14" x14ac:dyDescent="0.25">
      <c r="L64382" s="36"/>
      <c r="M64382" s="36"/>
      <c r="N64382" s="36"/>
    </row>
    <row r="64383" spans="12:14" x14ac:dyDescent="0.25">
      <c r="L64383" s="36"/>
      <c r="M64383" s="36"/>
      <c r="N64383" s="36"/>
    </row>
    <row r="64384" spans="12:14" x14ac:dyDescent="0.25">
      <c r="L64384" s="36"/>
      <c r="M64384" s="36"/>
      <c r="N64384" s="36"/>
    </row>
    <row r="64385" spans="12:14" x14ac:dyDescent="0.25">
      <c r="L64385" s="36"/>
      <c r="M64385" s="36"/>
      <c r="N64385" s="36"/>
    </row>
    <row r="64386" spans="12:14" x14ac:dyDescent="0.25">
      <c r="L64386" s="36"/>
      <c r="M64386" s="36"/>
      <c r="N64386" s="36"/>
    </row>
    <row r="64387" spans="12:14" x14ac:dyDescent="0.25">
      <c r="L64387" s="36"/>
      <c r="M64387" s="36"/>
      <c r="N64387" s="36"/>
    </row>
    <row r="64388" spans="12:14" x14ac:dyDescent="0.25">
      <c r="L64388" s="36"/>
      <c r="M64388" s="36"/>
      <c r="N64388" s="36"/>
    </row>
    <row r="64389" spans="12:14" x14ac:dyDescent="0.25">
      <c r="L64389" s="36"/>
      <c r="M64389" s="36"/>
      <c r="N64389" s="36"/>
    </row>
    <row r="64390" spans="12:14" x14ac:dyDescent="0.25">
      <c r="L64390" s="36"/>
      <c r="M64390" s="36"/>
      <c r="N64390" s="36"/>
    </row>
    <row r="64391" spans="12:14" x14ac:dyDescent="0.25">
      <c r="L64391" s="36"/>
      <c r="M64391" s="36"/>
      <c r="N64391" s="36"/>
    </row>
    <row r="64392" spans="12:14" x14ac:dyDescent="0.25">
      <c r="L64392" s="36"/>
      <c r="M64392" s="36"/>
      <c r="N64392" s="36"/>
    </row>
    <row r="64393" spans="12:14" x14ac:dyDescent="0.25">
      <c r="L64393" s="36"/>
      <c r="M64393" s="36"/>
      <c r="N64393" s="36"/>
    </row>
    <row r="64394" spans="12:14" x14ac:dyDescent="0.25">
      <c r="L64394" s="36"/>
      <c r="M64394" s="36"/>
      <c r="N64394" s="36"/>
    </row>
    <row r="64395" spans="12:14" x14ac:dyDescent="0.25">
      <c r="L64395" s="36"/>
      <c r="M64395" s="36"/>
      <c r="N64395" s="36"/>
    </row>
    <row r="64396" spans="12:14" x14ac:dyDescent="0.25">
      <c r="L64396" s="36"/>
      <c r="M64396" s="36"/>
      <c r="N64396" s="36"/>
    </row>
    <row r="64397" spans="12:14" x14ac:dyDescent="0.25">
      <c r="L64397" s="36"/>
      <c r="M64397" s="36"/>
      <c r="N64397" s="36"/>
    </row>
    <row r="64398" spans="12:14" x14ac:dyDescent="0.25">
      <c r="L64398" s="36"/>
      <c r="M64398" s="36"/>
      <c r="N64398" s="36"/>
    </row>
    <row r="64399" spans="12:14" x14ac:dyDescent="0.25">
      <c r="L64399" s="36"/>
      <c r="M64399" s="36"/>
      <c r="N64399" s="36"/>
    </row>
    <row r="64400" spans="12:14" x14ac:dyDescent="0.25">
      <c r="L64400" s="36"/>
      <c r="M64400" s="36"/>
      <c r="N64400" s="36"/>
    </row>
    <row r="64401" spans="12:14" x14ac:dyDescent="0.25">
      <c r="L64401" s="36"/>
      <c r="M64401" s="36"/>
      <c r="N64401" s="36"/>
    </row>
    <row r="64402" spans="12:14" x14ac:dyDescent="0.25">
      <c r="L64402" s="36"/>
      <c r="M64402" s="36"/>
      <c r="N64402" s="36"/>
    </row>
    <row r="64403" spans="12:14" x14ac:dyDescent="0.25">
      <c r="L64403" s="36"/>
      <c r="M64403" s="36"/>
      <c r="N64403" s="36"/>
    </row>
    <row r="64404" spans="12:14" x14ac:dyDescent="0.25">
      <c r="L64404" s="36"/>
      <c r="M64404" s="36"/>
      <c r="N64404" s="36"/>
    </row>
    <row r="64405" spans="12:14" x14ac:dyDescent="0.25">
      <c r="L64405" s="36"/>
      <c r="M64405" s="36"/>
      <c r="N64405" s="36"/>
    </row>
    <row r="64406" spans="12:14" x14ac:dyDescent="0.25">
      <c r="L64406" s="36"/>
      <c r="M64406" s="36"/>
      <c r="N64406" s="36"/>
    </row>
    <row r="64407" spans="12:14" x14ac:dyDescent="0.25">
      <c r="L64407" s="36"/>
      <c r="M64407" s="36"/>
      <c r="N64407" s="36"/>
    </row>
    <row r="64408" spans="12:14" x14ac:dyDescent="0.25">
      <c r="L64408" s="36"/>
      <c r="M64408" s="36"/>
      <c r="N64408" s="36"/>
    </row>
    <row r="64409" spans="12:14" x14ac:dyDescent="0.25">
      <c r="L64409" s="36"/>
      <c r="M64409" s="36"/>
      <c r="N64409" s="36"/>
    </row>
    <row r="64410" spans="12:14" x14ac:dyDescent="0.25">
      <c r="L64410" s="36"/>
      <c r="M64410" s="36"/>
      <c r="N64410" s="36"/>
    </row>
    <row r="64411" spans="12:14" x14ac:dyDescent="0.25">
      <c r="L64411" s="36"/>
      <c r="M64411" s="36"/>
      <c r="N64411" s="36"/>
    </row>
    <row r="64412" spans="12:14" x14ac:dyDescent="0.25">
      <c r="L64412" s="36"/>
      <c r="M64412" s="36"/>
      <c r="N64412" s="36"/>
    </row>
    <row r="64413" spans="12:14" x14ac:dyDescent="0.25">
      <c r="L64413" s="36"/>
      <c r="M64413" s="36"/>
      <c r="N64413" s="36"/>
    </row>
    <row r="64414" spans="12:14" x14ac:dyDescent="0.25">
      <c r="L64414" s="36"/>
      <c r="M64414" s="36"/>
      <c r="N64414" s="36"/>
    </row>
    <row r="64415" spans="12:14" x14ac:dyDescent="0.25">
      <c r="L64415" s="36"/>
      <c r="M64415" s="36"/>
      <c r="N64415" s="36"/>
    </row>
    <row r="64416" spans="12:14" x14ac:dyDescent="0.25">
      <c r="L64416" s="36"/>
      <c r="M64416" s="36"/>
      <c r="N64416" s="36"/>
    </row>
    <row r="64417" spans="12:14" x14ac:dyDescent="0.25">
      <c r="L64417" s="36"/>
      <c r="M64417" s="36"/>
      <c r="N64417" s="36"/>
    </row>
    <row r="64418" spans="12:14" x14ac:dyDescent="0.25">
      <c r="L64418" s="36"/>
      <c r="M64418" s="36"/>
      <c r="N64418" s="36"/>
    </row>
    <row r="64419" spans="12:14" x14ac:dyDescent="0.25">
      <c r="L64419" s="36"/>
      <c r="M64419" s="36"/>
      <c r="N64419" s="36"/>
    </row>
    <row r="64420" spans="12:14" x14ac:dyDescent="0.25">
      <c r="L64420" s="36"/>
      <c r="M64420" s="36"/>
      <c r="N64420" s="36"/>
    </row>
    <row r="64421" spans="12:14" x14ac:dyDescent="0.25">
      <c r="L64421" s="36"/>
      <c r="M64421" s="36"/>
      <c r="N64421" s="36"/>
    </row>
    <row r="64422" spans="12:14" x14ac:dyDescent="0.25">
      <c r="L64422" s="36"/>
      <c r="M64422" s="36"/>
      <c r="N64422" s="36"/>
    </row>
    <row r="64423" spans="12:14" x14ac:dyDescent="0.25">
      <c r="L64423" s="36"/>
      <c r="M64423" s="36"/>
      <c r="N64423" s="36"/>
    </row>
    <row r="64424" spans="12:14" x14ac:dyDescent="0.25">
      <c r="L64424" s="36"/>
      <c r="M64424" s="36"/>
      <c r="N64424" s="36"/>
    </row>
    <row r="64425" spans="12:14" x14ac:dyDescent="0.25">
      <c r="L64425" s="36"/>
      <c r="M64425" s="36"/>
      <c r="N64425" s="36"/>
    </row>
    <row r="64426" spans="12:14" x14ac:dyDescent="0.25">
      <c r="L64426" s="36"/>
      <c r="M64426" s="36"/>
      <c r="N64426" s="36"/>
    </row>
    <row r="64427" spans="12:14" x14ac:dyDescent="0.25">
      <c r="L64427" s="36"/>
      <c r="M64427" s="36"/>
      <c r="N64427" s="36"/>
    </row>
    <row r="64428" spans="12:14" x14ac:dyDescent="0.25">
      <c r="L64428" s="36"/>
      <c r="M64428" s="36"/>
      <c r="N64428" s="36"/>
    </row>
    <row r="64429" spans="12:14" x14ac:dyDescent="0.25">
      <c r="L64429" s="36"/>
      <c r="M64429" s="36"/>
      <c r="N64429" s="36"/>
    </row>
    <row r="64430" spans="12:14" x14ac:dyDescent="0.25">
      <c r="L64430" s="36"/>
      <c r="M64430" s="36"/>
      <c r="N64430" s="36"/>
    </row>
    <row r="64431" spans="12:14" x14ac:dyDescent="0.25">
      <c r="L64431" s="36"/>
      <c r="M64431" s="36"/>
      <c r="N64431" s="36"/>
    </row>
    <row r="64432" spans="12:14" x14ac:dyDescent="0.25">
      <c r="L64432" s="36"/>
      <c r="M64432" s="36"/>
      <c r="N64432" s="36"/>
    </row>
    <row r="64433" spans="12:14" x14ac:dyDescent="0.25">
      <c r="L64433" s="36"/>
      <c r="M64433" s="36"/>
      <c r="N64433" s="36"/>
    </row>
    <row r="64434" spans="12:14" x14ac:dyDescent="0.25">
      <c r="L64434" s="36"/>
      <c r="M64434" s="36"/>
      <c r="N64434" s="36"/>
    </row>
    <row r="64435" spans="12:14" x14ac:dyDescent="0.25">
      <c r="L64435" s="36"/>
      <c r="M64435" s="36"/>
      <c r="N64435" s="36"/>
    </row>
    <row r="64436" spans="12:14" x14ac:dyDescent="0.25">
      <c r="L64436" s="36"/>
      <c r="M64436" s="36"/>
      <c r="N64436" s="36"/>
    </row>
    <row r="64437" spans="12:14" x14ac:dyDescent="0.25">
      <c r="L64437" s="36"/>
      <c r="M64437" s="36"/>
      <c r="N64437" s="36"/>
    </row>
    <row r="64438" spans="12:14" x14ac:dyDescent="0.25">
      <c r="L64438" s="36"/>
      <c r="M64438" s="36"/>
      <c r="N64438" s="36"/>
    </row>
    <row r="64439" spans="12:14" x14ac:dyDescent="0.25">
      <c r="L64439" s="36"/>
      <c r="M64439" s="36"/>
      <c r="N64439" s="36"/>
    </row>
    <row r="64440" spans="12:14" x14ac:dyDescent="0.25">
      <c r="L64440" s="36"/>
      <c r="M64440" s="36"/>
      <c r="N64440" s="36"/>
    </row>
    <row r="64441" spans="12:14" x14ac:dyDescent="0.25">
      <c r="L64441" s="36"/>
      <c r="M64441" s="36"/>
      <c r="N64441" s="36"/>
    </row>
    <row r="64442" spans="12:14" x14ac:dyDescent="0.25">
      <c r="L64442" s="36"/>
      <c r="M64442" s="36"/>
      <c r="N64442" s="36"/>
    </row>
    <row r="64443" spans="12:14" x14ac:dyDescent="0.25">
      <c r="L64443" s="36"/>
      <c r="M64443" s="36"/>
      <c r="N64443" s="36"/>
    </row>
    <row r="64444" spans="12:14" x14ac:dyDescent="0.25">
      <c r="L64444" s="36"/>
      <c r="M64444" s="36"/>
      <c r="N64444" s="36"/>
    </row>
    <row r="64445" spans="12:14" x14ac:dyDescent="0.25">
      <c r="L64445" s="36"/>
      <c r="M64445" s="36"/>
      <c r="N64445" s="36"/>
    </row>
    <row r="64446" spans="12:14" x14ac:dyDescent="0.25">
      <c r="L64446" s="36"/>
      <c r="M64446" s="36"/>
      <c r="N64446" s="36"/>
    </row>
    <row r="64447" spans="12:14" x14ac:dyDescent="0.25">
      <c r="L64447" s="36"/>
      <c r="M64447" s="36"/>
      <c r="N64447" s="36"/>
    </row>
    <row r="64448" spans="12:14" x14ac:dyDescent="0.25">
      <c r="L64448" s="36"/>
      <c r="M64448" s="36"/>
      <c r="N64448" s="36"/>
    </row>
    <row r="64449" spans="12:14" x14ac:dyDescent="0.25">
      <c r="L64449" s="36"/>
      <c r="M64449" s="36"/>
      <c r="N64449" s="36"/>
    </row>
    <row r="64450" spans="12:14" x14ac:dyDescent="0.25">
      <c r="L64450" s="36"/>
      <c r="M64450" s="36"/>
      <c r="N64450" s="36"/>
    </row>
    <row r="64451" spans="12:14" x14ac:dyDescent="0.25">
      <c r="L64451" s="36"/>
      <c r="M64451" s="36"/>
      <c r="N64451" s="36"/>
    </row>
    <row r="64452" spans="12:14" x14ac:dyDescent="0.25">
      <c r="L64452" s="36"/>
      <c r="M64452" s="36"/>
      <c r="N64452" s="36"/>
    </row>
    <row r="64453" spans="12:14" x14ac:dyDescent="0.25">
      <c r="L64453" s="36"/>
      <c r="M64453" s="36"/>
      <c r="N64453" s="36"/>
    </row>
    <row r="64454" spans="12:14" x14ac:dyDescent="0.25">
      <c r="L64454" s="36"/>
      <c r="M64454" s="36"/>
      <c r="N64454" s="36"/>
    </row>
    <row r="64455" spans="12:14" x14ac:dyDescent="0.25">
      <c r="L64455" s="36"/>
      <c r="M64455" s="36"/>
      <c r="N64455" s="36"/>
    </row>
    <row r="64456" spans="12:14" x14ac:dyDescent="0.25">
      <c r="L64456" s="36"/>
      <c r="M64456" s="36"/>
      <c r="N64456" s="36"/>
    </row>
    <row r="64457" spans="12:14" x14ac:dyDescent="0.25">
      <c r="L64457" s="36"/>
      <c r="M64457" s="36"/>
      <c r="N64457" s="36"/>
    </row>
    <row r="64458" spans="12:14" x14ac:dyDescent="0.25">
      <c r="L64458" s="36"/>
      <c r="M64458" s="36"/>
      <c r="N64458" s="36"/>
    </row>
    <row r="64459" spans="12:14" x14ac:dyDescent="0.25">
      <c r="L64459" s="36"/>
      <c r="M64459" s="36"/>
      <c r="N64459" s="36"/>
    </row>
    <row r="64460" spans="12:14" x14ac:dyDescent="0.25">
      <c r="L64460" s="36"/>
      <c r="M64460" s="36"/>
      <c r="N64460" s="36"/>
    </row>
    <row r="64461" spans="12:14" x14ac:dyDescent="0.25">
      <c r="L64461" s="36"/>
      <c r="M64461" s="36"/>
      <c r="N64461" s="36"/>
    </row>
    <row r="64462" spans="12:14" x14ac:dyDescent="0.25">
      <c r="L64462" s="36"/>
      <c r="M64462" s="36"/>
      <c r="N64462" s="36"/>
    </row>
    <row r="64463" spans="12:14" x14ac:dyDescent="0.25">
      <c r="L64463" s="36"/>
      <c r="M64463" s="36"/>
      <c r="N64463" s="36"/>
    </row>
    <row r="64464" spans="12:14" x14ac:dyDescent="0.25">
      <c r="L64464" s="36"/>
      <c r="M64464" s="36"/>
      <c r="N64464" s="36"/>
    </row>
    <row r="64465" spans="12:14" x14ac:dyDescent="0.25">
      <c r="L64465" s="36"/>
      <c r="M64465" s="36"/>
      <c r="N64465" s="36"/>
    </row>
    <row r="64466" spans="12:14" x14ac:dyDescent="0.25">
      <c r="L64466" s="36"/>
      <c r="M64466" s="36"/>
      <c r="N64466" s="36"/>
    </row>
    <row r="64467" spans="12:14" x14ac:dyDescent="0.25">
      <c r="L64467" s="36"/>
      <c r="M64467" s="36"/>
      <c r="N64467" s="36"/>
    </row>
    <row r="64468" spans="12:14" x14ac:dyDescent="0.25">
      <c r="L64468" s="36"/>
      <c r="M64468" s="36"/>
      <c r="N64468" s="36"/>
    </row>
    <row r="64469" spans="12:14" x14ac:dyDescent="0.25">
      <c r="L64469" s="36"/>
      <c r="M64469" s="36"/>
      <c r="N64469" s="36"/>
    </row>
    <row r="64470" spans="12:14" x14ac:dyDescent="0.25">
      <c r="L64470" s="36"/>
      <c r="M64470" s="36"/>
      <c r="N64470" s="36"/>
    </row>
    <row r="64471" spans="12:14" x14ac:dyDescent="0.25">
      <c r="L64471" s="36"/>
      <c r="M64471" s="36"/>
      <c r="N64471" s="36"/>
    </row>
    <row r="64472" spans="12:14" x14ac:dyDescent="0.25">
      <c r="L64472" s="36"/>
      <c r="M64472" s="36"/>
      <c r="N64472" s="36"/>
    </row>
    <row r="64473" spans="12:14" x14ac:dyDescent="0.25">
      <c r="L64473" s="36"/>
      <c r="M64473" s="36"/>
      <c r="N64473" s="36"/>
    </row>
    <row r="64474" spans="12:14" x14ac:dyDescent="0.25">
      <c r="L64474" s="36"/>
      <c r="M64474" s="36"/>
      <c r="N64474" s="36"/>
    </row>
    <row r="64475" spans="12:14" x14ac:dyDescent="0.25">
      <c r="L64475" s="36"/>
      <c r="M64475" s="36"/>
      <c r="N64475" s="36"/>
    </row>
    <row r="64476" spans="12:14" x14ac:dyDescent="0.25">
      <c r="L64476" s="36"/>
      <c r="M64476" s="36"/>
      <c r="N64476" s="36"/>
    </row>
    <row r="64477" spans="12:14" x14ac:dyDescent="0.25">
      <c r="L64477" s="36"/>
      <c r="M64477" s="36"/>
      <c r="N64477" s="36"/>
    </row>
    <row r="64478" spans="12:14" x14ac:dyDescent="0.25">
      <c r="L64478" s="36"/>
      <c r="M64478" s="36"/>
      <c r="N64478" s="36"/>
    </row>
    <row r="64479" spans="12:14" x14ac:dyDescent="0.25">
      <c r="L64479" s="36"/>
      <c r="M64479" s="36"/>
      <c r="N64479" s="36"/>
    </row>
    <row r="64480" spans="12:14" x14ac:dyDescent="0.25">
      <c r="L64480" s="36"/>
      <c r="M64480" s="36"/>
      <c r="N64480" s="36"/>
    </row>
    <row r="64481" spans="12:14" x14ac:dyDescent="0.25">
      <c r="L64481" s="36"/>
      <c r="M64481" s="36"/>
      <c r="N64481" s="36"/>
    </row>
    <row r="64482" spans="12:14" x14ac:dyDescent="0.25">
      <c r="L64482" s="36"/>
      <c r="M64482" s="36"/>
      <c r="N64482" s="36"/>
    </row>
    <row r="64483" spans="12:14" x14ac:dyDescent="0.25">
      <c r="L64483" s="36"/>
      <c r="M64483" s="36"/>
      <c r="N64483" s="36"/>
    </row>
    <row r="64484" spans="12:14" x14ac:dyDescent="0.25">
      <c r="L64484" s="36"/>
      <c r="M64484" s="36"/>
      <c r="N64484" s="36"/>
    </row>
    <row r="64485" spans="12:14" x14ac:dyDescent="0.25">
      <c r="L64485" s="36"/>
      <c r="M64485" s="36"/>
      <c r="N64485" s="36"/>
    </row>
    <row r="64486" spans="12:14" x14ac:dyDescent="0.25">
      <c r="L64486" s="36"/>
      <c r="M64486" s="36"/>
      <c r="N64486" s="36"/>
    </row>
    <row r="64487" spans="12:14" x14ac:dyDescent="0.25">
      <c r="L64487" s="36"/>
      <c r="M64487" s="36"/>
      <c r="N64487" s="36"/>
    </row>
    <row r="64488" spans="12:14" x14ac:dyDescent="0.25">
      <c r="L64488" s="36"/>
      <c r="M64488" s="36"/>
      <c r="N64488" s="36"/>
    </row>
    <row r="64489" spans="12:14" x14ac:dyDescent="0.25">
      <c r="L64489" s="36"/>
      <c r="M64489" s="36"/>
      <c r="N64489" s="36"/>
    </row>
    <row r="64490" spans="12:14" x14ac:dyDescent="0.25">
      <c r="L64490" s="36"/>
      <c r="M64490" s="36"/>
      <c r="N64490" s="36"/>
    </row>
    <row r="64491" spans="12:14" x14ac:dyDescent="0.25">
      <c r="L64491" s="36"/>
      <c r="M64491" s="36"/>
      <c r="N64491" s="36"/>
    </row>
    <row r="64492" spans="12:14" x14ac:dyDescent="0.25">
      <c r="L64492" s="36"/>
      <c r="M64492" s="36"/>
      <c r="N64492" s="36"/>
    </row>
    <row r="64493" spans="12:14" x14ac:dyDescent="0.25">
      <c r="L64493" s="36"/>
      <c r="M64493" s="36"/>
      <c r="N64493" s="36"/>
    </row>
    <row r="64494" spans="12:14" x14ac:dyDescent="0.25">
      <c r="L64494" s="36"/>
      <c r="M64494" s="36"/>
      <c r="N64494" s="36"/>
    </row>
    <row r="64495" spans="12:14" x14ac:dyDescent="0.25">
      <c r="L64495" s="36"/>
      <c r="M64495" s="36"/>
      <c r="N64495" s="36"/>
    </row>
    <row r="64496" spans="12:14" x14ac:dyDescent="0.25">
      <c r="L64496" s="36"/>
      <c r="M64496" s="36"/>
      <c r="N64496" s="36"/>
    </row>
    <row r="64497" spans="12:14" x14ac:dyDescent="0.25">
      <c r="L64497" s="36"/>
      <c r="M64497" s="36"/>
      <c r="N64497" s="36"/>
    </row>
    <row r="64498" spans="12:14" x14ac:dyDescent="0.25">
      <c r="L64498" s="36"/>
      <c r="M64498" s="36"/>
      <c r="N64498" s="36"/>
    </row>
    <row r="64499" spans="12:14" x14ac:dyDescent="0.25">
      <c r="L64499" s="36"/>
      <c r="M64499" s="36"/>
      <c r="N64499" s="36"/>
    </row>
    <row r="64500" spans="12:14" x14ac:dyDescent="0.25">
      <c r="L64500" s="36"/>
      <c r="M64500" s="36"/>
      <c r="N64500" s="36"/>
    </row>
    <row r="64501" spans="12:14" x14ac:dyDescent="0.25">
      <c r="L64501" s="36"/>
      <c r="M64501" s="36"/>
      <c r="N64501" s="36"/>
    </row>
    <row r="64502" spans="12:14" x14ac:dyDescent="0.25">
      <c r="L64502" s="36"/>
      <c r="M64502" s="36"/>
      <c r="N64502" s="36"/>
    </row>
    <row r="64503" spans="12:14" x14ac:dyDescent="0.25">
      <c r="L64503" s="36"/>
      <c r="M64503" s="36"/>
      <c r="N64503" s="36"/>
    </row>
    <row r="64504" spans="12:14" x14ac:dyDescent="0.25">
      <c r="L64504" s="36"/>
      <c r="M64504" s="36"/>
      <c r="N64504" s="36"/>
    </row>
    <row r="64505" spans="12:14" x14ac:dyDescent="0.25">
      <c r="L64505" s="36"/>
      <c r="M64505" s="36"/>
      <c r="N64505" s="36"/>
    </row>
    <row r="64506" spans="12:14" x14ac:dyDescent="0.25">
      <c r="L64506" s="36"/>
      <c r="M64506" s="36"/>
      <c r="N64506" s="36"/>
    </row>
    <row r="64507" spans="12:14" x14ac:dyDescent="0.25">
      <c r="L64507" s="36"/>
      <c r="M64507" s="36"/>
      <c r="N64507" s="36"/>
    </row>
    <row r="64508" spans="12:14" x14ac:dyDescent="0.25">
      <c r="L64508" s="36"/>
      <c r="M64508" s="36"/>
      <c r="N64508" s="36"/>
    </row>
    <row r="64509" spans="12:14" x14ac:dyDescent="0.25">
      <c r="L64509" s="36"/>
      <c r="M64509" s="36"/>
      <c r="N64509" s="36"/>
    </row>
    <row r="64510" spans="12:14" x14ac:dyDescent="0.25">
      <c r="L64510" s="36"/>
      <c r="M64510" s="36"/>
      <c r="N64510" s="36"/>
    </row>
    <row r="64511" spans="12:14" x14ac:dyDescent="0.25">
      <c r="L64511" s="36"/>
      <c r="M64511" s="36"/>
      <c r="N64511" s="36"/>
    </row>
    <row r="64512" spans="12:14" x14ac:dyDescent="0.25">
      <c r="L64512" s="36"/>
      <c r="M64512" s="36"/>
      <c r="N64512" s="36"/>
    </row>
    <row r="64513" spans="12:14" x14ac:dyDescent="0.25">
      <c r="L64513" s="36"/>
      <c r="M64513" s="36"/>
      <c r="N64513" s="36"/>
    </row>
    <row r="64514" spans="12:14" x14ac:dyDescent="0.25">
      <c r="L64514" s="36"/>
      <c r="M64514" s="36"/>
      <c r="N64514" s="36"/>
    </row>
    <row r="64515" spans="12:14" x14ac:dyDescent="0.25">
      <c r="L64515" s="36"/>
      <c r="M64515" s="36"/>
      <c r="N64515" s="36"/>
    </row>
    <row r="64516" spans="12:14" x14ac:dyDescent="0.25">
      <c r="L64516" s="36"/>
      <c r="M64516" s="36"/>
      <c r="N64516" s="36"/>
    </row>
    <row r="64517" spans="12:14" x14ac:dyDescent="0.25">
      <c r="L64517" s="36"/>
      <c r="M64517" s="36"/>
      <c r="N64517" s="36"/>
    </row>
    <row r="64518" spans="12:14" x14ac:dyDescent="0.25">
      <c r="L64518" s="36"/>
      <c r="M64518" s="36"/>
      <c r="N64518" s="36"/>
    </row>
    <row r="64519" spans="12:14" x14ac:dyDescent="0.25">
      <c r="L64519" s="36"/>
      <c r="M64519" s="36"/>
      <c r="N64519" s="36"/>
    </row>
    <row r="64520" spans="12:14" x14ac:dyDescent="0.25">
      <c r="L64520" s="36"/>
      <c r="M64520" s="36"/>
      <c r="N64520" s="36"/>
    </row>
    <row r="64521" spans="12:14" x14ac:dyDescent="0.25">
      <c r="L64521" s="36"/>
      <c r="M64521" s="36"/>
      <c r="N64521" s="36"/>
    </row>
    <row r="64522" spans="12:14" x14ac:dyDescent="0.25">
      <c r="L64522" s="36"/>
      <c r="M64522" s="36"/>
      <c r="N64522" s="36"/>
    </row>
    <row r="64523" spans="12:14" x14ac:dyDescent="0.25">
      <c r="L64523" s="36"/>
      <c r="M64523" s="36"/>
      <c r="N64523" s="36"/>
    </row>
    <row r="64524" spans="12:14" x14ac:dyDescent="0.25">
      <c r="L64524" s="36"/>
      <c r="M64524" s="36"/>
      <c r="N64524" s="36"/>
    </row>
    <row r="64525" spans="12:14" x14ac:dyDescent="0.25">
      <c r="L64525" s="36"/>
      <c r="M64525" s="36"/>
      <c r="N64525" s="36"/>
    </row>
    <row r="64526" spans="12:14" x14ac:dyDescent="0.25">
      <c r="L64526" s="36"/>
      <c r="M64526" s="36"/>
      <c r="N64526" s="36"/>
    </row>
    <row r="64527" spans="12:14" x14ac:dyDescent="0.25">
      <c r="L64527" s="36"/>
      <c r="M64527" s="36"/>
      <c r="N64527" s="36"/>
    </row>
    <row r="64528" spans="12:14" x14ac:dyDescent="0.25">
      <c r="L64528" s="36"/>
      <c r="M64528" s="36"/>
      <c r="N64528" s="36"/>
    </row>
    <row r="64529" spans="12:14" x14ac:dyDescent="0.25">
      <c r="L64529" s="36"/>
      <c r="M64529" s="36"/>
      <c r="N64529" s="36"/>
    </row>
    <row r="64530" spans="12:14" x14ac:dyDescent="0.25">
      <c r="L64530" s="36"/>
      <c r="M64530" s="36"/>
      <c r="N64530" s="36"/>
    </row>
    <row r="64531" spans="12:14" x14ac:dyDescent="0.25">
      <c r="L64531" s="36"/>
      <c r="M64531" s="36"/>
      <c r="N64531" s="36"/>
    </row>
    <row r="64532" spans="12:14" x14ac:dyDescent="0.25">
      <c r="L64532" s="36"/>
      <c r="M64532" s="36"/>
      <c r="N64532" s="36"/>
    </row>
    <row r="64533" spans="12:14" x14ac:dyDescent="0.25">
      <c r="L64533" s="36"/>
      <c r="M64533" s="36"/>
      <c r="N64533" s="36"/>
    </row>
    <row r="64534" spans="12:14" x14ac:dyDescent="0.25">
      <c r="L64534" s="36"/>
      <c r="M64534" s="36"/>
      <c r="N64534" s="36"/>
    </row>
    <row r="64535" spans="12:14" x14ac:dyDescent="0.25">
      <c r="L64535" s="36"/>
      <c r="M64535" s="36"/>
      <c r="N64535" s="36"/>
    </row>
    <row r="64536" spans="12:14" x14ac:dyDescent="0.25">
      <c r="L64536" s="36"/>
      <c r="M64536" s="36"/>
      <c r="N64536" s="36"/>
    </row>
    <row r="64537" spans="12:14" x14ac:dyDescent="0.25">
      <c r="L64537" s="36"/>
      <c r="M64537" s="36"/>
      <c r="N64537" s="36"/>
    </row>
    <row r="64538" spans="12:14" x14ac:dyDescent="0.25">
      <c r="L64538" s="36"/>
      <c r="M64538" s="36"/>
      <c r="N64538" s="36"/>
    </row>
    <row r="64539" spans="12:14" x14ac:dyDescent="0.25">
      <c r="L64539" s="36"/>
      <c r="M64539" s="36"/>
      <c r="N64539" s="36"/>
    </row>
    <row r="64540" spans="12:14" x14ac:dyDescent="0.25">
      <c r="L64540" s="36"/>
      <c r="M64540" s="36"/>
      <c r="N64540" s="36"/>
    </row>
    <row r="64541" spans="12:14" x14ac:dyDescent="0.25">
      <c r="L64541" s="36"/>
      <c r="M64541" s="36"/>
      <c r="N64541" s="36"/>
    </row>
    <row r="64542" spans="12:14" x14ac:dyDescent="0.25">
      <c r="L64542" s="36"/>
      <c r="M64542" s="36"/>
      <c r="N64542" s="36"/>
    </row>
    <row r="64543" spans="12:14" x14ac:dyDescent="0.25">
      <c r="L64543" s="36"/>
      <c r="M64543" s="36"/>
      <c r="N64543" s="36"/>
    </row>
    <row r="64544" spans="12:14" x14ac:dyDescent="0.25">
      <c r="L64544" s="36"/>
      <c r="M64544" s="36"/>
      <c r="N64544" s="36"/>
    </row>
    <row r="64545" spans="12:14" x14ac:dyDescent="0.25">
      <c r="L64545" s="36"/>
      <c r="M64545" s="36"/>
      <c r="N64545" s="36"/>
    </row>
    <row r="64546" spans="12:14" x14ac:dyDescent="0.25">
      <c r="L64546" s="36"/>
      <c r="M64546" s="36"/>
      <c r="N64546" s="36"/>
    </row>
    <row r="64547" spans="12:14" x14ac:dyDescent="0.25">
      <c r="L64547" s="36"/>
      <c r="M64547" s="36"/>
      <c r="N64547" s="36"/>
    </row>
    <row r="64548" spans="12:14" x14ac:dyDescent="0.25">
      <c r="L64548" s="36"/>
      <c r="M64548" s="36"/>
      <c r="N64548" s="36"/>
    </row>
    <row r="64549" spans="12:14" x14ac:dyDescent="0.25">
      <c r="L64549" s="36"/>
      <c r="M64549" s="36"/>
      <c r="N64549" s="36"/>
    </row>
    <row r="64550" spans="12:14" x14ac:dyDescent="0.25">
      <c r="L64550" s="36"/>
      <c r="M64550" s="36"/>
      <c r="N64550" s="36"/>
    </row>
    <row r="64551" spans="12:14" x14ac:dyDescent="0.25">
      <c r="L64551" s="36"/>
      <c r="M64551" s="36"/>
      <c r="N64551" s="36"/>
    </row>
    <row r="64552" spans="12:14" x14ac:dyDescent="0.25">
      <c r="L64552" s="36"/>
      <c r="M64552" s="36"/>
      <c r="N64552" s="36"/>
    </row>
    <row r="64553" spans="12:14" x14ac:dyDescent="0.25">
      <c r="L64553" s="36"/>
      <c r="M64553" s="36"/>
      <c r="N64553" s="36"/>
    </row>
    <row r="64554" spans="12:14" x14ac:dyDescent="0.25">
      <c r="L64554" s="36"/>
      <c r="M64554" s="36"/>
      <c r="N64554" s="36"/>
    </row>
    <row r="64555" spans="12:14" x14ac:dyDescent="0.25">
      <c r="L64555" s="36"/>
      <c r="M64555" s="36"/>
      <c r="N64555" s="36"/>
    </row>
    <row r="64556" spans="12:14" x14ac:dyDescent="0.25">
      <c r="L64556" s="36"/>
      <c r="M64556" s="36"/>
      <c r="N64556" s="36"/>
    </row>
    <row r="64557" spans="12:14" x14ac:dyDescent="0.25">
      <c r="L64557" s="36"/>
      <c r="M64557" s="36"/>
      <c r="N64557" s="36"/>
    </row>
    <row r="64558" spans="12:14" x14ac:dyDescent="0.25">
      <c r="L64558" s="36"/>
      <c r="M64558" s="36"/>
      <c r="N64558" s="36"/>
    </row>
    <row r="64559" spans="12:14" x14ac:dyDescent="0.25">
      <c r="L64559" s="36"/>
      <c r="M64559" s="36"/>
      <c r="N64559" s="36"/>
    </row>
    <row r="64560" spans="12:14" x14ac:dyDescent="0.25">
      <c r="L64560" s="36"/>
      <c r="M64560" s="36"/>
      <c r="N64560" s="36"/>
    </row>
    <row r="64561" spans="12:14" x14ac:dyDescent="0.25">
      <c r="L64561" s="36"/>
      <c r="M64561" s="36"/>
      <c r="N64561" s="36"/>
    </row>
    <row r="64562" spans="12:14" x14ac:dyDescent="0.25">
      <c r="L64562" s="36"/>
      <c r="M64562" s="36"/>
      <c r="N64562" s="36"/>
    </row>
    <row r="64563" spans="12:14" x14ac:dyDescent="0.25">
      <c r="L64563" s="36"/>
      <c r="M64563" s="36"/>
      <c r="N64563" s="36"/>
    </row>
    <row r="64564" spans="12:14" x14ac:dyDescent="0.25">
      <c r="L64564" s="36"/>
      <c r="M64564" s="36"/>
      <c r="N64564" s="36"/>
    </row>
    <row r="64565" spans="12:14" x14ac:dyDescent="0.25">
      <c r="L64565" s="36"/>
      <c r="M64565" s="36"/>
      <c r="N64565" s="36"/>
    </row>
    <row r="64566" spans="12:14" x14ac:dyDescent="0.25">
      <c r="L64566" s="36"/>
      <c r="M64566" s="36"/>
      <c r="N64566" s="36"/>
    </row>
    <row r="64567" spans="12:14" x14ac:dyDescent="0.25">
      <c r="L64567" s="36"/>
      <c r="M64567" s="36"/>
      <c r="N64567" s="36"/>
    </row>
    <row r="64568" spans="12:14" x14ac:dyDescent="0.25">
      <c r="L64568" s="36"/>
      <c r="M64568" s="36"/>
      <c r="N64568" s="36"/>
    </row>
    <row r="64569" spans="12:14" x14ac:dyDescent="0.25">
      <c r="L64569" s="36"/>
      <c r="M64569" s="36"/>
      <c r="N64569" s="36"/>
    </row>
    <row r="64570" spans="12:14" x14ac:dyDescent="0.25">
      <c r="L64570" s="36"/>
      <c r="M64570" s="36"/>
      <c r="N64570" s="36"/>
    </row>
    <row r="64571" spans="12:14" x14ac:dyDescent="0.25">
      <c r="L64571" s="36"/>
      <c r="M64571" s="36"/>
      <c r="N64571" s="36"/>
    </row>
    <row r="64572" spans="12:14" x14ac:dyDescent="0.25">
      <c r="L64572" s="36"/>
      <c r="M64572" s="36"/>
      <c r="N64572" s="36"/>
    </row>
    <row r="64573" spans="12:14" x14ac:dyDescent="0.25">
      <c r="L64573" s="36"/>
      <c r="M64573" s="36"/>
      <c r="N64573" s="36"/>
    </row>
    <row r="64574" spans="12:14" x14ac:dyDescent="0.25">
      <c r="L64574" s="36"/>
      <c r="M64574" s="36"/>
      <c r="N64574" s="36"/>
    </row>
    <row r="64575" spans="12:14" x14ac:dyDescent="0.25">
      <c r="L64575" s="36"/>
      <c r="M64575" s="36"/>
      <c r="N64575" s="36"/>
    </row>
    <row r="64576" spans="12:14" x14ac:dyDescent="0.25">
      <c r="L64576" s="36"/>
      <c r="M64576" s="36"/>
      <c r="N64576" s="36"/>
    </row>
    <row r="64577" spans="12:14" x14ac:dyDescent="0.25">
      <c r="L64577" s="36"/>
      <c r="M64577" s="36"/>
      <c r="N64577" s="36"/>
    </row>
    <row r="64578" spans="12:14" x14ac:dyDescent="0.25">
      <c r="L64578" s="36"/>
      <c r="M64578" s="36"/>
      <c r="N64578" s="36"/>
    </row>
    <row r="64579" spans="12:14" x14ac:dyDescent="0.25">
      <c r="L64579" s="36"/>
      <c r="M64579" s="36"/>
      <c r="N64579" s="36"/>
    </row>
    <row r="64580" spans="12:14" x14ac:dyDescent="0.25">
      <c r="L64580" s="36"/>
      <c r="M64580" s="36"/>
      <c r="N64580" s="36"/>
    </row>
    <row r="64581" spans="12:14" x14ac:dyDescent="0.25">
      <c r="L64581" s="36"/>
      <c r="M64581" s="36"/>
      <c r="N64581" s="36"/>
    </row>
    <row r="64582" spans="12:14" x14ac:dyDescent="0.25">
      <c r="L64582" s="36"/>
      <c r="M64582" s="36"/>
      <c r="N64582" s="36"/>
    </row>
    <row r="64583" spans="12:14" x14ac:dyDescent="0.25">
      <c r="L64583" s="36"/>
      <c r="M64583" s="36"/>
      <c r="N64583" s="36"/>
    </row>
    <row r="64584" spans="12:14" x14ac:dyDescent="0.25">
      <c r="L64584" s="36"/>
      <c r="M64584" s="36"/>
      <c r="N64584" s="36"/>
    </row>
    <row r="64585" spans="12:14" x14ac:dyDescent="0.25">
      <c r="L64585" s="36"/>
      <c r="M64585" s="36"/>
      <c r="N64585" s="36"/>
    </row>
    <row r="64586" spans="12:14" x14ac:dyDescent="0.25">
      <c r="L64586" s="36"/>
      <c r="M64586" s="36"/>
      <c r="N64586" s="36"/>
    </row>
    <row r="64587" spans="12:14" x14ac:dyDescent="0.25">
      <c r="L64587" s="36"/>
      <c r="M64587" s="36"/>
      <c r="N64587" s="36"/>
    </row>
    <row r="64588" spans="12:14" x14ac:dyDescent="0.25">
      <c r="L64588" s="36"/>
      <c r="M64588" s="36"/>
      <c r="N64588" s="36"/>
    </row>
    <row r="64589" spans="12:14" x14ac:dyDescent="0.25">
      <c r="L64589" s="36"/>
      <c r="M64589" s="36"/>
      <c r="N64589" s="36"/>
    </row>
    <row r="64590" spans="12:14" x14ac:dyDescent="0.25">
      <c r="L64590" s="36"/>
      <c r="M64590" s="36"/>
      <c r="N64590" s="36"/>
    </row>
    <row r="64591" spans="12:14" x14ac:dyDescent="0.25">
      <c r="L64591" s="36"/>
      <c r="M64591" s="36"/>
      <c r="N64591" s="36"/>
    </row>
    <row r="64592" spans="12:14" x14ac:dyDescent="0.25">
      <c r="L64592" s="36"/>
      <c r="M64592" s="36"/>
      <c r="N64592" s="36"/>
    </row>
    <row r="64593" spans="12:14" x14ac:dyDescent="0.25">
      <c r="L64593" s="36"/>
      <c r="M64593" s="36"/>
      <c r="N64593" s="36"/>
    </row>
    <row r="64594" spans="12:14" x14ac:dyDescent="0.25">
      <c r="L64594" s="36"/>
      <c r="M64594" s="36"/>
      <c r="N64594" s="36"/>
    </row>
    <row r="64595" spans="12:14" x14ac:dyDescent="0.25">
      <c r="L64595" s="36"/>
      <c r="M64595" s="36"/>
      <c r="N64595" s="36"/>
    </row>
    <row r="64596" spans="12:14" x14ac:dyDescent="0.25">
      <c r="L64596" s="36"/>
      <c r="M64596" s="36"/>
      <c r="N64596" s="36"/>
    </row>
    <row r="64597" spans="12:14" x14ac:dyDescent="0.25">
      <c r="L64597" s="36"/>
      <c r="M64597" s="36"/>
      <c r="N64597" s="36"/>
    </row>
    <row r="64598" spans="12:14" x14ac:dyDescent="0.25">
      <c r="L64598" s="36"/>
      <c r="M64598" s="36"/>
      <c r="N64598" s="36"/>
    </row>
    <row r="64599" spans="12:14" x14ac:dyDescent="0.25">
      <c r="L64599" s="36"/>
      <c r="M64599" s="36"/>
      <c r="N64599" s="36"/>
    </row>
    <row r="64600" spans="12:14" x14ac:dyDescent="0.25">
      <c r="L64600" s="36"/>
      <c r="M64600" s="36"/>
      <c r="N64600" s="36"/>
    </row>
    <row r="64601" spans="12:14" x14ac:dyDescent="0.25">
      <c r="L64601" s="36"/>
      <c r="M64601" s="36"/>
      <c r="N64601" s="36"/>
    </row>
    <row r="64602" spans="12:14" x14ac:dyDescent="0.25">
      <c r="L64602" s="36"/>
      <c r="M64602" s="36"/>
      <c r="N64602" s="36"/>
    </row>
    <row r="64603" spans="12:14" x14ac:dyDescent="0.25">
      <c r="L64603" s="36"/>
      <c r="M64603" s="36"/>
      <c r="N64603" s="36"/>
    </row>
    <row r="64604" spans="12:14" x14ac:dyDescent="0.25">
      <c r="L64604" s="36"/>
      <c r="M64604" s="36"/>
      <c r="N64604" s="36"/>
    </row>
    <row r="64605" spans="12:14" x14ac:dyDescent="0.25">
      <c r="L64605" s="36"/>
      <c r="M64605" s="36"/>
      <c r="N64605" s="36"/>
    </row>
    <row r="64606" spans="12:14" x14ac:dyDescent="0.25">
      <c r="L64606" s="36"/>
      <c r="M64606" s="36"/>
      <c r="N64606" s="36"/>
    </row>
    <row r="64607" spans="12:14" x14ac:dyDescent="0.25">
      <c r="L64607" s="36"/>
      <c r="M64607" s="36"/>
      <c r="N64607" s="36"/>
    </row>
    <row r="64608" spans="12:14" x14ac:dyDescent="0.25">
      <c r="L64608" s="36"/>
      <c r="M64608" s="36"/>
      <c r="N64608" s="36"/>
    </row>
    <row r="64609" spans="12:14" x14ac:dyDescent="0.25">
      <c r="L64609" s="36"/>
      <c r="M64609" s="36"/>
      <c r="N64609" s="36"/>
    </row>
    <row r="64610" spans="12:14" x14ac:dyDescent="0.25">
      <c r="L64610" s="36"/>
      <c r="M64610" s="36"/>
      <c r="N64610" s="36"/>
    </row>
    <row r="64611" spans="12:14" x14ac:dyDescent="0.25">
      <c r="L64611" s="36"/>
      <c r="M64611" s="36"/>
      <c r="N64611" s="36"/>
    </row>
    <row r="64612" spans="12:14" x14ac:dyDescent="0.25">
      <c r="L64612" s="36"/>
      <c r="M64612" s="36"/>
      <c r="N64612" s="36"/>
    </row>
    <row r="64613" spans="12:14" x14ac:dyDescent="0.25">
      <c r="L64613" s="36"/>
      <c r="M64613" s="36"/>
      <c r="N64613" s="36"/>
    </row>
    <row r="64614" spans="12:14" x14ac:dyDescent="0.25">
      <c r="L64614" s="36"/>
      <c r="M64614" s="36"/>
      <c r="N64614" s="36"/>
    </row>
    <row r="64615" spans="12:14" x14ac:dyDescent="0.25">
      <c r="L64615" s="36"/>
      <c r="M64615" s="36"/>
      <c r="N64615" s="36"/>
    </row>
    <row r="64616" spans="12:14" x14ac:dyDescent="0.25">
      <c r="L64616" s="36"/>
      <c r="M64616" s="36"/>
      <c r="N64616" s="36"/>
    </row>
    <row r="64617" spans="12:14" x14ac:dyDescent="0.25">
      <c r="L64617" s="36"/>
      <c r="M64617" s="36"/>
      <c r="N64617" s="36"/>
    </row>
    <row r="64618" spans="12:14" x14ac:dyDescent="0.25">
      <c r="L64618" s="36"/>
      <c r="M64618" s="36"/>
      <c r="N64618" s="36"/>
    </row>
    <row r="64619" spans="12:14" x14ac:dyDescent="0.25">
      <c r="L64619" s="36"/>
      <c r="M64619" s="36"/>
      <c r="N64619" s="36"/>
    </row>
    <row r="64620" spans="12:14" x14ac:dyDescent="0.25">
      <c r="L64620" s="36"/>
      <c r="M64620" s="36"/>
      <c r="N64620" s="36"/>
    </row>
    <row r="64621" spans="12:14" x14ac:dyDescent="0.25">
      <c r="L64621" s="36"/>
      <c r="M64621" s="36"/>
      <c r="N64621" s="36"/>
    </row>
    <row r="64622" spans="12:14" x14ac:dyDescent="0.25">
      <c r="L64622" s="36"/>
      <c r="M64622" s="36"/>
      <c r="N64622" s="36"/>
    </row>
    <row r="64623" spans="12:14" x14ac:dyDescent="0.25">
      <c r="L64623" s="36"/>
      <c r="M64623" s="36"/>
      <c r="N64623" s="36"/>
    </row>
    <row r="64624" spans="12:14" x14ac:dyDescent="0.25">
      <c r="L64624" s="36"/>
      <c r="M64624" s="36"/>
      <c r="N64624" s="36"/>
    </row>
    <row r="64625" spans="12:14" x14ac:dyDescent="0.25">
      <c r="L64625" s="36"/>
      <c r="M64625" s="36"/>
      <c r="N64625" s="36"/>
    </row>
    <row r="64626" spans="12:14" x14ac:dyDescent="0.25">
      <c r="L64626" s="36"/>
      <c r="M64626" s="36"/>
      <c r="N64626" s="36"/>
    </row>
    <row r="64627" spans="12:14" x14ac:dyDescent="0.25">
      <c r="L64627" s="36"/>
      <c r="M64627" s="36"/>
      <c r="N64627" s="36"/>
    </row>
    <row r="64628" spans="12:14" x14ac:dyDescent="0.25">
      <c r="L64628" s="36"/>
      <c r="M64628" s="36"/>
      <c r="N64628" s="36"/>
    </row>
    <row r="64629" spans="12:14" x14ac:dyDescent="0.25">
      <c r="L64629" s="36"/>
      <c r="M64629" s="36"/>
      <c r="N64629" s="36"/>
    </row>
    <row r="64630" spans="12:14" x14ac:dyDescent="0.25">
      <c r="L64630" s="36"/>
      <c r="M64630" s="36"/>
      <c r="N64630" s="36"/>
    </row>
    <row r="64631" spans="12:14" x14ac:dyDescent="0.25">
      <c r="L64631" s="36"/>
      <c r="M64631" s="36"/>
      <c r="N64631" s="36"/>
    </row>
    <row r="64632" spans="12:14" x14ac:dyDescent="0.25">
      <c r="L64632" s="36"/>
      <c r="M64632" s="36"/>
      <c r="N64632" s="36"/>
    </row>
    <row r="64633" spans="12:14" x14ac:dyDescent="0.25">
      <c r="L64633" s="36"/>
      <c r="M64633" s="36"/>
      <c r="N64633" s="36"/>
    </row>
    <row r="64634" spans="12:14" x14ac:dyDescent="0.25">
      <c r="L64634" s="36"/>
      <c r="M64634" s="36"/>
      <c r="N64634" s="36"/>
    </row>
    <row r="64635" spans="12:14" x14ac:dyDescent="0.25">
      <c r="L64635" s="36"/>
      <c r="M64635" s="36"/>
      <c r="N64635" s="36"/>
    </row>
    <row r="64636" spans="12:14" x14ac:dyDescent="0.25">
      <c r="L64636" s="36"/>
      <c r="M64636" s="36"/>
      <c r="N64636" s="36"/>
    </row>
    <row r="64637" spans="12:14" x14ac:dyDescent="0.25">
      <c r="L64637" s="36"/>
      <c r="M64637" s="36"/>
      <c r="N64637" s="36"/>
    </row>
    <row r="64638" spans="12:14" x14ac:dyDescent="0.25">
      <c r="L64638" s="36"/>
      <c r="M64638" s="36"/>
      <c r="N64638" s="36"/>
    </row>
    <row r="64639" spans="12:14" x14ac:dyDescent="0.25">
      <c r="L64639" s="36"/>
      <c r="M64639" s="36"/>
      <c r="N64639" s="36"/>
    </row>
    <row r="64640" spans="12:14" x14ac:dyDescent="0.25">
      <c r="L64640" s="36"/>
      <c r="M64640" s="36"/>
      <c r="N64640" s="36"/>
    </row>
    <row r="64641" spans="12:14" x14ac:dyDescent="0.25">
      <c r="L64641" s="36"/>
      <c r="M64641" s="36"/>
      <c r="N64641" s="36"/>
    </row>
    <row r="64642" spans="12:14" x14ac:dyDescent="0.25">
      <c r="L64642" s="36"/>
      <c r="M64642" s="36"/>
      <c r="N64642" s="36"/>
    </row>
    <row r="64643" spans="12:14" x14ac:dyDescent="0.25">
      <c r="L64643" s="36"/>
      <c r="M64643" s="36"/>
      <c r="N64643" s="36"/>
    </row>
    <row r="64644" spans="12:14" x14ac:dyDescent="0.25">
      <c r="L64644" s="36"/>
      <c r="M64644" s="36"/>
      <c r="N64644" s="36"/>
    </row>
    <row r="64645" spans="12:14" x14ac:dyDescent="0.25">
      <c r="L64645" s="36"/>
      <c r="M64645" s="36"/>
      <c r="N64645" s="36"/>
    </row>
    <row r="64646" spans="12:14" x14ac:dyDescent="0.25">
      <c r="L64646" s="36"/>
      <c r="M64646" s="36"/>
      <c r="N64646" s="36"/>
    </row>
    <row r="64647" spans="12:14" x14ac:dyDescent="0.25">
      <c r="L64647" s="36"/>
      <c r="M64647" s="36"/>
      <c r="N64647" s="36"/>
    </row>
    <row r="64648" spans="12:14" x14ac:dyDescent="0.25">
      <c r="L64648" s="36"/>
      <c r="M64648" s="36"/>
      <c r="N64648" s="36"/>
    </row>
    <row r="64649" spans="12:14" x14ac:dyDescent="0.25">
      <c r="L64649" s="36"/>
      <c r="M64649" s="36"/>
      <c r="N64649" s="36"/>
    </row>
    <row r="64650" spans="12:14" x14ac:dyDescent="0.25">
      <c r="L64650" s="36"/>
      <c r="M64650" s="36"/>
      <c r="N64650" s="36"/>
    </row>
    <row r="64651" spans="12:14" x14ac:dyDescent="0.25">
      <c r="L64651" s="36"/>
      <c r="M64651" s="36"/>
      <c r="N64651" s="36"/>
    </row>
    <row r="64652" spans="12:14" x14ac:dyDescent="0.25">
      <c r="L64652" s="36"/>
      <c r="M64652" s="36"/>
      <c r="N64652" s="36"/>
    </row>
    <row r="64653" spans="12:14" x14ac:dyDescent="0.25">
      <c r="L64653" s="36"/>
      <c r="M64653" s="36"/>
      <c r="N64653" s="36"/>
    </row>
    <row r="64654" spans="12:14" x14ac:dyDescent="0.25">
      <c r="L64654" s="36"/>
      <c r="M64654" s="36"/>
      <c r="N64654" s="36"/>
    </row>
    <row r="64655" spans="12:14" x14ac:dyDescent="0.25">
      <c r="L64655" s="36"/>
      <c r="M64655" s="36"/>
      <c r="N64655" s="36"/>
    </row>
    <row r="64656" spans="12:14" x14ac:dyDescent="0.25">
      <c r="L64656" s="36"/>
      <c r="M64656" s="36"/>
      <c r="N64656" s="36"/>
    </row>
    <row r="64657" spans="12:14" x14ac:dyDescent="0.25">
      <c r="L64657" s="36"/>
      <c r="M64657" s="36"/>
      <c r="N64657" s="36"/>
    </row>
    <row r="64658" spans="12:14" x14ac:dyDescent="0.25">
      <c r="L64658" s="36"/>
      <c r="M64658" s="36"/>
      <c r="N64658" s="36"/>
    </row>
    <row r="64659" spans="12:14" x14ac:dyDescent="0.25">
      <c r="L64659" s="36"/>
      <c r="M64659" s="36"/>
      <c r="N64659" s="36"/>
    </row>
    <row r="64660" spans="12:14" x14ac:dyDescent="0.25">
      <c r="L64660" s="36"/>
      <c r="M64660" s="36"/>
      <c r="N64660" s="36"/>
    </row>
    <row r="64661" spans="12:14" x14ac:dyDescent="0.25">
      <c r="L64661" s="36"/>
      <c r="M64661" s="36"/>
      <c r="N64661" s="36"/>
    </row>
    <row r="64662" spans="12:14" x14ac:dyDescent="0.25">
      <c r="L64662" s="36"/>
      <c r="M64662" s="36"/>
      <c r="N64662" s="36"/>
    </row>
    <row r="64663" spans="12:14" x14ac:dyDescent="0.25">
      <c r="L64663" s="36"/>
      <c r="M64663" s="36"/>
      <c r="N64663" s="36"/>
    </row>
    <row r="64664" spans="12:14" x14ac:dyDescent="0.25">
      <c r="L64664" s="36"/>
      <c r="M64664" s="36"/>
      <c r="N64664" s="36"/>
    </row>
    <row r="64665" spans="12:14" x14ac:dyDescent="0.25">
      <c r="L64665" s="36"/>
      <c r="M64665" s="36"/>
      <c r="N64665" s="36"/>
    </row>
    <row r="64666" spans="12:14" x14ac:dyDescent="0.25">
      <c r="L64666" s="36"/>
      <c r="M64666" s="36"/>
      <c r="N64666" s="36"/>
    </row>
    <row r="64667" spans="12:14" x14ac:dyDescent="0.25">
      <c r="L64667" s="36"/>
      <c r="M64667" s="36"/>
      <c r="N64667" s="36"/>
    </row>
    <row r="64668" spans="12:14" x14ac:dyDescent="0.25">
      <c r="L64668" s="36"/>
      <c r="M64668" s="36"/>
      <c r="N64668" s="36"/>
    </row>
    <row r="64669" spans="12:14" x14ac:dyDescent="0.25">
      <c r="L64669" s="36"/>
      <c r="M64669" s="36"/>
      <c r="N64669" s="36"/>
    </row>
    <row r="64670" spans="12:14" x14ac:dyDescent="0.25">
      <c r="L64670" s="36"/>
      <c r="M64670" s="36"/>
      <c r="N64670" s="36"/>
    </row>
    <row r="64671" spans="12:14" x14ac:dyDescent="0.25">
      <c r="L64671" s="36"/>
      <c r="M64671" s="36"/>
      <c r="N64671" s="36"/>
    </row>
    <row r="64672" spans="12:14" x14ac:dyDescent="0.25">
      <c r="L64672" s="36"/>
      <c r="M64672" s="36"/>
      <c r="N64672" s="36"/>
    </row>
    <row r="64673" spans="12:14" x14ac:dyDescent="0.25">
      <c r="L64673" s="36"/>
      <c r="M64673" s="36"/>
      <c r="N64673" s="36"/>
    </row>
    <row r="64674" spans="12:14" x14ac:dyDescent="0.25">
      <c r="L64674" s="36"/>
      <c r="M64674" s="36"/>
      <c r="N64674" s="36"/>
    </row>
    <row r="64675" spans="12:14" x14ac:dyDescent="0.25">
      <c r="L64675" s="36"/>
      <c r="M64675" s="36"/>
      <c r="N64675" s="36"/>
    </row>
    <row r="64676" spans="12:14" x14ac:dyDescent="0.25">
      <c r="L64676" s="36"/>
      <c r="M64676" s="36"/>
      <c r="N64676" s="36"/>
    </row>
    <row r="64677" spans="12:14" x14ac:dyDescent="0.25">
      <c r="L64677" s="36"/>
      <c r="M64677" s="36"/>
      <c r="N64677" s="36"/>
    </row>
    <row r="64678" spans="12:14" x14ac:dyDescent="0.25">
      <c r="L64678" s="36"/>
      <c r="M64678" s="36"/>
      <c r="N64678" s="36"/>
    </row>
    <row r="64679" spans="12:14" x14ac:dyDescent="0.25">
      <c r="L64679" s="36"/>
      <c r="M64679" s="36"/>
      <c r="N64679" s="36"/>
    </row>
    <row r="64680" spans="12:14" x14ac:dyDescent="0.25">
      <c r="L64680" s="36"/>
      <c r="M64680" s="36"/>
      <c r="N64680" s="36"/>
    </row>
    <row r="64681" spans="12:14" x14ac:dyDescent="0.25">
      <c r="L64681" s="36"/>
      <c r="M64681" s="36"/>
      <c r="N64681" s="36"/>
    </row>
    <row r="64682" spans="12:14" x14ac:dyDescent="0.25">
      <c r="L64682" s="36"/>
      <c r="M64682" s="36"/>
      <c r="N64682" s="36"/>
    </row>
    <row r="64683" spans="12:14" x14ac:dyDescent="0.25">
      <c r="L64683" s="36"/>
      <c r="M64683" s="36"/>
      <c r="N64683" s="36"/>
    </row>
    <row r="64684" spans="12:14" x14ac:dyDescent="0.25">
      <c r="L64684" s="36"/>
      <c r="M64684" s="36"/>
      <c r="N64684" s="36"/>
    </row>
    <row r="64685" spans="12:14" x14ac:dyDescent="0.25">
      <c r="L64685" s="36"/>
      <c r="M64685" s="36"/>
      <c r="N64685" s="36"/>
    </row>
    <row r="64686" spans="12:14" x14ac:dyDescent="0.25">
      <c r="L64686" s="36"/>
      <c r="M64686" s="36"/>
      <c r="N64686" s="36"/>
    </row>
    <row r="64687" spans="12:14" x14ac:dyDescent="0.25">
      <c r="L64687" s="36"/>
      <c r="M64687" s="36"/>
      <c r="N64687" s="36"/>
    </row>
    <row r="64688" spans="12:14" x14ac:dyDescent="0.25">
      <c r="L64688" s="36"/>
      <c r="M64688" s="36"/>
      <c r="N64688" s="36"/>
    </row>
    <row r="64689" spans="12:14" x14ac:dyDescent="0.25">
      <c r="L64689" s="36"/>
      <c r="M64689" s="36"/>
      <c r="N64689" s="36"/>
    </row>
    <row r="64690" spans="12:14" x14ac:dyDescent="0.25">
      <c r="L64690" s="36"/>
      <c r="M64690" s="36"/>
      <c r="N64690" s="36"/>
    </row>
    <row r="64691" spans="12:14" x14ac:dyDescent="0.25">
      <c r="L64691" s="36"/>
      <c r="M64691" s="36"/>
      <c r="N64691" s="36"/>
    </row>
    <row r="64692" spans="12:14" x14ac:dyDescent="0.25">
      <c r="L64692" s="36"/>
      <c r="M64692" s="36"/>
      <c r="N64692" s="36"/>
    </row>
    <row r="64693" spans="12:14" x14ac:dyDescent="0.25">
      <c r="L64693" s="36"/>
      <c r="M64693" s="36"/>
      <c r="N64693" s="36"/>
    </row>
    <row r="64694" spans="12:14" x14ac:dyDescent="0.25">
      <c r="L64694" s="36"/>
      <c r="M64694" s="36"/>
      <c r="N64694" s="36"/>
    </row>
    <row r="64695" spans="12:14" x14ac:dyDescent="0.25">
      <c r="L64695" s="36"/>
      <c r="M64695" s="36"/>
      <c r="N64695" s="36"/>
    </row>
    <row r="64696" spans="12:14" x14ac:dyDescent="0.25">
      <c r="L64696" s="36"/>
      <c r="M64696" s="36"/>
      <c r="N64696" s="36"/>
    </row>
    <row r="64697" spans="12:14" x14ac:dyDescent="0.25">
      <c r="L64697" s="36"/>
      <c r="M64697" s="36"/>
      <c r="N64697" s="36"/>
    </row>
    <row r="64698" spans="12:14" x14ac:dyDescent="0.25">
      <c r="L64698" s="36"/>
      <c r="M64698" s="36"/>
      <c r="N64698" s="36"/>
    </row>
    <row r="64699" spans="12:14" x14ac:dyDescent="0.25">
      <c r="L64699" s="36"/>
      <c r="M64699" s="36"/>
      <c r="N64699" s="36"/>
    </row>
    <row r="64700" spans="12:14" x14ac:dyDescent="0.25">
      <c r="L64700" s="36"/>
      <c r="M64700" s="36"/>
      <c r="N64700" s="36"/>
    </row>
    <row r="64701" spans="12:14" x14ac:dyDescent="0.25">
      <c r="L64701" s="36"/>
      <c r="M64701" s="36"/>
      <c r="N64701" s="36"/>
    </row>
    <row r="64702" spans="12:14" x14ac:dyDescent="0.25">
      <c r="L64702" s="36"/>
      <c r="M64702" s="36"/>
      <c r="N64702" s="36"/>
    </row>
    <row r="64703" spans="12:14" x14ac:dyDescent="0.25">
      <c r="L64703" s="36"/>
      <c r="M64703" s="36"/>
      <c r="N64703" s="36"/>
    </row>
    <row r="64704" spans="12:14" x14ac:dyDescent="0.25">
      <c r="L64704" s="36"/>
      <c r="M64704" s="36"/>
      <c r="N64704" s="36"/>
    </row>
    <row r="64705" spans="12:14" x14ac:dyDescent="0.25">
      <c r="L64705" s="36"/>
      <c r="M64705" s="36"/>
      <c r="N64705" s="36"/>
    </row>
    <row r="64706" spans="12:14" x14ac:dyDescent="0.25">
      <c r="L64706" s="36"/>
      <c r="M64706" s="36"/>
      <c r="N64706" s="36"/>
    </row>
    <row r="64707" spans="12:14" x14ac:dyDescent="0.25">
      <c r="L64707" s="36"/>
      <c r="M64707" s="36"/>
      <c r="N64707" s="36"/>
    </row>
    <row r="64708" spans="12:14" x14ac:dyDescent="0.25">
      <c r="L64708" s="36"/>
      <c r="M64708" s="36"/>
      <c r="N64708" s="36"/>
    </row>
    <row r="64709" spans="12:14" x14ac:dyDescent="0.25">
      <c r="L64709" s="36"/>
      <c r="M64709" s="36"/>
      <c r="N64709" s="36"/>
    </row>
    <row r="64710" spans="12:14" x14ac:dyDescent="0.25">
      <c r="L64710" s="36"/>
      <c r="M64710" s="36"/>
      <c r="N64710" s="36"/>
    </row>
    <row r="64711" spans="12:14" x14ac:dyDescent="0.25">
      <c r="L64711" s="36"/>
      <c r="M64711" s="36"/>
      <c r="N64711" s="36"/>
    </row>
    <row r="64712" spans="12:14" x14ac:dyDescent="0.25">
      <c r="L64712" s="36"/>
      <c r="M64712" s="36"/>
      <c r="N64712" s="36"/>
    </row>
    <row r="64713" spans="12:14" x14ac:dyDescent="0.25">
      <c r="L64713" s="36"/>
      <c r="M64713" s="36"/>
      <c r="N64713" s="36"/>
    </row>
    <row r="64714" spans="12:14" x14ac:dyDescent="0.25">
      <c r="L64714" s="36"/>
      <c r="M64714" s="36"/>
      <c r="N64714" s="36"/>
    </row>
    <row r="64715" spans="12:14" x14ac:dyDescent="0.25">
      <c r="L64715" s="36"/>
      <c r="M64715" s="36"/>
      <c r="N64715" s="36"/>
    </row>
    <row r="64716" spans="12:14" x14ac:dyDescent="0.25">
      <c r="L64716" s="36"/>
      <c r="M64716" s="36"/>
      <c r="N64716" s="36"/>
    </row>
    <row r="64717" spans="12:14" x14ac:dyDescent="0.25">
      <c r="L64717" s="36"/>
      <c r="M64717" s="36"/>
      <c r="N64717" s="36"/>
    </row>
    <row r="64718" spans="12:14" x14ac:dyDescent="0.25">
      <c r="L64718" s="36"/>
      <c r="M64718" s="36"/>
      <c r="N64718" s="36"/>
    </row>
    <row r="64719" spans="12:14" x14ac:dyDescent="0.25">
      <c r="L64719" s="36"/>
      <c r="M64719" s="36"/>
      <c r="N64719" s="36"/>
    </row>
    <row r="64720" spans="12:14" x14ac:dyDescent="0.25">
      <c r="L64720" s="36"/>
      <c r="M64720" s="36"/>
      <c r="N64720" s="36"/>
    </row>
    <row r="64721" spans="12:14" x14ac:dyDescent="0.25">
      <c r="L64721" s="36"/>
      <c r="M64721" s="36"/>
      <c r="N64721" s="36"/>
    </row>
    <row r="64722" spans="12:14" x14ac:dyDescent="0.25">
      <c r="L64722" s="36"/>
      <c r="M64722" s="36"/>
      <c r="N64722" s="36"/>
    </row>
    <row r="64723" spans="12:14" x14ac:dyDescent="0.25">
      <c r="L64723" s="36"/>
      <c r="M64723" s="36"/>
      <c r="N64723" s="36"/>
    </row>
    <row r="64724" spans="12:14" x14ac:dyDescent="0.25">
      <c r="L64724" s="36"/>
      <c r="M64724" s="36"/>
      <c r="N64724" s="36"/>
    </row>
    <row r="64725" spans="12:14" x14ac:dyDescent="0.25">
      <c r="L64725" s="36"/>
      <c r="M64725" s="36"/>
      <c r="N64725" s="36"/>
    </row>
    <row r="64726" spans="12:14" x14ac:dyDescent="0.25">
      <c r="L64726" s="36"/>
      <c r="M64726" s="36"/>
      <c r="N64726" s="36"/>
    </row>
    <row r="64727" spans="12:14" x14ac:dyDescent="0.25">
      <c r="L64727" s="36"/>
      <c r="M64727" s="36"/>
      <c r="N64727" s="36"/>
    </row>
    <row r="64728" spans="12:14" x14ac:dyDescent="0.25">
      <c r="L64728" s="36"/>
      <c r="M64728" s="36"/>
      <c r="N64728" s="36"/>
    </row>
    <row r="64729" spans="12:14" x14ac:dyDescent="0.25">
      <c r="L64729" s="36"/>
      <c r="M64729" s="36"/>
      <c r="N64729" s="36"/>
    </row>
    <row r="64730" spans="12:14" x14ac:dyDescent="0.25">
      <c r="L64730" s="36"/>
      <c r="M64730" s="36"/>
      <c r="N64730" s="36"/>
    </row>
    <row r="64731" spans="12:14" x14ac:dyDescent="0.25">
      <c r="L64731" s="36"/>
      <c r="M64731" s="36"/>
      <c r="N64731" s="36"/>
    </row>
    <row r="64732" spans="12:14" x14ac:dyDescent="0.25">
      <c r="L64732" s="36"/>
      <c r="M64732" s="36"/>
      <c r="N64732" s="36"/>
    </row>
    <row r="64733" spans="12:14" x14ac:dyDescent="0.25">
      <c r="L64733" s="36"/>
      <c r="M64733" s="36"/>
      <c r="N64733" s="36"/>
    </row>
    <row r="64734" spans="12:14" x14ac:dyDescent="0.25">
      <c r="L64734" s="36"/>
      <c r="M64734" s="36"/>
      <c r="N64734" s="36"/>
    </row>
    <row r="64735" spans="12:14" x14ac:dyDescent="0.25">
      <c r="L64735" s="36"/>
      <c r="M64735" s="36"/>
      <c r="N64735" s="36"/>
    </row>
    <row r="64736" spans="12:14" x14ac:dyDescent="0.25">
      <c r="L64736" s="36"/>
      <c r="M64736" s="36"/>
      <c r="N64736" s="36"/>
    </row>
    <row r="64737" spans="12:14" x14ac:dyDescent="0.25">
      <c r="L64737" s="36"/>
      <c r="M64737" s="36"/>
      <c r="N64737" s="36"/>
    </row>
    <row r="64738" spans="12:14" x14ac:dyDescent="0.25">
      <c r="L64738" s="36"/>
      <c r="M64738" s="36"/>
      <c r="N64738" s="36"/>
    </row>
    <row r="64739" spans="12:14" x14ac:dyDescent="0.25">
      <c r="L64739" s="36"/>
      <c r="M64739" s="36"/>
      <c r="N64739" s="36"/>
    </row>
    <row r="64740" spans="12:14" x14ac:dyDescent="0.25">
      <c r="L64740" s="36"/>
      <c r="M64740" s="36"/>
      <c r="N64740" s="36"/>
    </row>
    <row r="64741" spans="12:14" x14ac:dyDescent="0.25">
      <c r="L64741" s="36"/>
      <c r="M64741" s="36"/>
      <c r="N64741" s="36"/>
    </row>
    <row r="64742" spans="12:14" x14ac:dyDescent="0.25">
      <c r="L64742" s="36"/>
      <c r="M64742" s="36"/>
      <c r="N64742" s="36"/>
    </row>
    <row r="64743" spans="12:14" x14ac:dyDescent="0.25">
      <c r="L64743" s="36"/>
      <c r="M64743" s="36"/>
      <c r="N64743" s="36"/>
    </row>
    <row r="64744" spans="12:14" x14ac:dyDescent="0.25">
      <c r="L64744" s="36"/>
      <c r="M64744" s="36"/>
      <c r="N64744" s="36"/>
    </row>
    <row r="64745" spans="12:14" x14ac:dyDescent="0.25">
      <c r="L64745" s="36"/>
      <c r="M64745" s="36"/>
      <c r="N64745" s="36"/>
    </row>
    <row r="64746" spans="12:14" x14ac:dyDescent="0.25">
      <c r="L64746" s="36"/>
      <c r="M64746" s="36"/>
      <c r="N64746" s="36"/>
    </row>
    <row r="64747" spans="12:14" x14ac:dyDescent="0.25">
      <c r="L64747" s="36"/>
      <c r="M64747" s="36"/>
      <c r="N64747" s="36"/>
    </row>
    <row r="64748" spans="12:14" x14ac:dyDescent="0.25">
      <c r="L64748" s="36"/>
      <c r="M64748" s="36"/>
      <c r="N64748" s="36"/>
    </row>
    <row r="64749" spans="12:14" x14ac:dyDescent="0.25">
      <c r="L64749" s="36"/>
      <c r="M64749" s="36"/>
      <c r="N64749" s="36"/>
    </row>
    <row r="64750" spans="12:14" x14ac:dyDescent="0.25">
      <c r="L64750" s="36"/>
      <c r="M64750" s="36"/>
      <c r="N64750" s="36"/>
    </row>
    <row r="64751" spans="12:14" x14ac:dyDescent="0.25">
      <c r="L64751" s="36"/>
      <c r="M64751" s="36"/>
      <c r="N64751" s="36"/>
    </row>
    <row r="64752" spans="12:14" x14ac:dyDescent="0.25">
      <c r="L64752" s="36"/>
      <c r="M64752" s="36"/>
      <c r="N64752" s="36"/>
    </row>
    <row r="64753" spans="12:14" x14ac:dyDescent="0.25">
      <c r="L64753" s="36"/>
      <c r="M64753" s="36"/>
      <c r="N64753" s="36"/>
    </row>
    <row r="64754" spans="12:14" x14ac:dyDescent="0.25">
      <c r="L64754" s="36"/>
      <c r="M64754" s="36"/>
      <c r="N64754" s="36"/>
    </row>
    <row r="64755" spans="12:14" x14ac:dyDescent="0.25">
      <c r="L64755" s="36"/>
      <c r="M64755" s="36"/>
      <c r="N64755" s="36"/>
    </row>
    <row r="64756" spans="12:14" x14ac:dyDescent="0.25">
      <c r="L64756" s="36"/>
      <c r="M64756" s="36"/>
      <c r="N64756" s="36"/>
    </row>
    <row r="64757" spans="12:14" x14ac:dyDescent="0.25">
      <c r="L64757" s="36"/>
      <c r="M64757" s="36"/>
      <c r="N64757" s="36"/>
    </row>
    <row r="64758" spans="12:14" x14ac:dyDescent="0.25">
      <c r="L64758" s="36"/>
      <c r="M64758" s="36"/>
      <c r="N64758" s="36"/>
    </row>
    <row r="64759" spans="12:14" x14ac:dyDescent="0.25">
      <c r="L64759" s="36"/>
      <c r="M64759" s="36"/>
      <c r="N64759" s="36"/>
    </row>
    <row r="64760" spans="12:14" x14ac:dyDescent="0.25">
      <c r="L64760" s="36"/>
      <c r="M64760" s="36"/>
      <c r="N64760" s="36"/>
    </row>
    <row r="64761" spans="12:14" x14ac:dyDescent="0.25">
      <c r="L64761" s="36"/>
      <c r="M64761" s="36"/>
      <c r="N64761" s="36"/>
    </row>
    <row r="64762" spans="12:14" x14ac:dyDescent="0.25">
      <c r="L64762" s="36"/>
      <c r="M64762" s="36"/>
      <c r="N64762" s="36"/>
    </row>
    <row r="64763" spans="12:14" x14ac:dyDescent="0.25">
      <c r="L64763" s="36"/>
      <c r="M64763" s="36"/>
      <c r="N64763" s="36"/>
    </row>
    <row r="64764" spans="12:14" x14ac:dyDescent="0.25">
      <c r="L64764" s="36"/>
      <c r="M64764" s="36"/>
      <c r="N64764" s="36"/>
    </row>
    <row r="64765" spans="12:14" x14ac:dyDescent="0.25">
      <c r="L64765" s="36"/>
      <c r="M64765" s="36"/>
      <c r="N64765" s="36"/>
    </row>
    <row r="64766" spans="12:14" x14ac:dyDescent="0.25">
      <c r="L64766" s="36"/>
      <c r="M64766" s="36"/>
      <c r="N64766" s="36"/>
    </row>
    <row r="64767" spans="12:14" x14ac:dyDescent="0.25">
      <c r="L64767" s="36"/>
      <c r="M64767" s="36"/>
      <c r="N64767" s="36"/>
    </row>
    <row r="64768" spans="12:14" x14ac:dyDescent="0.25">
      <c r="L64768" s="36"/>
      <c r="M64768" s="36"/>
      <c r="N64768" s="36"/>
    </row>
    <row r="64769" spans="12:14" x14ac:dyDescent="0.25">
      <c r="L64769" s="36"/>
      <c r="M64769" s="36"/>
      <c r="N64769" s="36"/>
    </row>
    <row r="64770" spans="12:14" x14ac:dyDescent="0.25">
      <c r="L64770" s="36"/>
      <c r="M64770" s="36"/>
      <c r="N64770" s="36"/>
    </row>
    <row r="64771" spans="12:14" x14ac:dyDescent="0.25">
      <c r="L64771" s="36"/>
      <c r="M64771" s="36"/>
      <c r="N64771" s="36"/>
    </row>
    <row r="64772" spans="12:14" x14ac:dyDescent="0.25">
      <c r="L64772" s="36"/>
      <c r="M64772" s="36"/>
      <c r="N64772" s="36"/>
    </row>
    <row r="64773" spans="12:14" x14ac:dyDescent="0.25">
      <c r="L64773" s="36"/>
      <c r="M64773" s="36"/>
      <c r="N64773" s="36"/>
    </row>
    <row r="64774" spans="12:14" x14ac:dyDescent="0.25">
      <c r="L64774" s="36"/>
      <c r="M64774" s="36"/>
      <c r="N64774" s="36"/>
    </row>
    <row r="64775" spans="12:14" x14ac:dyDescent="0.25">
      <c r="L64775" s="36"/>
      <c r="M64775" s="36"/>
      <c r="N64775" s="36"/>
    </row>
    <row r="64776" spans="12:14" x14ac:dyDescent="0.25">
      <c r="L64776" s="36"/>
      <c r="M64776" s="36"/>
      <c r="N64776" s="36"/>
    </row>
    <row r="64777" spans="12:14" x14ac:dyDescent="0.25">
      <c r="L64777" s="36"/>
      <c r="M64777" s="36"/>
      <c r="N64777" s="36"/>
    </row>
    <row r="64778" spans="12:14" x14ac:dyDescent="0.25">
      <c r="L64778" s="36"/>
      <c r="M64778" s="36"/>
      <c r="N64778" s="36"/>
    </row>
    <row r="64779" spans="12:14" x14ac:dyDescent="0.25">
      <c r="L64779" s="36"/>
      <c r="M64779" s="36"/>
      <c r="N64779" s="36"/>
    </row>
    <row r="64780" spans="12:14" x14ac:dyDescent="0.25">
      <c r="L64780" s="36"/>
      <c r="M64780" s="36"/>
      <c r="N64780" s="36"/>
    </row>
    <row r="64781" spans="12:14" x14ac:dyDescent="0.25">
      <c r="L64781" s="36"/>
      <c r="M64781" s="36"/>
      <c r="N64781" s="36"/>
    </row>
    <row r="64782" spans="12:14" x14ac:dyDescent="0.25">
      <c r="L64782" s="36"/>
      <c r="M64782" s="36"/>
      <c r="N64782" s="36"/>
    </row>
    <row r="64783" spans="12:14" x14ac:dyDescent="0.25">
      <c r="L64783" s="36"/>
      <c r="M64783" s="36"/>
      <c r="N64783" s="36"/>
    </row>
    <row r="64784" spans="12:14" x14ac:dyDescent="0.25">
      <c r="L64784" s="36"/>
      <c r="M64784" s="36"/>
      <c r="N64784" s="36"/>
    </row>
    <row r="64785" spans="12:14" x14ac:dyDescent="0.25">
      <c r="L64785" s="36"/>
      <c r="M64785" s="36"/>
      <c r="N64785" s="36"/>
    </row>
    <row r="64786" spans="12:14" x14ac:dyDescent="0.25">
      <c r="L64786" s="36"/>
      <c r="M64786" s="36"/>
      <c r="N64786" s="36"/>
    </row>
    <row r="64787" spans="12:14" x14ac:dyDescent="0.25">
      <c r="L64787" s="36"/>
      <c r="M64787" s="36"/>
      <c r="N64787" s="36"/>
    </row>
    <row r="64788" spans="12:14" x14ac:dyDescent="0.25">
      <c r="L64788" s="36"/>
      <c r="M64788" s="36"/>
      <c r="N64788" s="36"/>
    </row>
    <row r="64789" spans="12:14" x14ac:dyDescent="0.25">
      <c r="L64789" s="36"/>
      <c r="M64789" s="36"/>
      <c r="N64789" s="36"/>
    </row>
    <row r="64790" spans="12:14" x14ac:dyDescent="0.25">
      <c r="L64790" s="36"/>
      <c r="M64790" s="36"/>
      <c r="N64790" s="36"/>
    </row>
    <row r="64791" spans="12:14" x14ac:dyDescent="0.25">
      <c r="L64791" s="36"/>
      <c r="M64791" s="36"/>
      <c r="N64791" s="36"/>
    </row>
    <row r="64792" spans="12:14" x14ac:dyDescent="0.25">
      <c r="L64792" s="36"/>
      <c r="M64792" s="36"/>
      <c r="N64792" s="36"/>
    </row>
    <row r="64793" spans="12:14" x14ac:dyDescent="0.25">
      <c r="L64793" s="36"/>
      <c r="M64793" s="36"/>
      <c r="N64793" s="36"/>
    </row>
    <row r="64794" spans="12:14" x14ac:dyDescent="0.25">
      <c r="L64794" s="36"/>
      <c r="M64794" s="36"/>
      <c r="N64794" s="36"/>
    </row>
    <row r="64795" spans="12:14" x14ac:dyDescent="0.25">
      <c r="L64795" s="36"/>
      <c r="M64795" s="36"/>
      <c r="N64795" s="36"/>
    </row>
    <row r="64796" spans="12:14" x14ac:dyDescent="0.25">
      <c r="L64796" s="36"/>
      <c r="M64796" s="36"/>
      <c r="N64796" s="36"/>
    </row>
    <row r="64797" spans="12:14" x14ac:dyDescent="0.25">
      <c r="L64797" s="36"/>
      <c r="M64797" s="36"/>
      <c r="N64797" s="36"/>
    </row>
    <row r="64798" spans="12:14" x14ac:dyDescent="0.25">
      <c r="L64798" s="36"/>
      <c r="M64798" s="36"/>
      <c r="N64798" s="36"/>
    </row>
    <row r="64799" spans="12:14" x14ac:dyDescent="0.25">
      <c r="L64799" s="36"/>
      <c r="M64799" s="36"/>
      <c r="N64799" s="36"/>
    </row>
    <row r="64800" spans="12:14" x14ac:dyDescent="0.25">
      <c r="L64800" s="36"/>
      <c r="M64800" s="36"/>
      <c r="N64800" s="36"/>
    </row>
    <row r="64801" spans="12:14" x14ac:dyDescent="0.25">
      <c r="L64801" s="36"/>
      <c r="M64801" s="36"/>
      <c r="N64801" s="36"/>
    </row>
    <row r="64802" spans="12:14" x14ac:dyDescent="0.25">
      <c r="L64802" s="36"/>
      <c r="M64802" s="36"/>
      <c r="N64802" s="36"/>
    </row>
    <row r="64803" spans="12:14" x14ac:dyDescent="0.25">
      <c r="L64803" s="36"/>
      <c r="M64803" s="36"/>
      <c r="N64803" s="36"/>
    </row>
    <row r="64804" spans="12:14" x14ac:dyDescent="0.25">
      <c r="L64804" s="36"/>
      <c r="M64804" s="36"/>
      <c r="N64804" s="36"/>
    </row>
    <row r="64805" spans="12:14" x14ac:dyDescent="0.25">
      <c r="L64805" s="36"/>
      <c r="M64805" s="36"/>
      <c r="N64805" s="36"/>
    </row>
    <row r="64806" spans="12:14" x14ac:dyDescent="0.25">
      <c r="L64806" s="36"/>
      <c r="M64806" s="36"/>
      <c r="N64806" s="36"/>
    </row>
    <row r="64807" spans="12:14" x14ac:dyDescent="0.25">
      <c r="L64807" s="36"/>
      <c r="M64807" s="36"/>
      <c r="N64807" s="36"/>
    </row>
    <row r="64808" spans="12:14" x14ac:dyDescent="0.25">
      <c r="L64808" s="36"/>
      <c r="M64808" s="36"/>
      <c r="N64808" s="36"/>
    </row>
    <row r="64809" spans="12:14" x14ac:dyDescent="0.25">
      <c r="L64809" s="36"/>
      <c r="M64809" s="36"/>
      <c r="N64809" s="36"/>
    </row>
    <row r="64810" spans="12:14" x14ac:dyDescent="0.25">
      <c r="L64810" s="36"/>
      <c r="M64810" s="36"/>
      <c r="N64810" s="36"/>
    </row>
    <row r="64811" spans="12:14" x14ac:dyDescent="0.25">
      <c r="L64811" s="36"/>
      <c r="M64811" s="36"/>
      <c r="N64811" s="36"/>
    </row>
    <row r="64812" spans="12:14" x14ac:dyDescent="0.25">
      <c r="L64812" s="36"/>
      <c r="M64812" s="36"/>
      <c r="N64812" s="36"/>
    </row>
    <row r="64813" spans="12:14" x14ac:dyDescent="0.25">
      <c r="L64813" s="36"/>
      <c r="M64813" s="36"/>
      <c r="N64813" s="36"/>
    </row>
    <row r="64814" spans="12:14" x14ac:dyDescent="0.25">
      <c r="L64814" s="36"/>
      <c r="M64814" s="36"/>
      <c r="N64814" s="36"/>
    </row>
    <row r="64815" spans="12:14" x14ac:dyDescent="0.25">
      <c r="L64815" s="36"/>
      <c r="M64815" s="36"/>
      <c r="N64815" s="36"/>
    </row>
    <row r="64816" spans="12:14" x14ac:dyDescent="0.25">
      <c r="L64816" s="36"/>
      <c r="M64816" s="36"/>
      <c r="N64816" s="36"/>
    </row>
    <row r="64817" spans="12:14" x14ac:dyDescent="0.25">
      <c r="L64817" s="36"/>
      <c r="M64817" s="36"/>
      <c r="N64817" s="36"/>
    </row>
    <row r="64818" spans="12:14" x14ac:dyDescent="0.25">
      <c r="L64818" s="36"/>
      <c r="M64818" s="36"/>
      <c r="N64818" s="36"/>
    </row>
    <row r="64819" spans="12:14" x14ac:dyDescent="0.25">
      <c r="L64819" s="36"/>
      <c r="M64819" s="36"/>
      <c r="N64819" s="36"/>
    </row>
    <row r="64820" spans="12:14" x14ac:dyDescent="0.25">
      <c r="L64820" s="36"/>
      <c r="M64820" s="36"/>
      <c r="N64820" s="36"/>
    </row>
    <row r="64821" spans="12:14" x14ac:dyDescent="0.25">
      <c r="L64821" s="36"/>
      <c r="M64821" s="36"/>
      <c r="N64821" s="36"/>
    </row>
    <row r="64822" spans="12:14" x14ac:dyDescent="0.25">
      <c r="L64822" s="36"/>
      <c r="M64822" s="36"/>
      <c r="N64822" s="36"/>
    </row>
    <row r="64823" spans="12:14" x14ac:dyDescent="0.25">
      <c r="L64823" s="36"/>
      <c r="M64823" s="36"/>
      <c r="N64823" s="36"/>
    </row>
    <row r="64824" spans="12:14" x14ac:dyDescent="0.25">
      <c r="L64824" s="36"/>
      <c r="M64824" s="36"/>
      <c r="N64824" s="36"/>
    </row>
    <row r="64825" spans="12:14" x14ac:dyDescent="0.25">
      <c r="L64825" s="36"/>
      <c r="M64825" s="36"/>
      <c r="N64825" s="36"/>
    </row>
    <row r="64826" spans="12:14" x14ac:dyDescent="0.25">
      <c r="L64826" s="36"/>
      <c r="M64826" s="36"/>
      <c r="N64826" s="36"/>
    </row>
    <row r="64827" spans="12:14" x14ac:dyDescent="0.25">
      <c r="L64827" s="36"/>
      <c r="M64827" s="36"/>
      <c r="N64827" s="36"/>
    </row>
    <row r="64828" spans="12:14" x14ac:dyDescent="0.25">
      <c r="L64828" s="36"/>
      <c r="M64828" s="36"/>
      <c r="N64828" s="36"/>
    </row>
    <row r="64829" spans="12:14" x14ac:dyDescent="0.25">
      <c r="L64829" s="36"/>
      <c r="M64829" s="36"/>
      <c r="N64829" s="36"/>
    </row>
    <row r="64830" spans="12:14" x14ac:dyDescent="0.25">
      <c r="L64830" s="36"/>
      <c r="M64830" s="36"/>
      <c r="N64830" s="36"/>
    </row>
    <row r="64831" spans="12:14" x14ac:dyDescent="0.25">
      <c r="L64831" s="36"/>
      <c r="M64831" s="36"/>
      <c r="N64831" s="36"/>
    </row>
    <row r="64832" spans="12:14" x14ac:dyDescent="0.25">
      <c r="L64832" s="36"/>
      <c r="M64832" s="36"/>
      <c r="N64832" s="36"/>
    </row>
    <row r="64833" spans="12:14" x14ac:dyDescent="0.25">
      <c r="L64833" s="36"/>
      <c r="M64833" s="36"/>
      <c r="N64833" s="36"/>
    </row>
    <row r="64834" spans="12:14" x14ac:dyDescent="0.25">
      <c r="L64834" s="36"/>
      <c r="M64834" s="36"/>
      <c r="N64834" s="36"/>
    </row>
    <row r="64835" spans="12:14" x14ac:dyDescent="0.25">
      <c r="L64835" s="36"/>
      <c r="M64835" s="36"/>
      <c r="N64835" s="36"/>
    </row>
    <row r="64836" spans="12:14" x14ac:dyDescent="0.25">
      <c r="L64836" s="36"/>
      <c r="M64836" s="36"/>
      <c r="N64836" s="36"/>
    </row>
    <row r="64837" spans="12:14" x14ac:dyDescent="0.25">
      <c r="L64837" s="36"/>
      <c r="M64837" s="36"/>
      <c r="N64837" s="36"/>
    </row>
    <row r="64838" spans="12:14" x14ac:dyDescent="0.25">
      <c r="L64838" s="36"/>
      <c r="M64838" s="36"/>
      <c r="N64838" s="36"/>
    </row>
    <row r="64839" spans="12:14" x14ac:dyDescent="0.25">
      <c r="L64839" s="36"/>
      <c r="M64839" s="36"/>
      <c r="N64839" s="36"/>
    </row>
    <row r="64840" spans="12:14" x14ac:dyDescent="0.25">
      <c r="L64840" s="36"/>
      <c r="M64840" s="36"/>
      <c r="N64840" s="36"/>
    </row>
    <row r="64841" spans="12:14" x14ac:dyDescent="0.25">
      <c r="L64841" s="36"/>
      <c r="M64841" s="36"/>
      <c r="N64841" s="36"/>
    </row>
    <row r="64842" spans="12:14" x14ac:dyDescent="0.25">
      <c r="L64842" s="36"/>
      <c r="M64842" s="36"/>
      <c r="N64842" s="36"/>
    </row>
    <row r="64843" spans="12:14" x14ac:dyDescent="0.25">
      <c r="L64843" s="36"/>
      <c r="M64843" s="36"/>
      <c r="N64843" s="36"/>
    </row>
    <row r="64844" spans="12:14" x14ac:dyDescent="0.25">
      <c r="L64844" s="36"/>
      <c r="M64844" s="36"/>
      <c r="N64844" s="36"/>
    </row>
    <row r="64845" spans="12:14" x14ac:dyDescent="0.25">
      <c r="L64845" s="36"/>
      <c r="M64845" s="36"/>
      <c r="N64845" s="36"/>
    </row>
    <row r="64846" spans="12:14" x14ac:dyDescent="0.25">
      <c r="L64846" s="36"/>
      <c r="M64846" s="36"/>
      <c r="N64846" s="36"/>
    </row>
    <row r="64847" spans="12:14" x14ac:dyDescent="0.25">
      <c r="L64847" s="36"/>
      <c r="M64847" s="36"/>
      <c r="N64847" s="36"/>
    </row>
    <row r="64848" spans="12:14" x14ac:dyDescent="0.25">
      <c r="L64848" s="36"/>
      <c r="M64848" s="36"/>
      <c r="N64848" s="36"/>
    </row>
    <row r="64849" spans="12:14" x14ac:dyDescent="0.25">
      <c r="L64849" s="36"/>
      <c r="M64849" s="36"/>
      <c r="N64849" s="36"/>
    </row>
    <row r="64850" spans="12:14" x14ac:dyDescent="0.25">
      <c r="L64850" s="36"/>
      <c r="M64850" s="36"/>
      <c r="N64850" s="36"/>
    </row>
    <row r="64851" spans="12:14" x14ac:dyDescent="0.25">
      <c r="L64851" s="36"/>
      <c r="M64851" s="36"/>
      <c r="N64851" s="36"/>
    </row>
    <row r="64852" spans="12:14" x14ac:dyDescent="0.25">
      <c r="L64852" s="36"/>
      <c r="M64852" s="36"/>
      <c r="N64852" s="36"/>
    </row>
    <row r="64853" spans="12:14" x14ac:dyDescent="0.25">
      <c r="L64853" s="36"/>
      <c r="M64853" s="36"/>
      <c r="N64853" s="36"/>
    </row>
    <row r="64854" spans="12:14" x14ac:dyDescent="0.25">
      <c r="L64854" s="36"/>
      <c r="M64854" s="36"/>
      <c r="N64854" s="36"/>
    </row>
    <row r="64855" spans="12:14" x14ac:dyDescent="0.25">
      <c r="L64855" s="36"/>
      <c r="M64855" s="36"/>
      <c r="N64855" s="36"/>
    </row>
    <row r="64856" spans="12:14" x14ac:dyDescent="0.25">
      <c r="L64856" s="36"/>
      <c r="M64856" s="36"/>
      <c r="N64856" s="36"/>
    </row>
    <row r="64857" spans="12:14" x14ac:dyDescent="0.25">
      <c r="L64857" s="36"/>
      <c r="M64857" s="36"/>
      <c r="N64857" s="36"/>
    </row>
    <row r="64858" spans="12:14" x14ac:dyDescent="0.25">
      <c r="L64858" s="36"/>
      <c r="M64858" s="36"/>
      <c r="N64858" s="36"/>
    </row>
    <row r="64859" spans="12:14" x14ac:dyDescent="0.25">
      <c r="L64859" s="36"/>
      <c r="M64859" s="36"/>
      <c r="N64859" s="36"/>
    </row>
    <row r="64860" spans="12:14" x14ac:dyDescent="0.25">
      <c r="L64860" s="36"/>
      <c r="M64860" s="36"/>
      <c r="N64860" s="36"/>
    </row>
    <row r="64861" spans="12:14" x14ac:dyDescent="0.25">
      <c r="L64861" s="36"/>
      <c r="M64861" s="36"/>
      <c r="N64861" s="36"/>
    </row>
    <row r="64862" spans="12:14" x14ac:dyDescent="0.25">
      <c r="L64862" s="36"/>
      <c r="M64862" s="36"/>
      <c r="N64862" s="36"/>
    </row>
    <row r="64863" spans="12:14" x14ac:dyDescent="0.25">
      <c r="L64863" s="36"/>
      <c r="M64863" s="36"/>
      <c r="N64863" s="36"/>
    </row>
    <row r="64864" spans="12:14" x14ac:dyDescent="0.25">
      <c r="L64864" s="36"/>
      <c r="M64864" s="36"/>
      <c r="N64864" s="36"/>
    </row>
    <row r="64865" spans="12:14" x14ac:dyDescent="0.25">
      <c r="L64865" s="36"/>
      <c r="M64865" s="36"/>
      <c r="N64865" s="36"/>
    </row>
    <row r="64866" spans="12:14" x14ac:dyDescent="0.25">
      <c r="L64866" s="36"/>
      <c r="M64866" s="36"/>
      <c r="N64866" s="36"/>
    </row>
    <row r="64867" spans="12:14" x14ac:dyDescent="0.25">
      <c r="L64867" s="36"/>
      <c r="M64867" s="36"/>
      <c r="N64867" s="36"/>
    </row>
    <row r="64868" spans="12:14" x14ac:dyDescent="0.25">
      <c r="L64868" s="36"/>
      <c r="M64868" s="36"/>
      <c r="N64868" s="36"/>
    </row>
    <row r="64869" spans="12:14" x14ac:dyDescent="0.25">
      <c r="L64869" s="36"/>
      <c r="M64869" s="36"/>
      <c r="N64869" s="36"/>
    </row>
    <row r="64870" spans="12:14" x14ac:dyDescent="0.25">
      <c r="L64870" s="36"/>
      <c r="M64870" s="36"/>
      <c r="N64870" s="36"/>
    </row>
    <row r="64871" spans="12:14" x14ac:dyDescent="0.25">
      <c r="L64871" s="36"/>
      <c r="M64871" s="36"/>
      <c r="N64871" s="36"/>
    </row>
    <row r="64872" spans="12:14" x14ac:dyDescent="0.25">
      <c r="L64872" s="36"/>
      <c r="M64872" s="36"/>
      <c r="N64872" s="36"/>
    </row>
    <row r="64873" spans="12:14" x14ac:dyDescent="0.25">
      <c r="L64873" s="36"/>
      <c r="M64873" s="36"/>
      <c r="N64873" s="36"/>
    </row>
    <row r="64874" spans="12:14" x14ac:dyDescent="0.25">
      <c r="L64874" s="36"/>
      <c r="M64874" s="36"/>
      <c r="N64874" s="36"/>
    </row>
    <row r="64875" spans="12:14" x14ac:dyDescent="0.25">
      <c r="L64875" s="36"/>
      <c r="M64875" s="36"/>
      <c r="N64875" s="36"/>
    </row>
    <row r="64876" spans="12:14" x14ac:dyDescent="0.25">
      <c r="L64876" s="36"/>
      <c r="M64876" s="36"/>
      <c r="N64876" s="36"/>
    </row>
    <row r="64877" spans="12:14" x14ac:dyDescent="0.25">
      <c r="L64877" s="36"/>
      <c r="M64877" s="36"/>
      <c r="N64877" s="36"/>
    </row>
    <row r="64878" spans="12:14" x14ac:dyDescent="0.25">
      <c r="L64878" s="36"/>
      <c r="M64878" s="36"/>
      <c r="N64878" s="36"/>
    </row>
    <row r="64879" spans="12:14" x14ac:dyDescent="0.25">
      <c r="L64879" s="36"/>
      <c r="M64879" s="36"/>
      <c r="N64879" s="36"/>
    </row>
    <row r="64880" spans="12:14" x14ac:dyDescent="0.25">
      <c r="L64880" s="36"/>
      <c r="M64880" s="36"/>
      <c r="N64880" s="36"/>
    </row>
    <row r="64881" spans="12:14" x14ac:dyDescent="0.25">
      <c r="L64881" s="36"/>
      <c r="M64881" s="36"/>
      <c r="N64881" s="36"/>
    </row>
    <row r="64882" spans="12:14" x14ac:dyDescent="0.25">
      <c r="L64882" s="36"/>
      <c r="M64882" s="36"/>
      <c r="N64882" s="36"/>
    </row>
    <row r="64883" spans="12:14" x14ac:dyDescent="0.25">
      <c r="L64883" s="36"/>
      <c r="M64883" s="36"/>
      <c r="N64883" s="36"/>
    </row>
    <row r="64884" spans="12:14" x14ac:dyDescent="0.25">
      <c r="L64884" s="36"/>
      <c r="M64884" s="36"/>
      <c r="N64884" s="36"/>
    </row>
    <row r="64885" spans="12:14" x14ac:dyDescent="0.25">
      <c r="L64885" s="36"/>
      <c r="M64885" s="36"/>
      <c r="N64885" s="36"/>
    </row>
    <row r="64886" spans="12:14" x14ac:dyDescent="0.25">
      <c r="L64886" s="36"/>
      <c r="M64886" s="36"/>
      <c r="N64886" s="36"/>
    </row>
    <row r="64887" spans="12:14" x14ac:dyDescent="0.25">
      <c r="L64887" s="36"/>
      <c r="M64887" s="36"/>
      <c r="N64887" s="36"/>
    </row>
    <row r="64888" spans="12:14" x14ac:dyDescent="0.25">
      <c r="L64888" s="36"/>
      <c r="M64888" s="36"/>
      <c r="N64888" s="36"/>
    </row>
    <row r="64889" spans="12:14" x14ac:dyDescent="0.25">
      <c r="L64889" s="36"/>
      <c r="M64889" s="36"/>
      <c r="N64889" s="36"/>
    </row>
    <row r="64890" spans="12:14" x14ac:dyDescent="0.25">
      <c r="L64890" s="36"/>
      <c r="M64890" s="36"/>
      <c r="N64890" s="36"/>
    </row>
    <row r="64891" spans="12:14" x14ac:dyDescent="0.25">
      <c r="L64891" s="36"/>
      <c r="M64891" s="36"/>
      <c r="N64891" s="36"/>
    </row>
    <row r="64892" spans="12:14" x14ac:dyDescent="0.25">
      <c r="L64892" s="36"/>
      <c r="M64892" s="36"/>
      <c r="N64892" s="36"/>
    </row>
    <row r="64893" spans="12:14" x14ac:dyDescent="0.25">
      <c r="L64893" s="36"/>
      <c r="M64893" s="36"/>
      <c r="N64893" s="36"/>
    </row>
    <row r="64894" spans="12:14" x14ac:dyDescent="0.25">
      <c r="L64894" s="36"/>
      <c r="M64894" s="36"/>
      <c r="N64894" s="36"/>
    </row>
    <row r="64895" spans="12:14" x14ac:dyDescent="0.25">
      <c r="L64895" s="36"/>
      <c r="M64895" s="36"/>
      <c r="N64895" s="36"/>
    </row>
    <row r="64896" spans="12:14" x14ac:dyDescent="0.25">
      <c r="L64896" s="36"/>
      <c r="M64896" s="36"/>
      <c r="N64896" s="36"/>
    </row>
    <row r="64897" spans="12:14" x14ac:dyDescent="0.25">
      <c r="L64897" s="36"/>
      <c r="M64897" s="36"/>
      <c r="N64897" s="36"/>
    </row>
    <row r="64898" spans="12:14" x14ac:dyDescent="0.25">
      <c r="L64898" s="36"/>
      <c r="M64898" s="36"/>
      <c r="N64898" s="36"/>
    </row>
    <row r="64899" spans="12:14" x14ac:dyDescent="0.25">
      <c r="L64899" s="36"/>
      <c r="M64899" s="36"/>
      <c r="N64899" s="36"/>
    </row>
    <row r="64900" spans="12:14" x14ac:dyDescent="0.25">
      <c r="L64900" s="36"/>
      <c r="M64900" s="36"/>
      <c r="N64900" s="36"/>
    </row>
    <row r="64901" spans="12:14" x14ac:dyDescent="0.25">
      <c r="L64901" s="36"/>
      <c r="M64901" s="36"/>
      <c r="N64901" s="36"/>
    </row>
    <row r="64902" spans="12:14" x14ac:dyDescent="0.25">
      <c r="L64902" s="36"/>
      <c r="M64902" s="36"/>
      <c r="N64902" s="36"/>
    </row>
    <row r="64903" spans="12:14" x14ac:dyDescent="0.25">
      <c r="L64903" s="36"/>
      <c r="M64903" s="36"/>
      <c r="N64903" s="36"/>
    </row>
    <row r="64904" spans="12:14" x14ac:dyDescent="0.25">
      <c r="L64904" s="36"/>
      <c r="M64904" s="36"/>
      <c r="N64904" s="36"/>
    </row>
    <row r="64905" spans="12:14" x14ac:dyDescent="0.25">
      <c r="L64905" s="36"/>
      <c r="M64905" s="36"/>
      <c r="N64905" s="36"/>
    </row>
    <row r="64906" spans="12:14" x14ac:dyDescent="0.25">
      <c r="L64906" s="36"/>
      <c r="M64906" s="36"/>
      <c r="N64906" s="36"/>
    </row>
    <row r="64907" spans="12:14" x14ac:dyDescent="0.25">
      <c r="L64907" s="36"/>
      <c r="M64907" s="36"/>
      <c r="N64907" s="36"/>
    </row>
    <row r="64908" spans="12:14" x14ac:dyDescent="0.25">
      <c r="L64908" s="36"/>
      <c r="M64908" s="36"/>
      <c r="N64908" s="36"/>
    </row>
    <row r="64909" spans="12:14" x14ac:dyDescent="0.25">
      <c r="L64909" s="36"/>
      <c r="M64909" s="36"/>
      <c r="N64909" s="36"/>
    </row>
    <row r="64910" spans="12:14" x14ac:dyDescent="0.25">
      <c r="L64910" s="36"/>
      <c r="M64910" s="36"/>
      <c r="N64910" s="36"/>
    </row>
    <row r="64911" spans="12:14" x14ac:dyDescent="0.25">
      <c r="L64911" s="36"/>
      <c r="M64911" s="36"/>
      <c r="N64911" s="36"/>
    </row>
    <row r="64912" spans="12:14" x14ac:dyDescent="0.25">
      <c r="L64912" s="36"/>
      <c r="M64912" s="36"/>
      <c r="N64912" s="36"/>
    </row>
    <row r="64913" spans="12:14" x14ac:dyDescent="0.25">
      <c r="L64913" s="36"/>
      <c r="M64913" s="36"/>
      <c r="N64913" s="36"/>
    </row>
    <row r="64914" spans="12:14" x14ac:dyDescent="0.25">
      <c r="L64914" s="36"/>
      <c r="M64914" s="36"/>
      <c r="N64914" s="36"/>
    </row>
    <row r="64915" spans="12:14" x14ac:dyDescent="0.25">
      <c r="L64915" s="36"/>
      <c r="M64915" s="36"/>
      <c r="N64915" s="36"/>
    </row>
    <row r="64916" spans="12:14" x14ac:dyDescent="0.25">
      <c r="L64916" s="36"/>
      <c r="M64916" s="36"/>
      <c r="N64916" s="36"/>
    </row>
    <row r="64917" spans="12:14" x14ac:dyDescent="0.25">
      <c r="L64917" s="36"/>
      <c r="M64917" s="36"/>
      <c r="N64917" s="36"/>
    </row>
    <row r="64918" spans="12:14" x14ac:dyDescent="0.25">
      <c r="L64918" s="36"/>
      <c r="M64918" s="36"/>
      <c r="N64918" s="36"/>
    </row>
    <row r="64919" spans="12:14" x14ac:dyDescent="0.25">
      <c r="L64919" s="36"/>
      <c r="M64919" s="36"/>
      <c r="N64919" s="36"/>
    </row>
    <row r="64920" spans="12:14" x14ac:dyDescent="0.25">
      <c r="L64920" s="36"/>
      <c r="M64920" s="36"/>
      <c r="N64920" s="36"/>
    </row>
    <row r="64921" spans="12:14" x14ac:dyDescent="0.25">
      <c r="L64921" s="36"/>
      <c r="M64921" s="36"/>
      <c r="N64921" s="36"/>
    </row>
    <row r="64922" spans="12:14" x14ac:dyDescent="0.25">
      <c r="L64922" s="36"/>
      <c r="M64922" s="36"/>
      <c r="N64922" s="36"/>
    </row>
    <row r="64923" spans="12:14" x14ac:dyDescent="0.25">
      <c r="L64923" s="36"/>
      <c r="M64923" s="36"/>
      <c r="N64923" s="36"/>
    </row>
    <row r="64924" spans="12:14" x14ac:dyDescent="0.25">
      <c r="L64924" s="36"/>
      <c r="M64924" s="36"/>
      <c r="N64924" s="36"/>
    </row>
    <row r="64925" spans="12:14" x14ac:dyDescent="0.25">
      <c r="L64925" s="36"/>
      <c r="M64925" s="36"/>
      <c r="N64925" s="36"/>
    </row>
    <row r="64926" spans="12:14" x14ac:dyDescent="0.25">
      <c r="L64926" s="36"/>
      <c r="M64926" s="36"/>
      <c r="N64926" s="36"/>
    </row>
    <row r="64927" spans="12:14" x14ac:dyDescent="0.25">
      <c r="L64927" s="36"/>
      <c r="M64927" s="36"/>
      <c r="N64927" s="36"/>
    </row>
    <row r="64928" spans="12:14" x14ac:dyDescent="0.25">
      <c r="L64928" s="36"/>
      <c r="M64928" s="36"/>
      <c r="N64928" s="36"/>
    </row>
    <row r="64929" spans="12:14" x14ac:dyDescent="0.25">
      <c r="L64929" s="36"/>
      <c r="M64929" s="36"/>
      <c r="N64929" s="36"/>
    </row>
    <row r="64930" spans="12:14" x14ac:dyDescent="0.25">
      <c r="L64930" s="36"/>
      <c r="M64930" s="36"/>
      <c r="N64930" s="36"/>
    </row>
    <row r="64931" spans="12:14" x14ac:dyDescent="0.25">
      <c r="L64931" s="36"/>
      <c r="M64931" s="36"/>
      <c r="N64931" s="36"/>
    </row>
    <row r="64932" spans="12:14" x14ac:dyDescent="0.25">
      <c r="L64932" s="36"/>
      <c r="M64932" s="36"/>
      <c r="N64932" s="36"/>
    </row>
    <row r="64933" spans="12:14" x14ac:dyDescent="0.25">
      <c r="L64933" s="36"/>
      <c r="M64933" s="36"/>
      <c r="N64933" s="36"/>
    </row>
    <row r="64934" spans="12:14" x14ac:dyDescent="0.25">
      <c r="L64934" s="36"/>
      <c r="M64934" s="36"/>
      <c r="N64934" s="36"/>
    </row>
    <row r="64935" spans="12:14" x14ac:dyDescent="0.25">
      <c r="L64935" s="36"/>
      <c r="M64935" s="36"/>
      <c r="N64935" s="36"/>
    </row>
    <row r="64936" spans="12:14" x14ac:dyDescent="0.25">
      <c r="L64936" s="36"/>
      <c r="M64936" s="36"/>
      <c r="N64936" s="36"/>
    </row>
    <row r="64937" spans="12:14" x14ac:dyDescent="0.25">
      <c r="L64937" s="36"/>
      <c r="M64937" s="36"/>
      <c r="N64937" s="36"/>
    </row>
    <row r="64938" spans="12:14" x14ac:dyDescent="0.25">
      <c r="L64938" s="36"/>
      <c r="M64938" s="36"/>
      <c r="N64938" s="36"/>
    </row>
    <row r="64939" spans="12:14" x14ac:dyDescent="0.25">
      <c r="L64939" s="36"/>
      <c r="M64939" s="36"/>
      <c r="N64939" s="36"/>
    </row>
    <row r="64940" spans="12:14" x14ac:dyDescent="0.25">
      <c r="L64940" s="36"/>
      <c r="M64940" s="36"/>
      <c r="N64940" s="36"/>
    </row>
    <row r="64941" spans="12:14" x14ac:dyDescent="0.25">
      <c r="L64941" s="36"/>
      <c r="M64941" s="36"/>
      <c r="N64941" s="36"/>
    </row>
    <row r="64942" spans="12:14" x14ac:dyDescent="0.25">
      <c r="L64942" s="36"/>
      <c r="M64942" s="36"/>
      <c r="N64942" s="36"/>
    </row>
    <row r="64943" spans="12:14" x14ac:dyDescent="0.25">
      <c r="L64943" s="36"/>
      <c r="M64943" s="36"/>
      <c r="N64943" s="36"/>
    </row>
    <row r="64944" spans="12:14" x14ac:dyDescent="0.25">
      <c r="L64944" s="36"/>
      <c r="M64944" s="36"/>
      <c r="N64944" s="36"/>
    </row>
    <row r="64945" spans="12:14" x14ac:dyDescent="0.25">
      <c r="L64945" s="36"/>
      <c r="M64945" s="36"/>
      <c r="N64945" s="36"/>
    </row>
    <row r="64946" spans="12:14" x14ac:dyDescent="0.25">
      <c r="L64946" s="36"/>
      <c r="M64946" s="36"/>
      <c r="N64946" s="36"/>
    </row>
    <row r="64947" spans="12:14" x14ac:dyDescent="0.25">
      <c r="L64947" s="36"/>
      <c r="M64947" s="36"/>
      <c r="N64947" s="36"/>
    </row>
    <row r="64948" spans="12:14" x14ac:dyDescent="0.25">
      <c r="L64948" s="36"/>
      <c r="M64948" s="36"/>
      <c r="N64948" s="36"/>
    </row>
    <row r="64949" spans="12:14" x14ac:dyDescent="0.25">
      <c r="L64949" s="36"/>
      <c r="M64949" s="36"/>
      <c r="N64949" s="36"/>
    </row>
    <row r="64950" spans="12:14" x14ac:dyDescent="0.25">
      <c r="L64950" s="36"/>
      <c r="M64950" s="36"/>
      <c r="N64950" s="36"/>
    </row>
    <row r="64951" spans="12:14" x14ac:dyDescent="0.25">
      <c r="L64951" s="36"/>
      <c r="M64951" s="36"/>
      <c r="N64951" s="36"/>
    </row>
    <row r="64952" spans="12:14" x14ac:dyDescent="0.25">
      <c r="L64952" s="36"/>
      <c r="M64952" s="36"/>
      <c r="N64952" s="36"/>
    </row>
    <row r="64953" spans="12:14" x14ac:dyDescent="0.25">
      <c r="L64953" s="36"/>
      <c r="M64953" s="36"/>
      <c r="N64953" s="36"/>
    </row>
    <row r="64954" spans="12:14" x14ac:dyDescent="0.25">
      <c r="L64954" s="36"/>
      <c r="M64954" s="36"/>
      <c r="N64954" s="36"/>
    </row>
    <row r="64955" spans="12:14" x14ac:dyDescent="0.25">
      <c r="L64955" s="36"/>
      <c r="M64955" s="36"/>
      <c r="N64955" s="36"/>
    </row>
    <row r="64956" spans="12:14" x14ac:dyDescent="0.25">
      <c r="L64956" s="36"/>
      <c r="M64956" s="36"/>
      <c r="N64956" s="36"/>
    </row>
    <row r="64957" spans="12:14" x14ac:dyDescent="0.25">
      <c r="L64957" s="36"/>
      <c r="M64957" s="36"/>
      <c r="N64957" s="36"/>
    </row>
    <row r="64958" spans="12:14" x14ac:dyDescent="0.25">
      <c r="L64958" s="36"/>
      <c r="M64958" s="36"/>
      <c r="N64958" s="36"/>
    </row>
    <row r="64959" spans="12:14" x14ac:dyDescent="0.25">
      <c r="L64959" s="36"/>
      <c r="M64959" s="36"/>
      <c r="N64959" s="36"/>
    </row>
    <row r="64960" spans="12:14" x14ac:dyDescent="0.25">
      <c r="L64960" s="36"/>
      <c r="M64960" s="36"/>
      <c r="N64960" s="36"/>
    </row>
    <row r="64961" spans="12:14" x14ac:dyDescent="0.25">
      <c r="L64961" s="36"/>
      <c r="M64961" s="36"/>
      <c r="N64961" s="36"/>
    </row>
    <row r="64962" spans="12:14" x14ac:dyDescent="0.25">
      <c r="L64962" s="36"/>
      <c r="M64962" s="36"/>
      <c r="N64962" s="36"/>
    </row>
    <row r="64963" spans="12:14" x14ac:dyDescent="0.25">
      <c r="L64963" s="36"/>
      <c r="M64963" s="36"/>
      <c r="N64963" s="36"/>
    </row>
    <row r="64964" spans="12:14" x14ac:dyDescent="0.25">
      <c r="L64964" s="36"/>
      <c r="M64964" s="36"/>
      <c r="N64964" s="36"/>
    </row>
    <row r="64965" spans="12:14" x14ac:dyDescent="0.25">
      <c r="L64965" s="36"/>
      <c r="M64965" s="36"/>
      <c r="N64965" s="36"/>
    </row>
    <row r="64966" spans="12:14" x14ac:dyDescent="0.25">
      <c r="L64966" s="36"/>
      <c r="M64966" s="36"/>
      <c r="N64966" s="36"/>
    </row>
    <row r="64967" spans="12:14" x14ac:dyDescent="0.25">
      <c r="L64967" s="36"/>
      <c r="M64967" s="36"/>
      <c r="N64967" s="36"/>
    </row>
    <row r="64968" spans="12:14" x14ac:dyDescent="0.25">
      <c r="L64968" s="36"/>
      <c r="M64968" s="36"/>
      <c r="N64968" s="36"/>
    </row>
    <row r="64969" spans="12:14" x14ac:dyDescent="0.25">
      <c r="L64969" s="36"/>
      <c r="M64969" s="36"/>
      <c r="N64969" s="36"/>
    </row>
    <row r="64970" spans="12:14" x14ac:dyDescent="0.25">
      <c r="L64970" s="36"/>
      <c r="M64970" s="36"/>
      <c r="N64970" s="36"/>
    </row>
    <row r="64971" spans="12:14" x14ac:dyDescent="0.25">
      <c r="L64971" s="36"/>
      <c r="M64971" s="36"/>
      <c r="N64971" s="36"/>
    </row>
    <row r="64972" spans="12:14" x14ac:dyDescent="0.25">
      <c r="L64972" s="36"/>
      <c r="M64972" s="36"/>
      <c r="N64972" s="36"/>
    </row>
    <row r="64973" spans="12:14" x14ac:dyDescent="0.25">
      <c r="L64973" s="36"/>
      <c r="M64973" s="36"/>
      <c r="N64973" s="36"/>
    </row>
    <row r="64974" spans="12:14" x14ac:dyDescent="0.25">
      <c r="L64974" s="36"/>
      <c r="M64974" s="36"/>
      <c r="N64974" s="36"/>
    </row>
    <row r="64975" spans="12:14" x14ac:dyDescent="0.25">
      <c r="L64975" s="36"/>
      <c r="M64975" s="36"/>
      <c r="N64975" s="36"/>
    </row>
    <row r="64976" spans="12:14" x14ac:dyDescent="0.25">
      <c r="L64976" s="36"/>
      <c r="M64976" s="36"/>
      <c r="N64976" s="36"/>
    </row>
    <row r="64977" spans="12:14" x14ac:dyDescent="0.25">
      <c r="L64977" s="36"/>
      <c r="M64977" s="36"/>
      <c r="N64977" s="36"/>
    </row>
    <row r="64978" spans="12:14" x14ac:dyDescent="0.25">
      <c r="L64978" s="36"/>
      <c r="M64978" s="36"/>
      <c r="N64978" s="36"/>
    </row>
    <row r="64979" spans="12:14" x14ac:dyDescent="0.25">
      <c r="L64979" s="36"/>
      <c r="M64979" s="36"/>
      <c r="N64979" s="36"/>
    </row>
    <row r="64980" spans="12:14" x14ac:dyDescent="0.25">
      <c r="L64980" s="36"/>
      <c r="M64980" s="36"/>
      <c r="N64980" s="36"/>
    </row>
    <row r="64981" spans="12:14" x14ac:dyDescent="0.25">
      <c r="L64981" s="36"/>
      <c r="M64981" s="36"/>
      <c r="N64981" s="36"/>
    </row>
    <row r="64982" spans="12:14" x14ac:dyDescent="0.25">
      <c r="L64982" s="36"/>
      <c r="M64982" s="36"/>
      <c r="N64982" s="36"/>
    </row>
    <row r="64983" spans="12:14" x14ac:dyDescent="0.25">
      <c r="L64983" s="36"/>
      <c r="M64983" s="36"/>
      <c r="N64983" s="36"/>
    </row>
    <row r="64984" spans="12:14" x14ac:dyDescent="0.25">
      <c r="L64984" s="36"/>
      <c r="M64984" s="36"/>
      <c r="N64984" s="36"/>
    </row>
    <row r="64985" spans="12:14" x14ac:dyDescent="0.25">
      <c r="L64985" s="36"/>
      <c r="M64985" s="36"/>
      <c r="N64985" s="36"/>
    </row>
    <row r="64986" spans="12:14" x14ac:dyDescent="0.25">
      <c r="L64986" s="36"/>
      <c r="M64986" s="36"/>
      <c r="N64986" s="36"/>
    </row>
    <row r="64987" spans="12:14" x14ac:dyDescent="0.25">
      <c r="L64987" s="36"/>
      <c r="M64987" s="36"/>
      <c r="N64987" s="36"/>
    </row>
    <row r="64988" spans="12:14" x14ac:dyDescent="0.25">
      <c r="L64988" s="36"/>
      <c r="M64988" s="36"/>
      <c r="N64988" s="36"/>
    </row>
    <row r="64989" spans="12:14" x14ac:dyDescent="0.25">
      <c r="L64989" s="36"/>
      <c r="M64989" s="36"/>
      <c r="N64989" s="36"/>
    </row>
    <row r="64990" spans="12:14" x14ac:dyDescent="0.25">
      <c r="L64990" s="36"/>
      <c r="M64990" s="36"/>
      <c r="N64990" s="36"/>
    </row>
    <row r="64991" spans="12:14" x14ac:dyDescent="0.25">
      <c r="L64991" s="36"/>
      <c r="M64991" s="36"/>
      <c r="N64991" s="36"/>
    </row>
    <row r="64992" spans="12:14" x14ac:dyDescent="0.25">
      <c r="L64992" s="36"/>
      <c r="M64992" s="36"/>
      <c r="N64992" s="36"/>
    </row>
    <row r="64993" spans="12:14" x14ac:dyDescent="0.25">
      <c r="L64993" s="36"/>
      <c r="M64993" s="36"/>
      <c r="N64993" s="36"/>
    </row>
    <row r="64994" spans="12:14" x14ac:dyDescent="0.25">
      <c r="L64994" s="36"/>
      <c r="M64994" s="36"/>
      <c r="N64994" s="36"/>
    </row>
    <row r="64995" spans="12:14" x14ac:dyDescent="0.25">
      <c r="L64995" s="36"/>
      <c r="M64995" s="36"/>
      <c r="N64995" s="36"/>
    </row>
    <row r="64996" spans="12:14" x14ac:dyDescent="0.25">
      <c r="L64996" s="36"/>
      <c r="M64996" s="36"/>
      <c r="N64996" s="36"/>
    </row>
    <row r="64997" spans="12:14" x14ac:dyDescent="0.25">
      <c r="L64997" s="36"/>
      <c r="M64997" s="36"/>
      <c r="N64997" s="36"/>
    </row>
    <row r="64998" spans="12:14" x14ac:dyDescent="0.25">
      <c r="L64998" s="36"/>
      <c r="M64998" s="36"/>
      <c r="N64998" s="36"/>
    </row>
    <row r="64999" spans="12:14" x14ac:dyDescent="0.25">
      <c r="L64999" s="36"/>
      <c r="M64999" s="36"/>
      <c r="N64999" s="36"/>
    </row>
    <row r="65000" spans="12:14" x14ac:dyDescent="0.25">
      <c r="L65000" s="36"/>
      <c r="M65000" s="36"/>
      <c r="N65000" s="36"/>
    </row>
    <row r="65001" spans="12:14" x14ac:dyDescent="0.25">
      <c r="L65001" s="36"/>
      <c r="M65001" s="36"/>
      <c r="N65001" s="36"/>
    </row>
    <row r="65002" spans="12:14" x14ac:dyDescent="0.25">
      <c r="L65002" s="36"/>
      <c r="M65002" s="36"/>
      <c r="N65002" s="36"/>
    </row>
    <row r="65003" spans="12:14" x14ac:dyDescent="0.25">
      <c r="L65003" s="36"/>
      <c r="M65003" s="36"/>
      <c r="N65003" s="36"/>
    </row>
    <row r="65004" spans="12:14" x14ac:dyDescent="0.25">
      <c r="L65004" s="36"/>
      <c r="M65004" s="36"/>
      <c r="N65004" s="36"/>
    </row>
    <row r="65005" spans="12:14" x14ac:dyDescent="0.25">
      <c r="L65005" s="36"/>
      <c r="M65005" s="36"/>
      <c r="N65005" s="36"/>
    </row>
    <row r="65006" spans="12:14" x14ac:dyDescent="0.25">
      <c r="L65006" s="36"/>
      <c r="M65006" s="36"/>
      <c r="N65006" s="36"/>
    </row>
    <row r="65007" spans="12:14" x14ac:dyDescent="0.25">
      <c r="L65007" s="36"/>
      <c r="M65007" s="36"/>
      <c r="N65007" s="36"/>
    </row>
    <row r="65008" spans="12:14" x14ac:dyDescent="0.25">
      <c r="L65008" s="36"/>
      <c r="M65008" s="36"/>
      <c r="N65008" s="36"/>
    </row>
    <row r="65009" spans="12:14" x14ac:dyDescent="0.25">
      <c r="L65009" s="36"/>
      <c r="M65009" s="36"/>
      <c r="N65009" s="36"/>
    </row>
    <row r="65010" spans="12:14" x14ac:dyDescent="0.25">
      <c r="L65010" s="36"/>
      <c r="M65010" s="36"/>
      <c r="N65010" s="36"/>
    </row>
    <row r="65011" spans="12:14" x14ac:dyDescent="0.25">
      <c r="L65011" s="36"/>
      <c r="M65011" s="36"/>
      <c r="N65011" s="36"/>
    </row>
    <row r="65012" spans="12:14" x14ac:dyDescent="0.25">
      <c r="L65012" s="36"/>
      <c r="M65012" s="36"/>
      <c r="N65012" s="36"/>
    </row>
    <row r="65013" spans="12:14" x14ac:dyDescent="0.25">
      <c r="L65013" s="36"/>
      <c r="M65013" s="36"/>
      <c r="N65013" s="36"/>
    </row>
    <row r="65014" spans="12:14" x14ac:dyDescent="0.25">
      <c r="L65014" s="36"/>
      <c r="M65014" s="36"/>
      <c r="N65014" s="36"/>
    </row>
    <row r="65015" spans="12:14" x14ac:dyDescent="0.25">
      <c r="L65015" s="36"/>
      <c r="M65015" s="36"/>
      <c r="N65015" s="36"/>
    </row>
    <row r="65016" spans="12:14" x14ac:dyDescent="0.25">
      <c r="L65016" s="36"/>
      <c r="M65016" s="36"/>
      <c r="N65016" s="36"/>
    </row>
    <row r="65017" spans="12:14" x14ac:dyDescent="0.25">
      <c r="L65017" s="36"/>
      <c r="M65017" s="36"/>
      <c r="N65017" s="36"/>
    </row>
    <row r="65018" spans="12:14" x14ac:dyDescent="0.25">
      <c r="L65018" s="36"/>
      <c r="M65018" s="36"/>
      <c r="N65018" s="36"/>
    </row>
    <row r="65019" spans="12:14" x14ac:dyDescent="0.25">
      <c r="L65019" s="36"/>
      <c r="M65019" s="36"/>
      <c r="N65019" s="36"/>
    </row>
    <row r="65020" spans="12:14" x14ac:dyDescent="0.25">
      <c r="L65020" s="36"/>
      <c r="M65020" s="36"/>
      <c r="N65020" s="36"/>
    </row>
    <row r="65021" spans="12:14" x14ac:dyDescent="0.25">
      <c r="L65021" s="36"/>
      <c r="M65021" s="36"/>
      <c r="N65021" s="36"/>
    </row>
    <row r="65022" spans="12:14" x14ac:dyDescent="0.25">
      <c r="L65022" s="36"/>
      <c r="M65022" s="36"/>
      <c r="N65022" s="36"/>
    </row>
    <row r="65023" spans="12:14" x14ac:dyDescent="0.25">
      <c r="L65023" s="36"/>
      <c r="M65023" s="36"/>
      <c r="N65023" s="36"/>
    </row>
    <row r="65024" spans="12:14" x14ac:dyDescent="0.25">
      <c r="L65024" s="36"/>
      <c r="M65024" s="36"/>
      <c r="N65024" s="36"/>
    </row>
    <row r="65025" spans="12:14" x14ac:dyDescent="0.25">
      <c r="L65025" s="36"/>
      <c r="M65025" s="36"/>
      <c r="N65025" s="36"/>
    </row>
    <row r="65026" spans="12:14" x14ac:dyDescent="0.25">
      <c r="L65026" s="36"/>
      <c r="M65026" s="36"/>
      <c r="N65026" s="36"/>
    </row>
    <row r="65027" spans="12:14" x14ac:dyDescent="0.25">
      <c r="L65027" s="36"/>
      <c r="M65027" s="36"/>
      <c r="N65027" s="36"/>
    </row>
    <row r="65028" spans="12:14" x14ac:dyDescent="0.25">
      <c r="L65028" s="36"/>
      <c r="M65028" s="36"/>
      <c r="N65028" s="36"/>
    </row>
    <row r="65029" spans="12:14" x14ac:dyDescent="0.25">
      <c r="L65029" s="36"/>
      <c r="M65029" s="36"/>
      <c r="N65029" s="36"/>
    </row>
    <row r="65030" spans="12:14" x14ac:dyDescent="0.25">
      <c r="L65030" s="36"/>
      <c r="M65030" s="36"/>
      <c r="N65030" s="36"/>
    </row>
    <row r="65031" spans="12:14" x14ac:dyDescent="0.25">
      <c r="L65031" s="36"/>
      <c r="M65031" s="36"/>
      <c r="N65031" s="36"/>
    </row>
    <row r="65032" spans="12:14" x14ac:dyDescent="0.25">
      <c r="L65032" s="36"/>
      <c r="M65032" s="36"/>
      <c r="N65032" s="36"/>
    </row>
    <row r="65033" spans="12:14" x14ac:dyDescent="0.25">
      <c r="L65033" s="36"/>
      <c r="M65033" s="36"/>
      <c r="N65033" s="36"/>
    </row>
    <row r="65034" spans="12:14" x14ac:dyDescent="0.25">
      <c r="L65034" s="36"/>
      <c r="M65034" s="36"/>
      <c r="N65034" s="36"/>
    </row>
    <row r="65035" spans="12:14" x14ac:dyDescent="0.25">
      <c r="L65035" s="36"/>
      <c r="M65035" s="36"/>
      <c r="N65035" s="36"/>
    </row>
    <row r="65036" spans="12:14" x14ac:dyDescent="0.25">
      <c r="L65036" s="36"/>
      <c r="M65036" s="36"/>
      <c r="N65036" s="36"/>
    </row>
    <row r="65037" spans="12:14" x14ac:dyDescent="0.25">
      <c r="L65037" s="36"/>
      <c r="M65037" s="36"/>
      <c r="N65037" s="36"/>
    </row>
    <row r="65038" spans="12:14" x14ac:dyDescent="0.25">
      <c r="L65038" s="36"/>
      <c r="M65038" s="36"/>
      <c r="N65038" s="36"/>
    </row>
    <row r="65039" spans="12:14" x14ac:dyDescent="0.25">
      <c r="L65039" s="36"/>
      <c r="M65039" s="36"/>
      <c r="N65039" s="36"/>
    </row>
    <row r="65040" spans="12:14" x14ac:dyDescent="0.25">
      <c r="L65040" s="36"/>
      <c r="M65040" s="36"/>
      <c r="N65040" s="36"/>
    </row>
    <row r="65041" spans="12:14" x14ac:dyDescent="0.25">
      <c r="L65041" s="36"/>
      <c r="M65041" s="36"/>
      <c r="N65041" s="36"/>
    </row>
    <row r="65042" spans="12:14" x14ac:dyDescent="0.25">
      <c r="L65042" s="36"/>
      <c r="M65042" s="36"/>
      <c r="N65042" s="36"/>
    </row>
    <row r="65043" spans="12:14" x14ac:dyDescent="0.25">
      <c r="L65043" s="36"/>
      <c r="M65043" s="36"/>
      <c r="N65043" s="36"/>
    </row>
    <row r="65044" spans="12:14" x14ac:dyDescent="0.25">
      <c r="L65044" s="36"/>
      <c r="M65044" s="36"/>
      <c r="N65044" s="36"/>
    </row>
    <row r="65045" spans="12:14" x14ac:dyDescent="0.25">
      <c r="L65045" s="36"/>
      <c r="M65045" s="36"/>
      <c r="N65045" s="36"/>
    </row>
    <row r="65046" spans="12:14" x14ac:dyDescent="0.25">
      <c r="L65046" s="36"/>
      <c r="M65046" s="36"/>
      <c r="N65046" s="36"/>
    </row>
    <row r="65047" spans="12:14" x14ac:dyDescent="0.25">
      <c r="L65047" s="36"/>
      <c r="M65047" s="36"/>
      <c r="N65047" s="36"/>
    </row>
    <row r="65048" spans="12:14" x14ac:dyDescent="0.25">
      <c r="L65048" s="36"/>
      <c r="M65048" s="36"/>
      <c r="N65048" s="36"/>
    </row>
    <row r="65049" spans="12:14" x14ac:dyDescent="0.25">
      <c r="L65049" s="36"/>
      <c r="M65049" s="36"/>
      <c r="N65049" s="36"/>
    </row>
    <row r="65050" spans="12:14" x14ac:dyDescent="0.25">
      <c r="L65050" s="36"/>
      <c r="M65050" s="36"/>
      <c r="N65050" s="36"/>
    </row>
    <row r="65051" spans="12:14" x14ac:dyDescent="0.25">
      <c r="L65051" s="36"/>
      <c r="M65051" s="36"/>
      <c r="N65051" s="36"/>
    </row>
    <row r="65052" spans="12:14" x14ac:dyDescent="0.25">
      <c r="L65052" s="36"/>
      <c r="M65052" s="36"/>
      <c r="N65052" s="36"/>
    </row>
    <row r="65053" spans="12:14" x14ac:dyDescent="0.25">
      <c r="L65053" s="36"/>
      <c r="M65053" s="36"/>
      <c r="N65053" s="36"/>
    </row>
    <row r="65054" spans="12:14" x14ac:dyDescent="0.25">
      <c r="L65054" s="36"/>
      <c r="M65054" s="36"/>
      <c r="N65054" s="36"/>
    </row>
    <row r="65055" spans="12:14" x14ac:dyDescent="0.25">
      <c r="L65055" s="36"/>
      <c r="M65055" s="36"/>
      <c r="N65055" s="36"/>
    </row>
    <row r="65056" spans="12:14" x14ac:dyDescent="0.25">
      <c r="L65056" s="36"/>
      <c r="M65056" s="36"/>
      <c r="N65056" s="36"/>
    </row>
    <row r="65057" spans="12:14" x14ac:dyDescent="0.25">
      <c r="L65057" s="36"/>
      <c r="M65057" s="36"/>
      <c r="N65057" s="36"/>
    </row>
    <row r="65058" spans="12:14" x14ac:dyDescent="0.25">
      <c r="L65058" s="36"/>
      <c r="M65058" s="36"/>
      <c r="N65058" s="36"/>
    </row>
    <row r="65059" spans="12:14" x14ac:dyDescent="0.25">
      <c r="L65059" s="36"/>
      <c r="M65059" s="36"/>
      <c r="N65059" s="36"/>
    </row>
    <row r="65060" spans="12:14" x14ac:dyDescent="0.25">
      <c r="L65060" s="36"/>
      <c r="M65060" s="36"/>
      <c r="N65060" s="36"/>
    </row>
    <row r="65061" spans="12:14" x14ac:dyDescent="0.25">
      <c r="L65061" s="36"/>
      <c r="M65061" s="36"/>
      <c r="N65061" s="36"/>
    </row>
    <row r="65062" spans="12:14" x14ac:dyDescent="0.25">
      <c r="L65062" s="36"/>
      <c r="M65062" s="36"/>
      <c r="N65062" s="36"/>
    </row>
    <row r="65063" spans="12:14" x14ac:dyDescent="0.25">
      <c r="L65063" s="36"/>
      <c r="M65063" s="36"/>
      <c r="N65063" s="36"/>
    </row>
    <row r="65064" spans="12:14" x14ac:dyDescent="0.25">
      <c r="L65064" s="36"/>
      <c r="M65064" s="36"/>
      <c r="N65064" s="36"/>
    </row>
    <row r="65065" spans="12:14" x14ac:dyDescent="0.25">
      <c r="L65065" s="36"/>
      <c r="M65065" s="36"/>
      <c r="N65065" s="36"/>
    </row>
    <row r="65066" spans="12:14" x14ac:dyDescent="0.25">
      <c r="L65066" s="36"/>
      <c r="M65066" s="36"/>
      <c r="N65066" s="36"/>
    </row>
    <row r="65067" spans="12:14" x14ac:dyDescent="0.25">
      <c r="L65067" s="36"/>
      <c r="M65067" s="36"/>
      <c r="N65067" s="36"/>
    </row>
    <row r="65068" spans="12:14" x14ac:dyDescent="0.25">
      <c r="L65068" s="36"/>
      <c r="M65068" s="36"/>
      <c r="N65068" s="36"/>
    </row>
    <row r="65069" spans="12:14" x14ac:dyDescent="0.25">
      <c r="L65069" s="36"/>
      <c r="M65069" s="36"/>
      <c r="N65069" s="36"/>
    </row>
    <row r="65070" spans="12:14" x14ac:dyDescent="0.25">
      <c r="L65070" s="36"/>
      <c r="M65070" s="36"/>
      <c r="N65070" s="36"/>
    </row>
    <row r="65071" spans="12:14" x14ac:dyDescent="0.25">
      <c r="L65071" s="36"/>
      <c r="M65071" s="36"/>
      <c r="N65071" s="36"/>
    </row>
    <row r="65072" spans="12:14" x14ac:dyDescent="0.25">
      <c r="L65072" s="36"/>
      <c r="M65072" s="36"/>
      <c r="N65072" s="36"/>
    </row>
    <row r="65073" spans="12:14" x14ac:dyDescent="0.25">
      <c r="L65073" s="36"/>
      <c r="M65073" s="36"/>
      <c r="N65073" s="36"/>
    </row>
    <row r="65074" spans="12:14" x14ac:dyDescent="0.25">
      <c r="L65074" s="36"/>
      <c r="M65074" s="36"/>
      <c r="N65074" s="36"/>
    </row>
    <row r="65075" spans="12:14" x14ac:dyDescent="0.25">
      <c r="L65075" s="36"/>
      <c r="M65075" s="36"/>
      <c r="N65075" s="36"/>
    </row>
    <row r="65076" spans="12:14" x14ac:dyDescent="0.25">
      <c r="L65076" s="36"/>
      <c r="M65076" s="36"/>
      <c r="N65076" s="36"/>
    </row>
    <row r="65077" spans="12:14" x14ac:dyDescent="0.25">
      <c r="L65077" s="36"/>
      <c r="M65077" s="36"/>
      <c r="N65077" s="36"/>
    </row>
    <row r="65078" spans="12:14" x14ac:dyDescent="0.25">
      <c r="L65078" s="36"/>
      <c r="M65078" s="36"/>
      <c r="N65078" s="36"/>
    </row>
    <row r="65079" spans="12:14" x14ac:dyDescent="0.25">
      <c r="L65079" s="36"/>
      <c r="M65079" s="36"/>
      <c r="N65079" s="36"/>
    </row>
    <row r="65080" spans="12:14" x14ac:dyDescent="0.25">
      <c r="L65080" s="36"/>
      <c r="M65080" s="36"/>
      <c r="N65080" s="36"/>
    </row>
    <row r="65081" spans="12:14" x14ac:dyDescent="0.25">
      <c r="L65081" s="36"/>
      <c r="M65081" s="36"/>
      <c r="N65081" s="36"/>
    </row>
    <row r="65082" spans="12:14" x14ac:dyDescent="0.25">
      <c r="L65082" s="36"/>
      <c r="M65082" s="36"/>
      <c r="N65082" s="36"/>
    </row>
    <row r="65083" spans="12:14" x14ac:dyDescent="0.25">
      <c r="L65083" s="36"/>
      <c r="M65083" s="36"/>
      <c r="N65083" s="36"/>
    </row>
    <row r="65084" spans="12:14" x14ac:dyDescent="0.25">
      <c r="L65084" s="36"/>
      <c r="M65084" s="36"/>
      <c r="N65084" s="36"/>
    </row>
    <row r="65085" spans="12:14" x14ac:dyDescent="0.25">
      <c r="L65085" s="36"/>
      <c r="M65085" s="36"/>
      <c r="N65085" s="36"/>
    </row>
    <row r="65086" spans="12:14" x14ac:dyDescent="0.25">
      <c r="L65086" s="36"/>
      <c r="M65086" s="36"/>
      <c r="N65086" s="36"/>
    </row>
    <row r="65087" spans="12:14" x14ac:dyDescent="0.25">
      <c r="L65087" s="36"/>
      <c r="M65087" s="36"/>
      <c r="N65087" s="36"/>
    </row>
    <row r="65088" spans="12:14" x14ac:dyDescent="0.25">
      <c r="L65088" s="36"/>
      <c r="M65088" s="36"/>
      <c r="N65088" s="36"/>
    </row>
    <row r="65089" spans="12:14" x14ac:dyDescent="0.25">
      <c r="L65089" s="36"/>
      <c r="M65089" s="36"/>
      <c r="N65089" s="36"/>
    </row>
    <row r="65090" spans="12:14" x14ac:dyDescent="0.25">
      <c r="L65090" s="36"/>
      <c r="M65090" s="36"/>
      <c r="N65090" s="36"/>
    </row>
    <row r="65091" spans="12:14" x14ac:dyDescent="0.25">
      <c r="L65091" s="36"/>
      <c r="M65091" s="36"/>
      <c r="N65091" s="36"/>
    </row>
    <row r="65092" spans="12:14" x14ac:dyDescent="0.25">
      <c r="L65092" s="36"/>
      <c r="M65092" s="36"/>
      <c r="N65092" s="36"/>
    </row>
    <row r="65093" spans="12:14" x14ac:dyDescent="0.25">
      <c r="L65093" s="36"/>
      <c r="M65093" s="36"/>
      <c r="N65093" s="36"/>
    </row>
    <row r="65094" spans="12:14" x14ac:dyDescent="0.25">
      <c r="L65094" s="36"/>
      <c r="M65094" s="36"/>
      <c r="N65094" s="36"/>
    </row>
    <row r="65095" spans="12:14" x14ac:dyDescent="0.25">
      <c r="L65095" s="36"/>
      <c r="M65095" s="36"/>
      <c r="N65095" s="36"/>
    </row>
    <row r="65096" spans="12:14" x14ac:dyDescent="0.25">
      <c r="L65096" s="36"/>
      <c r="M65096" s="36"/>
      <c r="N65096" s="36"/>
    </row>
    <row r="65097" spans="12:14" x14ac:dyDescent="0.25">
      <c r="L65097" s="36"/>
      <c r="M65097" s="36"/>
      <c r="N65097" s="36"/>
    </row>
    <row r="65098" spans="12:14" x14ac:dyDescent="0.25">
      <c r="L65098" s="36"/>
      <c r="M65098" s="36"/>
      <c r="N65098" s="36"/>
    </row>
    <row r="65099" spans="12:14" x14ac:dyDescent="0.25">
      <c r="L65099" s="36"/>
      <c r="M65099" s="36"/>
      <c r="N65099" s="36"/>
    </row>
    <row r="65100" spans="12:14" x14ac:dyDescent="0.25">
      <c r="L65100" s="36"/>
      <c r="M65100" s="36"/>
      <c r="N65100" s="36"/>
    </row>
    <row r="65101" spans="12:14" x14ac:dyDescent="0.25">
      <c r="L65101" s="36"/>
      <c r="M65101" s="36"/>
      <c r="N65101" s="36"/>
    </row>
    <row r="65102" spans="12:14" x14ac:dyDescent="0.25">
      <c r="L65102" s="36"/>
      <c r="M65102" s="36"/>
      <c r="N65102" s="36"/>
    </row>
    <row r="65103" spans="12:14" x14ac:dyDescent="0.25">
      <c r="L65103" s="36"/>
      <c r="M65103" s="36"/>
      <c r="N65103" s="36"/>
    </row>
    <row r="65104" spans="12:14" x14ac:dyDescent="0.25">
      <c r="L65104" s="36"/>
      <c r="M65104" s="36"/>
      <c r="N65104" s="36"/>
    </row>
    <row r="65105" spans="12:14" x14ac:dyDescent="0.25">
      <c r="L65105" s="36"/>
      <c r="M65105" s="36"/>
      <c r="N65105" s="36"/>
    </row>
    <row r="65106" spans="12:14" x14ac:dyDescent="0.25">
      <c r="L65106" s="36"/>
      <c r="M65106" s="36"/>
      <c r="N65106" s="36"/>
    </row>
    <row r="65107" spans="12:14" x14ac:dyDescent="0.25">
      <c r="L65107" s="36"/>
      <c r="M65107" s="36"/>
      <c r="N65107" s="36"/>
    </row>
    <row r="65108" spans="12:14" x14ac:dyDescent="0.25">
      <c r="L65108" s="36"/>
      <c r="M65108" s="36"/>
      <c r="N65108" s="36"/>
    </row>
    <row r="65109" spans="12:14" x14ac:dyDescent="0.25">
      <c r="L65109" s="36"/>
      <c r="M65109" s="36"/>
      <c r="N65109" s="36"/>
    </row>
    <row r="65110" spans="12:14" x14ac:dyDescent="0.25">
      <c r="L65110" s="36"/>
      <c r="M65110" s="36"/>
      <c r="N65110" s="36"/>
    </row>
    <row r="65111" spans="12:14" x14ac:dyDescent="0.25">
      <c r="L65111" s="36"/>
      <c r="M65111" s="36"/>
      <c r="N65111" s="36"/>
    </row>
    <row r="65112" spans="12:14" x14ac:dyDescent="0.25">
      <c r="L65112" s="36"/>
      <c r="M65112" s="36"/>
      <c r="N65112" s="36"/>
    </row>
    <row r="65113" spans="12:14" x14ac:dyDescent="0.25">
      <c r="L65113" s="36"/>
      <c r="M65113" s="36"/>
      <c r="N65113" s="36"/>
    </row>
    <row r="65114" spans="12:14" x14ac:dyDescent="0.25">
      <c r="L65114" s="36"/>
      <c r="M65114" s="36"/>
      <c r="N65114" s="36"/>
    </row>
    <row r="65115" spans="12:14" x14ac:dyDescent="0.25">
      <c r="L65115" s="36"/>
      <c r="M65115" s="36"/>
      <c r="N65115" s="36"/>
    </row>
    <row r="65116" spans="12:14" x14ac:dyDescent="0.25">
      <c r="L65116" s="36"/>
      <c r="M65116" s="36"/>
      <c r="N65116" s="36"/>
    </row>
    <row r="65117" spans="12:14" x14ac:dyDescent="0.25">
      <c r="L65117" s="36"/>
      <c r="M65117" s="36"/>
      <c r="N65117" s="36"/>
    </row>
    <row r="65118" spans="12:14" x14ac:dyDescent="0.25">
      <c r="L65118" s="36"/>
      <c r="M65118" s="36"/>
      <c r="N65118" s="36"/>
    </row>
    <row r="65119" spans="12:14" x14ac:dyDescent="0.25">
      <c r="L65119" s="36"/>
      <c r="M65119" s="36"/>
      <c r="N65119" s="36"/>
    </row>
    <row r="65120" spans="12:14" x14ac:dyDescent="0.25">
      <c r="L65120" s="36"/>
      <c r="M65120" s="36"/>
      <c r="N65120" s="36"/>
    </row>
    <row r="65121" spans="12:14" x14ac:dyDescent="0.25">
      <c r="L65121" s="36"/>
      <c r="M65121" s="36"/>
      <c r="N65121" s="36"/>
    </row>
    <row r="65122" spans="12:14" x14ac:dyDescent="0.25">
      <c r="L65122" s="36"/>
      <c r="M65122" s="36"/>
      <c r="N65122" s="36"/>
    </row>
    <row r="65123" spans="12:14" x14ac:dyDescent="0.25">
      <c r="L65123" s="36"/>
      <c r="M65123" s="36"/>
      <c r="N65123" s="36"/>
    </row>
    <row r="65124" spans="12:14" x14ac:dyDescent="0.25">
      <c r="L65124" s="36"/>
      <c r="M65124" s="36"/>
      <c r="N65124" s="36"/>
    </row>
    <row r="65125" spans="12:14" x14ac:dyDescent="0.25">
      <c r="L65125" s="36"/>
      <c r="M65125" s="36"/>
      <c r="N65125" s="36"/>
    </row>
    <row r="65126" spans="12:14" x14ac:dyDescent="0.25">
      <c r="L65126" s="36"/>
      <c r="M65126" s="36"/>
      <c r="N65126" s="36"/>
    </row>
    <row r="65127" spans="12:14" x14ac:dyDescent="0.25">
      <c r="L65127" s="36"/>
      <c r="M65127" s="36"/>
      <c r="N65127" s="36"/>
    </row>
    <row r="65128" spans="12:14" x14ac:dyDescent="0.25">
      <c r="L65128" s="36"/>
      <c r="M65128" s="36"/>
      <c r="N65128" s="36"/>
    </row>
    <row r="65129" spans="12:14" x14ac:dyDescent="0.25">
      <c r="L65129" s="36"/>
      <c r="M65129" s="36"/>
      <c r="N65129" s="36"/>
    </row>
    <row r="65130" spans="12:14" x14ac:dyDescent="0.25">
      <c r="L65130" s="36"/>
      <c r="M65130" s="36"/>
      <c r="N65130" s="36"/>
    </row>
    <row r="65131" spans="12:14" x14ac:dyDescent="0.25">
      <c r="L65131" s="36"/>
      <c r="M65131" s="36"/>
      <c r="N65131" s="36"/>
    </row>
    <row r="65132" spans="12:14" x14ac:dyDescent="0.25">
      <c r="L65132" s="36"/>
      <c r="M65132" s="36"/>
      <c r="N65132" s="36"/>
    </row>
    <row r="65133" spans="12:14" x14ac:dyDescent="0.25">
      <c r="L65133" s="36"/>
      <c r="M65133" s="36"/>
      <c r="N65133" s="36"/>
    </row>
    <row r="65134" spans="12:14" x14ac:dyDescent="0.25">
      <c r="L65134" s="36"/>
      <c r="M65134" s="36"/>
      <c r="N65134" s="36"/>
    </row>
    <row r="65135" spans="12:14" x14ac:dyDescent="0.25">
      <c r="L65135" s="36"/>
      <c r="M65135" s="36"/>
      <c r="N65135" s="36"/>
    </row>
    <row r="65136" spans="12:14" x14ac:dyDescent="0.25">
      <c r="L65136" s="36"/>
      <c r="M65136" s="36"/>
      <c r="N65136" s="36"/>
    </row>
    <row r="65137" spans="12:14" x14ac:dyDescent="0.25">
      <c r="L65137" s="36"/>
      <c r="M65137" s="36"/>
      <c r="N65137" s="36"/>
    </row>
    <row r="65138" spans="12:14" x14ac:dyDescent="0.25">
      <c r="L65138" s="36"/>
      <c r="M65138" s="36"/>
      <c r="N65138" s="36"/>
    </row>
    <row r="65139" spans="12:14" x14ac:dyDescent="0.25">
      <c r="L65139" s="36"/>
      <c r="M65139" s="36"/>
      <c r="N65139" s="36"/>
    </row>
    <row r="65140" spans="12:14" x14ac:dyDescent="0.25">
      <c r="L65140" s="36"/>
      <c r="M65140" s="36"/>
      <c r="N65140" s="36"/>
    </row>
    <row r="65141" spans="12:14" x14ac:dyDescent="0.25">
      <c r="L65141" s="36"/>
      <c r="M65141" s="36"/>
      <c r="N65141" s="36"/>
    </row>
    <row r="65142" spans="12:14" x14ac:dyDescent="0.25">
      <c r="L65142" s="36"/>
      <c r="M65142" s="36"/>
      <c r="N65142" s="36"/>
    </row>
    <row r="65143" spans="12:14" x14ac:dyDescent="0.25">
      <c r="L65143" s="36"/>
      <c r="M65143" s="36"/>
      <c r="N65143" s="36"/>
    </row>
    <row r="65144" spans="12:14" x14ac:dyDescent="0.25">
      <c r="L65144" s="36"/>
      <c r="M65144" s="36"/>
      <c r="N65144" s="36"/>
    </row>
    <row r="65145" spans="12:14" x14ac:dyDescent="0.25">
      <c r="L65145" s="36"/>
      <c r="M65145" s="36"/>
      <c r="N65145" s="36"/>
    </row>
    <row r="65146" spans="12:14" x14ac:dyDescent="0.25">
      <c r="L65146" s="36"/>
      <c r="M65146" s="36"/>
      <c r="N65146" s="36"/>
    </row>
    <row r="65147" spans="12:14" x14ac:dyDescent="0.25">
      <c r="L65147" s="36"/>
      <c r="M65147" s="36"/>
      <c r="N65147" s="36"/>
    </row>
    <row r="65148" spans="12:14" x14ac:dyDescent="0.25">
      <c r="L65148" s="36"/>
      <c r="M65148" s="36"/>
      <c r="N65148" s="36"/>
    </row>
    <row r="65149" spans="12:14" x14ac:dyDescent="0.25">
      <c r="L65149" s="36"/>
      <c r="M65149" s="36"/>
      <c r="N65149" s="36"/>
    </row>
    <row r="65150" spans="12:14" x14ac:dyDescent="0.25">
      <c r="L65150" s="36"/>
      <c r="M65150" s="36"/>
      <c r="N65150" s="36"/>
    </row>
    <row r="65151" spans="12:14" x14ac:dyDescent="0.25">
      <c r="L65151" s="36"/>
      <c r="M65151" s="36"/>
      <c r="N65151" s="36"/>
    </row>
    <row r="65152" spans="12:14" x14ac:dyDescent="0.25">
      <c r="L65152" s="36"/>
      <c r="M65152" s="36"/>
      <c r="N65152" s="36"/>
    </row>
    <row r="65153" spans="12:14" x14ac:dyDescent="0.25">
      <c r="L65153" s="36"/>
      <c r="M65153" s="36"/>
      <c r="N65153" s="36"/>
    </row>
    <row r="65154" spans="12:14" x14ac:dyDescent="0.25">
      <c r="L65154" s="36"/>
      <c r="M65154" s="36"/>
      <c r="N65154" s="36"/>
    </row>
    <row r="65155" spans="12:14" x14ac:dyDescent="0.25">
      <c r="L65155" s="36"/>
      <c r="M65155" s="36"/>
      <c r="N65155" s="36"/>
    </row>
    <row r="65156" spans="12:14" x14ac:dyDescent="0.25">
      <c r="L65156" s="36"/>
      <c r="M65156" s="36"/>
      <c r="N65156" s="36"/>
    </row>
    <row r="65157" spans="12:14" x14ac:dyDescent="0.25">
      <c r="L65157" s="36"/>
      <c r="M65157" s="36"/>
      <c r="N65157" s="36"/>
    </row>
    <row r="65158" spans="12:14" x14ac:dyDescent="0.25">
      <c r="L65158" s="36"/>
      <c r="M65158" s="36"/>
      <c r="N65158" s="36"/>
    </row>
    <row r="65159" spans="12:14" x14ac:dyDescent="0.25">
      <c r="L65159" s="36"/>
      <c r="M65159" s="36"/>
      <c r="N65159" s="36"/>
    </row>
    <row r="65160" spans="12:14" x14ac:dyDescent="0.25">
      <c r="L65160" s="36"/>
      <c r="M65160" s="36"/>
      <c r="N65160" s="36"/>
    </row>
    <row r="65161" spans="12:14" x14ac:dyDescent="0.25">
      <c r="L65161" s="36"/>
      <c r="M65161" s="36"/>
      <c r="N65161" s="36"/>
    </row>
    <row r="65162" spans="12:14" x14ac:dyDescent="0.25">
      <c r="L65162" s="36"/>
      <c r="M65162" s="36"/>
      <c r="N65162" s="36"/>
    </row>
    <row r="65163" spans="12:14" x14ac:dyDescent="0.25">
      <c r="L65163" s="36"/>
      <c r="M65163" s="36"/>
      <c r="N65163" s="36"/>
    </row>
    <row r="65164" spans="12:14" x14ac:dyDescent="0.25">
      <c r="L65164" s="36"/>
      <c r="M65164" s="36"/>
      <c r="N65164" s="36"/>
    </row>
    <row r="65165" spans="12:14" x14ac:dyDescent="0.25">
      <c r="L65165" s="36"/>
      <c r="M65165" s="36"/>
      <c r="N65165" s="36"/>
    </row>
    <row r="65166" spans="12:14" x14ac:dyDescent="0.25">
      <c r="L65166" s="36"/>
      <c r="M65166" s="36"/>
      <c r="N65166" s="36"/>
    </row>
    <row r="65167" spans="12:14" x14ac:dyDescent="0.25">
      <c r="L65167" s="36"/>
      <c r="M65167" s="36"/>
      <c r="N65167" s="36"/>
    </row>
    <row r="65168" spans="12:14" x14ac:dyDescent="0.25">
      <c r="L65168" s="36"/>
      <c r="M65168" s="36"/>
      <c r="N65168" s="36"/>
    </row>
    <row r="65169" spans="12:14" x14ac:dyDescent="0.25">
      <c r="L65169" s="36"/>
      <c r="M65169" s="36"/>
      <c r="N65169" s="36"/>
    </row>
    <row r="65170" spans="12:14" x14ac:dyDescent="0.25">
      <c r="L65170" s="36"/>
      <c r="M65170" s="36"/>
      <c r="N65170" s="36"/>
    </row>
    <row r="65171" spans="12:14" x14ac:dyDescent="0.25">
      <c r="L65171" s="36"/>
      <c r="M65171" s="36"/>
      <c r="N65171" s="36"/>
    </row>
    <row r="65172" spans="12:14" x14ac:dyDescent="0.25">
      <c r="L65172" s="36"/>
      <c r="M65172" s="36"/>
      <c r="N65172" s="36"/>
    </row>
    <row r="65173" spans="12:14" x14ac:dyDescent="0.25">
      <c r="L65173" s="36"/>
      <c r="M65173" s="36"/>
      <c r="N65173" s="36"/>
    </row>
    <row r="65174" spans="12:14" x14ac:dyDescent="0.25">
      <c r="L65174" s="36"/>
      <c r="M65174" s="36"/>
      <c r="N65174" s="36"/>
    </row>
    <row r="65175" spans="12:14" x14ac:dyDescent="0.25">
      <c r="L65175" s="36"/>
      <c r="M65175" s="36"/>
      <c r="N65175" s="36"/>
    </row>
    <row r="65176" spans="12:14" x14ac:dyDescent="0.25">
      <c r="L65176" s="36"/>
      <c r="M65176" s="36"/>
      <c r="N65176" s="36"/>
    </row>
    <row r="65177" spans="12:14" x14ac:dyDescent="0.25">
      <c r="L65177" s="36"/>
      <c r="M65177" s="36"/>
      <c r="N65177" s="36"/>
    </row>
    <row r="65178" spans="12:14" x14ac:dyDescent="0.25">
      <c r="L65178" s="36"/>
      <c r="M65178" s="36"/>
      <c r="N65178" s="36"/>
    </row>
    <row r="65179" spans="12:14" x14ac:dyDescent="0.25">
      <c r="L65179" s="36"/>
      <c r="M65179" s="36"/>
      <c r="N65179" s="36"/>
    </row>
    <row r="65180" spans="12:14" x14ac:dyDescent="0.25">
      <c r="L65180" s="36"/>
      <c r="M65180" s="36"/>
      <c r="N65180" s="36"/>
    </row>
    <row r="65181" spans="12:14" x14ac:dyDescent="0.25">
      <c r="L65181" s="36"/>
      <c r="M65181" s="36"/>
      <c r="N65181" s="36"/>
    </row>
    <row r="65182" spans="12:14" x14ac:dyDescent="0.25">
      <c r="L65182" s="36"/>
      <c r="M65182" s="36"/>
      <c r="N65182" s="36"/>
    </row>
    <row r="65183" spans="12:14" x14ac:dyDescent="0.25">
      <c r="L65183" s="36"/>
      <c r="M65183" s="36"/>
      <c r="N65183" s="36"/>
    </row>
    <row r="65184" spans="12:14" x14ac:dyDescent="0.25">
      <c r="L65184" s="36"/>
      <c r="M65184" s="36"/>
      <c r="N65184" s="36"/>
    </row>
    <row r="65185" spans="12:14" x14ac:dyDescent="0.25">
      <c r="L65185" s="36"/>
      <c r="M65185" s="36"/>
      <c r="N65185" s="36"/>
    </row>
    <row r="65186" spans="12:14" x14ac:dyDescent="0.25">
      <c r="L65186" s="36"/>
      <c r="M65186" s="36"/>
      <c r="N65186" s="36"/>
    </row>
    <row r="65187" spans="12:14" x14ac:dyDescent="0.25">
      <c r="L65187" s="36"/>
      <c r="M65187" s="36"/>
      <c r="N65187" s="36"/>
    </row>
    <row r="65188" spans="12:14" x14ac:dyDescent="0.25">
      <c r="L65188" s="36"/>
      <c r="M65188" s="36"/>
      <c r="N65188" s="36"/>
    </row>
    <row r="65189" spans="12:14" x14ac:dyDescent="0.25">
      <c r="L65189" s="36"/>
      <c r="M65189" s="36"/>
      <c r="N65189" s="36"/>
    </row>
    <row r="65190" spans="12:14" x14ac:dyDescent="0.25">
      <c r="L65190" s="36"/>
      <c r="M65190" s="36"/>
      <c r="N65190" s="36"/>
    </row>
    <row r="65191" spans="12:14" x14ac:dyDescent="0.25">
      <c r="L65191" s="36"/>
      <c r="M65191" s="36"/>
      <c r="N65191" s="36"/>
    </row>
    <row r="65192" spans="12:14" x14ac:dyDescent="0.25">
      <c r="L65192" s="36"/>
      <c r="M65192" s="36"/>
      <c r="N65192" s="36"/>
    </row>
    <row r="65193" spans="12:14" x14ac:dyDescent="0.25">
      <c r="L65193" s="36"/>
      <c r="M65193" s="36"/>
      <c r="N65193" s="36"/>
    </row>
    <row r="65194" spans="12:14" x14ac:dyDescent="0.25">
      <c r="L65194" s="36"/>
      <c r="M65194" s="36"/>
      <c r="N65194" s="36"/>
    </row>
    <row r="65195" spans="12:14" x14ac:dyDescent="0.25">
      <c r="L65195" s="36"/>
      <c r="M65195" s="36"/>
      <c r="N65195" s="36"/>
    </row>
    <row r="65196" spans="12:14" x14ac:dyDescent="0.25">
      <c r="L65196" s="36"/>
      <c r="M65196" s="36"/>
      <c r="N65196" s="36"/>
    </row>
    <row r="65197" spans="12:14" x14ac:dyDescent="0.25">
      <c r="L65197" s="36"/>
      <c r="M65197" s="36"/>
      <c r="N65197" s="36"/>
    </row>
    <row r="65198" spans="12:14" x14ac:dyDescent="0.25">
      <c r="L65198" s="36"/>
      <c r="M65198" s="36"/>
      <c r="N65198" s="36"/>
    </row>
    <row r="65199" spans="12:14" x14ac:dyDescent="0.25">
      <c r="L65199" s="36"/>
      <c r="M65199" s="36"/>
      <c r="N65199" s="36"/>
    </row>
    <row r="65200" spans="12:14" x14ac:dyDescent="0.25">
      <c r="L65200" s="36"/>
      <c r="M65200" s="36"/>
      <c r="N65200" s="36"/>
    </row>
    <row r="65201" spans="12:14" x14ac:dyDescent="0.25">
      <c r="L65201" s="36"/>
      <c r="M65201" s="36"/>
      <c r="N65201" s="36"/>
    </row>
    <row r="65202" spans="12:14" x14ac:dyDescent="0.25">
      <c r="L65202" s="36"/>
      <c r="M65202" s="36"/>
      <c r="N65202" s="36"/>
    </row>
    <row r="65203" spans="12:14" x14ac:dyDescent="0.25">
      <c r="L65203" s="36"/>
      <c r="M65203" s="36"/>
      <c r="N65203" s="36"/>
    </row>
    <row r="65204" spans="12:14" x14ac:dyDescent="0.25">
      <c r="L65204" s="36"/>
      <c r="M65204" s="36"/>
      <c r="N65204" s="36"/>
    </row>
    <row r="65205" spans="12:14" x14ac:dyDescent="0.25">
      <c r="L65205" s="36"/>
      <c r="M65205" s="36"/>
      <c r="N65205" s="36"/>
    </row>
    <row r="65206" spans="12:14" x14ac:dyDescent="0.25">
      <c r="L65206" s="36"/>
      <c r="M65206" s="36"/>
      <c r="N65206" s="36"/>
    </row>
    <row r="65207" spans="12:14" x14ac:dyDescent="0.25">
      <c r="L65207" s="36"/>
      <c r="M65207" s="36"/>
      <c r="N65207" s="36"/>
    </row>
    <row r="65208" spans="12:14" x14ac:dyDescent="0.25">
      <c r="L65208" s="36"/>
      <c r="M65208" s="36"/>
      <c r="N65208" s="36"/>
    </row>
    <row r="65209" spans="12:14" x14ac:dyDescent="0.25">
      <c r="L65209" s="36"/>
      <c r="M65209" s="36"/>
      <c r="N65209" s="36"/>
    </row>
    <row r="65210" spans="12:14" x14ac:dyDescent="0.25">
      <c r="L65210" s="36"/>
      <c r="M65210" s="36"/>
      <c r="N65210" s="36"/>
    </row>
    <row r="65211" spans="12:14" x14ac:dyDescent="0.25">
      <c r="L65211" s="36"/>
      <c r="M65211" s="36"/>
      <c r="N65211" s="36"/>
    </row>
    <row r="65212" spans="12:14" x14ac:dyDescent="0.25">
      <c r="L65212" s="36"/>
      <c r="M65212" s="36"/>
      <c r="N65212" s="36"/>
    </row>
    <row r="65213" spans="12:14" x14ac:dyDescent="0.25">
      <c r="L65213" s="36"/>
      <c r="M65213" s="36"/>
      <c r="N65213" s="36"/>
    </row>
    <row r="65214" spans="12:14" x14ac:dyDescent="0.25">
      <c r="L65214" s="36"/>
      <c r="M65214" s="36"/>
      <c r="N65214" s="36"/>
    </row>
    <row r="65215" spans="12:14" x14ac:dyDescent="0.25">
      <c r="L65215" s="36"/>
      <c r="M65215" s="36"/>
      <c r="N65215" s="36"/>
    </row>
    <row r="65216" spans="12:14" x14ac:dyDescent="0.25">
      <c r="L65216" s="36"/>
      <c r="M65216" s="36"/>
      <c r="N65216" s="36"/>
    </row>
    <row r="65217" spans="12:14" x14ac:dyDescent="0.25">
      <c r="L65217" s="36"/>
      <c r="M65217" s="36"/>
      <c r="N65217" s="36"/>
    </row>
    <row r="65218" spans="12:14" x14ac:dyDescent="0.25">
      <c r="L65218" s="36"/>
      <c r="M65218" s="36"/>
      <c r="N65218" s="36"/>
    </row>
    <row r="65219" spans="12:14" x14ac:dyDescent="0.25">
      <c r="L65219" s="36"/>
      <c r="M65219" s="36"/>
      <c r="N65219" s="36"/>
    </row>
    <row r="65220" spans="12:14" x14ac:dyDescent="0.25">
      <c r="L65220" s="36"/>
      <c r="M65220" s="36"/>
      <c r="N65220" s="36"/>
    </row>
    <row r="65221" spans="12:14" x14ac:dyDescent="0.25">
      <c r="L65221" s="36"/>
      <c r="M65221" s="36"/>
      <c r="N65221" s="36"/>
    </row>
    <row r="65222" spans="12:14" x14ac:dyDescent="0.25">
      <c r="L65222" s="36"/>
      <c r="M65222" s="36"/>
      <c r="N65222" s="36"/>
    </row>
    <row r="65223" spans="12:14" x14ac:dyDescent="0.25">
      <c r="L65223" s="36"/>
      <c r="M65223" s="36"/>
      <c r="N65223" s="36"/>
    </row>
    <row r="65224" spans="12:14" x14ac:dyDescent="0.25">
      <c r="L65224" s="36"/>
      <c r="M65224" s="36"/>
      <c r="N65224" s="36"/>
    </row>
    <row r="65225" spans="12:14" x14ac:dyDescent="0.25">
      <c r="L65225" s="36"/>
      <c r="M65225" s="36"/>
      <c r="N65225" s="36"/>
    </row>
    <row r="65226" spans="12:14" x14ac:dyDescent="0.25">
      <c r="L65226" s="36"/>
      <c r="M65226" s="36"/>
      <c r="N65226" s="36"/>
    </row>
    <row r="65227" spans="12:14" x14ac:dyDescent="0.25">
      <c r="L65227" s="36"/>
      <c r="M65227" s="36"/>
      <c r="N65227" s="36"/>
    </row>
    <row r="65228" spans="12:14" x14ac:dyDescent="0.25">
      <c r="L65228" s="36"/>
      <c r="M65228" s="36"/>
      <c r="N65228" s="36"/>
    </row>
    <row r="65229" spans="12:14" x14ac:dyDescent="0.25">
      <c r="L65229" s="36"/>
      <c r="M65229" s="36"/>
      <c r="N65229" s="36"/>
    </row>
    <row r="65230" spans="12:14" x14ac:dyDescent="0.25">
      <c r="L65230" s="36"/>
      <c r="M65230" s="36"/>
      <c r="N65230" s="36"/>
    </row>
    <row r="65231" spans="12:14" x14ac:dyDescent="0.25">
      <c r="L65231" s="36"/>
      <c r="M65231" s="36"/>
      <c r="N65231" s="36"/>
    </row>
    <row r="65232" spans="12:14" x14ac:dyDescent="0.25">
      <c r="L65232" s="36"/>
      <c r="M65232" s="36"/>
      <c r="N65232" s="36"/>
    </row>
    <row r="65233" spans="12:14" x14ac:dyDescent="0.25">
      <c r="L65233" s="36"/>
      <c r="M65233" s="36"/>
      <c r="N65233" s="36"/>
    </row>
    <row r="65234" spans="12:14" x14ac:dyDescent="0.25">
      <c r="L65234" s="36"/>
      <c r="M65234" s="36"/>
      <c r="N65234" s="36"/>
    </row>
    <row r="65235" spans="12:14" x14ac:dyDescent="0.25">
      <c r="L65235" s="36"/>
      <c r="M65235" s="36"/>
      <c r="N65235" s="36"/>
    </row>
    <row r="65236" spans="12:14" x14ac:dyDescent="0.25">
      <c r="L65236" s="36"/>
      <c r="M65236" s="36"/>
      <c r="N65236" s="36"/>
    </row>
    <row r="65237" spans="12:14" x14ac:dyDescent="0.25">
      <c r="L65237" s="36"/>
      <c r="M65237" s="36"/>
      <c r="N65237" s="36"/>
    </row>
    <row r="65238" spans="12:14" x14ac:dyDescent="0.25">
      <c r="L65238" s="36"/>
      <c r="M65238" s="36"/>
      <c r="N65238" s="36"/>
    </row>
    <row r="65239" spans="12:14" x14ac:dyDescent="0.25">
      <c r="L65239" s="36"/>
      <c r="M65239" s="36"/>
      <c r="N65239" s="36"/>
    </row>
    <row r="65240" spans="12:14" x14ac:dyDescent="0.25">
      <c r="L65240" s="36"/>
      <c r="M65240" s="36"/>
      <c r="N65240" s="36"/>
    </row>
    <row r="65241" spans="12:14" x14ac:dyDescent="0.25">
      <c r="L65241" s="36"/>
      <c r="M65241" s="36"/>
      <c r="N65241" s="36"/>
    </row>
    <row r="65242" spans="12:14" x14ac:dyDescent="0.25">
      <c r="L65242" s="36"/>
      <c r="M65242" s="36"/>
      <c r="N65242" s="36"/>
    </row>
    <row r="65243" spans="12:14" x14ac:dyDescent="0.25">
      <c r="L65243" s="36"/>
      <c r="M65243" s="36"/>
      <c r="N65243" s="36"/>
    </row>
    <row r="65244" spans="12:14" x14ac:dyDescent="0.25">
      <c r="L65244" s="36"/>
      <c r="M65244" s="36"/>
      <c r="N65244" s="36"/>
    </row>
    <row r="65245" spans="12:14" x14ac:dyDescent="0.25">
      <c r="L65245" s="36"/>
      <c r="M65245" s="36"/>
      <c r="N65245" s="36"/>
    </row>
    <row r="65246" spans="12:14" x14ac:dyDescent="0.25">
      <c r="L65246" s="36"/>
      <c r="M65246" s="36"/>
      <c r="N65246" s="36"/>
    </row>
    <row r="65247" spans="12:14" x14ac:dyDescent="0.25">
      <c r="L65247" s="36"/>
      <c r="M65247" s="36"/>
      <c r="N65247" s="36"/>
    </row>
    <row r="65248" spans="12:14" x14ac:dyDescent="0.25">
      <c r="L65248" s="36"/>
      <c r="M65248" s="36"/>
      <c r="N65248" s="36"/>
    </row>
    <row r="65249" spans="12:14" x14ac:dyDescent="0.25">
      <c r="L65249" s="36"/>
      <c r="M65249" s="36"/>
      <c r="N65249" s="36"/>
    </row>
    <row r="65250" spans="12:14" x14ac:dyDescent="0.25">
      <c r="L65250" s="36"/>
      <c r="M65250" s="36"/>
      <c r="N65250" s="36"/>
    </row>
    <row r="65251" spans="12:14" x14ac:dyDescent="0.25">
      <c r="L65251" s="36"/>
      <c r="M65251" s="36"/>
      <c r="N65251" s="36"/>
    </row>
    <row r="65252" spans="12:14" x14ac:dyDescent="0.25">
      <c r="L65252" s="36"/>
      <c r="M65252" s="36"/>
      <c r="N65252" s="36"/>
    </row>
    <row r="65253" spans="12:14" x14ac:dyDescent="0.25">
      <c r="L65253" s="36"/>
      <c r="M65253" s="36"/>
      <c r="N65253" s="36"/>
    </row>
    <row r="65254" spans="12:14" x14ac:dyDescent="0.25">
      <c r="L65254" s="36"/>
      <c r="M65254" s="36"/>
      <c r="N65254" s="36"/>
    </row>
    <row r="65255" spans="12:14" x14ac:dyDescent="0.25">
      <c r="L65255" s="36"/>
      <c r="M65255" s="36"/>
      <c r="N65255" s="36"/>
    </row>
    <row r="65256" spans="12:14" x14ac:dyDescent="0.25">
      <c r="L65256" s="36"/>
      <c r="M65256" s="36"/>
      <c r="N65256" s="36"/>
    </row>
    <row r="65257" spans="12:14" x14ac:dyDescent="0.25">
      <c r="L65257" s="36"/>
      <c r="M65257" s="36"/>
      <c r="N65257" s="36"/>
    </row>
    <row r="65258" spans="12:14" x14ac:dyDescent="0.25">
      <c r="L65258" s="36"/>
      <c r="M65258" s="36"/>
      <c r="N65258" s="36"/>
    </row>
    <row r="65259" spans="12:14" x14ac:dyDescent="0.25">
      <c r="L65259" s="36"/>
      <c r="M65259" s="36"/>
      <c r="N65259" s="36"/>
    </row>
    <row r="65260" spans="12:14" x14ac:dyDescent="0.25">
      <c r="L65260" s="36"/>
      <c r="M65260" s="36"/>
      <c r="N65260" s="36"/>
    </row>
    <row r="65261" spans="12:14" x14ac:dyDescent="0.25">
      <c r="L65261" s="36"/>
      <c r="M65261" s="36"/>
      <c r="N65261" s="36"/>
    </row>
    <row r="65262" spans="12:14" x14ac:dyDescent="0.25">
      <c r="L65262" s="36"/>
      <c r="M65262" s="36"/>
      <c r="N65262" s="36"/>
    </row>
    <row r="65263" spans="12:14" x14ac:dyDescent="0.25">
      <c r="L65263" s="36"/>
      <c r="M65263" s="36"/>
      <c r="N65263" s="36"/>
    </row>
    <row r="65264" spans="12:14" x14ac:dyDescent="0.25">
      <c r="L65264" s="36"/>
      <c r="M65264" s="36"/>
      <c r="N65264" s="36"/>
    </row>
    <row r="65265" spans="12:14" x14ac:dyDescent="0.25">
      <c r="L65265" s="36"/>
      <c r="M65265" s="36"/>
      <c r="N65265" s="36"/>
    </row>
    <row r="65266" spans="12:14" x14ac:dyDescent="0.25">
      <c r="L65266" s="36"/>
      <c r="M65266" s="36"/>
      <c r="N65266" s="36"/>
    </row>
    <row r="65267" spans="12:14" x14ac:dyDescent="0.25">
      <c r="L65267" s="36"/>
      <c r="M65267" s="36"/>
      <c r="N65267" s="36"/>
    </row>
    <row r="65268" spans="12:14" x14ac:dyDescent="0.25">
      <c r="L65268" s="36"/>
      <c r="M65268" s="36"/>
      <c r="N65268" s="36"/>
    </row>
    <row r="65269" spans="12:14" x14ac:dyDescent="0.25">
      <c r="L65269" s="36"/>
      <c r="M65269" s="36"/>
      <c r="N65269" s="36"/>
    </row>
    <row r="65270" spans="12:14" x14ac:dyDescent="0.25">
      <c r="L65270" s="36"/>
      <c r="M65270" s="36"/>
      <c r="N65270" s="36"/>
    </row>
    <row r="65271" spans="12:14" x14ac:dyDescent="0.25">
      <c r="L65271" s="36"/>
      <c r="M65271" s="36"/>
      <c r="N65271" s="36"/>
    </row>
    <row r="65272" spans="12:14" x14ac:dyDescent="0.25">
      <c r="L65272" s="36"/>
      <c r="M65272" s="36"/>
      <c r="N65272" s="36"/>
    </row>
    <row r="65273" spans="12:14" x14ac:dyDescent="0.25">
      <c r="L65273" s="36"/>
      <c r="M65273" s="36"/>
      <c r="N65273" s="36"/>
    </row>
    <row r="65274" spans="12:14" x14ac:dyDescent="0.25">
      <c r="L65274" s="36"/>
      <c r="M65274" s="36"/>
      <c r="N65274" s="36"/>
    </row>
    <row r="65275" spans="12:14" x14ac:dyDescent="0.25">
      <c r="L65275" s="36"/>
      <c r="M65275" s="36"/>
      <c r="N65275" s="36"/>
    </row>
    <row r="65276" spans="12:14" x14ac:dyDescent="0.25">
      <c r="L65276" s="36"/>
      <c r="M65276" s="36"/>
      <c r="N65276" s="36"/>
    </row>
    <row r="65277" spans="12:14" x14ac:dyDescent="0.25">
      <c r="L65277" s="36"/>
      <c r="M65277" s="36"/>
      <c r="N65277" s="36"/>
    </row>
    <row r="65278" spans="12:14" x14ac:dyDescent="0.25">
      <c r="L65278" s="36"/>
      <c r="M65278" s="36"/>
      <c r="N65278" s="36"/>
    </row>
    <row r="65279" spans="12:14" x14ac:dyDescent="0.25">
      <c r="L65279" s="36"/>
      <c r="M65279" s="36"/>
      <c r="N65279" s="36"/>
    </row>
    <row r="65280" spans="12:14" x14ac:dyDescent="0.25">
      <c r="L65280" s="36"/>
      <c r="M65280" s="36"/>
      <c r="N65280" s="36"/>
    </row>
    <row r="65281" spans="12:14" x14ac:dyDescent="0.25">
      <c r="L65281" s="36"/>
      <c r="M65281" s="36"/>
      <c r="N65281" s="36"/>
    </row>
    <row r="65282" spans="12:14" x14ac:dyDescent="0.25">
      <c r="L65282" s="36"/>
      <c r="M65282" s="36"/>
      <c r="N65282" s="36"/>
    </row>
    <row r="65283" spans="12:14" x14ac:dyDescent="0.25">
      <c r="L65283" s="36"/>
      <c r="M65283" s="36"/>
      <c r="N65283" s="36"/>
    </row>
    <row r="65284" spans="12:14" x14ac:dyDescent="0.25">
      <c r="L65284" s="36"/>
      <c r="M65284" s="36"/>
      <c r="N65284" s="36"/>
    </row>
    <row r="65285" spans="12:14" x14ac:dyDescent="0.25">
      <c r="L65285" s="36"/>
      <c r="M65285" s="36"/>
      <c r="N65285" s="36"/>
    </row>
    <row r="65286" spans="12:14" x14ac:dyDescent="0.25">
      <c r="L65286" s="36"/>
      <c r="M65286" s="36"/>
      <c r="N65286" s="36"/>
    </row>
    <row r="65287" spans="12:14" x14ac:dyDescent="0.25">
      <c r="L65287" s="36"/>
      <c r="M65287" s="36"/>
      <c r="N65287" s="36"/>
    </row>
    <row r="65288" spans="12:14" x14ac:dyDescent="0.25">
      <c r="L65288" s="36"/>
      <c r="M65288" s="36"/>
      <c r="N65288" s="36"/>
    </row>
    <row r="65289" spans="12:14" x14ac:dyDescent="0.25">
      <c r="L65289" s="36"/>
      <c r="M65289" s="36"/>
      <c r="N65289" s="36"/>
    </row>
    <row r="65290" spans="12:14" x14ac:dyDescent="0.25">
      <c r="L65290" s="36"/>
      <c r="M65290" s="36"/>
      <c r="N65290" s="36"/>
    </row>
    <row r="65291" spans="12:14" x14ac:dyDescent="0.25">
      <c r="L65291" s="36"/>
      <c r="M65291" s="36"/>
      <c r="N65291" s="36"/>
    </row>
    <row r="65292" spans="12:14" x14ac:dyDescent="0.25">
      <c r="L65292" s="36"/>
      <c r="M65292" s="36"/>
      <c r="N65292" s="36"/>
    </row>
    <row r="65293" spans="12:14" x14ac:dyDescent="0.25">
      <c r="L65293" s="36"/>
      <c r="M65293" s="36"/>
      <c r="N65293" s="36"/>
    </row>
    <row r="65294" spans="12:14" x14ac:dyDescent="0.25">
      <c r="L65294" s="36"/>
      <c r="M65294" s="36"/>
      <c r="N65294" s="36"/>
    </row>
    <row r="65295" spans="12:14" x14ac:dyDescent="0.25">
      <c r="L65295" s="36"/>
      <c r="M65295" s="36"/>
      <c r="N65295" s="36"/>
    </row>
    <row r="65296" spans="12:14" x14ac:dyDescent="0.25">
      <c r="L65296" s="36"/>
      <c r="M65296" s="36"/>
      <c r="N65296" s="36"/>
    </row>
    <row r="65297" spans="12:14" x14ac:dyDescent="0.25">
      <c r="L65297" s="36"/>
      <c r="M65297" s="36"/>
      <c r="N65297" s="36"/>
    </row>
    <row r="65298" spans="12:14" x14ac:dyDescent="0.25">
      <c r="L65298" s="36"/>
      <c r="M65298" s="36"/>
      <c r="N65298" s="36"/>
    </row>
    <row r="65299" spans="12:14" x14ac:dyDescent="0.25">
      <c r="L65299" s="36"/>
      <c r="M65299" s="36"/>
      <c r="N65299" s="36"/>
    </row>
    <row r="65300" spans="12:14" x14ac:dyDescent="0.25">
      <c r="L65300" s="36"/>
      <c r="M65300" s="36"/>
      <c r="N65300" s="36"/>
    </row>
    <row r="65301" spans="12:14" x14ac:dyDescent="0.25">
      <c r="L65301" s="36"/>
      <c r="M65301" s="36"/>
      <c r="N65301" s="36"/>
    </row>
    <row r="65302" spans="12:14" x14ac:dyDescent="0.25">
      <c r="L65302" s="36"/>
      <c r="M65302" s="36"/>
      <c r="N65302" s="36"/>
    </row>
    <row r="65303" spans="12:14" x14ac:dyDescent="0.25">
      <c r="L65303" s="36"/>
      <c r="M65303" s="36"/>
      <c r="N65303" s="36"/>
    </row>
    <row r="65304" spans="12:14" x14ac:dyDescent="0.25">
      <c r="L65304" s="36"/>
      <c r="M65304" s="36"/>
      <c r="N65304" s="36"/>
    </row>
    <row r="65305" spans="12:14" x14ac:dyDescent="0.25">
      <c r="L65305" s="36"/>
      <c r="M65305" s="36"/>
      <c r="N65305" s="36"/>
    </row>
    <row r="65306" spans="12:14" x14ac:dyDescent="0.25">
      <c r="L65306" s="36"/>
      <c r="M65306" s="36"/>
      <c r="N65306" s="36"/>
    </row>
    <row r="65307" spans="12:14" x14ac:dyDescent="0.25">
      <c r="L65307" s="36"/>
      <c r="M65307" s="36"/>
      <c r="N65307" s="36"/>
    </row>
    <row r="65308" spans="12:14" x14ac:dyDescent="0.25">
      <c r="L65308" s="36"/>
      <c r="M65308" s="36"/>
      <c r="N65308" s="36"/>
    </row>
    <row r="65309" spans="12:14" x14ac:dyDescent="0.25">
      <c r="L65309" s="36"/>
      <c r="M65309" s="36"/>
      <c r="N65309" s="36"/>
    </row>
    <row r="65310" spans="12:14" x14ac:dyDescent="0.25">
      <c r="L65310" s="36"/>
      <c r="M65310" s="36"/>
      <c r="N65310" s="36"/>
    </row>
    <row r="65311" spans="12:14" x14ac:dyDescent="0.25">
      <c r="L65311" s="36"/>
      <c r="M65311" s="36"/>
      <c r="N65311" s="36"/>
    </row>
    <row r="65312" spans="12:14" x14ac:dyDescent="0.25">
      <c r="L65312" s="36"/>
      <c r="M65312" s="36"/>
      <c r="N65312" s="36"/>
    </row>
    <row r="65313" spans="12:14" x14ac:dyDescent="0.25">
      <c r="L65313" s="36"/>
      <c r="M65313" s="36"/>
      <c r="N65313" s="36"/>
    </row>
    <row r="65314" spans="12:14" x14ac:dyDescent="0.25">
      <c r="L65314" s="36"/>
      <c r="M65314" s="36"/>
      <c r="N65314" s="36"/>
    </row>
    <row r="65315" spans="12:14" x14ac:dyDescent="0.25">
      <c r="L65315" s="36"/>
      <c r="M65315" s="36"/>
      <c r="N65315" s="36"/>
    </row>
    <row r="65316" spans="12:14" x14ac:dyDescent="0.25">
      <c r="L65316" s="36"/>
      <c r="M65316" s="36"/>
      <c r="N65316" s="36"/>
    </row>
    <row r="65317" spans="12:14" x14ac:dyDescent="0.25">
      <c r="L65317" s="36"/>
      <c r="M65317" s="36"/>
      <c r="N65317" s="36"/>
    </row>
    <row r="65318" spans="12:14" x14ac:dyDescent="0.25">
      <c r="L65318" s="36"/>
      <c r="M65318" s="36"/>
      <c r="N65318" s="36"/>
    </row>
    <row r="65319" spans="12:14" x14ac:dyDescent="0.25">
      <c r="L65319" s="36"/>
      <c r="M65319" s="36"/>
      <c r="N65319" s="36"/>
    </row>
    <row r="65320" spans="12:14" x14ac:dyDescent="0.25">
      <c r="L65320" s="36"/>
      <c r="M65320" s="36"/>
      <c r="N65320" s="36"/>
    </row>
    <row r="65321" spans="12:14" x14ac:dyDescent="0.25">
      <c r="L65321" s="36"/>
      <c r="M65321" s="36"/>
      <c r="N65321" s="36"/>
    </row>
    <row r="65322" spans="12:14" x14ac:dyDescent="0.25">
      <c r="L65322" s="36"/>
      <c r="M65322" s="36"/>
      <c r="N65322" s="36"/>
    </row>
    <row r="65323" spans="12:14" x14ac:dyDescent="0.25">
      <c r="L65323" s="36"/>
      <c r="M65323" s="36"/>
      <c r="N65323" s="36"/>
    </row>
    <row r="65324" spans="12:14" x14ac:dyDescent="0.25">
      <c r="L65324" s="36"/>
      <c r="M65324" s="36"/>
      <c r="N65324" s="36"/>
    </row>
    <row r="65325" spans="12:14" x14ac:dyDescent="0.25">
      <c r="L65325" s="36"/>
      <c r="M65325" s="36"/>
      <c r="N65325" s="36"/>
    </row>
    <row r="65326" spans="12:14" x14ac:dyDescent="0.25">
      <c r="L65326" s="36"/>
      <c r="M65326" s="36"/>
      <c r="N65326" s="36"/>
    </row>
    <row r="65327" spans="12:14" x14ac:dyDescent="0.25">
      <c r="L65327" s="36"/>
      <c r="M65327" s="36"/>
      <c r="N65327" s="36"/>
    </row>
    <row r="65328" spans="12:14" x14ac:dyDescent="0.25">
      <c r="L65328" s="36"/>
      <c r="M65328" s="36"/>
      <c r="N65328" s="36"/>
    </row>
    <row r="65329" spans="12:14" x14ac:dyDescent="0.25">
      <c r="L65329" s="36"/>
      <c r="M65329" s="36"/>
      <c r="N65329" s="36"/>
    </row>
    <row r="65330" spans="12:14" x14ac:dyDescent="0.25">
      <c r="L65330" s="36"/>
      <c r="M65330" s="36"/>
      <c r="N65330" s="36"/>
    </row>
    <row r="65331" spans="12:14" x14ac:dyDescent="0.25">
      <c r="L65331" s="36"/>
      <c r="M65331" s="36"/>
      <c r="N65331" s="36"/>
    </row>
    <row r="65332" spans="12:14" x14ac:dyDescent="0.25">
      <c r="L65332" s="36"/>
      <c r="M65332" s="36"/>
      <c r="N65332" s="36"/>
    </row>
    <row r="65333" spans="12:14" x14ac:dyDescent="0.25">
      <c r="L65333" s="36"/>
      <c r="M65333" s="36"/>
      <c r="N65333" s="36"/>
    </row>
    <row r="65334" spans="12:14" x14ac:dyDescent="0.25">
      <c r="L65334" s="36"/>
      <c r="M65334" s="36"/>
      <c r="N65334" s="36"/>
    </row>
    <row r="65335" spans="12:14" x14ac:dyDescent="0.25">
      <c r="L65335" s="36"/>
      <c r="M65335" s="36"/>
      <c r="N65335" s="36"/>
    </row>
    <row r="65336" spans="12:14" x14ac:dyDescent="0.25">
      <c r="L65336" s="36"/>
      <c r="M65336" s="36"/>
      <c r="N65336" s="36"/>
    </row>
    <row r="65337" spans="12:14" x14ac:dyDescent="0.25">
      <c r="L65337" s="36"/>
      <c r="M65337" s="36"/>
      <c r="N65337" s="36"/>
    </row>
    <row r="65338" spans="12:14" x14ac:dyDescent="0.25">
      <c r="L65338" s="36"/>
      <c r="M65338" s="36"/>
      <c r="N65338" s="36"/>
    </row>
    <row r="65339" spans="12:14" x14ac:dyDescent="0.25">
      <c r="L65339" s="36"/>
      <c r="M65339" s="36"/>
      <c r="N65339" s="36"/>
    </row>
    <row r="65340" spans="12:14" x14ac:dyDescent="0.25">
      <c r="L65340" s="36"/>
      <c r="M65340" s="36"/>
      <c r="N65340" s="36"/>
    </row>
    <row r="65341" spans="12:14" x14ac:dyDescent="0.25">
      <c r="L65341" s="36"/>
      <c r="M65341" s="36"/>
      <c r="N65341" s="36"/>
    </row>
    <row r="65342" spans="12:14" x14ac:dyDescent="0.25">
      <c r="L65342" s="36"/>
      <c r="M65342" s="36"/>
      <c r="N65342" s="36"/>
    </row>
    <row r="65343" spans="12:14" x14ac:dyDescent="0.25">
      <c r="L65343" s="36"/>
      <c r="M65343" s="36"/>
      <c r="N65343" s="36"/>
    </row>
    <row r="65344" spans="12:14" x14ac:dyDescent="0.25">
      <c r="L65344" s="36"/>
      <c r="M65344" s="36"/>
      <c r="N65344" s="36"/>
    </row>
    <row r="65345" spans="12:14" x14ac:dyDescent="0.25">
      <c r="L65345" s="36"/>
      <c r="M65345" s="36"/>
      <c r="N65345" s="36"/>
    </row>
    <row r="65346" spans="12:14" x14ac:dyDescent="0.25">
      <c r="L65346" s="36"/>
      <c r="M65346" s="36"/>
      <c r="N65346" s="36"/>
    </row>
    <row r="65347" spans="12:14" x14ac:dyDescent="0.25">
      <c r="L65347" s="36"/>
      <c r="M65347" s="36"/>
      <c r="N65347" s="36"/>
    </row>
    <row r="65348" spans="12:14" x14ac:dyDescent="0.25">
      <c r="L65348" s="36"/>
      <c r="M65348" s="36"/>
      <c r="N65348" s="36"/>
    </row>
    <row r="65349" spans="12:14" x14ac:dyDescent="0.25">
      <c r="L65349" s="36"/>
      <c r="M65349" s="36"/>
      <c r="N65349" s="36"/>
    </row>
    <row r="65350" spans="12:14" x14ac:dyDescent="0.25">
      <c r="L65350" s="36"/>
      <c r="M65350" s="36"/>
      <c r="N65350" s="36"/>
    </row>
    <row r="65351" spans="12:14" x14ac:dyDescent="0.25">
      <c r="L65351" s="36"/>
      <c r="M65351" s="36"/>
      <c r="N65351" s="36"/>
    </row>
    <row r="65352" spans="12:14" x14ac:dyDescent="0.25">
      <c r="L65352" s="36"/>
      <c r="M65352" s="36"/>
      <c r="N65352" s="36"/>
    </row>
    <row r="65353" spans="12:14" x14ac:dyDescent="0.25">
      <c r="L65353" s="36"/>
      <c r="M65353" s="36"/>
      <c r="N65353" s="36"/>
    </row>
    <row r="65354" spans="12:14" x14ac:dyDescent="0.25">
      <c r="L65354" s="36"/>
      <c r="M65354" s="36"/>
      <c r="N65354" s="36"/>
    </row>
    <row r="65355" spans="12:14" x14ac:dyDescent="0.25">
      <c r="L65355" s="36"/>
      <c r="M65355" s="36"/>
      <c r="N65355" s="36"/>
    </row>
    <row r="65356" spans="12:14" x14ac:dyDescent="0.25">
      <c r="L65356" s="36"/>
      <c r="M65356" s="36"/>
      <c r="N65356" s="36"/>
    </row>
    <row r="65357" spans="12:14" x14ac:dyDescent="0.25">
      <c r="L65357" s="36"/>
      <c r="M65357" s="36"/>
      <c r="N65357" s="36"/>
    </row>
    <row r="65358" spans="12:14" x14ac:dyDescent="0.25">
      <c r="L65358" s="36"/>
      <c r="M65358" s="36"/>
      <c r="N65358" s="36"/>
    </row>
    <row r="65359" spans="12:14" x14ac:dyDescent="0.25">
      <c r="L65359" s="36"/>
      <c r="M65359" s="36"/>
      <c r="N65359" s="36"/>
    </row>
    <row r="65360" spans="12:14" x14ac:dyDescent="0.25">
      <c r="L65360" s="36"/>
      <c r="M65360" s="36"/>
      <c r="N65360" s="36"/>
    </row>
    <row r="65361" spans="12:14" x14ac:dyDescent="0.25">
      <c r="L65361" s="36"/>
      <c r="M65361" s="36"/>
      <c r="N65361" s="36"/>
    </row>
    <row r="65362" spans="12:14" x14ac:dyDescent="0.25">
      <c r="L65362" s="36"/>
      <c r="M65362" s="36"/>
      <c r="N65362" s="36"/>
    </row>
    <row r="65363" spans="12:14" x14ac:dyDescent="0.25">
      <c r="L65363" s="36"/>
      <c r="M65363" s="36"/>
      <c r="N65363" s="36"/>
    </row>
    <row r="65364" spans="12:14" x14ac:dyDescent="0.25">
      <c r="L65364" s="36"/>
      <c r="M65364" s="36"/>
      <c r="N65364" s="36"/>
    </row>
    <row r="65365" spans="12:14" x14ac:dyDescent="0.25">
      <c r="L65365" s="36"/>
      <c r="M65365" s="36"/>
      <c r="N65365" s="36"/>
    </row>
    <row r="65366" spans="12:14" x14ac:dyDescent="0.25">
      <c r="L65366" s="36"/>
      <c r="M65366" s="36"/>
      <c r="N65366" s="36"/>
    </row>
    <row r="65367" spans="12:14" x14ac:dyDescent="0.25">
      <c r="L65367" s="36"/>
      <c r="M65367" s="36"/>
      <c r="N65367" s="36"/>
    </row>
    <row r="65368" spans="12:14" x14ac:dyDescent="0.25">
      <c r="L65368" s="36"/>
      <c r="M65368" s="36"/>
      <c r="N65368" s="36"/>
    </row>
    <row r="65369" spans="12:14" x14ac:dyDescent="0.25">
      <c r="L65369" s="36"/>
      <c r="M65369" s="36"/>
      <c r="N65369" s="36"/>
    </row>
    <row r="65370" spans="12:14" x14ac:dyDescent="0.25">
      <c r="L65370" s="36"/>
      <c r="M65370" s="36"/>
      <c r="N65370" s="36"/>
    </row>
    <row r="65371" spans="12:14" x14ac:dyDescent="0.25">
      <c r="L65371" s="36"/>
      <c r="M65371" s="36"/>
      <c r="N65371" s="36"/>
    </row>
    <row r="65372" spans="12:14" x14ac:dyDescent="0.25">
      <c r="L65372" s="36"/>
      <c r="M65372" s="36"/>
      <c r="N65372" s="36"/>
    </row>
    <row r="65373" spans="12:14" x14ac:dyDescent="0.25">
      <c r="L65373" s="36"/>
      <c r="M65373" s="36"/>
      <c r="N65373" s="36"/>
    </row>
    <row r="65374" spans="12:14" x14ac:dyDescent="0.25">
      <c r="L65374" s="36"/>
      <c r="M65374" s="36"/>
      <c r="N65374" s="36"/>
    </row>
    <row r="65375" spans="12:14" x14ac:dyDescent="0.25">
      <c r="L65375" s="36"/>
      <c r="M65375" s="36"/>
      <c r="N65375" s="36"/>
    </row>
    <row r="65376" spans="12:14" x14ac:dyDescent="0.25">
      <c r="L65376" s="36"/>
      <c r="M65376" s="36"/>
      <c r="N65376" s="36"/>
    </row>
    <row r="65377" spans="12:14" x14ac:dyDescent="0.25">
      <c r="L65377" s="36"/>
      <c r="M65377" s="36"/>
      <c r="N65377" s="36"/>
    </row>
    <row r="65378" spans="12:14" x14ac:dyDescent="0.25">
      <c r="L65378" s="36"/>
      <c r="M65378" s="36"/>
      <c r="N65378" s="36"/>
    </row>
    <row r="65379" spans="12:14" x14ac:dyDescent="0.25">
      <c r="L65379" s="36"/>
      <c r="M65379" s="36"/>
      <c r="N65379" s="36"/>
    </row>
    <row r="65380" spans="12:14" x14ac:dyDescent="0.25">
      <c r="L65380" s="36"/>
      <c r="M65380" s="36"/>
      <c r="N65380" s="36"/>
    </row>
    <row r="65381" spans="12:14" x14ac:dyDescent="0.25">
      <c r="L65381" s="36"/>
      <c r="M65381" s="36"/>
      <c r="N65381" s="36"/>
    </row>
    <row r="65382" spans="12:14" x14ac:dyDescent="0.25">
      <c r="L65382" s="36"/>
      <c r="M65382" s="36"/>
      <c r="N65382" s="36"/>
    </row>
    <row r="65383" spans="12:14" x14ac:dyDescent="0.25">
      <c r="L65383" s="36"/>
      <c r="M65383" s="36"/>
      <c r="N65383" s="36"/>
    </row>
    <row r="65384" spans="12:14" x14ac:dyDescent="0.25">
      <c r="L65384" s="36"/>
      <c r="M65384" s="36"/>
      <c r="N65384" s="36"/>
    </row>
    <row r="65385" spans="12:14" x14ac:dyDescent="0.25">
      <c r="L65385" s="36"/>
      <c r="M65385" s="36"/>
      <c r="N65385" s="36"/>
    </row>
    <row r="65386" spans="12:14" x14ac:dyDescent="0.25">
      <c r="L65386" s="36"/>
      <c r="M65386" s="36"/>
      <c r="N65386" s="36"/>
    </row>
    <row r="65387" spans="12:14" x14ac:dyDescent="0.25">
      <c r="L65387" s="36"/>
      <c r="M65387" s="36"/>
      <c r="N65387" s="36"/>
    </row>
    <row r="65388" spans="12:14" x14ac:dyDescent="0.25">
      <c r="L65388" s="36"/>
      <c r="M65388" s="36"/>
      <c r="N65388" s="36"/>
    </row>
    <row r="65389" spans="12:14" x14ac:dyDescent="0.25">
      <c r="L65389" s="36"/>
      <c r="M65389" s="36"/>
      <c r="N65389" s="36"/>
    </row>
    <row r="65390" spans="12:14" x14ac:dyDescent="0.25">
      <c r="L65390" s="36"/>
      <c r="M65390" s="36"/>
      <c r="N65390" s="36"/>
    </row>
    <row r="65391" spans="12:14" x14ac:dyDescent="0.25">
      <c r="L65391" s="36"/>
      <c r="M65391" s="36"/>
      <c r="N65391" s="36"/>
    </row>
    <row r="65392" spans="12:14" x14ac:dyDescent="0.25">
      <c r="L65392" s="36"/>
      <c r="M65392" s="36"/>
      <c r="N65392" s="36"/>
    </row>
    <row r="65393" spans="12:14" x14ac:dyDescent="0.25">
      <c r="L65393" s="36"/>
      <c r="M65393" s="36"/>
      <c r="N65393" s="36"/>
    </row>
    <row r="65394" spans="12:14" x14ac:dyDescent="0.25">
      <c r="L65394" s="36"/>
      <c r="M65394" s="36"/>
      <c r="N65394" s="36"/>
    </row>
    <row r="65395" spans="12:14" x14ac:dyDescent="0.25">
      <c r="L65395" s="36"/>
      <c r="M65395" s="36"/>
      <c r="N65395" s="36"/>
    </row>
    <row r="65396" spans="12:14" x14ac:dyDescent="0.25">
      <c r="L65396" s="36"/>
      <c r="M65396" s="36"/>
      <c r="N65396" s="36"/>
    </row>
    <row r="65397" spans="12:14" x14ac:dyDescent="0.25">
      <c r="L65397" s="36"/>
      <c r="M65397" s="36"/>
      <c r="N65397" s="36"/>
    </row>
    <row r="65398" spans="12:14" x14ac:dyDescent="0.25">
      <c r="L65398" s="36"/>
      <c r="M65398" s="36"/>
      <c r="N65398" s="36"/>
    </row>
    <row r="65399" spans="12:14" x14ac:dyDescent="0.25">
      <c r="L65399" s="36"/>
      <c r="M65399" s="36"/>
      <c r="N65399" s="36"/>
    </row>
    <row r="65400" spans="12:14" x14ac:dyDescent="0.25">
      <c r="L65400" s="36"/>
      <c r="M65400" s="36"/>
      <c r="N65400" s="36"/>
    </row>
    <row r="65401" spans="12:14" x14ac:dyDescent="0.25">
      <c r="L65401" s="36"/>
      <c r="M65401" s="36"/>
      <c r="N65401" s="36"/>
    </row>
    <row r="65402" spans="12:14" x14ac:dyDescent="0.25">
      <c r="L65402" s="36"/>
      <c r="M65402" s="36"/>
      <c r="N65402" s="36"/>
    </row>
    <row r="65403" spans="12:14" x14ac:dyDescent="0.25">
      <c r="L65403" s="36"/>
      <c r="M65403" s="36"/>
      <c r="N65403" s="36"/>
    </row>
    <row r="65404" spans="12:14" x14ac:dyDescent="0.25">
      <c r="L65404" s="36"/>
      <c r="M65404" s="36"/>
      <c r="N65404" s="36"/>
    </row>
    <row r="65405" spans="12:14" x14ac:dyDescent="0.25">
      <c r="L65405" s="36"/>
      <c r="M65405" s="36"/>
      <c r="N65405" s="36"/>
    </row>
    <row r="65406" spans="12:14" x14ac:dyDescent="0.25">
      <c r="L65406" s="36"/>
      <c r="M65406" s="36"/>
      <c r="N65406" s="36"/>
    </row>
    <row r="65407" spans="12:14" x14ac:dyDescent="0.25">
      <c r="L65407" s="36"/>
      <c r="M65407" s="36"/>
      <c r="N65407" s="36"/>
    </row>
    <row r="65408" spans="12:14" x14ac:dyDescent="0.25">
      <c r="L65408" s="36"/>
      <c r="M65408" s="36"/>
      <c r="N65408" s="36"/>
    </row>
    <row r="65409" spans="12:14" x14ac:dyDescent="0.25">
      <c r="L65409" s="36"/>
      <c r="M65409" s="36"/>
      <c r="N65409" s="36"/>
    </row>
    <row r="65410" spans="12:14" x14ac:dyDescent="0.25">
      <c r="L65410" s="36"/>
      <c r="M65410" s="36"/>
      <c r="N65410" s="36"/>
    </row>
    <row r="65411" spans="12:14" x14ac:dyDescent="0.25">
      <c r="L65411" s="36"/>
      <c r="M65411" s="36"/>
      <c r="N65411" s="36"/>
    </row>
    <row r="65412" spans="12:14" x14ac:dyDescent="0.25">
      <c r="L65412" s="36"/>
      <c r="M65412" s="36"/>
      <c r="N65412" s="36"/>
    </row>
    <row r="65413" spans="12:14" x14ac:dyDescent="0.25">
      <c r="L65413" s="36"/>
      <c r="M65413" s="36"/>
      <c r="N65413" s="36"/>
    </row>
    <row r="65414" spans="12:14" x14ac:dyDescent="0.25">
      <c r="L65414" s="36"/>
      <c r="M65414" s="36"/>
      <c r="N65414" s="36"/>
    </row>
    <row r="65415" spans="12:14" x14ac:dyDescent="0.25">
      <c r="L65415" s="36"/>
      <c r="M65415" s="36"/>
      <c r="N65415" s="36"/>
    </row>
    <row r="65416" spans="12:14" x14ac:dyDescent="0.25">
      <c r="L65416" s="36"/>
      <c r="M65416" s="36"/>
      <c r="N65416" s="36"/>
    </row>
    <row r="65417" spans="12:14" x14ac:dyDescent="0.25">
      <c r="L65417" s="36"/>
      <c r="M65417" s="36"/>
      <c r="N65417" s="36"/>
    </row>
    <row r="65418" spans="12:14" x14ac:dyDescent="0.25">
      <c r="L65418" s="36"/>
      <c r="M65418" s="36"/>
      <c r="N65418" s="36"/>
    </row>
    <row r="65419" spans="12:14" x14ac:dyDescent="0.25">
      <c r="L65419" s="36"/>
      <c r="M65419" s="36"/>
      <c r="N65419" s="36"/>
    </row>
    <row r="65420" spans="12:14" x14ac:dyDescent="0.25">
      <c r="L65420" s="36"/>
      <c r="M65420" s="36"/>
      <c r="N65420" s="36"/>
    </row>
    <row r="65421" spans="12:14" x14ac:dyDescent="0.25">
      <c r="L65421" s="36"/>
      <c r="M65421" s="36"/>
      <c r="N65421" s="36"/>
    </row>
    <row r="65422" spans="12:14" x14ac:dyDescent="0.25">
      <c r="L65422" s="36"/>
      <c r="M65422" s="36"/>
      <c r="N65422" s="36"/>
    </row>
    <row r="65423" spans="12:14" x14ac:dyDescent="0.25">
      <c r="L65423" s="36"/>
      <c r="M65423" s="36"/>
      <c r="N65423" s="36"/>
    </row>
    <row r="65424" spans="12:14" x14ac:dyDescent="0.25">
      <c r="L65424" s="36"/>
      <c r="M65424" s="36"/>
      <c r="N65424" s="36"/>
    </row>
    <row r="65425" spans="12:14" x14ac:dyDescent="0.25">
      <c r="L65425" s="36"/>
      <c r="M65425" s="36"/>
      <c r="N65425" s="36"/>
    </row>
    <row r="65426" spans="12:14" x14ac:dyDescent="0.25">
      <c r="L65426" s="36"/>
      <c r="M65426" s="36"/>
      <c r="N65426" s="36"/>
    </row>
    <row r="65427" spans="12:14" x14ac:dyDescent="0.25">
      <c r="L65427" s="36"/>
      <c r="M65427" s="36"/>
      <c r="N65427" s="36"/>
    </row>
    <row r="65428" spans="12:14" x14ac:dyDescent="0.25">
      <c r="L65428" s="36"/>
      <c r="M65428" s="36"/>
      <c r="N65428" s="36"/>
    </row>
    <row r="65429" spans="12:14" x14ac:dyDescent="0.25">
      <c r="L65429" s="36"/>
      <c r="M65429" s="36"/>
      <c r="N65429" s="36"/>
    </row>
    <row r="65430" spans="12:14" x14ac:dyDescent="0.25">
      <c r="L65430" s="36"/>
      <c r="M65430" s="36"/>
      <c r="N65430" s="36"/>
    </row>
    <row r="65431" spans="12:14" x14ac:dyDescent="0.25">
      <c r="L65431" s="36"/>
      <c r="M65431" s="36"/>
      <c r="N65431" s="36"/>
    </row>
    <row r="65432" spans="12:14" x14ac:dyDescent="0.25">
      <c r="L65432" s="36"/>
      <c r="M65432" s="36"/>
      <c r="N65432" s="36"/>
    </row>
    <row r="65433" spans="12:14" x14ac:dyDescent="0.25">
      <c r="L65433" s="36"/>
      <c r="M65433" s="36"/>
      <c r="N65433" s="36"/>
    </row>
    <row r="65434" spans="12:14" x14ac:dyDescent="0.25">
      <c r="L65434" s="36"/>
      <c r="M65434" s="36"/>
      <c r="N65434" s="36"/>
    </row>
    <row r="65435" spans="12:14" x14ac:dyDescent="0.25">
      <c r="L65435" s="36"/>
      <c r="M65435" s="36"/>
      <c r="N65435" s="36"/>
    </row>
    <row r="65436" spans="12:14" x14ac:dyDescent="0.25">
      <c r="L65436" s="36"/>
      <c r="M65436" s="36"/>
      <c r="N65436" s="36"/>
    </row>
    <row r="65437" spans="12:14" x14ac:dyDescent="0.25">
      <c r="L65437" s="36"/>
      <c r="M65437" s="36"/>
      <c r="N65437" s="36"/>
    </row>
    <row r="65438" spans="12:14" x14ac:dyDescent="0.25">
      <c r="L65438" s="36"/>
      <c r="M65438" s="36"/>
      <c r="N65438" s="36"/>
    </row>
    <row r="65439" spans="12:14" x14ac:dyDescent="0.25">
      <c r="L65439" s="36"/>
      <c r="M65439" s="36"/>
      <c r="N65439" s="36"/>
    </row>
    <row r="65440" spans="12:14" x14ac:dyDescent="0.25">
      <c r="L65440" s="36"/>
      <c r="M65440" s="36"/>
      <c r="N65440" s="36"/>
    </row>
    <row r="65441" spans="12:14" x14ac:dyDescent="0.25">
      <c r="L65441" s="36"/>
      <c r="M65441" s="36"/>
      <c r="N65441" s="36"/>
    </row>
    <row r="65442" spans="12:14" x14ac:dyDescent="0.25">
      <c r="L65442" s="36"/>
      <c r="M65442" s="36"/>
      <c r="N65442" s="36"/>
    </row>
    <row r="65443" spans="12:14" x14ac:dyDescent="0.25">
      <c r="L65443" s="36"/>
      <c r="M65443" s="36"/>
      <c r="N65443" s="36"/>
    </row>
    <row r="65444" spans="12:14" x14ac:dyDescent="0.25">
      <c r="L65444" s="36"/>
      <c r="M65444" s="36"/>
      <c r="N65444" s="36"/>
    </row>
    <row r="65445" spans="12:14" x14ac:dyDescent="0.25">
      <c r="L65445" s="36"/>
      <c r="M65445" s="36"/>
      <c r="N65445" s="36"/>
    </row>
    <row r="65446" spans="12:14" x14ac:dyDescent="0.25">
      <c r="L65446" s="36"/>
      <c r="M65446" s="36"/>
      <c r="N65446" s="36"/>
    </row>
    <row r="65447" spans="12:14" x14ac:dyDescent="0.25">
      <c r="L65447" s="36"/>
      <c r="M65447" s="36"/>
      <c r="N65447" s="36"/>
    </row>
    <row r="65448" spans="12:14" x14ac:dyDescent="0.25">
      <c r="L65448" s="36"/>
      <c r="M65448" s="36"/>
      <c r="N65448" s="36"/>
    </row>
    <row r="65449" spans="12:14" x14ac:dyDescent="0.25">
      <c r="L65449" s="36"/>
      <c r="M65449" s="36"/>
      <c r="N65449" s="36"/>
    </row>
    <row r="65450" spans="12:14" x14ac:dyDescent="0.25">
      <c r="L65450" s="36"/>
      <c r="M65450" s="36"/>
      <c r="N65450" s="36"/>
    </row>
    <row r="65451" spans="12:14" x14ac:dyDescent="0.25">
      <c r="L65451" s="36"/>
      <c r="M65451" s="36"/>
      <c r="N65451" s="36"/>
    </row>
    <row r="65452" spans="12:14" x14ac:dyDescent="0.25">
      <c r="L65452" s="36"/>
      <c r="M65452" s="36"/>
      <c r="N65452" s="36"/>
    </row>
    <row r="65453" spans="12:14" x14ac:dyDescent="0.25">
      <c r="L65453" s="36"/>
      <c r="M65453" s="36"/>
      <c r="N65453" s="36"/>
    </row>
    <row r="65454" spans="12:14" x14ac:dyDescent="0.25">
      <c r="L65454" s="36"/>
      <c r="M65454" s="36"/>
      <c r="N65454" s="36"/>
    </row>
    <row r="65455" spans="12:14" x14ac:dyDescent="0.25">
      <c r="L65455" s="36"/>
      <c r="M65455" s="36"/>
      <c r="N65455" s="36"/>
    </row>
    <row r="65456" spans="12:14" x14ac:dyDescent="0.25">
      <c r="L65456" s="36"/>
      <c r="M65456" s="36"/>
      <c r="N65456" s="36"/>
    </row>
    <row r="65457" spans="12:14" x14ac:dyDescent="0.25">
      <c r="L65457" s="36"/>
      <c r="M65457" s="36"/>
      <c r="N65457" s="36"/>
    </row>
    <row r="65458" spans="12:14" x14ac:dyDescent="0.25">
      <c r="L65458" s="36"/>
      <c r="M65458" s="36"/>
      <c r="N65458" s="36"/>
    </row>
    <row r="65459" spans="12:14" x14ac:dyDescent="0.25">
      <c r="L65459" s="36"/>
      <c r="M65459" s="36"/>
      <c r="N65459" s="36"/>
    </row>
    <row r="65460" spans="12:14" x14ac:dyDescent="0.25">
      <c r="L65460" s="36"/>
      <c r="M65460" s="36"/>
      <c r="N65460" s="36"/>
    </row>
    <row r="65461" spans="12:14" x14ac:dyDescent="0.25">
      <c r="L65461" s="36"/>
      <c r="M65461" s="36"/>
      <c r="N65461" s="36"/>
    </row>
    <row r="65462" spans="12:14" x14ac:dyDescent="0.25">
      <c r="L65462" s="36"/>
      <c r="M65462" s="36"/>
      <c r="N65462" s="36"/>
    </row>
    <row r="65463" spans="12:14" x14ac:dyDescent="0.25">
      <c r="L65463" s="36"/>
      <c r="M65463" s="36"/>
      <c r="N65463" s="36"/>
    </row>
    <row r="65464" spans="12:14" x14ac:dyDescent="0.25">
      <c r="L65464" s="36"/>
      <c r="M65464" s="36"/>
      <c r="N65464" s="36"/>
    </row>
    <row r="65465" spans="12:14" x14ac:dyDescent="0.25">
      <c r="L65465" s="36"/>
      <c r="M65465" s="36"/>
      <c r="N65465" s="36"/>
    </row>
    <row r="65466" spans="12:14" x14ac:dyDescent="0.25">
      <c r="L65466" s="36"/>
      <c r="M65466" s="36"/>
      <c r="N65466" s="36"/>
    </row>
    <row r="65467" spans="12:14" x14ac:dyDescent="0.25">
      <c r="L65467" s="36"/>
      <c r="M65467" s="36"/>
      <c r="N65467" s="36"/>
    </row>
    <row r="65468" spans="12:14" x14ac:dyDescent="0.25">
      <c r="L65468" s="36"/>
      <c r="M65468" s="36"/>
      <c r="N65468" s="36"/>
    </row>
    <row r="65469" spans="12:14" x14ac:dyDescent="0.25">
      <c r="L65469" s="36"/>
      <c r="M65469" s="36"/>
      <c r="N65469" s="36"/>
    </row>
    <row r="65470" spans="12:14" x14ac:dyDescent="0.25">
      <c r="L65470" s="36"/>
      <c r="M65470" s="36"/>
      <c r="N65470" s="36"/>
    </row>
    <row r="65471" spans="12:14" x14ac:dyDescent="0.25">
      <c r="L65471" s="36"/>
      <c r="M65471" s="36"/>
      <c r="N65471" s="36"/>
    </row>
    <row r="65472" spans="12:14" x14ac:dyDescent="0.25">
      <c r="L65472" s="36"/>
      <c r="M65472" s="36"/>
      <c r="N65472" s="36"/>
    </row>
    <row r="65473" spans="12:14" x14ac:dyDescent="0.25">
      <c r="L65473" s="36"/>
      <c r="M65473" s="36"/>
      <c r="N65473" s="36"/>
    </row>
    <row r="65474" spans="12:14" x14ac:dyDescent="0.25">
      <c r="L65474" s="36"/>
      <c r="M65474" s="36"/>
      <c r="N65474" s="36"/>
    </row>
    <row r="65475" spans="12:14" x14ac:dyDescent="0.25">
      <c r="L65475" s="36"/>
      <c r="M65475" s="36"/>
      <c r="N65475" s="36"/>
    </row>
    <row r="65476" spans="12:14" x14ac:dyDescent="0.25">
      <c r="L65476" s="36"/>
      <c r="M65476" s="36"/>
      <c r="N65476" s="36"/>
    </row>
    <row r="65477" spans="12:14" x14ac:dyDescent="0.25">
      <c r="L65477" s="36"/>
      <c r="M65477" s="36"/>
      <c r="N65477" s="36"/>
    </row>
    <row r="65478" spans="12:14" x14ac:dyDescent="0.25">
      <c r="L65478" s="36"/>
      <c r="M65478" s="36"/>
      <c r="N65478" s="36"/>
    </row>
    <row r="65479" spans="12:14" x14ac:dyDescent="0.25">
      <c r="L65479" s="36"/>
      <c r="M65479" s="36"/>
      <c r="N65479" s="36"/>
    </row>
    <row r="65480" spans="12:14" x14ac:dyDescent="0.25">
      <c r="L65480" s="36"/>
      <c r="M65480" s="36"/>
      <c r="N65480" s="36"/>
    </row>
    <row r="65481" spans="12:14" x14ac:dyDescent="0.25">
      <c r="L65481" s="36"/>
      <c r="M65481" s="36"/>
      <c r="N65481" s="36"/>
    </row>
    <row r="65482" spans="12:14" x14ac:dyDescent="0.25">
      <c r="L65482" s="36"/>
      <c r="M65482" s="36"/>
      <c r="N65482" s="36"/>
    </row>
    <row r="65483" spans="12:14" x14ac:dyDescent="0.25">
      <c r="L65483" s="36"/>
      <c r="M65483" s="36"/>
      <c r="N65483" s="36"/>
    </row>
    <row r="65484" spans="12:14" x14ac:dyDescent="0.25">
      <c r="L65484" s="36"/>
      <c r="M65484" s="36"/>
      <c r="N65484" s="36"/>
    </row>
    <row r="65485" spans="12:14" x14ac:dyDescent="0.25">
      <c r="L65485" s="36"/>
      <c r="M65485" s="36"/>
      <c r="N65485" s="36"/>
    </row>
    <row r="65486" spans="12:14" x14ac:dyDescent="0.25">
      <c r="L65486" s="36"/>
      <c r="M65486" s="36"/>
      <c r="N65486" s="36"/>
    </row>
    <row r="65487" spans="12:14" x14ac:dyDescent="0.25">
      <c r="L65487" s="36"/>
      <c r="M65487" s="36"/>
      <c r="N65487" s="36"/>
    </row>
    <row r="65488" spans="12:14" x14ac:dyDescent="0.25">
      <c r="L65488" s="36"/>
      <c r="M65488" s="36"/>
      <c r="N65488" s="36"/>
    </row>
    <row r="65489" spans="12:14" x14ac:dyDescent="0.25">
      <c r="L65489" s="36"/>
      <c r="M65489" s="36"/>
      <c r="N65489" s="36"/>
    </row>
    <row r="65490" spans="12:14" x14ac:dyDescent="0.25">
      <c r="L65490" s="36"/>
      <c r="M65490" s="36"/>
      <c r="N65490" s="36"/>
    </row>
    <row r="65491" spans="12:14" x14ac:dyDescent="0.25">
      <c r="L65491" s="36"/>
      <c r="M65491" s="36"/>
      <c r="N65491" s="36"/>
    </row>
    <row r="65492" spans="12:14" x14ac:dyDescent="0.25">
      <c r="L65492" s="36"/>
      <c r="M65492" s="36"/>
      <c r="N65492" s="36"/>
    </row>
    <row r="65493" spans="12:14" x14ac:dyDescent="0.25">
      <c r="L65493" s="36"/>
      <c r="M65493" s="36"/>
      <c r="N65493" s="36"/>
    </row>
    <row r="65494" spans="12:14" x14ac:dyDescent="0.25">
      <c r="L65494" s="36"/>
      <c r="M65494" s="36"/>
      <c r="N65494" s="36"/>
    </row>
    <row r="65495" spans="12:14" x14ac:dyDescent="0.25">
      <c r="L65495" s="36"/>
      <c r="M65495" s="36"/>
      <c r="N65495" s="36"/>
    </row>
    <row r="65496" spans="12:14" x14ac:dyDescent="0.25">
      <c r="L65496" s="36"/>
      <c r="M65496" s="36"/>
      <c r="N65496" s="36"/>
    </row>
    <row r="65497" spans="12:14" x14ac:dyDescent="0.25">
      <c r="L65497" s="36"/>
      <c r="M65497" s="36"/>
      <c r="N65497" s="36"/>
    </row>
    <row r="65498" spans="12:14" x14ac:dyDescent="0.25">
      <c r="L65498" s="36"/>
      <c r="M65498" s="36"/>
      <c r="N65498" s="36"/>
    </row>
    <row r="65499" spans="12:14" x14ac:dyDescent="0.25">
      <c r="L65499" s="36"/>
      <c r="M65499" s="36"/>
      <c r="N65499" s="36"/>
    </row>
    <row r="65500" spans="12:14" x14ac:dyDescent="0.25">
      <c r="L65500" s="36"/>
      <c r="M65500" s="36"/>
      <c r="N65500" s="36"/>
    </row>
    <row r="65501" spans="12:14" x14ac:dyDescent="0.25">
      <c r="L65501" s="36"/>
      <c r="M65501" s="36"/>
      <c r="N65501" s="36"/>
    </row>
    <row r="65502" spans="12:14" x14ac:dyDescent="0.25">
      <c r="L65502" s="36"/>
      <c r="M65502" s="36"/>
      <c r="N65502" s="36"/>
    </row>
    <row r="65503" spans="12:14" x14ac:dyDescent="0.25">
      <c r="L65503" s="36"/>
      <c r="M65503" s="36"/>
      <c r="N65503" s="36"/>
    </row>
    <row r="65504" spans="12:14" x14ac:dyDescent="0.25">
      <c r="L65504" s="36"/>
      <c r="M65504" s="36"/>
      <c r="N65504" s="36"/>
    </row>
    <row r="65505" spans="12:14" x14ac:dyDescent="0.25">
      <c r="L65505" s="36"/>
      <c r="M65505" s="36"/>
      <c r="N65505" s="36"/>
    </row>
    <row r="65506" spans="12:14" x14ac:dyDescent="0.25">
      <c r="L65506" s="36"/>
      <c r="M65506" s="36"/>
      <c r="N65506" s="36"/>
    </row>
    <row r="65507" spans="12:14" x14ac:dyDescent="0.25">
      <c r="L65507" s="36"/>
      <c r="M65507" s="36"/>
      <c r="N65507" s="36"/>
    </row>
    <row r="65508" spans="12:14" x14ac:dyDescent="0.25">
      <c r="L65508" s="36"/>
      <c r="M65508" s="36"/>
      <c r="N65508" s="36"/>
    </row>
    <row r="65509" spans="12:14" x14ac:dyDescent="0.25">
      <c r="L65509" s="36"/>
      <c r="M65509" s="36"/>
      <c r="N65509" s="36"/>
    </row>
    <row r="65510" spans="12:14" x14ac:dyDescent="0.25">
      <c r="L65510" s="36"/>
      <c r="M65510" s="36"/>
      <c r="N65510" s="36"/>
    </row>
    <row r="65511" spans="12:14" x14ac:dyDescent="0.25">
      <c r="L65511" s="36"/>
      <c r="M65511" s="36"/>
      <c r="N65511" s="36"/>
    </row>
    <row r="65512" spans="12:14" x14ac:dyDescent="0.25">
      <c r="L65512" s="36"/>
      <c r="M65512" s="36"/>
      <c r="N65512" s="36"/>
    </row>
    <row r="65513" spans="12:14" x14ac:dyDescent="0.25">
      <c r="L65513" s="36"/>
      <c r="M65513" s="36"/>
      <c r="N65513" s="36"/>
    </row>
    <row r="65514" spans="12:14" x14ac:dyDescent="0.25">
      <c r="L65514" s="36"/>
      <c r="M65514" s="36"/>
      <c r="N65514" s="36"/>
    </row>
    <row r="65515" spans="12:14" x14ac:dyDescent="0.25">
      <c r="L65515" s="36"/>
      <c r="M65515" s="36"/>
      <c r="N65515" s="36"/>
    </row>
    <row r="65516" spans="12:14" x14ac:dyDescent="0.25">
      <c r="L65516" s="36"/>
      <c r="M65516" s="36"/>
      <c r="N65516" s="36"/>
    </row>
    <row r="65517" spans="12:14" x14ac:dyDescent="0.25">
      <c r="L65517" s="36"/>
      <c r="M65517" s="36"/>
      <c r="N65517" s="36"/>
    </row>
    <row r="65518" spans="12:14" x14ac:dyDescent="0.25">
      <c r="L65518" s="36"/>
      <c r="M65518" s="36"/>
      <c r="N65518" s="36"/>
    </row>
    <row r="65519" spans="12:14" x14ac:dyDescent="0.25">
      <c r="L65519" s="36"/>
      <c r="M65519" s="36"/>
      <c r="N65519" s="36"/>
    </row>
    <row r="65520" spans="12:14" x14ac:dyDescent="0.25">
      <c r="L65520" s="36"/>
      <c r="M65520" s="36"/>
      <c r="N65520" s="36"/>
    </row>
    <row r="65521" spans="12:14" x14ac:dyDescent="0.25">
      <c r="L65521" s="36"/>
      <c r="M65521" s="36"/>
      <c r="N65521" s="36"/>
    </row>
    <row r="65522" spans="12:14" x14ac:dyDescent="0.25">
      <c r="L65522" s="36"/>
      <c r="M65522" s="36"/>
      <c r="N65522" s="36"/>
    </row>
    <row r="65523" spans="12:14" x14ac:dyDescent="0.25">
      <c r="L65523" s="36"/>
      <c r="M65523" s="36"/>
      <c r="N65523" s="36"/>
    </row>
    <row r="65524" spans="12:14" x14ac:dyDescent="0.25">
      <c r="L65524" s="36"/>
      <c r="M65524" s="36"/>
      <c r="N65524" s="36"/>
    </row>
    <row r="65525" spans="12:14" x14ac:dyDescent="0.25">
      <c r="L65525" s="36"/>
      <c r="M65525" s="36"/>
      <c r="N65525" s="36"/>
    </row>
    <row r="65526" spans="12:14" x14ac:dyDescent="0.25">
      <c r="L65526" s="36"/>
      <c r="M65526" s="36"/>
      <c r="N65526" s="36"/>
    </row>
    <row r="65527" spans="12:14" x14ac:dyDescent="0.25">
      <c r="L65527" s="36"/>
      <c r="M65527" s="36"/>
      <c r="N65527" s="36"/>
    </row>
    <row r="65528" spans="12:14" x14ac:dyDescent="0.25">
      <c r="L65528" s="36"/>
      <c r="M65528" s="36"/>
      <c r="N65528" s="36"/>
    </row>
    <row r="65529" spans="12:14" x14ac:dyDescent="0.25">
      <c r="L65529" s="36"/>
      <c r="M65529" s="36"/>
      <c r="N65529" s="36"/>
    </row>
    <row r="65530" spans="12:14" x14ac:dyDescent="0.25">
      <c r="L65530" s="36"/>
      <c r="M65530" s="36"/>
      <c r="N65530" s="36"/>
    </row>
    <row r="65531" spans="12:14" x14ac:dyDescent="0.25">
      <c r="L65531" s="36"/>
      <c r="M65531" s="36"/>
      <c r="N65531" s="36"/>
    </row>
    <row r="65532" spans="12:14" x14ac:dyDescent="0.25">
      <c r="L65532" s="36"/>
      <c r="M65532" s="36"/>
      <c r="N65532" s="36"/>
    </row>
    <row r="65533" spans="12:14" x14ac:dyDescent="0.25">
      <c r="L65533" s="36"/>
      <c r="M65533" s="36"/>
      <c r="N65533" s="36"/>
    </row>
    <row r="65534" spans="12:14" x14ac:dyDescent="0.25">
      <c r="L65534" s="36"/>
      <c r="M65534" s="36"/>
      <c r="N65534" s="36"/>
    </row>
    <row r="65535" spans="12:14" x14ac:dyDescent="0.25">
      <c r="L65535" s="36"/>
      <c r="M65535" s="36"/>
      <c r="N65535" s="36"/>
    </row>
    <row r="65536" spans="12:14" x14ac:dyDescent="0.25">
      <c r="L65536" s="36"/>
      <c r="M65536" s="36"/>
      <c r="N65536" s="36"/>
    </row>
    <row r="65537" spans="12:14" x14ac:dyDescent="0.25">
      <c r="L65537" s="36"/>
      <c r="M65537" s="36"/>
      <c r="N65537" s="36"/>
    </row>
    <row r="65538" spans="12:14" x14ac:dyDescent="0.25">
      <c r="L65538" s="36"/>
      <c r="M65538" s="36"/>
      <c r="N65538" s="36"/>
    </row>
    <row r="65539" spans="12:14" x14ac:dyDescent="0.25">
      <c r="L65539" s="36"/>
      <c r="M65539" s="36"/>
      <c r="N65539" s="36"/>
    </row>
    <row r="65540" spans="12:14" x14ac:dyDescent="0.25">
      <c r="L65540" s="36"/>
      <c r="M65540" s="36"/>
      <c r="N65540" s="36"/>
    </row>
    <row r="65541" spans="12:14" x14ac:dyDescent="0.25">
      <c r="L65541" s="36"/>
      <c r="M65541" s="36"/>
      <c r="N65541" s="36"/>
    </row>
    <row r="65542" spans="12:14" x14ac:dyDescent="0.25">
      <c r="L65542" s="36"/>
      <c r="M65542" s="36"/>
      <c r="N65542" s="36"/>
    </row>
    <row r="65543" spans="12:14" x14ac:dyDescent="0.25">
      <c r="L65543" s="36"/>
      <c r="M65543" s="36"/>
      <c r="N65543" s="36"/>
    </row>
    <row r="65544" spans="12:14" x14ac:dyDescent="0.25">
      <c r="L65544" s="36"/>
      <c r="M65544" s="36"/>
      <c r="N65544" s="36"/>
    </row>
    <row r="65545" spans="12:14" x14ac:dyDescent="0.25">
      <c r="L65545" s="36"/>
      <c r="M65545" s="36"/>
      <c r="N65545" s="36"/>
    </row>
    <row r="65546" spans="12:14" x14ac:dyDescent="0.25">
      <c r="L65546" s="36"/>
      <c r="M65546" s="36"/>
      <c r="N65546" s="36"/>
    </row>
    <row r="65547" spans="12:14" x14ac:dyDescent="0.25">
      <c r="L65547" s="36"/>
      <c r="M65547" s="36"/>
      <c r="N65547" s="36"/>
    </row>
    <row r="65548" spans="12:14" x14ac:dyDescent="0.25">
      <c r="L65548" s="36"/>
      <c r="M65548" s="36"/>
      <c r="N65548" s="36"/>
    </row>
    <row r="65549" spans="12:14" x14ac:dyDescent="0.25">
      <c r="L65549" s="36"/>
      <c r="M65549" s="36"/>
      <c r="N65549" s="36"/>
    </row>
    <row r="65550" spans="12:14" x14ac:dyDescent="0.25">
      <c r="L65550" s="36"/>
      <c r="M65550" s="36"/>
      <c r="N65550" s="36"/>
    </row>
    <row r="65551" spans="12:14" x14ac:dyDescent="0.25">
      <c r="L65551" s="36"/>
      <c r="M65551" s="36"/>
      <c r="N65551" s="36"/>
    </row>
    <row r="65552" spans="12:14" x14ac:dyDescent="0.25">
      <c r="L65552" s="36"/>
      <c r="M65552" s="36"/>
      <c r="N65552" s="36"/>
    </row>
    <row r="65553" spans="12:14" x14ac:dyDescent="0.25">
      <c r="L65553" s="36"/>
      <c r="M65553" s="36"/>
      <c r="N65553" s="36"/>
    </row>
    <row r="65554" spans="12:14" x14ac:dyDescent="0.25">
      <c r="L65554" s="36"/>
      <c r="M65554" s="36"/>
      <c r="N65554" s="36"/>
    </row>
    <row r="65555" spans="12:14" x14ac:dyDescent="0.25">
      <c r="L65555" s="36"/>
      <c r="M65555" s="36"/>
      <c r="N65555" s="36"/>
    </row>
    <row r="65556" spans="12:14" x14ac:dyDescent="0.25">
      <c r="L65556" s="36"/>
      <c r="M65556" s="36"/>
      <c r="N65556" s="36"/>
    </row>
    <row r="65557" spans="12:14" x14ac:dyDescent="0.25">
      <c r="L65557" s="36"/>
      <c r="M65557" s="36"/>
      <c r="N65557" s="36"/>
    </row>
    <row r="65558" spans="12:14" x14ac:dyDescent="0.25">
      <c r="L65558" s="36"/>
      <c r="M65558" s="36"/>
      <c r="N65558" s="36"/>
    </row>
    <row r="65559" spans="12:14" x14ac:dyDescent="0.25">
      <c r="L65559" s="36"/>
      <c r="M65559" s="36"/>
      <c r="N65559" s="36"/>
    </row>
    <row r="65560" spans="12:14" x14ac:dyDescent="0.25">
      <c r="L65560" s="36"/>
      <c r="M65560" s="36"/>
      <c r="N65560" s="36"/>
    </row>
    <row r="65561" spans="12:14" x14ac:dyDescent="0.25">
      <c r="L65561" s="36"/>
      <c r="M65561" s="36"/>
      <c r="N65561" s="36"/>
    </row>
    <row r="65562" spans="12:14" x14ac:dyDescent="0.25">
      <c r="L65562" s="36"/>
      <c r="M65562" s="36"/>
      <c r="N65562" s="36"/>
    </row>
    <row r="65563" spans="12:14" x14ac:dyDescent="0.25">
      <c r="L65563" s="36"/>
      <c r="M65563" s="36"/>
      <c r="N65563" s="36"/>
    </row>
    <row r="65564" spans="12:14" x14ac:dyDescent="0.25">
      <c r="L65564" s="36"/>
      <c r="M65564" s="36"/>
      <c r="N65564" s="36"/>
    </row>
    <row r="65565" spans="12:14" x14ac:dyDescent="0.25">
      <c r="L65565" s="36"/>
      <c r="M65565" s="36"/>
      <c r="N65565" s="36"/>
    </row>
    <row r="65566" spans="12:14" x14ac:dyDescent="0.25">
      <c r="L65566" s="36"/>
      <c r="M65566" s="36"/>
      <c r="N65566" s="36"/>
    </row>
    <row r="65567" spans="12:14" x14ac:dyDescent="0.25">
      <c r="L65567" s="36"/>
      <c r="M65567" s="36"/>
      <c r="N65567" s="36"/>
    </row>
    <row r="65568" spans="12:14" x14ac:dyDescent="0.25">
      <c r="L65568" s="36"/>
      <c r="M65568" s="36"/>
      <c r="N65568" s="36"/>
    </row>
    <row r="65569" spans="12:14" x14ac:dyDescent="0.25">
      <c r="L65569" s="36"/>
      <c r="M65569" s="36"/>
      <c r="N65569" s="36"/>
    </row>
    <row r="65570" spans="12:14" x14ac:dyDescent="0.25">
      <c r="L65570" s="36"/>
      <c r="M65570" s="36"/>
      <c r="N65570" s="36"/>
    </row>
    <row r="65571" spans="12:14" x14ac:dyDescent="0.25">
      <c r="L65571" s="36"/>
      <c r="M65571" s="36"/>
      <c r="N65571" s="36"/>
    </row>
    <row r="65572" spans="12:14" x14ac:dyDescent="0.25">
      <c r="L65572" s="36"/>
      <c r="M65572" s="36"/>
      <c r="N65572" s="36"/>
    </row>
    <row r="65573" spans="12:14" x14ac:dyDescent="0.25">
      <c r="L65573" s="36"/>
      <c r="M65573" s="36"/>
      <c r="N65573" s="36"/>
    </row>
    <row r="65574" spans="12:14" x14ac:dyDescent="0.25">
      <c r="L65574" s="36"/>
      <c r="M65574" s="36"/>
      <c r="N65574" s="36"/>
    </row>
    <row r="65575" spans="12:14" x14ac:dyDescent="0.25">
      <c r="L65575" s="36"/>
      <c r="M65575" s="36"/>
      <c r="N65575" s="36"/>
    </row>
    <row r="65576" spans="12:14" x14ac:dyDescent="0.25">
      <c r="L65576" s="36"/>
      <c r="M65576" s="36"/>
      <c r="N65576" s="36"/>
    </row>
    <row r="65577" spans="12:14" x14ac:dyDescent="0.25">
      <c r="L65577" s="36"/>
      <c r="M65577" s="36"/>
      <c r="N65577" s="36"/>
    </row>
    <row r="65578" spans="12:14" x14ac:dyDescent="0.25">
      <c r="L65578" s="36"/>
      <c r="M65578" s="36"/>
      <c r="N65578" s="36"/>
    </row>
    <row r="65579" spans="12:14" x14ac:dyDescent="0.25">
      <c r="L65579" s="36"/>
      <c r="M65579" s="36"/>
      <c r="N65579" s="36"/>
    </row>
    <row r="65580" spans="12:14" x14ac:dyDescent="0.25">
      <c r="L65580" s="36"/>
      <c r="M65580" s="36"/>
      <c r="N65580" s="36"/>
    </row>
    <row r="65581" spans="12:14" x14ac:dyDescent="0.25">
      <c r="L65581" s="36"/>
      <c r="M65581" s="36"/>
      <c r="N65581" s="36"/>
    </row>
    <row r="65582" spans="12:14" x14ac:dyDescent="0.25">
      <c r="L65582" s="36"/>
      <c r="M65582" s="36"/>
      <c r="N65582" s="36"/>
    </row>
    <row r="65583" spans="12:14" x14ac:dyDescent="0.25">
      <c r="L65583" s="36"/>
      <c r="M65583" s="36"/>
      <c r="N65583" s="36"/>
    </row>
    <row r="65584" spans="12:14" x14ac:dyDescent="0.25">
      <c r="L65584" s="36"/>
      <c r="M65584" s="36"/>
      <c r="N65584" s="36"/>
    </row>
    <row r="65585" spans="12:14" x14ac:dyDescent="0.25">
      <c r="L65585" s="36"/>
      <c r="M65585" s="36"/>
      <c r="N65585" s="36"/>
    </row>
    <row r="65586" spans="12:14" x14ac:dyDescent="0.25">
      <c r="L65586" s="36"/>
      <c r="M65586" s="36"/>
      <c r="N65586" s="36"/>
    </row>
    <row r="65587" spans="12:14" x14ac:dyDescent="0.25">
      <c r="L65587" s="36"/>
      <c r="M65587" s="36"/>
      <c r="N65587" s="36"/>
    </row>
    <row r="65588" spans="12:14" x14ac:dyDescent="0.25">
      <c r="L65588" s="36"/>
      <c r="M65588" s="36"/>
      <c r="N65588" s="36"/>
    </row>
    <row r="65589" spans="12:14" x14ac:dyDescent="0.25">
      <c r="L65589" s="36"/>
      <c r="M65589" s="36"/>
      <c r="N65589" s="36"/>
    </row>
    <row r="65590" spans="12:14" x14ac:dyDescent="0.25">
      <c r="L65590" s="36"/>
      <c r="M65590" s="36"/>
      <c r="N65590" s="36"/>
    </row>
    <row r="65591" spans="12:14" x14ac:dyDescent="0.25">
      <c r="L65591" s="36"/>
      <c r="M65591" s="36"/>
      <c r="N65591" s="36"/>
    </row>
    <row r="65592" spans="12:14" x14ac:dyDescent="0.25">
      <c r="L65592" s="36"/>
      <c r="M65592" s="36"/>
      <c r="N65592" s="36"/>
    </row>
    <row r="65593" spans="12:14" x14ac:dyDescent="0.25">
      <c r="L65593" s="36"/>
      <c r="M65593" s="36"/>
      <c r="N65593" s="36"/>
    </row>
    <row r="65594" spans="12:14" x14ac:dyDescent="0.25">
      <c r="L65594" s="36"/>
      <c r="M65594" s="36"/>
      <c r="N65594" s="36"/>
    </row>
    <row r="65595" spans="12:14" x14ac:dyDescent="0.25">
      <c r="L65595" s="36"/>
      <c r="M65595" s="36"/>
      <c r="N65595" s="36"/>
    </row>
    <row r="65596" spans="12:14" x14ac:dyDescent="0.25">
      <c r="L65596" s="36"/>
      <c r="M65596" s="36"/>
      <c r="N65596" s="36"/>
    </row>
    <row r="65597" spans="12:14" x14ac:dyDescent="0.25">
      <c r="L65597" s="36"/>
      <c r="M65597" s="36"/>
      <c r="N65597" s="36"/>
    </row>
    <row r="65598" spans="12:14" x14ac:dyDescent="0.25">
      <c r="L65598" s="36"/>
      <c r="M65598" s="36"/>
      <c r="N65598" s="36"/>
    </row>
    <row r="65599" spans="12:14" x14ac:dyDescent="0.25">
      <c r="L65599" s="36"/>
      <c r="M65599" s="36"/>
      <c r="N65599" s="36"/>
    </row>
    <row r="65600" spans="12:14" x14ac:dyDescent="0.25">
      <c r="L65600" s="36"/>
      <c r="M65600" s="36"/>
      <c r="N65600" s="36"/>
    </row>
    <row r="65601" spans="12:14" x14ac:dyDescent="0.25">
      <c r="L65601" s="36"/>
      <c r="M65601" s="36"/>
      <c r="N65601" s="36"/>
    </row>
    <row r="65602" spans="12:14" x14ac:dyDescent="0.25">
      <c r="L65602" s="36"/>
      <c r="M65602" s="36"/>
      <c r="N65602" s="36"/>
    </row>
    <row r="65603" spans="12:14" x14ac:dyDescent="0.25">
      <c r="L65603" s="36"/>
      <c r="M65603" s="36"/>
      <c r="N65603" s="36"/>
    </row>
    <row r="65604" spans="12:14" x14ac:dyDescent="0.25">
      <c r="L65604" s="36"/>
      <c r="M65604" s="36"/>
      <c r="N65604" s="36"/>
    </row>
    <row r="65605" spans="12:14" x14ac:dyDescent="0.25">
      <c r="L65605" s="36"/>
      <c r="M65605" s="36"/>
      <c r="N65605" s="36"/>
    </row>
    <row r="65606" spans="12:14" x14ac:dyDescent="0.25">
      <c r="L65606" s="36"/>
      <c r="M65606" s="36"/>
      <c r="N65606" s="36"/>
    </row>
    <row r="65607" spans="12:14" x14ac:dyDescent="0.25">
      <c r="L65607" s="36"/>
      <c r="M65607" s="36"/>
      <c r="N65607" s="36"/>
    </row>
    <row r="65608" spans="12:14" x14ac:dyDescent="0.25">
      <c r="L65608" s="36"/>
      <c r="M65608" s="36"/>
      <c r="N65608" s="36"/>
    </row>
    <row r="65609" spans="12:14" x14ac:dyDescent="0.25">
      <c r="L65609" s="36"/>
      <c r="M65609" s="36"/>
      <c r="N65609" s="36"/>
    </row>
    <row r="65610" spans="12:14" x14ac:dyDescent="0.25">
      <c r="L65610" s="36"/>
      <c r="M65610" s="36"/>
      <c r="N65610" s="36"/>
    </row>
    <row r="65611" spans="12:14" x14ac:dyDescent="0.25">
      <c r="L65611" s="36"/>
      <c r="M65611" s="36"/>
      <c r="N65611" s="36"/>
    </row>
    <row r="65612" spans="12:14" x14ac:dyDescent="0.25">
      <c r="L65612" s="36"/>
      <c r="M65612" s="36"/>
      <c r="N65612" s="36"/>
    </row>
    <row r="65613" spans="12:14" x14ac:dyDescent="0.25">
      <c r="L65613" s="36"/>
      <c r="M65613" s="36"/>
      <c r="N65613" s="36"/>
    </row>
    <row r="65614" spans="12:14" x14ac:dyDescent="0.25">
      <c r="L65614" s="36"/>
      <c r="M65614" s="36"/>
      <c r="N65614" s="36"/>
    </row>
    <row r="65615" spans="12:14" x14ac:dyDescent="0.25">
      <c r="L65615" s="36"/>
      <c r="M65615" s="36"/>
      <c r="N65615" s="36"/>
    </row>
    <row r="65616" spans="12:14" x14ac:dyDescent="0.25">
      <c r="L65616" s="36"/>
      <c r="M65616" s="36"/>
      <c r="N65616" s="36"/>
    </row>
    <row r="65617" spans="12:14" x14ac:dyDescent="0.25">
      <c r="L65617" s="36"/>
      <c r="M65617" s="36"/>
      <c r="N65617" s="36"/>
    </row>
    <row r="65618" spans="12:14" x14ac:dyDescent="0.25">
      <c r="L65618" s="36"/>
      <c r="M65618" s="36"/>
      <c r="N65618" s="36"/>
    </row>
    <row r="65619" spans="12:14" x14ac:dyDescent="0.25">
      <c r="L65619" s="36"/>
      <c r="M65619" s="36"/>
      <c r="N65619" s="36"/>
    </row>
    <row r="65620" spans="12:14" x14ac:dyDescent="0.25">
      <c r="L65620" s="36"/>
      <c r="M65620" s="36"/>
      <c r="N65620" s="36"/>
    </row>
    <row r="65621" spans="12:14" x14ac:dyDescent="0.25">
      <c r="L65621" s="36"/>
      <c r="M65621" s="36"/>
      <c r="N65621" s="36"/>
    </row>
    <row r="65622" spans="12:14" x14ac:dyDescent="0.25">
      <c r="L65622" s="36"/>
      <c r="M65622" s="36"/>
      <c r="N65622" s="36"/>
    </row>
    <row r="65623" spans="12:14" x14ac:dyDescent="0.25">
      <c r="L65623" s="36"/>
      <c r="M65623" s="36"/>
      <c r="N65623" s="36"/>
    </row>
    <row r="65624" spans="12:14" x14ac:dyDescent="0.25">
      <c r="L65624" s="36"/>
      <c r="M65624" s="36"/>
      <c r="N65624" s="36"/>
    </row>
    <row r="65625" spans="12:14" x14ac:dyDescent="0.25">
      <c r="L65625" s="36"/>
      <c r="M65625" s="36"/>
      <c r="N65625" s="36"/>
    </row>
    <row r="65626" spans="12:14" x14ac:dyDescent="0.25">
      <c r="L65626" s="36"/>
      <c r="M65626" s="36"/>
      <c r="N65626" s="36"/>
    </row>
    <row r="65627" spans="12:14" x14ac:dyDescent="0.25">
      <c r="L65627" s="36"/>
      <c r="M65627" s="36"/>
      <c r="N65627" s="36"/>
    </row>
    <row r="65628" spans="12:14" x14ac:dyDescent="0.25">
      <c r="L65628" s="36"/>
      <c r="M65628" s="36"/>
      <c r="N65628" s="36"/>
    </row>
    <row r="65629" spans="12:14" x14ac:dyDescent="0.25">
      <c r="L65629" s="36"/>
      <c r="M65629" s="36"/>
      <c r="N65629" s="36"/>
    </row>
    <row r="65630" spans="12:14" x14ac:dyDescent="0.25">
      <c r="L65630" s="36"/>
      <c r="M65630" s="36"/>
      <c r="N65630" s="36"/>
    </row>
    <row r="65631" spans="12:14" x14ac:dyDescent="0.25">
      <c r="L65631" s="36"/>
      <c r="M65631" s="36"/>
      <c r="N65631" s="36"/>
    </row>
    <row r="65632" spans="12:14" x14ac:dyDescent="0.25">
      <c r="L65632" s="36"/>
      <c r="M65632" s="36"/>
      <c r="N65632" s="36"/>
    </row>
    <row r="65633" spans="12:14" x14ac:dyDescent="0.25">
      <c r="L65633" s="36"/>
      <c r="M65633" s="36"/>
      <c r="N65633" s="36"/>
    </row>
    <row r="65634" spans="12:14" x14ac:dyDescent="0.25">
      <c r="L65634" s="36"/>
      <c r="M65634" s="36"/>
      <c r="N65634" s="36"/>
    </row>
    <row r="65635" spans="12:14" x14ac:dyDescent="0.25">
      <c r="L65635" s="36"/>
      <c r="M65635" s="36"/>
      <c r="N65635" s="36"/>
    </row>
    <row r="65636" spans="12:14" x14ac:dyDescent="0.25">
      <c r="L65636" s="36"/>
      <c r="M65636" s="36"/>
      <c r="N65636" s="36"/>
    </row>
    <row r="65637" spans="12:14" x14ac:dyDescent="0.25">
      <c r="L65637" s="36"/>
      <c r="M65637" s="36"/>
      <c r="N65637" s="36"/>
    </row>
    <row r="65638" spans="12:14" x14ac:dyDescent="0.25">
      <c r="L65638" s="36"/>
      <c r="M65638" s="36"/>
      <c r="N65638" s="36"/>
    </row>
    <row r="65639" spans="12:14" x14ac:dyDescent="0.25">
      <c r="L65639" s="36"/>
      <c r="M65639" s="36"/>
      <c r="N65639" s="36"/>
    </row>
    <row r="65640" spans="12:14" x14ac:dyDescent="0.25">
      <c r="L65640" s="36"/>
      <c r="M65640" s="36"/>
      <c r="N65640" s="36"/>
    </row>
    <row r="65641" spans="12:14" x14ac:dyDescent="0.25">
      <c r="L65641" s="36"/>
      <c r="M65641" s="36"/>
      <c r="N65641" s="36"/>
    </row>
    <row r="65642" spans="12:14" x14ac:dyDescent="0.25">
      <c r="L65642" s="36"/>
      <c r="M65642" s="36"/>
      <c r="N65642" s="36"/>
    </row>
    <row r="65643" spans="12:14" x14ac:dyDescent="0.25">
      <c r="L65643" s="36"/>
      <c r="M65643" s="36"/>
      <c r="N65643" s="36"/>
    </row>
    <row r="65644" spans="12:14" x14ac:dyDescent="0.25">
      <c r="L65644" s="36"/>
      <c r="M65644" s="36"/>
      <c r="N65644" s="36"/>
    </row>
    <row r="65645" spans="12:14" x14ac:dyDescent="0.25">
      <c r="L65645" s="36"/>
      <c r="M65645" s="36"/>
      <c r="N65645" s="36"/>
    </row>
    <row r="65646" spans="12:14" x14ac:dyDescent="0.25">
      <c r="L65646" s="36"/>
      <c r="M65646" s="36"/>
      <c r="N65646" s="36"/>
    </row>
    <row r="65647" spans="12:14" x14ac:dyDescent="0.25">
      <c r="L65647" s="36"/>
      <c r="M65647" s="36"/>
      <c r="N65647" s="36"/>
    </row>
    <row r="65648" spans="12:14" x14ac:dyDescent="0.25">
      <c r="L65648" s="36"/>
      <c r="M65648" s="36"/>
      <c r="N65648" s="36"/>
    </row>
    <row r="65649" spans="12:14" x14ac:dyDescent="0.25">
      <c r="L65649" s="36"/>
      <c r="M65649" s="36"/>
      <c r="N65649" s="36"/>
    </row>
    <row r="65650" spans="12:14" x14ac:dyDescent="0.25">
      <c r="L65650" s="36"/>
      <c r="M65650" s="36"/>
      <c r="N65650" s="36"/>
    </row>
    <row r="65651" spans="12:14" x14ac:dyDescent="0.25">
      <c r="L65651" s="36"/>
      <c r="M65651" s="36"/>
      <c r="N65651" s="36"/>
    </row>
    <row r="65652" spans="12:14" x14ac:dyDescent="0.25">
      <c r="L65652" s="36"/>
      <c r="M65652" s="36"/>
      <c r="N65652" s="36"/>
    </row>
    <row r="65653" spans="12:14" x14ac:dyDescent="0.25">
      <c r="L65653" s="36"/>
      <c r="M65653" s="36"/>
      <c r="N65653" s="36"/>
    </row>
    <row r="65654" spans="12:14" x14ac:dyDescent="0.25">
      <c r="L65654" s="36"/>
      <c r="M65654" s="36"/>
      <c r="N65654" s="36"/>
    </row>
    <row r="65655" spans="12:14" x14ac:dyDescent="0.25">
      <c r="L65655" s="36"/>
      <c r="M65655" s="36"/>
      <c r="N65655" s="36"/>
    </row>
    <row r="65656" spans="12:14" x14ac:dyDescent="0.25">
      <c r="L65656" s="36"/>
      <c r="M65656" s="36"/>
      <c r="N65656" s="36"/>
    </row>
    <row r="65657" spans="12:14" x14ac:dyDescent="0.25">
      <c r="L65657" s="36"/>
      <c r="M65657" s="36"/>
      <c r="N65657" s="36"/>
    </row>
    <row r="65658" spans="12:14" x14ac:dyDescent="0.25">
      <c r="L65658" s="36"/>
      <c r="M65658" s="36"/>
      <c r="N65658" s="36"/>
    </row>
    <row r="65659" spans="12:14" x14ac:dyDescent="0.25">
      <c r="L65659" s="36"/>
      <c r="M65659" s="36"/>
      <c r="N65659" s="36"/>
    </row>
    <row r="65660" spans="12:14" x14ac:dyDescent="0.25">
      <c r="L65660" s="36"/>
      <c r="M65660" s="36"/>
      <c r="N65660" s="36"/>
    </row>
    <row r="65661" spans="12:14" x14ac:dyDescent="0.25">
      <c r="L65661" s="36"/>
      <c r="M65661" s="36"/>
      <c r="N65661" s="36"/>
    </row>
    <row r="65662" spans="12:14" x14ac:dyDescent="0.25">
      <c r="L65662" s="36"/>
      <c r="M65662" s="36"/>
      <c r="N65662" s="36"/>
    </row>
    <row r="65663" spans="12:14" x14ac:dyDescent="0.25">
      <c r="L65663" s="36"/>
      <c r="M65663" s="36"/>
      <c r="N65663" s="36"/>
    </row>
    <row r="65664" spans="12:14" x14ac:dyDescent="0.25">
      <c r="L65664" s="36"/>
      <c r="M65664" s="36"/>
      <c r="N65664" s="36"/>
    </row>
    <row r="65665" spans="12:14" x14ac:dyDescent="0.25">
      <c r="L65665" s="36"/>
      <c r="M65665" s="36"/>
      <c r="N65665" s="36"/>
    </row>
    <row r="65666" spans="12:14" x14ac:dyDescent="0.25">
      <c r="L65666" s="36"/>
      <c r="M65666" s="36"/>
      <c r="N65666" s="36"/>
    </row>
    <row r="65667" spans="12:14" x14ac:dyDescent="0.25">
      <c r="L65667" s="36"/>
      <c r="M65667" s="36"/>
      <c r="N65667" s="36"/>
    </row>
    <row r="65668" spans="12:14" x14ac:dyDescent="0.25">
      <c r="L65668" s="36"/>
      <c r="M65668" s="36"/>
      <c r="N65668" s="36"/>
    </row>
    <row r="65669" spans="12:14" x14ac:dyDescent="0.25">
      <c r="L65669" s="36"/>
      <c r="M65669" s="36"/>
      <c r="N65669" s="36"/>
    </row>
    <row r="65670" spans="12:14" x14ac:dyDescent="0.25">
      <c r="L65670" s="36"/>
      <c r="M65670" s="36"/>
      <c r="N65670" s="36"/>
    </row>
    <row r="65671" spans="12:14" x14ac:dyDescent="0.25">
      <c r="L65671" s="36"/>
      <c r="M65671" s="36"/>
      <c r="N65671" s="36"/>
    </row>
    <row r="65672" spans="12:14" x14ac:dyDescent="0.25">
      <c r="L65672" s="36"/>
      <c r="M65672" s="36"/>
      <c r="N65672" s="36"/>
    </row>
    <row r="65673" spans="12:14" x14ac:dyDescent="0.25">
      <c r="L65673" s="36"/>
      <c r="M65673" s="36"/>
      <c r="N65673" s="36"/>
    </row>
    <row r="65674" spans="12:14" x14ac:dyDescent="0.25">
      <c r="L65674" s="36"/>
      <c r="M65674" s="36"/>
      <c r="N65674" s="36"/>
    </row>
    <row r="65675" spans="12:14" x14ac:dyDescent="0.25">
      <c r="L65675" s="36"/>
      <c r="M65675" s="36"/>
      <c r="N65675" s="36"/>
    </row>
    <row r="65676" spans="12:14" x14ac:dyDescent="0.25">
      <c r="L65676" s="36"/>
      <c r="M65676" s="36"/>
      <c r="N65676" s="36"/>
    </row>
    <row r="65677" spans="12:14" x14ac:dyDescent="0.25">
      <c r="L65677" s="36"/>
      <c r="M65677" s="36"/>
      <c r="N65677" s="36"/>
    </row>
    <row r="65678" spans="12:14" x14ac:dyDescent="0.25">
      <c r="L65678" s="36"/>
      <c r="M65678" s="36"/>
      <c r="N65678" s="36"/>
    </row>
    <row r="65679" spans="12:14" x14ac:dyDescent="0.25">
      <c r="L65679" s="36"/>
      <c r="M65679" s="36"/>
      <c r="N65679" s="36"/>
    </row>
    <row r="65680" spans="12:14" x14ac:dyDescent="0.25">
      <c r="L65680" s="36"/>
      <c r="M65680" s="36"/>
      <c r="N65680" s="36"/>
    </row>
    <row r="65681" spans="12:14" x14ac:dyDescent="0.25">
      <c r="L65681" s="36"/>
      <c r="M65681" s="36"/>
      <c r="N65681" s="36"/>
    </row>
    <row r="65682" spans="12:14" x14ac:dyDescent="0.25">
      <c r="L65682" s="36"/>
      <c r="M65682" s="36"/>
      <c r="N65682" s="36"/>
    </row>
    <row r="65683" spans="12:14" x14ac:dyDescent="0.25">
      <c r="L65683" s="36"/>
      <c r="M65683" s="36"/>
      <c r="N65683" s="36"/>
    </row>
    <row r="65684" spans="12:14" x14ac:dyDescent="0.25">
      <c r="L65684" s="36"/>
      <c r="M65684" s="36"/>
      <c r="N65684" s="36"/>
    </row>
    <row r="65685" spans="12:14" x14ac:dyDescent="0.25">
      <c r="L65685" s="36"/>
      <c r="M65685" s="36"/>
      <c r="N65685" s="36"/>
    </row>
    <row r="65686" spans="12:14" x14ac:dyDescent="0.25">
      <c r="L65686" s="36"/>
      <c r="M65686" s="36"/>
      <c r="N65686" s="36"/>
    </row>
    <row r="65687" spans="12:14" x14ac:dyDescent="0.25">
      <c r="L65687" s="36"/>
      <c r="M65687" s="36"/>
      <c r="N65687" s="36"/>
    </row>
    <row r="65688" spans="12:14" x14ac:dyDescent="0.25">
      <c r="L65688" s="36"/>
      <c r="M65688" s="36"/>
      <c r="N65688" s="36"/>
    </row>
    <row r="65689" spans="12:14" x14ac:dyDescent="0.25">
      <c r="L65689" s="36"/>
      <c r="M65689" s="36"/>
      <c r="N65689" s="36"/>
    </row>
    <row r="65690" spans="12:14" x14ac:dyDescent="0.25">
      <c r="L65690" s="36"/>
      <c r="M65690" s="36"/>
      <c r="N65690" s="36"/>
    </row>
    <row r="65691" spans="12:14" x14ac:dyDescent="0.25">
      <c r="L65691" s="36"/>
      <c r="M65691" s="36"/>
      <c r="N65691" s="36"/>
    </row>
    <row r="65692" spans="12:14" x14ac:dyDescent="0.25">
      <c r="L65692" s="36"/>
      <c r="M65692" s="36"/>
      <c r="N65692" s="36"/>
    </row>
    <row r="65693" spans="12:14" x14ac:dyDescent="0.25">
      <c r="L65693" s="36"/>
      <c r="M65693" s="36"/>
      <c r="N65693" s="36"/>
    </row>
    <row r="65694" spans="12:14" x14ac:dyDescent="0.25">
      <c r="L65694" s="36"/>
      <c r="M65694" s="36"/>
      <c r="N65694" s="36"/>
    </row>
    <row r="65695" spans="12:14" x14ac:dyDescent="0.25">
      <c r="L65695" s="36"/>
      <c r="M65695" s="36"/>
      <c r="N65695" s="36"/>
    </row>
    <row r="65696" spans="12:14" x14ac:dyDescent="0.25">
      <c r="L65696" s="36"/>
      <c r="M65696" s="36"/>
      <c r="N65696" s="36"/>
    </row>
    <row r="65697" spans="12:14" x14ac:dyDescent="0.25">
      <c r="L65697" s="36"/>
      <c r="M65697" s="36"/>
      <c r="N65697" s="36"/>
    </row>
    <row r="65698" spans="12:14" x14ac:dyDescent="0.25">
      <c r="L65698" s="36"/>
      <c r="M65698" s="36"/>
      <c r="N65698" s="36"/>
    </row>
    <row r="65699" spans="12:14" x14ac:dyDescent="0.25">
      <c r="L65699" s="36"/>
      <c r="M65699" s="36"/>
      <c r="N65699" s="36"/>
    </row>
    <row r="65700" spans="12:14" x14ac:dyDescent="0.25">
      <c r="L65700" s="36"/>
      <c r="M65700" s="36"/>
      <c r="N65700" s="36"/>
    </row>
    <row r="65701" spans="12:14" x14ac:dyDescent="0.25">
      <c r="L65701" s="36"/>
      <c r="M65701" s="36"/>
      <c r="N65701" s="36"/>
    </row>
    <row r="65702" spans="12:14" x14ac:dyDescent="0.25">
      <c r="L65702" s="36"/>
      <c r="M65702" s="36"/>
      <c r="N65702" s="36"/>
    </row>
    <row r="65703" spans="12:14" x14ac:dyDescent="0.25">
      <c r="L65703" s="36"/>
      <c r="M65703" s="36"/>
      <c r="N65703" s="36"/>
    </row>
    <row r="65704" spans="12:14" x14ac:dyDescent="0.25">
      <c r="L65704" s="36"/>
      <c r="M65704" s="36"/>
      <c r="N65704" s="36"/>
    </row>
    <row r="65705" spans="12:14" x14ac:dyDescent="0.25">
      <c r="L65705" s="36"/>
      <c r="M65705" s="36"/>
      <c r="N65705" s="36"/>
    </row>
    <row r="65706" spans="12:14" x14ac:dyDescent="0.25">
      <c r="L65706" s="36"/>
      <c r="M65706" s="36"/>
      <c r="N65706" s="36"/>
    </row>
    <row r="65707" spans="12:14" x14ac:dyDescent="0.25">
      <c r="L65707" s="36"/>
      <c r="M65707" s="36"/>
      <c r="N65707" s="36"/>
    </row>
    <row r="65708" spans="12:14" x14ac:dyDescent="0.25">
      <c r="L65708" s="36"/>
      <c r="M65708" s="36"/>
      <c r="N65708" s="36"/>
    </row>
    <row r="65709" spans="12:14" x14ac:dyDescent="0.25">
      <c r="L65709" s="36"/>
      <c r="M65709" s="36"/>
      <c r="N65709" s="36"/>
    </row>
    <row r="65710" spans="12:14" x14ac:dyDescent="0.25">
      <c r="L65710" s="36"/>
      <c r="M65710" s="36"/>
      <c r="N65710" s="36"/>
    </row>
    <row r="65711" spans="12:14" x14ac:dyDescent="0.25">
      <c r="L65711" s="36"/>
      <c r="M65711" s="36"/>
      <c r="N65711" s="36"/>
    </row>
    <row r="65712" spans="12:14" x14ac:dyDescent="0.25">
      <c r="L65712" s="36"/>
      <c r="M65712" s="36"/>
      <c r="N65712" s="36"/>
    </row>
    <row r="65713" spans="12:14" x14ac:dyDescent="0.25">
      <c r="L65713" s="36"/>
      <c r="M65713" s="36"/>
      <c r="N65713" s="36"/>
    </row>
    <row r="65714" spans="12:14" x14ac:dyDescent="0.25">
      <c r="L65714" s="36"/>
      <c r="M65714" s="36"/>
      <c r="N65714" s="36"/>
    </row>
    <row r="65715" spans="12:14" x14ac:dyDescent="0.25">
      <c r="L65715" s="36"/>
      <c r="M65715" s="36"/>
      <c r="N65715" s="36"/>
    </row>
    <row r="65716" spans="12:14" x14ac:dyDescent="0.25">
      <c r="L65716" s="36"/>
      <c r="M65716" s="36"/>
      <c r="N65716" s="36"/>
    </row>
    <row r="65717" spans="12:14" x14ac:dyDescent="0.25">
      <c r="L65717" s="36"/>
      <c r="M65717" s="36"/>
      <c r="N65717" s="36"/>
    </row>
    <row r="65718" spans="12:14" x14ac:dyDescent="0.25">
      <c r="L65718" s="36"/>
      <c r="M65718" s="36"/>
      <c r="N65718" s="36"/>
    </row>
    <row r="65719" spans="12:14" x14ac:dyDescent="0.25">
      <c r="L65719" s="36"/>
      <c r="M65719" s="36"/>
      <c r="N65719" s="36"/>
    </row>
    <row r="65720" spans="12:14" x14ac:dyDescent="0.25">
      <c r="L65720" s="36"/>
      <c r="M65720" s="36"/>
      <c r="N65720" s="36"/>
    </row>
    <row r="65721" spans="12:14" x14ac:dyDescent="0.25">
      <c r="L65721" s="36"/>
      <c r="M65721" s="36"/>
      <c r="N65721" s="36"/>
    </row>
    <row r="65722" spans="12:14" x14ac:dyDescent="0.25">
      <c r="L65722" s="36"/>
      <c r="M65722" s="36"/>
      <c r="N65722" s="36"/>
    </row>
    <row r="65723" spans="12:14" x14ac:dyDescent="0.25">
      <c r="L65723" s="36"/>
      <c r="M65723" s="36"/>
      <c r="N65723" s="36"/>
    </row>
    <row r="65724" spans="12:14" x14ac:dyDescent="0.25">
      <c r="L65724" s="36"/>
      <c r="M65724" s="36"/>
      <c r="N65724" s="36"/>
    </row>
    <row r="65725" spans="12:14" x14ac:dyDescent="0.25">
      <c r="L65725" s="36"/>
      <c r="M65725" s="36"/>
      <c r="N65725" s="36"/>
    </row>
    <row r="65726" spans="12:14" x14ac:dyDescent="0.25">
      <c r="L65726" s="36"/>
      <c r="M65726" s="36"/>
      <c r="N65726" s="36"/>
    </row>
    <row r="65727" spans="12:14" x14ac:dyDescent="0.25">
      <c r="L65727" s="36"/>
      <c r="M65727" s="36"/>
      <c r="N65727" s="36"/>
    </row>
    <row r="65728" spans="12:14" x14ac:dyDescent="0.25">
      <c r="L65728" s="36"/>
      <c r="M65728" s="36"/>
      <c r="N65728" s="36"/>
    </row>
    <row r="65729" spans="12:14" x14ac:dyDescent="0.25">
      <c r="L65729" s="36"/>
      <c r="M65729" s="36"/>
      <c r="N65729" s="36"/>
    </row>
    <row r="65730" spans="12:14" x14ac:dyDescent="0.25">
      <c r="L65730" s="36"/>
      <c r="M65730" s="36"/>
      <c r="N65730" s="36"/>
    </row>
    <row r="65731" spans="12:14" x14ac:dyDescent="0.25">
      <c r="L65731" s="36"/>
      <c r="M65731" s="36"/>
      <c r="N65731" s="36"/>
    </row>
    <row r="65732" spans="12:14" x14ac:dyDescent="0.25">
      <c r="L65732" s="36"/>
      <c r="M65732" s="36"/>
      <c r="N65732" s="36"/>
    </row>
    <row r="65733" spans="12:14" x14ac:dyDescent="0.25">
      <c r="L65733" s="36"/>
      <c r="M65733" s="36"/>
      <c r="N65733" s="36"/>
    </row>
    <row r="65734" spans="12:14" x14ac:dyDescent="0.25">
      <c r="L65734" s="36"/>
      <c r="M65734" s="36"/>
      <c r="N65734" s="36"/>
    </row>
    <row r="65735" spans="12:14" x14ac:dyDescent="0.25">
      <c r="L65735" s="36"/>
      <c r="M65735" s="36"/>
      <c r="N65735" s="36"/>
    </row>
    <row r="65736" spans="12:14" x14ac:dyDescent="0.25">
      <c r="L65736" s="36"/>
      <c r="M65736" s="36"/>
      <c r="N65736" s="36"/>
    </row>
    <row r="65737" spans="12:14" x14ac:dyDescent="0.25">
      <c r="L65737" s="36"/>
      <c r="M65737" s="36"/>
      <c r="N65737" s="36"/>
    </row>
    <row r="65738" spans="12:14" x14ac:dyDescent="0.25">
      <c r="L65738" s="36"/>
      <c r="M65738" s="36"/>
      <c r="N65738" s="36"/>
    </row>
    <row r="65739" spans="12:14" x14ac:dyDescent="0.25">
      <c r="L65739" s="36"/>
      <c r="M65739" s="36"/>
      <c r="N65739" s="36"/>
    </row>
    <row r="65740" spans="12:14" x14ac:dyDescent="0.25">
      <c r="L65740" s="36"/>
      <c r="M65740" s="36"/>
      <c r="N65740" s="36"/>
    </row>
    <row r="65741" spans="12:14" x14ac:dyDescent="0.25">
      <c r="L65741" s="36"/>
      <c r="M65741" s="36"/>
      <c r="N65741" s="36"/>
    </row>
    <row r="65742" spans="12:14" x14ac:dyDescent="0.25">
      <c r="L65742" s="36"/>
      <c r="M65742" s="36"/>
      <c r="N65742" s="36"/>
    </row>
    <row r="65743" spans="12:14" x14ac:dyDescent="0.25">
      <c r="L65743" s="36"/>
      <c r="M65743" s="36"/>
      <c r="N65743" s="36"/>
    </row>
    <row r="65744" spans="12:14" x14ac:dyDescent="0.25">
      <c r="L65744" s="36"/>
      <c r="M65744" s="36"/>
      <c r="N65744" s="36"/>
    </row>
    <row r="65745" spans="12:14" x14ac:dyDescent="0.25">
      <c r="L65745" s="36"/>
      <c r="M65745" s="36"/>
      <c r="N65745" s="36"/>
    </row>
    <row r="65746" spans="12:14" x14ac:dyDescent="0.25">
      <c r="L65746" s="36"/>
      <c r="M65746" s="36"/>
      <c r="N65746" s="36"/>
    </row>
    <row r="65747" spans="12:14" x14ac:dyDescent="0.25">
      <c r="L65747" s="36"/>
      <c r="M65747" s="36"/>
      <c r="N65747" s="36"/>
    </row>
    <row r="65748" spans="12:14" x14ac:dyDescent="0.25">
      <c r="L65748" s="36"/>
      <c r="M65748" s="36"/>
      <c r="N65748" s="36"/>
    </row>
    <row r="65749" spans="12:14" x14ac:dyDescent="0.25">
      <c r="L65749" s="36"/>
      <c r="M65749" s="36"/>
      <c r="N65749" s="36"/>
    </row>
    <row r="65750" spans="12:14" x14ac:dyDescent="0.25">
      <c r="L65750" s="36"/>
      <c r="M65750" s="36"/>
      <c r="N65750" s="36"/>
    </row>
    <row r="65751" spans="12:14" x14ac:dyDescent="0.25">
      <c r="L65751" s="36"/>
      <c r="M65751" s="36"/>
      <c r="N65751" s="36"/>
    </row>
    <row r="65752" spans="12:14" x14ac:dyDescent="0.25">
      <c r="L65752" s="36"/>
      <c r="M65752" s="36"/>
      <c r="N65752" s="36"/>
    </row>
    <row r="65753" spans="12:14" x14ac:dyDescent="0.25">
      <c r="L65753" s="36"/>
      <c r="M65753" s="36"/>
      <c r="N65753" s="36"/>
    </row>
    <row r="65754" spans="12:14" x14ac:dyDescent="0.25">
      <c r="L65754" s="36"/>
      <c r="M65754" s="36"/>
      <c r="N65754" s="36"/>
    </row>
    <row r="65755" spans="12:14" x14ac:dyDescent="0.25">
      <c r="L65755" s="36"/>
      <c r="M65755" s="36"/>
      <c r="N65755" s="36"/>
    </row>
    <row r="65756" spans="12:14" x14ac:dyDescent="0.25">
      <c r="L65756" s="36"/>
      <c r="M65756" s="36"/>
      <c r="N65756" s="36"/>
    </row>
    <row r="65757" spans="12:14" x14ac:dyDescent="0.25">
      <c r="L65757" s="36"/>
      <c r="M65757" s="36"/>
      <c r="N65757" s="36"/>
    </row>
    <row r="65758" spans="12:14" x14ac:dyDescent="0.25">
      <c r="L65758" s="36"/>
      <c r="M65758" s="36"/>
      <c r="N65758" s="36"/>
    </row>
    <row r="65759" spans="12:14" x14ac:dyDescent="0.25">
      <c r="L65759" s="36"/>
      <c r="M65759" s="36"/>
      <c r="N65759" s="36"/>
    </row>
    <row r="65760" spans="12:14" x14ac:dyDescent="0.25">
      <c r="L65760" s="36"/>
      <c r="M65760" s="36"/>
      <c r="N65760" s="36"/>
    </row>
    <row r="65761" spans="12:14" x14ac:dyDescent="0.25">
      <c r="L65761" s="36"/>
      <c r="M65761" s="36"/>
      <c r="N65761" s="36"/>
    </row>
    <row r="65762" spans="12:14" x14ac:dyDescent="0.25">
      <c r="L65762" s="36"/>
      <c r="M65762" s="36"/>
      <c r="N65762" s="36"/>
    </row>
    <row r="65763" spans="12:14" x14ac:dyDescent="0.25">
      <c r="L65763" s="36"/>
      <c r="M65763" s="36"/>
      <c r="N65763" s="36"/>
    </row>
    <row r="65764" spans="12:14" x14ac:dyDescent="0.25">
      <c r="L65764" s="36"/>
      <c r="M65764" s="36"/>
      <c r="N65764" s="36"/>
    </row>
    <row r="65765" spans="12:14" x14ac:dyDescent="0.25">
      <c r="L65765" s="36"/>
      <c r="M65765" s="36"/>
      <c r="N65765" s="36"/>
    </row>
    <row r="65766" spans="12:14" x14ac:dyDescent="0.25">
      <c r="L65766" s="36"/>
      <c r="M65766" s="36"/>
      <c r="N65766" s="36"/>
    </row>
    <row r="65767" spans="12:14" x14ac:dyDescent="0.25">
      <c r="L65767" s="36"/>
      <c r="M65767" s="36"/>
      <c r="N65767" s="36"/>
    </row>
    <row r="65768" spans="12:14" x14ac:dyDescent="0.25">
      <c r="L65768" s="36"/>
      <c r="M65768" s="36"/>
      <c r="N65768" s="36"/>
    </row>
    <row r="65769" spans="12:14" x14ac:dyDescent="0.25">
      <c r="L65769" s="36"/>
      <c r="M65769" s="36"/>
      <c r="N65769" s="36"/>
    </row>
    <row r="65770" spans="12:14" x14ac:dyDescent="0.25">
      <c r="L65770" s="36"/>
      <c r="M65770" s="36"/>
      <c r="N65770" s="36"/>
    </row>
    <row r="65771" spans="12:14" x14ac:dyDescent="0.25">
      <c r="L65771" s="36"/>
      <c r="M65771" s="36"/>
      <c r="N65771" s="36"/>
    </row>
    <row r="65772" spans="12:14" x14ac:dyDescent="0.25">
      <c r="L65772" s="36"/>
      <c r="M65772" s="36"/>
      <c r="N65772" s="36"/>
    </row>
    <row r="65773" spans="12:14" x14ac:dyDescent="0.25">
      <c r="L65773" s="36"/>
      <c r="M65773" s="36"/>
      <c r="N65773" s="36"/>
    </row>
    <row r="65774" spans="12:14" x14ac:dyDescent="0.25">
      <c r="L65774" s="36"/>
      <c r="M65774" s="36"/>
      <c r="N65774" s="36"/>
    </row>
    <row r="65775" spans="12:14" x14ac:dyDescent="0.25">
      <c r="L65775" s="36"/>
      <c r="M65775" s="36"/>
      <c r="N65775" s="36"/>
    </row>
    <row r="65776" spans="12:14" x14ac:dyDescent="0.25">
      <c r="L65776" s="36"/>
      <c r="M65776" s="36"/>
      <c r="N65776" s="36"/>
    </row>
    <row r="65777" spans="12:14" x14ac:dyDescent="0.25">
      <c r="L65777" s="36"/>
      <c r="M65777" s="36"/>
      <c r="N65777" s="36"/>
    </row>
    <row r="65778" spans="12:14" x14ac:dyDescent="0.25">
      <c r="L65778" s="36"/>
      <c r="M65778" s="36"/>
      <c r="N65778" s="36"/>
    </row>
    <row r="65779" spans="12:14" x14ac:dyDescent="0.25">
      <c r="L65779" s="36"/>
      <c r="M65779" s="36"/>
      <c r="N65779" s="36"/>
    </row>
    <row r="65780" spans="12:14" x14ac:dyDescent="0.25">
      <c r="L65780" s="36"/>
      <c r="M65780" s="36"/>
      <c r="N65780" s="36"/>
    </row>
    <row r="65781" spans="12:14" x14ac:dyDescent="0.25">
      <c r="L65781" s="36"/>
      <c r="M65781" s="36"/>
      <c r="N65781" s="36"/>
    </row>
    <row r="65782" spans="12:14" x14ac:dyDescent="0.25">
      <c r="L65782" s="36"/>
      <c r="M65782" s="36"/>
      <c r="N65782" s="36"/>
    </row>
    <row r="65783" spans="12:14" x14ac:dyDescent="0.25">
      <c r="L65783" s="36"/>
      <c r="M65783" s="36"/>
      <c r="N65783" s="36"/>
    </row>
    <row r="65784" spans="12:14" x14ac:dyDescent="0.25">
      <c r="L65784" s="36"/>
      <c r="M65784" s="36"/>
      <c r="N65784" s="36"/>
    </row>
    <row r="65785" spans="12:14" x14ac:dyDescent="0.25">
      <c r="L65785" s="36"/>
      <c r="M65785" s="36"/>
      <c r="N65785" s="36"/>
    </row>
    <row r="65786" spans="12:14" x14ac:dyDescent="0.25">
      <c r="L65786" s="36"/>
      <c r="M65786" s="36"/>
      <c r="N65786" s="36"/>
    </row>
    <row r="65787" spans="12:14" x14ac:dyDescent="0.25">
      <c r="L65787" s="36"/>
      <c r="M65787" s="36"/>
      <c r="N65787" s="36"/>
    </row>
    <row r="65788" spans="12:14" x14ac:dyDescent="0.25">
      <c r="L65788" s="36"/>
      <c r="M65788" s="36"/>
      <c r="N65788" s="36"/>
    </row>
    <row r="65789" spans="12:14" x14ac:dyDescent="0.25">
      <c r="L65789" s="36"/>
      <c r="M65789" s="36"/>
      <c r="N65789" s="36"/>
    </row>
    <row r="65790" spans="12:14" x14ac:dyDescent="0.25">
      <c r="L65790" s="36"/>
      <c r="M65790" s="36"/>
      <c r="N65790" s="36"/>
    </row>
    <row r="65791" spans="12:14" x14ac:dyDescent="0.25">
      <c r="L65791" s="36"/>
      <c r="M65791" s="36"/>
      <c r="N65791" s="36"/>
    </row>
    <row r="65792" spans="12:14" x14ac:dyDescent="0.25">
      <c r="L65792" s="36"/>
      <c r="M65792" s="36"/>
      <c r="N65792" s="36"/>
    </row>
    <row r="65793" spans="12:14" x14ac:dyDescent="0.25">
      <c r="L65793" s="36"/>
      <c r="M65793" s="36"/>
      <c r="N65793" s="36"/>
    </row>
    <row r="65794" spans="12:14" x14ac:dyDescent="0.25">
      <c r="L65794" s="36"/>
      <c r="M65794" s="36"/>
      <c r="N65794" s="36"/>
    </row>
    <row r="65795" spans="12:14" x14ac:dyDescent="0.25">
      <c r="L65795" s="36"/>
      <c r="M65795" s="36"/>
      <c r="N65795" s="36"/>
    </row>
    <row r="65796" spans="12:14" x14ac:dyDescent="0.25">
      <c r="L65796" s="36"/>
      <c r="M65796" s="36"/>
      <c r="N65796" s="36"/>
    </row>
    <row r="65797" spans="12:14" x14ac:dyDescent="0.25">
      <c r="L65797" s="36"/>
      <c r="M65797" s="36"/>
      <c r="N65797" s="36"/>
    </row>
    <row r="65798" spans="12:14" x14ac:dyDescent="0.25">
      <c r="L65798" s="36"/>
      <c r="M65798" s="36"/>
      <c r="N65798" s="36"/>
    </row>
    <row r="65799" spans="12:14" x14ac:dyDescent="0.25">
      <c r="L65799" s="36"/>
      <c r="M65799" s="36"/>
      <c r="N65799" s="36"/>
    </row>
    <row r="65800" spans="12:14" x14ac:dyDescent="0.25">
      <c r="L65800" s="36"/>
      <c r="M65800" s="36"/>
      <c r="N65800" s="36"/>
    </row>
    <row r="65801" spans="12:14" x14ac:dyDescent="0.25">
      <c r="L65801" s="36"/>
      <c r="M65801" s="36"/>
      <c r="N65801" s="36"/>
    </row>
    <row r="65802" spans="12:14" x14ac:dyDescent="0.25">
      <c r="L65802" s="36"/>
      <c r="M65802" s="36"/>
      <c r="N65802" s="36"/>
    </row>
    <row r="65803" spans="12:14" x14ac:dyDescent="0.25">
      <c r="L65803" s="36"/>
      <c r="M65803" s="36"/>
      <c r="N65803" s="36"/>
    </row>
    <row r="65804" spans="12:14" x14ac:dyDescent="0.25">
      <c r="L65804" s="36"/>
      <c r="M65804" s="36"/>
      <c r="N65804" s="36"/>
    </row>
    <row r="65805" spans="12:14" x14ac:dyDescent="0.25">
      <c r="L65805" s="36"/>
      <c r="M65805" s="36"/>
      <c r="N65805" s="36"/>
    </row>
    <row r="65806" spans="12:14" x14ac:dyDescent="0.25">
      <c r="L65806" s="36"/>
      <c r="M65806" s="36"/>
      <c r="N65806" s="36"/>
    </row>
    <row r="65807" spans="12:14" x14ac:dyDescent="0.25">
      <c r="L65807" s="36"/>
      <c r="M65807" s="36"/>
      <c r="N65807" s="36"/>
    </row>
    <row r="65808" spans="12:14" x14ac:dyDescent="0.25">
      <c r="L65808" s="36"/>
      <c r="M65808" s="36"/>
      <c r="N65808" s="36"/>
    </row>
    <row r="65809" spans="12:14" x14ac:dyDescent="0.25">
      <c r="L65809" s="36"/>
      <c r="M65809" s="36"/>
      <c r="N65809" s="36"/>
    </row>
    <row r="65810" spans="12:14" x14ac:dyDescent="0.25">
      <c r="L65810" s="36"/>
      <c r="M65810" s="36"/>
      <c r="N65810" s="36"/>
    </row>
    <row r="65811" spans="12:14" x14ac:dyDescent="0.25">
      <c r="L65811" s="36"/>
      <c r="M65811" s="36"/>
      <c r="N65811" s="36"/>
    </row>
    <row r="65812" spans="12:14" x14ac:dyDescent="0.25">
      <c r="L65812" s="36"/>
      <c r="M65812" s="36"/>
      <c r="N65812" s="36"/>
    </row>
    <row r="65813" spans="12:14" x14ac:dyDescent="0.25">
      <c r="L65813" s="36"/>
      <c r="M65813" s="36"/>
      <c r="N65813" s="36"/>
    </row>
    <row r="65814" spans="12:14" x14ac:dyDescent="0.25">
      <c r="L65814" s="36"/>
      <c r="M65814" s="36"/>
      <c r="N65814" s="36"/>
    </row>
    <row r="65815" spans="12:14" x14ac:dyDescent="0.25">
      <c r="L65815" s="36"/>
      <c r="M65815" s="36"/>
      <c r="N65815" s="36"/>
    </row>
    <row r="65816" spans="12:14" x14ac:dyDescent="0.25">
      <c r="L65816" s="36"/>
      <c r="M65816" s="36"/>
      <c r="N65816" s="36"/>
    </row>
    <row r="65817" spans="12:14" x14ac:dyDescent="0.25">
      <c r="L65817" s="36"/>
      <c r="M65817" s="36"/>
      <c r="N65817" s="36"/>
    </row>
    <row r="65818" spans="12:14" x14ac:dyDescent="0.25">
      <c r="L65818" s="36"/>
      <c r="M65818" s="36"/>
      <c r="N65818" s="36"/>
    </row>
    <row r="65819" spans="12:14" x14ac:dyDescent="0.25">
      <c r="L65819" s="36"/>
      <c r="M65819" s="36"/>
      <c r="N65819" s="36"/>
    </row>
    <row r="65820" spans="12:14" x14ac:dyDescent="0.25">
      <c r="L65820" s="36"/>
      <c r="M65820" s="36"/>
      <c r="N65820" s="36"/>
    </row>
    <row r="65821" spans="12:14" x14ac:dyDescent="0.25">
      <c r="L65821" s="36"/>
      <c r="M65821" s="36"/>
      <c r="N65821" s="36"/>
    </row>
    <row r="65822" spans="12:14" x14ac:dyDescent="0.25">
      <c r="L65822" s="36"/>
      <c r="M65822" s="36"/>
      <c r="N65822" s="36"/>
    </row>
    <row r="65823" spans="12:14" x14ac:dyDescent="0.25">
      <c r="L65823" s="36"/>
      <c r="M65823" s="36"/>
      <c r="N65823" s="36"/>
    </row>
    <row r="65824" spans="12:14" x14ac:dyDescent="0.25">
      <c r="L65824" s="36"/>
      <c r="M65824" s="36"/>
      <c r="N65824" s="36"/>
    </row>
    <row r="65825" spans="12:14" x14ac:dyDescent="0.25">
      <c r="L65825" s="36"/>
      <c r="M65825" s="36"/>
      <c r="N65825" s="36"/>
    </row>
    <row r="65826" spans="12:14" x14ac:dyDescent="0.25">
      <c r="L65826" s="36"/>
      <c r="M65826" s="36"/>
      <c r="N65826" s="36"/>
    </row>
    <row r="65827" spans="12:14" x14ac:dyDescent="0.25">
      <c r="L65827" s="36"/>
      <c r="M65827" s="36"/>
      <c r="N65827" s="36"/>
    </row>
    <row r="65828" spans="12:14" x14ac:dyDescent="0.25">
      <c r="L65828" s="36"/>
      <c r="M65828" s="36"/>
      <c r="N65828" s="36"/>
    </row>
    <row r="65829" spans="12:14" x14ac:dyDescent="0.25">
      <c r="L65829" s="36"/>
      <c r="M65829" s="36"/>
      <c r="N65829" s="36"/>
    </row>
    <row r="65830" spans="12:14" x14ac:dyDescent="0.25">
      <c r="L65830" s="36"/>
      <c r="M65830" s="36"/>
      <c r="N65830" s="36"/>
    </row>
    <row r="65831" spans="12:14" x14ac:dyDescent="0.25">
      <c r="L65831" s="36"/>
      <c r="M65831" s="36"/>
      <c r="N65831" s="36"/>
    </row>
    <row r="65832" spans="12:14" x14ac:dyDescent="0.25">
      <c r="L65832" s="36"/>
      <c r="M65832" s="36"/>
      <c r="N65832" s="36"/>
    </row>
    <row r="65833" spans="12:14" x14ac:dyDescent="0.25">
      <c r="L65833" s="36"/>
      <c r="M65833" s="36"/>
      <c r="N65833" s="36"/>
    </row>
    <row r="65834" spans="12:14" x14ac:dyDescent="0.25">
      <c r="L65834" s="36"/>
      <c r="M65834" s="36"/>
      <c r="N65834" s="36"/>
    </row>
    <row r="65835" spans="12:14" x14ac:dyDescent="0.25">
      <c r="L65835" s="36"/>
      <c r="M65835" s="36"/>
      <c r="N65835" s="36"/>
    </row>
    <row r="65836" spans="12:14" x14ac:dyDescent="0.25">
      <c r="L65836" s="36"/>
      <c r="M65836" s="36"/>
      <c r="N65836" s="36"/>
    </row>
    <row r="65837" spans="12:14" x14ac:dyDescent="0.25">
      <c r="L65837" s="36"/>
      <c r="M65837" s="36"/>
      <c r="N65837" s="36"/>
    </row>
    <row r="65838" spans="12:14" x14ac:dyDescent="0.25">
      <c r="L65838" s="36"/>
      <c r="M65838" s="36"/>
      <c r="N65838" s="36"/>
    </row>
    <row r="65839" spans="12:14" x14ac:dyDescent="0.25">
      <c r="L65839" s="36"/>
      <c r="M65839" s="36"/>
      <c r="N65839" s="36"/>
    </row>
    <row r="65840" spans="12:14" x14ac:dyDescent="0.25">
      <c r="L65840" s="36"/>
      <c r="M65840" s="36"/>
      <c r="N65840" s="36"/>
    </row>
    <row r="65841" spans="12:14" x14ac:dyDescent="0.25">
      <c r="L65841" s="36"/>
      <c r="M65841" s="36"/>
      <c r="N65841" s="36"/>
    </row>
    <row r="65842" spans="12:14" x14ac:dyDescent="0.25">
      <c r="L65842" s="36"/>
      <c r="M65842" s="36"/>
      <c r="N65842" s="36"/>
    </row>
    <row r="65843" spans="12:14" x14ac:dyDescent="0.25">
      <c r="L65843" s="36"/>
      <c r="M65843" s="36"/>
      <c r="N65843" s="36"/>
    </row>
    <row r="65844" spans="12:14" x14ac:dyDescent="0.25">
      <c r="L65844" s="36"/>
      <c r="M65844" s="36"/>
      <c r="N65844" s="36"/>
    </row>
    <row r="65845" spans="12:14" x14ac:dyDescent="0.25">
      <c r="L65845" s="36"/>
      <c r="M65845" s="36"/>
      <c r="N65845" s="36"/>
    </row>
    <row r="65846" spans="12:14" x14ac:dyDescent="0.25">
      <c r="L65846" s="36"/>
      <c r="M65846" s="36"/>
      <c r="N65846" s="36"/>
    </row>
    <row r="65847" spans="12:14" x14ac:dyDescent="0.25">
      <c r="L65847" s="36"/>
      <c r="M65847" s="36"/>
      <c r="N65847" s="36"/>
    </row>
    <row r="65848" spans="12:14" x14ac:dyDescent="0.25">
      <c r="L65848" s="36"/>
      <c r="M65848" s="36"/>
      <c r="N65848" s="36"/>
    </row>
    <row r="65849" spans="12:14" x14ac:dyDescent="0.25">
      <c r="L65849" s="36"/>
      <c r="M65849" s="36"/>
      <c r="N65849" s="36"/>
    </row>
    <row r="65850" spans="12:14" x14ac:dyDescent="0.25">
      <c r="L65850" s="36"/>
      <c r="M65850" s="36"/>
      <c r="N65850" s="36"/>
    </row>
    <row r="65851" spans="12:14" x14ac:dyDescent="0.25">
      <c r="L65851" s="36"/>
      <c r="M65851" s="36"/>
      <c r="N65851" s="36"/>
    </row>
    <row r="65852" spans="12:14" x14ac:dyDescent="0.25">
      <c r="L65852" s="36"/>
      <c r="M65852" s="36"/>
      <c r="N65852" s="36"/>
    </row>
    <row r="65853" spans="12:14" x14ac:dyDescent="0.25">
      <c r="L65853" s="36"/>
      <c r="M65853" s="36"/>
      <c r="N65853" s="36"/>
    </row>
    <row r="65854" spans="12:14" x14ac:dyDescent="0.25">
      <c r="L65854" s="36"/>
      <c r="M65854" s="36"/>
      <c r="N65854" s="36"/>
    </row>
    <row r="65855" spans="12:14" x14ac:dyDescent="0.25">
      <c r="L65855" s="36"/>
      <c r="M65855" s="36"/>
      <c r="N65855" s="36"/>
    </row>
    <row r="65856" spans="12:14" x14ac:dyDescent="0.25">
      <c r="L65856" s="36"/>
      <c r="M65856" s="36"/>
      <c r="N65856" s="36"/>
    </row>
    <row r="65857" spans="12:14" x14ac:dyDescent="0.25">
      <c r="L65857" s="36"/>
      <c r="M65857" s="36"/>
      <c r="N65857" s="36"/>
    </row>
    <row r="65858" spans="12:14" x14ac:dyDescent="0.25">
      <c r="L65858" s="36"/>
      <c r="M65858" s="36"/>
      <c r="N65858" s="36"/>
    </row>
    <row r="65859" spans="12:14" x14ac:dyDescent="0.25">
      <c r="L65859" s="36"/>
      <c r="M65859" s="36"/>
      <c r="N65859" s="36"/>
    </row>
    <row r="65860" spans="12:14" x14ac:dyDescent="0.25">
      <c r="L65860" s="36"/>
      <c r="M65860" s="36"/>
      <c r="N65860" s="36"/>
    </row>
    <row r="65861" spans="12:14" x14ac:dyDescent="0.25">
      <c r="L65861" s="36"/>
      <c r="M65861" s="36"/>
      <c r="N65861" s="36"/>
    </row>
    <row r="65862" spans="12:14" x14ac:dyDescent="0.25">
      <c r="L65862" s="36"/>
      <c r="M65862" s="36"/>
      <c r="N65862" s="36"/>
    </row>
    <row r="65863" spans="12:14" x14ac:dyDescent="0.25">
      <c r="L65863" s="36"/>
      <c r="M65863" s="36"/>
      <c r="N65863" s="36"/>
    </row>
    <row r="65864" spans="12:14" x14ac:dyDescent="0.25">
      <c r="L65864" s="36"/>
      <c r="M65864" s="36"/>
      <c r="N65864" s="36"/>
    </row>
    <row r="65865" spans="12:14" x14ac:dyDescent="0.25">
      <c r="L65865" s="36"/>
      <c r="M65865" s="36"/>
      <c r="N65865" s="36"/>
    </row>
    <row r="65866" spans="12:14" x14ac:dyDescent="0.25">
      <c r="L65866" s="36"/>
      <c r="M65866" s="36"/>
      <c r="N65866" s="36"/>
    </row>
    <row r="65867" spans="12:14" x14ac:dyDescent="0.25">
      <c r="L65867" s="36"/>
      <c r="M65867" s="36"/>
      <c r="N65867" s="36"/>
    </row>
    <row r="65868" spans="12:14" x14ac:dyDescent="0.25">
      <c r="L65868" s="36"/>
      <c r="M65868" s="36"/>
      <c r="N65868" s="36"/>
    </row>
    <row r="65869" spans="12:14" x14ac:dyDescent="0.25">
      <c r="L65869" s="36"/>
      <c r="M65869" s="36"/>
      <c r="N65869" s="36"/>
    </row>
    <row r="65870" spans="12:14" x14ac:dyDescent="0.25">
      <c r="L65870" s="36"/>
      <c r="M65870" s="36"/>
      <c r="N65870" s="36"/>
    </row>
    <row r="65871" spans="12:14" x14ac:dyDescent="0.25">
      <c r="L65871" s="36"/>
      <c r="M65871" s="36"/>
      <c r="N65871" s="36"/>
    </row>
    <row r="65872" spans="12:14" x14ac:dyDescent="0.25">
      <c r="L65872" s="36"/>
      <c r="M65872" s="36"/>
      <c r="N65872" s="36"/>
    </row>
    <row r="65873" spans="12:14" x14ac:dyDescent="0.25">
      <c r="L65873" s="36"/>
      <c r="M65873" s="36"/>
      <c r="N65873" s="36"/>
    </row>
    <row r="65874" spans="12:14" x14ac:dyDescent="0.25">
      <c r="L65874" s="36"/>
      <c r="M65874" s="36"/>
      <c r="N65874" s="36"/>
    </row>
    <row r="65875" spans="12:14" x14ac:dyDescent="0.25">
      <c r="L65875" s="36"/>
      <c r="M65875" s="36"/>
      <c r="N65875" s="36"/>
    </row>
    <row r="65876" spans="12:14" x14ac:dyDescent="0.25">
      <c r="L65876" s="36"/>
      <c r="M65876" s="36"/>
      <c r="N65876" s="36"/>
    </row>
    <row r="65877" spans="12:14" x14ac:dyDescent="0.25">
      <c r="L65877" s="36"/>
      <c r="M65877" s="36"/>
      <c r="N65877" s="36"/>
    </row>
    <row r="65878" spans="12:14" x14ac:dyDescent="0.25">
      <c r="L65878" s="36"/>
      <c r="M65878" s="36"/>
      <c r="N65878" s="36"/>
    </row>
    <row r="65879" spans="12:14" x14ac:dyDescent="0.25">
      <c r="L65879" s="36"/>
      <c r="M65879" s="36"/>
      <c r="N65879" s="36"/>
    </row>
    <row r="65880" spans="12:14" x14ac:dyDescent="0.25">
      <c r="L65880" s="36"/>
      <c r="M65880" s="36"/>
      <c r="N65880" s="36"/>
    </row>
    <row r="65881" spans="12:14" x14ac:dyDescent="0.25">
      <c r="L65881" s="36"/>
      <c r="M65881" s="36"/>
      <c r="N65881" s="36"/>
    </row>
    <row r="65882" spans="12:14" x14ac:dyDescent="0.25">
      <c r="L65882" s="36"/>
      <c r="M65882" s="36"/>
      <c r="N65882" s="36"/>
    </row>
    <row r="65883" spans="12:14" x14ac:dyDescent="0.25">
      <c r="L65883" s="36"/>
      <c r="M65883" s="36"/>
      <c r="N65883" s="36"/>
    </row>
    <row r="65884" spans="12:14" x14ac:dyDescent="0.25">
      <c r="L65884" s="36"/>
      <c r="M65884" s="36"/>
      <c r="N65884" s="36"/>
    </row>
    <row r="65885" spans="12:14" x14ac:dyDescent="0.25">
      <c r="L65885" s="36"/>
      <c r="M65885" s="36"/>
      <c r="N65885" s="36"/>
    </row>
    <row r="65886" spans="12:14" x14ac:dyDescent="0.25">
      <c r="L65886" s="36"/>
      <c r="M65886" s="36"/>
      <c r="N65886" s="36"/>
    </row>
    <row r="65887" spans="12:14" x14ac:dyDescent="0.25">
      <c r="L65887" s="36"/>
      <c r="M65887" s="36"/>
      <c r="N65887" s="36"/>
    </row>
    <row r="65888" spans="12:14" x14ac:dyDescent="0.25">
      <c r="L65888" s="36"/>
      <c r="M65888" s="36"/>
      <c r="N65888" s="36"/>
    </row>
    <row r="65889" spans="12:14" x14ac:dyDescent="0.25">
      <c r="L65889" s="36"/>
      <c r="M65889" s="36"/>
      <c r="N65889" s="36"/>
    </row>
    <row r="65890" spans="12:14" x14ac:dyDescent="0.25">
      <c r="L65890" s="36"/>
      <c r="M65890" s="36"/>
      <c r="N65890" s="36"/>
    </row>
    <row r="65891" spans="12:14" x14ac:dyDescent="0.25">
      <c r="L65891" s="36"/>
      <c r="M65891" s="36"/>
      <c r="N65891" s="36"/>
    </row>
    <row r="65892" spans="12:14" x14ac:dyDescent="0.25">
      <c r="L65892" s="36"/>
      <c r="M65892" s="36"/>
      <c r="N65892" s="36"/>
    </row>
    <row r="65893" spans="12:14" x14ac:dyDescent="0.25">
      <c r="L65893" s="36"/>
      <c r="M65893" s="36"/>
      <c r="N65893" s="36"/>
    </row>
    <row r="65894" spans="12:14" x14ac:dyDescent="0.25">
      <c r="L65894" s="36"/>
      <c r="M65894" s="36"/>
      <c r="N65894" s="36"/>
    </row>
    <row r="65895" spans="12:14" x14ac:dyDescent="0.25">
      <c r="L65895" s="36"/>
      <c r="M65895" s="36"/>
      <c r="N65895" s="36"/>
    </row>
    <row r="65896" spans="12:14" x14ac:dyDescent="0.25">
      <c r="L65896" s="36"/>
      <c r="M65896" s="36"/>
      <c r="N65896" s="36"/>
    </row>
    <row r="65897" spans="12:14" x14ac:dyDescent="0.25">
      <c r="L65897" s="36"/>
      <c r="M65897" s="36"/>
      <c r="N65897" s="36"/>
    </row>
    <row r="65898" spans="12:14" x14ac:dyDescent="0.25">
      <c r="L65898" s="36"/>
      <c r="M65898" s="36"/>
      <c r="N65898" s="36"/>
    </row>
    <row r="65899" spans="12:14" x14ac:dyDescent="0.25">
      <c r="L65899" s="36"/>
      <c r="M65899" s="36"/>
      <c r="N65899" s="36"/>
    </row>
    <row r="65900" spans="12:14" x14ac:dyDescent="0.25">
      <c r="L65900" s="36"/>
      <c r="M65900" s="36"/>
      <c r="N65900" s="36"/>
    </row>
    <row r="65901" spans="12:14" x14ac:dyDescent="0.25">
      <c r="L65901" s="36"/>
      <c r="M65901" s="36"/>
      <c r="N65901" s="36"/>
    </row>
    <row r="65902" spans="12:14" x14ac:dyDescent="0.25">
      <c r="L65902" s="36"/>
      <c r="M65902" s="36"/>
      <c r="N65902" s="36"/>
    </row>
    <row r="65903" spans="12:14" x14ac:dyDescent="0.25">
      <c r="L65903" s="36"/>
      <c r="M65903" s="36"/>
      <c r="N65903" s="36"/>
    </row>
    <row r="65904" spans="12:14" x14ac:dyDescent="0.25">
      <c r="L65904" s="36"/>
      <c r="M65904" s="36"/>
      <c r="N65904" s="36"/>
    </row>
    <row r="65905" spans="12:14" x14ac:dyDescent="0.25">
      <c r="L65905" s="36"/>
      <c r="M65905" s="36"/>
      <c r="N65905" s="36"/>
    </row>
    <row r="65906" spans="12:14" x14ac:dyDescent="0.25">
      <c r="L65906" s="36"/>
      <c r="M65906" s="36"/>
      <c r="N65906" s="36"/>
    </row>
    <row r="65907" spans="12:14" x14ac:dyDescent="0.25">
      <c r="L65907" s="36"/>
      <c r="M65907" s="36"/>
      <c r="N65907" s="36"/>
    </row>
    <row r="65908" spans="12:14" x14ac:dyDescent="0.25">
      <c r="L65908" s="36"/>
      <c r="M65908" s="36"/>
      <c r="N65908" s="36"/>
    </row>
    <row r="65909" spans="12:14" x14ac:dyDescent="0.25">
      <c r="L65909" s="36"/>
      <c r="M65909" s="36"/>
      <c r="N65909" s="36"/>
    </row>
    <row r="65910" spans="12:14" x14ac:dyDescent="0.25">
      <c r="L65910" s="36"/>
      <c r="M65910" s="36"/>
      <c r="N65910" s="36"/>
    </row>
    <row r="65911" spans="12:14" x14ac:dyDescent="0.25">
      <c r="L65911" s="36"/>
      <c r="M65911" s="36"/>
      <c r="N65911" s="36"/>
    </row>
    <row r="65912" spans="12:14" x14ac:dyDescent="0.25">
      <c r="L65912" s="36"/>
      <c r="M65912" s="36"/>
      <c r="N65912" s="36"/>
    </row>
    <row r="65913" spans="12:14" x14ac:dyDescent="0.25">
      <c r="L65913" s="36"/>
      <c r="M65913" s="36"/>
      <c r="N65913" s="36"/>
    </row>
    <row r="65914" spans="12:14" x14ac:dyDescent="0.25">
      <c r="L65914" s="36"/>
      <c r="M65914" s="36"/>
      <c r="N65914" s="36"/>
    </row>
    <row r="65915" spans="12:14" x14ac:dyDescent="0.25">
      <c r="L65915" s="36"/>
      <c r="M65915" s="36"/>
      <c r="N65915" s="36"/>
    </row>
    <row r="65916" spans="12:14" x14ac:dyDescent="0.25">
      <c r="L65916" s="36"/>
      <c r="M65916" s="36"/>
      <c r="N65916" s="36"/>
    </row>
    <row r="65917" spans="12:14" x14ac:dyDescent="0.25">
      <c r="L65917" s="36"/>
      <c r="M65917" s="36"/>
      <c r="N65917" s="36"/>
    </row>
    <row r="65918" spans="12:14" x14ac:dyDescent="0.25">
      <c r="L65918" s="36"/>
      <c r="M65918" s="36"/>
      <c r="N65918" s="36"/>
    </row>
    <row r="65919" spans="12:14" x14ac:dyDescent="0.25">
      <c r="L65919" s="36"/>
      <c r="M65919" s="36"/>
      <c r="N65919" s="36"/>
    </row>
    <row r="65920" spans="12:14" x14ac:dyDescent="0.25">
      <c r="L65920" s="36"/>
      <c r="M65920" s="36"/>
      <c r="N65920" s="36"/>
    </row>
    <row r="65921" spans="12:14" x14ac:dyDescent="0.25">
      <c r="L65921" s="36"/>
      <c r="M65921" s="36"/>
      <c r="N65921" s="36"/>
    </row>
    <row r="65922" spans="12:14" x14ac:dyDescent="0.25">
      <c r="L65922" s="36"/>
      <c r="M65922" s="36"/>
      <c r="N65922" s="36"/>
    </row>
    <row r="65923" spans="12:14" x14ac:dyDescent="0.25">
      <c r="L65923" s="36"/>
      <c r="M65923" s="36"/>
      <c r="N65923" s="36"/>
    </row>
    <row r="65924" spans="12:14" x14ac:dyDescent="0.25">
      <c r="L65924" s="36"/>
      <c r="M65924" s="36"/>
      <c r="N65924" s="36"/>
    </row>
    <row r="65925" spans="12:14" x14ac:dyDescent="0.25">
      <c r="L65925" s="36"/>
      <c r="M65925" s="36"/>
      <c r="N65925" s="36"/>
    </row>
    <row r="65926" spans="12:14" x14ac:dyDescent="0.25">
      <c r="L65926" s="36"/>
      <c r="M65926" s="36"/>
      <c r="N65926" s="36"/>
    </row>
    <row r="65927" spans="12:14" x14ac:dyDescent="0.25">
      <c r="L65927" s="36"/>
      <c r="M65927" s="36"/>
      <c r="N65927" s="36"/>
    </row>
    <row r="65928" spans="12:14" x14ac:dyDescent="0.25">
      <c r="L65928" s="36"/>
      <c r="M65928" s="36"/>
      <c r="N65928" s="36"/>
    </row>
    <row r="65929" spans="12:14" x14ac:dyDescent="0.25">
      <c r="L65929" s="36"/>
      <c r="M65929" s="36"/>
      <c r="N65929" s="36"/>
    </row>
    <row r="65930" spans="12:14" x14ac:dyDescent="0.25">
      <c r="L65930" s="36"/>
      <c r="M65930" s="36"/>
      <c r="N65930" s="36"/>
    </row>
    <row r="65931" spans="12:14" x14ac:dyDescent="0.25">
      <c r="L65931" s="36"/>
      <c r="M65931" s="36"/>
      <c r="N65931" s="36"/>
    </row>
    <row r="65932" spans="12:14" x14ac:dyDescent="0.25">
      <c r="L65932" s="36"/>
      <c r="M65932" s="36"/>
      <c r="N65932" s="36"/>
    </row>
    <row r="65933" spans="12:14" x14ac:dyDescent="0.25">
      <c r="L65933" s="36"/>
      <c r="M65933" s="36"/>
      <c r="N65933" s="36"/>
    </row>
    <row r="65934" spans="12:14" x14ac:dyDescent="0.25">
      <c r="L65934" s="36"/>
      <c r="M65934" s="36"/>
      <c r="N65934" s="36"/>
    </row>
    <row r="65935" spans="12:14" x14ac:dyDescent="0.25">
      <c r="L65935" s="36"/>
      <c r="M65935" s="36"/>
      <c r="N65935" s="36"/>
    </row>
    <row r="65936" spans="12:14" x14ac:dyDescent="0.25">
      <c r="L65936" s="36"/>
      <c r="M65936" s="36"/>
      <c r="N65936" s="36"/>
    </row>
    <row r="65937" spans="12:14" x14ac:dyDescent="0.25">
      <c r="L65937" s="36"/>
      <c r="M65937" s="36"/>
      <c r="N65937" s="36"/>
    </row>
    <row r="65938" spans="12:14" x14ac:dyDescent="0.25">
      <c r="L65938" s="36"/>
      <c r="M65938" s="36"/>
      <c r="N65938" s="36"/>
    </row>
    <row r="65939" spans="12:14" x14ac:dyDescent="0.25">
      <c r="L65939" s="36"/>
      <c r="M65939" s="36"/>
      <c r="N65939" s="36"/>
    </row>
    <row r="65940" spans="12:14" x14ac:dyDescent="0.25">
      <c r="L65940" s="36"/>
      <c r="M65940" s="36"/>
      <c r="N65940" s="36"/>
    </row>
    <row r="65941" spans="12:14" x14ac:dyDescent="0.25">
      <c r="L65941" s="36"/>
      <c r="M65941" s="36"/>
      <c r="N65941" s="36"/>
    </row>
    <row r="65942" spans="12:14" x14ac:dyDescent="0.25">
      <c r="L65942" s="36"/>
      <c r="M65942" s="36"/>
      <c r="N65942" s="36"/>
    </row>
    <row r="65943" spans="12:14" x14ac:dyDescent="0.25">
      <c r="L65943" s="36"/>
      <c r="M65943" s="36"/>
      <c r="N65943" s="36"/>
    </row>
    <row r="65944" spans="12:14" x14ac:dyDescent="0.25">
      <c r="L65944" s="36"/>
      <c r="M65944" s="36"/>
      <c r="N65944" s="36"/>
    </row>
    <row r="65945" spans="12:14" x14ac:dyDescent="0.25">
      <c r="L65945" s="36"/>
      <c r="M65945" s="36"/>
      <c r="N65945" s="36"/>
    </row>
    <row r="65946" spans="12:14" x14ac:dyDescent="0.25">
      <c r="L65946" s="36"/>
      <c r="M65946" s="36"/>
      <c r="N65946" s="36"/>
    </row>
    <row r="65947" spans="12:14" x14ac:dyDescent="0.25">
      <c r="L65947" s="36"/>
      <c r="M65947" s="36"/>
      <c r="N65947" s="36"/>
    </row>
    <row r="65948" spans="12:14" x14ac:dyDescent="0.25">
      <c r="L65948" s="36"/>
      <c r="M65948" s="36"/>
      <c r="N65948" s="36"/>
    </row>
    <row r="65949" spans="12:14" x14ac:dyDescent="0.25">
      <c r="L65949" s="36"/>
      <c r="M65949" s="36"/>
      <c r="N65949" s="36"/>
    </row>
    <row r="65950" spans="12:14" x14ac:dyDescent="0.25">
      <c r="L65950" s="36"/>
      <c r="M65950" s="36"/>
      <c r="N65950" s="36"/>
    </row>
    <row r="65951" spans="12:14" x14ac:dyDescent="0.25">
      <c r="L65951" s="36"/>
      <c r="M65951" s="36"/>
      <c r="N65951" s="36"/>
    </row>
    <row r="65952" spans="12:14" x14ac:dyDescent="0.25">
      <c r="L65952" s="36"/>
      <c r="M65952" s="36"/>
      <c r="N65952" s="36"/>
    </row>
    <row r="65953" spans="12:14" x14ac:dyDescent="0.25">
      <c r="L65953" s="36"/>
      <c r="M65953" s="36"/>
      <c r="N65953" s="36"/>
    </row>
    <row r="65954" spans="12:14" x14ac:dyDescent="0.25">
      <c r="L65954" s="36"/>
      <c r="M65954" s="36"/>
      <c r="N65954" s="36"/>
    </row>
    <row r="65955" spans="12:14" x14ac:dyDescent="0.25">
      <c r="L65955" s="36"/>
      <c r="M65955" s="36"/>
      <c r="N65955" s="36"/>
    </row>
    <row r="65956" spans="12:14" x14ac:dyDescent="0.25">
      <c r="L65956" s="36"/>
      <c r="M65956" s="36"/>
      <c r="N65956" s="36"/>
    </row>
    <row r="65957" spans="12:14" x14ac:dyDescent="0.25">
      <c r="L65957" s="36"/>
      <c r="M65957" s="36"/>
      <c r="N65957" s="36"/>
    </row>
    <row r="65958" spans="12:14" x14ac:dyDescent="0.25">
      <c r="L65958" s="36"/>
      <c r="M65958" s="36"/>
      <c r="N65958" s="36"/>
    </row>
    <row r="65959" spans="12:14" x14ac:dyDescent="0.25">
      <c r="L65959" s="36"/>
      <c r="M65959" s="36"/>
      <c r="N65959" s="36"/>
    </row>
    <row r="65960" spans="12:14" x14ac:dyDescent="0.25">
      <c r="L65960" s="36"/>
      <c r="M65960" s="36"/>
      <c r="N65960" s="36"/>
    </row>
    <row r="65961" spans="12:14" x14ac:dyDescent="0.25">
      <c r="L65961" s="36"/>
      <c r="M65961" s="36"/>
      <c r="N65961" s="36"/>
    </row>
    <row r="65962" spans="12:14" x14ac:dyDescent="0.25">
      <c r="L65962" s="36"/>
      <c r="M65962" s="36"/>
      <c r="N65962" s="36"/>
    </row>
    <row r="65963" spans="12:14" x14ac:dyDescent="0.25">
      <c r="L65963" s="36"/>
      <c r="M65963" s="36"/>
      <c r="N65963" s="36"/>
    </row>
    <row r="65964" spans="12:14" x14ac:dyDescent="0.25">
      <c r="L65964" s="36"/>
      <c r="M65964" s="36"/>
      <c r="N65964" s="36"/>
    </row>
    <row r="65965" spans="12:14" x14ac:dyDescent="0.25">
      <c r="L65965" s="36"/>
      <c r="M65965" s="36"/>
      <c r="N65965" s="36"/>
    </row>
    <row r="65966" spans="12:14" x14ac:dyDescent="0.25">
      <c r="L65966" s="36"/>
      <c r="M65966" s="36"/>
      <c r="N65966" s="36"/>
    </row>
    <row r="65967" spans="12:14" x14ac:dyDescent="0.25">
      <c r="L65967" s="36"/>
      <c r="M65967" s="36"/>
      <c r="N65967" s="36"/>
    </row>
    <row r="65968" spans="12:14" x14ac:dyDescent="0.25">
      <c r="L65968" s="36"/>
      <c r="M65968" s="36"/>
      <c r="N65968" s="36"/>
    </row>
    <row r="65969" spans="12:14" x14ac:dyDescent="0.25">
      <c r="L65969" s="36"/>
      <c r="M65969" s="36"/>
      <c r="N65969" s="36"/>
    </row>
    <row r="65970" spans="12:14" x14ac:dyDescent="0.25">
      <c r="L65970" s="36"/>
      <c r="M65970" s="36"/>
      <c r="N65970" s="36"/>
    </row>
    <row r="65971" spans="12:14" x14ac:dyDescent="0.25">
      <c r="L65971" s="36"/>
      <c r="M65971" s="36"/>
      <c r="N65971" s="36"/>
    </row>
    <row r="65972" spans="12:14" x14ac:dyDescent="0.25">
      <c r="L65972" s="36"/>
      <c r="M65972" s="36"/>
      <c r="N65972" s="36"/>
    </row>
    <row r="65973" spans="12:14" x14ac:dyDescent="0.25">
      <c r="L65973" s="36"/>
      <c r="M65973" s="36"/>
      <c r="N65973" s="36"/>
    </row>
    <row r="65974" spans="12:14" x14ac:dyDescent="0.25">
      <c r="L65974" s="36"/>
      <c r="M65974" s="36"/>
      <c r="N65974" s="36"/>
    </row>
    <row r="65975" spans="12:14" x14ac:dyDescent="0.25">
      <c r="L65975" s="36"/>
      <c r="M65975" s="36"/>
      <c r="N65975" s="36"/>
    </row>
    <row r="65976" spans="12:14" x14ac:dyDescent="0.25">
      <c r="L65976" s="36"/>
      <c r="M65976" s="36"/>
      <c r="N65976" s="36"/>
    </row>
    <row r="65977" spans="12:14" x14ac:dyDescent="0.25">
      <c r="L65977" s="36"/>
      <c r="M65977" s="36"/>
      <c r="N65977" s="36"/>
    </row>
    <row r="65978" spans="12:14" x14ac:dyDescent="0.25">
      <c r="L65978" s="36"/>
      <c r="M65978" s="36"/>
      <c r="N65978" s="36"/>
    </row>
    <row r="65979" spans="12:14" x14ac:dyDescent="0.25">
      <c r="L65979" s="36"/>
      <c r="M65979" s="36"/>
      <c r="N65979" s="36"/>
    </row>
    <row r="65980" spans="12:14" x14ac:dyDescent="0.25">
      <c r="L65980" s="36"/>
      <c r="M65980" s="36"/>
      <c r="N65980" s="36"/>
    </row>
    <row r="65981" spans="12:14" x14ac:dyDescent="0.25">
      <c r="L65981" s="36"/>
      <c r="M65981" s="36"/>
      <c r="N65981" s="36"/>
    </row>
    <row r="65982" spans="12:14" x14ac:dyDescent="0.25">
      <c r="L65982" s="36"/>
      <c r="M65982" s="36"/>
      <c r="N65982" s="36"/>
    </row>
    <row r="65983" spans="12:14" x14ac:dyDescent="0.25">
      <c r="L65983" s="36"/>
      <c r="M65983" s="36"/>
      <c r="N65983" s="36"/>
    </row>
    <row r="65984" spans="12:14" x14ac:dyDescent="0.25">
      <c r="L65984" s="36"/>
      <c r="M65984" s="36"/>
      <c r="N65984" s="36"/>
    </row>
    <row r="65985" spans="12:14" x14ac:dyDescent="0.25">
      <c r="L65985" s="36"/>
      <c r="M65985" s="36"/>
      <c r="N65985" s="36"/>
    </row>
    <row r="65986" spans="12:14" x14ac:dyDescent="0.25">
      <c r="L65986" s="36"/>
      <c r="M65986" s="36"/>
      <c r="N65986" s="36"/>
    </row>
    <row r="65987" spans="12:14" x14ac:dyDescent="0.25">
      <c r="L65987" s="36"/>
      <c r="M65987" s="36"/>
      <c r="N65987" s="36"/>
    </row>
    <row r="65988" spans="12:14" x14ac:dyDescent="0.25">
      <c r="L65988" s="36"/>
      <c r="M65988" s="36"/>
      <c r="N65988" s="36"/>
    </row>
    <row r="65989" spans="12:14" x14ac:dyDescent="0.25">
      <c r="L65989" s="36"/>
      <c r="M65989" s="36"/>
      <c r="N65989" s="36"/>
    </row>
    <row r="65990" spans="12:14" x14ac:dyDescent="0.25">
      <c r="L65990" s="36"/>
      <c r="M65990" s="36"/>
      <c r="N65990" s="36"/>
    </row>
    <row r="65991" spans="12:14" x14ac:dyDescent="0.25">
      <c r="L65991" s="36"/>
      <c r="M65991" s="36"/>
      <c r="N65991" s="36"/>
    </row>
    <row r="65992" spans="12:14" x14ac:dyDescent="0.25">
      <c r="L65992" s="36"/>
      <c r="M65992" s="36"/>
      <c r="N65992" s="36"/>
    </row>
    <row r="65993" spans="12:14" x14ac:dyDescent="0.25">
      <c r="L65993" s="36"/>
      <c r="M65993" s="36"/>
      <c r="N65993" s="36"/>
    </row>
    <row r="65994" spans="12:14" x14ac:dyDescent="0.25">
      <c r="L65994" s="36"/>
      <c r="M65994" s="36"/>
      <c r="N65994" s="36"/>
    </row>
    <row r="65995" spans="12:14" x14ac:dyDescent="0.25">
      <c r="L65995" s="36"/>
      <c r="M65995" s="36"/>
      <c r="N65995" s="36"/>
    </row>
    <row r="65996" spans="12:14" x14ac:dyDescent="0.25">
      <c r="L65996" s="36"/>
      <c r="M65996" s="36"/>
      <c r="N65996" s="36"/>
    </row>
    <row r="65997" spans="12:14" x14ac:dyDescent="0.25">
      <c r="L65997" s="36"/>
      <c r="M65997" s="36"/>
      <c r="N65997" s="36"/>
    </row>
    <row r="65998" spans="12:14" x14ac:dyDescent="0.25">
      <c r="L65998" s="36"/>
      <c r="M65998" s="36"/>
      <c r="N65998" s="36"/>
    </row>
    <row r="65999" spans="12:14" x14ac:dyDescent="0.25">
      <c r="L65999" s="36"/>
      <c r="M65999" s="36"/>
      <c r="N65999" s="36"/>
    </row>
    <row r="66000" spans="12:14" x14ac:dyDescent="0.25">
      <c r="L66000" s="36"/>
      <c r="M66000" s="36"/>
      <c r="N66000" s="36"/>
    </row>
    <row r="66001" spans="12:14" x14ac:dyDescent="0.25">
      <c r="L66001" s="36"/>
      <c r="M66001" s="36"/>
      <c r="N66001" s="36"/>
    </row>
    <row r="66002" spans="12:14" x14ac:dyDescent="0.25">
      <c r="L66002" s="36"/>
      <c r="M66002" s="36"/>
      <c r="N66002" s="36"/>
    </row>
    <row r="66003" spans="12:14" x14ac:dyDescent="0.25">
      <c r="L66003" s="36"/>
      <c r="M66003" s="36"/>
      <c r="N66003" s="36"/>
    </row>
    <row r="66004" spans="12:14" x14ac:dyDescent="0.25">
      <c r="L66004" s="36"/>
      <c r="M66004" s="36"/>
      <c r="N66004" s="36"/>
    </row>
    <row r="66005" spans="12:14" x14ac:dyDescent="0.25">
      <c r="L66005" s="36"/>
      <c r="M66005" s="36"/>
      <c r="N66005" s="36"/>
    </row>
    <row r="66006" spans="12:14" x14ac:dyDescent="0.25">
      <c r="L66006" s="36"/>
      <c r="M66006" s="36"/>
      <c r="N66006" s="36"/>
    </row>
    <row r="66007" spans="12:14" x14ac:dyDescent="0.25">
      <c r="L66007" s="36"/>
      <c r="M66007" s="36"/>
      <c r="N66007" s="36"/>
    </row>
    <row r="66008" spans="12:14" x14ac:dyDescent="0.25">
      <c r="L66008" s="36"/>
      <c r="M66008" s="36"/>
      <c r="N66008" s="36"/>
    </row>
    <row r="66009" spans="12:14" x14ac:dyDescent="0.25">
      <c r="L66009" s="36"/>
      <c r="M66009" s="36"/>
      <c r="N66009" s="36"/>
    </row>
    <row r="66010" spans="12:14" x14ac:dyDescent="0.25">
      <c r="L66010" s="36"/>
      <c r="M66010" s="36"/>
      <c r="N66010" s="36"/>
    </row>
    <row r="66011" spans="12:14" x14ac:dyDescent="0.25">
      <c r="L66011" s="36"/>
      <c r="M66011" s="36"/>
      <c r="N66011" s="36"/>
    </row>
    <row r="66012" spans="12:14" x14ac:dyDescent="0.25">
      <c r="L66012" s="36"/>
      <c r="M66012" s="36"/>
      <c r="N66012" s="36"/>
    </row>
    <row r="66013" spans="12:14" x14ac:dyDescent="0.25">
      <c r="L66013" s="36"/>
      <c r="M66013" s="36"/>
      <c r="N66013" s="36"/>
    </row>
    <row r="66014" spans="12:14" x14ac:dyDescent="0.25">
      <c r="L66014" s="36"/>
      <c r="M66014" s="36"/>
      <c r="N66014" s="36"/>
    </row>
    <row r="66015" spans="12:14" x14ac:dyDescent="0.25">
      <c r="L66015" s="36"/>
      <c r="M66015" s="36"/>
      <c r="N66015" s="36"/>
    </row>
    <row r="66016" spans="12:14" x14ac:dyDescent="0.25">
      <c r="L66016" s="36"/>
      <c r="M66016" s="36"/>
      <c r="N66016" s="36"/>
    </row>
    <row r="66017" spans="12:14" x14ac:dyDescent="0.25">
      <c r="L66017" s="36"/>
      <c r="M66017" s="36"/>
      <c r="N66017" s="36"/>
    </row>
    <row r="66018" spans="12:14" x14ac:dyDescent="0.25">
      <c r="L66018" s="36"/>
      <c r="M66018" s="36"/>
      <c r="N66018" s="36"/>
    </row>
    <row r="66019" spans="12:14" x14ac:dyDescent="0.25">
      <c r="L66019" s="36"/>
      <c r="M66019" s="36"/>
      <c r="N66019" s="36"/>
    </row>
    <row r="66020" spans="12:14" x14ac:dyDescent="0.25">
      <c r="L66020" s="36"/>
      <c r="M66020" s="36"/>
      <c r="N66020" s="36"/>
    </row>
    <row r="66021" spans="12:14" x14ac:dyDescent="0.25">
      <c r="L66021" s="36"/>
      <c r="M66021" s="36"/>
      <c r="N66021" s="36"/>
    </row>
    <row r="66022" spans="12:14" x14ac:dyDescent="0.25">
      <c r="L66022" s="36"/>
      <c r="M66022" s="36"/>
      <c r="N66022" s="36"/>
    </row>
    <row r="66023" spans="12:14" x14ac:dyDescent="0.25">
      <c r="L66023" s="36"/>
      <c r="M66023" s="36"/>
      <c r="N66023" s="36"/>
    </row>
    <row r="66024" spans="12:14" x14ac:dyDescent="0.25">
      <c r="L66024" s="36"/>
      <c r="M66024" s="36"/>
      <c r="N66024" s="36"/>
    </row>
    <row r="66025" spans="12:14" x14ac:dyDescent="0.25">
      <c r="L66025" s="36"/>
      <c r="M66025" s="36"/>
      <c r="N66025" s="36"/>
    </row>
    <row r="66026" spans="12:14" x14ac:dyDescent="0.25">
      <c r="L66026" s="36"/>
      <c r="M66026" s="36"/>
      <c r="N66026" s="36"/>
    </row>
    <row r="66027" spans="12:14" x14ac:dyDescent="0.25">
      <c r="L66027" s="36"/>
      <c r="M66027" s="36"/>
      <c r="N66027" s="36"/>
    </row>
    <row r="66028" spans="12:14" x14ac:dyDescent="0.25">
      <c r="L66028" s="36"/>
      <c r="M66028" s="36"/>
      <c r="N66028" s="36"/>
    </row>
    <row r="66029" spans="12:14" x14ac:dyDescent="0.25">
      <c r="L66029" s="36"/>
      <c r="M66029" s="36"/>
      <c r="N66029" s="36"/>
    </row>
    <row r="66030" spans="12:14" x14ac:dyDescent="0.25">
      <c r="L66030" s="36"/>
      <c r="M66030" s="36"/>
      <c r="N66030" s="36"/>
    </row>
    <row r="66031" spans="12:14" x14ac:dyDescent="0.25">
      <c r="L66031" s="36"/>
      <c r="M66031" s="36"/>
      <c r="N66031" s="36"/>
    </row>
    <row r="66032" spans="12:14" x14ac:dyDescent="0.25">
      <c r="L66032" s="36"/>
      <c r="M66032" s="36"/>
      <c r="N66032" s="36"/>
    </row>
    <row r="66033" spans="12:14" x14ac:dyDescent="0.25">
      <c r="L66033" s="36"/>
      <c r="M66033" s="36"/>
      <c r="N66033" s="36"/>
    </row>
    <row r="66034" spans="12:14" x14ac:dyDescent="0.25">
      <c r="L66034" s="36"/>
      <c r="M66034" s="36"/>
      <c r="N66034" s="36"/>
    </row>
    <row r="66035" spans="12:14" x14ac:dyDescent="0.25">
      <c r="L66035" s="36"/>
      <c r="M66035" s="36"/>
      <c r="N66035" s="36"/>
    </row>
    <row r="66036" spans="12:14" x14ac:dyDescent="0.25">
      <c r="L66036" s="36"/>
      <c r="M66036" s="36"/>
      <c r="N66036" s="36"/>
    </row>
    <row r="66037" spans="12:14" x14ac:dyDescent="0.25">
      <c r="L66037" s="36"/>
      <c r="M66037" s="36"/>
      <c r="N66037" s="36"/>
    </row>
    <row r="66038" spans="12:14" x14ac:dyDescent="0.25">
      <c r="L66038" s="36"/>
      <c r="M66038" s="36"/>
      <c r="N66038" s="36"/>
    </row>
    <row r="66039" spans="12:14" x14ac:dyDescent="0.25">
      <c r="L66039" s="36"/>
      <c r="M66039" s="36"/>
      <c r="N66039" s="36"/>
    </row>
    <row r="66040" spans="12:14" x14ac:dyDescent="0.25">
      <c r="L66040" s="36"/>
      <c r="M66040" s="36"/>
      <c r="N66040" s="36"/>
    </row>
    <row r="66041" spans="12:14" x14ac:dyDescent="0.25">
      <c r="L66041" s="36"/>
      <c r="M66041" s="36"/>
      <c r="N66041" s="36"/>
    </row>
    <row r="66042" spans="12:14" x14ac:dyDescent="0.25">
      <c r="L66042" s="36"/>
      <c r="M66042" s="36"/>
      <c r="N66042" s="36"/>
    </row>
    <row r="66043" spans="12:14" x14ac:dyDescent="0.25">
      <c r="L66043" s="36"/>
      <c r="M66043" s="36"/>
      <c r="N66043" s="36"/>
    </row>
    <row r="66044" spans="12:14" x14ac:dyDescent="0.25">
      <c r="L66044" s="36"/>
      <c r="M66044" s="36"/>
      <c r="N66044" s="36"/>
    </row>
    <row r="66045" spans="12:14" x14ac:dyDescent="0.25">
      <c r="L66045" s="36"/>
      <c r="M66045" s="36"/>
      <c r="N66045" s="36"/>
    </row>
    <row r="66046" spans="12:14" x14ac:dyDescent="0.25">
      <c r="L66046" s="36"/>
      <c r="M66046" s="36"/>
      <c r="N66046" s="36"/>
    </row>
    <row r="66047" spans="12:14" x14ac:dyDescent="0.25">
      <c r="L66047" s="36"/>
      <c r="M66047" s="36"/>
      <c r="N66047" s="36"/>
    </row>
    <row r="66048" spans="12:14" x14ac:dyDescent="0.25">
      <c r="L66048" s="36"/>
      <c r="M66048" s="36"/>
      <c r="N66048" s="36"/>
    </row>
    <row r="66049" spans="12:14" x14ac:dyDescent="0.25">
      <c r="L66049" s="36"/>
      <c r="M66049" s="36"/>
      <c r="N66049" s="36"/>
    </row>
    <row r="66050" spans="12:14" x14ac:dyDescent="0.25">
      <c r="L66050" s="36"/>
      <c r="M66050" s="36"/>
      <c r="N66050" s="36"/>
    </row>
    <row r="66051" spans="12:14" x14ac:dyDescent="0.25">
      <c r="L66051" s="36"/>
      <c r="M66051" s="36"/>
      <c r="N66051" s="36"/>
    </row>
    <row r="66052" spans="12:14" x14ac:dyDescent="0.25">
      <c r="L66052" s="36"/>
      <c r="M66052" s="36"/>
      <c r="N66052" s="36"/>
    </row>
    <row r="66053" spans="12:14" x14ac:dyDescent="0.25">
      <c r="L66053" s="36"/>
      <c r="M66053" s="36"/>
      <c r="N66053" s="36"/>
    </row>
    <row r="66054" spans="12:14" x14ac:dyDescent="0.25">
      <c r="L66054" s="36"/>
      <c r="M66054" s="36"/>
      <c r="N66054" s="36"/>
    </row>
    <row r="66055" spans="12:14" x14ac:dyDescent="0.25">
      <c r="L66055" s="36"/>
      <c r="M66055" s="36"/>
      <c r="N66055" s="36"/>
    </row>
    <row r="66056" spans="12:14" x14ac:dyDescent="0.25">
      <c r="L66056" s="36"/>
      <c r="M66056" s="36"/>
      <c r="N66056" s="36"/>
    </row>
    <row r="66057" spans="12:14" x14ac:dyDescent="0.25">
      <c r="L66057" s="36"/>
      <c r="M66057" s="36"/>
      <c r="N66057" s="36"/>
    </row>
    <row r="66058" spans="12:14" x14ac:dyDescent="0.25">
      <c r="L66058" s="36"/>
      <c r="M66058" s="36"/>
      <c r="N66058" s="36"/>
    </row>
    <row r="66059" spans="12:14" x14ac:dyDescent="0.25">
      <c r="L66059" s="36"/>
      <c r="M66059" s="36"/>
      <c r="N66059" s="36"/>
    </row>
    <row r="66060" spans="12:14" x14ac:dyDescent="0.25">
      <c r="L66060" s="36"/>
      <c r="M66060" s="36"/>
      <c r="N66060" s="36"/>
    </row>
    <row r="66061" spans="12:14" x14ac:dyDescent="0.25">
      <c r="L66061" s="36"/>
      <c r="M66061" s="36"/>
      <c r="N66061" s="36"/>
    </row>
    <row r="66062" spans="12:14" x14ac:dyDescent="0.25">
      <c r="L66062" s="36"/>
      <c r="M66062" s="36"/>
      <c r="N66062" s="36"/>
    </row>
    <row r="66063" spans="12:14" x14ac:dyDescent="0.25">
      <c r="L66063" s="36"/>
      <c r="M66063" s="36"/>
      <c r="N66063" s="36"/>
    </row>
    <row r="66064" spans="12:14" x14ac:dyDescent="0.25">
      <c r="L66064" s="36"/>
      <c r="M66064" s="36"/>
      <c r="N66064" s="36"/>
    </row>
    <row r="66065" spans="12:14" x14ac:dyDescent="0.25">
      <c r="L66065" s="36"/>
      <c r="M66065" s="36"/>
      <c r="N66065" s="36"/>
    </row>
    <row r="66066" spans="12:14" x14ac:dyDescent="0.25">
      <c r="L66066" s="36"/>
      <c r="M66066" s="36"/>
      <c r="N66066" s="36"/>
    </row>
    <row r="66067" spans="12:14" x14ac:dyDescent="0.25">
      <c r="L66067" s="36"/>
      <c r="M66067" s="36"/>
      <c r="N66067" s="36"/>
    </row>
    <row r="66068" spans="12:14" x14ac:dyDescent="0.25">
      <c r="L66068" s="36"/>
      <c r="M66068" s="36"/>
      <c r="N66068" s="36"/>
    </row>
    <row r="66069" spans="12:14" x14ac:dyDescent="0.25">
      <c r="L66069" s="36"/>
      <c r="M66069" s="36"/>
      <c r="N66069" s="36"/>
    </row>
    <row r="66070" spans="12:14" x14ac:dyDescent="0.25">
      <c r="L66070" s="36"/>
      <c r="M66070" s="36"/>
      <c r="N66070" s="36"/>
    </row>
    <row r="66071" spans="12:14" x14ac:dyDescent="0.25">
      <c r="L66071" s="36"/>
      <c r="M66071" s="36"/>
      <c r="N66071" s="36"/>
    </row>
    <row r="66072" spans="12:14" x14ac:dyDescent="0.25">
      <c r="L66072" s="36"/>
      <c r="M66072" s="36"/>
      <c r="N66072" s="36"/>
    </row>
    <row r="66073" spans="12:14" x14ac:dyDescent="0.25">
      <c r="L66073" s="36"/>
      <c r="M66073" s="36"/>
      <c r="N66073" s="36"/>
    </row>
    <row r="66074" spans="12:14" x14ac:dyDescent="0.25">
      <c r="L66074" s="36"/>
      <c r="M66074" s="36"/>
      <c r="N66074" s="36"/>
    </row>
    <row r="66075" spans="12:14" x14ac:dyDescent="0.25">
      <c r="L66075" s="36"/>
      <c r="M66075" s="36"/>
      <c r="N66075" s="36"/>
    </row>
    <row r="66076" spans="12:14" x14ac:dyDescent="0.25">
      <c r="L66076" s="36"/>
      <c r="M66076" s="36"/>
      <c r="N66076" s="36"/>
    </row>
    <row r="66077" spans="12:14" x14ac:dyDescent="0.25">
      <c r="L66077" s="36"/>
      <c r="M66077" s="36"/>
      <c r="N66077" s="36"/>
    </row>
    <row r="66078" spans="12:14" x14ac:dyDescent="0.25">
      <c r="L66078" s="36"/>
      <c r="M66078" s="36"/>
      <c r="N66078" s="36"/>
    </row>
    <row r="66079" spans="12:14" x14ac:dyDescent="0.25">
      <c r="L66079" s="36"/>
      <c r="M66079" s="36"/>
      <c r="N66079" s="36"/>
    </row>
    <row r="66080" spans="12:14" x14ac:dyDescent="0.25">
      <c r="L66080" s="36"/>
      <c r="M66080" s="36"/>
      <c r="N66080" s="36"/>
    </row>
    <row r="66081" spans="12:14" x14ac:dyDescent="0.25">
      <c r="L66081" s="36"/>
      <c r="M66081" s="36"/>
      <c r="N66081" s="36"/>
    </row>
    <row r="66082" spans="12:14" x14ac:dyDescent="0.25">
      <c r="L66082" s="36"/>
      <c r="M66082" s="36"/>
      <c r="N66082" s="36"/>
    </row>
    <row r="66083" spans="12:14" x14ac:dyDescent="0.25">
      <c r="L66083" s="36"/>
      <c r="M66083" s="36"/>
      <c r="N66083" s="36"/>
    </row>
    <row r="66084" spans="12:14" x14ac:dyDescent="0.25">
      <c r="L66084" s="36"/>
      <c r="M66084" s="36"/>
      <c r="N66084" s="36"/>
    </row>
    <row r="66085" spans="12:14" x14ac:dyDescent="0.25">
      <c r="L66085" s="36"/>
      <c r="M66085" s="36"/>
      <c r="N66085" s="36"/>
    </row>
    <row r="66086" spans="12:14" x14ac:dyDescent="0.25">
      <c r="L66086" s="36"/>
      <c r="M66086" s="36"/>
      <c r="N66086" s="36"/>
    </row>
    <row r="66087" spans="12:14" x14ac:dyDescent="0.25">
      <c r="L66087" s="36"/>
      <c r="M66087" s="36"/>
      <c r="N66087" s="36"/>
    </row>
    <row r="66088" spans="12:14" x14ac:dyDescent="0.25">
      <c r="L66088" s="36"/>
      <c r="M66088" s="36"/>
      <c r="N66088" s="36"/>
    </row>
    <row r="66089" spans="12:14" x14ac:dyDescent="0.25">
      <c r="L66089" s="36"/>
      <c r="M66089" s="36"/>
      <c r="N66089" s="36"/>
    </row>
    <row r="66090" spans="12:14" x14ac:dyDescent="0.25">
      <c r="L66090" s="36"/>
      <c r="M66090" s="36"/>
      <c r="N66090" s="36"/>
    </row>
    <row r="66091" spans="12:14" x14ac:dyDescent="0.25">
      <c r="L66091" s="36"/>
      <c r="M66091" s="36"/>
      <c r="N66091" s="36"/>
    </row>
    <row r="66092" spans="12:14" x14ac:dyDescent="0.25">
      <c r="L66092" s="36"/>
      <c r="M66092" s="36"/>
      <c r="N66092" s="36"/>
    </row>
    <row r="66093" spans="12:14" x14ac:dyDescent="0.25">
      <c r="L66093" s="36"/>
      <c r="M66093" s="36"/>
      <c r="N66093" s="36"/>
    </row>
    <row r="66094" spans="12:14" x14ac:dyDescent="0.25">
      <c r="L66094" s="36"/>
      <c r="M66094" s="36"/>
      <c r="N66094" s="36"/>
    </row>
    <row r="66095" spans="12:14" x14ac:dyDescent="0.25">
      <c r="L66095" s="36"/>
      <c r="M66095" s="36"/>
      <c r="N66095" s="36"/>
    </row>
    <row r="66096" spans="12:14" x14ac:dyDescent="0.25">
      <c r="L66096" s="36"/>
      <c r="M66096" s="36"/>
      <c r="N66096" s="36"/>
    </row>
    <row r="66097" spans="12:14" x14ac:dyDescent="0.25">
      <c r="L66097" s="36"/>
      <c r="M66097" s="36"/>
      <c r="N66097" s="36"/>
    </row>
    <row r="66098" spans="12:14" x14ac:dyDescent="0.25">
      <c r="L66098" s="36"/>
      <c r="M66098" s="36"/>
      <c r="N66098" s="36"/>
    </row>
    <row r="66099" spans="12:14" x14ac:dyDescent="0.25">
      <c r="L66099" s="36"/>
      <c r="M66099" s="36"/>
      <c r="N66099" s="36"/>
    </row>
    <row r="66100" spans="12:14" x14ac:dyDescent="0.25">
      <c r="L66100" s="36"/>
      <c r="M66100" s="36"/>
      <c r="N66100" s="36"/>
    </row>
    <row r="66101" spans="12:14" x14ac:dyDescent="0.25">
      <c r="L66101" s="36"/>
      <c r="M66101" s="36"/>
      <c r="N66101" s="36"/>
    </row>
    <row r="66102" spans="12:14" x14ac:dyDescent="0.25">
      <c r="L66102" s="36"/>
      <c r="M66102" s="36"/>
      <c r="N66102" s="36"/>
    </row>
    <row r="66103" spans="12:14" x14ac:dyDescent="0.25">
      <c r="L66103" s="36"/>
      <c r="M66103" s="36"/>
      <c r="N66103" s="36"/>
    </row>
    <row r="66104" spans="12:14" x14ac:dyDescent="0.25">
      <c r="L66104" s="36"/>
      <c r="M66104" s="36"/>
      <c r="N66104" s="36"/>
    </row>
    <row r="66105" spans="12:14" x14ac:dyDescent="0.25">
      <c r="L66105" s="36"/>
      <c r="M66105" s="36"/>
      <c r="N66105" s="36"/>
    </row>
    <row r="66106" spans="12:14" x14ac:dyDescent="0.25">
      <c r="L66106" s="36"/>
      <c r="M66106" s="36"/>
      <c r="N66106" s="36"/>
    </row>
    <row r="66107" spans="12:14" x14ac:dyDescent="0.25">
      <c r="L66107" s="36"/>
      <c r="M66107" s="36"/>
      <c r="N66107" s="36"/>
    </row>
    <row r="66108" spans="12:14" x14ac:dyDescent="0.25">
      <c r="L66108" s="36"/>
      <c r="M66108" s="36"/>
      <c r="N66108" s="36"/>
    </row>
    <row r="66109" spans="12:14" x14ac:dyDescent="0.25">
      <c r="L66109" s="36"/>
      <c r="M66109" s="36"/>
      <c r="N66109" s="36"/>
    </row>
    <row r="66110" spans="12:14" x14ac:dyDescent="0.25">
      <c r="L66110" s="36"/>
      <c r="M66110" s="36"/>
      <c r="N66110" s="36"/>
    </row>
    <row r="66111" spans="12:14" x14ac:dyDescent="0.25">
      <c r="L66111" s="36"/>
      <c r="M66111" s="36"/>
      <c r="N66111" s="36"/>
    </row>
    <row r="66112" spans="12:14" x14ac:dyDescent="0.25">
      <c r="L66112" s="36"/>
      <c r="M66112" s="36"/>
      <c r="N66112" s="36"/>
    </row>
    <row r="66113" spans="12:14" x14ac:dyDescent="0.25">
      <c r="L66113" s="36"/>
      <c r="M66113" s="36"/>
      <c r="N66113" s="36"/>
    </row>
    <row r="66114" spans="12:14" x14ac:dyDescent="0.25">
      <c r="L66114" s="36"/>
      <c r="M66114" s="36"/>
      <c r="N66114" s="36"/>
    </row>
    <row r="66115" spans="12:14" x14ac:dyDescent="0.25">
      <c r="L66115" s="36"/>
      <c r="M66115" s="36"/>
      <c r="N66115" s="36"/>
    </row>
    <row r="66116" spans="12:14" x14ac:dyDescent="0.25">
      <c r="L66116" s="36"/>
      <c r="M66116" s="36"/>
      <c r="N66116" s="36"/>
    </row>
    <row r="66117" spans="12:14" x14ac:dyDescent="0.25">
      <c r="L66117" s="36"/>
      <c r="M66117" s="36"/>
      <c r="N66117" s="36"/>
    </row>
    <row r="66118" spans="12:14" x14ac:dyDescent="0.25">
      <c r="L66118" s="36"/>
      <c r="M66118" s="36"/>
      <c r="N66118" s="36"/>
    </row>
    <row r="66119" spans="12:14" x14ac:dyDescent="0.25">
      <c r="L66119" s="36"/>
      <c r="M66119" s="36"/>
      <c r="N66119" s="36"/>
    </row>
    <row r="66120" spans="12:14" x14ac:dyDescent="0.25">
      <c r="L66120" s="36"/>
      <c r="M66120" s="36"/>
      <c r="N66120" s="36"/>
    </row>
    <row r="66121" spans="12:14" x14ac:dyDescent="0.25">
      <c r="L66121" s="36"/>
      <c r="M66121" s="36"/>
      <c r="N66121" s="36"/>
    </row>
    <row r="66122" spans="12:14" x14ac:dyDescent="0.25">
      <c r="L66122" s="36"/>
      <c r="M66122" s="36"/>
      <c r="N66122" s="36"/>
    </row>
    <row r="66123" spans="12:14" x14ac:dyDescent="0.25">
      <c r="L66123" s="36"/>
      <c r="M66123" s="36"/>
      <c r="N66123" s="36"/>
    </row>
    <row r="66124" spans="12:14" x14ac:dyDescent="0.25">
      <c r="L66124" s="36"/>
      <c r="M66124" s="36"/>
      <c r="N66124" s="36"/>
    </row>
    <row r="66125" spans="12:14" x14ac:dyDescent="0.25">
      <c r="L66125" s="36"/>
      <c r="M66125" s="36"/>
      <c r="N66125" s="36"/>
    </row>
    <row r="66126" spans="12:14" x14ac:dyDescent="0.25">
      <c r="L66126" s="36"/>
      <c r="M66126" s="36"/>
      <c r="N66126" s="36"/>
    </row>
    <row r="66127" spans="12:14" x14ac:dyDescent="0.25">
      <c r="L66127" s="36"/>
      <c r="M66127" s="36"/>
      <c r="N66127" s="36"/>
    </row>
    <row r="66128" spans="12:14" x14ac:dyDescent="0.25">
      <c r="L66128" s="36"/>
      <c r="M66128" s="36"/>
      <c r="N66128" s="36"/>
    </row>
    <row r="66129" spans="12:14" x14ac:dyDescent="0.25">
      <c r="L66129" s="36"/>
      <c r="M66129" s="36"/>
      <c r="N66129" s="36"/>
    </row>
    <row r="66130" spans="12:14" x14ac:dyDescent="0.25">
      <c r="L66130" s="36"/>
      <c r="M66130" s="36"/>
      <c r="N66130" s="36"/>
    </row>
    <row r="66131" spans="12:14" x14ac:dyDescent="0.25">
      <c r="L66131" s="36"/>
      <c r="M66131" s="36"/>
      <c r="N66131" s="36"/>
    </row>
    <row r="66132" spans="12:14" x14ac:dyDescent="0.25">
      <c r="L66132" s="36"/>
      <c r="M66132" s="36"/>
      <c r="N66132" s="36"/>
    </row>
    <row r="66133" spans="12:14" x14ac:dyDescent="0.25">
      <c r="L66133" s="36"/>
      <c r="M66133" s="36"/>
      <c r="N66133" s="36"/>
    </row>
    <row r="66134" spans="12:14" x14ac:dyDescent="0.25">
      <c r="L66134" s="36"/>
      <c r="M66134" s="36"/>
      <c r="N66134" s="36"/>
    </row>
    <row r="66135" spans="12:14" x14ac:dyDescent="0.25">
      <c r="L66135" s="36"/>
      <c r="M66135" s="36"/>
      <c r="N66135" s="36"/>
    </row>
    <row r="66136" spans="12:14" x14ac:dyDescent="0.25">
      <c r="L66136" s="36"/>
      <c r="M66136" s="36"/>
      <c r="N66136" s="36"/>
    </row>
    <row r="66137" spans="12:14" x14ac:dyDescent="0.25">
      <c r="L66137" s="36"/>
      <c r="M66137" s="36"/>
      <c r="N66137" s="36"/>
    </row>
    <row r="66138" spans="12:14" x14ac:dyDescent="0.25">
      <c r="L66138" s="36"/>
      <c r="M66138" s="36"/>
      <c r="N66138" s="36"/>
    </row>
    <row r="66139" spans="12:14" x14ac:dyDescent="0.25">
      <c r="L66139" s="36"/>
      <c r="M66139" s="36"/>
      <c r="N66139" s="36"/>
    </row>
    <row r="66140" spans="12:14" x14ac:dyDescent="0.25">
      <c r="L66140" s="36"/>
      <c r="M66140" s="36"/>
      <c r="N66140" s="36"/>
    </row>
    <row r="66141" spans="12:14" x14ac:dyDescent="0.25">
      <c r="L66141" s="36"/>
      <c r="M66141" s="36"/>
      <c r="N66141" s="36"/>
    </row>
    <row r="66142" spans="12:14" x14ac:dyDescent="0.25">
      <c r="L66142" s="36"/>
      <c r="M66142" s="36"/>
      <c r="N66142" s="36"/>
    </row>
    <row r="66143" spans="12:14" x14ac:dyDescent="0.25">
      <c r="L66143" s="36"/>
      <c r="M66143" s="36"/>
      <c r="N66143" s="36"/>
    </row>
    <row r="66144" spans="12:14" x14ac:dyDescent="0.25">
      <c r="L66144" s="36"/>
      <c r="M66144" s="36"/>
      <c r="N66144" s="36"/>
    </row>
    <row r="66145" spans="12:14" x14ac:dyDescent="0.25">
      <c r="L66145" s="36"/>
      <c r="M66145" s="36"/>
      <c r="N66145" s="36"/>
    </row>
    <row r="66146" spans="12:14" x14ac:dyDescent="0.25">
      <c r="L66146" s="36"/>
      <c r="M66146" s="36"/>
      <c r="N66146" s="36"/>
    </row>
    <row r="66147" spans="12:14" x14ac:dyDescent="0.25">
      <c r="L66147" s="36"/>
      <c r="M66147" s="36"/>
      <c r="N66147" s="36"/>
    </row>
    <row r="66148" spans="12:14" x14ac:dyDescent="0.25">
      <c r="L66148" s="36"/>
      <c r="M66148" s="36"/>
      <c r="N66148" s="36"/>
    </row>
    <row r="66149" spans="12:14" x14ac:dyDescent="0.25">
      <c r="L66149" s="36"/>
      <c r="M66149" s="36"/>
      <c r="N66149" s="36"/>
    </row>
    <row r="66150" spans="12:14" x14ac:dyDescent="0.25">
      <c r="L66150" s="36"/>
      <c r="M66150" s="36"/>
      <c r="N66150" s="36"/>
    </row>
    <row r="66151" spans="12:14" x14ac:dyDescent="0.25">
      <c r="L66151" s="36"/>
      <c r="M66151" s="36"/>
      <c r="N66151" s="36"/>
    </row>
    <row r="66152" spans="12:14" x14ac:dyDescent="0.25">
      <c r="L66152" s="36"/>
      <c r="M66152" s="36"/>
      <c r="N66152" s="36"/>
    </row>
    <row r="66153" spans="12:14" x14ac:dyDescent="0.25">
      <c r="L66153" s="36"/>
      <c r="M66153" s="36"/>
      <c r="N66153" s="36"/>
    </row>
    <row r="66154" spans="12:14" x14ac:dyDescent="0.25">
      <c r="L66154" s="36"/>
      <c r="M66154" s="36"/>
      <c r="N66154" s="36"/>
    </row>
    <row r="66155" spans="12:14" x14ac:dyDescent="0.25">
      <c r="L66155" s="36"/>
      <c r="M66155" s="36"/>
      <c r="N66155" s="36"/>
    </row>
    <row r="66156" spans="12:14" x14ac:dyDescent="0.25">
      <c r="L66156" s="36"/>
      <c r="M66156" s="36"/>
      <c r="N66156" s="36"/>
    </row>
    <row r="66157" spans="12:14" x14ac:dyDescent="0.25">
      <c r="L66157" s="36"/>
      <c r="M66157" s="36"/>
      <c r="N66157" s="36"/>
    </row>
    <row r="66158" spans="12:14" x14ac:dyDescent="0.25">
      <c r="L66158" s="36"/>
      <c r="M66158" s="36"/>
      <c r="N66158" s="36"/>
    </row>
    <row r="66159" spans="12:14" x14ac:dyDescent="0.25">
      <c r="L66159" s="36"/>
      <c r="M66159" s="36"/>
      <c r="N66159" s="36"/>
    </row>
    <row r="66160" spans="12:14" x14ac:dyDescent="0.25">
      <c r="L66160" s="36"/>
      <c r="M66160" s="36"/>
      <c r="N66160" s="36"/>
    </row>
    <row r="66161" spans="12:14" x14ac:dyDescent="0.25">
      <c r="L66161" s="36"/>
      <c r="M66161" s="36"/>
      <c r="N66161" s="36"/>
    </row>
    <row r="66162" spans="12:14" x14ac:dyDescent="0.25">
      <c r="L66162" s="36"/>
      <c r="M66162" s="36"/>
      <c r="N66162" s="36"/>
    </row>
    <row r="66163" spans="12:14" x14ac:dyDescent="0.25">
      <c r="L66163" s="36"/>
      <c r="M66163" s="36"/>
      <c r="N66163" s="36"/>
    </row>
    <row r="66164" spans="12:14" x14ac:dyDescent="0.25">
      <c r="L66164" s="36"/>
      <c r="M66164" s="36"/>
      <c r="N66164" s="36"/>
    </row>
    <row r="66165" spans="12:14" x14ac:dyDescent="0.25">
      <c r="L66165" s="36"/>
      <c r="M66165" s="36"/>
      <c r="N66165" s="36"/>
    </row>
    <row r="66166" spans="12:14" x14ac:dyDescent="0.25">
      <c r="L66166" s="36"/>
      <c r="M66166" s="36"/>
      <c r="N66166" s="36"/>
    </row>
    <row r="66167" spans="12:14" x14ac:dyDescent="0.25">
      <c r="L66167" s="36"/>
      <c r="M66167" s="36"/>
      <c r="N66167" s="36"/>
    </row>
    <row r="66168" spans="12:14" x14ac:dyDescent="0.25">
      <c r="L66168" s="36"/>
      <c r="M66168" s="36"/>
      <c r="N66168" s="36"/>
    </row>
    <row r="66169" spans="12:14" x14ac:dyDescent="0.25">
      <c r="L66169" s="36"/>
      <c r="M66169" s="36"/>
      <c r="N66169" s="36"/>
    </row>
    <row r="66170" spans="12:14" x14ac:dyDescent="0.25">
      <c r="L66170" s="36"/>
      <c r="M66170" s="36"/>
      <c r="N66170" s="36"/>
    </row>
    <row r="66171" spans="12:14" x14ac:dyDescent="0.25">
      <c r="L66171" s="36"/>
      <c r="M66171" s="36"/>
      <c r="N66171" s="36"/>
    </row>
    <row r="66172" spans="12:14" x14ac:dyDescent="0.25">
      <c r="L66172" s="36"/>
      <c r="M66172" s="36"/>
      <c r="N66172" s="36"/>
    </row>
    <row r="66173" spans="12:14" x14ac:dyDescent="0.25">
      <c r="L66173" s="36"/>
      <c r="M66173" s="36"/>
      <c r="N66173" s="36"/>
    </row>
    <row r="66174" spans="12:14" x14ac:dyDescent="0.25">
      <c r="L66174" s="36"/>
      <c r="M66174" s="36"/>
      <c r="N66174" s="36"/>
    </row>
    <row r="66175" spans="12:14" x14ac:dyDescent="0.25">
      <c r="L66175" s="36"/>
      <c r="M66175" s="36"/>
      <c r="N66175" s="36"/>
    </row>
    <row r="66176" spans="12:14" x14ac:dyDescent="0.25">
      <c r="L66176" s="36"/>
      <c r="M66176" s="36"/>
      <c r="N66176" s="36"/>
    </row>
    <row r="66177" spans="12:14" x14ac:dyDescent="0.25">
      <c r="L66177" s="36"/>
      <c r="M66177" s="36"/>
      <c r="N66177" s="36"/>
    </row>
    <row r="66178" spans="12:14" x14ac:dyDescent="0.25">
      <c r="L66178" s="36"/>
      <c r="M66178" s="36"/>
      <c r="N66178" s="36"/>
    </row>
    <row r="66179" spans="12:14" x14ac:dyDescent="0.25">
      <c r="L66179" s="36"/>
      <c r="M66179" s="36"/>
      <c r="N66179" s="36"/>
    </row>
    <row r="66180" spans="12:14" x14ac:dyDescent="0.25">
      <c r="L66180" s="36"/>
      <c r="M66180" s="36"/>
      <c r="N66180" s="36"/>
    </row>
    <row r="66181" spans="12:14" x14ac:dyDescent="0.25">
      <c r="L66181" s="36"/>
      <c r="M66181" s="36"/>
      <c r="N66181" s="36"/>
    </row>
    <row r="66182" spans="12:14" x14ac:dyDescent="0.25">
      <c r="L66182" s="36"/>
      <c r="M66182" s="36"/>
      <c r="N66182" s="36"/>
    </row>
    <row r="66183" spans="12:14" x14ac:dyDescent="0.25">
      <c r="L66183" s="36"/>
      <c r="M66183" s="36"/>
      <c r="N66183" s="36"/>
    </row>
    <row r="66184" spans="12:14" x14ac:dyDescent="0.25">
      <c r="L66184" s="36"/>
      <c r="M66184" s="36"/>
      <c r="N66184" s="36"/>
    </row>
    <row r="66185" spans="12:14" x14ac:dyDescent="0.25">
      <c r="L66185" s="36"/>
      <c r="M66185" s="36"/>
      <c r="N66185" s="36"/>
    </row>
    <row r="66186" spans="12:14" x14ac:dyDescent="0.25">
      <c r="L66186" s="36"/>
      <c r="M66186" s="36"/>
      <c r="N66186" s="36"/>
    </row>
    <row r="66187" spans="12:14" x14ac:dyDescent="0.25">
      <c r="L66187" s="36"/>
      <c r="M66187" s="36"/>
      <c r="N66187" s="36"/>
    </row>
    <row r="66188" spans="12:14" x14ac:dyDescent="0.25">
      <c r="L66188" s="36"/>
      <c r="M66188" s="36"/>
      <c r="N66188" s="36"/>
    </row>
    <row r="66189" spans="12:14" x14ac:dyDescent="0.25">
      <c r="L66189" s="36"/>
      <c r="M66189" s="36"/>
      <c r="N66189" s="36"/>
    </row>
    <row r="66190" spans="12:14" x14ac:dyDescent="0.25">
      <c r="L66190" s="36"/>
      <c r="M66190" s="36"/>
      <c r="N66190" s="36"/>
    </row>
    <row r="66191" spans="12:14" x14ac:dyDescent="0.25">
      <c r="L66191" s="36"/>
      <c r="M66191" s="36"/>
      <c r="N66191" s="36"/>
    </row>
    <row r="66192" spans="12:14" x14ac:dyDescent="0.25">
      <c r="L66192" s="36"/>
      <c r="M66192" s="36"/>
      <c r="N66192" s="36"/>
    </row>
    <row r="66193" spans="12:14" x14ac:dyDescent="0.25">
      <c r="L66193" s="36"/>
      <c r="M66193" s="36"/>
      <c r="N66193" s="36"/>
    </row>
    <row r="66194" spans="12:14" x14ac:dyDescent="0.25">
      <c r="L66194" s="36"/>
      <c r="M66194" s="36"/>
      <c r="N66194" s="36"/>
    </row>
    <row r="66195" spans="12:14" x14ac:dyDescent="0.25">
      <c r="L66195" s="36"/>
      <c r="M66195" s="36"/>
      <c r="N66195" s="36"/>
    </row>
    <row r="66196" spans="12:14" x14ac:dyDescent="0.25">
      <c r="L66196" s="36"/>
      <c r="M66196" s="36"/>
      <c r="N66196" s="36"/>
    </row>
    <row r="66197" spans="12:14" x14ac:dyDescent="0.25">
      <c r="L66197" s="36"/>
      <c r="M66197" s="36"/>
      <c r="N66197" s="36"/>
    </row>
    <row r="66198" spans="12:14" x14ac:dyDescent="0.25">
      <c r="L66198" s="36"/>
      <c r="M66198" s="36"/>
      <c r="N66198" s="36"/>
    </row>
    <row r="66199" spans="12:14" x14ac:dyDescent="0.25">
      <c r="L66199" s="36"/>
      <c r="M66199" s="36"/>
      <c r="N66199" s="36"/>
    </row>
    <row r="66200" spans="12:14" x14ac:dyDescent="0.25">
      <c r="L66200" s="36"/>
      <c r="M66200" s="36"/>
      <c r="N66200" s="36"/>
    </row>
    <row r="66201" spans="12:14" x14ac:dyDescent="0.25">
      <c r="L66201" s="36"/>
      <c r="M66201" s="36"/>
      <c r="N66201" s="36"/>
    </row>
    <row r="66202" spans="12:14" x14ac:dyDescent="0.25">
      <c r="L66202" s="36"/>
      <c r="M66202" s="36"/>
      <c r="N66202" s="36"/>
    </row>
    <row r="66203" spans="12:14" x14ac:dyDescent="0.25">
      <c r="L66203" s="36"/>
      <c r="M66203" s="36"/>
      <c r="N66203" s="36"/>
    </row>
    <row r="66204" spans="12:14" x14ac:dyDescent="0.25">
      <c r="L66204" s="36"/>
      <c r="M66204" s="36"/>
      <c r="N66204" s="36"/>
    </row>
    <row r="66205" spans="12:14" x14ac:dyDescent="0.25">
      <c r="L66205" s="36"/>
      <c r="M66205" s="36"/>
      <c r="N66205" s="36"/>
    </row>
    <row r="66206" spans="12:14" x14ac:dyDescent="0.25">
      <c r="L66206" s="36"/>
      <c r="M66206" s="36"/>
      <c r="N66206" s="36"/>
    </row>
    <row r="66207" spans="12:14" x14ac:dyDescent="0.25">
      <c r="L66207" s="36"/>
      <c r="M66207" s="36"/>
      <c r="N66207" s="36"/>
    </row>
    <row r="66208" spans="12:14" x14ac:dyDescent="0.25">
      <c r="L66208" s="36"/>
      <c r="M66208" s="36"/>
      <c r="N66208" s="36"/>
    </row>
    <row r="66209" spans="12:14" x14ac:dyDescent="0.25">
      <c r="L66209" s="36"/>
      <c r="M66209" s="36"/>
      <c r="N66209" s="36"/>
    </row>
    <row r="66210" spans="12:14" x14ac:dyDescent="0.25">
      <c r="L66210" s="36"/>
      <c r="M66210" s="36"/>
      <c r="N66210" s="36"/>
    </row>
    <row r="66211" spans="12:14" x14ac:dyDescent="0.25">
      <c r="L66211" s="36"/>
      <c r="M66211" s="36"/>
      <c r="N66211" s="36"/>
    </row>
    <row r="66212" spans="12:14" x14ac:dyDescent="0.25">
      <c r="L66212" s="36"/>
      <c r="M66212" s="36"/>
      <c r="N66212" s="36"/>
    </row>
    <row r="66213" spans="12:14" x14ac:dyDescent="0.25">
      <c r="L66213" s="36"/>
      <c r="M66213" s="36"/>
      <c r="N66213" s="36"/>
    </row>
    <row r="66214" spans="12:14" x14ac:dyDescent="0.25">
      <c r="L66214" s="36"/>
      <c r="M66214" s="36"/>
      <c r="N66214" s="36"/>
    </row>
    <row r="66215" spans="12:14" x14ac:dyDescent="0.25">
      <c r="L66215" s="36"/>
      <c r="M66215" s="36"/>
      <c r="N66215" s="36"/>
    </row>
    <row r="66216" spans="12:14" x14ac:dyDescent="0.25">
      <c r="L66216" s="36"/>
      <c r="M66216" s="36"/>
      <c r="N66216" s="36"/>
    </row>
    <row r="66217" spans="12:14" x14ac:dyDescent="0.25">
      <c r="L66217" s="36"/>
      <c r="M66217" s="36"/>
      <c r="N66217" s="36"/>
    </row>
    <row r="66218" spans="12:14" x14ac:dyDescent="0.25">
      <c r="L66218" s="36"/>
      <c r="M66218" s="36"/>
      <c r="N66218" s="36"/>
    </row>
    <row r="66219" spans="12:14" x14ac:dyDescent="0.25">
      <c r="L66219" s="36"/>
      <c r="M66219" s="36"/>
      <c r="N66219" s="36"/>
    </row>
    <row r="66220" spans="12:14" x14ac:dyDescent="0.25">
      <c r="L66220" s="36"/>
      <c r="M66220" s="36"/>
      <c r="N66220" s="36"/>
    </row>
    <row r="66221" spans="12:14" x14ac:dyDescent="0.25">
      <c r="L66221" s="36"/>
      <c r="M66221" s="36"/>
      <c r="N66221" s="36"/>
    </row>
    <row r="66222" spans="12:14" x14ac:dyDescent="0.25">
      <c r="L66222" s="36"/>
      <c r="M66222" s="36"/>
      <c r="N66222" s="36"/>
    </row>
    <row r="66223" spans="12:14" x14ac:dyDescent="0.25">
      <c r="L66223" s="36"/>
      <c r="M66223" s="36"/>
      <c r="N66223" s="36"/>
    </row>
    <row r="66224" spans="12:14" x14ac:dyDescent="0.25">
      <c r="L66224" s="36"/>
      <c r="M66224" s="36"/>
      <c r="N66224" s="36"/>
    </row>
    <row r="66225" spans="12:14" x14ac:dyDescent="0.25">
      <c r="L66225" s="36"/>
      <c r="M66225" s="36"/>
      <c r="N66225" s="36"/>
    </row>
    <row r="66226" spans="12:14" x14ac:dyDescent="0.25">
      <c r="L66226" s="36"/>
      <c r="M66226" s="36"/>
      <c r="N66226" s="36"/>
    </row>
    <row r="66227" spans="12:14" x14ac:dyDescent="0.25">
      <c r="L66227" s="36"/>
      <c r="M66227" s="36"/>
      <c r="N66227" s="36"/>
    </row>
    <row r="66228" spans="12:14" x14ac:dyDescent="0.25">
      <c r="L66228" s="36"/>
      <c r="M66228" s="36"/>
      <c r="N66228" s="36"/>
    </row>
    <row r="66229" spans="12:14" x14ac:dyDescent="0.25">
      <c r="L66229" s="36"/>
      <c r="M66229" s="36"/>
      <c r="N66229" s="36"/>
    </row>
    <row r="66230" spans="12:14" x14ac:dyDescent="0.25">
      <c r="L66230" s="36"/>
      <c r="M66230" s="36"/>
      <c r="N66230" s="36"/>
    </row>
    <row r="66231" spans="12:14" x14ac:dyDescent="0.25">
      <c r="L66231" s="36"/>
      <c r="M66231" s="36"/>
      <c r="N66231" s="36"/>
    </row>
    <row r="66232" spans="12:14" x14ac:dyDescent="0.25">
      <c r="L66232" s="36"/>
      <c r="M66232" s="36"/>
      <c r="N66232" s="36"/>
    </row>
    <row r="66233" spans="12:14" x14ac:dyDescent="0.25">
      <c r="L66233" s="36"/>
      <c r="M66233" s="36"/>
      <c r="N66233" s="36"/>
    </row>
    <row r="66234" spans="12:14" x14ac:dyDescent="0.25">
      <c r="L66234" s="36"/>
      <c r="M66234" s="36"/>
      <c r="N66234" s="36"/>
    </row>
    <row r="66235" spans="12:14" x14ac:dyDescent="0.25">
      <c r="L66235" s="36"/>
      <c r="M66235" s="36"/>
      <c r="N66235" s="36"/>
    </row>
    <row r="66236" spans="12:14" x14ac:dyDescent="0.25">
      <c r="L66236" s="36"/>
      <c r="M66236" s="36"/>
      <c r="N66236" s="36"/>
    </row>
    <row r="66237" spans="12:14" x14ac:dyDescent="0.25">
      <c r="L66237" s="36"/>
      <c r="M66237" s="36"/>
      <c r="N66237" s="36"/>
    </row>
    <row r="66238" spans="12:14" x14ac:dyDescent="0.25">
      <c r="L66238" s="36"/>
      <c r="M66238" s="36"/>
      <c r="N66238" s="36"/>
    </row>
    <row r="66239" spans="12:14" x14ac:dyDescent="0.25">
      <c r="L66239" s="36"/>
      <c r="M66239" s="36"/>
      <c r="N66239" s="36"/>
    </row>
    <row r="66240" spans="12:14" x14ac:dyDescent="0.25">
      <c r="L66240" s="36"/>
      <c r="M66240" s="36"/>
      <c r="N66240" s="36"/>
    </row>
    <row r="66241" spans="12:14" x14ac:dyDescent="0.25">
      <c r="L66241" s="36"/>
      <c r="M66241" s="36"/>
      <c r="N66241" s="36"/>
    </row>
    <row r="66242" spans="12:14" x14ac:dyDescent="0.25">
      <c r="L66242" s="36"/>
      <c r="M66242" s="36"/>
      <c r="N66242" s="36"/>
    </row>
    <row r="66243" spans="12:14" x14ac:dyDescent="0.25">
      <c r="L66243" s="36"/>
      <c r="M66243" s="36"/>
      <c r="N66243" s="36"/>
    </row>
    <row r="66244" spans="12:14" x14ac:dyDescent="0.25">
      <c r="L66244" s="36"/>
      <c r="M66244" s="36"/>
      <c r="N66244" s="36"/>
    </row>
    <row r="66245" spans="12:14" x14ac:dyDescent="0.25">
      <c r="L66245" s="36"/>
      <c r="M66245" s="36"/>
      <c r="N66245" s="36"/>
    </row>
    <row r="66246" spans="12:14" x14ac:dyDescent="0.25">
      <c r="L66246" s="36"/>
      <c r="M66246" s="36"/>
      <c r="N66246" s="36"/>
    </row>
    <row r="66247" spans="12:14" x14ac:dyDescent="0.25">
      <c r="L66247" s="36"/>
      <c r="M66247" s="36"/>
      <c r="N66247" s="36"/>
    </row>
    <row r="66248" spans="12:14" x14ac:dyDescent="0.25">
      <c r="L66248" s="36"/>
      <c r="M66248" s="36"/>
      <c r="N66248" s="36"/>
    </row>
    <row r="66249" spans="12:14" x14ac:dyDescent="0.25">
      <c r="L66249" s="36"/>
      <c r="M66249" s="36"/>
      <c r="N66249" s="36"/>
    </row>
    <row r="66250" spans="12:14" x14ac:dyDescent="0.25">
      <c r="L66250" s="36"/>
      <c r="M66250" s="36"/>
      <c r="N66250" s="36"/>
    </row>
    <row r="66251" spans="12:14" x14ac:dyDescent="0.25">
      <c r="L66251" s="36"/>
      <c r="M66251" s="36"/>
      <c r="N66251" s="36"/>
    </row>
    <row r="66252" spans="12:14" x14ac:dyDescent="0.25">
      <c r="L66252" s="36"/>
      <c r="M66252" s="36"/>
      <c r="N66252" s="36"/>
    </row>
    <row r="66253" spans="12:14" x14ac:dyDescent="0.25">
      <c r="L66253" s="36"/>
      <c r="M66253" s="36"/>
      <c r="N66253" s="36"/>
    </row>
    <row r="66254" spans="12:14" x14ac:dyDescent="0.25">
      <c r="L66254" s="36"/>
      <c r="M66254" s="36"/>
      <c r="N66254" s="36"/>
    </row>
    <row r="66255" spans="12:14" x14ac:dyDescent="0.25">
      <c r="L66255" s="36"/>
      <c r="M66255" s="36"/>
      <c r="N66255" s="36"/>
    </row>
    <row r="66256" spans="12:14" x14ac:dyDescent="0.25">
      <c r="L66256" s="36"/>
      <c r="M66256" s="36"/>
      <c r="N66256" s="36"/>
    </row>
    <row r="66257" spans="12:14" x14ac:dyDescent="0.25">
      <c r="L66257" s="36"/>
      <c r="M66257" s="36"/>
      <c r="N66257" s="36"/>
    </row>
    <row r="66258" spans="12:14" x14ac:dyDescent="0.25">
      <c r="L66258" s="36"/>
      <c r="M66258" s="36"/>
      <c r="N66258" s="36"/>
    </row>
    <row r="66259" spans="12:14" x14ac:dyDescent="0.25">
      <c r="L66259" s="36"/>
      <c r="M66259" s="36"/>
      <c r="N66259" s="36"/>
    </row>
    <row r="66260" spans="12:14" x14ac:dyDescent="0.25">
      <c r="L66260" s="36"/>
      <c r="M66260" s="36"/>
      <c r="N66260" s="36"/>
    </row>
    <row r="66261" spans="12:14" x14ac:dyDescent="0.25">
      <c r="L66261" s="36"/>
      <c r="M66261" s="36"/>
      <c r="N66261" s="36"/>
    </row>
    <row r="66262" spans="12:14" x14ac:dyDescent="0.25">
      <c r="L66262" s="36"/>
      <c r="M66262" s="36"/>
      <c r="N66262" s="36"/>
    </row>
    <row r="66263" spans="12:14" x14ac:dyDescent="0.25">
      <c r="L66263" s="36"/>
      <c r="M66263" s="36"/>
      <c r="N66263" s="36"/>
    </row>
    <row r="66264" spans="12:14" x14ac:dyDescent="0.25">
      <c r="L66264" s="36"/>
      <c r="M66264" s="36"/>
      <c r="N66264" s="36"/>
    </row>
    <row r="66265" spans="12:14" x14ac:dyDescent="0.25">
      <c r="L66265" s="36"/>
      <c r="M66265" s="36"/>
      <c r="N66265" s="36"/>
    </row>
    <row r="66266" spans="12:14" x14ac:dyDescent="0.25">
      <c r="L66266" s="36"/>
      <c r="M66266" s="36"/>
      <c r="N66266" s="36"/>
    </row>
    <row r="66267" spans="12:14" x14ac:dyDescent="0.25">
      <c r="L66267" s="36"/>
      <c r="M66267" s="36"/>
      <c r="N66267" s="36"/>
    </row>
    <row r="66268" spans="12:14" x14ac:dyDescent="0.25">
      <c r="L66268" s="36"/>
      <c r="M66268" s="36"/>
      <c r="N66268" s="36"/>
    </row>
    <row r="66269" spans="12:14" x14ac:dyDescent="0.25">
      <c r="L66269" s="36"/>
      <c r="M66269" s="36"/>
      <c r="N66269" s="36"/>
    </row>
    <row r="66270" spans="12:14" x14ac:dyDescent="0.25">
      <c r="L66270" s="36"/>
      <c r="M66270" s="36"/>
      <c r="N66270" s="36"/>
    </row>
    <row r="66271" spans="12:14" x14ac:dyDescent="0.25">
      <c r="L66271" s="36"/>
      <c r="M66271" s="36"/>
      <c r="N66271" s="36"/>
    </row>
    <row r="66272" spans="12:14" x14ac:dyDescent="0.25">
      <c r="L66272" s="36"/>
      <c r="M66272" s="36"/>
      <c r="N66272" s="36"/>
    </row>
    <row r="66273" spans="12:14" x14ac:dyDescent="0.25">
      <c r="L66273" s="36"/>
      <c r="M66273" s="36"/>
      <c r="N66273" s="36"/>
    </row>
    <row r="66274" spans="12:14" x14ac:dyDescent="0.25">
      <c r="L66274" s="36"/>
      <c r="M66274" s="36"/>
      <c r="N66274" s="36"/>
    </row>
    <row r="66275" spans="12:14" x14ac:dyDescent="0.25">
      <c r="L66275" s="36"/>
      <c r="M66275" s="36"/>
      <c r="N66275" s="36"/>
    </row>
    <row r="66276" spans="12:14" x14ac:dyDescent="0.25">
      <c r="L66276" s="36"/>
      <c r="M66276" s="36"/>
      <c r="N66276" s="36"/>
    </row>
    <row r="66277" spans="12:14" x14ac:dyDescent="0.25">
      <c r="L66277" s="36"/>
      <c r="M66277" s="36"/>
      <c r="N66277" s="36"/>
    </row>
    <row r="66278" spans="12:14" x14ac:dyDescent="0.25">
      <c r="L66278" s="36"/>
      <c r="M66278" s="36"/>
      <c r="N66278" s="36"/>
    </row>
    <row r="66279" spans="12:14" x14ac:dyDescent="0.25">
      <c r="L66279" s="36"/>
      <c r="M66279" s="36"/>
      <c r="N66279" s="36"/>
    </row>
    <row r="66280" spans="12:14" x14ac:dyDescent="0.25">
      <c r="L66280" s="36"/>
      <c r="M66280" s="36"/>
      <c r="N66280" s="36"/>
    </row>
    <row r="66281" spans="12:14" x14ac:dyDescent="0.25">
      <c r="L66281" s="36"/>
      <c r="M66281" s="36"/>
      <c r="N66281" s="36"/>
    </row>
    <row r="66282" spans="12:14" x14ac:dyDescent="0.25">
      <c r="L66282" s="36"/>
      <c r="M66282" s="36"/>
      <c r="N66282" s="36"/>
    </row>
    <row r="66283" spans="12:14" x14ac:dyDescent="0.25">
      <c r="L66283" s="36"/>
      <c r="M66283" s="36"/>
      <c r="N66283" s="36"/>
    </row>
    <row r="66284" spans="12:14" x14ac:dyDescent="0.25">
      <c r="L66284" s="36"/>
      <c r="M66284" s="36"/>
      <c r="N66284" s="36"/>
    </row>
    <row r="66285" spans="12:14" x14ac:dyDescent="0.25">
      <c r="L66285" s="36"/>
      <c r="M66285" s="36"/>
      <c r="N66285" s="36"/>
    </row>
    <row r="66286" spans="12:14" x14ac:dyDescent="0.25">
      <c r="L66286" s="36"/>
      <c r="M66286" s="36"/>
      <c r="N66286" s="36"/>
    </row>
    <row r="66287" spans="12:14" x14ac:dyDescent="0.25">
      <c r="L66287" s="36"/>
      <c r="M66287" s="36"/>
      <c r="N66287" s="36"/>
    </row>
    <row r="66288" spans="12:14" x14ac:dyDescent="0.25">
      <c r="L66288" s="36"/>
      <c r="M66288" s="36"/>
      <c r="N66288" s="36"/>
    </row>
    <row r="66289" spans="12:14" x14ac:dyDescent="0.25">
      <c r="L66289" s="36"/>
      <c r="M66289" s="36"/>
      <c r="N66289" s="36"/>
    </row>
    <row r="66290" spans="12:14" x14ac:dyDescent="0.25">
      <c r="L66290" s="36"/>
      <c r="M66290" s="36"/>
      <c r="N66290" s="36"/>
    </row>
    <row r="66291" spans="12:14" x14ac:dyDescent="0.25">
      <c r="L66291" s="36"/>
      <c r="M66291" s="36"/>
      <c r="N66291" s="36"/>
    </row>
    <row r="66292" spans="12:14" x14ac:dyDescent="0.25">
      <c r="L66292" s="36"/>
      <c r="M66292" s="36"/>
      <c r="N66292" s="36"/>
    </row>
    <row r="66293" spans="12:14" x14ac:dyDescent="0.25">
      <c r="L66293" s="36"/>
      <c r="M66293" s="36"/>
      <c r="N66293" s="36"/>
    </row>
    <row r="66294" spans="12:14" x14ac:dyDescent="0.25">
      <c r="L66294" s="36"/>
      <c r="M66294" s="36"/>
      <c r="N66294" s="36"/>
    </row>
    <row r="66295" spans="12:14" x14ac:dyDescent="0.25">
      <c r="L66295" s="36"/>
      <c r="M66295" s="36"/>
      <c r="N66295" s="36"/>
    </row>
    <row r="66296" spans="12:14" x14ac:dyDescent="0.25">
      <c r="L66296" s="36"/>
      <c r="M66296" s="36"/>
      <c r="N66296" s="36"/>
    </row>
    <row r="66297" spans="12:14" x14ac:dyDescent="0.25">
      <c r="L66297" s="36"/>
      <c r="M66297" s="36"/>
      <c r="N66297" s="36"/>
    </row>
    <row r="66298" spans="12:14" x14ac:dyDescent="0.25">
      <c r="L66298" s="36"/>
      <c r="M66298" s="36"/>
      <c r="N66298" s="36"/>
    </row>
    <row r="66299" spans="12:14" x14ac:dyDescent="0.25">
      <c r="L66299" s="36"/>
      <c r="M66299" s="36"/>
      <c r="N66299" s="36"/>
    </row>
    <row r="66300" spans="12:14" x14ac:dyDescent="0.25">
      <c r="L66300" s="36"/>
      <c r="M66300" s="36"/>
      <c r="N66300" s="36"/>
    </row>
    <row r="66301" spans="12:14" x14ac:dyDescent="0.25">
      <c r="L66301" s="36"/>
      <c r="M66301" s="36"/>
      <c r="N66301" s="36"/>
    </row>
    <row r="66302" spans="12:14" x14ac:dyDescent="0.25">
      <c r="L66302" s="36"/>
      <c r="M66302" s="36"/>
      <c r="N66302" s="36"/>
    </row>
    <row r="66303" spans="12:14" x14ac:dyDescent="0.25">
      <c r="L66303" s="36"/>
      <c r="M66303" s="36"/>
      <c r="N66303" s="36"/>
    </row>
    <row r="66304" spans="12:14" x14ac:dyDescent="0.25">
      <c r="L66304" s="36"/>
      <c r="M66304" s="36"/>
      <c r="N66304" s="36"/>
    </row>
    <row r="66305" spans="12:14" x14ac:dyDescent="0.25">
      <c r="L66305" s="36"/>
      <c r="M66305" s="36"/>
      <c r="N66305" s="36"/>
    </row>
    <row r="66306" spans="12:14" x14ac:dyDescent="0.25">
      <c r="L66306" s="36"/>
      <c r="M66306" s="36"/>
      <c r="N66306" s="36"/>
    </row>
    <row r="66307" spans="12:14" x14ac:dyDescent="0.25">
      <c r="L66307" s="36"/>
      <c r="M66307" s="36"/>
      <c r="N66307" s="36"/>
    </row>
    <row r="66308" spans="12:14" x14ac:dyDescent="0.25">
      <c r="L66308" s="36"/>
      <c r="M66308" s="36"/>
      <c r="N66308" s="36"/>
    </row>
    <row r="66309" spans="12:14" x14ac:dyDescent="0.25">
      <c r="L66309" s="36"/>
      <c r="M66309" s="36"/>
      <c r="N66309" s="36"/>
    </row>
    <row r="66310" spans="12:14" x14ac:dyDescent="0.25">
      <c r="L66310" s="36"/>
      <c r="M66310" s="36"/>
      <c r="N66310" s="36"/>
    </row>
    <row r="66311" spans="12:14" x14ac:dyDescent="0.25">
      <c r="L66311" s="36"/>
      <c r="M66311" s="36"/>
      <c r="N66311" s="36"/>
    </row>
    <row r="66312" spans="12:14" x14ac:dyDescent="0.25">
      <c r="L66312" s="36"/>
      <c r="M66312" s="36"/>
      <c r="N66312" s="36"/>
    </row>
    <row r="66313" spans="12:14" x14ac:dyDescent="0.25">
      <c r="L66313" s="36"/>
      <c r="M66313" s="36"/>
      <c r="N66313" s="36"/>
    </row>
    <row r="66314" spans="12:14" x14ac:dyDescent="0.25">
      <c r="L66314" s="36"/>
      <c r="M66314" s="36"/>
      <c r="N66314" s="36"/>
    </row>
    <row r="66315" spans="12:14" x14ac:dyDescent="0.25">
      <c r="L66315" s="36"/>
      <c r="M66315" s="36"/>
      <c r="N66315" s="36"/>
    </row>
    <row r="66316" spans="12:14" x14ac:dyDescent="0.25">
      <c r="L66316" s="36"/>
      <c r="M66316" s="36"/>
      <c r="N66316" s="36"/>
    </row>
    <row r="66317" spans="12:14" x14ac:dyDescent="0.25">
      <c r="L66317" s="36"/>
      <c r="M66317" s="36"/>
      <c r="N66317" s="36"/>
    </row>
    <row r="66318" spans="12:14" x14ac:dyDescent="0.25">
      <c r="L66318" s="36"/>
      <c r="M66318" s="36"/>
      <c r="N66318" s="36"/>
    </row>
    <row r="66319" spans="12:14" x14ac:dyDescent="0.25">
      <c r="L66319" s="36"/>
      <c r="M66319" s="36"/>
      <c r="N66319" s="36"/>
    </row>
    <row r="66320" spans="12:14" x14ac:dyDescent="0.25">
      <c r="L66320" s="36"/>
      <c r="M66320" s="36"/>
      <c r="N66320" s="36"/>
    </row>
    <row r="66321" spans="12:14" x14ac:dyDescent="0.25">
      <c r="L66321" s="36"/>
      <c r="M66321" s="36"/>
      <c r="N66321" s="36"/>
    </row>
    <row r="66322" spans="12:14" x14ac:dyDescent="0.25">
      <c r="L66322" s="36"/>
      <c r="M66322" s="36"/>
      <c r="N66322" s="36"/>
    </row>
    <row r="66323" spans="12:14" x14ac:dyDescent="0.25">
      <c r="L66323" s="36"/>
      <c r="M66323" s="36"/>
      <c r="N66323" s="36"/>
    </row>
    <row r="66324" spans="12:14" x14ac:dyDescent="0.25">
      <c r="L66324" s="36"/>
      <c r="M66324" s="36"/>
      <c r="N66324" s="36"/>
    </row>
    <row r="66325" spans="12:14" x14ac:dyDescent="0.25">
      <c r="L66325" s="36"/>
      <c r="M66325" s="36"/>
      <c r="N66325" s="36"/>
    </row>
    <row r="66326" spans="12:14" x14ac:dyDescent="0.25">
      <c r="L66326" s="36"/>
      <c r="M66326" s="36"/>
      <c r="N66326" s="36"/>
    </row>
    <row r="66327" spans="12:14" x14ac:dyDescent="0.25">
      <c r="L66327" s="36"/>
      <c r="M66327" s="36"/>
      <c r="N66327" s="36"/>
    </row>
    <row r="66328" spans="12:14" x14ac:dyDescent="0.25">
      <c r="L66328" s="36"/>
      <c r="M66328" s="36"/>
      <c r="N66328" s="36"/>
    </row>
    <row r="66329" spans="12:14" x14ac:dyDescent="0.25">
      <c r="L66329" s="36"/>
      <c r="M66329" s="36"/>
      <c r="N66329" s="36"/>
    </row>
    <row r="66330" spans="12:14" x14ac:dyDescent="0.25">
      <c r="L66330" s="36"/>
      <c r="M66330" s="36"/>
      <c r="N66330" s="36"/>
    </row>
    <row r="66331" spans="12:14" x14ac:dyDescent="0.25">
      <c r="L66331" s="36"/>
      <c r="M66331" s="36"/>
      <c r="N66331" s="36"/>
    </row>
    <row r="66332" spans="12:14" x14ac:dyDescent="0.25">
      <c r="L66332" s="36"/>
      <c r="M66332" s="36"/>
      <c r="N66332" s="36"/>
    </row>
    <row r="66333" spans="12:14" x14ac:dyDescent="0.25">
      <c r="L66333" s="36"/>
      <c r="M66333" s="36"/>
      <c r="N66333" s="36"/>
    </row>
    <row r="66334" spans="12:14" x14ac:dyDescent="0.25">
      <c r="L66334" s="36"/>
      <c r="M66334" s="36"/>
      <c r="N66334" s="36"/>
    </row>
    <row r="66335" spans="12:14" x14ac:dyDescent="0.25">
      <c r="L66335" s="36"/>
      <c r="M66335" s="36"/>
      <c r="N66335" s="36"/>
    </row>
    <row r="66336" spans="12:14" x14ac:dyDescent="0.25">
      <c r="L66336" s="36"/>
      <c r="M66336" s="36"/>
      <c r="N66336" s="36"/>
    </row>
    <row r="66337" spans="12:14" x14ac:dyDescent="0.25">
      <c r="L66337" s="36"/>
      <c r="M66337" s="36"/>
      <c r="N66337" s="36"/>
    </row>
    <row r="66338" spans="12:14" x14ac:dyDescent="0.25">
      <c r="L66338" s="36"/>
      <c r="M66338" s="36"/>
      <c r="N66338" s="36"/>
    </row>
    <row r="66339" spans="12:14" x14ac:dyDescent="0.25">
      <c r="L66339" s="36"/>
      <c r="M66339" s="36"/>
      <c r="N66339" s="36"/>
    </row>
    <row r="66340" spans="12:14" x14ac:dyDescent="0.25">
      <c r="L66340" s="36"/>
      <c r="M66340" s="36"/>
      <c r="N66340" s="36"/>
    </row>
    <row r="66341" spans="12:14" x14ac:dyDescent="0.25">
      <c r="L66341" s="36"/>
      <c r="M66341" s="36"/>
      <c r="N66341" s="36"/>
    </row>
    <row r="66342" spans="12:14" x14ac:dyDescent="0.25">
      <c r="L66342" s="36"/>
      <c r="M66342" s="36"/>
      <c r="N66342" s="36"/>
    </row>
    <row r="66343" spans="12:14" x14ac:dyDescent="0.25">
      <c r="L66343" s="36"/>
      <c r="M66343" s="36"/>
      <c r="N66343" s="36"/>
    </row>
    <row r="66344" spans="12:14" x14ac:dyDescent="0.25">
      <c r="L66344" s="36"/>
      <c r="M66344" s="36"/>
      <c r="N66344" s="36"/>
    </row>
    <row r="66345" spans="12:14" x14ac:dyDescent="0.25">
      <c r="L66345" s="36"/>
      <c r="M66345" s="36"/>
      <c r="N66345" s="36"/>
    </row>
    <row r="66346" spans="12:14" x14ac:dyDescent="0.25">
      <c r="L66346" s="36"/>
      <c r="M66346" s="36"/>
      <c r="N66346" s="36"/>
    </row>
    <row r="66347" spans="12:14" x14ac:dyDescent="0.25">
      <c r="L66347" s="36"/>
      <c r="M66347" s="36"/>
      <c r="N66347" s="36"/>
    </row>
    <row r="66348" spans="12:14" x14ac:dyDescent="0.25">
      <c r="L66348" s="36"/>
      <c r="M66348" s="36"/>
      <c r="N66348" s="36"/>
    </row>
    <row r="66349" spans="12:14" x14ac:dyDescent="0.25">
      <c r="L66349" s="36"/>
      <c r="M66349" s="36"/>
      <c r="N66349" s="36"/>
    </row>
    <row r="66350" spans="12:14" x14ac:dyDescent="0.25">
      <c r="L66350" s="36"/>
      <c r="M66350" s="36"/>
      <c r="N66350" s="36"/>
    </row>
    <row r="66351" spans="12:14" x14ac:dyDescent="0.25">
      <c r="L66351" s="36"/>
      <c r="M66351" s="36"/>
      <c r="N66351" s="36"/>
    </row>
    <row r="66352" spans="12:14" x14ac:dyDescent="0.25">
      <c r="L66352" s="36"/>
      <c r="M66352" s="36"/>
      <c r="N66352" s="36"/>
    </row>
    <row r="66353" spans="12:14" x14ac:dyDescent="0.25">
      <c r="L66353" s="36"/>
      <c r="M66353" s="36"/>
      <c r="N66353" s="36"/>
    </row>
    <row r="66354" spans="12:14" x14ac:dyDescent="0.25">
      <c r="L66354" s="36"/>
      <c r="M66354" s="36"/>
      <c r="N66354" s="36"/>
    </row>
    <row r="66355" spans="12:14" x14ac:dyDescent="0.25">
      <c r="L66355" s="36"/>
      <c r="M66355" s="36"/>
      <c r="N66355" s="36"/>
    </row>
    <row r="66356" spans="12:14" x14ac:dyDescent="0.25">
      <c r="L66356" s="36"/>
      <c r="M66356" s="36"/>
      <c r="N66356" s="36"/>
    </row>
    <row r="66357" spans="12:14" x14ac:dyDescent="0.25">
      <c r="L66357" s="36"/>
      <c r="M66357" s="36"/>
      <c r="N66357" s="36"/>
    </row>
    <row r="66358" spans="12:14" x14ac:dyDescent="0.25">
      <c r="L66358" s="36"/>
      <c r="M66358" s="36"/>
      <c r="N66358" s="36"/>
    </row>
    <row r="66359" spans="12:14" x14ac:dyDescent="0.25">
      <c r="L66359" s="36"/>
      <c r="M66359" s="36"/>
      <c r="N66359" s="36"/>
    </row>
    <row r="66360" spans="12:14" x14ac:dyDescent="0.25">
      <c r="L66360" s="36"/>
      <c r="M66360" s="36"/>
      <c r="N66360" s="36"/>
    </row>
    <row r="66361" spans="12:14" x14ac:dyDescent="0.25">
      <c r="L66361" s="36"/>
      <c r="M66361" s="36"/>
      <c r="N66361" s="36"/>
    </row>
    <row r="66362" spans="12:14" x14ac:dyDescent="0.25">
      <c r="L66362" s="36"/>
      <c r="M66362" s="36"/>
      <c r="N66362" s="36"/>
    </row>
    <row r="66363" spans="12:14" x14ac:dyDescent="0.25">
      <c r="L66363" s="36"/>
      <c r="M66363" s="36"/>
      <c r="N66363" s="36"/>
    </row>
    <row r="66364" spans="12:14" x14ac:dyDescent="0.25">
      <c r="L66364" s="36"/>
      <c r="M66364" s="36"/>
      <c r="N66364" s="36"/>
    </row>
    <row r="66365" spans="12:14" x14ac:dyDescent="0.25">
      <c r="L66365" s="36"/>
      <c r="M66365" s="36"/>
      <c r="N66365" s="36"/>
    </row>
    <row r="66366" spans="12:14" x14ac:dyDescent="0.25">
      <c r="L66366" s="36"/>
      <c r="M66366" s="36"/>
      <c r="N66366" s="36"/>
    </row>
    <row r="66367" spans="12:14" x14ac:dyDescent="0.25">
      <c r="L66367" s="36"/>
      <c r="M66367" s="36"/>
      <c r="N66367" s="36"/>
    </row>
    <row r="66368" spans="12:14" x14ac:dyDescent="0.25">
      <c r="L66368" s="36"/>
      <c r="M66368" s="36"/>
      <c r="N66368" s="36"/>
    </row>
    <row r="66369" spans="12:14" x14ac:dyDescent="0.25">
      <c r="L66369" s="36"/>
      <c r="M66369" s="36"/>
      <c r="N66369" s="36"/>
    </row>
    <row r="66370" spans="12:14" x14ac:dyDescent="0.25">
      <c r="L66370" s="36"/>
      <c r="M66370" s="36"/>
      <c r="N66370" s="36"/>
    </row>
    <row r="66371" spans="12:14" x14ac:dyDescent="0.25">
      <c r="L66371" s="36"/>
      <c r="M66371" s="36"/>
      <c r="N66371" s="36"/>
    </row>
    <row r="66372" spans="12:14" x14ac:dyDescent="0.25">
      <c r="L66372" s="36"/>
      <c r="M66372" s="36"/>
      <c r="N66372" s="36"/>
    </row>
    <row r="66373" spans="12:14" x14ac:dyDescent="0.25">
      <c r="L66373" s="36"/>
      <c r="M66373" s="36"/>
      <c r="N66373" s="36"/>
    </row>
    <row r="66374" spans="12:14" x14ac:dyDescent="0.25">
      <c r="L66374" s="36"/>
      <c r="M66374" s="36"/>
      <c r="N66374" s="36"/>
    </row>
    <row r="66375" spans="12:14" x14ac:dyDescent="0.25">
      <c r="L66375" s="36"/>
      <c r="M66375" s="36"/>
      <c r="N66375" s="36"/>
    </row>
    <row r="66376" spans="12:14" x14ac:dyDescent="0.25">
      <c r="L66376" s="36"/>
      <c r="M66376" s="36"/>
      <c r="N66376" s="36"/>
    </row>
    <row r="66377" spans="12:14" x14ac:dyDescent="0.25">
      <c r="L66377" s="36"/>
      <c r="M66377" s="36"/>
      <c r="N66377" s="36"/>
    </row>
    <row r="66378" spans="12:14" x14ac:dyDescent="0.25">
      <c r="L66378" s="36"/>
      <c r="M66378" s="36"/>
      <c r="N66378" s="36"/>
    </row>
    <row r="66379" spans="12:14" x14ac:dyDescent="0.25">
      <c r="L66379" s="36"/>
      <c r="M66379" s="36"/>
      <c r="N66379" s="36"/>
    </row>
    <row r="66380" spans="12:14" x14ac:dyDescent="0.25">
      <c r="L66380" s="36"/>
      <c r="M66380" s="36"/>
      <c r="N66380" s="36"/>
    </row>
    <row r="66381" spans="12:14" x14ac:dyDescent="0.25">
      <c r="L66381" s="36"/>
      <c r="M66381" s="36"/>
      <c r="N66381" s="36"/>
    </row>
    <row r="66382" spans="12:14" x14ac:dyDescent="0.25">
      <c r="L66382" s="36"/>
      <c r="M66382" s="36"/>
      <c r="N66382" s="36"/>
    </row>
    <row r="66383" spans="12:14" x14ac:dyDescent="0.25">
      <c r="L66383" s="36"/>
      <c r="M66383" s="36"/>
      <c r="N66383" s="36"/>
    </row>
    <row r="66384" spans="12:14" x14ac:dyDescent="0.25">
      <c r="L66384" s="36"/>
      <c r="M66384" s="36"/>
      <c r="N66384" s="36"/>
    </row>
    <row r="66385" spans="12:14" x14ac:dyDescent="0.25">
      <c r="L66385" s="36"/>
      <c r="M66385" s="36"/>
      <c r="N66385" s="36"/>
    </row>
    <row r="66386" spans="12:14" x14ac:dyDescent="0.25">
      <c r="L66386" s="36"/>
      <c r="M66386" s="36"/>
      <c r="N66386" s="36"/>
    </row>
    <row r="66387" spans="12:14" x14ac:dyDescent="0.25">
      <c r="L66387" s="36"/>
      <c r="M66387" s="36"/>
      <c r="N66387" s="36"/>
    </row>
    <row r="66388" spans="12:14" x14ac:dyDescent="0.25">
      <c r="L66388" s="36"/>
      <c r="M66388" s="36"/>
      <c r="N66388" s="36"/>
    </row>
    <row r="66389" spans="12:14" x14ac:dyDescent="0.25">
      <c r="L66389" s="36"/>
      <c r="M66389" s="36"/>
      <c r="N66389" s="36"/>
    </row>
    <row r="66390" spans="12:14" x14ac:dyDescent="0.25">
      <c r="L66390" s="36"/>
      <c r="M66390" s="36"/>
      <c r="N66390" s="36"/>
    </row>
    <row r="66391" spans="12:14" x14ac:dyDescent="0.25">
      <c r="L66391" s="36"/>
      <c r="M66391" s="36"/>
      <c r="N66391" s="36"/>
    </row>
    <row r="66392" spans="12:14" x14ac:dyDescent="0.25">
      <c r="L66392" s="36"/>
      <c r="M66392" s="36"/>
      <c r="N66392" s="36"/>
    </row>
    <row r="66393" spans="12:14" x14ac:dyDescent="0.25">
      <c r="L66393" s="36"/>
      <c r="M66393" s="36"/>
      <c r="N66393" s="36"/>
    </row>
    <row r="66394" spans="12:14" x14ac:dyDescent="0.25">
      <c r="L66394" s="36"/>
      <c r="M66394" s="36"/>
      <c r="N66394" s="36"/>
    </row>
    <row r="66395" spans="12:14" x14ac:dyDescent="0.25">
      <c r="L66395" s="36"/>
      <c r="M66395" s="36"/>
      <c r="N66395" s="36"/>
    </row>
    <row r="66396" spans="12:14" x14ac:dyDescent="0.25">
      <c r="L66396" s="36"/>
      <c r="M66396" s="36"/>
      <c r="N66396" s="36"/>
    </row>
    <row r="66397" spans="12:14" x14ac:dyDescent="0.25">
      <c r="L66397" s="36"/>
      <c r="M66397" s="36"/>
      <c r="N66397" s="36"/>
    </row>
    <row r="66398" spans="12:14" x14ac:dyDescent="0.25">
      <c r="L66398" s="36"/>
      <c r="M66398" s="36"/>
      <c r="N66398" s="36"/>
    </row>
    <row r="66399" spans="12:14" x14ac:dyDescent="0.25">
      <c r="L66399" s="36"/>
      <c r="M66399" s="36"/>
      <c r="N66399" s="36"/>
    </row>
    <row r="66400" spans="12:14" x14ac:dyDescent="0.25">
      <c r="L66400" s="36"/>
      <c r="M66400" s="36"/>
      <c r="N66400" s="36"/>
    </row>
    <row r="66401" spans="12:14" x14ac:dyDescent="0.25">
      <c r="L66401" s="36"/>
      <c r="M66401" s="36"/>
      <c r="N66401" s="36"/>
    </row>
    <row r="66402" spans="12:14" x14ac:dyDescent="0.25">
      <c r="L66402" s="36"/>
      <c r="M66402" s="36"/>
      <c r="N66402" s="36"/>
    </row>
    <row r="66403" spans="12:14" x14ac:dyDescent="0.25">
      <c r="L66403" s="36"/>
      <c r="M66403" s="36"/>
      <c r="N66403" s="36"/>
    </row>
    <row r="66404" spans="12:14" x14ac:dyDescent="0.25">
      <c r="L66404" s="36"/>
      <c r="M66404" s="36"/>
      <c r="N66404" s="36"/>
    </row>
    <row r="66405" spans="12:14" x14ac:dyDescent="0.25">
      <c r="L66405" s="36"/>
      <c r="M66405" s="36"/>
      <c r="N66405" s="36"/>
    </row>
    <row r="66406" spans="12:14" x14ac:dyDescent="0.25">
      <c r="L66406" s="36"/>
      <c r="M66406" s="36"/>
      <c r="N66406" s="36"/>
    </row>
    <row r="66407" spans="12:14" x14ac:dyDescent="0.25">
      <c r="L66407" s="36"/>
      <c r="M66407" s="36"/>
      <c r="N66407" s="36"/>
    </row>
    <row r="66408" spans="12:14" x14ac:dyDescent="0.25">
      <c r="L66408" s="36"/>
      <c r="M66408" s="36"/>
      <c r="N66408" s="36"/>
    </row>
    <row r="66409" spans="12:14" x14ac:dyDescent="0.25">
      <c r="L66409" s="36"/>
      <c r="M66409" s="36"/>
      <c r="N66409" s="36"/>
    </row>
    <row r="66410" spans="12:14" x14ac:dyDescent="0.25">
      <c r="L66410" s="36"/>
      <c r="M66410" s="36"/>
      <c r="N66410" s="36"/>
    </row>
    <row r="66411" spans="12:14" x14ac:dyDescent="0.25">
      <c r="L66411" s="36"/>
      <c r="M66411" s="36"/>
      <c r="N66411" s="36"/>
    </row>
    <row r="66412" spans="12:14" x14ac:dyDescent="0.25">
      <c r="L66412" s="36"/>
      <c r="M66412" s="36"/>
      <c r="N66412" s="36"/>
    </row>
    <row r="66413" spans="12:14" x14ac:dyDescent="0.25">
      <c r="L66413" s="36"/>
      <c r="M66413" s="36"/>
      <c r="N66413" s="36"/>
    </row>
    <row r="66414" spans="12:14" x14ac:dyDescent="0.25">
      <c r="L66414" s="36"/>
      <c r="M66414" s="36"/>
      <c r="N66414" s="36"/>
    </row>
    <row r="66415" spans="12:14" x14ac:dyDescent="0.25">
      <c r="L66415" s="36"/>
      <c r="M66415" s="36"/>
      <c r="N66415" s="36"/>
    </row>
    <row r="66416" spans="12:14" x14ac:dyDescent="0.25">
      <c r="L66416" s="36"/>
      <c r="M66416" s="36"/>
      <c r="N66416" s="36"/>
    </row>
    <row r="66417" spans="12:14" x14ac:dyDescent="0.25">
      <c r="L66417" s="36"/>
      <c r="M66417" s="36"/>
      <c r="N66417" s="36"/>
    </row>
    <row r="66418" spans="12:14" x14ac:dyDescent="0.25">
      <c r="L66418" s="36"/>
      <c r="M66418" s="36"/>
      <c r="N66418" s="36"/>
    </row>
    <row r="66419" spans="12:14" x14ac:dyDescent="0.25">
      <c r="L66419" s="36"/>
      <c r="M66419" s="36"/>
      <c r="N66419" s="36"/>
    </row>
    <row r="66420" spans="12:14" x14ac:dyDescent="0.25">
      <c r="L66420" s="36"/>
      <c r="M66420" s="36"/>
      <c r="N66420" s="36"/>
    </row>
    <row r="66421" spans="12:14" x14ac:dyDescent="0.25">
      <c r="L66421" s="36"/>
      <c r="M66421" s="36"/>
      <c r="N66421" s="36"/>
    </row>
    <row r="66422" spans="12:14" x14ac:dyDescent="0.25">
      <c r="L66422" s="36"/>
      <c r="M66422" s="36"/>
      <c r="N66422" s="36"/>
    </row>
    <row r="66423" spans="12:14" x14ac:dyDescent="0.25">
      <c r="L66423" s="36"/>
      <c r="M66423" s="36"/>
      <c r="N66423" s="36"/>
    </row>
    <row r="66424" spans="12:14" x14ac:dyDescent="0.25">
      <c r="L66424" s="36"/>
      <c r="M66424" s="36"/>
      <c r="N66424" s="36"/>
    </row>
    <row r="66425" spans="12:14" x14ac:dyDescent="0.25">
      <c r="L66425" s="36"/>
      <c r="M66425" s="36"/>
      <c r="N66425" s="36"/>
    </row>
    <row r="66426" spans="12:14" x14ac:dyDescent="0.25">
      <c r="L66426" s="36"/>
      <c r="M66426" s="36"/>
      <c r="N66426" s="36"/>
    </row>
    <row r="66427" spans="12:14" x14ac:dyDescent="0.25">
      <c r="L66427" s="36"/>
      <c r="M66427" s="36"/>
      <c r="N66427" s="36"/>
    </row>
    <row r="66428" spans="12:14" x14ac:dyDescent="0.25">
      <c r="L66428" s="36"/>
      <c r="M66428" s="36"/>
      <c r="N66428" s="36"/>
    </row>
    <row r="66429" spans="12:14" x14ac:dyDescent="0.25">
      <c r="L66429" s="36"/>
      <c r="M66429" s="36"/>
      <c r="N66429" s="36"/>
    </row>
    <row r="66430" spans="12:14" x14ac:dyDescent="0.25">
      <c r="L66430" s="36"/>
      <c r="M66430" s="36"/>
      <c r="N66430" s="36"/>
    </row>
    <row r="66431" spans="12:14" x14ac:dyDescent="0.25">
      <c r="L66431" s="36"/>
      <c r="M66431" s="36"/>
      <c r="N66431" s="36"/>
    </row>
    <row r="66432" spans="12:14" x14ac:dyDescent="0.25">
      <c r="L66432" s="36"/>
      <c r="M66432" s="36"/>
      <c r="N66432" s="36"/>
    </row>
    <row r="66433" spans="12:14" x14ac:dyDescent="0.25">
      <c r="L66433" s="36"/>
      <c r="M66433" s="36"/>
      <c r="N66433" s="36"/>
    </row>
    <row r="66434" spans="12:14" x14ac:dyDescent="0.25">
      <c r="L66434" s="36"/>
      <c r="M66434" s="36"/>
      <c r="N66434" s="36"/>
    </row>
    <row r="66435" spans="12:14" x14ac:dyDescent="0.25">
      <c r="L66435" s="36"/>
      <c r="M66435" s="36"/>
      <c r="N66435" s="36"/>
    </row>
    <row r="66436" spans="12:14" x14ac:dyDescent="0.25">
      <c r="L66436" s="36"/>
      <c r="M66436" s="36"/>
      <c r="N66436" s="36"/>
    </row>
    <row r="66437" spans="12:14" x14ac:dyDescent="0.25">
      <c r="L66437" s="36"/>
      <c r="M66437" s="36"/>
      <c r="N66437" s="36"/>
    </row>
    <row r="66438" spans="12:14" x14ac:dyDescent="0.25">
      <c r="L66438" s="36"/>
      <c r="M66438" s="36"/>
      <c r="N66438" s="36"/>
    </row>
    <row r="66439" spans="12:14" x14ac:dyDescent="0.25">
      <c r="L66439" s="36"/>
      <c r="M66439" s="36"/>
      <c r="N66439" s="36"/>
    </row>
    <row r="66440" spans="12:14" x14ac:dyDescent="0.25">
      <c r="L66440" s="36"/>
      <c r="M66440" s="36"/>
      <c r="N66440" s="36"/>
    </row>
    <row r="66441" spans="12:14" x14ac:dyDescent="0.25">
      <c r="L66441" s="36"/>
      <c r="M66441" s="36"/>
      <c r="N66441" s="36"/>
    </row>
    <row r="66442" spans="12:14" x14ac:dyDescent="0.25">
      <c r="L66442" s="36"/>
      <c r="M66442" s="36"/>
      <c r="N66442" s="36"/>
    </row>
    <row r="66443" spans="12:14" x14ac:dyDescent="0.25">
      <c r="L66443" s="36"/>
      <c r="M66443" s="36"/>
      <c r="N66443" s="36"/>
    </row>
    <row r="66444" spans="12:14" x14ac:dyDescent="0.25">
      <c r="L66444" s="36"/>
      <c r="M66444" s="36"/>
      <c r="N66444" s="36"/>
    </row>
    <row r="66445" spans="12:14" x14ac:dyDescent="0.25">
      <c r="L66445" s="36"/>
      <c r="M66445" s="36"/>
      <c r="N66445" s="36"/>
    </row>
    <row r="66446" spans="12:14" x14ac:dyDescent="0.25">
      <c r="L66446" s="36"/>
      <c r="M66446" s="36"/>
      <c r="N66446" s="36"/>
    </row>
    <row r="66447" spans="12:14" x14ac:dyDescent="0.25">
      <c r="L66447" s="36"/>
      <c r="M66447" s="36"/>
      <c r="N66447" s="36"/>
    </row>
    <row r="66448" spans="12:14" x14ac:dyDescent="0.25">
      <c r="L66448" s="36"/>
      <c r="M66448" s="36"/>
      <c r="N66448" s="36"/>
    </row>
    <row r="66449" spans="12:14" x14ac:dyDescent="0.25">
      <c r="L66449" s="36"/>
      <c r="M66449" s="36"/>
      <c r="N66449" s="36"/>
    </row>
    <row r="66450" spans="12:14" x14ac:dyDescent="0.25">
      <c r="L66450" s="36"/>
      <c r="M66450" s="36"/>
      <c r="N66450" s="36"/>
    </row>
    <row r="66451" spans="12:14" x14ac:dyDescent="0.25">
      <c r="L66451" s="36"/>
      <c r="M66451" s="36"/>
      <c r="N66451" s="36"/>
    </row>
    <row r="66452" spans="12:14" x14ac:dyDescent="0.25">
      <c r="L66452" s="36"/>
      <c r="M66452" s="36"/>
      <c r="N66452" s="36"/>
    </row>
    <row r="66453" spans="12:14" x14ac:dyDescent="0.25">
      <c r="L66453" s="36"/>
      <c r="M66453" s="36"/>
      <c r="N66453" s="36"/>
    </row>
    <row r="66454" spans="12:14" x14ac:dyDescent="0.25">
      <c r="L66454" s="36"/>
      <c r="M66454" s="36"/>
      <c r="N66454" s="36"/>
    </row>
    <row r="66455" spans="12:14" x14ac:dyDescent="0.25">
      <c r="L66455" s="36"/>
      <c r="M66455" s="36"/>
      <c r="N66455" s="36"/>
    </row>
    <row r="66456" spans="12:14" x14ac:dyDescent="0.25">
      <c r="L66456" s="36"/>
      <c r="M66456" s="36"/>
      <c r="N66456" s="36"/>
    </row>
    <row r="66457" spans="12:14" x14ac:dyDescent="0.25">
      <c r="L66457" s="36"/>
      <c r="M66457" s="36"/>
      <c r="N66457" s="36"/>
    </row>
    <row r="66458" spans="12:14" x14ac:dyDescent="0.25">
      <c r="L66458" s="36"/>
      <c r="M66458" s="36"/>
      <c r="N66458" s="36"/>
    </row>
    <row r="66459" spans="12:14" x14ac:dyDescent="0.25">
      <c r="L66459" s="36"/>
      <c r="M66459" s="36"/>
      <c r="N66459" s="36"/>
    </row>
    <row r="66460" spans="12:14" x14ac:dyDescent="0.25">
      <c r="L66460" s="36"/>
      <c r="M66460" s="36"/>
      <c r="N66460" s="36"/>
    </row>
    <row r="66461" spans="12:14" x14ac:dyDescent="0.25">
      <c r="L66461" s="36"/>
      <c r="M66461" s="36"/>
      <c r="N66461" s="36"/>
    </row>
    <row r="66462" spans="12:14" x14ac:dyDescent="0.25">
      <c r="L66462" s="36"/>
      <c r="M66462" s="36"/>
      <c r="N66462" s="36"/>
    </row>
    <row r="66463" spans="12:14" x14ac:dyDescent="0.25">
      <c r="L66463" s="36"/>
      <c r="M66463" s="36"/>
      <c r="N66463" s="36"/>
    </row>
    <row r="66464" spans="12:14" x14ac:dyDescent="0.25">
      <c r="L66464" s="36"/>
      <c r="M66464" s="36"/>
      <c r="N66464" s="36"/>
    </row>
    <row r="66465" spans="12:14" x14ac:dyDescent="0.25">
      <c r="L66465" s="36"/>
      <c r="M66465" s="36"/>
      <c r="N66465" s="36"/>
    </row>
    <row r="66466" spans="12:14" x14ac:dyDescent="0.25">
      <c r="L66466" s="36"/>
      <c r="M66466" s="36"/>
      <c r="N66466" s="36"/>
    </row>
    <row r="66467" spans="12:14" x14ac:dyDescent="0.25">
      <c r="L66467" s="36"/>
      <c r="M66467" s="36"/>
      <c r="N66467" s="36"/>
    </row>
    <row r="66468" spans="12:14" x14ac:dyDescent="0.25">
      <c r="L66468" s="36"/>
      <c r="M66468" s="36"/>
      <c r="N66468" s="36"/>
    </row>
    <row r="66469" spans="12:14" x14ac:dyDescent="0.25">
      <c r="L66469" s="36"/>
      <c r="M66469" s="36"/>
      <c r="N66469" s="36"/>
    </row>
    <row r="66470" spans="12:14" x14ac:dyDescent="0.25">
      <c r="L66470" s="36"/>
      <c r="M66470" s="36"/>
      <c r="N66470" s="36"/>
    </row>
    <row r="66471" spans="12:14" x14ac:dyDescent="0.25">
      <c r="L66471" s="36"/>
      <c r="M66471" s="36"/>
      <c r="N66471" s="36"/>
    </row>
    <row r="66472" spans="12:14" x14ac:dyDescent="0.25">
      <c r="L66472" s="36"/>
      <c r="M66472" s="36"/>
      <c r="N66472" s="36"/>
    </row>
    <row r="66473" spans="12:14" x14ac:dyDescent="0.25">
      <c r="L66473" s="36"/>
      <c r="M66473" s="36"/>
      <c r="N66473" s="36"/>
    </row>
    <row r="66474" spans="12:14" x14ac:dyDescent="0.25">
      <c r="L66474" s="36"/>
      <c r="M66474" s="36"/>
      <c r="N66474" s="36"/>
    </row>
    <row r="66475" spans="12:14" x14ac:dyDescent="0.25">
      <c r="L66475" s="36"/>
      <c r="M66475" s="36"/>
      <c r="N66475" s="36"/>
    </row>
    <row r="66476" spans="12:14" x14ac:dyDescent="0.25">
      <c r="L66476" s="36"/>
      <c r="M66476" s="36"/>
      <c r="N66476" s="36"/>
    </row>
    <row r="66477" spans="12:14" x14ac:dyDescent="0.25">
      <c r="L66477" s="36"/>
      <c r="M66477" s="36"/>
      <c r="N66477" s="36"/>
    </row>
    <row r="66478" spans="12:14" x14ac:dyDescent="0.25">
      <c r="L66478" s="36"/>
      <c r="M66478" s="36"/>
      <c r="N66478" s="36"/>
    </row>
    <row r="66479" spans="12:14" x14ac:dyDescent="0.25">
      <c r="L66479" s="36"/>
      <c r="M66479" s="36"/>
      <c r="N66479" s="36"/>
    </row>
    <row r="66480" spans="12:14" x14ac:dyDescent="0.25">
      <c r="L66480" s="36"/>
      <c r="M66480" s="36"/>
      <c r="N66480" s="36"/>
    </row>
    <row r="66481" spans="12:14" x14ac:dyDescent="0.25">
      <c r="L66481" s="36"/>
      <c r="M66481" s="36"/>
      <c r="N66481" s="36"/>
    </row>
    <row r="66482" spans="12:14" x14ac:dyDescent="0.25">
      <c r="L66482" s="36"/>
      <c r="M66482" s="36"/>
      <c r="N66482" s="36"/>
    </row>
    <row r="66483" spans="12:14" x14ac:dyDescent="0.25">
      <c r="L66483" s="36"/>
      <c r="M66483" s="36"/>
      <c r="N66483" s="36"/>
    </row>
    <row r="66484" spans="12:14" x14ac:dyDescent="0.25">
      <c r="L66484" s="36"/>
      <c r="M66484" s="36"/>
      <c r="N66484" s="36"/>
    </row>
    <row r="66485" spans="12:14" x14ac:dyDescent="0.25">
      <c r="L66485" s="36"/>
      <c r="M66485" s="36"/>
      <c r="N66485" s="36"/>
    </row>
    <row r="66486" spans="12:14" x14ac:dyDescent="0.25">
      <c r="L66486" s="36"/>
      <c r="M66486" s="36"/>
      <c r="N66486" s="36"/>
    </row>
    <row r="66487" spans="12:14" x14ac:dyDescent="0.25">
      <c r="L66487" s="36"/>
      <c r="M66487" s="36"/>
      <c r="N66487" s="36"/>
    </row>
    <row r="66488" spans="12:14" x14ac:dyDescent="0.25">
      <c r="L66488" s="36"/>
      <c r="M66488" s="36"/>
      <c r="N66488" s="36"/>
    </row>
    <row r="66489" spans="12:14" x14ac:dyDescent="0.25">
      <c r="L66489" s="36"/>
      <c r="M66489" s="36"/>
      <c r="N66489" s="36"/>
    </row>
    <row r="66490" spans="12:14" x14ac:dyDescent="0.25">
      <c r="L66490" s="36"/>
      <c r="M66490" s="36"/>
      <c r="N66490" s="36"/>
    </row>
    <row r="66491" spans="12:14" x14ac:dyDescent="0.25">
      <c r="L66491" s="36"/>
      <c r="M66491" s="36"/>
      <c r="N66491" s="36"/>
    </row>
    <row r="66492" spans="12:14" x14ac:dyDescent="0.25">
      <c r="L66492" s="36"/>
      <c r="M66492" s="36"/>
      <c r="N66492" s="36"/>
    </row>
    <row r="66493" spans="12:14" x14ac:dyDescent="0.25">
      <c r="L66493" s="36"/>
      <c r="M66493" s="36"/>
      <c r="N66493" s="36"/>
    </row>
    <row r="66494" spans="12:14" x14ac:dyDescent="0.25">
      <c r="L66494" s="36"/>
      <c r="M66494" s="36"/>
      <c r="N66494" s="36"/>
    </row>
    <row r="66495" spans="12:14" x14ac:dyDescent="0.25">
      <c r="L66495" s="36"/>
      <c r="M66495" s="36"/>
      <c r="N66495" s="36"/>
    </row>
    <row r="66496" spans="12:14" x14ac:dyDescent="0.25">
      <c r="L66496" s="36"/>
      <c r="M66496" s="36"/>
      <c r="N66496" s="36"/>
    </row>
    <row r="66497" spans="12:14" x14ac:dyDescent="0.25">
      <c r="L66497" s="36"/>
      <c r="M66497" s="36"/>
      <c r="N66497" s="36"/>
    </row>
    <row r="66498" spans="12:14" x14ac:dyDescent="0.25">
      <c r="L66498" s="36"/>
      <c r="M66498" s="36"/>
      <c r="N66498" s="36"/>
    </row>
    <row r="66499" spans="12:14" x14ac:dyDescent="0.25">
      <c r="L66499" s="36"/>
      <c r="M66499" s="36"/>
      <c r="N66499" s="36"/>
    </row>
    <row r="66500" spans="12:14" x14ac:dyDescent="0.25">
      <c r="L66500" s="36"/>
      <c r="M66500" s="36"/>
      <c r="N66500" s="36"/>
    </row>
    <row r="66501" spans="12:14" x14ac:dyDescent="0.25">
      <c r="L66501" s="36"/>
      <c r="M66501" s="36"/>
      <c r="N66501" s="36"/>
    </row>
    <row r="66502" spans="12:14" x14ac:dyDescent="0.25">
      <c r="L66502" s="36"/>
      <c r="M66502" s="36"/>
      <c r="N66502" s="36"/>
    </row>
    <row r="66503" spans="12:14" x14ac:dyDescent="0.25">
      <c r="L66503" s="36"/>
      <c r="M66503" s="36"/>
      <c r="N66503" s="36"/>
    </row>
    <row r="66504" spans="12:14" x14ac:dyDescent="0.25">
      <c r="L66504" s="36"/>
      <c r="M66504" s="36"/>
      <c r="N66504" s="36"/>
    </row>
    <row r="66505" spans="12:14" x14ac:dyDescent="0.25">
      <c r="L66505" s="36"/>
      <c r="M66505" s="36"/>
      <c r="N66505" s="36"/>
    </row>
    <row r="66506" spans="12:14" x14ac:dyDescent="0.25">
      <c r="L66506" s="36"/>
      <c r="M66506" s="36"/>
      <c r="N66506" s="36"/>
    </row>
    <row r="66507" spans="12:14" x14ac:dyDescent="0.25">
      <c r="L66507" s="36"/>
      <c r="M66507" s="36"/>
      <c r="N66507" s="36"/>
    </row>
    <row r="66508" spans="12:14" x14ac:dyDescent="0.25">
      <c r="L66508" s="36"/>
      <c r="M66508" s="36"/>
      <c r="N66508" s="36"/>
    </row>
    <row r="66509" spans="12:14" x14ac:dyDescent="0.25">
      <c r="L66509" s="36"/>
      <c r="M66509" s="36"/>
      <c r="N66509" s="36"/>
    </row>
    <row r="66510" spans="12:14" x14ac:dyDescent="0.25">
      <c r="L66510" s="36"/>
      <c r="M66510" s="36"/>
      <c r="N66510" s="36"/>
    </row>
    <row r="66511" spans="12:14" x14ac:dyDescent="0.25">
      <c r="L66511" s="36"/>
      <c r="M66511" s="36"/>
      <c r="N66511" s="36"/>
    </row>
    <row r="66512" spans="12:14" x14ac:dyDescent="0.25">
      <c r="L66512" s="36"/>
      <c r="M66512" s="36"/>
      <c r="N66512" s="36"/>
    </row>
    <row r="66513" spans="12:14" x14ac:dyDescent="0.25">
      <c r="L66513" s="36"/>
      <c r="M66513" s="36"/>
      <c r="N66513" s="36"/>
    </row>
    <row r="66514" spans="12:14" x14ac:dyDescent="0.25">
      <c r="L66514" s="36"/>
      <c r="M66514" s="36"/>
      <c r="N66514" s="36"/>
    </row>
    <row r="66515" spans="12:14" x14ac:dyDescent="0.25">
      <c r="L66515" s="36"/>
      <c r="M66515" s="36"/>
      <c r="N66515" s="36"/>
    </row>
    <row r="66516" spans="12:14" x14ac:dyDescent="0.25">
      <c r="L66516" s="36"/>
      <c r="M66516" s="36"/>
      <c r="N66516" s="36"/>
    </row>
    <row r="66517" spans="12:14" x14ac:dyDescent="0.25">
      <c r="L66517" s="36"/>
      <c r="M66517" s="36"/>
      <c r="N66517" s="36"/>
    </row>
    <row r="66518" spans="12:14" x14ac:dyDescent="0.25">
      <c r="L66518" s="36"/>
      <c r="M66518" s="36"/>
      <c r="N66518" s="36"/>
    </row>
    <row r="66519" spans="12:14" x14ac:dyDescent="0.25">
      <c r="L66519" s="36"/>
      <c r="M66519" s="36"/>
      <c r="N66519" s="36"/>
    </row>
    <row r="66520" spans="12:14" x14ac:dyDescent="0.25">
      <c r="L66520" s="36"/>
      <c r="M66520" s="36"/>
      <c r="N66520" s="36"/>
    </row>
    <row r="66521" spans="12:14" x14ac:dyDescent="0.25">
      <c r="L66521" s="36"/>
      <c r="M66521" s="36"/>
      <c r="N66521" s="36"/>
    </row>
    <row r="66522" spans="12:14" x14ac:dyDescent="0.25">
      <c r="L66522" s="36"/>
      <c r="M66522" s="36"/>
      <c r="N66522" s="36"/>
    </row>
    <row r="66523" spans="12:14" x14ac:dyDescent="0.25">
      <c r="L66523" s="36"/>
      <c r="M66523" s="36"/>
      <c r="N66523" s="36"/>
    </row>
    <row r="66524" spans="12:14" x14ac:dyDescent="0.25">
      <c r="L66524" s="36"/>
      <c r="M66524" s="36"/>
      <c r="N66524" s="36"/>
    </row>
    <row r="66525" spans="12:14" x14ac:dyDescent="0.25">
      <c r="L66525" s="36"/>
      <c r="M66525" s="36"/>
      <c r="N66525" s="36"/>
    </row>
    <row r="66526" spans="12:14" x14ac:dyDescent="0.25">
      <c r="L66526" s="36"/>
      <c r="M66526" s="36"/>
      <c r="N66526" s="36"/>
    </row>
    <row r="66527" spans="12:14" x14ac:dyDescent="0.25">
      <c r="L66527" s="36"/>
      <c r="M66527" s="36"/>
      <c r="N66527" s="36"/>
    </row>
    <row r="66528" spans="12:14" x14ac:dyDescent="0.25">
      <c r="L66528" s="36"/>
      <c r="M66528" s="36"/>
      <c r="N66528" s="36"/>
    </row>
    <row r="66529" spans="12:14" x14ac:dyDescent="0.25">
      <c r="L66529" s="36"/>
      <c r="M66529" s="36"/>
      <c r="N66529" s="36"/>
    </row>
    <row r="66530" spans="12:14" x14ac:dyDescent="0.25">
      <c r="L66530" s="36"/>
      <c r="M66530" s="36"/>
      <c r="N66530" s="36"/>
    </row>
    <row r="66531" spans="12:14" x14ac:dyDescent="0.25">
      <c r="L66531" s="36"/>
      <c r="M66531" s="36"/>
      <c r="N66531" s="36"/>
    </row>
    <row r="66532" spans="12:14" x14ac:dyDescent="0.25">
      <c r="L66532" s="36"/>
      <c r="M66532" s="36"/>
      <c r="N66532" s="36"/>
    </row>
    <row r="66533" spans="12:14" x14ac:dyDescent="0.25">
      <c r="L66533" s="36"/>
      <c r="M66533" s="36"/>
      <c r="N66533" s="36"/>
    </row>
    <row r="66534" spans="12:14" x14ac:dyDescent="0.25">
      <c r="L66534" s="36"/>
      <c r="M66534" s="36"/>
      <c r="N66534" s="36"/>
    </row>
    <row r="66535" spans="12:14" x14ac:dyDescent="0.25">
      <c r="L66535" s="36"/>
      <c r="M66535" s="36"/>
      <c r="N66535" s="36"/>
    </row>
    <row r="66536" spans="12:14" x14ac:dyDescent="0.25">
      <c r="L66536" s="36"/>
      <c r="M66536" s="36"/>
      <c r="N66536" s="36"/>
    </row>
    <row r="66537" spans="12:14" x14ac:dyDescent="0.25">
      <c r="L66537" s="36"/>
      <c r="M66537" s="36"/>
      <c r="N66537" s="36"/>
    </row>
    <row r="66538" spans="12:14" x14ac:dyDescent="0.25">
      <c r="L66538" s="36"/>
      <c r="M66538" s="36"/>
      <c r="N66538" s="36"/>
    </row>
    <row r="66539" spans="12:14" x14ac:dyDescent="0.25">
      <c r="L66539" s="36"/>
      <c r="M66539" s="36"/>
      <c r="N66539" s="36"/>
    </row>
    <row r="66540" spans="12:14" x14ac:dyDescent="0.25">
      <c r="L66540" s="36"/>
      <c r="M66540" s="36"/>
      <c r="N66540" s="36"/>
    </row>
    <row r="66541" spans="12:14" x14ac:dyDescent="0.25">
      <c r="L66541" s="36"/>
      <c r="M66541" s="36"/>
      <c r="N66541" s="36"/>
    </row>
    <row r="66542" spans="12:14" x14ac:dyDescent="0.25">
      <c r="L66542" s="36"/>
      <c r="M66542" s="36"/>
      <c r="N66542" s="36"/>
    </row>
    <row r="66543" spans="12:14" x14ac:dyDescent="0.25">
      <c r="L66543" s="36"/>
      <c r="M66543" s="36"/>
      <c r="N66543" s="36"/>
    </row>
    <row r="66544" spans="12:14" x14ac:dyDescent="0.25">
      <c r="L66544" s="36"/>
      <c r="M66544" s="36"/>
      <c r="N66544" s="36"/>
    </row>
    <row r="66545" spans="12:14" x14ac:dyDescent="0.25">
      <c r="L66545" s="36"/>
      <c r="M66545" s="36"/>
      <c r="N66545" s="36"/>
    </row>
    <row r="66546" spans="12:14" x14ac:dyDescent="0.25">
      <c r="L66546" s="36"/>
      <c r="M66546" s="36"/>
      <c r="N66546" s="36"/>
    </row>
    <row r="66547" spans="12:14" x14ac:dyDescent="0.25">
      <c r="L66547" s="36"/>
      <c r="M66547" s="36"/>
      <c r="N66547" s="36"/>
    </row>
    <row r="66548" spans="12:14" x14ac:dyDescent="0.25">
      <c r="L66548" s="36"/>
      <c r="M66548" s="36"/>
      <c r="N66548" s="36"/>
    </row>
    <row r="66549" spans="12:14" x14ac:dyDescent="0.25">
      <c r="L66549" s="36"/>
      <c r="M66549" s="36"/>
      <c r="N66549" s="36"/>
    </row>
    <row r="66550" spans="12:14" x14ac:dyDescent="0.25">
      <c r="L66550" s="36"/>
      <c r="M66550" s="36"/>
      <c r="N66550" s="36"/>
    </row>
    <row r="66551" spans="12:14" x14ac:dyDescent="0.25">
      <c r="L66551" s="36"/>
      <c r="M66551" s="36"/>
      <c r="N66551" s="36"/>
    </row>
    <row r="66552" spans="12:14" x14ac:dyDescent="0.25">
      <c r="L66552" s="36"/>
      <c r="M66552" s="36"/>
      <c r="N66552" s="36"/>
    </row>
    <row r="66553" spans="12:14" x14ac:dyDescent="0.25">
      <c r="L66553" s="36"/>
      <c r="M66553" s="36"/>
      <c r="N66553" s="36"/>
    </row>
    <row r="66554" spans="12:14" x14ac:dyDescent="0.25">
      <c r="L66554" s="36"/>
      <c r="M66554" s="36"/>
      <c r="N66554" s="36"/>
    </row>
    <row r="66555" spans="12:14" x14ac:dyDescent="0.25">
      <c r="L66555" s="36"/>
      <c r="M66555" s="36"/>
      <c r="N66555" s="36"/>
    </row>
    <row r="66556" spans="12:14" x14ac:dyDescent="0.25">
      <c r="L66556" s="36"/>
      <c r="M66556" s="36"/>
      <c r="N66556" s="36"/>
    </row>
    <row r="66557" spans="12:14" x14ac:dyDescent="0.25">
      <c r="L66557" s="36"/>
      <c r="M66557" s="36"/>
      <c r="N66557" s="36"/>
    </row>
    <row r="66558" spans="12:14" x14ac:dyDescent="0.25">
      <c r="L66558" s="36"/>
      <c r="M66558" s="36"/>
      <c r="N66558" s="36"/>
    </row>
    <row r="66559" spans="12:14" x14ac:dyDescent="0.25">
      <c r="L66559" s="36"/>
      <c r="M66559" s="36"/>
      <c r="N66559" s="36"/>
    </row>
    <row r="66560" spans="12:14" x14ac:dyDescent="0.25">
      <c r="L66560" s="36"/>
      <c r="M66560" s="36"/>
      <c r="N66560" s="36"/>
    </row>
    <row r="66561" spans="12:14" x14ac:dyDescent="0.25">
      <c r="L66561" s="36"/>
      <c r="M66561" s="36"/>
      <c r="N66561" s="36"/>
    </row>
    <row r="66562" spans="12:14" x14ac:dyDescent="0.25">
      <c r="L66562" s="36"/>
      <c r="M66562" s="36"/>
      <c r="N66562" s="36"/>
    </row>
    <row r="66563" spans="12:14" x14ac:dyDescent="0.25">
      <c r="L66563" s="36"/>
      <c r="M66563" s="36"/>
      <c r="N66563" s="36"/>
    </row>
    <row r="66564" spans="12:14" x14ac:dyDescent="0.25">
      <c r="L66564" s="36"/>
      <c r="M66564" s="36"/>
      <c r="N66564" s="36"/>
    </row>
    <row r="66565" spans="12:14" x14ac:dyDescent="0.25">
      <c r="L66565" s="36"/>
      <c r="M66565" s="36"/>
      <c r="N66565" s="36"/>
    </row>
    <row r="66566" spans="12:14" x14ac:dyDescent="0.25">
      <c r="L66566" s="36"/>
      <c r="M66566" s="36"/>
      <c r="N66566" s="36"/>
    </row>
    <row r="66567" spans="12:14" x14ac:dyDescent="0.25">
      <c r="L66567" s="36"/>
      <c r="M66567" s="36"/>
      <c r="N66567" s="36"/>
    </row>
    <row r="66568" spans="12:14" x14ac:dyDescent="0.25">
      <c r="L66568" s="36"/>
      <c r="M66568" s="36"/>
      <c r="N66568" s="36"/>
    </row>
    <row r="66569" spans="12:14" x14ac:dyDescent="0.25">
      <c r="L66569" s="36"/>
      <c r="M66569" s="36"/>
      <c r="N66569" s="36"/>
    </row>
    <row r="66570" spans="12:14" x14ac:dyDescent="0.25">
      <c r="L66570" s="36"/>
      <c r="M66570" s="36"/>
      <c r="N66570" s="36"/>
    </row>
    <row r="66571" spans="12:14" x14ac:dyDescent="0.25">
      <c r="L66571" s="36"/>
      <c r="M66571" s="36"/>
      <c r="N66571" s="36"/>
    </row>
    <row r="66572" spans="12:14" x14ac:dyDescent="0.25">
      <c r="L66572" s="36"/>
      <c r="M66572" s="36"/>
      <c r="N66572" s="36"/>
    </row>
    <row r="66573" spans="12:14" x14ac:dyDescent="0.25">
      <c r="L66573" s="36"/>
      <c r="M66573" s="36"/>
      <c r="N66573" s="36"/>
    </row>
    <row r="66574" spans="12:14" x14ac:dyDescent="0.25">
      <c r="L66574" s="36"/>
      <c r="M66574" s="36"/>
      <c r="N66574" s="36"/>
    </row>
    <row r="66575" spans="12:14" x14ac:dyDescent="0.25">
      <c r="L66575" s="36"/>
      <c r="M66575" s="36"/>
      <c r="N66575" s="36"/>
    </row>
    <row r="66576" spans="12:14" x14ac:dyDescent="0.25">
      <c r="L66576" s="36"/>
      <c r="M66576" s="36"/>
      <c r="N66576" s="36"/>
    </row>
    <row r="66577" spans="12:14" x14ac:dyDescent="0.25">
      <c r="L66577" s="36"/>
      <c r="M66577" s="36"/>
      <c r="N66577" s="36"/>
    </row>
    <row r="66578" spans="12:14" x14ac:dyDescent="0.25">
      <c r="L66578" s="36"/>
      <c r="M66578" s="36"/>
      <c r="N66578" s="36"/>
    </row>
    <row r="66579" spans="12:14" x14ac:dyDescent="0.25">
      <c r="L66579" s="36"/>
      <c r="M66579" s="36"/>
      <c r="N66579" s="36"/>
    </row>
    <row r="66580" spans="12:14" x14ac:dyDescent="0.25">
      <c r="L66580" s="36"/>
      <c r="M66580" s="36"/>
      <c r="N66580" s="36"/>
    </row>
    <row r="66581" spans="12:14" x14ac:dyDescent="0.25">
      <c r="L66581" s="36"/>
      <c r="M66581" s="36"/>
      <c r="N66581" s="36"/>
    </row>
    <row r="66582" spans="12:14" x14ac:dyDescent="0.25">
      <c r="L66582" s="36"/>
      <c r="M66582" s="36"/>
      <c r="N66582" s="36"/>
    </row>
    <row r="66583" spans="12:14" x14ac:dyDescent="0.25">
      <c r="L66583" s="36"/>
      <c r="M66583" s="36"/>
      <c r="N66583" s="36"/>
    </row>
    <row r="66584" spans="12:14" x14ac:dyDescent="0.25">
      <c r="L66584" s="36"/>
      <c r="M66584" s="36"/>
      <c r="N66584" s="36"/>
    </row>
    <row r="66585" spans="12:14" x14ac:dyDescent="0.25">
      <c r="L66585" s="36"/>
      <c r="M66585" s="36"/>
      <c r="N66585" s="36"/>
    </row>
    <row r="66586" spans="12:14" x14ac:dyDescent="0.25">
      <c r="L66586" s="36"/>
      <c r="M66586" s="36"/>
      <c r="N66586" s="36"/>
    </row>
    <row r="66587" spans="12:14" x14ac:dyDescent="0.25">
      <c r="L66587" s="36"/>
      <c r="M66587" s="36"/>
      <c r="N66587" s="36"/>
    </row>
    <row r="66588" spans="12:14" x14ac:dyDescent="0.25">
      <c r="L66588" s="36"/>
      <c r="M66588" s="36"/>
      <c r="N66588" s="36"/>
    </row>
    <row r="66589" spans="12:14" x14ac:dyDescent="0.25">
      <c r="L66589" s="36"/>
      <c r="M66589" s="36"/>
      <c r="N66589" s="36"/>
    </row>
    <row r="66590" spans="12:14" x14ac:dyDescent="0.25">
      <c r="L66590" s="36"/>
      <c r="M66590" s="36"/>
      <c r="N66590" s="36"/>
    </row>
    <row r="66591" spans="12:14" x14ac:dyDescent="0.25">
      <c r="L66591" s="36"/>
      <c r="M66591" s="36"/>
      <c r="N66591" s="36"/>
    </row>
    <row r="66592" spans="12:14" x14ac:dyDescent="0.25">
      <c r="L66592" s="36"/>
      <c r="M66592" s="36"/>
      <c r="N66592" s="36"/>
    </row>
    <row r="66593" spans="12:14" x14ac:dyDescent="0.25">
      <c r="L66593" s="36"/>
      <c r="M66593" s="36"/>
      <c r="N66593" s="36"/>
    </row>
    <row r="66594" spans="12:14" x14ac:dyDescent="0.25">
      <c r="L66594" s="36"/>
      <c r="M66594" s="36"/>
      <c r="N66594" s="36"/>
    </row>
    <row r="66595" spans="12:14" x14ac:dyDescent="0.25">
      <c r="L66595" s="36"/>
      <c r="M66595" s="36"/>
      <c r="N66595" s="36"/>
    </row>
    <row r="66596" spans="12:14" x14ac:dyDescent="0.25">
      <c r="L66596" s="36"/>
      <c r="M66596" s="36"/>
      <c r="N66596" s="36"/>
    </row>
    <row r="66597" spans="12:14" x14ac:dyDescent="0.25">
      <c r="L66597" s="36"/>
      <c r="M66597" s="36"/>
      <c r="N66597" s="36"/>
    </row>
    <row r="66598" spans="12:14" x14ac:dyDescent="0.25">
      <c r="L66598" s="36"/>
      <c r="M66598" s="36"/>
      <c r="N66598" s="36"/>
    </row>
    <row r="66599" spans="12:14" x14ac:dyDescent="0.25">
      <c r="L66599" s="36"/>
      <c r="M66599" s="36"/>
      <c r="N66599" s="36"/>
    </row>
    <row r="66600" spans="12:14" x14ac:dyDescent="0.25">
      <c r="L66600" s="36"/>
      <c r="M66600" s="36"/>
      <c r="N66600" s="36"/>
    </row>
    <row r="66601" spans="12:14" x14ac:dyDescent="0.25">
      <c r="L66601" s="36"/>
      <c r="M66601" s="36"/>
      <c r="N66601" s="36"/>
    </row>
    <row r="66602" spans="12:14" x14ac:dyDescent="0.25">
      <c r="L66602" s="36"/>
      <c r="M66602" s="36"/>
      <c r="N66602" s="36"/>
    </row>
    <row r="66603" spans="12:14" x14ac:dyDescent="0.25">
      <c r="L66603" s="36"/>
      <c r="M66603" s="36"/>
      <c r="N66603" s="36"/>
    </row>
    <row r="66604" spans="12:14" x14ac:dyDescent="0.25">
      <c r="L66604" s="36"/>
      <c r="M66604" s="36"/>
      <c r="N66604" s="36"/>
    </row>
    <row r="66605" spans="12:14" x14ac:dyDescent="0.25">
      <c r="L66605" s="36"/>
      <c r="M66605" s="36"/>
      <c r="N66605" s="36"/>
    </row>
    <row r="66606" spans="12:14" x14ac:dyDescent="0.25">
      <c r="L66606" s="36"/>
      <c r="M66606" s="36"/>
      <c r="N66606" s="36"/>
    </row>
    <row r="66607" spans="12:14" x14ac:dyDescent="0.25">
      <c r="L66607" s="36"/>
      <c r="M66607" s="36"/>
      <c r="N66607" s="36"/>
    </row>
    <row r="66608" spans="12:14" x14ac:dyDescent="0.25">
      <c r="L66608" s="36"/>
      <c r="M66608" s="36"/>
      <c r="N66608" s="36"/>
    </row>
    <row r="66609" spans="12:14" x14ac:dyDescent="0.25">
      <c r="L66609" s="36"/>
      <c r="M66609" s="36"/>
      <c r="N66609" s="36"/>
    </row>
    <row r="66610" spans="12:14" x14ac:dyDescent="0.25">
      <c r="L66610" s="36"/>
      <c r="M66610" s="36"/>
      <c r="N66610" s="36"/>
    </row>
    <row r="66611" spans="12:14" x14ac:dyDescent="0.25">
      <c r="L66611" s="36"/>
      <c r="M66611" s="36"/>
      <c r="N66611" s="36"/>
    </row>
    <row r="66612" spans="12:14" x14ac:dyDescent="0.25">
      <c r="L66612" s="36"/>
      <c r="M66612" s="36"/>
      <c r="N66612" s="36"/>
    </row>
    <row r="66613" spans="12:14" x14ac:dyDescent="0.25">
      <c r="L66613" s="36"/>
      <c r="M66613" s="36"/>
      <c r="N66613" s="36"/>
    </row>
    <row r="66614" spans="12:14" x14ac:dyDescent="0.25">
      <c r="L66614" s="36"/>
      <c r="M66614" s="36"/>
      <c r="N66614" s="36"/>
    </row>
    <row r="66615" spans="12:14" x14ac:dyDescent="0.25">
      <c r="L66615" s="36"/>
      <c r="M66615" s="36"/>
      <c r="N66615" s="36"/>
    </row>
    <row r="66616" spans="12:14" x14ac:dyDescent="0.25">
      <c r="L66616" s="36"/>
      <c r="M66616" s="36"/>
      <c r="N66616" s="36"/>
    </row>
    <row r="66617" spans="12:14" x14ac:dyDescent="0.25">
      <c r="L66617" s="36"/>
      <c r="M66617" s="36"/>
      <c r="N66617" s="36"/>
    </row>
    <row r="66618" spans="12:14" x14ac:dyDescent="0.25">
      <c r="L66618" s="36"/>
      <c r="M66618" s="36"/>
      <c r="N66618" s="36"/>
    </row>
    <row r="66619" spans="12:14" x14ac:dyDescent="0.25">
      <c r="L66619" s="36"/>
      <c r="M66619" s="36"/>
      <c r="N66619" s="36"/>
    </row>
    <row r="66620" spans="12:14" x14ac:dyDescent="0.25">
      <c r="L66620" s="36"/>
      <c r="M66620" s="36"/>
      <c r="N66620" s="36"/>
    </row>
    <row r="66621" spans="12:14" x14ac:dyDescent="0.25">
      <c r="L66621" s="36"/>
      <c r="M66621" s="36"/>
      <c r="N66621" s="36"/>
    </row>
    <row r="66622" spans="12:14" x14ac:dyDescent="0.25">
      <c r="L66622" s="36"/>
      <c r="M66622" s="36"/>
      <c r="N66622" s="36"/>
    </row>
    <row r="66623" spans="12:14" x14ac:dyDescent="0.25">
      <c r="L66623" s="36"/>
      <c r="M66623" s="36"/>
      <c r="N66623" s="36"/>
    </row>
    <row r="66624" spans="12:14" x14ac:dyDescent="0.25">
      <c r="L66624" s="36"/>
      <c r="M66624" s="36"/>
      <c r="N66624" s="36"/>
    </row>
    <row r="66625" spans="12:14" x14ac:dyDescent="0.25">
      <c r="L66625" s="36"/>
      <c r="M66625" s="36"/>
      <c r="N66625" s="36"/>
    </row>
    <row r="66626" spans="12:14" x14ac:dyDescent="0.25">
      <c r="L66626" s="36"/>
      <c r="M66626" s="36"/>
      <c r="N66626" s="36"/>
    </row>
    <row r="66627" spans="12:14" x14ac:dyDescent="0.25">
      <c r="L66627" s="36"/>
      <c r="M66627" s="36"/>
      <c r="N66627" s="36"/>
    </row>
    <row r="66628" spans="12:14" x14ac:dyDescent="0.25">
      <c r="L66628" s="36"/>
      <c r="M66628" s="36"/>
      <c r="N66628" s="36"/>
    </row>
    <row r="66629" spans="12:14" x14ac:dyDescent="0.25">
      <c r="L66629" s="36"/>
      <c r="M66629" s="36"/>
      <c r="N66629" s="36"/>
    </row>
    <row r="66630" spans="12:14" x14ac:dyDescent="0.25">
      <c r="L66630" s="36"/>
      <c r="M66630" s="36"/>
      <c r="N66630" s="36"/>
    </row>
    <row r="66631" spans="12:14" x14ac:dyDescent="0.25">
      <c r="L66631" s="36"/>
      <c r="M66631" s="36"/>
      <c r="N66631" s="36"/>
    </row>
    <row r="66632" spans="12:14" x14ac:dyDescent="0.25">
      <c r="L66632" s="36"/>
      <c r="M66632" s="36"/>
      <c r="N66632" s="36"/>
    </row>
    <row r="66633" spans="12:14" x14ac:dyDescent="0.25">
      <c r="L66633" s="36"/>
      <c r="M66633" s="36"/>
      <c r="N66633" s="36"/>
    </row>
    <row r="66634" spans="12:14" x14ac:dyDescent="0.25">
      <c r="L66634" s="36"/>
      <c r="M66634" s="36"/>
      <c r="N66634" s="36"/>
    </row>
    <row r="66635" spans="12:14" x14ac:dyDescent="0.25">
      <c r="L66635" s="36"/>
      <c r="M66635" s="36"/>
      <c r="N66635" s="36"/>
    </row>
    <row r="66636" spans="12:14" x14ac:dyDescent="0.25">
      <c r="L66636" s="36"/>
      <c r="M66636" s="36"/>
      <c r="N66636" s="36"/>
    </row>
    <row r="66637" spans="12:14" x14ac:dyDescent="0.25">
      <c r="L66637" s="36"/>
      <c r="M66637" s="36"/>
      <c r="N66637" s="36"/>
    </row>
    <row r="66638" spans="12:14" x14ac:dyDescent="0.25">
      <c r="L66638" s="36"/>
      <c r="M66638" s="36"/>
      <c r="N66638" s="36"/>
    </row>
    <row r="66639" spans="12:14" x14ac:dyDescent="0.25">
      <c r="L66639" s="36"/>
      <c r="M66639" s="36"/>
      <c r="N66639" s="36"/>
    </row>
    <row r="66640" spans="12:14" x14ac:dyDescent="0.25">
      <c r="L66640" s="36"/>
      <c r="M66640" s="36"/>
      <c r="N66640" s="36"/>
    </row>
    <row r="66641" spans="12:14" x14ac:dyDescent="0.25">
      <c r="L66641" s="36"/>
      <c r="M66641" s="36"/>
      <c r="N66641" s="36"/>
    </row>
    <row r="66642" spans="12:14" x14ac:dyDescent="0.25">
      <c r="L66642" s="36"/>
      <c r="M66642" s="36"/>
      <c r="N66642" s="36"/>
    </row>
    <row r="66643" spans="12:14" x14ac:dyDescent="0.25">
      <c r="L66643" s="36"/>
      <c r="M66643" s="36"/>
      <c r="N66643" s="36"/>
    </row>
    <row r="66644" spans="12:14" x14ac:dyDescent="0.25">
      <c r="L66644" s="36"/>
      <c r="M66644" s="36"/>
      <c r="N66644" s="36"/>
    </row>
    <row r="66645" spans="12:14" x14ac:dyDescent="0.25">
      <c r="L66645" s="36"/>
      <c r="M66645" s="36"/>
      <c r="N66645" s="36"/>
    </row>
    <row r="66646" spans="12:14" x14ac:dyDescent="0.25">
      <c r="L66646" s="36"/>
      <c r="M66646" s="36"/>
      <c r="N66646" s="36"/>
    </row>
    <row r="66647" spans="12:14" x14ac:dyDescent="0.25">
      <c r="L66647" s="36"/>
      <c r="M66647" s="36"/>
      <c r="N66647" s="36"/>
    </row>
    <row r="66648" spans="12:14" x14ac:dyDescent="0.25">
      <c r="L66648" s="36"/>
      <c r="M66648" s="36"/>
      <c r="N66648" s="36"/>
    </row>
    <row r="66649" spans="12:14" x14ac:dyDescent="0.25">
      <c r="L66649" s="36"/>
      <c r="M66649" s="36"/>
      <c r="N66649" s="36"/>
    </row>
    <row r="66650" spans="12:14" x14ac:dyDescent="0.25">
      <c r="L66650" s="36"/>
      <c r="M66650" s="36"/>
      <c r="N66650" s="36"/>
    </row>
    <row r="66651" spans="12:14" x14ac:dyDescent="0.25">
      <c r="L66651" s="36"/>
      <c r="M66651" s="36"/>
      <c r="N66651" s="36"/>
    </row>
    <row r="66652" spans="12:14" x14ac:dyDescent="0.25">
      <c r="L66652" s="36"/>
      <c r="M66652" s="36"/>
      <c r="N66652" s="36"/>
    </row>
    <row r="66653" spans="12:14" x14ac:dyDescent="0.25">
      <c r="L66653" s="36"/>
      <c r="M66653" s="36"/>
      <c r="N66653" s="36"/>
    </row>
    <row r="66654" spans="12:14" x14ac:dyDescent="0.25">
      <c r="L66654" s="36"/>
      <c r="M66654" s="36"/>
      <c r="N66654" s="36"/>
    </row>
    <row r="66655" spans="12:14" x14ac:dyDescent="0.25">
      <c r="L66655" s="36"/>
      <c r="M66655" s="36"/>
      <c r="N66655" s="36"/>
    </row>
    <row r="66656" spans="12:14" x14ac:dyDescent="0.25">
      <c r="L66656" s="36"/>
      <c r="M66656" s="36"/>
      <c r="N66656" s="36"/>
    </row>
    <row r="66657" spans="12:14" x14ac:dyDescent="0.25">
      <c r="L66657" s="36"/>
      <c r="M66657" s="36"/>
      <c r="N66657" s="36"/>
    </row>
    <row r="66658" spans="12:14" x14ac:dyDescent="0.25">
      <c r="L66658" s="36"/>
      <c r="M66658" s="36"/>
      <c r="N66658" s="36"/>
    </row>
    <row r="66659" spans="12:14" x14ac:dyDescent="0.25">
      <c r="L66659" s="36"/>
      <c r="M66659" s="36"/>
      <c r="N66659" s="36"/>
    </row>
    <row r="66660" spans="12:14" x14ac:dyDescent="0.25">
      <c r="L66660" s="36"/>
      <c r="M66660" s="36"/>
      <c r="N66660" s="36"/>
    </row>
    <row r="66661" spans="12:14" x14ac:dyDescent="0.25">
      <c r="L66661" s="36"/>
      <c r="M66661" s="36"/>
      <c r="N66661" s="36"/>
    </row>
    <row r="66662" spans="12:14" x14ac:dyDescent="0.25">
      <c r="L66662" s="36"/>
      <c r="M66662" s="36"/>
      <c r="N66662" s="36"/>
    </row>
    <row r="66663" spans="12:14" x14ac:dyDescent="0.25">
      <c r="L66663" s="36"/>
      <c r="M66663" s="36"/>
      <c r="N66663" s="36"/>
    </row>
    <row r="66664" spans="12:14" x14ac:dyDescent="0.25">
      <c r="L66664" s="36"/>
      <c r="M66664" s="36"/>
      <c r="N66664" s="36"/>
    </row>
    <row r="66665" spans="12:14" x14ac:dyDescent="0.25">
      <c r="L66665" s="36"/>
      <c r="M66665" s="36"/>
      <c r="N66665" s="36"/>
    </row>
    <row r="66666" spans="12:14" x14ac:dyDescent="0.25">
      <c r="L66666" s="36"/>
      <c r="M66666" s="36"/>
      <c r="N66666" s="36"/>
    </row>
    <row r="66667" spans="12:14" x14ac:dyDescent="0.25">
      <c r="L66667" s="36"/>
      <c r="M66667" s="36"/>
      <c r="N66667" s="36"/>
    </row>
    <row r="66668" spans="12:14" x14ac:dyDescent="0.25">
      <c r="L66668" s="36"/>
      <c r="M66668" s="36"/>
      <c r="N66668" s="36"/>
    </row>
    <row r="66669" spans="12:14" x14ac:dyDescent="0.25">
      <c r="L66669" s="36"/>
      <c r="M66669" s="36"/>
      <c r="N66669" s="36"/>
    </row>
    <row r="66670" spans="12:14" x14ac:dyDescent="0.25">
      <c r="L66670" s="36"/>
      <c r="M66670" s="36"/>
      <c r="N66670" s="36"/>
    </row>
    <row r="66671" spans="12:14" x14ac:dyDescent="0.25">
      <c r="L66671" s="36"/>
      <c r="M66671" s="36"/>
      <c r="N66671" s="36"/>
    </row>
    <row r="66672" spans="12:14" x14ac:dyDescent="0.25">
      <c r="L66672" s="36"/>
      <c r="M66672" s="36"/>
      <c r="N66672" s="36"/>
    </row>
    <row r="66673" spans="12:14" x14ac:dyDescent="0.25">
      <c r="L66673" s="36"/>
      <c r="M66673" s="36"/>
      <c r="N66673" s="36"/>
    </row>
    <row r="66674" spans="12:14" x14ac:dyDescent="0.25">
      <c r="L66674" s="36"/>
      <c r="M66674" s="36"/>
      <c r="N66674" s="36"/>
    </row>
    <row r="66675" spans="12:14" x14ac:dyDescent="0.25">
      <c r="L66675" s="36"/>
      <c r="M66675" s="36"/>
      <c r="N66675" s="36"/>
    </row>
    <row r="66676" spans="12:14" x14ac:dyDescent="0.25">
      <c r="L66676" s="36"/>
      <c r="M66676" s="36"/>
      <c r="N66676" s="36"/>
    </row>
    <row r="66677" spans="12:14" x14ac:dyDescent="0.25">
      <c r="L66677" s="36"/>
      <c r="M66677" s="36"/>
      <c r="N66677" s="36"/>
    </row>
    <row r="66678" spans="12:14" x14ac:dyDescent="0.25">
      <c r="L66678" s="36"/>
      <c r="M66678" s="36"/>
      <c r="N66678" s="36"/>
    </row>
    <row r="66679" spans="12:14" x14ac:dyDescent="0.25">
      <c r="L66679" s="36"/>
      <c r="M66679" s="36"/>
      <c r="N66679" s="36"/>
    </row>
    <row r="66680" spans="12:14" x14ac:dyDescent="0.25">
      <c r="L66680" s="36"/>
      <c r="M66680" s="36"/>
      <c r="N66680" s="36"/>
    </row>
    <row r="66681" spans="12:14" x14ac:dyDescent="0.25">
      <c r="L66681" s="36"/>
      <c r="M66681" s="36"/>
      <c r="N66681" s="36"/>
    </row>
    <row r="66682" spans="12:14" x14ac:dyDescent="0.25">
      <c r="L66682" s="36"/>
      <c r="M66682" s="36"/>
      <c r="N66682" s="36"/>
    </row>
    <row r="66683" spans="12:14" x14ac:dyDescent="0.25">
      <c r="L66683" s="36"/>
      <c r="M66683" s="36"/>
      <c r="N66683" s="36"/>
    </row>
    <row r="66684" spans="12:14" x14ac:dyDescent="0.25">
      <c r="L66684" s="36"/>
      <c r="M66684" s="36"/>
      <c r="N66684" s="36"/>
    </row>
    <row r="66685" spans="12:14" x14ac:dyDescent="0.25">
      <c r="L66685" s="36"/>
      <c r="M66685" s="36"/>
      <c r="N66685" s="36"/>
    </row>
    <row r="66686" spans="12:14" x14ac:dyDescent="0.25">
      <c r="L66686" s="36"/>
      <c r="M66686" s="36"/>
      <c r="N66686" s="36"/>
    </row>
    <row r="66687" spans="12:14" x14ac:dyDescent="0.25">
      <c r="L66687" s="36"/>
      <c r="M66687" s="36"/>
      <c r="N66687" s="36"/>
    </row>
    <row r="66688" spans="12:14" x14ac:dyDescent="0.25">
      <c r="L66688" s="36"/>
      <c r="M66688" s="36"/>
      <c r="N66688" s="36"/>
    </row>
    <row r="66689" spans="12:14" x14ac:dyDescent="0.25">
      <c r="L66689" s="36"/>
      <c r="M66689" s="36"/>
      <c r="N66689" s="36"/>
    </row>
    <row r="66690" spans="12:14" x14ac:dyDescent="0.25">
      <c r="L66690" s="36"/>
      <c r="M66690" s="36"/>
      <c r="N66690" s="36"/>
    </row>
    <row r="66691" spans="12:14" x14ac:dyDescent="0.25">
      <c r="L66691" s="36"/>
      <c r="M66691" s="36"/>
      <c r="N66691" s="36"/>
    </row>
    <row r="66692" spans="12:14" x14ac:dyDescent="0.25">
      <c r="L66692" s="36"/>
      <c r="M66692" s="36"/>
      <c r="N66692" s="36"/>
    </row>
    <row r="66693" spans="12:14" x14ac:dyDescent="0.25">
      <c r="L66693" s="36"/>
      <c r="M66693" s="36"/>
      <c r="N66693" s="36"/>
    </row>
    <row r="66694" spans="12:14" x14ac:dyDescent="0.25">
      <c r="L66694" s="36"/>
      <c r="M66694" s="36"/>
      <c r="N66694" s="36"/>
    </row>
    <row r="66695" spans="12:14" x14ac:dyDescent="0.25">
      <c r="L66695" s="36"/>
      <c r="M66695" s="36"/>
      <c r="N66695" s="36"/>
    </row>
    <row r="66696" spans="12:14" x14ac:dyDescent="0.25">
      <c r="L66696" s="36"/>
      <c r="M66696" s="36"/>
      <c r="N66696" s="36"/>
    </row>
    <row r="66697" spans="12:14" x14ac:dyDescent="0.25">
      <c r="L66697" s="36"/>
      <c r="M66697" s="36"/>
      <c r="N66697" s="36"/>
    </row>
    <row r="66698" spans="12:14" x14ac:dyDescent="0.25">
      <c r="L66698" s="36"/>
      <c r="M66698" s="36"/>
      <c r="N66698" s="36"/>
    </row>
    <row r="66699" spans="12:14" x14ac:dyDescent="0.25">
      <c r="L66699" s="36"/>
      <c r="M66699" s="36"/>
      <c r="N66699" s="36"/>
    </row>
    <row r="66700" spans="12:14" x14ac:dyDescent="0.25">
      <c r="L66700" s="36"/>
      <c r="M66700" s="36"/>
      <c r="N66700" s="36"/>
    </row>
    <row r="66701" spans="12:14" x14ac:dyDescent="0.25">
      <c r="L66701" s="36"/>
      <c r="M66701" s="36"/>
      <c r="N66701" s="36"/>
    </row>
    <row r="66702" spans="12:14" x14ac:dyDescent="0.25">
      <c r="L66702" s="36"/>
      <c r="M66702" s="36"/>
      <c r="N66702" s="36"/>
    </row>
    <row r="66703" spans="12:14" x14ac:dyDescent="0.25">
      <c r="L66703" s="36"/>
      <c r="M66703" s="36"/>
      <c r="N66703" s="36"/>
    </row>
    <row r="66704" spans="12:14" x14ac:dyDescent="0.25">
      <c r="L66704" s="36"/>
      <c r="M66704" s="36"/>
      <c r="N66704" s="36"/>
    </row>
    <row r="66705" spans="12:14" x14ac:dyDescent="0.25">
      <c r="L66705" s="36"/>
      <c r="M66705" s="36"/>
      <c r="N66705" s="36"/>
    </row>
    <row r="66706" spans="12:14" x14ac:dyDescent="0.25">
      <c r="L66706" s="36"/>
      <c r="M66706" s="36"/>
      <c r="N66706" s="36"/>
    </row>
    <row r="66707" spans="12:14" x14ac:dyDescent="0.25">
      <c r="L66707" s="36"/>
      <c r="M66707" s="36"/>
      <c r="N66707" s="36"/>
    </row>
    <row r="66708" spans="12:14" x14ac:dyDescent="0.25">
      <c r="L66708" s="36"/>
      <c r="M66708" s="36"/>
      <c r="N66708" s="36"/>
    </row>
    <row r="66709" spans="12:14" x14ac:dyDescent="0.25">
      <c r="L66709" s="36"/>
      <c r="M66709" s="36"/>
      <c r="N66709" s="36"/>
    </row>
    <row r="66710" spans="12:14" x14ac:dyDescent="0.25">
      <c r="L66710" s="36"/>
      <c r="M66710" s="36"/>
      <c r="N66710" s="36"/>
    </row>
    <row r="66711" spans="12:14" x14ac:dyDescent="0.25">
      <c r="L66711" s="36"/>
      <c r="M66711" s="36"/>
      <c r="N66711" s="36"/>
    </row>
    <row r="66712" spans="12:14" x14ac:dyDescent="0.25">
      <c r="L66712" s="36"/>
      <c r="M66712" s="36"/>
      <c r="N66712" s="36"/>
    </row>
    <row r="66713" spans="12:14" x14ac:dyDescent="0.25">
      <c r="L66713" s="36"/>
      <c r="M66713" s="36"/>
      <c r="N66713" s="36"/>
    </row>
    <row r="66714" spans="12:14" x14ac:dyDescent="0.25">
      <c r="L66714" s="36"/>
      <c r="M66714" s="36"/>
      <c r="N66714" s="36"/>
    </row>
    <row r="66715" spans="12:14" x14ac:dyDescent="0.25">
      <c r="L66715" s="36"/>
      <c r="M66715" s="36"/>
      <c r="N66715" s="36"/>
    </row>
    <row r="66716" spans="12:14" x14ac:dyDescent="0.25">
      <c r="L66716" s="36"/>
      <c r="M66716" s="36"/>
      <c r="N66716" s="36"/>
    </row>
    <row r="66717" spans="12:14" x14ac:dyDescent="0.25">
      <c r="L66717" s="36"/>
      <c r="M66717" s="36"/>
      <c r="N66717" s="36"/>
    </row>
    <row r="66718" spans="12:14" x14ac:dyDescent="0.25">
      <c r="L66718" s="36"/>
      <c r="M66718" s="36"/>
      <c r="N66718" s="36"/>
    </row>
    <row r="66719" spans="12:14" x14ac:dyDescent="0.25">
      <c r="L66719" s="36"/>
      <c r="M66719" s="36"/>
      <c r="N66719" s="36"/>
    </row>
    <row r="66720" spans="12:14" x14ac:dyDescent="0.25">
      <c r="L66720" s="36"/>
      <c r="M66720" s="36"/>
      <c r="N66720" s="36"/>
    </row>
    <row r="66721" spans="12:14" x14ac:dyDescent="0.25">
      <c r="L66721" s="36"/>
      <c r="M66721" s="36"/>
      <c r="N66721" s="36"/>
    </row>
    <row r="66722" spans="12:14" x14ac:dyDescent="0.25">
      <c r="L66722" s="36"/>
      <c r="M66722" s="36"/>
      <c r="N66722" s="36"/>
    </row>
    <row r="66723" spans="12:14" x14ac:dyDescent="0.25">
      <c r="L66723" s="36"/>
      <c r="M66723" s="36"/>
      <c r="N66723" s="36"/>
    </row>
    <row r="66724" spans="12:14" x14ac:dyDescent="0.25">
      <c r="L66724" s="36"/>
      <c r="M66724" s="36"/>
      <c r="N66724" s="36"/>
    </row>
    <row r="66725" spans="12:14" x14ac:dyDescent="0.25">
      <c r="L66725" s="36"/>
      <c r="M66725" s="36"/>
      <c r="N66725" s="36"/>
    </row>
    <row r="66726" spans="12:14" x14ac:dyDescent="0.25">
      <c r="L66726" s="36"/>
      <c r="M66726" s="36"/>
      <c r="N66726" s="36"/>
    </row>
    <row r="66727" spans="12:14" x14ac:dyDescent="0.25">
      <c r="L66727" s="36"/>
      <c r="M66727" s="36"/>
      <c r="N66727" s="36"/>
    </row>
    <row r="66728" spans="12:14" x14ac:dyDescent="0.25">
      <c r="L66728" s="36"/>
      <c r="M66728" s="36"/>
      <c r="N66728" s="36"/>
    </row>
    <row r="66729" spans="12:14" x14ac:dyDescent="0.25">
      <c r="L66729" s="36"/>
      <c r="M66729" s="36"/>
      <c r="N66729" s="36"/>
    </row>
    <row r="66730" spans="12:14" x14ac:dyDescent="0.25">
      <c r="L66730" s="36"/>
      <c r="M66730" s="36"/>
      <c r="N66730" s="36"/>
    </row>
    <row r="66731" spans="12:14" x14ac:dyDescent="0.25">
      <c r="L66731" s="36"/>
      <c r="M66731" s="36"/>
      <c r="N66731" s="36"/>
    </row>
    <row r="66732" spans="12:14" x14ac:dyDescent="0.25">
      <c r="L66732" s="36"/>
      <c r="M66732" s="36"/>
      <c r="N66732" s="36"/>
    </row>
    <row r="66733" spans="12:14" x14ac:dyDescent="0.25">
      <c r="L66733" s="36"/>
      <c r="M66733" s="36"/>
      <c r="N66733" s="36"/>
    </row>
    <row r="66734" spans="12:14" x14ac:dyDescent="0.25">
      <c r="L66734" s="36"/>
      <c r="M66734" s="36"/>
      <c r="N66734" s="36"/>
    </row>
    <row r="66735" spans="12:14" x14ac:dyDescent="0.25">
      <c r="L66735" s="36"/>
      <c r="M66735" s="36"/>
      <c r="N66735" s="36"/>
    </row>
    <row r="66736" spans="12:14" x14ac:dyDescent="0.25">
      <c r="L66736" s="36"/>
      <c r="M66736" s="36"/>
      <c r="N66736" s="36"/>
    </row>
    <row r="66737" spans="12:14" x14ac:dyDescent="0.25">
      <c r="L66737" s="36"/>
      <c r="M66737" s="36"/>
      <c r="N66737" s="36"/>
    </row>
    <row r="66738" spans="12:14" x14ac:dyDescent="0.25">
      <c r="L66738" s="36"/>
      <c r="M66738" s="36"/>
      <c r="N66738" s="36"/>
    </row>
    <row r="66739" spans="12:14" x14ac:dyDescent="0.25">
      <c r="L66739" s="36"/>
      <c r="M66739" s="36"/>
      <c r="N66739" s="36"/>
    </row>
    <row r="66740" spans="12:14" x14ac:dyDescent="0.25">
      <c r="L66740" s="36"/>
      <c r="M66740" s="36"/>
      <c r="N66740" s="36"/>
    </row>
    <row r="66741" spans="12:14" x14ac:dyDescent="0.25">
      <c r="L66741" s="36"/>
      <c r="M66741" s="36"/>
      <c r="N66741" s="36"/>
    </row>
    <row r="66742" spans="12:14" x14ac:dyDescent="0.25">
      <c r="L66742" s="36"/>
      <c r="M66742" s="36"/>
      <c r="N66742" s="36"/>
    </row>
    <row r="66743" spans="12:14" x14ac:dyDescent="0.25">
      <c r="L66743" s="36"/>
      <c r="M66743" s="36"/>
      <c r="N66743" s="36"/>
    </row>
    <row r="66744" spans="12:14" x14ac:dyDescent="0.25">
      <c r="L66744" s="36"/>
      <c r="M66744" s="36"/>
      <c r="N66744" s="36"/>
    </row>
    <row r="66745" spans="12:14" x14ac:dyDescent="0.25">
      <c r="L66745" s="36"/>
      <c r="M66745" s="36"/>
      <c r="N66745" s="36"/>
    </row>
    <row r="66746" spans="12:14" x14ac:dyDescent="0.25">
      <c r="L66746" s="36"/>
      <c r="M66746" s="36"/>
      <c r="N66746" s="36"/>
    </row>
    <row r="66747" spans="12:14" x14ac:dyDescent="0.25">
      <c r="L66747" s="36"/>
      <c r="M66747" s="36"/>
      <c r="N66747" s="36"/>
    </row>
    <row r="66748" spans="12:14" x14ac:dyDescent="0.25">
      <c r="L66748" s="36"/>
      <c r="M66748" s="36"/>
      <c r="N66748" s="36"/>
    </row>
    <row r="66749" spans="12:14" x14ac:dyDescent="0.25">
      <c r="L66749" s="36"/>
      <c r="M66749" s="36"/>
      <c r="N66749" s="36"/>
    </row>
    <row r="66750" spans="12:14" x14ac:dyDescent="0.25">
      <c r="L66750" s="36"/>
      <c r="M66750" s="36"/>
      <c r="N66750" s="36"/>
    </row>
    <row r="66751" spans="12:14" x14ac:dyDescent="0.25">
      <c r="L66751" s="36"/>
      <c r="M66751" s="36"/>
      <c r="N66751" s="36"/>
    </row>
    <row r="66752" spans="12:14" x14ac:dyDescent="0.25">
      <c r="L66752" s="36"/>
      <c r="M66752" s="36"/>
      <c r="N66752" s="36"/>
    </row>
    <row r="66753" spans="12:14" x14ac:dyDescent="0.25">
      <c r="L66753" s="36"/>
      <c r="M66753" s="36"/>
      <c r="N66753" s="36"/>
    </row>
    <row r="66754" spans="12:14" x14ac:dyDescent="0.25">
      <c r="L66754" s="36"/>
      <c r="M66754" s="36"/>
      <c r="N66754" s="36"/>
    </row>
    <row r="66755" spans="12:14" x14ac:dyDescent="0.25">
      <c r="L66755" s="36"/>
      <c r="M66755" s="36"/>
      <c r="N66755" s="36"/>
    </row>
    <row r="66756" spans="12:14" x14ac:dyDescent="0.25">
      <c r="L66756" s="36"/>
      <c r="M66756" s="36"/>
      <c r="N66756" s="36"/>
    </row>
    <row r="66757" spans="12:14" x14ac:dyDescent="0.25">
      <c r="L66757" s="36"/>
      <c r="M66757" s="36"/>
      <c r="N66757" s="36"/>
    </row>
    <row r="66758" spans="12:14" x14ac:dyDescent="0.25">
      <c r="L66758" s="36"/>
      <c r="M66758" s="36"/>
      <c r="N66758" s="36"/>
    </row>
    <row r="66759" spans="12:14" x14ac:dyDescent="0.25">
      <c r="L66759" s="36"/>
      <c r="M66759" s="36"/>
      <c r="N66759" s="36"/>
    </row>
    <row r="66760" spans="12:14" x14ac:dyDescent="0.25">
      <c r="L66760" s="36"/>
      <c r="M66760" s="36"/>
      <c r="N66760" s="36"/>
    </row>
    <row r="66761" spans="12:14" x14ac:dyDescent="0.25">
      <c r="L66761" s="36"/>
      <c r="M66761" s="36"/>
      <c r="N66761" s="36"/>
    </row>
    <row r="66762" spans="12:14" x14ac:dyDescent="0.25">
      <c r="L66762" s="36"/>
      <c r="M66762" s="36"/>
      <c r="N66762" s="36"/>
    </row>
    <row r="66763" spans="12:14" x14ac:dyDescent="0.25">
      <c r="L66763" s="36"/>
      <c r="M66763" s="36"/>
      <c r="N66763" s="36"/>
    </row>
    <row r="66764" spans="12:14" x14ac:dyDescent="0.25">
      <c r="L66764" s="36"/>
      <c r="M66764" s="36"/>
      <c r="N66764" s="36"/>
    </row>
    <row r="66765" spans="12:14" x14ac:dyDescent="0.25">
      <c r="L66765" s="36"/>
      <c r="M66765" s="36"/>
      <c r="N66765" s="36"/>
    </row>
    <row r="66766" spans="12:14" x14ac:dyDescent="0.25">
      <c r="L66766" s="36"/>
      <c r="M66766" s="36"/>
      <c r="N66766" s="36"/>
    </row>
    <row r="66767" spans="12:14" x14ac:dyDescent="0.25">
      <c r="L66767" s="36"/>
      <c r="M66767" s="36"/>
      <c r="N66767" s="36"/>
    </row>
    <row r="66768" spans="12:14" x14ac:dyDescent="0.25">
      <c r="L66768" s="36"/>
      <c r="M66768" s="36"/>
      <c r="N66768" s="36"/>
    </row>
    <row r="66769" spans="12:14" x14ac:dyDescent="0.25">
      <c r="L66769" s="36"/>
      <c r="M66769" s="36"/>
      <c r="N66769" s="36"/>
    </row>
    <row r="66770" spans="12:14" x14ac:dyDescent="0.25">
      <c r="L66770" s="36"/>
      <c r="M66770" s="36"/>
      <c r="N66770" s="36"/>
    </row>
    <row r="66771" spans="12:14" x14ac:dyDescent="0.25">
      <c r="L66771" s="36"/>
      <c r="M66771" s="36"/>
      <c r="N66771" s="36"/>
    </row>
    <row r="66772" spans="12:14" x14ac:dyDescent="0.25">
      <c r="L66772" s="36"/>
      <c r="M66772" s="36"/>
      <c r="N66772" s="36"/>
    </row>
    <row r="66773" spans="12:14" x14ac:dyDescent="0.25">
      <c r="L66773" s="36"/>
      <c r="M66773" s="36"/>
      <c r="N66773" s="36"/>
    </row>
    <row r="66774" spans="12:14" x14ac:dyDescent="0.25">
      <c r="L66774" s="36"/>
      <c r="M66774" s="36"/>
      <c r="N66774" s="36"/>
    </row>
    <row r="66775" spans="12:14" x14ac:dyDescent="0.25">
      <c r="L66775" s="36"/>
      <c r="M66775" s="36"/>
      <c r="N66775" s="36"/>
    </row>
    <row r="66776" spans="12:14" x14ac:dyDescent="0.25">
      <c r="L66776" s="36"/>
      <c r="M66776" s="36"/>
      <c r="N66776" s="36"/>
    </row>
    <row r="66777" spans="12:14" x14ac:dyDescent="0.25">
      <c r="L66777" s="36"/>
      <c r="M66777" s="36"/>
      <c r="N66777" s="36"/>
    </row>
    <row r="66778" spans="12:14" x14ac:dyDescent="0.25">
      <c r="L66778" s="36"/>
      <c r="M66778" s="36"/>
      <c r="N66778" s="36"/>
    </row>
    <row r="66779" spans="12:14" x14ac:dyDescent="0.25">
      <c r="L66779" s="36"/>
      <c r="M66779" s="36"/>
      <c r="N66779" s="36"/>
    </row>
    <row r="66780" spans="12:14" x14ac:dyDescent="0.25">
      <c r="L66780" s="36"/>
      <c r="M66780" s="36"/>
      <c r="N66780" s="36"/>
    </row>
    <row r="66781" spans="12:14" x14ac:dyDescent="0.25">
      <c r="L66781" s="36"/>
      <c r="M66781" s="36"/>
      <c r="N66781" s="36"/>
    </row>
    <row r="66782" spans="12:14" x14ac:dyDescent="0.25">
      <c r="L66782" s="36"/>
      <c r="M66782" s="36"/>
      <c r="N66782" s="36"/>
    </row>
    <row r="66783" spans="12:14" x14ac:dyDescent="0.25">
      <c r="L66783" s="36"/>
      <c r="M66783" s="36"/>
      <c r="N66783" s="36"/>
    </row>
    <row r="66784" spans="12:14" x14ac:dyDescent="0.25">
      <c r="L66784" s="36"/>
      <c r="M66784" s="36"/>
      <c r="N66784" s="36"/>
    </row>
    <row r="66785" spans="12:14" x14ac:dyDescent="0.25">
      <c r="L66785" s="36"/>
      <c r="M66785" s="36"/>
      <c r="N66785" s="36"/>
    </row>
    <row r="66786" spans="12:14" x14ac:dyDescent="0.25">
      <c r="L66786" s="36"/>
      <c r="M66786" s="36"/>
      <c r="N66786" s="36"/>
    </row>
    <row r="66787" spans="12:14" x14ac:dyDescent="0.25">
      <c r="L66787" s="36"/>
      <c r="M66787" s="36"/>
      <c r="N66787" s="36"/>
    </row>
    <row r="66788" spans="12:14" x14ac:dyDescent="0.25">
      <c r="L66788" s="36"/>
      <c r="M66788" s="36"/>
      <c r="N66788" s="36"/>
    </row>
    <row r="66789" spans="12:14" x14ac:dyDescent="0.25">
      <c r="L66789" s="36"/>
      <c r="M66789" s="36"/>
      <c r="N66789" s="36"/>
    </row>
    <row r="66790" spans="12:14" x14ac:dyDescent="0.25">
      <c r="L66790" s="36"/>
      <c r="M66790" s="36"/>
      <c r="N66790" s="36"/>
    </row>
    <row r="66791" spans="12:14" x14ac:dyDescent="0.25">
      <c r="L66791" s="36"/>
      <c r="M66791" s="36"/>
      <c r="N66791" s="36"/>
    </row>
    <row r="66792" spans="12:14" x14ac:dyDescent="0.25">
      <c r="L66792" s="36"/>
      <c r="M66792" s="36"/>
      <c r="N66792" s="36"/>
    </row>
    <row r="66793" spans="12:14" x14ac:dyDescent="0.25">
      <c r="L66793" s="36"/>
      <c r="M66793" s="36"/>
      <c r="N66793" s="36"/>
    </row>
    <row r="66794" spans="12:14" x14ac:dyDescent="0.25">
      <c r="L66794" s="36"/>
      <c r="M66794" s="36"/>
      <c r="N66794" s="36"/>
    </row>
    <row r="66795" spans="12:14" x14ac:dyDescent="0.25">
      <c r="L66795" s="36"/>
      <c r="M66795" s="36"/>
      <c r="N66795" s="36"/>
    </row>
    <row r="66796" spans="12:14" x14ac:dyDescent="0.25">
      <c r="L66796" s="36"/>
      <c r="M66796" s="36"/>
      <c r="N66796" s="36"/>
    </row>
    <row r="66797" spans="12:14" x14ac:dyDescent="0.25">
      <c r="L66797" s="36"/>
      <c r="M66797" s="36"/>
      <c r="N66797" s="36"/>
    </row>
    <row r="66798" spans="12:14" x14ac:dyDescent="0.25">
      <c r="L66798" s="36"/>
      <c r="M66798" s="36"/>
      <c r="N66798" s="36"/>
    </row>
    <row r="66799" spans="12:14" x14ac:dyDescent="0.25">
      <c r="L66799" s="36"/>
      <c r="M66799" s="36"/>
      <c r="N66799" s="36"/>
    </row>
    <row r="66800" spans="12:14" x14ac:dyDescent="0.25">
      <c r="L66800" s="36"/>
      <c r="M66800" s="36"/>
      <c r="N66800" s="36"/>
    </row>
    <row r="66801" spans="12:14" x14ac:dyDescent="0.25">
      <c r="L66801" s="36"/>
      <c r="M66801" s="36"/>
      <c r="N66801" s="36"/>
    </row>
    <row r="66802" spans="12:14" x14ac:dyDescent="0.25">
      <c r="L66802" s="36"/>
      <c r="M66802" s="36"/>
      <c r="N66802" s="36"/>
    </row>
    <row r="66803" spans="12:14" x14ac:dyDescent="0.25">
      <c r="L66803" s="36"/>
      <c r="M66803" s="36"/>
      <c r="N66803" s="36"/>
    </row>
    <row r="66804" spans="12:14" x14ac:dyDescent="0.25">
      <c r="L66804" s="36"/>
      <c r="M66804" s="36"/>
      <c r="N66804" s="36"/>
    </row>
    <row r="66805" spans="12:14" x14ac:dyDescent="0.25">
      <c r="L66805" s="36"/>
      <c r="M66805" s="36"/>
      <c r="N66805" s="36"/>
    </row>
    <row r="66806" spans="12:14" x14ac:dyDescent="0.25">
      <c r="L66806" s="36"/>
      <c r="M66806" s="36"/>
      <c r="N66806" s="36"/>
    </row>
    <row r="66807" spans="12:14" x14ac:dyDescent="0.25">
      <c r="L66807" s="36"/>
      <c r="M66807" s="36"/>
      <c r="N66807" s="36"/>
    </row>
    <row r="66808" spans="12:14" x14ac:dyDescent="0.25">
      <c r="L66808" s="36"/>
      <c r="M66808" s="36"/>
      <c r="N66808" s="36"/>
    </row>
    <row r="66809" spans="12:14" x14ac:dyDescent="0.25">
      <c r="L66809" s="36"/>
      <c r="M66809" s="36"/>
      <c r="N66809" s="36"/>
    </row>
    <row r="66810" spans="12:14" x14ac:dyDescent="0.25">
      <c r="L66810" s="36"/>
      <c r="M66810" s="36"/>
      <c r="N66810" s="36"/>
    </row>
    <row r="66811" spans="12:14" x14ac:dyDescent="0.25">
      <c r="L66811" s="36"/>
      <c r="M66811" s="36"/>
      <c r="N66811" s="36"/>
    </row>
    <row r="66812" spans="12:14" x14ac:dyDescent="0.25">
      <c r="L66812" s="36"/>
      <c r="M66812" s="36"/>
      <c r="N66812" s="36"/>
    </row>
    <row r="66813" spans="12:14" x14ac:dyDescent="0.25">
      <c r="L66813" s="36"/>
      <c r="M66813" s="36"/>
      <c r="N66813" s="36"/>
    </row>
    <row r="66814" spans="12:14" x14ac:dyDescent="0.25">
      <c r="L66814" s="36"/>
      <c r="M66814" s="36"/>
      <c r="N66814" s="36"/>
    </row>
    <row r="66815" spans="12:14" x14ac:dyDescent="0.25">
      <c r="L66815" s="36"/>
      <c r="M66815" s="36"/>
      <c r="N66815" s="36"/>
    </row>
    <row r="66816" spans="12:14" x14ac:dyDescent="0.25">
      <c r="L66816" s="36"/>
      <c r="M66816" s="36"/>
      <c r="N66816" s="36"/>
    </row>
    <row r="66817" spans="12:14" x14ac:dyDescent="0.25">
      <c r="L66817" s="36"/>
      <c r="M66817" s="36"/>
      <c r="N66817" s="36"/>
    </row>
    <row r="66818" spans="12:14" x14ac:dyDescent="0.25">
      <c r="L66818" s="36"/>
      <c r="M66818" s="36"/>
      <c r="N66818" s="36"/>
    </row>
    <row r="66819" spans="12:14" x14ac:dyDescent="0.25">
      <c r="L66819" s="36"/>
      <c r="M66819" s="36"/>
      <c r="N66819" s="36"/>
    </row>
    <row r="66820" spans="12:14" x14ac:dyDescent="0.25">
      <c r="L66820" s="36"/>
      <c r="M66820" s="36"/>
      <c r="N66820" s="36"/>
    </row>
    <row r="66821" spans="12:14" x14ac:dyDescent="0.25">
      <c r="L66821" s="36"/>
      <c r="M66821" s="36"/>
      <c r="N66821" s="36"/>
    </row>
    <row r="66822" spans="12:14" x14ac:dyDescent="0.25">
      <c r="L66822" s="36"/>
      <c r="M66822" s="36"/>
      <c r="N66822" s="36"/>
    </row>
    <row r="66823" spans="12:14" x14ac:dyDescent="0.25">
      <c r="L66823" s="36"/>
      <c r="M66823" s="36"/>
      <c r="N66823" s="36"/>
    </row>
    <row r="66824" spans="12:14" x14ac:dyDescent="0.25">
      <c r="L66824" s="36"/>
      <c r="M66824" s="36"/>
      <c r="N66824" s="36"/>
    </row>
    <row r="66825" spans="12:14" x14ac:dyDescent="0.25">
      <c r="L66825" s="36"/>
      <c r="M66825" s="36"/>
      <c r="N66825" s="36"/>
    </row>
    <row r="66826" spans="12:14" x14ac:dyDescent="0.25">
      <c r="L66826" s="36"/>
      <c r="M66826" s="36"/>
      <c r="N66826" s="36"/>
    </row>
    <row r="66827" spans="12:14" x14ac:dyDescent="0.25">
      <c r="L66827" s="36"/>
      <c r="M66827" s="36"/>
      <c r="N66827" s="36"/>
    </row>
    <row r="66828" spans="12:14" x14ac:dyDescent="0.25">
      <c r="L66828" s="36"/>
      <c r="M66828" s="36"/>
      <c r="N66828" s="36"/>
    </row>
    <row r="66829" spans="12:14" x14ac:dyDescent="0.25">
      <c r="L66829" s="36"/>
      <c r="M66829" s="36"/>
      <c r="N66829" s="36"/>
    </row>
    <row r="66830" spans="12:14" x14ac:dyDescent="0.25">
      <c r="L66830" s="36"/>
      <c r="M66830" s="36"/>
      <c r="N66830" s="36"/>
    </row>
    <row r="66831" spans="12:14" x14ac:dyDescent="0.25">
      <c r="L66831" s="36"/>
      <c r="M66831" s="36"/>
      <c r="N66831" s="36"/>
    </row>
    <row r="66832" spans="12:14" x14ac:dyDescent="0.25">
      <c r="L66832" s="36"/>
      <c r="M66832" s="36"/>
      <c r="N66832" s="36"/>
    </row>
    <row r="66833" spans="12:14" x14ac:dyDescent="0.25">
      <c r="L66833" s="36"/>
      <c r="M66833" s="36"/>
      <c r="N66833" s="36"/>
    </row>
    <row r="66834" spans="12:14" x14ac:dyDescent="0.25">
      <c r="L66834" s="36"/>
      <c r="M66834" s="36"/>
      <c r="N66834" s="36"/>
    </row>
    <row r="66835" spans="12:14" x14ac:dyDescent="0.25">
      <c r="L66835" s="36"/>
      <c r="M66835" s="36"/>
      <c r="N66835" s="36"/>
    </row>
    <row r="66836" spans="12:14" x14ac:dyDescent="0.25">
      <c r="L66836" s="36"/>
      <c r="M66836" s="36"/>
      <c r="N66836" s="36"/>
    </row>
    <row r="66837" spans="12:14" x14ac:dyDescent="0.25">
      <c r="L66837" s="36"/>
      <c r="M66837" s="36"/>
      <c r="N66837" s="36"/>
    </row>
    <row r="66838" spans="12:14" x14ac:dyDescent="0.25">
      <c r="L66838" s="36"/>
      <c r="M66838" s="36"/>
      <c r="N66838" s="36"/>
    </row>
    <row r="66839" spans="12:14" x14ac:dyDescent="0.25">
      <c r="L66839" s="36"/>
      <c r="M66839" s="36"/>
      <c r="N66839" s="36"/>
    </row>
    <row r="66840" spans="12:14" x14ac:dyDescent="0.25">
      <c r="L66840" s="36"/>
      <c r="M66840" s="36"/>
      <c r="N66840" s="36"/>
    </row>
    <row r="66841" spans="12:14" x14ac:dyDescent="0.25">
      <c r="L66841" s="36"/>
      <c r="M66841" s="36"/>
      <c r="N66841" s="36"/>
    </row>
    <row r="66842" spans="12:14" x14ac:dyDescent="0.25">
      <c r="L66842" s="36"/>
      <c r="M66842" s="36"/>
      <c r="N66842" s="36"/>
    </row>
    <row r="66843" spans="12:14" x14ac:dyDescent="0.25">
      <c r="L66843" s="36"/>
      <c r="M66843" s="36"/>
      <c r="N66843" s="36"/>
    </row>
    <row r="66844" spans="12:14" x14ac:dyDescent="0.25">
      <c r="L66844" s="36"/>
      <c r="M66844" s="36"/>
      <c r="N66844" s="36"/>
    </row>
    <row r="66845" spans="12:14" x14ac:dyDescent="0.25">
      <c r="L66845" s="36"/>
      <c r="M66845" s="36"/>
      <c r="N66845" s="36"/>
    </row>
    <row r="66846" spans="12:14" x14ac:dyDescent="0.25">
      <c r="L66846" s="36"/>
      <c r="M66846" s="36"/>
      <c r="N66846" s="36"/>
    </row>
    <row r="66847" spans="12:14" x14ac:dyDescent="0.25">
      <c r="L66847" s="36"/>
      <c r="M66847" s="36"/>
      <c r="N66847" s="36"/>
    </row>
    <row r="66848" spans="12:14" x14ac:dyDescent="0.25">
      <c r="L66848" s="36"/>
      <c r="M66848" s="36"/>
      <c r="N66848" s="36"/>
    </row>
    <row r="66849" spans="12:14" x14ac:dyDescent="0.25">
      <c r="L66849" s="36"/>
      <c r="M66849" s="36"/>
      <c r="N66849" s="36"/>
    </row>
    <row r="66850" spans="12:14" x14ac:dyDescent="0.25">
      <c r="L66850" s="36"/>
      <c r="M66850" s="36"/>
      <c r="N66850" s="36"/>
    </row>
    <row r="66851" spans="12:14" x14ac:dyDescent="0.25">
      <c r="L66851" s="36"/>
      <c r="M66851" s="36"/>
      <c r="N66851" s="36"/>
    </row>
    <row r="66852" spans="12:14" x14ac:dyDescent="0.25">
      <c r="L66852" s="36"/>
      <c r="M66852" s="36"/>
      <c r="N66852" s="36"/>
    </row>
    <row r="66853" spans="12:14" x14ac:dyDescent="0.25">
      <c r="L66853" s="36"/>
      <c r="M66853" s="36"/>
      <c r="N66853" s="36"/>
    </row>
    <row r="66854" spans="12:14" x14ac:dyDescent="0.25">
      <c r="L66854" s="36"/>
      <c r="M66854" s="36"/>
      <c r="N66854" s="36"/>
    </row>
    <row r="66855" spans="12:14" x14ac:dyDescent="0.25">
      <c r="L66855" s="36"/>
      <c r="M66855" s="36"/>
      <c r="N66855" s="36"/>
    </row>
    <row r="66856" spans="12:14" x14ac:dyDescent="0.25">
      <c r="L66856" s="36"/>
      <c r="M66856" s="36"/>
      <c r="N66856" s="36"/>
    </row>
    <row r="66857" spans="12:14" x14ac:dyDescent="0.25">
      <c r="L66857" s="36"/>
      <c r="M66857" s="36"/>
      <c r="N66857" s="36"/>
    </row>
    <row r="66858" spans="12:14" x14ac:dyDescent="0.25">
      <c r="L66858" s="36"/>
      <c r="M66858" s="36"/>
      <c r="N66858" s="36"/>
    </row>
    <row r="66859" spans="12:14" x14ac:dyDescent="0.25">
      <c r="L66859" s="36"/>
      <c r="M66859" s="36"/>
      <c r="N66859" s="36"/>
    </row>
    <row r="66860" spans="12:14" x14ac:dyDescent="0.25">
      <c r="L66860" s="36"/>
      <c r="M66860" s="36"/>
      <c r="N66860" s="36"/>
    </row>
    <row r="66861" spans="12:14" x14ac:dyDescent="0.25">
      <c r="L66861" s="36"/>
      <c r="M66861" s="36"/>
      <c r="N66861" s="36"/>
    </row>
    <row r="66862" spans="12:14" x14ac:dyDescent="0.25">
      <c r="L66862" s="36"/>
      <c r="M66862" s="36"/>
      <c r="N66862" s="36"/>
    </row>
    <row r="66863" spans="12:14" x14ac:dyDescent="0.25">
      <c r="L66863" s="36"/>
      <c r="M66863" s="36"/>
      <c r="N66863" s="36"/>
    </row>
    <row r="66864" spans="12:14" x14ac:dyDescent="0.25">
      <c r="L66864" s="36"/>
      <c r="M66864" s="36"/>
      <c r="N66864" s="36"/>
    </row>
    <row r="66865" spans="12:14" x14ac:dyDescent="0.25">
      <c r="L66865" s="36"/>
      <c r="M66865" s="36"/>
      <c r="N66865" s="36"/>
    </row>
    <row r="66866" spans="12:14" x14ac:dyDescent="0.25">
      <c r="L66866" s="36"/>
      <c r="M66866" s="36"/>
      <c r="N66866" s="36"/>
    </row>
    <row r="66867" spans="12:14" x14ac:dyDescent="0.25">
      <c r="L66867" s="36"/>
      <c r="M66867" s="36"/>
      <c r="N66867" s="36"/>
    </row>
    <row r="66868" spans="12:14" x14ac:dyDescent="0.25">
      <c r="L66868" s="36"/>
      <c r="M66868" s="36"/>
      <c r="N66868" s="36"/>
    </row>
    <row r="66869" spans="12:14" x14ac:dyDescent="0.25">
      <c r="L66869" s="36"/>
      <c r="M66869" s="36"/>
      <c r="N66869" s="36"/>
    </row>
    <row r="66870" spans="12:14" x14ac:dyDescent="0.25">
      <c r="L66870" s="36"/>
      <c r="M66870" s="36"/>
      <c r="N66870" s="36"/>
    </row>
    <row r="66871" spans="12:14" x14ac:dyDescent="0.25">
      <c r="L66871" s="36"/>
      <c r="M66871" s="36"/>
      <c r="N66871" s="36"/>
    </row>
    <row r="66872" spans="12:14" x14ac:dyDescent="0.25">
      <c r="L66872" s="36"/>
      <c r="M66872" s="36"/>
      <c r="N66872" s="36"/>
    </row>
    <row r="66873" spans="12:14" x14ac:dyDescent="0.25">
      <c r="L66873" s="36"/>
      <c r="M66873" s="36"/>
      <c r="N66873" s="36"/>
    </row>
    <row r="66874" spans="12:14" x14ac:dyDescent="0.25">
      <c r="L66874" s="36"/>
      <c r="M66874" s="36"/>
      <c r="N66874" s="36"/>
    </row>
    <row r="66875" spans="12:14" x14ac:dyDescent="0.25">
      <c r="L66875" s="36"/>
      <c r="M66875" s="36"/>
      <c r="N66875" s="36"/>
    </row>
    <row r="66876" spans="12:14" x14ac:dyDescent="0.25">
      <c r="L66876" s="36"/>
      <c r="M66876" s="36"/>
      <c r="N66876" s="36"/>
    </row>
    <row r="66877" spans="12:14" x14ac:dyDescent="0.25">
      <c r="L66877" s="36"/>
      <c r="M66877" s="36"/>
      <c r="N66877" s="36"/>
    </row>
    <row r="66878" spans="12:14" x14ac:dyDescent="0.25">
      <c r="L66878" s="36"/>
      <c r="M66878" s="36"/>
      <c r="N66878" s="36"/>
    </row>
    <row r="66879" spans="12:14" x14ac:dyDescent="0.25">
      <c r="L66879" s="36"/>
      <c r="M66879" s="36"/>
      <c r="N66879" s="36"/>
    </row>
    <row r="66880" spans="12:14" x14ac:dyDescent="0.25">
      <c r="L66880" s="36"/>
      <c r="M66880" s="36"/>
      <c r="N66880" s="36"/>
    </row>
    <row r="66881" spans="12:14" x14ac:dyDescent="0.25">
      <c r="L66881" s="36"/>
      <c r="M66881" s="36"/>
      <c r="N66881" s="36"/>
    </row>
    <row r="66882" spans="12:14" x14ac:dyDescent="0.25">
      <c r="L66882" s="36"/>
      <c r="M66882" s="36"/>
      <c r="N66882" s="36"/>
    </row>
    <row r="66883" spans="12:14" x14ac:dyDescent="0.25">
      <c r="L66883" s="36"/>
      <c r="M66883" s="36"/>
      <c r="N66883" s="36"/>
    </row>
    <row r="66884" spans="12:14" x14ac:dyDescent="0.25">
      <c r="L66884" s="36"/>
      <c r="M66884" s="36"/>
      <c r="N66884" s="36"/>
    </row>
    <row r="66885" spans="12:14" x14ac:dyDescent="0.25">
      <c r="L66885" s="36"/>
      <c r="M66885" s="36"/>
      <c r="N66885" s="36"/>
    </row>
    <row r="66886" spans="12:14" x14ac:dyDescent="0.25">
      <c r="L66886" s="36"/>
      <c r="M66886" s="36"/>
      <c r="N66886" s="36"/>
    </row>
    <row r="66887" spans="12:14" x14ac:dyDescent="0.25">
      <c r="L66887" s="36"/>
      <c r="M66887" s="36"/>
      <c r="N66887" s="36"/>
    </row>
    <row r="66888" spans="12:14" x14ac:dyDescent="0.25">
      <c r="L66888" s="36"/>
      <c r="M66888" s="36"/>
      <c r="N66888" s="36"/>
    </row>
    <row r="66889" spans="12:14" x14ac:dyDescent="0.25">
      <c r="L66889" s="36"/>
      <c r="M66889" s="36"/>
      <c r="N66889" s="36"/>
    </row>
    <row r="66890" spans="12:14" x14ac:dyDescent="0.25">
      <c r="L66890" s="36"/>
      <c r="M66890" s="36"/>
      <c r="N66890" s="36"/>
    </row>
    <row r="66891" spans="12:14" x14ac:dyDescent="0.25">
      <c r="L66891" s="36"/>
      <c r="M66891" s="36"/>
      <c r="N66891" s="36"/>
    </row>
    <row r="66892" spans="12:14" x14ac:dyDescent="0.25">
      <c r="L66892" s="36"/>
      <c r="M66892" s="36"/>
      <c r="N66892" s="36"/>
    </row>
    <row r="66893" spans="12:14" x14ac:dyDescent="0.25">
      <c r="L66893" s="36"/>
      <c r="M66893" s="36"/>
      <c r="N66893" s="36"/>
    </row>
    <row r="66894" spans="12:14" x14ac:dyDescent="0.25">
      <c r="L66894" s="36"/>
      <c r="M66894" s="36"/>
      <c r="N66894" s="36"/>
    </row>
    <row r="66895" spans="12:14" x14ac:dyDescent="0.25">
      <c r="L66895" s="36"/>
      <c r="M66895" s="36"/>
      <c r="N66895" s="36"/>
    </row>
    <row r="66896" spans="12:14" x14ac:dyDescent="0.25">
      <c r="L66896" s="36"/>
      <c r="M66896" s="36"/>
      <c r="N66896" s="36"/>
    </row>
    <row r="66897" spans="12:14" x14ac:dyDescent="0.25">
      <c r="L66897" s="36"/>
      <c r="M66897" s="36"/>
      <c r="N66897" s="36"/>
    </row>
    <row r="66898" spans="12:14" x14ac:dyDescent="0.25">
      <c r="L66898" s="36"/>
      <c r="M66898" s="36"/>
      <c r="N66898" s="36"/>
    </row>
    <row r="66899" spans="12:14" x14ac:dyDescent="0.25">
      <c r="L66899" s="36"/>
      <c r="M66899" s="36"/>
      <c r="N66899" s="36"/>
    </row>
    <row r="66900" spans="12:14" x14ac:dyDescent="0.25">
      <c r="L66900" s="36"/>
      <c r="M66900" s="36"/>
      <c r="N66900" s="36"/>
    </row>
    <row r="66901" spans="12:14" x14ac:dyDescent="0.25">
      <c r="L66901" s="36"/>
      <c r="M66901" s="36"/>
      <c r="N66901" s="36"/>
    </row>
    <row r="66902" spans="12:14" x14ac:dyDescent="0.25">
      <c r="L66902" s="36"/>
      <c r="M66902" s="36"/>
      <c r="N66902" s="36"/>
    </row>
    <row r="66903" spans="12:14" x14ac:dyDescent="0.25">
      <c r="L66903" s="36"/>
      <c r="M66903" s="36"/>
      <c r="N66903" s="36"/>
    </row>
    <row r="66904" spans="12:14" x14ac:dyDescent="0.25">
      <c r="L66904" s="36"/>
      <c r="M66904" s="36"/>
      <c r="N66904" s="36"/>
    </row>
    <row r="66905" spans="12:14" x14ac:dyDescent="0.25">
      <c r="L66905" s="36"/>
      <c r="M66905" s="36"/>
      <c r="N66905" s="36"/>
    </row>
    <row r="66906" spans="12:14" x14ac:dyDescent="0.25">
      <c r="L66906" s="36"/>
      <c r="M66906" s="36"/>
      <c r="N66906" s="36"/>
    </row>
    <row r="66907" spans="12:14" x14ac:dyDescent="0.25">
      <c r="L66907" s="36"/>
      <c r="M66907" s="36"/>
      <c r="N66907" s="36"/>
    </row>
    <row r="66908" spans="12:14" x14ac:dyDescent="0.25">
      <c r="L66908" s="36"/>
      <c r="M66908" s="36"/>
      <c r="N66908" s="36"/>
    </row>
    <row r="66909" spans="12:14" x14ac:dyDescent="0.25">
      <c r="L66909" s="36"/>
      <c r="M66909" s="36"/>
      <c r="N66909" s="36"/>
    </row>
    <row r="66910" spans="12:14" x14ac:dyDescent="0.25">
      <c r="L66910" s="36"/>
      <c r="M66910" s="36"/>
      <c r="N66910" s="36"/>
    </row>
    <row r="66911" spans="12:14" x14ac:dyDescent="0.25">
      <c r="L66911" s="36"/>
      <c r="M66911" s="36"/>
      <c r="N66911" s="36"/>
    </row>
    <row r="66912" spans="12:14" x14ac:dyDescent="0.25">
      <c r="L66912" s="36"/>
      <c r="M66912" s="36"/>
      <c r="N66912" s="36"/>
    </row>
    <row r="66913" spans="12:14" x14ac:dyDescent="0.25">
      <c r="L66913" s="36"/>
      <c r="M66913" s="36"/>
      <c r="N66913" s="36"/>
    </row>
    <row r="66914" spans="12:14" x14ac:dyDescent="0.25">
      <c r="L66914" s="36"/>
      <c r="M66914" s="36"/>
      <c r="N66914" s="36"/>
    </row>
    <row r="66915" spans="12:14" x14ac:dyDescent="0.25">
      <c r="L66915" s="36"/>
      <c r="M66915" s="36"/>
      <c r="N66915" s="36"/>
    </row>
    <row r="66916" spans="12:14" x14ac:dyDescent="0.25">
      <c r="L66916" s="36"/>
      <c r="M66916" s="36"/>
      <c r="N66916" s="36"/>
    </row>
    <row r="66917" spans="12:14" x14ac:dyDescent="0.25">
      <c r="L66917" s="36"/>
      <c r="M66917" s="36"/>
      <c r="N66917" s="36"/>
    </row>
    <row r="66918" spans="12:14" x14ac:dyDescent="0.25">
      <c r="L66918" s="36"/>
      <c r="M66918" s="36"/>
      <c r="N66918" s="36"/>
    </row>
    <row r="66919" spans="12:14" x14ac:dyDescent="0.25">
      <c r="L66919" s="36"/>
      <c r="M66919" s="36"/>
      <c r="N66919" s="36"/>
    </row>
    <row r="66920" spans="12:14" x14ac:dyDescent="0.25">
      <c r="L66920" s="36"/>
      <c r="M66920" s="36"/>
      <c r="N66920" s="36"/>
    </row>
    <row r="66921" spans="12:14" x14ac:dyDescent="0.25">
      <c r="L66921" s="36"/>
      <c r="M66921" s="36"/>
      <c r="N66921" s="36"/>
    </row>
    <row r="66922" spans="12:14" x14ac:dyDescent="0.25">
      <c r="L66922" s="36"/>
      <c r="M66922" s="36"/>
      <c r="N66922" s="36"/>
    </row>
    <row r="66923" spans="12:14" x14ac:dyDescent="0.25">
      <c r="L66923" s="36"/>
      <c r="M66923" s="36"/>
      <c r="N66923" s="36"/>
    </row>
    <row r="66924" spans="12:14" x14ac:dyDescent="0.25">
      <c r="L66924" s="36"/>
      <c r="M66924" s="36"/>
      <c r="N66924" s="36"/>
    </row>
    <row r="66925" spans="12:14" x14ac:dyDescent="0.25">
      <c r="L66925" s="36"/>
      <c r="M66925" s="36"/>
      <c r="N66925" s="36"/>
    </row>
    <row r="66926" spans="12:14" x14ac:dyDescent="0.25">
      <c r="L66926" s="36"/>
      <c r="M66926" s="36"/>
      <c r="N66926" s="36"/>
    </row>
    <row r="66927" spans="12:14" x14ac:dyDescent="0.25">
      <c r="L66927" s="36"/>
      <c r="M66927" s="36"/>
      <c r="N66927" s="36"/>
    </row>
    <row r="66928" spans="12:14" x14ac:dyDescent="0.25">
      <c r="L66928" s="36"/>
      <c r="M66928" s="36"/>
      <c r="N66928" s="36"/>
    </row>
    <row r="66929" spans="12:14" x14ac:dyDescent="0.25">
      <c r="L66929" s="36"/>
      <c r="M66929" s="36"/>
      <c r="N66929" s="36"/>
    </row>
    <row r="66930" spans="12:14" x14ac:dyDescent="0.25">
      <c r="L66930" s="36"/>
      <c r="M66930" s="36"/>
      <c r="N66930" s="36"/>
    </row>
    <row r="66931" spans="12:14" x14ac:dyDescent="0.25">
      <c r="L66931" s="36"/>
      <c r="M66931" s="36"/>
      <c r="N66931" s="36"/>
    </row>
    <row r="66932" spans="12:14" x14ac:dyDescent="0.25">
      <c r="L66932" s="36"/>
      <c r="M66932" s="36"/>
      <c r="N66932" s="36"/>
    </row>
    <row r="66933" spans="12:14" x14ac:dyDescent="0.25">
      <c r="L66933" s="36"/>
      <c r="M66933" s="36"/>
      <c r="N66933" s="36"/>
    </row>
    <row r="66934" spans="12:14" x14ac:dyDescent="0.25">
      <c r="L66934" s="36"/>
      <c r="M66934" s="36"/>
      <c r="N66934" s="36"/>
    </row>
    <row r="66935" spans="12:14" x14ac:dyDescent="0.25">
      <c r="L66935" s="36"/>
      <c r="M66935" s="36"/>
      <c r="N66935" s="36"/>
    </row>
    <row r="66936" spans="12:14" x14ac:dyDescent="0.25">
      <c r="L66936" s="36"/>
      <c r="M66936" s="36"/>
      <c r="N66936" s="36"/>
    </row>
    <row r="66937" spans="12:14" x14ac:dyDescent="0.25">
      <c r="L66937" s="36"/>
      <c r="M66937" s="36"/>
      <c r="N66937" s="36"/>
    </row>
    <row r="66938" spans="12:14" x14ac:dyDescent="0.25">
      <c r="L66938" s="36"/>
      <c r="M66938" s="36"/>
      <c r="N66938" s="36"/>
    </row>
    <row r="66939" spans="12:14" x14ac:dyDescent="0.25">
      <c r="L66939" s="36"/>
      <c r="M66939" s="36"/>
      <c r="N66939" s="36"/>
    </row>
    <row r="66940" spans="12:14" x14ac:dyDescent="0.25">
      <c r="L66940" s="36"/>
      <c r="M66940" s="36"/>
      <c r="N66940" s="36"/>
    </row>
    <row r="66941" spans="12:14" x14ac:dyDescent="0.25">
      <c r="L66941" s="36"/>
      <c r="M66941" s="36"/>
      <c r="N66941" s="36"/>
    </row>
    <row r="66942" spans="12:14" x14ac:dyDescent="0.25">
      <c r="L66942" s="36"/>
      <c r="M66942" s="36"/>
      <c r="N66942" s="36"/>
    </row>
    <row r="66943" spans="12:14" x14ac:dyDescent="0.25">
      <c r="L66943" s="36"/>
      <c r="M66943" s="36"/>
      <c r="N66943" s="36"/>
    </row>
    <row r="66944" spans="12:14" x14ac:dyDescent="0.25">
      <c r="L66944" s="36"/>
      <c r="M66944" s="36"/>
      <c r="N66944" s="36"/>
    </row>
    <row r="66945" spans="12:14" x14ac:dyDescent="0.25">
      <c r="L66945" s="36"/>
      <c r="M66945" s="36"/>
      <c r="N66945" s="36"/>
    </row>
    <row r="66946" spans="12:14" x14ac:dyDescent="0.25">
      <c r="L66946" s="36"/>
      <c r="M66946" s="36"/>
      <c r="N66946" s="36"/>
    </row>
    <row r="66947" spans="12:14" x14ac:dyDescent="0.25">
      <c r="L66947" s="36"/>
      <c r="M66947" s="36"/>
      <c r="N66947" s="36"/>
    </row>
    <row r="66948" spans="12:14" x14ac:dyDescent="0.25">
      <c r="L66948" s="36"/>
      <c r="M66948" s="36"/>
      <c r="N66948" s="36"/>
    </row>
    <row r="66949" spans="12:14" x14ac:dyDescent="0.25">
      <c r="L66949" s="36"/>
      <c r="M66949" s="36"/>
      <c r="N66949" s="36"/>
    </row>
    <row r="66950" spans="12:14" x14ac:dyDescent="0.25">
      <c r="L66950" s="36"/>
      <c r="M66950" s="36"/>
      <c r="N66950" s="36"/>
    </row>
    <row r="66951" spans="12:14" x14ac:dyDescent="0.25">
      <c r="L66951" s="36"/>
      <c r="M66951" s="36"/>
      <c r="N66951" s="36"/>
    </row>
    <row r="66952" spans="12:14" x14ac:dyDescent="0.25">
      <c r="L66952" s="36"/>
      <c r="M66952" s="36"/>
      <c r="N66952" s="36"/>
    </row>
    <row r="66953" spans="12:14" x14ac:dyDescent="0.25">
      <c r="L66953" s="36"/>
      <c r="M66953" s="36"/>
      <c r="N66953" s="36"/>
    </row>
    <row r="66954" spans="12:14" x14ac:dyDescent="0.25">
      <c r="L66954" s="36"/>
      <c r="M66954" s="36"/>
      <c r="N66954" s="36"/>
    </row>
    <row r="66955" spans="12:14" x14ac:dyDescent="0.25">
      <c r="L66955" s="36"/>
      <c r="M66955" s="36"/>
      <c r="N66955" s="36"/>
    </row>
    <row r="66956" spans="12:14" x14ac:dyDescent="0.25">
      <c r="L66956" s="36"/>
      <c r="M66956" s="36"/>
      <c r="N66956" s="36"/>
    </row>
    <row r="66957" spans="12:14" x14ac:dyDescent="0.25">
      <c r="L66957" s="36"/>
      <c r="M66957" s="36"/>
      <c r="N66957" s="36"/>
    </row>
    <row r="66958" spans="12:14" x14ac:dyDescent="0.25">
      <c r="L66958" s="36"/>
      <c r="M66958" s="36"/>
      <c r="N66958" s="36"/>
    </row>
    <row r="66959" spans="12:14" x14ac:dyDescent="0.25">
      <c r="L66959" s="36"/>
      <c r="M66959" s="36"/>
      <c r="N66959" s="36"/>
    </row>
    <row r="66960" spans="12:14" x14ac:dyDescent="0.25">
      <c r="L66960" s="36"/>
      <c r="M66960" s="36"/>
      <c r="N66960" s="36"/>
    </row>
    <row r="66961" spans="12:14" x14ac:dyDescent="0.25">
      <c r="L66961" s="36"/>
      <c r="M66961" s="36"/>
      <c r="N66961" s="36"/>
    </row>
    <row r="66962" spans="12:14" x14ac:dyDescent="0.25">
      <c r="L66962" s="36"/>
      <c r="M66962" s="36"/>
      <c r="N66962" s="36"/>
    </row>
    <row r="66963" spans="12:14" x14ac:dyDescent="0.25">
      <c r="L66963" s="36"/>
      <c r="M66963" s="36"/>
      <c r="N66963" s="36"/>
    </row>
    <row r="66964" spans="12:14" x14ac:dyDescent="0.25">
      <c r="L66964" s="36"/>
      <c r="M66964" s="36"/>
      <c r="N66964" s="36"/>
    </row>
    <row r="66965" spans="12:14" x14ac:dyDescent="0.25">
      <c r="L66965" s="36"/>
      <c r="M66965" s="36"/>
      <c r="N66965" s="36"/>
    </row>
    <row r="66966" spans="12:14" x14ac:dyDescent="0.25">
      <c r="L66966" s="36"/>
      <c r="M66966" s="36"/>
      <c r="N66966" s="36"/>
    </row>
    <row r="66967" spans="12:14" x14ac:dyDescent="0.25">
      <c r="L66967" s="36"/>
      <c r="M66967" s="36"/>
      <c r="N66967" s="36"/>
    </row>
    <row r="66968" spans="12:14" x14ac:dyDescent="0.25">
      <c r="L66968" s="36"/>
      <c r="M66968" s="36"/>
      <c r="N66968" s="36"/>
    </row>
    <row r="66969" spans="12:14" x14ac:dyDescent="0.25">
      <c r="L66969" s="36"/>
      <c r="M66969" s="36"/>
      <c r="N66969" s="36"/>
    </row>
    <row r="66970" spans="12:14" x14ac:dyDescent="0.25">
      <c r="L66970" s="36"/>
      <c r="M66970" s="36"/>
      <c r="N66970" s="36"/>
    </row>
    <row r="66971" spans="12:14" x14ac:dyDescent="0.25">
      <c r="L66971" s="36"/>
      <c r="M66971" s="36"/>
      <c r="N66971" s="36"/>
    </row>
    <row r="66972" spans="12:14" x14ac:dyDescent="0.25">
      <c r="L66972" s="36"/>
      <c r="M66972" s="36"/>
      <c r="N66972" s="36"/>
    </row>
    <row r="66973" spans="12:14" x14ac:dyDescent="0.25">
      <c r="L66973" s="36"/>
      <c r="M66973" s="36"/>
      <c r="N66973" s="36"/>
    </row>
    <row r="66974" spans="12:14" x14ac:dyDescent="0.25">
      <c r="L66974" s="36"/>
      <c r="M66974" s="36"/>
      <c r="N66974" s="36"/>
    </row>
    <row r="66975" spans="12:14" x14ac:dyDescent="0.25">
      <c r="L66975" s="36"/>
      <c r="M66975" s="36"/>
      <c r="N66975" s="36"/>
    </row>
    <row r="66976" spans="12:14" x14ac:dyDescent="0.25">
      <c r="L66976" s="36"/>
      <c r="M66976" s="36"/>
      <c r="N66976" s="36"/>
    </row>
    <row r="66977" spans="12:14" x14ac:dyDescent="0.25">
      <c r="L66977" s="36"/>
      <c r="M66977" s="36"/>
      <c r="N66977" s="36"/>
    </row>
    <row r="66978" spans="12:14" x14ac:dyDescent="0.25">
      <c r="L66978" s="36"/>
      <c r="M66978" s="36"/>
      <c r="N66978" s="36"/>
    </row>
    <row r="66979" spans="12:14" x14ac:dyDescent="0.25">
      <c r="L66979" s="36"/>
      <c r="M66979" s="36"/>
      <c r="N66979" s="36"/>
    </row>
    <row r="66980" spans="12:14" x14ac:dyDescent="0.25">
      <c r="L66980" s="36"/>
      <c r="M66980" s="36"/>
      <c r="N66980" s="36"/>
    </row>
    <row r="66981" spans="12:14" x14ac:dyDescent="0.25">
      <c r="L66981" s="36"/>
      <c r="M66981" s="36"/>
      <c r="N66981" s="36"/>
    </row>
    <row r="66982" spans="12:14" x14ac:dyDescent="0.25">
      <c r="L66982" s="36"/>
      <c r="M66982" s="36"/>
      <c r="N66982" s="36"/>
    </row>
    <row r="66983" spans="12:14" x14ac:dyDescent="0.25">
      <c r="L66983" s="36"/>
      <c r="M66983" s="36"/>
      <c r="N66983" s="36"/>
    </row>
    <row r="66984" spans="12:14" x14ac:dyDescent="0.25">
      <c r="L66984" s="36"/>
      <c r="M66984" s="36"/>
      <c r="N66984" s="36"/>
    </row>
    <row r="66985" spans="12:14" x14ac:dyDescent="0.25">
      <c r="L66985" s="36"/>
      <c r="M66985" s="36"/>
      <c r="N66985" s="36"/>
    </row>
    <row r="66986" spans="12:14" x14ac:dyDescent="0.25">
      <c r="L66986" s="36"/>
      <c r="M66986" s="36"/>
      <c r="N66986" s="36"/>
    </row>
    <row r="66987" spans="12:14" x14ac:dyDescent="0.25">
      <c r="L66987" s="36"/>
      <c r="M66987" s="36"/>
      <c r="N66987" s="36"/>
    </row>
    <row r="66988" spans="12:14" x14ac:dyDescent="0.25">
      <c r="L66988" s="36"/>
      <c r="M66988" s="36"/>
      <c r="N66988" s="36"/>
    </row>
    <row r="66989" spans="12:14" x14ac:dyDescent="0.25">
      <c r="L66989" s="36"/>
      <c r="M66989" s="36"/>
      <c r="N66989" s="36"/>
    </row>
    <row r="66990" spans="12:14" x14ac:dyDescent="0.25">
      <c r="L66990" s="36"/>
      <c r="M66990" s="36"/>
      <c r="N66990" s="36"/>
    </row>
    <row r="66991" spans="12:14" x14ac:dyDescent="0.25">
      <c r="L66991" s="36"/>
      <c r="M66991" s="36"/>
      <c r="N66991" s="36"/>
    </row>
    <row r="66992" spans="12:14" x14ac:dyDescent="0.25">
      <c r="L66992" s="36"/>
      <c r="M66992" s="36"/>
      <c r="N66992" s="36"/>
    </row>
    <row r="66993" spans="12:14" x14ac:dyDescent="0.25">
      <c r="L66993" s="36"/>
      <c r="M66993" s="36"/>
      <c r="N66993" s="36"/>
    </row>
    <row r="66994" spans="12:14" x14ac:dyDescent="0.25">
      <c r="L66994" s="36"/>
      <c r="M66994" s="36"/>
      <c r="N66994" s="36"/>
    </row>
    <row r="66995" spans="12:14" x14ac:dyDescent="0.25">
      <c r="L66995" s="36"/>
      <c r="M66995" s="36"/>
      <c r="N66995" s="36"/>
    </row>
    <row r="66996" spans="12:14" x14ac:dyDescent="0.25">
      <c r="L66996" s="36"/>
      <c r="M66996" s="36"/>
      <c r="N66996" s="36"/>
    </row>
    <row r="66997" spans="12:14" x14ac:dyDescent="0.25">
      <c r="L66997" s="36"/>
      <c r="M66997" s="36"/>
      <c r="N66997" s="36"/>
    </row>
    <row r="66998" spans="12:14" x14ac:dyDescent="0.25">
      <c r="L66998" s="36"/>
      <c r="M66998" s="36"/>
      <c r="N66998" s="36"/>
    </row>
    <row r="66999" spans="12:14" x14ac:dyDescent="0.25">
      <c r="L66999" s="36"/>
      <c r="M66999" s="36"/>
      <c r="N66999" s="36"/>
    </row>
    <row r="67000" spans="12:14" x14ac:dyDescent="0.25">
      <c r="L67000" s="36"/>
      <c r="M67000" s="36"/>
      <c r="N67000" s="36"/>
    </row>
    <row r="67001" spans="12:14" x14ac:dyDescent="0.25">
      <c r="L67001" s="36"/>
      <c r="M67001" s="36"/>
      <c r="N67001" s="36"/>
    </row>
    <row r="67002" spans="12:14" x14ac:dyDescent="0.25">
      <c r="L67002" s="36"/>
      <c r="M67002" s="36"/>
      <c r="N67002" s="36"/>
    </row>
    <row r="67003" spans="12:14" x14ac:dyDescent="0.25">
      <c r="L67003" s="36"/>
      <c r="M67003" s="36"/>
      <c r="N67003" s="36"/>
    </row>
    <row r="67004" spans="12:14" x14ac:dyDescent="0.25">
      <c r="L67004" s="36"/>
      <c r="M67004" s="36"/>
      <c r="N67004" s="36"/>
    </row>
    <row r="67005" spans="12:14" x14ac:dyDescent="0.25">
      <c r="L67005" s="36"/>
      <c r="M67005" s="36"/>
      <c r="N67005" s="36"/>
    </row>
    <row r="67006" spans="12:14" x14ac:dyDescent="0.25">
      <c r="L67006" s="36"/>
      <c r="M67006" s="36"/>
      <c r="N67006" s="36"/>
    </row>
    <row r="67007" spans="12:14" x14ac:dyDescent="0.25">
      <c r="L67007" s="36"/>
      <c r="M67007" s="36"/>
      <c r="N67007" s="36"/>
    </row>
    <row r="67008" spans="12:14" x14ac:dyDescent="0.25">
      <c r="L67008" s="36"/>
      <c r="M67008" s="36"/>
      <c r="N67008" s="36"/>
    </row>
    <row r="67009" spans="12:14" x14ac:dyDescent="0.25">
      <c r="L67009" s="36"/>
      <c r="M67009" s="36"/>
      <c r="N67009" s="36"/>
    </row>
    <row r="67010" spans="12:14" x14ac:dyDescent="0.25">
      <c r="L67010" s="36"/>
      <c r="M67010" s="36"/>
      <c r="N67010" s="36"/>
    </row>
    <row r="67011" spans="12:14" x14ac:dyDescent="0.25">
      <c r="L67011" s="36"/>
      <c r="M67011" s="36"/>
      <c r="N67011" s="36"/>
    </row>
    <row r="67012" spans="12:14" x14ac:dyDescent="0.25">
      <c r="L67012" s="36"/>
      <c r="M67012" s="36"/>
      <c r="N67012" s="36"/>
    </row>
    <row r="67013" spans="12:14" x14ac:dyDescent="0.25">
      <c r="L67013" s="36"/>
      <c r="M67013" s="36"/>
      <c r="N67013" s="36"/>
    </row>
    <row r="67014" spans="12:14" x14ac:dyDescent="0.25">
      <c r="L67014" s="36"/>
      <c r="M67014" s="36"/>
      <c r="N67014" s="36"/>
    </row>
    <row r="67015" spans="12:14" x14ac:dyDescent="0.25">
      <c r="L67015" s="36"/>
      <c r="M67015" s="36"/>
      <c r="N67015" s="36"/>
    </row>
    <row r="67016" spans="12:14" x14ac:dyDescent="0.25">
      <c r="L67016" s="36"/>
      <c r="M67016" s="36"/>
      <c r="N67016" s="36"/>
    </row>
    <row r="67017" spans="12:14" x14ac:dyDescent="0.25">
      <c r="L67017" s="36"/>
      <c r="M67017" s="36"/>
      <c r="N67017" s="36"/>
    </row>
    <row r="67018" spans="12:14" x14ac:dyDescent="0.25">
      <c r="L67018" s="36"/>
      <c r="M67018" s="36"/>
      <c r="N67018" s="36"/>
    </row>
    <row r="67019" spans="12:14" x14ac:dyDescent="0.25">
      <c r="L67019" s="36"/>
      <c r="M67019" s="36"/>
      <c r="N67019" s="36"/>
    </row>
    <row r="67020" spans="12:14" x14ac:dyDescent="0.25">
      <c r="L67020" s="36"/>
      <c r="M67020" s="36"/>
      <c r="N67020" s="36"/>
    </row>
    <row r="67021" spans="12:14" x14ac:dyDescent="0.25">
      <c r="L67021" s="36"/>
      <c r="M67021" s="36"/>
      <c r="N67021" s="36"/>
    </row>
    <row r="67022" spans="12:14" x14ac:dyDescent="0.25">
      <c r="L67022" s="36"/>
      <c r="M67022" s="36"/>
      <c r="N67022" s="36"/>
    </row>
    <row r="67023" spans="12:14" x14ac:dyDescent="0.25">
      <c r="L67023" s="36"/>
      <c r="M67023" s="36"/>
      <c r="N67023" s="36"/>
    </row>
    <row r="67024" spans="12:14" x14ac:dyDescent="0.25">
      <c r="L67024" s="36"/>
      <c r="M67024" s="36"/>
      <c r="N67024" s="36"/>
    </row>
    <row r="67025" spans="12:14" x14ac:dyDescent="0.25">
      <c r="L67025" s="36"/>
      <c r="M67025" s="36"/>
      <c r="N67025" s="36"/>
    </row>
    <row r="67026" spans="12:14" x14ac:dyDescent="0.25">
      <c r="L67026" s="36"/>
      <c r="M67026" s="36"/>
      <c r="N67026" s="36"/>
    </row>
    <row r="67027" spans="12:14" x14ac:dyDescent="0.25">
      <c r="L67027" s="36"/>
      <c r="M67027" s="36"/>
      <c r="N67027" s="36"/>
    </row>
    <row r="67028" spans="12:14" x14ac:dyDescent="0.25">
      <c r="L67028" s="36"/>
      <c r="M67028" s="36"/>
      <c r="N67028" s="36"/>
    </row>
    <row r="67029" spans="12:14" x14ac:dyDescent="0.25">
      <c r="L67029" s="36"/>
      <c r="M67029" s="36"/>
      <c r="N67029" s="36"/>
    </row>
    <row r="67030" spans="12:14" x14ac:dyDescent="0.25">
      <c r="L67030" s="36"/>
      <c r="M67030" s="36"/>
      <c r="N67030" s="36"/>
    </row>
    <row r="67031" spans="12:14" x14ac:dyDescent="0.25">
      <c r="L67031" s="36"/>
      <c r="M67031" s="36"/>
      <c r="N67031" s="36"/>
    </row>
    <row r="67032" spans="12:14" x14ac:dyDescent="0.25">
      <c r="L67032" s="36"/>
      <c r="M67032" s="36"/>
      <c r="N67032" s="36"/>
    </row>
    <row r="67033" spans="12:14" x14ac:dyDescent="0.25">
      <c r="L67033" s="36"/>
      <c r="M67033" s="36"/>
      <c r="N67033" s="36"/>
    </row>
    <row r="67034" spans="12:14" x14ac:dyDescent="0.25">
      <c r="L67034" s="36"/>
      <c r="M67034" s="36"/>
      <c r="N67034" s="36"/>
    </row>
    <row r="67035" spans="12:14" x14ac:dyDescent="0.25">
      <c r="L67035" s="36"/>
      <c r="M67035" s="36"/>
      <c r="N67035" s="36"/>
    </row>
    <row r="67036" spans="12:14" x14ac:dyDescent="0.25">
      <c r="L67036" s="36"/>
      <c r="M67036" s="36"/>
      <c r="N67036" s="36"/>
    </row>
    <row r="67037" spans="12:14" x14ac:dyDescent="0.25">
      <c r="L67037" s="36"/>
      <c r="M67037" s="36"/>
      <c r="N67037" s="36"/>
    </row>
    <row r="67038" spans="12:14" x14ac:dyDescent="0.25">
      <c r="L67038" s="36"/>
      <c r="M67038" s="36"/>
      <c r="N67038" s="36"/>
    </row>
    <row r="67039" spans="12:14" x14ac:dyDescent="0.25">
      <c r="L67039" s="36"/>
      <c r="M67039" s="36"/>
      <c r="N67039" s="36"/>
    </row>
    <row r="67040" spans="12:14" x14ac:dyDescent="0.25">
      <c r="L67040" s="36"/>
      <c r="M67040" s="36"/>
      <c r="N67040" s="36"/>
    </row>
    <row r="67041" spans="12:14" x14ac:dyDescent="0.25">
      <c r="L67041" s="36"/>
      <c r="M67041" s="36"/>
      <c r="N67041" s="36"/>
    </row>
    <row r="67042" spans="12:14" x14ac:dyDescent="0.25">
      <c r="L67042" s="36"/>
      <c r="M67042" s="36"/>
      <c r="N67042" s="36"/>
    </row>
    <row r="67043" spans="12:14" x14ac:dyDescent="0.25">
      <c r="L67043" s="36"/>
      <c r="M67043" s="36"/>
      <c r="N67043" s="36"/>
    </row>
    <row r="67044" spans="12:14" x14ac:dyDescent="0.25">
      <c r="L67044" s="36"/>
      <c r="M67044" s="36"/>
      <c r="N67044" s="36"/>
    </row>
    <row r="67045" spans="12:14" x14ac:dyDescent="0.25">
      <c r="L67045" s="36"/>
      <c r="M67045" s="36"/>
      <c r="N67045" s="36"/>
    </row>
    <row r="67046" spans="12:14" x14ac:dyDescent="0.25">
      <c r="L67046" s="36"/>
      <c r="M67046" s="36"/>
      <c r="N67046" s="36"/>
    </row>
    <row r="67047" spans="12:14" x14ac:dyDescent="0.25">
      <c r="L67047" s="36"/>
      <c r="M67047" s="36"/>
      <c r="N67047" s="36"/>
    </row>
    <row r="67048" spans="12:14" x14ac:dyDescent="0.25">
      <c r="L67048" s="36"/>
      <c r="M67048" s="36"/>
      <c r="N67048" s="36"/>
    </row>
    <row r="67049" spans="12:14" x14ac:dyDescent="0.25">
      <c r="L67049" s="36"/>
      <c r="M67049" s="36"/>
      <c r="N67049" s="36"/>
    </row>
    <row r="67050" spans="12:14" x14ac:dyDescent="0.25">
      <c r="L67050" s="36"/>
      <c r="M67050" s="36"/>
      <c r="N67050" s="36"/>
    </row>
    <row r="67051" spans="12:14" x14ac:dyDescent="0.25">
      <c r="L67051" s="36"/>
      <c r="M67051" s="36"/>
      <c r="N67051" s="36"/>
    </row>
    <row r="67052" spans="12:14" x14ac:dyDescent="0.25">
      <c r="L67052" s="36"/>
      <c r="M67052" s="36"/>
      <c r="N67052" s="36"/>
    </row>
    <row r="67053" spans="12:14" x14ac:dyDescent="0.25">
      <c r="L67053" s="36"/>
      <c r="M67053" s="36"/>
      <c r="N67053" s="36"/>
    </row>
    <row r="67054" spans="12:14" x14ac:dyDescent="0.25">
      <c r="L67054" s="36"/>
      <c r="M67054" s="36"/>
      <c r="N67054" s="36"/>
    </row>
    <row r="67055" spans="12:14" x14ac:dyDescent="0.25">
      <c r="L67055" s="36"/>
      <c r="M67055" s="36"/>
      <c r="N67055" s="36"/>
    </row>
    <row r="67056" spans="12:14" x14ac:dyDescent="0.25">
      <c r="L67056" s="36"/>
      <c r="M67056" s="36"/>
      <c r="N67056" s="36"/>
    </row>
    <row r="67057" spans="12:14" x14ac:dyDescent="0.25">
      <c r="L67057" s="36"/>
      <c r="M67057" s="36"/>
      <c r="N67057" s="36"/>
    </row>
    <row r="67058" spans="12:14" x14ac:dyDescent="0.25">
      <c r="L67058" s="36"/>
      <c r="M67058" s="36"/>
      <c r="N67058" s="36"/>
    </row>
    <row r="67059" spans="12:14" x14ac:dyDescent="0.25">
      <c r="L67059" s="36"/>
      <c r="M67059" s="36"/>
      <c r="N67059" s="36"/>
    </row>
    <row r="67060" spans="12:14" x14ac:dyDescent="0.25">
      <c r="L67060" s="36"/>
      <c r="M67060" s="36"/>
      <c r="N67060" s="36"/>
    </row>
    <row r="67061" spans="12:14" x14ac:dyDescent="0.25">
      <c r="L67061" s="36"/>
      <c r="M67061" s="36"/>
      <c r="N67061" s="36"/>
    </row>
    <row r="67062" spans="12:14" x14ac:dyDescent="0.25">
      <c r="L67062" s="36"/>
      <c r="M67062" s="36"/>
      <c r="N67062" s="36"/>
    </row>
    <row r="67063" spans="12:14" x14ac:dyDescent="0.25">
      <c r="L67063" s="36"/>
      <c r="M67063" s="36"/>
      <c r="N67063" s="36"/>
    </row>
    <row r="67064" spans="12:14" x14ac:dyDescent="0.25">
      <c r="L67064" s="36"/>
      <c r="M67064" s="36"/>
      <c r="N67064" s="36"/>
    </row>
    <row r="67065" spans="12:14" x14ac:dyDescent="0.25">
      <c r="L67065" s="36"/>
      <c r="M67065" s="36"/>
      <c r="N67065" s="36"/>
    </row>
    <row r="67066" spans="12:14" x14ac:dyDescent="0.25">
      <c r="L67066" s="36"/>
      <c r="M67066" s="36"/>
      <c r="N67066" s="36"/>
    </row>
    <row r="67067" spans="12:14" x14ac:dyDescent="0.25">
      <c r="L67067" s="36"/>
      <c r="M67067" s="36"/>
      <c r="N67067" s="36"/>
    </row>
    <row r="67068" spans="12:14" x14ac:dyDescent="0.25">
      <c r="L67068" s="36"/>
      <c r="M67068" s="36"/>
      <c r="N67068" s="36"/>
    </row>
    <row r="67069" spans="12:14" x14ac:dyDescent="0.25">
      <c r="L67069" s="36"/>
      <c r="M67069" s="36"/>
      <c r="N67069" s="36"/>
    </row>
    <row r="67070" spans="12:14" x14ac:dyDescent="0.25">
      <c r="L67070" s="36"/>
      <c r="M67070" s="36"/>
      <c r="N67070" s="36"/>
    </row>
    <row r="67071" spans="12:14" x14ac:dyDescent="0.25">
      <c r="L67071" s="36"/>
      <c r="M67071" s="36"/>
      <c r="N67071" s="36"/>
    </row>
    <row r="67072" spans="12:14" x14ac:dyDescent="0.25">
      <c r="L67072" s="36"/>
      <c r="M67072" s="36"/>
      <c r="N67072" s="36"/>
    </row>
    <row r="67073" spans="12:14" x14ac:dyDescent="0.25">
      <c r="L67073" s="36"/>
      <c r="M67073" s="36"/>
      <c r="N67073" s="36"/>
    </row>
    <row r="67074" spans="12:14" x14ac:dyDescent="0.25">
      <c r="L67074" s="36"/>
      <c r="M67074" s="36"/>
      <c r="N67074" s="36"/>
    </row>
    <row r="67075" spans="12:14" x14ac:dyDescent="0.25">
      <c r="L67075" s="36"/>
      <c r="M67075" s="36"/>
      <c r="N67075" s="36"/>
    </row>
    <row r="67076" spans="12:14" x14ac:dyDescent="0.25">
      <c r="L67076" s="36"/>
      <c r="M67076" s="36"/>
      <c r="N67076" s="36"/>
    </row>
    <row r="67077" spans="12:14" x14ac:dyDescent="0.25">
      <c r="L67077" s="36"/>
      <c r="M67077" s="36"/>
      <c r="N67077" s="36"/>
    </row>
    <row r="67078" spans="12:14" x14ac:dyDescent="0.25">
      <c r="L67078" s="36"/>
      <c r="M67078" s="36"/>
      <c r="N67078" s="36"/>
    </row>
    <row r="67079" spans="12:14" x14ac:dyDescent="0.25">
      <c r="L67079" s="36"/>
      <c r="M67079" s="36"/>
      <c r="N67079" s="36"/>
    </row>
    <row r="67080" spans="12:14" x14ac:dyDescent="0.25">
      <c r="L67080" s="36"/>
      <c r="M67080" s="36"/>
      <c r="N67080" s="36"/>
    </row>
    <row r="67081" spans="12:14" x14ac:dyDescent="0.25">
      <c r="L67081" s="36"/>
      <c r="M67081" s="36"/>
      <c r="N67081" s="36"/>
    </row>
    <row r="67082" spans="12:14" x14ac:dyDescent="0.25">
      <c r="L67082" s="36"/>
      <c r="M67082" s="36"/>
      <c r="N67082" s="36"/>
    </row>
    <row r="67083" spans="12:14" x14ac:dyDescent="0.25">
      <c r="L67083" s="36"/>
      <c r="M67083" s="36"/>
      <c r="N67083" s="36"/>
    </row>
    <row r="67084" spans="12:14" x14ac:dyDescent="0.25">
      <c r="L67084" s="36"/>
      <c r="M67084" s="36"/>
      <c r="N67084" s="36"/>
    </row>
    <row r="67085" spans="12:14" x14ac:dyDescent="0.25">
      <c r="L67085" s="36"/>
      <c r="M67085" s="36"/>
      <c r="N67085" s="36"/>
    </row>
    <row r="67086" spans="12:14" x14ac:dyDescent="0.25">
      <c r="L67086" s="36"/>
      <c r="M67086" s="36"/>
      <c r="N67086" s="36"/>
    </row>
    <row r="67087" spans="12:14" x14ac:dyDescent="0.25">
      <c r="L67087" s="36"/>
      <c r="M67087" s="36"/>
      <c r="N67087" s="36"/>
    </row>
    <row r="67088" spans="12:14" x14ac:dyDescent="0.25">
      <c r="L67088" s="36"/>
      <c r="M67088" s="36"/>
      <c r="N67088" s="36"/>
    </row>
    <row r="67089" spans="12:14" x14ac:dyDescent="0.25">
      <c r="L67089" s="36"/>
      <c r="M67089" s="36"/>
      <c r="N67089" s="36"/>
    </row>
    <row r="67090" spans="12:14" x14ac:dyDescent="0.25">
      <c r="L67090" s="36"/>
      <c r="M67090" s="36"/>
      <c r="N67090" s="36"/>
    </row>
    <row r="67091" spans="12:14" x14ac:dyDescent="0.25">
      <c r="L67091" s="36"/>
      <c r="M67091" s="36"/>
      <c r="N67091" s="36"/>
    </row>
    <row r="67092" spans="12:14" x14ac:dyDescent="0.25">
      <c r="L67092" s="36"/>
      <c r="M67092" s="36"/>
      <c r="N67092" s="36"/>
    </row>
    <row r="67093" spans="12:14" x14ac:dyDescent="0.25">
      <c r="L67093" s="36"/>
      <c r="M67093" s="36"/>
      <c r="N67093" s="36"/>
    </row>
    <row r="67094" spans="12:14" x14ac:dyDescent="0.25">
      <c r="L67094" s="36"/>
      <c r="M67094" s="36"/>
      <c r="N67094" s="36"/>
    </row>
    <row r="67095" spans="12:14" x14ac:dyDescent="0.25">
      <c r="L67095" s="36"/>
      <c r="M67095" s="36"/>
      <c r="N67095" s="36"/>
    </row>
    <row r="67096" spans="12:14" x14ac:dyDescent="0.25">
      <c r="L67096" s="36"/>
      <c r="M67096" s="36"/>
      <c r="N67096" s="36"/>
    </row>
    <row r="67097" spans="12:14" x14ac:dyDescent="0.25">
      <c r="L67097" s="36"/>
      <c r="M67097" s="36"/>
      <c r="N67097" s="36"/>
    </row>
    <row r="67098" spans="12:14" x14ac:dyDescent="0.25">
      <c r="L67098" s="36"/>
      <c r="M67098" s="36"/>
      <c r="N67098" s="36"/>
    </row>
    <row r="67099" spans="12:14" x14ac:dyDescent="0.25">
      <c r="L67099" s="36"/>
      <c r="M67099" s="36"/>
      <c r="N67099" s="36"/>
    </row>
    <row r="67100" spans="12:14" x14ac:dyDescent="0.25">
      <c r="L67100" s="36"/>
      <c r="M67100" s="36"/>
      <c r="N67100" s="36"/>
    </row>
    <row r="67101" spans="12:14" x14ac:dyDescent="0.25">
      <c r="L67101" s="36"/>
      <c r="M67101" s="36"/>
      <c r="N67101" s="36"/>
    </row>
    <row r="67102" spans="12:14" x14ac:dyDescent="0.25">
      <c r="L67102" s="36"/>
      <c r="M67102" s="36"/>
      <c r="N67102" s="36"/>
    </row>
    <row r="67103" spans="12:14" x14ac:dyDescent="0.25">
      <c r="L67103" s="36"/>
      <c r="M67103" s="36"/>
      <c r="N67103" s="36"/>
    </row>
    <row r="67104" spans="12:14" x14ac:dyDescent="0.25">
      <c r="L67104" s="36"/>
      <c r="M67104" s="36"/>
      <c r="N67104" s="36"/>
    </row>
    <row r="67105" spans="12:14" x14ac:dyDescent="0.25">
      <c r="L67105" s="36"/>
      <c r="M67105" s="36"/>
      <c r="N67105" s="36"/>
    </row>
    <row r="67106" spans="12:14" x14ac:dyDescent="0.25">
      <c r="L67106" s="36"/>
      <c r="M67106" s="36"/>
      <c r="N67106" s="36"/>
    </row>
    <row r="67107" spans="12:14" x14ac:dyDescent="0.25">
      <c r="L67107" s="36"/>
      <c r="M67107" s="36"/>
      <c r="N67107" s="36"/>
    </row>
    <row r="67108" spans="12:14" x14ac:dyDescent="0.25">
      <c r="L67108" s="36"/>
      <c r="M67108" s="36"/>
      <c r="N67108" s="36"/>
    </row>
    <row r="67109" spans="12:14" x14ac:dyDescent="0.25">
      <c r="L67109" s="36"/>
      <c r="M67109" s="36"/>
      <c r="N67109" s="36"/>
    </row>
    <row r="67110" spans="12:14" x14ac:dyDescent="0.25">
      <c r="L67110" s="36"/>
      <c r="M67110" s="36"/>
      <c r="N67110" s="36"/>
    </row>
    <row r="67111" spans="12:14" x14ac:dyDescent="0.25">
      <c r="L67111" s="36"/>
      <c r="M67111" s="36"/>
      <c r="N67111" s="36"/>
    </row>
    <row r="67112" spans="12:14" x14ac:dyDescent="0.25">
      <c r="L67112" s="36"/>
      <c r="M67112" s="36"/>
      <c r="N67112" s="36"/>
    </row>
    <row r="67113" spans="12:14" x14ac:dyDescent="0.25">
      <c r="L67113" s="36"/>
      <c r="M67113" s="36"/>
      <c r="N67113" s="36"/>
    </row>
    <row r="67114" spans="12:14" x14ac:dyDescent="0.25">
      <c r="L67114" s="36"/>
      <c r="M67114" s="36"/>
      <c r="N67114" s="36"/>
    </row>
    <row r="67115" spans="12:14" x14ac:dyDescent="0.25">
      <c r="L67115" s="36"/>
      <c r="M67115" s="36"/>
      <c r="N67115" s="36"/>
    </row>
    <row r="67116" spans="12:14" x14ac:dyDescent="0.25">
      <c r="L67116" s="36"/>
      <c r="M67116" s="36"/>
      <c r="N67116" s="36"/>
    </row>
    <row r="67117" spans="12:14" x14ac:dyDescent="0.25">
      <c r="L67117" s="36"/>
      <c r="M67117" s="36"/>
      <c r="N67117" s="36"/>
    </row>
    <row r="67118" spans="12:14" x14ac:dyDescent="0.25">
      <c r="L67118" s="36"/>
      <c r="M67118" s="36"/>
      <c r="N67118" s="36"/>
    </row>
    <row r="67119" spans="12:14" x14ac:dyDescent="0.25">
      <c r="L67119" s="36"/>
      <c r="M67119" s="36"/>
      <c r="N67119" s="36"/>
    </row>
    <row r="67120" spans="12:14" x14ac:dyDescent="0.25">
      <c r="L67120" s="36"/>
      <c r="M67120" s="36"/>
      <c r="N67120" s="36"/>
    </row>
    <row r="67121" spans="12:14" x14ac:dyDescent="0.25">
      <c r="L67121" s="36"/>
      <c r="M67121" s="36"/>
      <c r="N67121" s="36"/>
    </row>
    <row r="67122" spans="12:14" x14ac:dyDescent="0.25">
      <c r="L67122" s="36"/>
      <c r="M67122" s="36"/>
      <c r="N67122" s="36"/>
    </row>
    <row r="67123" spans="12:14" x14ac:dyDescent="0.25">
      <c r="L67123" s="36"/>
      <c r="M67123" s="36"/>
      <c r="N67123" s="36"/>
    </row>
    <row r="67124" spans="12:14" x14ac:dyDescent="0.25">
      <c r="L67124" s="36"/>
      <c r="M67124" s="36"/>
      <c r="N67124" s="36"/>
    </row>
    <row r="67125" spans="12:14" x14ac:dyDescent="0.25">
      <c r="L67125" s="36"/>
      <c r="M67125" s="36"/>
      <c r="N67125" s="36"/>
    </row>
    <row r="67126" spans="12:14" x14ac:dyDescent="0.25">
      <c r="L67126" s="36"/>
      <c r="M67126" s="36"/>
      <c r="N67126" s="36"/>
    </row>
    <row r="67127" spans="12:14" x14ac:dyDescent="0.25">
      <c r="L67127" s="36"/>
      <c r="M67127" s="36"/>
      <c r="N67127" s="36"/>
    </row>
    <row r="67128" spans="12:14" x14ac:dyDescent="0.25">
      <c r="L67128" s="36"/>
      <c r="M67128" s="36"/>
      <c r="N67128" s="36"/>
    </row>
    <row r="67129" spans="12:14" x14ac:dyDescent="0.25">
      <c r="L67129" s="36"/>
      <c r="M67129" s="36"/>
      <c r="N67129" s="36"/>
    </row>
    <row r="67130" spans="12:14" x14ac:dyDescent="0.25">
      <c r="L67130" s="36"/>
      <c r="M67130" s="36"/>
      <c r="N67130" s="36"/>
    </row>
    <row r="67131" spans="12:14" x14ac:dyDescent="0.25">
      <c r="L67131" s="36"/>
      <c r="M67131" s="36"/>
      <c r="N67131" s="36"/>
    </row>
    <row r="67132" spans="12:14" x14ac:dyDescent="0.25">
      <c r="L67132" s="36"/>
      <c r="M67132" s="36"/>
      <c r="N67132" s="36"/>
    </row>
    <row r="67133" spans="12:14" x14ac:dyDescent="0.25">
      <c r="L67133" s="36"/>
      <c r="M67133" s="36"/>
      <c r="N67133" s="36"/>
    </row>
    <row r="67134" spans="12:14" x14ac:dyDescent="0.25">
      <c r="L67134" s="36"/>
      <c r="M67134" s="36"/>
      <c r="N67134" s="36"/>
    </row>
    <row r="67135" spans="12:14" x14ac:dyDescent="0.25">
      <c r="L67135" s="36"/>
      <c r="M67135" s="36"/>
      <c r="N67135" s="36"/>
    </row>
    <row r="67136" spans="12:14" x14ac:dyDescent="0.25">
      <c r="L67136" s="36"/>
      <c r="M67136" s="36"/>
      <c r="N67136" s="36"/>
    </row>
    <row r="67137" spans="12:14" x14ac:dyDescent="0.25">
      <c r="L67137" s="36"/>
      <c r="M67137" s="36"/>
      <c r="N67137" s="36"/>
    </row>
    <row r="67138" spans="12:14" x14ac:dyDescent="0.25">
      <c r="L67138" s="36"/>
      <c r="M67138" s="36"/>
      <c r="N67138" s="36"/>
    </row>
    <row r="67139" spans="12:14" x14ac:dyDescent="0.25">
      <c r="L67139" s="36"/>
      <c r="M67139" s="36"/>
      <c r="N67139" s="36"/>
    </row>
    <row r="67140" spans="12:14" x14ac:dyDescent="0.25">
      <c r="L67140" s="36"/>
      <c r="M67140" s="36"/>
      <c r="N67140" s="36"/>
    </row>
    <row r="67141" spans="12:14" x14ac:dyDescent="0.25">
      <c r="L67141" s="36"/>
      <c r="M67141" s="36"/>
      <c r="N67141" s="36"/>
    </row>
    <row r="67142" spans="12:14" x14ac:dyDescent="0.25">
      <c r="L67142" s="36"/>
      <c r="M67142" s="36"/>
      <c r="N67142" s="36"/>
    </row>
    <row r="67143" spans="12:14" x14ac:dyDescent="0.25">
      <c r="L67143" s="36"/>
      <c r="M67143" s="36"/>
      <c r="N67143" s="36"/>
    </row>
    <row r="67144" spans="12:14" x14ac:dyDescent="0.25">
      <c r="L67144" s="36"/>
      <c r="M67144" s="36"/>
      <c r="N67144" s="36"/>
    </row>
    <row r="67145" spans="12:14" x14ac:dyDescent="0.25">
      <c r="L67145" s="36"/>
      <c r="M67145" s="36"/>
      <c r="N67145" s="36"/>
    </row>
    <row r="67146" spans="12:14" x14ac:dyDescent="0.25">
      <c r="L67146" s="36"/>
      <c r="M67146" s="36"/>
      <c r="N67146" s="36"/>
    </row>
    <row r="67147" spans="12:14" x14ac:dyDescent="0.25">
      <c r="L67147" s="36"/>
      <c r="M67147" s="36"/>
      <c r="N67147" s="36"/>
    </row>
    <row r="67148" spans="12:14" x14ac:dyDescent="0.25">
      <c r="L67148" s="36"/>
      <c r="M67148" s="36"/>
      <c r="N67148" s="36"/>
    </row>
    <row r="67149" spans="12:14" x14ac:dyDescent="0.25">
      <c r="L67149" s="36"/>
      <c r="M67149" s="36"/>
      <c r="N67149" s="36"/>
    </row>
    <row r="67150" spans="12:14" x14ac:dyDescent="0.25">
      <c r="L67150" s="36"/>
      <c r="M67150" s="36"/>
      <c r="N67150" s="36"/>
    </row>
    <row r="67151" spans="12:14" x14ac:dyDescent="0.25">
      <c r="L67151" s="36"/>
      <c r="M67151" s="36"/>
      <c r="N67151" s="36"/>
    </row>
    <row r="67152" spans="12:14" x14ac:dyDescent="0.25">
      <c r="L67152" s="36"/>
      <c r="M67152" s="36"/>
      <c r="N67152" s="36"/>
    </row>
    <row r="67153" spans="12:14" x14ac:dyDescent="0.25">
      <c r="L67153" s="36"/>
      <c r="M67153" s="36"/>
      <c r="N67153" s="36"/>
    </row>
    <row r="67154" spans="12:14" x14ac:dyDescent="0.25">
      <c r="L67154" s="36"/>
      <c r="M67154" s="36"/>
      <c r="N67154" s="36"/>
    </row>
    <row r="67155" spans="12:14" x14ac:dyDescent="0.25">
      <c r="L67155" s="36"/>
      <c r="M67155" s="36"/>
      <c r="N67155" s="36"/>
    </row>
    <row r="67156" spans="12:14" x14ac:dyDescent="0.25">
      <c r="L67156" s="36"/>
      <c r="M67156" s="36"/>
      <c r="N67156" s="36"/>
    </row>
    <row r="67157" spans="12:14" x14ac:dyDescent="0.25">
      <c r="L67157" s="36"/>
      <c r="M67157" s="36"/>
      <c r="N67157" s="36"/>
    </row>
    <row r="67158" spans="12:14" x14ac:dyDescent="0.25">
      <c r="L67158" s="36"/>
      <c r="M67158" s="36"/>
      <c r="N67158" s="36"/>
    </row>
    <row r="67159" spans="12:14" x14ac:dyDescent="0.25">
      <c r="L67159" s="36"/>
      <c r="M67159" s="36"/>
      <c r="N67159" s="36"/>
    </row>
    <row r="67160" spans="12:14" x14ac:dyDescent="0.25">
      <c r="L67160" s="36"/>
      <c r="M67160" s="36"/>
      <c r="N67160" s="36"/>
    </row>
    <row r="67161" spans="12:14" x14ac:dyDescent="0.25">
      <c r="L67161" s="36"/>
      <c r="M67161" s="36"/>
      <c r="N67161" s="36"/>
    </row>
    <row r="67162" spans="12:14" x14ac:dyDescent="0.25">
      <c r="L67162" s="36"/>
      <c r="M67162" s="36"/>
      <c r="N67162" s="36"/>
    </row>
    <row r="67163" spans="12:14" x14ac:dyDescent="0.25">
      <c r="L67163" s="36"/>
      <c r="M67163" s="36"/>
      <c r="N67163" s="36"/>
    </row>
    <row r="67164" spans="12:14" x14ac:dyDescent="0.25">
      <c r="L67164" s="36"/>
      <c r="M67164" s="36"/>
      <c r="N67164" s="36"/>
    </row>
    <row r="67165" spans="12:14" x14ac:dyDescent="0.25">
      <c r="L67165" s="36"/>
      <c r="M67165" s="36"/>
      <c r="N67165" s="36"/>
    </row>
    <row r="67166" spans="12:14" x14ac:dyDescent="0.25">
      <c r="L67166" s="36"/>
      <c r="M67166" s="36"/>
      <c r="N67166" s="36"/>
    </row>
    <row r="67167" spans="12:14" x14ac:dyDescent="0.25">
      <c r="L67167" s="36"/>
      <c r="M67167" s="36"/>
      <c r="N67167" s="36"/>
    </row>
    <row r="67168" spans="12:14" x14ac:dyDescent="0.25">
      <c r="L67168" s="36"/>
      <c r="M67168" s="36"/>
      <c r="N67168" s="36"/>
    </row>
    <row r="67169" spans="12:14" x14ac:dyDescent="0.25">
      <c r="L67169" s="36"/>
      <c r="M67169" s="36"/>
      <c r="N67169" s="36"/>
    </row>
    <row r="67170" spans="12:14" x14ac:dyDescent="0.25">
      <c r="L67170" s="36"/>
      <c r="M67170" s="36"/>
      <c r="N67170" s="36"/>
    </row>
    <row r="67171" spans="12:14" x14ac:dyDescent="0.25">
      <c r="L67171" s="36"/>
      <c r="M67171" s="36"/>
      <c r="N67171" s="36"/>
    </row>
    <row r="67172" spans="12:14" x14ac:dyDescent="0.25">
      <c r="L67172" s="36"/>
      <c r="M67172" s="36"/>
      <c r="N67172" s="36"/>
    </row>
    <row r="67173" spans="12:14" x14ac:dyDescent="0.25">
      <c r="L67173" s="36"/>
      <c r="M67173" s="36"/>
      <c r="N67173" s="36"/>
    </row>
    <row r="67174" spans="12:14" x14ac:dyDescent="0.25">
      <c r="L67174" s="36"/>
      <c r="M67174" s="36"/>
      <c r="N67174" s="36"/>
    </row>
    <row r="67175" spans="12:14" x14ac:dyDescent="0.25">
      <c r="L67175" s="36"/>
      <c r="M67175" s="36"/>
      <c r="N67175" s="36"/>
    </row>
    <row r="67176" spans="12:14" x14ac:dyDescent="0.25">
      <c r="L67176" s="36"/>
      <c r="M67176" s="36"/>
      <c r="N67176" s="36"/>
    </row>
    <row r="67177" spans="12:14" x14ac:dyDescent="0.25">
      <c r="L67177" s="36"/>
      <c r="M67177" s="36"/>
      <c r="N67177" s="36"/>
    </row>
    <row r="67178" spans="12:14" x14ac:dyDescent="0.25">
      <c r="L67178" s="36"/>
      <c r="M67178" s="36"/>
      <c r="N67178" s="36"/>
    </row>
    <row r="67179" spans="12:14" x14ac:dyDescent="0.25">
      <c r="L67179" s="36"/>
      <c r="M67179" s="36"/>
      <c r="N67179" s="36"/>
    </row>
    <row r="67180" spans="12:14" x14ac:dyDescent="0.25">
      <c r="L67180" s="36"/>
      <c r="M67180" s="36"/>
      <c r="N67180" s="36"/>
    </row>
    <row r="67181" spans="12:14" x14ac:dyDescent="0.25">
      <c r="L67181" s="36"/>
      <c r="M67181" s="36"/>
      <c r="N67181" s="36"/>
    </row>
    <row r="67182" spans="12:14" x14ac:dyDescent="0.25">
      <c r="L67182" s="36"/>
      <c r="M67182" s="36"/>
      <c r="N67182" s="36"/>
    </row>
    <row r="67183" spans="12:14" x14ac:dyDescent="0.25">
      <c r="L67183" s="36"/>
      <c r="M67183" s="36"/>
      <c r="N67183" s="36"/>
    </row>
    <row r="67184" spans="12:14" x14ac:dyDescent="0.25">
      <c r="L67184" s="36"/>
      <c r="M67184" s="36"/>
      <c r="N67184" s="36"/>
    </row>
    <row r="67185" spans="12:14" x14ac:dyDescent="0.25">
      <c r="L67185" s="36"/>
      <c r="M67185" s="36"/>
      <c r="N67185" s="36"/>
    </row>
    <row r="67186" spans="12:14" x14ac:dyDescent="0.25">
      <c r="L67186" s="36"/>
      <c r="M67186" s="36"/>
      <c r="N67186" s="36"/>
    </row>
    <row r="67187" spans="12:14" x14ac:dyDescent="0.25">
      <c r="L67187" s="36"/>
      <c r="M67187" s="36"/>
      <c r="N67187" s="36"/>
    </row>
    <row r="67188" spans="12:14" x14ac:dyDescent="0.25">
      <c r="L67188" s="36"/>
      <c r="M67188" s="36"/>
      <c r="N67188" s="36"/>
    </row>
    <row r="67189" spans="12:14" x14ac:dyDescent="0.25">
      <c r="L67189" s="36"/>
      <c r="M67189" s="36"/>
      <c r="N67189" s="36"/>
    </row>
    <row r="67190" spans="12:14" x14ac:dyDescent="0.25">
      <c r="L67190" s="36"/>
      <c r="M67190" s="36"/>
      <c r="N67190" s="36"/>
    </row>
    <row r="67191" spans="12:14" x14ac:dyDescent="0.25">
      <c r="L67191" s="36"/>
      <c r="M67191" s="36"/>
      <c r="N67191" s="36"/>
    </row>
    <row r="67192" spans="12:14" x14ac:dyDescent="0.25">
      <c r="L67192" s="36"/>
      <c r="M67192" s="36"/>
      <c r="N67192" s="36"/>
    </row>
    <row r="67193" spans="12:14" x14ac:dyDescent="0.25">
      <c r="L67193" s="36"/>
      <c r="M67193" s="36"/>
      <c r="N67193" s="36"/>
    </row>
    <row r="67194" spans="12:14" x14ac:dyDescent="0.25">
      <c r="L67194" s="36"/>
      <c r="M67194" s="36"/>
      <c r="N67194" s="36"/>
    </row>
    <row r="67195" spans="12:14" x14ac:dyDescent="0.25">
      <c r="L67195" s="36"/>
      <c r="M67195" s="36"/>
      <c r="N67195" s="36"/>
    </row>
    <row r="67196" spans="12:14" x14ac:dyDescent="0.25">
      <c r="L67196" s="36"/>
      <c r="M67196" s="36"/>
      <c r="N67196" s="36"/>
    </row>
    <row r="67197" spans="12:14" x14ac:dyDescent="0.25">
      <c r="L67197" s="36"/>
      <c r="M67197" s="36"/>
      <c r="N67197" s="36"/>
    </row>
    <row r="67198" spans="12:14" x14ac:dyDescent="0.25">
      <c r="L67198" s="36"/>
      <c r="M67198" s="36"/>
      <c r="N67198" s="36"/>
    </row>
    <row r="67199" spans="12:14" x14ac:dyDescent="0.25">
      <c r="L67199" s="36"/>
      <c r="M67199" s="36"/>
      <c r="N67199" s="36"/>
    </row>
    <row r="67200" spans="12:14" x14ac:dyDescent="0.25">
      <c r="L67200" s="36"/>
      <c r="M67200" s="36"/>
      <c r="N67200" s="36"/>
    </row>
    <row r="67201" spans="12:14" x14ac:dyDescent="0.25">
      <c r="L67201" s="36"/>
      <c r="M67201" s="36"/>
      <c r="N67201" s="36"/>
    </row>
    <row r="67202" spans="12:14" x14ac:dyDescent="0.25">
      <c r="L67202" s="36"/>
      <c r="M67202" s="36"/>
      <c r="N67202" s="36"/>
    </row>
    <row r="67203" spans="12:14" x14ac:dyDescent="0.25">
      <c r="L67203" s="36"/>
      <c r="M67203" s="36"/>
      <c r="N67203" s="36"/>
    </row>
    <row r="67204" spans="12:14" x14ac:dyDescent="0.25">
      <c r="L67204" s="36"/>
      <c r="M67204" s="36"/>
      <c r="N67204" s="36"/>
    </row>
    <row r="67205" spans="12:14" x14ac:dyDescent="0.25">
      <c r="L67205" s="36"/>
      <c r="M67205" s="36"/>
      <c r="N67205" s="36"/>
    </row>
    <row r="67206" spans="12:14" x14ac:dyDescent="0.25">
      <c r="L67206" s="36"/>
      <c r="M67206" s="36"/>
      <c r="N67206" s="36"/>
    </row>
    <row r="67207" spans="12:14" x14ac:dyDescent="0.25">
      <c r="L67207" s="36"/>
      <c r="M67207" s="36"/>
      <c r="N67207" s="36"/>
    </row>
    <row r="67208" spans="12:14" x14ac:dyDescent="0.25">
      <c r="L67208" s="36"/>
      <c r="M67208" s="36"/>
      <c r="N67208" s="36"/>
    </row>
    <row r="67209" spans="12:14" x14ac:dyDescent="0.25">
      <c r="L67209" s="36"/>
      <c r="M67209" s="36"/>
      <c r="N67209" s="36"/>
    </row>
    <row r="67210" spans="12:14" x14ac:dyDescent="0.25">
      <c r="L67210" s="36"/>
      <c r="M67210" s="36"/>
      <c r="N67210" s="36"/>
    </row>
    <row r="67211" spans="12:14" x14ac:dyDescent="0.25">
      <c r="L67211" s="36"/>
      <c r="M67211" s="36"/>
      <c r="N67211" s="36"/>
    </row>
    <row r="67212" spans="12:14" x14ac:dyDescent="0.25">
      <c r="L67212" s="36"/>
      <c r="M67212" s="36"/>
      <c r="N67212" s="36"/>
    </row>
    <row r="67213" spans="12:14" x14ac:dyDescent="0.25">
      <c r="L67213" s="36"/>
      <c r="M67213" s="36"/>
      <c r="N67213" s="36"/>
    </row>
    <row r="67214" spans="12:14" x14ac:dyDescent="0.25">
      <c r="L67214" s="36"/>
      <c r="M67214" s="36"/>
      <c r="N67214" s="36"/>
    </row>
    <row r="67215" spans="12:14" x14ac:dyDescent="0.25">
      <c r="L67215" s="36"/>
      <c r="M67215" s="36"/>
      <c r="N67215" s="36"/>
    </row>
    <row r="67216" spans="12:14" x14ac:dyDescent="0.25">
      <c r="L67216" s="36"/>
      <c r="M67216" s="36"/>
      <c r="N67216" s="36"/>
    </row>
    <row r="67217" spans="12:14" x14ac:dyDescent="0.25">
      <c r="L67217" s="36"/>
      <c r="M67217" s="36"/>
      <c r="N67217" s="36"/>
    </row>
    <row r="67218" spans="12:14" x14ac:dyDescent="0.25">
      <c r="L67218" s="36"/>
      <c r="M67218" s="36"/>
      <c r="N67218" s="36"/>
    </row>
    <row r="67219" spans="12:14" x14ac:dyDescent="0.25">
      <c r="L67219" s="36"/>
      <c r="M67219" s="36"/>
      <c r="N67219" s="36"/>
    </row>
    <row r="67220" spans="12:14" x14ac:dyDescent="0.25">
      <c r="L67220" s="36"/>
      <c r="M67220" s="36"/>
      <c r="N67220" s="36"/>
    </row>
    <row r="67221" spans="12:14" x14ac:dyDescent="0.25">
      <c r="L67221" s="36"/>
      <c r="M67221" s="36"/>
      <c r="N67221" s="36"/>
    </row>
    <row r="67222" spans="12:14" x14ac:dyDescent="0.25">
      <c r="L67222" s="36"/>
      <c r="M67222" s="36"/>
      <c r="N67222" s="36"/>
    </row>
    <row r="67223" spans="12:14" x14ac:dyDescent="0.25">
      <c r="L67223" s="36"/>
      <c r="M67223" s="36"/>
      <c r="N67223" s="36"/>
    </row>
    <row r="67224" spans="12:14" x14ac:dyDescent="0.25">
      <c r="L67224" s="36"/>
      <c r="M67224" s="36"/>
      <c r="N67224" s="36"/>
    </row>
    <row r="67225" spans="12:14" x14ac:dyDescent="0.25">
      <c r="L67225" s="36"/>
      <c r="M67225" s="36"/>
      <c r="N67225" s="36"/>
    </row>
    <row r="67226" spans="12:14" x14ac:dyDescent="0.25">
      <c r="L67226" s="36"/>
      <c r="M67226" s="36"/>
      <c r="N67226" s="36"/>
    </row>
    <row r="67227" spans="12:14" x14ac:dyDescent="0.25">
      <c r="L67227" s="36"/>
      <c r="M67227" s="36"/>
      <c r="N67227" s="36"/>
    </row>
    <row r="67228" spans="12:14" x14ac:dyDescent="0.25">
      <c r="L67228" s="36"/>
      <c r="M67228" s="36"/>
      <c r="N67228" s="36"/>
    </row>
    <row r="67229" spans="12:14" x14ac:dyDescent="0.25">
      <c r="L67229" s="36"/>
      <c r="M67229" s="36"/>
      <c r="N67229" s="36"/>
    </row>
    <row r="67230" spans="12:14" x14ac:dyDescent="0.25">
      <c r="L67230" s="36"/>
      <c r="M67230" s="36"/>
      <c r="N67230" s="36"/>
    </row>
    <row r="67231" spans="12:14" x14ac:dyDescent="0.25">
      <c r="L67231" s="36"/>
      <c r="M67231" s="36"/>
      <c r="N67231" s="36"/>
    </row>
    <row r="67232" spans="12:14" x14ac:dyDescent="0.25">
      <c r="L67232" s="36"/>
      <c r="M67232" s="36"/>
      <c r="N67232" s="36"/>
    </row>
    <row r="67233" spans="12:14" x14ac:dyDescent="0.25">
      <c r="L67233" s="36"/>
      <c r="M67233" s="36"/>
      <c r="N67233" s="36"/>
    </row>
    <row r="67234" spans="12:14" x14ac:dyDescent="0.25">
      <c r="L67234" s="36"/>
      <c r="M67234" s="36"/>
      <c r="N67234" s="36"/>
    </row>
    <row r="67235" spans="12:14" x14ac:dyDescent="0.25">
      <c r="L67235" s="36"/>
      <c r="M67235" s="36"/>
      <c r="N67235" s="36"/>
    </row>
    <row r="67236" spans="12:14" x14ac:dyDescent="0.25">
      <c r="L67236" s="36"/>
      <c r="M67236" s="36"/>
      <c r="N67236" s="36"/>
    </row>
    <row r="67237" spans="12:14" x14ac:dyDescent="0.25">
      <c r="L67237" s="36"/>
      <c r="M67237" s="36"/>
      <c r="N67237" s="36"/>
    </row>
    <row r="67238" spans="12:14" x14ac:dyDescent="0.25">
      <c r="L67238" s="36"/>
      <c r="M67238" s="36"/>
      <c r="N67238" s="36"/>
    </row>
    <row r="67239" spans="12:14" x14ac:dyDescent="0.25">
      <c r="L67239" s="36"/>
      <c r="M67239" s="36"/>
      <c r="N67239" s="36"/>
    </row>
    <row r="67240" spans="12:14" x14ac:dyDescent="0.25">
      <c r="L67240" s="36"/>
      <c r="M67240" s="36"/>
      <c r="N67240" s="36"/>
    </row>
    <row r="67241" spans="12:14" x14ac:dyDescent="0.25">
      <c r="L67241" s="36"/>
      <c r="M67241" s="36"/>
      <c r="N67241" s="36"/>
    </row>
    <row r="67242" spans="12:14" x14ac:dyDescent="0.25">
      <c r="L67242" s="36"/>
      <c r="M67242" s="36"/>
      <c r="N67242" s="36"/>
    </row>
    <row r="67243" spans="12:14" x14ac:dyDescent="0.25">
      <c r="L67243" s="36"/>
      <c r="M67243" s="36"/>
      <c r="N67243" s="36"/>
    </row>
    <row r="67244" spans="12:14" x14ac:dyDescent="0.25">
      <c r="L67244" s="36"/>
      <c r="M67244" s="36"/>
      <c r="N67244" s="36"/>
    </row>
    <row r="67245" spans="12:14" x14ac:dyDescent="0.25">
      <c r="L67245" s="36"/>
      <c r="M67245" s="36"/>
      <c r="N67245" s="36"/>
    </row>
    <row r="67246" spans="12:14" x14ac:dyDescent="0.25">
      <c r="L67246" s="36"/>
      <c r="M67246" s="36"/>
      <c r="N67246" s="36"/>
    </row>
    <row r="67247" spans="12:14" x14ac:dyDescent="0.25">
      <c r="L67247" s="36"/>
      <c r="M67247" s="36"/>
      <c r="N67247" s="36"/>
    </row>
    <row r="67248" spans="12:14" x14ac:dyDescent="0.25">
      <c r="L67248" s="36"/>
      <c r="M67248" s="36"/>
      <c r="N67248" s="36"/>
    </row>
    <row r="67249" spans="12:14" x14ac:dyDescent="0.25">
      <c r="L67249" s="36"/>
      <c r="M67249" s="36"/>
      <c r="N67249" s="36"/>
    </row>
    <row r="67250" spans="12:14" x14ac:dyDescent="0.25">
      <c r="L67250" s="36"/>
      <c r="M67250" s="36"/>
      <c r="N67250" s="36"/>
    </row>
    <row r="67251" spans="12:14" x14ac:dyDescent="0.25">
      <c r="L67251" s="36"/>
      <c r="M67251" s="36"/>
      <c r="N67251" s="36"/>
    </row>
    <row r="67252" spans="12:14" x14ac:dyDescent="0.25">
      <c r="L67252" s="36"/>
      <c r="M67252" s="36"/>
      <c r="N67252" s="36"/>
    </row>
    <row r="67253" spans="12:14" x14ac:dyDescent="0.25">
      <c r="L67253" s="36"/>
      <c r="M67253" s="36"/>
      <c r="N67253" s="36"/>
    </row>
    <row r="67254" spans="12:14" x14ac:dyDescent="0.25">
      <c r="L67254" s="36"/>
      <c r="M67254" s="36"/>
      <c r="N67254" s="36"/>
    </row>
    <row r="67255" spans="12:14" x14ac:dyDescent="0.25">
      <c r="L67255" s="36"/>
      <c r="M67255" s="36"/>
      <c r="N67255" s="36"/>
    </row>
    <row r="67256" spans="12:14" x14ac:dyDescent="0.25">
      <c r="L67256" s="36"/>
      <c r="M67256" s="36"/>
      <c r="N67256" s="36"/>
    </row>
    <row r="67257" spans="12:14" x14ac:dyDescent="0.25">
      <c r="L67257" s="36"/>
      <c r="M67257" s="36"/>
      <c r="N67257" s="36"/>
    </row>
    <row r="67258" spans="12:14" x14ac:dyDescent="0.25">
      <c r="L67258" s="36"/>
      <c r="M67258" s="36"/>
      <c r="N67258" s="36"/>
    </row>
    <row r="67259" spans="12:14" x14ac:dyDescent="0.25">
      <c r="L67259" s="36"/>
      <c r="M67259" s="36"/>
      <c r="N67259" s="36"/>
    </row>
    <row r="67260" spans="12:14" x14ac:dyDescent="0.25">
      <c r="L67260" s="36"/>
      <c r="M67260" s="36"/>
      <c r="N67260" s="36"/>
    </row>
    <row r="67261" spans="12:14" x14ac:dyDescent="0.25">
      <c r="L67261" s="36"/>
      <c r="M67261" s="36"/>
      <c r="N67261" s="36"/>
    </row>
    <row r="67262" spans="12:14" x14ac:dyDescent="0.25">
      <c r="L67262" s="36"/>
      <c r="M67262" s="36"/>
      <c r="N67262" s="36"/>
    </row>
    <row r="67263" spans="12:14" x14ac:dyDescent="0.25">
      <c r="L67263" s="36"/>
      <c r="M67263" s="36"/>
      <c r="N67263" s="36"/>
    </row>
    <row r="67264" spans="12:14" x14ac:dyDescent="0.25">
      <c r="L67264" s="36"/>
      <c r="M67264" s="36"/>
      <c r="N67264" s="36"/>
    </row>
    <row r="67265" spans="12:14" x14ac:dyDescent="0.25">
      <c r="L67265" s="36"/>
      <c r="M67265" s="36"/>
      <c r="N67265" s="36"/>
    </row>
    <row r="67266" spans="12:14" x14ac:dyDescent="0.25">
      <c r="L67266" s="36"/>
      <c r="M67266" s="36"/>
      <c r="N67266" s="36"/>
    </row>
    <row r="67267" spans="12:14" x14ac:dyDescent="0.25">
      <c r="L67267" s="36"/>
      <c r="M67267" s="36"/>
      <c r="N67267" s="36"/>
    </row>
    <row r="67268" spans="12:14" x14ac:dyDescent="0.25">
      <c r="L67268" s="36"/>
      <c r="M67268" s="36"/>
      <c r="N67268" s="36"/>
    </row>
    <row r="67269" spans="12:14" x14ac:dyDescent="0.25">
      <c r="L67269" s="36"/>
      <c r="M67269" s="36"/>
      <c r="N67269" s="36"/>
    </row>
    <row r="67270" spans="12:14" x14ac:dyDescent="0.25">
      <c r="L67270" s="36"/>
      <c r="M67270" s="36"/>
      <c r="N67270" s="36"/>
    </row>
    <row r="67271" spans="12:14" x14ac:dyDescent="0.25">
      <c r="L67271" s="36"/>
      <c r="M67271" s="36"/>
      <c r="N67271" s="36"/>
    </row>
    <row r="67272" spans="12:14" x14ac:dyDescent="0.25">
      <c r="L67272" s="36"/>
      <c r="M67272" s="36"/>
      <c r="N67272" s="36"/>
    </row>
    <row r="67273" spans="12:14" x14ac:dyDescent="0.25">
      <c r="L67273" s="36"/>
      <c r="M67273" s="36"/>
      <c r="N67273" s="36"/>
    </row>
    <row r="67274" spans="12:14" x14ac:dyDescent="0.25">
      <c r="L67274" s="36"/>
      <c r="M67274" s="36"/>
      <c r="N67274" s="36"/>
    </row>
    <row r="67275" spans="12:14" x14ac:dyDescent="0.25">
      <c r="L67275" s="36"/>
      <c r="M67275" s="36"/>
      <c r="N67275" s="36"/>
    </row>
    <row r="67276" spans="12:14" x14ac:dyDescent="0.25">
      <c r="L67276" s="36"/>
      <c r="M67276" s="36"/>
      <c r="N67276" s="36"/>
    </row>
    <row r="67277" spans="12:14" x14ac:dyDescent="0.25">
      <c r="L67277" s="36"/>
      <c r="M67277" s="36"/>
      <c r="N67277" s="36"/>
    </row>
    <row r="67278" spans="12:14" x14ac:dyDescent="0.25">
      <c r="L67278" s="36"/>
      <c r="M67278" s="36"/>
      <c r="N67278" s="36"/>
    </row>
    <row r="67279" spans="12:14" x14ac:dyDescent="0.25">
      <c r="L67279" s="36"/>
      <c r="M67279" s="36"/>
      <c r="N67279" s="36"/>
    </row>
    <row r="67280" spans="12:14" x14ac:dyDescent="0.25">
      <c r="L67280" s="36"/>
      <c r="M67280" s="36"/>
      <c r="N67280" s="36"/>
    </row>
    <row r="67281" spans="12:14" x14ac:dyDescent="0.25">
      <c r="L67281" s="36"/>
      <c r="M67281" s="36"/>
      <c r="N67281" s="36"/>
    </row>
    <row r="67282" spans="12:14" x14ac:dyDescent="0.25">
      <c r="L67282" s="36"/>
      <c r="M67282" s="36"/>
      <c r="N67282" s="36"/>
    </row>
    <row r="67283" spans="12:14" x14ac:dyDescent="0.25">
      <c r="L67283" s="36"/>
      <c r="M67283" s="36"/>
      <c r="N67283" s="36"/>
    </row>
    <row r="67284" spans="12:14" x14ac:dyDescent="0.25">
      <c r="L67284" s="36"/>
      <c r="M67284" s="36"/>
      <c r="N67284" s="36"/>
    </row>
    <row r="67285" spans="12:14" x14ac:dyDescent="0.25">
      <c r="L67285" s="36"/>
      <c r="M67285" s="36"/>
      <c r="N67285" s="36"/>
    </row>
    <row r="67286" spans="12:14" x14ac:dyDescent="0.25">
      <c r="L67286" s="36"/>
      <c r="M67286" s="36"/>
      <c r="N67286" s="36"/>
    </row>
    <row r="67287" spans="12:14" x14ac:dyDescent="0.25">
      <c r="L67287" s="36"/>
      <c r="M67287" s="36"/>
      <c r="N67287" s="36"/>
    </row>
    <row r="67288" spans="12:14" x14ac:dyDescent="0.25">
      <c r="L67288" s="36"/>
      <c r="M67288" s="36"/>
      <c r="N67288" s="36"/>
    </row>
    <row r="67289" spans="12:14" x14ac:dyDescent="0.25">
      <c r="L67289" s="36"/>
      <c r="M67289" s="36"/>
      <c r="N67289" s="36"/>
    </row>
    <row r="67290" spans="12:14" x14ac:dyDescent="0.25">
      <c r="L67290" s="36"/>
      <c r="M67290" s="36"/>
      <c r="N67290" s="36"/>
    </row>
    <row r="67291" spans="12:14" x14ac:dyDescent="0.25">
      <c r="L67291" s="36"/>
      <c r="M67291" s="36"/>
      <c r="N67291" s="36"/>
    </row>
    <row r="67292" spans="12:14" x14ac:dyDescent="0.25">
      <c r="L67292" s="36"/>
      <c r="M67292" s="36"/>
      <c r="N67292" s="36"/>
    </row>
    <row r="67293" spans="12:14" x14ac:dyDescent="0.25">
      <c r="L67293" s="36"/>
      <c r="M67293" s="36"/>
      <c r="N67293" s="36"/>
    </row>
    <row r="67294" spans="12:14" x14ac:dyDescent="0.25">
      <c r="L67294" s="36"/>
      <c r="M67294" s="36"/>
      <c r="N67294" s="36"/>
    </row>
    <row r="67295" spans="12:14" x14ac:dyDescent="0.25">
      <c r="L67295" s="36"/>
      <c r="M67295" s="36"/>
      <c r="N67295" s="36"/>
    </row>
    <row r="67296" spans="12:14" x14ac:dyDescent="0.25">
      <c r="L67296" s="36"/>
      <c r="M67296" s="36"/>
      <c r="N67296" s="36"/>
    </row>
    <row r="67297" spans="12:14" x14ac:dyDescent="0.25">
      <c r="L67297" s="36"/>
      <c r="M67297" s="36"/>
      <c r="N67297" s="36"/>
    </row>
    <row r="67298" spans="12:14" x14ac:dyDescent="0.25">
      <c r="L67298" s="36"/>
      <c r="M67298" s="36"/>
      <c r="N67298" s="36"/>
    </row>
    <row r="67299" spans="12:14" x14ac:dyDescent="0.25">
      <c r="L67299" s="36"/>
      <c r="M67299" s="36"/>
      <c r="N67299" s="36"/>
    </row>
    <row r="67300" spans="12:14" x14ac:dyDescent="0.25">
      <c r="L67300" s="36"/>
      <c r="M67300" s="36"/>
      <c r="N67300" s="36"/>
    </row>
    <row r="67301" spans="12:14" x14ac:dyDescent="0.25">
      <c r="L67301" s="36"/>
      <c r="M67301" s="36"/>
      <c r="N67301" s="36"/>
    </row>
    <row r="67302" spans="12:14" x14ac:dyDescent="0.25">
      <c r="L67302" s="36"/>
      <c r="M67302" s="36"/>
      <c r="N67302" s="36"/>
    </row>
    <row r="67303" spans="12:14" x14ac:dyDescent="0.25">
      <c r="L67303" s="36"/>
      <c r="M67303" s="36"/>
      <c r="N67303" s="36"/>
    </row>
    <row r="67304" spans="12:14" x14ac:dyDescent="0.25">
      <c r="L67304" s="36"/>
      <c r="M67304" s="36"/>
      <c r="N67304" s="36"/>
    </row>
    <row r="67305" spans="12:14" x14ac:dyDescent="0.25">
      <c r="L67305" s="36"/>
      <c r="M67305" s="36"/>
      <c r="N67305" s="36"/>
    </row>
    <row r="67306" spans="12:14" x14ac:dyDescent="0.25">
      <c r="L67306" s="36"/>
      <c r="M67306" s="36"/>
      <c r="N67306" s="36"/>
    </row>
    <row r="67307" spans="12:14" x14ac:dyDescent="0.25">
      <c r="L67307" s="36"/>
      <c r="M67307" s="36"/>
      <c r="N67307" s="36"/>
    </row>
    <row r="67308" spans="12:14" x14ac:dyDescent="0.25">
      <c r="L67308" s="36"/>
      <c r="M67308" s="36"/>
      <c r="N67308" s="36"/>
    </row>
    <row r="67309" spans="12:14" x14ac:dyDescent="0.25">
      <c r="L67309" s="36"/>
      <c r="M67309" s="36"/>
      <c r="N67309" s="36"/>
    </row>
    <row r="67310" spans="12:14" x14ac:dyDescent="0.25">
      <c r="L67310" s="36"/>
      <c r="M67310" s="36"/>
      <c r="N67310" s="36"/>
    </row>
    <row r="67311" spans="12:14" x14ac:dyDescent="0.25">
      <c r="L67311" s="36"/>
      <c r="M67311" s="36"/>
      <c r="N67311" s="36"/>
    </row>
    <row r="67312" spans="12:14" x14ac:dyDescent="0.25">
      <c r="L67312" s="36"/>
      <c r="M67312" s="36"/>
      <c r="N67312" s="36"/>
    </row>
    <row r="67313" spans="12:14" x14ac:dyDescent="0.25">
      <c r="L67313" s="36"/>
      <c r="M67313" s="36"/>
      <c r="N67313" s="36"/>
    </row>
    <row r="67314" spans="12:14" x14ac:dyDescent="0.25">
      <c r="L67314" s="36"/>
      <c r="M67314" s="36"/>
      <c r="N67314" s="36"/>
    </row>
    <row r="67315" spans="12:14" x14ac:dyDescent="0.25">
      <c r="L67315" s="36"/>
      <c r="M67315" s="36"/>
      <c r="N67315" s="36"/>
    </row>
    <row r="67316" spans="12:14" x14ac:dyDescent="0.25">
      <c r="L67316" s="36"/>
      <c r="M67316" s="36"/>
      <c r="N67316" s="36"/>
    </row>
    <row r="67317" spans="12:14" x14ac:dyDescent="0.25">
      <c r="L67317" s="36"/>
      <c r="M67317" s="36"/>
      <c r="N67317" s="36"/>
    </row>
    <row r="67318" spans="12:14" x14ac:dyDescent="0.25">
      <c r="L67318" s="36"/>
      <c r="M67318" s="36"/>
      <c r="N67318" s="36"/>
    </row>
    <row r="67319" spans="12:14" x14ac:dyDescent="0.25">
      <c r="L67319" s="36"/>
      <c r="M67319" s="36"/>
      <c r="N67319" s="36"/>
    </row>
    <row r="67320" spans="12:14" x14ac:dyDescent="0.25">
      <c r="L67320" s="36"/>
      <c r="M67320" s="36"/>
      <c r="N67320" s="36"/>
    </row>
    <row r="67321" spans="12:14" x14ac:dyDescent="0.25">
      <c r="L67321" s="36"/>
      <c r="M67321" s="36"/>
      <c r="N67321" s="36"/>
    </row>
    <row r="67322" spans="12:14" x14ac:dyDescent="0.25">
      <c r="L67322" s="36"/>
      <c r="M67322" s="36"/>
      <c r="N67322" s="36"/>
    </row>
    <row r="67323" spans="12:14" x14ac:dyDescent="0.25">
      <c r="L67323" s="36"/>
      <c r="M67323" s="36"/>
      <c r="N67323" s="36"/>
    </row>
    <row r="67324" spans="12:14" x14ac:dyDescent="0.25">
      <c r="L67324" s="36"/>
      <c r="M67324" s="36"/>
      <c r="N67324" s="36"/>
    </row>
    <row r="67325" spans="12:14" x14ac:dyDescent="0.25">
      <c r="L67325" s="36"/>
      <c r="M67325" s="36"/>
      <c r="N67325" s="36"/>
    </row>
    <row r="67326" spans="12:14" x14ac:dyDescent="0.25">
      <c r="L67326" s="36"/>
      <c r="M67326" s="36"/>
      <c r="N67326" s="36"/>
    </row>
    <row r="67327" spans="12:14" x14ac:dyDescent="0.25">
      <c r="L67327" s="36"/>
      <c r="M67327" s="36"/>
      <c r="N67327" s="36"/>
    </row>
    <row r="67328" spans="12:14" x14ac:dyDescent="0.25">
      <c r="L67328" s="36"/>
      <c r="M67328" s="36"/>
      <c r="N67328" s="36"/>
    </row>
    <row r="67329" spans="12:14" x14ac:dyDescent="0.25">
      <c r="L67329" s="36"/>
      <c r="M67329" s="36"/>
      <c r="N67329" s="36"/>
    </row>
    <row r="67330" spans="12:14" x14ac:dyDescent="0.25">
      <c r="L67330" s="36"/>
      <c r="M67330" s="36"/>
      <c r="N67330" s="36"/>
    </row>
    <row r="67331" spans="12:14" x14ac:dyDescent="0.25">
      <c r="L67331" s="36"/>
      <c r="M67331" s="36"/>
      <c r="N67331" s="36"/>
    </row>
    <row r="67332" spans="12:14" x14ac:dyDescent="0.25">
      <c r="L67332" s="36"/>
      <c r="M67332" s="36"/>
      <c r="N67332" s="36"/>
    </row>
    <row r="67333" spans="12:14" x14ac:dyDescent="0.25">
      <c r="L67333" s="36"/>
      <c r="M67333" s="36"/>
      <c r="N67333" s="36"/>
    </row>
    <row r="67334" spans="12:14" x14ac:dyDescent="0.25">
      <c r="L67334" s="36"/>
      <c r="M67334" s="36"/>
      <c r="N67334" s="36"/>
    </row>
    <row r="67335" spans="12:14" x14ac:dyDescent="0.25">
      <c r="L67335" s="36"/>
      <c r="M67335" s="36"/>
      <c r="N67335" s="36"/>
    </row>
    <row r="67336" spans="12:14" x14ac:dyDescent="0.25">
      <c r="L67336" s="36"/>
      <c r="M67336" s="36"/>
      <c r="N67336" s="36"/>
    </row>
    <row r="67337" spans="12:14" x14ac:dyDescent="0.25">
      <c r="L67337" s="36"/>
      <c r="M67337" s="36"/>
      <c r="N67337" s="36"/>
    </row>
    <row r="67338" spans="12:14" x14ac:dyDescent="0.25">
      <c r="L67338" s="36"/>
      <c r="M67338" s="36"/>
      <c r="N67338" s="36"/>
    </row>
    <row r="67339" spans="12:14" x14ac:dyDescent="0.25">
      <c r="L67339" s="36"/>
      <c r="M67339" s="36"/>
      <c r="N67339" s="36"/>
    </row>
    <row r="67340" spans="12:14" x14ac:dyDescent="0.25">
      <c r="L67340" s="36"/>
      <c r="M67340" s="36"/>
      <c r="N67340" s="36"/>
    </row>
    <row r="67341" spans="12:14" x14ac:dyDescent="0.25">
      <c r="L67341" s="36"/>
      <c r="M67341" s="36"/>
      <c r="N67341" s="36"/>
    </row>
    <row r="67342" spans="12:14" x14ac:dyDescent="0.25">
      <c r="L67342" s="36"/>
      <c r="M67342" s="36"/>
      <c r="N67342" s="36"/>
    </row>
    <row r="67343" spans="12:14" x14ac:dyDescent="0.25">
      <c r="L67343" s="36"/>
      <c r="M67343" s="36"/>
      <c r="N67343" s="36"/>
    </row>
    <row r="67344" spans="12:14" x14ac:dyDescent="0.25">
      <c r="L67344" s="36"/>
      <c r="M67344" s="36"/>
      <c r="N67344" s="36"/>
    </row>
    <row r="67345" spans="12:14" x14ac:dyDescent="0.25">
      <c r="L67345" s="36"/>
      <c r="M67345" s="36"/>
      <c r="N67345" s="36"/>
    </row>
    <row r="67346" spans="12:14" x14ac:dyDescent="0.25">
      <c r="L67346" s="36"/>
      <c r="M67346" s="36"/>
      <c r="N67346" s="36"/>
    </row>
    <row r="67347" spans="12:14" x14ac:dyDescent="0.25">
      <c r="L67347" s="36"/>
      <c r="M67347" s="36"/>
      <c r="N67347" s="36"/>
    </row>
    <row r="67348" spans="12:14" x14ac:dyDescent="0.25">
      <c r="L67348" s="36"/>
      <c r="M67348" s="36"/>
      <c r="N67348" s="36"/>
    </row>
    <row r="67349" spans="12:14" x14ac:dyDescent="0.25">
      <c r="L67349" s="36"/>
      <c r="M67349" s="36"/>
      <c r="N67349" s="36"/>
    </row>
    <row r="67350" spans="12:14" x14ac:dyDescent="0.25">
      <c r="L67350" s="36"/>
      <c r="M67350" s="36"/>
      <c r="N67350" s="36"/>
    </row>
    <row r="67351" spans="12:14" x14ac:dyDescent="0.25">
      <c r="L67351" s="36"/>
      <c r="M67351" s="36"/>
      <c r="N67351" s="36"/>
    </row>
    <row r="67352" spans="12:14" x14ac:dyDescent="0.25">
      <c r="L67352" s="36"/>
      <c r="M67352" s="36"/>
      <c r="N67352" s="36"/>
    </row>
    <row r="67353" spans="12:14" x14ac:dyDescent="0.25">
      <c r="L67353" s="36"/>
      <c r="M67353" s="36"/>
      <c r="N67353" s="36"/>
    </row>
    <row r="67354" spans="12:14" x14ac:dyDescent="0.25">
      <c r="L67354" s="36"/>
      <c r="M67354" s="36"/>
      <c r="N67354" s="36"/>
    </row>
    <row r="67355" spans="12:14" x14ac:dyDescent="0.25">
      <c r="L67355" s="36"/>
      <c r="M67355" s="36"/>
      <c r="N67355" s="36"/>
    </row>
    <row r="67356" spans="12:14" x14ac:dyDescent="0.25">
      <c r="L67356" s="36"/>
      <c r="M67356" s="36"/>
      <c r="N67356" s="36"/>
    </row>
    <row r="67357" spans="12:14" x14ac:dyDescent="0.25">
      <c r="L67357" s="36"/>
      <c r="M67357" s="36"/>
      <c r="N67357" s="36"/>
    </row>
    <row r="67358" spans="12:14" x14ac:dyDescent="0.25">
      <c r="L67358" s="36"/>
      <c r="M67358" s="36"/>
      <c r="N67358" s="36"/>
    </row>
    <row r="67359" spans="12:14" x14ac:dyDescent="0.25">
      <c r="L67359" s="36"/>
      <c r="M67359" s="36"/>
      <c r="N67359" s="36"/>
    </row>
    <row r="67360" spans="12:14" x14ac:dyDescent="0.25">
      <c r="L67360" s="36"/>
      <c r="M67360" s="36"/>
      <c r="N67360" s="36"/>
    </row>
    <row r="67361" spans="12:14" x14ac:dyDescent="0.25">
      <c r="L67361" s="36"/>
      <c r="M67361" s="36"/>
      <c r="N67361" s="36"/>
    </row>
    <row r="67362" spans="12:14" x14ac:dyDescent="0.25">
      <c r="L67362" s="36"/>
      <c r="M67362" s="36"/>
      <c r="N67362" s="36"/>
    </row>
    <row r="67363" spans="12:14" x14ac:dyDescent="0.25">
      <c r="L67363" s="36"/>
      <c r="M67363" s="36"/>
      <c r="N67363" s="36"/>
    </row>
    <row r="67364" spans="12:14" x14ac:dyDescent="0.25">
      <c r="L67364" s="36"/>
      <c r="M67364" s="36"/>
      <c r="N67364" s="36"/>
    </row>
    <row r="67365" spans="12:14" x14ac:dyDescent="0.25">
      <c r="L67365" s="36"/>
      <c r="M67365" s="36"/>
      <c r="N67365" s="36"/>
    </row>
    <row r="67366" spans="12:14" x14ac:dyDescent="0.25">
      <c r="L67366" s="36"/>
      <c r="M67366" s="36"/>
      <c r="N67366" s="36"/>
    </row>
    <row r="67367" spans="12:14" x14ac:dyDescent="0.25">
      <c r="L67367" s="36"/>
      <c r="M67367" s="36"/>
      <c r="N67367" s="36"/>
    </row>
    <row r="67368" spans="12:14" x14ac:dyDescent="0.25">
      <c r="L67368" s="36"/>
      <c r="M67368" s="36"/>
      <c r="N67368" s="36"/>
    </row>
    <row r="67369" spans="12:14" x14ac:dyDescent="0.25">
      <c r="L67369" s="36"/>
      <c r="M67369" s="36"/>
      <c r="N67369" s="36"/>
    </row>
    <row r="67370" spans="12:14" x14ac:dyDescent="0.25">
      <c r="L67370" s="36"/>
      <c r="M67370" s="36"/>
      <c r="N67370" s="36"/>
    </row>
    <row r="67371" spans="12:14" x14ac:dyDescent="0.25">
      <c r="L67371" s="36"/>
      <c r="M67371" s="36"/>
      <c r="N67371" s="36"/>
    </row>
    <row r="67372" spans="12:14" x14ac:dyDescent="0.25">
      <c r="L67372" s="36"/>
      <c r="M67372" s="36"/>
      <c r="N67372" s="36"/>
    </row>
    <row r="67373" spans="12:14" x14ac:dyDescent="0.25">
      <c r="L67373" s="36"/>
      <c r="M67373" s="36"/>
      <c r="N67373" s="36"/>
    </row>
    <row r="67374" spans="12:14" x14ac:dyDescent="0.25">
      <c r="L67374" s="36"/>
      <c r="M67374" s="36"/>
      <c r="N67374" s="36"/>
    </row>
    <row r="67375" spans="12:14" x14ac:dyDescent="0.25">
      <c r="L67375" s="36"/>
      <c r="M67375" s="36"/>
      <c r="N67375" s="36"/>
    </row>
    <row r="67376" spans="12:14" x14ac:dyDescent="0.25">
      <c r="L67376" s="36"/>
      <c r="M67376" s="36"/>
      <c r="N67376" s="36"/>
    </row>
    <row r="67377" spans="12:14" x14ac:dyDescent="0.25">
      <c r="L67377" s="36"/>
      <c r="M67377" s="36"/>
      <c r="N67377" s="36"/>
    </row>
    <row r="67378" spans="12:14" x14ac:dyDescent="0.25">
      <c r="L67378" s="36"/>
      <c r="M67378" s="36"/>
      <c r="N67378" s="36"/>
    </row>
    <row r="67379" spans="12:14" x14ac:dyDescent="0.25">
      <c r="L67379" s="36"/>
      <c r="M67379" s="36"/>
      <c r="N67379" s="36"/>
    </row>
    <row r="67380" spans="12:14" x14ac:dyDescent="0.25">
      <c r="L67380" s="36"/>
      <c r="M67380" s="36"/>
      <c r="N67380" s="36"/>
    </row>
    <row r="67381" spans="12:14" x14ac:dyDescent="0.25">
      <c r="L67381" s="36"/>
      <c r="M67381" s="36"/>
      <c r="N67381" s="36"/>
    </row>
    <row r="67382" spans="12:14" x14ac:dyDescent="0.25">
      <c r="L67382" s="36"/>
      <c r="M67382" s="36"/>
      <c r="N67382" s="36"/>
    </row>
    <row r="67383" spans="12:14" x14ac:dyDescent="0.25">
      <c r="L67383" s="36"/>
      <c r="M67383" s="36"/>
      <c r="N67383" s="36"/>
    </row>
    <row r="67384" spans="12:14" x14ac:dyDescent="0.25">
      <c r="L67384" s="36"/>
      <c r="M67384" s="36"/>
      <c r="N67384" s="36"/>
    </row>
    <row r="67385" spans="12:14" x14ac:dyDescent="0.25">
      <c r="L67385" s="36"/>
      <c r="M67385" s="36"/>
      <c r="N67385" s="36"/>
    </row>
    <row r="67386" spans="12:14" x14ac:dyDescent="0.25">
      <c r="L67386" s="36"/>
      <c r="M67386" s="36"/>
      <c r="N67386" s="36"/>
    </row>
    <row r="67387" spans="12:14" x14ac:dyDescent="0.25">
      <c r="L67387" s="36"/>
      <c r="M67387" s="36"/>
      <c r="N67387" s="36"/>
    </row>
    <row r="67388" spans="12:14" x14ac:dyDescent="0.25">
      <c r="L67388" s="36"/>
      <c r="M67388" s="36"/>
      <c r="N67388" s="36"/>
    </row>
    <row r="67389" spans="12:14" x14ac:dyDescent="0.25">
      <c r="L67389" s="36"/>
      <c r="M67389" s="36"/>
      <c r="N67389" s="36"/>
    </row>
    <row r="67390" spans="12:14" x14ac:dyDescent="0.25">
      <c r="L67390" s="36"/>
      <c r="M67390" s="36"/>
      <c r="N67390" s="36"/>
    </row>
    <row r="67391" spans="12:14" x14ac:dyDescent="0.25">
      <c r="L67391" s="36"/>
      <c r="M67391" s="36"/>
      <c r="N67391" s="36"/>
    </row>
    <row r="67392" spans="12:14" x14ac:dyDescent="0.25">
      <c r="L67392" s="36"/>
      <c r="M67392" s="36"/>
      <c r="N67392" s="36"/>
    </row>
    <row r="67393" spans="12:14" x14ac:dyDescent="0.25">
      <c r="L67393" s="36"/>
      <c r="M67393" s="36"/>
      <c r="N67393" s="36"/>
    </row>
    <row r="67394" spans="12:14" x14ac:dyDescent="0.25">
      <c r="L67394" s="36"/>
      <c r="M67394" s="36"/>
      <c r="N67394" s="36"/>
    </row>
    <row r="67395" spans="12:14" x14ac:dyDescent="0.25">
      <c r="L67395" s="36"/>
      <c r="M67395" s="36"/>
      <c r="N67395" s="36"/>
    </row>
    <row r="67396" spans="12:14" x14ac:dyDescent="0.25">
      <c r="L67396" s="36"/>
      <c r="M67396" s="36"/>
      <c r="N67396" s="36"/>
    </row>
    <row r="67397" spans="12:14" x14ac:dyDescent="0.25">
      <c r="L67397" s="36"/>
      <c r="M67397" s="36"/>
      <c r="N67397" s="36"/>
    </row>
    <row r="67398" spans="12:14" x14ac:dyDescent="0.25">
      <c r="L67398" s="36"/>
      <c r="M67398" s="36"/>
      <c r="N67398" s="36"/>
    </row>
    <row r="67399" spans="12:14" x14ac:dyDescent="0.25">
      <c r="L67399" s="36"/>
      <c r="M67399" s="36"/>
      <c r="N67399" s="36"/>
    </row>
    <row r="67400" spans="12:14" x14ac:dyDescent="0.25">
      <c r="L67400" s="36"/>
      <c r="M67400" s="36"/>
      <c r="N67400" s="36"/>
    </row>
    <row r="67401" spans="12:14" x14ac:dyDescent="0.25">
      <c r="L67401" s="36"/>
      <c r="M67401" s="36"/>
      <c r="N67401" s="36"/>
    </row>
    <row r="67402" spans="12:14" x14ac:dyDescent="0.25">
      <c r="L67402" s="36"/>
      <c r="M67402" s="36"/>
      <c r="N67402" s="36"/>
    </row>
    <row r="67403" spans="12:14" x14ac:dyDescent="0.25">
      <c r="L67403" s="36"/>
      <c r="M67403" s="36"/>
      <c r="N67403" s="36"/>
    </row>
    <row r="67404" spans="12:14" x14ac:dyDescent="0.25">
      <c r="L67404" s="36"/>
      <c r="M67404" s="36"/>
      <c r="N67404" s="36"/>
    </row>
    <row r="67405" spans="12:14" x14ac:dyDescent="0.25">
      <c r="L67405" s="36"/>
      <c r="M67405" s="36"/>
      <c r="N67405" s="36"/>
    </row>
    <row r="67406" spans="12:14" x14ac:dyDescent="0.25">
      <c r="L67406" s="36"/>
      <c r="M67406" s="36"/>
      <c r="N67406" s="36"/>
    </row>
    <row r="67407" spans="12:14" x14ac:dyDescent="0.25">
      <c r="L67407" s="36"/>
      <c r="M67407" s="36"/>
      <c r="N67407" s="36"/>
    </row>
    <row r="67408" spans="12:14" x14ac:dyDescent="0.25">
      <c r="L67408" s="36"/>
      <c r="M67408" s="36"/>
      <c r="N67408" s="36"/>
    </row>
    <row r="67409" spans="12:14" x14ac:dyDescent="0.25">
      <c r="L67409" s="36"/>
      <c r="M67409" s="36"/>
      <c r="N67409" s="36"/>
    </row>
    <row r="67410" spans="12:14" x14ac:dyDescent="0.25">
      <c r="L67410" s="36"/>
      <c r="M67410" s="36"/>
      <c r="N67410" s="36"/>
    </row>
    <row r="67411" spans="12:14" x14ac:dyDescent="0.25">
      <c r="L67411" s="36"/>
      <c r="M67411" s="36"/>
      <c r="N67411" s="36"/>
    </row>
    <row r="67412" spans="12:14" x14ac:dyDescent="0.25">
      <c r="L67412" s="36"/>
      <c r="M67412" s="36"/>
      <c r="N67412" s="36"/>
    </row>
    <row r="67413" spans="12:14" x14ac:dyDescent="0.25">
      <c r="L67413" s="36"/>
      <c r="M67413" s="36"/>
      <c r="N67413" s="36"/>
    </row>
    <row r="67414" spans="12:14" x14ac:dyDescent="0.25">
      <c r="L67414" s="36"/>
      <c r="M67414" s="36"/>
      <c r="N67414" s="36"/>
    </row>
    <row r="67415" spans="12:14" x14ac:dyDescent="0.25">
      <c r="L67415" s="36"/>
      <c r="M67415" s="36"/>
      <c r="N67415" s="36"/>
    </row>
    <row r="67416" spans="12:14" x14ac:dyDescent="0.25">
      <c r="L67416" s="36"/>
      <c r="M67416" s="36"/>
      <c r="N67416" s="36"/>
    </row>
    <row r="67417" spans="12:14" x14ac:dyDescent="0.25">
      <c r="L67417" s="36"/>
      <c r="M67417" s="36"/>
      <c r="N67417" s="36"/>
    </row>
    <row r="67418" spans="12:14" x14ac:dyDescent="0.25">
      <c r="L67418" s="36"/>
      <c r="M67418" s="36"/>
      <c r="N67418" s="36"/>
    </row>
    <row r="67419" spans="12:14" x14ac:dyDescent="0.25">
      <c r="L67419" s="36"/>
      <c r="M67419" s="36"/>
      <c r="N67419" s="36"/>
    </row>
    <row r="67420" spans="12:14" x14ac:dyDescent="0.25">
      <c r="L67420" s="36"/>
      <c r="M67420" s="36"/>
      <c r="N67420" s="36"/>
    </row>
    <row r="67421" spans="12:14" x14ac:dyDescent="0.25">
      <c r="L67421" s="36"/>
      <c r="M67421" s="36"/>
      <c r="N67421" s="36"/>
    </row>
    <row r="67422" spans="12:14" x14ac:dyDescent="0.25">
      <c r="L67422" s="36"/>
      <c r="M67422" s="36"/>
      <c r="N67422" s="36"/>
    </row>
    <row r="67423" spans="12:14" x14ac:dyDescent="0.25">
      <c r="L67423" s="36"/>
      <c r="M67423" s="36"/>
      <c r="N67423" s="36"/>
    </row>
    <row r="67424" spans="12:14" x14ac:dyDescent="0.25">
      <c r="L67424" s="36"/>
      <c r="M67424" s="36"/>
      <c r="N67424" s="36"/>
    </row>
    <row r="67425" spans="12:14" x14ac:dyDescent="0.25">
      <c r="L67425" s="36"/>
      <c r="M67425" s="36"/>
      <c r="N67425" s="36"/>
    </row>
    <row r="67426" spans="12:14" x14ac:dyDescent="0.25">
      <c r="L67426" s="36"/>
      <c r="M67426" s="36"/>
      <c r="N67426" s="36"/>
    </row>
    <row r="67427" spans="12:14" x14ac:dyDescent="0.25">
      <c r="L67427" s="36"/>
      <c r="M67427" s="36"/>
      <c r="N67427" s="36"/>
    </row>
    <row r="67428" spans="12:14" x14ac:dyDescent="0.25">
      <c r="L67428" s="36"/>
      <c r="M67428" s="36"/>
      <c r="N67428" s="36"/>
    </row>
    <row r="67429" spans="12:14" x14ac:dyDescent="0.25">
      <c r="L67429" s="36"/>
      <c r="M67429" s="36"/>
      <c r="N67429" s="36"/>
    </row>
    <row r="67430" spans="12:14" x14ac:dyDescent="0.25">
      <c r="L67430" s="36"/>
      <c r="M67430" s="36"/>
      <c r="N67430" s="36"/>
    </row>
    <row r="67431" spans="12:14" x14ac:dyDescent="0.25">
      <c r="L67431" s="36"/>
      <c r="M67431" s="36"/>
      <c r="N67431" s="36"/>
    </row>
    <row r="67432" spans="12:14" x14ac:dyDescent="0.25">
      <c r="L67432" s="36"/>
      <c r="M67432" s="36"/>
      <c r="N67432" s="36"/>
    </row>
    <row r="67433" spans="12:14" x14ac:dyDescent="0.25">
      <c r="L67433" s="36"/>
      <c r="M67433" s="36"/>
      <c r="N67433" s="36"/>
    </row>
    <row r="67434" spans="12:14" x14ac:dyDescent="0.25">
      <c r="L67434" s="36"/>
      <c r="M67434" s="36"/>
      <c r="N67434" s="36"/>
    </row>
    <row r="67435" spans="12:14" x14ac:dyDescent="0.25">
      <c r="L67435" s="36"/>
      <c r="M67435" s="36"/>
      <c r="N67435" s="36"/>
    </row>
    <row r="67436" spans="12:14" x14ac:dyDescent="0.25">
      <c r="L67436" s="36"/>
      <c r="M67436" s="36"/>
      <c r="N67436" s="36"/>
    </row>
    <row r="67437" spans="12:14" x14ac:dyDescent="0.25">
      <c r="L67437" s="36"/>
      <c r="M67437" s="36"/>
      <c r="N67437" s="36"/>
    </row>
    <row r="67438" spans="12:14" x14ac:dyDescent="0.25">
      <c r="L67438" s="36"/>
      <c r="M67438" s="36"/>
      <c r="N67438" s="36"/>
    </row>
    <row r="67439" spans="12:14" x14ac:dyDescent="0.25">
      <c r="L67439" s="36"/>
      <c r="M67439" s="36"/>
      <c r="N67439" s="36"/>
    </row>
    <row r="67440" spans="12:14" x14ac:dyDescent="0.25">
      <c r="L67440" s="36"/>
      <c r="M67440" s="36"/>
      <c r="N67440" s="36"/>
    </row>
    <row r="67441" spans="12:14" x14ac:dyDescent="0.25">
      <c r="L67441" s="36"/>
      <c r="M67441" s="36"/>
      <c r="N67441" s="36"/>
    </row>
    <row r="67442" spans="12:14" x14ac:dyDescent="0.25">
      <c r="L67442" s="36"/>
      <c r="M67442" s="36"/>
      <c r="N67442" s="36"/>
    </row>
    <row r="67443" spans="12:14" x14ac:dyDescent="0.25">
      <c r="L67443" s="36"/>
      <c r="M67443" s="36"/>
      <c r="N67443" s="36"/>
    </row>
    <row r="67444" spans="12:14" x14ac:dyDescent="0.25">
      <c r="L67444" s="36"/>
      <c r="M67444" s="36"/>
      <c r="N67444" s="36"/>
    </row>
    <row r="67445" spans="12:14" x14ac:dyDescent="0.25">
      <c r="L67445" s="36"/>
      <c r="M67445" s="36"/>
      <c r="N67445" s="36"/>
    </row>
    <row r="67446" spans="12:14" x14ac:dyDescent="0.25">
      <c r="L67446" s="36"/>
      <c r="M67446" s="36"/>
      <c r="N67446" s="36"/>
    </row>
    <row r="67447" spans="12:14" x14ac:dyDescent="0.25">
      <c r="L67447" s="36"/>
      <c r="M67447" s="36"/>
      <c r="N67447" s="36"/>
    </row>
    <row r="67448" spans="12:14" x14ac:dyDescent="0.25">
      <c r="L67448" s="36"/>
      <c r="M67448" s="36"/>
      <c r="N67448" s="36"/>
    </row>
    <row r="67449" spans="12:14" x14ac:dyDescent="0.25">
      <c r="L67449" s="36"/>
      <c r="M67449" s="36"/>
      <c r="N67449" s="36"/>
    </row>
    <row r="67450" spans="12:14" x14ac:dyDescent="0.25">
      <c r="L67450" s="36"/>
      <c r="M67450" s="36"/>
      <c r="N67450" s="36"/>
    </row>
    <row r="67451" spans="12:14" x14ac:dyDescent="0.25">
      <c r="L67451" s="36"/>
      <c r="M67451" s="36"/>
      <c r="N67451" s="36"/>
    </row>
    <row r="67452" spans="12:14" x14ac:dyDescent="0.25">
      <c r="L67452" s="36"/>
      <c r="M67452" s="36"/>
      <c r="N67452" s="36"/>
    </row>
    <row r="67453" spans="12:14" x14ac:dyDescent="0.25">
      <c r="L67453" s="36"/>
      <c r="M67453" s="36"/>
      <c r="N67453" s="36"/>
    </row>
    <row r="67454" spans="12:14" x14ac:dyDescent="0.25">
      <c r="L67454" s="36"/>
      <c r="M67454" s="36"/>
      <c r="N67454" s="36"/>
    </row>
    <row r="67455" spans="12:14" x14ac:dyDescent="0.25">
      <c r="L67455" s="36"/>
      <c r="M67455" s="36"/>
      <c r="N67455" s="36"/>
    </row>
    <row r="67456" spans="12:14" x14ac:dyDescent="0.25">
      <c r="L67456" s="36"/>
      <c r="M67456" s="36"/>
      <c r="N67456" s="36"/>
    </row>
    <row r="67457" spans="12:14" x14ac:dyDescent="0.25">
      <c r="L67457" s="36"/>
      <c r="M67457" s="36"/>
      <c r="N67457" s="36"/>
    </row>
    <row r="67458" spans="12:14" x14ac:dyDescent="0.25">
      <c r="L67458" s="36"/>
      <c r="M67458" s="36"/>
      <c r="N67458" s="36"/>
    </row>
    <row r="67459" spans="12:14" x14ac:dyDescent="0.25">
      <c r="L67459" s="36"/>
      <c r="M67459" s="36"/>
      <c r="N67459" s="36"/>
    </row>
    <row r="67460" spans="12:14" x14ac:dyDescent="0.25">
      <c r="L67460" s="36"/>
      <c r="M67460" s="36"/>
      <c r="N67460" s="36"/>
    </row>
    <row r="67461" spans="12:14" x14ac:dyDescent="0.25">
      <c r="L67461" s="36"/>
      <c r="M67461" s="36"/>
      <c r="N67461" s="36"/>
    </row>
    <row r="67462" spans="12:14" x14ac:dyDescent="0.25">
      <c r="L67462" s="36"/>
      <c r="M67462" s="36"/>
      <c r="N67462" s="36"/>
    </row>
    <row r="67463" spans="12:14" x14ac:dyDescent="0.25">
      <c r="L67463" s="36"/>
      <c r="M67463" s="36"/>
      <c r="N67463" s="36"/>
    </row>
    <row r="67464" spans="12:14" x14ac:dyDescent="0.25">
      <c r="L67464" s="36"/>
      <c r="M67464" s="36"/>
      <c r="N67464" s="36"/>
    </row>
    <row r="67465" spans="12:14" x14ac:dyDescent="0.25">
      <c r="L67465" s="36"/>
      <c r="M67465" s="36"/>
      <c r="N67465" s="36"/>
    </row>
    <row r="67466" spans="12:14" x14ac:dyDescent="0.25">
      <c r="L67466" s="36"/>
      <c r="M67466" s="36"/>
      <c r="N67466" s="36"/>
    </row>
    <row r="67467" spans="12:14" x14ac:dyDescent="0.25">
      <c r="L67467" s="36"/>
      <c r="M67467" s="36"/>
      <c r="N67467" s="36"/>
    </row>
    <row r="67468" spans="12:14" x14ac:dyDescent="0.25">
      <c r="L67468" s="36"/>
      <c r="M67468" s="36"/>
      <c r="N67468" s="36"/>
    </row>
    <row r="67469" spans="12:14" x14ac:dyDescent="0.25">
      <c r="L67469" s="36"/>
      <c r="M67469" s="36"/>
      <c r="N67469" s="36"/>
    </row>
    <row r="67470" spans="12:14" x14ac:dyDescent="0.25">
      <c r="L67470" s="36"/>
      <c r="M67470" s="36"/>
      <c r="N67470" s="36"/>
    </row>
    <row r="67471" spans="12:14" x14ac:dyDescent="0.25">
      <c r="L67471" s="36"/>
      <c r="M67471" s="36"/>
      <c r="N67471" s="36"/>
    </row>
    <row r="67472" spans="12:14" x14ac:dyDescent="0.25">
      <c r="L67472" s="36"/>
      <c r="M67472" s="36"/>
      <c r="N67472" s="36"/>
    </row>
    <row r="67473" spans="12:14" x14ac:dyDescent="0.25">
      <c r="L67473" s="36"/>
      <c r="M67473" s="36"/>
      <c r="N67473" s="36"/>
    </row>
    <row r="67474" spans="12:14" x14ac:dyDescent="0.25">
      <c r="L67474" s="36"/>
      <c r="M67474" s="36"/>
      <c r="N67474" s="36"/>
    </row>
    <row r="67475" spans="12:14" x14ac:dyDescent="0.25">
      <c r="L67475" s="36"/>
      <c r="M67475" s="36"/>
      <c r="N67475" s="36"/>
    </row>
    <row r="67476" spans="12:14" x14ac:dyDescent="0.25">
      <c r="L67476" s="36"/>
      <c r="M67476" s="36"/>
      <c r="N67476" s="36"/>
    </row>
    <row r="67477" spans="12:14" x14ac:dyDescent="0.25">
      <c r="L67477" s="36"/>
      <c r="M67477" s="36"/>
      <c r="N67477" s="36"/>
    </row>
    <row r="67478" spans="12:14" x14ac:dyDescent="0.25">
      <c r="L67478" s="36"/>
      <c r="M67478" s="36"/>
      <c r="N67478" s="36"/>
    </row>
    <row r="67479" spans="12:14" x14ac:dyDescent="0.25">
      <c r="L67479" s="36"/>
      <c r="M67479" s="36"/>
      <c r="N67479" s="36"/>
    </row>
    <row r="67480" spans="12:14" x14ac:dyDescent="0.25">
      <c r="L67480" s="36"/>
      <c r="M67480" s="36"/>
      <c r="N67480" s="36"/>
    </row>
    <row r="67481" spans="12:14" x14ac:dyDescent="0.25">
      <c r="L67481" s="36"/>
      <c r="M67481" s="36"/>
      <c r="N67481" s="36"/>
    </row>
    <row r="67482" spans="12:14" x14ac:dyDescent="0.25">
      <c r="L67482" s="36"/>
      <c r="M67482" s="36"/>
      <c r="N67482" s="36"/>
    </row>
    <row r="67483" spans="12:14" x14ac:dyDescent="0.25">
      <c r="L67483" s="36"/>
      <c r="M67483" s="36"/>
      <c r="N67483" s="36"/>
    </row>
    <row r="67484" spans="12:14" x14ac:dyDescent="0.25">
      <c r="L67484" s="36"/>
      <c r="M67484" s="36"/>
      <c r="N67484" s="36"/>
    </row>
    <row r="67485" spans="12:14" x14ac:dyDescent="0.25">
      <c r="L67485" s="36"/>
      <c r="M67485" s="36"/>
      <c r="N67485" s="36"/>
    </row>
    <row r="67486" spans="12:14" x14ac:dyDescent="0.25">
      <c r="L67486" s="36"/>
      <c r="M67486" s="36"/>
      <c r="N67486" s="36"/>
    </row>
    <row r="67487" spans="12:14" x14ac:dyDescent="0.25">
      <c r="L67487" s="36"/>
      <c r="M67487" s="36"/>
      <c r="N67487" s="36"/>
    </row>
    <row r="67488" spans="12:14" x14ac:dyDescent="0.25">
      <c r="L67488" s="36"/>
      <c r="M67488" s="36"/>
      <c r="N67488" s="36"/>
    </row>
    <row r="67489" spans="12:14" x14ac:dyDescent="0.25">
      <c r="L67489" s="36"/>
      <c r="M67489" s="36"/>
      <c r="N67489" s="36"/>
    </row>
    <row r="67490" spans="12:14" x14ac:dyDescent="0.25">
      <c r="L67490" s="36"/>
      <c r="M67490" s="36"/>
      <c r="N67490" s="36"/>
    </row>
    <row r="67491" spans="12:14" x14ac:dyDescent="0.25">
      <c r="L67491" s="36"/>
      <c r="M67491" s="36"/>
      <c r="N67491" s="36"/>
    </row>
    <row r="67492" spans="12:14" x14ac:dyDescent="0.25">
      <c r="L67492" s="36"/>
      <c r="M67492" s="36"/>
      <c r="N67492" s="36"/>
    </row>
    <row r="67493" spans="12:14" x14ac:dyDescent="0.25">
      <c r="L67493" s="36"/>
      <c r="M67493" s="36"/>
      <c r="N67493" s="36"/>
    </row>
    <row r="67494" spans="12:14" x14ac:dyDescent="0.25">
      <c r="L67494" s="36"/>
      <c r="M67494" s="36"/>
      <c r="N67494" s="36"/>
    </row>
    <row r="67495" spans="12:14" x14ac:dyDescent="0.25">
      <c r="L67495" s="36"/>
      <c r="M67495" s="36"/>
      <c r="N67495" s="36"/>
    </row>
    <row r="67496" spans="12:14" x14ac:dyDescent="0.25">
      <c r="L67496" s="36"/>
      <c r="M67496" s="36"/>
      <c r="N67496" s="36"/>
    </row>
    <row r="67497" spans="12:14" x14ac:dyDescent="0.25">
      <c r="L67497" s="36"/>
      <c r="M67497" s="36"/>
      <c r="N67497" s="36"/>
    </row>
    <row r="67498" spans="12:14" x14ac:dyDescent="0.25">
      <c r="L67498" s="36"/>
      <c r="M67498" s="36"/>
      <c r="N67498" s="36"/>
    </row>
    <row r="67499" spans="12:14" x14ac:dyDescent="0.25">
      <c r="L67499" s="36"/>
      <c r="M67499" s="36"/>
      <c r="N67499" s="36"/>
    </row>
    <row r="67500" spans="12:14" x14ac:dyDescent="0.25">
      <c r="L67500" s="36"/>
      <c r="M67500" s="36"/>
      <c r="N67500" s="36"/>
    </row>
    <row r="67501" spans="12:14" x14ac:dyDescent="0.25">
      <c r="L67501" s="36"/>
      <c r="M67501" s="36"/>
      <c r="N67501" s="36"/>
    </row>
    <row r="67502" spans="12:14" x14ac:dyDescent="0.25">
      <c r="L67502" s="36"/>
      <c r="M67502" s="36"/>
      <c r="N67502" s="36"/>
    </row>
    <row r="67503" spans="12:14" x14ac:dyDescent="0.25">
      <c r="L67503" s="36"/>
      <c r="M67503" s="36"/>
      <c r="N67503" s="36"/>
    </row>
    <row r="67504" spans="12:14" x14ac:dyDescent="0.25">
      <c r="L67504" s="36"/>
      <c r="M67504" s="36"/>
      <c r="N67504" s="36"/>
    </row>
    <row r="67505" spans="12:14" x14ac:dyDescent="0.25">
      <c r="L67505" s="36"/>
      <c r="M67505" s="36"/>
      <c r="N67505" s="36"/>
    </row>
    <row r="67506" spans="12:14" x14ac:dyDescent="0.25">
      <c r="L67506" s="36"/>
      <c r="M67506" s="36"/>
      <c r="N67506" s="36"/>
    </row>
    <row r="67507" spans="12:14" x14ac:dyDescent="0.25">
      <c r="L67507" s="36"/>
      <c r="M67507" s="36"/>
      <c r="N67507" s="36"/>
    </row>
    <row r="67508" spans="12:14" x14ac:dyDescent="0.25">
      <c r="L67508" s="36"/>
      <c r="M67508" s="36"/>
      <c r="N67508" s="36"/>
    </row>
    <row r="67509" spans="12:14" x14ac:dyDescent="0.25">
      <c r="L67509" s="36"/>
      <c r="M67509" s="36"/>
      <c r="N67509" s="36"/>
    </row>
    <row r="67510" spans="12:14" x14ac:dyDescent="0.25">
      <c r="L67510" s="36"/>
      <c r="M67510" s="36"/>
      <c r="N67510" s="36"/>
    </row>
    <row r="67511" spans="12:14" x14ac:dyDescent="0.25">
      <c r="L67511" s="36"/>
      <c r="M67511" s="36"/>
      <c r="N67511" s="36"/>
    </row>
    <row r="67512" spans="12:14" x14ac:dyDescent="0.25">
      <c r="L67512" s="36"/>
      <c r="M67512" s="36"/>
      <c r="N67512" s="36"/>
    </row>
    <row r="67513" spans="12:14" x14ac:dyDescent="0.25">
      <c r="L67513" s="36"/>
      <c r="M67513" s="36"/>
      <c r="N67513" s="36"/>
    </row>
    <row r="67514" spans="12:14" x14ac:dyDescent="0.25">
      <c r="L67514" s="36"/>
      <c r="M67514" s="36"/>
      <c r="N67514" s="36"/>
    </row>
    <row r="67515" spans="12:14" x14ac:dyDescent="0.25">
      <c r="L67515" s="36"/>
      <c r="M67515" s="36"/>
      <c r="N67515" s="36"/>
    </row>
    <row r="67516" spans="12:14" x14ac:dyDescent="0.25">
      <c r="L67516" s="36"/>
      <c r="M67516" s="36"/>
      <c r="N67516" s="36"/>
    </row>
    <row r="67517" spans="12:14" x14ac:dyDescent="0.25">
      <c r="L67517" s="36"/>
      <c r="M67517" s="36"/>
      <c r="N67517" s="36"/>
    </row>
    <row r="67518" spans="12:14" x14ac:dyDescent="0.25">
      <c r="L67518" s="36"/>
      <c r="M67518" s="36"/>
      <c r="N67518" s="36"/>
    </row>
    <row r="67519" spans="12:14" x14ac:dyDescent="0.25">
      <c r="L67519" s="36"/>
      <c r="M67519" s="36"/>
      <c r="N67519" s="36"/>
    </row>
    <row r="67520" spans="12:14" x14ac:dyDescent="0.25">
      <c r="L67520" s="36"/>
      <c r="M67520" s="36"/>
      <c r="N67520" s="36"/>
    </row>
    <row r="67521" spans="12:14" x14ac:dyDescent="0.25">
      <c r="L67521" s="36"/>
      <c r="M67521" s="36"/>
      <c r="N67521" s="36"/>
    </row>
    <row r="67522" spans="12:14" x14ac:dyDescent="0.25">
      <c r="L67522" s="36"/>
      <c r="M67522" s="36"/>
      <c r="N67522" s="36"/>
    </row>
    <row r="67523" spans="12:14" x14ac:dyDescent="0.25">
      <c r="L67523" s="36"/>
      <c r="M67523" s="36"/>
      <c r="N67523" s="36"/>
    </row>
    <row r="67524" spans="12:14" x14ac:dyDescent="0.25">
      <c r="L67524" s="36"/>
      <c r="M67524" s="36"/>
      <c r="N67524" s="36"/>
    </row>
    <row r="67525" spans="12:14" x14ac:dyDescent="0.25">
      <c r="L67525" s="36"/>
      <c r="M67525" s="36"/>
      <c r="N67525" s="36"/>
    </row>
    <row r="67526" spans="12:14" x14ac:dyDescent="0.25">
      <c r="L67526" s="36"/>
      <c r="M67526" s="36"/>
      <c r="N67526" s="36"/>
    </row>
    <row r="67527" spans="12:14" x14ac:dyDescent="0.25">
      <c r="L67527" s="36"/>
      <c r="M67527" s="36"/>
      <c r="N67527" s="36"/>
    </row>
    <row r="67528" spans="12:14" x14ac:dyDescent="0.25">
      <c r="L67528" s="36"/>
      <c r="M67528" s="36"/>
      <c r="N67528" s="36"/>
    </row>
    <row r="67529" spans="12:14" x14ac:dyDescent="0.25">
      <c r="L67529" s="36"/>
      <c r="M67529" s="36"/>
      <c r="N67529" s="36"/>
    </row>
    <row r="67530" spans="12:14" x14ac:dyDescent="0.25">
      <c r="L67530" s="36"/>
      <c r="M67530" s="36"/>
      <c r="N67530" s="36"/>
    </row>
    <row r="67531" spans="12:14" x14ac:dyDescent="0.25">
      <c r="L67531" s="36"/>
      <c r="M67531" s="36"/>
      <c r="N67531" s="36"/>
    </row>
    <row r="67532" spans="12:14" x14ac:dyDescent="0.25">
      <c r="L67532" s="36"/>
      <c r="M67532" s="36"/>
      <c r="N67532" s="36"/>
    </row>
    <row r="67533" spans="12:14" x14ac:dyDescent="0.25">
      <c r="L67533" s="36"/>
      <c r="M67533" s="36"/>
      <c r="N67533" s="36"/>
    </row>
    <row r="67534" spans="12:14" x14ac:dyDescent="0.25">
      <c r="L67534" s="36"/>
      <c r="M67534" s="36"/>
      <c r="N67534" s="36"/>
    </row>
    <row r="67535" spans="12:14" x14ac:dyDescent="0.25">
      <c r="L67535" s="36"/>
      <c r="M67535" s="36"/>
      <c r="N67535" s="36"/>
    </row>
    <row r="67536" spans="12:14" x14ac:dyDescent="0.25">
      <c r="L67536" s="36"/>
      <c r="M67536" s="36"/>
      <c r="N67536" s="36"/>
    </row>
    <row r="67537" spans="12:14" x14ac:dyDescent="0.25">
      <c r="L67537" s="36"/>
      <c r="M67537" s="36"/>
      <c r="N67537" s="36"/>
    </row>
    <row r="67538" spans="12:14" x14ac:dyDescent="0.25">
      <c r="L67538" s="36"/>
      <c r="M67538" s="36"/>
      <c r="N67538" s="36"/>
    </row>
    <row r="67539" spans="12:14" x14ac:dyDescent="0.25">
      <c r="L67539" s="36"/>
      <c r="M67539" s="36"/>
      <c r="N67539" s="36"/>
    </row>
    <row r="67540" spans="12:14" x14ac:dyDescent="0.25">
      <c r="L67540" s="36"/>
      <c r="M67540" s="36"/>
      <c r="N67540" s="36"/>
    </row>
    <row r="67541" spans="12:14" x14ac:dyDescent="0.25">
      <c r="L67541" s="36"/>
      <c r="M67541" s="36"/>
      <c r="N67541" s="36"/>
    </row>
    <row r="67542" spans="12:14" x14ac:dyDescent="0.25">
      <c r="L67542" s="36"/>
      <c r="M67542" s="36"/>
      <c r="N67542" s="36"/>
    </row>
    <row r="67543" spans="12:14" x14ac:dyDescent="0.25">
      <c r="L67543" s="36"/>
      <c r="M67543" s="36"/>
      <c r="N67543" s="36"/>
    </row>
    <row r="67544" spans="12:14" x14ac:dyDescent="0.25">
      <c r="L67544" s="36"/>
      <c r="M67544" s="36"/>
      <c r="N67544" s="36"/>
    </row>
    <row r="67545" spans="12:14" x14ac:dyDescent="0.25">
      <c r="L67545" s="36"/>
      <c r="M67545" s="36"/>
      <c r="N67545" s="36"/>
    </row>
    <row r="67546" spans="12:14" x14ac:dyDescent="0.25">
      <c r="L67546" s="36"/>
      <c r="M67546" s="36"/>
      <c r="N67546" s="36"/>
    </row>
    <row r="67547" spans="12:14" x14ac:dyDescent="0.25">
      <c r="L67547" s="36"/>
      <c r="M67547" s="36"/>
      <c r="N67547" s="36"/>
    </row>
    <row r="67548" spans="12:14" x14ac:dyDescent="0.25">
      <c r="L67548" s="36"/>
      <c r="M67548" s="36"/>
      <c r="N67548" s="36"/>
    </row>
    <row r="67549" spans="12:14" x14ac:dyDescent="0.25">
      <c r="L67549" s="36"/>
      <c r="M67549" s="36"/>
      <c r="N67549" s="36"/>
    </row>
    <row r="67550" spans="12:14" x14ac:dyDescent="0.25">
      <c r="L67550" s="36"/>
      <c r="M67550" s="36"/>
      <c r="N67550" s="36"/>
    </row>
    <row r="67551" spans="12:14" x14ac:dyDescent="0.25">
      <c r="L67551" s="36"/>
      <c r="M67551" s="36"/>
      <c r="N67551" s="36"/>
    </row>
    <row r="67552" spans="12:14" x14ac:dyDescent="0.25">
      <c r="L67552" s="36"/>
      <c r="M67552" s="36"/>
      <c r="N67552" s="36"/>
    </row>
    <row r="67553" spans="12:14" x14ac:dyDescent="0.25">
      <c r="L67553" s="36"/>
      <c r="M67553" s="36"/>
      <c r="N67553" s="36"/>
    </row>
    <row r="67554" spans="12:14" x14ac:dyDescent="0.25">
      <c r="L67554" s="36"/>
      <c r="M67554" s="36"/>
      <c r="N67554" s="36"/>
    </row>
    <row r="67555" spans="12:14" x14ac:dyDescent="0.25">
      <c r="L67555" s="36"/>
      <c r="M67555" s="36"/>
      <c r="N67555" s="36"/>
    </row>
    <row r="67556" spans="12:14" x14ac:dyDescent="0.25">
      <c r="L67556" s="36"/>
      <c r="M67556" s="36"/>
      <c r="N67556" s="36"/>
    </row>
    <row r="67557" spans="12:14" x14ac:dyDescent="0.25">
      <c r="L67557" s="36"/>
      <c r="M67557" s="36"/>
      <c r="N67557" s="36"/>
    </row>
    <row r="67558" spans="12:14" x14ac:dyDescent="0.25">
      <c r="L67558" s="36"/>
      <c r="M67558" s="36"/>
      <c r="N67558" s="36"/>
    </row>
    <row r="67559" spans="12:14" x14ac:dyDescent="0.25">
      <c r="L67559" s="36"/>
      <c r="M67559" s="36"/>
      <c r="N67559" s="36"/>
    </row>
    <row r="67560" spans="12:14" x14ac:dyDescent="0.25">
      <c r="L67560" s="36"/>
      <c r="M67560" s="36"/>
      <c r="N67560" s="36"/>
    </row>
    <row r="67561" spans="12:14" x14ac:dyDescent="0.25">
      <c r="L67561" s="36"/>
      <c r="M67561" s="36"/>
      <c r="N67561" s="36"/>
    </row>
    <row r="67562" spans="12:14" x14ac:dyDescent="0.25">
      <c r="L67562" s="36"/>
      <c r="M67562" s="36"/>
      <c r="N67562" s="36"/>
    </row>
    <row r="67563" spans="12:14" x14ac:dyDescent="0.25">
      <c r="L67563" s="36"/>
      <c r="M67563" s="36"/>
      <c r="N67563" s="36"/>
    </row>
    <row r="67564" spans="12:14" x14ac:dyDescent="0.25">
      <c r="L67564" s="36"/>
      <c r="M67564" s="36"/>
      <c r="N67564" s="36"/>
    </row>
    <row r="67565" spans="12:14" x14ac:dyDescent="0.25">
      <c r="L67565" s="36"/>
      <c r="M67565" s="36"/>
      <c r="N67565" s="36"/>
    </row>
    <row r="67566" spans="12:14" x14ac:dyDescent="0.25">
      <c r="L67566" s="36"/>
      <c r="M67566" s="36"/>
      <c r="N67566" s="36"/>
    </row>
    <row r="67567" spans="12:14" x14ac:dyDescent="0.25">
      <c r="L67567" s="36"/>
      <c r="M67567" s="36"/>
      <c r="N67567" s="36"/>
    </row>
    <row r="67568" spans="12:14" x14ac:dyDescent="0.25">
      <c r="L67568" s="36"/>
      <c r="M67568" s="36"/>
      <c r="N67568" s="36"/>
    </row>
    <row r="67569" spans="12:14" x14ac:dyDescent="0.25">
      <c r="L67569" s="36"/>
      <c r="M67569" s="36"/>
      <c r="N67569" s="36"/>
    </row>
    <row r="67570" spans="12:14" x14ac:dyDescent="0.25">
      <c r="L67570" s="36"/>
      <c r="M67570" s="36"/>
      <c r="N67570" s="36"/>
    </row>
    <row r="67571" spans="12:14" x14ac:dyDescent="0.25">
      <c r="L67571" s="36"/>
      <c r="M67571" s="36"/>
      <c r="N67571" s="36"/>
    </row>
    <row r="67572" spans="12:14" x14ac:dyDescent="0.25">
      <c r="L67572" s="36"/>
      <c r="M67572" s="36"/>
      <c r="N67572" s="36"/>
    </row>
    <row r="67573" spans="12:14" x14ac:dyDescent="0.25">
      <c r="L67573" s="36"/>
      <c r="M67573" s="36"/>
      <c r="N67573" s="36"/>
    </row>
    <row r="67574" spans="12:14" x14ac:dyDescent="0.25">
      <c r="L67574" s="36"/>
      <c r="M67574" s="36"/>
      <c r="N67574" s="36"/>
    </row>
    <row r="67575" spans="12:14" x14ac:dyDescent="0.25">
      <c r="L67575" s="36"/>
      <c r="M67575" s="36"/>
      <c r="N67575" s="36"/>
    </row>
    <row r="67576" spans="12:14" x14ac:dyDescent="0.25">
      <c r="L67576" s="36"/>
      <c r="M67576" s="36"/>
      <c r="N67576" s="36"/>
    </row>
    <row r="67577" spans="12:14" x14ac:dyDescent="0.25">
      <c r="L67577" s="36"/>
      <c r="M67577" s="36"/>
      <c r="N67577" s="36"/>
    </row>
    <row r="67578" spans="12:14" x14ac:dyDescent="0.25">
      <c r="L67578" s="36"/>
      <c r="M67578" s="36"/>
      <c r="N67578" s="36"/>
    </row>
    <row r="67579" spans="12:14" x14ac:dyDescent="0.25">
      <c r="L67579" s="36"/>
      <c r="M67579" s="36"/>
      <c r="N67579" s="36"/>
    </row>
    <row r="67580" spans="12:14" x14ac:dyDescent="0.25">
      <c r="L67580" s="36"/>
      <c r="M67580" s="36"/>
      <c r="N67580" s="36"/>
    </row>
    <row r="67581" spans="12:14" x14ac:dyDescent="0.25">
      <c r="L67581" s="36"/>
      <c r="M67581" s="36"/>
      <c r="N67581" s="36"/>
    </row>
    <row r="67582" spans="12:14" x14ac:dyDescent="0.25">
      <c r="L67582" s="36"/>
      <c r="M67582" s="36"/>
      <c r="N67582" s="36"/>
    </row>
    <row r="67583" spans="12:14" x14ac:dyDescent="0.25">
      <c r="L67583" s="36"/>
      <c r="M67583" s="36"/>
      <c r="N67583" s="36"/>
    </row>
    <row r="67584" spans="12:14" x14ac:dyDescent="0.25">
      <c r="L67584" s="36"/>
      <c r="M67584" s="36"/>
      <c r="N67584" s="36"/>
    </row>
    <row r="67585" spans="12:14" x14ac:dyDescent="0.25">
      <c r="L67585" s="36"/>
      <c r="M67585" s="36"/>
      <c r="N67585" s="36"/>
    </row>
    <row r="67586" spans="12:14" x14ac:dyDescent="0.25">
      <c r="L67586" s="36"/>
      <c r="M67586" s="36"/>
      <c r="N67586" s="36"/>
    </row>
    <row r="67587" spans="12:14" x14ac:dyDescent="0.25">
      <c r="L67587" s="36"/>
      <c r="M67587" s="36"/>
      <c r="N67587" s="36"/>
    </row>
    <row r="67588" spans="12:14" x14ac:dyDescent="0.25">
      <c r="L67588" s="36"/>
      <c r="M67588" s="36"/>
      <c r="N67588" s="36"/>
    </row>
    <row r="67589" spans="12:14" x14ac:dyDescent="0.25">
      <c r="L67589" s="36"/>
      <c r="M67589" s="36"/>
      <c r="N67589" s="36"/>
    </row>
    <row r="67590" spans="12:14" x14ac:dyDescent="0.25">
      <c r="L67590" s="36"/>
      <c r="M67590" s="36"/>
      <c r="N67590" s="36"/>
    </row>
    <row r="67591" spans="12:14" x14ac:dyDescent="0.25">
      <c r="L67591" s="36"/>
      <c r="M67591" s="36"/>
      <c r="N67591" s="36"/>
    </row>
    <row r="67592" spans="12:14" x14ac:dyDescent="0.25">
      <c r="L67592" s="36"/>
      <c r="M67592" s="36"/>
      <c r="N67592" s="36"/>
    </row>
    <row r="67593" spans="12:14" x14ac:dyDescent="0.25">
      <c r="L67593" s="36"/>
      <c r="M67593" s="36"/>
      <c r="N67593" s="36"/>
    </row>
    <row r="67594" spans="12:14" x14ac:dyDescent="0.25">
      <c r="L67594" s="36"/>
      <c r="M67594" s="36"/>
      <c r="N67594" s="36"/>
    </row>
    <row r="67595" spans="12:14" x14ac:dyDescent="0.25">
      <c r="L67595" s="36"/>
      <c r="M67595" s="36"/>
      <c r="N67595" s="36"/>
    </row>
    <row r="67596" spans="12:14" x14ac:dyDescent="0.25">
      <c r="L67596" s="36"/>
      <c r="M67596" s="36"/>
      <c r="N67596" s="36"/>
    </row>
    <row r="67597" spans="12:14" x14ac:dyDescent="0.25">
      <c r="L67597" s="36"/>
      <c r="M67597" s="36"/>
      <c r="N67597" s="36"/>
    </row>
    <row r="67598" spans="12:14" x14ac:dyDescent="0.25">
      <c r="L67598" s="36"/>
      <c r="M67598" s="36"/>
      <c r="N67598" s="36"/>
    </row>
    <row r="67599" spans="12:14" x14ac:dyDescent="0.25">
      <c r="L67599" s="36"/>
      <c r="M67599" s="36"/>
      <c r="N67599" s="36"/>
    </row>
    <row r="67600" spans="12:14" x14ac:dyDescent="0.25">
      <c r="L67600" s="36"/>
      <c r="M67600" s="36"/>
      <c r="N67600" s="36"/>
    </row>
    <row r="67601" spans="12:14" x14ac:dyDescent="0.25">
      <c r="L67601" s="36"/>
      <c r="M67601" s="36"/>
      <c r="N67601" s="36"/>
    </row>
    <row r="67602" spans="12:14" x14ac:dyDescent="0.25">
      <c r="L67602" s="36"/>
      <c r="M67602" s="36"/>
      <c r="N67602" s="36"/>
    </row>
    <row r="67603" spans="12:14" x14ac:dyDescent="0.25">
      <c r="L67603" s="36"/>
      <c r="M67603" s="36"/>
      <c r="N67603" s="36"/>
    </row>
    <row r="67604" spans="12:14" x14ac:dyDescent="0.25">
      <c r="L67604" s="36"/>
      <c r="M67604" s="36"/>
      <c r="N67604" s="36"/>
    </row>
    <row r="67605" spans="12:14" x14ac:dyDescent="0.25">
      <c r="L67605" s="36"/>
      <c r="M67605" s="36"/>
      <c r="N67605" s="36"/>
    </row>
    <row r="67606" spans="12:14" x14ac:dyDescent="0.25">
      <c r="L67606" s="36"/>
      <c r="M67606" s="36"/>
      <c r="N67606" s="36"/>
    </row>
    <row r="67607" spans="12:14" x14ac:dyDescent="0.25">
      <c r="L67607" s="36"/>
      <c r="M67607" s="36"/>
      <c r="N67607" s="36"/>
    </row>
    <row r="67608" spans="12:14" x14ac:dyDescent="0.25">
      <c r="L67608" s="36"/>
      <c r="M67608" s="36"/>
      <c r="N67608" s="36"/>
    </row>
    <row r="67609" spans="12:14" x14ac:dyDescent="0.25">
      <c r="L67609" s="36"/>
      <c r="M67609" s="36"/>
      <c r="N67609" s="36"/>
    </row>
    <row r="67610" spans="12:14" x14ac:dyDescent="0.25">
      <c r="L67610" s="36"/>
      <c r="M67610" s="36"/>
      <c r="N67610" s="36"/>
    </row>
    <row r="67611" spans="12:14" x14ac:dyDescent="0.25">
      <c r="L67611" s="36"/>
      <c r="M67611" s="36"/>
      <c r="N67611" s="36"/>
    </row>
    <row r="67612" spans="12:14" x14ac:dyDescent="0.25">
      <c r="L67612" s="36"/>
      <c r="M67612" s="36"/>
      <c r="N67612" s="36"/>
    </row>
    <row r="67613" spans="12:14" x14ac:dyDescent="0.25">
      <c r="L67613" s="36"/>
      <c r="M67613" s="36"/>
      <c r="N67613" s="36"/>
    </row>
    <row r="67614" spans="12:14" x14ac:dyDescent="0.25">
      <c r="L67614" s="36"/>
      <c r="M67614" s="36"/>
      <c r="N67614" s="36"/>
    </row>
    <row r="67615" spans="12:14" x14ac:dyDescent="0.25">
      <c r="L67615" s="36"/>
      <c r="M67615" s="36"/>
      <c r="N67615" s="36"/>
    </row>
    <row r="67616" spans="12:14" x14ac:dyDescent="0.25">
      <c r="L67616" s="36"/>
      <c r="M67616" s="36"/>
      <c r="N67616" s="36"/>
    </row>
    <row r="67617" spans="12:14" x14ac:dyDescent="0.25">
      <c r="L67617" s="36"/>
      <c r="M67617" s="36"/>
      <c r="N67617" s="36"/>
    </row>
    <row r="67618" spans="12:14" x14ac:dyDescent="0.25">
      <c r="L67618" s="36"/>
      <c r="M67618" s="36"/>
      <c r="N67618" s="36"/>
    </row>
    <row r="67619" spans="12:14" x14ac:dyDescent="0.25">
      <c r="L67619" s="36"/>
      <c r="M67619" s="36"/>
      <c r="N67619" s="36"/>
    </row>
    <row r="67620" spans="12:14" x14ac:dyDescent="0.25">
      <c r="L67620" s="36"/>
      <c r="M67620" s="36"/>
      <c r="N67620" s="36"/>
    </row>
    <row r="67621" spans="12:14" x14ac:dyDescent="0.25">
      <c r="L67621" s="36"/>
      <c r="M67621" s="36"/>
      <c r="N67621" s="36"/>
    </row>
    <row r="67622" spans="12:14" x14ac:dyDescent="0.25">
      <c r="L67622" s="36"/>
      <c r="M67622" s="36"/>
      <c r="N67622" s="36"/>
    </row>
    <row r="67623" spans="12:14" x14ac:dyDescent="0.25">
      <c r="L67623" s="36"/>
      <c r="M67623" s="36"/>
      <c r="N67623" s="36"/>
    </row>
    <row r="67624" spans="12:14" x14ac:dyDescent="0.25">
      <c r="L67624" s="36"/>
      <c r="M67624" s="36"/>
      <c r="N67624" s="36"/>
    </row>
    <row r="67625" spans="12:14" x14ac:dyDescent="0.25">
      <c r="L67625" s="36"/>
      <c r="M67625" s="36"/>
      <c r="N67625" s="36"/>
    </row>
    <row r="67626" spans="12:14" x14ac:dyDescent="0.25">
      <c r="L67626" s="36"/>
      <c r="M67626" s="36"/>
      <c r="N67626" s="36"/>
    </row>
    <row r="67627" spans="12:14" x14ac:dyDescent="0.25">
      <c r="L67627" s="36"/>
      <c r="M67627" s="36"/>
      <c r="N67627" s="36"/>
    </row>
    <row r="67628" spans="12:14" x14ac:dyDescent="0.25">
      <c r="L67628" s="36"/>
      <c r="M67628" s="36"/>
      <c r="N67628" s="36"/>
    </row>
    <row r="67629" spans="12:14" x14ac:dyDescent="0.25">
      <c r="L67629" s="36"/>
      <c r="M67629" s="36"/>
      <c r="N67629" s="36"/>
    </row>
    <row r="67630" spans="12:14" x14ac:dyDescent="0.25">
      <c r="L67630" s="36"/>
      <c r="M67630" s="36"/>
      <c r="N67630" s="36"/>
    </row>
    <row r="67631" spans="12:14" x14ac:dyDescent="0.25">
      <c r="L67631" s="36"/>
      <c r="M67631" s="36"/>
      <c r="N67631" s="36"/>
    </row>
    <row r="67632" spans="12:14" x14ac:dyDescent="0.25">
      <c r="L67632" s="36"/>
      <c r="M67632" s="36"/>
      <c r="N67632" s="36"/>
    </row>
    <row r="67633" spans="12:14" x14ac:dyDescent="0.25">
      <c r="L67633" s="36"/>
      <c r="M67633" s="36"/>
      <c r="N67633" s="36"/>
    </row>
    <row r="67634" spans="12:14" x14ac:dyDescent="0.25">
      <c r="L67634" s="36"/>
      <c r="M67634" s="36"/>
      <c r="N67634" s="36"/>
    </row>
    <row r="67635" spans="12:14" x14ac:dyDescent="0.25">
      <c r="L67635" s="36"/>
      <c r="M67635" s="36"/>
      <c r="N67635" s="36"/>
    </row>
    <row r="67636" spans="12:14" x14ac:dyDescent="0.25">
      <c r="L67636" s="36"/>
      <c r="M67636" s="36"/>
      <c r="N67636" s="36"/>
    </row>
    <row r="67637" spans="12:14" x14ac:dyDescent="0.25">
      <c r="L67637" s="36"/>
      <c r="M67637" s="36"/>
      <c r="N67637" s="36"/>
    </row>
    <row r="67638" spans="12:14" x14ac:dyDescent="0.25">
      <c r="L67638" s="36"/>
      <c r="M67638" s="36"/>
      <c r="N67638" s="36"/>
    </row>
    <row r="67639" spans="12:14" x14ac:dyDescent="0.25">
      <c r="L67639" s="36"/>
      <c r="M67639" s="36"/>
      <c r="N67639" s="36"/>
    </row>
    <row r="67640" spans="12:14" x14ac:dyDescent="0.25">
      <c r="L67640" s="36"/>
      <c r="M67640" s="36"/>
      <c r="N67640" s="36"/>
    </row>
    <row r="67641" spans="12:14" x14ac:dyDescent="0.25">
      <c r="L67641" s="36"/>
      <c r="M67641" s="36"/>
      <c r="N67641" s="36"/>
    </row>
    <row r="67642" spans="12:14" x14ac:dyDescent="0.25">
      <c r="L67642" s="36"/>
      <c r="M67642" s="36"/>
      <c r="N67642" s="36"/>
    </row>
    <row r="67643" spans="12:14" x14ac:dyDescent="0.25">
      <c r="L67643" s="36"/>
      <c r="M67643" s="36"/>
      <c r="N67643" s="36"/>
    </row>
    <row r="67644" spans="12:14" x14ac:dyDescent="0.25">
      <c r="L67644" s="36"/>
      <c r="M67644" s="36"/>
      <c r="N67644" s="36"/>
    </row>
    <row r="67645" spans="12:14" x14ac:dyDescent="0.25">
      <c r="L67645" s="36"/>
      <c r="M67645" s="36"/>
      <c r="N67645" s="36"/>
    </row>
    <row r="67646" spans="12:14" x14ac:dyDescent="0.25">
      <c r="L67646" s="36"/>
      <c r="M67646" s="36"/>
      <c r="N67646" s="36"/>
    </row>
    <row r="67647" spans="12:14" x14ac:dyDescent="0.25">
      <c r="L67647" s="36"/>
      <c r="M67647" s="36"/>
      <c r="N67647" s="36"/>
    </row>
    <row r="67648" spans="12:14" x14ac:dyDescent="0.25">
      <c r="L67648" s="36"/>
      <c r="M67648" s="36"/>
      <c r="N67648" s="36"/>
    </row>
    <row r="67649" spans="12:14" x14ac:dyDescent="0.25">
      <c r="L67649" s="36"/>
      <c r="M67649" s="36"/>
      <c r="N67649" s="36"/>
    </row>
    <row r="67650" spans="12:14" x14ac:dyDescent="0.25">
      <c r="L67650" s="36"/>
      <c r="M67650" s="36"/>
      <c r="N67650" s="36"/>
    </row>
    <row r="67651" spans="12:14" x14ac:dyDescent="0.25">
      <c r="L67651" s="36"/>
      <c r="M67651" s="36"/>
      <c r="N67651" s="36"/>
    </row>
    <row r="67652" spans="12:14" x14ac:dyDescent="0.25">
      <c r="L67652" s="36"/>
      <c r="M67652" s="36"/>
      <c r="N67652" s="36"/>
    </row>
    <row r="67653" spans="12:14" x14ac:dyDescent="0.25">
      <c r="L67653" s="36"/>
      <c r="M67653" s="36"/>
      <c r="N67653" s="36"/>
    </row>
    <row r="67654" spans="12:14" x14ac:dyDescent="0.25">
      <c r="L67654" s="36"/>
      <c r="M67654" s="36"/>
      <c r="N67654" s="36"/>
    </row>
    <row r="67655" spans="12:14" x14ac:dyDescent="0.25">
      <c r="L67655" s="36"/>
      <c r="M67655" s="36"/>
      <c r="N67655" s="36"/>
    </row>
    <row r="67656" spans="12:14" x14ac:dyDescent="0.25">
      <c r="L67656" s="36"/>
      <c r="M67656" s="36"/>
      <c r="N67656" s="36"/>
    </row>
    <row r="67657" spans="12:14" x14ac:dyDescent="0.25">
      <c r="L67657" s="36"/>
      <c r="M67657" s="36"/>
      <c r="N67657" s="36"/>
    </row>
    <row r="67658" spans="12:14" x14ac:dyDescent="0.25">
      <c r="L67658" s="36"/>
      <c r="M67658" s="36"/>
      <c r="N67658" s="36"/>
    </row>
    <row r="67659" spans="12:14" x14ac:dyDescent="0.25">
      <c r="L67659" s="36"/>
      <c r="M67659" s="36"/>
      <c r="N67659" s="36"/>
    </row>
    <row r="67660" spans="12:14" x14ac:dyDescent="0.25">
      <c r="L67660" s="36"/>
      <c r="M67660" s="36"/>
      <c r="N67660" s="36"/>
    </row>
    <row r="67661" spans="12:14" x14ac:dyDescent="0.25">
      <c r="L67661" s="36"/>
      <c r="M67661" s="36"/>
      <c r="N67661" s="36"/>
    </row>
    <row r="67662" spans="12:14" x14ac:dyDescent="0.25">
      <c r="L67662" s="36"/>
      <c r="M67662" s="36"/>
      <c r="N67662" s="36"/>
    </row>
    <row r="67663" spans="12:14" x14ac:dyDescent="0.25">
      <c r="L67663" s="36"/>
      <c r="M67663" s="36"/>
      <c r="N67663" s="36"/>
    </row>
    <row r="67664" spans="12:14" x14ac:dyDescent="0.25">
      <c r="L67664" s="36"/>
      <c r="M67664" s="36"/>
      <c r="N67664" s="36"/>
    </row>
    <row r="67665" spans="12:14" x14ac:dyDescent="0.25">
      <c r="L67665" s="36"/>
      <c r="M67665" s="36"/>
      <c r="N67665" s="36"/>
    </row>
    <row r="67666" spans="12:14" x14ac:dyDescent="0.25">
      <c r="L67666" s="36"/>
      <c r="M67666" s="36"/>
      <c r="N67666" s="36"/>
    </row>
    <row r="67667" spans="12:14" x14ac:dyDescent="0.25">
      <c r="L67667" s="36"/>
      <c r="M67667" s="36"/>
      <c r="N67667" s="36"/>
    </row>
    <row r="67668" spans="12:14" x14ac:dyDescent="0.25">
      <c r="L67668" s="36"/>
      <c r="M67668" s="36"/>
      <c r="N67668" s="36"/>
    </row>
    <row r="67669" spans="12:14" x14ac:dyDescent="0.25">
      <c r="L67669" s="36"/>
      <c r="M67669" s="36"/>
      <c r="N67669" s="36"/>
    </row>
    <row r="67670" spans="12:14" x14ac:dyDescent="0.25">
      <c r="L67670" s="36"/>
      <c r="M67670" s="36"/>
      <c r="N67670" s="36"/>
    </row>
    <row r="67671" spans="12:14" x14ac:dyDescent="0.25">
      <c r="L67671" s="36"/>
      <c r="M67671" s="36"/>
      <c r="N67671" s="36"/>
    </row>
    <row r="67672" spans="12:14" x14ac:dyDescent="0.25">
      <c r="L67672" s="36"/>
      <c r="M67672" s="36"/>
      <c r="N67672" s="36"/>
    </row>
    <row r="67673" spans="12:14" x14ac:dyDescent="0.25">
      <c r="L67673" s="36"/>
      <c r="M67673" s="36"/>
      <c r="N67673" s="36"/>
    </row>
    <row r="67674" spans="12:14" x14ac:dyDescent="0.25">
      <c r="L67674" s="36"/>
      <c r="M67674" s="36"/>
      <c r="N67674" s="36"/>
    </row>
    <row r="67675" spans="12:14" x14ac:dyDescent="0.25">
      <c r="L67675" s="36"/>
      <c r="M67675" s="36"/>
      <c r="N67675" s="36"/>
    </row>
    <row r="67676" spans="12:14" x14ac:dyDescent="0.25">
      <c r="L67676" s="36"/>
      <c r="M67676" s="36"/>
      <c r="N67676" s="36"/>
    </row>
    <row r="67677" spans="12:14" x14ac:dyDescent="0.25">
      <c r="L67677" s="36"/>
      <c r="M67677" s="36"/>
      <c r="N67677" s="36"/>
    </row>
    <row r="67678" spans="12:14" x14ac:dyDescent="0.25">
      <c r="L67678" s="36"/>
      <c r="M67678" s="36"/>
      <c r="N67678" s="36"/>
    </row>
    <row r="67679" spans="12:14" x14ac:dyDescent="0.25">
      <c r="L67679" s="36"/>
      <c r="M67679" s="36"/>
      <c r="N67679" s="36"/>
    </row>
    <row r="67680" spans="12:14" x14ac:dyDescent="0.25">
      <c r="L67680" s="36"/>
      <c r="M67680" s="36"/>
      <c r="N67680" s="36"/>
    </row>
    <row r="67681" spans="12:14" x14ac:dyDescent="0.25">
      <c r="L67681" s="36"/>
      <c r="M67681" s="36"/>
      <c r="N67681" s="36"/>
    </row>
    <row r="67682" spans="12:14" x14ac:dyDescent="0.25">
      <c r="L67682" s="36"/>
      <c r="M67682" s="36"/>
      <c r="N67682" s="36"/>
    </row>
    <row r="67683" spans="12:14" x14ac:dyDescent="0.25">
      <c r="L67683" s="36"/>
      <c r="M67683" s="36"/>
      <c r="N67683" s="36"/>
    </row>
    <row r="67684" spans="12:14" x14ac:dyDescent="0.25">
      <c r="L67684" s="36"/>
      <c r="M67684" s="36"/>
      <c r="N67684" s="36"/>
    </row>
    <row r="67685" spans="12:14" x14ac:dyDescent="0.25">
      <c r="L67685" s="36"/>
      <c r="M67685" s="36"/>
      <c r="N67685" s="36"/>
    </row>
    <row r="67686" spans="12:14" x14ac:dyDescent="0.25">
      <c r="L67686" s="36"/>
      <c r="M67686" s="36"/>
      <c r="N67686" s="36"/>
    </row>
    <row r="67687" spans="12:14" x14ac:dyDescent="0.25">
      <c r="L67687" s="36"/>
      <c r="M67687" s="36"/>
      <c r="N67687" s="36"/>
    </row>
    <row r="67688" spans="12:14" x14ac:dyDescent="0.25">
      <c r="L67688" s="36"/>
      <c r="M67688" s="36"/>
      <c r="N67688" s="36"/>
    </row>
    <row r="67689" spans="12:14" x14ac:dyDescent="0.25">
      <c r="L67689" s="36"/>
      <c r="M67689" s="36"/>
      <c r="N67689" s="36"/>
    </row>
    <row r="67690" spans="12:14" x14ac:dyDescent="0.25">
      <c r="L67690" s="36"/>
      <c r="M67690" s="36"/>
      <c r="N67690" s="36"/>
    </row>
    <row r="67691" spans="12:14" x14ac:dyDescent="0.25">
      <c r="L67691" s="36"/>
      <c r="M67691" s="36"/>
      <c r="N67691" s="36"/>
    </row>
    <row r="67692" spans="12:14" x14ac:dyDescent="0.25">
      <c r="L67692" s="36"/>
      <c r="M67692" s="36"/>
      <c r="N67692" s="36"/>
    </row>
    <row r="67693" spans="12:14" x14ac:dyDescent="0.25">
      <c r="L67693" s="36"/>
      <c r="M67693" s="36"/>
      <c r="N67693" s="36"/>
    </row>
    <row r="67694" spans="12:14" x14ac:dyDescent="0.25">
      <c r="L67694" s="36"/>
      <c r="M67694" s="36"/>
      <c r="N67694" s="36"/>
    </row>
    <row r="67695" spans="12:14" x14ac:dyDescent="0.25">
      <c r="L67695" s="36"/>
      <c r="M67695" s="36"/>
      <c r="N67695" s="36"/>
    </row>
    <row r="67696" spans="12:14" x14ac:dyDescent="0.25">
      <c r="L67696" s="36"/>
      <c r="M67696" s="36"/>
      <c r="N67696" s="36"/>
    </row>
    <row r="67697" spans="12:14" x14ac:dyDescent="0.25">
      <c r="L67697" s="36"/>
      <c r="M67697" s="36"/>
      <c r="N67697" s="36"/>
    </row>
    <row r="67698" spans="12:14" x14ac:dyDescent="0.25">
      <c r="L67698" s="36"/>
      <c r="M67698" s="36"/>
      <c r="N67698" s="36"/>
    </row>
    <row r="67699" spans="12:14" x14ac:dyDescent="0.25">
      <c r="L67699" s="36"/>
      <c r="M67699" s="36"/>
      <c r="N67699" s="36"/>
    </row>
    <row r="67700" spans="12:14" x14ac:dyDescent="0.25">
      <c r="L67700" s="36"/>
      <c r="M67700" s="36"/>
      <c r="N67700" s="36"/>
    </row>
    <row r="67701" spans="12:14" x14ac:dyDescent="0.25">
      <c r="L67701" s="36"/>
      <c r="M67701" s="36"/>
      <c r="N67701" s="36"/>
    </row>
    <row r="67702" spans="12:14" x14ac:dyDescent="0.25">
      <c r="L67702" s="36"/>
      <c r="M67702" s="36"/>
      <c r="N67702" s="36"/>
    </row>
    <row r="67703" spans="12:14" x14ac:dyDescent="0.25">
      <c r="L67703" s="36"/>
      <c r="M67703" s="36"/>
      <c r="N67703" s="36"/>
    </row>
    <row r="67704" spans="12:14" x14ac:dyDescent="0.25">
      <c r="L67704" s="36"/>
      <c r="M67704" s="36"/>
      <c r="N67704" s="36"/>
    </row>
    <row r="67705" spans="12:14" x14ac:dyDescent="0.25">
      <c r="L67705" s="36"/>
      <c r="M67705" s="36"/>
      <c r="N67705" s="36"/>
    </row>
    <row r="67706" spans="12:14" x14ac:dyDescent="0.25">
      <c r="L67706" s="36"/>
      <c r="M67706" s="36"/>
      <c r="N67706" s="36"/>
    </row>
    <row r="67707" spans="12:14" x14ac:dyDescent="0.25">
      <c r="L67707" s="36"/>
      <c r="M67707" s="36"/>
      <c r="N67707" s="36"/>
    </row>
    <row r="67708" spans="12:14" x14ac:dyDescent="0.25">
      <c r="L67708" s="36"/>
      <c r="M67708" s="36"/>
      <c r="N67708" s="36"/>
    </row>
    <row r="67709" spans="12:14" x14ac:dyDescent="0.25">
      <c r="L67709" s="36"/>
      <c r="M67709" s="36"/>
      <c r="N67709" s="36"/>
    </row>
    <row r="67710" spans="12:14" x14ac:dyDescent="0.25">
      <c r="L67710" s="36"/>
      <c r="M67710" s="36"/>
      <c r="N67710" s="36"/>
    </row>
    <row r="67711" spans="12:14" x14ac:dyDescent="0.25">
      <c r="L67711" s="36"/>
      <c r="M67711" s="36"/>
      <c r="N67711" s="36"/>
    </row>
    <row r="67712" spans="12:14" x14ac:dyDescent="0.25">
      <c r="L67712" s="36"/>
      <c r="M67712" s="36"/>
      <c r="N67712" s="36"/>
    </row>
    <row r="67713" spans="12:14" x14ac:dyDescent="0.25">
      <c r="L67713" s="36"/>
      <c r="M67713" s="36"/>
      <c r="N67713" s="36"/>
    </row>
    <row r="67714" spans="12:14" x14ac:dyDescent="0.25">
      <c r="L67714" s="36"/>
      <c r="M67714" s="36"/>
      <c r="N67714" s="36"/>
    </row>
    <row r="67715" spans="12:14" x14ac:dyDescent="0.25">
      <c r="L67715" s="36"/>
      <c r="M67715" s="36"/>
      <c r="N67715" s="36"/>
    </row>
    <row r="67716" spans="12:14" x14ac:dyDescent="0.25">
      <c r="L67716" s="36"/>
      <c r="M67716" s="36"/>
      <c r="N67716" s="36"/>
    </row>
    <row r="67717" spans="12:14" x14ac:dyDescent="0.25">
      <c r="L67717" s="36"/>
      <c r="M67717" s="36"/>
      <c r="N67717" s="36"/>
    </row>
    <row r="67718" spans="12:14" x14ac:dyDescent="0.25">
      <c r="L67718" s="36"/>
      <c r="M67718" s="36"/>
      <c r="N67718" s="36"/>
    </row>
    <row r="67719" spans="12:14" x14ac:dyDescent="0.25">
      <c r="L67719" s="36"/>
      <c r="M67719" s="36"/>
      <c r="N67719" s="36"/>
    </row>
    <row r="67720" spans="12:14" x14ac:dyDescent="0.25">
      <c r="L67720" s="36"/>
      <c r="M67720" s="36"/>
      <c r="N67720" s="36"/>
    </row>
    <row r="67721" spans="12:14" x14ac:dyDescent="0.25">
      <c r="L67721" s="36"/>
      <c r="M67721" s="36"/>
      <c r="N67721" s="36"/>
    </row>
    <row r="67722" spans="12:14" x14ac:dyDescent="0.25">
      <c r="L67722" s="36"/>
      <c r="M67722" s="36"/>
      <c r="N67722" s="36"/>
    </row>
    <row r="67723" spans="12:14" x14ac:dyDescent="0.25">
      <c r="L67723" s="36"/>
      <c r="M67723" s="36"/>
      <c r="N67723" s="36"/>
    </row>
    <row r="67724" spans="12:14" x14ac:dyDescent="0.25">
      <c r="L67724" s="36"/>
      <c r="M67724" s="36"/>
      <c r="N67724" s="36"/>
    </row>
    <row r="67725" spans="12:14" x14ac:dyDescent="0.25">
      <c r="L67725" s="36"/>
      <c r="M67725" s="36"/>
      <c r="N67725" s="36"/>
    </row>
    <row r="67726" spans="12:14" x14ac:dyDescent="0.25">
      <c r="L67726" s="36"/>
      <c r="M67726" s="36"/>
      <c r="N67726" s="36"/>
    </row>
    <row r="67727" spans="12:14" x14ac:dyDescent="0.25">
      <c r="L67727" s="36"/>
      <c r="M67727" s="36"/>
      <c r="N67727" s="36"/>
    </row>
    <row r="67728" spans="12:14" x14ac:dyDescent="0.25">
      <c r="L67728" s="36"/>
      <c r="M67728" s="36"/>
      <c r="N67728" s="36"/>
    </row>
    <row r="67729" spans="12:14" x14ac:dyDescent="0.25">
      <c r="L67729" s="36"/>
      <c r="M67729" s="36"/>
      <c r="N67729" s="36"/>
    </row>
    <row r="67730" spans="12:14" x14ac:dyDescent="0.25">
      <c r="L67730" s="36"/>
      <c r="M67730" s="36"/>
      <c r="N67730" s="36"/>
    </row>
    <row r="67731" spans="12:14" x14ac:dyDescent="0.25">
      <c r="L67731" s="36"/>
      <c r="M67731" s="36"/>
      <c r="N67731" s="36"/>
    </row>
    <row r="67732" spans="12:14" x14ac:dyDescent="0.25">
      <c r="L67732" s="36"/>
      <c r="M67732" s="36"/>
      <c r="N67732" s="36"/>
    </row>
    <row r="67733" spans="12:14" x14ac:dyDescent="0.25">
      <c r="L67733" s="36"/>
      <c r="M67733" s="36"/>
      <c r="N67733" s="36"/>
    </row>
    <row r="67734" spans="12:14" x14ac:dyDescent="0.25">
      <c r="L67734" s="36"/>
      <c r="M67734" s="36"/>
      <c r="N67734" s="36"/>
    </row>
    <row r="67735" spans="12:14" x14ac:dyDescent="0.25">
      <c r="L67735" s="36"/>
      <c r="M67735" s="36"/>
      <c r="N67735" s="36"/>
    </row>
    <row r="67736" spans="12:14" x14ac:dyDescent="0.25">
      <c r="L67736" s="36"/>
      <c r="M67736" s="36"/>
      <c r="N67736" s="36"/>
    </row>
    <row r="67737" spans="12:14" x14ac:dyDescent="0.25">
      <c r="L67737" s="36"/>
      <c r="M67737" s="36"/>
      <c r="N67737" s="36"/>
    </row>
    <row r="67738" spans="12:14" x14ac:dyDescent="0.25">
      <c r="L67738" s="36"/>
      <c r="M67738" s="36"/>
      <c r="N67738" s="36"/>
    </row>
    <row r="67739" spans="12:14" x14ac:dyDescent="0.25">
      <c r="L67739" s="36"/>
      <c r="M67739" s="36"/>
      <c r="N67739" s="36"/>
    </row>
    <row r="67740" spans="12:14" x14ac:dyDescent="0.25">
      <c r="L67740" s="36"/>
      <c r="M67740" s="36"/>
      <c r="N67740" s="36"/>
    </row>
    <row r="67741" spans="12:14" x14ac:dyDescent="0.25">
      <c r="L67741" s="36"/>
      <c r="M67741" s="36"/>
      <c r="N67741" s="36"/>
    </row>
    <row r="67742" spans="12:14" x14ac:dyDescent="0.25">
      <c r="L67742" s="36"/>
      <c r="M67742" s="36"/>
      <c r="N67742" s="36"/>
    </row>
    <row r="67743" spans="12:14" x14ac:dyDescent="0.25">
      <c r="L67743" s="36"/>
      <c r="M67743" s="36"/>
      <c r="N67743" s="36"/>
    </row>
    <row r="67744" spans="12:14" x14ac:dyDescent="0.25">
      <c r="L67744" s="36"/>
      <c r="M67744" s="36"/>
      <c r="N67744" s="36"/>
    </row>
    <row r="67745" spans="12:14" x14ac:dyDescent="0.25">
      <c r="L67745" s="36"/>
      <c r="M67745" s="36"/>
      <c r="N67745" s="36"/>
    </row>
    <row r="67746" spans="12:14" x14ac:dyDescent="0.25">
      <c r="L67746" s="36"/>
      <c r="M67746" s="36"/>
      <c r="N67746" s="36"/>
    </row>
    <row r="67747" spans="12:14" x14ac:dyDescent="0.25">
      <c r="L67747" s="36"/>
      <c r="M67747" s="36"/>
      <c r="N67747" s="36"/>
    </row>
    <row r="67748" spans="12:14" x14ac:dyDescent="0.25">
      <c r="L67748" s="36"/>
      <c r="M67748" s="36"/>
      <c r="N67748" s="36"/>
    </row>
    <row r="67749" spans="12:14" x14ac:dyDescent="0.25">
      <c r="L67749" s="36"/>
      <c r="M67749" s="36"/>
      <c r="N67749" s="36"/>
    </row>
    <row r="67750" spans="12:14" x14ac:dyDescent="0.25">
      <c r="L67750" s="36"/>
      <c r="M67750" s="36"/>
      <c r="N67750" s="36"/>
    </row>
    <row r="67751" spans="12:14" x14ac:dyDescent="0.25">
      <c r="L67751" s="36"/>
      <c r="M67751" s="36"/>
      <c r="N67751" s="36"/>
    </row>
    <row r="67752" spans="12:14" x14ac:dyDescent="0.25">
      <c r="L67752" s="36"/>
      <c r="M67752" s="36"/>
      <c r="N67752" s="36"/>
    </row>
    <row r="67753" spans="12:14" x14ac:dyDescent="0.25">
      <c r="L67753" s="36"/>
      <c r="M67753" s="36"/>
      <c r="N67753" s="36"/>
    </row>
    <row r="67754" spans="12:14" x14ac:dyDescent="0.25">
      <c r="L67754" s="36"/>
      <c r="M67754" s="36"/>
      <c r="N67754" s="36"/>
    </row>
    <row r="67755" spans="12:14" x14ac:dyDescent="0.25">
      <c r="L67755" s="36"/>
      <c r="M67755" s="36"/>
      <c r="N67755" s="36"/>
    </row>
    <row r="67756" spans="12:14" x14ac:dyDescent="0.25">
      <c r="L67756" s="36"/>
      <c r="M67756" s="36"/>
      <c r="N67756" s="36"/>
    </row>
    <row r="67757" spans="12:14" x14ac:dyDescent="0.25">
      <c r="L67757" s="36"/>
      <c r="M67757" s="36"/>
      <c r="N67757" s="36"/>
    </row>
    <row r="67758" spans="12:14" x14ac:dyDescent="0.25">
      <c r="L67758" s="36"/>
      <c r="M67758" s="36"/>
      <c r="N67758" s="36"/>
    </row>
    <row r="67759" spans="12:14" x14ac:dyDescent="0.25">
      <c r="L67759" s="36"/>
      <c r="M67759" s="36"/>
      <c r="N67759" s="36"/>
    </row>
    <row r="67760" spans="12:14" x14ac:dyDescent="0.25">
      <c r="L67760" s="36"/>
      <c r="M67760" s="36"/>
      <c r="N67760" s="36"/>
    </row>
    <row r="67761" spans="12:14" x14ac:dyDescent="0.25">
      <c r="L67761" s="36"/>
      <c r="M67761" s="36"/>
      <c r="N67761" s="36"/>
    </row>
    <row r="67762" spans="12:14" x14ac:dyDescent="0.25">
      <c r="L67762" s="36"/>
      <c r="M67762" s="36"/>
      <c r="N67762" s="36"/>
    </row>
    <row r="67763" spans="12:14" x14ac:dyDescent="0.25">
      <c r="L67763" s="36"/>
      <c r="M67763" s="36"/>
      <c r="N67763" s="36"/>
    </row>
    <row r="67764" spans="12:14" x14ac:dyDescent="0.25">
      <c r="L67764" s="36"/>
      <c r="M67764" s="36"/>
      <c r="N67764" s="36"/>
    </row>
    <row r="67765" spans="12:14" x14ac:dyDescent="0.25">
      <c r="L67765" s="36"/>
      <c r="M67765" s="36"/>
      <c r="N67765" s="36"/>
    </row>
    <row r="67766" spans="12:14" x14ac:dyDescent="0.25">
      <c r="L67766" s="36"/>
      <c r="M67766" s="36"/>
      <c r="N67766" s="36"/>
    </row>
    <row r="67767" spans="12:14" x14ac:dyDescent="0.25">
      <c r="L67767" s="36"/>
      <c r="M67767" s="36"/>
      <c r="N67767" s="36"/>
    </row>
    <row r="67768" spans="12:14" x14ac:dyDescent="0.25">
      <c r="L67768" s="36"/>
      <c r="M67768" s="36"/>
      <c r="N67768" s="36"/>
    </row>
    <row r="67769" spans="12:14" x14ac:dyDescent="0.25">
      <c r="L67769" s="36"/>
      <c r="M67769" s="36"/>
      <c r="N67769" s="36"/>
    </row>
    <row r="67770" spans="12:14" x14ac:dyDescent="0.25">
      <c r="L67770" s="36"/>
      <c r="M67770" s="36"/>
      <c r="N67770" s="36"/>
    </row>
    <row r="67771" spans="12:14" x14ac:dyDescent="0.25">
      <c r="L67771" s="36"/>
      <c r="M67771" s="36"/>
      <c r="N67771" s="36"/>
    </row>
    <row r="67772" spans="12:14" x14ac:dyDescent="0.25">
      <c r="L67772" s="36"/>
      <c r="M67772" s="36"/>
      <c r="N67772" s="36"/>
    </row>
    <row r="67773" spans="12:14" x14ac:dyDescent="0.25">
      <c r="L67773" s="36"/>
      <c r="M67773" s="36"/>
      <c r="N67773" s="36"/>
    </row>
    <row r="67774" spans="12:14" x14ac:dyDescent="0.25">
      <c r="L67774" s="36"/>
      <c r="M67774" s="36"/>
      <c r="N67774" s="36"/>
    </row>
    <row r="67775" spans="12:14" x14ac:dyDescent="0.25">
      <c r="L67775" s="36"/>
      <c r="M67775" s="36"/>
      <c r="N67775" s="36"/>
    </row>
    <row r="67776" spans="12:14" x14ac:dyDescent="0.25">
      <c r="L67776" s="36"/>
      <c r="M67776" s="36"/>
      <c r="N67776" s="36"/>
    </row>
    <row r="67777" spans="12:14" x14ac:dyDescent="0.25">
      <c r="L67777" s="36"/>
      <c r="M67777" s="36"/>
      <c r="N67777" s="36"/>
    </row>
    <row r="67778" spans="12:14" x14ac:dyDescent="0.25">
      <c r="L67778" s="36"/>
      <c r="M67778" s="36"/>
      <c r="N67778" s="36"/>
    </row>
    <row r="67779" spans="12:14" x14ac:dyDescent="0.25">
      <c r="L67779" s="36"/>
      <c r="M67779" s="36"/>
      <c r="N67779" s="36"/>
    </row>
    <row r="67780" spans="12:14" x14ac:dyDescent="0.25">
      <c r="L67780" s="36"/>
      <c r="M67780" s="36"/>
      <c r="N67780" s="36"/>
    </row>
    <row r="67781" spans="12:14" x14ac:dyDescent="0.25">
      <c r="L67781" s="36"/>
      <c r="M67781" s="36"/>
      <c r="N67781" s="36"/>
    </row>
    <row r="67782" spans="12:14" x14ac:dyDescent="0.25">
      <c r="L67782" s="36"/>
      <c r="M67782" s="36"/>
      <c r="N67782" s="36"/>
    </row>
    <row r="67783" spans="12:14" x14ac:dyDescent="0.25">
      <c r="L67783" s="36"/>
      <c r="M67783" s="36"/>
      <c r="N67783" s="36"/>
    </row>
    <row r="67784" spans="12:14" x14ac:dyDescent="0.25">
      <c r="L67784" s="36"/>
      <c r="M67784" s="36"/>
      <c r="N67784" s="36"/>
    </row>
    <row r="67785" spans="12:14" x14ac:dyDescent="0.25">
      <c r="L67785" s="36"/>
      <c r="M67785" s="36"/>
      <c r="N67785" s="36"/>
    </row>
    <row r="67786" spans="12:14" x14ac:dyDescent="0.25">
      <c r="L67786" s="36"/>
      <c r="M67786" s="36"/>
      <c r="N67786" s="36"/>
    </row>
    <row r="67787" spans="12:14" x14ac:dyDescent="0.25">
      <c r="L67787" s="36"/>
      <c r="M67787" s="36"/>
      <c r="N67787" s="36"/>
    </row>
    <row r="67788" spans="12:14" x14ac:dyDescent="0.25">
      <c r="L67788" s="36"/>
      <c r="M67788" s="36"/>
      <c r="N67788" s="36"/>
    </row>
    <row r="67789" spans="12:14" x14ac:dyDescent="0.25">
      <c r="L67789" s="36"/>
      <c r="M67789" s="36"/>
      <c r="N67789" s="36"/>
    </row>
    <row r="67790" spans="12:14" x14ac:dyDescent="0.25">
      <c r="L67790" s="36"/>
      <c r="M67790" s="36"/>
      <c r="N67790" s="36"/>
    </row>
    <row r="67791" spans="12:14" x14ac:dyDescent="0.25">
      <c r="L67791" s="36"/>
      <c r="M67791" s="36"/>
      <c r="N67791" s="36"/>
    </row>
    <row r="67792" spans="12:14" x14ac:dyDescent="0.25">
      <c r="L67792" s="36"/>
      <c r="M67792" s="36"/>
      <c r="N67792" s="36"/>
    </row>
    <row r="67793" spans="12:14" x14ac:dyDescent="0.25">
      <c r="L67793" s="36"/>
      <c r="M67793" s="36"/>
      <c r="N67793" s="36"/>
    </row>
    <row r="67794" spans="12:14" x14ac:dyDescent="0.25">
      <c r="L67794" s="36"/>
      <c r="M67794" s="36"/>
      <c r="N67794" s="36"/>
    </row>
    <row r="67795" spans="12:14" x14ac:dyDescent="0.25">
      <c r="L67795" s="36"/>
      <c r="M67795" s="36"/>
      <c r="N67795" s="36"/>
    </row>
    <row r="67796" spans="12:14" x14ac:dyDescent="0.25">
      <c r="L67796" s="36"/>
      <c r="M67796" s="36"/>
      <c r="N67796" s="36"/>
    </row>
    <row r="67797" spans="12:14" x14ac:dyDescent="0.25">
      <c r="L67797" s="36"/>
      <c r="M67797" s="36"/>
      <c r="N67797" s="36"/>
    </row>
    <row r="67798" spans="12:14" x14ac:dyDescent="0.25">
      <c r="L67798" s="36"/>
      <c r="M67798" s="36"/>
      <c r="N67798" s="36"/>
    </row>
    <row r="67799" spans="12:14" x14ac:dyDescent="0.25">
      <c r="L67799" s="36"/>
      <c r="M67799" s="36"/>
      <c r="N67799" s="36"/>
    </row>
    <row r="67800" spans="12:14" x14ac:dyDescent="0.25">
      <c r="L67800" s="36"/>
      <c r="M67800" s="36"/>
      <c r="N67800" s="36"/>
    </row>
    <row r="67801" spans="12:14" x14ac:dyDescent="0.25">
      <c r="L67801" s="36"/>
      <c r="M67801" s="36"/>
      <c r="N67801" s="36"/>
    </row>
    <row r="67802" spans="12:14" x14ac:dyDescent="0.25">
      <c r="L67802" s="36"/>
      <c r="M67802" s="36"/>
      <c r="N67802" s="36"/>
    </row>
    <row r="67803" spans="12:14" x14ac:dyDescent="0.25">
      <c r="L67803" s="36"/>
      <c r="M67803" s="36"/>
      <c r="N67803" s="36"/>
    </row>
    <row r="67804" spans="12:14" x14ac:dyDescent="0.25">
      <c r="L67804" s="36"/>
      <c r="M67804" s="36"/>
      <c r="N67804" s="36"/>
    </row>
    <row r="67805" spans="12:14" x14ac:dyDescent="0.25">
      <c r="L67805" s="36"/>
      <c r="M67805" s="36"/>
      <c r="N67805" s="36"/>
    </row>
    <row r="67806" spans="12:14" x14ac:dyDescent="0.25">
      <c r="L67806" s="36"/>
      <c r="M67806" s="36"/>
      <c r="N67806" s="36"/>
    </row>
    <row r="67807" spans="12:14" x14ac:dyDescent="0.25">
      <c r="L67807" s="36"/>
      <c r="M67807" s="36"/>
      <c r="N67807" s="36"/>
    </row>
    <row r="67808" spans="12:14" x14ac:dyDescent="0.25">
      <c r="L67808" s="36"/>
      <c r="M67808" s="36"/>
      <c r="N67808" s="36"/>
    </row>
    <row r="67809" spans="12:14" x14ac:dyDescent="0.25">
      <c r="L67809" s="36"/>
      <c r="M67809" s="36"/>
      <c r="N67809" s="36"/>
    </row>
    <row r="67810" spans="12:14" x14ac:dyDescent="0.25">
      <c r="L67810" s="36"/>
      <c r="M67810" s="36"/>
      <c r="N67810" s="36"/>
    </row>
    <row r="67811" spans="12:14" x14ac:dyDescent="0.25">
      <c r="L67811" s="36"/>
      <c r="M67811" s="36"/>
      <c r="N67811" s="36"/>
    </row>
    <row r="67812" spans="12:14" x14ac:dyDescent="0.25">
      <c r="L67812" s="36"/>
      <c r="M67812" s="36"/>
      <c r="N67812" s="36"/>
    </row>
    <row r="67813" spans="12:14" x14ac:dyDescent="0.25">
      <c r="L67813" s="36"/>
      <c r="M67813" s="36"/>
      <c r="N67813" s="36"/>
    </row>
    <row r="67814" spans="12:14" x14ac:dyDescent="0.25">
      <c r="L67814" s="36"/>
      <c r="M67814" s="36"/>
      <c r="N67814" s="36"/>
    </row>
    <row r="67815" spans="12:14" x14ac:dyDescent="0.25">
      <c r="L67815" s="36"/>
      <c r="M67815" s="36"/>
      <c r="N67815" s="36"/>
    </row>
    <row r="67816" spans="12:14" x14ac:dyDescent="0.25">
      <c r="L67816" s="36"/>
      <c r="M67816" s="36"/>
      <c r="N67816" s="36"/>
    </row>
    <row r="67817" spans="12:14" x14ac:dyDescent="0.25">
      <c r="L67817" s="36"/>
      <c r="M67817" s="36"/>
      <c r="N67817" s="36"/>
    </row>
    <row r="67818" spans="12:14" x14ac:dyDescent="0.25">
      <c r="L67818" s="36"/>
      <c r="M67818" s="36"/>
      <c r="N67818" s="36"/>
    </row>
    <row r="67819" spans="12:14" x14ac:dyDescent="0.25">
      <c r="L67819" s="36"/>
      <c r="M67819" s="36"/>
      <c r="N67819" s="36"/>
    </row>
    <row r="67820" spans="12:14" x14ac:dyDescent="0.25">
      <c r="L67820" s="36"/>
      <c r="M67820" s="36"/>
      <c r="N67820" s="36"/>
    </row>
    <row r="67821" spans="12:14" x14ac:dyDescent="0.25">
      <c r="L67821" s="36"/>
      <c r="M67821" s="36"/>
      <c r="N67821" s="36"/>
    </row>
    <row r="67822" spans="12:14" x14ac:dyDescent="0.25">
      <c r="L67822" s="36"/>
      <c r="M67822" s="36"/>
      <c r="N67822" s="36"/>
    </row>
    <row r="67823" spans="12:14" x14ac:dyDescent="0.25">
      <c r="L67823" s="36"/>
      <c r="M67823" s="36"/>
      <c r="N67823" s="36"/>
    </row>
    <row r="67824" spans="12:14" x14ac:dyDescent="0.25">
      <c r="L67824" s="36"/>
      <c r="M67824" s="36"/>
      <c r="N67824" s="36"/>
    </row>
    <row r="67825" spans="12:14" x14ac:dyDescent="0.25">
      <c r="L67825" s="36"/>
      <c r="M67825" s="36"/>
      <c r="N67825" s="36"/>
    </row>
    <row r="67826" spans="12:14" x14ac:dyDescent="0.25">
      <c r="L67826" s="36"/>
      <c r="M67826" s="36"/>
      <c r="N67826" s="36"/>
    </row>
    <row r="67827" spans="12:14" x14ac:dyDescent="0.25">
      <c r="L67827" s="36"/>
      <c r="M67827" s="36"/>
      <c r="N67827" s="36"/>
    </row>
    <row r="67828" spans="12:14" x14ac:dyDescent="0.25">
      <c r="L67828" s="36"/>
      <c r="M67828" s="36"/>
      <c r="N67828" s="36"/>
    </row>
    <row r="67829" spans="12:14" x14ac:dyDescent="0.25">
      <c r="L67829" s="36"/>
      <c r="M67829" s="36"/>
      <c r="N67829" s="36"/>
    </row>
    <row r="67830" spans="12:14" x14ac:dyDescent="0.25">
      <c r="L67830" s="36"/>
      <c r="M67830" s="36"/>
      <c r="N67830" s="36"/>
    </row>
    <row r="67831" spans="12:14" x14ac:dyDescent="0.25">
      <c r="L67831" s="36"/>
      <c r="M67831" s="36"/>
      <c r="N67831" s="36"/>
    </row>
    <row r="67832" spans="12:14" x14ac:dyDescent="0.25">
      <c r="L67832" s="36"/>
      <c r="M67832" s="36"/>
      <c r="N67832" s="36"/>
    </row>
    <row r="67833" spans="12:14" x14ac:dyDescent="0.25">
      <c r="L67833" s="36"/>
      <c r="M67833" s="36"/>
      <c r="N67833" s="36"/>
    </row>
    <row r="67834" spans="12:14" x14ac:dyDescent="0.25">
      <c r="L67834" s="36"/>
      <c r="M67834" s="36"/>
      <c r="N67834" s="36"/>
    </row>
    <row r="67835" spans="12:14" x14ac:dyDescent="0.25">
      <c r="L67835" s="36"/>
      <c r="M67835" s="36"/>
      <c r="N67835" s="36"/>
    </row>
    <row r="67836" spans="12:14" x14ac:dyDescent="0.25">
      <c r="L67836" s="36"/>
      <c r="M67836" s="36"/>
      <c r="N67836" s="36"/>
    </row>
    <row r="67837" spans="12:14" x14ac:dyDescent="0.25">
      <c r="L67837" s="36"/>
      <c r="M67837" s="36"/>
      <c r="N67837" s="36"/>
    </row>
    <row r="67838" spans="12:14" x14ac:dyDescent="0.25">
      <c r="L67838" s="36"/>
      <c r="M67838" s="36"/>
      <c r="N67838" s="36"/>
    </row>
    <row r="67839" spans="12:14" x14ac:dyDescent="0.25">
      <c r="L67839" s="36"/>
      <c r="M67839" s="36"/>
      <c r="N67839" s="36"/>
    </row>
    <row r="67840" spans="12:14" x14ac:dyDescent="0.25">
      <c r="L67840" s="36"/>
      <c r="M67840" s="36"/>
      <c r="N67840" s="36"/>
    </row>
    <row r="67841" spans="12:14" x14ac:dyDescent="0.25">
      <c r="L67841" s="36"/>
      <c r="M67841" s="36"/>
      <c r="N67841" s="36"/>
    </row>
    <row r="67842" spans="12:14" x14ac:dyDescent="0.25">
      <c r="L67842" s="36"/>
      <c r="M67842" s="36"/>
      <c r="N67842" s="36"/>
    </row>
    <row r="67843" spans="12:14" x14ac:dyDescent="0.25">
      <c r="L67843" s="36"/>
      <c r="M67843" s="36"/>
      <c r="N67843" s="36"/>
    </row>
    <row r="67844" spans="12:14" x14ac:dyDescent="0.25">
      <c r="L67844" s="36"/>
      <c r="M67844" s="36"/>
      <c r="N67844" s="36"/>
    </row>
    <row r="67845" spans="12:14" x14ac:dyDescent="0.25">
      <c r="L67845" s="36"/>
      <c r="M67845" s="36"/>
      <c r="N67845" s="36"/>
    </row>
    <row r="67846" spans="12:14" x14ac:dyDescent="0.25">
      <c r="L67846" s="36"/>
      <c r="M67846" s="36"/>
      <c r="N67846" s="36"/>
    </row>
    <row r="67847" spans="12:14" x14ac:dyDescent="0.25">
      <c r="L67847" s="36"/>
      <c r="M67847" s="36"/>
      <c r="N67847" s="36"/>
    </row>
    <row r="67848" spans="12:14" x14ac:dyDescent="0.25">
      <c r="L67848" s="36"/>
      <c r="M67848" s="36"/>
      <c r="N67848" s="36"/>
    </row>
    <row r="67849" spans="12:14" x14ac:dyDescent="0.25">
      <c r="L67849" s="36"/>
      <c r="M67849" s="36"/>
      <c r="N67849" s="36"/>
    </row>
    <row r="67850" spans="12:14" x14ac:dyDescent="0.25">
      <c r="L67850" s="36"/>
      <c r="M67850" s="36"/>
      <c r="N67850" s="36"/>
    </row>
    <row r="67851" spans="12:14" x14ac:dyDescent="0.25">
      <c r="L67851" s="36"/>
      <c r="M67851" s="36"/>
      <c r="N67851" s="36"/>
    </row>
    <row r="67852" spans="12:14" x14ac:dyDescent="0.25">
      <c r="L67852" s="36"/>
      <c r="M67852" s="36"/>
      <c r="N67852" s="36"/>
    </row>
    <row r="67853" spans="12:14" x14ac:dyDescent="0.25">
      <c r="L67853" s="36"/>
      <c r="M67853" s="36"/>
      <c r="N67853" s="36"/>
    </row>
    <row r="67854" spans="12:14" x14ac:dyDescent="0.25">
      <c r="L67854" s="36"/>
      <c r="M67854" s="36"/>
      <c r="N67854" s="36"/>
    </row>
    <row r="67855" spans="12:14" x14ac:dyDescent="0.25">
      <c r="L67855" s="36"/>
      <c r="M67855" s="36"/>
      <c r="N67855" s="36"/>
    </row>
    <row r="67856" spans="12:14" x14ac:dyDescent="0.25">
      <c r="L67856" s="36"/>
      <c r="M67856" s="36"/>
      <c r="N67856" s="36"/>
    </row>
    <row r="67857" spans="12:14" x14ac:dyDescent="0.25">
      <c r="L67857" s="36"/>
      <c r="M67857" s="36"/>
      <c r="N67857" s="36"/>
    </row>
    <row r="67858" spans="12:14" x14ac:dyDescent="0.25">
      <c r="L67858" s="36"/>
      <c r="M67858" s="36"/>
      <c r="N67858" s="36"/>
    </row>
    <row r="67859" spans="12:14" x14ac:dyDescent="0.25">
      <c r="L67859" s="36"/>
      <c r="M67859" s="36"/>
      <c r="N67859" s="36"/>
    </row>
    <row r="67860" spans="12:14" x14ac:dyDescent="0.25">
      <c r="L67860" s="36"/>
      <c r="M67860" s="36"/>
      <c r="N67860" s="36"/>
    </row>
    <row r="67861" spans="12:14" x14ac:dyDescent="0.25">
      <c r="L67861" s="36"/>
      <c r="M67861" s="36"/>
      <c r="N67861" s="36"/>
    </row>
    <row r="67862" spans="12:14" x14ac:dyDescent="0.25">
      <c r="L67862" s="36"/>
      <c r="M67862" s="36"/>
      <c r="N67862" s="36"/>
    </row>
    <row r="67863" spans="12:14" x14ac:dyDescent="0.25">
      <c r="L67863" s="36"/>
      <c r="M67863" s="36"/>
      <c r="N67863" s="36"/>
    </row>
    <row r="67864" spans="12:14" x14ac:dyDescent="0.25">
      <c r="L67864" s="36"/>
      <c r="M67864" s="36"/>
      <c r="N67864" s="36"/>
    </row>
    <row r="67865" spans="12:14" x14ac:dyDescent="0.25">
      <c r="L67865" s="36"/>
      <c r="M67865" s="36"/>
      <c r="N67865" s="36"/>
    </row>
    <row r="67866" spans="12:14" x14ac:dyDescent="0.25">
      <c r="L67866" s="36"/>
      <c r="M67866" s="36"/>
      <c r="N67866" s="36"/>
    </row>
    <row r="67867" spans="12:14" x14ac:dyDescent="0.25">
      <c r="L67867" s="36"/>
      <c r="M67867" s="36"/>
      <c r="N67867" s="36"/>
    </row>
    <row r="67868" spans="12:14" x14ac:dyDescent="0.25">
      <c r="L67868" s="36"/>
      <c r="M67868" s="36"/>
      <c r="N67868" s="36"/>
    </row>
    <row r="67869" spans="12:14" x14ac:dyDescent="0.25">
      <c r="L67869" s="36"/>
      <c r="M67869" s="36"/>
      <c r="N67869" s="36"/>
    </row>
    <row r="67870" spans="12:14" x14ac:dyDescent="0.25">
      <c r="L67870" s="36"/>
      <c r="M67870" s="36"/>
      <c r="N67870" s="36"/>
    </row>
    <row r="67871" spans="12:14" x14ac:dyDescent="0.25">
      <c r="L67871" s="36"/>
      <c r="M67871" s="36"/>
      <c r="N67871" s="36"/>
    </row>
    <row r="67872" spans="12:14" x14ac:dyDescent="0.25">
      <c r="L67872" s="36"/>
      <c r="M67872" s="36"/>
      <c r="N67872" s="36"/>
    </row>
    <row r="67873" spans="12:14" x14ac:dyDescent="0.25">
      <c r="L67873" s="36"/>
      <c r="M67873" s="36"/>
      <c r="N67873" s="36"/>
    </row>
    <row r="67874" spans="12:14" x14ac:dyDescent="0.25">
      <c r="L67874" s="36"/>
      <c r="M67874" s="36"/>
      <c r="N67874" s="36"/>
    </row>
    <row r="67875" spans="12:14" x14ac:dyDescent="0.25">
      <c r="L67875" s="36"/>
      <c r="M67875" s="36"/>
      <c r="N67875" s="36"/>
    </row>
    <row r="67876" spans="12:14" x14ac:dyDescent="0.25">
      <c r="L67876" s="36"/>
      <c r="M67876" s="36"/>
      <c r="N67876" s="36"/>
    </row>
    <row r="67877" spans="12:14" x14ac:dyDescent="0.25">
      <c r="L67877" s="36"/>
      <c r="M67877" s="36"/>
      <c r="N67877" s="36"/>
    </row>
    <row r="67878" spans="12:14" x14ac:dyDescent="0.25">
      <c r="L67878" s="36"/>
      <c r="M67878" s="36"/>
      <c r="N67878" s="36"/>
    </row>
    <row r="67879" spans="12:14" x14ac:dyDescent="0.25">
      <c r="L67879" s="36"/>
      <c r="M67879" s="36"/>
      <c r="N67879" s="36"/>
    </row>
    <row r="67880" spans="12:14" x14ac:dyDescent="0.25">
      <c r="L67880" s="36"/>
      <c r="M67880" s="36"/>
      <c r="N67880" s="36"/>
    </row>
    <row r="67881" spans="12:14" x14ac:dyDescent="0.25">
      <c r="L67881" s="36"/>
      <c r="M67881" s="36"/>
      <c r="N67881" s="36"/>
    </row>
    <row r="67882" spans="12:14" x14ac:dyDescent="0.25">
      <c r="L67882" s="36"/>
      <c r="M67882" s="36"/>
      <c r="N67882" s="36"/>
    </row>
    <row r="67883" spans="12:14" x14ac:dyDescent="0.25">
      <c r="L67883" s="36"/>
      <c r="M67883" s="36"/>
      <c r="N67883" s="36"/>
    </row>
    <row r="67884" spans="12:14" x14ac:dyDescent="0.25">
      <c r="L67884" s="36"/>
      <c r="M67884" s="36"/>
      <c r="N67884" s="36"/>
    </row>
    <row r="67885" spans="12:14" x14ac:dyDescent="0.25">
      <c r="L67885" s="36"/>
      <c r="M67885" s="36"/>
      <c r="N67885" s="36"/>
    </row>
    <row r="67886" spans="12:14" x14ac:dyDescent="0.25">
      <c r="L67886" s="36"/>
      <c r="M67886" s="36"/>
      <c r="N67886" s="36"/>
    </row>
    <row r="67887" spans="12:14" x14ac:dyDescent="0.25">
      <c r="L67887" s="36"/>
      <c r="M67887" s="36"/>
      <c r="N67887" s="36"/>
    </row>
    <row r="67888" spans="12:14" x14ac:dyDescent="0.25">
      <c r="L67888" s="36"/>
      <c r="M67888" s="36"/>
      <c r="N67888" s="36"/>
    </row>
    <row r="67889" spans="12:14" x14ac:dyDescent="0.25">
      <c r="L67889" s="36"/>
      <c r="M67889" s="36"/>
      <c r="N67889" s="36"/>
    </row>
    <row r="67890" spans="12:14" x14ac:dyDescent="0.25">
      <c r="L67890" s="36"/>
      <c r="M67890" s="36"/>
      <c r="N67890" s="36"/>
    </row>
    <row r="67891" spans="12:14" x14ac:dyDescent="0.25">
      <c r="L67891" s="36"/>
      <c r="M67891" s="36"/>
      <c r="N67891" s="36"/>
    </row>
    <row r="67892" spans="12:14" x14ac:dyDescent="0.25">
      <c r="L67892" s="36"/>
      <c r="M67892" s="36"/>
      <c r="N67892" s="36"/>
    </row>
    <row r="67893" spans="12:14" x14ac:dyDescent="0.25">
      <c r="L67893" s="36"/>
      <c r="M67893" s="36"/>
      <c r="N67893" s="36"/>
    </row>
    <row r="67894" spans="12:14" x14ac:dyDescent="0.25">
      <c r="L67894" s="36"/>
      <c r="M67894" s="36"/>
      <c r="N67894" s="36"/>
    </row>
    <row r="67895" spans="12:14" x14ac:dyDescent="0.25">
      <c r="L67895" s="36"/>
      <c r="M67895" s="36"/>
      <c r="N67895" s="36"/>
    </row>
    <row r="67896" spans="12:14" x14ac:dyDescent="0.25">
      <c r="L67896" s="36"/>
      <c r="M67896" s="36"/>
      <c r="N67896" s="36"/>
    </row>
    <row r="67897" spans="12:14" x14ac:dyDescent="0.25">
      <c r="L67897" s="36"/>
      <c r="M67897" s="36"/>
      <c r="N67897" s="36"/>
    </row>
    <row r="67898" spans="12:14" x14ac:dyDescent="0.25">
      <c r="L67898" s="36"/>
      <c r="M67898" s="36"/>
      <c r="N67898" s="36"/>
    </row>
    <row r="67899" spans="12:14" x14ac:dyDescent="0.25">
      <c r="L67899" s="36"/>
      <c r="M67899" s="36"/>
      <c r="N67899" s="36"/>
    </row>
    <row r="67900" spans="12:14" x14ac:dyDescent="0.25">
      <c r="L67900" s="36"/>
      <c r="M67900" s="36"/>
      <c r="N67900" s="36"/>
    </row>
    <row r="67901" spans="12:14" x14ac:dyDescent="0.25">
      <c r="L67901" s="36"/>
      <c r="M67901" s="36"/>
      <c r="N67901" s="36"/>
    </row>
    <row r="67902" spans="12:14" x14ac:dyDescent="0.25">
      <c r="L67902" s="36"/>
      <c r="M67902" s="36"/>
      <c r="N67902" s="36"/>
    </row>
    <row r="67903" spans="12:14" x14ac:dyDescent="0.25">
      <c r="L67903" s="36"/>
      <c r="M67903" s="36"/>
      <c r="N67903" s="36"/>
    </row>
    <row r="67904" spans="12:14" x14ac:dyDescent="0.25">
      <c r="L67904" s="36"/>
      <c r="M67904" s="36"/>
      <c r="N67904" s="36"/>
    </row>
    <row r="67905" spans="12:14" x14ac:dyDescent="0.25">
      <c r="L67905" s="36"/>
      <c r="M67905" s="36"/>
      <c r="N67905" s="36"/>
    </row>
    <row r="67906" spans="12:14" x14ac:dyDescent="0.25">
      <c r="L67906" s="36"/>
      <c r="M67906" s="36"/>
      <c r="N67906" s="36"/>
    </row>
    <row r="67907" spans="12:14" x14ac:dyDescent="0.25">
      <c r="L67907" s="36"/>
      <c r="M67907" s="36"/>
      <c r="N67907" s="36"/>
    </row>
    <row r="67908" spans="12:14" x14ac:dyDescent="0.25">
      <c r="L67908" s="36"/>
      <c r="M67908" s="36"/>
      <c r="N67908" s="36"/>
    </row>
    <row r="67909" spans="12:14" x14ac:dyDescent="0.25">
      <c r="L67909" s="36"/>
      <c r="M67909" s="36"/>
      <c r="N67909" s="36"/>
    </row>
    <row r="67910" spans="12:14" x14ac:dyDescent="0.25">
      <c r="L67910" s="36"/>
      <c r="M67910" s="36"/>
      <c r="N67910" s="36"/>
    </row>
    <row r="67911" spans="12:14" x14ac:dyDescent="0.25">
      <c r="L67911" s="36"/>
      <c r="M67911" s="36"/>
      <c r="N67911" s="36"/>
    </row>
    <row r="67912" spans="12:14" x14ac:dyDescent="0.25">
      <c r="L67912" s="36"/>
      <c r="M67912" s="36"/>
      <c r="N67912" s="36"/>
    </row>
    <row r="67913" spans="12:14" x14ac:dyDescent="0.25">
      <c r="L67913" s="36"/>
      <c r="M67913" s="36"/>
      <c r="N67913" s="36"/>
    </row>
    <row r="67914" spans="12:14" x14ac:dyDescent="0.25">
      <c r="L67914" s="36"/>
      <c r="M67914" s="36"/>
      <c r="N67914" s="36"/>
    </row>
    <row r="67915" spans="12:14" x14ac:dyDescent="0.25">
      <c r="L67915" s="36"/>
      <c r="M67915" s="36"/>
      <c r="N67915" s="36"/>
    </row>
    <row r="67916" spans="12:14" x14ac:dyDescent="0.25">
      <c r="L67916" s="36"/>
      <c r="M67916" s="36"/>
      <c r="N67916" s="36"/>
    </row>
    <row r="67917" spans="12:14" x14ac:dyDescent="0.25">
      <c r="L67917" s="36"/>
      <c r="M67917" s="36"/>
      <c r="N67917" s="36"/>
    </row>
    <row r="67918" spans="12:14" x14ac:dyDescent="0.25">
      <c r="L67918" s="36"/>
      <c r="M67918" s="36"/>
      <c r="N67918" s="36"/>
    </row>
    <row r="67919" spans="12:14" x14ac:dyDescent="0.25">
      <c r="L67919" s="36"/>
      <c r="M67919" s="36"/>
      <c r="N67919" s="36"/>
    </row>
    <row r="67920" spans="12:14" x14ac:dyDescent="0.25">
      <c r="L67920" s="36"/>
      <c r="M67920" s="36"/>
      <c r="N67920" s="36"/>
    </row>
    <row r="67921" spans="12:14" x14ac:dyDescent="0.25">
      <c r="L67921" s="36"/>
      <c r="M67921" s="36"/>
      <c r="N67921" s="36"/>
    </row>
    <row r="67922" spans="12:14" x14ac:dyDescent="0.25">
      <c r="L67922" s="36"/>
      <c r="M67922" s="36"/>
      <c r="N67922" s="36"/>
    </row>
    <row r="67923" spans="12:14" x14ac:dyDescent="0.25">
      <c r="L67923" s="36"/>
      <c r="M67923" s="36"/>
      <c r="N67923" s="36"/>
    </row>
    <row r="67924" spans="12:14" x14ac:dyDescent="0.25">
      <c r="L67924" s="36"/>
      <c r="M67924" s="36"/>
      <c r="N67924" s="36"/>
    </row>
    <row r="67925" spans="12:14" x14ac:dyDescent="0.25">
      <c r="L67925" s="36"/>
      <c r="M67925" s="36"/>
      <c r="N67925" s="36"/>
    </row>
    <row r="67926" spans="12:14" x14ac:dyDescent="0.25">
      <c r="L67926" s="36"/>
      <c r="M67926" s="36"/>
      <c r="N67926" s="36"/>
    </row>
    <row r="67927" spans="12:14" x14ac:dyDescent="0.25">
      <c r="L67927" s="36"/>
      <c r="M67927" s="36"/>
      <c r="N67927" s="36"/>
    </row>
    <row r="67928" spans="12:14" x14ac:dyDescent="0.25">
      <c r="L67928" s="36"/>
      <c r="M67928" s="36"/>
      <c r="N67928" s="36"/>
    </row>
    <row r="67929" spans="12:14" x14ac:dyDescent="0.25">
      <c r="L67929" s="36"/>
      <c r="M67929" s="36"/>
      <c r="N67929" s="36"/>
    </row>
    <row r="67930" spans="12:14" x14ac:dyDescent="0.25">
      <c r="L67930" s="36"/>
      <c r="M67930" s="36"/>
      <c r="N67930" s="36"/>
    </row>
    <row r="67931" spans="12:14" x14ac:dyDescent="0.25">
      <c r="L67931" s="36"/>
      <c r="M67931" s="36"/>
      <c r="N67931" s="36"/>
    </row>
    <row r="67932" spans="12:14" x14ac:dyDescent="0.25">
      <c r="L67932" s="36"/>
      <c r="M67932" s="36"/>
      <c r="N67932" s="36"/>
    </row>
    <row r="67933" spans="12:14" x14ac:dyDescent="0.25">
      <c r="L67933" s="36"/>
      <c r="M67933" s="36"/>
      <c r="N67933" s="36"/>
    </row>
    <row r="67934" spans="12:14" x14ac:dyDescent="0.25">
      <c r="L67934" s="36"/>
      <c r="M67934" s="36"/>
      <c r="N67934" s="36"/>
    </row>
    <row r="67935" spans="12:14" x14ac:dyDescent="0.25">
      <c r="L67935" s="36"/>
      <c r="M67935" s="36"/>
      <c r="N67935" s="36"/>
    </row>
    <row r="67936" spans="12:14" x14ac:dyDescent="0.25">
      <c r="L67936" s="36"/>
      <c r="M67936" s="36"/>
      <c r="N67936" s="36"/>
    </row>
    <row r="67937" spans="12:14" x14ac:dyDescent="0.25">
      <c r="L67937" s="36"/>
      <c r="M67937" s="36"/>
      <c r="N67937" s="36"/>
    </row>
    <row r="67938" spans="12:14" x14ac:dyDescent="0.25">
      <c r="L67938" s="36"/>
      <c r="M67938" s="36"/>
      <c r="N67938" s="36"/>
    </row>
    <row r="67939" spans="12:14" x14ac:dyDescent="0.25">
      <c r="L67939" s="36"/>
      <c r="M67939" s="36"/>
      <c r="N67939" s="36"/>
    </row>
    <row r="67940" spans="12:14" x14ac:dyDescent="0.25">
      <c r="L67940" s="36"/>
      <c r="M67940" s="36"/>
      <c r="N67940" s="36"/>
    </row>
    <row r="67941" spans="12:14" x14ac:dyDescent="0.25">
      <c r="L67941" s="36"/>
      <c r="M67941" s="36"/>
      <c r="N67941" s="36"/>
    </row>
    <row r="67942" spans="12:14" x14ac:dyDescent="0.25">
      <c r="L67942" s="36"/>
      <c r="M67942" s="36"/>
      <c r="N67942" s="36"/>
    </row>
    <row r="67943" spans="12:14" x14ac:dyDescent="0.25">
      <c r="L67943" s="36"/>
      <c r="M67943" s="36"/>
      <c r="N67943" s="36"/>
    </row>
    <row r="67944" spans="12:14" x14ac:dyDescent="0.25">
      <c r="L67944" s="36"/>
      <c r="M67944" s="36"/>
      <c r="N67944" s="36"/>
    </row>
    <row r="67945" spans="12:14" x14ac:dyDescent="0.25">
      <c r="L67945" s="36"/>
      <c r="M67945" s="36"/>
      <c r="N67945" s="36"/>
    </row>
    <row r="67946" spans="12:14" x14ac:dyDescent="0.25">
      <c r="L67946" s="36"/>
      <c r="M67946" s="36"/>
      <c r="N67946" s="36"/>
    </row>
    <row r="67947" spans="12:14" x14ac:dyDescent="0.25">
      <c r="L67947" s="36"/>
      <c r="M67947" s="36"/>
      <c r="N67947" s="36"/>
    </row>
    <row r="67948" spans="12:14" x14ac:dyDescent="0.25">
      <c r="L67948" s="36"/>
      <c r="M67948" s="36"/>
      <c r="N67948" s="36"/>
    </row>
    <row r="67949" spans="12:14" x14ac:dyDescent="0.25">
      <c r="L67949" s="36"/>
      <c r="M67949" s="36"/>
      <c r="N67949" s="36"/>
    </row>
    <row r="67950" spans="12:14" x14ac:dyDescent="0.25">
      <c r="L67950" s="36"/>
      <c r="M67950" s="36"/>
      <c r="N67950" s="36"/>
    </row>
    <row r="67951" spans="12:14" x14ac:dyDescent="0.25">
      <c r="L67951" s="36"/>
      <c r="M67951" s="36"/>
      <c r="N67951" s="36"/>
    </row>
    <row r="67952" spans="12:14" x14ac:dyDescent="0.25">
      <c r="L67952" s="36"/>
      <c r="M67952" s="36"/>
      <c r="N67952" s="36"/>
    </row>
    <row r="67953" spans="12:14" x14ac:dyDescent="0.25">
      <c r="L67953" s="36"/>
      <c r="M67953" s="36"/>
      <c r="N67953" s="36"/>
    </row>
    <row r="67954" spans="12:14" x14ac:dyDescent="0.25">
      <c r="L67954" s="36"/>
      <c r="M67954" s="36"/>
      <c r="N67954" s="36"/>
    </row>
    <row r="67955" spans="12:14" x14ac:dyDescent="0.25">
      <c r="L67955" s="36"/>
      <c r="M67955" s="36"/>
      <c r="N67955" s="36"/>
    </row>
    <row r="67956" spans="12:14" x14ac:dyDescent="0.25">
      <c r="L67956" s="36"/>
      <c r="M67956" s="36"/>
      <c r="N67956" s="36"/>
    </row>
    <row r="67957" spans="12:14" x14ac:dyDescent="0.25">
      <c r="L67957" s="36"/>
      <c r="M67957" s="36"/>
      <c r="N67957" s="36"/>
    </row>
    <row r="67958" spans="12:14" x14ac:dyDescent="0.25">
      <c r="L67958" s="36"/>
      <c r="M67958" s="36"/>
      <c r="N67958" s="36"/>
    </row>
    <row r="67959" spans="12:14" x14ac:dyDescent="0.25">
      <c r="L67959" s="36"/>
      <c r="M67959" s="36"/>
      <c r="N67959" s="36"/>
    </row>
    <row r="67960" spans="12:14" x14ac:dyDescent="0.25">
      <c r="L67960" s="36"/>
      <c r="M67960" s="36"/>
      <c r="N67960" s="36"/>
    </row>
    <row r="67961" spans="12:14" x14ac:dyDescent="0.25">
      <c r="L67961" s="36"/>
      <c r="M67961" s="36"/>
      <c r="N67961" s="36"/>
    </row>
    <row r="67962" spans="12:14" x14ac:dyDescent="0.25">
      <c r="L67962" s="36"/>
      <c r="M67962" s="36"/>
      <c r="N67962" s="36"/>
    </row>
    <row r="67963" spans="12:14" x14ac:dyDescent="0.25">
      <c r="L67963" s="36"/>
      <c r="M67963" s="36"/>
      <c r="N67963" s="36"/>
    </row>
    <row r="67964" spans="12:14" x14ac:dyDescent="0.25">
      <c r="L67964" s="36"/>
      <c r="M67964" s="36"/>
      <c r="N67964" s="36"/>
    </row>
    <row r="67965" spans="12:14" x14ac:dyDescent="0.25">
      <c r="L67965" s="36"/>
      <c r="M67965" s="36"/>
      <c r="N67965" s="36"/>
    </row>
    <row r="67966" spans="12:14" x14ac:dyDescent="0.25">
      <c r="L67966" s="36"/>
      <c r="M67966" s="36"/>
      <c r="N67966" s="36"/>
    </row>
    <row r="67967" spans="12:14" x14ac:dyDescent="0.25">
      <c r="L67967" s="36"/>
      <c r="M67967" s="36"/>
      <c r="N67967" s="36"/>
    </row>
    <row r="67968" spans="12:14" x14ac:dyDescent="0.25">
      <c r="L67968" s="36"/>
      <c r="M67968" s="36"/>
      <c r="N67968" s="36"/>
    </row>
    <row r="67969" spans="12:14" x14ac:dyDescent="0.25">
      <c r="L67969" s="36"/>
      <c r="M67969" s="36"/>
      <c r="N67969" s="36"/>
    </row>
    <row r="67970" spans="12:14" x14ac:dyDescent="0.25">
      <c r="L67970" s="36"/>
      <c r="M67970" s="36"/>
      <c r="N67970" s="36"/>
    </row>
    <row r="67971" spans="12:14" x14ac:dyDescent="0.25">
      <c r="L67971" s="36"/>
      <c r="M67971" s="36"/>
      <c r="N67971" s="36"/>
    </row>
    <row r="67972" spans="12:14" x14ac:dyDescent="0.25">
      <c r="L67972" s="36"/>
      <c r="M67972" s="36"/>
      <c r="N67972" s="36"/>
    </row>
    <row r="67973" spans="12:14" x14ac:dyDescent="0.25">
      <c r="L67973" s="36"/>
      <c r="M67973" s="36"/>
      <c r="N67973" s="36"/>
    </row>
    <row r="67974" spans="12:14" x14ac:dyDescent="0.25">
      <c r="L67974" s="36"/>
      <c r="M67974" s="36"/>
      <c r="N67974" s="36"/>
    </row>
    <row r="67975" spans="12:14" x14ac:dyDescent="0.25">
      <c r="L67975" s="36"/>
      <c r="M67975" s="36"/>
      <c r="N67975" s="36"/>
    </row>
    <row r="67976" spans="12:14" x14ac:dyDescent="0.25">
      <c r="L67976" s="36"/>
      <c r="M67976" s="36"/>
      <c r="N67976" s="36"/>
    </row>
    <row r="67977" spans="12:14" x14ac:dyDescent="0.25">
      <c r="L67977" s="36"/>
      <c r="M67977" s="36"/>
      <c r="N67977" s="36"/>
    </row>
    <row r="67978" spans="12:14" x14ac:dyDescent="0.25">
      <c r="L67978" s="36"/>
      <c r="M67978" s="36"/>
      <c r="N67978" s="36"/>
    </row>
    <row r="67979" spans="12:14" x14ac:dyDescent="0.25">
      <c r="L67979" s="36"/>
      <c r="M67979" s="36"/>
      <c r="N67979" s="36"/>
    </row>
    <row r="67980" spans="12:14" x14ac:dyDescent="0.25">
      <c r="L67980" s="36"/>
      <c r="M67980" s="36"/>
      <c r="N67980" s="36"/>
    </row>
    <row r="67981" spans="12:14" x14ac:dyDescent="0.25">
      <c r="L67981" s="36"/>
      <c r="M67981" s="36"/>
      <c r="N67981" s="36"/>
    </row>
    <row r="67982" spans="12:14" x14ac:dyDescent="0.25">
      <c r="L67982" s="36"/>
      <c r="M67982" s="36"/>
      <c r="N67982" s="36"/>
    </row>
    <row r="67983" spans="12:14" x14ac:dyDescent="0.25">
      <c r="L67983" s="36"/>
      <c r="M67983" s="36"/>
      <c r="N67983" s="36"/>
    </row>
    <row r="67984" spans="12:14" x14ac:dyDescent="0.25">
      <c r="L67984" s="36"/>
      <c r="M67984" s="36"/>
      <c r="N67984" s="36"/>
    </row>
    <row r="67985" spans="12:14" x14ac:dyDescent="0.25">
      <c r="L67985" s="36"/>
      <c r="M67985" s="36"/>
      <c r="N67985" s="36"/>
    </row>
    <row r="67986" spans="12:14" x14ac:dyDescent="0.25">
      <c r="L67986" s="36"/>
      <c r="M67986" s="36"/>
      <c r="N67986" s="36"/>
    </row>
    <row r="67987" spans="12:14" x14ac:dyDescent="0.25">
      <c r="L67987" s="36"/>
      <c r="M67987" s="36"/>
      <c r="N67987" s="36"/>
    </row>
    <row r="67988" spans="12:14" x14ac:dyDescent="0.25">
      <c r="L67988" s="36"/>
      <c r="M67988" s="36"/>
      <c r="N67988" s="36"/>
    </row>
    <row r="67989" spans="12:14" x14ac:dyDescent="0.25">
      <c r="L67989" s="36"/>
      <c r="M67989" s="36"/>
      <c r="N67989" s="36"/>
    </row>
    <row r="67990" spans="12:14" x14ac:dyDescent="0.25">
      <c r="L67990" s="36"/>
      <c r="M67990" s="36"/>
      <c r="N67990" s="36"/>
    </row>
    <row r="67991" spans="12:14" x14ac:dyDescent="0.25">
      <c r="L67991" s="36"/>
      <c r="M67991" s="36"/>
      <c r="N67991" s="36"/>
    </row>
    <row r="67992" spans="12:14" x14ac:dyDescent="0.25">
      <c r="L67992" s="36"/>
      <c r="M67992" s="36"/>
      <c r="N67992" s="36"/>
    </row>
    <row r="67993" spans="12:14" x14ac:dyDescent="0.25">
      <c r="L67993" s="36"/>
      <c r="M67993" s="36"/>
      <c r="N67993" s="36"/>
    </row>
    <row r="67994" spans="12:14" x14ac:dyDescent="0.25">
      <c r="L67994" s="36"/>
      <c r="M67994" s="36"/>
      <c r="N67994" s="36"/>
    </row>
    <row r="67995" spans="12:14" x14ac:dyDescent="0.25">
      <c r="L67995" s="36"/>
      <c r="M67995" s="36"/>
      <c r="N67995" s="36"/>
    </row>
    <row r="67996" spans="12:14" x14ac:dyDescent="0.25">
      <c r="L67996" s="36"/>
      <c r="M67996" s="36"/>
      <c r="N67996" s="36"/>
    </row>
    <row r="67997" spans="12:14" x14ac:dyDescent="0.25">
      <c r="L67997" s="36"/>
      <c r="M67997" s="36"/>
      <c r="N67997" s="36"/>
    </row>
    <row r="67998" spans="12:14" x14ac:dyDescent="0.25">
      <c r="L67998" s="36"/>
      <c r="M67998" s="36"/>
      <c r="N67998" s="36"/>
    </row>
    <row r="67999" spans="12:14" x14ac:dyDescent="0.25">
      <c r="L67999" s="36"/>
      <c r="M67999" s="36"/>
      <c r="N67999" s="36"/>
    </row>
    <row r="68000" spans="12:14" x14ac:dyDescent="0.25">
      <c r="L68000" s="36"/>
      <c r="M68000" s="36"/>
      <c r="N68000" s="36"/>
    </row>
    <row r="68001" spans="12:14" x14ac:dyDescent="0.25">
      <c r="L68001" s="36"/>
      <c r="M68001" s="36"/>
      <c r="N68001" s="36"/>
    </row>
    <row r="68002" spans="12:14" x14ac:dyDescent="0.25">
      <c r="L68002" s="36"/>
      <c r="M68002" s="36"/>
      <c r="N68002" s="36"/>
    </row>
    <row r="68003" spans="12:14" x14ac:dyDescent="0.25">
      <c r="L68003" s="36"/>
      <c r="M68003" s="36"/>
      <c r="N68003" s="36"/>
    </row>
    <row r="68004" spans="12:14" x14ac:dyDescent="0.25">
      <c r="L68004" s="36"/>
      <c r="M68004" s="36"/>
      <c r="N68004" s="36"/>
    </row>
    <row r="68005" spans="12:14" x14ac:dyDescent="0.25">
      <c r="L68005" s="36"/>
      <c r="M68005" s="36"/>
      <c r="N68005" s="36"/>
    </row>
    <row r="68006" spans="12:14" x14ac:dyDescent="0.25">
      <c r="L68006" s="36"/>
      <c r="M68006" s="36"/>
      <c r="N68006" s="36"/>
    </row>
    <row r="68007" spans="12:14" x14ac:dyDescent="0.25">
      <c r="L68007" s="36"/>
      <c r="M68007" s="36"/>
      <c r="N68007" s="36"/>
    </row>
    <row r="68008" spans="12:14" x14ac:dyDescent="0.25">
      <c r="L68008" s="36"/>
      <c r="M68008" s="36"/>
      <c r="N68008" s="36"/>
    </row>
    <row r="68009" spans="12:14" x14ac:dyDescent="0.25">
      <c r="L68009" s="36"/>
      <c r="M68009" s="36"/>
      <c r="N68009" s="36"/>
    </row>
    <row r="68010" spans="12:14" x14ac:dyDescent="0.25">
      <c r="L68010" s="36"/>
      <c r="M68010" s="36"/>
      <c r="N68010" s="36"/>
    </row>
    <row r="68011" spans="12:14" x14ac:dyDescent="0.25">
      <c r="L68011" s="36"/>
      <c r="M68011" s="36"/>
      <c r="N68011" s="36"/>
    </row>
    <row r="68012" spans="12:14" x14ac:dyDescent="0.25">
      <c r="L68012" s="36"/>
      <c r="M68012" s="36"/>
      <c r="N68012" s="36"/>
    </row>
    <row r="68013" spans="12:14" x14ac:dyDescent="0.25">
      <c r="L68013" s="36"/>
      <c r="M68013" s="36"/>
      <c r="N68013" s="36"/>
    </row>
    <row r="68014" spans="12:14" x14ac:dyDescent="0.25">
      <c r="L68014" s="36"/>
      <c r="M68014" s="36"/>
      <c r="N68014" s="36"/>
    </row>
    <row r="68015" spans="12:14" x14ac:dyDescent="0.25">
      <c r="L68015" s="36"/>
      <c r="M68015" s="36"/>
      <c r="N68015" s="36"/>
    </row>
    <row r="68016" spans="12:14" x14ac:dyDescent="0.25">
      <c r="L68016" s="36"/>
      <c r="M68016" s="36"/>
      <c r="N68016" s="36"/>
    </row>
    <row r="68017" spans="12:14" x14ac:dyDescent="0.25">
      <c r="L68017" s="36"/>
      <c r="M68017" s="36"/>
      <c r="N68017" s="36"/>
    </row>
    <row r="68018" spans="12:14" x14ac:dyDescent="0.25">
      <c r="L68018" s="36"/>
      <c r="M68018" s="36"/>
      <c r="N68018" s="36"/>
    </row>
    <row r="68019" spans="12:14" x14ac:dyDescent="0.25">
      <c r="L68019" s="36"/>
      <c r="M68019" s="36"/>
      <c r="N68019" s="36"/>
    </row>
    <row r="68020" spans="12:14" x14ac:dyDescent="0.25">
      <c r="L68020" s="36"/>
      <c r="M68020" s="36"/>
      <c r="N68020" s="36"/>
    </row>
    <row r="68021" spans="12:14" x14ac:dyDescent="0.25">
      <c r="L68021" s="36"/>
      <c r="M68021" s="36"/>
      <c r="N68021" s="36"/>
    </row>
    <row r="68022" spans="12:14" x14ac:dyDescent="0.25">
      <c r="L68022" s="36"/>
      <c r="M68022" s="36"/>
      <c r="N68022" s="36"/>
    </row>
    <row r="68023" spans="12:14" x14ac:dyDescent="0.25">
      <c r="L68023" s="36"/>
      <c r="M68023" s="36"/>
      <c r="N68023" s="36"/>
    </row>
    <row r="68024" spans="12:14" x14ac:dyDescent="0.25">
      <c r="L68024" s="36"/>
      <c r="M68024" s="36"/>
      <c r="N68024" s="36"/>
    </row>
    <row r="68025" spans="12:14" x14ac:dyDescent="0.25">
      <c r="L68025" s="36"/>
      <c r="M68025" s="36"/>
      <c r="N68025" s="36"/>
    </row>
    <row r="68026" spans="12:14" x14ac:dyDescent="0.25">
      <c r="L68026" s="36"/>
      <c r="M68026" s="36"/>
      <c r="N68026" s="36"/>
    </row>
    <row r="68027" spans="12:14" x14ac:dyDescent="0.25">
      <c r="L68027" s="36"/>
      <c r="M68027" s="36"/>
      <c r="N68027" s="36"/>
    </row>
    <row r="68028" spans="12:14" x14ac:dyDescent="0.25">
      <c r="L68028" s="36"/>
      <c r="M68028" s="36"/>
      <c r="N68028" s="36"/>
    </row>
    <row r="68029" spans="12:14" x14ac:dyDescent="0.25">
      <c r="L68029" s="36"/>
      <c r="M68029" s="36"/>
      <c r="N68029" s="36"/>
    </row>
    <row r="68030" spans="12:14" x14ac:dyDescent="0.25">
      <c r="L68030" s="36"/>
      <c r="M68030" s="36"/>
      <c r="N68030" s="36"/>
    </row>
    <row r="68031" spans="12:14" x14ac:dyDescent="0.25">
      <c r="L68031" s="36"/>
      <c r="M68031" s="36"/>
      <c r="N68031" s="36"/>
    </row>
    <row r="68032" spans="12:14" x14ac:dyDescent="0.25">
      <c r="L68032" s="36"/>
      <c r="M68032" s="36"/>
      <c r="N68032" s="36"/>
    </row>
    <row r="68033" spans="12:14" x14ac:dyDescent="0.25">
      <c r="L68033" s="36"/>
      <c r="M68033" s="36"/>
      <c r="N68033" s="36"/>
    </row>
    <row r="68034" spans="12:14" x14ac:dyDescent="0.25">
      <c r="L68034" s="36"/>
      <c r="M68034" s="36"/>
      <c r="N68034" s="36"/>
    </row>
    <row r="68035" spans="12:14" x14ac:dyDescent="0.25">
      <c r="L68035" s="36"/>
      <c r="M68035" s="36"/>
      <c r="N68035" s="36"/>
    </row>
    <row r="68036" spans="12:14" x14ac:dyDescent="0.25">
      <c r="L68036" s="36"/>
      <c r="M68036" s="36"/>
      <c r="N68036" s="36"/>
    </row>
    <row r="68037" spans="12:14" x14ac:dyDescent="0.25">
      <c r="L68037" s="36"/>
      <c r="M68037" s="36"/>
      <c r="N68037" s="36"/>
    </row>
    <row r="68038" spans="12:14" x14ac:dyDescent="0.25">
      <c r="L68038" s="36"/>
      <c r="M68038" s="36"/>
      <c r="N68038" s="36"/>
    </row>
    <row r="68039" spans="12:14" x14ac:dyDescent="0.25">
      <c r="L68039" s="36"/>
      <c r="M68039" s="36"/>
      <c r="N68039" s="36"/>
    </row>
    <row r="68040" spans="12:14" x14ac:dyDescent="0.25">
      <c r="L68040" s="36"/>
      <c r="M68040" s="36"/>
      <c r="N68040" s="36"/>
    </row>
    <row r="68041" spans="12:14" x14ac:dyDescent="0.25">
      <c r="L68041" s="36"/>
      <c r="M68041" s="36"/>
      <c r="N68041" s="36"/>
    </row>
    <row r="68042" spans="12:14" x14ac:dyDescent="0.25">
      <c r="L68042" s="36"/>
      <c r="M68042" s="36"/>
      <c r="N68042" s="36"/>
    </row>
    <row r="68043" spans="12:14" x14ac:dyDescent="0.25">
      <c r="L68043" s="36"/>
      <c r="M68043" s="36"/>
      <c r="N68043" s="36"/>
    </row>
    <row r="68044" spans="12:14" x14ac:dyDescent="0.25">
      <c r="L68044" s="36"/>
      <c r="M68044" s="36"/>
      <c r="N68044" s="36"/>
    </row>
    <row r="68045" spans="12:14" x14ac:dyDescent="0.25">
      <c r="L68045" s="36"/>
      <c r="M68045" s="36"/>
      <c r="N68045" s="36"/>
    </row>
    <row r="68046" spans="12:14" x14ac:dyDescent="0.25">
      <c r="L68046" s="36"/>
      <c r="M68046" s="36"/>
      <c r="N68046" s="36"/>
    </row>
    <row r="68047" spans="12:14" x14ac:dyDescent="0.25">
      <c r="L68047" s="36"/>
      <c r="M68047" s="36"/>
      <c r="N68047" s="36"/>
    </row>
    <row r="68048" spans="12:14" x14ac:dyDescent="0.25">
      <c r="L68048" s="36"/>
      <c r="M68048" s="36"/>
      <c r="N68048" s="36"/>
    </row>
    <row r="68049" spans="12:14" x14ac:dyDescent="0.25">
      <c r="L68049" s="36"/>
      <c r="M68049" s="36"/>
      <c r="N68049" s="36"/>
    </row>
    <row r="68050" spans="12:14" x14ac:dyDescent="0.25">
      <c r="L68050" s="36"/>
      <c r="M68050" s="36"/>
      <c r="N68050" s="36"/>
    </row>
    <row r="68051" spans="12:14" x14ac:dyDescent="0.25">
      <c r="L68051" s="36"/>
      <c r="M68051" s="36"/>
      <c r="N68051" s="36"/>
    </row>
    <row r="68052" spans="12:14" x14ac:dyDescent="0.25">
      <c r="L68052" s="36"/>
      <c r="M68052" s="36"/>
      <c r="N68052" s="36"/>
    </row>
    <row r="68053" spans="12:14" x14ac:dyDescent="0.25">
      <c r="L68053" s="36"/>
      <c r="M68053" s="36"/>
      <c r="N68053" s="36"/>
    </row>
    <row r="68054" spans="12:14" x14ac:dyDescent="0.25">
      <c r="L68054" s="36"/>
      <c r="M68054" s="36"/>
      <c r="N68054" s="36"/>
    </row>
    <row r="68055" spans="12:14" x14ac:dyDescent="0.25">
      <c r="L68055" s="36"/>
      <c r="M68055" s="36"/>
      <c r="N68055" s="36"/>
    </row>
    <row r="68056" spans="12:14" x14ac:dyDescent="0.25">
      <c r="L68056" s="36"/>
      <c r="M68056" s="36"/>
      <c r="N68056" s="36"/>
    </row>
    <row r="68057" spans="12:14" x14ac:dyDescent="0.25">
      <c r="L68057" s="36"/>
      <c r="M68057" s="36"/>
      <c r="N68057" s="36"/>
    </row>
    <row r="68058" spans="12:14" x14ac:dyDescent="0.25">
      <c r="L68058" s="36"/>
      <c r="M68058" s="36"/>
      <c r="N68058" s="36"/>
    </row>
    <row r="68059" spans="12:14" x14ac:dyDescent="0.25">
      <c r="L68059" s="36"/>
      <c r="M68059" s="36"/>
      <c r="N68059" s="36"/>
    </row>
    <row r="68060" spans="12:14" x14ac:dyDescent="0.25">
      <c r="L68060" s="36"/>
      <c r="M68060" s="36"/>
      <c r="N68060" s="36"/>
    </row>
    <row r="68061" spans="12:14" x14ac:dyDescent="0.25">
      <c r="L68061" s="36"/>
      <c r="M68061" s="36"/>
      <c r="N68061" s="36"/>
    </row>
    <row r="68062" spans="12:14" x14ac:dyDescent="0.25">
      <c r="L68062" s="36"/>
      <c r="M68062" s="36"/>
      <c r="N68062" s="36"/>
    </row>
    <row r="68063" spans="12:14" x14ac:dyDescent="0.25">
      <c r="L68063" s="36"/>
      <c r="M68063" s="36"/>
      <c r="N68063" s="36"/>
    </row>
    <row r="68064" spans="12:14" x14ac:dyDescent="0.25">
      <c r="L68064" s="36"/>
      <c r="M68064" s="36"/>
      <c r="N68064" s="36"/>
    </row>
    <row r="68065" spans="12:14" x14ac:dyDescent="0.25">
      <c r="L68065" s="36"/>
      <c r="M68065" s="36"/>
      <c r="N68065" s="36"/>
    </row>
    <row r="68066" spans="12:14" x14ac:dyDescent="0.25">
      <c r="L68066" s="36"/>
      <c r="M68066" s="36"/>
      <c r="N68066" s="36"/>
    </row>
    <row r="68067" spans="12:14" x14ac:dyDescent="0.25">
      <c r="L68067" s="36"/>
      <c r="M68067" s="36"/>
      <c r="N68067" s="36"/>
    </row>
    <row r="68068" spans="12:14" x14ac:dyDescent="0.25">
      <c r="L68068" s="36"/>
      <c r="M68068" s="36"/>
      <c r="N68068" s="36"/>
    </row>
    <row r="68069" spans="12:14" x14ac:dyDescent="0.25">
      <c r="L68069" s="36"/>
      <c r="M68069" s="36"/>
      <c r="N68069" s="36"/>
    </row>
    <row r="68070" spans="12:14" x14ac:dyDescent="0.25">
      <c r="L68070" s="36"/>
      <c r="M68070" s="36"/>
      <c r="N68070" s="36"/>
    </row>
    <row r="68071" spans="12:14" x14ac:dyDescent="0.25">
      <c r="L68071" s="36"/>
      <c r="M68071" s="36"/>
      <c r="N68071" s="36"/>
    </row>
    <row r="68072" spans="12:14" x14ac:dyDescent="0.25">
      <c r="L68072" s="36"/>
      <c r="M68072" s="36"/>
      <c r="N68072" s="36"/>
    </row>
    <row r="68073" spans="12:14" x14ac:dyDescent="0.25">
      <c r="L68073" s="36"/>
      <c r="M68073" s="36"/>
      <c r="N68073" s="36"/>
    </row>
    <row r="68074" spans="12:14" x14ac:dyDescent="0.25">
      <c r="L68074" s="36"/>
      <c r="M68074" s="36"/>
      <c r="N68074" s="36"/>
    </row>
    <row r="68075" spans="12:14" x14ac:dyDescent="0.25">
      <c r="L68075" s="36"/>
      <c r="M68075" s="36"/>
      <c r="N68075" s="36"/>
    </row>
    <row r="68076" spans="12:14" x14ac:dyDescent="0.25">
      <c r="L68076" s="36"/>
      <c r="M68076" s="36"/>
      <c r="N68076" s="36"/>
    </row>
    <row r="68077" spans="12:14" x14ac:dyDescent="0.25">
      <c r="L68077" s="36"/>
      <c r="M68077" s="36"/>
      <c r="N68077" s="36"/>
    </row>
    <row r="68078" spans="12:14" x14ac:dyDescent="0.25">
      <c r="L68078" s="36"/>
      <c r="M68078" s="36"/>
      <c r="N68078" s="36"/>
    </row>
    <row r="68079" spans="12:14" x14ac:dyDescent="0.25">
      <c r="L68079" s="36"/>
      <c r="M68079" s="36"/>
      <c r="N68079" s="36"/>
    </row>
    <row r="68080" spans="12:14" x14ac:dyDescent="0.25">
      <c r="L68080" s="36"/>
      <c r="M68080" s="36"/>
      <c r="N68080" s="36"/>
    </row>
    <row r="68081" spans="12:14" x14ac:dyDescent="0.25">
      <c r="L68081" s="36"/>
      <c r="M68081" s="36"/>
      <c r="N68081" s="36"/>
    </row>
    <row r="68082" spans="12:14" x14ac:dyDescent="0.25">
      <c r="L68082" s="36"/>
      <c r="M68082" s="36"/>
      <c r="N68082" s="36"/>
    </row>
    <row r="68083" spans="12:14" x14ac:dyDescent="0.25">
      <c r="L68083" s="36"/>
      <c r="M68083" s="36"/>
      <c r="N68083" s="36"/>
    </row>
    <row r="68084" spans="12:14" x14ac:dyDescent="0.25">
      <c r="L68084" s="36"/>
      <c r="M68084" s="36"/>
      <c r="N68084" s="36"/>
    </row>
    <row r="68085" spans="12:14" x14ac:dyDescent="0.25">
      <c r="L68085" s="36"/>
      <c r="M68085" s="36"/>
      <c r="N68085" s="36"/>
    </row>
    <row r="68086" spans="12:14" x14ac:dyDescent="0.25">
      <c r="L68086" s="36"/>
      <c r="M68086" s="36"/>
      <c r="N68086" s="36"/>
    </row>
    <row r="68087" spans="12:14" x14ac:dyDescent="0.25">
      <c r="L68087" s="36"/>
      <c r="M68087" s="36"/>
      <c r="N68087" s="36"/>
    </row>
    <row r="68088" spans="12:14" x14ac:dyDescent="0.25">
      <c r="L68088" s="36"/>
      <c r="M68088" s="36"/>
      <c r="N68088" s="36"/>
    </row>
    <row r="68089" spans="12:14" x14ac:dyDescent="0.25">
      <c r="L68089" s="36"/>
      <c r="M68089" s="36"/>
      <c r="N68089" s="36"/>
    </row>
    <row r="68090" spans="12:14" x14ac:dyDescent="0.25">
      <c r="L68090" s="36"/>
      <c r="M68090" s="36"/>
      <c r="N68090" s="36"/>
    </row>
    <row r="68091" spans="12:14" x14ac:dyDescent="0.25">
      <c r="L68091" s="36"/>
      <c r="M68091" s="36"/>
      <c r="N68091" s="36"/>
    </row>
    <row r="68092" spans="12:14" x14ac:dyDescent="0.25">
      <c r="L68092" s="36"/>
      <c r="M68092" s="36"/>
      <c r="N68092" s="36"/>
    </row>
    <row r="68093" spans="12:14" x14ac:dyDescent="0.25">
      <c r="L68093" s="36"/>
      <c r="M68093" s="36"/>
      <c r="N68093" s="36"/>
    </row>
    <row r="68094" spans="12:14" x14ac:dyDescent="0.25">
      <c r="L68094" s="36"/>
      <c r="M68094" s="36"/>
      <c r="N68094" s="36"/>
    </row>
    <row r="68095" spans="12:14" x14ac:dyDescent="0.25">
      <c r="L68095" s="36"/>
      <c r="M68095" s="36"/>
      <c r="N68095" s="36"/>
    </row>
    <row r="68096" spans="12:14" x14ac:dyDescent="0.25">
      <c r="L68096" s="36"/>
      <c r="M68096" s="36"/>
      <c r="N68096" s="36"/>
    </row>
    <row r="68097" spans="12:14" x14ac:dyDescent="0.25">
      <c r="L68097" s="36"/>
      <c r="M68097" s="36"/>
      <c r="N68097" s="36"/>
    </row>
    <row r="68098" spans="12:14" x14ac:dyDescent="0.25">
      <c r="L68098" s="36"/>
      <c r="M68098" s="36"/>
      <c r="N68098" s="36"/>
    </row>
    <row r="68099" spans="12:14" x14ac:dyDescent="0.25">
      <c r="L68099" s="36"/>
      <c r="M68099" s="36"/>
      <c r="N68099" s="36"/>
    </row>
    <row r="68100" spans="12:14" x14ac:dyDescent="0.25">
      <c r="L68100" s="36"/>
      <c r="M68100" s="36"/>
      <c r="N68100" s="36"/>
    </row>
    <row r="68101" spans="12:14" x14ac:dyDescent="0.25">
      <c r="L68101" s="36"/>
      <c r="M68101" s="36"/>
      <c r="N68101" s="36"/>
    </row>
    <row r="68102" spans="12:14" x14ac:dyDescent="0.25">
      <c r="L68102" s="36"/>
      <c r="M68102" s="36"/>
      <c r="N68102" s="36"/>
    </row>
    <row r="68103" spans="12:14" x14ac:dyDescent="0.25">
      <c r="L68103" s="36"/>
      <c r="M68103" s="36"/>
      <c r="N68103" s="36"/>
    </row>
    <row r="68104" spans="12:14" x14ac:dyDescent="0.25">
      <c r="L68104" s="36"/>
      <c r="M68104" s="36"/>
      <c r="N68104" s="36"/>
    </row>
    <row r="68105" spans="12:14" x14ac:dyDescent="0.25">
      <c r="L68105" s="36"/>
      <c r="M68105" s="36"/>
      <c r="N68105" s="36"/>
    </row>
    <row r="68106" spans="12:14" x14ac:dyDescent="0.25">
      <c r="L68106" s="36"/>
      <c r="M68106" s="36"/>
      <c r="N68106" s="36"/>
    </row>
    <row r="68107" spans="12:14" x14ac:dyDescent="0.25">
      <c r="L68107" s="36"/>
      <c r="M68107" s="36"/>
      <c r="N68107" s="36"/>
    </row>
    <row r="68108" spans="12:14" x14ac:dyDescent="0.25">
      <c r="L68108" s="36"/>
      <c r="M68108" s="36"/>
      <c r="N68108" s="36"/>
    </row>
    <row r="68109" spans="12:14" x14ac:dyDescent="0.25">
      <c r="L68109" s="36"/>
      <c r="M68109" s="36"/>
      <c r="N68109" s="36"/>
    </row>
    <row r="68110" spans="12:14" x14ac:dyDescent="0.25">
      <c r="L68110" s="36"/>
      <c r="M68110" s="36"/>
      <c r="N68110" s="36"/>
    </row>
    <row r="68111" spans="12:14" x14ac:dyDescent="0.25">
      <c r="L68111" s="36"/>
      <c r="M68111" s="36"/>
      <c r="N68111" s="36"/>
    </row>
    <row r="68112" spans="12:14" x14ac:dyDescent="0.25">
      <c r="L68112" s="36"/>
      <c r="M68112" s="36"/>
      <c r="N68112" s="36"/>
    </row>
    <row r="68113" spans="12:14" x14ac:dyDescent="0.25">
      <c r="L68113" s="36"/>
      <c r="M68113" s="36"/>
      <c r="N68113" s="36"/>
    </row>
    <row r="68114" spans="12:14" x14ac:dyDescent="0.25">
      <c r="L68114" s="36"/>
      <c r="M68114" s="36"/>
      <c r="N68114" s="36"/>
    </row>
    <row r="68115" spans="12:14" x14ac:dyDescent="0.25">
      <c r="L68115" s="36"/>
      <c r="M68115" s="36"/>
      <c r="N68115" s="36"/>
    </row>
    <row r="68116" spans="12:14" x14ac:dyDescent="0.25">
      <c r="L68116" s="36"/>
      <c r="M68116" s="36"/>
      <c r="N68116" s="36"/>
    </row>
    <row r="68117" spans="12:14" x14ac:dyDescent="0.25">
      <c r="L68117" s="36"/>
      <c r="M68117" s="36"/>
      <c r="N68117" s="36"/>
    </row>
    <row r="68118" spans="12:14" x14ac:dyDescent="0.25">
      <c r="L68118" s="36"/>
      <c r="M68118" s="36"/>
      <c r="N68118" s="36"/>
    </row>
    <row r="68119" spans="12:14" x14ac:dyDescent="0.25">
      <c r="L68119" s="36"/>
      <c r="M68119" s="36"/>
      <c r="N68119" s="36"/>
    </row>
    <row r="68120" spans="12:14" x14ac:dyDescent="0.25">
      <c r="L68120" s="36"/>
      <c r="M68120" s="36"/>
      <c r="N68120" s="36"/>
    </row>
    <row r="68121" spans="12:14" x14ac:dyDescent="0.25">
      <c r="L68121" s="36"/>
      <c r="M68121" s="36"/>
      <c r="N68121" s="36"/>
    </row>
    <row r="68122" spans="12:14" x14ac:dyDescent="0.25">
      <c r="L68122" s="36"/>
      <c r="M68122" s="36"/>
      <c r="N68122" s="36"/>
    </row>
    <row r="68123" spans="12:14" x14ac:dyDescent="0.25">
      <c r="L68123" s="36"/>
      <c r="M68123" s="36"/>
      <c r="N68123" s="36"/>
    </row>
    <row r="68124" spans="12:14" x14ac:dyDescent="0.25">
      <c r="L68124" s="36"/>
      <c r="M68124" s="36"/>
      <c r="N68124" s="36"/>
    </row>
    <row r="68125" spans="12:14" x14ac:dyDescent="0.25">
      <c r="L68125" s="36"/>
      <c r="M68125" s="36"/>
      <c r="N68125" s="36"/>
    </row>
    <row r="68126" spans="12:14" x14ac:dyDescent="0.25">
      <c r="L68126" s="36"/>
      <c r="M68126" s="36"/>
      <c r="N68126" s="36"/>
    </row>
    <row r="68127" spans="12:14" x14ac:dyDescent="0.25">
      <c r="L68127" s="36"/>
      <c r="M68127" s="36"/>
      <c r="N68127" s="36"/>
    </row>
    <row r="68128" spans="12:14" x14ac:dyDescent="0.25">
      <c r="L68128" s="36"/>
      <c r="M68128" s="36"/>
      <c r="N68128" s="36"/>
    </row>
    <row r="68129" spans="12:14" x14ac:dyDescent="0.25">
      <c r="L68129" s="36"/>
      <c r="M68129" s="36"/>
      <c r="N68129" s="36"/>
    </row>
    <row r="68130" spans="12:14" x14ac:dyDescent="0.25">
      <c r="L68130" s="36"/>
      <c r="M68130" s="36"/>
      <c r="N68130" s="36"/>
    </row>
    <row r="68131" spans="12:14" x14ac:dyDescent="0.25">
      <c r="L68131" s="36"/>
      <c r="M68131" s="36"/>
      <c r="N68131" s="36"/>
    </row>
    <row r="68132" spans="12:14" x14ac:dyDescent="0.25">
      <c r="L68132" s="36"/>
      <c r="M68132" s="36"/>
      <c r="N68132" s="36"/>
    </row>
    <row r="68133" spans="12:14" x14ac:dyDescent="0.25">
      <c r="L68133" s="36"/>
      <c r="M68133" s="36"/>
      <c r="N68133" s="36"/>
    </row>
    <row r="68134" spans="12:14" x14ac:dyDescent="0.25">
      <c r="L68134" s="36"/>
      <c r="M68134" s="36"/>
      <c r="N68134" s="36"/>
    </row>
    <row r="68135" spans="12:14" x14ac:dyDescent="0.25">
      <c r="L68135" s="36"/>
      <c r="M68135" s="36"/>
      <c r="N68135" s="36"/>
    </row>
    <row r="68136" spans="12:14" x14ac:dyDescent="0.25">
      <c r="L68136" s="36"/>
      <c r="M68136" s="36"/>
      <c r="N68136" s="36"/>
    </row>
    <row r="68137" spans="12:14" x14ac:dyDescent="0.25">
      <c r="L68137" s="36"/>
      <c r="M68137" s="36"/>
      <c r="N68137" s="36"/>
    </row>
    <row r="68138" spans="12:14" x14ac:dyDescent="0.25">
      <c r="L68138" s="36"/>
      <c r="M68138" s="36"/>
      <c r="N68138" s="36"/>
    </row>
    <row r="68139" spans="12:14" x14ac:dyDescent="0.25">
      <c r="L68139" s="36"/>
      <c r="M68139" s="36"/>
      <c r="N68139" s="36"/>
    </row>
    <row r="68140" spans="12:14" x14ac:dyDescent="0.25">
      <c r="L68140" s="36"/>
      <c r="M68140" s="36"/>
      <c r="N68140" s="36"/>
    </row>
    <row r="68141" spans="12:14" x14ac:dyDescent="0.25">
      <c r="L68141" s="36"/>
      <c r="M68141" s="36"/>
      <c r="N68141" s="36"/>
    </row>
    <row r="68142" spans="12:14" x14ac:dyDescent="0.25">
      <c r="L68142" s="36"/>
      <c r="M68142" s="36"/>
      <c r="N68142" s="36"/>
    </row>
    <row r="68143" spans="12:14" x14ac:dyDescent="0.25">
      <c r="L68143" s="36"/>
      <c r="M68143" s="36"/>
      <c r="N68143" s="36"/>
    </row>
    <row r="68144" spans="12:14" x14ac:dyDescent="0.25">
      <c r="L68144" s="36"/>
      <c r="M68144" s="36"/>
      <c r="N68144" s="36"/>
    </row>
    <row r="68145" spans="12:14" x14ac:dyDescent="0.25">
      <c r="L68145" s="36"/>
      <c r="M68145" s="36"/>
      <c r="N68145" s="36"/>
    </row>
    <row r="68146" spans="12:14" x14ac:dyDescent="0.25">
      <c r="L68146" s="36"/>
      <c r="M68146" s="36"/>
      <c r="N68146" s="36"/>
    </row>
    <row r="68147" spans="12:14" x14ac:dyDescent="0.25">
      <c r="L68147" s="36"/>
      <c r="M68147" s="36"/>
      <c r="N68147" s="36"/>
    </row>
    <row r="68148" spans="12:14" x14ac:dyDescent="0.25">
      <c r="L68148" s="36"/>
      <c r="M68148" s="36"/>
      <c r="N68148" s="36"/>
    </row>
    <row r="68149" spans="12:14" x14ac:dyDescent="0.25">
      <c r="L68149" s="36"/>
      <c r="M68149" s="36"/>
      <c r="N68149" s="36"/>
    </row>
    <row r="68150" spans="12:14" x14ac:dyDescent="0.25">
      <c r="L68150" s="36"/>
      <c r="M68150" s="36"/>
      <c r="N68150" s="36"/>
    </row>
    <row r="68151" spans="12:14" x14ac:dyDescent="0.25">
      <c r="L68151" s="36"/>
      <c r="M68151" s="36"/>
      <c r="N68151" s="36"/>
    </row>
    <row r="68152" spans="12:14" x14ac:dyDescent="0.25">
      <c r="L68152" s="36"/>
      <c r="M68152" s="36"/>
      <c r="N68152" s="36"/>
    </row>
    <row r="68153" spans="12:14" x14ac:dyDescent="0.25">
      <c r="L68153" s="36"/>
      <c r="M68153" s="36"/>
      <c r="N68153" s="36"/>
    </row>
    <row r="68154" spans="12:14" x14ac:dyDescent="0.25">
      <c r="L68154" s="36"/>
      <c r="M68154" s="36"/>
      <c r="N68154" s="36"/>
    </row>
    <row r="68155" spans="12:14" x14ac:dyDescent="0.25">
      <c r="L68155" s="36"/>
      <c r="M68155" s="36"/>
      <c r="N68155" s="36"/>
    </row>
    <row r="68156" spans="12:14" x14ac:dyDescent="0.25">
      <c r="L68156" s="36"/>
      <c r="M68156" s="36"/>
      <c r="N68156" s="36"/>
    </row>
    <row r="68157" spans="12:14" x14ac:dyDescent="0.25">
      <c r="L68157" s="36"/>
      <c r="M68157" s="36"/>
      <c r="N68157" s="36"/>
    </row>
    <row r="68158" spans="12:14" x14ac:dyDescent="0.25">
      <c r="L68158" s="36"/>
      <c r="M68158" s="36"/>
      <c r="N68158" s="36"/>
    </row>
    <row r="68159" spans="12:14" x14ac:dyDescent="0.25">
      <c r="L68159" s="36"/>
      <c r="M68159" s="36"/>
      <c r="N68159" s="36"/>
    </row>
    <row r="68160" spans="12:14" x14ac:dyDescent="0.25">
      <c r="L68160" s="36"/>
      <c r="M68160" s="36"/>
      <c r="N68160" s="36"/>
    </row>
    <row r="68161" spans="12:14" x14ac:dyDescent="0.25">
      <c r="L68161" s="36"/>
      <c r="M68161" s="36"/>
      <c r="N68161" s="36"/>
    </row>
    <row r="68162" spans="12:14" x14ac:dyDescent="0.25">
      <c r="L68162" s="36"/>
      <c r="M68162" s="36"/>
      <c r="N68162" s="36"/>
    </row>
    <row r="68163" spans="12:14" x14ac:dyDescent="0.25">
      <c r="L68163" s="36"/>
      <c r="M68163" s="36"/>
      <c r="N68163" s="36"/>
    </row>
    <row r="68164" spans="12:14" x14ac:dyDescent="0.25">
      <c r="L68164" s="36"/>
      <c r="M68164" s="36"/>
      <c r="N68164" s="36"/>
    </row>
    <row r="68165" spans="12:14" x14ac:dyDescent="0.25">
      <c r="L68165" s="36"/>
      <c r="M68165" s="36"/>
      <c r="N68165" s="36"/>
    </row>
    <row r="68166" spans="12:14" x14ac:dyDescent="0.25">
      <c r="L68166" s="36"/>
      <c r="M68166" s="36"/>
      <c r="N68166" s="36"/>
    </row>
    <row r="68167" spans="12:14" x14ac:dyDescent="0.25">
      <c r="L68167" s="36"/>
      <c r="M68167" s="36"/>
      <c r="N68167" s="36"/>
    </row>
    <row r="68168" spans="12:14" x14ac:dyDescent="0.25">
      <c r="L68168" s="36"/>
      <c r="M68168" s="36"/>
      <c r="N68168" s="36"/>
    </row>
    <row r="68169" spans="12:14" x14ac:dyDescent="0.25">
      <c r="L68169" s="36"/>
      <c r="M68169" s="36"/>
      <c r="N68169" s="36"/>
    </row>
    <row r="68170" spans="12:14" x14ac:dyDescent="0.25">
      <c r="L68170" s="36"/>
      <c r="M68170" s="36"/>
      <c r="N68170" s="36"/>
    </row>
    <row r="68171" spans="12:14" x14ac:dyDescent="0.25">
      <c r="L68171" s="36"/>
      <c r="M68171" s="36"/>
      <c r="N68171" s="36"/>
    </row>
    <row r="68172" spans="12:14" x14ac:dyDescent="0.25">
      <c r="L68172" s="36"/>
      <c r="M68172" s="36"/>
      <c r="N68172" s="36"/>
    </row>
    <row r="68173" spans="12:14" x14ac:dyDescent="0.25">
      <c r="L68173" s="36"/>
      <c r="M68173" s="36"/>
      <c r="N68173" s="36"/>
    </row>
    <row r="68174" spans="12:14" x14ac:dyDescent="0.25">
      <c r="L68174" s="36"/>
      <c r="M68174" s="36"/>
      <c r="N68174" s="36"/>
    </row>
    <row r="68175" spans="12:14" x14ac:dyDescent="0.25">
      <c r="L68175" s="36"/>
      <c r="M68175" s="36"/>
      <c r="N68175" s="36"/>
    </row>
    <row r="68176" spans="12:14" x14ac:dyDescent="0.25">
      <c r="L68176" s="36"/>
      <c r="M68176" s="36"/>
      <c r="N68176" s="36"/>
    </row>
    <row r="68177" spans="12:14" x14ac:dyDescent="0.25">
      <c r="L68177" s="36"/>
      <c r="M68177" s="36"/>
      <c r="N68177" s="36"/>
    </row>
    <row r="68178" spans="12:14" x14ac:dyDescent="0.25">
      <c r="L68178" s="36"/>
      <c r="M68178" s="36"/>
      <c r="N68178" s="36"/>
    </row>
    <row r="68179" spans="12:14" x14ac:dyDescent="0.25">
      <c r="L68179" s="36"/>
      <c r="M68179" s="36"/>
      <c r="N68179" s="36"/>
    </row>
    <row r="68180" spans="12:14" x14ac:dyDescent="0.25">
      <c r="L68180" s="36"/>
      <c r="M68180" s="36"/>
      <c r="N68180" s="36"/>
    </row>
    <row r="68181" spans="12:14" x14ac:dyDescent="0.25">
      <c r="L68181" s="36"/>
      <c r="M68181" s="36"/>
      <c r="N68181" s="36"/>
    </row>
    <row r="68182" spans="12:14" x14ac:dyDescent="0.25">
      <c r="L68182" s="36"/>
      <c r="M68182" s="36"/>
      <c r="N68182" s="36"/>
    </row>
    <row r="68183" spans="12:14" x14ac:dyDescent="0.25">
      <c r="L68183" s="36"/>
      <c r="M68183" s="36"/>
      <c r="N68183" s="36"/>
    </row>
    <row r="68184" spans="12:14" x14ac:dyDescent="0.25">
      <c r="L68184" s="36"/>
      <c r="M68184" s="36"/>
      <c r="N68184" s="36"/>
    </row>
    <row r="68185" spans="12:14" x14ac:dyDescent="0.25">
      <c r="L68185" s="36"/>
      <c r="M68185" s="36"/>
      <c r="N68185" s="36"/>
    </row>
    <row r="68186" spans="12:14" x14ac:dyDescent="0.25">
      <c r="L68186" s="36"/>
      <c r="M68186" s="36"/>
      <c r="N68186" s="36"/>
    </row>
    <row r="68187" spans="12:14" x14ac:dyDescent="0.25">
      <c r="L68187" s="36"/>
      <c r="M68187" s="36"/>
      <c r="N68187" s="36"/>
    </row>
    <row r="68188" spans="12:14" x14ac:dyDescent="0.25">
      <c r="L68188" s="36"/>
      <c r="M68188" s="36"/>
      <c r="N68188" s="36"/>
    </row>
    <row r="68189" spans="12:14" x14ac:dyDescent="0.25">
      <c r="L68189" s="36"/>
      <c r="M68189" s="36"/>
      <c r="N68189" s="36"/>
    </row>
    <row r="68190" spans="12:14" x14ac:dyDescent="0.25">
      <c r="L68190" s="36"/>
      <c r="M68190" s="36"/>
      <c r="N68190" s="36"/>
    </row>
    <row r="68191" spans="12:14" x14ac:dyDescent="0.25">
      <c r="L68191" s="36"/>
      <c r="M68191" s="36"/>
      <c r="N68191" s="36"/>
    </row>
    <row r="68192" spans="12:14" x14ac:dyDescent="0.25">
      <c r="L68192" s="36"/>
      <c r="M68192" s="36"/>
      <c r="N68192" s="36"/>
    </row>
    <row r="68193" spans="12:14" x14ac:dyDescent="0.25">
      <c r="L68193" s="36"/>
      <c r="M68193" s="36"/>
      <c r="N68193" s="36"/>
    </row>
    <row r="68194" spans="12:14" x14ac:dyDescent="0.25">
      <c r="L68194" s="36"/>
      <c r="M68194" s="36"/>
      <c r="N68194" s="36"/>
    </row>
    <row r="68195" spans="12:14" x14ac:dyDescent="0.25">
      <c r="L68195" s="36"/>
      <c r="M68195" s="36"/>
      <c r="N68195" s="36"/>
    </row>
    <row r="68196" spans="12:14" x14ac:dyDescent="0.25">
      <c r="L68196" s="36"/>
      <c r="M68196" s="36"/>
      <c r="N68196" s="36"/>
    </row>
    <row r="68197" spans="12:14" x14ac:dyDescent="0.25">
      <c r="L68197" s="36"/>
      <c r="M68197" s="36"/>
      <c r="N68197" s="36"/>
    </row>
    <row r="68198" spans="12:14" x14ac:dyDescent="0.25">
      <c r="L68198" s="36"/>
      <c r="M68198" s="36"/>
      <c r="N68198" s="36"/>
    </row>
    <row r="68199" spans="12:14" x14ac:dyDescent="0.25">
      <c r="L68199" s="36"/>
      <c r="M68199" s="36"/>
      <c r="N68199" s="36"/>
    </row>
    <row r="68200" spans="12:14" x14ac:dyDescent="0.25">
      <c r="L68200" s="36"/>
      <c r="M68200" s="36"/>
      <c r="N68200" s="36"/>
    </row>
    <row r="68201" spans="12:14" x14ac:dyDescent="0.25">
      <c r="L68201" s="36"/>
      <c r="M68201" s="36"/>
      <c r="N68201" s="36"/>
    </row>
    <row r="68202" spans="12:14" x14ac:dyDescent="0.25">
      <c r="L68202" s="36"/>
      <c r="M68202" s="36"/>
      <c r="N68202" s="36"/>
    </row>
    <row r="68203" spans="12:14" x14ac:dyDescent="0.25">
      <c r="L68203" s="36"/>
      <c r="M68203" s="36"/>
      <c r="N68203" s="36"/>
    </row>
    <row r="68204" spans="12:14" x14ac:dyDescent="0.25">
      <c r="L68204" s="36"/>
      <c r="M68204" s="36"/>
      <c r="N68204" s="36"/>
    </row>
    <row r="68205" spans="12:14" x14ac:dyDescent="0.25">
      <c r="L68205" s="36"/>
      <c r="M68205" s="36"/>
      <c r="N68205" s="36"/>
    </row>
    <row r="68206" spans="12:14" x14ac:dyDescent="0.25">
      <c r="L68206" s="36"/>
      <c r="M68206" s="36"/>
      <c r="N68206" s="36"/>
    </row>
    <row r="68207" spans="12:14" x14ac:dyDescent="0.25">
      <c r="L68207" s="36"/>
      <c r="M68207" s="36"/>
      <c r="N68207" s="36"/>
    </row>
    <row r="68208" spans="12:14" x14ac:dyDescent="0.25">
      <c r="L68208" s="36"/>
      <c r="M68208" s="36"/>
      <c r="N68208" s="36"/>
    </row>
    <row r="68209" spans="12:14" x14ac:dyDescent="0.25">
      <c r="L68209" s="36"/>
      <c r="M68209" s="36"/>
      <c r="N68209" s="36"/>
    </row>
    <row r="68210" spans="12:14" x14ac:dyDescent="0.25">
      <c r="L68210" s="36"/>
      <c r="M68210" s="36"/>
      <c r="N68210" s="36"/>
    </row>
    <row r="68211" spans="12:14" x14ac:dyDescent="0.25">
      <c r="L68211" s="36"/>
      <c r="M68211" s="36"/>
      <c r="N68211" s="36"/>
    </row>
    <row r="68212" spans="12:14" x14ac:dyDescent="0.25">
      <c r="L68212" s="36"/>
      <c r="M68212" s="36"/>
      <c r="N68212" s="36"/>
    </row>
    <row r="68213" spans="12:14" x14ac:dyDescent="0.25">
      <c r="L68213" s="36"/>
      <c r="M68213" s="36"/>
      <c r="N68213" s="36"/>
    </row>
    <row r="68214" spans="12:14" x14ac:dyDescent="0.25">
      <c r="L68214" s="36"/>
      <c r="M68214" s="36"/>
      <c r="N68214" s="36"/>
    </row>
    <row r="68215" spans="12:14" x14ac:dyDescent="0.25">
      <c r="L68215" s="36"/>
      <c r="M68215" s="36"/>
      <c r="N68215" s="36"/>
    </row>
    <row r="68216" spans="12:14" x14ac:dyDescent="0.25">
      <c r="L68216" s="36"/>
      <c r="M68216" s="36"/>
      <c r="N68216" s="36"/>
    </row>
    <row r="68217" spans="12:14" x14ac:dyDescent="0.25">
      <c r="L68217" s="36"/>
      <c r="M68217" s="36"/>
      <c r="N68217" s="36"/>
    </row>
    <row r="68218" spans="12:14" x14ac:dyDescent="0.25">
      <c r="L68218" s="36"/>
      <c r="M68218" s="36"/>
      <c r="N68218" s="36"/>
    </row>
    <row r="68219" spans="12:14" x14ac:dyDescent="0.25">
      <c r="L68219" s="36"/>
      <c r="M68219" s="36"/>
      <c r="N68219" s="36"/>
    </row>
    <row r="68220" spans="12:14" x14ac:dyDescent="0.25">
      <c r="L68220" s="36"/>
      <c r="M68220" s="36"/>
      <c r="N68220" s="36"/>
    </row>
    <row r="68221" spans="12:14" x14ac:dyDescent="0.25">
      <c r="L68221" s="36"/>
      <c r="M68221" s="36"/>
      <c r="N68221" s="36"/>
    </row>
    <row r="68222" spans="12:14" x14ac:dyDescent="0.25">
      <c r="L68222" s="36"/>
      <c r="M68222" s="36"/>
      <c r="N68222" s="36"/>
    </row>
    <row r="68223" spans="12:14" x14ac:dyDescent="0.25">
      <c r="L68223" s="36"/>
      <c r="M68223" s="36"/>
      <c r="N68223" s="36"/>
    </row>
    <row r="68224" spans="12:14" x14ac:dyDescent="0.25">
      <c r="L68224" s="36"/>
      <c r="M68224" s="36"/>
      <c r="N68224" s="36"/>
    </row>
    <row r="68225" spans="12:14" x14ac:dyDescent="0.25">
      <c r="L68225" s="36"/>
      <c r="M68225" s="36"/>
      <c r="N68225" s="36"/>
    </row>
    <row r="68226" spans="12:14" x14ac:dyDescent="0.25">
      <c r="L68226" s="36"/>
      <c r="M68226" s="36"/>
      <c r="N68226" s="36"/>
    </row>
    <row r="68227" spans="12:14" x14ac:dyDescent="0.25">
      <c r="L68227" s="36"/>
      <c r="M68227" s="36"/>
      <c r="N68227" s="36"/>
    </row>
    <row r="68228" spans="12:14" x14ac:dyDescent="0.25">
      <c r="L68228" s="36"/>
      <c r="M68228" s="36"/>
      <c r="N68228" s="36"/>
    </row>
    <row r="68229" spans="12:14" x14ac:dyDescent="0.25">
      <c r="L68229" s="36"/>
      <c r="M68229" s="36"/>
      <c r="N68229" s="36"/>
    </row>
    <row r="68230" spans="12:14" x14ac:dyDescent="0.25">
      <c r="L68230" s="36"/>
      <c r="M68230" s="36"/>
      <c r="N68230" s="36"/>
    </row>
    <row r="68231" spans="12:14" x14ac:dyDescent="0.25">
      <c r="L68231" s="36"/>
      <c r="M68231" s="36"/>
      <c r="N68231" s="36"/>
    </row>
    <row r="68232" spans="12:14" x14ac:dyDescent="0.25">
      <c r="L68232" s="36"/>
      <c r="M68232" s="36"/>
      <c r="N68232" s="36"/>
    </row>
    <row r="68233" spans="12:14" x14ac:dyDescent="0.25">
      <c r="L68233" s="36"/>
      <c r="M68233" s="36"/>
      <c r="N68233" s="36"/>
    </row>
    <row r="68234" spans="12:14" x14ac:dyDescent="0.25">
      <c r="L68234" s="36"/>
      <c r="M68234" s="36"/>
      <c r="N68234" s="36"/>
    </row>
    <row r="68235" spans="12:14" x14ac:dyDescent="0.25">
      <c r="L68235" s="36"/>
      <c r="M68235" s="36"/>
      <c r="N68235" s="36"/>
    </row>
    <row r="68236" spans="12:14" x14ac:dyDescent="0.25">
      <c r="L68236" s="36"/>
      <c r="M68236" s="36"/>
      <c r="N68236" s="36"/>
    </row>
    <row r="68237" spans="12:14" x14ac:dyDescent="0.25">
      <c r="L68237" s="36"/>
      <c r="M68237" s="36"/>
      <c r="N68237" s="36"/>
    </row>
    <row r="68238" spans="12:14" x14ac:dyDescent="0.25">
      <c r="L68238" s="36"/>
      <c r="M68238" s="36"/>
      <c r="N68238" s="36"/>
    </row>
    <row r="68239" spans="12:14" x14ac:dyDescent="0.25">
      <c r="L68239" s="36"/>
      <c r="M68239" s="36"/>
      <c r="N68239" s="36"/>
    </row>
    <row r="68240" spans="12:14" x14ac:dyDescent="0.25">
      <c r="L68240" s="36"/>
      <c r="M68240" s="36"/>
      <c r="N68240" s="36"/>
    </row>
    <row r="68241" spans="12:14" x14ac:dyDescent="0.25">
      <c r="L68241" s="36"/>
      <c r="M68241" s="36"/>
      <c r="N68241" s="36"/>
    </row>
    <row r="68242" spans="12:14" x14ac:dyDescent="0.25">
      <c r="L68242" s="36"/>
      <c r="M68242" s="36"/>
      <c r="N68242" s="36"/>
    </row>
    <row r="68243" spans="12:14" x14ac:dyDescent="0.25">
      <c r="L68243" s="36"/>
      <c r="M68243" s="36"/>
      <c r="N68243" s="36"/>
    </row>
    <row r="68244" spans="12:14" x14ac:dyDescent="0.25">
      <c r="L68244" s="36"/>
      <c r="M68244" s="36"/>
      <c r="N68244" s="36"/>
    </row>
    <row r="68245" spans="12:14" x14ac:dyDescent="0.25">
      <c r="L68245" s="36"/>
      <c r="M68245" s="36"/>
      <c r="N68245" s="36"/>
    </row>
    <row r="68246" spans="12:14" x14ac:dyDescent="0.25">
      <c r="L68246" s="36"/>
      <c r="M68246" s="36"/>
      <c r="N68246" s="36"/>
    </row>
    <row r="68247" spans="12:14" x14ac:dyDescent="0.25">
      <c r="L68247" s="36"/>
      <c r="M68247" s="36"/>
      <c r="N68247" s="36"/>
    </row>
    <row r="68248" spans="12:14" x14ac:dyDescent="0.25">
      <c r="L68248" s="36"/>
      <c r="M68248" s="36"/>
      <c r="N68248" s="36"/>
    </row>
    <row r="68249" spans="12:14" x14ac:dyDescent="0.25">
      <c r="L68249" s="36"/>
      <c r="M68249" s="36"/>
      <c r="N68249" s="36"/>
    </row>
    <row r="68250" spans="12:14" x14ac:dyDescent="0.25">
      <c r="L68250" s="36"/>
      <c r="M68250" s="36"/>
      <c r="N68250" s="36"/>
    </row>
    <row r="68251" spans="12:14" x14ac:dyDescent="0.25">
      <c r="L68251" s="36"/>
      <c r="M68251" s="36"/>
      <c r="N68251" s="36"/>
    </row>
    <row r="68252" spans="12:14" x14ac:dyDescent="0.25">
      <c r="L68252" s="36"/>
      <c r="M68252" s="36"/>
      <c r="N68252" s="36"/>
    </row>
    <row r="68253" spans="12:14" x14ac:dyDescent="0.25">
      <c r="L68253" s="36"/>
      <c r="M68253" s="36"/>
      <c r="N68253" s="36"/>
    </row>
    <row r="68254" spans="12:14" x14ac:dyDescent="0.25">
      <c r="L68254" s="36"/>
      <c r="M68254" s="36"/>
      <c r="N68254" s="36"/>
    </row>
    <row r="68255" spans="12:14" x14ac:dyDescent="0.25">
      <c r="L68255" s="36"/>
      <c r="M68255" s="36"/>
      <c r="N68255" s="36"/>
    </row>
    <row r="68256" spans="12:14" x14ac:dyDescent="0.25">
      <c r="L68256" s="36"/>
      <c r="M68256" s="36"/>
      <c r="N68256" s="36"/>
    </row>
    <row r="68257" spans="12:14" x14ac:dyDescent="0.25">
      <c r="L68257" s="36"/>
      <c r="M68257" s="36"/>
      <c r="N68257" s="36"/>
    </row>
    <row r="68258" spans="12:14" x14ac:dyDescent="0.25">
      <c r="L68258" s="36"/>
      <c r="M68258" s="36"/>
      <c r="N68258" s="36"/>
    </row>
    <row r="68259" spans="12:14" x14ac:dyDescent="0.25">
      <c r="L68259" s="36"/>
      <c r="M68259" s="36"/>
      <c r="N68259" s="36"/>
    </row>
    <row r="68260" spans="12:14" x14ac:dyDescent="0.25">
      <c r="L68260" s="36"/>
      <c r="M68260" s="36"/>
      <c r="N68260" s="36"/>
    </row>
    <row r="68261" spans="12:14" x14ac:dyDescent="0.25">
      <c r="L68261" s="36"/>
      <c r="M68261" s="36"/>
      <c r="N68261" s="36"/>
    </row>
    <row r="68262" spans="12:14" x14ac:dyDescent="0.25">
      <c r="L68262" s="36"/>
      <c r="M68262" s="36"/>
      <c r="N68262" s="36"/>
    </row>
    <row r="68263" spans="12:14" x14ac:dyDescent="0.25">
      <c r="L68263" s="36"/>
      <c r="M68263" s="36"/>
      <c r="N68263" s="36"/>
    </row>
    <row r="68264" spans="12:14" x14ac:dyDescent="0.25">
      <c r="L68264" s="36"/>
      <c r="M68264" s="36"/>
      <c r="N68264" s="36"/>
    </row>
    <row r="68265" spans="12:14" x14ac:dyDescent="0.25">
      <c r="L68265" s="36"/>
      <c r="M68265" s="36"/>
      <c r="N68265" s="36"/>
    </row>
    <row r="68266" spans="12:14" x14ac:dyDescent="0.25">
      <c r="L68266" s="36"/>
      <c r="M68266" s="36"/>
      <c r="N68266" s="36"/>
    </row>
    <row r="68267" spans="12:14" x14ac:dyDescent="0.25">
      <c r="L68267" s="36"/>
      <c r="M68267" s="36"/>
      <c r="N68267" s="36"/>
    </row>
    <row r="68268" spans="12:14" x14ac:dyDescent="0.25">
      <c r="L68268" s="36"/>
      <c r="M68268" s="36"/>
      <c r="N68268" s="36"/>
    </row>
    <row r="68269" spans="12:14" x14ac:dyDescent="0.25">
      <c r="L68269" s="36"/>
      <c r="M68269" s="36"/>
      <c r="N68269" s="36"/>
    </row>
    <row r="68270" spans="12:14" x14ac:dyDescent="0.25">
      <c r="L68270" s="36"/>
      <c r="M68270" s="36"/>
      <c r="N68270" s="36"/>
    </row>
    <row r="68271" spans="12:14" x14ac:dyDescent="0.25">
      <c r="L68271" s="36"/>
      <c r="M68271" s="36"/>
      <c r="N68271" s="36"/>
    </row>
    <row r="68272" spans="12:14" x14ac:dyDescent="0.25">
      <c r="L68272" s="36"/>
      <c r="M68272" s="36"/>
      <c r="N68272" s="36"/>
    </row>
    <row r="68273" spans="12:14" x14ac:dyDescent="0.25">
      <c r="L68273" s="36"/>
      <c r="M68273" s="36"/>
      <c r="N68273" s="36"/>
    </row>
    <row r="68274" spans="12:14" x14ac:dyDescent="0.25">
      <c r="L68274" s="36"/>
      <c r="M68274" s="36"/>
      <c r="N68274" s="36"/>
    </row>
    <row r="68275" spans="12:14" x14ac:dyDescent="0.25">
      <c r="L68275" s="36"/>
      <c r="M68275" s="36"/>
      <c r="N68275" s="36"/>
    </row>
    <row r="68276" spans="12:14" x14ac:dyDescent="0.25">
      <c r="L68276" s="36"/>
      <c r="M68276" s="36"/>
      <c r="N68276" s="36"/>
    </row>
    <row r="68277" spans="12:14" x14ac:dyDescent="0.25">
      <c r="L68277" s="36"/>
      <c r="M68277" s="36"/>
      <c r="N68277" s="36"/>
    </row>
    <row r="68278" spans="12:14" x14ac:dyDescent="0.25">
      <c r="L68278" s="36"/>
      <c r="M68278" s="36"/>
      <c r="N68278" s="36"/>
    </row>
    <row r="68279" spans="12:14" x14ac:dyDescent="0.25">
      <c r="L68279" s="36"/>
      <c r="M68279" s="36"/>
      <c r="N68279" s="36"/>
    </row>
    <row r="68280" spans="12:14" x14ac:dyDescent="0.25">
      <c r="L68280" s="36"/>
      <c r="M68280" s="36"/>
      <c r="N68280" s="36"/>
    </row>
    <row r="68281" spans="12:14" x14ac:dyDescent="0.25">
      <c r="L68281" s="36"/>
      <c r="M68281" s="36"/>
      <c r="N68281" s="36"/>
    </row>
    <row r="68282" spans="12:14" x14ac:dyDescent="0.25">
      <c r="L68282" s="36"/>
      <c r="M68282" s="36"/>
      <c r="N68282" s="36"/>
    </row>
    <row r="68283" spans="12:14" x14ac:dyDescent="0.25">
      <c r="L68283" s="36"/>
      <c r="M68283" s="36"/>
      <c r="N68283" s="36"/>
    </row>
    <row r="68284" spans="12:14" x14ac:dyDescent="0.25">
      <c r="L68284" s="36"/>
      <c r="M68284" s="36"/>
      <c r="N68284" s="36"/>
    </row>
    <row r="68285" spans="12:14" x14ac:dyDescent="0.25">
      <c r="L68285" s="36"/>
      <c r="M68285" s="36"/>
      <c r="N68285" s="36"/>
    </row>
    <row r="68286" spans="12:14" x14ac:dyDescent="0.25">
      <c r="L68286" s="36"/>
      <c r="M68286" s="36"/>
      <c r="N68286" s="36"/>
    </row>
    <row r="68287" spans="12:14" x14ac:dyDescent="0.25">
      <c r="L68287" s="36"/>
      <c r="M68287" s="36"/>
      <c r="N68287" s="36"/>
    </row>
    <row r="68288" spans="12:14" x14ac:dyDescent="0.25">
      <c r="L68288" s="36"/>
      <c r="M68288" s="36"/>
      <c r="N68288" s="36"/>
    </row>
    <row r="68289" spans="12:14" x14ac:dyDescent="0.25">
      <c r="L68289" s="36"/>
      <c r="M68289" s="36"/>
      <c r="N68289" s="36"/>
    </row>
    <row r="68290" spans="12:14" x14ac:dyDescent="0.25">
      <c r="L68290" s="36"/>
      <c r="M68290" s="36"/>
      <c r="N68290" s="36"/>
    </row>
    <row r="68291" spans="12:14" x14ac:dyDescent="0.25">
      <c r="L68291" s="36"/>
      <c r="M68291" s="36"/>
      <c r="N68291" s="36"/>
    </row>
    <row r="68292" spans="12:14" x14ac:dyDescent="0.25">
      <c r="L68292" s="36"/>
      <c r="M68292" s="36"/>
      <c r="N68292" s="36"/>
    </row>
    <row r="68293" spans="12:14" x14ac:dyDescent="0.25">
      <c r="L68293" s="36"/>
      <c r="M68293" s="36"/>
      <c r="N68293" s="36"/>
    </row>
    <row r="68294" spans="12:14" x14ac:dyDescent="0.25">
      <c r="L68294" s="36"/>
      <c r="M68294" s="36"/>
      <c r="N68294" s="36"/>
    </row>
    <row r="68295" spans="12:14" x14ac:dyDescent="0.25">
      <c r="L68295" s="36"/>
      <c r="M68295" s="36"/>
      <c r="N68295" s="36"/>
    </row>
    <row r="68296" spans="12:14" x14ac:dyDescent="0.25">
      <c r="L68296" s="36"/>
      <c r="M68296" s="36"/>
      <c r="N68296" s="36"/>
    </row>
    <row r="68297" spans="12:14" x14ac:dyDescent="0.25">
      <c r="L68297" s="36"/>
      <c r="M68297" s="36"/>
      <c r="N68297" s="36"/>
    </row>
    <row r="68298" spans="12:14" x14ac:dyDescent="0.25">
      <c r="L68298" s="36"/>
      <c r="M68298" s="36"/>
      <c r="N68298" s="36"/>
    </row>
    <row r="68299" spans="12:14" x14ac:dyDescent="0.25">
      <c r="L68299" s="36"/>
      <c r="M68299" s="36"/>
      <c r="N68299" s="36"/>
    </row>
    <row r="68300" spans="12:14" x14ac:dyDescent="0.25">
      <c r="L68300" s="36"/>
      <c r="M68300" s="36"/>
      <c r="N68300" s="36"/>
    </row>
    <row r="68301" spans="12:14" x14ac:dyDescent="0.25">
      <c r="L68301" s="36"/>
      <c r="M68301" s="36"/>
      <c r="N68301" s="36"/>
    </row>
    <row r="68302" spans="12:14" x14ac:dyDescent="0.25">
      <c r="L68302" s="36"/>
      <c r="M68302" s="36"/>
      <c r="N68302" s="36"/>
    </row>
    <row r="68303" spans="12:14" x14ac:dyDescent="0.25">
      <c r="L68303" s="36"/>
      <c r="M68303" s="36"/>
      <c r="N68303" s="36"/>
    </row>
    <row r="68304" spans="12:14" x14ac:dyDescent="0.25">
      <c r="L68304" s="36"/>
      <c r="M68304" s="36"/>
      <c r="N68304" s="36"/>
    </row>
    <row r="68305" spans="12:14" x14ac:dyDescent="0.25">
      <c r="L68305" s="36"/>
      <c r="M68305" s="36"/>
      <c r="N68305" s="36"/>
    </row>
    <row r="68306" spans="12:14" x14ac:dyDescent="0.25">
      <c r="L68306" s="36"/>
      <c r="M68306" s="36"/>
      <c r="N68306" s="36"/>
    </row>
    <row r="68307" spans="12:14" x14ac:dyDescent="0.25">
      <c r="L68307" s="36"/>
      <c r="M68307" s="36"/>
      <c r="N68307" s="36"/>
    </row>
    <row r="68308" spans="12:14" x14ac:dyDescent="0.25">
      <c r="L68308" s="36"/>
      <c r="M68308" s="36"/>
      <c r="N68308" s="36"/>
    </row>
    <row r="68309" spans="12:14" x14ac:dyDescent="0.25">
      <c r="L68309" s="36"/>
      <c r="M68309" s="36"/>
      <c r="N68309" s="36"/>
    </row>
    <row r="68310" spans="12:14" x14ac:dyDescent="0.25">
      <c r="L68310" s="36"/>
      <c r="M68310" s="36"/>
      <c r="N68310" s="36"/>
    </row>
    <row r="68311" spans="12:14" x14ac:dyDescent="0.25">
      <c r="L68311" s="36"/>
      <c r="M68311" s="36"/>
      <c r="N68311" s="36"/>
    </row>
    <row r="68312" spans="12:14" x14ac:dyDescent="0.25">
      <c r="L68312" s="36"/>
      <c r="M68312" s="36"/>
      <c r="N68312" s="36"/>
    </row>
    <row r="68313" spans="12:14" x14ac:dyDescent="0.25">
      <c r="L68313" s="36"/>
      <c r="M68313" s="36"/>
      <c r="N68313" s="36"/>
    </row>
    <row r="68314" spans="12:14" x14ac:dyDescent="0.25">
      <c r="L68314" s="36"/>
      <c r="M68314" s="36"/>
      <c r="N68314" s="36"/>
    </row>
    <row r="68315" spans="12:14" x14ac:dyDescent="0.25">
      <c r="L68315" s="36"/>
      <c r="M68315" s="36"/>
      <c r="N68315" s="36"/>
    </row>
    <row r="68316" spans="12:14" x14ac:dyDescent="0.25">
      <c r="L68316" s="36"/>
      <c r="M68316" s="36"/>
      <c r="N68316" s="36"/>
    </row>
    <row r="68317" spans="12:14" x14ac:dyDescent="0.25">
      <c r="L68317" s="36"/>
      <c r="M68317" s="36"/>
      <c r="N68317" s="36"/>
    </row>
    <row r="68318" spans="12:14" x14ac:dyDescent="0.25">
      <c r="L68318" s="36"/>
      <c r="M68318" s="36"/>
      <c r="N68318" s="36"/>
    </row>
    <row r="68319" spans="12:14" x14ac:dyDescent="0.25">
      <c r="L68319" s="36"/>
      <c r="M68319" s="36"/>
      <c r="N68319" s="36"/>
    </row>
    <row r="68320" spans="12:14" x14ac:dyDescent="0.25">
      <c r="L68320" s="36"/>
      <c r="M68320" s="36"/>
      <c r="N68320" s="36"/>
    </row>
    <row r="68321" spans="12:14" x14ac:dyDescent="0.25">
      <c r="L68321" s="36"/>
      <c r="M68321" s="36"/>
      <c r="N68321" s="36"/>
    </row>
    <row r="68322" spans="12:14" x14ac:dyDescent="0.25">
      <c r="L68322" s="36"/>
      <c r="M68322" s="36"/>
      <c r="N68322" s="36"/>
    </row>
    <row r="68323" spans="12:14" x14ac:dyDescent="0.25">
      <c r="L68323" s="36"/>
      <c r="M68323" s="36"/>
      <c r="N68323" s="36"/>
    </row>
    <row r="68324" spans="12:14" x14ac:dyDescent="0.25">
      <c r="L68324" s="36"/>
      <c r="M68324" s="36"/>
      <c r="N68324" s="36"/>
    </row>
    <row r="68325" spans="12:14" x14ac:dyDescent="0.25">
      <c r="L68325" s="36"/>
      <c r="M68325" s="36"/>
      <c r="N68325" s="36"/>
    </row>
    <row r="68326" spans="12:14" x14ac:dyDescent="0.25">
      <c r="L68326" s="36"/>
      <c r="M68326" s="36"/>
      <c r="N68326" s="36"/>
    </row>
    <row r="68327" spans="12:14" x14ac:dyDescent="0.25">
      <c r="L68327" s="36"/>
      <c r="M68327" s="36"/>
      <c r="N68327" s="36"/>
    </row>
    <row r="68328" spans="12:14" x14ac:dyDescent="0.25">
      <c r="L68328" s="36"/>
      <c r="M68328" s="36"/>
      <c r="N68328" s="36"/>
    </row>
    <row r="68329" spans="12:14" x14ac:dyDescent="0.25">
      <c r="L68329" s="36"/>
      <c r="M68329" s="36"/>
      <c r="N68329" s="36"/>
    </row>
    <row r="68330" spans="12:14" x14ac:dyDescent="0.25">
      <c r="L68330" s="36"/>
      <c r="M68330" s="36"/>
      <c r="N68330" s="36"/>
    </row>
    <row r="68331" spans="12:14" x14ac:dyDescent="0.25">
      <c r="L68331" s="36"/>
      <c r="M68331" s="36"/>
      <c r="N68331" s="36"/>
    </row>
    <row r="68332" spans="12:14" x14ac:dyDescent="0.25">
      <c r="L68332" s="36"/>
      <c r="M68332" s="36"/>
      <c r="N68332" s="36"/>
    </row>
    <row r="68333" spans="12:14" x14ac:dyDescent="0.25">
      <c r="L68333" s="36"/>
      <c r="M68333" s="36"/>
      <c r="N68333" s="36"/>
    </row>
    <row r="68334" spans="12:14" x14ac:dyDescent="0.25">
      <c r="L68334" s="36"/>
      <c r="M68334" s="36"/>
      <c r="N68334" s="36"/>
    </row>
    <row r="68335" spans="12:14" x14ac:dyDescent="0.25">
      <c r="L68335" s="36"/>
      <c r="M68335" s="36"/>
      <c r="N68335" s="36"/>
    </row>
    <row r="68336" spans="12:14" x14ac:dyDescent="0.25">
      <c r="L68336" s="36"/>
      <c r="M68336" s="36"/>
      <c r="N68336" s="36"/>
    </row>
    <row r="68337" spans="12:14" x14ac:dyDescent="0.25">
      <c r="L68337" s="36"/>
      <c r="M68337" s="36"/>
      <c r="N68337" s="36"/>
    </row>
    <row r="68338" spans="12:14" x14ac:dyDescent="0.25">
      <c r="L68338" s="36"/>
      <c r="M68338" s="36"/>
      <c r="N68338" s="36"/>
    </row>
    <row r="68339" spans="12:14" x14ac:dyDescent="0.25">
      <c r="L68339" s="36"/>
      <c r="M68339" s="36"/>
      <c r="N68339" s="36"/>
    </row>
    <row r="68340" spans="12:14" x14ac:dyDescent="0.25">
      <c r="L68340" s="36"/>
      <c r="M68340" s="36"/>
      <c r="N68340" s="36"/>
    </row>
    <row r="68341" spans="12:14" x14ac:dyDescent="0.25">
      <c r="L68341" s="36"/>
      <c r="M68341" s="36"/>
      <c r="N68341" s="36"/>
    </row>
    <row r="68342" spans="12:14" x14ac:dyDescent="0.25">
      <c r="L68342" s="36"/>
      <c r="M68342" s="36"/>
      <c r="N68342" s="36"/>
    </row>
    <row r="68343" spans="12:14" x14ac:dyDescent="0.25">
      <c r="L68343" s="36"/>
      <c r="M68343" s="36"/>
      <c r="N68343" s="36"/>
    </row>
    <row r="68344" spans="12:14" x14ac:dyDescent="0.25">
      <c r="L68344" s="36"/>
      <c r="M68344" s="36"/>
      <c r="N68344" s="36"/>
    </row>
    <row r="68345" spans="12:14" x14ac:dyDescent="0.25">
      <c r="L68345" s="36"/>
      <c r="M68345" s="36"/>
      <c r="N68345" s="36"/>
    </row>
    <row r="68346" spans="12:14" x14ac:dyDescent="0.25">
      <c r="L68346" s="36"/>
      <c r="M68346" s="36"/>
      <c r="N68346" s="36"/>
    </row>
    <row r="68347" spans="12:14" x14ac:dyDescent="0.25">
      <c r="L68347" s="36"/>
      <c r="M68347" s="36"/>
      <c r="N68347" s="36"/>
    </row>
    <row r="68348" spans="12:14" x14ac:dyDescent="0.25">
      <c r="L68348" s="36"/>
      <c r="M68348" s="36"/>
      <c r="N68348" s="36"/>
    </row>
    <row r="68349" spans="12:14" x14ac:dyDescent="0.25">
      <c r="L68349" s="36"/>
      <c r="M68349" s="36"/>
      <c r="N68349" s="36"/>
    </row>
    <row r="68350" spans="12:14" x14ac:dyDescent="0.25">
      <c r="L68350" s="36"/>
      <c r="M68350" s="36"/>
      <c r="N68350" s="36"/>
    </row>
    <row r="68351" spans="12:14" x14ac:dyDescent="0.25">
      <c r="L68351" s="36"/>
      <c r="M68351" s="36"/>
      <c r="N68351" s="36"/>
    </row>
    <row r="68352" spans="12:14" x14ac:dyDescent="0.25">
      <c r="L68352" s="36"/>
      <c r="M68352" s="36"/>
      <c r="N68352" s="36"/>
    </row>
    <row r="68353" spans="12:14" x14ac:dyDescent="0.25">
      <c r="L68353" s="36"/>
      <c r="M68353" s="36"/>
      <c r="N68353" s="36"/>
    </row>
    <row r="68354" spans="12:14" x14ac:dyDescent="0.25">
      <c r="L68354" s="36"/>
      <c r="M68354" s="36"/>
      <c r="N68354" s="36"/>
    </row>
    <row r="68355" spans="12:14" x14ac:dyDescent="0.25">
      <c r="L68355" s="36"/>
      <c r="M68355" s="36"/>
      <c r="N68355" s="36"/>
    </row>
    <row r="68356" spans="12:14" x14ac:dyDescent="0.25">
      <c r="L68356" s="36"/>
      <c r="M68356" s="36"/>
      <c r="N68356" s="36"/>
    </row>
    <row r="68357" spans="12:14" x14ac:dyDescent="0.25">
      <c r="L68357" s="36"/>
      <c r="M68357" s="36"/>
      <c r="N68357" s="36"/>
    </row>
    <row r="68358" spans="12:14" x14ac:dyDescent="0.25">
      <c r="L68358" s="36"/>
      <c r="M68358" s="36"/>
      <c r="N68358" s="36"/>
    </row>
    <row r="68359" spans="12:14" x14ac:dyDescent="0.25">
      <c r="L68359" s="36"/>
      <c r="M68359" s="36"/>
      <c r="N68359" s="36"/>
    </row>
    <row r="68360" spans="12:14" x14ac:dyDescent="0.25">
      <c r="L68360" s="36"/>
      <c r="M68360" s="36"/>
      <c r="N68360" s="36"/>
    </row>
    <row r="68361" spans="12:14" x14ac:dyDescent="0.25">
      <c r="L68361" s="36"/>
      <c r="M68361" s="36"/>
      <c r="N68361" s="36"/>
    </row>
    <row r="68362" spans="12:14" x14ac:dyDescent="0.25">
      <c r="L68362" s="36"/>
      <c r="M68362" s="36"/>
      <c r="N68362" s="36"/>
    </row>
    <row r="68363" spans="12:14" x14ac:dyDescent="0.25">
      <c r="L68363" s="36"/>
      <c r="M68363" s="36"/>
      <c r="N68363" s="36"/>
    </row>
    <row r="68364" spans="12:14" x14ac:dyDescent="0.25">
      <c r="L68364" s="36"/>
      <c r="M68364" s="36"/>
      <c r="N68364" s="36"/>
    </row>
    <row r="68365" spans="12:14" x14ac:dyDescent="0.25">
      <c r="L68365" s="36"/>
      <c r="M68365" s="36"/>
      <c r="N68365" s="36"/>
    </row>
    <row r="68366" spans="12:14" x14ac:dyDescent="0.25">
      <c r="L68366" s="36"/>
      <c r="M68366" s="36"/>
      <c r="N68366" s="36"/>
    </row>
    <row r="68367" spans="12:14" x14ac:dyDescent="0.25">
      <c r="L68367" s="36"/>
      <c r="M68367" s="36"/>
      <c r="N68367" s="36"/>
    </row>
    <row r="68368" spans="12:14" x14ac:dyDescent="0.25">
      <c r="L68368" s="36"/>
      <c r="M68368" s="36"/>
      <c r="N68368" s="36"/>
    </row>
    <row r="68369" spans="12:14" x14ac:dyDescent="0.25">
      <c r="L68369" s="36"/>
      <c r="M68369" s="36"/>
      <c r="N68369" s="36"/>
    </row>
    <row r="68370" spans="12:14" x14ac:dyDescent="0.25">
      <c r="L68370" s="36"/>
      <c r="M68370" s="36"/>
      <c r="N68370" s="36"/>
    </row>
    <row r="68371" spans="12:14" x14ac:dyDescent="0.25">
      <c r="L68371" s="36"/>
      <c r="M68371" s="36"/>
      <c r="N68371" s="36"/>
    </row>
    <row r="68372" spans="12:14" x14ac:dyDescent="0.25">
      <c r="L68372" s="36"/>
      <c r="M68372" s="36"/>
      <c r="N68372" s="36"/>
    </row>
    <row r="68373" spans="12:14" x14ac:dyDescent="0.25">
      <c r="L68373" s="36"/>
      <c r="M68373" s="36"/>
      <c r="N68373" s="36"/>
    </row>
    <row r="68374" spans="12:14" x14ac:dyDescent="0.25">
      <c r="L68374" s="36"/>
      <c r="M68374" s="36"/>
      <c r="N68374" s="36"/>
    </row>
    <row r="68375" spans="12:14" x14ac:dyDescent="0.25">
      <c r="L68375" s="36"/>
      <c r="M68375" s="36"/>
      <c r="N68375" s="36"/>
    </row>
    <row r="68376" spans="12:14" x14ac:dyDescent="0.25">
      <c r="L68376" s="36"/>
      <c r="M68376" s="36"/>
      <c r="N68376" s="36"/>
    </row>
    <row r="68377" spans="12:14" x14ac:dyDescent="0.25">
      <c r="L68377" s="36"/>
      <c r="M68377" s="36"/>
      <c r="N68377" s="36"/>
    </row>
    <row r="68378" spans="12:14" x14ac:dyDescent="0.25">
      <c r="L68378" s="36"/>
      <c r="M68378" s="36"/>
      <c r="N68378" s="36"/>
    </row>
    <row r="68379" spans="12:14" x14ac:dyDescent="0.25">
      <c r="L68379" s="36"/>
      <c r="M68379" s="36"/>
      <c r="N68379" s="36"/>
    </row>
    <row r="68380" spans="12:14" x14ac:dyDescent="0.25">
      <c r="L68380" s="36"/>
      <c r="M68380" s="36"/>
      <c r="N68380" s="36"/>
    </row>
    <row r="68381" spans="12:14" x14ac:dyDescent="0.25">
      <c r="L68381" s="36"/>
      <c r="M68381" s="36"/>
      <c r="N68381" s="36"/>
    </row>
    <row r="68382" spans="12:14" x14ac:dyDescent="0.25">
      <c r="L68382" s="36"/>
      <c r="M68382" s="36"/>
      <c r="N68382" s="36"/>
    </row>
    <row r="68383" spans="12:14" x14ac:dyDescent="0.25">
      <c r="L68383" s="36"/>
      <c r="M68383" s="36"/>
      <c r="N68383" s="36"/>
    </row>
    <row r="68384" spans="12:14" x14ac:dyDescent="0.25">
      <c r="L68384" s="36"/>
      <c r="M68384" s="36"/>
      <c r="N68384" s="36"/>
    </row>
    <row r="68385" spans="12:14" x14ac:dyDescent="0.25">
      <c r="L68385" s="36"/>
      <c r="M68385" s="36"/>
      <c r="N68385" s="36"/>
    </row>
    <row r="68386" spans="12:14" x14ac:dyDescent="0.25">
      <c r="L68386" s="36"/>
      <c r="M68386" s="36"/>
      <c r="N68386" s="36"/>
    </row>
    <row r="68387" spans="12:14" x14ac:dyDescent="0.25">
      <c r="L68387" s="36"/>
      <c r="M68387" s="36"/>
      <c r="N68387" s="36"/>
    </row>
    <row r="68388" spans="12:14" x14ac:dyDescent="0.25">
      <c r="L68388" s="36"/>
      <c r="M68388" s="36"/>
      <c r="N68388" s="36"/>
    </row>
    <row r="68389" spans="12:14" x14ac:dyDescent="0.25">
      <c r="L68389" s="36"/>
      <c r="M68389" s="36"/>
      <c r="N68389" s="36"/>
    </row>
    <row r="68390" spans="12:14" x14ac:dyDescent="0.25">
      <c r="L68390" s="36"/>
      <c r="M68390" s="36"/>
      <c r="N68390" s="36"/>
    </row>
    <row r="68391" spans="12:14" x14ac:dyDescent="0.25">
      <c r="L68391" s="36"/>
      <c r="M68391" s="36"/>
      <c r="N68391" s="36"/>
    </row>
    <row r="68392" spans="12:14" x14ac:dyDescent="0.25">
      <c r="L68392" s="36"/>
      <c r="M68392" s="36"/>
      <c r="N68392" s="36"/>
    </row>
    <row r="68393" spans="12:14" x14ac:dyDescent="0.25">
      <c r="L68393" s="36"/>
      <c r="M68393" s="36"/>
      <c r="N68393" s="36"/>
    </row>
    <row r="68394" spans="12:14" x14ac:dyDescent="0.25">
      <c r="L68394" s="36"/>
      <c r="M68394" s="36"/>
      <c r="N68394" s="36"/>
    </row>
    <row r="68395" spans="12:14" x14ac:dyDescent="0.25">
      <c r="L68395" s="36"/>
      <c r="M68395" s="36"/>
      <c r="N68395" s="36"/>
    </row>
    <row r="68396" spans="12:14" x14ac:dyDescent="0.25">
      <c r="L68396" s="36"/>
      <c r="M68396" s="36"/>
      <c r="N68396" s="36"/>
    </row>
    <row r="68397" spans="12:14" x14ac:dyDescent="0.25">
      <c r="L68397" s="36"/>
      <c r="M68397" s="36"/>
      <c r="N68397" s="36"/>
    </row>
    <row r="68398" spans="12:14" x14ac:dyDescent="0.25">
      <c r="L68398" s="36"/>
      <c r="M68398" s="36"/>
      <c r="N68398" s="36"/>
    </row>
    <row r="68399" spans="12:14" x14ac:dyDescent="0.25">
      <c r="L68399" s="36"/>
      <c r="M68399" s="36"/>
      <c r="N68399" s="36"/>
    </row>
    <row r="68400" spans="12:14" x14ac:dyDescent="0.25">
      <c r="L68400" s="36"/>
      <c r="M68400" s="36"/>
      <c r="N68400" s="36"/>
    </row>
    <row r="68401" spans="12:14" x14ac:dyDescent="0.25">
      <c r="L68401" s="36"/>
      <c r="M68401" s="36"/>
      <c r="N68401" s="36"/>
    </row>
    <row r="68402" spans="12:14" x14ac:dyDescent="0.25">
      <c r="L68402" s="36"/>
      <c r="M68402" s="36"/>
      <c r="N68402" s="36"/>
    </row>
    <row r="68403" spans="12:14" x14ac:dyDescent="0.25">
      <c r="L68403" s="36"/>
      <c r="M68403" s="36"/>
      <c r="N68403" s="36"/>
    </row>
    <row r="68404" spans="12:14" x14ac:dyDescent="0.25">
      <c r="L68404" s="36"/>
      <c r="M68404" s="36"/>
      <c r="N68404" s="36"/>
    </row>
    <row r="68405" spans="12:14" x14ac:dyDescent="0.25">
      <c r="L68405" s="36"/>
      <c r="M68405" s="36"/>
      <c r="N68405" s="36"/>
    </row>
    <row r="68406" spans="12:14" x14ac:dyDescent="0.25">
      <c r="L68406" s="36"/>
      <c r="M68406" s="36"/>
      <c r="N68406" s="36"/>
    </row>
    <row r="68407" spans="12:14" x14ac:dyDescent="0.25">
      <c r="L68407" s="36"/>
      <c r="M68407" s="36"/>
      <c r="N68407" s="36"/>
    </row>
    <row r="68408" spans="12:14" x14ac:dyDescent="0.25">
      <c r="L68408" s="36"/>
      <c r="M68408" s="36"/>
      <c r="N68408" s="36"/>
    </row>
    <row r="68409" spans="12:14" x14ac:dyDescent="0.25">
      <c r="L68409" s="36"/>
      <c r="M68409" s="36"/>
      <c r="N68409" s="36"/>
    </row>
    <row r="68410" spans="12:14" x14ac:dyDescent="0.25">
      <c r="L68410" s="36"/>
      <c r="M68410" s="36"/>
      <c r="N68410" s="36"/>
    </row>
    <row r="68411" spans="12:14" x14ac:dyDescent="0.25">
      <c r="L68411" s="36"/>
      <c r="M68411" s="36"/>
      <c r="N68411" s="36"/>
    </row>
    <row r="68412" spans="12:14" x14ac:dyDescent="0.25">
      <c r="L68412" s="36"/>
      <c r="M68412" s="36"/>
      <c r="N68412" s="36"/>
    </row>
    <row r="68413" spans="12:14" x14ac:dyDescent="0.25">
      <c r="L68413" s="36"/>
      <c r="M68413" s="36"/>
      <c r="N68413" s="36"/>
    </row>
    <row r="68414" spans="12:14" x14ac:dyDescent="0.25">
      <c r="L68414" s="36"/>
      <c r="M68414" s="36"/>
      <c r="N68414" s="36"/>
    </row>
    <row r="68415" spans="12:14" x14ac:dyDescent="0.25">
      <c r="L68415" s="36"/>
      <c r="M68415" s="36"/>
      <c r="N68415" s="36"/>
    </row>
    <row r="68416" spans="12:14" x14ac:dyDescent="0.25">
      <c r="L68416" s="36"/>
      <c r="M68416" s="36"/>
      <c r="N68416" s="36"/>
    </row>
    <row r="68417" spans="12:14" x14ac:dyDescent="0.25">
      <c r="L68417" s="36"/>
      <c r="M68417" s="36"/>
      <c r="N68417" s="36"/>
    </row>
    <row r="68418" spans="12:14" x14ac:dyDescent="0.25">
      <c r="L68418" s="36"/>
      <c r="M68418" s="36"/>
      <c r="N68418" s="36"/>
    </row>
    <row r="68419" spans="12:14" x14ac:dyDescent="0.25">
      <c r="L68419" s="36"/>
      <c r="M68419" s="36"/>
      <c r="N68419" s="36"/>
    </row>
    <row r="68420" spans="12:14" x14ac:dyDescent="0.25">
      <c r="L68420" s="36"/>
      <c r="M68420" s="36"/>
      <c r="N68420" s="36"/>
    </row>
    <row r="68421" spans="12:14" x14ac:dyDescent="0.25">
      <c r="L68421" s="36"/>
      <c r="M68421" s="36"/>
      <c r="N68421" s="36"/>
    </row>
    <row r="68422" spans="12:14" x14ac:dyDescent="0.25">
      <c r="L68422" s="36"/>
      <c r="M68422" s="36"/>
      <c r="N68422" s="36"/>
    </row>
    <row r="68423" spans="12:14" x14ac:dyDescent="0.25">
      <c r="L68423" s="36"/>
      <c r="M68423" s="36"/>
      <c r="N68423" s="36"/>
    </row>
    <row r="68424" spans="12:14" x14ac:dyDescent="0.25">
      <c r="L68424" s="36"/>
      <c r="M68424" s="36"/>
      <c r="N68424" s="36"/>
    </row>
    <row r="68425" spans="12:14" x14ac:dyDescent="0.25">
      <c r="L68425" s="36"/>
      <c r="M68425" s="36"/>
      <c r="N68425" s="36"/>
    </row>
    <row r="68426" spans="12:14" x14ac:dyDescent="0.25">
      <c r="L68426" s="36"/>
      <c r="M68426" s="36"/>
      <c r="N68426" s="36"/>
    </row>
    <row r="68427" spans="12:14" x14ac:dyDescent="0.25">
      <c r="L68427" s="36"/>
      <c r="M68427" s="36"/>
      <c r="N68427" s="36"/>
    </row>
    <row r="68428" spans="12:14" x14ac:dyDescent="0.25">
      <c r="L68428" s="36"/>
      <c r="M68428" s="36"/>
      <c r="N68428" s="36"/>
    </row>
    <row r="68429" spans="12:14" x14ac:dyDescent="0.25">
      <c r="L68429" s="36"/>
      <c r="M68429" s="36"/>
      <c r="N68429" s="36"/>
    </row>
    <row r="68430" spans="12:14" x14ac:dyDescent="0.25">
      <c r="L68430" s="36"/>
      <c r="M68430" s="36"/>
      <c r="N68430" s="36"/>
    </row>
    <row r="68431" spans="12:14" x14ac:dyDescent="0.25">
      <c r="L68431" s="36"/>
      <c r="M68431" s="36"/>
      <c r="N68431" s="36"/>
    </row>
    <row r="68432" spans="12:14" x14ac:dyDescent="0.25">
      <c r="L68432" s="36"/>
      <c r="M68432" s="36"/>
      <c r="N68432" s="36"/>
    </row>
    <row r="68433" spans="12:14" x14ac:dyDescent="0.25">
      <c r="L68433" s="36"/>
      <c r="M68433" s="36"/>
      <c r="N68433" s="36"/>
    </row>
    <row r="68434" spans="12:14" x14ac:dyDescent="0.25">
      <c r="L68434" s="36"/>
      <c r="M68434" s="36"/>
      <c r="N68434" s="36"/>
    </row>
    <row r="68435" spans="12:14" x14ac:dyDescent="0.25">
      <c r="L68435" s="36"/>
      <c r="M68435" s="36"/>
      <c r="N68435" s="36"/>
    </row>
    <row r="68436" spans="12:14" x14ac:dyDescent="0.25">
      <c r="L68436" s="36"/>
      <c r="M68436" s="36"/>
      <c r="N68436" s="36"/>
    </row>
    <row r="68437" spans="12:14" x14ac:dyDescent="0.25">
      <c r="L68437" s="36"/>
      <c r="M68437" s="36"/>
      <c r="N68437" s="36"/>
    </row>
    <row r="68438" spans="12:14" x14ac:dyDescent="0.25">
      <c r="L68438" s="36"/>
      <c r="M68438" s="36"/>
      <c r="N68438" s="36"/>
    </row>
    <row r="68439" spans="12:14" x14ac:dyDescent="0.25">
      <c r="L68439" s="36"/>
      <c r="M68439" s="36"/>
      <c r="N68439" s="36"/>
    </row>
    <row r="68440" spans="12:14" x14ac:dyDescent="0.25">
      <c r="L68440" s="36"/>
      <c r="M68440" s="36"/>
      <c r="N68440" s="36"/>
    </row>
    <row r="68441" spans="12:14" x14ac:dyDescent="0.25">
      <c r="L68441" s="36"/>
      <c r="M68441" s="36"/>
      <c r="N68441" s="36"/>
    </row>
    <row r="68442" spans="12:14" x14ac:dyDescent="0.25">
      <c r="L68442" s="36"/>
      <c r="M68442" s="36"/>
      <c r="N68442" s="36"/>
    </row>
    <row r="68443" spans="12:14" x14ac:dyDescent="0.25">
      <c r="L68443" s="36"/>
      <c r="M68443" s="36"/>
      <c r="N68443" s="36"/>
    </row>
    <row r="68444" spans="12:14" x14ac:dyDescent="0.25">
      <c r="L68444" s="36"/>
      <c r="M68444" s="36"/>
      <c r="N68444" s="36"/>
    </row>
    <row r="68445" spans="12:14" x14ac:dyDescent="0.25">
      <c r="L68445" s="36"/>
      <c r="M68445" s="36"/>
      <c r="N68445" s="36"/>
    </row>
    <row r="68446" spans="12:14" x14ac:dyDescent="0.25">
      <c r="L68446" s="36"/>
      <c r="M68446" s="36"/>
      <c r="N68446" s="36"/>
    </row>
    <row r="68447" spans="12:14" x14ac:dyDescent="0.25">
      <c r="L68447" s="36"/>
      <c r="M68447" s="36"/>
      <c r="N68447" s="36"/>
    </row>
    <row r="68448" spans="12:14" x14ac:dyDescent="0.25">
      <c r="L68448" s="36"/>
      <c r="M68448" s="36"/>
      <c r="N68448" s="36"/>
    </row>
    <row r="68449" spans="12:14" x14ac:dyDescent="0.25">
      <c r="L68449" s="36"/>
      <c r="M68449" s="36"/>
      <c r="N68449" s="36"/>
    </row>
    <row r="68450" spans="12:14" x14ac:dyDescent="0.25">
      <c r="L68450" s="36"/>
      <c r="M68450" s="36"/>
      <c r="N68450" s="36"/>
    </row>
    <row r="68451" spans="12:14" x14ac:dyDescent="0.25">
      <c r="L68451" s="36"/>
      <c r="M68451" s="36"/>
      <c r="N68451" s="36"/>
    </row>
    <row r="68452" spans="12:14" x14ac:dyDescent="0.25">
      <c r="L68452" s="36"/>
      <c r="M68452" s="36"/>
      <c r="N68452" s="36"/>
    </row>
    <row r="68453" spans="12:14" x14ac:dyDescent="0.25">
      <c r="L68453" s="36"/>
      <c r="M68453" s="36"/>
      <c r="N68453" s="36"/>
    </row>
    <row r="68454" spans="12:14" x14ac:dyDescent="0.25">
      <c r="L68454" s="36"/>
      <c r="M68454" s="36"/>
      <c r="N68454" s="36"/>
    </row>
    <row r="68455" spans="12:14" x14ac:dyDescent="0.25">
      <c r="L68455" s="36"/>
      <c r="M68455" s="36"/>
      <c r="N68455" s="36"/>
    </row>
    <row r="68456" spans="12:14" x14ac:dyDescent="0.25">
      <c r="L68456" s="36"/>
      <c r="M68456" s="36"/>
      <c r="N68456" s="36"/>
    </row>
    <row r="68457" spans="12:14" x14ac:dyDescent="0.25">
      <c r="L68457" s="36"/>
      <c r="M68457" s="36"/>
      <c r="N68457" s="36"/>
    </row>
    <row r="68458" spans="12:14" x14ac:dyDescent="0.25">
      <c r="L68458" s="36"/>
      <c r="M68458" s="36"/>
      <c r="N68458" s="36"/>
    </row>
    <row r="68459" spans="12:14" x14ac:dyDescent="0.25">
      <c r="L68459" s="36"/>
      <c r="M68459" s="36"/>
      <c r="N68459" s="36"/>
    </row>
    <row r="68460" spans="12:14" x14ac:dyDescent="0.25">
      <c r="L68460" s="36"/>
      <c r="M68460" s="36"/>
      <c r="N68460" s="36"/>
    </row>
    <row r="68461" spans="12:14" x14ac:dyDescent="0.25">
      <c r="L68461" s="36"/>
      <c r="M68461" s="36"/>
      <c r="N68461" s="36"/>
    </row>
    <row r="68462" spans="12:14" x14ac:dyDescent="0.25">
      <c r="L68462" s="36"/>
      <c r="M68462" s="36"/>
      <c r="N68462" s="36"/>
    </row>
    <row r="68463" spans="12:14" x14ac:dyDescent="0.25">
      <c r="L68463" s="36"/>
      <c r="M68463" s="36"/>
      <c r="N68463" s="36"/>
    </row>
    <row r="68464" spans="12:14" x14ac:dyDescent="0.25">
      <c r="L68464" s="36"/>
      <c r="M68464" s="36"/>
      <c r="N68464" s="36"/>
    </row>
    <row r="68465" spans="12:14" x14ac:dyDescent="0.25">
      <c r="L68465" s="36"/>
      <c r="M68465" s="36"/>
      <c r="N68465" s="36"/>
    </row>
    <row r="68466" spans="12:14" x14ac:dyDescent="0.25">
      <c r="L68466" s="36"/>
      <c r="M68466" s="36"/>
      <c r="N68466" s="36"/>
    </row>
    <row r="68467" spans="12:14" x14ac:dyDescent="0.25">
      <c r="L68467" s="36"/>
      <c r="M68467" s="36"/>
      <c r="N68467" s="36"/>
    </row>
    <row r="68468" spans="12:14" x14ac:dyDescent="0.25">
      <c r="L68468" s="36"/>
      <c r="M68468" s="36"/>
      <c r="N68468" s="36"/>
    </row>
    <row r="68469" spans="12:14" x14ac:dyDescent="0.25">
      <c r="L68469" s="36"/>
      <c r="M68469" s="36"/>
      <c r="N68469" s="36"/>
    </row>
    <row r="68470" spans="12:14" x14ac:dyDescent="0.25">
      <c r="L68470" s="36"/>
      <c r="M68470" s="36"/>
      <c r="N68470" s="36"/>
    </row>
    <row r="68471" spans="12:14" x14ac:dyDescent="0.25">
      <c r="L68471" s="36"/>
      <c r="M68471" s="36"/>
      <c r="N68471" s="36"/>
    </row>
    <row r="68472" spans="12:14" x14ac:dyDescent="0.25">
      <c r="L68472" s="36"/>
      <c r="M68472" s="36"/>
      <c r="N68472" s="36"/>
    </row>
    <row r="68473" spans="12:14" x14ac:dyDescent="0.25">
      <c r="L68473" s="36"/>
      <c r="M68473" s="36"/>
      <c r="N68473" s="36"/>
    </row>
    <row r="68474" spans="12:14" x14ac:dyDescent="0.25">
      <c r="L68474" s="36"/>
      <c r="M68474" s="36"/>
      <c r="N68474" s="36"/>
    </row>
    <row r="68475" spans="12:14" x14ac:dyDescent="0.25">
      <c r="L68475" s="36"/>
      <c r="M68475" s="36"/>
      <c r="N68475" s="36"/>
    </row>
    <row r="68476" spans="12:14" x14ac:dyDescent="0.25">
      <c r="L68476" s="36"/>
      <c r="M68476" s="36"/>
      <c r="N68476" s="36"/>
    </row>
    <row r="68477" spans="12:14" x14ac:dyDescent="0.25">
      <c r="L68477" s="36"/>
      <c r="M68477" s="36"/>
      <c r="N68477" s="36"/>
    </row>
    <row r="68478" spans="12:14" x14ac:dyDescent="0.25">
      <c r="L68478" s="36"/>
      <c r="M68478" s="36"/>
      <c r="N68478" s="36"/>
    </row>
    <row r="68479" spans="12:14" x14ac:dyDescent="0.25">
      <c r="L68479" s="36"/>
      <c r="M68479" s="36"/>
      <c r="N68479" s="36"/>
    </row>
    <row r="68480" spans="12:14" x14ac:dyDescent="0.25">
      <c r="L68480" s="36"/>
      <c r="M68480" s="36"/>
      <c r="N68480" s="36"/>
    </row>
    <row r="68481" spans="12:14" x14ac:dyDescent="0.25">
      <c r="L68481" s="36"/>
      <c r="M68481" s="36"/>
      <c r="N68481" s="36"/>
    </row>
    <row r="68482" spans="12:14" x14ac:dyDescent="0.25">
      <c r="L68482" s="36"/>
      <c r="M68482" s="36"/>
      <c r="N68482" s="36"/>
    </row>
    <row r="68483" spans="12:14" x14ac:dyDescent="0.25">
      <c r="L68483" s="36"/>
      <c r="M68483" s="36"/>
      <c r="N68483" s="36"/>
    </row>
    <row r="68484" spans="12:14" x14ac:dyDescent="0.25">
      <c r="L68484" s="36"/>
      <c r="M68484" s="36"/>
      <c r="N68484" s="36"/>
    </row>
    <row r="68485" spans="12:14" x14ac:dyDescent="0.25">
      <c r="L68485" s="36"/>
      <c r="M68485" s="36"/>
      <c r="N68485" s="36"/>
    </row>
    <row r="68486" spans="12:14" x14ac:dyDescent="0.25">
      <c r="L68486" s="36"/>
      <c r="M68486" s="36"/>
      <c r="N68486" s="36"/>
    </row>
    <row r="68487" spans="12:14" x14ac:dyDescent="0.25">
      <c r="L68487" s="36"/>
      <c r="M68487" s="36"/>
      <c r="N68487" s="36"/>
    </row>
    <row r="68488" spans="12:14" x14ac:dyDescent="0.25">
      <c r="L68488" s="36"/>
      <c r="M68488" s="36"/>
      <c r="N68488" s="36"/>
    </row>
    <row r="68489" spans="12:14" x14ac:dyDescent="0.25">
      <c r="L68489" s="36"/>
      <c r="M68489" s="36"/>
      <c r="N68489" s="36"/>
    </row>
    <row r="68490" spans="12:14" x14ac:dyDescent="0.25">
      <c r="L68490" s="36"/>
      <c r="M68490" s="36"/>
      <c r="N68490" s="36"/>
    </row>
    <row r="68491" spans="12:14" x14ac:dyDescent="0.25">
      <c r="L68491" s="36"/>
      <c r="M68491" s="36"/>
      <c r="N68491" s="36"/>
    </row>
    <row r="68492" spans="12:14" x14ac:dyDescent="0.25">
      <c r="L68492" s="36"/>
      <c r="M68492" s="36"/>
      <c r="N68492" s="36"/>
    </row>
    <row r="68493" spans="12:14" x14ac:dyDescent="0.25">
      <c r="L68493" s="36"/>
      <c r="M68493" s="36"/>
      <c r="N68493" s="36"/>
    </row>
    <row r="68494" spans="12:14" x14ac:dyDescent="0.25">
      <c r="L68494" s="36"/>
      <c r="M68494" s="36"/>
      <c r="N68494" s="36"/>
    </row>
    <row r="68495" spans="12:14" x14ac:dyDescent="0.25">
      <c r="L68495" s="36"/>
      <c r="M68495" s="36"/>
      <c r="N68495" s="36"/>
    </row>
    <row r="68496" spans="12:14" x14ac:dyDescent="0.25">
      <c r="L68496" s="36"/>
      <c r="M68496" s="36"/>
      <c r="N68496" s="36"/>
    </row>
    <row r="68497" spans="12:14" x14ac:dyDescent="0.25">
      <c r="L68497" s="36"/>
      <c r="M68497" s="36"/>
      <c r="N68497" s="36"/>
    </row>
    <row r="68498" spans="12:14" x14ac:dyDescent="0.25">
      <c r="L68498" s="36"/>
      <c r="M68498" s="36"/>
      <c r="N68498" s="36"/>
    </row>
    <row r="68499" spans="12:14" x14ac:dyDescent="0.25">
      <c r="L68499" s="36"/>
      <c r="M68499" s="36"/>
      <c r="N68499" s="36"/>
    </row>
    <row r="68500" spans="12:14" x14ac:dyDescent="0.25">
      <c r="L68500" s="36"/>
      <c r="M68500" s="36"/>
      <c r="N68500" s="36"/>
    </row>
    <row r="68501" spans="12:14" x14ac:dyDescent="0.25">
      <c r="L68501" s="36"/>
      <c r="M68501" s="36"/>
      <c r="N68501" s="36"/>
    </row>
    <row r="68502" spans="12:14" x14ac:dyDescent="0.25">
      <c r="L68502" s="36"/>
      <c r="M68502" s="36"/>
      <c r="N68502" s="36"/>
    </row>
    <row r="68503" spans="12:14" x14ac:dyDescent="0.25">
      <c r="L68503" s="36"/>
      <c r="M68503" s="36"/>
      <c r="N68503" s="36"/>
    </row>
    <row r="68504" spans="12:14" x14ac:dyDescent="0.25">
      <c r="L68504" s="36"/>
      <c r="M68504" s="36"/>
      <c r="N68504" s="36"/>
    </row>
    <row r="68505" spans="12:14" x14ac:dyDescent="0.25">
      <c r="L68505" s="36"/>
      <c r="M68505" s="36"/>
      <c r="N68505" s="36"/>
    </row>
    <row r="68506" spans="12:14" x14ac:dyDescent="0.25">
      <c r="L68506" s="36"/>
      <c r="M68506" s="36"/>
      <c r="N68506" s="36"/>
    </row>
    <row r="68507" spans="12:14" x14ac:dyDescent="0.25">
      <c r="L68507" s="36"/>
      <c r="M68507" s="36"/>
      <c r="N68507" s="36"/>
    </row>
    <row r="68508" spans="12:14" x14ac:dyDescent="0.25">
      <c r="L68508" s="36"/>
      <c r="M68508" s="36"/>
      <c r="N68508" s="36"/>
    </row>
    <row r="68509" spans="12:14" x14ac:dyDescent="0.25">
      <c r="L68509" s="36"/>
      <c r="M68509" s="36"/>
      <c r="N68509" s="36"/>
    </row>
    <row r="68510" spans="12:14" x14ac:dyDescent="0.25">
      <c r="L68510" s="36"/>
      <c r="M68510" s="36"/>
      <c r="N68510" s="36"/>
    </row>
    <row r="68511" spans="12:14" x14ac:dyDescent="0.25">
      <c r="L68511" s="36"/>
      <c r="M68511" s="36"/>
      <c r="N68511" s="36"/>
    </row>
    <row r="68512" spans="12:14" x14ac:dyDescent="0.25">
      <c r="L68512" s="36"/>
      <c r="M68512" s="36"/>
      <c r="N68512" s="36"/>
    </row>
    <row r="68513" spans="12:14" x14ac:dyDescent="0.25">
      <c r="L68513" s="36"/>
      <c r="M68513" s="36"/>
      <c r="N68513" s="36"/>
    </row>
    <row r="68514" spans="12:14" x14ac:dyDescent="0.25">
      <c r="L68514" s="36"/>
      <c r="M68514" s="36"/>
      <c r="N68514" s="36"/>
    </row>
    <row r="68515" spans="12:14" x14ac:dyDescent="0.25">
      <c r="L68515" s="36"/>
      <c r="M68515" s="36"/>
      <c r="N68515" s="36"/>
    </row>
    <row r="68516" spans="12:14" x14ac:dyDescent="0.25">
      <c r="L68516" s="36"/>
      <c r="M68516" s="36"/>
      <c r="N68516" s="36"/>
    </row>
    <row r="68517" spans="12:14" x14ac:dyDescent="0.25">
      <c r="L68517" s="36"/>
      <c r="M68517" s="36"/>
      <c r="N68517" s="36"/>
    </row>
    <row r="68518" spans="12:14" x14ac:dyDescent="0.25">
      <c r="L68518" s="36"/>
      <c r="M68518" s="36"/>
      <c r="N68518" s="36"/>
    </row>
    <row r="68519" spans="12:14" x14ac:dyDescent="0.25">
      <c r="L68519" s="36"/>
      <c r="M68519" s="36"/>
      <c r="N68519" s="36"/>
    </row>
    <row r="68520" spans="12:14" x14ac:dyDescent="0.25">
      <c r="L68520" s="36"/>
      <c r="M68520" s="36"/>
      <c r="N68520" s="36"/>
    </row>
    <row r="68521" spans="12:14" x14ac:dyDescent="0.25">
      <c r="L68521" s="36"/>
      <c r="M68521" s="36"/>
      <c r="N68521" s="36"/>
    </row>
    <row r="68522" spans="12:14" x14ac:dyDescent="0.25">
      <c r="L68522" s="36"/>
      <c r="M68522" s="36"/>
      <c r="N68522" s="36"/>
    </row>
    <row r="68523" spans="12:14" x14ac:dyDescent="0.25">
      <c r="L68523" s="36"/>
      <c r="M68523" s="36"/>
      <c r="N68523" s="36"/>
    </row>
    <row r="68524" spans="12:14" x14ac:dyDescent="0.25">
      <c r="L68524" s="36"/>
      <c r="M68524" s="36"/>
      <c r="N68524" s="36"/>
    </row>
    <row r="68525" spans="12:14" x14ac:dyDescent="0.25">
      <c r="L68525" s="36"/>
      <c r="M68525" s="36"/>
      <c r="N68525" s="36"/>
    </row>
    <row r="68526" spans="12:14" x14ac:dyDescent="0.25">
      <c r="L68526" s="36"/>
      <c r="M68526" s="36"/>
      <c r="N68526" s="36"/>
    </row>
    <row r="68527" spans="12:14" x14ac:dyDescent="0.25">
      <c r="L68527" s="36"/>
      <c r="M68527" s="36"/>
      <c r="N68527" s="36"/>
    </row>
    <row r="68528" spans="12:14" x14ac:dyDescent="0.25">
      <c r="L68528" s="36"/>
      <c r="M68528" s="36"/>
      <c r="N68528" s="36"/>
    </row>
    <row r="68529" spans="12:14" x14ac:dyDescent="0.25">
      <c r="L68529" s="36"/>
      <c r="M68529" s="36"/>
      <c r="N68529" s="36"/>
    </row>
    <row r="68530" spans="12:14" x14ac:dyDescent="0.25">
      <c r="L68530" s="36"/>
      <c r="M68530" s="36"/>
      <c r="N68530" s="36"/>
    </row>
    <row r="68531" spans="12:14" x14ac:dyDescent="0.25">
      <c r="L68531" s="36"/>
      <c r="M68531" s="36"/>
      <c r="N68531" s="36"/>
    </row>
    <row r="68532" spans="12:14" x14ac:dyDescent="0.25">
      <c r="L68532" s="36"/>
      <c r="M68532" s="36"/>
      <c r="N68532" s="36"/>
    </row>
    <row r="68533" spans="12:14" x14ac:dyDescent="0.25">
      <c r="L68533" s="36"/>
      <c r="M68533" s="36"/>
      <c r="N68533" s="36"/>
    </row>
    <row r="68534" spans="12:14" x14ac:dyDescent="0.25">
      <c r="L68534" s="36"/>
      <c r="M68534" s="36"/>
      <c r="N68534" s="36"/>
    </row>
    <row r="68535" spans="12:14" x14ac:dyDescent="0.25">
      <c r="L68535" s="36"/>
      <c r="M68535" s="36"/>
      <c r="N68535" s="36"/>
    </row>
    <row r="68536" spans="12:14" x14ac:dyDescent="0.25">
      <c r="L68536" s="36"/>
      <c r="M68536" s="36"/>
      <c r="N68536" s="36"/>
    </row>
    <row r="68537" spans="12:14" x14ac:dyDescent="0.25">
      <c r="L68537" s="36"/>
      <c r="M68537" s="36"/>
      <c r="N68537" s="36"/>
    </row>
    <row r="68538" spans="12:14" x14ac:dyDescent="0.25">
      <c r="L68538" s="36"/>
      <c r="M68538" s="36"/>
      <c r="N68538" s="36"/>
    </row>
    <row r="68539" spans="12:14" x14ac:dyDescent="0.25">
      <c r="L68539" s="36"/>
      <c r="M68539" s="36"/>
      <c r="N68539" s="36"/>
    </row>
    <row r="68540" spans="12:14" x14ac:dyDescent="0.25">
      <c r="L68540" s="36"/>
      <c r="M68540" s="36"/>
      <c r="N68540" s="36"/>
    </row>
    <row r="68541" spans="12:14" x14ac:dyDescent="0.25">
      <c r="L68541" s="36"/>
      <c r="M68541" s="36"/>
      <c r="N68541" s="36"/>
    </row>
    <row r="68542" spans="12:14" x14ac:dyDescent="0.25">
      <c r="L68542" s="36"/>
      <c r="M68542" s="36"/>
      <c r="N68542" s="36"/>
    </row>
    <row r="68543" spans="12:14" x14ac:dyDescent="0.25">
      <c r="L68543" s="36"/>
      <c r="M68543" s="36"/>
      <c r="N68543" s="36"/>
    </row>
    <row r="68544" spans="12:14" x14ac:dyDescent="0.25">
      <c r="L68544" s="36"/>
      <c r="M68544" s="36"/>
      <c r="N68544" s="36"/>
    </row>
    <row r="68545" spans="12:14" x14ac:dyDescent="0.25">
      <c r="L68545" s="36"/>
      <c r="M68545" s="36"/>
      <c r="N68545" s="36"/>
    </row>
    <row r="68546" spans="12:14" x14ac:dyDescent="0.25">
      <c r="L68546" s="36"/>
      <c r="M68546" s="36"/>
      <c r="N68546" s="36"/>
    </row>
    <row r="68547" spans="12:14" x14ac:dyDescent="0.25">
      <c r="L68547" s="36"/>
      <c r="M68547" s="36"/>
      <c r="N68547" s="36"/>
    </row>
    <row r="68548" spans="12:14" x14ac:dyDescent="0.25">
      <c r="L68548" s="36"/>
      <c r="M68548" s="36"/>
      <c r="N68548" s="36"/>
    </row>
    <row r="68549" spans="12:14" x14ac:dyDescent="0.25">
      <c r="L68549" s="36"/>
      <c r="M68549" s="36"/>
      <c r="N68549" s="36"/>
    </row>
    <row r="68550" spans="12:14" x14ac:dyDescent="0.25">
      <c r="L68550" s="36"/>
      <c r="M68550" s="36"/>
      <c r="N68550" s="36"/>
    </row>
    <row r="68551" spans="12:14" x14ac:dyDescent="0.25">
      <c r="L68551" s="36"/>
      <c r="M68551" s="36"/>
      <c r="N68551" s="36"/>
    </row>
    <row r="68552" spans="12:14" x14ac:dyDescent="0.25">
      <c r="L68552" s="36"/>
      <c r="M68552" s="36"/>
      <c r="N68552" s="36"/>
    </row>
    <row r="68553" spans="12:14" x14ac:dyDescent="0.25">
      <c r="L68553" s="36"/>
      <c r="M68553" s="36"/>
      <c r="N68553" s="36"/>
    </row>
    <row r="68554" spans="12:14" x14ac:dyDescent="0.25">
      <c r="L68554" s="36"/>
      <c r="M68554" s="36"/>
      <c r="N68554" s="36"/>
    </row>
    <row r="68555" spans="12:14" x14ac:dyDescent="0.25">
      <c r="L68555" s="36"/>
      <c r="M68555" s="36"/>
      <c r="N68555" s="36"/>
    </row>
    <row r="68556" spans="12:14" x14ac:dyDescent="0.25">
      <c r="L68556" s="36"/>
      <c r="M68556" s="36"/>
      <c r="N68556" s="36"/>
    </row>
    <row r="68557" spans="12:14" x14ac:dyDescent="0.25">
      <c r="L68557" s="36"/>
      <c r="M68557" s="36"/>
      <c r="N68557" s="36"/>
    </row>
    <row r="68558" spans="12:14" x14ac:dyDescent="0.25">
      <c r="L68558" s="36"/>
      <c r="M68558" s="36"/>
      <c r="N68558" s="36"/>
    </row>
    <row r="68559" spans="12:14" x14ac:dyDescent="0.25">
      <c r="L68559" s="36"/>
      <c r="M68559" s="36"/>
      <c r="N68559" s="36"/>
    </row>
    <row r="68560" spans="12:14" x14ac:dyDescent="0.25">
      <c r="L68560" s="36"/>
      <c r="M68560" s="36"/>
      <c r="N68560" s="36"/>
    </row>
    <row r="68561" spans="12:14" x14ac:dyDescent="0.25">
      <c r="L68561" s="36"/>
      <c r="M68561" s="36"/>
      <c r="N68561" s="36"/>
    </row>
    <row r="68562" spans="12:14" x14ac:dyDescent="0.25">
      <c r="L68562" s="36"/>
      <c r="M68562" s="36"/>
      <c r="N68562" s="36"/>
    </row>
    <row r="68563" spans="12:14" x14ac:dyDescent="0.25">
      <c r="L68563" s="36"/>
      <c r="M68563" s="36"/>
      <c r="N68563" s="36"/>
    </row>
    <row r="68564" spans="12:14" x14ac:dyDescent="0.25">
      <c r="L68564" s="36"/>
      <c r="M68564" s="36"/>
      <c r="N68564" s="36"/>
    </row>
    <row r="68565" spans="12:14" x14ac:dyDescent="0.25">
      <c r="L68565" s="36"/>
      <c r="M68565" s="36"/>
      <c r="N68565" s="36"/>
    </row>
    <row r="68566" spans="12:14" x14ac:dyDescent="0.25">
      <c r="L68566" s="36"/>
      <c r="M68566" s="36"/>
      <c r="N68566" s="36"/>
    </row>
    <row r="68567" spans="12:14" x14ac:dyDescent="0.25">
      <c r="L68567" s="36"/>
      <c r="M68567" s="36"/>
      <c r="N68567" s="36"/>
    </row>
    <row r="68568" spans="12:14" x14ac:dyDescent="0.25">
      <c r="L68568" s="36"/>
      <c r="M68568" s="36"/>
      <c r="N68568" s="36"/>
    </row>
    <row r="68569" spans="12:14" x14ac:dyDescent="0.25">
      <c r="L68569" s="36"/>
      <c r="M68569" s="36"/>
      <c r="N68569" s="36"/>
    </row>
    <row r="68570" spans="12:14" x14ac:dyDescent="0.25">
      <c r="L68570" s="36"/>
      <c r="M68570" s="36"/>
      <c r="N68570" s="36"/>
    </row>
    <row r="68571" spans="12:14" x14ac:dyDescent="0.25">
      <c r="L68571" s="36"/>
      <c r="M68571" s="36"/>
      <c r="N68571" s="36"/>
    </row>
    <row r="68572" spans="12:14" x14ac:dyDescent="0.25">
      <c r="L68572" s="36"/>
      <c r="M68572" s="36"/>
      <c r="N68572" s="36"/>
    </row>
    <row r="68573" spans="12:14" x14ac:dyDescent="0.25">
      <c r="L68573" s="36"/>
      <c r="M68573" s="36"/>
      <c r="N68573" s="36"/>
    </row>
    <row r="68574" spans="12:14" x14ac:dyDescent="0.25">
      <c r="L68574" s="36"/>
      <c r="M68574" s="36"/>
      <c r="N68574" s="36"/>
    </row>
    <row r="68575" spans="12:14" x14ac:dyDescent="0.25">
      <c r="L68575" s="36"/>
      <c r="M68575" s="36"/>
      <c r="N68575" s="36"/>
    </row>
    <row r="68576" spans="12:14" x14ac:dyDescent="0.25">
      <c r="L68576" s="36"/>
      <c r="M68576" s="36"/>
      <c r="N68576" s="36"/>
    </row>
    <row r="68577" spans="12:14" x14ac:dyDescent="0.25">
      <c r="L68577" s="36"/>
      <c r="M68577" s="36"/>
      <c r="N68577" s="36"/>
    </row>
    <row r="68578" spans="12:14" x14ac:dyDescent="0.25">
      <c r="L68578" s="36"/>
      <c r="M68578" s="36"/>
      <c r="N68578" s="36"/>
    </row>
    <row r="68579" spans="12:14" x14ac:dyDescent="0.25">
      <c r="L68579" s="36"/>
      <c r="M68579" s="36"/>
      <c r="N68579" s="36"/>
    </row>
    <row r="68580" spans="12:14" x14ac:dyDescent="0.25">
      <c r="L68580" s="36"/>
      <c r="M68580" s="36"/>
      <c r="N68580" s="36"/>
    </row>
    <row r="68581" spans="12:14" x14ac:dyDescent="0.25">
      <c r="L68581" s="36"/>
      <c r="M68581" s="36"/>
      <c r="N68581" s="36"/>
    </row>
    <row r="68582" spans="12:14" x14ac:dyDescent="0.25">
      <c r="L68582" s="36"/>
      <c r="M68582" s="36"/>
      <c r="N68582" s="36"/>
    </row>
    <row r="68583" spans="12:14" x14ac:dyDescent="0.25">
      <c r="L68583" s="36"/>
      <c r="M68583" s="36"/>
      <c r="N68583" s="36"/>
    </row>
    <row r="68584" spans="12:14" x14ac:dyDescent="0.25">
      <c r="L68584" s="36"/>
      <c r="M68584" s="36"/>
      <c r="N68584" s="36"/>
    </row>
    <row r="68585" spans="12:14" x14ac:dyDescent="0.25">
      <c r="L68585" s="36"/>
      <c r="M68585" s="36"/>
      <c r="N68585" s="36"/>
    </row>
    <row r="68586" spans="12:14" x14ac:dyDescent="0.25">
      <c r="L68586" s="36"/>
      <c r="M68586" s="36"/>
      <c r="N68586" s="36"/>
    </row>
    <row r="68587" spans="12:14" x14ac:dyDescent="0.25">
      <c r="L68587" s="36"/>
      <c r="M68587" s="36"/>
      <c r="N68587" s="36"/>
    </row>
    <row r="68588" spans="12:14" x14ac:dyDescent="0.25">
      <c r="L68588" s="36"/>
      <c r="M68588" s="36"/>
      <c r="N68588" s="36"/>
    </row>
    <row r="68589" spans="12:14" x14ac:dyDescent="0.25">
      <c r="L68589" s="36"/>
      <c r="M68589" s="36"/>
      <c r="N68589" s="36"/>
    </row>
    <row r="68590" spans="12:14" x14ac:dyDescent="0.25">
      <c r="L68590" s="36"/>
      <c r="M68590" s="36"/>
      <c r="N68590" s="36"/>
    </row>
    <row r="68591" spans="12:14" x14ac:dyDescent="0.25">
      <c r="L68591" s="36"/>
      <c r="M68591" s="36"/>
      <c r="N68591" s="36"/>
    </row>
    <row r="68592" spans="12:14" x14ac:dyDescent="0.25">
      <c r="L68592" s="36"/>
      <c r="M68592" s="36"/>
      <c r="N68592" s="36"/>
    </row>
    <row r="68593" spans="12:14" x14ac:dyDescent="0.25">
      <c r="L68593" s="36"/>
      <c r="M68593" s="36"/>
      <c r="N68593" s="36"/>
    </row>
    <row r="68594" spans="12:14" x14ac:dyDescent="0.25">
      <c r="L68594" s="36"/>
      <c r="M68594" s="36"/>
      <c r="N68594" s="36"/>
    </row>
    <row r="68595" spans="12:14" x14ac:dyDescent="0.25">
      <c r="L68595" s="36"/>
      <c r="M68595" s="36"/>
      <c r="N68595" s="36"/>
    </row>
    <row r="68596" spans="12:14" x14ac:dyDescent="0.25">
      <c r="L68596" s="36"/>
      <c r="M68596" s="36"/>
      <c r="N68596" s="36"/>
    </row>
    <row r="68597" spans="12:14" x14ac:dyDescent="0.25">
      <c r="L68597" s="36"/>
      <c r="M68597" s="36"/>
      <c r="N68597" s="36"/>
    </row>
    <row r="68598" spans="12:14" x14ac:dyDescent="0.25">
      <c r="L68598" s="36"/>
      <c r="M68598" s="36"/>
      <c r="N68598" s="36"/>
    </row>
    <row r="68599" spans="12:14" x14ac:dyDescent="0.25">
      <c r="L68599" s="36"/>
      <c r="M68599" s="36"/>
      <c r="N68599" s="36"/>
    </row>
    <row r="68600" spans="12:14" x14ac:dyDescent="0.25">
      <c r="L68600" s="36"/>
      <c r="M68600" s="36"/>
      <c r="N68600" s="36"/>
    </row>
    <row r="68601" spans="12:14" x14ac:dyDescent="0.25">
      <c r="L68601" s="36"/>
      <c r="M68601" s="36"/>
      <c r="N68601" s="36"/>
    </row>
    <row r="68602" spans="12:14" x14ac:dyDescent="0.25">
      <c r="L68602" s="36"/>
      <c r="M68602" s="36"/>
      <c r="N68602" s="36"/>
    </row>
    <row r="68603" spans="12:14" x14ac:dyDescent="0.25">
      <c r="L68603" s="36"/>
      <c r="M68603" s="36"/>
      <c r="N68603" s="36"/>
    </row>
    <row r="68604" spans="12:14" x14ac:dyDescent="0.25">
      <c r="L68604" s="36"/>
      <c r="M68604" s="36"/>
      <c r="N68604" s="36"/>
    </row>
    <row r="68605" spans="12:14" x14ac:dyDescent="0.25">
      <c r="L68605" s="36"/>
      <c r="M68605" s="36"/>
      <c r="N68605" s="36"/>
    </row>
    <row r="68606" spans="12:14" x14ac:dyDescent="0.25">
      <c r="L68606" s="36"/>
      <c r="M68606" s="36"/>
      <c r="N68606" s="36"/>
    </row>
    <row r="68607" spans="12:14" x14ac:dyDescent="0.25">
      <c r="L68607" s="36"/>
      <c r="M68607" s="36"/>
      <c r="N68607" s="36"/>
    </row>
    <row r="68608" spans="12:14" x14ac:dyDescent="0.25">
      <c r="L68608" s="36"/>
      <c r="M68608" s="36"/>
      <c r="N68608" s="36"/>
    </row>
    <row r="68609" spans="12:14" x14ac:dyDescent="0.25">
      <c r="L68609" s="36"/>
      <c r="M68609" s="36"/>
      <c r="N68609" s="36"/>
    </row>
    <row r="68610" spans="12:14" x14ac:dyDescent="0.25">
      <c r="L68610" s="36"/>
      <c r="M68610" s="36"/>
      <c r="N68610" s="36"/>
    </row>
    <row r="68611" spans="12:14" x14ac:dyDescent="0.25">
      <c r="L68611" s="36"/>
      <c r="M68611" s="36"/>
      <c r="N68611" s="36"/>
    </row>
    <row r="68612" spans="12:14" x14ac:dyDescent="0.25">
      <c r="L68612" s="36"/>
      <c r="M68612" s="36"/>
      <c r="N68612" s="36"/>
    </row>
    <row r="68613" spans="12:14" x14ac:dyDescent="0.25">
      <c r="L68613" s="36"/>
      <c r="M68613" s="36"/>
      <c r="N68613" s="36"/>
    </row>
    <row r="68614" spans="12:14" x14ac:dyDescent="0.25">
      <c r="L68614" s="36"/>
      <c r="M68614" s="36"/>
      <c r="N68614" s="36"/>
    </row>
    <row r="68615" spans="12:14" x14ac:dyDescent="0.25">
      <c r="L68615" s="36"/>
      <c r="M68615" s="36"/>
      <c r="N68615" s="36"/>
    </row>
    <row r="68616" spans="12:14" x14ac:dyDescent="0.25">
      <c r="L68616" s="36"/>
      <c r="M68616" s="36"/>
      <c r="N68616" s="36"/>
    </row>
    <row r="68617" spans="12:14" x14ac:dyDescent="0.25">
      <c r="L68617" s="36"/>
      <c r="M68617" s="36"/>
      <c r="N68617" s="36"/>
    </row>
    <row r="68618" spans="12:14" x14ac:dyDescent="0.25">
      <c r="L68618" s="36"/>
      <c r="M68618" s="36"/>
      <c r="N68618" s="36"/>
    </row>
    <row r="68619" spans="12:14" x14ac:dyDescent="0.25">
      <c r="L68619" s="36"/>
      <c r="M68619" s="36"/>
      <c r="N68619" s="36"/>
    </row>
    <row r="68620" spans="12:14" x14ac:dyDescent="0.25">
      <c r="L68620" s="36"/>
      <c r="M68620" s="36"/>
      <c r="N68620" s="36"/>
    </row>
    <row r="68621" spans="12:14" x14ac:dyDescent="0.25">
      <c r="L68621" s="36"/>
      <c r="M68621" s="36"/>
      <c r="N68621" s="36"/>
    </row>
    <row r="68622" spans="12:14" x14ac:dyDescent="0.25">
      <c r="L68622" s="36"/>
      <c r="M68622" s="36"/>
      <c r="N68622" s="36"/>
    </row>
    <row r="68623" spans="12:14" x14ac:dyDescent="0.25">
      <c r="L68623" s="36"/>
      <c r="M68623" s="36"/>
      <c r="N68623" s="36"/>
    </row>
    <row r="68624" spans="12:14" x14ac:dyDescent="0.25">
      <c r="L68624" s="36"/>
      <c r="M68624" s="36"/>
      <c r="N68624" s="36"/>
    </row>
    <row r="68625" spans="12:14" x14ac:dyDescent="0.25">
      <c r="L68625" s="36"/>
      <c r="M68625" s="36"/>
      <c r="N68625" s="36"/>
    </row>
    <row r="68626" spans="12:14" x14ac:dyDescent="0.25">
      <c r="L68626" s="36"/>
      <c r="M68626" s="36"/>
      <c r="N68626" s="36"/>
    </row>
    <row r="68627" spans="12:14" x14ac:dyDescent="0.25">
      <c r="L68627" s="36"/>
      <c r="M68627" s="36"/>
      <c r="N68627" s="36"/>
    </row>
    <row r="68628" spans="12:14" x14ac:dyDescent="0.25">
      <c r="L68628" s="36"/>
      <c r="M68628" s="36"/>
      <c r="N68628" s="36"/>
    </row>
    <row r="68629" spans="12:14" x14ac:dyDescent="0.25">
      <c r="L68629" s="36"/>
      <c r="M68629" s="36"/>
      <c r="N68629" s="36"/>
    </row>
    <row r="68630" spans="12:14" x14ac:dyDescent="0.25">
      <c r="L68630" s="36"/>
      <c r="M68630" s="36"/>
      <c r="N68630" s="36"/>
    </row>
    <row r="68631" spans="12:14" x14ac:dyDescent="0.25">
      <c r="L68631" s="36"/>
      <c r="M68631" s="36"/>
      <c r="N68631" s="36"/>
    </row>
    <row r="68632" spans="12:14" x14ac:dyDescent="0.25">
      <c r="L68632" s="36"/>
      <c r="M68632" s="36"/>
      <c r="N68632" s="36"/>
    </row>
    <row r="68633" spans="12:14" x14ac:dyDescent="0.25">
      <c r="L68633" s="36"/>
      <c r="M68633" s="36"/>
      <c r="N68633" s="36"/>
    </row>
    <row r="68634" spans="12:14" x14ac:dyDescent="0.25">
      <c r="L68634" s="36"/>
      <c r="M68634" s="36"/>
      <c r="N68634" s="36"/>
    </row>
    <row r="68635" spans="12:14" x14ac:dyDescent="0.25">
      <c r="L68635" s="36"/>
      <c r="M68635" s="36"/>
      <c r="N68635" s="36"/>
    </row>
    <row r="68636" spans="12:14" x14ac:dyDescent="0.25">
      <c r="L68636" s="36"/>
      <c r="M68636" s="36"/>
      <c r="N68636" s="36"/>
    </row>
    <row r="68637" spans="12:14" x14ac:dyDescent="0.25">
      <c r="L68637" s="36"/>
      <c r="M68637" s="36"/>
      <c r="N68637" s="36"/>
    </row>
    <row r="68638" spans="12:14" x14ac:dyDescent="0.25">
      <c r="L68638" s="36"/>
      <c r="M68638" s="36"/>
      <c r="N68638" s="36"/>
    </row>
    <row r="68639" spans="12:14" x14ac:dyDescent="0.25">
      <c r="L68639" s="36"/>
      <c r="M68639" s="36"/>
      <c r="N68639" s="36"/>
    </row>
    <row r="68640" spans="12:14" x14ac:dyDescent="0.25">
      <c r="L68640" s="36"/>
      <c r="M68640" s="36"/>
      <c r="N68640" s="36"/>
    </row>
    <row r="68641" spans="12:14" x14ac:dyDescent="0.25">
      <c r="L68641" s="36"/>
      <c r="M68641" s="36"/>
      <c r="N68641" s="36"/>
    </row>
    <row r="68642" spans="12:14" x14ac:dyDescent="0.25">
      <c r="L68642" s="36"/>
      <c r="M68642" s="36"/>
      <c r="N68642" s="36"/>
    </row>
    <row r="68643" spans="12:14" x14ac:dyDescent="0.25">
      <c r="L68643" s="36"/>
      <c r="M68643" s="36"/>
      <c r="N68643" s="36"/>
    </row>
    <row r="68644" spans="12:14" x14ac:dyDescent="0.25">
      <c r="L68644" s="36"/>
      <c r="M68644" s="36"/>
      <c r="N68644" s="36"/>
    </row>
    <row r="68645" spans="12:14" x14ac:dyDescent="0.25">
      <c r="L68645" s="36"/>
      <c r="M68645" s="36"/>
      <c r="N68645" s="36"/>
    </row>
    <row r="68646" spans="12:14" x14ac:dyDescent="0.25">
      <c r="L68646" s="36"/>
      <c r="M68646" s="36"/>
      <c r="N68646" s="36"/>
    </row>
    <row r="68647" spans="12:14" x14ac:dyDescent="0.25">
      <c r="L68647" s="36"/>
      <c r="M68647" s="36"/>
      <c r="N68647" s="36"/>
    </row>
    <row r="68648" spans="12:14" x14ac:dyDescent="0.25">
      <c r="L68648" s="36"/>
      <c r="M68648" s="36"/>
      <c r="N68648" s="36"/>
    </row>
    <row r="68649" spans="12:14" x14ac:dyDescent="0.25">
      <c r="L68649" s="36"/>
      <c r="M68649" s="36"/>
      <c r="N68649" s="36"/>
    </row>
    <row r="68650" spans="12:14" x14ac:dyDescent="0.25">
      <c r="L68650" s="36"/>
      <c r="M68650" s="36"/>
      <c r="N68650" s="36"/>
    </row>
    <row r="68651" spans="12:14" x14ac:dyDescent="0.25">
      <c r="L68651" s="36"/>
      <c r="M68651" s="36"/>
      <c r="N68651" s="36"/>
    </row>
    <row r="68652" spans="12:14" x14ac:dyDescent="0.25">
      <c r="L68652" s="36"/>
      <c r="M68652" s="36"/>
      <c r="N68652" s="36"/>
    </row>
    <row r="68653" spans="12:14" x14ac:dyDescent="0.25">
      <c r="L68653" s="36"/>
      <c r="M68653" s="36"/>
      <c r="N68653" s="36"/>
    </row>
    <row r="68654" spans="12:14" x14ac:dyDescent="0.25">
      <c r="L68654" s="36"/>
      <c r="M68654" s="36"/>
      <c r="N68654" s="36"/>
    </row>
    <row r="68655" spans="12:14" x14ac:dyDescent="0.25">
      <c r="L68655" s="36"/>
      <c r="M68655" s="36"/>
      <c r="N68655" s="36"/>
    </row>
    <row r="68656" spans="12:14" x14ac:dyDescent="0.25">
      <c r="L68656" s="36"/>
      <c r="M68656" s="36"/>
      <c r="N68656" s="36"/>
    </row>
    <row r="68657" spans="12:14" x14ac:dyDescent="0.25">
      <c r="L68657" s="36"/>
      <c r="M68657" s="36"/>
      <c r="N68657" s="36"/>
    </row>
    <row r="68658" spans="12:14" x14ac:dyDescent="0.25">
      <c r="L68658" s="36"/>
      <c r="M68658" s="36"/>
      <c r="N68658" s="36"/>
    </row>
    <row r="68659" spans="12:14" x14ac:dyDescent="0.25">
      <c r="L68659" s="36"/>
      <c r="M68659" s="36"/>
      <c r="N68659" s="36"/>
    </row>
    <row r="68660" spans="12:14" x14ac:dyDescent="0.25">
      <c r="L68660" s="36"/>
      <c r="M68660" s="36"/>
      <c r="N68660" s="36"/>
    </row>
    <row r="68661" spans="12:14" x14ac:dyDescent="0.25">
      <c r="L68661" s="36"/>
      <c r="M68661" s="36"/>
      <c r="N68661" s="36"/>
    </row>
    <row r="68662" spans="12:14" x14ac:dyDescent="0.25">
      <c r="L68662" s="36"/>
      <c r="M68662" s="36"/>
      <c r="N68662" s="36"/>
    </row>
    <row r="68663" spans="12:14" x14ac:dyDescent="0.25">
      <c r="L68663" s="36"/>
      <c r="M68663" s="36"/>
      <c r="N68663" s="36"/>
    </row>
    <row r="68664" spans="12:14" x14ac:dyDescent="0.25">
      <c r="L68664" s="36"/>
      <c r="M68664" s="36"/>
      <c r="N68664" s="36"/>
    </row>
    <row r="68665" spans="12:14" x14ac:dyDescent="0.25">
      <c r="L68665" s="36"/>
      <c r="M68665" s="36"/>
      <c r="N68665" s="36"/>
    </row>
    <row r="68666" spans="12:14" x14ac:dyDescent="0.25">
      <c r="L68666" s="36"/>
      <c r="M68666" s="36"/>
      <c r="N68666" s="36"/>
    </row>
    <row r="68667" spans="12:14" x14ac:dyDescent="0.25">
      <c r="L68667" s="36"/>
      <c r="M68667" s="36"/>
      <c r="N68667" s="36"/>
    </row>
    <row r="68668" spans="12:14" x14ac:dyDescent="0.25">
      <c r="L68668" s="36"/>
      <c r="M68668" s="36"/>
      <c r="N68668" s="36"/>
    </row>
    <row r="68669" spans="12:14" x14ac:dyDescent="0.25">
      <c r="L68669" s="36"/>
      <c r="M68669" s="36"/>
      <c r="N68669" s="36"/>
    </row>
    <row r="68670" spans="12:14" x14ac:dyDescent="0.25">
      <c r="L68670" s="36"/>
      <c r="M68670" s="36"/>
      <c r="N68670" s="36"/>
    </row>
    <row r="68671" spans="12:14" x14ac:dyDescent="0.25">
      <c r="L68671" s="36"/>
      <c r="M68671" s="36"/>
      <c r="N68671" s="36"/>
    </row>
    <row r="68672" spans="12:14" x14ac:dyDescent="0.25">
      <c r="L68672" s="36"/>
      <c r="M68672" s="36"/>
      <c r="N68672" s="36"/>
    </row>
    <row r="68673" spans="12:14" x14ac:dyDescent="0.25">
      <c r="L68673" s="36"/>
      <c r="M68673" s="36"/>
      <c r="N68673" s="36"/>
    </row>
    <row r="68674" spans="12:14" x14ac:dyDescent="0.25">
      <c r="L68674" s="36"/>
      <c r="M68674" s="36"/>
      <c r="N68674" s="36"/>
    </row>
    <row r="68675" spans="12:14" x14ac:dyDescent="0.25">
      <c r="L68675" s="36"/>
      <c r="M68675" s="36"/>
      <c r="N68675" s="36"/>
    </row>
    <row r="68676" spans="12:14" x14ac:dyDescent="0.25">
      <c r="L68676" s="36"/>
      <c r="M68676" s="36"/>
      <c r="N68676" s="36"/>
    </row>
    <row r="68677" spans="12:14" x14ac:dyDescent="0.25">
      <c r="L68677" s="36"/>
      <c r="M68677" s="36"/>
      <c r="N68677" s="36"/>
    </row>
    <row r="68678" spans="12:14" x14ac:dyDescent="0.25">
      <c r="L68678" s="36"/>
      <c r="M68678" s="36"/>
      <c r="N68678" s="36"/>
    </row>
    <row r="68679" spans="12:14" x14ac:dyDescent="0.25">
      <c r="L68679" s="36"/>
      <c r="M68679" s="36"/>
      <c r="N68679" s="36"/>
    </row>
    <row r="68680" spans="12:14" x14ac:dyDescent="0.25">
      <c r="L68680" s="36"/>
      <c r="M68680" s="36"/>
      <c r="N68680" s="36"/>
    </row>
    <row r="68681" spans="12:14" x14ac:dyDescent="0.25">
      <c r="L68681" s="36"/>
      <c r="M68681" s="36"/>
      <c r="N68681" s="36"/>
    </row>
    <row r="68682" spans="12:14" x14ac:dyDescent="0.25">
      <c r="L68682" s="36"/>
      <c r="M68682" s="36"/>
      <c r="N68682" s="36"/>
    </row>
    <row r="68683" spans="12:14" x14ac:dyDescent="0.25">
      <c r="L68683" s="36"/>
      <c r="M68683" s="36"/>
      <c r="N68683" s="36"/>
    </row>
    <row r="68684" spans="12:14" x14ac:dyDescent="0.25">
      <c r="L68684" s="36"/>
      <c r="M68684" s="36"/>
      <c r="N68684" s="36"/>
    </row>
    <row r="68685" spans="12:14" x14ac:dyDescent="0.25">
      <c r="L68685" s="36"/>
      <c r="M68685" s="36"/>
      <c r="N68685" s="36"/>
    </row>
    <row r="68686" spans="12:14" x14ac:dyDescent="0.25">
      <c r="L68686" s="36"/>
      <c r="M68686" s="36"/>
      <c r="N68686" s="36"/>
    </row>
    <row r="68687" spans="12:14" x14ac:dyDescent="0.25">
      <c r="L68687" s="36"/>
      <c r="M68687" s="36"/>
      <c r="N68687" s="36"/>
    </row>
    <row r="68688" spans="12:14" x14ac:dyDescent="0.25">
      <c r="L68688" s="36"/>
      <c r="M68688" s="36"/>
      <c r="N68688" s="36"/>
    </row>
    <row r="68689" spans="12:14" x14ac:dyDescent="0.25">
      <c r="L68689" s="36"/>
      <c r="M68689" s="36"/>
      <c r="N68689" s="36"/>
    </row>
    <row r="68690" spans="12:14" x14ac:dyDescent="0.25">
      <c r="L68690" s="36"/>
      <c r="M68690" s="36"/>
      <c r="N68690" s="36"/>
    </row>
    <row r="68691" spans="12:14" x14ac:dyDescent="0.25">
      <c r="L68691" s="36"/>
      <c r="M68691" s="36"/>
      <c r="N68691" s="36"/>
    </row>
    <row r="68692" spans="12:14" x14ac:dyDescent="0.25">
      <c r="L68692" s="36"/>
      <c r="M68692" s="36"/>
      <c r="N68692" s="36"/>
    </row>
    <row r="68693" spans="12:14" x14ac:dyDescent="0.25">
      <c r="L68693" s="36"/>
      <c r="M68693" s="36"/>
      <c r="N68693" s="36"/>
    </row>
    <row r="68694" spans="12:14" x14ac:dyDescent="0.25">
      <c r="L68694" s="36"/>
      <c r="M68694" s="36"/>
      <c r="N68694" s="36"/>
    </row>
    <row r="68695" spans="12:14" x14ac:dyDescent="0.25">
      <c r="L68695" s="36"/>
      <c r="M68695" s="36"/>
      <c r="N68695" s="36"/>
    </row>
    <row r="68696" spans="12:14" x14ac:dyDescent="0.25">
      <c r="L68696" s="36"/>
      <c r="M68696" s="36"/>
      <c r="N68696" s="36"/>
    </row>
    <row r="68697" spans="12:14" x14ac:dyDescent="0.25">
      <c r="L68697" s="36"/>
      <c r="M68697" s="36"/>
      <c r="N68697" s="36"/>
    </row>
    <row r="68698" spans="12:14" x14ac:dyDescent="0.25">
      <c r="L68698" s="36"/>
      <c r="M68698" s="36"/>
      <c r="N68698" s="36"/>
    </row>
    <row r="68699" spans="12:14" x14ac:dyDescent="0.25">
      <c r="L68699" s="36"/>
      <c r="M68699" s="36"/>
      <c r="N68699" s="36"/>
    </row>
    <row r="68700" spans="12:14" x14ac:dyDescent="0.25">
      <c r="L68700" s="36"/>
      <c r="M68700" s="36"/>
      <c r="N68700" s="36"/>
    </row>
    <row r="68701" spans="12:14" x14ac:dyDescent="0.25">
      <c r="L68701" s="36"/>
      <c r="M68701" s="36"/>
      <c r="N68701" s="36"/>
    </row>
    <row r="68702" spans="12:14" x14ac:dyDescent="0.25">
      <c r="L68702" s="36"/>
      <c r="M68702" s="36"/>
      <c r="N68702" s="36"/>
    </row>
    <row r="68703" spans="12:14" x14ac:dyDescent="0.25">
      <c r="L68703" s="36"/>
      <c r="M68703" s="36"/>
      <c r="N68703" s="36"/>
    </row>
    <row r="68704" spans="12:14" x14ac:dyDescent="0.25">
      <c r="L68704" s="36"/>
      <c r="M68704" s="36"/>
      <c r="N68704" s="36"/>
    </row>
    <row r="68705" spans="12:14" x14ac:dyDescent="0.25">
      <c r="L68705" s="36"/>
      <c r="M68705" s="36"/>
      <c r="N68705" s="36"/>
    </row>
    <row r="68706" spans="12:14" x14ac:dyDescent="0.25">
      <c r="L68706" s="36"/>
      <c r="M68706" s="36"/>
      <c r="N68706" s="36"/>
    </row>
    <row r="68707" spans="12:14" x14ac:dyDescent="0.25">
      <c r="L68707" s="36"/>
      <c r="M68707" s="36"/>
      <c r="N68707" s="36"/>
    </row>
    <row r="68708" spans="12:14" x14ac:dyDescent="0.25">
      <c r="L68708" s="36"/>
      <c r="M68708" s="36"/>
      <c r="N68708" s="36"/>
    </row>
    <row r="68709" spans="12:14" x14ac:dyDescent="0.25">
      <c r="L68709" s="36"/>
      <c r="M68709" s="36"/>
      <c r="N68709" s="36"/>
    </row>
    <row r="68710" spans="12:14" x14ac:dyDescent="0.25">
      <c r="L68710" s="36"/>
      <c r="M68710" s="36"/>
      <c r="N68710" s="36"/>
    </row>
    <row r="68711" spans="12:14" x14ac:dyDescent="0.25">
      <c r="L68711" s="36"/>
      <c r="M68711" s="36"/>
      <c r="N68711" s="36"/>
    </row>
    <row r="68712" spans="12:14" x14ac:dyDescent="0.25">
      <c r="L68712" s="36"/>
      <c r="M68712" s="36"/>
      <c r="N68712" s="36"/>
    </row>
    <row r="68713" spans="12:14" x14ac:dyDescent="0.25">
      <c r="L68713" s="36"/>
      <c r="M68713" s="36"/>
      <c r="N68713" s="36"/>
    </row>
    <row r="68714" spans="12:14" x14ac:dyDescent="0.25">
      <c r="L68714" s="36"/>
      <c r="M68714" s="36"/>
      <c r="N68714" s="36"/>
    </row>
    <row r="68715" spans="12:14" x14ac:dyDescent="0.25">
      <c r="L68715" s="36"/>
      <c r="M68715" s="36"/>
      <c r="N68715" s="36"/>
    </row>
    <row r="68716" spans="12:14" x14ac:dyDescent="0.25">
      <c r="L68716" s="36"/>
      <c r="M68716" s="36"/>
      <c r="N68716" s="36"/>
    </row>
    <row r="68717" spans="12:14" x14ac:dyDescent="0.25">
      <c r="L68717" s="36"/>
      <c r="M68717" s="36"/>
      <c r="N68717" s="36"/>
    </row>
    <row r="68718" spans="12:14" x14ac:dyDescent="0.25">
      <c r="L68718" s="36"/>
      <c r="M68718" s="36"/>
      <c r="N68718" s="36"/>
    </row>
    <row r="68719" spans="12:14" x14ac:dyDescent="0.25">
      <c r="L68719" s="36"/>
      <c r="M68719" s="36"/>
      <c r="N68719" s="36"/>
    </row>
    <row r="68720" spans="12:14" x14ac:dyDescent="0.25">
      <c r="L68720" s="36"/>
      <c r="M68720" s="36"/>
      <c r="N68720" s="36"/>
    </row>
    <row r="68721" spans="12:14" x14ac:dyDescent="0.25">
      <c r="L68721" s="36"/>
      <c r="M68721" s="36"/>
      <c r="N68721" s="36"/>
    </row>
    <row r="68722" spans="12:14" x14ac:dyDescent="0.25">
      <c r="L68722" s="36"/>
      <c r="M68722" s="36"/>
      <c r="N68722" s="36"/>
    </row>
    <row r="68723" spans="12:14" x14ac:dyDescent="0.25">
      <c r="L68723" s="36"/>
      <c r="M68723" s="36"/>
      <c r="N68723" s="36"/>
    </row>
    <row r="68724" spans="12:14" x14ac:dyDescent="0.25">
      <c r="L68724" s="36"/>
      <c r="M68724" s="36"/>
      <c r="N68724" s="36"/>
    </row>
    <row r="68725" spans="12:14" x14ac:dyDescent="0.25">
      <c r="L68725" s="36"/>
      <c r="M68725" s="36"/>
      <c r="N68725" s="36"/>
    </row>
    <row r="68726" spans="12:14" x14ac:dyDescent="0.25">
      <c r="L68726" s="36"/>
      <c r="M68726" s="36"/>
      <c r="N68726" s="36"/>
    </row>
    <row r="68727" spans="12:14" x14ac:dyDescent="0.25">
      <c r="L68727" s="36"/>
      <c r="M68727" s="36"/>
      <c r="N68727" s="36"/>
    </row>
    <row r="68728" spans="12:14" x14ac:dyDescent="0.25">
      <c r="L68728" s="36"/>
      <c r="M68728" s="36"/>
      <c r="N68728" s="36"/>
    </row>
    <row r="68729" spans="12:14" x14ac:dyDescent="0.25">
      <c r="L68729" s="36"/>
      <c r="M68729" s="36"/>
      <c r="N68729" s="36"/>
    </row>
    <row r="68730" spans="12:14" x14ac:dyDescent="0.25">
      <c r="L68730" s="36"/>
      <c r="M68730" s="36"/>
      <c r="N68730" s="36"/>
    </row>
    <row r="68731" spans="12:14" x14ac:dyDescent="0.25">
      <c r="L68731" s="36"/>
      <c r="M68731" s="36"/>
      <c r="N68731" s="36"/>
    </row>
    <row r="68732" spans="12:14" x14ac:dyDescent="0.25">
      <c r="L68732" s="36"/>
      <c r="M68732" s="36"/>
      <c r="N68732" s="36"/>
    </row>
    <row r="68733" spans="12:14" x14ac:dyDescent="0.25">
      <c r="L68733" s="36"/>
      <c r="M68733" s="36"/>
      <c r="N68733" s="36"/>
    </row>
    <row r="68734" spans="12:14" x14ac:dyDescent="0.25">
      <c r="L68734" s="36"/>
      <c r="M68734" s="36"/>
      <c r="N68734" s="36"/>
    </row>
    <row r="68735" spans="12:14" x14ac:dyDescent="0.25">
      <c r="L68735" s="36"/>
      <c r="M68735" s="36"/>
      <c r="N68735" s="36"/>
    </row>
    <row r="68736" spans="12:14" x14ac:dyDescent="0.25">
      <c r="L68736" s="36"/>
      <c r="M68736" s="36"/>
      <c r="N68736" s="36"/>
    </row>
    <row r="68737" spans="12:14" x14ac:dyDescent="0.25">
      <c r="L68737" s="36"/>
      <c r="M68737" s="36"/>
      <c r="N68737" s="36"/>
    </row>
    <row r="68738" spans="12:14" x14ac:dyDescent="0.25">
      <c r="L68738" s="36"/>
      <c r="M68738" s="36"/>
      <c r="N68738" s="36"/>
    </row>
    <row r="68739" spans="12:14" x14ac:dyDescent="0.25">
      <c r="L68739" s="36"/>
      <c r="M68739" s="36"/>
      <c r="N68739" s="36"/>
    </row>
    <row r="68740" spans="12:14" x14ac:dyDescent="0.25">
      <c r="L68740" s="36"/>
      <c r="M68740" s="36"/>
      <c r="N68740" s="36"/>
    </row>
    <row r="68741" spans="12:14" x14ac:dyDescent="0.25">
      <c r="L68741" s="36"/>
      <c r="M68741" s="36"/>
      <c r="N68741" s="36"/>
    </row>
    <row r="68742" spans="12:14" x14ac:dyDescent="0.25">
      <c r="L68742" s="36"/>
      <c r="M68742" s="36"/>
      <c r="N68742" s="36"/>
    </row>
    <row r="68743" spans="12:14" x14ac:dyDescent="0.25">
      <c r="L68743" s="36"/>
      <c r="M68743" s="36"/>
      <c r="N68743" s="36"/>
    </row>
    <row r="68744" spans="12:14" x14ac:dyDescent="0.25">
      <c r="L68744" s="36"/>
      <c r="M68744" s="36"/>
      <c r="N68744" s="36"/>
    </row>
    <row r="68745" spans="12:14" x14ac:dyDescent="0.25">
      <c r="L68745" s="36"/>
      <c r="M68745" s="36"/>
      <c r="N68745" s="36"/>
    </row>
    <row r="68746" spans="12:14" x14ac:dyDescent="0.25">
      <c r="L68746" s="36"/>
      <c r="M68746" s="36"/>
      <c r="N68746" s="36"/>
    </row>
    <row r="68747" spans="12:14" x14ac:dyDescent="0.25">
      <c r="L68747" s="36"/>
      <c r="M68747" s="36"/>
      <c r="N68747" s="36"/>
    </row>
    <row r="68748" spans="12:14" x14ac:dyDescent="0.25">
      <c r="L68748" s="36"/>
      <c r="M68748" s="36"/>
      <c r="N68748" s="36"/>
    </row>
    <row r="68749" spans="12:14" x14ac:dyDescent="0.25">
      <c r="L68749" s="36"/>
      <c r="M68749" s="36"/>
      <c r="N68749" s="36"/>
    </row>
    <row r="68750" spans="12:14" x14ac:dyDescent="0.25">
      <c r="L68750" s="36"/>
      <c r="M68750" s="36"/>
      <c r="N68750" s="36"/>
    </row>
    <row r="68751" spans="12:14" x14ac:dyDescent="0.25">
      <c r="L68751" s="36"/>
      <c r="M68751" s="36"/>
      <c r="N68751" s="36"/>
    </row>
    <row r="68752" spans="12:14" x14ac:dyDescent="0.25">
      <c r="L68752" s="36"/>
      <c r="M68752" s="36"/>
      <c r="N68752" s="36"/>
    </row>
    <row r="68753" spans="12:14" x14ac:dyDescent="0.25">
      <c r="L68753" s="36"/>
      <c r="M68753" s="36"/>
      <c r="N68753" s="36"/>
    </row>
    <row r="68754" spans="12:14" x14ac:dyDescent="0.25">
      <c r="L68754" s="36"/>
      <c r="M68754" s="36"/>
      <c r="N68754" s="36"/>
    </row>
    <row r="68755" spans="12:14" x14ac:dyDescent="0.25">
      <c r="L68755" s="36"/>
      <c r="M68755" s="36"/>
      <c r="N68755" s="36"/>
    </row>
    <row r="68756" spans="12:14" x14ac:dyDescent="0.25">
      <c r="L68756" s="36"/>
      <c r="M68756" s="36"/>
      <c r="N68756" s="36"/>
    </row>
    <row r="68757" spans="12:14" x14ac:dyDescent="0.25">
      <c r="L68757" s="36"/>
      <c r="M68757" s="36"/>
      <c r="N68757" s="36"/>
    </row>
    <row r="68758" spans="12:14" x14ac:dyDescent="0.25">
      <c r="L68758" s="36"/>
      <c r="M68758" s="36"/>
      <c r="N68758" s="36"/>
    </row>
    <row r="68759" spans="12:14" x14ac:dyDescent="0.25">
      <c r="L68759" s="36"/>
      <c r="M68759" s="36"/>
      <c r="N68759" s="36"/>
    </row>
    <row r="68760" spans="12:14" x14ac:dyDescent="0.25">
      <c r="L68760" s="36"/>
      <c r="M68760" s="36"/>
      <c r="N68760" s="36"/>
    </row>
    <row r="68761" spans="12:14" x14ac:dyDescent="0.25">
      <c r="L68761" s="36"/>
      <c r="M68761" s="36"/>
      <c r="N68761" s="36"/>
    </row>
    <row r="68762" spans="12:14" x14ac:dyDescent="0.25">
      <c r="L68762" s="36"/>
      <c r="M68762" s="36"/>
      <c r="N68762" s="36"/>
    </row>
    <row r="68763" spans="12:14" x14ac:dyDescent="0.25">
      <c r="L68763" s="36"/>
      <c r="M68763" s="36"/>
      <c r="N68763" s="36"/>
    </row>
    <row r="68764" spans="12:14" x14ac:dyDescent="0.25">
      <c r="L68764" s="36"/>
      <c r="M68764" s="36"/>
      <c r="N68764" s="36"/>
    </row>
    <row r="68765" spans="12:14" x14ac:dyDescent="0.25">
      <c r="L68765" s="36"/>
      <c r="M68765" s="36"/>
      <c r="N68765" s="36"/>
    </row>
    <row r="68766" spans="12:14" x14ac:dyDescent="0.25">
      <c r="L68766" s="36"/>
      <c r="M68766" s="36"/>
      <c r="N68766" s="36"/>
    </row>
    <row r="68767" spans="12:14" x14ac:dyDescent="0.25">
      <c r="L68767" s="36"/>
      <c r="M68767" s="36"/>
      <c r="N68767" s="36"/>
    </row>
    <row r="68768" spans="12:14" x14ac:dyDescent="0.25">
      <c r="L68768" s="36"/>
      <c r="M68768" s="36"/>
      <c r="N68768" s="36"/>
    </row>
    <row r="68769" spans="12:14" x14ac:dyDescent="0.25">
      <c r="L68769" s="36"/>
      <c r="M68769" s="36"/>
      <c r="N68769" s="36"/>
    </row>
    <row r="68770" spans="12:14" x14ac:dyDescent="0.25">
      <c r="L68770" s="36"/>
      <c r="M68770" s="36"/>
      <c r="N68770" s="36"/>
    </row>
    <row r="68771" spans="12:14" x14ac:dyDescent="0.25">
      <c r="L68771" s="36"/>
      <c r="M68771" s="36"/>
      <c r="N68771" s="36"/>
    </row>
    <row r="68772" spans="12:14" x14ac:dyDescent="0.25">
      <c r="L68772" s="36"/>
      <c r="M68772" s="36"/>
      <c r="N68772" s="36"/>
    </row>
    <row r="68773" spans="12:14" x14ac:dyDescent="0.25">
      <c r="L68773" s="36"/>
      <c r="M68773" s="36"/>
      <c r="N68773" s="36"/>
    </row>
    <row r="68774" spans="12:14" x14ac:dyDescent="0.25">
      <c r="L68774" s="36"/>
      <c r="M68774" s="36"/>
      <c r="N68774" s="36"/>
    </row>
    <row r="68775" spans="12:14" x14ac:dyDescent="0.25">
      <c r="L68775" s="36"/>
      <c r="M68775" s="36"/>
      <c r="N68775" s="36"/>
    </row>
    <row r="68776" spans="12:14" x14ac:dyDescent="0.25">
      <c r="L68776" s="36"/>
      <c r="M68776" s="36"/>
      <c r="N68776" s="36"/>
    </row>
    <row r="68777" spans="12:14" x14ac:dyDescent="0.25">
      <c r="L68777" s="36"/>
      <c r="M68777" s="36"/>
      <c r="N68777" s="36"/>
    </row>
    <row r="68778" spans="12:14" x14ac:dyDescent="0.25">
      <c r="L68778" s="36"/>
      <c r="M68778" s="36"/>
      <c r="N68778" s="36"/>
    </row>
    <row r="68779" spans="12:14" x14ac:dyDescent="0.25">
      <c r="L68779" s="36"/>
      <c r="M68779" s="36"/>
      <c r="N68779" s="36"/>
    </row>
    <row r="68780" spans="12:14" x14ac:dyDescent="0.25">
      <c r="L68780" s="36"/>
      <c r="M68780" s="36"/>
      <c r="N68780" s="36"/>
    </row>
    <row r="68781" spans="12:14" x14ac:dyDescent="0.25">
      <c r="L68781" s="36"/>
      <c r="M68781" s="36"/>
      <c r="N68781" s="36"/>
    </row>
    <row r="68782" spans="12:14" x14ac:dyDescent="0.25">
      <c r="L68782" s="36"/>
      <c r="M68782" s="36"/>
      <c r="N68782" s="36"/>
    </row>
    <row r="68783" spans="12:14" x14ac:dyDescent="0.25">
      <c r="L68783" s="36"/>
      <c r="M68783" s="36"/>
      <c r="N68783" s="36"/>
    </row>
    <row r="68784" spans="12:14" x14ac:dyDescent="0.25">
      <c r="L68784" s="36"/>
      <c r="M68784" s="36"/>
      <c r="N68784" s="36"/>
    </row>
    <row r="68785" spans="12:14" x14ac:dyDescent="0.25">
      <c r="L68785" s="36"/>
      <c r="M68785" s="36"/>
      <c r="N68785" s="36"/>
    </row>
    <row r="68786" spans="12:14" x14ac:dyDescent="0.25">
      <c r="L68786" s="36"/>
      <c r="M68786" s="36"/>
      <c r="N68786" s="36"/>
    </row>
    <row r="68787" spans="12:14" x14ac:dyDescent="0.25">
      <c r="L68787" s="36"/>
      <c r="M68787" s="36"/>
      <c r="N68787" s="36"/>
    </row>
    <row r="68788" spans="12:14" x14ac:dyDescent="0.25">
      <c r="L68788" s="36"/>
      <c r="M68788" s="36"/>
      <c r="N68788" s="36"/>
    </row>
    <row r="68789" spans="12:14" x14ac:dyDescent="0.25">
      <c r="L68789" s="36"/>
      <c r="M68789" s="36"/>
      <c r="N68789" s="36"/>
    </row>
    <row r="68790" spans="12:14" x14ac:dyDescent="0.25">
      <c r="L68790" s="36"/>
      <c r="M68790" s="36"/>
      <c r="N68790" s="36"/>
    </row>
    <row r="68791" spans="12:14" x14ac:dyDescent="0.25">
      <c r="L68791" s="36"/>
      <c r="M68791" s="36"/>
      <c r="N68791" s="36"/>
    </row>
    <row r="68792" spans="12:14" x14ac:dyDescent="0.25">
      <c r="L68792" s="36"/>
      <c r="M68792" s="36"/>
      <c r="N68792" s="36"/>
    </row>
    <row r="68793" spans="12:14" x14ac:dyDescent="0.25">
      <c r="L68793" s="36"/>
      <c r="M68793" s="36"/>
      <c r="N68793" s="36"/>
    </row>
    <row r="68794" spans="12:14" x14ac:dyDescent="0.25">
      <c r="L68794" s="36"/>
      <c r="M68794" s="36"/>
      <c r="N68794" s="36"/>
    </row>
    <row r="68795" spans="12:14" x14ac:dyDescent="0.25">
      <c r="L68795" s="36"/>
      <c r="M68795" s="36"/>
      <c r="N68795" s="36"/>
    </row>
    <row r="68796" spans="12:14" x14ac:dyDescent="0.25">
      <c r="L68796" s="36"/>
      <c r="M68796" s="36"/>
      <c r="N68796" s="36"/>
    </row>
    <row r="68797" spans="12:14" x14ac:dyDescent="0.25">
      <c r="L68797" s="36"/>
      <c r="M68797" s="36"/>
      <c r="N68797" s="36"/>
    </row>
    <row r="68798" spans="12:14" x14ac:dyDescent="0.25">
      <c r="L68798" s="36"/>
      <c r="M68798" s="36"/>
      <c r="N68798" s="36"/>
    </row>
    <row r="68799" spans="12:14" x14ac:dyDescent="0.25">
      <c r="L68799" s="36"/>
      <c r="M68799" s="36"/>
      <c r="N68799" s="36"/>
    </row>
    <row r="68800" spans="12:14" x14ac:dyDescent="0.25">
      <c r="L68800" s="36"/>
      <c r="M68800" s="36"/>
      <c r="N68800" s="36"/>
    </row>
    <row r="68801" spans="12:14" x14ac:dyDescent="0.25">
      <c r="L68801" s="36"/>
      <c r="M68801" s="36"/>
      <c r="N68801" s="36"/>
    </row>
    <row r="68802" spans="12:14" x14ac:dyDescent="0.25">
      <c r="L68802" s="36"/>
      <c r="M68802" s="36"/>
      <c r="N68802" s="36"/>
    </row>
    <row r="68803" spans="12:14" x14ac:dyDescent="0.25">
      <c r="L68803" s="36"/>
      <c r="M68803" s="36"/>
      <c r="N68803" s="36"/>
    </row>
    <row r="68804" spans="12:14" x14ac:dyDescent="0.25">
      <c r="L68804" s="36"/>
      <c r="M68804" s="36"/>
      <c r="N68804" s="36"/>
    </row>
    <row r="68805" spans="12:14" x14ac:dyDescent="0.25">
      <c r="L68805" s="36"/>
      <c r="M68805" s="36"/>
      <c r="N68805" s="36"/>
    </row>
    <row r="68806" spans="12:14" x14ac:dyDescent="0.25">
      <c r="L68806" s="36"/>
      <c r="M68806" s="36"/>
      <c r="N68806" s="36"/>
    </row>
    <row r="68807" spans="12:14" x14ac:dyDescent="0.25">
      <c r="L68807" s="36"/>
      <c r="M68807" s="36"/>
      <c r="N68807" s="36"/>
    </row>
    <row r="68808" spans="12:14" x14ac:dyDescent="0.25">
      <c r="L68808" s="36"/>
      <c r="M68808" s="36"/>
      <c r="N68808" s="36"/>
    </row>
    <row r="68809" spans="12:14" x14ac:dyDescent="0.25">
      <c r="L68809" s="36"/>
      <c r="M68809" s="36"/>
      <c r="N68809" s="36"/>
    </row>
    <row r="68810" spans="12:14" x14ac:dyDescent="0.25">
      <c r="L68810" s="36"/>
      <c r="M68810" s="36"/>
      <c r="N68810" s="36"/>
    </row>
    <row r="68811" spans="12:14" x14ac:dyDescent="0.25">
      <c r="L68811" s="36"/>
      <c r="M68811" s="36"/>
      <c r="N68811" s="36"/>
    </row>
    <row r="68812" spans="12:14" x14ac:dyDescent="0.25">
      <c r="L68812" s="36"/>
      <c r="M68812" s="36"/>
      <c r="N68812" s="36"/>
    </row>
    <row r="68813" spans="12:14" x14ac:dyDescent="0.25">
      <c r="L68813" s="36"/>
      <c r="M68813" s="36"/>
      <c r="N68813" s="36"/>
    </row>
    <row r="68814" spans="12:14" x14ac:dyDescent="0.25">
      <c r="L68814" s="36"/>
      <c r="M68814" s="36"/>
      <c r="N68814" s="36"/>
    </row>
    <row r="68815" spans="12:14" x14ac:dyDescent="0.25">
      <c r="L68815" s="36"/>
      <c r="M68815" s="36"/>
      <c r="N68815" s="36"/>
    </row>
    <row r="68816" spans="12:14" x14ac:dyDescent="0.25">
      <c r="L68816" s="36"/>
      <c r="M68816" s="36"/>
      <c r="N68816" s="36"/>
    </row>
    <row r="68817" spans="12:14" x14ac:dyDescent="0.25">
      <c r="L68817" s="36"/>
      <c r="M68817" s="36"/>
      <c r="N68817" s="36"/>
    </row>
    <row r="68818" spans="12:14" x14ac:dyDescent="0.25">
      <c r="L68818" s="36"/>
      <c r="M68818" s="36"/>
      <c r="N68818" s="36"/>
    </row>
    <row r="68819" spans="12:14" x14ac:dyDescent="0.25">
      <c r="L68819" s="36"/>
      <c r="M68819" s="36"/>
      <c r="N68819" s="36"/>
    </row>
    <row r="68820" spans="12:14" x14ac:dyDescent="0.25">
      <c r="L68820" s="36"/>
      <c r="M68820" s="36"/>
      <c r="N68820" s="36"/>
    </row>
    <row r="68821" spans="12:14" x14ac:dyDescent="0.25">
      <c r="L68821" s="36"/>
      <c r="M68821" s="36"/>
      <c r="N68821" s="36"/>
    </row>
    <row r="68822" spans="12:14" x14ac:dyDescent="0.25">
      <c r="L68822" s="36"/>
      <c r="M68822" s="36"/>
      <c r="N68822" s="36"/>
    </row>
    <row r="68823" spans="12:14" x14ac:dyDescent="0.25">
      <c r="L68823" s="36"/>
      <c r="M68823" s="36"/>
      <c r="N68823" s="36"/>
    </row>
    <row r="68824" spans="12:14" x14ac:dyDescent="0.25">
      <c r="L68824" s="36"/>
      <c r="M68824" s="36"/>
      <c r="N68824" s="36"/>
    </row>
    <row r="68825" spans="12:14" x14ac:dyDescent="0.25">
      <c r="L68825" s="36"/>
      <c r="M68825" s="36"/>
      <c r="N68825" s="36"/>
    </row>
    <row r="68826" spans="12:14" x14ac:dyDescent="0.25">
      <c r="L68826" s="36"/>
      <c r="M68826" s="36"/>
      <c r="N68826" s="36"/>
    </row>
    <row r="68827" spans="12:14" x14ac:dyDescent="0.25">
      <c r="L68827" s="36"/>
      <c r="M68827" s="36"/>
      <c r="N68827" s="36"/>
    </row>
    <row r="68828" spans="12:14" x14ac:dyDescent="0.25">
      <c r="L68828" s="36"/>
      <c r="M68828" s="36"/>
      <c r="N68828" s="36"/>
    </row>
    <row r="68829" spans="12:14" x14ac:dyDescent="0.25">
      <c r="L68829" s="36"/>
      <c r="M68829" s="36"/>
      <c r="N68829" s="36"/>
    </row>
    <row r="68830" spans="12:14" x14ac:dyDescent="0.25">
      <c r="L68830" s="36"/>
      <c r="M68830" s="36"/>
      <c r="N68830" s="36"/>
    </row>
    <row r="68831" spans="12:14" x14ac:dyDescent="0.25">
      <c r="L68831" s="36"/>
      <c r="M68831" s="36"/>
      <c r="N68831" s="36"/>
    </row>
    <row r="68832" spans="12:14" x14ac:dyDescent="0.25">
      <c r="L68832" s="36"/>
      <c r="M68832" s="36"/>
      <c r="N68832" s="36"/>
    </row>
    <row r="68833" spans="12:14" x14ac:dyDescent="0.25">
      <c r="L68833" s="36"/>
      <c r="M68833" s="36"/>
      <c r="N68833" s="36"/>
    </row>
    <row r="68834" spans="12:14" x14ac:dyDescent="0.25">
      <c r="L68834" s="36"/>
      <c r="M68834" s="36"/>
      <c r="N68834" s="36"/>
    </row>
    <row r="68835" spans="12:14" x14ac:dyDescent="0.25">
      <c r="L68835" s="36"/>
      <c r="M68835" s="36"/>
      <c r="N68835" s="36"/>
    </row>
    <row r="68836" spans="12:14" x14ac:dyDescent="0.25">
      <c r="L68836" s="36"/>
      <c r="M68836" s="36"/>
      <c r="N68836" s="36"/>
    </row>
    <row r="68837" spans="12:14" x14ac:dyDescent="0.25">
      <c r="L68837" s="36"/>
      <c r="M68837" s="36"/>
      <c r="N68837" s="36"/>
    </row>
    <row r="68838" spans="12:14" x14ac:dyDescent="0.25">
      <c r="L68838" s="36"/>
      <c r="M68838" s="36"/>
      <c r="N68838" s="36"/>
    </row>
    <row r="68839" spans="12:14" x14ac:dyDescent="0.25">
      <c r="L68839" s="36"/>
      <c r="M68839" s="36"/>
      <c r="N68839" s="36"/>
    </row>
    <row r="68840" spans="12:14" x14ac:dyDescent="0.25">
      <c r="L68840" s="36"/>
      <c r="M68840" s="36"/>
      <c r="N68840" s="36"/>
    </row>
    <row r="68841" spans="12:14" x14ac:dyDescent="0.25">
      <c r="L68841" s="36"/>
      <c r="M68841" s="36"/>
      <c r="N68841" s="36"/>
    </row>
    <row r="68842" spans="12:14" x14ac:dyDescent="0.25">
      <c r="L68842" s="36"/>
      <c r="M68842" s="36"/>
      <c r="N68842" s="36"/>
    </row>
    <row r="68843" spans="12:14" x14ac:dyDescent="0.25">
      <c r="L68843" s="36"/>
      <c r="M68843" s="36"/>
      <c r="N68843" s="36"/>
    </row>
    <row r="68844" spans="12:14" x14ac:dyDescent="0.25">
      <c r="L68844" s="36"/>
      <c r="M68844" s="36"/>
      <c r="N68844" s="36"/>
    </row>
    <row r="68845" spans="12:14" x14ac:dyDescent="0.25">
      <c r="L68845" s="36"/>
      <c r="M68845" s="36"/>
      <c r="N68845" s="36"/>
    </row>
    <row r="68846" spans="12:14" x14ac:dyDescent="0.25">
      <c r="L68846" s="36"/>
      <c r="M68846" s="36"/>
      <c r="N68846" s="36"/>
    </row>
    <row r="68847" spans="12:14" x14ac:dyDescent="0.25">
      <c r="L68847" s="36"/>
      <c r="M68847" s="36"/>
      <c r="N68847" s="36"/>
    </row>
    <row r="68848" spans="12:14" x14ac:dyDescent="0.25">
      <c r="L68848" s="36"/>
      <c r="M68848" s="36"/>
      <c r="N68848" s="36"/>
    </row>
    <row r="68849" spans="12:14" x14ac:dyDescent="0.25">
      <c r="L68849" s="36"/>
      <c r="M68849" s="36"/>
      <c r="N68849" s="36"/>
    </row>
    <row r="68850" spans="12:14" x14ac:dyDescent="0.25">
      <c r="L68850" s="36"/>
      <c r="M68850" s="36"/>
      <c r="N68850" s="36"/>
    </row>
    <row r="68851" spans="12:14" x14ac:dyDescent="0.25">
      <c r="L68851" s="36"/>
      <c r="M68851" s="36"/>
      <c r="N68851" s="36"/>
    </row>
    <row r="68852" spans="12:14" x14ac:dyDescent="0.25">
      <c r="L68852" s="36"/>
      <c r="M68852" s="36"/>
      <c r="N68852" s="36"/>
    </row>
    <row r="68853" spans="12:14" x14ac:dyDescent="0.25">
      <c r="L68853" s="36"/>
      <c r="M68853" s="36"/>
      <c r="N68853" s="36"/>
    </row>
    <row r="68854" spans="12:14" x14ac:dyDescent="0.25">
      <c r="L68854" s="36"/>
      <c r="M68854" s="36"/>
      <c r="N68854" s="36"/>
    </row>
    <row r="68855" spans="12:14" x14ac:dyDescent="0.25">
      <c r="L68855" s="36"/>
      <c r="M68855" s="36"/>
      <c r="N68855" s="36"/>
    </row>
    <row r="68856" spans="12:14" x14ac:dyDescent="0.25">
      <c r="L68856" s="36"/>
      <c r="M68856" s="36"/>
      <c r="N68856" s="36"/>
    </row>
    <row r="68857" spans="12:14" x14ac:dyDescent="0.25">
      <c r="L68857" s="36"/>
      <c r="M68857" s="36"/>
      <c r="N68857" s="36"/>
    </row>
    <row r="68858" spans="12:14" x14ac:dyDescent="0.25">
      <c r="L68858" s="36"/>
      <c r="M68858" s="36"/>
      <c r="N68858" s="36"/>
    </row>
    <row r="68859" spans="12:14" x14ac:dyDescent="0.25">
      <c r="L68859" s="36"/>
      <c r="M68859" s="36"/>
      <c r="N68859" s="36"/>
    </row>
    <row r="68860" spans="12:14" x14ac:dyDescent="0.25">
      <c r="L68860" s="36"/>
      <c r="M68860" s="36"/>
      <c r="N68860" s="36"/>
    </row>
    <row r="68861" spans="12:14" x14ac:dyDescent="0.25">
      <c r="L68861" s="36"/>
      <c r="M68861" s="36"/>
      <c r="N68861" s="36"/>
    </row>
    <row r="68862" spans="12:14" x14ac:dyDescent="0.25">
      <c r="L68862" s="36"/>
      <c r="M68862" s="36"/>
      <c r="N68862" s="36"/>
    </row>
    <row r="68863" spans="12:14" x14ac:dyDescent="0.25">
      <c r="L68863" s="36"/>
      <c r="M68863" s="36"/>
      <c r="N68863" s="36"/>
    </row>
    <row r="68864" spans="12:14" x14ac:dyDescent="0.25">
      <c r="L68864" s="36"/>
      <c r="M68864" s="36"/>
      <c r="N68864" s="36"/>
    </row>
    <row r="68865" spans="12:14" x14ac:dyDescent="0.25">
      <c r="L68865" s="36"/>
      <c r="M68865" s="36"/>
      <c r="N68865" s="36"/>
    </row>
    <row r="68866" spans="12:14" x14ac:dyDescent="0.25">
      <c r="L68866" s="36"/>
      <c r="M68866" s="36"/>
      <c r="N68866" s="36"/>
    </row>
    <row r="68867" spans="12:14" x14ac:dyDescent="0.25">
      <c r="L68867" s="36"/>
      <c r="M68867" s="36"/>
      <c r="N68867" s="36"/>
    </row>
    <row r="68868" spans="12:14" x14ac:dyDescent="0.25">
      <c r="L68868" s="36"/>
      <c r="M68868" s="36"/>
      <c r="N68868" s="36"/>
    </row>
    <row r="68869" spans="12:14" x14ac:dyDescent="0.25">
      <c r="L68869" s="36"/>
      <c r="M68869" s="36"/>
      <c r="N68869" s="36"/>
    </row>
    <row r="68870" spans="12:14" x14ac:dyDescent="0.25">
      <c r="L68870" s="36"/>
      <c r="M68870" s="36"/>
      <c r="N68870" s="36"/>
    </row>
    <row r="68871" spans="12:14" x14ac:dyDescent="0.25">
      <c r="L68871" s="36"/>
      <c r="M68871" s="36"/>
      <c r="N68871" s="36"/>
    </row>
    <row r="68872" spans="12:14" x14ac:dyDescent="0.25">
      <c r="L68872" s="36"/>
      <c r="M68872" s="36"/>
      <c r="N68872" s="36"/>
    </row>
    <row r="68873" spans="12:14" x14ac:dyDescent="0.25">
      <c r="L68873" s="36"/>
      <c r="M68873" s="36"/>
      <c r="N68873" s="36"/>
    </row>
    <row r="68874" spans="12:14" x14ac:dyDescent="0.25">
      <c r="L68874" s="36"/>
      <c r="M68874" s="36"/>
      <c r="N68874" s="36"/>
    </row>
    <row r="68875" spans="12:14" x14ac:dyDescent="0.25">
      <c r="L68875" s="36"/>
      <c r="M68875" s="36"/>
      <c r="N68875" s="36"/>
    </row>
    <row r="68876" spans="12:14" x14ac:dyDescent="0.25">
      <c r="L68876" s="36"/>
      <c r="M68876" s="36"/>
      <c r="N68876" s="36"/>
    </row>
    <row r="68877" spans="12:14" x14ac:dyDescent="0.25">
      <c r="L68877" s="36"/>
      <c r="M68877" s="36"/>
      <c r="N68877" s="36"/>
    </row>
    <row r="68878" spans="12:14" x14ac:dyDescent="0.25">
      <c r="L68878" s="36"/>
      <c r="M68878" s="36"/>
      <c r="N68878" s="36"/>
    </row>
    <row r="68879" spans="12:14" x14ac:dyDescent="0.25">
      <c r="L68879" s="36"/>
      <c r="M68879" s="36"/>
      <c r="N68879" s="36"/>
    </row>
    <row r="68880" spans="12:14" x14ac:dyDescent="0.25">
      <c r="L68880" s="36"/>
      <c r="M68880" s="36"/>
      <c r="N68880" s="36"/>
    </row>
    <row r="68881" spans="12:14" x14ac:dyDescent="0.25">
      <c r="L68881" s="36"/>
      <c r="M68881" s="36"/>
      <c r="N68881" s="36"/>
    </row>
    <row r="68882" spans="12:14" x14ac:dyDescent="0.25">
      <c r="L68882" s="36"/>
      <c r="M68882" s="36"/>
      <c r="N68882" s="36"/>
    </row>
    <row r="68883" spans="12:14" x14ac:dyDescent="0.25">
      <c r="L68883" s="36"/>
      <c r="M68883" s="36"/>
      <c r="N68883" s="36"/>
    </row>
    <row r="68884" spans="12:14" x14ac:dyDescent="0.25">
      <c r="L68884" s="36"/>
      <c r="M68884" s="36"/>
      <c r="N68884" s="36"/>
    </row>
    <row r="68885" spans="12:14" x14ac:dyDescent="0.25">
      <c r="L68885" s="36"/>
      <c r="M68885" s="36"/>
      <c r="N68885" s="36"/>
    </row>
    <row r="68886" spans="12:14" x14ac:dyDescent="0.25">
      <c r="L68886" s="36"/>
      <c r="M68886" s="36"/>
      <c r="N68886" s="36"/>
    </row>
    <row r="68887" spans="12:14" x14ac:dyDescent="0.25">
      <c r="L68887" s="36"/>
      <c r="M68887" s="36"/>
      <c r="N68887" s="36"/>
    </row>
    <row r="68888" spans="12:14" x14ac:dyDescent="0.25">
      <c r="L68888" s="36"/>
      <c r="M68888" s="36"/>
      <c r="N68888" s="36"/>
    </row>
    <row r="68889" spans="12:14" x14ac:dyDescent="0.25">
      <c r="L68889" s="36"/>
      <c r="M68889" s="36"/>
      <c r="N68889" s="36"/>
    </row>
    <row r="68890" spans="12:14" x14ac:dyDescent="0.25">
      <c r="L68890" s="36"/>
      <c r="M68890" s="36"/>
      <c r="N68890" s="36"/>
    </row>
    <row r="68891" spans="12:14" x14ac:dyDescent="0.25">
      <c r="L68891" s="36"/>
      <c r="M68891" s="36"/>
      <c r="N68891" s="36"/>
    </row>
    <row r="68892" spans="12:14" x14ac:dyDescent="0.25">
      <c r="L68892" s="36"/>
      <c r="M68892" s="36"/>
      <c r="N68892" s="36"/>
    </row>
    <row r="68893" spans="12:14" x14ac:dyDescent="0.25">
      <c r="L68893" s="36"/>
      <c r="M68893" s="36"/>
      <c r="N68893" s="36"/>
    </row>
    <row r="68894" spans="12:14" x14ac:dyDescent="0.25">
      <c r="L68894" s="36"/>
      <c r="M68894" s="36"/>
      <c r="N68894" s="36"/>
    </row>
    <row r="68895" spans="12:14" x14ac:dyDescent="0.25">
      <c r="L68895" s="36"/>
      <c r="M68895" s="36"/>
      <c r="N68895" s="36"/>
    </row>
    <row r="68896" spans="12:14" x14ac:dyDescent="0.25">
      <c r="L68896" s="36"/>
      <c r="M68896" s="36"/>
      <c r="N68896" s="36"/>
    </row>
    <row r="68897" spans="12:14" x14ac:dyDescent="0.25">
      <c r="L68897" s="36"/>
      <c r="M68897" s="36"/>
      <c r="N68897" s="36"/>
    </row>
    <row r="68898" spans="12:14" x14ac:dyDescent="0.25">
      <c r="L68898" s="36"/>
      <c r="M68898" s="36"/>
      <c r="N68898" s="36"/>
    </row>
    <row r="68899" spans="12:14" x14ac:dyDescent="0.25">
      <c r="L68899" s="36"/>
      <c r="M68899" s="36"/>
      <c r="N68899" s="36"/>
    </row>
    <row r="68900" spans="12:14" x14ac:dyDescent="0.25">
      <c r="L68900" s="36"/>
      <c r="M68900" s="36"/>
      <c r="N68900" s="36"/>
    </row>
    <row r="68901" spans="12:14" x14ac:dyDescent="0.25">
      <c r="L68901" s="36"/>
      <c r="M68901" s="36"/>
      <c r="N68901" s="36"/>
    </row>
    <row r="68902" spans="12:14" x14ac:dyDescent="0.25">
      <c r="L68902" s="36"/>
      <c r="M68902" s="36"/>
      <c r="N68902" s="36"/>
    </row>
    <row r="68903" spans="12:14" x14ac:dyDescent="0.25">
      <c r="L68903" s="36"/>
      <c r="M68903" s="36"/>
      <c r="N68903" s="36"/>
    </row>
    <row r="68904" spans="12:14" x14ac:dyDescent="0.25">
      <c r="L68904" s="36"/>
      <c r="M68904" s="36"/>
      <c r="N68904" s="36"/>
    </row>
    <row r="68905" spans="12:14" x14ac:dyDescent="0.25">
      <c r="L68905" s="36"/>
      <c r="M68905" s="36"/>
      <c r="N68905" s="36"/>
    </row>
    <row r="68906" spans="12:14" x14ac:dyDescent="0.25">
      <c r="L68906" s="36"/>
      <c r="M68906" s="36"/>
      <c r="N68906" s="36"/>
    </row>
    <row r="68907" spans="12:14" x14ac:dyDescent="0.25">
      <c r="L68907" s="36"/>
      <c r="M68907" s="36"/>
      <c r="N68907" s="36"/>
    </row>
    <row r="68908" spans="12:14" x14ac:dyDescent="0.25">
      <c r="L68908" s="36"/>
      <c r="M68908" s="36"/>
      <c r="N68908" s="36"/>
    </row>
    <row r="68909" spans="12:14" x14ac:dyDescent="0.25">
      <c r="L68909" s="36"/>
      <c r="M68909" s="36"/>
      <c r="N68909" s="36"/>
    </row>
    <row r="68910" spans="12:14" x14ac:dyDescent="0.25">
      <c r="L68910" s="36"/>
      <c r="M68910" s="36"/>
      <c r="N68910" s="36"/>
    </row>
    <row r="68911" spans="12:14" x14ac:dyDescent="0.25">
      <c r="L68911" s="36"/>
      <c r="M68911" s="36"/>
      <c r="N68911" s="36"/>
    </row>
    <row r="68912" spans="12:14" x14ac:dyDescent="0.25">
      <c r="L68912" s="36"/>
      <c r="M68912" s="36"/>
      <c r="N68912" s="36"/>
    </row>
    <row r="68913" spans="12:14" x14ac:dyDescent="0.25">
      <c r="L68913" s="36"/>
      <c r="M68913" s="36"/>
      <c r="N68913" s="36"/>
    </row>
    <row r="68914" spans="12:14" x14ac:dyDescent="0.25">
      <c r="L68914" s="36"/>
      <c r="M68914" s="36"/>
      <c r="N68914" s="36"/>
    </row>
    <row r="68915" spans="12:14" x14ac:dyDescent="0.25">
      <c r="L68915" s="36"/>
      <c r="M68915" s="36"/>
      <c r="N68915" s="36"/>
    </row>
    <row r="68916" spans="12:14" x14ac:dyDescent="0.25">
      <c r="L68916" s="36"/>
      <c r="M68916" s="36"/>
      <c r="N68916" s="36"/>
    </row>
    <row r="68917" spans="12:14" x14ac:dyDescent="0.25">
      <c r="L68917" s="36"/>
      <c r="M68917" s="36"/>
      <c r="N68917" s="36"/>
    </row>
    <row r="68918" spans="12:14" x14ac:dyDescent="0.25">
      <c r="L68918" s="36"/>
      <c r="M68918" s="36"/>
      <c r="N68918" s="36"/>
    </row>
    <row r="68919" spans="12:14" x14ac:dyDescent="0.25">
      <c r="L68919" s="36"/>
      <c r="M68919" s="36"/>
      <c r="N68919" s="36"/>
    </row>
    <row r="68920" spans="12:14" x14ac:dyDescent="0.25">
      <c r="L68920" s="36"/>
      <c r="M68920" s="36"/>
      <c r="N68920" s="36"/>
    </row>
    <row r="68921" spans="12:14" x14ac:dyDescent="0.25">
      <c r="L68921" s="36"/>
      <c r="M68921" s="36"/>
      <c r="N68921" s="36"/>
    </row>
    <row r="68922" spans="12:14" x14ac:dyDescent="0.25">
      <c r="L68922" s="36"/>
      <c r="M68922" s="36"/>
      <c r="N68922" s="36"/>
    </row>
    <row r="68923" spans="12:14" x14ac:dyDescent="0.25">
      <c r="L68923" s="36"/>
      <c r="M68923" s="36"/>
      <c r="N68923" s="36"/>
    </row>
    <row r="68924" spans="12:14" x14ac:dyDescent="0.25">
      <c r="L68924" s="36"/>
      <c r="M68924" s="36"/>
      <c r="N68924" s="36"/>
    </row>
    <row r="68925" spans="12:14" x14ac:dyDescent="0.25">
      <c r="L68925" s="36"/>
      <c r="M68925" s="36"/>
      <c r="N68925" s="36"/>
    </row>
    <row r="68926" spans="12:14" x14ac:dyDescent="0.25">
      <c r="L68926" s="36"/>
      <c r="M68926" s="36"/>
      <c r="N68926" s="36"/>
    </row>
    <row r="68927" spans="12:14" x14ac:dyDescent="0.25">
      <c r="L68927" s="36"/>
      <c r="M68927" s="36"/>
      <c r="N68927" s="36"/>
    </row>
    <row r="68928" spans="12:14" x14ac:dyDescent="0.25">
      <c r="L68928" s="36"/>
      <c r="M68928" s="36"/>
      <c r="N68928" s="36"/>
    </row>
    <row r="68929" spans="12:14" x14ac:dyDescent="0.25">
      <c r="L68929" s="36"/>
      <c r="M68929" s="36"/>
      <c r="N68929" s="36"/>
    </row>
    <row r="68930" spans="12:14" x14ac:dyDescent="0.25">
      <c r="L68930" s="36"/>
      <c r="M68930" s="36"/>
      <c r="N68930" s="36"/>
    </row>
    <row r="68931" spans="12:14" x14ac:dyDescent="0.25">
      <c r="L68931" s="36"/>
      <c r="M68931" s="36"/>
      <c r="N68931" s="36"/>
    </row>
    <row r="68932" spans="12:14" x14ac:dyDescent="0.25">
      <c r="L68932" s="36"/>
      <c r="M68932" s="36"/>
      <c r="N68932" s="36"/>
    </row>
    <row r="68933" spans="12:14" x14ac:dyDescent="0.25">
      <c r="L68933" s="36"/>
      <c r="M68933" s="36"/>
      <c r="N68933" s="36"/>
    </row>
    <row r="68934" spans="12:14" x14ac:dyDescent="0.25">
      <c r="L68934" s="36"/>
      <c r="M68934" s="36"/>
      <c r="N68934" s="36"/>
    </row>
    <row r="68935" spans="12:14" x14ac:dyDescent="0.25">
      <c r="L68935" s="36"/>
      <c r="M68935" s="36"/>
      <c r="N68935" s="36"/>
    </row>
    <row r="68936" spans="12:14" x14ac:dyDescent="0.25">
      <c r="L68936" s="36"/>
      <c r="M68936" s="36"/>
      <c r="N68936" s="36"/>
    </row>
    <row r="68937" spans="12:14" x14ac:dyDescent="0.25">
      <c r="L68937" s="36"/>
      <c r="M68937" s="36"/>
      <c r="N68937" s="36"/>
    </row>
    <row r="68938" spans="12:14" x14ac:dyDescent="0.25">
      <c r="L68938" s="36"/>
      <c r="M68938" s="36"/>
      <c r="N68938" s="36"/>
    </row>
    <row r="68939" spans="12:14" x14ac:dyDescent="0.25">
      <c r="L68939" s="36"/>
      <c r="M68939" s="36"/>
      <c r="N68939" s="36"/>
    </row>
    <row r="68940" spans="12:14" x14ac:dyDescent="0.25">
      <c r="L68940" s="36"/>
      <c r="M68940" s="36"/>
      <c r="N68940" s="36"/>
    </row>
    <row r="68941" spans="12:14" x14ac:dyDescent="0.25">
      <c r="L68941" s="36"/>
      <c r="M68941" s="36"/>
      <c r="N68941" s="36"/>
    </row>
    <row r="68942" spans="12:14" x14ac:dyDescent="0.25">
      <c r="L68942" s="36"/>
      <c r="M68942" s="36"/>
      <c r="N68942" s="36"/>
    </row>
    <row r="68943" spans="12:14" x14ac:dyDescent="0.25">
      <c r="L68943" s="36"/>
      <c r="M68943" s="36"/>
      <c r="N68943" s="36"/>
    </row>
    <row r="68944" spans="12:14" x14ac:dyDescent="0.25">
      <c r="L68944" s="36"/>
      <c r="M68944" s="36"/>
      <c r="N68944" s="36"/>
    </row>
    <row r="68945" spans="12:14" x14ac:dyDescent="0.25">
      <c r="L68945" s="36"/>
      <c r="M68945" s="36"/>
      <c r="N68945" s="36"/>
    </row>
    <row r="68946" spans="12:14" x14ac:dyDescent="0.25">
      <c r="L68946" s="36"/>
      <c r="M68946" s="36"/>
      <c r="N68946" s="36"/>
    </row>
    <row r="68947" spans="12:14" x14ac:dyDescent="0.25">
      <c r="L68947" s="36"/>
      <c r="M68947" s="36"/>
      <c r="N68947" s="36"/>
    </row>
    <row r="68948" spans="12:14" x14ac:dyDescent="0.25">
      <c r="L68948" s="36"/>
      <c r="M68948" s="36"/>
      <c r="N68948" s="36"/>
    </row>
    <row r="68949" spans="12:14" x14ac:dyDescent="0.25">
      <c r="L68949" s="36"/>
      <c r="M68949" s="36"/>
      <c r="N68949" s="36"/>
    </row>
    <row r="68950" spans="12:14" x14ac:dyDescent="0.25">
      <c r="L68950" s="36"/>
      <c r="M68950" s="36"/>
      <c r="N68950" s="36"/>
    </row>
    <row r="68951" spans="12:14" x14ac:dyDescent="0.25">
      <c r="L68951" s="36"/>
      <c r="M68951" s="36"/>
      <c r="N68951" s="36"/>
    </row>
    <row r="68952" spans="12:14" x14ac:dyDescent="0.25">
      <c r="L68952" s="36"/>
      <c r="M68952" s="36"/>
      <c r="N68952" s="36"/>
    </row>
    <row r="68953" spans="12:14" x14ac:dyDescent="0.25">
      <c r="L68953" s="36"/>
      <c r="M68953" s="36"/>
      <c r="N68953" s="36"/>
    </row>
    <row r="68954" spans="12:14" x14ac:dyDescent="0.25">
      <c r="L68954" s="36"/>
      <c r="M68954" s="36"/>
      <c r="N68954" s="36"/>
    </row>
    <row r="68955" spans="12:14" x14ac:dyDescent="0.25">
      <c r="L68955" s="36"/>
      <c r="M68955" s="36"/>
      <c r="N68955" s="36"/>
    </row>
    <row r="68956" spans="12:14" x14ac:dyDescent="0.25">
      <c r="L68956" s="36"/>
      <c r="M68956" s="36"/>
      <c r="N68956" s="36"/>
    </row>
    <row r="68957" spans="12:14" x14ac:dyDescent="0.25">
      <c r="L68957" s="36"/>
      <c r="M68957" s="36"/>
      <c r="N68957" s="36"/>
    </row>
    <row r="68958" spans="12:14" x14ac:dyDescent="0.25">
      <c r="L68958" s="36"/>
      <c r="M68958" s="36"/>
      <c r="N68958" s="36"/>
    </row>
    <row r="68959" spans="12:14" x14ac:dyDescent="0.25">
      <c r="L68959" s="36"/>
      <c r="M68959" s="36"/>
      <c r="N68959" s="36"/>
    </row>
    <row r="68960" spans="12:14" x14ac:dyDescent="0.25">
      <c r="L68960" s="36"/>
      <c r="M68960" s="36"/>
      <c r="N68960" s="36"/>
    </row>
    <row r="68961" spans="12:14" x14ac:dyDescent="0.25">
      <c r="L68961" s="36"/>
      <c r="M68961" s="36"/>
      <c r="N68961" s="36"/>
    </row>
    <row r="68962" spans="12:14" x14ac:dyDescent="0.25">
      <c r="L68962" s="36"/>
      <c r="M68962" s="36"/>
      <c r="N68962" s="36"/>
    </row>
    <row r="68963" spans="12:14" x14ac:dyDescent="0.25">
      <c r="L68963" s="36"/>
      <c r="M68963" s="36"/>
      <c r="N68963" s="36"/>
    </row>
    <row r="68964" spans="12:14" x14ac:dyDescent="0.25">
      <c r="L68964" s="36"/>
      <c r="M68964" s="36"/>
      <c r="N68964" s="36"/>
    </row>
    <row r="68965" spans="12:14" x14ac:dyDescent="0.25">
      <c r="L68965" s="36"/>
      <c r="M68965" s="36"/>
      <c r="N68965" s="36"/>
    </row>
    <row r="68966" spans="12:14" x14ac:dyDescent="0.25">
      <c r="L68966" s="36"/>
      <c r="M68966" s="36"/>
      <c r="N68966" s="36"/>
    </row>
    <row r="68967" spans="12:14" x14ac:dyDescent="0.25">
      <c r="L68967" s="36"/>
      <c r="M68967" s="36"/>
      <c r="N68967" s="36"/>
    </row>
    <row r="68968" spans="12:14" x14ac:dyDescent="0.25">
      <c r="L68968" s="36"/>
      <c r="M68968" s="36"/>
      <c r="N68968" s="36"/>
    </row>
    <row r="68969" spans="12:14" x14ac:dyDescent="0.25">
      <c r="L68969" s="36"/>
      <c r="M68969" s="36"/>
      <c r="N68969" s="36"/>
    </row>
    <row r="68970" spans="12:14" x14ac:dyDescent="0.25">
      <c r="L68970" s="36"/>
      <c r="M68970" s="36"/>
      <c r="N68970" s="36"/>
    </row>
    <row r="68971" spans="12:14" x14ac:dyDescent="0.25">
      <c r="L68971" s="36"/>
      <c r="M68971" s="36"/>
      <c r="N68971" s="36"/>
    </row>
    <row r="68972" spans="12:14" x14ac:dyDescent="0.25">
      <c r="L68972" s="36"/>
      <c r="M68972" s="36"/>
      <c r="N68972" s="36"/>
    </row>
    <row r="68973" spans="12:14" x14ac:dyDescent="0.25">
      <c r="L68973" s="36"/>
      <c r="M68973" s="36"/>
      <c r="N68973" s="36"/>
    </row>
    <row r="68974" spans="12:14" x14ac:dyDescent="0.25">
      <c r="L68974" s="36"/>
      <c r="M68974" s="36"/>
      <c r="N68974" s="36"/>
    </row>
    <row r="68975" spans="12:14" x14ac:dyDescent="0.25">
      <c r="L68975" s="36"/>
      <c r="M68975" s="36"/>
      <c r="N68975" s="36"/>
    </row>
    <row r="68976" spans="12:14" x14ac:dyDescent="0.25">
      <c r="L68976" s="36"/>
      <c r="M68976" s="36"/>
      <c r="N68976" s="36"/>
    </row>
    <row r="68977" spans="12:14" x14ac:dyDescent="0.25">
      <c r="L68977" s="36"/>
      <c r="M68977" s="36"/>
      <c r="N68977" s="36"/>
    </row>
    <row r="68978" spans="12:14" x14ac:dyDescent="0.25">
      <c r="L68978" s="36"/>
      <c r="M68978" s="36"/>
      <c r="N68978" s="36"/>
    </row>
    <row r="68979" spans="12:14" x14ac:dyDescent="0.25">
      <c r="L68979" s="36"/>
      <c r="M68979" s="36"/>
      <c r="N68979" s="36"/>
    </row>
    <row r="68980" spans="12:14" x14ac:dyDescent="0.25">
      <c r="L68980" s="36"/>
      <c r="M68980" s="36"/>
      <c r="N68980" s="36"/>
    </row>
    <row r="68981" spans="12:14" x14ac:dyDescent="0.25">
      <c r="L68981" s="36"/>
      <c r="M68981" s="36"/>
      <c r="N68981" s="36"/>
    </row>
    <row r="68982" spans="12:14" x14ac:dyDescent="0.25">
      <c r="L68982" s="36"/>
      <c r="M68982" s="36"/>
      <c r="N68982" s="36"/>
    </row>
    <row r="68983" spans="12:14" x14ac:dyDescent="0.25">
      <c r="L68983" s="36"/>
      <c r="M68983" s="36"/>
      <c r="N68983" s="36"/>
    </row>
    <row r="68984" spans="12:14" x14ac:dyDescent="0.25">
      <c r="L68984" s="36"/>
      <c r="M68984" s="36"/>
      <c r="N68984" s="36"/>
    </row>
    <row r="68985" spans="12:14" x14ac:dyDescent="0.25">
      <c r="L68985" s="36"/>
      <c r="M68985" s="36"/>
      <c r="N68985" s="36"/>
    </row>
    <row r="68986" spans="12:14" x14ac:dyDescent="0.25">
      <c r="L68986" s="36"/>
      <c r="M68986" s="36"/>
      <c r="N68986" s="36"/>
    </row>
    <row r="68987" spans="12:14" x14ac:dyDescent="0.25">
      <c r="L68987" s="36"/>
      <c r="M68987" s="36"/>
      <c r="N68987" s="36"/>
    </row>
    <row r="68988" spans="12:14" x14ac:dyDescent="0.25">
      <c r="L68988" s="36"/>
      <c r="M68988" s="36"/>
      <c r="N68988" s="36"/>
    </row>
    <row r="68989" spans="12:14" x14ac:dyDescent="0.25">
      <c r="L68989" s="36"/>
      <c r="M68989" s="36"/>
      <c r="N68989" s="36"/>
    </row>
    <row r="68990" spans="12:14" x14ac:dyDescent="0.25">
      <c r="L68990" s="36"/>
      <c r="M68990" s="36"/>
      <c r="N68990" s="36"/>
    </row>
    <row r="68991" spans="12:14" x14ac:dyDescent="0.25">
      <c r="L68991" s="36"/>
      <c r="M68991" s="36"/>
      <c r="N68991" s="36"/>
    </row>
    <row r="68992" spans="12:14" x14ac:dyDescent="0.25">
      <c r="L68992" s="36"/>
      <c r="M68992" s="36"/>
      <c r="N68992" s="36"/>
    </row>
    <row r="68993" spans="12:14" x14ac:dyDescent="0.25">
      <c r="L68993" s="36"/>
      <c r="M68993" s="36"/>
      <c r="N68993" s="36"/>
    </row>
    <row r="68994" spans="12:14" x14ac:dyDescent="0.25">
      <c r="L68994" s="36"/>
      <c r="M68994" s="36"/>
      <c r="N68994" s="36"/>
    </row>
    <row r="68995" spans="12:14" x14ac:dyDescent="0.25">
      <c r="L68995" s="36"/>
      <c r="M68995" s="36"/>
      <c r="N68995" s="36"/>
    </row>
    <row r="68996" spans="12:14" x14ac:dyDescent="0.25">
      <c r="L68996" s="36"/>
      <c r="M68996" s="36"/>
      <c r="N68996" s="36"/>
    </row>
    <row r="68997" spans="12:14" x14ac:dyDescent="0.25">
      <c r="L68997" s="36"/>
      <c r="M68997" s="36"/>
      <c r="N68997" s="36"/>
    </row>
    <row r="68998" spans="12:14" x14ac:dyDescent="0.25">
      <c r="L68998" s="36"/>
      <c r="M68998" s="36"/>
      <c r="N68998" s="36"/>
    </row>
    <row r="68999" spans="12:14" x14ac:dyDescent="0.25">
      <c r="L68999" s="36"/>
      <c r="M68999" s="36"/>
      <c r="N68999" s="36"/>
    </row>
    <row r="69000" spans="12:14" x14ac:dyDescent="0.25">
      <c r="L69000" s="36"/>
      <c r="M69000" s="36"/>
      <c r="N69000" s="36"/>
    </row>
    <row r="69001" spans="12:14" x14ac:dyDescent="0.25">
      <c r="L69001" s="36"/>
      <c r="M69001" s="36"/>
      <c r="N69001" s="36"/>
    </row>
    <row r="69002" spans="12:14" x14ac:dyDescent="0.25">
      <c r="L69002" s="36"/>
      <c r="M69002" s="36"/>
      <c r="N69002" s="36"/>
    </row>
    <row r="69003" spans="12:14" x14ac:dyDescent="0.25">
      <c r="L69003" s="36"/>
      <c r="M69003" s="36"/>
      <c r="N69003" s="36"/>
    </row>
    <row r="69004" spans="12:14" x14ac:dyDescent="0.25">
      <c r="L69004" s="36"/>
      <c r="M69004" s="36"/>
      <c r="N69004" s="36"/>
    </row>
    <row r="69005" spans="12:14" x14ac:dyDescent="0.25">
      <c r="L69005" s="36"/>
      <c r="M69005" s="36"/>
      <c r="N69005" s="36"/>
    </row>
    <row r="69006" spans="12:14" x14ac:dyDescent="0.25">
      <c r="L69006" s="36"/>
      <c r="M69006" s="36"/>
      <c r="N69006" s="36"/>
    </row>
    <row r="69007" spans="12:14" x14ac:dyDescent="0.25">
      <c r="L69007" s="36"/>
      <c r="M69007" s="36"/>
      <c r="N69007" s="36"/>
    </row>
    <row r="69008" spans="12:14" x14ac:dyDescent="0.25">
      <c r="L69008" s="36"/>
      <c r="M69008" s="36"/>
      <c r="N69008" s="36"/>
    </row>
    <row r="69009" spans="12:14" x14ac:dyDescent="0.25">
      <c r="L69009" s="36"/>
      <c r="M69009" s="36"/>
      <c r="N69009" s="36"/>
    </row>
    <row r="69010" spans="12:14" x14ac:dyDescent="0.25">
      <c r="L69010" s="36"/>
      <c r="M69010" s="36"/>
      <c r="N69010" s="36"/>
    </row>
    <row r="69011" spans="12:14" x14ac:dyDescent="0.25">
      <c r="L69011" s="36"/>
      <c r="M69011" s="36"/>
      <c r="N69011" s="36"/>
    </row>
    <row r="69012" spans="12:14" x14ac:dyDescent="0.25">
      <c r="L69012" s="36"/>
      <c r="M69012" s="36"/>
      <c r="N69012" s="36"/>
    </row>
    <row r="69013" spans="12:14" x14ac:dyDescent="0.25">
      <c r="L69013" s="36"/>
      <c r="M69013" s="36"/>
      <c r="N69013" s="36"/>
    </row>
    <row r="69014" spans="12:14" x14ac:dyDescent="0.25">
      <c r="L69014" s="36"/>
      <c r="M69014" s="36"/>
      <c r="N69014" s="36"/>
    </row>
    <row r="69015" spans="12:14" x14ac:dyDescent="0.25">
      <c r="L69015" s="36"/>
      <c r="M69015" s="36"/>
      <c r="N69015" s="36"/>
    </row>
    <row r="69016" spans="12:14" x14ac:dyDescent="0.25">
      <c r="L69016" s="36"/>
      <c r="M69016" s="36"/>
      <c r="N69016" s="36"/>
    </row>
    <row r="69017" spans="12:14" x14ac:dyDescent="0.25">
      <c r="L69017" s="36"/>
      <c r="M69017" s="36"/>
      <c r="N69017" s="36"/>
    </row>
    <row r="69018" spans="12:14" x14ac:dyDescent="0.25">
      <c r="L69018" s="36"/>
      <c r="M69018" s="36"/>
      <c r="N69018" s="36"/>
    </row>
    <row r="69019" spans="12:14" x14ac:dyDescent="0.25">
      <c r="L69019" s="36"/>
      <c r="M69019" s="36"/>
      <c r="N69019" s="36"/>
    </row>
    <row r="69020" spans="12:14" x14ac:dyDescent="0.25">
      <c r="L69020" s="36"/>
      <c r="M69020" s="36"/>
      <c r="N69020" s="36"/>
    </row>
    <row r="69021" spans="12:14" x14ac:dyDescent="0.25">
      <c r="L69021" s="36"/>
      <c r="M69021" s="36"/>
      <c r="N69021" s="36"/>
    </row>
    <row r="69022" spans="12:14" x14ac:dyDescent="0.25">
      <c r="L69022" s="36"/>
      <c r="M69022" s="36"/>
      <c r="N69022" s="36"/>
    </row>
    <row r="69023" spans="12:14" x14ac:dyDescent="0.25">
      <c r="L69023" s="36"/>
      <c r="M69023" s="36"/>
      <c r="N69023" s="36"/>
    </row>
    <row r="69024" spans="12:14" x14ac:dyDescent="0.25">
      <c r="L69024" s="36"/>
      <c r="M69024" s="36"/>
      <c r="N69024" s="36"/>
    </row>
    <row r="69025" spans="12:14" x14ac:dyDescent="0.25">
      <c r="L69025" s="36"/>
      <c r="M69025" s="36"/>
      <c r="N69025" s="36"/>
    </row>
    <row r="69026" spans="12:14" x14ac:dyDescent="0.25">
      <c r="L69026" s="36"/>
      <c r="M69026" s="36"/>
      <c r="N69026" s="36"/>
    </row>
    <row r="69027" spans="12:14" x14ac:dyDescent="0.25">
      <c r="L69027" s="36"/>
      <c r="M69027" s="36"/>
      <c r="N69027" s="36"/>
    </row>
    <row r="69028" spans="12:14" x14ac:dyDescent="0.25">
      <c r="L69028" s="36"/>
      <c r="M69028" s="36"/>
      <c r="N69028" s="36"/>
    </row>
    <row r="69029" spans="12:14" x14ac:dyDescent="0.25">
      <c r="L69029" s="36"/>
      <c r="M69029" s="36"/>
      <c r="N69029" s="36"/>
    </row>
    <row r="69030" spans="12:14" x14ac:dyDescent="0.25">
      <c r="L69030" s="36"/>
      <c r="M69030" s="36"/>
      <c r="N69030" s="36"/>
    </row>
    <row r="69031" spans="12:14" x14ac:dyDescent="0.25">
      <c r="L69031" s="36"/>
      <c r="M69031" s="36"/>
      <c r="N69031" s="36"/>
    </row>
    <row r="69032" spans="12:14" x14ac:dyDescent="0.25">
      <c r="L69032" s="36"/>
      <c r="M69032" s="36"/>
      <c r="N69032" s="36"/>
    </row>
    <row r="69033" spans="12:14" x14ac:dyDescent="0.25">
      <c r="L69033" s="36"/>
      <c r="M69033" s="36"/>
      <c r="N69033" s="36"/>
    </row>
    <row r="69034" spans="12:14" x14ac:dyDescent="0.25">
      <c r="L69034" s="36"/>
      <c r="M69034" s="36"/>
      <c r="N69034" s="36"/>
    </row>
    <row r="69035" spans="12:14" x14ac:dyDescent="0.25">
      <c r="L69035" s="36"/>
      <c r="M69035" s="36"/>
      <c r="N69035" s="36"/>
    </row>
    <row r="69036" spans="12:14" x14ac:dyDescent="0.25">
      <c r="L69036" s="36"/>
      <c r="M69036" s="36"/>
      <c r="N69036" s="36"/>
    </row>
    <row r="69037" spans="12:14" x14ac:dyDescent="0.25">
      <c r="L69037" s="36"/>
      <c r="M69037" s="36"/>
      <c r="N69037" s="36"/>
    </row>
    <row r="69038" spans="12:14" x14ac:dyDescent="0.25">
      <c r="L69038" s="36"/>
      <c r="M69038" s="36"/>
      <c r="N69038" s="36"/>
    </row>
    <row r="69039" spans="12:14" x14ac:dyDescent="0.25">
      <c r="L69039" s="36"/>
      <c r="M69039" s="36"/>
      <c r="N69039" s="36"/>
    </row>
    <row r="69040" spans="12:14" x14ac:dyDescent="0.25">
      <c r="L69040" s="36"/>
      <c r="M69040" s="36"/>
      <c r="N69040" s="36"/>
    </row>
    <row r="69041" spans="12:14" x14ac:dyDescent="0.25">
      <c r="L69041" s="36"/>
      <c r="M69041" s="36"/>
      <c r="N69041" s="36"/>
    </row>
    <row r="69042" spans="12:14" x14ac:dyDescent="0.25">
      <c r="L69042" s="36"/>
      <c r="M69042" s="36"/>
      <c r="N69042" s="36"/>
    </row>
    <row r="69043" spans="12:14" x14ac:dyDescent="0.25">
      <c r="L69043" s="36"/>
      <c r="M69043" s="36"/>
      <c r="N69043" s="36"/>
    </row>
    <row r="69044" spans="12:14" x14ac:dyDescent="0.25">
      <c r="L69044" s="36"/>
      <c r="M69044" s="36"/>
      <c r="N69044" s="36"/>
    </row>
    <row r="69045" spans="12:14" x14ac:dyDescent="0.25">
      <c r="L69045" s="36"/>
      <c r="M69045" s="36"/>
      <c r="N69045" s="36"/>
    </row>
    <row r="69046" spans="12:14" x14ac:dyDescent="0.25">
      <c r="L69046" s="36"/>
      <c r="M69046" s="36"/>
      <c r="N69046" s="36"/>
    </row>
    <row r="69047" spans="12:14" x14ac:dyDescent="0.25">
      <c r="L69047" s="36"/>
      <c r="M69047" s="36"/>
      <c r="N69047" s="36"/>
    </row>
    <row r="69048" spans="12:14" x14ac:dyDescent="0.25">
      <c r="L69048" s="36"/>
      <c r="M69048" s="36"/>
      <c r="N69048" s="36"/>
    </row>
    <row r="69049" spans="12:14" x14ac:dyDescent="0.25">
      <c r="L69049" s="36"/>
      <c r="M69049" s="36"/>
      <c r="N69049" s="36"/>
    </row>
    <row r="69050" spans="12:14" x14ac:dyDescent="0.25">
      <c r="L69050" s="36"/>
      <c r="M69050" s="36"/>
      <c r="N69050" s="36"/>
    </row>
    <row r="69051" spans="12:14" x14ac:dyDescent="0.25">
      <c r="L69051" s="36"/>
      <c r="M69051" s="36"/>
      <c r="N69051" s="36"/>
    </row>
    <row r="69052" spans="12:14" x14ac:dyDescent="0.25">
      <c r="L69052" s="36"/>
      <c r="M69052" s="36"/>
      <c r="N69052" s="36"/>
    </row>
    <row r="69053" spans="12:14" x14ac:dyDescent="0.25">
      <c r="L69053" s="36"/>
      <c r="M69053" s="36"/>
      <c r="N69053" s="36"/>
    </row>
    <row r="69054" spans="12:14" x14ac:dyDescent="0.25">
      <c r="L69054" s="36"/>
      <c r="M69054" s="36"/>
      <c r="N69054" s="36"/>
    </row>
    <row r="69055" spans="12:14" x14ac:dyDescent="0.25">
      <c r="L69055" s="36"/>
      <c r="M69055" s="36"/>
      <c r="N69055" s="36"/>
    </row>
    <row r="69056" spans="12:14" x14ac:dyDescent="0.25">
      <c r="L69056" s="36"/>
      <c r="M69056" s="36"/>
      <c r="N69056" s="36"/>
    </row>
    <row r="69057" spans="12:14" x14ac:dyDescent="0.25">
      <c r="L69057" s="36"/>
      <c r="M69057" s="36"/>
      <c r="N69057" s="36"/>
    </row>
    <row r="69058" spans="12:14" x14ac:dyDescent="0.25">
      <c r="L69058" s="36"/>
      <c r="M69058" s="36"/>
      <c r="N69058" s="36"/>
    </row>
    <row r="69059" spans="12:14" x14ac:dyDescent="0.25">
      <c r="L69059" s="36"/>
      <c r="M69059" s="36"/>
      <c r="N69059" s="36"/>
    </row>
    <row r="69060" spans="12:14" x14ac:dyDescent="0.25">
      <c r="L69060" s="36"/>
      <c r="M69060" s="36"/>
      <c r="N69060" s="36"/>
    </row>
    <row r="69061" spans="12:14" x14ac:dyDescent="0.25">
      <c r="L69061" s="36"/>
      <c r="M69061" s="36"/>
      <c r="N69061" s="36"/>
    </row>
    <row r="69062" spans="12:14" x14ac:dyDescent="0.25">
      <c r="L69062" s="36"/>
      <c r="M69062" s="36"/>
      <c r="N69062" s="36"/>
    </row>
    <row r="69063" spans="12:14" x14ac:dyDescent="0.25">
      <c r="L69063" s="36"/>
      <c r="M69063" s="36"/>
      <c r="N69063" s="36"/>
    </row>
    <row r="69064" spans="12:14" x14ac:dyDescent="0.25">
      <c r="L69064" s="36"/>
      <c r="M69064" s="36"/>
      <c r="N69064" s="36"/>
    </row>
    <row r="69065" spans="12:14" x14ac:dyDescent="0.25">
      <c r="L69065" s="36"/>
      <c r="M69065" s="36"/>
      <c r="N69065" s="36"/>
    </row>
    <row r="69066" spans="12:14" x14ac:dyDescent="0.25">
      <c r="L69066" s="36"/>
      <c r="M69066" s="36"/>
      <c r="N69066" s="36"/>
    </row>
    <row r="69067" spans="12:14" x14ac:dyDescent="0.25">
      <c r="L69067" s="36"/>
      <c r="M69067" s="36"/>
      <c r="N69067" s="36"/>
    </row>
    <row r="69068" spans="12:14" x14ac:dyDescent="0.25">
      <c r="L69068" s="36"/>
      <c r="M69068" s="36"/>
      <c r="N69068" s="36"/>
    </row>
    <row r="69069" spans="12:14" x14ac:dyDescent="0.25">
      <c r="L69069" s="36"/>
      <c r="M69069" s="36"/>
      <c r="N69069" s="36"/>
    </row>
    <row r="69070" spans="12:14" x14ac:dyDescent="0.25">
      <c r="L69070" s="36"/>
      <c r="M69070" s="36"/>
      <c r="N69070" s="36"/>
    </row>
    <row r="69071" spans="12:14" x14ac:dyDescent="0.25">
      <c r="L69071" s="36"/>
      <c r="M69071" s="36"/>
      <c r="N69071" s="36"/>
    </row>
    <row r="69072" spans="12:14" x14ac:dyDescent="0.25">
      <c r="L69072" s="36"/>
      <c r="M69072" s="36"/>
      <c r="N69072" s="36"/>
    </row>
    <row r="69073" spans="12:14" x14ac:dyDescent="0.25">
      <c r="L69073" s="36"/>
      <c r="M69073" s="36"/>
      <c r="N69073" s="36"/>
    </row>
    <row r="69074" spans="12:14" x14ac:dyDescent="0.25">
      <c r="L69074" s="36"/>
      <c r="M69074" s="36"/>
      <c r="N69074" s="36"/>
    </row>
    <row r="69075" spans="12:14" x14ac:dyDescent="0.25">
      <c r="L69075" s="36"/>
      <c r="M69075" s="36"/>
      <c r="N69075" s="36"/>
    </row>
    <row r="69076" spans="12:14" x14ac:dyDescent="0.25">
      <c r="L69076" s="36"/>
      <c r="M69076" s="36"/>
      <c r="N69076" s="36"/>
    </row>
    <row r="69077" spans="12:14" x14ac:dyDescent="0.25">
      <c r="L69077" s="36"/>
      <c r="M69077" s="36"/>
      <c r="N69077" s="36"/>
    </row>
    <row r="69078" spans="12:14" x14ac:dyDescent="0.25">
      <c r="L69078" s="36"/>
      <c r="M69078" s="36"/>
      <c r="N69078" s="36"/>
    </row>
    <row r="69079" spans="12:14" x14ac:dyDescent="0.25">
      <c r="L69079" s="36"/>
      <c r="M69079" s="36"/>
      <c r="N69079" s="36"/>
    </row>
    <row r="69080" spans="12:14" x14ac:dyDescent="0.25">
      <c r="L69080" s="36"/>
      <c r="M69080" s="36"/>
      <c r="N69080" s="36"/>
    </row>
    <row r="69081" spans="12:14" x14ac:dyDescent="0.25">
      <c r="L69081" s="36"/>
      <c r="M69081" s="36"/>
      <c r="N69081" s="36"/>
    </row>
    <row r="69082" spans="12:14" x14ac:dyDescent="0.25">
      <c r="L69082" s="36"/>
      <c r="M69082" s="36"/>
      <c r="N69082" s="36"/>
    </row>
    <row r="69083" spans="12:14" x14ac:dyDescent="0.25">
      <c r="L69083" s="36"/>
      <c r="M69083" s="36"/>
      <c r="N69083" s="36"/>
    </row>
    <row r="69084" spans="12:14" x14ac:dyDescent="0.25">
      <c r="L69084" s="36"/>
      <c r="M69084" s="36"/>
      <c r="N69084" s="36"/>
    </row>
    <row r="69085" spans="12:14" x14ac:dyDescent="0.25">
      <c r="L69085" s="36"/>
      <c r="M69085" s="36"/>
      <c r="N69085" s="36"/>
    </row>
    <row r="69086" spans="12:14" x14ac:dyDescent="0.25">
      <c r="L69086" s="36"/>
      <c r="M69086" s="36"/>
      <c r="N69086" s="36"/>
    </row>
    <row r="69087" spans="12:14" x14ac:dyDescent="0.25">
      <c r="L69087" s="36"/>
      <c r="M69087" s="36"/>
      <c r="N69087" s="36"/>
    </row>
    <row r="69088" spans="12:14" x14ac:dyDescent="0.25">
      <c r="L69088" s="36"/>
      <c r="M69088" s="36"/>
      <c r="N69088" s="36"/>
    </row>
    <row r="69089" spans="12:14" x14ac:dyDescent="0.25">
      <c r="L69089" s="36"/>
      <c r="M69089" s="36"/>
      <c r="N69089" s="36"/>
    </row>
    <row r="69090" spans="12:14" x14ac:dyDescent="0.25">
      <c r="L69090" s="36"/>
      <c r="M69090" s="36"/>
      <c r="N69090" s="36"/>
    </row>
    <row r="69091" spans="12:14" x14ac:dyDescent="0.25">
      <c r="L69091" s="36"/>
      <c r="M69091" s="36"/>
      <c r="N69091" s="36"/>
    </row>
    <row r="69092" spans="12:14" x14ac:dyDescent="0.25">
      <c r="L69092" s="36"/>
      <c r="M69092" s="36"/>
      <c r="N69092" s="36"/>
    </row>
    <row r="69093" spans="12:14" x14ac:dyDescent="0.25">
      <c r="L69093" s="36"/>
      <c r="M69093" s="36"/>
      <c r="N69093" s="36"/>
    </row>
    <row r="69094" spans="12:14" x14ac:dyDescent="0.25">
      <c r="L69094" s="36"/>
      <c r="M69094" s="36"/>
      <c r="N69094" s="36"/>
    </row>
    <row r="69095" spans="12:14" x14ac:dyDescent="0.25">
      <c r="L69095" s="36"/>
      <c r="M69095" s="36"/>
      <c r="N69095" s="36"/>
    </row>
    <row r="69096" spans="12:14" x14ac:dyDescent="0.25">
      <c r="L69096" s="36"/>
      <c r="M69096" s="36"/>
      <c r="N69096" s="36"/>
    </row>
    <row r="69097" spans="12:14" x14ac:dyDescent="0.25">
      <c r="L69097" s="36"/>
      <c r="M69097" s="36"/>
      <c r="N69097" s="36"/>
    </row>
    <row r="69098" spans="12:14" x14ac:dyDescent="0.25">
      <c r="L69098" s="36"/>
      <c r="M69098" s="36"/>
      <c r="N69098" s="36"/>
    </row>
    <row r="69099" spans="12:14" x14ac:dyDescent="0.25">
      <c r="L69099" s="36"/>
      <c r="M69099" s="36"/>
      <c r="N69099" s="36"/>
    </row>
    <row r="69100" spans="12:14" x14ac:dyDescent="0.25">
      <c r="L69100" s="36"/>
      <c r="M69100" s="36"/>
      <c r="N69100" s="36"/>
    </row>
    <row r="69101" spans="12:14" x14ac:dyDescent="0.25">
      <c r="L69101" s="36"/>
      <c r="M69101" s="36"/>
      <c r="N69101" s="36"/>
    </row>
    <row r="69102" spans="12:14" x14ac:dyDescent="0.25">
      <c r="L69102" s="36"/>
      <c r="M69102" s="36"/>
      <c r="N69102" s="36"/>
    </row>
    <row r="69103" spans="12:14" x14ac:dyDescent="0.25">
      <c r="L69103" s="36"/>
      <c r="M69103" s="36"/>
      <c r="N69103" s="36"/>
    </row>
    <row r="69104" spans="12:14" x14ac:dyDescent="0.25">
      <c r="L69104" s="36"/>
      <c r="M69104" s="36"/>
      <c r="N69104" s="36"/>
    </row>
    <row r="69105" spans="12:14" x14ac:dyDescent="0.25">
      <c r="L69105" s="36"/>
      <c r="M69105" s="36"/>
      <c r="N69105" s="36"/>
    </row>
    <row r="69106" spans="12:14" x14ac:dyDescent="0.25">
      <c r="L69106" s="36"/>
      <c r="M69106" s="36"/>
      <c r="N69106" s="36"/>
    </row>
    <row r="69107" spans="12:14" x14ac:dyDescent="0.25">
      <c r="L69107" s="36"/>
      <c r="M69107" s="36"/>
      <c r="N69107" s="36"/>
    </row>
    <row r="69108" spans="12:14" x14ac:dyDescent="0.25">
      <c r="L69108" s="36"/>
      <c r="M69108" s="36"/>
      <c r="N69108" s="36"/>
    </row>
    <row r="69109" spans="12:14" x14ac:dyDescent="0.25">
      <c r="L69109" s="36"/>
      <c r="M69109" s="36"/>
      <c r="N69109" s="36"/>
    </row>
    <row r="69110" spans="12:14" x14ac:dyDescent="0.25">
      <c r="L69110" s="36"/>
      <c r="M69110" s="36"/>
      <c r="N69110" s="36"/>
    </row>
    <row r="69111" spans="12:14" x14ac:dyDescent="0.25">
      <c r="L69111" s="36"/>
      <c r="M69111" s="36"/>
      <c r="N69111" s="36"/>
    </row>
    <row r="69112" spans="12:14" x14ac:dyDescent="0.25">
      <c r="L69112" s="36"/>
      <c r="M69112" s="36"/>
      <c r="N69112" s="36"/>
    </row>
    <row r="69113" spans="12:14" x14ac:dyDescent="0.25">
      <c r="L69113" s="36"/>
      <c r="M69113" s="36"/>
      <c r="N69113" s="36"/>
    </row>
    <row r="69114" spans="12:14" x14ac:dyDescent="0.25">
      <c r="L69114" s="36"/>
      <c r="M69114" s="36"/>
      <c r="N69114" s="36"/>
    </row>
    <row r="69115" spans="12:14" x14ac:dyDescent="0.25">
      <c r="L69115" s="36"/>
      <c r="M69115" s="36"/>
      <c r="N69115" s="36"/>
    </row>
    <row r="69116" spans="12:14" x14ac:dyDescent="0.25">
      <c r="L69116" s="36"/>
      <c r="M69116" s="36"/>
      <c r="N69116" s="36"/>
    </row>
    <row r="69117" spans="12:14" x14ac:dyDescent="0.25">
      <c r="L69117" s="36"/>
      <c r="M69117" s="36"/>
      <c r="N69117" s="36"/>
    </row>
    <row r="69118" spans="12:14" x14ac:dyDescent="0.25">
      <c r="L69118" s="36"/>
      <c r="M69118" s="36"/>
      <c r="N69118" s="36"/>
    </row>
    <row r="69119" spans="12:14" x14ac:dyDescent="0.25">
      <c r="L69119" s="36"/>
      <c r="M69119" s="36"/>
      <c r="N69119" s="36"/>
    </row>
    <row r="69120" spans="12:14" x14ac:dyDescent="0.25">
      <c r="L69120" s="36"/>
      <c r="M69120" s="36"/>
      <c r="N69120" s="36"/>
    </row>
    <row r="69121" spans="12:14" x14ac:dyDescent="0.25">
      <c r="L69121" s="36"/>
      <c r="M69121" s="36"/>
      <c r="N69121" s="36"/>
    </row>
    <row r="69122" spans="12:14" x14ac:dyDescent="0.25">
      <c r="L69122" s="36"/>
      <c r="M69122" s="36"/>
      <c r="N69122" s="36"/>
    </row>
    <row r="69123" spans="12:14" x14ac:dyDescent="0.25">
      <c r="L69123" s="36"/>
      <c r="M69123" s="36"/>
      <c r="N69123" s="36"/>
    </row>
    <row r="69124" spans="12:14" x14ac:dyDescent="0.25">
      <c r="L69124" s="36"/>
      <c r="M69124" s="36"/>
      <c r="N69124" s="36"/>
    </row>
    <row r="69125" spans="12:14" x14ac:dyDescent="0.25">
      <c r="L69125" s="36"/>
      <c r="M69125" s="36"/>
      <c r="N69125" s="36"/>
    </row>
    <row r="69126" spans="12:14" x14ac:dyDescent="0.25">
      <c r="L69126" s="36"/>
      <c r="M69126" s="36"/>
      <c r="N69126" s="36"/>
    </row>
    <row r="69127" spans="12:14" x14ac:dyDescent="0.25">
      <c r="L69127" s="36"/>
      <c r="M69127" s="36"/>
      <c r="N69127" s="36"/>
    </row>
    <row r="69128" spans="12:14" x14ac:dyDescent="0.25">
      <c r="L69128" s="36"/>
      <c r="M69128" s="36"/>
      <c r="N69128" s="36"/>
    </row>
    <row r="69129" spans="12:14" x14ac:dyDescent="0.25">
      <c r="L69129" s="36"/>
      <c r="M69129" s="36"/>
      <c r="N69129" s="36"/>
    </row>
    <row r="69130" spans="12:14" x14ac:dyDescent="0.25">
      <c r="L69130" s="36"/>
      <c r="M69130" s="36"/>
      <c r="N69130" s="36"/>
    </row>
    <row r="69131" spans="12:14" x14ac:dyDescent="0.25">
      <c r="L69131" s="36"/>
      <c r="M69131" s="36"/>
      <c r="N69131" s="36"/>
    </row>
    <row r="69132" spans="12:14" x14ac:dyDescent="0.25">
      <c r="L69132" s="36"/>
      <c r="M69132" s="36"/>
      <c r="N69132" s="36"/>
    </row>
    <row r="69133" spans="12:14" x14ac:dyDescent="0.25">
      <c r="L69133" s="36"/>
      <c r="M69133" s="36"/>
      <c r="N69133" s="36"/>
    </row>
    <row r="69134" spans="12:14" x14ac:dyDescent="0.25">
      <c r="L69134" s="36"/>
      <c r="M69134" s="36"/>
      <c r="N69134" s="36"/>
    </row>
    <row r="69135" spans="12:14" x14ac:dyDescent="0.25">
      <c r="L69135" s="36"/>
      <c r="M69135" s="36"/>
      <c r="N69135" s="36"/>
    </row>
    <row r="69136" spans="12:14" x14ac:dyDescent="0.25">
      <c r="L69136" s="36"/>
      <c r="M69136" s="36"/>
      <c r="N69136" s="36"/>
    </row>
    <row r="69137" spans="12:14" x14ac:dyDescent="0.25">
      <c r="L69137" s="36"/>
      <c r="M69137" s="36"/>
      <c r="N69137" s="36"/>
    </row>
    <row r="69138" spans="12:14" x14ac:dyDescent="0.25">
      <c r="L69138" s="36"/>
      <c r="M69138" s="36"/>
      <c r="N69138" s="36"/>
    </row>
    <row r="69139" spans="12:14" x14ac:dyDescent="0.25">
      <c r="L69139" s="36"/>
      <c r="M69139" s="36"/>
      <c r="N69139" s="36"/>
    </row>
    <row r="69140" spans="12:14" x14ac:dyDescent="0.25">
      <c r="L69140" s="36"/>
      <c r="M69140" s="36"/>
      <c r="N69140" s="36"/>
    </row>
    <row r="69141" spans="12:14" x14ac:dyDescent="0.25">
      <c r="L69141" s="36"/>
      <c r="M69141" s="36"/>
      <c r="N69141" s="36"/>
    </row>
    <row r="69142" spans="12:14" x14ac:dyDescent="0.25">
      <c r="L69142" s="36"/>
      <c r="M69142" s="36"/>
      <c r="N69142" s="36"/>
    </row>
    <row r="69143" spans="12:14" x14ac:dyDescent="0.25">
      <c r="L69143" s="36"/>
      <c r="M69143" s="36"/>
      <c r="N69143" s="36"/>
    </row>
    <row r="69144" spans="12:14" x14ac:dyDescent="0.25">
      <c r="L69144" s="36"/>
      <c r="M69144" s="36"/>
      <c r="N69144" s="36"/>
    </row>
    <row r="69145" spans="12:14" x14ac:dyDescent="0.25">
      <c r="L69145" s="36"/>
      <c r="M69145" s="36"/>
      <c r="N69145" s="36"/>
    </row>
    <row r="69146" spans="12:14" x14ac:dyDescent="0.25">
      <c r="L69146" s="36"/>
      <c r="M69146" s="36"/>
      <c r="N69146" s="36"/>
    </row>
    <row r="69147" spans="12:14" x14ac:dyDescent="0.25">
      <c r="L69147" s="36"/>
      <c r="M69147" s="36"/>
      <c r="N69147" s="36"/>
    </row>
    <row r="69148" spans="12:14" x14ac:dyDescent="0.25">
      <c r="L69148" s="36"/>
      <c r="M69148" s="36"/>
      <c r="N69148" s="36"/>
    </row>
    <row r="69149" spans="12:14" x14ac:dyDescent="0.25">
      <c r="L69149" s="36"/>
      <c r="M69149" s="36"/>
      <c r="N69149" s="36"/>
    </row>
    <row r="69150" spans="12:14" x14ac:dyDescent="0.25">
      <c r="L69150" s="36"/>
      <c r="M69150" s="36"/>
      <c r="N69150" s="36"/>
    </row>
    <row r="69151" spans="12:14" x14ac:dyDescent="0.25">
      <c r="L69151" s="36"/>
      <c r="M69151" s="36"/>
      <c r="N69151" s="36"/>
    </row>
    <row r="69152" spans="12:14" x14ac:dyDescent="0.25">
      <c r="L69152" s="36"/>
      <c r="M69152" s="36"/>
      <c r="N69152" s="36"/>
    </row>
    <row r="69153" spans="12:14" x14ac:dyDescent="0.25">
      <c r="L69153" s="36"/>
      <c r="M69153" s="36"/>
      <c r="N69153" s="36"/>
    </row>
    <row r="69154" spans="12:14" x14ac:dyDescent="0.25">
      <c r="L69154" s="36"/>
      <c r="M69154" s="36"/>
      <c r="N69154" s="36"/>
    </row>
    <row r="69155" spans="12:14" x14ac:dyDescent="0.25">
      <c r="L69155" s="36"/>
      <c r="M69155" s="36"/>
      <c r="N69155" s="36"/>
    </row>
    <row r="69156" spans="12:14" x14ac:dyDescent="0.25">
      <c r="L69156" s="36"/>
      <c r="M69156" s="36"/>
      <c r="N69156" s="36"/>
    </row>
    <row r="69157" spans="12:14" x14ac:dyDescent="0.25">
      <c r="L69157" s="36"/>
      <c r="M69157" s="36"/>
      <c r="N69157" s="36"/>
    </row>
    <row r="69158" spans="12:14" x14ac:dyDescent="0.25">
      <c r="L69158" s="36"/>
      <c r="M69158" s="36"/>
      <c r="N69158" s="36"/>
    </row>
    <row r="69159" spans="12:14" x14ac:dyDescent="0.25">
      <c r="L69159" s="36"/>
      <c r="M69159" s="36"/>
      <c r="N69159" s="36"/>
    </row>
    <row r="69160" spans="12:14" x14ac:dyDescent="0.25">
      <c r="L69160" s="36"/>
      <c r="M69160" s="36"/>
      <c r="N69160" s="36"/>
    </row>
    <row r="69161" spans="12:14" x14ac:dyDescent="0.25">
      <c r="L69161" s="36"/>
      <c r="M69161" s="36"/>
      <c r="N69161" s="36"/>
    </row>
    <row r="69162" spans="12:14" x14ac:dyDescent="0.25">
      <c r="L69162" s="36"/>
      <c r="M69162" s="36"/>
      <c r="N69162" s="36"/>
    </row>
    <row r="69163" spans="12:14" x14ac:dyDescent="0.25">
      <c r="L69163" s="36"/>
      <c r="M69163" s="36"/>
      <c r="N69163" s="36"/>
    </row>
    <row r="69164" spans="12:14" x14ac:dyDescent="0.25">
      <c r="L69164" s="36"/>
      <c r="M69164" s="36"/>
      <c r="N69164" s="36"/>
    </row>
    <row r="69165" spans="12:14" x14ac:dyDescent="0.25">
      <c r="L69165" s="36"/>
      <c r="M69165" s="36"/>
      <c r="N69165" s="36"/>
    </row>
    <row r="69166" spans="12:14" x14ac:dyDescent="0.25">
      <c r="L69166" s="36"/>
      <c r="M69166" s="36"/>
      <c r="N69166" s="36"/>
    </row>
    <row r="69167" spans="12:14" x14ac:dyDescent="0.25">
      <c r="L69167" s="36"/>
      <c r="M69167" s="36"/>
      <c r="N69167" s="36"/>
    </row>
    <row r="69168" spans="12:14" x14ac:dyDescent="0.25">
      <c r="L69168" s="36"/>
      <c r="M69168" s="36"/>
      <c r="N69168" s="36"/>
    </row>
    <row r="69169" spans="12:14" x14ac:dyDescent="0.25">
      <c r="L69169" s="36"/>
      <c r="M69169" s="36"/>
      <c r="N69169" s="36"/>
    </row>
    <row r="69170" spans="12:14" x14ac:dyDescent="0.25">
      <c r="L69170" s="36"/>
      <c r="M69170" s="36"/>
      <c r="N69170" s="36"/>
    </row>
    <row r="69171" spans="12:14" x14ac:dyDescent="0.25">
      <c r="L69171" s="36"/>
      <c r="M69171" s="36"/>
      <c r="N69171" s="36"/>
    </row>
    <row r="69172" spans="12:14" x14ac:dyDescent="0.25">
      <c r="L69172" s="36"/>
      <c r="M69172" s="36"/>
      <c r="N69172" s="36"/>
    </row>
    <row r="69173" spans="12:14" x14ac:dyDescent="0.25">
      <c r="L69173" s="36"/>
      <c r="M69173" s="36"/>
      <c r="N69173" s="36"/>
    </row>
    <row r="69174" spans="12:14" x14ac:dyDescent="0.25">
      <c r="L69174" s="36"/>
      <c r="M69174" s="36"/>
      <c r="N69174" s="36"/>
    </row>
    <row r="69175" spans="12:14" x14ac:dyDescent="0.25">
      <c r="L69175" s="36"/>
      <c r="M69175" s="36"/>
      <c r="N69175" s="36"/>
    </row>
    <row r="69176" spans="12:14" x14ac:dyDescent="0.25">
      <c r="L69176" s="36"/>
      <c r="M69176" s="36"/>
      <c r="N69176" s="36"/>
    </row>
    <row r="69177" spans="12:14" x14ac:dyDescent="0.25">
      <c r="L69177" s="36"/>
      <c r="M69177" s="36"/>
      <c r="N69177" s="36"/>
    </row>
    <row r="69178" spans="12:14" x14ac:dyDescent="0.25">
      <c r="L69178" s="36"/>
      <c r="M69178" s="36"/>
      <c r="N69178" s="36"/>
    </row>
    <row r="69179" spans="12:14" x14ac:dyDescent="0.25">
      <c r="L69179" s="36"/>
      <c r="M69179" s="36"/>
      <c r="N69179" s="36"/>
    </row>
    <row r="69180" spans="12:14" x14ac:dyDescent="0.25">
      <c r="L69180" s="36"/>
      <c r="M69180" s="36"/>
      <c r="N69180" s="36"/>
    </row>
    <row r="69181" spans="12:14" x14ac:dyDescent="0.25">
      <c r="L69181" s="36"/>
      <c r="M69181" s="36"/>
      <c r="N69181" s="36"/>
    </row>
    <row r="69182" spans="12:14" x14ac:dyDescent="0.25">
      <c r="L69182" s="36"/>
      <c r="M69182" s="36"/>
      <c r="N69182" s="36"/>
    </row>
    <row r="69183" spans="12:14" x14ac:dyDescent="0.25">
      <c r="L69183" s="36"/>
      <c r="M69183" s="36"/>
      <c r="N69183" s="36"/>
    </row>
    <row r="69184" spans="12:14" x14ac:dyDescent="0.25">
      <c r="L69184" s="36"/>
      <c r="M69184" s="36"/>
      <c r="N69184" s="36"/>
    </row>
    <row r="69185" spans="12:14" x14ac:dyDescent="0.25">
      <c r="L69185" s="36"/>
      <c r="M69185" s="36"/>
      <c r="N69185" s="36"/>
    </row>
    <row r="69186" spans="12:14" x14ac:dyDescent="0.25">
      <c r="L69186" s="36"/>
      <c r="M69186" s="36"/>
      <c r="N69186" s="36"/>
    </row>
    <row r="69187" spans="12:14" x14ac:dyDescent="0.25">
      <c r="L69187" s="36"/>
      <c r="M69187" s="36"/>
      <c r="N69187" s="36"/>
    </row>
    <row r="69188" spans="12:14" x14ac:dyDescent="0.25">
      <c r="L69188" s="36"/>
      <c r="M69188" s="36"/>
      <c r="N69188" s="36"/>
    </row>
    <row r="69189" spans="12:14" x14ac:dyDescent="0.25">
      <c r="L69189" s="36"/>
      <c r="M69189" s="36"/>
      <c r="N69189" s="36"/>
    </row>
    <row r="69190" spans="12:14" x14ac:dyDescent="0.25">
      <c r="L69190" s="36"/>
      <c r="M69190" s="36"/>
      <c r="N69190" s="36"/>
    </row>
    <row r="69191" spans="12:14" x14ac:dyDescent="0.25">
      <c r="L69191" s="36"/>
      <c r="M69191" s="36"/>
      <c r="N69191" s="36"/>
    </row>
    <row r="69192" spans="12:14" x14ac:dyDescent="0.25">
      <c r="L69192" s="36"/>
      <c r="M69192" s="36"/>
      <c r="N69192" s="36"/>
    </row>
    <row r="69193" spans="12:14" x14ac:dyDescent="0.25">
      <c r="L69193" s="36"/>
      <c r="M69193" s="36"/>
      <c r="N69193" s="36"/>
    </row>
    <row r="69194" spans="12:14" x14ac:dyDescent="0.25">
      <c r="L69194" s="36"/>
      <c r="M69194" s="36"/>
      <c r="N69194" s="36"/>
    </row>
    <row r="69195" spans="12:14" x14ac:dyDescent="0.25">
      <c r="L69195" s="36"/>
      <c r="M69195" s="36"/>
      <c r="N69195" s="36"/>
    </row>
    <row r="69196" spans="12:14" x14ac:dyDescent="0.25">
      <c r="L69196" s="36"/>
      <c r="M69196" s="36"/>
      <c r="N69196" s="36"/>
    </row>
    <row r="69197" spans="12:14" x14ac:dyDescent="0.25">
      <c r="L69197" s="36"/>
      <c r="M69197" s="36"/>
      <c r="N69197" s="36"/>
    </row>
    <row r="69198" spans="12:14" x14ac:dyDescent="0.25">
      <c r="L69198" s="36"/>
      <c r="M69198" s="36"/>
      <c r="N69198" s="36"/>
    </row>
    <row r="69199" spans="12:14" x14ac:dyDescent="0.25">
      <c r="L69199" s="36"/>
      <c r="M69199" s="36"/>
      <c r="N69199" s="36"/>
    </row>
    <row r="69200" spans="12:14" x14ac:dyDescent="0.25">
      <c r="L69200" s="36"/>
      <c r="M69200" s="36"/>
      <c r="N69200" s="36"/>
    </row>
    <row r="69201" spans="12:14" x14ac:dyDescent="0.25">
      <c r="L69201" s="36"/>
      <c r="M69201" s="36"/>
      <c r="N69201" s="36"/>
    </row>
    <row r="69202" spans="12:14" x14ac:dyDescent="0.25">
      <c r="L69202" s="36"/>
      <c r="M69202" s="36"/>
      <c r="N69202" s="36"/>
    </row>
    <row r="69203" spans="12:14" x14ac:dyDescent="0.25">
      <c r="L69203" s="36"/>
      <c r="M69203" s="36"/>
      <c r="N69203" s="36"/>
    </row>
    <row r="69204" spans="12:14" x14ac:dyDescent="0.25">
      <c r="L69204" s="36"/>
      <c r="M69204" s="36"/>
      <c r="N69204" s="36"/>
    </row>
    <row r="69205" spans="12:14" x14ac:dyDescent="0.25">
      <c r="L69205" s="36"/>
      <c r="M69205" s="36"/>
      <c r="N69205" s="36"/>
    </row>
    <row r="69206" spans="12:14" x14ac:dyDescent="0.25">
      <c r="L69206" s="36"/>
      <c r="M69206" s="36"/>
      <c r="N69206" s="36"/>
    </row>
    <row r="69207" spans="12:14" x14ac:dyDescent="0.25">
      <c r="L69207" s="36"/>
      <c r="M69207" s="36"/>
      <c r="N69207" s="36"/>
    </row>
    <row r="69208" spans="12:14" x14ac:dyDescent="0.25">
      <c r="L69208" s="36"/>
      <c r="M69208" s="36"/>
      <c r="N69208" s="36"/>
    </row>
    <row r="69209" spans="12:14" x14ac:dyDescent="0.25">
      <c r="L69209" s="36"/>
      <c r="M69209" s="36"/>
      <c r="N69209" s="36"/>
    </row>
    <row r="69210" spans="12:14" x14ac:dyDescent="0.25">
      <c r="L69210" s="36"/>
      <c r="M69210" s="36"/>
      <c r="N69210" s="36"/>
    </row>
    <row r="69211" spans="12:14" x14ac:dyDescent="0.25">
      <c r="L69211" s="36"/>
      <c r="M69211" s="36"/>
      <c r="N69211" s="36"/>
    </row>
    <row r="69212" spans="12:14" x14ac:dyDescent="0.25">
      <c r="L69212" s="36"/>
      <c r="M69212" s="36"/>
      <c r="N69212" s="36"/>
    </row>
    <row r="69213" spans="12:14" x14ac:dyDescent="0.25">
      <c r="L69213" s="36"/>
      <c r="M69213" s="36"/>
      <c r="N69213" s="36"/>
    </row>
    <row r="69214" spans="12:14" x14ac:dyDescent="0.25">
      <c r="L69214" s="36"/>
      <c r="M69214" s="36"/>
      <c r="N69214" s="36"/>
    </row>
    <row r="69215" spans="12:14" x14ac:dyDescent="0.25">
      <c r="L69215" s="36"/>
      <c r="M69215" s="36"/>
      <c r="N69215" s="36"/>
    </row>
    <row r="69216" spans="12:14" x14ac:dyDescent="0.25">
      <c r="L69216" s="36"/>
      <c r="M69216" s="36"/>
      <c r="N69216" s="36"/>
    </row>
    <row r="69217" spans="12:14" x14ac:dyDescent="0.25">
      <c r="L69217" s="36"/>
      <c r="M69217" s="36"/>
      <c r="N69217" s="36"/>
    </row>
    <row r="69218" spans="12:14" x14ac:dyDescent="0.25">
      <c r="L69218" s="36"/>
      <c r="M69218" s="36"/>
      <c r="N69218" s="36"/>
    </row>
    <row r="69219" spans="12:14" x14ac:dyDescent="0.25">
      <c r="L69219" s="36"/>
      <c r="M69219" s="36"/>
      <c r="N69219" s="36"/>
    </row>
    <row r="69220" spans="12:14" x14ac:dyDescent="0.25">
      <c r="L69220" s="36"/>
      <c r="M69220" s="36"/>
      <c r="N69220" s="36"/>
    </row>
    <row r="69221" spans="12:14" x14ac:dyDescent="0.25">
      <c r="L69221" s="36"/>
      <c r="M69221" s="36"/>
      <c r="N69221" s="36"/>
    </row>
    <row r="69222" spans="12:14" x14ac:dyDescent="0.25">
      <c r="L69222" s="36"/>
      <c r="M69222" s="36"/>
      <c r="N69222" s="36"/>
    </row>
    <row r="69223" spans="12:14" x14ac:dyDescent="0.25">
      <c r="L69223" s="36"/>
      <c r="M69223" s="36"/>
      <c r="N69223" s="36"/>
    </row>
    <row r="69224" spans="12:14" x14ac:dyDescent="0.25">
      <c r="L69224" s="36"/>
      <c r="M69224" s="36"/>
      <c r="N69224" s="36"/>
    </row>
    <row r="69225" spans="12:14" x14ac:dyDescent="0.25">
      <c r="L69225" s="36"/>
      <c r="M69225" s="36"/>
      <c r="N69225" s="36"/>
    </row>
    <row r="69226" spans="12:14" x14ac:dyDescent="0.25">
      <c r="L69226" s="36"/>
      <c r="M69226" s="36"/>
      <c r="N69226" s="36"/>
    </row>
    <row r="69227" spans="12:14" x14ac:dyDescent="0.25">
      <c r="L69227" s="36"/>
      <c r="M69227" s="36"/>
      <c r="N69227" s="36"/>
    </row>
    <row r="69228" spans="12:14" x14ac:dyDescent="0.25">
      <c r="L69228" s="36"/>
      <c r="M69228" s="36"/>
      <c r="N69228" s="36"/>
    </row>
    <row r="69229" spans="12:14" x14ac:dyDescent="0.25">
      <c r="L69229" s="36"/>
      <c r="M69229" s="36"/>
      <c r="N69229" s="36"/>
    </row>
    <row r="69230" spans="12:14" x14ac:dyDescent="0.25">
      <c r="L69230" s="36"/>
      <c r="M69230" s="36"/>
      <c r="N69230" s="36"/>
    </row>
    <row r="69231" spans="12:14" x14ac:dyDescent="0.25">
      <c r="L69231" s="36"/>
      <c r="M69231" s="36"/>
      <c r="N69231" s="36"/>
    </row>
    <row r="69232" spans="12:14" x14ac:dyDescent="0.25">
      <c r="L69232" s="36"/>
      <c r="M69232" s="36"/>
      <c r="N69232" s="36"/>
    </row>
    <row r="69233" spans="12:14" x14ac:dyDescent="0.25">
      <c r="L69233" s="36"/>
      <c r="M69233" s="36"/>
      <c r="N69233" s="36"/>
    </row>
    <row r="69234" spans="12:14" x14ac:dyDescent="0.25">
      <c r="L69234" s="36"/>
      <c r="M69234" s="36"/>
      <c r="N69234" s="36"/>
    </row>
    <row r="69235" spans="12:14" x14ac:dyDescent="0.25">
      <c r="L69235" s="36"/>
      <c r="M69235" s="36"/>
      <c r="N69235" s="36"/>
    </row>
    <row r="69236" spans="12:14" x14ac:dyDescent="0.25">
      <c r="L69236" s="36"/>
      <c r="M69236" s="36"/>
      <c r="N69236" s="36"/>
    </row>
    <row r="69237" spans="12:14" x14ac:dyDescent="0.25">
      <c r="L69237" s="36"/>
      <c r="M69237" s="36"/>
      <c r="N69237" s="36"/>
    </row>
    <row r="69238" spans="12:14" x14ac:dyDescent="0.25">
      <c r="L69238" s="36"/>
      <c r="M69238" s="36"/>
      <c r="N69238" s="36"/>
    </row>
    <row r="69239" spans="12:14" x14ac:dyDescent="0.25">
      <c r="L69239" s="36"/>
      <c r="M69239" s="36"/>
      <c r="N69239" s="36"/>
    </row>
    <row r="69240" spans="12:14" x14ac:dyDescent="0.25">
      <c r="L69240" s="36"/>
      <c r="M69240" s="36"/>
      <c r="N69240" s="36"/>
    </row>
    <row r="69241" spans="12:14" x14ac:dyDescent="0.25">
      <c r="L69241" s="36"/>
      <c r="M69241" s="36"/>
      <c r="N69241" s="36"/>
    </row>
    <row r="69242" spans="12:14" x14ac:dyDescent="0.25">
      <c r="L69242" s="36"/>
      <c r="M69242" s="36"/>
      <c r="N69242" s="36"/>
    </row>
    <row r="69243" spans="12:14" x14ac:dyDescent="0.25">
      <c r="L69243" s="36"/>
      <c r="M69243" s="36"/>
      <c r="N69243" s="36"/>
    </row>
    <row r="69244" spans="12:14" x14ac:dyDescent="0.25">
      <c r="L69244" s="36"/>
      <c r="M69244" s="36"/>
      <c r="N69244" s="36"/>
    </row>
    <row r="69245" spans="12:14" x14ac:dyDescent="0.25">
      <c r="L69245" s="36"/>
      <c r="M69245" s="36"/>
      <c r="N69245" s="36"/>
    </row>
    <row r="69246" spans="12:14" x14ac:dyDescent="0.25">
      <c r="L69246" s="36"/>
      <c r="M69246" s="36"/>
      <c r="N69246" s="36"/>
    </row>
    <row r="69247" spans="12:14" x14ac:dyDescent="0.25">
      <c r="L69247" s="36"/>
      <c r="M69247" s="36"/>
      <c r="N69247" s="36"/>
    </row>
    <row r="69248" spans="12:14" x14ac:dyDescent="0.25">
      <c r="L69248" s="36"/>
      <c r="M69248" s="36"/>
      <c r="N69248" s="36"/>
    </row>
    <row r="69249" spans="12:14" x14ac:dyDescent="0.25">
      <c r="L69249" s="36"/>
      <c r="M69249" s="36"/>
      <c r="N69249" s="36"/>
    </row>
    <row r="69250" spans="12:14" x14ac:dyDescent="0.25">
      <c r="L69250" s="36"/>
      <c r="M69250" s="36"/>
      <c r="N69250" s="36"/>
    </row>
    <row r="69251" spans="12:14" x14ac:dyDescent="0.25">
      <c r="L69251" s="36"/>
      <c r="M69251" s="36"/>
      <c r="N69251" s="36"/>
    </row>
    <row r="69252" spans="12:14" x14ac:dyDescent="0.25">
      <c r="L69252" s="36"/>
      <c r="M69252" s="36"/>
      <c r="N69252" s="36"/>
    </row>
    <row r="69253" spans="12:14" x14ac:dyDescent="0.25">
      <c r="L69253" s="36"/>
      <c r="M69253" s="36"/>
      <c r="N69253" s="36"/>
    </row>
    <row r="69254" spans="12:14" x14ac:dyDescent="0.25">
      <c r="L69254" s="36"/>
      <c r="M69254" s="36"/>
      <c r="N69254" s="36"/>
    </row>
    <row r="69255" spans="12:14" x14ac:dyDescent="0.25">
      <c r="L69255" s="36"/>
      <c r="M69255" s="36"/>
      <c r="N69255" s="36"/>
    </row>
    <row r="69256" spans="12:14" x14ac:dyDescent="0.25">
      <c r="L69256" s="36"/>
      <c r="M69256" s="36"/>
      <c r="N69256" s="36"/>
    </row>
    <row r="69257" spans="12:14" x14ac:dyDescent="0.25">
      <c r="L69257" s="36"/>
      <c r="M69257" s="36"/>
      <c r="N69257" s="36"/>
    </row>
    <row r="69258" spans="12:14" x14ac:dyDescent="0.25">
      <c r="L69258" s="36"/>
      <c r="M69258" s="36"/>
      <c r="N69258" s="36"/>
    </row>
    <row r="69259" spans="12:14" x14ac:dyDescent="0.25">
      <c r="L69259" s="36"/>
      <c r="M69259" s="36"/>
      <c r="N69259" s="36"/>
    </row>
    <row r="69260" spans="12:14" x14ac:dyDescent="0.25">
      <c r="L69260" s="36"/>
      <c r="M69260" s="36"/>
      <c r="N69260" s="36"/>
    </row>
    <row r="69261" spans="12:14" x14ac:dyDescent="0.25">
      <c r="L69261" s="36"/>
      <c r="M69261" s="36"/>
      <c r="N69261" s="36"/>
    </row>
    <row r="69262" spans="12:14" x14ac:dyDescent="0.25">
      <c r="L69262" s="36"/>
      <c r="M69262" s="36"/>
      <c r="N69262" s="36"/>
    </row>
    <row r="69263" spans="12:14" x14ac:dyDescent="0.25">
      <c r="L69263" s="36"/>
      <c r="M69263" s="36"/>
      <c r="N69263" s="36"/>
    </row>
    <row r="69264" spans="12:14" x14ac:dyDescent="0.25">
      <c r="L69264" s="36"/>
      <c r="M69264" s="36"/>
      <c r="N69264" s="36"/>
    </row>
    <row r="69265" spans="12:14" x14ac:dyDescent="0.25">
      <c r="L69265" s="36"/>
      <c r="M69265" s="36"/>
      <c r="N69265" s="36"/>
    </row>
    <row r="69266" spans="12:14" x14ac:dyDescent="0.25">
      <c r="L69266" s="36"/>
      <c r="M69266" s="36"/>
      <c r="N69266" s="36"/>
    </row>
    <row r="69267" spans="12:14" x14ac:dyDescent="0.25">
      <c r="L69267" s="36"/>
      <c r="M69267" s="36"/>
      <c r="N69267" s="36"/>
    </row>
    <row r="69268" spans="12:14" x14ac:dyDescent="0.25">
      <c r="L69268" s="36"/>
      <c r="M69268" s="36"/>
      <c r="N69268" s="36"/>
    </row>
    <row r="69269" spans="12:14" x14ac:dyDescent="0.25">
      <c r="L69269" s="36"/>
      <c r="M69269" s="36"/>
      <c r="N69269" s="36"/>
    </row>
    <row r="69270" spans="12:14" x14ac:dyDescent="0.25">
      <c r="L69270" s="36"/>
      <c r="M69270" s="36"/>
      <c r="N69270" s="36"/>
    </row>
    <row r="69271" spans="12:14" x14ac:dyDescent="0.25">
      <c r="L69271" s="36"/>
      <c r="M69271" s="36"/>
      <c r="N69271" s="36"/>
    </row>
    <row r="69272" spans="12:14" x14ac:dyDescent="0.25">
      <c r="L69272" s="36"/>
      <c r="M69272" s="36"/>
      <c r="N69272" s="36"/>
    </row>
    <row r="69273" spans="12:14" x14ac:dyDescent="0.25">
      <c r="L69273" s="36"/>
      <c r="M69273" s="36"/>
      <c r="N69273" s="36"/>
    </row>
    <row r="69274" spans="12:14" x14ac:dyDescent="0.25">
      <c r="L69274" s="36"/>
      <c r="M69274" s="36"/>
      <c r="N69274" s="36"/>
    </row>
    <row r="69275" spans="12:14" x14ac:dyDescent="0.25">
      <c r="L69275" s="36"/>
      <c r="M69275" s="36"/>
      <c r="N69275" s="36"/>
    </row>
    <row r="69276" spans="12:14" x14ac:dyDescent="0.25">
      <c r="L69276" s="36"/>
      <c r="M69276" s="36"/>
      <c r="N69276" s="36"/>
    </row>
    <row r="69277" spans="12:14" x14ac:dyDescent="0.25">
      <c r="L69277" s="36"/>
      <c r="M69277" s="36"/>
      <c r="N69277" s="36"/>
    </row>
    <row r="69278" spans="12:14" x14ac:dyDescent="0.25">
      <c r="L69278" s="36"/>
      <c r="M69278" s="36"/>
      <c r="N69278" s="36"/>
    </row>
    <row r="69279" spans="12:14" x14ac:dyDescent="0.25">
      <c r="L69279" s="36"/>
      <c r="M69279" s="36"/>
      <c r="N69279" s="36"/>
    </row>
    <row r="69280" spans="12:14" x14ac:dyDescent="0.25">
      <c r="L69280" s="36"/>
      <c r="M69280" s="36"/>
      <c r="N69280" s="36"/>
    </row>
    <row r="69281" spans="12:14" x14ac:dyDescent="0.25">
      <c r="L69281" s="36"/>
      <c r="M69281" s="36"/>
      <c r="N69281" s="36"/>
    </row>
    <row r="69282" spans="12:14" x14ac:dyDescent="0.25">
      <c r="L69282" s="36"/>
      <c r="M69282" s="36"/>
      <c r="N69282" s="36"/>
    </row>
    <row r="69283" spans="12:14" x14ac:dyDescent="0.25">
      <c r="L69283" s="36"/>
      <c r="M69283" s="36"/>
      <c r="N69283" s="36"/>
    </row>
    <row r="69284" spans="12:14" x14ac:dyDescent="0.25">
      <c r="L69284" s="36"/>
      <c r="M69284" s="36"/>
      <c r="N69284" s="36"/>
    </row>
    <row r="69285" spans="12:14" x14ac:dyDescent="0.25">
      <c r="L69285" s="36"/>
      <c r="M69285" s="36"/>
      <c r="N69285" s="36"/>
    </row>
    <row r="69286" spans="12:14" x14ac:dyDescent="0.25">
      <c r="L69286" s="36"/>
      <c r="M69286" s="36"/>
      <c r="N69286" s="36"/>
    </row>
    <row r="69287" spans="12:14" x14ac:dyDescent="0.25">
      <c r="L69287" s="36"/>
      <c r="M69287" s="36"/>
      <c r="N69287" s="36"/>
    </row>
    <row r="69288" spans="12:14" x14ac:dyDescent="0.25">
      <c r="L69288" s="36"/>
      <c r="M69288" s="36"/>
      <c r="N69288" s="36"/>
    </row>
    <row r="69289" spans="12:14" x14ac:dyDescent="0.25">
      <c r="L69289" s="36"/>
      <c r="M69289" s="36"/>
      <c r="N69289" s="36"/>
    </row>
    <row r="69290" spans="12:14" x14ac:dyDescent="0.25">
      <c r="L69290" s="36"/>
      <c r="M69290" s="36"/>
      <c r="N69290" s="36"/>
    </row>
    <row r="69291" spans="12:14" x14ac:dyDescent="0.25">
      <c r="L69291" s="36"/>
      <c r="M69291" s="36"/>
      <c r="N69291" s="36"/>
    </row>
    <row r="69292" spans="12:14" x14ac:dyDescent="0.25">
      <c r="L69292" s="36"/>
      <c r="M69292" s="36"/>
      <c r="N69292" s="36"/>
    </row>
    <row r="69293" spans="12:14" x14ac:dyDescent="0.25">
      <c r="L69293" s="36"/>
      <c r="M69293" s="36"/>
      <c r="N69293" s="36"/>
    </row>
    <row r="69294" spans="12:14" x14ac:dyDescent="0.25">
      <c r="L69294" s="36"/>
      <c r="M69294" s="36"/>
      <c r="N69294" s="36"/>
    </row>
    <row r="69295" spans="12:14" x14ac:dyDescent="0.25">
      <c r="L69295" s="36"/>
      <c r="M69295" s="36"/>
      <c r="N69295" s="36"/>
    </row>
    <row r="69296" spans="12:14" x14ac:dyDescent="0.25">
      <c r="L69296" s="36"/>
      <c r="M69296" s="36"/>
      <c r="N69296" s="36"/>
    </row>
    <row r="69297" spans="12:14" x14ac:dyDescent="0.25">
      <c r="L69297" s="36"/>
      <c r="M69297" s="36"/>
      <c r="N69297" s="36"/>
    </row>
    <row r="69298" spans="12:14" x14ac:dyDescent="0.25">
      <c r="L69298" s="36"/>
      <c r="M69298" s="36"/>
      <c r="N69298" s="36"/>
    </row>
    <row r="69299" spans="12:14" x14ac:dyDescent="0.25">
      <c r="L69299" s="36"/>
      <c r="M69299" s="36"/>
      <c r="N69299" s="36"/>
    </row>
    <row r="69300" spans="12:14" x14ac:dyDescent="0.25">
      <c r="L69300" s="36"/>
      <c r="M69300" s="36"/>
      <c r="N69300" s="36"/>
    </row>
    <row r="69301" spans="12:14" x14ac:dyDescent="0.25">
      <c r="L69301" s="36"/>
      <c r="M69301" s="36"/>
      <c r="N69301" s="36"/>
    </row>
    <row r="69302" spans="12:14" x14ac:dyDescent="0.25">
      <c r="L69302" s="36"/>
      <c r="M69302" s="36"/>
      <c r="N69302" s="36"/>
    </row>
    <row r="69303" spans="12:14" x14ac:dyDescent="0.25">
      <c r="L69303" s="36"/>
      <c r="M69303" s="36"/>
      <c r="N69303" s="36"/>
    </row>
    <row r="69304" spans="12:14" x14ac:dyDescent="0.25">
      <c r="L69304" s="36"/>
      <c r="M69304" s="36"/>
      <c r="N69304" s="36"/>
    </row>
    <row r="69305" spans="12:14" x14ac:dyDescent="0.25">
      <c r="L69305" s="36"/>
      <c r="M69305" s="36"/>
      <c r="N69305" s="36"/>
    </row>
    <row r="69306" spans="12:14" x14ac:dyDescent="0.25">
      <c r="L69306" s="36"/>
      <c r="M69306" s="36"/>
      <c r="N69306" s="36"/>
    </row>
    <row r="69307" spans="12:14" x14ac:dyDescent="0.25">
      <c r="L69307" s="36"/>
      <c r="M69307" s="36"/>
      <c r="N69307" s="36"/>
    </row>
    <row r="69308" spans="12:14" x14ac:dyDescent="0.25">
      <c r="L69308" s="36"/>
      <c r="M69308" s="36"/>
      <c r="N69308" s="36"/>
    </row>
    <row r="69309" spans="12:14" x14ac:dyDescent="0.25">
      <c r="L69309" s="36"/>
      <c r="M69309" s="36"/>
      <c r="N69309" s="36"/>
    </row>
    <row r="69310" spans="12:14" x14ac:dyDescent="0.25">
      <c r="L69310" s="36"/>
      <c r="M69310" s="36"/>
      <c r="N69310" s="36"/>
    </row>
    <row r="69311" spans="12:14" x14ac:dyDescent="0.25">
      <c r="L69311" s="36"/>
      <c r="M69311" s="36"/>
      <c r="N69311" s="36"/>
    </row>
    <row r="69312" spans="12:14" x14ac:dyDescent="0.25">
      <c r="L69312" s="36"/>
      <c r="M69312" s="36"/>
      <c r="N69312" s="36"/>
    </row>
    <row r="69313" spans="12:14" x14ac:dyDescent="0.25">
      <c r="L69313" s="36"/>
      <c r="M69313" s="36"/>
      <c r="N69313" s="36"/>
    </row>
    <row r="69314" spans="12:14" x14ac:dyDescent="0.25">
      <c r="L69314" s="36"/>
      <c r="M69314" s="36"/>
      <c r="N69314" s="36"/>
    </row>
    <row r="69315" spans="12:14" x14ac:dyDescent="0.25">
      <c r="L69315" s="36"/>
      <c r="M69315" s="36"/>
      <c r="N69315" s="36"/>
    </row>
    <row r="69316" spans="12:14" x14ac:dyDescent="0.25">
      <c r="L69316" s="36"/>
      <c r="M69316" s="36"/>
      <c r="N69316" s="36"/>
    </row>
    <row r="69317" spans="12:14" x14ac:dyDescent="0.25">
      <c r="L69317" s="36"/>
      <c r="M69317" s="36"/>
      <c r="N69317" s="36"/>
    </row>
    <row r="69318" spans="12:14" x14ac:dyDescent="0.25">
      <c r="L69318" s="36"/>
      <c r="M69318" s="36"/>
      <c r="N69318" s="36"/>
    </row>
    <row r="69319" spans="12:14" x14ac:dyDescent="0.25">
      <c r="L69319" s="36"/>
      <c r="M69319" s="36"/>
      <c r="N69319" s="36"/>
    </row>
    <row r="69320" spans="12:14" x14ac:dyDescent="0.25">
      <c r="L69320" s="36"/>
      <c r="M69320" s="36"/>
      <c r="N69320" s="36"/>
    </row>
    <row r="69321" spans="12:14" x14ac:dyDescent="0.25">
      <c r="L69321" s="36"/>
      <c r="M69321" s="36"/>
      <c r="N69321" s="36"/>
    </row>
    <row r="69322" spans="12:14" x14ac:dyDescent="0.25">
      <c r="L69322" s="36"/>
      <c r="M69322" s="36"/>
      <c r="N69322" s="36"/>
    </row>
    <row r="69323" spans="12:14" x14ac:dyDescent="0.25">
      <c r="L69323" s="36"/>
      <c r="M69323" s="36"/>
      <c r="N69323" s="36"/>
    </row>
    <row r="69324" spans="12:14" x14ac:dyDescent="0.25">
      <c r="L69324" s="36"/>
      <c r="M69324" s="36"/>
      <c r="N69324" s="36"/>
    </row>
    <row r="69325" spans="12:14" x14ac:dyDescent="0.25">
      <c r="L69325" s="36"/>
      <c r="M69325" s="36"/>
      <c r="N69325" s="36"/>
    </row>
    <row r="69326" spans="12:14" x14ac:dyDescent="0.25">
      <c r="L69326" s="36"/>
      <c r="M69326" s="36"/>
      <c r="N69326" s="36"/>
    </row>
    <row r="69327" spans="12:14" x14ac:dyDescent="0.25">
      <c r="L69327" s="36"/>
      <c r="M69327" s="36"/>
      <c r="N69327" s="36"/>
    </row>
    <row r="69328" spans="12:14" x14ac:dyDescent="0.25">
      <c r="L69328" s="36"/>
      <c r="M69328" s="36"/>
      <c r="N69328" s="36"/>
    </row>
    <row r="69329" spans="12:14" x14ac:dyDescent="0.25">
      <c r="L69329" s="36"/>
      <c r="M69329" s="36"/>
      <c r="N69329" s="36"/>
    </row>
    <row r="69330" spans="12:14" x14ac:dyDescent="0.25">
      <c r="L69330" s="36"/>
      <c r="M69330" s="36"/>
      <c r="N69330" s="36"/>
    </row>
    <row r="69331" spans="12:14" x14ac:dyDescent="0.25">
      <c r="L69331" s="36"/>
      <c r="M69331" s="36"/>
      <c r="N69331" s="36"/>
    </row>
    <row r="69332" spans="12:14" x14ac:dyDescent="0.25">
      <c r="L69332" s="36"/>
      <c r="M69332" s="36"/>
      <c r="N69332" s="36"/>
    </row>
    <row r="69333" spans="12:14" x14ac:dyDescent="0.25">
      <c r="L69333" s="36"/>
      <c r="M69333" s="36"/>
      <c r="N69333" s="36"/>
    </row>
    <row r="69334" spans="12:14" x14ac:dyDescent="0.25">
      <c r="L69334" s="36"/>
      <c r="M69334" s="36"/>
      <c r="N69334" s="36"/>
    </row>
    <row r="69335" spans="12:14" x14ac:dyDescent="0.25">
      <c r="L69335" s="36"/>
      <c r="M69335" s="36"/>
      <c r="N69335" s="36"/>
    </row>
    <row r="69336" spans="12:14" x14ac:dyDescent="0.25">
      <c r="L69336" s="36"/>
      <c r="M69336" s="36"/>
      <c r="N69336" s="36"/>
    </row>
    <row r="69337" spans="12:14" x14ac:dyDescent="0.25">
      <c r="L69337" s="36"/>
      <c r="M69337" s="36"/>
      <c r="N69337" s="36"/>
    </row>
    <row r="69338" spans="12:14" x14ac:dyDescent="0.25">
      <c r="L69338" s="36"/>
      <c r="M69338" s="36"/>
      <c r="N69338" s="36"/>
    </row>
    <row r="69339" spans="12:14" x14ac:dyDescent="0.25">
      <c r="L69339" s="36"/>
      <c r="M69339" s="36"/>
      <c r="N69339" s="36"/>
    </row>
    <row r="69340" spans="12:14" x14ac:dyDescent="0.25">
      <c r="L69340" s="36"/>
      <c r="M69340" s="36"/>
      <c r="N69340" s="36"/>
    </row>
    <row r="69341" spans="12:14" x14ac:dyDescent="0.25">
      <c r="L69341" s="36"/>
      <c r="M69341" s="36"/>
      <c r="N69341" s="36"/>
    </row>
    <row r="69342" spans="12:14" x14ac:dyDescent="0.25">
      <c r="L69342" s="36"/>
      <c r="M69342" s="36"/>
      <c r="N69342" s="36"/>
    </row>
    <row r="69343" spans="12:14" x14ac:dyDescent="0.25">
      <c r="L69343" s="36"/>
      <c r="M69343" s="36"/>
      <c r="N69343" s="36"/>
    </row>
    <row r="69344" spans="12:14" x14ac:dyDescent="0.25">
      <c r="L69344" s="36"/>
      <c r="M69344" s="36"/>
      <c r="N69344" s="36"/>
    </row>
    <row r="69345" spans="12:14" x14ac:dyDescent="0.25">
      <c r="L69345" s="36"/>
      <c r="M69345" s="36"/>
      <c r="N69345" s="36"/>
    </row>
    <row r="69346" spans="12:14" x14ac:dyDescent="0.25">
      <c r="L69346" s="36"/>
      <c r="M69346" s="36"/>
      <c r="N69346" s="36"/>
    </row>
    <row r="69347" spans="12:14" x14ac:dyDescent="0.25">
      <c r="L69347" s="36"/>
      <c r="M69347" s="36"/>
      <c r="N69347" s="36"/>
    </row>
    <row r="69348" spans="12:14" x14ac:dyDescent="0.25">
      <c r="L69348" s="36"/>
      <c r="M69348" s="36"/>
      <c r="N69348" s="36"/>
    </row>
    <row r="69349" spans="12:14" x14ac:dyDescent="0.25">
      <c r="L69349" s="36"/>
      <c r="M69349" s="36"/>
      <c r="N69349" s="36"/>
    </row>
    <row r="69350" spans="12:14" x14ac:dyDescent="0.25">
      <c r="L69350" s="36"/>
      <c r="M69350" s="36"/>
      <c r="N69350" s="36"/>
    </row>
    <row r="69351" spans="12:14" x14ac:dyDescent="0.25">
      <c r="L69351" s="36"/>
      <c r="M69351" s="36"/>
      <c r="N69351" s="36"/>
    </row>
    <row r="69352" spans="12:14" x14ac:dyDescent="0.25">
      <c r="L69352" s="36"/>
      <c r="M69352" s="36"/>
      <c r="N69352" s="36"/>
    </row>
    <row r="69353" spans="12:14" x14ac:dyDescent="0.25">
      <c r="L69353" s="36"/>
      <c r="M69353" s="36"/>
      <c r="N69353" s="36"/>
    </row>
    <row r="69354" spans="12:14" x14ac:dyDescent="0.25">
      <c r="L69354" s="36"/>
      <c r="M69354" s="36"/>
      <c r="N69354" s="36"/>
    </row>
    <row r="69355" spans="12:14" x14ac:dyDescent="0.25">
      <c r="L69355" s="36"/>
      <c r="M69355" s="36"/>
      <c r="N69355" s="36"/>
    </row>
    <row r="69356" spans="12:14" x14ac:dyDescent="0.25">
      <c r="L69356" s="36"/>
      <c r="M69356" s="36"/>
      <c r="N69356" s="36"/>
    </row>
    <row r="69357" spans="12:14" x14ac:dyDescent="0.25">
      <c r="L69357" s="36"/>
      <c r="M69357" s="36"/>
      <c r="N69357" s="36"/>
    </row>
    <row r="69358" spans="12:14" x14ac:dyDescent="0.25">
      <c r="L69358" s="36"/>
      <c r="M69358" s="36"/>
      <c r="N69358" s="36"/>
    </row>
    <row r="69359" spans="12:14" x14ac:dyDescent="0.25">
      <c r="L69359" s="36"/>
      <c r="M69359" s="36"/>
      <c r="N69359" s="36"/>
    </row>
    <row r="69360" spans="12:14" x14ac:dyDescent="0.25">
      <c r="L69360" s="36"/>
      <c r="M69360" s="36"/>
      <c r="N69360" s="36"/>
    </row>
    <row r="69361" spans="12:14" x14ac:dyDescent="0.25">
      <c r="L69361" s="36"/>
      <c r="M69361" s="36"/>
      <c r="N69361" s="36"/>
    </row>
    <row r="69362" spans="12:14" x14ac:dyDescent="0.25">
      <c r="L69362" s="36"/>
      <c r="M69362" s="36"/>
      <c r="N69362" s="36"/>
    </row>
    <row r="69363" spans="12:14" x14ac:dyDescent="0.25">
      <c r="L69363" s="36"/>
      <c r="M69363" s="36"/>
      <c r="N69363" s="36"/>
    </row>
    <row r="69364" spans="12:14" x14ac:dyDescent="0.25">
      <c r="L69364" s="36"/>
      <c r="M69364" s="36"/>
      <c r="N69364" s="36"/>
    </row>
    <row r="69365" spans="12:14" x14ac:dyDescent="0.25">
      <c r="L69365" s="36"/>
      <c r="M69365" s="36"/>
      <c r="N69365" s="36"/>
    </row>
    <row r="69366" spans="12:14" x14ac:dyDescent="0.25">
      <c r="L69366" s="36"/>
      <c r="M69366" s="36"/>
      <c r="N69366" s="36"/>
    </row>
    <row r="69367" spans="12:14" x14ac:dyDescent="0.25">
      <c r="L69367" s="36"/>
      <c r="M69367" s="36"/>
      <c r="N69367" s="36"/>
    </row>
    <row r="69368" spans="12:14" x14ac:dyDescent="0.25">
      <c r="L69368" s="36"/>
      <c r="M69368" s="36"/>
      <c r="N69368" s="36"/>
    </row>
    <row r="69369" spans="12:14" x14ac:dyDescent="0.25">
      <c r="L69369" s="36"/>
      <c r="M69369" s="36"/>
      <c r="N69369" s="36"/>
    </row>
    <row r="69370" spans="12:14" x14ac:dyDescent="0.25">
      <c r="L69370" s="36"/>
      <c r="M69370" s="36"/>
      <c r="N69370" s="36"/>
    </row>
    <row r="69371" spans="12:14" x14ac:dyDescent="0.25">
      <c r="L69371" s="36"/>
      <c r="M69371" s="36"/>
      <c r="N69371" s="36"/>
    </row>
    <row r="69372" spans="12:14" x14ac:dyDescent="0.25">
      <c r="L69372" s="36"/>
      <c r="M69372" s="36"/>
      <c r="N69372" s="36"/>
    </row>
    <row r="69373" spans="12:14" x14ac:dyDescent="0.25">
      <c r="L69373" s="36"/>
      <c r="M69373" s="36"/>
      <c r="N69373" s="36"/>
    </row>
    <row r="69374" spans="12:14" x14ac:dyDescent="0.25">
      <c r="L69374" s="36"/>
      <c r="M69374" s="36"/>
      <c r="N69374" s="36"/>
    </row>
    <row r="69375" spans="12:14" x14ac:dyDescent="0.25">
      <c r="L69375" s="36"/>
      <c r="M69375" s="36"/>
      <c r="N69375" s="36"/>
    </row>
    <row r="69376" spans="12:14" x14ac:dyDescent="0.25">
      <c r="L69376" s="36"/>
      <c r="M69376" s="36"/>
      <c r="N69376" s="36"/>
    </row>
    <row r="69377" spans="12:14" x14ac:dyDescent="0.25">
      <c r="L69377" s="36"/>
      <c r="M69377" s="36"/>
      <c r="N69377" s="36"/>
    </row>
    <row r="69378" spans="12:14" x14ac:dyDescent="0.25">
      <c r="L69378" s="36"/>
      <c r="M69378" s="36"/>
      <c r="N69378" s="36"/>
    </row>
    <row r="69379" spans="12:14" x14ac:dyDescent="0.25">
      <c r="L69379" s="36"/>
      <c r="M69379" s="36"/>
      <c r="N69379" s="36"/>
    </row>
    <row r="69380" spans="12:14" x14ac:dyDescent="0.25">
      <c r="L69380" s="36"/>
      <c r="M69380" s="36"/>
      <c r="N69380" s="36"/>
    </row>
    <row r="69381" spans="12:14" x14ac:dyDescent="0.25">
      <c r="L69381" s="36"/>
      <c r="M69381" s="36"/>
      <c r="N69381" s="36"/>
    </row>
    <row r="69382" spans="12:14" x14ac:dyDescent="0.25">
      <c r="L69382" s="36"/>
      <c r="M69382" s="36"/>
      <c r="N69382" s="36"/>
    </row>
    <row r="69383" spans="12:14" x14ac:dyDescent="0.25">
      <c r="L69383" s="36"/>
      <c r="M69383" s="36"/>
      <c r="N69383" s="36"/>
    </row>
    <row r="69384" spans="12:14" x14ac:dyDescent="0.25">
      <c r="L69384" s="36"/>
      <c r="M69384" s="36"/>
      <c r="N69384" s="36"/>
    </row>
    <row r="69385" spans="12:14" x14ac:dyDescent="0.25">
      <c r="L69385" s="36"/>
      <c r="M69385" s="36"/>
      <c r="N69385" s="36"/>
    </row>
    <row r="69386" spans="12:14" x14ac:dyDescent="0.25">
      <c r="L69386" s="36"/>
      <c r="M69386" s="36"/>
      <c r="N69386" s="36"/>
    </row>
    <row r="69387" spans="12:14" x14ac:dyDescent="0.25">
      <c r="L69387" s="36"/>
      <c r="M69387" s="36"/>
      <c r="N69387" s="36"/>
    </row>
    <row r="69388" spans="12:14" x14ac:dyDescent="0.25">
      <c r="L69388" s="36"/>
      <c r="M69388" s="36"/>
      <c r="N69388" s="36"/>
    </row>
    <row r="69389" spans="12:14" x14ac:dyDescent="0.25">
      <c r="L69389" s="36"/>
      <c r="M69389" s="36"/>
      <c r="N69389" s="36"/>
    </row>
    <row r="69390" spans="12:14" x14ac:dyDescent="0.25">
      <c r="L69390" s="36"/>
      <c r="M69390" s="36"/>
      <c r="N69390" s="36"/>
    </row>
    <row r="69391" spans="12:14" x14ac:dyDescent="0.25">
      <c r="L69391" s="36"/>
      <c r="M69391" s="36"/>
      <c r="N69391" s="36"/>
    </row>
    <row r="69392" spans="12:14" x14ac:dyDescent="0.25">
      <c r="L69392" s="36"/>
      <c r="M69392" s="36"/>
      <c r="N69392" s="36"/>
    </row>
    <row r="69393" spans="12:14" x14ac:dyDescent="0.25">
      <c r="L69393" s="36"/>
      <c r="M69393" s="36"/>
      <c r="N69393" s="36"/>
    </row>
    <row r="69394" spans="12:14" x14ac:dyDescent="0.25">
      <c r="L69394" s="36"/>
      <c r="M69394" s="36"/>
      <c r="N69394" s="36"/>
    </row>
    <row r="69395" spans="12:14" x14ac:dyDescent="0.25">
      <c r="L69395" s="36"/>
      <c r="M69395" s="36"/>
      <c r="N69395" s="36"/>
    </row>
    <row r="69396" spans="12:14" x14ac:dyDescent="0.25">
      <c r="L69396" s="36"/>
      <c r="M69396" s="36"/>
      <c r="N69396" s="36"/>
    </row>
    <row r="69397" spans="12:14" x14ac:dyDescent="0.25">
      <c r="L69397" s="36"/>
      <c r="M69397" s="36"/>
      <c r="N69397" s="36"/>
    </row>
    <row r="69398" spans="12:14" x14ac:dyDescent="0.25">
      <c r="L69398" s="36"/>
      <c r="M69398" s="36"/>
      <c r="N69398" s="36"/>
    </row>
    <row r="69399" spans="12:14" x14ac:dyDescent="0.25">
      <c r="L69399" s="36"/>
      <c r="M69399" s="36"/>
      <c r="N69399" s="36"/>
    </row>
    <row r="69400" spans="12:14" x14ac:dyDescent="0.25">
      <c r="L69400" s="36"/>
      <c r="M69400" s="36"/>
      <c r="N69400" s="36"/>
    </row>
    <row r="69401" spans="12:14" x14ac:dyDescent="0.25">
      <c r="L69401" s="36"/>
      <c r="M69401" s="36"/>
      <c r="N69401" s="36"/>
    </row>
    <row r="69402" spans="12:14" x14ac:dyDescent="0.25">
      <c r="L69402" s="36"/>
      <c r="M69402" s="36"/>
      <c r="N69402" s="36"/>
    </row>
    <row r="69403" spans="12:14" x14ac:dyDescent="0.25">
      <c r="L69403" s="36"/>
      <c r="M69403" s="36"/>
      <c r="N69403" s="36"/>
    </row>
    <row r="69404" spans="12:14" x14ac:dyDescent="0.25">
      <c r="L69404" s="36"/>
      <c r="M69404" s="36"/>
      <c r="N69404" s="36"/>
    </row>
    <row r="69405" spans="12:14" x14ac:dyDescent="0.25">
      <c r="L69405" s="36"/>
      <c r="M69405" s="36"/>
      <c r="N69405" s="36"/>
    </row>
    <row r="69406" spans="12:14" x14ac:dyDescent="0.25">
      <c r="L69406" s="36"/>
      <c r="M69406" s="36"/>
      <c r="N69406" s="36"/>
    </row>
    <row r="69407" spans="12:14" x14ac:dyDescent="0.25">
      <c r="L69407" s="36"/>
      <c r="M69407" s="36"/>
      <c r="N69407" s="36"/>
    </row>
    <row r="69408" spans="12:14" x14ac:dyDescent="0.25">
      <c r="L69408" s="36"/>
      <c r="M69408" s="36"/>
      <c r="N69408" s="36"/>
    </row>
    <row r="69409" spans="12:14" x14ac:dyDescent="0.25">
      <c r="L69409" s="36"/>
      <c r="M69409" s="36"/>
      <c r="N69409" s="36"/>
    </row>
    <row r="69410" spans="12:14" x14ac:dyDescent="0.25">
      <c r="L69410" s="36"/>
      <c r="M69410" s="36"/>
      <c r="N69410" s="36"/>
    </row>
    <row r="69411" spans="12:14" x14ac:dyDescent="0.25">
      <c r="L69411" s="36"/>
      <c r="M69411" s="36"/>
      <c r="N69411" s="36"/>
    </row>
    <row r="69412" spans="12:14" x14ac:dyDescent="0.25">
      <c r="L69412" s="36"/>
      <c r="M69412" s="36"/>
      <c r="N69412" s="36"/>
    </row>
    <row r="69413" spans="12:14" x14ac:dyDescent="0.25">
      <c r="L69413" s="36"/>
      <c r="M69413" s="36"/>
      <c r="N69413" s="36"/>
    </row>
    <row r="69414" spans="12:14" x14ac:dyDescent="0.25">
      <c r="L69414" s="36"/>
      <c r="M69414" s="36"/>
      <c r="N69414" s="36"/>
    </row>
    <row r="69415" spans="12:14" x14ac:dyDescent="0.25">
      <c r="L69415" s="36"/>
      <c r="M69415" s="36"/>
      <c r="N69415" s="36"/>
    </row>
    <row r="69416" spans="12:14" x14ac:dyDescent="0.25">
      <c r="L69416" s="36"/>
      <c r="M69416" s="36"/>
      <c r="N69416" s="36"/>
    </row>
    <row r="69417" spans="12:14" x14ac:dyDescent="0.25">
      <c r="L69417" s="36"/>
      <c r="M69417" s="36"/>
      <c r="N69417" s="36"/>
    </row>
    <row r="69418" spans="12:14" x14ac:dyDescent="0.25">
      <c r="L69418" s="36"/>
      <c r="M69418" s="36"/>
      <c r="N69418" s="36"/>
    </row>
    <row r="69419" spans="12:14" x14ac:dyDescent="0.25">
      <c r="L69419" s="36"/>
      <c r="M69419" s="36"/>
      <c r="N69419" s="36"/>
    </row>
    <row r="69420" spans="12:14" x14ac:dyDescent="0.25">
      <c r="L69420" s="36"/>
      <c r="M69420" s="36"/>
      <c r="N69420" s="36"/>
    </row>
    <row r="69421" spans="12:14" x14ac:dyDescent="0.25">
      <c r="L69421" s="36"/>
      <c r="M69421" s="36"/>
      <c r="N69421" s="36"/>
    </row>
    <row r="69422" spans="12:14" x14ac:dyDescent="0.25">
      <c r="L69422" s="36"/>
      <c r="M69422" s="36"/>
      <c r="N69422" s="36"/>
    </row>
    <row r="69423" spans="12:14" x14ac:dyDescent="0.25">
      <c r="L69423" s="36"/>
      <c r="M69423" s="36"/>
      <c r="N69423" s="36"/>
    </row>
    <row r="69424" spans="12:14" x14ac:dyDescent="0.25">
      <c r="L69424" s="36"/>
      <c r="M69424" s="36"/>
      <c r="N69424" s="36"/>
    </row>
    <row r="69425" spans="12:14" x14ac:dyDescent="0.25">
      <c r="L69425" s="36"/>
      <c r="M69425" s="36"/>
      <c r="N69425" s="36"/>
    </row>
    <row r="69426" spans="12:14" x14ac:dyDescent="0.25">
      <c r="L69426" s="36"/>
      <c r="M69426" s="36"/>
      <c r="N69426" s="36"/>
    </row>
    <row r="69427" spans="12:14" x14ac:dyDescent="0.25">
      <c r="L69427" s="36"/>
      <c r="M69427" s="36"/>
      <c r="N69427" s="36"/>
    </row>
    <row r="69428" spans="12:14" x14ac:dyDescent="0.25">
      <c r="L69428" s="36"/>
      <c r="M69428" s="36"/>
      <c r="N69428" s="36"/>
    </row>
    <row r="69429" spans="12:14" x14ac:dyDescent="0.25">
      <c r="L69429" s="36"/>
      <c r="M69429" s="36"/>
      <c r="N69429" s="36"/>
    </row>
    <row r="69430" spans="12:14" x14ac:dyDescent="0.25">
      <c r="L69430" s="36"/>
      <c r="M69430" s="36"/>
      <c r="N69430" s="36"/>
    </row>
    <row r="69431" spans="12:14" x14ac:dyDescent="0.25">
      <c r="L69431" s="36"/>
      <c r="M69431" s="36"/>
      <c r="N69431" s="36"/>
    </row>
    <row r="69432" spans="12:14" x14ac:dyDescent="0.25">
      <c r="L69432" s="36"/>
      <c r="M69432" s="36"/>
      <c r="N69432" s="36"/>
    </row>
    <row r="69433" spans="12:14" x14ac:dyDescent="0.25">
      <c r="L69433" s="36"/>
      <c r="M69433" s="36"/>
      <c r="N69433" s="36"/>
    </row>
    <row r="69434" spans="12:14" x14ac:dyDescent="0.25">
      <c r="L69434" s="36"/>
      <c r="M69434" s="36"/>
      <c r="N69434" s="36"/>
    </row>
    <row r="69435" spans="12:14" x14ac:dyDescent="0.25">
      <c r="L69435" s="36"/>
      <c r="M69435" s="36"/>
      <c r="N69435" s="36"/>
    </row>
    <row r="69436" spans="12:14" x14ac:dyDescent="0.25">
      <c r="L69436" s="36"/>
      <c r="M69436" s="36"/>
      <c r="N69436" s="36"/>
    </row>
    <row r="69437" spans="12:14" x14ac:dyDescent="0.25">
      <c r="L69437" s="36"/>
      <c r="M69437" s="36"/>
      <c r="N69437" s="36"/>
    </row>
    <row r="69438" spans="12:14" x14ac:dyDescent="0.25">
      <c r="L69438" s="36"/>
      <c r="M69438" s="36"/>
      <c r="N69438" s="36"/>
    </row>
    <row r="69439" spans="12:14" x14ac:dyDescent="0.25">
      <c r="L69439" s="36"/>
      <c r="M69439" s="36"/>
      <c r="N69439" s="36"/>
    </row>
    <row r="69440" spans="12:14" x14ac:dyDescent="0.25">
      <c r="L69440" s="36"/>
      <c r="M69440" s="36"/>
      <c r="N69440" s="36"/>
    </row>
    <row r="69441" spans="12:14" x14ac:dyDescent="0.25">
      <c r="L69441" s="36"/>
      <c r="M69441" s="36"/>
      <c r="N69441" s="36"/>
    </row>
    <row r="69442" spans="12:14" x14ac:dyDescent="0.25">
      <c r="L69442" s="36"/>
      <c r="M69442" s="36"/>
      <c r="N69442" s="36"/>
    </row>
    <row r="69443" spans="12:14" x14ac:dyDescent="0.25">
      <c r="L69443" s="36"/>
      <c r="M69443" s="36"/>
      <c r="N69443" s="36"/>
    </row>
    <row r="69444" spans="12:14" x14ac:dyDescent="0.25">
      <c r="L69444" s="36"/>
      <c r="M69444" s="36"/>
      <c r="N69444" s="36"/>
    </row>
    <row r="69445" spans="12:14" x14ac:dyDescent="0.25">
      <c r="L69445" s="36"/>
      <c r="M69445" s="36"/>
      <c r="N69445" s="36"/>
    </row>
    <row r="69446" spans="12:14" x14ac:dyDescent="0.25">
      <c r="L69446" s="36"/>
      <c r="M69446" s="36"/>
      <c r="N69446" s="36"/>
    </row>
    <row r="69447" spans="12:14" x14ac:dyDescent="0.25">
      <c r="L69447" s="36"/>
      <c r="M69447" s="36"/>
      <c r="N69447" s="36"/>
    </row>
    <row r="69448" spans="12:14" x14ac:dyDescent="0.25">
      <c r="L69448" s="36"/>
      <c r="M69448" s="36"/>
      <c r="N69448" s="36"/>
    </row>
    <row r="69449" spans="12:14" x14ac:dyDescent="0.25">
      <c r="L69449" s="36"/>
      <c r="M69449" s="36"/>
      <c r="N69449" s="36"/>
    </row>
    <row r="69450" spans="12:14" x14ac:dyDescent="0.25">
      <c r="L69450" s="36"/>
      <c r="M69450" s="36"/>
      <c r="N69450" s="36"/>
    </row>
    <row r="69451" spans="12:14" x14ac:dyDescent="0.25">
      <c r="L69451" s="36"/>
      <c r="M69451" s="36"/>
      <c r="N69451" s="36"/>
    </row>
    <row r="69452" spans="12:14" x14ac:dyDescent="0.25">
      <c r="L69452" s="36"/>
      <c r="M69452" s="36"/>
      <c r="N69452" s="36"/>
    </row>
    <row r="69453" spans="12:14" x14ac:dyDescent="0.25">
      <c r="L69453" s="36"/>
      <c r="M69453" s="36"/>
      <c r="N69453" s="36"/>
    </row>
    <row r="69454" spans="12:14" x14ac:dyDescent="0.25">
      <c r="L69454" s="36"/>
      <c r="M69454" s="36"/>
      <c r="N69454" s="36"/>
    </row>
    <row r="69455" spans="12:14" x14ac:dyDescent="0.25">
      <c r="L69455" s="36"/>
      <c r="M69455" s="36"/>
      <c r="N69455" s="36"/>
    </row>
    <row r="69456" spans="12:14" x14ac:dyDescent="0.25">
      <c r="L69456" s="36"/>
      <c r="M69456" s="36"/>
      <c r="N69456" s="36"/>
    </row>
    <row r="69457" spans="12:14" x14ac:dyDescent="0.25">
      <c r="L69457" s="36"/>
      <c r="M69457" s="36"/>
      <c r="N69457" s="36"/>
    </row>
    <row r="69458" spans="12:14" x14ac:dyDescent="0.25">
      <c r="L69458" s="36"/>
      <c r="M69458" s="36"/>
      <c r="N69458" s="36"/>
    </row>
    <row r="69459" spans="12:14" x14ac:dyDescent="0.25">
      <c r="L69459" s="36"/>
      <c r="M69459" s="36"/>
      <c r="N69459" s="36"/>
    </row>
    <row r="69460" spans="12:14" x14ac:dyDescent="0.25">
      <c r="L69460" s="36"/>
      <c r="M69460" s="36"/>
      <c r="N69460" s="36"/>
    </row>
    <row r="69461" spans="12:14" x14ac:dyDescent="0.25">
      <c r="L69461" s="36"/>
      <c r="M69461" s="36"/>
      <c r="N69461" s="36"/>
    </row>
    <row r="69462" spans="12:14" x14ac:dyDescent="0.25">
      <c r="L69462" s="36"/>
      <c r="M69462" s="36"/>
      <c r="N69462" s="36"/>
    </row>
    <row r="69463" spans="12:14" x14ac:dyDescent="0.25">
      <c r="L69463" s="36"/>
      <c r="M69463" s="36"/>
      <c r="N69463" s="36"/>
    </row>
    <row r="69464" spans="12:14" x14ac:dyDescent="0.25">
      <c r="L69464" s="36"/>
      <c r="M69464" s="36"/>
      <c r="N69464" s="36"/>
    </row>
    <row r="69465" spans="12:14" x14ac:dyDescent="0.25">
      <c r="L69465" s="36"/>
      <c r="M69465" s="36"/>
      <c r="N69465" s="36"/>
    </row>
    <row r="69466" spans="12:14" x14ac:dyDescent="0.25">
      <c r="L69466" s="36"/>
      <c r="M69466" s="36"/>
      <c r="N69466" s="36"/>
    </row>
    <row r="69467" spans="12:14" x14ac:dyDescent="0.25">
      <c r="L69467" s="36"/>
      <c r="M69467" s="36"/>
      <c r="N69467" s="36"/>
    </row>
    <row r="69468" spans="12:14" x14ac:dyDescent="0.25">
      <c r="L69468" s="36"/>
      <c r="M69468" s="36"/>
      <c r="N69468" s="36"/>
    </row>
    <row r="69469" spans="12:14" x14ac:dyDescent="0.25">
      <c r="L69469" s="36"/>
      <c r="M69469" s="36"/>
      <c r="N69469" s="36"/>
    </row>
    <row r="69470" spans="12:14" x14ac:dyDescent="0.25">
      <c r="L69470" s="36"/>
      <c r="M69470" s="36"/>
      <c r="N69470" s="36"/>
    </row>
    <row r="69471" spans="12:14" x14ac:dyDescent="0.25">
      <c r="L69471" s="36"/>
      <c r="M69471" s="36"/>
      <c r="N69471" s="36"/>
    </row>
    <row r="69472" spans="12:14" x14ac:dyDescent="0.25">
      <c r="L69472" s="36"/>
      <c r="M69472" s="36"/>
      <c r="N69472" s="36"/>
    </row>
    <row r="69473" spans="12:14" x14ac:dyDescent="0.25">
      <c r="L69473" s="36"/>
      <c r="M69473" s="36"/>
      <c r="N69473" s="36"/>
    </row>
    <row r="69474" spans="12:14" x14ac:dyDescent="0.25">
      <c r="L69474" s="36"/>
      <c r="M69474" s="36"/>
      <c r="N69474" s="36"/>
    </row>
    <row r="69475" spans="12:14" x14ac:dyDescent="0.25">
      <c r="L69475" s="36"/>
      <c r="M69475" s="36"/>
      <c r="N69475" s="36"/>
    </row>
    <row r="69476" spans="12:14" x14ac:dyDescent="0.25">
      <c r="L69476" s="36"/>
      <c r="M69476" s="36"/>
      <c r="N69476" s="36"/>
    </row>
    <row r="69477" spans="12:14" x14ac:dyDescent="0.25">
      <c r="L69477" s="36"/>
      <c r="M69477" s="36"/>
      <c r="N69477" s="36"/>
    </row>
    <row r="69478" spans="12:14" x14ac:dyDescent="0.25">
      <c r="L69478" s="36"/>
      <c r="M69478" s="36"/>
      <c r="N69478" s="36"/>
    </row>
    <row r="69479" spans="12:14" x14ac:dyDescent="0.25">
      <c r="L69479" s="36"/>
      <c r="M69479" s="36"/>
      <c r="N69479" s="36"/>
    </row>
    <row r="69480" spans="12:14" x14ac:dyDescent="0.25">
      <c r="L69480" s="36"/>
      <c r="M69480" s="36"/>
      <c r="N69480" s="36"/>
    </row>
    <row r="69481" spans="12:14" x14ac:dyDescent="0.25">
      <c r="L69481" s="36"/>
      <c r="M69481" s="36"/>
      <c r="N69481" s="36"/>
    </row>
    <row r="69482" spans="12:14" x14ac:dyDescent="0.25">
      <c r="L69482" s="36"/>
      <c r="M69482" s="36"/>
      <c r="N69482" s="36"/>
    </row>
    <row r="69483" spans="12:14" x14ac:dyDescent="0.25">
      <c r="L69483" s="36"/>
      <c r="M69483" s="36"/>
      <c r="N69483" s="36"/>
    </row>
    <row r="69484" spans="12:14" x14ac:dyDescent="0.25">
      <c r="L69484" s="36"/>
      <c r="M69484" s="36"/>
      <c r="N69484" s="36"/>
    </row>
    <row r="69485" spans="12:14" x14ac:dyDescent="0.25">
      <c r="L69485" s="36"/>
      <c r="M69485" s="36"/>
      <c r="N69485" s="36"/>
    </row>
    <row r="69486" spans="12:14" x14ac:dyDescent="0.25">
      <c r="L69486" s="36"/>
      <c r="M69486" s="36"/>
      <c r="N69486" s="36"/>
    </row>
    <row r="69487" spans="12:14" x14ac:dyDescent="0.25">
      <c r="L69487" s="36"/>
      <c r="M69487" s="36"/>
      <c r="N69487" s="36"/>
    </row>
    <row r="69488" spans="12:14" x14ac:dyDescent="0.25">
      <c r="L69488" s="36"/>
      <c r="M69488" s="36"/>
      <c r="N69488" s="36"/>
    </row>
    <row r="69489" spans="12:14" x14ac:dyDescent="0.25">
      <c r="L69489" s="36"/>
      <c r="M69489" s="36"/>
      <c r="N69489" s="36"/>
    </row>
    <row r="69490" spans="12:14" x14ac:dyDescent="0.25">
      <c r="L69490" s="36"/>
      <c r="M69490" s="36"/>
      <c r="N69490" s="36"/>
    </row>
    <row r="69491" spans="12:14" x14ac:dyDescent="0.25">
      <c r="L69491" s="36"/>
      <c r="M69491" s="36"/>
      <c r="N69491" s="36"/>
    </row>
    <row r="69492" spans="12:14" x14ac:dyDescent="0.25">
      <c r="L69492" s="36"/>
      <c r="M69492" s="36"/>
      <c r="N69492" s="36"/>
    </row>
    <row r="69493" spans="12:14" x14ac:dyDescent="0.25">
      <c r="L69493" s="36"/>
      <c r="M69493" s="36"/>
      <c r="N69493" s="36"/>
    </row>
    <row r="69494" spans="12:14" x14ac:dyDescent="0.25">
      <c r="L69494" s="36"/>
      <c r="M69494" s="36"/>
      <c r="N69494" s="36"/>
    </row>
    <row r="69495" spans="12:14" x14ac:dyDescent="0.25">
      <c r="L69495" s="36"/>
      <c r="M69495" s="36"/>
      <c r="N69495" s="36"/>
    </row>
    <row r="69496" spans="12:14" x14ac:dyDescent="0.25">
      <c r="L69496" s="36"/>
      <c r="M69496" s="36"/>
      <c r="N69496" s="36"/>
    </row>
    <row r="69497" spans="12:14" x14ac:dyDescent="0.25">
      <c r="L69497" s="36"/>
      <c r="M69497" s="36"/>
      <c r="N69497" s="36"/>
    </row>
    <row r="69498" spans="12:14" x14ac:dyDescent="0.25">
      <c r="L69498" s="36"/>
      <c r="M69498" s="36"/>
      <c r="N69498" s="36"/>
    </row>
    <row r="69499" spans="12:14" x14ac:dyDescent="0.25">
      <c r="L69499" s="36"/>
      <c r="M69499" s="36"/>
      <c r="N69499" s="36"/>
    </row>
    <row r="69500" spans="12:14" x14ac:dyDescent="0.25">
      <c r="L69500" s="36"/>
      <c r="M69500" s="36"/>
      <c r="N69500" s="36"/>
    </row>
    <row r="69501" spans="12:14" x14ac:dyDescent="0.25">
      <c r="L69501" s="36"/>
      <c r="M69501" s="36"/>
      <c r="N69501" s="36"/>
    </row>
    <row r="69502" spans="12:14" x14ac:dyDescent="0.25">
      <c r="L69502" s="36"/>
      <c r="M69502" s="36"/>
      <c r="N69502" s="36"/>
    </row>
    <row r="69503" spans="12:14" x14ac:dyDescent="0.25">
      <c r="L69503" s="36"/>
      <c r="M69503" s="36"/>
      <c r="N69503" s="36"/>
    </row>
    <row r="69504" spans="12:14" x14ac:dyDescent="0.25">
      <c r="L69504" s="36"/>
      <c r="M69504" s="36"/>
      <c r="N69504" s="36"/>
    </row>
    <row r="69505" spans="12:14" x14ac:dyDescent="0.25">
      <c r="L69505" s="36"/>
      <c r="M69505" s="36"/>
      <c r="N69505" s="36"/>
    </row>
    <row r="69506" spans="12:14" x14ac:dyDescent="0.25">
      <c r="L69506" s="36"/>
      <c r="M69506" s="36"/>
      <c r="N69506" s="36"/>
    </row>
    <row r="69507" spans="12:14" x14ac:dyDescent="0.25">
      <c r="L69507" s="36"/>
      <c r="M69507" s="36"/>
      <c r="N69507" s="36"/>
    </row>
    <row r="69508" spans="12:14" x14ac:dyDescent="0.25">
      <c r="L69508" s="36"/>
      <c r="M69508" s="36"/>
      <c r="N69508" s="36"/>
    </row>
    <row r="69509" spans="12:14" x14ac:dyDescent="0.25">
      <c r="L69509" s="36"/>
      <c r="M69509" s="36"/>
      <c r="N69509" s="36"/>
    </row>
    <row r="69510" spans="12:14" x14ac:dyDescent="0.25">
      <c r="L69510" s="36"/>
      <c r="M69510" s="36"/>
      <c r="N69510" s="36"/>
    </row>
    <row r="69511" spans="12:14" x14ac:dyDescent="0.25">
      <c r="L69511" s="36"/>
      <c r="M69511" s="36"/>
      <c r="N69511" s="36"/>
    </row>
    <row r="69512" spans="12:14" x14ac:dyDescent="0.25">
      <c r="L69512" s="36"/>
      <c r="M69512" s="36"/>
      <c r="N69512" s="36"/>
    </row>
    <row r="69513" spans="12:14" x14ac:dyDescent="0.25">
      <c r="L69513" s="36"/>
      <c r="M69513" s="36"/>
      <c r="N69513" s="36"/>
    </row>
    <row r="69514" spans="12:14" x14ac:dyDescent="0.25">
      <c r="L69514" s="36"/>
      <c r="M69514" s="36"/>
      <c r="N69514" s="36"/>
    </row>
    <row r="69515" spans="12:14" x14ac:dyDescent="0.25">
      <c r="L69515" s="36"/>
      <c r="M69515" s="36"/>
      <c r="N69515" s="36"/>
    </row>
    <row r="69516" spans="12:14" x14ac:dyDescent="0.25">
      <c r="L69516" s="36"/>
      <c r="M69516" s="36"/>
      <c r="N69516" s="36"/>
    </row>
    <row r="69517" spans="12:14" x14ac:dyDescent="0.25">
      <c r="L69517" s="36"/>
      <c r="M69517" s="36"/>
      <c r="N69517" s="36"/>
    </row>
    <row r="69518" spans="12:14" x14ac:dyDescent="0.25">
      <c r="L69518" s="36"/>
      <c r="M69518" s="36"/>
      <c r="N69518" s="36"/>
    </row>
    <row r="69519" spans="12:14" x14ac:dyDescent="0.25">
      <c r="L69519" s="36"/>
      <c r="M69519" s="36"/>
      <c r="N69519" s="36"/>
    </row>
    <row r="69520" spans="12:14" x14ac:dyDescent="0.25">
      <c r="L69520" s="36"/>
      <c r="M69520" s="36"/>
      <c r="N69520" s="36"/>
    </row>
    <row r="69521" spans="12:14" x14ac:dyDescent="0.25">
      <c r="L69521" s="36"/>
      <c r="M69521" s="36"/>
      <c r="N69521" s="36"/>
    </row>
    <row r="69522" spans="12:14" x14ac:dyDescent="0.25">
      <c r="L69522" s="36"/>
      <c r="M69522" s="36"/>
      <c r="N69522" s="36"/>
    </row>
    <row r="69523" spans="12:14" x14ac:dyDescent="0.25">
      <c r="L69523" s="36"/>
      <c r="M69523" s="36"/>
      <c r="N69523" s="36"/>
    </row>
    <row r="69524" spans="12:14" x14ac:dyDescent="0.25">
      <c r="L69524" s="36"/>
      <c r="M69524" s="36"/>
      <c r="N69524" s="36"/>
    </row>
    <row r="69525" spans="12:14" x14ac:dyDescent="0.25">
      <c r="L69525" s="36"/>
      <c r="M69525" s="36"/>
      <c r="N69525" s="36"/>
    </row>
    <row r="69526" spans="12:14" x14ac:dyDescent="0.25">
      <c r="L69526" s="36"/>
      <c r="M69526" s="36"/>
      <c r="N69526" s="36"/>
    </row>
    <row r="69527" spans="12:14" x14ac:dyDescent="0.25">
      <c r="L69527" s="36"/>
      <c r="M69527" s="36"/>
      <c r="N69527" s="36"/>
    </row>
    <row r="69528" spans="12:14" x14ac:dyDescent="0.25">
      <c r="L69528" s="36"/>
      <c r="M69528" s="36"/>
      <c r="N69528" s="36"/>
    </row>
    <row r="69529" spans="12:14" x14ac:dyDescent="0.25">
      <c r="L69529" s="36"/>
      <c r="M69529" s="36"/>
      <c r="N69529" s="36"/>
    </row>
    <row r="69530" spans="12:14" x14ac:dyDescent="0.25">
      <c r="L69530" s="36"/>
      <c r="M69530" s="36"/>
      <c r="N69530" s="36"/>
    </row>
    <row r="69531" spans="12:14" x14ac:dyDescent="0.25">
      <c r="L69531" s="36"/>
      <c r="M69531" s="36"/>
      <c r="N69531" s="36"/>
    </row>
    <row r="69532" spans="12:14" x14ac:dyDescent="0.25">
      <c r="L69532" s="36"/>
      <c r="M69532" s="36"/>
      <c r="N69532" s="36"/>
    </row>
    <row r="69533" spans="12:14" x14ac:dyDescent="0.25">
      <c r="L69533" s="36"/>
      <c r="M69533" s="36"/>
      <c r="N69533" s="36"/>
    </row>
    <row r="69534" spans="12:14" x14ac:dyDescent="0.25">
      <c r="L69534" s="36"/>
      <c r="M69534" s="36"/>
      <c r="N69534" s="36"/>
    </row>
    <row r="69535" spans="12:14" x14ac:dyDescent="0.25">
      <c r="L69535" s="36"/>
      <c r="M69535" s="36"/>
      <c r="N69535" s="36"/>
    </row>
    <row r="69536" spans="12:14" x14ac:dyDescent="0.25">
      <c r="L69536" s="36"/>
      <c r="M69536" s="36"/>
      <c r="N69536" s="36"/>
    </row>
    <row r="69537" spans="12:14" x14ac:dyDescent="0.25">
      <c r="L69537" s="36"/>
      <c r="M69537" s="36"/>
      <c r="N69537" s="36"/>
    </row>
    <row r="69538" spans="12:14" x14ac:dyDescent="0.25">
      <c r="L69538" s="36"/>
      <c r="M69538" s="36"/>
      <c r="N69538" s="36"/>
    </row>
    <row r="69539" spans="12:14" x14ac:dyDescent="0.25">
      <c r="L69539" s="36"/>
      <c r="M69539" s="36"/>
      <c r="N69539" s="36"/>
    </row>
    <row r="69540" spans="12:14" x14ac:dyDescent="0.25">
      <c r="L69540" s="36"/>
      <c r="M69540" s="36"/>
      <c r="N69540" s="36"/>
    </row>
    <row r="69541" spans="12:14" x14ac:dyDescent="0.25">
      <c r="L69541" s="36"/>
      <c r="M69541" s="36"/>
      <c r="N69541" s="36"/>
    </row>
    <row r="69542" spans="12:14" x14ac:dyDescent="0.25">
      <c r="L69542" s="36"/>
      <c r="M69542" s="36"/>
      <c r="N69542" s="36"/>
    </row>
    <row r="69543" spans="12:14" x14ac:dyDescent="0.25">
      <c r="L69543" s="36"/>
      <c r="M69543" s="36"/>
      <c r="N69543" s="36"/>
    </row>
    <row r="69544" spans="12:14" x14ac:dyDescent="0.25">
      <c r="L69544" s="36"/>
      <c r="M69544" s="36"/>
      <c r="N69544" s="36"/>
    </row>
    <row r="69545" spans="12:14" x14ac:dyDescent="0.25">
      <c r="L69545" s="36"/>
      <c r="M69545" s="36"/>
      <c r="N69545" s="36"/>
    </row>
    <row r="69546" spans="12:14" x14ac:dyDescent="0.25">
      <c r="L69546" s="36"/>
      <c r="M69546" s="36"/>
      <c r="N69546" s="36"/>
    </row>
    <row r="69547" spans="12:14" x14ac:dyDescent="0.25">
      <c r="L69547" s="36"/>
      <c r="M69547" s="36"/>
      <c r="N69547" s="36"/>
    </row>
    <row r="69548" spans="12:14" x14ac:dyDescent="0.25">
      <c r="L69548" s="36"/>
      <c r="M69548" s="36"/>
      <c r="N69548" s="36"/>
    </row>
    <row r="69549" spans="12:14" x14ac:dyDescent="0.25">
      <c r="L69549" s="36"/>
      <c r="M69549" s="36"/>
      <c r="N69549" s="36"/>
    </row>
    <row r="69550" spans="12:14" x14ac:dyDescent="0.25">
      <c r="L69550" s="36"/>
      <c r="M69550" s="36"/>
      <c r="N69550" s="36"/>
    </row>
    <row r="69551" spans="12:14" x14ac:dyDescent="0.25">
      <c r="L69551" s="36"/>
      <c r="M69551" s="36"/>
      <c r="N69551" s="36"/>
    </row>
    <row r="69552" spans="12:14" x14ac:dyDescent="0.25">
      <c r="L69552" s="36"/>
      <c r="M69552" s="36"/>
      <c r="N69552" s="36"/>
    </row>
    <row r="69553" spans="12:14" x14ac:dyDescent="0.25">
      <c r="L69553" s="36"/>
      <c r="M69553" s="36"/>
      <c r="N69553" s="36"/>
    </row>
    <row r="69554" spans="12:14" x14ac:dyDescent="0.25">
      <c r="L69554" s="36"/>
      <c r="M69554" s="36"/>
      <c r="N69554" s="36"/>
    </row>
    <row r="69555" spans="12:14" x14ac:dyDescent="0.25">
      <c r="L69555" s="36"/>
      <c r="M69555" s="36"/>
      <c r="N69555" s="36"/>
    </row>
    <row r="69556" spans="12:14" x14ac:dyDescent="0.25">
      <c r="L69556" s="36"/>
      <c r="M69556" s="36"/>
      <c r="N69556" s="36"/>
    </row>
    <row r="69557" spans="12:14" x14ac:dyDescent="0.25">
      <c r="L69557" s="36"/>
      <c r="M69557" s="36"/>
      <c r="N69557" s="36"/>
    </row>
    <row r="69558" spans="12:14" x14ac:dyDescent="0.25">
      <c r="L69558" s="36"/>
      <c r="M69558" s="36"/>
      <c r="N69558" s="36"/>
    </row>
    <row r="69559" spans="12:14" x14ac:dyDescent="0.25">
      <c r="L69559" s="36"/>
      <c r="M69559" s="36"/>
      <c r="N69559" s="36"/>
    </row>
    <row r="69560" spans="12:14" x14ac:dyDescent="0.25">
      <c r="L69560" s="36"/>
      <c r="M69560" s="36"/>
      <c r="N69560" s="36"/>
    </row>
    <row r="69561" spans="12:14" x14ac:dyDescent="0.25">
      <c r="L69561" s="36"/>
      <c r="M69561" s="36"/>
      <c r="N69561" s="36"/>
    </row>
    <row r="69562" spans="12:14" x14ac:dyDescent="0.25">
      <c r="L69562" s="36"/>
      <c r="M69562" s="36"/>
      <c r="N69562" s="36"/>
    </row>
    <row r="69563" spans="12:14" x14ac:dyDescent="0.25">
      <c r="L69563" s="36"/>
      <c r="M69563" s="36"/>
      <c r="N69563" s="36"/>
    </row>
    <row r="69564" spans="12:14" x14ac:dyDescent="0.25">
      <c r="L69564" s="36"/>
      <c r="M69564" s="36"/>
      <c r="N69564" s="36"/>
    </row>
    <row r="69565" spans="12:14" x14ac:dyDescent="0.25">
      <c r="L69565" s="36"/>
      <c r="M69565" s="36"/>
      <c r="N69565" s="36"/>
    </row>
    <row r="69566" spans="12:14" x14ac:dyDescent="0.25">
      <c r="L69566" s="36"/>
      <c r="M69566" s="36"/>
      <c r="N69566" s="36"/>
    </row>
    <row r="69567" spans="12:14" x14ac:dyDescent="0.25">
      <c r="L69567" s="36"/>
      <c r="M69567" s="36"/>
      <c r="N69567" s="36"/>
    </row>
    <row r="69568" spans="12:14" x14ac:dyDescent="0.25">
      <c r="L69568" s="36"/>
      <c r="M69568" s="36"/>
      <c r="N69568" s="36"/>
    </row>
    <row r="69569" spans="12:14" x14ac:dyDescent="0.25">
      <c r="L69569" s="36"/>
      <c r="M69569" s="36"/>
      <c r="N69569" s="36"/>
    </row>
    <row r="69570" spans="12:14" x14ac:dyDescent="0.25">
      <c r="L69570" s="36"/>
      <c r="M69570" s="36"/>
      <c r="N69570" s="36"/>
    </row>
    <row r="69571" spans="12:14" x14ac:dyDescent="0.25">
      <c r="L69571" s="36"/>
      <c r="M69571" s="36"/>
      <c r="N69571" s="36"/>
    </row>
    <row r="69572" spans="12:14" x14ac:dyDescent="0.25">
      <c r="L69572" s="36"/>
      <c r="M69572" s="36"/>
      <c r="N69572" s="36"/>
    </row>
    <row r="69573" spans="12:14" x14ac:dyDescent="0.25">
      <c r="L69573" s="36"/>
      <c r="M69573" s="36"/>
      <c r="N69573" s="36"/>
    </row>
    <row r="69574" spans="12:14" x14ac:dyDescent="0.25">
      <c r="L69574" s="36"/>
      <c r="M69574" s="36"/>
      <c r="N69574" s="36"/>
    </row>
    <row r="69575" spans="12:14" x14ac:dyDescent="0.25">
      <c r="L69575" s="36"/>
      <c r="M69575" s="36"/>
      <c r="N69575" s="36"/>
    </row>
    <row r="69576" spans="12:14" x14ac:dyDescent="0.25">
      <c r="L69576" s="36"/>
      <c r="M69576" s="36"/>
      <c r="N69576" s="36"/>
    </row>
    <row r="69577" spans="12:14" x14ac:dyDescent="0.25">
      <c r="L69577" s="36"/>
      <c r="M69577" s="36"/>
      <c r="N69577" s="36"/>
    </row>
    <row r="69578" spans="12:14" x14ac:dyDescent="0.25">
      <c r="L69578" s="36"/>
      <c r="M69578" s="36"/>
      <c r="N69578" s="36"/>
    </row>
    <row r="69579" spans="12:14" x14ac:dyDescent="0.25">
      <c r="L69579" s="36"/>
      <c r="M69579" s="36"/>
      <c r="N69579" s="36"/>
    </row>
    <row r="69580" spans="12:14" x14ac:dyDescent="0.25">
      <c r="L69580" s="36"/>
      <c r="M69580" s="36"/>
      <c r="N69580" s="36"/>
    </row>
    <row r="69581" spans="12:14" x14ac:dyDescent="0.25">
      <c r="L69581" s="36"/>
      <c r="M69581" s="36"/>
      <c r="N69581" s="36"/>
    </row>
    <row r="69582" spans="12:14" x14ac:dyDescent="0.25">
      <c r="L69582" s="36"/>
      <c r="M69582" s="36"/>
      <c r="N69582" s="36"/>
    </row>
    <row r="69583" spans="12:14" x14ac:dyDescent="0.25">
      <c r="L69583" s="36"/>
      <c r="M69583" s="36"/>
      <c r="N69583" s="36"/>
    </row>
    <row r="69584" spans="12:14" x14ac:dyDescent="0.25">
      <c r="L69584" s="36"/>
      <c r="M69584" s="36"/>
      <c r="N69584" s="36"/>
    </row>
    <row r="69585" spans="12:14" x14ac:dyDescent="0.25">
      <c r="L69585" s="36"/>
      <c r="M69585" s="36"/>
      <c r="N69585" s="36"/>
    </row>
    <row r="69586" spans="12:14" x14ac:dyDescent="0.25">
      <c r="L69586" s="36"/>
      <c r="M69586" s="36"/>
      <c r="N69586" s="36"/>
    </row>
    <row r="69587" spans="12:14" x14ac:dyDescent="0.25">
      <c r="L69587" s="36"/>
      <c r="M69587" s="36"/>
      <c r="N69587" s="36"/>
    </row>
    <row r="69588" spans="12:14" x14ac:dyDescent="0.25">
      <c r="L69588" s="36"/>
      <c r="M69588" s="36"/>
      <c r="N69588" s="36"/>
    </row>
    <row r="69589" spans="12:14" x14ac:dyDescent="0.25">
      <c r="L69589" s="36"/>
      <c r="M69589" s="36"/>
      <c r="N69589" s="36"/>
    </row>
    <row r="69590" spans="12:14" x14ac:dyDescent="0.25">
      <c r="L69590" s="36"/>
      <c r="M69590" s="36"/>
      <c r="N69590" s="36"/>
    </row>
    <row r="69591" spans="12:14" x14ac:dyDescent="0.25">
      <c r="L69591" s="36"/>
      <c r="M69591" s="36"/>
      <c r="N69591" s="36"/>
    </row>
    <row r="69592" spans="12:14" x14ac:dyDescent="0.25">
      <c r="L69592" s="36"/>
      <c r="M69592" s="36"/>
      <c r="N69592" s="36"/>
    </row>
    <row r="69593" spans="12:14" x14ac:dyDescent="0.25">
      <c r="L69593" s="36"/>
      <c r="M69593" s="36"/>
      <c r="N69593" s="36"/>
    </row>
    <row r="69594" spans="12:14" x14ac:dyDescent="0.25">
      <c r="L69594" s="36"/>
      <c r="M69594" s="36"/>
      <c r="N69594" s="36"/>
    </row>
    <row r="69595" spans="12:14" x14ac:dyDescent="0.25">
      <c r="L69595" s="36"/>
      <c r="M69595" s="36"/>
      <c r="N69595" s="36"/>
    </row>
    <row r="69596" spans="12:14" x14ac:dyDescent="0.25">
      <c r="L69596" s="36"/>
      <c r="M69596" s="36"/>
      <c r="N69596" s="36"/>
    </row>
    <row r="69597" spans="12:14" x14ac:dyDescent="0.25">
      <c r="L69597" s="36"/>
      <c r="M69597" s="36"/>
      <c r="N69597" s="36"/>
    </row>
    <row r="69598" spans="12:14" x14ac:dyDescent="0.25">
      <c r="L69598" s="36"/>
      <c r="M69598" s="36"/>
      <c r="N69598" s="36"/>
    </row>
    <row r="69599" spans="12:14" x14ac:dyDescent="0.25">
      <c r="L69599" s="36"/>
      <c r="M69599" s="36"/>
      <c r="N69599" s="36"/>
    </row>
    <row r="69600" spans="12:14" x14ac:dyDescent="0.25">
      <c r="L69600" s="36"/>
      <c r="M69600" s="36"/>
      <c r="N69600" s="36"/>
    </row>
    <row r="69601" spans="12:14" x14ac:dyDescent="0.25">
      <c r="L69601" s="36"/>
      <c r="M69601" s="36"/>
      <c r="N69601" s="36"/>
    </row>
    <row r="69602" spans="12:14" x14ac:dyDescent="0.25">
      <c r="L69602" s="36"/>
      <c r="M69602" s="36"/>
      <c r="N69602" s="36"/>
    </row>
    <row r="69603" spans="12:14" x14ac:dyDescent="0.25">
      <c r="L69603" s="36"/>
      <c r="M69603" s="36"/>
      <c r="N69603" s="36"/>
    </row>
    <row r="69604" spans="12:14" x14ac:dyDescent="0.25">
      <c r="L69604" s="36"/>
      <c r="M69604" s="36"/>
      <c r="N69604" s="36"/>
    </row>
    <row r="69605" spans="12:14" x14ac:dyDescent="0.25">
      <c r="L69605" s="36"/>
      <c r="M69605" s="36"/>
      <c r="N69605" s="36"/>
    </row>
    <row r="69606" spans="12:14" x14ac:dyDescent="0.25">
      <c r="L69606" s="36"/>
      <c r="M69606" s="36"/>
      <c r="N69606" s="36"/>
    </row>
    <row r="69607" spans="12:14" x14ac:dyDescent="0.25">
      <c r="L69607" s="36"/>
      <c r="M69607" s="36"/>
      <c r="N69607" s="36"/>
    </row>
    <row r="69608" spans="12:14" x14ac:dyDescent="0.25">
      <c r="L69608" s="36"/>
      <c r="M69608" s="36"/>
      <c r="N69608" s="36"/>
    </row>
    <row r="69609" spans="12:14" x14ac:dyDescent="0.25">
      <c r="L69609" s="36"/>
      <c r="M69609" s="36"/>
      <c r="N69609" s="36"/>
    </row>
    <row r="69610" spans="12:14" x14ac:dyDescent="0.25">
      <c r="L69610" s="36"/>
      <c r="M69610" s="36"/>
      <c r="N69610" s="36"/>
    </row>
    <row r="69611" spans="12:14" x14ac:dyDescent="0.25">
      <c r="L69611" s="36"/>
      <c r="M69611" s="36"/>
      <c r="N69611" s="36"/>
    </row>
    <row r="69612" spans="12:14" x14ac:dyDescent="0.25">
      <c r="L69612" s="36"/>
      <c r="M69612" s="36"/>
      <c r="N69612" s="36"/>
    </row>
    <row r="69613" spans="12:14" x14ac:dyDescent="0.25">
      <c r="L69613" s="36"/>
      <c r="M69613" s="36"/>
      <c r="N69613" s="36"/>
    </row>
    <row r="69614" spans="12:14" x14ac:dyDescent="0.25">
      <c r="L69614" s="36"/>
      <c r="M69614" s="36"/>
      <c r="N69614" s="36"/>
    </row>
    <row r="69615" spans="12:14" x14ac:dyDescent="0.25">
      <c r="L69615" s="36"/>
      <c r="M69615" s="36"/>
      <c r="N69615" s="36"/>
    </row>
    <row r="69616" spans="12:14" x14ac:dyDescent="0.25">
      <c r="L69616" s="36"/>
      <c r="M69616" s="36"/>
      <c r="N69616" s="36"/>
    </row>
    <row r="69617" spans="12:14" x14ac:dyDescent="0.25">
      <c r="L69617" s="36"/>
      <c r="M69617" s="36"/>
      <c r="N69617" s="36"/>
    </row>
    <row r="69618" spans="12:14" x14ac:dyDescent="0.25">
      <c r="L69618" s="36"/>
      <c r="M69618" s="36"/>
      <c r="N69618" s="36"/>
    </row>
    <row r="69619" spans="12:14" x14ac:dyDescent="0.25">
      <c r="L69619" s="36"/>
      <c r="M69619" s="36"/>
      <c r="N69619" s="36"/>
    </row>
    <row r="69620" spans="12:14" x14ac:dyDescent="0.25">
      <c r="L69620" s="36"/>
      <c r="M69620" s="36"/>
      <c r="N69620" s="36"/>
    </row>
    <row r="69621" spans="12:14" x14ac:dyDescent="0.25">
      <c r="L69621" s="36"/>
      <c r="M69621" s="36"/>
      <c r="N69621" s="36"/>
    </row>
    <row r="69622" spans="12:14" x14ac:dyDescent="0.25">
      <c r="L69622" s="36"/>
      <c r="M69622" s="36"/>
      <c r="N69622" s="36"/>
    </row>
    <row r="69623" spans="12:14" x14ac:dyDescent="0.25">
      <c r="L69623" s="36"/>
      <c r="M69623" s="36"/>
      <c r="N69623" s="36"/>
    </row>
    <row r="69624" spans="12:14" x14ac:dyDescent="0.25">
      <c r="L69624" s="36"/>
      <c r="M69624" s="36"/>
      <c r="N69624" s="36"/>
    </row>
    <row r="69625" spans="12:14" x14ac:dyDescent="0.25">
      <c r="L69625" s="36"/>
      <c r="M69625" s="36"/>
      <c r="N69625" s="36"/>
    </row>
    <row r="69626" spans="12:14" x14ac:dyDescent="0.25">
      <c r="L69626" s="36"/>
      <c r="M69626" s="36"/>
      <c r="N69626" s="36"/>
    </row>
    <row r="69627" spans="12:14" x14ac:dyDescent="0.25">
      <c r="L69627" s="36"/>
      <c r="M69627" s="36"/>
      <c r="N69627" s="36"/>
    </row>
    <row r="69628" spans="12:14" x14ac:dyDescent="0.25">
      <c r="L69628" s="36"/>
      <c r="M69628" s="36"/>
      <c r="N69628" s="36"/>
    </row>
    <row r="69629" spans="12:14" x14ac:dyDescent="0.25">
      <c r="L69629" s="36"/>
      <c r="M69629" s="36"/>
      <c r="N69629" s="36"/>
    </row>
    <row r="69630" spans="12:14" x14ac:dyDescent="0.25">
      <c r="L69630" s="36"/>
      <c r="M69630" s="36"/>
      <c r="N69630" s="36"/>
    </row>
    <row r="69631" spans="12:14" x14ac:dyDescent="0.25">
      <c r="L69631" s="36"/>
      <c r="M69631" s="36"/>
      <c r="N69631" s="36"/>
    </row>
    <row r="69632" spans="12:14" x14ac:dyDescent="0.25">
      <c r="L69632" s="36"/>
      <c r="M69632" s="36"/>
      <c r="N69632" s="36"/>
    </row>
    <row r="69633" spans="12:14" x14ac:dyDescent="0.25">
      <c r="L69633" s="36"/>
      <c r="M69633" s="36"/>
      <c r="N69633" s="36"/>
    </row>
    <row r="69634" spans="12:14" x14ac:dyDescent="0.25">
      <c r="L69634" s="36"/>
      <c r="M69634" s="36"/>
      <c r="N69634" s="36"/>
    </row>
    <row r="69635" spans="12:14" x14ac:dyDescent="0.25">
      <c r="L69635" s="36"/>
      <c r="M69635" s="36"/>
      <c r="N69635" s="36"/>
    </row>
    <row r="69636" spans="12:14" x14ac:dyDescent="0.25">
      <c r="L69636" s="36"/>
      <c r="M69636" s="36"/>
      <c r="N69636" s="36"/>
    </row>
    <row r="69637" spans="12:14" x14ac:dyDescent="0.25">
      <c r="L69637" s="36"/>
      <c r="M69637" s="36"/>
      <c r="N69637" s="36"/>
    </row>
    <row r="69638" spans="12:14" x14ac:dyDescent="0.25">
      <c r="L69638" s="36"/>
      <c r="M69638" s="36"/>
      <c r="N69638" s="36"/>
    </row>
    <row r="69639" spans="12:14" x14ac:dyDescent="0.25">
      <c r="L69639" s="36"/>
      <c r="M69639" s="36"/>
      <c r="N69639" s="36"/>
    </row>
    <row r="69640" spans="12:14" x14ac:dyDescent="0.25">
      <c r="L69640" s="36"/>
      <c r="M69640" s="36"/>
      <c r="N69640" s="36"/>
    </row>
    <row r="69641" spans="12:14" x14ac:dyDescent="0.25">
      <c r="L69641" s="36"/>
      <c r="M69641" s="36"/>
      <c r="N69641" s="36"/>
    </row>
    <row r="69642" spans="12:14" x14ac:dyDescent="0.25">
      <c r="L69642" s="36"/>
      <c r="M69642" s="36"/>
      <c r="N69642" s="36"/>
    </row>
    <row r="69643" spans="12:14" x14ac:dyDescent="0.25">
      <c r="L69643" s="36"/>
      <c r="M69643" s="36"/>
      <c r="N69643" s="36"/>
    </row>
    <row r="69644" spans="12:14" x14ac:dyDescent="0.25">
      <c r="L69644" s="36"/>
      <c r="M69644" s="36"/>
      <c r="N69644" s="36"/>
    </row>
    <row r="69645" spans="12:14" x14ac:dyDescent="0.25">
      <c r="L69645" s="36"/>
      <c r="M69645" s="36"/>
      <c r="N69645" s="36"/>
    </row>
    <row r="69646" spans="12:14" x14ac:dyDescent="0.25">
      <c r="L69646" s="36"/>
      <c r="M69646" s="36"/>
      <c r="N69646" s="36"/>
    </row>
    <row r="69647" spans="12:14" x14ac:dyDescent="0.25">
      <c r="L69647" s="36"/>
      <c r="M69647" s="36"/>
      <c r="N69647" s="36"/>
    </row>
    <row r="69648" spans="12:14" x14ac:dyDescent="0.25">
      <c r="L69648" s="36"/>
      <c r="M69648" s="36"/>
      <c r="N69648" s="36"/>
    </row>
    <row r="69649" spans="12:14" x14ac:dyDescent="0.25">
      <c r="L69649" s="36"/>
      <c r="M69649" s="36"/>
      <c r="N69649" s="36"/>
    </row>
    <row r="69650" spans="12:14" x14ac:dyDescent="0.25">
      <c r="L69650" s="36"/>
      <c r="M69650" s="36"/>
      <c r="N69650" s="36"/>
    </row>
    <row r="69651" spans="12:14" x14ac:dyDescent="0.25">
      <c r="L69651" s="36"/>
      <c r="M69651" s="36"/>
      <c r="N69651" s="36"/>
    </row>
    <row r="69652" spans="12:14" x14ac:dyDescent="0.25">
      <c r="L69652" s="36"/>
      <c r="M69652" s="36"/>
      <c r="N69652" s="36"/>
    </row>
    <row r="69653" spans="12:14" x14ac:dyDescent="0.25">
      <c r="L69653" s="36"/>
      <c r="M69653" s="36"/>
      <c r="N69653" s="36"/>
    </row>
    <row r="69654" spans="12:14" x14ac:dyDescent="0.25">
      <c r="L69654" s="36"/>
      <c r="M69654" s="36"/>
      <c r="N69654" s="36"/>
    </row>
    <row r="69655" spans="12:14" x14ac:dyDescent="0.25">
      <c r="L69655" s="36"/>
      <c r="M69655" s="36"/>
      <c r="N69655" s="36"/>
    </row>
    <row r="69656" spans="12:14" x14ac:dyDescent="0.25">
      <c r="L69656" s="36"/>
      <c r="M69656" s="36"/>
      <c r="N69656" s="36"/>
    </row>
    <row r="69657" spans="12:14" x14ac:dyDescent="0.25">
      <c r="L69657" s="36"/>
      <c r="M69657" s="36"/>
      <c r="N69657" s="36"/>
    </row>
    <row r="69658" spans="12:14" x14ac:dyDescent="0.25">
      <c r="L69658" s="36"/>
      <c r="M69658" s="36"/>
      <c r="N69658" s="36"/>
    </row>
    <row r="69659" spans="12:14" x14ac:dyDescent="0.25">
      <c r="L69659" s="36"/>
      <c r="M69659" s="36"/>
      <c r="N69659" s="36"/>
    </row>
    <row r="69660" spans="12:14" x14ac:dyDescent="0.25">
      <c r="L69660" s="36"/>
      <c r="M69660" s="36"/>
      <c r="N69660" s="36"/>
    </row>
    <row r="69661" spans="12:14" x14ac:dyDescent="0.25">
      <c r="L69661" s="36"/>
      <c r="M69661" s="36"/>
      <c r="N69661" s="36"/>
    </row>
    <row r="69662" spans="12:14" x14ac:dyDescent="0.25">
      <c r="L69662" s="36"/>
      <c r="M69662" s="36"/>
      <c r="N69662" s="36"/>
    </row>
    <row r="69663" spans="12:14" x14ac:dyDescent="0.25">
      <c r="L69663" s="36"/>
      <c r="M69663" s="36"/>
      <c r="N69663" s="36"/>
    </row>
    <row r="69664" spans="12:14" x14ac:dyDescent="0.25">
      <c r="L69664" s="36"/>
      <c r="M69664" s="36"/>
      <c r="N69664" s="36"/>
    </row>
    <row r="69665" spans="12:14" x14ac:dyDescent="0.25">
      <c r="L69665" s="36"/>
      <c r="M69665" s="36"/>
      <c r="N69665" s="36"/>
    </row>
    <row r="69666" spans="12:14" x14ac:dyDescent="0.25">
      <c r="L69666" s="36"/>
      <c r="M69666" s="36"/>
      <c r="N69666" s="36"/>
    </row>
    <row r="69667" spans="12:14" x14ac:dyDescent="0.25">
      <c r="L69667" s="36"/>
      <c r="M69667" s="36"/>
      <c r="N69667" s="36"/>
    </row>
    <row r="69668" spans="12:14" x14ac:dyDescent="0.25">
      <c r="L69668" s="36"/>
      <c r="M69668" s="36"/>
      <c r="N69668" s="36"/>
    </row>
    <row r="69669" spans="12:14" x14ac:dyDescent="0.25">
      <c r="L69669" s="36"/>
      <c r="M69669" s="36"/>
      <c r="N69669" s="36"/>
    </row>
    <row r="69670" spans="12:14" x14ac:dyDescent="0.25">
      <c r="L69670" s="36"/>
      <c r="M69670" s="36"/>
      <c r="N69670" s="36"/>
    </row>
    <row r="69671" spans="12:14" x14ac:dyDescent="0.25">
      <c r="L69671" s="36"/>
      <c r="M69671" s="36"/>
      <c r="N69671" s="36"/>
    </row>
    <row r="69672" spans="12:14" x14ac:dyDescent="0.25">
      <c r="L69672" s="36"/>
      <c r="M69672" s="36"/>
      <c r="N69672" s="36"/>
    </row>
    <row r="69673" spans="12:14" x14ac:dyDescent="0.25">
      <c r="L69673" s="36"/>
      <c r="M69673" s="36"/>
      <c r="N69673" s="36"/>
    </row>
    <row r="69674" spans="12:14" x14ac:dyDescent="0.25">
      <c r="L69674" s="36"/>
      <c r="M69674" s="36"/>
      <c r="N69674" s="36"/>
    </row>
    <row r="69675" spans="12:14" x14ac:dyDescent="0.25">
      <c r="L69675" s="36"/>
      <c r="M69675" s="36"/>
      <c r="N69675" s="36"/>
    </row>
    <row r="69676" spans="12:14" x14ac:dyDescent="0.25">
      <c r="L69676" s="36"/>
      <c r="M69676" s="36"/>
      <c r="N69676" s="36"/>
    </row>
    <row r="69677" spans="12:14" x14ac:dyDescent="0.25">
      <c r="L69677" s="36"/>
      <c r="M69677" s="36"/>
      <c r="N69677" s="36"/>
    </row>
    <row r="69678" spans="12:14" x14ac:dyDescent="0.25">
      <c r="L69678" s="36"/>
      <c r="M69678" s="36"/>
      <c r="N69678" s="36"/>
    </row>
    <row r="69679" spans="12:14" x14ac:dyDescent="0.25">
      <c r="L69679" s="36"/>
      <c r="M69679" s="36"/>
      <c r="N69679" s="36"/>
    </row>
    <row r="69680" spans="12:14" x14ac:dyDescent="0.25">
      <c r="L69680" s="36"/>
      <c r="M69680" s="36"/>
      <c r="N69680" s="36"/>
    </row>
    <row r="69681" spans="12:14" x14ac:dyDescent="0.25">
      <c r="L69681" s="36"/>
      <c r="M69681" s="36"/>
      <c r="N69681" s="36"/>
    </row>
    <row r="69682" spans="12:14" x14ac:dyDescent="0.25">
      <c r="L69682" s="36"/>
      <c r="M69682" s="36"/>
      <c r="N69682" s="36"/>
    </row>
    <row r="69683" spans="12:14" x14ac:dyDescent="0.25">
      <c r="L69683" s="36"/>
      <c r="M69683" s="36"/>
      <c r="N69683" s="36"/>
    </row>
    <row r="69684" spans="12:14" x14ac:dyDescent="0.25">
      <c r="L69684" s="36"/>
      <c r="M69684" s="36"/>
      <c r="N69684" s="36"/>
    </row>
    <row r="69685" spans="12:14" x14ac:dyDescent="0.25">
      <c r="L69685" s="36"/>
      <c r="M69685" s="36"/>
      <c r="N69685" s="36"/>
    </row>
    <row r="69686" spans="12:14" x14ac:dyDescent="0.25">
      <c r="L69686" s="36"/>
      <c r="M69686" s="36"/>
      <c r="N69686" s="36"/>
    </row>
    <row r="69687" spans="12:14" x14ac:dyDescent="0.25">
      <c r="L69687" s="36"/>
      <c r="M69687" s="36"/>
      <c r="N69687" s="36"/>
    </row>
    <row r="69688" spans="12:14" x14ac:dyDescent="0.25">
      <c r="L69688" s="36"/>
      <c r="M69688" s="36"/>
      <c r="N69688" s="36"/>
    </row>
    <row r="69689" spans="12:14" x14ac:dyDescent="0.25">
      <c r="L69689" s="36"/>
      <c r="M69689" s="36"/>
      <c r="N69689" s="36"/>
    </row>
    <row r="69690" spans="12:14" x14ac:dyDescent="0.25">
      <c r="L69690" s="36"/>
      <c r="M69690" s="36"/>
      <c r="N69690" s="36"/>
    </row>
    <row r="69691" spans="12:14" x14ac:dyDescent="0.25">
      <c r="L69691" s="36"/>
      <c r="M69691" s="36"/>
      <c r="N69691" s="36"/>
    </row>
    <row r="69692" spans="12:14" x14ac:dyDescent="0.25">
      <c r="L69692" s="36"/>
      <c r="M69692" s="36"/>
      <c r="N69692" s="36"/>
    </row>
    <row r="69693" spans="12:14" x14ac:dyDescent="0.25">
      <c r="L69693" s="36"/>
      <c r="M69693" s="36"/>
      <c r="N69693" s="36"/>
    </row>
    <row r="69694" spans="12:14" x14ac:dyDescent="0.25">
      <c r="L69694" s="36"/>
      <c r="M69694" s="36"/>
      <c r="N69694" s="36"/>
    </row>
    <row r="69695" spans="12:14" x14ac:dyDescent="0.25">
      <c r="L69695" s="36"/>
      <c r="M69695" s="36"/>
      <c r="N69695" s="36"/>
    </row>
    <row r="69696" spans="12:14" x14ac:dyDescent="0.25">
      <c r="L69696" s="36"/>
      <c r="M69696" s="36"/>
      <c r="N69696" s="36"/>
    </row>
    <row r="69697" spans="12:14" x14ac:dyDescent="0.25">
      <c r="L69697" s="36"/>
      <c r="M69697" s="36"/>
      <c r="N69697" s="36"/>
    </row>
    <row r="69698" spans="12:14" x14ac:dyDescent="0.25">
      <c r="L69698" s="36"/>
      <c r="M69698" s="36"/>
      <c r="N69698" s="36"/>
    </row>
    <row r="69699" spans="12:14" x14ac:dyDescent="0.25">
      <c r="L69699" s="36"/>
      <c r="M69699" s="36"/>
      <c r="N69699" s="36"/>
    </row>
    <row r="69700" spans="12:14" x14ac:dyDescent="0.25">
      <c r="L69700" s="36"/>
      <c r="M69700" s="36"/>
      <c r="N69700" s="36"/>
    </row>
    <row r="69701" spans="12:14" x14ac:dyDescent="0.25">
      <c r="L69701" s="36"/>
      <c r="M69701" s="36"/>
      <c r="N69701" s="36"/>
    </row>
    <row r="69702" spans="12:14" x14ac:dyDescent="0.25">
      <c r="L69702" s="36"/>
      <c r="M69702" s="36"/>
      <c r="N69702" s="36"/>
    </row>
    <row r="69703" spans="12:14" x14ac:dyDescent="0.25">
      <c r="L69703" s="36"/>
      <c r="M69703" s="36"/>
      <c r="N69703" s="36"/>
    </row>
    <row r="69704" spans="12:14" x14ac:dyDescent="0.25">
      <c r="L69704" s="36"/>
      <c r="M69704" s="36"/>
      <c r="N69704" s="36"/>
    </row>
    <row r="69705" spans="12:14" x14ac:dyDescent="0.25">
      <c r="L69705" s="36"/>
      <c r="M69705" s="36"/>
      <c r="N69705" s="36"/>
    </row>
    <row r="69706" spans="12:14" x14ac:dyDescent="0.25">
      <c r="L69706" s="36"/>
      <c r="M69706" s="36"/>
      <c r="N69706" s="36"/>
    </row>
    <row r="69707" spans="12:14" x14ac:dyDescent="0.25">
      <c r="L69707" s="36"/>
      <c r="M69707" s="36"/>
      <c r="N69707" s="36"/>
    </row>
    <row r="69708" spans="12:14" x14ac:dyDescent="0.25">
      <c r="L69708" s="36"/>
      <c r="M69708" s="36"/>
      <c r="N69708" s="36"/>
    </row>
    <row r="69709" spans="12:14" x14ac:dyDescent="0.25">
      <c r="L69709" s="36"/>
      <c r="M69709" s="36"/>
      <c r="N69709" s="36"/>
    </row>
    <row r="69710" spans="12:14" x14ac:dyDescent="0.25">
      <c r="L69710" s="36"/>
      <c r="M69710" s="36"/>
      <c r="N69710" s="36"/>
    </row>
    <row r="69711" spans="12:14" x14ac:dyDescent="0.25">
      <c r="L69711" s="36"/>
      <c r="M69711" s="36"/>
      <c r="N69711" s="36"/>
    </row>
    <row r="69712" spans="12:14" x14ac:dyDescent="0.25">
      <c r="L69712" s="36"/>
      <c r="M69712" s="36"/>
      <c r="N69712" s="36"/>
    </row>
    <row r="69713" spans="12:14" x14ac:dyDescent="0.25">
      <c r="L69713" s="36"/>
      <c r="M69713" s="36"/>
      <c r="N69713" s="36"/>
    </row>
    <row r="69714" spans="12:14" x14ac:dyDescent="0.25">
      <c r="L69714" s="36"/>
      <c r="M69714" s="36"/>
      <c r="N69714" s="36"/>
    </row>
    <row r="69715" spans="12:14" x14ac:dyDescent="0.25">
      <c r="L69715" s="36"/>
      <c r="M69715" s="36"/>
      <c r="N69715" s="36"/>
    </row>
    <row r="69716" spans="12:14" x14ac:dyDescent="0.25">
      <c r="L69716" s="36"/>
      <c r="M69716" s="36"/>
      <c r="N69716" s="36"/>
    </row>
    <row r="69717" spans="12:14" x14ac:dyDescent="0.25">
      <c r="L69717" s="36"/>
      <c r="M69717" s="36"/>
      <c r="N69717" s="36"/>
    </row>
    <row r="69718" spans="12:14" x14ac:dyDescent="0.25">
      <c r="L69718" s="36"/>
      <c r="M69718" s="36"/>
      <c r="N69718" s="36"/>
    </row>
    <row r="69719" spans="12:14" x14ac:dyDescent="0.25">
      <c r="L69719" s="36"/>
      <c r="M69719" s="36"/>
      <c r="N69719" s="36"/>
    </row>
    <row r="69720" spans="12:14" x14ac:dyDescent="0.25">
      <c r="L69720" s="36"/>
      <c r="M69720" s="36"/>
      <c r="N69720" s="36"/>
    </row>
    <row r="69721" spans="12:14" x14ac:dyDescent="0.25">
      <c r="L69721" s="36"/>
      <c r="M69721" s="36"/>
      <c r="N69721" s="36"/>
    </row>
    <row r="69722" spans="12:14" x14ac:dyDescent="0.25">
      <c r="L69722" s="36"/>
      <c r="M69722" s="36"/>
      <c r="N69722" s="36"/>
    </row>
    <row r="69723" spans="12:14" x14ac:dyDescent="0.25">
      <c r="L69723" s="36"/>
      <c r="M69723" s="36"/>
      <c r="N69723" s="36"/>
    </row>
    <row r="69724" spans="12:14" x14ac:dyDescent="0.25">
      <c r="L69724" s="36"/>
      <c r="M69724" s="36"/>
      <c r="N69724" s="36"/>
    </row>
    <row r="69725" spans="12:14" x14ac:dyDescent="0.25">
      <c r="L69725" s="36"/>
      <c r="M69725" s="36"/>
      <c r="N69725" s="36"/>
    </row>
    <row r="69726" spans="12:14" x14ac:dyDescent="0.25">
      <c r="L69726" s="36"/>
      <c r="M69726" s="36"/>
      <c r="N69726" s="36"/>
    </row>
    <row r="69727" spans="12:14" x14ac:dyDescent="0.25">
      <c r="L69727" s="36"/>
      <c r="M69727" s="36"/>
      <c r="N69727" s="36"/>
    </row>
    <row r="69728" spans="12:14" x14ac:dyDescent="0.25">
      <c r="L69728" s="36"/>
      <c r="M69728" s="36"/>
      <c r="N69728" s="36"/>
    </row>
    <row r="69729" spans="12:14" x14ac:dyDescent="0.25">
      <c r="L69729" s="36"/>
      <c r="M69729" s="36"/>
      <c r="N69729" s="36"/>
    </row>
    <row r="69730" spans="12:14" x14ac:dyDescent="0.25">
      <c r="L69730" s="36"/>
      <c r="M69730" s="36"/>
      <c r="N69730" s="36"/>
    </row>
    <row r="69731" spans="12:14" x14ac:dyDescent="0.25">
      <c r="L69731" s="36"/>
      <c r="M69731" s="36"/>
      <c r="N69731" s="36"/>
    </row>
    <row r="69732" spans="12:14" x14ac:dyDescent="0.25">
      <c r="L69732" s="36"/>
      <c r="M69732" s="36"/>
      <c r="N69732" s="36"/>
    </row>
    <row r="69733" spans="12:14" x14ac:dyDescent="0.25">
      <c r="L69733" s="36"/>
      <c r="M69733" s="36"/>
      <c r="N69733" s="36"/>
    </row>
    <row r="69734" spans="12:14" x14ac:dyDescent="0.25">
      <c r="L69734" s="36"/>
      <c r="M69734" s="36"/>
      <c r="N69734" s="36"/>
    </row>
    <row r="69735" spans="12:14" x14ac:dyDescent="0.25">
      <c r="L69735" s="36"/>
      <c r="M69735" s="36"/>
      <c r="N69735" s="36"/>
    </row>
    <row r="69736" spans="12:14" x14ac:dyDescent="0.25">
      <c r="L69736" s="36"/>
      <c r="M69736" s="36"/>
      <c r="N69736" s="36"/>
    </row>
    <row r="69737" spans="12:14" x14ac:dyDescent="0.25">
      <c r="L69737" s="36"/>
      <c r="M69737" s="36"/>
      <c r="N69737" s="36"/>
    </row>
    <row r="69738" spans="12:14" x14ac:dyDescent="0.25">
      <c r="L69738" s="36"/>
      <c r="M69738" s="36"/>
      <c r="N69738" s="36"/>
    </row>
    <row r="69739" spans="12:14" x14ac:dyDescent="0.25">
      <c r="L69739" s="36"/>
      <c r="M69739" s="36"/>
      <c r="N69739" s="36"/>
    </row>
    <row r="69740" spans="12:14" x14ac:dyDescent="0.25">
      <c r="L69740" s="36"/>
      <c r="M69740" s="36"/>
      <c r="N69740" s="36"/>
    </row>
    <row r="69741" spans="12:14" x14ac:dyDescent="0.25">
      <c r="L69741" s="36"/>
      <c r="M69741" s="36"/>
      <c r="N69741" s="36"/>
    </row>
    <row r="69742" spans="12:14" x14ac:dyDescent="0.25">
      <c r="L69742" s="36"/>
      <c r="M69742" s="36"/>
      <c r="N69742" s="36"/>
    </row>
    <row r="69743" spans="12:14" x14ac:dyDescent="0.25">
      <c r="L69743" s="36"/>
      <c r="M69743" s="36"/>
      <c r="N69743" s="36"/>
    </row>
    <row r="69744" spans="12:14" x14ac:dyDescent="0.25">
      <c r="L69744" s="36"/>
      <c r="M69744" s="36"/>
      <c r="N69744" s="36"/>
    </row>
    <row r="69745" spans="12:14" x14ac:dyDescent="0.25">
      <c r="L69745" s="36"/>
      <c r="M69745" s="36"/>
      <c r="N69745" s="36"/>
    </row>
    <row r="69746" spans="12:14" x14ac:dyDescent="0.25">
      <c r="L69746" s="36"/>
      <c r="M69746" s="36"/>
      <c r="N69746" s="36"/>
    </row>
    <row r="69747" spans="12:14" x14ac:dyDescent="0.25">
      <c r="L69747" s="36"/>
      <c r="M69747" s="36"/>
      <c r="N69747" s="36"/>
    </row>
    <row r="69748" spans="12:14" x14ac:dyDescent="0.25">
      <c r="L69748" s="36"/>
      <c r="M69748" s="36"/>
      <c r="N69748" s="36"/>
    </row>
    <row r="69749" spans="12:14" x14ac:dyDescent="0.25">
      <c r="L69749" s="36"/>
      <c r="M69749" s="36"/>
      <c r="N69749" s="36"/>
    </row>
    <row r="69750" spans="12:14" x14ac:dyDescent="0.25">
      <c r="L69750" s="36"/>
      <c r="M69750" s="36"/>
      <c r="N69750" s="36"/>
    </row>
    <row r="69751" spans="12:14" x14ac:dyDescent="0.25">
      <c r="L69751" s="36"/>
      <c r="M69751" s="36"/>
      <c r="N69751" s="36"/>
    </row>
    <row r="69752" spans="12:14" x14ac:dyDescent="0.25">
      <c r="L69752" s="36"/>
      <c r="M69752" s="36"/>
      <c r="N69752" s="36"/>
    </row>
    <row r="69753" spans="12:14" x14ac:dyDescent="0.25">
      <c r="L69753" s="36"/>
      <c r="M69753" s="36"/>
      <c r="N69753" s="36"/>
    </row>
    <row r="69754" spans="12:14" x14ac:dyDescent="0.25">
      <c r="L69754" s="36"/>
      <c r="M69754" s="36"/>
      <c r="N69754" s="36"/>
    </row>
    <row r="69755" spans="12:14" x14ac:dyDescent="0.25">
      <c r="L69755" s="36"/>
      <c r="M69755" s="36"/>
      <c r="N69755" s="36"/>
    </row>
    <row r="69756" spans="12:14" x14ac:dyDescent="0.25">
      <c r="L69756" s="36"/>
      <c r="M69756" s="36"/>
      <c r="N69756" s="36"/>
    </row>
    <row r="69757" spans="12:14" x14ac:dyDescent="0.25">
      <c r="L69757" s="36"/>
      <c r="M69757" s="36"/>
      <c r="N69757" s="36"/>
    </row>
    <row r="69758" spans="12:14" x14ac:dyDescent="0.25">
      <c r="L69758" s="36"/>
      <c r="M69758" s="36"/>
      <c r="N69758" s="36"/>
    </row>
    <row r="69759" spans="12:14" x14ac:dyDescent="0.25">
      <c r="L69759" s="36"/>
      <c r="M69759" s="36"/>
      <c r="N69759" s="36"/>
    </row>
    <row r="69760" spans="12:14" x14ac:dyDescent="0.25">
      <c r="L69760" s="36"/>
      <c r="M69760" s="36"/>
      <c r="N69760" s="36"/>
    </row>
    <row r="69761" spans="12:14" x14ac:dyDescent="0.25">
      <c r="L69761" s="36"/>
      <c r="M69761" s="36"/>
      <c r="N69761" s="36"/>
    </row>
    <row r="69762" spans="12:14" x14ac:dyDescent="0.25">
      <c r="L69762" s="36"/>
      <c r="M69762" s="36"/>
      <c r="N69762" s="36"/>
    </row>
    <row r="69763" spans="12:14" x14ac:dyDescent="0.25">
      <c r="L69763" s="36"/>
      <c r="M69763" s="36"/>
      <c r="N69763" s="36"/>
    </row>
    <row r="69764" spans="12:14" x14ac:dyDescent="0.25">
      <c r="L69764" s="36"/>
      <c r="M69764" s="36"/>
      <c r="N69764" s="36"/>
    </row>
    <row r="69765" spans="12:14" x14ac:dyDescent="0.25">
      <c r="L69765" s="36"/>
      <c r="M69765" s="36"/>
      <c r="N69765" s="36"/>
    </row>
    <row r="69766" spans="12:14" x14ac:dyDescent="0.25">
      <c r="L69766" s="36"/>
      <c r="M69766" s="36"/>
      <c r="N69766" s="36"/>
    </row>
    <row r="69767" spans="12:14" x14ac:dyDescent="0.25">
      <c r="L69767" s="36"/>
      <c r="M69767" s="36"/>
      <c r="N69767" s="36"/>
    </row>
    <row r="69768" spans="12:14" x14ac:dyDescent="0.25">
      <c r="L69768" s="36"/>
      <c r="M69768" s="36"/>
      <c r="N69768" s="36"/>
    </row>
    <row r="69769" spans="12:14" x14ac:dyDescent="0.25">
      <c r="L69769" s="36"/>
      <c r="M69769" s="36"/>
      <c r="N69769" s="36"/>
    </row>
    <row r="69770" spans="12:14" x14ac:dyDescent="0.25">
      <c r="L69770" s="36"/>
      <c r="M69770" s="36"/>
      <c r="N69770" s="36"/>
    </row>
    <row r="69771" spans="12:14" x14ac:dyDescent="0.25">
      <c r="L69771" s="36"/>
      <c r="M69771" s="36"/>
      <c r="N69771" s="36"/>
    </row>
    <row r="69772" spans="12:14" x14ac:dyDescent="0.25">
      <c r="L69772" s="36"/>
      <c r="M69772" s="36"/>
      <c r="N69772" s="36"/>
    </row>
    <row r="69773" spans="12:14" x14ac:dyDescent="0.25">
      <c r="L69773" s="36"/>
      <c r="M69773" s="36"/>
      <c r="N69773" s="36"/>
    </row>
    <row r="69774" spans="12:14" x14ac:dyDescent="0.25">
      <c r="L69774" s="36"/>
      <c r="M69774" s="36"/>
      <c r="N69774" s="36"/>
    </row>
    <row r="69775" spans="12:14" x14ac:dyDescent="0.25">
      <c r="L69775" s="36"/>
      <c r="M69775" s="36"/>
      <c r="N69775" s="36"/>
    </row>
    <row r="69776" spans="12:14" x14ac:dyDescent="0.25">
      <c r="L69776" s="36"/>
      <c r="M69776" s="36"/>
      <c r="N69776" s="36"/>
    </row>
    <row r="69777" spans="12:14" x14ac:dyDescent="0.25">
      <c r="L69777" s="36"/>
      <c r="M69777" s="36"/>
      <c r="N69777" s="36"/>
    </row>
    <row r="69778" spans="12:14" x14ac:dyDescent="0.25">
      <c r="L69778" s="36"/>
      <c r="M69778" s="36"/>
      <c r="N69778" s="36"/>
    </row>
    <row r="69779" spans="12:14" x14ac:dyDescent="0.25">
      <c r="L69779" s="36"/>
      <c r="M69779" s="36"/>
      <c r="N69779" s="36"/>
    </row>
    <row r="69780" spans="12:14" x14ac:dyDescent="0.25">
      <c r="L69780" s="36"/>
      <c r="M69780" s="36"/>
      <c r="N69780" s="36"/>
    </row>
    <row r="69781" spans="12:14" x14ac:dyDescent="0.25">
      <c r="L69781" s="36"/>
      <c r="M69781" s="36"/>
      <c r="N69781" s="36"/>
    </row>
    <row r="69782" spans="12:14" x14ac:dyDescent="0.25">
      <c r="L69782" s="36"/>
      <c r="M69782" s="36"/>
      <c r="N69782" s="36"/>
    </row>
    <row r="69783" spans="12:14" x14ac:dyDescent="0.25">
      <c r="L69783" s="36"/>
      <c r="M69783" s="36"/>
      <c r="N69783" s="36"/>
    </row>
    <row r="69784" spans="12:14" x14ac:dyDescent="0.25">
      <c r="L69784" s="36"/>
      <c r="M69784" s="36"/>
      <c r="N69784" s="36"/>
    </row>
    <row r="69785" spans="12:14" x14ac:dyDescent="0.25">
      <c r="L69785" s="36"/>
      <c r="M69785" s="36"/>
      <c r="N69785" s="36"/>
    </row>
    <row r="69786" spans="12:14" x14ac:dyDescent="0.25">
      <c r="L69786" s="36"/>
      <c r="M69786" s="36"/>
      <c r="N69786" s="36"/>
    </row>
    <row r="69787" spans="12:14" x14ac:dyDescent="0.25">
      <c r="L69787" s="36"/>
      <c r="M69787" s="36"/>
      <c r="N69787" s="36"/>
    </row>
    <row r="69788" spans="12:14" x14ac:dyDescent="0.25">
      <c r="L69788" s="36"/>
      <c r="M69788" s="36"/>
      <c r="N69788" s="36"/>
    </row>
    <row r="69789" spans="12:14" x14ac:dyDescent="0.25">
      <c r="L69789" s="36"/>
      <c r="M69789" s="36"/>
      <c r="N69789" s="36"/>
    </row>
    <row r="69790" spans="12:14" x14ac:dyDescent="0.25">
      <c r="L69790" s="36"/>
      <c r="M69790" s="36"/>
      <c r="N69790" s="36"/>
    </row>
    <row r="69791" spans="12:14" x14ac:dyDescent="0.25">
      <c r="L69791" s="36"/>
      <c r="M69791" s="36"/>
      <c r="N69791" s="36"/>
    </row>
    <row r="69792" spans="12:14" x14ac:dyDescent="0.25">
      <c r="L69792" s="36"/>
      <c r="M69792" s="36"/>
      <c r="N69792" s="36"/>
    </row>
    <row r="69793" spans="12:14" x14ac:dyDescent="0.25">
      <c r="L69793" s="36"/>
      <c r="M69793" s="36"/>
      <c r="N69793" s="36"/>
    </row>
    <row r="69794" spans="12:14" x14ac:dyDescent="0.25">
      <c r="L69794" s="36"/>
      <c r="M69794" s="36"/>
      <c r="N69794" s="36"/>
    </row>
    <row r="69795" spans="12:14" x14ac:dyDescent="0.25">
      <c r="L69795" s="36"/>
      <c r="M69795" s="36"/>
      <c r="N69795" s="36"/>
    </row>
    <row r="69796" spans="12:14" x14ac:dyDescent="0.25">
      <c r="L69796" s="36"/>
      <c r="M69796" s="36"/>
      <c r="N69796" s="36"/>
    </row>
    <row r="69797" spans="12:14" x14ac:dyDescent="0.25">
      <c r="L69797" s="36"/>
      <c r="M69797" s="36"/>
      <c r="N69797" s="36"/>
    </row>
    <row r="69798" spans="12:14" x14ac:dyDescent="0.25">
      <c r="L69798" s="36"/>
      <c r="M69798" s="36"/>
      <c r="N69798" s="36"/>
    </row>
    <row r="69799" spans="12:14" x14ac:dyDescent="0.25">
      <c r="L69799" s="36"/>
      <c r="M69799" s="36"/>
      <c r="N69799" s="36"/>
    </row>
    <row r="69800" spans="12:14" x14ac:dyDescent="0.25">
      <c r="L69800" s="36"/>
      <c r="M69800" s="36"/>
      <c r="N69800" s="36"/>
    </row>
    <row r="69801" spans="12:14" x14ac:dyDescent="0.25">
      <c r="L69801" s="36"/>
      <c r="M69801" s="36"/>
      <c r="N69801" s="36"/>
    </row>
    <row r="69802" spans="12:14" x14ac:dyDescent="0.25">
      <c r="L69802" s="36"/>
      <c r="M69802" s="36"/>
      <c r="N69802" s="36"/>
    </row>
    <row r="69803" spans="12:14" x14ac:dyDescent="0.25">
      <c r="L69803" s="36"/>
      <c r="M69803" s="36"/>
      <c r="N69803" s="36"/>
    </row>
    <row r="69804" spans="12:14" x14ac:dyDescent="0.25">
      <c r="L69804" s="36"/>
      <c r="M69804" s="36"/>
      <c r="N69804" s="36"/>
    </row>
    <row r="69805" spans="12:14" x14ac:dyDescent="0.25">
      <c r="L69805" s="36"/>
      <c r="M69805" s="36"/>
      <c r="N69805" s="36"/>
    </row>
    <row r="69806" spans="12:14" x14ac:dyDescent="0.25">
      <c r="L69806" s="36"/>
      <c r="M69806" s="36"/>
      <c r="N69806" s="36"/>
    </row>
    <row r="69807" spans="12:14" x14ac:dyDescent="0.25">
      <c r="L69807" s="36"/>
      <c r="M69807" s="36"/>
      <c r="N69807" s="36"/>
    </row>
    <row r="69808" spans="12:14" x14ac:dyDescent="0.25">
      <c r="L69808" s="36"/>
      <c r="M69808" s="36"/>
      <c r="N69808" s="36"/>
    </row>
    <row r="69809" spans="12:14" x14ac:dyDescent="0.25">
      <c r="L69809" s="36"/>
      <c r="M69809" s="36"/>
      <c r="N69809" s="36"/>
    </row>
    <row r="69810" spans="12:14" x14ac:dyDescent="0.25">
      <c r="L69810" s="36"/>
      <c r="M69810" s="36"/>
      <c r="N69810" s="36"/>
    </row>
    <row r="69811" spans="12:14" x14ac:dyDescent="0.25">
      <c r="L69811" s="36"/>
      <c r="M69811" s="36"/>
      <c r="N69811" s="36"/>
    </row>
    <row r="69812" spans="12:14" x14ac:dyDescent="0.25">
      <c r="L69812" s="36"/>
      <c r="M69812" s="36"/>
      <c r="N69812" s="36"/>
    </row>
    <row r="69813" spans="12:14" x14ac:dyDescent="0.25">
      <c r="L69813" s="36"/>
      <c r="M69813" s="36"/>
      <c r="N69813" s="36"/>
    </row>
    <row r="69814" spans="12:14" x14ac:dyDescent="0.25">
      <c r="L69814" s="36"/>
      <c r="M69814" s="36"/>
      <c r="N69814" s="36"/>
    </row>
    <row r="69815" spans="12:14" x14ac:dyDescent="0.25">
      <c r="L69815" s="36"/>
      <c r="M69815" s="36"/>
      <c r="N69815" s="36"/>
    </row>
    <row r="69816" spans="12:14" x14ac:dyDescent="0.25">
      <c r="L69816" s="36"/>
      <c r="M69816" s="36"/>
      <c r="N69816" s="36"/>
    </row>
    <row r="69817" spans="12:14" x14ac:dyDescent="0.25">
      <c r="L69817" s="36"/>
      <c r="M69817" s="36"/>
      <c r="N69817" s="36"/>
    </row>
    <row r="69818" spans="12:14" x14ac:dyDescent="0.25">
      <c r="L69818" s="36"/>
      <c r="M69818" s="36"/>
      <c r="N69818" s="36"/>
    </row>
    <row r="69819" spans="12:14" x14ac:dyDescent="0.25">
      <c r="L69819" s="36"/>
      <c r="M69819" s="36"/>
      <c r="N69819" s="36"/>
    </row>
    <row r="69820" spans="12:14" x14ac:dyDescent="0.25">
      <c r="L69820" s="36"/>
      <c r="M69820" s="36"/>
      <c r="N69820" s="36"/>
    </row>
    <row r="69821" spans="12:14" x14ac:dyDescent="0.25">
      <c r="L69821" s="36"/>
      <c r="M69821" s="36"/>
      <c r="N69821" s="36"/>
    </row>
    <row r="69822" spans="12:14" x14ac:dyDescent="0.25">
      <c r="L69822" s="36"/>
      <c r="M69822" s="36"/>
      <c r="N69822" s="36"/>
    </row>
    <row r="69823" spans="12:14" x14ac:dyDescent="0.25">
      <c r="L69823" s="36"/>
      <c r="M69823" s="36"/>
      <c r="N69823" s="36"/>
    </row>
    <row r="69824" spans="12:14" x14ac:dyDescent="0.25">
      <c r="L69824" s="36"/>
      <c r="M69824" s="36"/>
      <c r="N69824" s="36"/>
    </row>
    <row r="69825" spans="12:14" x14ac:dyDescent="0.25">
      <c r="L69825" s="36"/>
      <c r="M69825" s="36"/>
      <c r="N69825" s="36"/>
    </row>
    <row r="69826" spans="12:14" x14ac:dyDescent="0.25">
      <c r="L69826" s="36"/>
      <c r="M69826" s="36"/>
      <c r="N69826" s="36"/>
    </row>
    <row r="69827" spans="12:14" x14ac:dyDescent="0.25">
      <c r="L69827" s="36"/>
      <c r="M69827" s="36"/>
      <c r="N69827" s="36"/>
    </row>
    <row r="69828" spans="12:14" x14ac:dyDescent="0.25">
      <c r="L69828" s="36"/>
      <c r="M69828" s="36"/>
      <c r="N69828" s="36"/>
    </row>
    <row r="69829" spans="12:14" x14ac:dyDescent="0.25">
      <c r="L69829" s="36"/>
      <c r="M69829" s="36"/>
      <c r="N69829" s="36"/>
    </row>
    <row r="69830" spans="12:14" x14ac:dyDescent="0.25">
      <c r="L69830" s="36"/>
      <c r="M69830" s="36"/>
      <c r="N69830" s="36"/>
    </row>
    <row r="69831" spans="12:14" x14ac:dyDescent="0.25">
      <c r="L69831" s="36"/>
      <c r="M69831" s="36"/>
      <c r="N69831" s="36"/>
    </row>
    <row r="69832" spans="12:14" x14ac:dyDescent="0.25">
      <c r="L69832" s="36"/>
      <c r="M69832" s="36"/>
      <c r="N69832" s="36"/>
    </row>
    <row r="69833" spans="12:14" x14ac:dyDescent="0.25">
      <c r="L69833" s="36"/>
      <c r="M69833" s="36"/>
      <c r="N69833" s="36"/>
    </row>
    <row r="69834" spans="12:14" x14ac:dyDescent="0.25">
      <c r="L69834" s="36"/>
      <c r="M69834" s="36"/>
      <c r="N69834" s="36"/>
    </row>
    <row r="69835" spans="12:14" x14ac:dyDescent="0.25">
      <c r="L69835" s="36"/>
      <c r="M69835" s="36"/>
      <c r="N69835" s="36"/>
    </row>
    <row r="69836" spans="12:14" x14ac:dyDescent="0.25">
      <c r="L69836" s="36"/>
      <c r="M69836" s="36"/>
      <c r="N69836" s="36"/>
    </row>
    <row r="69837" spans="12:14" x14ac:dyDescent="0.25">
      <c r="L69837" s="36"/>
      <c r="M69837" s="36"/>
      <c r="N69837" s="36"/>
    </row>
    <row r="69838" spans="12:14" x14ac:dyDescent="0.25">
      <c r="L69838" s="36"/>
      <c r="M69838" s="36"/>
      <c r="N69838" s="36"/>
    </row>
    <row r="69839" spans="12:14" x14ac:dyDescent="0.25">
      <c r="L69839" s="36"/>
      <c r="M69839" s="36"/>
      <c r="N69839" s="36"/>
    </row>
    <row r="69840" spans="12:14" x14ac:dyDescent="0.25">
      <c r="L69840" s="36"/>
      <c r="M69840" s="36"/>
      <c r="N69840" s="36"/>
    </row>
    <row r="69841" spans="12:14" x14ac:dyDescent="0.25">
      <c r="L69841" s="36"/>
      <c r="M69841" s="36"/>
      <c r="N69841" s="36"/>
    </row>
    <row r="69842" spans="12:14" x14ac:dyDescent="0.25">
      <c r="L69842" s="36"/>
      <c r="M69842" s="36"/>
      <c r="N69842" s="36"/>
    </row>
    <row r="69843" spans="12:14" x14ac:dyDescent="0.25">
      <c r="L69843" s="36"/>
      <c r="M69843" s="36"/>
      <c r="N69843" s="36"/>
    </row>
    <row r="69844" spans="12:14" x14ac:dyDescent="0.25">
      <c r="L69844" s="36"/>
      <c r="M69844" s="36"/>
      <c r="N69844" s="36"/>
    </row>
    <row r="69845" spans="12:14" x14ac:dyDescent="0.25">
      <c r="L69845" s="36"/>
      <c r="M69845" s="36"/>
      <c r="N69845" s="36"/>
    </row>
    <row r="69846" spans="12:14" x14ac:dyDescent="0.25">
      <c r="L69846" s="36"/>
      <c r="M69846" s="36"/>
      <c r="N69846" s="36"/>
    </row>
    <row r="69847" spans="12:14" x14ac:dyDescent="0.25">
      <c r="L69847" s="36"/>
      <c r="M69847" s="36"/>
      <c r="N69847" s="36"/>
    </row>
    <row r="69848" spans="12:14" x14ac:dyDescent="0.25">
      <c r="L69848" s="36"/>
      <c r="M69848" s="36"/>
      <c r="N69848" s="36"/>
    </row>
    <row r="69849" spans="12:14" x14ac:dyDescent="0.25">
      <c r="L69849" s="36"/>
      <c r="M69849" s="36"/>
      <c r="N69849" s="36"/>
    </row>
    <row r="69850" spans="12:14" x14ac:dyDescent="0.25">
      <c r="L69850" s="36"/>
      <c r="M69850" s="36"/>
      <c r="N69850" s="36"/>
    </row>
    <row r="69851" spans="12:14" x14ac:dyDescent="0.25">
      <c r="L69851" s="36"/>
      <c r="M69851" s="36"/>
      <c r="N69851" s="36"/>
    </row>
    <row r="69852" spans="12:14" x14ac:dyDescent="0.25">
      <c r="L69852" s="36"/>
      <c r="M69852" s="36"/>
      <c r="N69852" s="36"/>
    </row>
    <row r="69853" spans="12:14" x14ac:dyDescent="0.25">
      <c r="L69853" s="36"/>
      <c r="M69853" s="36"/>
      <c r="N69853" s="36"/>
    </row>
    <row r="69854" spans="12:14" x14ac:dyDescent="0.25">
      <c r="L69854" s="36"/>
      <c r="M69854" s="36"/>
      <c r="N69854" s="36"/>
    </row>
    <row r="69855" spans="12:14" x14ac:dyDescent="0.25">
      <c r="L69855" s="36"/>
      <c r="M69855" s="36"/>
      <c r="N69855" s="36"/>
    </row>
    <row r="69856" spans="12:14" x14ac:dyDescent="0.25">
      <c r="L69856" s="36"/>
      <c r="M69856" s="36"/>
      <c r="N69856" s="36"/>
    </row>
    <row r="69857" spans="12:14" x14ac:dyDescent="0.25">
      <c r="L69857" s="36"/>
      <c r="M69857" s="36"/>
      <c r="N69857" s="36"/>
    </row>
    <row r="69858" spans="12:14" x14ac:dyDescent="0.25">
      <c r="L69858" s="36"/>
      <c r="M69858" s="36"/>
      <c r="N69858" s="36"/>
    </row>
    <row r="69859" spans="12:14" x14ac:dyDescent="0.25">
      <c r="L69859" s="36"/>
      <c r="M69859" s="36"/>
      <c r="N69859" s="36"/>
    </row>
    <row r="69860" spans="12:14" x14ac:dyDescent="0.25">
      <c r="L69860" s="36"/>
      <c r="M69860" s="36"/>
      <c r="N69860" s="36"/>
    </row>
    <row r="69861" spans="12:14" x14ac:dyDescent="0.25">
      <c r="L69861" s="36"/>
      <c r="M69861" s="36"/>
      <c r="N69861" s="36"/>
    </row>
    <row r="69862" spans="12:14" x14ac:dyDescent="0.25">
      <c r="L69862" s="36"/>
      <c r="M69862" s="36"/>
      <c r="N69862" s="36"/>
    </row>
    <row r="69863" spans="12:14" x14ac:dyDescent="0.25">
      <c r="L69863" s="36"/>
      <c r="M69863" s="36"/>
      <c r="N69863" s="36"/>
    </row>
    <row r="69864" spans="12:14" x14ac:dyDescent="0.25">
      <c r="L69864" s="36"/>
      <c r="M69864" s="36"/>
      <c r="N69864" s="36"/>
    </row>
    <row r="69865" spans="12:14" x14ac:dyDescent="0.25">
      <c r="L69865" s="36"/>
      <c r="M69865" s="36"/>
      <c r="N69865" s="36"/>
    </row>
    <row r="69866" spans="12:14" x14ac:dyDescent="0.25">
      <c r="L69866" s="36"/>
      <c r="M69866" s="36"/>
      <c r="N69866" s="36"/>
    </row>
    <row r="69867" spans="12:14" x14ac:dyDescent="0.25">
      <c r="L69867" s="36"/>
      <c r="M69867" s="36"/>
      <c r="N69867" s="36"/>
    </row>
    <row r="69868" spans="12:14" x14ac:dyDescent="0.25">
      <c r="L69868" s="36"/>
      <c r="M69868" s="36"/>
      <c r="N69868" s="36"/>
    </row>
    <row r="69869" spans="12:14" x14ac:dyDescent="0.25">
      <c r="L69869" s="36"/>
      <c r="M69869" s="36"/>
      <c r="N69869" s="36"/>
    </row>
    <row r="69870" spans="12:14" x14ac:dyDescent="0.25">
      <c r="L69870" s="36"/>
      <c r="M69870" s="36"/>
      <c r="N69870" s="36"/>
    </row>
    <row r="69871" spans="12:14" x14ac:dyDescent="0.25">
      <c r="L69871" s="36"/>
      <c r="M69871" s="36"/>
      <c r="N69871" s="36"/>
    </row>
    <row r="69872" spans="12:14" x14ac:dyDescent="0.25">
      <c r="L69872" s="36"/>
      <c r="M69872" s="36"/>
      <c r="N69872" s="36"/>
    </row>
    <row r="69873" spans="12:14" x14ac:dyDescent="0.25">
      <c r="L69873" s="36"/>
      <c r="M69873" s="36"/>
      <c r="N69873" s="36"/>
    </row>
    <row r="69874" spans="12:14" x14ac:dyDescent="0.25">
      <c r="L69874" s="36"/>
      <c r="M69874" s="36"/>
      <c r="N69874" s="36"/>
    </row>
    <row r="69875" spans="12:14" x14ac:dyDescent="0.25">
      <c r="L69875" s="36"/>
      <c r="M69875" s="36"/>
      <c r="N69875" s="36"/>
    </row>
    <row r="69876" spans="12:14" x14ac:dyDescent="0.25">
      <c r="L69876" s="36"/>
      <c r="M69876" s="36"/>
      <c r="N69876" s="36"/>
    </row>
    <row r="69877" spans="12:14" x14ac:dyDescent="0.25">
      <c r="L69877" s="36"/>
      <c r="M69877" s="36"/>
      <c r="N69877" s="36"/>
    </row>
    <row r="69878" spans="12:14" x14ac:dyDescent="0.25">
      <c r="L69878" s="36"/>
      <c r="M69878" s="36"/>
      <c r="N69878" s="36"/>
    </row>
    <row r="69879" spans="12:14" x14ac:dyDescent="0.25">
      <c r="L69879" s="36"/>
      <c r="M69879" s="36"/>
      <c r="N69879" s="36"/>
    </row>
    <row r="69880" spans="12:14" x14ac:dyDescent="0.25">
      <c r="L69880" s="36"/>
      <c r="M69880" s="36"/>
      <c r="N69880" s="36"/>
    </row>
    <row r="69881" spans="12:14" x14ac:dyDescent="0.25">
      <c r="L69881" s="36"/>
      <c r="M69881" s="36"/>
      <c r="N69881" s="36"/>
    </row>
    <row r="69882" spans="12:14" x14ac:dyDescent="0.25">
      <c r="L69882" s="36"/>
      <c r="M69882" s="36"/>
      <c r="N69882" s="36"/>
    </row>
    <row r="69883" spans="12:14" x14ac:dyDescent="0.25">
      <c r="L69883" s="36"/>
      <c r="M69883" s="36"/>
      <c r="N69883" s="36"/>
    </row>
    <row r="69884" spans="12:14" x14ac:dyDescent="0.25">
      <c r="L69884" s="36"/>
      <c r="M69884" s="36"/>
      <c r="N69884" s="36"/>
    </row>
    <row r="69885" spans="12:14" x14ac:dyDescent="0.25">
      <c r="L69885" s="36"/>
      <c r="M69885" s="36"/>
      <c r="N69885" s="36"/>
    </row>
    <row r="69886" spans="12:14" x14ac:dyDescent="0.25">
      <c r="L69886" s="36"/>
      <c r="M69886" s="36"/>
      <c r="N69886" s="36"/>
    </row>
    <row r="69887" spans="12:14" x14ac:dyDescent="0.25">
      <c r="L69887" s="36"/>
      <c r="M69887" s="36"/>
      <c r="N69887" s="36"/>
    </row>
    <row r="69888" spans="12:14" x14ac:dyDescent="0.25">
      <c r="L69888" s="36"/>
      <c r="M69888" s="36"/>
      <c r="N69888" s="36"/>
    </row>
    <row r="69889" spans="12:14" x14ac:dyDescent="0.25">
      <c r="L69889" s="36"/>
      <c r="M69889" s="36"/>
      <c r="N69889" s="36"/>
    </row>
    <row r="69890" spans="12:14" x14ac:dyDescent="0.25">
      <c r="L69890" s="36"/>
      <c r="M69890" s="36"/>
      <c r="N69890" s="36"/>
    </row>
    <row r="69891" spans="12:14" x14ac:dyDescent="0.25">
      <c r="L69891" s="36"/>
      <c r="M69891" s="36"/>
      <c r="N69891" s="36"/>
    </row>
    <row r="69892" spans="12:14" x14ac:dyDescent="0.25">
      <c r="L69892" s="36"/>
      <c r="M69892" s="36"/>
      <c r="N69892" s="36"/>
    </row>
    <row r="69893" spans="12:14" x14ac:dyDescent="0.25">
      <c r="L69893" s="36"/>
      <c r="M69893" s="36"/>
      <c r="N69893" s="36"/>
    </row>
    <row r="69894" spans="12:14" x14ac:dyDescent="0.25">
      <c r="L69894" s="36"/>
      <c r="M69894" s="36"/>
      <c r="N69894" s="36"/>
    </row>
    <row r="69895" spans="12:14" x14ac:dyDescent="0.25">
      <c r="L69895" s="36"/>
      <c r="M69895" s="36"/>
      <c r="N69895" s="36"/>
    </row>
    <row r="69896" spans="12:14" x14ac:dyDescent="0.25">
      <c r="L69896" s="36"/>
      <c r="M69896" s="36"/>
      <c r="N69896" s="36"/>
    </row>
    <row r="69897" spans="12:14" x14ac:dyDescent="0.25">
      <c r="L69897" s="36"/>
      <c r="M69897" s="36"/>
      <c r="N69897" s="36"/>
    </row>
    <row r="69898" spans="12:14" x14ac:dyDescent="0.25">
      <c r="L69898" s="36"/>
      <c r="M69898" s="36"/>
      <c r="N69898" s="36"/>
    </row>
    <row r="69899" spans="12:14" x14ac:dyDescent="0.25">
      <c r="L69899" s="36"/>
      <c r="M69899" s="36"/>
      <c r="N69899" s="36"/>
    </row>
    <row r="69900" spans="12:14" x14ac:dyDescent="0.25">
      <c r="L69900" s="36"/>
      <c r="M69900" s="36"/>
      <c r="N69900" s="36"/>
    </row>
    <row r="69901" spans="12:14" x14ac:dyDescent="0.25">
      <c r="L69901" s="36"/>
      <c r="M69901" s="36"/>
      <c r="N69901" s="36"/>
    </row>
    <row r="69902" spans="12:14" x14ac:dyDescent="0.25">
      <c r="L69902" s="36"/>
      <c r="M69902" s="36"/>
      <c r="N69902" s="36"/>
    </row>
    <row r="69903" spans="12:14" x14ac:dyDescent="0.25">
      <c r="L69903" s="36"/>
      <c r="M69903" s="36"/>
      <c r="N69903" s="36"/>
    </row>
    <row r="69904" spans="12:14" x14ac:dyDescent="0.25">
      <c r="L69904" s="36"/>
      <c r="M69904" s="36"/>
      <c r="N69904" s="36"/>
    </row>
    <row r="69905" spans="12:14" x14ac:dyDescent="0.25">
      <c r="L69905" s="36"/>
      <c r="M69905" s="36"/>
      <c r="N69905" s="36"/>
    </row>
    <row r="69906" spans="12:14" x14ac:dyDescent="0.25">
      <c r="L69906" s="36"/>
      <c r="M69906" s="36"/>
      <c r="N69906" s="36"/>
    </row>
    <row r="69907" spans="12:14" x14ac:dyDescent="0.25">
      <c r="L69907" s="36"/>
      <c r="M69907" s="36"/>
      <c r="N69907" s="36"/>
    </row>
    <row r="69908" spans="12:14" x14ac:dyDescent="0.25">
      <c r="L69908" s="36"/>
      <c r="M69908" s="36"/>
      <c r="N69908" s="36"/>
    </row>
    <row r="69909" spans="12:14" x14ac:dyDescent="0.25">
      <c r="L69909" s="36"/>
      <c r="M69909" s="36"/>
      <c r="N69909" s="36"/>
    </row>
    <row r="69910" spans="12:14" x14ac:dyDescent="0.25">
      <c r="L69910" s="36"/>
      <c r="M69910" s="36"/>
      <c r="N69910" s="36"/>
    </row>
    <row r="69911" spans="12:14" x14ac:dyDescent="0.25">
      <c r="L69911" s="36"/>
      <c r="M69911" s="36"/>
      <c r="N69911" s="36"/>
    </row>
    <row r="69912" spans="12:14" x14ac:dyDescent="0.25">
      <c r="L69912" s="36"/>
      <c r="M69912" s="36"/>
      <c r="N69912" s="36"/>
    </row>
    <row r="69913" spans="12:14" x14ac:dyDescent="0.25">
      <c r="L69913" s="36"/>
      <c r="M69913" s="36"/>
      <c r="N69913" s="36"/>
    </row>
    <row r="69914" spans="12:14" x14ac:dyDescent="0.25">
      <c r="L69914" s="36"/>
      <c r="M69914" s="36"/>
      <c r="N69914" s="36"/>
    </row>
    <row r="69915" spans="12:14" x14ac:dyDescent="0.25">
      <c r="L69915" s="36"/>
      <c r="M69915" s="36"/>
      <c r="N69915" s="36"/>
    </row>
    <row r="69916" spans="12:14" x14ac:dyDescent="0.25">
      <c r="L69916" s="36"/>
      <c r="M69916" s="36"/>
      <c r="N69916" s="36"/>
    </row>
    <row r="69917" spans="12:14" x14ac:dyDescent="0.25">
      <c r="L69917" s="36"/>
      <c r="M69917" s="36"/>
      <c r="N69917" s="36"/>
    </row>
    <row r="69918" spans="12:14" x14ac:dyDescent="0.25">
      <c r="L69918" s="36"/>
      <c r="M69918" s="36"/>
      <c r="N69918" s="36"/>
    </row>
    <row r="69919" spans="12:14" x14ac:dyDescent="0.25">
      <c r="L69919" s="36"/>
      <c r="M69919" s="36"/>
      <c r="N69919" s="36"/>
    </row>
    <row r="69920" spans="12:14" x14ac:dyDescent="0.25">
      <c r="L69920" s="36"/>
      <c r="M69920" s="36"/>
      <c r="N69920" s="36"/>
    </row>
    <row r="69921" spans="12:14" x14ac:dyDescent="0.25">
      <c r="L69921" s="36"/>
      <c r="M69921" s="36"/>
      <c r="N69921" s="36"/>
    </row>
    <row r="69922" spans="12:14" x14ac:dyDescent="0.25">
      <c r="L69922" s="36"/>
      <c r="M69922" s="36"/>
      <c r="N69922" s="36"/>
    </row>
    <row r="69923" spans="12:14" x14ac:dyDescent="0.25">
      <c r="L69923" s="36"/>
      <c r="M69923" s="36"/>
      <c r="N69923" s="36"/>
    </row>
    <row r="69924" spans="12:14" x14ac:dyDescent="0.25">
      <c r="L69924" s="36"/>
      <c r="M69924" s="36"/>
      <c r="N69924" s="36"/>
    </row>
    <row r="69925" spans="12:14" x14ac:dyDescent="0.25">
      <c r="L69925" s="36"/>
      <c r="M69925" s="36"/>
      <c r="N69925" s="36"/>
    </row>
    <row r="69926" spans="12:14" x14ac:dyDescent="0.25">
      <c r="L69926" s="36"/>
      <c r="M69926" s="36"/>
      <c r="N69926" s="36"/>
    </row>
    <row r="69927" spans="12:14" x14ac:dyDescent="0.25">
      <c r="L69927" s="36"/>
      <c r="M69927" s="36"/>
      <c r="N69927" s="36"/>
    </row>
    <row r="69928" spans="12:14" x14ac:dyDescent="0.25">
      <c r="L69928" s="36"/>
      <c r="M69928" s="36"/>
      <c r="N69928" s="36"/>
    </row>
    <row r="69929" spans="12:14" x14ac:dyDescent="0.25">
      <c r="L69929" s="36"/>
      <c r="M69929" s="36"/>
      <c r="N69929" s="36"/>
    </row>
    <row r="69930" spans="12:14" x14ac:dyDescent="0.25">
      <c r="L69930" s="36"/>
      <c r="M69930" s="36"/>
      <c r="N69930" s="36"/>
    </row>
    <row r="69931" spans="12:14" x14ac:dyDescent="0.25">
      <c r="L69931" s="36"/>
      <c r="M69931" s="36"/>
      <c r="N69931" s="36"/>
    </row>
    <row r="69932" spans="12:14" x14ac:dyDescent="0.25">
      <c r="L69932" s="36"/>
      <c r="M69932" s="36"/>
      <c r="N69932" s="36"/>
    </row>
    <row r="69933" spans="12:14" x14ac:dyDescent="0.25">
      <c r="L69933" s="36"/>
      <c r="M69933" s="36"/>
      <c r="N69933" s="36"/>
    </row>
    <row r="69934" spans="12:14" x14ac:dyDescent="0.25">
      <c r="L69934" s="36"/>
      <c r="M69934" s="36"/>
      <c r="N69934" s="36"/>
    </row>
    <row r="69935" spans="12:14" x14ac:dyDescent="0.25">
      <c r="L69935" s="36"/>
      <c r="M69935" s="36"/>
      <c r="N69935" s="36"/>
    </row>
    <row r="69936" spans="12:14" x14ac:dyDescent="0.25">
      <c r="L69936" s="36"/>
      <c r="M69936" s="36"/>
      <c r="N69936" s="36"/>
    </row>
    <row r="69937" spans="12:14" x14ac:dyDescent="0.25">
      <c r="L69937" s="36"/>
      <c r="M69937" s="36"/>
      <c r="N69937" s="36"/>
    </row>
    <row r="69938" spans="12:14" x14ac:dyDescent="0.25">
      <c r="L69938" s="36"/>
      <c r="M69938" s="36"/>
      <c r="N69938" s="36"/>
    </row>
    <row r="69939" spans="12:14" x14ac:dyDescent="0.25">
      <c r="L69939" s="36"/>
      <c r="M69939" s="36"/>
      <c r="N69939" s="36"/>
    </row>
    <row r="69940" spans="12:14" x14ac:dyDescent="0.25">
      <c r="L69940" s="36"/>
      <c r="M69940" s="36"/>
      <c r="N69940" s="36"/>
    </row>
    <row r="69941" spans="12:14" x14ac:dyDescent="0.25">
      <c r="L69941" s="36"/>
      <c r="M69941" s="36"/>
      <c r="N69941" s="36"/>
    </row>
    <row r="69942" spans="12:14" x14ac:dyDescent="0.25">
      <c r="L69942" s="36"/>
      <c r="M69942" s="36"/>
      <c r="N69942" s="36"/>
    </row>
    <row r="69943" spans="12:14" x14ac:dyDescent="0.25">
      <c r="L69943" s="36"/>
      <c r="M69943" s="36"/>
      <c r="N69943" s="36"/>
    </row>
    <row r="69944" spans="12:14" x14ac:dyDescent="0.25">
      <c r="L69944" s="36"/>
      <c r="M69944" s="36"/>
      <c r="N69944" s="36"/>
    </row>
    <row r="69945" spans="12:14" x14ac:dyDescent="0.25">
      <c r="L69945" s="36"/>
      <c r="M69945" s="36"/>
      <c r="N69945" s="36"/>
    </row>
    <row r="69946" spans="12:14" x14ac:dyDescent="0.25">
      <c r="L69946" s="36"/>
      <c r="M69946" s="36"/>
      <c r="N69946" s="36"/>
    </row>
    <row r="69947" spans="12:14" x14ac:dyDescent="0.25">
      <c r="L69947" s="36"/>
      <c r="M69947" s="36"/>
      <c r="N69947" s="36"/>
    </row>
    <row r="69948" spans="12:14" x14ac:dyDescent="0.25">
      <c r="L69948" s="36"/>
      <c r="M69948" s="36"/>
      <c r="N69948" s="36"/>
    </row>
    <row r="69949" spans="12:14" x14ac:dyDescent="0.25">
      <c r="L69949" s="36"/>
      <c r="M69949" s="36"/>
      <c r="N69949" s="36"/>
    </row>
    <row r="69950" spans="12:14" x14ac:dyDescent="0.25">
      <c r="L69950" s="36"/>
      <c r="M69950" s="36"/>
      <c r="N69950" s="36"/>
    </row>
    <row r="69951" spans="12:14" x14ac:dyDescent="0.25">
      <c r="L69951" s="36"/>
      <c r="M69951" s="36"/>
      <c r="N69951" s="36"/>
    </row>
    <row r="69952" spans="12:14" x14ac:dyDescent="0.25">
      <c r="L69952" s="36"/>
      <c r="M69952" s="36"/>
      <c r="N69952" s="36"/>
    </row>
    <row r="69953" spans="12:14" x14ac:dyDescent="0.25">
      <c r="L69953" s="36"/>
      <c r="M69953" s="36"/>
      <c r="N69953" s="36"/>
    </row>
    <row r="69954" spans="12:14" x14ac:dyDescent="0.25">
      <c r="L69954" s="36"/>
      <c r="M69954" s="36"/>
      <c r="N69954" s="36"/>
    </row>
    <row r="69955" spans="12:14" x14ac:dyDescent="0.25">
      <c r="L69955" s="36"/>
      <c r="M69955" s="36"/>
      <c r="N69955" s="36"/>
    </row>
    <row r="69956" spans="12:14" x14ac:dyDescent="0.25">
      <c r="L69956" s="36"/>
      <c r="M69956" s="36"/>
      <c r="N69956" s="36"/>
    </row>
    <row r="69957" spans="12:14" x14ac:dyDescent="0.25">
      <c r="L69957" s="36"/>
      <c r="M69957" s="36"/>
      <c r="N69957" s="36"/>
    </row>
    <row r="69958" spans="12:14" x14ac:dyDescent="0.25">
      <c r="L69958" s="36"/>
      <c r="M69958" s="36"/>
      <c r="N69958" s="36"/>
    </row>
    <row r="69959" spans="12:14" x14ac:dyDescent="0.25">
      <c r="L69959" s="36"/>
      <c r="M69959" s="36"/>
      <c r="N69959" s="36"/>
    </row>
    <row r="69960" spans="12:14" x14ac:dyDescent="0.25">
      <c r="L69960" s="36"/>
      <c r="M69960" s="36"/>
      <c r="N69960" s="36"/>
    </row>
    <row r="69961" spans="12:14" x14ac:dyDescent="0.25">
      <c r="L69961" s="36"/>
      <c r="M69961" s="36"/>
      <c r="N69961" s="36"/>
    </row>
    <row r="69962" spans="12:14" x14ac:dyDescent="0.25">
      <c r="L69962" s="36"/>
      <c r="M69962" s="36"/>
      <c r="N69962" s="36"/>
    </row>
    <row r="69963" spans="12:14" x14ac:dyDescent="0.25">
      <c r="L69963" s="36"/>
      <c r="M69963" s="36"/>
      <c r="N69963" s="36"/>
    </row>
    <row r="69964" spans="12:14" x14ac:dyDescent="0.25">
      <c r="L69964" s="36"/>
      <c r="M69964" s="36"/>
      <c r="N69964" s="36"/>
    </row>
    <row r="69965" spans="12:14" x14ac:dyDescent="0.25">
      <c r="L69965" s="36"/>
      <c r="M69965" s="36"/>
      <c r="N69965" s="36"/>
    </row>
    <row r="69966" spans="12:14" x14ac:dyDescent="0.25">
      <c r="L69966" s="36"/>
      <c r="M69966" s="36"/>
      <c r="N69966" s="36"/>
    </row>
    <row r="69967" spans="12:14" x14ac:dyDescent="0.25">
      <c r="L69967" s="36"/>
      <c r="M69967" s="36"/>
      <c r="N69967" s="36"/>
    </row>
    <row r="69968" spans="12:14" x14ac:dyDescent="0.25">
      <c r="L69968" s="36"/>
      <c r="M69968" s="36"/>
      <c r="N69968" s="36"/>
    </row>
    <row r="69969" spans="12:14" x14ac:dyDescent="0.25">
      <c r="L69969" s="36"/>
      <c r="M69969" s="36"/>
      <c r="N69969" s="36"/>
    </row>
    <row r="69970" spans="12:14" x14ac:dyDescent="0.25">
      <c r="L69970" s="36"/>
      <c r="M69970" s="36"/>
      <c r="N69970" s="36"/>
    </row>
    <row r="69971" spans="12:14" x14ac:dyDescent="0.25">
      <c r="L69971" s="36"/>
      <c r="M69971" s="36"/>
      <c r="N69971" s="36"/>
    </row>
    <row r="69972" spans="12:14" x14ac:dyDescent="0.25">
      <c r="L69972" s="36"/>
      <c r="M69972" s="36"/>
      <c r="N69972" s="36"/>
    </row>
    <row r="69973" spans="12:14" x14ac:dyDescent="0.25">
      <c r="L69973" s="36"/>
      <c r="M69973" s="36"/>
      <c r="N69973" s="36"/>
    </row>
    <row r="69974" spans="12:14" x14ac:dyDescent="0.25">
      <c r="L69974" s="36"/>
      <c r="M69974" s="36"/>
      <c r="N69974" s="36"/>
    </row>
    <row r="69975" spans="12:14" x14ac:dyDescent="0.25">
      <c r="L69975" s="36"/>
      <c r="M69975" s="36"/>
      <c r="N69975" s="36"/>
    </row>
    <row r="69976" spans="12:14" x14ac:dyDescent="0.25">
      <c r="L69976" s="36"/>
      <c r="M69976" s="36"/>
      <c r="N69976" s="36"/>
    </row>
    <row r="69977" spans="12:14" x14ac:dyDescent="0.25">
      <c r="L69977" s="36"/>
      <c r="M69977" s="36"/>
      <c r="N69977" s="36"/>
    </row>
    <row r="69978" spans="12:14" x14ac:dyDescent="0.25">
      <c r="L69978" s="36"/>
      <c r="M69978" s="36"/>
      <c r="N69978" s="36"/>
    </row>
    <row r="69979" spans="12:14" x14ac:dyDescent="0.25">
      <c r="L69979" s="36"/>
      <c r="M69979" s="36"/>
      <c r="N69979" s="36"/>
    </row>
    <row r="69980" spans="12:14" x14ac:dyDescent="0.25">
      <c r="L69980" s="36"/>
      <c r="M69980" s="36"/>
      <c r="N69980" s="36"/>
    </row>
    <row r="69981" spans="12:14" x14ac:dyDescent="0.25">
      <c r="L69981" s="36"/>
      <c r="M69981" s="36"/>
      <c r="N69981" s="36"/>
    </row>
    <row r="69982" spans="12:14" x14ac:dyDescent="0.25">
      <c r="L69982" s="36"/>
      <c r="M69982" s="36"/>
      <c r="N69982" s="36"/>
    </row>
    <row r="69983" spans="12:14" x14ac:dyDescent="0.25">
      <c r="L69983" s="36"/>
      <c r="M69983" s="36"/>
      <c r="N69983" s="36"/>
    </row>
    <row r="69984" spans="12:14" x14ac:dyDescent="0.25">
      <c r="L69984" s="36"/>
      <c r="M69984" s="36"/>
      <c r="N69984" s="36"/>
    </row>
    <row r="69985" spans="12:14" x14ac:dyDescent="0.25">
      <c r="L69985" s="36"/>
      <c r="M69985" s="36"/>
      <c r="N69985" s="36"/>
    </row>
    <row r="69986" spans="12:14" x14ac:dyDescent="0.25">
      <c r="L69986" s="36"/>
      <c r="M69986" s="36"/>
      <c r="N69986" s="36"/>
    </row>
    <row r="69987" spans="12:14" x14ac:dyDescent="0.25">
      <c r="L69987" s="36"/>
      <c r="M69987" s="36"/>
      <c r="N69987" s="36"/>
    </row>
    <row r="69988" spans="12:14" x14ac:dyDescent="0.25">
      <c r="L69988" s="36"/>
      <c r="M69988" s="36"/>
      <c r="N69988" s="36"/>
    </row>
    <row r="69989" spans="12:14" x14ac:dyDescent="0.25">
      <c r="L69989" s="36"/>
      <c r="M69989" s="36"/>
      <c r="N69989" s="36"/>
    </row>
    <row r="69990" spans="12:14" x14ac:dyDescent="0.25">
      <c r="L69990" s="36"/>
      <c r="M69990" s="36"/>
      <c r="N69990" s="36"/>
    </row>
    <row r="69991" spans="12:14" x14ac:dyDescent="0.25">
      <c r="L69991" s="36"/>
      <c r="M69991" s="36"/>
      <c r="N69991" s="36"/>
    </row>
    <row r="69992" spans="12:14" x14ac:dyDescent="0.25">
      <c r="L69992" s="36"/>
      <c r="M69992" s="36"/>
      <c r="N69992" s="36"/>
    </row>
    <row r="69993" spans="12:14" x14ac:dyDescent="0.25">
      <c r="L69993" s="36"/>
      <c r="M69993" s="36"/>
      <c r="N69993" s="36"/>
    </row>
    <row r="69994" spans="12:14" x14ac:dyDescent="0.25">
      <c r="L69994" s="36"/>
      <c r="M69994" s="36"/>
      <c r="N69994" s="36"/>
    </row>
    <row r="69995" spans="12:14" x14ac:dyDescent="0.25">
      <c r="L69995" s="36"/>
      <c r="M69995" s="36"/>
      <c r="N69995" s="36"/>
    </row>
    <row r="69996" spans="12:14" x14ac:dyDescent="0.25">
      <c r="L69996" s="36"/>
      <c r="M69996" s="36"/>
      <c r="N69996" s="36"/>
    </row>
    <row r="69997" spans="12:14" x14ac:dyDescent="0.25">
      <c r="L69997" s="36"/>
      <c r="M69997" s="36"/>
      <c r="N69997" s="36"/>
    </row>
    <row r="69998" spans="12:14" x14ac:dyDescent="0.25">
      <c r="L69998" s="36"/>
      <c r="M69998" s="36"/>
      <c r="N69998" s="36"/>
    </row>
    <row r="69999" spans="12:14" x14ac:dyDescent="0.25">
      <c r="L69999" s="36"/>
      <c r="M69999" s="36"/>
      <c r="N69999" s="36"/>
    </row>
    <row r="70000" spans="12:14" x14ac:dyDescent="0.25">
      <c r="L70000" s="36"/>
      <c r="M70000" s="36"/>
      <c r="N70000" s="36"/>
    </row>
    <row r="70001" spans="12:14" x14ac:dyDescent="0.25">
      <c r="L70001" s="36"/>
      <c r="M70001" s="36"/>
      <c r="N70001" s="36"/>
    </row>
    <row r="70002" spans="12:14" x14ac:dyDescent="0.25">
      <c r="L70002" s="36"/>
      <c r="M70002" s="36"/>
      <c r="N70002" s="36"/>
    </row>
    <row r="70003" spans="12:14" x14ac:dyDescent="0.25">
      <c r="L70003" s="36"/>
      <c r="M70003" s="36"/>
      <c r="N70003" s="36"/>
    </row>
    <row r="70004" spans="12:14" x14ac:dyDescent="0.25">
      <c r="L70004" s="36"/>
      <c r="M70004" s="36"/>
      <c r="N70004" s="36"/>
    </row>
    <row r="70005" spans="12:14" x14ac:dyDescent="0.25">
      <c r="L70005" s="36"/>
      <c r="M70005" s="36"/>
      <c r="N70005" s="36"/>
    </row>
    <row r="70006" spans="12:14" x14ac:dyDescent="0.25">
      <c r="L70006" s="36"/>
      <c r="M70006" s="36"/>
      <c r="N70006" s="36"/>
    </row>
    <row r="70007" spans="12:14" x14ac:dyDescent="0.25">
      <c r="L70007" s="36"/>
      <c r="M70007" s="36"/>
      <c r="N70007" s="36"/>
    </row>
    <row r="70008" spans="12:14" x14ac:dyDescent="0.25">
      <c r="L70008" s="36"/>
      <c r="M70008" s="36"/>
      <c r="N70008" s="36"/>
    </row>
    <row r="70009" spans="12:14" x14ac:dyDescent="0.25">
      <c r="L70009" s="36"/>
      <c r="M70009" s="36"/>
      <c r="N70009" s="36"/>
    </row>
    <row r="70010" spans="12:14" x14ac:dyDescent="0.25">
      <c r="L70010" s="36"/>
      <c r="M70010" s="36"/>
      <c r="N70010" s="36"/>
    </row>
    <row r="70011" spans="12:14" x14ac:dyDescent="0.25">
      <c r="L70011" s="36"/>
      <c r="M70011" s="36"/>
      <c r="N70011" s="36"/>
    </row>
    <row r="70012" spans="12:14" x14ac:dyDescent="0.25">
      <c r="L70012" s="36"/>
      <c r="M70012" s="36"/>
      <c r="N70012" s="36"/>
    </row>
    <row r="70013" spans="12:14" x14ac:dyDescent="0.25">
      <c r="L70013" s="36"/>
      <c r="M70013" s="36"/>
      <c r="N70013" s="36"/>
    </row>
    <row r="70014" spans="12:14" x14ac:dyDescent="0.25">
      <c r="L70014" s="36"/>
      <c r="M70014" s="36"/>
      <c r="N70014" s="36"/>
    </row>
    <row r="70015" spans="12:14" x14ac:dyDescent="0.25">
      <c r="L70015" s="36"/>
      <c r="M70015" s="36"/>
      <c r="N70015" s="36"/>
    </row>
    <row r="70016" spans="12:14" x14ac:dyDescent="0.25">
      <c r="L70016" s="36"/>
      <c r="M70016" s="36"/>
      <c r="N70016" s="36"/>
    </row>
    <row r="70017" spans="12:14" x14ac:dyDescent="0.25">
      <c r="L70017" s="36"/>
      <c r="M70017" s="36"/>
      <c r="N70017" s="36"/>
    </row>
    <row r="70018" spans="12:14" x14ac:dyDescent="0.25">
      <c r="L70018" s="36"/>
      <c r="M70018" s="36"/>
      <c r="N70018" s="36"/>
    </row>
    <row r="70019" spans="12:14" x14ac:dyDescent="0.25">
      <c r="L70019" s="36"/>
      <c r="M70019" s="36"/>
      <c r="N70019" s="36"/>
    </row>
    <row r="70020" spans="12:14" x14ac:dyDescent="0.25">
      <c r="L70020" s="36"/>
      <c r="M70020" s="36"/>
      <c r="N70020" s="36"/>
    </row>
    <row r="70021" spans="12:14" x14ac:dyDescent="0.25">
      <c r="L70021" s="36"/>
      <c r="M70021" s="36"/>
      <c r="N70021" s="36"/>
    </row>
    <row r="70022" spans="12:14" x14ac:dyDescent="0.25">
      <c r="L70022" s="36"/>
      <c r="M70022" s="36"/>
      <c r="N70022" s="36"/>
    </row>
    <row r="70023" spans="12:14" x14ac:dyDescent="0.25">
      <c r="L70023" s="36"/>
      <c r="M70023" s="36"/>
      <c r="N70023" s="36"/>
    </row>
    <row r="70024" spans="12:14" x14ac:dyDescent="0.25">
      <c r="L70024" s="36"/>
      <c r="M70024" s="36"/>
      <c r="N70024" s="36"/>
    </row>
    <row r="70025" spans="12:14" x14ac:dyDescent="0.25">
      <c r="L70025" s="36"/>
      <c r="M70025" s="36"/>
      <c r="N70025" s="36"/>
    </row>
    <row r="70026" spans="12:14" x14ac:dyDescent="0.25">
      <c r="L70026" s="36"/>
      <c r="M70026" s="36"/>
      <c r="N70026" s="36"/>
    </row>
    <row r="70027" spans="12:14" x14ac:dyDescent="0.25">
      <c r="L70027" s="36"/>
      <c r="M70027" s="36"/>
      <c r="N70027" s="36"/>
    </row>
    <row r="70028" spans="12:14" x14ac:dyDescent="0.25">
      <c r="L70028" s="36"/>
      <c r="M70028" s="36"/>
      <c r="N70028" s="36"/>
    </row>
    <row r="70029" spans="12:14" x14ac:dyDescent="0.25">
      <c r="L70029" s="36"/>
      <c r="M70029" s="36"/>
      <c r="N70029" s="36"/>
    </row>
    <row r="70030" spans="12:14" x14ac:dyDescent="0.25">
      <c r="L70030" s="36"/>
      <c r="M70030" s="36"/>
      <c r="N70030" s="36"/>
    </row>
    <row r="70031" spans="12:14" x14ac:dyDescent="0.25">
      <c r="L70031" s="36"/>
      <c r="M70031" s="36"/>
      <c r="N70031" s="36"/>
    </row>
    <row r="70032" spans="12:14" x14ac:dyDescent="0.25">
      <c r="L70032" s="36"/>
      <c r="M70032" s="36"/>
      <c r="N70032" s="36"/>
    </row>
    <row r="70033" spans="12:14" x14ac:dyDescent="0.25">
      <c r="L70033" s="36"/>
      <c r="M70033" s="36"/>
      <c r="N70033" s="36"/>
    </row>
    <row r="70034" spans="12:14" x14ac:dyDescent="0.25">
      <c r="L70034" s="36"/>
      <c r="M70034" s="36"/>
      <c r="N70034" s="36"/>
    </row>
    <row r="70035" spans="12:14" x14ac:dyDescent="0.25">
      <c r="L70035" s="36"/>
      <c r="M70035" s="36"/>
      <c r="N70035" s="36"/>
    </row>
    <row r="70036" spans="12:14" x14ac:dyDescent="0.25">
      <c r="L70036" s="36"/>
      <c r="M70036" s="36"/>
      <c r="N70036" s="36"/>
    </row>
    <row r="70037" spans="12:14" x14ac:dyDescent="0.25">
      <c r="L70037" s="36"/>
      <c r="M70037" s="36"/>
      <c r="N70037" s="36"/>
    </row>
    <row r="70038" spans="12:14" x14ac:dyDescent="0.25">
      <c r="L70038" s="36"/>
      <c r="M70038" s="36"/>
      <c r="N70038" s="36"/>
    </row>
    <row r="70039" spans="12:14" x14ac:dyDescent="0.25">
      <c r="L70039" s="36"/>
      <c r="M70039" s="36"/>
      <c r="N70039" s="36"/>
    </row>
    <row r="70040" spans="12:14" x14ac:dyDescent="0.25">
      <c r="L70040" s="36"/>
      <c r="M70040" s="36"/>
      <c r="N70040" s="36"/>
    </row>
    <row r="70041" spans="12:14" x14ac:dyDescent="0.25">
      <c r="L70041" s="36"/>
      <c r="M70041" s="36"/>
      <c r="N70041" s="36"/>
    </row>
    <row r="70042" spans="12:14" x14ac:dyDescent="0.25">
      <c r="L70042" s="36"/>
      <c r="M70042" s="36"/>
      <c r="N70042" s="36"/>
    </row>
    <row r="70043" spans="12:14" x14ac:dyDescent="0.25">
      <c r="L70043" s="36"/>
      <c r="M70043" s="36"/>
      <c r="N70043" s="36"/>
    </row>
    <row r="70044" spans="12:14" x14ac:dyDescent="0.25">
      <c r="L70044" s="36"/>
      <c r="M70044" s="36"/>
      <c r="N70044" s="36"/>
    </row>
    <row r="70045" spans="12:14" x14ac:dyDescent="0.25">
      <c r="L70045" s="36"/>
      <c r="M70045" s="36"/>
      <c r="N70045" s="36"/>
    </row>
    <row r="70046" spans="12:14" x14ac:dyDescent="0.25">
      <c r="L70046" s="36"/>
      <c r="M70046" s="36"/>
      <c r="N70046" s="36"/>
    </row>
    <row r="70047" spans="12:14" x14ac:dyDescent="0.25">
      <c r="L70047" s="36"/>
      <c r="M70047" s="36"/>
      <c r="N70047" s="36"/>
    </row>
    <row r="70048" spans="12:14" x14ac:dyDescent="0.25">
      <c r="L70048" s="36"/>
      <c r="M70048" s="36"/>
      <c r="N70048" s="36"/>
    </row>
    <row r="70049" spans="12:14" x14ac:dyDescent="0.25">
      <c r="L70049" s="36"/>
      <c r="M70049" s="36"/>
      <c r="N70049" s="36"/>
    </row>
    <row r="70050" spans="12:14" x14ac:dyDescent="0.25">
      <c r="L70050" s="36"/>
      <c r="M70050" s="36"/>
      <c r="N70050" s="36"/>
    </row>
    <row r="70051" spans="12:14" x14ac:dyDescent="0.25">
      <c r="L70051" s="36"/>
      <c r="M70051" s="36"/>
      <c r="N70051" s="36"/>
    </row>
    <row r="70052" spans="12:14" x14ac:dyDescent="0.25">
      <c r="L70052" s="36"/>
      <c r="M70052" s="36"/>
      <c r="N70052" s="36"/>
    </row>
    <row r="70053" spans="12:14" x14ac:dyDescent="0.25">
      <c r="L70053" s="36"/>
      <c r="M70053" s="36"/>
      <c r="N70053" s="36"/>
    </row>
    <row r="70054" spans="12:14" x14ac:dyDescent="0.25">
      <c r="L70054" s="36"/>
      <c r="M70054" s="36"/>
      <c r="N70054" s="36"/>
    </row>
    <row r="70055" spans="12:14" x14ac:dyDescent="0.25">
      <c r="L70055" s="36"/>
      <c r="M70055" s="36"/>
      <c r="N70055" s="36"/>
    </row>
    <row r="70056" spans="12:14" x14ac:dyDescent="0.25">
      <c r="L70056" s="36"/>
      <c r="M70056" s="36"/>
      <c r="N70056" s="36"/>
    </row>
    <row r="70057" spans="12:14" x14ac:dyDescent="0.25">
      <c r="L70057" s="36"/>
      <c r="M70057" s="36"/>
      <c r="N70057" s="36"/>
    </row>
    <row r="70058" spans="12:14" x14ac:dyDescent="0.25">
      <c r="L70058" s="36"/>
      <c r="M70058" s="36"/>
      <c r="N70058" s="36"/>
    </row>
    <row r="70059" spans="12:14" x14ac:dyDescent="0.25">
      <c r="L70059" s="36"/>
      <c r="M70059" s="36"/>
      <c r="N70059" s="36"/>
    </row>
    <row r="70060" spans="12:14" x14ac:dyDescent="0.25">
      <c r="L70060" s="36"/>
      <c r="M70060" s="36"/>
      <c r="N70060" s="36"/>
    </row>
    <row r="70061" spans="12:14" x14ac:dyDescent="0.25">
      <c r="L70061" s="36"/>
      <c r="M70061" s="36"/>
      <c r="N70061" s="36"/>
    </row>
    <row r="70062" spans="12:14" x14ac:dyDescent="0.25">
      <c r="L70062" s="36"/>
      <c r="M70062" s="36"/>
      <c r="N70062" s="36"/>
    </row>
    <row r="70063" spans="12:14" x14ac:dyDescent="0.25">
      <c r="L70063" s="36"/>
      <c r="M70063" s="36"/>
      <c r="N70063" s="36"/>
    </row>
    <row r="70064" spans="12:14" x14ac:dyDescent="0.25">
      <c r="L70064" s="36"/>
      <c r="M70064" s="36"/>
      <c r="N70064" s="36"/>
    </row>
    <row r="70065" spans="12:14" x14ac:dyDescent="0.25">
      <c r="L70065" s="36"/>
      <c r="M70065" s="36"/>
      <c r="N70065" s="36"/>
    </row>
    <row r="70066" spans="12:14" x14ac:dyDescent="0.25">
      <c r="L70066" s="36"/>
      <c r="M70066" s="36"/>
      <c r="N70066" s="36"/>
    </row>
    <row r="70067" spans="12:14" x14ac:dyDescent="0.25">
      <c r="L70067" s="36"/>
      <c r="M70067" s="36"/>
      <c r="N70067" s="36"/>
    </row>
    <row r="70068" spans="12:14" x14ac:dyDescent="0.25">
      <c r="L70068" s="36"/>
      <c r="M70068" s="36"/>
      <c r="N70068" s="36"/>
    </row>
    <row r="70069" spans="12:14" x14ac:dyDescent="0.25">
      <c r="L70069" s="36"/>
      <c r="M70069" s="36"/>
      <c r="N70069" s="36"/>
    </row>
    <row r="70070" spans="12:14" x14ac:dyDescent="0.25">
      <c r="L70070" s="36"/>
      <c r="M70070" s="36"/>
      <c r="N70070" s="36"/>
    </row>
    <row r="70071" spans="12:14" x14ac:dyDescent="0.25">
      <c r="L70071" s="36"/>
      <c r="M70071" s="36"/>
      <c r="N70071" s="36"/>
    </row>
    <row r="70072" spans="12:14" x14ac:dyDescent="0.25">
      <c r="L70072" s="36"/>
      <c r="M70072" s="36"/>
      <c r="N70072" s="36"/>
    </row>
    <row r="70073" spans="12:14" x14ac:dyDescent="0.25">
      <c r="L70073" s="36"/>
      <c r="M70073" s="36"/>
      <c r="N70073" s="36"/>
    </row>
    <row r="70074" spans="12:14" x14ac:dyDescent="0.25">
      <c r="L70074" s="36"/>
      <c r="M70074" s="36"/>
      <c r="N70074" s="36"/>
    </row>
    <row r="70075" spans="12:14" x14ac:dyDescent="0.25">
      <c r="L70075" s="36"/>
      <c r="M70075" s="36"/>
      <c r="N70075" s="36"/>
    </row>
    <row r="70076" spans="12:14" x14ac:dyDescent="0.25">
      <c r="L70076" s="36"/>
      <c r="M70076" s="36"/>
      <c r="N70076" s="36"/>
    </row>
    <row r="70077" spans="12:14" x14ac:dyDescent="0.25">
      <c r="L70077" s="36"/>
      <c r="M70077" s="36"/>
      <c r="N70077" s="36"/>
    </row>
    <row r="70078" spans="12:14" x14ac:dyDescent="0.25">
      <c r="L70078" s="36"/>
      <c r="M70078" s="36"/>
      <c r="N70078" s="36"/>
    </row>
    <row r="70079" spans="12:14" x14ac:dyDescent="0.25">
      <c r="L70079" s="36"/>
      <c r="M70079" s="36"/>
      <c r="N70079" s="36"/>
    </row>
    <row r="70080" spans="12:14" x14ac:dyDescent="0.25">
      <c r="L70080" s="36"/>
      <c r="M70080" s="36"/>
      <c r="N70080" s="36"/>
    </row>
    <row r="70081" spans="12:14" x14ac:dyDescent="0.25">
      <c r="L70081" s="36"/>
      <c r="M70081" s="36"/>
      <c r="N70081" s="36"/>
    </row>
    <row r="70082" spans="12:14" x14ac:dyDescent="0.25">
      <c r="L70082" s="36"/>
      <c r="M70082" s="36"/>
      <c r="N70082" s="36"/>
    </row>
    <row r="70083" spans="12:14" x14ac:dyDescent="0.25">
      <c r="L70083" s="36"/>
      <c r="M70083" s="36"/>
      <c r="N70083" s="36"/>
    </row>
    <row r="70084" spans="12:14" x14ac:dyDescent="0.25">
      <c r="L70084" s="36"/>
      <c r="M70084" s="36"/>
      <c r="N70084" s="36"/>
    </row>
    <row r="70085" spans="12:14" x14ac:dyDescent="0.25">
      <c r="L70085" s="36"/>
      <c r="M70085" s="36"/>
      <c r="N70085" s="36"/>
    </row>
    <row r="70086" spans="12:14" x14ac:dyDescent="0.25">
      <c r="L70086" s="36"/>
      <c r="M70086" s="36"/>
      <c r="N70086" s="36"/>
    </row>
    <row r="70087" spans="12:14" x14ac:dyDescent="0.25">
      <c r="L70087" s="36"/>
      <c r="M70087" s="36"/>
      <c r="N70087" s="36"/>
    </row>
    <row r="70088" spans="12:14" x14ac:dyDescent="0.25">
      <c r="L70088" s="36"/>
      <c r="M70088" s="36"/>
      <c r="N70088" s="36"/>
    </row>
    <row r="70089" spans="12:14" x14ac:dyDescent="0.25">
      <c r="L70089" s="36"/>
      <c r="M70089" s="36"/>
      <c r="N70089" s="36"/>
    </row>
    <row r="70090" spans="12:14" x14ac:dyDescent="0.25">
      <c r="L70090" s="36"/>
      <c r="M70090" s="36"/>
      <c r="N70090" s="36"/>
    </row>
    <row r="70091" spans="12:14" x14ac:dyDescent="0.25">
      <c r="L70091" s="36"/>
      <c r="M70091" s="36"/>
      <c r="N70091" s="36"/>
    </row>
    <row r="70092" spans="12:14" x14ac:dyDescent="0.25">
      <c r="L70092" s="36"/>
      <c r="M70092" s="36"/>
      <c r="N70092" s="36"/>
    </row>
    <row r="70093" spans="12:14" x14ac:dyDescent="0.25">
      <c r="L70093" s="36"/>
      <c r="M70093" s="36"/>
      <c r="N70093" s="36"/>
    </row>
    <row r="70094" spans="12:14" x14ac:dyDescent="0.25">
      <c r="L70094" s="36"/>
      <c r="M70094" s="36"/>
      <c r="N70094" s="36"/>
    </row>
    <row r="70095" spans="12:14" x14ac:dyDescent="0.25">
      <c r="L70095" s="36"/>
      <c r="M70095" s="36"/>
      <c r="N70095" s="36"/>
    </row>
    <row r="70096" spans="12:14" x14ac:dyDescent="0.25">
      <c r="L70096" s="36"/>
      <c r="M70096" s="36"/>
      <c r="N70096" s="36"/>
    </row>
    <row r="70097" spans="12:14" x14ac:dyDescent="0.25">
      <c r="L70097" s="36"/>
      <c r="M70097" s="36"/>
      <c r="N70097" s="36"/>
    </row>
    <row r="70098" spans="12:14" x14ac:dyDescent="0.25">
      <c r="L70098" s="36"/>
      <c r="M70098" s="36"/>
      <c r="N70098" s="36"/>
    </row>
    <row r="70099" spans="12:14" x14ac:dyDescent="0.25">
      <c r="L70099" s="36"/>
      <c r="M70099" s="36"/>
      <c r="N70099" s="36"/>
    </row>
    <row r="70100" spans="12:14" x14ac:dyDescent="0.25">
      <c r="L70100" s="36"/>
      <c r="M70100" s="36"/>
      <c r="N70100" s="36"/>
    </row>
    <row r="70101" spans="12:14" x14ac:dyDescent="0.25">
      <c r="L70101" s="36"/>
      <c r="M70101" s="36"/>
      <c r="N70101" s="36"/>
    </row>
    <row r="70102" spans="12:14" x14ac:dyDescent="0.25">
      <c r="L70102" s="36"/>
      <c r="M70102" s="36"/>
      <c r="N70102" s="36"/>
    </row>
    <row r="70103" spans="12:14" x14ac:dyDescent="0.25">
      <c r="L70103" s="36"/>
      <c r="M70103" s="36"/>
      <c r="N70103" s="36"/>
    </row>
    <row r="70104" spans="12:14" x14ac:dyDescent="0.25">
      <c r="L70104" s="36"/>
      <c r="M70104" s="36"/>
      <c r="N70104" s="36"/>
    </row>
    <row r="70105" spans="12:14" x14ac:dyDescent="0.25">
      <c r="L70105" s="36"/>
      <c r="M70105" s="36"/>
      <c r="N70105" s="36"/>
    </row>
    <row r="70106" spans="12:14" x14ac:dyDescent="0.25">
      <c r="L70106" s="36"/>
      <c r="M70106" s="36"/>
      <c r="N70106" s="36"/>
    </row>
    <row r="70107" spans="12:14" x14ac:dyDescent="0.25">
      <c r="L70107" s="36"/>
      <c r="M70107" s="36"/>
      <c r="N70107" s="36"/>
    </row>
    <row r="70108" spans="12:14" x14ac:dyDescent="0.25">
      <c r="L70108" s="36"/>
      <c r="M70108" s="36"/>
      <c r="N70108" s="36"/>
    </row>
    <row r="70109" spans="12:14" x14ac:dyDescent="0.25">
      <c r="L70109" s="36"/>
      <c r="M70109" s="36"/>
      <c r="N70109" s="36"/>
    </row>
    <row r="70110" spans="12:14" x14ac:dyDescent="0.25">
      <c r="L70110" s="36"/>
      <c r="M70110" s="36"/>
      <c r="N70110" s="36"/>
    </row>
    <row r="70111" spans="12:14" x14ac:dyDescent="0.25">
      <c r="L70111" s="36"/>
      <c r="M70111" s="36"/>
      <c r="N70111" s="36"/>
    </row>
    <row r="70112" spans="12:14" x14ac:dyDescent="0.25">
      <c r="L70112" s="36"/>
      <c r="M70112" s="36"/>
      <c r="N70112" s="36"/>
    </row>
    <row r="70113" spans="12:14" x14ac:dyDescent="0.25">
      <c r="L70113" s="36"/>
      <c r="M70113" s="36"/>
      <c r="N70113" s="36"/>
    </row>
    <row r="70114" spans="12:14" x14ac:dyDescent="0.25">
      <c r="L70114" s="36"/>
      <c r="M70114" s="36"/>
      <c r="N70114" s="36"/>
    </row>
    <row r="70115" spans="12:14" x14ac:dyDescent="0.25">
      <c r="L70115" s="36"/>
      <c r="M70115" s="36"/>
      <c r="N70115" s="36"/>
    </row>
    <row r="70116" spans="12:14" x14ac:dyDescent="0.25">
      <c r="L70116" s="36"/>
      <c r="M70116" s="36"/>
      <c r="N70116" s="36"/>
    </row>
    <row r="70117" spans="12:14" x14ac:dyDescent="0.25">
      <c r="L70117" s="36"/>
      <c r="M70117" s="36"/>
      <c r="N70117" s="36"/>
    </row>
    <row r="70118" spans="12:14" x14ac:dyDescent="0.25">
      <c r="L70118" s="36"/>
      <c r="M70118" s="36"/>
      <c r="N70118" s="36"/>
    </row>
    <row r="70119" spans="12:14" x14ac:dyDescent="0.25">
      <c r="L70119" s="36"/>
      <c r="M70119" s="36"/>
      <c r="N70119" s="36"/>
    </row>
    <row r="70120" spans="12:14" x14ac:dyDescent="0.25">
      <c r="L70120" s="36"/>
      <c r="M70120" s="36"/>
      <c r="N70120" s="36"/>
    </row>
    <row r="70121" spans="12:14" x14ac:dyDescent="0.25">
      <c r="L70121" s="36"/>
      <c r="M70121" s="36"/>
      <c r="N70121" s="36"/>
    </row>
    <row r="70122" spans="12:14" x14ac:dyDescent="0.25">
      <c r="L70122" s="36"/>
      <c r="M70122" s="36"/>
      <c r="N70122" s="36"/>
    </row>
    <row r="70123" spans="12:14" x14ac:dyDescent="0.25">
      <c r="L70123" s="36"/>
      <c r="M70123" s="36"/>
      <c r="N70123" s="36"/>
    </row>
    <row r="70124" spans="12:14" x14ac:dyDescent="0.25">
      <c r="L70124" s="36"/>
      <c r="M70124" s="36"/>
      <c r="N70124" s="36"/>
    </row>
    <row r="70125" spans="12:14" x14ac:dyDescent="0.25">
      <c r="L70125" s="36"/>
      <c r="M70125" s="36"/>
      <c r="N70125" s="36"/>
    </row>
    <row r="70126" spans="12:14" x14ac:dyDescent="0.25">
      <c r="L70126" s="36"/>
      <c r="M70126" s="36"/>
      <c r="N70126" s="36"/>
    </row>
    <row r="70127" spans="12:14" x14ac:dyDescent="0.25">
      <c r="L70127" s="36"/>
      <c r="M70127" s="36"/>
      <c r="N70127" s="36"/>
    </row>
    <row r="70128" spans="12:14" x14ac:dyDescent="0.25">
      <c r="L70128" s="36"/>
      <c r="M70128" s="36"/>
      <c r="N70128" s="36"/>
    </row>
    <row r="70129" spans="12:14" x14ac:dyDescent="0.25">
      <c r="L70129" s="36"/>
      <c r="M70129" s="36"/>
      <c r="N70129" s="36"/>
    </row>
    <row r="70130" spans="12:14" x14ac:dyDescent="0.25">
      <c r="L70130" s="36"/>
      <c r="M70130" s="36"/>
      <c r="N70130" s="36"/>
    </row>
    <row r="70131" spans="12:14" x14ac:dyDescent="0.25">
      <c r="L70131" s="36"/>
      <c r="M70131" s="36"/>
      <c r="N70131" s="36"/>
    </row>
    <row r="70132" spans="12:14" x14ac:dyDescent="0.25">
      <c r="L70132" s="36"/>
      <c r="M70132" s="36"/>
      <c r="N70132" s="36"/>
    </row>
    <row r="70133" spans="12:14" x14ac:dyDescent="0.25">
      <c r="L70133" s="36"/>
      <c r="M70133" s="36"/>
      <c r="N70133" s="36"/>
    </row>
    <row r="70134" spans="12:14" x14ac:dyDescent="0.25">
      <c r="L70134" s="36"/>
      <c r="M70134" s="36"/>
      <c r="N70134" s="36"/>
    </row>
    <row r="70135" spans="12:14" x14ac:dyDescent="0.25">
      <c r="L70135" s="36"/>
      <c r="M70135" s="36"/>
      <c r="N70135" s="36"/>
    </row>
    <row r="70136" spans="12:14" x14ac:dyDescent="0.25">
      <c r="L70136" s="36"/>
      <c r="M70136" s="36"/>
      <c r="N70136" s="36"/>
    </row>
    <row r="70137" spans="12:14" x14ac:dyDescent="0.25">
      <c r="L70137" s="36"/>
      <c r="M70137" s="36"/>
      <c r="N70137" s="36"/>
    </row>
    <row r="70138" spans="12:14" x14ac:dyDescent="0.25">
      <c r="L70138" s="36"/>
      <c r="M70138" s="36"/>
      <c r="N70138" s="36"/>
    </row>
    <row r="70139" spans="12:14" x14ac:dyDescent="0.25">
      <c r="L70139" s="36"/>
      <c r="M70139" s="36"/>
      <c r="N70139" s="36"/>
    </row>
    <row r="70140" spans="12:14" x14ac:dyDescent="0.25">
      <c r="L70140" s="36"/>
      <c r="M70140" s="36"/>
      <c r="N70140" s="36"/>
    </row>
    <row r="70141" spans="12:14" x14ac:dyDescent="0.25">
      <c r="L70141" s="36"/>
      <c r="M70141" s="36"/>
      <c r="N70141" s="36"/>
    </row>
    <row r="70142" spans="12:14" x14ac:dyDescent="0.25">
      <c r="L70142" s="36"/>
      <c r="M70142" s="36"/>
      <c r="N70142" s="36"/>
    </row>
    <row r="70143" spans="12:14" x14ac:dyDescent="0.25">
      <c r="L70143" s="36"/>
      <c r="M70143" s="36"/>
      <c r="N70143" s="36"/>
    </row>
    <row r="70144" spans="12:14" x14ac:dyDescent="0.25">
      <c r="L70144" s="36"/>
      <c r="M70144" s="36"/>
      <c r="N70144" s="36"/>
    </row>
    <row r="70145" spans="12:14" x14ac:dyDescent="0.25">
      <c r="L70145" s="36"/>
      <c r="M70145" s="36"/>
      <c r="N70145" s="36"/>
    </row>
    <row r="70146" spans="12:14" x14ac:dyDescent="0.25">
      <c r="L70146" s="36"/>
      <c r="M70146" s="36"/>
      <c r="N70146" s="36"/>
    </row>
    <row r="70147" spans="12:14" x14ac:dyDescent="0.25">
      <c r="L70147" s="36"/>
      <c r="M70147" s="36"/>
      <c r="N70147" s="36"/>
    </row>
    <row r="70148" spans="12:14" x14ac:dyDescent="0.25">
      <c r="L70148" s="36"/>
      <c r="M70148" s="36"/>
      <c r="N70148" s="36"/>
    </row>
    <row r="70149" spans="12:14" x14ac:dyDescent="0.25">
      <c r="L70149" s="36"/>
      <c r="M70149" s="36"/>
      <c r="N70149" s="36"/>
    </row>
    <row r="70150" spans="12:14" x14ac:dyDescent="0.25">
      <c r="L70150" s="36"/>
      <c r="M70150" s="36"/>
      <c r="N70150" s="36"/>
    </row>
    <row r="70151" spans="12:14" x14ac:dyDescent="0.25">
      <c r="L70151" s="36"/>
      <c r="M70151" s="36"/>
      <c r="N70151" s="36"/>
    </row>
    <row r="70152" spans="12:14" x14ac:dyDescent="0.25">
      <c r="L70152" s="36"/>
      <c r="M70152" s="36"/>
      <c r="N70152" s="36"/>
    </row>
    <row r="70153" spans="12:14" x14ac:dyDescent="0.25">
      <c r="L70153" s="36"/>
      <c r="M70153" s="36"/>
      <c r="N70153" s="36"/>
    </row>
    <row r="70154" spans="12:14" x14ac:dyDescent="0.25">
      <c r="L70154" s="36"/>
      <c r="M70154" s="36"/>
      <c r="N70154" s="36"/>
    </row>
    <row r="70155" spans="12:14" x14ac:dyDescent="0.25">
      <c r="L70155" s="36"/>
      <c r="M70155" s="36"/>
      <c r="N70155" s="36"/>
    </row>
    <row r="70156" spans="12:14" x14ac:dyDescent="0.25">
      <c r="L70156" s="36"/>
      <c r="M70156" s="36"/>
      <c r="N70156" s="36"/>
    </row>
    <row r="70157" spans="12:14" x14ac:dyDescent="0.25">
      <c r="L70157" s="36"/>
      <c r="M70157" s="36"/>
      <c r="N70157" s="36"/>
    </row>
    <row r="70158" spans="12:14" x14ac:dyDescent="0.25">
      <c r="L70158" s="36"/>
      <c r="M70158" s="36"/>
      <c r="N70158" s="36"/>
    </row>
    <row r="70159" spans="12:14" x14ac:dyDescent="0.25">
      <c r="L70159" s="36"/>
      <c r="M70159" s="36"/>
      <c r="N70159" s="36"/>
    </row>
    <row r="70160" spans="12:14" x14ac:dyDescent="0.25">
      <c r="L70160" s="36"/>
      <c r="M70160" s="36"/>
      <c r="N70160" s="36"/>
    </row>
    <row r="70161" spans="12:14" x14ac:dyDescent="0.25">
      <c r="L70161" s="36"/>
      <c r="M70161" s="36"/>
      <c r="N70161" s="36"/>
    </row>
    <row r="70162" spans="12:14" x14ac:dyDescent="0.25">
      <c r="L70162" s="36"/>
      <c r="M70162" s="36"/>
      <c r="N70162" s="36"/>
    </row>
    <row r="70163" spans="12:14" x14ac:dyDescent="0.25">
      <c r="L70163" s="36"/>
      <c r="M70163" s="36"/>
      <c r="N70163" s="36"/>
    </row>
    <row r="70164" spans="12:14" x14ac:dyDescent="0.25">
      <c r="L70164" s="36"/>
      <c r="M70164" s="36"/>
      <c r="N70164" s="36"/>
    </row>
    <row r="70165" spans="12:14" x14ac:dyDescent="0.25">
      <c r="L70165" s="36"/>
      <c r="M70165" s="36"/>
      <c r="N70165" s="36"/>
    </row>
    <row r="70166" spans="12:14" x14ac:dyDescent="0.25">
      <c r="L70166" s="36"/>
      <c r="M70166" s="36"/>
      <c r="N70166" s="36"/>
    </row>
    <row r="70167" spans="12:14" x14ac:dyDescent="0.25">
      <c r="L70167" s="36"/>
      <c r="M70167" s="36"/>
      <c r="N70167" s="36"/>
    </row>
    <row r="70168" spans="12:14" x14ac:dyDescent="0.25">
      <c r="L70168" s="36"/>
      <c r="M70168" s="36"/>
      <c r="N70168" s="36"/>
    </row>
    <row r="70169" spans="12:14" x14ac:dyDescent="0.25">
      <c r="L70169" s="36"/>
      <c r="M70169" s="36"/>
      <c r="N70169" s="36"/>
    </row>
    <row r="70170" spans="12:14" x14ac:dyDescent="0.25">
      <c r="L70170" s="36"/>
      <c r="M70170" s="36"/>
      <c r="N70170" s="36"/>
    </row>
    <row r="70171" spans="12:14" x14ac:dyDescent="0.25">
      <c r="L70171" s="36"/>
      <c r="M70171" s="36"/>
      <c r="N70171" s="36"/>
    </row>
    <row r="70172" spans="12:14" x14ac:dyDescent="0.25">
      <c r="L70172" s="36"/>
      <c r="M70172" s="36"/>
      <c r="N70172" s="36"/>
    </row>
    <row r="70173" spans="12:14" x14ac:dyDescent="0.25">
      <c r="L70173" s="36"/>
      <c r="M70173" s="36"/>
      <c r="N70173" s="36"/>
    </row>
    <row r="70174" spans="12:14" x14ac:dyDescent="0.25">
      <c r="L70174" s="36"/>
      <c r="M70174" s="36"/>
      <c r="N70174" s="36"/>
    </row>
    <row r="70175" spans="12:14" x14ac:dyDescent="0.25">
      <c r="L70175" s="36"/>
      <c r="M70175" s="36"/>
      <c r="N70175" s="36"/>
    </row>
    <row r="70176" spans="12:14" x14ac:dyDescent="0.25">
      <c r="L70176" s="36"/>
      <c r="M70176" s="36"/>
      <c r="N70176" s="36"/>
    </row>
    <row r="70177" spans="12:14" x14ac:dyDescent="0.25">
      <c r="L70177" s="36"/>
      <c r="M70177" s="36"/>
      <c r="N70177" s="36"/>
    </row>
    <row r="70178" spans="12:14" x14ac:dyDescent="0.25">
      <c r="L70178" s="36"/>
      <c r="M70178" s="36"/>
      <c r="N70178" s="36"/>
    </row>
    <row r="70179" spans="12:14" x14ac:dyDescent="0.25">
      <c r="L70179" s="36"/>
      <c r="M70179" s="36"/>
      <c r="N70179" s="36"/>
    </row>
    <row r="70180" spans="12:14" x14ac:dyDescent="0.25">
      <c r="L70180" s="36"/>
      <c r="M70180" s="36"/>
      <c r="N70180" s="36"/>
    </row>
    <row r="70181" spans="12:14" x14ac:dyDescent="0.25">
      <c r="L70181" s="36"/>
      <c r="M70181" s="36"/>
      <c r="N70181" s="36"/>
    </row>
    <row r="70182" spans="12:14" x14ac:dyDescent="0.25">
      <c r="L70182" s="36"/>
      <c r="M70182" s="36"/>
      <c r="N70182" s="36"/>
    </row>
    <row r="70183" spans="12:14" x14ac:dyDescent="0.25">
      <c r="L70183" s="36"/>
      <c r="M70183" s="36"/>
      <c r="N70183" s="36"/>
    </row>
    <row r="70184" spans="12:14" x14ac:dyDescent="0.25">
      <c r="L70184" s="36"/>
      <c r="M70184" s="36"/>
      <c r="N70184" s="36"/>
    </row>
    <row r="70185" spans="12:14" x14ac:dyDescent="0.25">
      <c r="L70185" s="36"/>
      <c r="M70185" s="36"/>
      <c r="N70185" s="36"/>
    </row>
    <row r="70186" spans="12:14" x14ac:dyDescent="0.25">
      <c r="L70186" s="36"/>
      <c r="M70186" s="36"/>
      <c r="N70186" s="36"/>
    </row>
    <row r="70187" spans="12:14" x14ac:dyDescent="0.25">
      <c r="L70187" s="36"/>
      <c r="M70187" s="36"/>
      <c r="N70187" s="36"/>
    </row>
    <row r="70188" spans="12:14" x14ac:dyDescent="0.25">
      <c r="L70188" s="36"/>
      <c r="M70188" s="36"/>
      <c r="N70188" s="36"/>
    </row>
    <row r="70189" spans="12:14" x14ac:dyDescent="0.25">
      <c r="L70189" s="36"/>
      <c r="M70189" s="36"/>
      <c r="N70189" s="36"/>
    </row>
    <row r="70190" spans="12:14" x14ac:dyDescent="0.25">
      <c r="L70190" s="36"/>
      <c r="M70190" s="36"/>
      <c r="N70190" s="36"/>
    </row>
    <row r="70191" spans="12:14" x14ac:dyDescent="0.25">
      <c r="L70191" s="36"/>
      <c r="M70191" s="36"/>
      <c r="N70191" s="36"/>
    </row>
    <row r="70192" spans="12:14" x14ac:dyDescent="0.25">
      <c r="L70192" s="36"/>
      <c r="M70192" s="36"/>
      <c r="N70192" s="36"/>
    </row>
    <row r="70193" spans="12:14" x14ac:dyDescent="0.25">
      <c r="L70193" s="36"/>
      <c r="M70193" s="36"/>
      <c r="N70193" s="36"/>
    </row>
    <row r="70194" spans="12:14" x14ac:dyDescent="0.25">
      <c r="L70194" s="36"/>
      <c r="M70194" s="36"/>
      <c r="N70194" s="36"/>
    </row>
    <row r="70195" spans="12:14" x14ac:dyDescent="0.25">
      <c r="L70195" s="36"/>
      <c r="M70195" s="36"/>
      <c r="N70195" s="36"/>
    </row>
    <row r="70196" spans="12:14" x14ac:dyDescent="0.25">
      <c r="L70196" s="36"/>
      <c r="M70196" s="36"/>
      <c r="N70196" s="36"/>
    </row>
    <row r="70197" spans="12:14" x14ac:dyDescent="0.25">
      <c r="L70197" s="36"/>
      <c r="M70197" s="36"/>
      <c r="N70197" s="36"/>
    </row>
    <row r="70198" spans="12:14" x14ac:dyDescent="0.25">
      <c r="L70198" s="36"/>
      <c r="M70198" s="36"/>
      <c r="N70198" s="36"/>
    </row>
    <row r="70199" spans="12:14" x14ac:dyDescent="0.25">
      <c r="L70199" s="36"/>
      <c r="M70199" s="36"/>
      <c r="N70199" s="36"/>
    </row>
    <row r="70200" spans="12:14" x14ac:dyDescent="0.25">
      <c r="L70200" s="36"/>
      <c r="M70200" s="36"/>
      <c r="N70200" s="36"/>
    </row>
    <row r="70201" spans="12:14" x14ac:dyDescent="0.25">
      <c r="L70201" s="36"/>
      <c r="M70201" s="36"/>
      <c r="N70201" s="36"/>
    </row>
    <row r="70202" spans="12:14" x14ac:dyDescent="0.25">
      <c r="L70202" s="36"/>
      <c r="M70202" s="36"/>
      <c r="N70202" s="36"/>
    </row>
    <row r="70203" spans="12:14" x14ac:dyDescent="0.25">
      <c r="L70203" s="36"/>
      <c r="M70203" s="36"/>
      <c r="N70203" s="36"/>
    </row>
    <row r="70204" spans="12:14" x14ac:dyDescent="0.25">
      <c r="L70204" s="36"/>
      <c r="M70204" s="36"/>
      <c r="N70204" s="36"/>
    </row>
    <row r="70205" spans="12:14" x14ac:dyDescent="0.25">
      <c r="L70205" s="36"/>
      <c r="M70205" s="36"/>
      <c r="N70205" s="36"/>
    </row>
    <row r="70206" spans="12:14" x14ac:dyDescent="0.25">
      <c r="L70206" s="36"/>
      <c r="M70206" s="36"/>
      <c r="N70206" s="36"/>
    </row>
    <row r="70207" spans="12:14" x14ac:dyDescent="0.25">
      <c r="L70207" s="36"/>
      <c r="M70207" s="36"/>
      <c r="N70207" s="36"/>
    </row>
    <row r="70208" spans="12:14" x14ac:dyDescent="0.25">
      <c r="L70208" s="36"/>
      <c r="M70208" s="36"/>
      <c r="N70208" s="36"/>
    </row>
    <row r="70209" spans="12:14" x14ac:dyDescent="0.25">
      <c r="L70209" s="36"/>
      <c r="M70209" s="36"/>
      <c r="N70209" s="36"/>
    </row>
    <row r="70210" spans="12:14" x14ac:dyDescent="0.25">
      <c r="L70210" s="36"/>
      <c r="M70210" s="36"/>
      <c r="N70210" s="36"/>
    </row>
    <row r="70211" spans="12:14" x14ac:dyDescent="0.25">
      <c r="L70211" s="36"/>
      <c r="M70211" s="36"/>
      <c r="N70211" s="36"/>
    </row>
    <row r="70212" spans="12:14" x14ac:dyDescent="0.25">
      <c r="L70212" s="36"/>
      <c r="M70212" s="36"/>
      <c r="N70212" s="36"/>
    </row>
    <row r="70213" spans="12:14" x14ac:dyDescent="0.25">
      <c r="L70213" s="36"/>
      <c r="M70213" s="36"/>
      <c r="N70213" s="36"/>
    </row>
    <row r="70214" spans="12:14" x14ac:dyDescent="0.25">
      <c r="L70214" s="36"/>
      <c r="M70214" s="36"/>
      <c r="N70214" s="36"/>
    </row>
    <row r="70215" spans="12:14" x14ac:dyDescent="0.25">
      <c r="L70215" s="36"/>
      <c r="M70215" s="36"/>
      <c r="N70215" s="36"/>
    </row>
    <row r="70216" spans="12:14" x14ac:dyDescent="0.25">
      <c r="L70216" s="36"/>
      <c r="M70216" s="36"/>
      <c r="N70216" s="36"/>
    </row>
    <row r="70217" spans="12:14" x14ac:dyDescent="0.25">
      <c r="L70217" s="36"/>
      <c r="M70217" s="36"/>
      <c r="N70217" s="36"/>
    </row>
    <row r="70218" spans="12:14" x14ac:dyDescent="0.25">
      <c r="L70218" s="36"/>
      <c r="M70218" s="36"/>
      <c r="N70218" s="36"/>
    </row>
    <row r="70219" spans="12:14" x14ac:dyDescent="0.25">
      <c r="L70219" s="36"/>
      <c r="M70219" s="36"/>
      <c r="N70219" s="36"/>
    </row>
    <row r="70220" spans="12:14" x14ac:dyDescent="0.25">
      <c r="L70220" s="36"/>
      <c r="M70220" s="36"/>
      <c r="N70220" s="36"/>
    </row>
    <row r="70221" spans="12:14" x14ac:dyDescent="0.25">
      <c r="L70221" s="36"/>
      <c r="M70221" s="36"/>
      <c r="N70221" s="36"/>
    </row>
    <row r="70222" spans="12:14" x14ac:dyDescent="0.25">
      <c r="L70222" s="36"/>
      <c r="M70222" s="36"/>
      <c r="N70222" s="36"/>
    </row>
    <row r="70223" spans="12:14" x14ac:dyDescent="0.25">
      <c r="L70223" s="36"/>
      <c r="M70223" s="36"/>
      <c r="N70223" s="36"/>
    </row>
    <row r="70224" spans="12:14" x14ac:dyDescent="0.25">
      <c r="L70224" s="36"/>
      <c r="M70224" s="36"/>
      <c r="N70224" s="36"/>
    </row>
    <row r="70225" spans="12:14" x14ac:dyDescent="0.25">
      <c r="L70225" s="36"/>
      <c r="M70225" s="36"/>
      <c r="N70225" s="36"/>
    </row>
    <row r="70226" spans="12:14" x14ac:dyDescent="0.25">
      <c r="L70226" s="36"/>
      <c r="M70226" s="36"/>
      <c r="N70226" s="36"/>
    </row>
    <row r="70227" spans="12:14" x14ac:dyDescent="0.25">
      <c r="L70227" s="36"/>
      <c r="M70227" s="36"/>
      <c r="N70227" s="36"/>
    </row>
    <row r="70228" spans="12:14" x14ac:dyDescent="0.25">
      <c r="L70228" s="36"/>
      <c r="M70228" s="36"/>
      <c r="N70228" s="36"/>
    </row>
    <row r="70229" spans="12:14" x14ac:dyDescent="0.25">
      <c r="L70229" s="36"/>
      <c r="M70229" s="36"/>
      <c r="N70229" s="36"/>
    </row>
    <row r="70230" spans="12:14" x14ac:dyDescent="0.25">
      <c r="L70230" s="36"/>
      <c r="M70230" s="36"/>
      <c r="N70230" s="36"/>
    </row>
    <row r="70231" spans="12:14" x14ac:dyDescent="0.25">
      <c r="L70231" s="36"/>
      <c r="M70231" s="36"/>
      <c r="N70231" s="36"/>
    </row>
    <row r="70232" spans="12:14" x14ac:dyDescent="0.25">
      <c r="L70232" s="36"/>
      <c r="M70232" s="36"/>
      <c r="N70232" s="36"/>
    </row>
    <row r="70233" spans="12:14" x14ac:dyDescent="0.25">
      <c r="L70233" s="36"/>
      <c r="M70233" s="36"/>
      <c r="N70233" s="36"/>
    </row>
    <row r="70234" spans="12:14" x14ac:dyDescent="0.25">
      <c r="L70234" s="36"/>
      <c r="M70234" s="36"/>
      <c r="N70234" s="36"/>
    </row>
    <row r="70235" spans="12:14" x14ac:dyDescent="0.25">
      <c r="L70235" s="36"/>
      <c r="M70235" s="36"/>
      <c r="N70235" s="36"/>
    </row>
    <row r="70236" spans="12:14" x14ac:dyDescent="0.25">
      <c r="L70236" s="36"/>
      <c r="M70236" s="36"/>
      <c r="N70236" s="36"/>
    </row>
    <row r="70237" spans="12:14" x14ac:dyDescent="0.25">
      <c r="L70237" s="36"/>
      <c r="M70237" s="36"/>
      <c r="N70237" s="36"/>
    </row>
    <row r="70238" spans="12:14" x14ac:dyDescent="0.25">
      <c r="L70238" s="36"/>
      <c r="M70238" s="36"/>
      <c r="N70238" s="36"/>
    </row>
    <row r="70239" spans="12:14" x14ac:dyDescent="0.25">
      <c r="L70239" s="36"/>
      <c r="M70239" s="36"/>
      <c r="N70239" s="36"/>
    </row>
    <row r="70240" spans="12:14" x14ac:dyDescent="0.25">
      <c r="L70240" s="36"/>
      <c r="M70240" s="36"/>
      <c r="N70240" s="36"/>
    </row>
    <row r="70241" spans="12:14" x14ac:dyDescent="0.25">
      <c r="L70241" s="36"/>
      <c r="M70241" s="36"/>
      <c r="N70241" s="36"/>
    </row>
    <row r="70242" spans="12:14" x14ac:dyDescent="0.25">
      <c r="L70242" s="36"/>
      <c r="M70242" s="36"/>
      <c r="N70242" s="36"/>
    </row>
    <row r="70243" spans="12:14" x14ac:dyDescent="0.25">
      <c r="L70243" s="36"/>
      <c r="M70243" s="36"/>
      <c r="N70243" s="36"/>
    </row>
    <row r="70244" spans="12:14" x14ac:dyDescent="0.25">
      <c r="L70244" s="36"/>
      <c r="M70244" s="36"/>
      <c r="N70244" s="36"/>
    </row>
    <row r="70245" spans="12:14" x14ac:dyDescent="0.25">
      <c r="L70245" s="36"/>
      <c r="M70245" s="36"/>
      <c r="N70245" s="36"/>
    </row>
    <row r="70246" spans="12:14" x14ac:dyDescent="0.25">
      <c r="L70246" s="36"/>
      <c r="M70246" s="36"/>
      <c r="N70246" s="36"/>
    </row>
    <row r="70247" spans="12:14" x14ac:dyDescent="0.25">
      <c r="L70247" s="36"/>
      <c r="M70247" s="36"/>
      <c r="N70247" s="36"/>
    </row>
    <row r="70248" spans="12:14" x14ac:dyDescent="0.25">
      <c r="L70248" s="36"/>
      <c r="M70248" s="36"/>
      <c r="N70248" s="36"/>
    </row>
    <row r="70249" spans="12:14" x14ac:dyDescent="0.25">
      <c r="L70249" s="36"/>
      <c r="M70249" s="36"/>
      <c r="N70249" s="36"/>
    </row>
    <row r="70250" spans="12:14" x14ac:dyDescent="0.25">
      <c r="L70250" s="36"/>
      <c r="M70250" s="36"/>
      <c r="N70250" s="36"/>
    </row>
    <row r="70251" spans="12:14" x14ac:dyDescent="0.25">
      <c r="L70251" s="36"/>
      <c r="M70251" s="36"/>
      <c r="N70251" s="36"/>
    </row>
    <row r="70252" spans="12:14" x14ac:dyDescent="0.25">
      <c r="L70252" s="36"/>
      <c r="M70252" s="36"/>
      <c r="N70252" s="36"/>
    </row>
    <row r="70253" spans="12:14" x14ac:dyDescent="0.25">
      <c r="L70253" s="36"/>
      <c r="M70253" s="36"/>
      <c r="N70253" s="36"/>
    </row>
    <row r="70254" spans="12:14" x14ac:dyDescent="0.25">
      <c r="L70254" s="36"/>
      <c r="M70254" s="36"/>
      <c r="N70254" s="36"/>
    </row>
    <row r="70255" spans="12:14" x14ac:dyDescent="0.25">
      <c r="L70255" s="36"/>
      <c r="M70255" s="36"/>
      <c r="N70255" s="36"/>
    </row>
    <row r="70256" spans="12:14" x14ac:dyDescent="0.25">
      <c r="L70256" s="36"/>
      <c r="M70256" s="36"/>
      <c r="N70256" s="36"/>
    </row>
    <row r="70257" spans="12:14" x14ac:dyDescent="0.25">
      <c r="L70257" s="36"/>
      <c r="M70257" s="36"/>
      <c r="N70257" s="36"/>
    </row>
    <row r="70258" spans="12:14" x14ac:dyDescent="0.25">
      <c r="L70258" s="36"/>
      <c r="M70258" s="36"/>
      <c r="N70258" s="36"/>
    </row>
    <row r="70259" spans="12:14" x14ac:dyDescent="0.25">
      <c r="L70259" s="36"/>
      <c r="M70259" s="36"/>
      <c r="N70259" s="36"/>
    </row>
    <row r="70260" spans="12:14" x14ac:dyDescent="0.25">
      <c r="L70260" s="36"/>
      <c r="M70260" s="36"/>
      <c r="N70260" s="36"/>
    </row>
    <row r="70261" spans="12:14" x14ac:dyDescent="0.25">
      <c r="L70261" s="36"/>
      <c r="M70261" s="36"/>
      <c r="N70261" s="36"/>
    </row>
    <row r="70262" spans="12:14" x14ac:dyDescent="0.25">
      <c r="L70262" s="36"/>
      <c r="M70262" s="36"/>
      <c r="N70262" s="36"/>
    </row>
    <row r="70263" spans="12:14" x14ac:dyDescent="0.25">
      <c r="L70263" s="36"/>
      <c r="M70263" s="36"/>
      <c r="N70263" s="36"/>
    </row>
    <row r="70264" spans="12:14" x14ac:dyDescent="0.25">
      <c r="L70264" s="36"/>
      <c r="M70264" s="36"/>
      <c r="N70264" s="36"/>
    </row>
    <row r="70265" spans="12:14" x14ac:dyDescent="0.25">
      <c r="L70265" s="36"/>
      <c r="M70265" s="36"/>
      <c r="N70265" s="36"/>
    </row>
    <row r="70266" spans="12:14" x14ac:dyDescent="0.25">
      <c r="L70266" s="36"/>
      <c r="M70266" s="36"/>
      <c r="N70266" s="36"/>
    </row>
    <row r="70267" spans="12:14" x14ac:dyDescent="0.25">
      <c r="L70267" s="36"/>
      <c r="M70267" s="36"/>
      <c r="N70267" s="36"/>
    </row>
    <row r="70268" spans="12:14" x14ac:dyDescent="0.25">
      <c r="L70268" s="36"/>
      <c r="M70268" s="36"/>
      <c r="N70268" s="36"/>
    </row>
    <row r="70269" spans="12:14" x14ac:dyDescent="0.25">
      <c r="L70269" s="36"/>
      <c r="M70269" s="36"/>
      <c r="N70269" s="36"/>
    </row>
    <row r="70270" spans="12:14" x14ac:dyDescent="0.25">
      <c r="L70270" s="36"/>
      <c r="M70270" s="36"/>
      <c r="N70270" s="36"/>
    </row>
    <row r="70271" spans="12:14" x14ac:dyDescent="0.25">
      <c r="L70271" s="36"/>
      <c r="M70271" s="36"/>
      <c r="N70271" s="36"/>
    </row>
    <row r="70272" spans="12:14" x14ac:dyDescent="0.25">
      <c r="L70272" s="36"/>
      <c r="M70272" s="36"/>
      <c r="N70272" s="36"/>
    </row>
    <row r="70273" spans="12:14" x14ac:dyDescent="0.25">
      <c r="L70273" s="36"/>
      <c r="M70273" s="36"/>
      <c r="N70273" s="36"/>
    </row>
    <row r="70274" spans="12:14" x14ac:dyDescent="0.25">
      <c r="L70274" s="36"/>
      <c r="M70274" s="36"/>
      <c r="N70274" s="36"/>
    </row>
    <row r="70275" spans="12:14" x14ac:dyDescent="0.25">
      <c r="L70275" s="36"/>
      <c r="M70275" s="36"/>
      <c r="N70275" s="36"/>
    </row>
    <row r="70276" spans="12:14" x14ac:dyDescent="0.25">
      <c r="L70276" s="36"/>
      <c r="M70276" s="36"/>
      <c r="N70276" s="36"/>
    </row>
    <row r="70277" spans="12:14" x14ac:dyDescent="0.25">
      <c r="L70277" s="36"/>
      <c r="M70277" s="36"/>
      <c r="N70277" s="36"/>
    </row>
    <row r="70278" spans="12:14" x14ac:dyDescent="0.25">
      <c r="L70278" s="36"/>
      <c r="M70278" s="36"/>
      <c r="N70278" s="36"/>
    </row>
    <row r="70279" spans="12:14" x14ac:dyDescent="0.25">
      <c r="L70279" s="36"/>
      <c r="M70279" s="36"/>
      <c r="N70279" s="36"/>
    </row>
    <row r="70280" spans="12:14" x14ac:dyDescent="0.25">
      <c r="L70280" s="36"/>
      <c r="M70280" s="36"/>
      <c r="N70280" s="36"/>
    </row>
    <row r="70281" spans="12:14" x14ac:dyDescent="0.25">
      <c r="L70281" s="36"/>
      <c r="M70281" s="36"/>
      <c r="N70281" s="36"/>
    </row>
    <row r="70282" spans="12:14" x14ac:dyDescent="0.25">
      <c r="L70282" s="36"/>
      <c r="M70282" s="36"/>
      <c r="N70282" s="36"/>
    </row>
    <row r="70283" spans="12:14" x14ac:dyDescent="0.25">
      <c r="L70283" s="36"/>
      <c r="M70283" s="36"/>
      <c r="N70283" s="36"/>
    </row>
    <row r="70284" spans="12:14" x14ac:dyDescent="0.25">
      <c r="L70284" s="36"/>
      <c r="M70284" s="36"/>
      <c r="N70284" s="36"/>
    </row>
    <row r="70285" spans="12:14" x14ac:dyDescent="0.25">
      <c r="L70285" s="36"/>
      <c r="M70285" s="36"/>
      <c r="N70285" s="36"/>
    </row>
    <row r="70286" spans="12:14" x14ac:dyDescent="0.25">
      <c r="L70286" s="36"/>
      <c r="M70286" s="36"/>
      <c r="N70286" s="36"/>
    </row>
    <row r="70287" spans="12:14" x14ac:dyDescent="0.25">
      <c r="L70287" s="36"/>
      <c r="M70287" s="36"/>
      <c r="N70287" s="36"/>
    </row>
    <row r="70288" spans="12:14" x14ac:dyDescent="0.25">
      <c r="L70288" s="36"/>
      <c r="M70288" s="36"/>
      <c r="N70288" s="36"/>
    </row>
    <row r="70289" spans="12:14" x14ac:dyDescent="0.25">
      <c r="L70289" s="36"/>
      <c r="M70289" s="36"/>
      <c r="N70289" s="36"/>
    </row>
    <row r="70290" spans="12:14" x14ac:dyDescent="0.25">
      <c r="L70290" s="36"/>
      <c r="M70290" s="36"/>
      <c r="N70290" s="36"/>
    </row>
    <row r="70291" spans="12:14" x14ac:dyDescent="0.25">
      <c r="L70291" s="36"/>
      <c r="M70291" s="36"/>
      <c r="N70291" s="36"/>
    </row>
    <row r="70292" spans="12:14" x14ac:dyDescent="0.25">
      <c r="L70292" s="36"/>
      <c r="M70292" s="36"/>
      <c r="N70292" s="36"/>
    </row>
    <row r="70293" spans="12:14" x14ac:dyDescent="0.25">
      <c r="L70293" s="36"/>
      <c r="M70293" s="36"/>
      <c r="N70293" s="36"/>
    </row>
    <row r="70294" spans="12:14" x14ac:dyDescent="0.25">
      <c r="L70294" s="36"/>
      <c r="M70294" s="36"/>
      <c r="N70294" s="36"/>
    </row>
    <row r="70295" spans="12:14" x14ac:dyDescent="0.25">
      <c r="L70295" s="36"/>
      <c r="M70295" s="36"/>
      <c r="N70295" s="36"/>
    </row>
    <row r="70296" spans="12:14" x14ac:dyDescent="0.25">
      <c r="L70296" s="36"/>
      <c r="M70296" s="36"/>
      <c r="N70296" s="36"/>
    </row>
    <row r="70297" spans="12:14" x14ac:dyDescent="0.25">
      <c r="L70297" s="36"/>
      <c r="M70297" s="36"/>
      <c r="N70297" s="36"/>
    </row>
    <row r="70298" spans="12:14" x14ac:dyDescent="0.25">
      <c r="L70298" s="36"/>
      <c r="M70298" s="36"/>
      <c r="N70298" s="36"/>
    </row>
    <row r="70299" spans="12:14" x14ac:dyDescent="0.25">
      <c r="L70299" s="36"/>
      <c r="M70299" s="36"/>
      <c r="N70299" s="36"/>
    </row>
    <row r="70300" spans="12:14" x14ac:dyDescent="0.25">
      <c r="L70300" s="36"/>
      <c r="M70300" s="36"/>
      <c r="N70300" s="36"/>
    </row>
    <row r="70301" spans="12:14" x14ac:dyDescent="0.25">
      <c r="L70301" s="36"/>
      <c r="M70301" s="36"/>
      <c r="N70301" s="36"/>
    </row>
    <row r="70302" spans="12:14" x14ac:dyDescent="0.25">
      <c r="L70302" s="36"/>
      <c r="M70302" s="36"/>
      <c r="N70302" s="36"/>
    </row>
    <row r="70303" spans="12:14" x14ac:dyDescent="0.25">
      <c r="L70303" s="36"/>
      <c r="M70303" s="36"/>
      <c r="N70303" s="36"/>
    </row>
    <row r="70304" spans="12:14" x14ac:dyDescent="0.25">
      <c r="L70304" s="36"/>
      <c r="M70304" s="36"/>
      <c r="N70304" s="36"/>
    </row>
    <row r="70305" spans="12:14" x14ac:dyDescent="0.25">
      <c r="L70305" s="36"/>
      <c r="M70305" s="36"/>
      <c r="N70305" s="36"/>
    </row>
    <row r="70306" spans="12:14" x14ac:dyDescent="0.25">
      <c r="L70306" s="36"/>
      <c r="M70306" s="36"/>
      <c r="N70306" s="36"/>
    </row>
    <row r="70307" spans="12:14" x14ac:dyDescent="0.25">
      <c r="L70307" s="36"/>
      <c r="M70307" s="36"/>
      <c r="N70307" s="36"/>
    </row>
    <row r="70308" spans="12:14" x14ac:dyDescent="0.25">
      <c r="L70308" s="36"/>
      <c r="M70308" s="36"/>
      <c r="N70308" s="36"/>
    </row>
    <row r="70309" spans="12:14" x14ac:dyDescent="0.25">
      <c r="L70309" s="36"/>
      <c r="M70309" s="36"/>
      <c r="N70309" s="36"/>
    </row>
    <row r="70310" spans="12:14" x14ac:dyDescent="0.25">
      <c r="L70310" s="36"/>
      <c r="M70310" s="36"/>
      <c r="N70310" s="36"/>
    </row>
    <row r="70311" spans="12:14" x14ac:dyDescent="0.25">
      <c r="L70311" s="36"/>
      <c r="M70311" s="36"/>
      <c r="N70311" s="36"/>
    </row>
    <row r="70312" spans="12:14" x14ac:dyDescent="0.25">
      <c r="L70312" s="36"/>
      <c r="M70312" s="36"/>
      <c r="N70312" s="36"/>
    </row>
    <row r="70313" spans="12:14" x14ac:dyDescent="0.25">
      <c r="L70313" s="36"/>
      <c r="M70313" s="36"/>
      <c r="N70313" s="36"/>
    </row>
    <row r="70314" spans="12:14" x14ac:dyDescent="0.25">
      <c r="L70314" s="36"/>
      <c r="M70314" s="36"/>
      <c r="N70314" s="36"/>
    </row>
    <row r="70315" spans="12:14" x14ac:dyDescent="0.25">
      <c r="L70315" s="36"/>
      <c r="M70315" s="36"/>
      <c r="N70315" s="36"/>
    </row>
    <row r="70316" spans="12:14" x14ac:dyDescent="0.25">
      <c r="L70316" s="36"/>
      <c r="M70316" s="36"/>
      <c r="N70316" s="36"/>
    </row>
    <row r="70317" spans="12:14" x14ac:dyDescent="0.25">
      <c r="L70317" s="36"/>
      <c r="M70317" s="36"/>
      <c r="N70317" s="36"/>
    </row>
    <row r="70318" spans="12:14" x14ac:dyDescent="0.25">
      <c r="L70318" s="36"/>
      <c r="M70318" s="36"/>
      <c r="N70318" s="36"/>
    </row>
    <row r="70319" spans="12:14" x14ac:dyDescent="0.25">
      <c r="L70319" s="36"/>
      <c r="M70319" s="36"/>
      <c r="N70319" s="36"/>
    </row>
    <row r="70320" spans="12:14" x14ac:dyDescent="0.25">
      <c r="L70320" s="36"/>
      <c r="M70320" s="36"/>
      <c r="N70320" s="36"/>
    </row>
    <row r="70321" spans="12:14" x14ac:dyDescent="0.25">
      <c r="L70321" s="36"/>
      <c r="M70321" s="36"/>
      <c r="N70321" s="36"/>
    </row>
    <row r="70322" spans="12:14" x14ac:dyDescent="0.25">
      <c r="L70322" s="36"/>
      <c r="M70322" s="36"/>
      <c r="N70322" s="36"/>
    </row>
    <row r="70323" spans="12:14" x14ac:dyDescent="0.25">
      <c r="L70323" s="36"/>
      <c r="M70323" s="36"/>
      <c r="N70323" s="36"/>
    </row>
    <row r="70324" spans="12:14" x14ac:dyDescent="0.25">
      <c r="L70324" s="36"/>
      <c r="M70324" s="36"/>
      <c r="N70324" s="36"/>
    </row>
    <row r="70325" spans="12:14" x14ac:dyDescent="0.25">
      <c r="L70325" s="36"/>
      <c r="M70325" s="36"/>
      <c r="N70325" s="36"/>
    </row>
    <row r="70326" spans="12:14" x14ac:dyDescent="0.25">
      <c r="L70326" s="36"/>
      <c r="M70326" s="36"/>
      <c r="N70326" s="36"/>
    </row>
    <row r="70327" spans="12:14" x14ac:dyDescent="0.25">
      <c r="L70327" s="36"/>
      <c r="M70327" s="36"/>
      <c r="N70327" s="36"/>
    </row>
    <row r="70328" spans="12:14" x14ac:dyDescent="0.25">
      <c r="L70328" s="36"/>
      <c r="M70328" s="36"/>
      <c r="N70328" s="36"/>
    </row>
    <row r="70329" spans="12:14" x14ac:dyDescent="0.25">
      <c r="L70329" s="36"/>
      <c r="M70329" s="36"/>
      <c r="N70329" s="36"/>
    </row>
    <row r="70330" spans="12:14" x14ac:dyDescent="0.25">
      <c r="L70330" s="36"/>
      <c r="M70330" s="36"/>
      <c r="N70330" s="36"/>
    </row>
    <row r="70331" spans="12:14" x14ac:dyDescent="0.25">
      <c r="L70331" s="36"/>
      <c r="M70331" s="36"/>
      <c r="N70331" s="36"/>
    </row>
    <row r="70332" spans="12:14" x14ac:dyDescent="0.25">
      <c r="L70332" s="36"/>
      <c r="M70332" s="36"/>
      <c r="N70332" s="36"/>
    </row>
    <row r="70333" spans="12:14" x14ac:dyDescent="0.25">
      <c r="L70333" s="36"/>
      <c r="M70333" s="36"/>
      <c r="N70333" s="36"/>
    </row>
    <row r="70334" spans="12:14" x14ac:dyDescent="0.25">
      <c r="L70334" s="36"/>
      <c r="M70334" s="36"/>
      <c r="N70334" s="36"/>
    </row>
    <row r="70335" spans="12:14" x14ac:dyDescent="0.25">
      <c r="L70335" s="36"/>
      <c r="M70335" s="36"/>
      <c r="N70335" s="36"/>
    </row>
    <row r="70336" spans="12:14" x14ac:dyDescent="0.25">
      <c r="L70336" s="36"/>
      <c r="M70336" s="36"/>
      <c r="N70336" s="36"/>
    </row>
    <row r="70337" spans="12:14" x14ac:dyDescent="0.25">
      <c r="L70337" s="36"/>
      <c r="M70337" s="36"/>
      <c r="N70337" s="36"/>
    </row>
    <row r="70338" spans="12:14" x14ac:dyDescent="0.25">
      <c r="L70338" s="36"/>
      <c r="M70338" s="36"/>
      <c r="N70338" s="36"/>
    </row>
    <row r="70339" spans="12:14" x14ac:dyDescent="0.25">
      <c r="L70339" s="36"/>
      <c r="M70339" s="36"/>
      <c r="N70339" s="36"/>
    </row>
    <row r="70340" spans="12:14" x14ac:dyDescent="0.25">
      <c r="L70340" s="36"/>
      <c r="M70340" s="36"/>
      <c r="N70340" s="36"/>
    </row>
    <row r="70341" spans="12:14" x14ac:dyDescent="0.25">
      <c r="L70341" s="36"/>
      <c r="M70341" s="36"/>
      <c r="N70341" s="36"/>
    </row>
    <row r="70342" spans="12:14" x14ac:dyDescent="0.25">
      <c r="L70342" s="36"/>
      <c r="M70342" s="36"/>
      <c r="N70342" s="36"/>
    </row>
    <row r="70343" spans="12:14" x14ac:dyDescent="0.25">
      <c r="L70343" s="36"/>
      <c r="M70343" s="36"/>
      <c r="N70343" s="36"/>
    </row>
    <row r="70344" spans="12:14" x14ac:dyDescent="0.25">
      <c r="L70344" s="36"/>
      <c r="M70344" s="36"/>
      <c r="N70344" s="36"/>
    </row>
    <row r="70345" spans="12:14" x14ac:dyDescent="0.25">
      <c r="L70345" s="36"/>
      <c r="M70345" s="36"/>
      <c r="N70345" s="36"/>
    </row>
    <row r="70346" spans="12:14" x14ac:dyDescent="0.25">
      <c r="L70346" s="36"/>
      <c r="M70346" s="36"/>
      <c r="N70346" s="36"/>
    </row>
    <row r="70347" spans="12:14" x14ac:dyDescent="0.25">
      <c r="L70347" s="36"/>
      <c r="M70347" s="36"/>
      <c r="N70347" s="36"/>
    </row>
    <row r="70348" spans="12:14" x14ac:dyDescent="0.25">
      <c r="L70348" s="36"/>
      <c r="M70348" s="36"/>
      <c r="N70348" s="36"/>
    </row>
    <row r="70349" spans="12:14" x14ac:dyDescent="0.25">
      <c r="L70349" s="36"/>
      <c r="M70349" s="36"/>
      <c r="N70349" s="36"/>
    </row>
    <row r="70350" spans="12:14" x14ac:dyDescent="0.25">
      <c r="L70350" s="36"/>
      <c r="M70350" s="36"/>
      <c r="N70350" s="36"/>
    </row>
    <row r="70351" spans="12:14" x14ac:dyDescent="0.25">
      <c r="L70351" s="36"/>
      <c r="M70351" s="36"/>
      <c r="N70351" s="36"/>
    </row>
    <row r="70352" spans="12:14" x14ac:dyDescent="0.25">
      <c r="L70352" s="36"/>
      <c r="M70352" s="36"/>
      <c r="N70352" s="36"/>
    </row>
    <row r="70353" spans="12:14" x14ac:dyDescent="0.25">
      <c r="L70353" s="36"/>
      <c r="M70353" s="36"/>
      <c r="N70353" s="36"/>
    </row>
    <row r="70354" spans="12:14" x14ac:dyDescent="0.25">
      <c r="L70354" s="36"/>
      <c r="M70354" s="36"/>
      <c r="N70354" s="36"/>
    </row>
    <row r="70355" spans="12:14" x14ac:dyDescent="0.25">
      <c r="L70355" s="36"/>
      <c r="M70355" s="36"/>
      <c r="N70355" s="36"/>
    </row>
    <row r="70356" spans="12:14" x14ac:dyDescent="0.25">
      <c r="L70356" s="36"/>
      <c r="M70356" s="36"/>
      <c r="N70356" s="36"/>
    </row>
    <row r="70357" spans="12:14" x14ac:dyDescent="0.25">
      <c r="L70357" s="36"/>
      <c r="M70357" s="36"/>
      <c r="N70357" s="36"/>
    </row>
    <row r="70358" spans="12:14" x14ac:dyDescent="0.25">
      <c r="L70358" s="36"/>
      <c r="M70358" s="36"/>
      <c r="N70358" s="36"/>
    </row>
    <row r="70359" spans="12:14" x14ac:dyDescent="0.25">
      <c r="L70359" s="36"/>
      <c r="M70359" s="36"/>
      <c r="N70359" s="36"/>
    </row>
    <row r="70360" spans="12:14" x14ac:dyDescent="0.25">
      <c r="L70360" s="36"/>
      <c r="M70360" s="36"/>
      <c r="N70360" s="36"/>
    </row>
    <row r="70361" spans="12:14" x14ac:dyDescent="0.25">
      <c r="L70361" s="36"/>
      <c r="M70361" s="36"/>
      <c r="N70361" s="36"/>
    </row>
    <row r="70362" spans="12:14" x14ac:dyDescent="0.25">
      <c r="L70362" s="36"/>
      <c r="M70362" s="36"/>
      <c r="N70362" s="36"/>
    </row>
    <row r="70363" spans="12:14" x14ac:dyDescent="0.25">
      <c r="L70363" s="36"/>
      <c r="M70363" s="36"/>
      <c r="N70363" s="36"/>
    </row>
    <row r="70364" spans="12:14" x14ac:dyDescent="0.25">
      <c r="L70364" s="36"/>
      <c r="M70364" s="36"/>
      <c r="N70364" s="36"/>
    </row>
    <row r="70365" spans="12:14" x14ac:dyDescent="0.25">
      <c r="L70365" s="36"/>
      <c r="M70365" s="36"/>
      <c r="N70365" s="36"/>
    </row>
    <row r="70366" spans="12:14" x14ac:dyDescent="0.25">
      <c r="L70366" s="36"/>
      <c r="M70366" s="36"/>
      <c r="N70366" s="36"/>
    </row>
    <row r="70367" spans="12:14" x14ac:dyDescent="0.25">
      <c r="L70367" s="36"/>
      <c r="M70367" s="36"/>
      <c r="N70367" s="36"/>
    </row>
    <row r="70368" spans="12:14" x14ac:dyDescent="0.25">
      <c r="L70368" s="36"/>
      <c r="M70368" s="36"/>
      <c r="N70368" s="36"/>
    </row>
    <row r="70369" spans="12:14" x14ac:dyDescent="0.25">
      <c r="L70369" s="36"/>
      <c r="M70369" s="36"/>
      <c r="N70369" s="36"/>
    </row>
    <row r="70370" spans="12:14" x14ac:dyDescent="0.25">
      <c r="L70370" s="36"/>
      <c r="M70370" s="36"/>
      <c r="N70370" s="36"/>
    </row>
    <row r="70371" spans="12:14" x14ac:dyDescent="0.25">
      <c r="L70371" s="36"/>
      <c r="M70371" s="36"/>
      <c r="N70371" s="36"/>
    </row>
    <row r="70372" spans="12:14" x14ac:dyDescent="0.25">
      <c r="L70372" s="36"/>
      <c r="M70372" s="36"/>
      <c r="N70372" s="36"/>
    </row>
    <row r="70373" spans="12:14" x14ac:dyDescent="0.25">
      <c r="L70373" s="36"/>
      <c r="M70373" s="36"/>
      <c r="N70373" s="36"/>
    </row>
    <row r="70374" spans="12:14" x14ac:dyDescent="0.25">
      <c r="L70374" s="36"/>
      <c r="M70374" s="36"/>
      <c r="N70374" s="36"/>
    </row>
    <row r="70375" spans="12:14" x14ac:dyDescent="0.25">
      <c r="L70375" s="36"/>
      <c r="M70375" s="36"/>
      <c r="N70375" s="36"/>
    </row>
    <row r="70376" spans="12:14" x14ac:dyDescent="0.25">
      <c r="L70376" s="36"/>
      <c r="M70376" s="36"/>
      <c r="N70376" s="36"/>
    </row>
    <row r="70377" spans="12:14" x14ac:dyDescent="0.25">
      <c r="L70377" s="36"/>
      <c r="M70377" s="36"/>
      <c r="N70377" s="36"/>
    </row>
    <row r="70378" spans="12:14" x14ac:dyDescent="0.25">
      <c r="L70378" s="36"/>
      <c r="M70378" s="36"/>
      <c r="N70378" s="36"/>
    </row>
    <row r="70379" spans="12:14" x14ac:dyDescent="0.25">
      <c r="L70379" s="36"/>
      <c r="M70379" s="36"/>
      <c r="N70379" s="36"/>
    </row>
    <row r="70380" spans="12:14" x14ac:dyDescent="0.25">
      <c r="L70380" s="36"/>
      <c r="M70380" s="36"/>
      <c r="N70380" s="36"/>
    </row>
    <row r="70381" spans="12:14" x14ac:dyDescent="0.25">
      <c r="L70381" s="36"/>
      <c r="M70381" s="36"/>
      <c r="N70381" s="36"/>
    </row>
    <row r="70382" spans="12:14" x14ac:dyDescent="0.25">
      <c r="L70382" s="36"/>
      <c r="M70382" s="36"/>
      <c r="N70382" s="36"/>
    </row>
    <row r="70383" spans="12:14" x14ac:dyDescent="0.25">
      <c r="L70383" s="36"/>
      <c r="M70383" s="36"/>
      <c r="N70383" s="36"/>
    </row>
    <row r="70384" spans="12:14" x14ac:dyDescent="0.25">
      <c r="L70384" s="36"/>
      <c r="M70384" s="36"/>
      <c r="N70384" s="36"/>
    </row>
    <row r="70385" spans="12:14" x14ac:dyDescent="0.25">
      <c r="L70385" s="36"/>
      <c r="M70385" s="36"/>
      <c r="N70385" s="36"/>
    </row>
    <row r="70386" spans="12:14" x14ac:dyDescent="0.25">
      <c r="L70386" s="36"/>
      <c r="M70386" s="36"/>
      <c r="N70386" s="36"/>
    </row>
    <row r="70387" spans="12:14" x14ac:dyDescent="0.25">
      <c r="L70387" s="36"/>
      <c r="M70387" s="36"/>
      <c r="N70387" s="36"/>
    </row>
    <row r="70388" spans="12:14" x14ac:dyDescent="0.25">
      <c r="L70388" s="36"/>
      <c r="M70388" s="36"/>
      <c r="N70388" s="36"/>
    </row>
    <row r="70389" spans="12:14" x14ac:dyDescent="0.25">
      <c r="L70389" s="36"/>
      <c r="M70389" s="36"/>
      <c r="N70389" s="36"/>
    </row>
    <row r="70390" spans="12:14" x14ac:dyDescent="0.25">
      <c r="L70390" s="36"/>
      <c r="M70390" s="36"/>
      <c r="N70390" s="36"/>
    </row>
    <row r="70391" spans="12:14" x14ac:dyDescent="0.25">
      <c r="L70391" s="36"/>
      <c r="M70391" s="36"/>
      <c r="N70391" s="36"/>
    </row>
    <row r="70392" spans="12:14" x14ac:dyDescent="0.25">
      <c r="L70392" s="36"/>
      <c r="M70392" s="36"/>
      <c r="N70392" s="36"/>
    </row>
    <row r="70393" spans="12:14" x14ac:dyDescent="0.25">
      <c r="L70393" s="36"/>
      <c r="M70393" s="36"/>
      <c r="N70393" s="36"/>
    </row>
    <row r="70394" spans="12:14" x14ac:dyDescent="0.25">
      <c r="L70394" s="36"/>
      <c r="M70394" s="36"/>
      <c r="N70394" s="36"/>
    </row>
    <row r="70395" spans="12:14" x14ac:dyDescent="0.25">
      <c r="L70395" s="36"/>
      <c r="M70395" s="36"/>
      <c r="N70395" s="36"/>
    </row>
    <row r="70396" spans="12:14" x14ac:dyDescent="0.25">
      <c r="L70396" s="36"/>
      <c r="M70396" s="36"/>
      <c r="N70396" s="36"/>
    </row>
    <row r="70397" spans="12:14" x14ac:dyDescent="0.25">
      <c r="L70397" s="36"/>
      <c r="M70397" s="36"/>
      <c r="N70397" s="36"/>
    </row>
    <row r="70398" spans="12:14" x14ac:dyDescent="0.25">
      <c r="L70398" s="36"/>
      <c r="M70398" s="36"/>
      <c r="N70398" s="36"/>
    </row>
    <row r="70399" spans="12:14" x14ac:dyDescent="0.25">
      <c r="L70399" s="36"/>
      <c r="M70399" s="36"/>
      <c r="N70399" s="36"/>
    </row>
    <row r="70400" spans="12:14" x14ac:dyDescent="0.25">
      <c r="L70400" s="36"/>
      <c r="M70400" s="36"/>
      <c r="N70400" s="36"/>
    </row>
    <row r="70401" spans="12:14" x14ac:dyDescent="0.25">
      <c r="L70401" s="36"/>
      <c r="M70401" s="36"/>
      <c r="N70401" s="36"/>
    </row>
    <row r="70402" spans="12:14" x14ac:dyDescent="0.25">
      <c r="L70402" s="36"/>
      <c r="M70402" s="36"/>
      <c r="N70402" s="36"/>
    </row>
    <row r="70403" spans="12:14" x14ac:dyDescent="0.25">
      <c r="L70403" s="36"/>
      <c r="M70403" s="36"/>
      <c r="N70403" s="36"/>
    </row>
    <row r="70404" spans="12:14" x14ac:dyDescent="0.25">
      <c r="L70404" s="36"/>
      <c r="M70404" s="36"/>
      <c r="N70404" s="36"/>
    </row>
    <row r="70405" spans="12:14" x14ac:dyDescent="0.25">
      <c r="L70405" s="36"/>
      <c r="M70405" s="36"/>
      <c r="N70405" s="36"/>
    </row>
    <row r="70406" spans="12:14" x14ac:dyDescent="0.25">
      <c r="L70406" s="36"/>
      <c r="M70406" s="36"/>
      <c r="N70406" s="36"/>
    </row>
    <row r="70407" spans="12:14" x14ac:dyDescent="0.25">
      <c r="L70407" s="36"/>
      <c r="M70407" s="36"/>
      <c r="N70407" s="36"/>
    </row>
    <row r="70408" spans="12:14" x14ac:dyDescent="0.25">
      <c r="L70408" s="36"/>
      <c r="M70408" s="36"/>
      <c r="N70408" s="36"/>
    </row>
    <row r="70409" spans="12:14" x14ac:dyDescent="0.25">
      <c r="L70409" s="36"/>
      <c r="M70409" s="36"/>
      <c r="N70409" s="36"/>
    </row>
    <row r="70410" spans="12:14" x14ac:dyDescent="0.25">
      <c r="L70410" s="36"/>
      <c r="M70410" s="36"/>
      <c r="N70410" s="36"/>
    </row>
    <row r="70411" spans="12:14" x14ac:dyDescent="0.25">
      <c r="L70411" s="36"/>
      <c r="M70411" s="36"/>
      <c r="N70411" s="36"/>
    </row>
    <row r="70412" spans="12:14" x14ac:dyDescent="0.25">
      <c r="L70412" s="36"/>
      <c r="M70412" s="36"/>
      <c r="N70412" s="36"/>
    </row>
    <row r="70413" spans="12:14" x14ac:dyDescent="0.25">
      <c r="L70413" s="36"/>
      <c r="M70413" s="36"/>
      <c r="N70413" s="36"/>
    </row>
    <row r="70414" spans="12:14" x14ac:dyDescent="0.25">
      <c r="L70414" s="36"/>
      <c r="M70414" s="36"/>
      <c r="N70414" s="36"/>
    </row>
    <row r="70415" spans="12:14" x14ac:dyDescent="0.25">
      <c r="L70415" s="36"/>
      <c r="M70415" s="36"/>
      <c r="N70415" s="36"/>
    </row>
    <row r="70416" spans="12:14" x14ac:dyDescent="0.25">
      <c r="L70416" s="36"/>
      <c r="M70416" s="36"/>
      <c r="N70416" s="36"/>
    </row>
    <row r="70417" spans="12:14" x14ac:dyDescent="0.25">
      <c r="L70417" s="36"/>
      <c r="M70417" s="36"/>
      <c r="N70417" s="36"/>
    </row>
    <row r="70418" spans="12:14" x14ac:dyDescent="0.25">
      <c r="L70418" s="36"/>
      <c r="M70418" s="36"/>
      <c r="N70418" s="36"/>
    </row>
    <row r="70419" spans="12:14" x14ac:dyDescent="0.25">
      <c r="L70419" s="36"/>
      <c r="M70419" s="36"/>
      <c r="N70419" s="36"/>
    </row>
    <row r="70420" spans="12:14" x14ac:dyDescent="0.25">
      <c r="L70420" s="36"/>
      <c r="M70420" s="36"/>
      <c r="N70420" s="36"/>
    </row>
    <row r="70421" spans="12:14" x14ac:dyDescent="0.25">
      <c r="L70421" s="36"/>
      <c r="M70421" s="36"/>
      <c r="N70421" s="36"/>
    </row>
    <row r="70422" spans="12:14" x14ac:dyDescent="0.25">
      <c r="L70422" s="36"/>
      <c r="M70422" s="36"/>
      <c r="N70422" s="36"/>
    </row>
    <row r="70423" spans="12:14" x14ac:dyDescent="0.25">
      <c r="L70423" s="36"/>
      <c r="M70423" s="36"/>
      <c r="N70423" s="36"/>
    </row>
    <row r="70424" spans="12:14" x14ac:dyDescent="0.25">
      <c r="L70424" s="36"/>
      <c r="M70424" s="36"/>
      <c r="N70424" s="36"/>
    </row>
    <row r="70425" spans="12:14" x14ac:dyDescent="0.25">
      <c r="L70425" s="36"/>
      <c r="M70425" s="36"/>
      <c r="N70425" s="36"/>
    </row>
    <row r="70426" spans="12:14" x14ac:dyDescent="0.25">
      <c r="L70426" s="36"/>
      <c r="M70426" s="36"/>
      <c r="N70426" s="36"/>
    </row>
    <row r="70427" spans="12:14" x14ac:dyDescent="0.25">
      <c r="L70427" s="36"/>
      <c r="M70427" s="36"/>
      <c r="N70427" s="36"/>
    </row>
    <row r="70428" spans="12:14" x14ac:dyDescent="0.25">
      <c r="L70428" s="36"/>
      <c r="M70428" s="36"/>
      <c r="N70428" s="36"/>
    </row>
    <row r="70429" spans="12:14" x14ac:dyDescent="0.25">
      <c r="L70429" s="36"/>
      <c r="M70429" s="36"/>
      <c r="N70429" s="36"/>
    </row>
    <row r="70430" spans="12:14" x14ac:dyDescent="0.25">
      <c r="L70430" s="36"/>
      <c r="M70430" s="36"/>
      <c r="N70430" s="36"/>
    </row>
    <row r="70431" spans="12:14" x14ac:dyDescent="0.25">
      <c r="L70431" s="36"/>
      <c r="M70431" s="36"/>
      <c r="N70431" s="36"/>
    </row>
    <row r="70432" spans="12:14" x14ac:dyDescent="0.25">
      <c r="L70432" s="36"/>
      <c r="M70432" s="36"/>
      <c r="N70432" s="36"/>
    </row>
    <row r="70433" spans="12:14" x14ac:dyDescent="0.25">
      <c r="L70433" s="36"/>
      <c r="M70433" s="36"/>
      <c r="N70433" s="36"/>
    </row>
    <row r="70434" spans="12:14" x14ac:dyDescent="0.25">
      <c r="L70434" s="36"/>
      <c r="M70434" s="36"/>
      <c r="N70434" s="36"/>
    </row>
    <row r="70435" spans="12:14" x14ac:dyDescent="0.25">
      <c r="L70435" s="36"/>
      <c r="M70435" s="36"/>
      <c r="N70435" s="36"/>
    </row>
    <row r="70436" spans="12:14" x14ac:dyDescent="0.25">
      <c r="L70436" s="36"/>
      <c r="M70436" s="36"/>
      <c r="N70436" s="36"/>
    </row>
    <row r="70437" spans="12:14" x14ac:dyDescent="0.25">
      <c r="L70437" s="36"/>
      <c r="M70437" s="36"/>
      <c r="N70437" s="36"/>
    </row>
    <row r="70438" spans="12:14" x14ac:dyDescent="0.25">
      <c r="L70438" s="36"/>
      <c r="M70438" s="36"/>
      <c r="N70438" s="36"/>
    </row>
    <row r="70439" spans="12:14" x14ac:dyDescent="0.25">
      <c r="L70439" s="36"/>
      <c r="M70439" s="36"/>
      <c r="N70439" s="36"/>
    </row>
    <row r="70440" spans="12:14" x14ac:dyDescent="0.25">
      <c r="L70440" s="36"/>
      <c r="M70440" s="36"/>
      <c r="N70440" s="36"/>
    </row>
    <row r="70441" spans="12:14" x14ac:dyDescent="0.25">
      <c r="L70441" s="36"/>
      <c r="M70441" s="36"/>
      <c r="N70441" s="36"/>
    </row>
    <row r="70442" spans="12:14" x14ac:dyDescent="0.25">
      <c r="L70442" s="36"/>
      <c r="M70442" s="36"/>
      <c r="N70442" s="36"/>
    </row>
    <row r="70443" spans="12:14" x14ac:dyDescent="0.25">
      <c r="L70443" s="36"/>
      <c r="M70443" s="36"/>
      <c r="N70443" s="36"/>
    </row>
    <row r="70444" spans="12:14" x14ac:dyDescent="0.25">
      <c r="L70444" s="36"/>
      <c r="M70444" s="36"/>
      <c r="N70444" s="36"/>
    </row>
    <row r="70445" spans="12:14" x14ac:dyDescent="0.25">
      <c r="L70445" s="36"/>
      <c r="M70445" s="36"/>
      <c r="N70445" s="36"/>
    </row>
    <row r="70446" spans="12:14" x14ac:dyDescent="0.25">
      <c r="L70446" s="36"/>
      <c r="M70446" s="36"/>
      <c r="N70446" s="36"/>
    </row>
    <row r="70447" spans="12:14" x14ac:dyDescent="0.25">
      <c r="L70447" s="36"/>
      <c r="M70447" s="36"/>
      <c r="N70447" s="36"/>
    </row>
    <row r="70448" spans="12:14" x14ac:dyDescent="0.25">
      <c r="L70448" s="36"/>
      <c r="M70448" s="36"/>
      <c r="N70448" s="36"/>
    </row>
    <row r="70449" spans="12:14" x14ac:dyDescent="0.25">
      <c r="L70449" s="36"/>
      <c r="M70449" s="36"/>
      <c r="N70449" s="36"/>
    </row>
    <row r="70450" spans="12:14" x14ac:dyDescent="0.25">
      <c r="L70450" s="36"/>
      <c r="M70450" s="36"/>
      <c r="N70450" s="36"/>
    </row>
    <row r="70451" spans="12:14" x14ac:dyDescent="0.25">
      <c r="L70451" s="36"/>
      <c r="M70451" s="36"/>
      <c r="N70451" s="36"/>
    </row>
    <row r="70452" spans="12:14" x14ac:dyDescent="0.25">
      <c r="L70452" s="36"/>
      <c r="M70452" s="36"/>
      <c r="N70452" s="36"/>
    </row>
    <row r="70453" spans="12:14" x14ac:dyDescent="0.25">
      <c r="L70453" s="36"/>
      <c r="M70453" s="36"/>
      <c r="N70453" s="36"/>
    </row>
    <row r="70454" spans="12:14" x14ac:dyDescent="0.25">
      <c r="L70454" s="36"/>
      <c r="M70454" s="36"/>
      <c r="N70454" s="36"/>
    </row>
    <row r="70455" spans="12:14" x14ac:dyDescent="0.25">
      <c r="L70455" s="36"/>
      <c r="M70455" s="36"/>
      <c r="N70455" s="36"/>
    </row>
    <row r="70456" spans="12:14" x14ac:dyDescent="0.25">
      <c r="L70456" s="36"/>
      <c r="M70456" s="36"/>
      <c r="N70456" s="36"/>
    </row>
    <row r="70457" spans="12:14" x14ac:dyDescent="0.25">
      <c r="L70457" s="36"/>
      <c r="M70457" s="36"/>
      <c r="N70457" s="36"/>
    </row>
    <row r="70458" spans="12:14" x14ac:dyDescent="0.25">
      <c r="L70458" s="36"/>
      <c r="M70458" s="36"/>
      <c r="N70458" s="36"/>
    </row>
    <row r="70459" spans="12:14" x14ac:dyDescent="0.25">
      <c r="L70459" s="36"/>
      <c r="M70459" s="36"/>
      <c r="N70459" s="36"/>
    </row>
    <row r="70460" spans="12:14" x14ac:dyDescent="0.25">
      <c r="L70460" s="36"/>
      <c r="M70460" s="36"/>
      <c r="N70460" s="36"/>
    </row>
    <row r="70461" spans="12:14" x14ac:dyDescent="0.25">
      <c r="L70461" s="36"/>
      <c r="M70461" s="36"/>
      <c r="N70461" s="36"/>
    </row>
    <row r="70462" spans="12:14" x14ac:dyDescent="0.25">
      <c r="L70462" s="36"/>
      <c r="M70462" s="36"/>
      <c r="N70462" s="36"/>
    </row>
    <row r="70463" spans="12:14" x14ac:dyDescent="0.25">
      <c r="L70463" s="36"/>
      <c r="M70463" s="36"/>
      <c r="N70463" s="36"/>
    </row>
    <row r="70464" spans="12:14" x14ac:dyDescent="0.25">
      <c r="L70464" s="36"/>
      <c r="M70464" s="36"/>
      <c r="N70464" s="36"/>
    </row>
    <row r="70465" spans="12:14" x14ac:dyDescent="0.25">
      <c r="L70465" s="36"/>
      <c r="M70465" s="36"/>
      <c r="N70465" s="36"/>
    </row>
    <row r="70466" spans="12:14" x14ac:dyDescent="0.25">
      <c r="L70466" s="36"/>
      <c r="M70466" s="36"/>
      <c r="N70466" s="36"/>
    </row>
    <row r="70467" spans="12:14" x14ac:dyDescent="0.25">
      <c r="L70467" s="36"/>
      <c r="M70467" s="36"/>
      <c r="N70467" s="36"/>
    </row>
    <row r="70468" spans="12:14" x14ac:dyDescent="0.25">
      <c r="L70468" s="36"/>
      <c r="M70468" s="36"/>
      <c r="N70468" s="36"/>
    </row>
    <row r="70469" spans="12:14" x14ac:dyDescent="0.25">
      <c r="L70469" s="36"/>
      <c r="M70469" s="36"/>
      <c r="N70469" s="36"/>
    </row>
    <row r="70470" spans="12:14" x14ac:dyDescent="0.25">
      <c r="L70470" s="36"/>
      <c r="M70470" s="36"/>
      <c r="N70470" s="36"/>
    </row>
    <row r="70471" spans="12:14" x14ac:dyDescent="0.25">
      <c r="L70471" s="36"/>
      <c r="M70471" s="36"/>
      <c r="N70471" s="36"/>
    </row>
    <row r="70472" spans="12:14" x14ac:dyDescent="0.25">
      <c r="L70472" s="36"/>
      <c r="M70472" s="36"/>
      <c r="N70472" s="36"/>
    </row>
    <row r="70473" spans="12:14" x14ac:dyDescent="0.25">
      <c r="L70473" s="36"/>
      <c r="M70473" s="36"/>
      <c r="N70473" s="36"/>
    </row>
    <row r="70474" spans="12:14" x14ac:dyDescent="0.25">
      <c r="L70474" s="36"/>
      <c r="M70474" s="36"/>
      <c r="N70474" s="36"/>
    </row>
    <row r="70475" spans="12:14" x14ac:dyDescent="0.25">
      <c r="L70475" s="36"/>
      <c r="M70475" s="36"/>
      <c r="N70475" s="36"/>
    </row>
    <row r="70476" spans="12:14" x14ac:dyDescent="0.25">
      <c r="L70476" s="36"/>
      <c r="M70476" s="36"/>
      <c r="N70476" s="36"/>
    </row>
    <row r="70477" spans="12:14" x14ac:dyDescent="0.25">
      <c r="L70477" s="36"/>
      <c r="M70477" s="36"/>
      <c r="N70477" s="36"/>
    </row>
    <row r="70478" spans="12:14" x14ac:dyDescent="0.25">
      <c r="L70478" s="36"/>
      <c r="M70478" s="36"/>
      <c r="N70478" s="36"/>
    </row>
    <row r="70479" spans="12:14" x14ac:dyDescent="0.25">
      <c r="L70479" s="36"/>
      <c r="M70479" s="36"/>
      <c r="N70479" s="36"/>
    </row>
    <row r="70480" spans="12:14" x14ac:dyDescent="0.25">
      <c r="L70480" s="36"/>
      <c r="M70480" s="36"/>
      <c r="N70480" s="36"/>
    </row>
    <row r="70481" spans="12:14" x14ac:dyDescent="0.25">
      <c r="L70481" s="36"/>
      <c r="M70481" s="36"/>
      <c r="N70481" s="36"/>
    </row>
    <row r="70482" spans="12:14" x14ac:dyDescent="0.25">
      <c r="L70482" s="36"/>
      <c r="M70482" s="36"/>
      <c r="N70482" s="36"/>
    </row>
    <row r="70483" spans="12:14" x14ac:dyDescent="0.25">
      <c r="L70483" s="36"/>
      <c r="M70483" s="36"/>
      <c r="N70483" s="36"/>
    </row>
    <row r="70484" spans="12:14" x14ac:dyDescent="0.25">
      <c r="L70484" s="36"/>
      <c r="M70484" s="36"/>
      <c r="N70484" s="36"/>
    </row>
    <row r="70485" spans="12:14" x14ac:dyDescent="0.25">
      <c r="L70485" s="36"/>
      <c r="M70485" s="36"/>
      <c r="N70485" s="36"/>
    </row>
    <row r="70486" spans="12:14" x14ac:dyDescent="0.25">
      <c r="L70486" s="36"/>
      <c r="M70486" s="36"/>
      <c r="N70486" s="36"/>
    </row>
    <row r="70487" spans="12:14" x14ac:dyDescent="0.25">
      <c r="L70487" s="36"/>
      <c r="M70487" s="36"/>
      <c r="N70487" s="36"/>
    </row>
    <row r="70488" spans="12:14" x14ac:dyDescent="0.25">
      <c r="L70488" s="36"/>
      <c r="M70488" s="36"/>
      <c r="N70488" s="36"/>
    </row>
    <row r="70489" spans="12:14" x14ac:dyDescent="0.25">
      <c r="L70489" s="36"/>
      <c r="M70489" s="36"/>
      <c r="N70489" s="36"/>
    </row>
    <row r="70490" spans="12:14" x14ac:dyDescent="0.25">
      <c r="L70490" s="36"/>
      <c r="M70490" s="36"/>
      <c r="N70490" s="36"/>
    </row>
    <row r="70491" spans="12:14" x14ac:dyDescent="0.25">
      <c r="L70491" s="36"/>
      <c r="M70491" s="36"/>
      <c r="N70491" s="36"/>
    </row>
    <row r="70492" spans="12:14" x14ac:dyDescent="0.25">
      <c r="L70492" s="36"/>
      <c r="M70492" s="36"/>
      <c r="N70492" s="36"/>
    </row>
    <row r="70493" spans="12:14" x14ac:dyDescent="0.25">
      <c r="L70493" s="36"/>
      <c r="M70493" s="36"/>
      <c r="N70493" s="36"/>
    </row>
    <row r="70494" spans="12:14" x14ac:dyDescent="0.25">
      <c r="L70494" s="36"/>
      <c r="M70494" s="36"/>
      <c r="N70494" s="36"/>
    </row>
    <row r="70495" spans="12:14" x14ac:dyDescent="0.25">
      <c r="L70495" s="36"/>
      <c r="M70495" s="36"/>
      <c r="N70495" s="36"/>
    </row>
    <row r="70496" spans="12:14" x14ac:dyDescent="0.25">
      <c r="L70496" s="36"/>
      <c r="M70496" s="36"/>
      <c r="N70496" s="36"/>
    </row>
    <row r="70497" spans="12:14" x14ac:dyDescent="0.25">
      <c r="L70497" s="36"/>
      <c r="M70497" s="36"/>
      <c r="N70497" s="36"/>
    </row>
    <row r="70498" spans="12:14" x14ac:dyDescent="0.25">
      <c r="L70498" s="36"/>
      <c r="M70498" s="36"/>
      <c r="N70498" s="36"/>
    </row>
    <row r="70499" spans="12:14" x14ac:dyDescent="0.25">
      <c r="L70499" s="36"/>
      <c r="M70499" s="36"/>
      <c r="N70499" s="36"/>
    </row>
    <row r="70500" spans="12:14" x14ac:dyDescent="0.25">
      <c r="L70500" s="36"/>
      <c r="M70500" s="36"/>
      <c r="N70500" s="36"/>
    </row>
    <row r="70501" spans="12:14" x14ac:dyDescent="0.25">
      <c r="L70501" s="36"/>
      <c r="M70501" s="36"/>
      <c r="N70501" s="36"/>
    </row>
    <row r="70502" spans="12:14" x14ac:dyDescent="0.25">
      <c r="L70502" s="36"/>
      <c r="M70502" s="36"/>
      <c r="N70502" s="36"/>
    </row>
    <row r="70503" spans="12:14" x14ac:dyDescent="0.25">
      <c r="L70503" s="36"/>
      <c r="M70503" s="36"/>
      <c r="N70503" s="36"/>
    </row>
    <row r="70504" spans="12:14" x14ac:dyDescent="0.25">
      <c r="L70504" s="36"/>
      <c r="M70504" s="36"/>
      <c r="N70504" s="36"/>
    </row>
    <row r="70505" spans="12:14" x14ac:dyDescent="0.25">
      <c r="L70505" s="36"/>
      <c r="M70505" s="36"/>
      <c r="N70505" s="36"/>
    </row>
    <row r="70506" spans="12:14" x14ac:dyDescent="0.25">
      <c r="L70506" s="36"/>
      <c r="M70506" s="36"/>
      <c r="N70506" s="36"/>
    </row>
    <row r="70507" spans="12:14" x14ac:dyDescent="0.25">
      <c r="L70507" s="36"/>
      <c r="M70507" s="36"/>
      <c r="N70507" s="36"/>
    </row>
    <row r="70508" spans="12:14" x14ac:dyDescent="0.25">
      <c r="L70508" s="36"/>
      <c r="M70508" s="36"/>
      <c r="N70508" s="36"/>
    </row>
    <row r="70509" spans="12:14" x14ac:dyDescent="0.25">
      <c r="L70509" s="36"/>
      <c r="M70509" s="36"/>
      <c r="N70509" s="36"/>
    </row>
    <row r="70510" spans="12:14" x14ac:dyDescent="0.25">
      <c r="L70510" s="36"/>
      <c r="M70510" s="36"/>
      <c r="N70510" s="36"/>
    </row>
    <row r="70511" spans="12:14" x14ac:dyDescent="0.25">
      <c r="L70511" s="36"/>
      <c r="M70511" s="36"/>
      <c r="N70511" s="36"/>
    </row>
    <row r="70512" spans="12:14" x14ac:dyDescent="0.25">
      <c r="L70512" s="36"/>
      <c r="M70512" s="36"/>
      <c r="N70512" s="36"/>
    </row>
    <row r="70513" spans="12:14" x14ac:dyDescent="0.25">
      <c r="L70513" s="36"/>
      <c r="M70513" s="36"/>
      <c r="N70513" s="36"/>
    </row>
    <row r="70514" spans="12:14" x14ac:dyDescent="0.25">
      <c r="L70514" s="36"/>
      <c r="M70514" s="36"/>
      <c r="N70514" s="36"/>
    </row>
    <row r="70515" spans="12:14" x14ac:dyDescent="0.25">
      <c r="L70515" s="36"/>
      <c r="M70515" s="36"/>
      <c r="N70515" s="36"/>
    </row>
    <row r="70516" spans="12:14" x14ac:dyDescent="0.25">
      <c r="L70516" s="36"/>
      <c r="M70516" s="36"/>
      <c r="N70516" s="36"/>
    </row>
    <row r="70517" spans="12:14" x14ac:dyDescent="0.25">
      <c r="L70517" s="36"/>
      <c r="M70517" s="36"/>
      <c r="N70517" s="36"/>
    </row>
    <row r="70518" spans="12:14" x14ac:dyDescent="0.25">
      <c r="L70518" s="36"/>
      <c r="M70518" s="36"/>
      <c r="N70518" s="36"/>
    </row>
    <row r="70519" spans="12:14" x14ac:dyDescent="0.25">
      <c r="L70519" s="36"/>
      <c r="M70519" s="36"/>
      <c r="N70519" s="36"/>
    </row>
    <row r="70520" spans="12:14" x14ac:dyDescent="0.25">
      <c r="L70520" s="36"/>
      <c r="M70520" s="36"/>
      <c r="N70520" s="36"/>
    </row>
    <row r="70521" spans="12:14" x14ac:dyDescent="0.25">
      <c r="L70521" s="36"/>
      <c r="M70521" s="36"/>
      <c r="N70521" s="36"/>
    </row>
    <row r="70522" spans="12:14" x14ac:dyDescent="0.25">
      <c r="L70522" s="36"/>
      <c r="M70522" s="36"/>
      <c r="N70522" s="36"/>
    </row>
    <row r="70523" spans="12:14" x14ac:dyDescent="0.25">
      <c r="L70523" s="36"/>
      <c r="M70523" s="36"/>
      <c r="N70523" s="36"/>
    </row>
    <row r="70524" spans="12:14" x14ac:dyDescent="0.25">
      <c r="L70524" s="36"/>
      <c r="M70524" s="36"/>
      <c r="N70524" s="36"/>
    </row>
    <row r="70525" spans="12:14" x14ac:dyDescent="0.25">
      <c r="L70525" s="36"/>
      <c r="M70525" s="36"/>
      <c r="N70525" s="36"/>
    </row>
    <row r="70526" spans="12:14" x14ac:dyDescent="0.25">
      <c r="L70526" s="36"/>
      <c r="M70526" s="36"/>
      <c r="N70526" s="36"/>
    </row>
    <row r="70527" spans="12:14" x14ac:dyDescent="0.25">
      <c r="L70527" s="36"/>
      <c r="M70527" s="36"/>
      <c r="N70527" s="36"/>
    </row>
    <row r="70528" spans="12:14" x14ac:dyDescent="0.25">
      <c r="L70528" s="36"/>
      <c r="M70528" s="36"/>
      <c r="N70528" s="36"/>
    </row>
    <row r="70529" spans="12:14" x14ac:dyDescent="0.25">
      <c r="L70529" s="36"/>
      <c r="M70529" s="36"/>
      <c r="N70529" s="36"/>
    </row>
    <row r="70530" spans="12:14" x14ac:dyDescent="0.25">
      <c r="L70530" s="36"/>
      <c r="M70530" s="36"/>
      <c r="N70530" s="36"/>
    </row>
    <row r="70531" spans="12:14" x14ac:dyDescent="0.25">
      <c r="L70531" s="36"/>
      <c r="M70531" s="36"/>
      <c r="N70531" s="36"/>
    </row>
    <row r="70532" spans="12:14" x14ac:dyDescent="0.25">
      <c r="L70532" s="36"/>
      <c r="M70532" s="36"/>
      <c r="N70532" s="36"/>
    </row>
    <row r="70533" spans="12:14" x14ac:dyDescent="0.25">
      <c r="L70533" s="36"/>
      <c r="M70533" s="36"/>
      <c r="N70533" s="36"/>
    </row>
    <row r="70534" spans="12:14" x14ac:dyDescent="0.25">
      <c r="L70534" s="36"/>
      <c r="M70534" s="36"/>
      <c r="N70534" s="36"/>
    </row>
    <row r="70535" spans="12:14" x14ac:dyDescent="0.25">
      <c r="L70535" s="36"/>
      <c r="M70535" s="36"/>
      <c r="N70535" s="36"/>
    </row>
    <row r="70536" spans="12:14" x14ac:dyDescent="0.25">
      <c r="L70536" s="36"/>
      <c r="M70536" s="36"/>
      <c r="N70536" s="36"/>
    </row>
    <row r="70537" spans="12:14" x14ac:dyDescent="0.25">
      <c r="L70537" s="36"/>
      <c r="M70537" s="36"/>
      <c r="N70537" s="36"/>
    </row>
    <row r="70538" spans="12:14" x14ac:dyDescent="0.25">
      <c r="L70538" s="36"/>
      <c r="M70538" s="36"/>
      <c r="N70538" s="36"/>
    </row>
    <row r="70539" spans="12:14" x14ac:dyDescent="0.25">
      <c r="L70539" s="36"/>
      <c r="M70539" s="36"/>
      <c r="N70539" s="36"/>
    </row>
    <row r="70540" spans="12:14" x14ac:dyDescent="0.25">
      <c r="L70540" s="36"/>
      <c r="M70540" s="36"/>
      <c r="N70540" s="36"/>
    </row>
    <row r="70541" spans="12:14" x14ac:dyDescent="0.25">
      <c r="L70541" s="36"/>
      <c r="M70541" s="36"/>
      <c r="N70541" s="36"/>
    </row>
    <row r="70542" spans="12:14" x14ac:dyDescent="0.25">
      <c r="L70542" s="36"/>
      <c r="M70542" s="36"/>
      <c r="N70542" s="36"/>
    </row>
    <row r="70543" spans="12:14" x14ac:dyDescent="0.25">
      <c r="L70543" s="36"/>
      <c r="M70543" s="36"/>
      <c r="N70543" s="36"/>
    </row>
    <row r="70544" spans="12:14" x14ac:dyDescent="0.25">
      <c r="L70544" s="36"/>
      <c r="M70544" s="36"/>
      <c r="N70544" s="36"/>
    </row>
    <row r="70545" spans="12:14" x14ac:dyDescent="0.25">
      <c r="L70545" s="36"/>
      <c r="M70545" s="36"/>
      <c r="N70545" s="36"/>
    </row>
    <row r="70546" spans="12:14" x14ac:dyDescent="0.25">
      <c r="L70546" s="36"/>
      <c r="M70546" s="36"/>
      <c r="N70546" s="36"/>
    </row>
    <row r="70547" spans="12:14" x14ac:dyDescent="0.25">
      <c r="L70547" s="36"/>
      <c r="M70547" s="36"/>
      <c r="N70547" s="36"/>
    </row>
    <row r="70548" spans="12:14" x14ac:dyDescent="0.25">
      <c r="L70548" s="36"/>
      <c r="M70548" s="36"/>
      <c r="N70548" s="36"/>
    </row>
    <row r="70549" spans="12:14" x14ac:dyDescent="0.25">
      <c r="L70549" s="36"/>
      <c r="M70549" s="36"/>
      <c r="N70549" s="36"/>
    </row>
    <row r="70550" spans="12:14" x14ac:dyDescent="0.25">
      <c r="L70550" s="36"/>
      <c r="M70550" s="36"/>
      <c r="N70550" s="36"/>
    </row>
    <row r="70551" spans="12:14" x14ac:dyDescent="0.25">
      <c r="L70551" s="36"/>
      <c r="M70551" s="36"/>
      <c r="N70551" s="36"/>
    </row>
    <row r="70552" spans="12:14" x14ac:dyDescent="0.25">
      <c r="L70552" s="36"/>
      <c r="M70552" s="36"/>
      <c r="N70552" s="36"/>
    </row>
    <row r="70553" spans="12:14" x14ac:dyDescent="0.25">
      <c r="L70553" s="36"/>
      <c r="M70553" s="36"/>
      <c r="N70553" s="36"/>
    </row>
    <row r="70554" spans="12:14" x14ac:dyDescent="0.25">
      <c r="L70554" s="36"/>
      <c r="M70554" s="36"/>
      <c r="N70554" s="36"/>
    </row>
    <row r="70555" spans="12:14" x14ac:dyDescent="0.25">
      <c r="L70555" s="36"/>
      <c r="M70555" s="36"/>
      <c r="N70555" s="36"/>
    </row>
    <row r="70556" spans="12:14" x14ac:dyDescent="0.25">
      <c r="L70556" s="36"/>
      <c r="M70556" s="36"/>
      <c r="N70556" s="36"/>
    </row>
    <row r="70557" spans="12:14" x14ac:dyDescent="0.25">
      <c r="L70557" s="36"/>
      <c r="M70557" s="36"/>
      <c r="N70557" s="36"/>
    </row>
    <row r="70558" spans="12:14" x14ac:dyDescent="0.25">
      <c r="L70558" s="36"/>
      <c r="M70558" s="36"/>
      <c r="N70558" s="36"/>
    </row>
    <row r="70559" spans="12:14" x14ac:dyDescent="0.25">
      <c r="L70559" s="36"/>
      <c r="M70559" s="36"/>
      <c r="N70559" s="36"/>
    </row>
    <row r="70560" spans="12:14" x14ac:dyDescent="0.25">
      <c r="L70560" s="36"/>
      <c r="M70560" s="36"/>
      <c r="N70560" s="36"/>
    </row>
    <row r="70561" spans="12:14" x14ac:dyDescent="0.25">
      <c r="L70561" s="36"/>
      <c r="M70561" s="36"/>
      <c r="N70561" s="36"/>
    </row>
    <row r="70562" spans="12:14" x14ac:dyDescent="0.25">
      <c r="L70562" s="36"/>
      <c r="M70562" s="36"/>
      <c r="N70562" s="36"/>
    </row>
    <row r="70563" spans="12:14" x14ac:dyDescent="0.25">
      <c r="L70563" s="36"/>
      <c r="M70563" s="36"/>
      <c r="N70563" s="36"/>
    </row>
    <row r="70564" spans="12:14" x14ac:dyDescent="0.25">
      <c r="L70564" s="36"/>
      <c r="M70564" s="36"/>
      <c r="N70564" s="36"/>
    </row>
    <row r="70565" spans="12:14" x14ac:dyDescent="0.25">
      <c r="L70565" s="36"/>
      <c r="M70565" s="36"/>
      <c r="N70565" s="36"/>
    </row>
    <row r="70566" spans="12:14" x14ac:dyDescent="0.25">
      <c r="L70566" s="36"/>
      <c r="M70566" s="36"/>
      <c r="N70566" s="36"/>
    </row>
    <row r="70567" spans="12:14" x14ac:dyDescent="0.25">
      <c r="L70567" s="36"/>
      <c r="M70567" s="36"/>
      <c r="N70567" s="36"/>
    </row>
    <row r="70568" spans="12:14" x14ac:dyDescent="0.25">
      <c r="L70568" s="36"/>
      <c r="M70568" s="36"/>
      <c r="N70568" s="36"/>
    </row>
    <row r="70569" spans="12:14" x14ac:dyDescent="0.25">
      <c r="L70569" s="36"/>
      <c r="M70569" s="36"/>
      <c r="N70569" s="36"/>
    </row>
    <row r="70570" spans="12:14" x14ac:dyDescent="0.25">
      <c r="L70570" s="36"/>
      <c r="M70570" s="36"/>
      <c r="N70570" s="36"/>
    </row>
    <row r="70571" spans="12:14" x14ac:dyDescent="0.25">
      <c r="L70571" s="36"/>
      <c r="M70571" s="36"/>
      <c r="N70571" s="36"/>
    </row>
    <row r="70572" spans="12:14" x14ac:dyDescent="0.25">
      <c r="L70572" s="36"/>
      <c r="M70572" s="36"/>
      <c r="N70572" s="36"/>
    </row>
    <row r="70573" spans="12:14" x14ac:dyDescent="0.25">
      <c r="L70573" s="36"/>
      <c r="M70573" s="36"/>
      <c r="N70573" s="36"/>
    </row>
    <row r="70574" spans="12:14" x14ac:dyDescent="0.25">
      <c r="L70574" s="36"/>
      <c r="M70574" s="36"/>
      <c r="N70574" s="36"/>
    </row>
    <row r="70575" spans="12:14" x14ac:dyDescent="0.25">
      <c r="L70575" s="36"/>
      <c r="M70575" s="36"/>
      <c r="N70575" s="36"/>
    </row>
    <row r="70576" spans="12:14" x14ac:dyDescent="0.25">
      <c r="L70576" s="36"/>
      <c r="M70576" s="36"/>
      <c r="N70576" s="36"/>
    </row>
    <row r="70577" spans="12:14" x14ac:dyDescent="0.25">
      <c r="L70577" s="36"/>
      <c r="M70577" s="36"/>
      <c r="N70577" s="36"/>
    </row>
    <row r="70578" spans="12:14" x14ac:dyDescent="0.25">
      <c r="L70578" s="36"/>
      <c r="M70578" s="36"/>
      <c r="N70578" s="36"/>
    </row>
    <row r="70579" spans="12:14" x14ac:dyDescent="0.25">
      <c r="L70579" s="36"/>
      <c r="M70579" s="36"/>
      <c r="N70579" s="36"/>
    </row>
    <row r="70580" spans="12:14" x14ac:dyDescent="0.25">
      <c r="L70580" s="36"/>
      <c r="M70580" s="36"/>
      <c r="N70580" s="36"/>
    </row>
    <row r="70581" spans="12:14" x14ac:dyDescent="0.25">
      <c r="L70581" s="36"/>
      <c r="M70581" s="36"/>
      <c r="N70581" s="36"/>
    </row>
    <row r="70582" spans="12:14" x14ac:dyDescent="0.25">
      <c r="L70582" s="36"/>
      <c r="M70582" s="36"/>
      <c r="N70582" s="36"/>
    </row>
    <row r="70583" spans="12:14" x14ac:dyDescent="0.25">
      <c r="L70583" s="36"/>
      <c r="M70583" s="36"/>
      <c r="N70583" s="36"/>
    </row>
    <row r="70584" spans="12:14" x14ac:dyDescent="0.25">
      <c r="L70584" s="36"/>
      <c r="M70584" s="36"/>
      <c r="N70584" s="36"/>
    </row>
    <row r="70585" spans="12:14" x14ac:dyDescent="0.25">
      <c r="L70585" s="36"/>
      <c r="M70585" s="36"/>
      <c r="N70585" s="36"/>
    </row>
    <row r="70586" spans="12:14" x14ac:dyDescent="0.25">
      <c r="L70586" s="36"/>
      <c r="M70586" s="36"/>
      <c r="N70586" s="36"/>
    </row>
    <row r="70587" spans="12:14" x14ac:dyDescent="0.25">
      <c r="L70587" s="36"/>
      <c r="M70587" s="36"/>
      <c r="N70587" s="36"/>
    </row>
    <row r="70588" spans="12:14" x14ac:dyDescent="0.25">
      <c r="L70588" s="36"/>
      <c r="M70588" s="36"/>
      <c r="N70588" s="36"/>
    </row>
    <row r="70589" spans="12:14" x14ac:dyDescent="0.25">
      <c r="L70589" s="36"/>
      <c r="M70589" s="36"/>
      <c r="N70589" s="36"/>
    </row>
    <row r="70590" spans="12:14" x14ac:dyDescent="0.25">
      <c r="L70590" s="36"/>
      <c r="M70590" s="36"/>
      <c r="N70590" s="36"/>
    </row>
    <row r="70591" spans="12:14" x14ac:dyDescent="0.25">
      <c r="L70591" s="36"/>
      <c r="M70591" s="36"/>
      <c r="N70591" s="36"/>
    </row>
    <row r="70592" spans="12:14" x14ac:dyDescent="0.25">
      <c r="L70592" s="36"/>
      <c r="M70592" s="36"/>
      <c r="N70592" s="36"/>
    </row>
    <row r="70593" spans="12:14" x14ac:dyDescent="0.25">
      <c r="L70593" s="36"/>
      <c r="M70593" s="36"/>
      <c r="N70593" s="36"/>
    </row>
    <row r="70594" spans="12:14" x14ac:dyDescent="0.25">
      <c r="L70594" s="36"/>
      <c r="M70594" s="36"/>
      <c r="N70594" s="36"/>
    </row>
    <row r="70595" spans="12:14" x14ac:dyDescent="0.25">
      <c r="L70595" s="36"/>
      <c r="M70595" s="36"/>
      <c r="N70595" s="36"/>
    </row>
    <row r="70596" spans="12:14" x14ac:dyDescent="0.25">
      <c r="L70596" s="36"/>
      <c r="M70596" s="36"/>
      <c r="N70596" s="36"/>
    </row>
    <row r="70597" spans="12:14" x14ac:dyDescent="0.25">
      <c r="L70597" s="36"/>
      <c r="M70597" s="36"/>
      <c r="N70597" s="36"/>
    </row>
    <row r="70598" spans="12:14" x14ac:dyDescent="0.25">
      <c r="L70598" s="36"/>
      <c r="M70598" s="36"/>
      <c r="N70598" s="36"/>
    </row>
    <row r="70599" spans="12:14" x14ac:dyDescent="0.25">
      <c r="L70599" s="36"/>
      <c r="M70599" s="36"/>
      <c r="N70599" s="36"/>
    </row>
    <row r="70600" spans="12:14" x14ac:dyDescent="0.25">
      <c r="L70600" s="36"/>
      <c r="M70600" s="36"/>
      <c r="N70600" s="36"/>
    </row>
    <row r="70601" spans="12:14" x14ac:dyDescent="0.25">
      <c r="L70601" s="36"/>
      <c r="M70601" s="36"/>
      <c r="N70601" s="36"/>
    </row>
    <row r="70602" spans="12:14" x14ac:dyDescent="0.25">
      <c r="L70602" s="36"/>
      <c r="M70602" s="36"/>
      <c r="N70602" s="36"/>
    </row>
    <row r="70603" spans="12:14" x14ac:dyDescent="0.25">
      <c r="L70603" s="36"/>
      <c r="M70603" s="36"/>
      <c r="N70603" s="36"/>
    </row>
    <row r="70604" spans="12:14" x14ac:dyDescent="0.25">
      <c r="L70604" s="36"/>
      <c r="M70604" s="36"/>
      <c r="N70604" s="36"/>
    </row>
    <row r="70605" spans="12:14" x14ac:dyDescent="0.25">
      <c r="L70605" s="36"/>
      <c r="M70605" s="36"/>
      <c r="N70605" s="36"/>
    </row>
    <row r="70606" spans="12:14" x14ac:dyDescent="0.25">
      <c r="L70606" s="36"/>
      <c r="M70606" s="36"/>
      <c r="N70606" s="36"/>
    </row>
    <row r="70607" spans="12:14" x14ac:dyDescent="0.25">
      <c r="L70607" s="36"/>
      <c r="M70607" s="36"/>
      <c r="N70607" s="36"/>
    </row>
    <row r="70608" spans="12:14" x14ac:dyDescent="0.25">
      <c r="L70608" s="36"/>
      <c r="M70608" s="36"/>
      <c r="N70608" s="36"/>
    </row>
    <row r="70609" spans="12:14" x14ac:dyDescent="0.25">
      <c r="L70609" s="36"/>
      <c r="M70609" s="36"/>
      <c r="N70609" s="36"/>
    </row>
    <row r="70610" spans="12:14" x14ac:dyDescent="0.25">
      <c r="L70610" s="36"/>
      <c r="M70610" s="36"/>
      <c r="N70610" s="36"/>
    </row>
    <row r="70611" spans="12:14" x14ac:dyDescent="0.25">
      <c r="L70611" s="36"/>
      <c r="M70611" s="36"/>
      <c r="N70611" s="36"/>
    </row>
    <row r="70612" spans="12:14" x14ac:dyDescent="0.25">
      <c r="L70612" s="36"/>
      <c r="M70612" s="36"/>
      <c r="N70612" s="36"/>
    </row>
    <row r="70613" spans="12:14" x14ac:dyDescent="0.25">
      <c r="L70613" s="36"/>
      <c r="M70613" s="36"/>
      <c r="N70613" s="36"/>
    </row>
    <row r="70614" spans="12:14" x14ac:dyDescent="0.25">
      <c r="L70614" s="36"/>
      <c r="M70614" s="36"/>
      <c r="N70614" s="36"/>
    </row>
    <row r="70615" spans="12:14" x14ac:dyDescent="0.25">
      <c r="L70615" s="36"/>
      <c r="M70615" s="36"/>
      <c r="N70615" s="36"/>
    </row>
    <row r="70616" spans="12:14" x14ac:dyDescent="0.25">
      <c r="L70616" s="36"/>
      <c r="M70616" s="36"/>
      <c r="N70616" s="36"/>
    </row>
    <row r="70617" spans="12:14" x14ac:dyDescent="0.25">
      <c r="L70617" s="36"/>
      <c r="M70617" s="36"/>
      <c r="N70617" s="36"/>
    </row>
    <row r="70618" spans="12:14" x14ac:dyDescent="0.25">
      <c r="L70618" s="36"/>
      <c r="M70618" s="36"/>
      <c r="N70618" s="36"/>
    </row>
    <row r="70619" spans="12:14" x14ac:dyDescent="0.25">
      <c r="L70619" s="36"/>
      <c r="M70619" s="36"/>
      <c r="N70619" s="36"/>
    </row>
    <row r="70620" spans="12:14" x14ac:dyDescent="0.25">
      <c r="L70620" s="36"/>
      <c r="M70620" s="36"/>
      <c r="N70620" s="36"/>
    </row>
    <row r="70621" spans="12:14" x14ac:dyDescent="0.25">
      <c r="L70621" s="36"/>
      <c r="M70621" s="36"/>
      <c r="N70621" s="36"/>
    </row>
    <row r="70622" spans="12:14" x14ac:dyDescent="0.25">
      <c r="L70622" s="36"/>
      <c r="M70622" s="36"/>
      <c r="N70622" s="36"/>
    </row>
    <row r="70623" spans="12:14" x14ac:dyDescent="0.25">
      <c r="L70623" s="36"/>
      <c r="M70623" s="36"/>
      <c r="N70623" s="36"/>
    </row>
    <row r="70624" spans="12:14" x14ac:dyDescent="0.25">
      <c r="L70624" s="36"/>
      <c r="M70624" s="36"/>
      <c r="N70624" s="36"/>
    </row>
    <row r="70625" spans="12:14" x14ac:dyDescent="0.25">
      <c r="L70625" s="36"/>
      <c r="M70625" s="36"/>
      <c r="N70625" s="36"/>
    </row>
    <row r="70626" spans="12:14" x14ac:dyDescent="0.25">
      <c r="L70626" s="36"/>
      <c r="M70626" s="36"/>
      <c r="N70626" s="36"/>
    </row>
    <row r="70627" spans="12:14" x14ac:dyDescent="0.25">
      <c r="L70627" s="36"/>
      <c r="M70627" s="36"/>
      <c r="N70627" s="36"/>
    </row>
    <row r="70628" spans="12:14" x14ac:dyDescent="0.25">
      <c r="L70628" s="36"/>
      <c r="M70628" s="36"/>
      <c r="N70628" s="36"/>
    </row>
    <row r="70629" spans="12:14" x14ac:dyDescent="0.25">
      <c r="L70629" s="36"/>
      <c r="M70629" s="36"/>
      <c r="N70629" s="36"/>
    </row>
    <row r="70630" spans="12:14" x14ac:dyDescent="0.25">
      <c r="L70630" s="36"/>
      <c r="M70630" s="36"/>
      <c r="N70630" s="36"/>
    </row>
    <row r="70631" spans="12:14" x14ac:dyDescent="0.25">
      <c r="L70631" s="36"/>
      <c r="M70631" s="36"/>
      <c r="N70631" s="36"/>
    </row>
    <row r="70632" spans="12:14" x14ac:dyDescent="0.25">
      <c r="L70632" s="36"/>
      <c r="M70632" s="36"/>
      <c r="N70632" s="36"/>
    </row>
    <row r="70633" spans="12:14" x14ac:dyDescent="0.25">
      <c r="L70633" s="36"/>
      <c r="M70633" s="36"/>
      <c r="N70633" s="36"/>
    </row>
    <row r="70634" spans="12:14" x14ac:dyDescent="0.25">
      <c r="L70634" s="36"/>
      <c r="M70634" s="36"/>
      <c r="N70634" s="36"/>
    </row>
    <row r="70635" spans="12:14" x14ac:dyDescent="0.25">
      <c r="L70635" s="36"/>
      <c r="M70635" s="36"/>
      <c r="N70635" s="36"/>
    </row>
    <row r="70636" spans="12:14" x14ac:dyDescent="0.25">
      <c r="L70636" s="36"/>
      <c r="M70636" s="36"/>
      <c r="N70636" s="36"/>
    </row>
    <row r="70637" spans="12:14" x14ac:dyDescent="0.25">
      <c r="L70637" s="36"/>
      <c r="M70637" s="36"/>
      <c r="N70637" s="36"/>
    </row>
    <row r="70638" spans="12:14" x14ac:dyDescent="0.25">
      <c r="L70638" s="36"/>
      <c r="M70638" s="36"/>
      <c r="N70638" s="36"/>
    </row>
    <row r="70639" spans="12:14" x14ac:dyDescent="0.25">
      <c r="L70639" s="36"/>
      <c r="M70639" s="36"/>
      <c r="N70639" s="36"/>
    </row>
    <row r="70640" spans="12:14" x14ac:dyDescent="0.25">
      <c r="L70640" s="36"/>
      <c r="M70640" s="36"/>
      <c r="N70640" s="36"/>
    </row>
    <row r="70641" spans="12:14" x14ac:dyDescent="0.25">
      <c r="L70641" s="36"/>
      <c r="M70641" s="36"/>
      <c r="N70641" s="36"/>
    </row>
    <row r="70642" spans="12:14" x14ac:dyDescent="0.25">
      <c r="L70642" s="36"/>
      <c r="M70642" s="36"/>
      <c r="N70642" s="36"/>
    </row>
    <row r="70643" spans="12:14" x14ac:dyDescent="0.25">
      <c r="L70643" s="36"/>
      <c r="M70643" s="36"/>
      <c r="N70643" s="36"/>
    </row>
    <row r="70644" spans="12:14" x14ac:dyDescent="0.25">
      <c r="L70644" s="36"/>
      <c r="M70644" s="36"/>
      <c r="N70644" s="36"/>
    </row>
    <row r="70645" spans="12:14" x14ac:dyDescent="0.25">
      <c r="L70645" s="36"/>
      <c r="M70645" s="36"/>
      <c r="N70645" s="36"/>
    </row>
    <row r="70646" spans="12:14" x14ac:dyDescent="0.25">
      <c r="L70646" s="36"/>
      <c r="M70646" s="36"/>
      <c r="N70646" s="36"/>
    </row>
    <row r="70647" spans="12:14" x14ac:dyDescent="0.25">
      <c r="L70647" s="36"/>
      <c r="M70647" s="36"/>
      <c r="N70647" s="36"/>
    </row>
    <row r="70648" spans="12:14" x14ac:dyDescent="0.25">
      <c r="L70648" s="36"/>
      <c r="M70648" s="36"/>
      <c r="N70648" s="36"/>
    </row>
    <row r="70649" spans="12:14" x14ac:dyDescent="0.25">
      <c r="L70649" s="36"/>
      <c r="M70649" s="36"/>
      <c r="N70649" s="36"/>
    </row>
    <row r="70650" spans="12:14" x14ac:dyDescent="0.25">
      <c r="L70650" s="36"/>
      <c r="M70650" s="36"/>
      <c r="N70650" s="36"/>
    </row>
    <row r="70651" spans="12:14" x14ac:dyDescent="0.25">
      <c r="L70651" s="36"/>
      <c r="M70651" s="36"/>
      <c r="N70651" s="36"/>
    </row>
    <row r="70652" spans="12:14" x14ac:dyDescent="0.25">
      <c r="L70652" s="36"/>
      <c r="M70652" s="36"/>
      <c r="N70652" s="36"/>
    </row>
    <row r="70653" spans="12:14" x14ac:dyDescent="0.25">
      <c r="L70653" s="36"/>
      <c r="M70653" s="36"/>
      <c r="N70653" s="36"/>
    </row>
    <row r="70654" spans="12:14" x14ac:dyDescent="0.25">
      <c r="L70654" s="36"/>
      <c r="M70654" s="36"/>
      <c r="N70654" s="36"/>
    </row>
    <row r="70655" spans="12:14" x14ac:dyDescent="0.25">
      <c r="L70655" s="36"/>
      <c r="M70655" s="36"/>
      <c r="N70655" s="36"/>
    </row>
    <row r="70656" spans="12:14" x14ac:dyDescent="0.25">
      <c r="L70656" s="36"/>
      <c r="M70656" s="36"/>
      <c r="N70656" s="36"/>
    </row>
    <row r="70657" spans="12:14" x14ac:dyDescent="0.25">
      <c r="L70657" s="36"/>
      <c r="M70657" s="36"/>
      <c r="N70657" s="36"/>
    </row>
    <row r="70658" spans="12:14" x14ac:dyDescent="0.25">
      <c r="L70658" s="36"/>
      <c r="M70658" s="36"/>
      <c r="N70658" s="36"/>
    </row>
    <row r="70659" spans="12:14" x14ac:dyDescent="0.25">
      <c r="L70659" s="36"/>
      <c r="M70659" s="36"/>
      <c r="N70659" s="36"/>
    </row>
    <row r="70660" spans="12:14" x14ac:dyDescent="0.25">
      <c r="L70660" s="36"/>
      <c r="M70660" s="36"/>
      <c r="N70660" s="36"/>
    </row>
    <row r="70661" spans="12:14" x14ac:dyDescent="0.25">
      <c r="L70661" s="36"/>
      <c r="M70661" s="36"/>
      <c r="N70661" s="36"/>
    </row>
    <row r="70662" spans="12:14" x14ac:dyDescent="0.25">
      <c r="L70662" s="36"/>
      <c r="M70662" s="36"/>
      <c r="N70662" s="36"/>
    </row>
    <row r="70663" spans="12:14" x14ac:dyDescent="0.25">
      <c r="L70663" s="36"/>
      <c r="M70663" s="36"/>
      <c r="N70663" s="36"/>
    </row>
    <row r="70664" spans="12:14" x14ac:dyDescent="0.25">
      <c r="L70664" s="36"/>
      <c r="M70664" s="36"/>
      <c r="N70664" s="36"/>
    </row>
    <row r="70665" spans="12:14" x14ac:dyDescent="0.25">
      <c r="L70665" s="36"/>
      <c r="M70665" s="36"/>
      <c r="N70665" s="36"/>
    </row>
    <row r="70666" spans="12:14" x14ac:dyDescent="0.25">
      <c r="L70666" s="36"/>
      <c r="M70666" s="36"/>
      <c r="N70666" s="36"/>
    </row>
    <row r="70667" spans="12:14" x14ac:dyDescent="0.25">
      <c r="L70667" s="36"/>
      <c r="M70667" s="36"/>
      <c r="N70667" s="36"/>
    </row>
    <row r="70668" spans="12:14" x14ac:dyDescent="0.25">
      <c r="L70668" s="36"/>
      <c r="M70668" s="36"/>
      <c r="N70668" s="36"/>
    </row>
    <row r="70669" spans="12:14" x14ac:dyDescent="0.25">
      <c r="L70669" s="36"/>
      <c r="M70669" s="36"/>
      <c r="N70669" s="36"/>
    </row>
    <row r="70670" spans="12:14" x14ac:dyDescent="0.25">
      <c r="L70670" s="36"/>
      <c r="M70670" s="36"/>
      <c r="N70670" s="36"/>
    </row>
    <row r="70671" spans="12:14" x14ac:dyDescent="0.25">
      <c r="L70671" s="36"/>
      <c r="M70671" s="36"/>
      <c r="N70671" s="36"/>
    </row>
    <row r="70672" spans="12:14" x14ac:dyDescent="0.25">
      <c r="L70672" s="36"/>
      <c r="M70672" s="36"/>
      <c r="N70672" s="36"/>
    </row>
    <row r="70673" spans="12:14" x14ac:dyDescent="0.25">
      <c r="L70673" s="36"/>
      <c r="M70673" s="36"/>
      <c r="N70673" s="36"/>
    </row>
    <row r="70674" spans="12:14" x14ac:dyDescent="0.25">
      <c r="L70674" s="36"/>
      <c r="M70674" s="36"/>
      <c r="N70674" s="36"/>
    </row>
    <row r="70675" spans="12:14" x14ac:dyDescent="0.25">
      <c r="L70675" s="36"/>
      <c r="M70675" s="36"/>
      <c r="N70675" s="36"/>
    </row>
    <row r="70676" spans="12:14" x14ac:dyDescent="0.25">
      <c r="L70676" s="36"/>
      <c r="M70676" s="36"/>
      <c r="N70676" s="36"/>
    </row>
    <row r="70677" spans="12:14" x14ac:dyDescent="0.25">
      <c r="L70677" s="36"/>
      <c r="M70677" s="36"/>
      <c r="N70677" s="36"/>
    </row>
    <row r="70678" spans="12:14" x14ac:dyDescent="0.25">
      <c r="L70678" s="36"/>
      <c r="M70678" s="36"/>
      <c r="N70678" s="36"/>
    </row>
    <row r="70679" spans="12:14" x14ac:dyDescent="0.25">
      <c r="L70679" s="36"/>
      <c r="M70679" s="36"/>
      <c r="N70679" s="36"/>
    </row>
    <row r="70680" spans="12:14" x14ac:dyDescent="0.25">
      <c r="L70680" s="36"/>
      <c r="M70680" s="36"/>
      <c r="N70680" s="36"/>
    </row>
    <row r="70681" spans="12:14" x14ac:dyDescent="0.25">
      <c r="L70681" s="36"/>
      <c r="M70681" s="36"/>
      <c r="N70681" s="36"/>
    </row>
    <row r="70682" spans="12:14" x14ac:dyDescent="0.25">
      <c r="L70682" s="36"/>
      <c r="M70682" s="36"/>
      <c r="N70682" s="36"/>
    </row>
    <row r="70683" spans="12:14" x14ac:dyDescent="0.25">
      <c r="L70683" s="36"/>
      <c r="M70683" s="36"/>
      <c r="N70683" s="36"/>
    </row>
    <row r="70684" spans="12:14" x14ac:dyDescent="0.25">
      <c r="L70684" s="36"/>
      <c r="M70684" s="36"/>
      <c r="N70684" s="36"/>
    </row>
    <row r="70685" spans="12:14" x14ac:dyDescent="0.25">
      <c r="L70685" s="36"/>
      <c r="M70685" s="36"/>
      <c r="N70685" s="36"/>
    </row>
    <row r="70686" spans="12:14" x14ac:dyDescent="0.25">
      <c r="L70686" s="36"/>
      <c r="M70686" s="36"/>
      <c r="N70686" s="36"/>
    </row>
    <row r="70687" spans="12:14" x14ac:dyDescent="0.25">
      <c r="L70687" s="36"/>
      <c r="M70687" s="36"/>
      <c r="N70687" s="36"/>
    </row>
    <row r="70688" spans="12:14" x14ac:dyDescent="0.25">
      <c r="L70688" s="36"/>
      <c r="M70688" s="36"/>
      <c r="N70688" s="36"/>
    </row>
    <row r="70689" spans="12:14" x14ac:dyDescent="0.25">
      <c r="L70689" s="36"/>
      <c r="M70689" s="36"/>
      <c r="N70689" s="36"/>
    </row>
    <row r="70690" spans="12:14" x14ac:dyDescent="0.25">
      <c r="L70690" s="36"/>
      <c r="M70690" s="36"/>
      <c r="N70690" s="36"/>
    </row>
    <row r="70691" spans="12:14" x14ac:dyDescent="0.25">
      <c r="L70691" s="36"/>
      <c r="M70691" s="36"/>
      <c r="N70691" s="36"/>
    </row>
    <row r="70692" spans="12:14" x14ac:dyDescent="0.25">
      <c r="L70692" s="36"/>
      <c r="M70692" s="36"/>
      <c r="N70692" s="36"/>
    </row>
    <row r="70693" spans="12:14" x14ac:dyDescent="0.25">
      <c r="L70693" s="36"/>
      <c r="M70693" s="36"/>
      <c r="N70693" s="36"/>
    </row>
    <row r="70694" spans="12:14" x14ac:dyDescent="0.25">
      <c r="L70694" s="36"/>
      <c r="M70694" s="36"/>
      <c r="N70694" s="36"/>
    </row>
    <row r="70695" spans="12:14" x14ac:dyDescent="0.25">
      <c r="L70695" s="36"/>
      <c r="M70695" s="36"/>
      <c r="N70695" s="36"/>
    </row>
    <row r="70696" spans="12:14" x14ac:dyDescent="0.25">
      <c r="L70696" s="36"/>
      <c r="M70696" s="36"/>
      <c r="N70696" s="36"/>
    </row>
    <row r="70697" spans="12:14" x14ac:dyDescent="0.25">
      <c r="L70697" s="36"/>
      <c r="M70697" s="36"/>
      <c r="N70697" s="36"/>
    </row>
    <row r="70698" spans="12:14" x14ac:dyDescent="0.25">
      <c r="L70698" s="36"/>
      <c r="M70698" s="36"/>
      <c r="N70698" s="36"/>
    </row>
    <row r="70699" spans="12:14" x14ac:dyDescent="0.25">
      <c r="L70699" s="36"/>
      <c r="M70699" s="36"/>
      <c r="N70699" s="36"/>
    </row>
    <row r="70700" spans="12:14" x14ac:dyDescent="0.25">
      <c r="L70700" s="36"/>
      <c r="M70700" s="36"/>
      <c r="N70700" s="36"/>
    </row>
    <row r="70701" spans="12:14" x14ac:dyDescent="0.25">
      <c r="L70701" s="36"/>
      <c r="M70701" s="36"/>
      <c r="N70701" s="36"/>
    </row>
    <row r="70702" spans="12:14" x14ac:dyDescent="0.25">
      <c r="L70702" s="36"/>
      <c r="M70702" s="36"/>
      <c r="N70702" s="36"/>
    </row>
    <row r="70703" spans="12:14" x14ac:dyDescent="0.25">
      <c r="L70703" s="36"/>
      <c r="M70703" s="36"/>
      <c r="N70703" s="36"/>
    </row>
    <row r="70704" spans="12:14" x14ac:dyDescent="0.25">
      <c r="L70704" s="36"/>
      <c r="M70704" s="36"/>
      <c r="N70704" s="36"/>
    </row>
    <row r="70705" spans="12:14" x14ac:dyDescent="0.25">
      <c r="L70705" s="36"/>
      <c r="M70705" s="36"/>
      <c r="N70705" s="36"/>
    </row>
    <row r="70706" spans="12:14" x14ac:dyDescent="0.25">
      <c r="L70706" s="36"/>
      <c r="M70706" s="36"/>
      <c r="N70706" s="36"/>
    </row>
    <row r="70707" spans="12:14" x14ac:dyDescent="0.25">
      <c r="L70707" s="36"/>
      <c r="M70707" s="36"/>
      <c r="N70707" s="36"/>
    </row>
    <row r="70708" spans="12:14" x14ac:dyDescent="0.25">
      <c r="L70708" s="36"/>
      <c r="M70708" s="36"/>
      <c r="N70708" s="36"/>
    </row>
    <row r="70709" spans="12:14" x14ac:dyDescent="0.25">
      <c r="L70709" s="36"/>
      <c r="M70709" s="36"/>
      <c r="N70709" s="36"/>
    </row>
    <row r="70710" spans="12:14" x14ac:dyDescent="0.25">
      <c r="L70710" s="36"/>
      <c r="M70710" s="36"/>
      <c r="N70710" s="36"/>
    </row>
    <row r="70711" spans="12:14" x14ac:dyDescent="0.25">
      <c r="L70711" s="36"/>
      <c r="M70711" s="36"/>
      <c r="N70711" s="36"/>
    </row>
    <row r="70712" spans="12:14" x14ac:dyDescent="0.25">
      <c r="L70712" s="36"/>
      <c r="M70712" s="36"/>
      <c r="N70712" s="36"/>
    </row>
    <row r="70713" spans="12:14" x14ac:dyDescent="0.25">
      <c r="L70713" s="36"/>
      <c r="M70713" s="36"/>
      <c r="N70713" s="36"/>
    </row>
    <row r="70714" spans="12:14" x14ac:dyDescent="0.25">
      <c r="L70714" s="36"/>
      <c r="M70714" s="36"/>
      <c r="N70714" s="36"/>
    </row>
    <row r="70715" spans="12:14" x14ac:dyDescent="0.25">
      <c r="L70715" s="36"/>
      <c r="M70715" s="36"/>
      <c r="N70715" s="36"/>
    </row>
    <row r="70716" spans="12:14" x14ac:dyDescent="0.25">
      <c r="L70716" s="36"/>
      <c r="M70716" s="36"/>
      <c r="N70716" s="36"/>
    </row>
    <row r="70717" spans="12:14" x14ac:dyDescent="0.25">
      <c r="L70717" s="36"/>
      <c r="M70717" s="36"/>
      <c r="N70717" s="36"/>
    </row>
    <row r="70718" spans="12:14" x14ac:dyDescent="0.25">
      <c r="L70718" s="36"/>
      <c r="M70718" s="36"/>
      <c r="N70718" s="36"/>
    </row>
    <row r="70719" spans="12:14" x14ac:dyDescent="0.25">
      <c r="L70719" s="36"/>
      <c r="M70719" s="36"/>
      <c r="N70719" s="36"/>
    </row>
    <row r="70720" spans="12:14" x14ac:dyDescent="0.25">
      <c r="L70720" s="36"/>
      <c r="M70720" s="36"/>
      <c r="N70720" s="36"/>
    </row>
    <row r="70721" spans="12:14" x14ac:dyDescent="0.25">
      <c r="L70721" s="36"/>
      <c r="M70721" s="36"/>
      <c r="N70721" s="36"/>
    </row>
    <row r="70722" spans="12:14" x14ac:dyDescent="0.25">
      <c r="L70722" s="36"/>
      <c r="M70722" s="36"/>
      <c r="N70722" s="36"/>
    </row>
    <row r="70723" spans="12:14" x14ac:dyDescent="0.25">
      <c r="L70723" s="36"/>
      <c r="M70723" s="36"/>
      <c r="N70723" s="36"/>
    </row>
    <row r="70724" spans="12:14" x14ac:dyDescent="0.25">
      <c r="L70724" s="36"/>
      <c r="M70724" s="36"/>
      <c r="N70724" s="36"/>
    </row>
    <row r="70725" spans="12:14" x14ac:dyDescent="0.25">
      <c r="L70725" s="36"/>
      <c r="M70725" s="36"/>
      <c r="N70725" s="36"/>
    </row>
    <row r="70726" spans="12:14" x14ac:dyDescent="0.25">
      <c r="L70726" s="36"/>
      <c r="M70726" s="36"/>
      <c r="N70726" s="36"/>
    </row>
    <row r="70727" spans="12:14" x14ac:dyDescent="0.25">
      <c r="L70727" s="36"/>
      <c r="M70727" s="36"/>
      <c r="N70727" s="36"/>
    </row>
    <row r="70728" spans="12:14" x14ac:dyDescent="0.25">
      <c r="L70728" s="36"/>
      <c r="M70728" s="36"/>
      <c r="N70728" s="36"/>
    </row>
    <row r="70729" spans="12:14" x14ac:dyDescent="0.25">
      <c r="L70729" s="36"/>
      <c r="M70729" s="36"/>
      <c r="N70729" s="36"/>
    </row>
    <row r="70730" spans="12:14" x14ac:dyDescent="0.25">
      <c r="L70730" s="36"/>
      <c r="M70730" s="36"/>
      <c r="N70730" s="36"/>
    </row>
    <row r="70731" spans="12:14" x14ac:dyDescent="0.25">
      <c r="L70731" s="36"/>
      <c r="M70731" s="36"/>
      <c r="N70731" s="36"/>
    </row>
    <row r="70732" spans="12:14" x14ac:dyDescent="0.25">
      <c r="L70732" s="36"/>
      <c r="M70732" s="36"/>
      <c r="N70732" s="36"/>
    </row>
    <row r="70733" spans="12:14" x14ac:dyDescent="0.25">
      <c r="L70733" s="36"/>
      <c r="M70733" s="36"/>
      <c r="N70733" s="36"/>
    </row>
    <row r="70734" spans="12:14" x14ac:dyDescent="0.25">
      <c r="L70734" s="36"/>
      <c r="M70734" s="36"/>
      <c r="N70734" s="36"/>
    </row>
    <row r="70735" spans="12:14" x14ac:dyDescent="0.25">
      <c r="L70735" s="36"/>
      <c r="M70735" s="36"/>
      <c r="N70735" s="36"/>
    </row>
    <row r="70736" spans="12:14" x14ac:dyDescent="0.25">
      <c r="L70736" s="36"/>
      <c r="M70736" s="36"/>
      <c r="N70736" s="36"/>
    </row>
    <row r="70737" spans="12:14" x14ac:dyDescent="0.25">
      <c r="L70737" s="36"/>
      <c r="M70737" s="36"/>
      <c r="N70737" s="36"/>
    </row>
    <row r="70738" spans="12:14" x14ac:dyDescent="0.25">
      <c r="L70738" s="36"/>
      <c r="M70738" s="36"/>
      <c r="N70738" s="36"/>
    </row>
    <row r="70739" spans="12:14" x14ac:dyDescent="0.25">
      <c r="L70739" s="36"/>
      <c r="M70739" s="36"/>
      <c r="N70739" s="36"/>
    </row>
    <row r="70740" spans="12:14" x14ac:dyDescent="0.25">
      <c r="L70740" s="36"/>
      <c r="M70740" s="36"/>
      <c r="N70740" s="36"/>
    </row>
    <row r="70741" spans="12:14" x14ac:dyDescent="0.25">
      <c r="L70741" s="36"/>
      <c r="M70741" s="36"/>
      <c r="N70741" s="36"/>
    </row>
    <row r="70742" spans="12:14" x14ac:dyDescent="0.25">
      <c r="L70742" s="36"/>
      <c r="M70742" s="36"/>
      <c r="N70742" s="36"/>
    </row>
    <row r="70743" spans="12:14" x14ac:dyDescent="0.25">
      <c r="L70743" s="36"/>
      <c r="M70743" s="36"/>
      <c r="N70743" s="36"/>
    </row>
    <row r="70744" spans="12:14" x14ac:dyDescent="0.25">
      <c r="L70744" s="36"/>
      <c r="M70744" s="36"/>
      <c r="N70744" s="36"/>
    </row>
    <row r="70745" spans="12:14" x14ac:dyDescent="0.25">
      <c r="L70745" s="36"/>
      <c r="M70745" s="36"/>
      <c r="N70745" s="36"/>
    </row>
    <row r="70746" spans="12:14" x14ac:dyDescent="0.25">
      <c r="L70746" s="36"/>
      <c r="M70746" s="36"/>
      <c r="N70746" s="36"/>
    </row>
    <row r="70747" spans="12:14" x14ac:dyDescent="0.25">
      <c r="L70747" s="36"/>
      <c r="M70747" s="36"/>
      <c r="N70747" s="36"/>
    </row>
    <row r="70748" spans="12:14" x14ac:dyDescent="0.25">
      <c r="L70748" s="36"/>
      <c r="M70748" s="36"/>
      <c r="N70748" s="36"/>
    </row>
    <row r="70749" spans="12:14" x14ac:dyDescent="0.25">
      <c r="L70749" s="36"/>
      <c r="M70749" s="36"/>
      <c r="N70749" s="36"/>
    </row>
    <row r="70750" spans="12:14" x14ac:dyDescent="0.25">
      <c r="L70750" s="36"/>
      <c r="M70750" s="36"/>
      <c r="N70750" s="36"/>
    </row>
    <row r="70751" spans="12:14" x14ac:dyDescent="0.25">
      <c r="L70751" s="36"/>
      <c r="M70751" s="36"/>
      <c r="N70751" s="36"/>
    </row>
    <row r="70752" spans="12:14" x14ac:dyDescent="0.25">
      <c r="L70752" s="36"/>
      <c r="M70752" s="36"/>
      <c r="N70752" s="36"/>
    </row>
    <row r="70753" spans="12:14" x14ac:dyDescent="0.25">
      <c r="L70753" s="36"/>
      <c r="M70753" s="36"/>
      <c r="N70753" s="36"/>
    </row>
    <row r="70754" spans="12:14" x14ac:dyDescent="0.25">
      <c r="L70754" s="36"/>
      <c r="M70754" s="36"/>
      <c r="N70754" s="36"/>
    </row>
    <row r="70755" spans="12:14" x14ac:dyDescent="0.25">
      <c r="L70755" s="36"/>
      <c r="M70755" s="36"/>
      <c r="N70755" s="36"/>
    </row>
    <row r="70756" spans="12:14" x14ac:dyDescent="0.25">
      <c r="L70756" s="36"/>
      <c r="M70756" s="36"/>
      <c r="N70756" s="36"/>
    </row>
    <row r="70757" spans="12:14" x14ac:dyDescent="0.25">
      <c r="L70757" s="36"/>
      <c r="M70757" s="36"/>
      <c r="N70757" s="36"/>
    </row>
    <row r="70758" spans="12:14" x14ac:dyDescent="0.25">
      <c r="L70758" s="36"/>
      <c r="M70758" s="36"/>
      <c r="N70758" s="36"/>
    </row>
    <row r="70759" spans="12:14" x14ac:dyDescent="0.25">
      <c r="L70759" s="36"/>
      <c r="M70759" s="36"/>
      <c r="N70759" s="36"/>
    </row>
    <row r="70760" spans="12:14" x14ac:dyDescent="0.25">
      <c r="L70760" s="36"/>
      <c r="M70760" s="36"/>
      <c r="N70760" s="36"/>
    </row>
    <row r="70761" spans="12:14" x14ac:dyDescent="0.25">
      <c r="L70761" s="36"/>
      <c r="M70761" s="36"/>
      <c r="N70761" s="36"/>
    </row>
    <row r="70762" spans="12:14" x14ac:dyDescent="0.25">
      <c r="L70762" s="36"/>
      <c r="M70762" s="36"/>
      <c r="N70762" s="36"/>
    </row>
    <row r="70763" spans="12:14" x14ac:dyDescent="0.25">
      <c r="L70763" s="36"/>
      <c r="M70763" s="36"/>
      <c r="N70763" s="36"/>
    </row>
    <row r="70764" spans="12:14" x14ac:dyDescent="0.25">
      <c r="L70764" s="36"/>
      <c r="M70764" s="36"/>
      <c r="N70764" s="36"/>
    </row>
    <row r="70765" spans="12:14" x14ac:dyDescent="0.25">
      <c r="L70765" s="36"/>
      <c r="M70765" s="36"/>
      <c r="N70765" s="36"/>
    </row>
    <row r="70766" spans="12:14" x14ac:dyDescent="0.25">
      <c r="L70766" s="36"/>
      <c r="M70766" s="36"/>
      <c r="N70766" s="36"/>
    </row>
    <row r="70767" spans="12:14" x14ac:dyDescent="0.25">
      <c r="L70767" s="36"/>
      <c r="M70767" s="36"/>
      <c r="N70767" s="36"/>
    </row>
    <row r="70768" spans="12:14" x14ac:dyDescent="0.25">
      <c r="L70768" s="36"/>
      <c r="M70768" s="36"/>
      <c r="N70768" s="36"/>
    </row>
    <row r="70769" spans="12:14" x14ac:dyDescent="0.25">
      <c r="L70769" s="36"/>
      <c r="M70769" s="36"/>
      <c r="N70769" s="36"/>
    </row>
    <row r="70770" spans="12:14" x14ac:dyDescent="0.25">
      <c r="L70770" s="36"/>
      <c r="M70770" s="36"/>
      <c r="N70770" s="36"/>
    </row>
    <row r="70771" spans="12:14" x14ac:dyDescent="0.25">
      <c r="L70771" s="36"/>
      <c r="M70771" s="36"/>
      <c r="N70771" s="36"/>
    </row>
    <row r="70772" spans="12:14" x14ac:dyDescent="0.25">
      <c r="L70772" s="36"/>
      <c r="M70772" s="36"/>
      <c r="N70772" s="36"/>
    </row>
    <row r="70773" spans="12:14" x14ac:dyDescent="0.25">
      <c r="L70773" s="36"/>
      <c r="M70773" s="36"/>
      <c r="N70773" s="36"/>
    </row>
    <row r="70774" spans="12:14" x14ac:dyDescent="0.25">
      <c r="L70774" s="36"/>
      <c r="M70774" s="36"/>
      <c r="N70774" s="36"/>
    </row>
    <row r="70775" spans="12:14" x14ac:dyDescent="0.25">
      <c r="L70775" s="36"/>
      <c r="M70775" s="36"/>
      <c r="N70775" s="36"/>
    </row>
    <row r="70776" spans="12:14" x14ac:dyDescent="0.25">
      <c r="L70776" s="36"/>
      <c r="M70776" s="36"/>
      <c r="N70776" s="36"/>
    </row>
    <row r="70777" spans="12:14" x14ac:dyDescent="0.25">
      <c r="L70777" s="36"/>
      <c r="M70777" s="36"/>
      <c r="N70777" s="36"/>
    </row>
    <row r="70778" spans="12:14" x14ac:dyDescent="0.25">
      <c r="L70778" s="36"/>
      <c r="M70778" s="36"/>
      <c r="N70778" s="36"/>
    </row>
    <row r="70779" spans="12:14" x14ac:dyDescent="0.25">
      <c r="L70779" s="36"/>
      <c r="M70779" s="36"/>
      <c r="N70779" s="36"/>
    </row>
    <row r="70780" spans="12:14" x14ac:dyDescent="0.25">
      <c r="L70780" s="36"/>
      <c r="M70780" s="36"/>
      <c r="N70780" s="36"/>
    </row>
    <row r="70781" spans="12:14" x14ac:dyDescent="0.25">
      <c r="L70781" s="36"/>
      <c r="M70781" s="36"/>
      <c r="N70781" s="36"/>
    </row>
    <row r="70782" spans="12:14" x14ac:dyDescent="0.25">
      <c r="L70782" s="36"/>
      <c r="M70782" s="36"/>
      <c r="N70782" s="36"/>
    </row>
    <row r="70783" spans="12:14" x14ac:dyDescent="0.25">
      <c r="L70783" s="36"/>
      <c r="M70783" s="36"/>
      <c r="N70783" s="36"/>
    </row>
    <row r="70784" spans="12:14" x14ac:dyDescent="0.25">
      <c r="L70784" s="36"/>
      <c r="M70784" s="36"/>
      <c r="N70784" s="36"/>
    </row>
    <row r="70785" spans="12:14" x14ac:dyDescent="0.25">
      <c r="L70785" s="36"/>
      <c r="M70785" s="36"/>
      <c r="N70785" s="36"/>
    </row>
    <row r="70786" spans="12:14" x14ac:dyDescent="0.25">
      <c r="L70786" s="36"/>
      <c r="M70786" s="36"/>
      <c r="N70786" s="36"/>
    </row>
    <row r="70787" spans="12:14" x14ac:dyDescent="0.25">
      <c r="L70787" s="36"/>
      <c r="M70787" s="36"/>
      <c r="N70787" s="36"/>
    </row>
    <row r="70788" spans="12:14" x14ac:dyDescent="0.25">
      <c r="L70788" s="36"/>
      <c r="M70788" s="36"/>
      <c r="N70788" s="36"/>
    </row>
    <row r="70789" spans="12:14" x14ac:dyDescent="0.25">
      <c r="L70789" s="36"/>
      <c r="M70789" s="36"/>
      <c r="N70789" s="36"/>
    </row>
    <row r="70790" spans="12:14" x14ac:dyDescent="0.25">
      <c r="L70790" s="36"/>
      <c r="M70790" s="36"/>
      <c r="N70790" s="36"/>
    </row>
    <row r="70791" spans="12:14" x14ac:dyDescent="0.25">
      <c r="L70791" s="36"/>
      <c r="M70791" s="36"/>
      <c r="N70791" s="36"/>
    </row>
    <row r="70792" spans="12:14" x14ac:dyDescent="0.25">
      <c r="L70792" s="36"/>
      <c r="M70792" s="36"/>
      <c r="N70792" s="36"/>
    </row>
    <row r="70793" spans="12:14" x14ac:dyDescent="0.25">
      <c r="L70793" s="36"/>
      <c r="M70793" s="36"/>
      <c r="N70793" s="36"/>
    </row>
    <row r="70794" spans="12:14" x14ac:dyDescent="0.25">
      <c r="L70794" s="36"/>
      <c r="M70794" s="36"/>
      <c r="N70794" s="36"/>
    </row>
    <row r="70795" spans="12:14" x14ac:dyDescent="0.25">
      <c r="L70795" s="36"/>
      <c r="M70795" s="36"/>
      <c r="N70795" s="36"/>
    </row>
    <row r="70796" spans="12:14" x14ac:dyDescent="0.25">
      <c r="L70796" s="36"/>
      <c r="M70796" s="36"/>
      <c r="N70796" s="36"/>
    </row>
    <row r="70797" spans="12:14" x14ac:dyDescent="0.25">
      <c r="L70797" s="36"/>
      <c r="M70797" s="36"/>
      <c r="N70797" s="36"/>
    </row>
    <row r="70798" spans="12:14" x14ac:dyDescent="0.25">
      <c r="L70798" s="36"/>
      <c r="M70798" s="36"/>
      <c r="N70798" s="36"/>
    </row>
    <row r="70799" spans="12:14" x14ac:dyDescent="0.25">
      <c r="L70799" s="36"/>
      <c r="M70799" s="36"/>
      <c r="N70799" s="36"/>
    </row>
    <row r="70800" spans="12:14" x14ac:dyDescent="0.25">
      <c r="L70800" s="36"/>
      <c r="M70800" s="36"/>
      <c r="N70800" s="36"/>
    </row>
    <row r="70801" spans="12:14" x14ac:dyDescent="0.25">
      <c r="L70801" s="36"/>
      <c r="M70801" s="36"/>
      <c r="N70801" s="36"/>
    </row>
    <row r="70802" spans="12:14" x14ac:dyDescent="0.25">
      <c r="L70802" s="36"/>
      <c r="M70802" s="36"/>
      <c r="N70802" s="36"/>
    </row>
    <row r="70803" spans="12:14" x14ac:dyDescent="0.25">
      <c r="L70803" s="36"/>
      <c r="M70803" s="36"/>
      <c r="N70803" s="36"/>
    </row>
    <row r="70804" spans="12:14" x14ac:dyDescent="0.25">
      <c r="L70804" s="36"/>
      <c r="M70804" s="36"/>
      <c r="N70804" s="36"/>
    </row>
    <row r="70805" spans="12:14" x14ac:dyDescent="0.25">
      <c r="L70805" s="36"/>
      <c r="M70805" s="36"/>
      <c r="N70805" s="36"/>
    </row>
    <row r="70806" spans="12:14" x14ac:dyDescent="0.25">
      <c r="L70806" s="36"/>
      <c r="M70806" s="36"/>
      <c r="N70806" s="36"/>
    </row>
    <row r="70807" spans="12:14" x14ac:dyDescent="0.25">
      <c r="L70807" s="36"/>
      <c r="M70807" s="36"/>
      <c r="N70807" s="36"/>
    </row>
    <row r="70808" spans="12:14" x14ac:dyDescent="0.25">
      <c r="L70808" s="36"/>
      <c r="M70808" s="36"/>
      <c r="N70808" s="36"/>
    </row>
    <row r="70809" spans="12:14" x14ac:dyDescent="0.25">
      <c r="L70809" s="36"/>
      <c r="M70809" s="36"/>
      <c r="N70809" s="36"/>
    </row>
    <row r="70810" spans="12:14" x14ac:dyDescent="0.25">
      <c r="L70810" s="36"/>
      <c r="M70810" s="36"/>
      <c r="N70810" s="36"/>
    </row>
    <row r="70811" spans="12:14" x14ac:dyDescent="0.25">
      <c r="L70811" s="36"/>
      <c r="M70811" s="36"/>
      <c r="N70811" s="36"/>
    </row>
    <row r="70812" spans="12:14" x14ac:dyDescent="0.25">
      <c r="L70812" s="36"/>
      <c r="M70812" s="36"/>
      <c r="N70812" s="36"/>
    </row>
    <row r="70813" spans="12:14" x14ac:dyDescent="0.25">
      <c r="L70813" s="36"/>
      <c r="M70813" s="36"/>
      <c r="N70813" s="36"/>
    </row>
    <row r="70814" spans="12:14" x14ac:dyDescent="0.25">
      <c r="L70814" s="36"/>
      <c r="M70814" s="36"/>
      <c r="N70814" s="36"/>
    </row>
    <row r="70815" spans="12:14" x14ac:dyDescent="0.25">
      <c r="L70815" s="36"/>
      <c r="M70815" s="36"/>
      <c r="N70815" s="36"/>
    </row>
    <row r="70816" spans="12:14" x14ac:dyDescent="0.25">
      <c r="L70816" s="36"/>
      <c r="M70816" s="36"/>
      <c r="N70816" s="36"/>
    </row>
    <row r="70817" spans="12:14" x14ac:dyDescent="0.25">
      <c r="L70817" s="36"/>
      <c r="M70817" s="36"/>
      <c r="N70817" s="36"/>
    </row>
    <row r="70818" spans="12:14" x14ac:dyDescent="0.25">
      <c r="L70818" s="36"/>
      <c r="M70818" s="36"/>
      <c r="N70818" s="36"/>
    </row>
    <row r="70819" spans="12:14" x14ac:dyDescent="0.25">
      <c r="L70819" s="36"/>
      <c r="M70819" s="36"/>
      <c r="N70819" s="36"/>
    </row>
    <row r="70820" spans="12:14" x14ac:dyDescent="0.25">
      <c r="L70820" s="36"/>
      <c r="M70820" s="36"/>
      <c r="N70820" s="36"/>
    </row>
    <row r="70821" spans="12:14" x14ac:dyDescent="0.25">
      <c r="L70821" s="36"/>
      <c r="M70821" s="36"/>
      <c r="N70821" s="36"/>
    </row>
    <row r="70822" spans="12:14" x14ac:dyDescent="0.25">
      <c r="L70822" s="36"/>
      <c r="M70822" s="36"/>
      <c r="N70822" s="36"/>
    </row>
    <row r="70823" spans="12:14" x14ac:dyDescent="0.25">
      <c r="L70823" s="36"/>
      <c r="M70823" s="36"/>
      <c r="N70823" s="36"/>
    </row>
    <row r="70824" spans="12:14" x14ac:dyDescent="0.25">
      <c r="L70824" s="36"/>
      <c r="M70824" s="36"/>
      <c r="N70824" s="36"/>
    </row>
    <row r="70825" spans="12:14" x14ac:dyDescent="0.25">
      <c r="L70825" s="36"/>
      <c r="M70825" s="36"/>
      <c r="N70825" s="36"/>
    </row>
    <row r="70826" spans="12:14" x14ac:dyDescent="0.25">
      <c r="L70826" s="36"/>
      <c r="M70826" s="36"/>
      <c r="N70826" s="36"/>
    </row>
    <row r="70827" spans="12:14" x14ac:dyDescent="0.25">
      <c r="L70827" s="36"/>
      <c r="M70827" s="36"/>
      <c r="N70827" s="36"/>
    </row>
    <row r="70828" spans="12:14" x14ac:dyDescent="0.25">
      <c r="L70828" s="36"/>
      <c r="M70828" s="36"/>
      <c r="N70828" s="36"/>
    </row>
    <row r="70829" spans="12:14" x14ac:dyDescent="0.25">
      <c r="L70829" s="36"/>
      <c r="M70829" s="36"/>
      <c r="N70829" s="36"/>
    </row>
    <row r="70830" spans="12:14" x14ac:dyDescent="0.25">
      <c r="L70830" s="36"/>
      <c r="M70830" s="36"/>
      <c r="N70830" s="36"/>
    </row>
    <row r="70831" spans="12:14" x14ac:dyDescent="0.25">
      <c r="L70831" s="36"/>
      <c r="M70831" s="36"/>
      <c r="N70831" s="36"/>
    </row>
    <row r="70832" spans="12:14" x14ac:dyDescent="0.25">
      <c r="L70832" s="36"/>
      <c r="M70832" s="36"/>
      <c r="N70832" s="36"/>
    </row>
    <row r="70833" spans="12:14" x14ac:dyDescent="0.25">
      <c r="L70833" s="36"/>
      <c r="M70833" s="36"/>
      <c r="N70833" s="36"/>
    </row>
    <row r="70834" spans="12:14" x14ac:dyDescent="0.25">
      <c r="L70834" s="36"/>
      <c r="M70834" s="36"/>
      <c r="N70834" s="36"/>
    </row>
    <row r="70835" spans="12:14" x14ac:dyDescent="0.25">
      <c r="L70835" s="36"/>
      <c r="M70835" s="36"/>
      <c r="N70835" s="36"/>
    </row>
    <row r="70836" spans="12:14" x14ac:dyDescent="0.25">
      <c r="L70836" s="36"/>
      <c r="M70836" s="36"/>
      <c r="N70836" s="36"/>
    </row>
    <row r="70837" spans="12:14" x14ac:dyDescent="0.25">
      <c r="L70837" s="36"/>
      <c r="M70837" s="36"/>
      <c r="N70837" s="36"/>
    </row>
    <row r="70838" spans="12:14" x14ac:dyDescent="0.25">
      <c r="L70838" s="36"/>
      <c r="M70838" s="36"/>
      <c r="N70838" s="36"/>
    </row>
    <row r="70839" spans="12:14" x14ac:dyDescent="0.25">
      <c r="L70839" s="36"/>
      <c r="M70839" s="36"/>
      <c r="N70839" s="36"/>
    </row>
    <row r="70840" spans="12:14" x14ac:dyDescent="0.25">
      <c r="L70840" s="36"/>
      <c r="M70840" s="36"/>
      <c r="N70840" s="36"/>
    </row>
    <row r="70841" spans="12:14" x14ac:dyDescent="0.25">
      <c r="L70841" s="36"/>
      <c r="M70841" s="36"/>
      <c r="N70841" s="36"/>
    </row>
    <row r="70842" spans="12:14" x14ac:dyDescent="0.25">
      <c r="L70842" s="36"/>
      <c r="M70842" s="36"/>
      <c r="N70842" s="36"/>
    </row>
    <row r="70843" spans="12:14" x14ac:dyDescent="0.25">
      <c r="L70843" s="36"/>
      <c r="M70843" s="36"/>
      <c r="N70843" s="36"/>
    </row>
    <row r="70844" spans="12:14" x14ac:dyDescent="0.25">
      <c r="L70844" s="36"/>
      <c r="M70844" s="36"/>
      <c r="N70844" s="36"/>
    </row>
    <row r="70845" spans="12:14" x14ac:dyDescent="0.25">
      <c r="L70845" s="36"/>
      <c r="M70845" s="36"/>
      <c r="N70845" s="36"/>
    </row>
    <row r="70846" spans="12:14" x14ac:dyDescent="0.25">
      <c r="L70846" s="36"/>
      <c r="M70846" s="36"/>
      <c r="N70846" s="36"/>
    </row>
    <row r="70847" spans="12:14" x14ac:dyDescent="0.25">
      <c r="L70847" s="36"/>
      <c r="M70847" s="36"/>
      <c r="N70847" s="36"/>
    </row>
    <row r="70848" spans="12:14" x14ac:dyDescent="0.25">
      <c r="L70848" s="36"/>
      <c r="M70848" s="36"/>
      <c r="N70848" s="36"/>
    </row>
    <row r="70849" spans="12:14" x14ac:dyDescent="0.25">
      <c r="L70849" s="36"/>
      <c r="M70849" s="36"/>
      <c r="N70849" s="36"/>
    </row>
    <row r="70850" spans="12:14" x14ac:dyDescent="0.25">
      <c r="L70850" s="36"/>
      <c r="M70850" s="36"/>
      <c r="N70850" s="36"/>
    </row>
    <row r="70851" spans="12:14" x14ac:dyDescent="0.25">
      <c r="L70851" s="36"/>
      <c r="M70851" s="36"/>
      <c r="N70851" s="36"/>
    </row>
    <row r="70852" spans="12:14" x14ac:dyDescent="0.25">
      <c r="L70852" s="36"/>
      <c r="M70852" s="36"/>
      <c r="N70852" s="36"/>
    </row>
    <row r="70853" spans="12:14" x14ac:dyDescent="0.25">
      <c r="L70853" s="36"/>
      <c r="M70853" s="36"/>
      <c r="N70853" s="36"/>
    </row>
    <row r="70854" spans="12:14" x14ac:dyDescent="0.25">
      <c r="L70854" s="36"/>
      <c r="M70854" s="36"/>
      <c r="N70854" s="36"/>
    </row>
    <row r="70855" spans="12:14" x14ac:dyDescent="0.25">
      <c r="L70855" s="36"/>
      <c r="M70855" s="36"/>
      <c r="N70855" s="36"/>
    </row>
    <row r="70856" spans="12:14" x14ac:dyDescent="0.25">
      <c r="L70856" s="36"/>
      <c r="M70856" s="36"/>
      <c r="N70856" s="36"/>
    </row>
    <row r="70857" spans="12:14" x14ac:dyDescent="0.25">
      <c r="L70857" s="36"/>
      <c r="M70857" s="36"/>
      <c r="N70857" s="36"/>
    </row>
    <row r="70858" spans="12:14" x14ac:dyDescent="0.25">
      <c r="L70858" s="36"/>
      <c r="M70858" s="36"/>
      <c r="N70858" s="36"/>
    </row>
    <row r="70859" spans="12:14" x14ac:dyDescent="0.25">
      <c r="L70859" s="36"/>
      <c r="M70859" s="36"/>
      <c r="N70859" s="36"/>
    </row>
    <row r="70860" spans="12:14" x14ac:dyDescent="0.25">
      <c r="L70860" s="36"/>
      <c r="M70860" s="36"/>
      <c r="N70860" s="36"/>
    </row>
    <row r="70861" spans="12:14" x14ac:dyDescent="0.25">
      <c r="L70861" s="36"/>
      <c r="M70861" s="36"/>
      <c r="N70861" s="36"/>
    </row>
    <row r="70862" spans="12:14" x14ac:dyDescent="0.25">
      <c r="L70862" s="36"/>
      <c r="M70862" s="36"/>
      <c r="N70862" s="36"/>
    </row>
    <row r="70863" spans="12:14" x14ac:dyDescent="0.25">
      <c r="L70863" s="36"/>
      <c r="M70863" s="36"/>
      <c r="N70863" s="36"/>
    </row>
    <row r="70864" spans="12:14" x14ac:dyDescent="0.25">
      <c r="L70864" s="36"/>
      <c r="M70864" s="36"/>
      <c r="N70864" s="36"/>
    </row>
    <row r="70865" spans="12:14" x14ac:dyDescent="0.25">
      <c r="L70865" s="36"/>
      <c r="M70865" s="36"/>
      <c r="N70865" s="36"/>
    </row>
    <row r="70866" spans="12:14" x14ac:dyDescent="0.25">
      <c r="L70866" s="36"/>
      <c r="M70866" s="36"/>
      <c r="N70866" s="36"/>
    </row>
    <row r="70867" spans="12:14" x14ac:dyDescent="0.25">
      <c r="L70867" s="36"/>
      <c r="M70867" s="36"/>
      <c r="N70867" s="36"/>
    </row>
    <row r="70868" spans="12:14" x14ac:dyDescent="0.25">
      <c r="L70868" s="36"/>
      <c r="M70868" s="36"/>
      <c r="N70868" s="36"/>
    </row>
    <row r="70869" spans="12:14" x14ac:dyDescent="0.25">
      <c r="L70869" s="36"/>
      <c r="M70869" s="36"/>
      <c r="N70869" s="36"/>
    </row>
    <row r="70870" spans="12:14" x14ac:dyDescent="0.25">
      <c r="L70870" s="36"/>
      <c r="M70870" s="36"/>
      <c r="N70870" s="36"/>
    </row>
    <row r="70871" spans="12:14" x14ac:dyDescent="0.25">
      <c r="L70871" s="36"/>
      <c r="M70871" s="36"/>
      <c r="N70871" s="36"/>
    </row>
    <row r="70872" spans="12:14" x14ac:dyDescent="0.25">
      <c r="L70872" s="36"/>
      <c r="M70872" s="36"/>
      <c r="N70872" s="36"/>
    </row>
    <row r="70873" spans="12:14" x14ac:dyDescent="0.25">
      <c r="L70873" s="36"/>
      <c r="M70873" s="36"/>
      <c r="N70873" s="36"/>
    </row>
    <row r="70874" spans="12:14" x14ac:dyDescent="0.25">
      <c r="L70874" s="36"/>
      <c r="M70874" s="36"/>
      <c r="N70874" s="36"/>
    </row>
    <row r="70875" spans="12:14" x14ac:dyDescent="0.25">
      <c r="L70875" s="36"/>
      <c r="M70875" s="36"/>
      <c r="N70875" s="36"/>
    </row>
    <row r="70876" spans="12:14" x14ac:dyDescent="0.25">
      <c r="L70876" s="36"/>
      <c r="M70876" s="36"/>
      <c r="N70876" s="36"/>
    </row>
    <row r="70877" spans="12:14" x14ac:dyDescent="0.25">
      <c r="L70877" s="36"/>
      <c r="M70877" s="36"/>
      <c r="N70877" s="36"/>
    </row>
    <row r="70878" spans="12:14" x14ac:dyDescent="0.25">
      <c r="L70878" s="36"/>
      <c r="M70878" s="36"/>
      <c r="N70878" s="36"/>
    </row>
    <row r="70879" spans="12:14" x14ac:dyDescent="0.25">
      <c r="L70879" s="36"/>
      <c r="M70879" s="36"/>
      <c r="N70879" s="36"/>
    </row>
    <row r="70880" spans="12:14" x14ac:dyDescent="0.25">
      <c r="L70880" s="36"/>
      <c r="M70880" s="36"/>
      <c r="N70880" s="36"/>
    </row>
    <row r="70881" spans="12:14" x14ac:dyDescent="0.25">
      <c r="L70881" s="36"/>
      <c r="M70881" s="36"/>
      <c r="N70881" s="36"/>
    </row>
    <row r="70882" spans="12:14" x14ac:dyDescent="0.25">
      <c r="L70882" s="36"/>
      <c r="M70882" s="36"/>
      <c r="N70882" s="36"/>
    </row>
    <row r="70883" spans="12:14" x14ac:dyDescent="0.25">
      <c r="L70883" s="36"/>
      <c r="M70883" s="36"/>
      <c r="N70883" s="36"/>
    </row>
    <row r="70884" spans="12:14" x14ac:dyDescent="0.25">
      <c r="L70884" s="36"/>
      <c r="M70884" s="36"/>
      <c r="N70884" s="36"/>
    </row>
    <row r="70885" spans="12:14" x14ac:dyDescent="0.25">
      <c r="L70885" s="36"/>
      <c r="M70885" s="36"/>
      <c r="N70885" s="36"/>
    </row>
    <row r="70886" spans="12:14" x14ac:dyDescent="0.25">
      <c r="L70886" s="36"/>
      <c r="M70886" s="36"/>
      <c r="N70886" s="36"/>
    </row>
    <row r="70887" spans="12:14" x14ac:dyDescent="0.25">
      <c r="L70887" s="36"/>
      <c r="M70887" s="36"/>
      <c r="N70887" s="36"/>
    </row>
    <row r="70888" spans="12:14" x14ac:dyDescent="0.25">
      <c r="L70888" s="36"/>
      <c r="M70888" s="36"/>
      <c r="N70888" s="36"/>
    </row>
    <row r="70889" spans="12:14" x14ac:dyDescent="0.25">
      <c r="L70889" s="36"/>
      <c r="M70889" s="36"/>
      <c r="N70889" s="36"/>
    </row>
    <row r="70890" spans="12:14" x14ac:dyDescent="0.25">
      <c r="L70890" s="36"/>
      <c r="M70890" s="36"/>
      <c r="N70890" s="36"/>
    </row>
    <row r="70891" spans="12:14" x14ac:dyDescent="0.25">
      <c r="L70891" s="36"/>
      <c r="M70891" s="36"/>
      <c r="N70891" s="36"/>
    </row>
    <row r="70892" spans="12:14" x14ac:dyDescent="0.25">
      <c r="L70892" s="36"/>
      <c r="M70892" s="36"/>
      <c r="N70892" s="36"/>
    </row>
    <row r="70893" spans="12:14" x14ac:dyDescent="0.25">
      <c r="L70893" s="36"/>
      <c r="M70893" s="36"/>
      <c r="N70893" s="36"/>
    </row>
    <row r="70894" spans="12:14" x14ac:dyDescent="0.25">
      <c r="L70894" s="36"/>
      <c r="M70894" s="36"/>
      <c r="N70894" s="36"/>
    </row>
    <row r="70895" spans="12:14" x14ac:dyDescent="0.25">
      <c r="L70895" s="36"/>
      <c r="M70895" s="36"/>
      <c r="N70895" s="36"/>
    </row>
    <row r="70896" spans="12:14" x14ac:dyDescent="0.25">
      <c r="L70896" s="36"/>
      <c r="M70896" s="36"/>
      <c r="N70896" s="36"/>
    </row>
    <row r="70897" spans="12:14" x14ac:dyDescent="0.25">
      <c r="L70897" s="36"/>
      <c r="M70897" s="36"/>
      <c r="N70897" s="36"/>
    </row>
    <row r="70898" spans="12:14" x14ac:dyDescent="0.25">
      <c r="L70898" s="36"/>
      <c r="M70898" s="36"/>
      <c r="N70898" s="36"/>
    </row>
    <row r="70899" spans="12:14" x14ac:dyDescent="0.25">
      <c r="L70899" s="36"/>
      <c r="M70899" s="36"/>
      <c r="N70899" s="36"/>
    </row>
    <row r="70900" spans="12:14" x14ac:dyDescent="0.25">
      <c r="L70900" s="36"/>
      <c r="M70900" s="36"/>
      <c r="N70900" s="36"/>
    </row>
    <row r="70901" spans="12:14" x14ac:dyDescent="0.25">
      <c r="L70901" s="36"/>
      <c r="M70901" s="36"/>
      <c r="N70901" s="36"/>
    </row>
    <row r="70902" spans="12:14" x14ac:dyDescent="0.25">
      <c r="L70902" s="36"/>
      <c r="M70902" s="36"/>
      <c r="N70902" s="36"/>
    </row>
    <row r="70903" spans="12:14" x14ac:dyDescent="0.25">
      <c r="L70903" s="36"/>
      <c r="M70903" s="36"/>
      <c r="N70903" s="36"/>
    </row>
    <row r="70904" spans="12:14" x14ac:dyDescent="0.25">
      <c r="L70904" s="36"/>
      <c r="M70904" s="36"/>
      <c r="N70904" s="36"/>
    </row>
    <row r="70905" spans="12:14" x14ac:dyDescent="0.25">
      <c r="L70905" s="36"/>
      <c r="M70905" s="36"/>
      <c r="N70905" s="36"/>
    </row>
    <row r="70906" spans="12:14" x14ac:dyDescent="0.25">
      <c r="L70906" s="36"/>
      <c r="M70906" s="36"/>
      <c r="N70906" s="36"/>
    </row>
    <row r="70907" spans="12:14" x14ac:dyDescent="0.25">
      <c r="L70907" s="36"/>
      <c r="M70907" s="36"/>
      <c r="N70907" s="36"/>
    </row>
    <row r="70908" spans="12:14" x14ac:dyDescent="0.25">
      <c r="L70908" s="36"/>
      <c r="M70908" s="36"/>
      <c r="N70908" s="36"/>
    </row>
    <row r="70909" spans="12:14" x14ac:dyDescent="0.25">
      <c r="L70909" s="36"/>
      <c r="M70909" s="36"/>
      <c r="N70909" s="36"/>
    </row>
    <row r="70910" spans="12:14" x14ac:dyDescent="0.25">
      <c r="L70910" s="36"/>
      <c r="M70910" s="36"/>
      <c r="N70910" s="36"/>
    </row>
    <row r="70911" spans="12:14" x14ac:dyDescent="0.25">
      <c r="L70911" s="36"/>
      <c r="M70911" s="36"/>
      <c r="N70911" s="36"/>
    </row>
    <row r="70912" spans="12:14" x14ac:dyDescent="0.25">
      <c r="L70912" s="36"/>
      <c r="M70912" s="36"/>
      <c r="N70912" s="36"/>
    </row>
    <row r="70913" spans="12:14" x14ac:dyDescent="0.25">
      <c r="L70913" s="36"/>
      <c r="M70913" s="36"/>
      <c r="N70913" s="36"/>
    </row>
    <row r="70914" spans="12:14" x14ac:dyDescent="0.25">
      <c r="L70914" s="36"/>
      <c r="M70914" s="36"/>
      <c r="N70914" s="36"/>
    </row>
    <row r="70915" spans="12:14" x14ac:dyDescent="0.25">
      <c r="L70915" s="36"/>
      <c r="M70915" s="36"/>
      <c r="N70915" s="36"/>
    </row>
    <row r="70916" spans="12:14" x14ac:dyDescent="0.25">
      <c r="L70916" s="36"/>
      <c r="M70916" s="36"/>
      <c r="N70916" s="36"/>
    </row>
    <row r="70917" spans="12:14" x14ac:dyDescent="0.25">
      <c r="L70917" s="36"/>
      <c r="M70917" s="36"/>
      <c r="N70917" s="36"/>
    </row>
    <row r="70918" spans="12:14" x14ac:dyDescent="0.25">
      <c r="L70918" s="36"/>
      <c r="M70918" s="36"/>
      <c r="N70918" s="36"/>
    </row>
    <row r="70919" spans="12:14" x14ac:dyDescent="0.25">
      <c r="L70919" s="36"/>
      <c r="M70919" s="36"/>
      <c r="N70919" s="36"/>
    </row>
    <row r="70920" spans="12:14" x14ac:dyDescent="0.25">
      <c r="L70920" s="36"/>
      <c r="M70920" s="36"/>
      <c r="N70920" s="36"/>
    </row>
    <row r="70921" spans="12:14" x14ac:dyDescent="0.25">
      <c r="L70921" s="36"/>
      <c r="M70921" s="36"/>
      <c r="N70921" s="36"/>
    </row>
    <row r="70922" spans="12:14" x14ac:dyDescent="0.25">
      <c r="L70922" s="36"/>
      <c r="M70922" s="36"/>
      <c r="N70922" s="36"/>
    </row>
    <row r="70923" spans="12:14" x14ac:dyDescent="0.25">
      <c r="L70923" s="36"/>
      <c r="M70923" s="36"/>
      <c r="N70923" s="36"/>
    </row>
    <row r="70924" spans="12:14" x14ac:dyDescent="0.25">
      <c r="L70924" s="36"/>
      <c r="M70924" s="36"/>
      <c r="N70924" s="36"/>
    </row>
    <row r="70925" spans="12:14" x14ac:dyDescent="0.25">
      <c r="L70925" s="36"/>
      <c r="M70925" s="36"/>
      <c r="N70925" s="36"/>
    </row>
    <row r="70926" spans="12:14" x14ac:dyDescent="0.25">
      <c r="L70926" s="36"/>
      <c r="M70926" s="36"/>
      <c r="N70926" s="36"/>
    </row>
    <row r="70927" spans="12:14" x14ac:dyDescent="0.25">
      <c r="L70927" s="36"/>
      <c r="M70927" s="36"/>
      <c r="N70927" s="36"/>
    </row>
    <row r="70928" spans="12:14" x14ac:dyDescent="0.25">
      <c r="L70928" s="36"/>
      <c r="M70928" s="36"/>
      <c r="N70928" s="36"/>
    </row>
    <row r="70929" spans="12:14" x14ac:dyDescent="0.25">
      <c r="L70929" s="36"/>
      <c r="M70929" s="36"/>
      <c r="N70929" s="36"/>
    </row>
    <row r="70930" spans="12:14" x14ac:dyDescent="0.25">
      <c r="L70930" s="36"/>
      <c r="M70930" s="36"/>
      <c r="N70930" s="36"/>
    </row>
    <row r="70931" spans="12:14" x14ac:dyDescent="0.25">
      <c r="L70931" s="36"/>
      <c r="M70931" s="36"/>
      <c r="N70931" s="36"/>
    </row>
    <row r="70932" spans="12:14" x14ac:dyDescent="0.25">
      <c r="L70932" s="36"/>
      <c r="M70932" s="36"/>
      <c r="N70932" s="36"/>
    </row>
    <row r="70933" spans="12:14" x14ac:dyDescent="0.25">
      <c r="L70933" s="36"/>
      <c r="M70933" s="36"/>
      <c r="N70933" s="36"/>
    </row>
    <row r="70934" spans="12:14" x14ac:dyDescent="0.25">
      <c r="L70934" s="36"/>
      <c r="M70934" s="36"/>
      <c r="N70934" s="36"/>
    </row>
    <row r="70935" spans="12:14" x14ac:dyDescent="0.25">
      <c r="L70935" s="36"/>
      <c r="M70935" s="36"/>
      <c r="N70935" s="36"/>
    </row>
    <row r="70936" spans="12:14" x14ac:dyDescent="0.25">
      <c r="L70936" s="36"/>
      <c r="M70936" s="36"/>
      <c r="N70936" s="36"/>
    </row>
    <row r="70937" spans="12:14" x14ac:dyDescent="0.25">
      <c r="L70937" s="36"/>
      <c r="M70937" s="36"/>
      <c r="N70937" s="36"/>
    </row>
    <row r="70938" spans="12:14" x14ac:dyDescent="0.25">
      <c r="L70938" s="36"/>
      <c r="M70938" s="36"/>
      <c r="N70938" s="36"/>
    </row>
    <row r="70939" spans="12:14" x14ac:dyDescent="0.25">
      <c r="L70939" s="36"/>
      <c r="M70939" s="36"/>
      <c r="N70939" s="36"/>
    </row>
    <row r="70940" spans="12:14" x14ac:dyDescent="0.25">
      <c r="L70940" s="36"/>
      <c r="M70940" s="36"/>
      <c r="N70940" s="36"/>
    </row>
    <row r="70941" spans="12:14" x14ac:dyDescent="0.25">
      <c r="L70941" s="36"/>
      <c r="M70941" s="36"/>
      <c r="N70941" s="36"/>
    </row>
    <row r="70942" spans="12:14" x14ac:dyDescent="0.25">
      <c r="L70942" s="36"/>
      <c r="M70942" s="36"/>
      <c r="N70942" s="36"/>
    </row>
    <row r="70943" spans="12:14" x14ac:dyDescent="0.25">
      <c r="L70943" s="36"/>
      <c r="M70943" s="36"/>
      <c r="N70943" s="36"/>
    </row>
    <row r="70944" spans="12:14" x14ac:dyDescent="0.25">
      <c r="L70944" s="36"/>
      <c r="M70944" s="36"/>
      <c r="N70944" s="36"/>
    </row>
    <row r="70945" spans="12:14" x14ac:dyDescent="0.25">
      <c r="L70945" s="36"/>
      <c r="M70945" s="36"/>
      <c r="N70945" s="36"/>
    </row>
    <row r="70946" spans="12:14" x14ac:dyDescent="0.25">
      <c r="L70946" s="36"/>
      <c r="M70946" s="36"/>
      <c r="N70946" s="36"/>
    </row>
    <row r="70947" spans="12:14" x14ac:dyDescent="0.25">
      <c r="L70947" s="36"/>
      <c r="M70947" s="36"/>
      <c r="N70947" s="36"/>
    </row>
    <row r="70948" spans="12:14" x14ac:dyDescent="0.25">
      <c r="L70948" s="36"/>
      <c r="M70948" s="36"/>
      <c r="N70948" s="36"/>
    </row>
    <row r="70949" spans="12:14" x14ac:dyDescent="0.25">
      <c r="L70949" s="36"/>
      <c r="M70949" s="36"/>
      <c r="N70949" s="36"/>
    </row>
    <row r="70950" spans="12:14" x14ac:dyDescent="0.25">
      <c r="L70950" s="36"/>
      <c r="M70950" s="36"/>
      <c r="N70950" s="36"/>
    </row>
    <row r="70951" spans="12:14" x14ac:dyDescent="0.25">
      <c r="L70951" s="36"/>
      <c r="M70951" s="36"/>
      <c r="N70951" s="36"/>
    </row>
    <row r="70952" spans="12:14" x14ac:dyDescent="0.25">
      <c r="L70952" s="36"/>
      <c r="M70952" s="36"/>
      <c r="N70952" s="36"/>
    </row>
    <row r="70953" spans="12:14" x14ac:dyDescent="0.25">
      <c r="L70953" s="36"/>
      <c r="M70953" s="36"/>
      <c r="N70953" s="36"/>
    </row>
    <row r="70954" spans="12:14" x14ac:dyDescent="0.25">
      <c r="L70954" s="36"/>
      <c r="M70954" s="36"/>
      <c r="N70954" s="36"/>
    </row>
    <row r="70955" spans="12:14" x14ac:dyDescent="0.25">
      <c r="L70955" s="36"/>
      <c r="M70955" s="36"/>
      <c r="N70955" s="36"/>
    </row>
    <row r="70956" spans="12:14" x14ac:dyDescent="0.25">
      <c r="L70956" s="36"/>
      <c r="M70956" s="36"/>
      <c r="N70956" s="36"/>
    </row>
    <row r="70957" spans="12:14" x14ac:dyDescent="0.25">
      <c r="L70957" s="36"/>
      <c r="M70957" s="36"/>
      <c r="N70957" s="36"/>
    </row>
    <row r="70958" spans="12:14" x14ac:dyDescent="0.25">
      <c r="L70958" s="36"/>
      <c r="M70958" s="36"/>
      <c r="N70958" s="36"/>
    </row>
    <row r="70959" spans="12:14" x14ac:dyDescent="0.25">
      <c r="L70959" s="36"/>
      <c r="M70959" s="36"/>
      <c r="N70959" s="36"/>
    </row>
    <row r="70960" spans="12:14" x14ac:dyDescent="0.25">
      <c r="L70960" s="36"/>
      <c r="M70960" s="36"/>
      <c r="N70960" s="36"/>
    </row>
    <row r="70961" spans="12:14" x14ac:dyDescent="0.25">
      <c r="L70961" s="36"/>
      <c r="M70961" s="36"/>
      <c r="N70961" s="36"/>
    </row>
    <row r="70962" spans="12:14" x14ac:dyDescent="0.25">
      <c r="L70962" s="36"/>
      <c r="M70962" s="36"/>
      <c r="N70962" s="36"/>
    </row>
    <row r="70963" spans="12:14" x14ac:dyDescent="0.25">
      <c r="L70963" s="36"/>
      <c r="M70963" s="36"/>
      <c r="N70963" s="36"/>
    </row>
    <row r="70964" spans="12:14" x14ac:dyDescent="0.25">
      <c r="L70964" s="36"/>
      <c r="M70964" s="36"/>
      <c r="N70964" s="36"/>
    </row>
    <row r="70965" spans="12:14" x14ac:dyDescent="0.25">
      <c r="L70965" s="36"/>
      <c r="M70965" s="36"/>
      <c r="N70965" s="36"/>
    </row>
    <row r="70966" spans="12:14" x14ac:dyDescent="0.25">
      <c r="L70966" s="36"/>
      <c r="M70966" s="36"/>
      <c r="N70966" s="36"/>
    </row>
    <row r="70967" spans="12:14" x14ac:dyDescent="0.25">
      <c r="L70967" s="36"/>
      <c r="M70967" s="36"/>
      <c r="N70967" s="36"/>
    </row>
    <row r="70968" spans="12:14" x14ac:dyDescent="0.25">
      <c r="L70968" s="36"/>
      <c r="M70968" s="36"/>
      <c r="N70968" s="36"/>
    </row>
    <row r="70969" spans="12:14" x14ac:dyDescent="0.25">
      <c r="L70969" s="36"/>
      <c r="M70969" s="36"/>
      <c r="N70969" s="36"/>
    </row>
    <row r="70970" spans="12:14" x14ac:dyDescent="0.25">
      <c r="L70970" s="36"/>
      <c r="M70970" s="36"/>
      <c r="N70970" s="36"/>
    </row>
    <row r="70971" spans="12:14" x14ac:dyDescent="0.25">
      <c r="L70971" s="36"/>
      <c r="M70971" s="36"/>
      <c r="N70971" s="36"/>
    </row>
    <row r="70972" spans="12:14" x14ac:dyDescent="0.25">
      <c r="L70972" s="36"/>
      <c r="M70972" s="36"/>
      <c r="N70972" s="36"/>
    </row>
    <row r="70973" spans="12:14" x14ac:dyDescent="0.25">
      <c r="L70973" s="36"/>
      <c r="M70973" s="36"/>
      <c r="N70973" s="36"/>
    </row>
    <row r="70974" spans="12:14" x14ac:dyDescent="0.25">
      <c r="L70974" s="36"/>
      <c r="M70974" s="36"/>
      <c r="N70974" s="36"/>
    </row>
    <row r="70975" spans="12:14" x14ac:dyDescent="0.25">
      <c r="L70975" s="36"/>
      <c r="M70975" s="36"/>
      <c r="N70975" s="36"/>
    </row>
    <row r="70976" spans="12:14" x14ac:dyDescent="0.25">
      <c r="L70976" s="36"/>
      <c r="M70976" s="36"/>
      <c r="N70976" s="36"/>
    </row>
    <row r="70977" spans="12:14" x14ac:dyDescent="0.25">
      <c r="L70977" s="36"/>
      <c r="M70977" s="36"/>
      <c r="N70977" s="36"/>
    </row>
    <row r="70978" spans="12:14" x14ac:dyDescent="0.25">
      <c r="L70978" s="36"/>
      <c r="M70978" s="36"/>
      <c r="N70978" s="36"/>
    </row>
    <row r="70979" spans="12:14" x14ac:dyDescent="0.25">
      <c r="L70979" s="36"/>
      <c r="M70979" s="36"/>
      <c r="N70979" s="36"/>
    </row>
    <row r="70980" spans="12:14" x14ac:dyDescent="0.25">
      <c r="L70980" s="36"/>
      <c r="M70980" s="36"/>
      <c r="N70980" s="36"/>
    </row>
    <row r="70981" spans="12:14" x14ac:dyDescent="0.25">
      <c r="L70981" s="36"/>
      <c r="M70981" s="36"/>
      <c r="N70981" s="36"/>
    </row>
    <row r="70982" spans="12:14" x14ac:dyDescent="0.25">
      <c r="L70982" s="36"/>
      <c r="M70982" s="36"/>
      <c r="N70982" s="36"/>
    </row>
    <row r="70983" spans="12:14" x14ac:dyDescent="0.25">
      <c r="L70983" s="36"/>
      <c r="M70983" s="36"/>
      <c r="N70983" s="36"/>
    </row>
    <row r="70984" spans="12:14" x14ac:dyDescent="0.25">
      <c r="L70984" s="36"/>
      <c r="M70984" s="36"/>
      <c r="N70984" s="36"/>
    </row>
    <row r="70985" spans="12:14" x14ac:dyDescent="0.25">
      <c r="L70985" s="36"/>
      <c r="M70985" s="36"/>
      <c r="N70985" s="36"/>
    </row>
    <row r="70986" spans="12:14" x14ac:dyDescent="0.25">
      <c r="L70986" s="36"/>
      <c r="M70986" s="36"/>
      <c r="N70986" s="36"/>
    </row>
    <row r="70987" spans="12:14" x14ac:dyDescent="0.25">
      <c r="L70987" s="36"/>
      <c r="M70987" s="36"/>
      <c r="N70987" s="36"/>
    </row>
    <row r="70988" spans="12:14" x14ac:dyDescent="0.25">
      <c r="L70988" s="36"/>
      <c r="M70988" s="36"/>
      <c r="N70988" s="36"/>
    </row>
    <row r="70989" spans="12:14" x14ac:dyDescent="0.25">
      <c r="L70989" s="36"/>
      <c r="M70989" s="36"/>
      <c r="N70989" s="36"/>
    </row>
    <row r="70990" spans="12:14" x14ac:dyDescent="0.25">
      <c r="L70990" s="36"/>
      <c r="M70990" s="36"/>
      <c r="N70990" s="36"/>
    </row>
    <row r="70991" spans="12:14" x14ac:dyDescent="0.25">
      <c r="L70991" s="36"/>
      <c r="M70991" s="36"/>
      <c r="N70991" s="36"/>
    </row>
    <row r="70992" spans="12:14" x14ac:dyDescent="0.25">
      <c r="L70992" s="36"/>
      <c r="M70992" s="36"/>
      <c r="N70992" s="36"/>
    </row>
    <row r="70993" spans="12:14" x14ac:dyDescent="0.25">
      <c r="L70993" s="36"/>
      <c r="M70993" s="36"/>
      <c r="N70993" s="36"/>
    </row>
    <row r="70994" spans="12:14" x14ac:dyDescent="0.25">
      <c r="L70994" s="36"/>
      <c r="M70994" s="36"/>
      <c r="N70994" s="36"/>
    </row>
    <row r="70995" spans="12:14" x14ac:dyDescent="0.25">
      <c r="L70995" s="36"/>
      <c r="M70995" s="36"/>
      <c r="N70995" s="36"/>
    </row>
    <row r="70996" spans="12:14" x14ac:dyDescent="0.25">
      <c r="L70996" s="36"/>
      <c r="M70996" s="36"/>
      <c r="N70996" s="36"/>
    </row>
    <row r="70997" spans="12:14" x14ac:dyDescent="0.25">
      <c r="L70997" s="36"/>
      <c r="M70997" s="36"/>
      <c r="N70997" s="36"/>
    </row>
    <row r="70998" spans="12:14" x14ac:dyDescent="0.25">
      <c r="L70998" s="36"/>
      <c r="M70998" s="36"/>
      <c r="N70998" s="36"/>
    </row>
    <row r="70999" spans="12:14" x14ac:dyDescent="0.25">
      <c r="L70999" s="36"/>
      <c r="M70999" s="36"/>
      <c r="N70999" s="36"/>
    </row>
    <row r="71000" spans="12:14" x14ac:dyDescent="0.25">
      <c r="L71000" s="36"/>
      <c r="M71000" s="36"/>
      <c r="N71000" s="36"/>
    </row>
    <row r="71001" spans="12:14" x14ac:dyDescent="0.25">
      <c r="L71001" s="36"/>
      <c r="M71001" s="36"/>
      <c r="N71001" s="36"/>
    </row>
    <row r="71002" spans="12:14" x14ac:dyDescent="0.25">
      <c r="L71002" s="36"/>
      <c r="M71002" s="36"/>
      <c r="N71002" s="36"/>
    </row>
    <row r="71003" spans="12:14" x14ac:dyDescent="0.25">
      <c r="L71003" s="36"/>
      <c r="M71003" s="36"/>
      <c r="N71003" s="36"/>
    </row>
    <row r="71004" spans="12:14" x14ac:dyDescent="0.25">
      <c r="L71004" s="36"/>
      <c r="M71004" s="36"/>
      <c r="N71004" s="36"/>
    </row>
    <row r="71005" spans="12:14" x14ac:dyDescent="0.25">
      <c r="L71005" s="36"/>
      <c r="M71005" s="36"/>
      <c r="N71005" s="36"/>
    </row>
    <row r="71006" spans="12:14" x14ac:dyDescent="0.25">
      <c r="L71006" s="36"/>
      <c r="M71006" s="36"/>
      <c r="N71006" s="36"/>
    </row>
    <row r="71007" spans="12:14" x14ac:dyDescent="0.25">
      <c r="L71007" s="36"/>
      <c r="M71007" s="36"/>
      <c r="N71007" s="36"/>
    </row>
    <row r="71008" spans="12:14" x14ac:dyDescent="0.25">
      <c r="L71008" s="36"/>
      <c r="M71008" s="36"/>
      <c r="N71008" s="36"/>
    </row>
    <row r="71009" spans="12:14" x14ac:dyDescent="0.25">
      <c r="L71009" s="36"/>
      <c r="M71009" s="36"/>
      <c r="N71009" s="36"/>
    </row>
    <row r="71010" spans="12:14" x14ac:dyDescent="0.25">
      <c r="L71010" s="36"/>
      <c r="M71010" s="36"/>
      <c r="N71010" s="36"/>
    </row>
    <row r="71011" spans="12:14" x14ac:dyDescent="0.25">
      <c r="L71011" s="36"/>
      <c r="M71011" s="36"/>
      <c r="N71011" s="36"/>
    </row>
    <row r="71012" spans="12:14" x14ac:dyDescent="0.25">
      <c r="L71012" s="36"/>
      <c r="M71012" s="36"/>
      <c r="N71012" s="36"/>
    </row>
    <row r="71013" spans="12:14" x14ac:dyDescent="0.25">
      <c r="L71013" s="36"/>
      <c r="M71013" s="36"/>
      <c r="N71013" s="36"/>
    </row>
    <row r="71014" spans="12:14" x14ac:dyDescent="0.25">
      <c r="L71014" s="36"/>
      <c r="M71014" s="36"/>
      <c r="N71014" s="36"/>
    </row>
    <row r="71015" spans="12:14" x14ac:dyDescent="0.25">
      <c r="L71015" s="36"/>
      <c r="M71015" s="36"/>
      <c r="N71015" s="36"/>
    </row>
    <row r="71016" spans="12:14" x14ac:dyDescent="0.25">
      <c r="L71016" s="36"/>
      <c r="M71016" s="36"/>
      <c r="N71016" s="36"/>
    </row>
    <row r="71017" spans="12:14" x14ac:dyDescent="0.25">
      <c r="L71017" s="36"/>
      <c r="M71017" s="36"/>
      <c r="N71017" s="36"/>
    </row>
    <row r="71018" spans="12:14" x14ac:dyDescent="0.25">
      <c r="L71018" s="36"/>
      <c r="M71018" s="36"/>
      <c r="N71018" s="36"/>
    </row>
    <row r="71019" spans="12:14" x14ac:dyDescent="0.25">
      <c r="L71019" s="36"/>
      <c r="M71019" s="36"/>
      <c r="N71019" s="36"/>
    </row>
    <row r="71020" spans="12:14" x14ac:dyDescent="0.25">
      <c r="L71020" s="36"/>
      <c r="M71020" s="36"/>
      <c r="N71020" s="36"/>
    </row>
    <row r="71021" spans="12:14" x14ac:dyDescent="0.25">
      <c r="L71021" s="36"/>
      <c r="M71021" s="36"/>
      <c r="N71021" s="36"/>
    </row>
    <row r="71022" spans="12:14" x14ac:dyDescent="0.25">
      <c r="L71022" s="36"/>
      <c r="M71022" s="36"/>
      <c r="N71022" s="36"/>
    </row>
    <row r="71023" spans="12:14" x14ac:dyDescent="0.25">
      <c r="L71023" s="36"/>
      <c r="M71023" s="36"/>
      <c r="N71023" s="36"/>
    </row>
    <row r="71024" spans="12:14" x14ac:dyDescent="0.25">
      <c r="L71024" s="36"/>
      <c r="M71024" s="36"/>
      <c r="N71024" s="36"/>
    </row>
    <row r="71025" spans="12:14" x14ac:dyDescent="0.25">
      <c r="L71025" s="36"/>
      <c r="M71025" s="36"/>
      <c r="N71025" s="36"/>
    </row>
    <row r="71026" spans="12:14" x14ac:dyDescent="0.25">
      <c r="L71026" s="36"/>
      <c r="M71026" s="36"/>
      <c r="N71026" s="36"/>
    </row>
    <row r="71027" spans="12:14" x14ac:dyDescent="0.25">
      <c r="L71027" s="36"/>
      <c r="M71027" s="36"/>
      <c r="N71027" s="36"/>
    </row>
    <row r="71028" spans="12:14" x14ac:dyDescent="0.25">
      <c r="L71028" s="36"/>
      <c r="M71028" s="36"/>
      <c r="N71028" s="36"/>
    </row>
    <row r="71029" spans="12:14" x14ac:dyDescent="0.25">
      <c r="L71029" s="36"/>
      <c r="M71029" s="36"/>
      <c r="N71029" s="36"/>
    </row>
    <row r="71030" spans="12:14" x14ac:dyDescent="0.25">
      <c r="L71030" s="36"/>
      <c r="M71030" s="36"/>
      <c r="N71030" s="36"/>
    </row>
    <row r="71031" spans="12:14" x14ac:dyDescent="0.25">
      <c r="L71031" s="36"/>
      <c r="M71031" s="36"/>
      <c r="N71031" s="36"/>
    </row>
    <row r="71032" spans="12:14" x14ac:dyDescent="0.25">
      <c r="L71032" s="36"/>
      <c r="M71032" s="36"/>
      <c r="N71032" s="36"/>
    </row>
    <row r="71033" spans="12:14" x14ac:dyDescent="0.25">
      <c r="L71033" s="36"/>
      <c r="M71033" s="36"/>
      <c r="N71033" s="36"/>
    </row>
    <row r="71034" spans="12:14" x14ac:dyDescent="0.25">
      <c r="L71034" s="36"/>
      <c r="M71034" s="36"/>
      <c r="N71034" s="36"/>
    </row>
    <row r="71035" spans="12:14" x14ac:dyDescent="0.25">
      <c r="L71035" s="36"/>
      <c r="M71035" s="36"/>
      <c r="N71035" s="36"/>
    </row>
    <row r="71036" spans="12:14" x14ac:dyDescent="0.25">
      <c r="L71036" s="36"/>
      <c r="M71036" s="36"/>
      <c r="N71036" s="36"/>
    </row>
    <row r="71037" spans="12:14" x14ac:dyDescent="0.25">
      <c r="L71037" s="36"/>
      <c r="M71037" s="36"/>
      <c r="N71037" s="36"/>
    </row>
    <row r="71038" spans="12:14" x14ac:dyDescent="0.25">
      <c r="L71038" s="36"/>
      <c r="M71038" s="36"/>
      <c r="N71038" s="36"/>
    </row>
    <row r="71039" spans="12:14" x14ac:dyDescent="0.25">
      <c r="L71039" s="36"/>
      <c r="M71039" s="36"/>
      <c r="N71039" s="36"/>
    </row>
    <row r="71040" spans="12:14" x14ac:dyDescent="0.25">
      <c r="L71040" s="36"/>
      <c r="M71040" s="36"/>
      <c r="N71040" s="36"/>
    </row>
    <row r="71041" spans="12:14" x14ac:dyDescent="0.25">
      <c r="L71041" s="36"/>
      <c r="M71041" s="36"/>
      <c r="N71041" s="36"/>
    </row>
    <row r="71042" spans="12:14" x14ac:dyDescent="0.25">
      <c r="L71042" s="36"/>
      <c r="M71042" s="36"/>
      <c r="N71042" s="36"/>
    </row>
    <row r="71043" spans="12:14" x14ac:dyDescent="0.25">
      <c r="L71043" s="36"/>
      <c r="M71043" s="36"/>
      <c r="N71043" s="36"/>
    </row>
    <row r="71044" spans="12:14" x14ac:dyDescent="0.25">
      <c r="L71044" s="36"/>
      <c r="M71044" s="36"/>
      <c r="N71044" s="36"/>
    </row>
    <row r="71045" spans="12:14" x14ac:dyDescent="0.25">
      <c r="L71045" s="36"/>
      <c r="M71045" s="36"/>
      <c r="N71045" s="36"/>
    </row>
    <row r="71046" spans="12:14" x14ac:dyDescent="0.25">
      <c r="L71046" s="36"/>
      <c r="M71046" s="36"/>
      <c r="N71046" s="36"/>
    </row>
    <row r="71047" spans="12:14" x14ac:dyDescent="0.25">
      <c r="L71047" s="36"/>
      <c r="M71047" s="36"/>
      <c r="N71047" s="36"/>
    </row>
    <row r="71048" spans="12:14" x14ac:dyDescent="0.25">
      <c r="L71048" s="36"/>
      <c r="M71048" s="36"/>
      <c r="N71048" s="36"/>
    </row>
    <row r="71049" spans="12:14" x14ac:dyDescent="0.25">
      <c r="L71049" s="36"/>
      <c r="M71049" s="36"/>
      <c r="N71049" s="36"/>
    </row>
    <row r="71050" spans="12:14" x14ac:dyDescent="0.25">
      <c r="L71050" s="36"/>
      <c r="M71050" s="36"/>
      <c r="N71050" s="36"/>
    </row>
    <row r="71051" spans="12:14" x14ac:dyDescent="0.25">
      <c r="L71051" s="36"/>
      <c r="M71051" s="36"/>
      <c r="N71051" s="36"/>
    </row>
    <row r="71052" spans="12:14" x14ac:dyDescent="0.25">
      <c r="L71052" s="36"/>
      <c r="M71052" s="36"/>
      <c r="N71052" s="36"/>
    </row>
    <row r="71053" spans="12:14" x14ac:dyDescent="0.25">
      <c r="L71053" s="36"/>
      <c r="M71053" s="36"/>
      <c r="N71053" s="36"/>
    </row>
    <row r="71054" spans="12:14" x14ac:dyDescent="0.25">
      <c r="L71054" s="36"/>
      <c r="M71054" s="36"/>
      <c r="N71054" s="36"/>
    </row>
    <row r="71055" spans="12:14" x14ac:dyDescent="0.25">
      <c r="L71055" s="36"/>
      <c r="M71055" s="36"/>
      <c r="N71055" s="36"/>
    </row>
    <row r="71056" spans="12:14" x14ac:dyDescent="0.25">
      <c r="L71056" s="36"/>
      <c r="M71056" s="36"/>
      <c r="N71056" s="36"/>
    </row>
    <row r="71057" spans="12:14" x14ac:dyDescent="0.25">
      <c r="L71057" s="36"/>
      <c r="M71057" s="36"/>
      <c r="N71057" s="36"/>
    </row>
    <row r="71058" spans="12:14" x14ac:dyDescent="0.25">
      <c r="L71058" s="36"/>
      <c r="M71058" s="36"/>
      <c r="N71058" s="36"/>
    </row>
    <row r="71059" spans="12:14" x14ac:dyDescent="0.25">
      <c r="L71059" s="36"/>
      <c r="M71059" s="36"/>
      <c r="N71059" s="36"/>
    </row>
    <row r="71060" spans="12:14" x14ac:dyDescent="0.25">
      <c r="L71060" s="36"/>
      <c r="M71060" s="36"/>
      <c r="N71060" s="36"/>
    </row>
    <row r="71061" spans="12:14" x14ac:dyDescent="0.25">
      <c r="L71061" s="36"/>
      <c r="M71061" s="36"/>
      <c r="N71061" s="36"/>
    </row>
    <row r="71062" spans="12:14" x14ac:dyDescent="0.25">
      <c r="L71062" s="36"/>
      <c r="M71062" s="36"/>
      <c r="N71062" s="36"/>
    </row>
    <row r="71063" spans="12:14" x14ac:dyDescent="0.25">
      <c r="L71063" s="36"/>
      <c r="M71063" s="36"/>
      <c r="N71063" s="36"/>
    </row>
    <row r="71064" spans="12:14" x14ac:dyDescent="0.25">
      <c r="L71064" s="36"/>
      <c r="M71064" s="36"/>
      <c r="N71064" s="36"/>
    </row>
    <row r="71065" spans="12:14" x14ac:dyDescent="0.25">
      <c r="L71065" s="36"/>
      <c r="M71065" s="36"/>
      <c r="N71065" s="36"/>
    </row>
    <row r="71066" spans="12:14" x14ac:dyDescent="0.25">
      <c r="L71066" s="36"/>
      <c r="M71066" s="36"/>
      <c r="N71066" s="36"/>
    </row>
    <row r="71067" spans="12:14" x14ac:dyDescent="0.25">
      <c r="L71067" s="36"/>
      <c r="M71067" s="36"/>
      <c r="N71067" s="36"/>
    </row>
    <row r="71068" spans="12:14" x14ac:dyDescent="0.25">
      <c r="L71068" s="36"/>
      <c r="M71068" s="36"/>
      <c r="N71068" s="36"/>
    </row>
    <row r="71069" spans="12:14" x14ac:dyDescent="0.25">
      <c r="L71069" s="36"/>
      <c r="M71069" s="36"/>
      <c r="N71069" s="36"/>
    </row>
    <row r="71070" spans="12:14" x14ac:dyDescent="0.25">
      <c r="L71070" s="36"/>
      <c r="M71070" s="36"/>
      <c r="N71070" s="36"/>
    </row>
    <row r="71071" spans="12:14" x14ac:dyDescent="0.25">
      <c r="L71071" s="36"/>
      <c r="M71071" s="36"/>
      <c r="N71071" s="36"/>
    </row>
    <row r="71072" spans="12:14" x14ac:dyDescent="0.25">
      <c r="L71072" s="36"/>
      <c r="M71072" s="36"/>
      <c r="N71072" s="36"/>
    </row>
    <row r="71073" spans="12:14" x14ac:dyDescent="0.25">
      <c r="L71073" s="36"/>
      <c r="M71073" s="36"/>
      <c r="N71073" s="36"/>
    </row>
    <row r="71074" spans="12:14" x14ac:dyDescent="0.25">
      <c r="L71074" s="36"/>
      <c r="M71074" s="36"/>
      <c r="N71074" s="36"/>
    </row>
    <row r="71075" spans="12:14" x14ac:dyDescent="0.25">
      <c r="L71075" s="36"/>
      <c r="M71075" s="36"/>
      <c r="N71075" s="36"/>
    </row>
    <row r="71076" spans="12:14" x14ac:dyDescent="0.25">
      <c r="L71076" s="36"/>
      <c r="M71076" s="36"/>
      <c r="N71076" s="36"/>
    </row>
    <row r="71077" spans="12:14" x14ac:dyDescent="0.25">
      <c r="L71077" s="36"/>
      <c r="M71077" s="36"/>
      <c r="N71077" s="36"/>
    </row>
    <row r="71078" spans="12:14" x14ac:dyDescent="0.25">
      <c r="L71078" s="36"/>
      <c r="M71078" s="36"/>
      <c r="N71078" s="36"/>
    </row>
    <row r="71079" spans="12:14" x14ac:dyDescent="0.25">
      <c r="L71079" s="36"/>
      <c r="M71079" s="36"/>
      <c r="N71079" s="36"/>
    </row>
    <row r="71080" spans="12:14" x14ac:dyDescent="0.25">
      <c r="L71080" s="36"/>
      <c r="M71080" s="36"/>
      <c r="N71080" s="36"/>
    </row>
    <row r="71081" spans="12:14" x14ac:dyDescent="0.25">
      <c r="L71081" s="36"/>
      <c r="M71081" s="36"/>
      <c r="N71081" s="36"/>
    </row>
    <row r="71082" spans="12:14" x14ac:dyDescent="0.25">
      <c r="L71082" s="36"/>
      <c r="M71082" s="36"/>
      <c r="N71082" s="36"/>
    </row>
    <row r="71083" spans="12:14" x14ac:dyDescent="0.25">
      <c r="L71083" s="36"/>
      <c r="M71083" s="36"/>
      <c r="N71083" s="36"/>
    </row>
    <row r="71084" spans="12:14" x14ac:dyDescent="0.25">
      <c r="L71084" s="36"/>
      <c r="M71084" s="36"/>
      <c r="N71084" s="36"/>
    </row>
    <row r="71085" spans="12:14" x14ac:dyDescent="0.25">
      <c r="L71085" s="36"/>
      <c r="M71085" s="36"/>
      <c r="N71085" s="36"/>
    </row>
    <row r="71086" spans="12:14" x14ac:dyDescent="0.25">
      <c r="L71086" s="36"/>
      <c r="M71086" s="36"/>
      <c r="N71086" s="36"/>
    </row>
    <row r="71087" spans="12:14" x14ac:dyDescent="0.25">
      <c r="L71087" s="36"/>
      <c r="M71087" s="36"/>
      <c r="N71087" s="36"/>
    </row>
    <row r="71088" spans="12:14" x14ac:dyDescent="0.25">
      <c r="L71088" s="36"/>
      <c r="M71088" s="36"/>
      <c r="N71088" s="36"/>
    </row>
    <row r="71089" spans="12:14" x14ac:dyDescent="0.25">
      <c r="L71089" s="36"/>
      <c r="M71089" s="36"/>
      <c r="N71089" s="36"/>
    </row>
    <row r="71090" spans="12:14" x14ac:dyDescent="0.25">
      <c r="L71090" s="36"/>
      <c r="M71090" s="36"/>
      <c r="N71090" s="36"/>
    </row>
    <row r="71091" spans="12:14" x14ac:dyDescent="0.25">
      <c r="L71091" s="36"/>
      <c r="M71091" s="36"/>
      <c r="N71091" s="36"/>
    </row>
    <row r="71092" spans="12:14" x14ac:dyDescent="0.25">
      <c r="L71092" s="36"/>
      <c r="M71092" s="36"/>
      <c r="N71092" s="36"/>
    </row>
    <row r="71093" spans="12:14" x14ac:dyDescent="0.25">
      <c r="L71093" s="36"/>
      <c r="M71093" s="36"/>
      <c r="N71093" s="36"/>
    </row>
    <row r="71094" spans="12:14" x14ac:dyDescent="0.25">
      <c r="L71094" s="36"/>
      <c r="M71094" s="36"/>
      <c r="N71094" s="36"/>
    </row>
    <row r="71095" spans="12:14" x14ac:dyDescent="0.25">
      <c r="L71095" s="36"/>
      <c r="M71095" s="36"/>
      <c r="N71095" s="36"/>
    </row>
    <row r="71096" spans="12:14" x14ac:dyDescent="0.25">
      <c r="L71096" s="36"/>
      <c r="M71096" s="36"/>
      <c r="N71096" s="36"/>
    </row>
    <row r="71097" spans="12:14" x14ac:dyDescent="0.25">
      <c r="L71097" s="36"/>
      <c r="M71097" s="36"/>
      <c r="N71097" s="36"/>
    </row>
    <row r="71098" spans="12:14" x14ac:dyDescent="0.25">
      <c r="L71098" s="36"/>
      <c r="M71098" s="36"/>
      <c r="N71098" s="36"/>
    </row>
    <row r="71099" spans="12:14" x14ac:dyDescent="0.25">
      <c r="L71099" s="36"/>
      <c r="M71099" s="36"/>
      <c r="N71099" s="36"/>
    </row>
    <row r="71100" spans="12:14" x14ac:dyDescent="0.25">
      <c r="L71100" s="36"/>
      <c r="M71100" s="36"/>
      <c r="N71100" s="36"/>
    </row>
    <row r="71101" spans="12:14" x14ac:dyDescent="0.25">
      <c r="L71101" s="36"/>
      <c r="M71101" s="36"/>
      <c r="N71101" s="36"/>
    </row>
    <row r="71102" spans="12:14" x14ac:dyDescent="0.25">
      <c r="L71102" s="36"/>
      <c r="M71102" s="36"/>
      <c r="N71102" s="36"/>
    </row>
    <row r="71103" spans="12:14" x14ac:dyDescent="0.25">
      <c r="L71103" s="36"/>
      <c r="M71103" s="36"/>
      <c r="N71103" s="36"/>
    </row>
    <row r="71104" spans="12:14" x14ac:dyDescent="0.25">
      <c r="L71104" s="36"/>
      <c r="M71104" s="36"/>
      <c r="N71104" s="36"/>
    </row>
    <row r="71105" spans="12:14" x14ac:dyDescent="0.25">
      <c r="L71105" s="36"/>
      <c r="M71105" s="36"/>
      <c r="N71105" s="36"/>
    </row>
    <row r="71106" spans="12:14" x14ac:dyDescent="0.25">
      <c r="L71106" s="36"/>
      <c r="M71106" s="36"/>
      <c r="N71106" s="36"/>
    </row>
    <row r="71107" spans="12:14" x14ac:dyDescent="0.25">
      <c r="L71107" s="36"/>
      <c r="M71107" s="36"/>
      <c r="N71107" s="36"/>
    </row>
    <row r="71108" spans="12:14" x14ac:dyDescent="0.25">
      <c r="L71108" s="36"/>
      <c r="M71108" s="36"/>
      <c r="N71108" s="36"/>
    </row>
    <row r="71109" spans="12:14" x14ac:dyDescent="0.25">
      <c r="L71109" s="36"/>
      <c r="M71109" s="36"/>
      <c r="N71109" s="36"/>
    </row>
    <row r="71110" spans="12:14" x14ac:dyDescent="0.25">
      <c r="L71110" s="36"/>
      <c r="M71110" s="36"/>
      <c r="N71110" s="36"/>
    </row>
    <row r="71111" spans="12:14" x14ac:dyDescent="0.25">
      <c r="L71111" s="36"/>
      <c r="M71111" s="36"/>
      <c r="N71111" s="36"/>
    </row>
    <row r="71112" spans="12:14" x14ac:dyDescent="0.25">
      <c r="L71112" s="36"/>
      <c r="M71112" s="36"/>
      <c r="N71112" s="36"/>
    </row>
    <row r="71113" spans="12:14" x14ac:dyDescent="0.25">
      <c r="L71113" s="36"/>
      <c r="M71113" s="36"/>
      <c r="N71113" s="36"/>
    </row>
    <row r="71114" spans="12:14" x14ac:dyDescent="0.25">
      <c r="L71114" s="36"/>
      <c r="M71114" s="36"/>
      <c r="N71114" s="36"/>
    </row>
    <row r="71115" spans="12:14" x14ac:dyDescent="0.25">
      <c r="L71115" s="36"/>
      <c r="M71115" s="36"/>
      <c r="N71115" s="36"/>
    </row>
    <row r="71116" spans="12:14" x14ac:dyDescent="0.25">
      <c r="L71116" s="36"/>
      <c r="M71116" s="36"/>
      <c r="N71116" s="36"/>
    </row>
    <row r="71117" spans="12:14" x14ac:dyDescent="0.25">
      <c r="L71117" s="36"/>
      <c r="M71117" s="36"/>
      <c r="N71117" s="36"/>
    </row>
    <row r="71118" spans="12:14" x14ac:dyDescent="0.25">
      <c r="L71118" s="36"/>
      <c r="M71118" s="36"/>
      <c r="N71118" s="36"/>
    </row>
    <row r="71119" spans="12:14" x14ac:dyDescent="0.25">
      <c r="L71119" s="36"/>
      <c r="M71119" s="36"/>
      <c r="N71119" s="36"/>
    </row>
    <row r="71120" spans="12:14" x14ac:dyDescent="0.25">
      <c r="L71120" s="36"/>
      <c r="M71120" s="36"/>
      <c r="N71120" s="36"/>
    </row>
    <row r="71121" spans="12:14" x14ac:dyDescent="0.25">
      <c r="L71121" s="36"/>
      <c r="M71121" s="36"/>
      <c r="N71121" s="36"/>
    </row>
    <row r="71122" spans="12:14" x14ac:dyDescent="0.25">
      <c r="L71122" s="36"/>
      <c r="M71122" s="36"/>
      <c r="N71122" s="36"/>
    </row>
    <row r="71123" spans="12:14" x14ac:dyDescent="0.25">
      <c r="L71123" s="36"/>
      <c r="M71123" s="36"/>
      <c r="N71123" s="36"/>
    </row>
    <row r="71124" spans="12:14" x14ac:dyDescent="0.25">
      <c r="L71124" s="36"/>
      <c r="M71124" s="36"/>
      <c r="N71124" s="36"/>
    </row>
    <row r="71125" spans="12:14" x14ac:dyDescent="0.25">
      <c r="L71125" s="36"/>
      <c r="M71125" s="36"/>
      <c r="N71125" s="36"/>
    </row>
    <row r="71126" spans="12:14" x14ac:dyDescent="0.25">
      <c r="L71126" s="36"/>
      <c r="M71126" s="36"/>
      <c r="N71126" s="36"/>
    </row>
    <row r="71127" spans="12:14" x14ac:dyDescent="0.25">
      <c r="L71127" s="36"/>
      <c r="M71127" s="36"/>
      <c r="N71127" s="36"/>
    </row>
    <row r="71128" spans="12:14" x14ac:dyDescent="0.25">
      <c r="L71128" s="36"/>
      <c r="M71128" s="36"/>
      <c r="N71128" s="36"/>
    </row>
    <row r="71129" spans="12:14" x14ac:dyDescent="0.25">
      <c r="L71129" s="36"/>
      <c r="M71129" s="36"/>
      <c r="N71129" s="36"/>
    </row>
    <row r="71130" spans="12:14" x14ac:dyDescent="0.25">
      <c r="L71130" s="36"/>
      <c r="M71130" s="36"/>
      <c r="N71130" s="36"/>
    </row>
    <row r="71131" spans="12:14" x14ac:dyDescent="0.25">
      <c r="L71131" s="36"/>
      <c r="M71131" s="36"/>
      <c r="N71131" s="36"/>
    </row>
    <row r="71132" spans="12:14" x14ac:dyDescent="0.25">
      <c r="L71132" s="36"/>
      <c r="M71132" s="36"/>
      <c r="N71132" s="36"/>
    </row>
    <row r="71133" spans="12:14" x14ac:dyDescent="0.25">
      <c r="L71133" s="36"/>
      <c r="M71133" s="36"/>
      <c r="N71133" s="36"/>
    </row>
    <row r="71134" spans="12:14" x14ac:dyDescent="0.25">
      <c r="L71134" s="36"/>
      <c r="M71134" s="36"/>
      <c r="N71134" s="36"/>
    </row>
    <row r="71135" spans="12:14" x14ac:dyDescent="0.25">
      <c r="L71135" s="36"/>
      <c r="M71135" s="36"/>
      <c r="N71135" s="36"/>
    </row>
    <row r="71136" spans="12:14" x14ac:dyDescent="0.25">
      <c r="L71136" s="36"/>
      <c r="M71136" s="36"/>
      <c r="N71136" s="36"/>
    </row>
    <row r="71137" spans="12:14" x14ac:dyDescent="0.25">
      <c r="L71137" s="36"/>
      <c r="M71137" s="36"/>
      <c r="N71137" s="36"/>
    </row>
    <row r="71138" spans="12:14" x14ac:dyDescent="0.25">
      <c r="L71138" s="36"/>
      <c r="M71138" s="36"/>
      <c r="N71138" s="36"/>
    </row>
    <row r="71139" spans="12:14" x14ac:dyDescent="0.25">
      <c r="L71139" s="36"/>
      <c r="M71139" s="36"/>
      <c r="N71139" s="36"/>
    </row>
    <row r="71140" spans="12:14" x14ac:dyDescent="0.25">
      <c r="L71140" s="36"/>
      <c r="M71140" s="36"/>
      <c r="N71140" s="36"/>
    </row>
    <row r="71141" spans="12:14" x14ac:dyDescent="0.25">
      <c r="L71141" s="36"/>
      <c r="M71141" s="36"/>
      <c r="N71141" s="36"/>
    </row>
    <row r="71142" spans="12:14" x14ac:dyDescent="0.25">
      <c r="L71142" s="36"/>
      <c r="M71142" s="36"/>
      <c r="N71142" s="36"/>
    </row>
    <row r="71143" spans="12:14" x14ac:dyDescent="0.25">
      <c r="L71143" s="36"/>
      <c r="M71143" s="36"/>
      <c r="N71143" s="36"/>
    </row>
    <row r="71144" spans="12:14" x14ac:dyDescent="0.25">
      <c r="L71144" s="36"/>
      <c r="M71144" s="36"/>
      <c r="N71144" s="36"/>
    </row>
    <row r="71145" spans="12:14" x14ac:dyDescent="0.25">
      <c r="L71145" s="36"/>
      <c r="M71145" s="36"/>
      <c r="N71145" s="36"/>
    </row>
    <row r="71146" spans="12:14" x14ac:dyDescent="0.25">
      <c r="L71146" s="36"/>
      <c r="M71146" s="36"/>
      <c r="N71146" s="36"/>
    </row>
    <row r="71147" spans="12:14" x14ac:dyDescent="0.25">
      <c r="L71147" s="36"/>
      <c r="M71147" s="36"/>
      <c r="N71147" s="36"/>
    </row>
    <row r="71148" spans="12:14" x14ac:dyDescent="0.25">
      <c r="L71148" s="36"/>
      <c r="M71148" s="36"/>
      <c r="N71148" s="36"/>
    </row>
    <row r="71149" spans="12:14" x14ac:dyDescent="0.25">
      <c r="L71149" s="36"/>
      <c r="M71149" s="36"/>
      <c r="N71149" s="36"/>
    </row>
    <row r="71150" spans="12:14" x14ac:dyDescent="0.25">
      <c r="L71150" s="36"/>
      <c r="M71150" s="36"/>
      <c r="N71150" s="36"/>
    </row>
    <row r="71151" spans="12:14" x14ac:dyDescent="0.25">
      <c r="L71151" s="36"/>
      <c r="M71151" s="36"/>
      <c r="N71151" s="36"/>
    </row>
    <row r="71152" spans="12:14" x14ac:dyDescent="0.25">
      <c r="L71152" s="36"/>
      <c r="M71152" s="36"/>
      <c r="N71152" s="36"/>
    </row>
    <row r="71153" spans="12:14" x14ac:dyDescent="0.25">
      <c r="L71153" s="36"/>
      <c r="M71153" s="36"/>
      <c r="N71153" s="36"/>
    </row>
    <row r="71154" spans="12:14" x14ac:dyDescent="0.25">
      <c r="L71154" s="36"/>
      <c r="M71154" s="36"/>
      <c r="N71154" s="36"/>
    </row>
    <row r="71155" spans="12:14" x14ac:dyDescent="0.25">
      <c r="L71155" s="36"/>
      <c r="M71155" s="36"/>
      <c r="N71155" s="36"/>
    </row>
    <row r="71156" spans="12:14" x14ac:dyDescent="0.25">
      <c r="L71156" s="36"/>
      <c r="M71156" s="36"/>
      <c r="N71156" s="36"/>
    </row>
    <row r="71157" spans="12:14" x14ac:dyDescent="0.25">
      <c r="L71157" s="36"/>
      <c r="M71157" s="36"/>
      <c r="N71157" s="36"/>
    </row>
    <row r="71158" spans="12:14" x14ac:dyDescent="0.25">
      <c r="L71158" s="36"/>
      <c r="M71158" s="36"/>
      <c r="N71158" s="36"/>
    </row>
    <row r="71159" spans="12:14" x14ac:dyDescent="0.25">
      <c r="L71159" s="36"/>
      <c r="M71159" s="36"/>
      <c r="N71159" s="36"/>
    </row>
    <row r="71160" spans="12:14" x14ac:dyDescent="0.25">
      <c r="L71160" s="36"/>
      <c r="M71160" s="36"/>
      <c r="N71160" s="36"/>
    </row>
    <row r="71161" spans="12:14" x14ac:dyDescent="0.25">
      <c r="L71161" s="36"/>
      <c r="M71161" s="36"/>
      <c r="N71161" s="36"/>
    </row>
    <row r="71162" spans="12:14" x14ac:dyDescent="0.25">
      <c r="L71162" s="36"/>
      <c r="M71162" s="36"/>
      <c r="N71162" s="36"/>
    </row>
    <row r="71163" spans="12:14" x14ac:dyDescent="0.25">
      <c r="L71163" s="36"/>
      <c r="M71163" s="36"/>
      <c r="N71163" s="36"/>
    </row>
    <row r="71164" spans="12:14" x14ac:dyDescent="0.25">
      <c r="L71164" s="36"/>
      <c r="M71164" s="36"/>
      <c r="N71164" s="36"/>
    </row>
    <row r="71165" spans="12:14" x14ac:dyDescent="0.25">
      <c r="L71165" s="36"/>
      <c r="M71165" s="36"/>
      <c r="N71165" s="36"/>
    </row>
    <row r="71166" spans="12:14" x14ac:dyDescent="0.25">
      <c r="L71166" s="36"/>
      <c r="M71166" s="36"/>
      <c r="N71166" s="36"/>
    </row>
    <row r="71167" spans="12:14" x14ac:dyDescent="0.25">
      <c r="L71167" s="36"/>
      <c r="M71167" s="36"/>
      <c r="N71167" s="36"/>
    </row>
    <row r="71168" spans="12:14" x14ac:dyDescent="0.25">
      <c r="L71168" s="36"/>
      <c r="M71168" s="36"/>
      <c r="N71168" s="36"/>
    </row>
    <row r="71169" spans="12:14" x14ac:dyDescent="0.25">
      <c r="L71169" s="36"/>
      <c r="M71169" s="36"/>
      <c r="N71169" s="36"/>
    </row>
    <row r="71170" spans="12:14" x14ac:dyDescent="0.25">
      <c r="L71170" s="36"/>
      <c r="M71170" s="36"/>
      <c r="N71170" s="36"/>
    </row>
    <row r="71171" spans="12:14" x14ac:dyDescent="0.25">
      <c r="L71171" s="36"/>
      <c r="M71171" s="36"/>
      <c r="N71171" s="36"/>
    </row>
    <row r="71172" spans="12:14" x14ac:dyDescent="0.25">
      <c r="L71172" s="36"/>
      <c r="M71172" s="36"/>
      <c r="N71172" s="36"/>
    </row>
    <row r="71173" spans="12:14" x14ac:dyDescent="0.25">
      <c r="L71173" s="36"/>
      <c r="M71173" s="36"/>
      <c r="N71173" s="36"/>
    </row>
    <row r="71174" spans="12:14" x14ac:dyDescent="0.25">
      <c r="L71174" s="36"/>
      <c r="M71174" s="36"/>
      <c r="N71174" s="36"/>
    </row>
    <row r="71175" spans="12:14" x14ac:dyDescent="0.25">
      <c r="L71175" s="36"/>
      <c r="M71175" s="36"/>
      <c r="N71175" s="36"/>
    </row>
    <row r="71176" spans="12:14" x14ac:dyDescent="0.25">
      <c r="L71176" s="36"/>
      <c r="M71176" s="36"/>
      <c r="N71176" s="36"/>
    </row>
    <row r="71177" spans="12:14" x14ac:dyDescent="0.25">
      <c r="L71177" s="36"/>
      <c r="M71177" s="36"/>
      <c r="N71177" s="36"/>
    </row>
    <row r="71178" spans="12:14" x14ac:dyDescent="0.25">
      <c r="L71178" s="36"/>
      <c r="M71178" s="36"/>
      <c r="N71178" s="36"/>
    </row>
    <row r="71179" spans="12:14" x14ac:dyDescent="0.25">
      <c r="L71179" s="36"/>
      <c r="M71179" s="36"/>
      <c r="N71179" s="36"/>
    </row>
    <row r="71180" spans="12:14" x14ac:dyDescent="0.25">
      <c r="L71180" s="36"/>
      <c r="M71180" s="36"/>
      <c r="N71180" s="36"/>
    </row>
    <row r="71181" spans="12:14" x14ac:dyDescent="0.25">
      <c r="L71181" s="36"/>
      <c r="M71181" s="36"/>
      <c r="N71181" s="36"/>
    </row>
    <row r="71182" spans="12:14" x14ac:dyDescent="0.25">
      <c r="L71182" s="36"/>
      <c r="M71182" s="36"/>
      <c r="N71182" s="36"/>
    </row>
    <row r="71183" spans="12:14" x14ac:dyDescent="0.25">
      <c r="L71183" s="36"/>
      <c r="M71183" s="36"/>
      <c r="N71183" s="36"/>
    </row>
    <row r="71184" spans="12:14" x14ac:dyDescent="0.25">
      <c r="L71184" s="36"/>
      <c r="M71184" s="36"/>
      <c r="N71184" s="36"/>
    </row>
    <row r="71185" spans="12:14" x14ac:dyDescent="0.25">
      <c r="L71185" s="36"/>
      <c r="M71185" s="36"/>
      <c r="N71185" s="36"/>
    </row>
    <row r="71186" spans="12:14" x14ac:dyDescent="0.25">
      <c r="L71186" s="36"/>
      <c r="M71186" s="36"/>
      <c r="N71186" s="36"/>
    </row>
    <row r="71187" spans="12:14" x14ac:dyDescent="0.25">
      <c r="L71187" s="36"/>
      <c r="M71187" s="36"/>
      <c r="N71187" s="36"/>
    </row>
    <row r="71188" spans="12:14" x14ac:dyDescent="0.25">
      <c r="L71188" s="36"/>
      <c r="M71188" s="36"/>
      <c r="N71188" s="36"/>
    </row>
    <row r="71189" spans="12:14" x14ac:dyDescent="0.25">
      <c r="L71189" s="36"/>
      <c r="M71189" s="36"/>
      <c r="N71189" s="36"/>
    </row>
    <row r="71190" spans="12:14" x14ac:dyDescent="0.25">
      <c r="L71190" s="36"/>
      <c r="M71190" s="36"/>
      <c r="N71190" s="36"/>
    </row>
    <row r="71191" spans="12:14" x14ac:dyDescent="0.25">
      <c r="L71191" s="36"/>
      <c r="M71191" s="36"/>
      <c r="N71191" s="36"/>
    </row>
    <row r="71192" spans="12:14" x14ac:dyDescent="0.25">
      <c r="L71192" s="36"/>
      <c r="M71192" s="36"/>
      <c r="N71192" s="36"/>
    </row>
    <row r="71193" spans="12:14" x14ac:dyDescent="0.25">
      <c r="L71193" s="36"/>
      <c r="M71193" s="36"/>
      <c r="N71193" s="36"/>
    </row>
    <row r="71194" spans="12:14" x14ac:dyDescent="0.25">
      <c r="L71194" s="36"/>
      <c r="M71194" s="36"/>
      <c r="N71194" s="36"/>
    </row>
    <row r="71195" spans="12:14" x14ac:dyDescent="0.25">
      <c r="L71195" s="36"/>
      <c r="M71195" s="36"/>
      <c r="N71195" s="36"/>
    </row>
    <row r="71196" spans="12:14" x14ac:dyDescent="0.25">
      <c r="L71196" s="36"/>
      <c r="M71196" s="36"/>
      <c r="N71196" s="36"/>
    </row>
    <row r="71197" spans="12:14" x14ac:dyDescent="0.25">
      <c r="L71197" s="36"/>
      <c r="M71197" s="36"/>
      <c r="N71197" s="36"/>
    </row>
    <row r="71198" spans="12:14" x14ac:dyDescent="0.25">
      <c r="L71198" s="36"/>
      <c r="M71198" s="36"/>
      <c r="N71198" s="36"/>
    </row>
    <row r="71199" spans="12:14" x14ac:dyDescent="0.25">
      <c r="L71199" s="36"/>
      <c r="M71199" s="36"/>
      <c r="N71199" s="36"/>
    </row>
    <row r="71200" spans="12:14" x14ac:dyDescent="0.25">
      <c r="L71200" s="36"/>
      <c r="M71200" s="36"/>
      <c r="N71200" s="36"/>
    </row>
    <row r="71201" spans="12:14" x14ac:dyDescent="0.25">
      <c r="L71201" s="36"/>
      <c r="M71201" s="36"/>
      <c r="N71201" s="36"/>
    </row>
    <row r="71202" spans="12:14" x14ac:dyDescent="0.25">
      <c r="L71202" s="36"/>
      <c r="M71202" s="36"/>
      <c r="N71202" s="36"/>
    </row>
    <row r="71203" spans="12:14" x14ac:dyDescent="0.25">
      <c r="L71203" s="36"/>
      <c r="M71203" s="36"/>
      <c r="N71203" s="36"/>
    </row>
    <row r="71204" spans="12:14" x14ac:dyDescent="0.25">
      <c r="L71204" s="36"/>
      <c r="M71204" s="36"/>
      <c r="N71204" s="36"/>
    </row>
    <row r="71205" spans="12:14" x14ac:dyDescent="0.25">
      <c r="L71205" s="36"/>
      <c r="M71205" s="36"/>
      <c r="N71205" s="36"/>
    </row>
    <row r="71206" spans="12:14" x14ac:dyDescent="0.25">
      <c r="L71206" s="36"/>
      <c r="M71206" s="36"/>
      <c r="N71206" s="36"/>
    </row>
    <row r="71207" spans="12:14" x14ac:dyDescent="0.25">
      <c r="L71207" s="36"/>
      <c r="M71207" s="36"/>
      <c r="N71207" s="36"/>
    </row>
    <row r="71208" spans="12:14" x14ac:dyDescent="0.25">
      <c r="L71208" s="36"/>
      <c r="M71208" s="36"/>
      <c r="N71208" s="36"/>
    </row>
    <row r="71209" spans="12:14" x14ac:dyDescent="0.25">
      <c r="L71209" s="36"/>
      <c r="M71209" s="36"/>
      <c r="N71209" s="36"/>
    </row>
    <row r="71210" spans="12:14" x14ac:dyDescent="0.25">
      <c r="L71210" s="36"/>
      <c r="M71210" s="36"/>
      <c r="N71210" s="36"/>
    </row>
    <row r="71211" spans="12:14" x14ac:dyDescent="0.25">
      <c r="L71211" s="36"/>
      <c r="M71211" s="36"/>
      <c r="N71211" s="36"/>
    </row>
    <row r="71212" spans="12:14" x14ac:dyDescent="0.25">
      <c r="L71212" s="36"/>
      <c r="M71212" s="36"/>
      <c r="N71212" s="36"/>
    </row>
    <row r="71213" spans="12:14" x14ac:dyDescent="0.25">
      <c r="L71213" s="36"/>
      <c r="M71213" s="36"/>
      <c r="N71213" s="36"/>
    </row>
    <row r="71214" spans="12:14" x14ac:dyDescent="0.25">
      <c r="L71214" s="36"/>
      <c r="M71214" s="36"/>
      <c r="N71214" s="36"/>
    </row>
    <row r="71215" spans="12:14" x14ac:dyDescent="0.25">
      <c r="L71215" s="36"/>
      <c r="M71215" s="36"/>
      <c r="N71215" s="36"/>
    </row>
    <row r="71216" spans="12:14" x14ac:dyDescent="0.25">
      <c r="L71216" s="36"/>
      <c r="M71216" s="36"/>
      <c r="N71216" s="36"/>
    </row>
    <row r="71217" spans="12:14" x14ac:dyDescent="0.25">
      <c r="L71217" s="36"/>
      <c r="M71217" s="36"/>
      <c r="N71217" s="36"/>
    </row>
    <row r="71218" spans="12:14" x14ac:dyDescent="0.25">
      <c r="L71218" s="36"/>
      <c r="M71218" s="36"/>
      <c r="N71218" s="36"/>
    </row>
    <row r="71219" spans="12:14" x14ac:dyDescent="0.25">
      <c r="L71219" s="36"/>
      <c r="M71219" s="36"/>
      <c r="N71219" s="36"/>
    </row>
    <row r="71220" spans="12:14" x14ac:dyDescent="0.25">
      <c r="L71220" s="36"/>
      <c r="M71220" s="36"/>
      <c r="N71220" s="36"/>
    </row>
    <row r="71221" spans="12:14" x14ac:dyDescent="0.25">
      <c r="L71221" s="36"/>
      <c r="M71221" s="36"/>
      <c r="N71221" s="36"/>
    </row>
    <row r="71222" spans="12:14" x14ac:dyDescent="0.25">
      <c r="L71222" s="36"/>
      <c r="M71222" s="36"/>
      <c r="N71222" s="36"/>
    </row>
    <row r="71223" spans="12:14" x14ac:dyDescent="0.25">
      <c r="L71223" s="36"/>
      <c r="M71223" s="36"/>
      <c r="N71223" s="36"/>
    </row>
    <row r="71224" spans="12:14" x14ac:dyDescent="0.25">
      <c r="L71224" s="36"/>
      <c r="M71224" s="36"/>
      <c r="N71224" s="36"/>
    </row>
    <row r="71225" spans="12:14" x14ac:dyDescent="0.25">
      <c r="L71225" s="36"/>
      <c r="M71225" s="36"/>
      <c r="N71225" s="36"/>
    </row>
    <row r="71226" spans="12:14" x14ac:dyDescent="0.25">
      <c r="L71226" s="36"/>
      <c r="M71226" s="36"/>
      <c r="N71226" s="36"/>
    </row>
    <row r="71227" spans="12:14" x14ac:dyDescent="0.25">
      <c r="L71227" s="36"/>
      <c r="M71227" s="36"/>
      <c r="N71227" s="36"/>
    </row>
    <row r="71228" spans="12:14" x14ac:dyDescent="0.25">
      <c r="L71228" s="36"/>
      <c r="M71228" s="36"/>
      <c r="N71228" s="36"/>
    </row>
    <row r="71229" spans="12:14" x14ac:dyDescent="0.25">
      <c r="L71229" s="36"/>
      <c r="M71229" s="36"/>
      <c r="N71229" s="36"/>
    </row>
    <row r="71230" spans="12:14" x14ac:dyDescent="0.25">
      <c r="L71230" s="36"/>
      <c r="M71230" s="36"/>
      <c r="N71230" s="36"/>
    </row>
    <row r="71231" spans="12:14" x14ac:dyDescent="0.25">
      <c r="L71231" s="36"/>
      <c r="M71231" s="36"/>
      <c r="N71231" s="36"/>
    </row>
    <row r="71232" spans="12:14" x14ac:dyDescent="0.25">
      <c r="L71232" s="36"/>
      <c r="M71232" s="36"/>
      <c r="N71232" s="36"/>
    </row>
    <row r="71233" spans="12:14" x14ac:dyDescent="0.25">
      <c r="L71233" s="36"/>
      <c r="M71233" s="36"/>
      <c r="N71233" s="36"/>
    </row>
    <row r="71234" spans="12:14" x14ac:dyDescent="0.25">
      <c r="L71234" s="36"/>
      <c r="M71234" s="36"/>
      <c r="N71234" s="36"/>
    </row>
    <row r="71235" spans="12:14" x14ac:dyDescent="0.25">
      <c r="L71235" s="36"/>
      <c r="M71235" s="36"/>
      <c r="N71235" s="36"/>
    </row>
    <row r="71236" spans="12:14" x14ac:dyDescent="0.25">
      <c r="L71236" s="36"/>
      <c r="M71236" s="36"/>
      <c r="N71236" s="36"/>
    </row>
    <row r="71237" spans="12:14" x14ac:dyDescent="0.25">
      <c r="L71237" s="36"/>
      <c r="M71237" s="36"/>
      <c r="N71237" s="36"/>
    </row>
    <row r="71238" spans="12:14" x14ac:dyDescent="0.25">
      <c r="L71238" s="36"/>
      <c r="M71238" s="36"/>
      <c r="N71238" s="36"/>
    </row>
    <row r="71239" spans="12:14" x14ac:dyDescent="0.25">
      <c r="L71239" s="36"/>
      <c r="M71239" s="36"/>
      <c r="N71239" s="36"/>
    </row>
    <row r="71240" spans="12:14" x14ac:dyDescent="0.25">
      <c r="L71240" s="36"/>
      <c r="M71240" s="36"/>
      <c r="N71240" s="36"/>
    </row>
    <row r="71241" spans="12:14" x14ac:dyDescent="0.25">
      <c r="L71241" s="36"/>
      <c r="M71241" s="36"/>
      <c r="N71241" s="36"/>
    </row>
    <row r="71242" spans="12:14" x14ac:dyDescent="0.25">
      <c r="L71242" s="36"/>
      <c r="M71242" s="36"/>
      <c r="N71242" s="36"/>
    </row>
    <row r="71243" spans="12:14" x14ac:dyDescent="0.25">
      <c r="L71243" s="36"/>
      <c r="M71243" s="36"/>
      <c r="N71243" s="36"/>
    </row>
    <row r="71244" spans="12:14" x14ac:dyDescent="0.25">
      <c r="L71244" s="36"/>
      <c r="M71244" s="36"/>
      <c r="N71244" s="36"/>
    </row>
    <row r="71245" spans="12:14" x14ac:dyDescent="0.25">
      <c r="L71245" s="36"/>
      <c r="M71245" s="36"/>
      <c r="N71245" s="36"/>
    </row>
    <row r="71246" spans="12:14" x14ac:dyDescent="0.25">
      <c r="L71246" s="36"/>
      <c r="M71246" s="36"/>
      <c r="N71246" s="36"/>
    </row>
    <row r="71247" spans="12:14" x14ac:dyDescent="0.25">
      <c r="L71247" s="36"/>
      <c r="M71247" s="36"/>
      <c r="N71247" s="36"/>
    </row>
    <row r="71248" spans="12:14" x14ac:dyDescent="0.25">
      <c r="L71248" s="36"/>
      <c r="M71248" s="36"/>
      <c r="N71248" s="36"/>
    </row>
    <row r="71249" spans="12:14" x14ac:dyDescent="0.25">
      <c r="L71249" s="36"/>
      <c r="M71249" s="36"/>
      <c r="N71249" s="36"/>
    </row>
    <row r="71250" spans="12:14" x14ac:dyDescent="0.25">
      <c r="L71250" s="36"/>
      <c r="M71250" s="36"/>
      <c r="N71250" s="36"/>
    </row>
    <row r="71251" spans="12:14" x14ac:dyDescent="0.25">
      <c r="L71251" s="36"/>
      <c r="M71251" s="36"/>
      <c r="N71251" s="36"/>
    </row>
    <row r="71252" spans="12:14" x14ac:dyDescent="0.25">
      <c r="L71252" s="36"/>
      <c r="M71252" s="36"/>
      <c r="N71252" s="36"/>
    </row>
    <row r="71253" spans="12:14" x14ac:dyDescent="0.25">
      <c r="L71253" s="36"/>
      <c r="M71253" s="36"/>
      <c r="N71253" s="36"/>
    </row>
    <row r="71254" spans="12:14" x14ac:dyDescent="0.25">
      <c r="L71254" s="36"/>
      <c r="M71254" s="36"/>
      <c r="N71254" s="36"/>
    </row>
    <row r="71255" spans="12:14" x14ac:dyDescent="0.25">
      <c r="L71255" s="36"/>
      <c r="M71255" s="36"/>
      <c r="N71255" s="36"/>
    </row>
    <row r="71256" spans="12:14" x14ac:dyDescent="0.25">
      <c r="L71256" s="36"/>
      <c r="M71256" s="36"/>
      <c r="N71256" s="36"/>
    </row>
    <row r="71257" spans="12:14" x14ac:dyDescent="0.25">
      <c r="L71257" s="36"/>
      <c r="M71257" s="36"/>
      <c r="N71257" s="36"/>
    </row>
    <row r="71258" spans="12:14" x14ac:dyDescent="0.25">
      <c r="L71258" s="36"/>
      <c r="M71258" s="36"/>
      <c r="N71258" s="36"/>
    </row>
    <row r="71259" spans="12:14" x14ac:dyDescent="0.25">
      <c r="L71259" s="36"/>
      <c r="M71259" s="36"/>
      <c r="N71259" s="36"/>
    </row>
    <row r="71260" spans="12:14" x14ac:dyDescent="0.25">
      <c r="L71260" s="36"/>
      <c r="M71260" s="36"/>
      <c r="N71260" s="36"/>
    </row>
    <row r="71261" spans="12:14" x14ac:dyDescent="0.25">
      <c r="L71261" s="36"/>
      <c r="M71261" s="36"/>
      <c r="N71261" s="36"/>
    </row>
    <row r="71262" spans="12:14" x14ac:dyDescent="0.25">
      <c r="L71262" s="36"/>
      <c r="M71262" s="36"/>
      <c r="N71262" s="36"/>
    </row>
    <row r="71263" spans="12:14" x14ac:dyDescent="0.25">
      <c r="L71263" s="36"/>
      <c r="M71263" s="36"/>
      <c r="N71263" s="36"/>
    </row>
    <row r="71264" spans="12:14" x14ac:dyDescent="0.25">
      <c r="L71264" s="36"/>
      <c r="M71264" s="36"/>
      <c r="N71264" s="36"/>
    </row>
    <row r="71265" spans="12:14" x14ac:dyDescent="0.25">
      <c r="L71265" s="36"/>
      <c r="M71265" s="36"/>
      <c r="N71265" s="36"/>
    </row>
    <row r="71266" spans="12:14" x14ac:dyDescent="0.25">
      <c r="L71266" s="36"/>
      <c r="M71266" s="36"/>
      <c r="N71266" s="36"/>
    </row>
    <row r="71267" spans="12:14" x14ac:dyDescent="0.25">
      <c r="L71267" s="36"/>
      <c r="M71267" s="36"/>
      <c r="N71267" s="36"/>
    </row>
    <row r="71268" spans="12:14" x14ac:dyDescent="0.25">
      <c r="L71268" s="36"/>
      <c r="M71268" s="36"/>
      <c r="N71268" s="36"/>
    </row>
    <row r="71269" spans="12:14" x14ac:dyDescent="0.25">
      <c r="L71269" s="36"/>
      <c r="M71269" s="36"/>
      <c r="N71269" s="36"/>
    </row>
    <row r="71270" spans="12:14" x14ac:dyDescent="0.25">
      <c r="L71270" s="36"/>
      <c r="M71270" s="36"/>
      <c r="N71270" s="36"/>
    </row>
    <row r="71271" spans="12:14" x14ac:dyDescent="0.25">
      <c r="L71271" s="36"/>
      <c r="M71271" s="36"/>
      <c r="N71271" s="36"/>
    </row>
    <row r="71272" spans="12:14" x14ac:dyDescent="0.25">
      <c r="L71272" s="36"/>
      <c r="M71272" s="36"/>
      <c r="N71272" s="36"/>
    </row>
    <row r="71273" spans="12:14" x14ac:dyDescent="0.25">
      <c r="L71273" s="36"/>
      <c r="M71273" s="36"/>
      <c r="N71273" s="36"/>
    </row>
    <row r="71274" spans="12:14" x14ac:dyDescent="0.25">
      <c r="L71274" s="36"/>
      <c r="M71274" s="36"/>
      <c r="N71274" s="36"/>
    </row>
    <row r="71275" spans="12:14" x14ac:dyDescent="0.25">
      <c r="L71275" s="36"/>
      <c r="M71275" s="36"/>
      <c r="N71275" s="36"/>
    </row>
    <row r="71276" spans="12:14" x14ac:dyDescent="0.25">
      <c r="L71276" s="36"/>
      <c r="M71276" s="36"/>
      <c r="N71276" s="36"/>
    </row>
    <row r="71277" spans="12:14" x14ac:dyDescent="0.25">
      <c r="L71277" s="36"/>
      <c r="M71277" s="36"/>
      <c r="N71277" s="36"/>
    </row>
    <row r="71278" spans="12:14" x14ac:dyDescent="0.25">
      <c r="L71278" s="36"/>
      <c r="M71278" s="36"/>
      <c r="N71278" s="36"/>
    </row>
    <row r="71279" spans="12:14" x14ac:dyDescent="0.25">
      <c r="L71279" s="36"/>
      <c r="M71279" s="36"/>
      <c r="N71279" s="36"/>
    </row>
    <row r="71280" spans="12:14" x14ac:dyDescent="0.25">
      <c r="L71280" s="36"/>
      <c r="M71280" s="36"/>
      <c r="N71280" s="36"/>
    </row>
    <row r="71281" spans="12:14" x14ac:dyDescent="0.25">
      <c r="L71281" s="36"/>
      <c r="M71281" s="36"/>
      <c r="N71281" s="36"/>
    </row>
    <row r="71282" spans="12:14" x14ac:dyDescent="0.25">
      <c r="L71282" s="36"/>
      <c r="M71282" s="36"/>
      <c r="N71282" s="36"/>
    </row>
    <row r="71283" spans="12:14" x14ac:dyDescent="0.25">
      <c r="L71283" s="36"/>
      <c r="M71283" s="36"/>
      <c r="N71283" s="36"/>
    </row>
    <row r="71284" spans="12:14" x14ac:dyDescent="0.25">
      <c r="L71284" s="36"/>
      <c r="M71284" s="36"/>
      <c r="N71284" s="36"/>
    </row>
    <row r="71285" spans="12:14" x14ac:dyDescent="0.25">
      <c r="L71285" s="36"/>
      <c r="M71285" s="36"/>
      <c r="N71285" s="36"/>
    </row>
    <row r="71286" spans="12:14" x14ac:dyDescent="0.25">
      <c r="L71286" s="36"/>
      <c r="M71286" s="36"/>
      <c r="N71286" s="36"/>
    </row>
    <row r="71287" spans="12:14" x14ac:dyDescent="0.25">
      <c r="L71287" s="36"/>
      <c r="M71287" s="36"/>
      <c r="N71287" s="36"/>
    </row>
    <row r="71288" spans="12:14" x14ac:dyDescent="0.25">
      <c r="L71288" s="36"/>
      <c r="M71288" s="36"/>
      <c r="N71288" s="36"/>
    </row>
    <row r="71289" spans="12:14" x14ac:dyDescent="0.25">
      <c r="L71289" s="36"/>
      <c r="M71289" s="36"/>
      <c r="N71289" s="36"/>
    </row>
    <row r="71290" spans="12:14" x14ac:dyDescent="0.25">
      <c r="L71290" s="36"/>
      <c r="M71290" s="36"/>
      <c r="N71290" s="36"/>
    </row>
    <row r="71291" spans="12:14" x14ac:dyDescent="0.25">
      <c r="L71291" s="36"/>
      <c r="M71291" s="36"/>
      <c r="N71291" s="36"/>
    </row>
    <row r="71292" spans="12:14" x14ac:dyDescent="0.25">
      <c r="L71292" s="36"/>
      <c r="M71292" s="36"/>
      <c r="N71292" s="36"/>
    </row>
    <row r="71293" spans="12:14" x14ac:dyDescent="0.25">
      <c r="L71293" s="36"/>
      <c r="M71293" s="36"/>
      <c r="N71293" s="36"/>
    </row>
    <row r="71294" spans="12:14" x14ac:dyDescent="0.25">
      <c r="L71294" s="36"/>
      <c r="M71294" s="36"/>
      <c r="N71294" s="36"/>
    </row>
    <row r="71295" spans="12:14" x14ac:dyDescent="0.25">
      <c r="L71295" s="36"/>
      <c r="M71295" s="36"/>
      <c r="N71295" s="36"/>
    </row>
    <row r="71296" spans="12:14" x14ac:dyDescent="0.25">
      <c r="L71296" s="36"/>
      <c r="M71296" s="36"/>
      <c r="N71296" s="36"/>
    </row>
    <row r="71297" spans="12:14" x14ac:dyDescent="0.25">
      <c r="L71297" s="36"/>
      <c r="M71297" s="36"/>
      <c r="N71297" s="36"/>
    </row>
    <row r="71298" spans="12:14" x14ac:dyDescent="0.25">
      <c r="L71298" s="36"/>
      <c r="M71298" s="36"/>
      <c r="N71298" s="36"/>
    </row>
    <row r="71299" spans="12:14" x14ac:dyDescent="0.25">
      <c r="L71299" s="36"/>
      <c r="M71299" s="36"/>
      <c r="N71299" s="36"/>
    </row>
    <row r="71300" spans="12:14" x14ac:dyDescent="0.25">
      <c r="L71300" s="36"/>
      <c r="M71300" s="36"/>
      <c r="N71300" s="36"/>
    </row>
    <row r="71301" spans="12:14" x14ac:dyDescent="0.25">
      <c r="L71301" s="36"/>
      <c r="M71301" s="36"/>
      <c r="N71301" s="36"/>
    </row>
    <row r="71302" spans="12:14" x14ac:dyDescent="0.25">
      <c r="L71302" s="36"/>
      <c r="M71302" s="36"/>
      <c r="N71302" s="36"/>
    </row>
    <row r="71303" spans="12:14" x14ac:dyDescent="0.25">
      <c r="L71303" s="36"/>
      <c r="M71303" s="36"/>
      <c r="N71303" s="36"/>
    </row>
    <row r="71304" spans="12:14" x14ac:dyDescent="0.25">
      <c r="L71304" s="36"/>
      <c r="M71304" s="36"/>
      <c r="N71304" s="36"/>
    </row>
    <row r="71305" spans="12:14" x14ac:dyDescent="0.25">
      <c r="L71305" s="36"/>
      <c r="M71305" s="36"/>
      <c r="N71305" s="36"/>
    </row>
    <row r="71306" spans="12:14" x14ac:dyDescent="0.25">
      <c r="L71306" s="36"/>
      <c r="M71306" s="36"/>
      <c r="N71306" s="36"/>
    </row>
    <row r="71307" spans="12:14" x14ac:dyDescent="0.25">
      <c r="L71307" s="36"/>
      <c r="M71307" s="36"/>
      <c r="N71307" s="36"/>
    </row>
    <row r="71308" spans="12:14" x14ac:dyDescent="0.25">
      <c r="L71308" s="36"/>
      <c r="M71308" s="36"/>
      <c r="N71308" s="36"/>
    </row>
    <row r="71309" spans="12:14" x14ac:dyDescent="0.25">
      <c r="L71309" s="36"/>
      <c r="M71309" s="36"/>
      <c r="N71309" s="36"/>
    </row>
    <row r="71310" spans="12:14" x14ac:dyDescent="0.25">
      <c r="L71310" s="36"/>
      <c r="M71310" s="36"/>
      <c r="N71310" s="36"/>
    </row>
    <row r="71311" spans="12:14" x14ac:dyDescent="0.25">
      <c r="L71311" s="36"/>
      <c r="M71311" s="36"/>
      <c r="N71311" s="36"/>
    </row>
    <row r="71312" spans="12:14" x14ac:dyDescent="0.25">
      <c r="L71312" s="36"/>
      <c r="M71312" s="36"/>
      <c r="N71312" s="36"/>
    </row>
    <row r="71313" spans="12:14" x14ac:dyDescent="0.25">
      <c r="L71313" s="36"/>
      <c r="M71313" s="36"/>
      <c r="N71313" s="36"/>
    </row>
    <row r="71314" spans="12:14" x14ac:dyDescent="0.25">
      <c r="L71314" s="36"/>
      <c r="M71314" s="36"/>
      <c r="N71314" s="36"/>
    </row>
    <row r="71315" spans="12:14" x14ac:dyDescent="0.25">
      <c r="L71315" s="36"/>
      <c r="M71315" s="36"/>
      <c r="N71315" s="36"/>
    </row>
    <row r="71316" spans="12:14" x14ac:dyDescent="0.25">
      <c r="L71316" s="36"/>
      <c r="M71316" s="36"/>
      <c r="N71316" s="36"/>
    </row>
    <row r="71317" spans="12:14" x14ac:dyDescent="0.25">
      <c r="L71317" s="36"/>
      <c r="M71317" s="36"/>
      <c r="N71317" s="36"/>
    </row>
    <row r="71318" spans="12:14" x14ac:dyDescent="0.25">
      <c r="L71318" s="36"/>
      <c r="M71318" s="36"/>
      <c r="N71318" s="36"/>
    </row>
    <row r="71319" spans="12:14" x14ac:dyDescent="0.25">
      <c r="L71319" s="36"/>
      <c r="M71319" s="36"/>
      <c r="N71319" s="36"/>
    </row>
    <row r="71320" spans="12:14" x14ac:dyDescent="0.25">
      <c r="L71320" s="36"/>
      <c r="M71320" s="36"/>
      <c r="N71320" s="36"/>
    </row>
    <row r="71321" spans="12:14" x14ac:dyDescent="0.25">
      <c r="L71321" s="36"/>
      <c r="M71321" s="36"/>
      <c r="N71321" s="36"/>
    </row>
    <row r="71322" spans="12:14" x14ac:dyDescent="0.25">
      <c r="L71322" s="36"/>
      <c r="M71322" s="36"/>
      <c r="N71322" s="36"/>
    </row>
    <row r="71323" spans="12:14" x14ac:dyDescent="0.25">
      <c r="L71323" s="36"/>
      <c r="M71323" s="36"/>
      <c r="N71323" s="36"/>
    </row>
    <row r="71324" spans="12:14" x14ac:dyDescent="0.25">
      <c r="L71324" s="36"/>
      <c r="M71324" s="36"/>
      <c r="N71324" s="36"/>
    </row>
    <row r="71325" spans="12:14" x14ac:dyDescent="0.25">
      <c r="L71325" s="36"/>
      <c r="M71325" s="36"/>
      <c r="N71325" s="36"/>
    </row>
    <row r="71326" spans="12:14" x14ac:dyDescent="0.25">
      <c r="L71326" s="36"/>
      <c r="M71326" s="36"/>
      <c r="N71326" s="36"/>
    </row>
    <row r="71327" spans="12:14" x14ac:dyDescent="0.25">
      <c r="L71327" s="36"/>
      <c r="M71327" s="36"/>
      <c r="N71327" s="36"/>
    </row>
    <row r="71328" spans="12:14" x14ac:dyDescent="0.25">
      <c r="L71328" s="36"/>
      <c r="M71328" s="36"/>
      <c r="N71328" s="36"/>
    </row>
    <row r="71329" spans="12:14" x14ac:dyDescent="0.25">
      <c r="L71329" s="36"/>
      <c r="M71329" s="36"/>
      <c r="N71329" s="36"/>
    </row>
    <row r="71330" spans="12:14" x14ac:dyDescent="0.25">
      <c r="L71330" s="36"/>
      <c r="M71330" s="36"/>
      <c r="N71330" s="36"/>
    </row>
    <row r="71331" spans="12:14" x14ac:dyDescent="0.25">
      <c r="L71331" s="36"/>
      <c r="M71331" s="36"/>
      <c r="N71331" s="36"/>
    </row>
    <row r="71332" spans="12:14" x14ac:dyDescent="0.25">
      <c r="L71332" s="36"/>
      <c r="M71332" s="36"/>
      <c r="N71332" s="36"/>
    </row>
    <row r="71333" spans="12:14" x14ac:dyDescent="0.25">
      <c r="L71333" s="36"/>
      <c r="M71333" s="36"/>
      <c r="N71333" s="36"/>
    </row>
    <row r="71334" spans="12:14" x14ac:dyDescent="0.25">
      <c r="L71334" s="36"/>
      <c r="M71334" s="36"/>
      <c r="N71334" s="36"/>
    </row>
    <row r="71335" spans="12:14" x14ac:dyDescent="0.25">
      <c r="L71335" s="36"/>
      <c r="M71335" s="36"/>
      <c r="N71335" s="36"/>
    </row>
    <row r="71336" spans="12:14" x14ac:dyDescent="0.25">
      <c r="L71336" s="36"/>
      <c r="M71336" s="36"/>
      <c r="N71336" s="36"/>
    </row>
    <row r="71337" spans="12:14" x14ac:dyDescent="0.25">
      <c r="L71337" s="36"/>
      <c r="M71337" s="36"/>
      <c r="N71337" s="36"/>
    </row>
    <row r="71338" spans="12:14" x14ac:dyDescent="0.25">
      <c r="L71338" s="36"/>
      <c r="M71338" s="36"/>
      <c r="N71338" s="36"/>
    </row>
    <row r="71339" spans="12:14" x14ac:dyDescent="0.25">
      <c r="L71339" s="36"/>
      <c r="M71339" s="36"/>
      <c r="N71339" s="36"/>
    </row>
    <row r="71340" spans="12:14" x14ac:dyDescent="0.25">
      <c r="L71340" s="36"/>
      <c r="M71340" s="36"/>
      <c r="N71340" s="36"/>
    </row>
    <row r="71341" spans="12:14" x14ac:dyDescent="0.25">
      <c r="L71341" s="36"/>
      <c r="M71341" s="36"/>
      <c r="N71341" s="36"/>
    </row>
    <row r="71342" spans="12:14" x14ac:dyDescent="0.25">
      <c r="L71342" s="36"/>
      <c r="M71342" s="36"/>
      <c r="N71342" s="36"/>
    </row>
    <row r="71343" spans="12:14" x14ac:dyDescent="0.25">
      <c r="L71343" s="36"/>
      <c r="M71343" s="36"/>
      <c r="N71343" s="36"/>
    </row>
    <row r="71344" spans="12:14" x14ac:dyDescent="0.25">
      <c r="L71344" s="36"/>
      <c r="M71344" s="36"/>
      <c r="N71344" s="36"/>
    </row>
    <row r="71345" spans="12:14" x14ac:dyDescent="0.25">
      <c r="L71345" s="36"/>
      <c r="M71345" s="36"/>
      <c r="N71345" s="36"/>
    </row>
    <row r="71346" spans="12:14" x14ac:dyDescent="0.25">
      <c r="L71346" s="36"/>
      <c r="M71346" s="36"/>
      <c r="N71346" s="36"/>
    </row>
    <row r="71347" spans="12:14" x14ac:dyDescent="0.25">
      <c r="L71347" s="36"/>
      <c r="M71347" s="36"/>
      <c r="N71347" s="36"/>
    </row>
    <row r="71348" spans="12:14" x14ac:dyDescent="0.25">
      <c r="L71348" s="36"/>
      <c r="M71348" s="36"/>
      <c r="N71348" s="36"/>
    </row>
    <row r="71349" spans="12:14" x14ac:dyDescent="0.25">
      <c r="L71349" s="36"/>
      <c r="M71349" s="36"/>
      <c r="N71349" s="36"/>
    </row>
    <row r="71350" spans="12:14" x14ac:dyDescent="0.25">
      <c r="L71350" s="36"/>
      <c r="M71350" s="36"/>
      <c r="N71350" s="36"/>
    </row>
    <row r="71351" spans="12:14" x14ac:dyDescent="0.25">
      <c r="L71351" s="36"/>
      <c r="M71351" s="36"/>
      <c r="N71351" s="36"/>
    </row>
    <row r="71352" spans="12:14" x14ac:dyDescent="0.25">
      <c r="L71352" s="36"/>
      <c r="M71352" s="36"/>
      <c r="N71352" s="36"/>
    </row>
    <row r="71353" spans="12:14" x14ac:dyDescent="0.25">
      <c r="L71353" s="36"/>
      <c r="M71353" s="36"/>
      <c r="N71353" s="36"/>
    </row>
    <row r="71354" spans="12:14" x14ac:dyDescent="0.25">
      <c r="L71354" s="36"/>
      <c r="M71354" s="36"/>
      <c r="N71354" s="36"/>
    </row>
    <row r="71355" spans="12:14" x14ac:dyDescent="0.25">
      <c r="L71355" s="36"/>
      <c r="M71355" s="36"/>
      <c r="N71355" s="36"/>
    </row>
    <row r="71356" spans="12:14" x14ac:dyDescent="0.25">
      <c r="L71356" s="36"/>
      <c r="M71356" s="36"/>
      <c r="N71356" s="36"/>
    </row>
    <row r="71357" spans="12:14" x14ac:dyDescent="0.25">
      <c r="L71357" s="36"/>
      <c r="M71357" s="36"/>
      <c r="N71357" s="36"/>
    </row>
    <row r="71358" spans="12:14" x14ac:dyDescent="0.25">
      <c r="L71358" s="36"/>
      <c r="M71358" s="36"/>
      <c r="N71358" s="36"/>
    </row>
    <row r="71359" spans="12:14" x14ac:dyDescent="0.25">
      <c r="L71359" s="36"/>
      <c r="M71359" s="36"/>
      <c r="N71359" s="36"/>
    </row>
    <row r="71360" spans="12:14" x14ac:dyDescent="0.25">
      <c r="L71360" s="36"/>
      <c r="M71360" s="36"/>
      <c r="N71360" s="36"/>
    </row>
    <row r="71361" spans="12:14" x14ac:dyDescent="0.25">
      <c r="L71361" s="36"/>
      <c r="M71361" s="36"/>
      <c r="N71361" s="36"/>
    </row>
    <row r="71362" spans="12:14" x14ac:dyDescent="0.25">
      <c r="L71362" s="36"/>
      <c r="M71362" s="36"/>
      <c r="N71362" s="36"/>
    </row>
    <row r="71363" spans="12:14" x14ac:dyDescent="0.25">
      <c r="L71363" s="36"/>
      <c r="M71363" s="36"/>
      <c r="N71363" s="36"/>
    </row>
    <row r="71364" spans="12:14" x14ac:dyDescent="0.25">
      <c r="L71364" s="36"/>
      <c r="M71364" s="36"/>
      <c r="N71364" s="36"/>
    </row>
    <row r="71365" spans="12:14" x14ac:dyDescent="0.25">
      <c r="L71365" s="36"/>
      <c r="M71365" s="36"/>
      <c r="N71365" s="36"/>
    </row>
    <row r="71366" spans="12:14" x14ac:dyDescent="0.25">
      <c r="L71366" s="36"/>
      <c r="M71366" s="36"/>
      <c r="N71366" s="36"/>
    </row>
    <row r="71367" spans="12:14" x14ac:dyDescent="0.25">
      <c r="L71367" s="36"/>
      <c r="M71367" s="36"/>
      <c r="N71367" s="36"/>
    </row>
    <row r="71368" spans="12:14" x14ac:dyDescent="0.25">
      <c r="L71368" s="36"/>
      <c r="M71368" s="36"/>
      <c r="N71368" s="36"/>
    </row>
    <row r="71369" spans="12:14" x14ac:dyDescent="0.25">
      <c r="L71369" s="36"/>
      <c r="M71369" s="36"/>
      <c r="N71369" s="36"/>
    </row>
    <row r="71370" spans="12:14" x14ac:dyDescent="0.25">
      <c r="L71370" s="36"/>
      <c r="M71370" s="36"/>
      <c r="N71370" s="36"/>
    </row>
    <row r="71371" spans="12:14" x14ac:dyDescent="0.25">
      <c r="L71371" s="36"/>
      <c r="M71371" s="36"/>
      <c r="N71371" s="36"/>
    </row>
    <row r="71372" spans="12:14" x14ac:dyDescent="0.25">
      <c r="L71372" s="36"/>
      <c r="M71372" s="36"/>
      <c r="N71372" s="36"/>
    </row>
    <row r="71373" spans="12:14" x14ac:dyDescent="0.25">
      <c r="L71373" s="36"/>
      <c r="M71373" s="36"/>
      <c r="N71373" s="36"/>
    </row>
    <row r="71374" spans="12:14" x14ac:dyDescent="0.25">
      <c r="L71374" s="36"/>
      <c r="M71374" s="36"/>
      <c r="N71374" s="36"/>
    </row>
    <row r="71375" spans="12:14" x14ac:dyDescent="0.25">
      <c r="L71375" s="36"/>
      <c r="M71375" s="36"/>
      <c r="N71375" s="36"/>
    </row>
    <row r="71376" spans="12:14" x14ac:dyDescent="0.25">
      <c r="L71376" s="36"/>
      <c r="M71376" s="36"/>
      <c r="N71376" s="36"/>
    </row>
    <row r="71377" spans="12:14" x14ac:dyDescent="0.25">
      <c r="L71377" s="36"/>
      <c r="M71377" s="36"/>
      <c r="N71377" s="36"/>
    </row>
    <row r="71378" spans="12:14" x14ac:dyDescent="0.25">
      <c r="L71378" s="36"/>
      <c r="M71378" s="36"/>
      <c r="N71378" s="36"/>
    </row>
    <row r="71379" spans="12:14" x14ac:dyDescent="0.25">
      <c r="L71379" s="36"/>
      <c r="M71379" s="36"/>
      <c r="N71379" s="36"/>
    </row>
    <row r="71380" spans="12:14" x14ac:dyDescent="0.25">
      <c r="L71380" s="36"/>
      <c r="M71380" s="36"/>
      <c r="N71380" s="36"/>
    </row>
    <row r="71381" spans="12:14" x14ac:dyDescent="0.25">
      <c r="L71381" s="36"/>
      <c r="M71381" s="36"/>
      <c r="N71381" s="36"/>
    </row>
    <row r="71382" spans="12:14" x14ac:dyDescent="0.25">
      <c r="L71382" s="36"/>
      <c r="M71382" s="36"/>
      <c r="N71382" s="36"/>
    </row>
    <row r="71383" spans="12:14" x14ac:dyDescent="0.25">
      <c r="L71383" s="36"/>
      <c r="M71383" s="36"/>
      <c r="N71383" s="36"/>
    </row>
    <row r="71384" spans="12:14" x14ac:dyDescent="0.25">
      <c r="L71384" s="36"/>
      <c r="M71384" s="36"/>
      <c r="N71384" s="36"/>
    </row>
    <row r="71385" spans="12:14" x14ac:dyDescent="0.25">
      <c r="L71385" s="36"/>
      <c r="M71385" s="36"/>
      <c r="N71385" s="36"/>
    </row>
    <row r="71386" spans="12:14" x14ac:dyDescent="0.25">
      <c r="L71386" s="36"/>
      <c r="M71386" s="36"/>
      <c r="N71386" s="36"/>
    </row>
    <row r="71387" spans="12:14" x14ac:dyDescent="0.25">
      <c r="L71387" s="36"/>
      <c r="M71387" s="36"/>
      <c r="N71387" s="36"/>
    </row>
    <row r="71388" spans="12:14" x14ac:dyDescent="0.25">
      <c r="L71388" s="36"/>
      <c r="M71388" s="36"/>
      <c r="N71388" s="36"/>
    </row>
    <row r="71389" spans="12:14" x14ac:dyDescent="0.25">
      <c r="L71389" s="36"/>
      <c r="M71389" s="36"/>
      <c r="N71389" s="36"/>
    </row>
    <row r="71390" spans="12:14" x14ac:dyDescent="0.25">
      <c r="L71390" s="36"/>
      <c r="M71390" s="36"/>
      <c r="N71390" s="36"/>
    </row>
    <row r="71391" spans="12:14" x14ac:dyDescent="0.25">
      <c r="L71391" s="36"/>
      <c r="M71391" s="36"/>
      <c r="N71391" s="36"/>
    </row>
    <row r="71392" spans="12:14" x14ac:dyDescent="0.25">
      <c r="L71392" s="36"/>
      <c r="M71392" s="36"/>
      <c r="N71392" s="36"/>
    </row>
    <row r="71393" spans="12:14" x14ac:dyDescent="0.25">
      <c r="L71393" s="36"/>
      <c r="M71393" s="36"/>
      <c r="N71393" s="36"/>
    </row>
    <row r="71394" spans="12:14" x14ac:dyDescent="0.25">
      <c r="L71394" s="36"/>
      <c r="M71394" s="36"/>
      <c r="N71394" s="36"/>
    </row>
    <row r="71395" spans="12:14" x14ac:dyDescent="0.25">
      <c r="L71395" s="36"/>
      <c r="M71395" s="36"/>
      <c r="N71395" s="36"/>
    </row>
    <row r="71396" spans="12:14" x14ac:dyDescent="0.25">
      <c r="L71396" s="36"/>
      <c r="M71396" s="36"/>
      <c r="N71396" s="36"/>
    </row>
    <row r="71397" spans="12:14" x14ac:dyDescent="0.25">
      <c r="L71397" s="36"/>
      <c r="M71397" s="36"/>
      <c r="N71397" s="36"/>
    </row>
    <row r="71398" spans="12:14" x14ac:dyDescent="0.25">
      <c r="L71398" s="36"/>
      <c r="M71398" s="36"/>
      <c r="N71398" s="36"/>
    </row>
    <row r="71399" spans="12:14" x14ac:dyDescent="0.25">
      <c r="L71399" s="36"/>
      <c r="M71399" s="36"/>
      <c r="N71399" s="36"/>
    </row>
    <row r="71400" spans="12:14" x14ac:dyDescent="0.25">
      <c r="L71400" s="36"/>
      <c r="M71400" s="36"/>
      <c r="N71400" s="36"/>
    </row>
    <row r="71401" spans="12:14" x14ac:dyDescent="0.25">
      <c r="L71401" s="36"/>
      <c r="M71401" s="36"/>
      <c r="N71401" s="36"/>
    </row>
    <row r="71402" spans="12:14" x14ac:dyDescent="0.25">
      <c r="L71402" s="36"/>
      <c r="M71402" s="36"/>
      <c r="N71402" s="36"/>
    </row>
    <row r="71403" spans="12:14" x14ac:dyDescent="0.25">
      <c r="L71403" s="36"/>
      <c r="M71403" s="36"/>
      <c r="N71403" s="36"/>
    </row>
    <row r="71404" spans="12:14" x14ac:dyDescent="0.25">
      <c r="L71404" s="36"/>
      <c r="M71404" s="36"/>
      <c r="N71404" s="36"/>
    </row>
    <row r="71405" spans="12:14" x14ac:dyDescent="0.25">
      <c r="L71405" s="36"/>
      <c r="M71405" s="36"/>
      <c r="N71405" s="36"/>
    </row>
    <row r="71406" spans="12:14" x14ac:dyDescent="0.25">
      <c r="L71406" s="36"/>
      <c r="M71406" s="36"/>
      <c r="N71406" s="36"/>
    </row>
    <row r="71407" spans="12:14" x14ac:dyDescent="0.25">
      <c r="L71407" s="36"/>
      <c r="M71407" s="36"/>
      <c r="N71407" s="36"/>
    </row>
    <row r="71408" spans="12:14" x14ac:dyDescent="0.25">
      <c r="L71408" s="36"/>
      <c r="M71408" s="36"/>
      <c r="N71408" s="36"/>
    </row>
    <row r="71409" spans="12:14" x14ac:dyDescent="0.25">
      <c r="L71409" s="36"/>
      <c r="M71409" s="36"/>
      <c r="N71409" s="36"/>
    </row>
    <row r="71410" spans="12:14" x14ac:dyDescent="0.25">
      <c r="L71410" s="36"/>
      <c r="M71410" s="36"/>
      <c r="N71410" s="36"/>
    </row>
    <row r="71411" spans="12:14" x14ac:dyDescent="0.25">
      <c r="L71411" s="36"/>
      <c r="M71411" s="36"/>
      <c r="N71411" s="36"/>
    </row>
    <row r="71412" spans="12:14" x14ac:dyDescent="0.25">
      <c r="L71412" s="36"/>
      <c r="M71412" s="36"/>
      <c r="N71412" s="36"/>
    </row>
    <row r="71413" spans="12:14" x14ac:dyDescent="0.25">
      <c r="L71413" s="36"/>
      <c r="M71413" s="36"/>
      <c r="N71413" s="36"/>
    </row>
    <row r="71414" spans="12:14" x14ac:dyDescent="0.25">
      <c r="L71414" s="36"/>
      <c r="M71414" s="36"/>
      <c r="N71414" s="36"/>
    </row>
    <row r="71415" spans="12:14" x14ac:dyDescent="0.25">
      <c r="L71415" s="36"/>
      <c r="M71415" s="36"/>
      <c r="N71415" s="36"/>
    </row>
    <row r="71416" spans="12:14" x14ac:dyDescent="0.25">
      <c r="L71416" s="36"/>
      <c r="M71416" s="36"/>
      <c r="N71416" s="36"/>
    </row>
    <row r="71417" spans="12:14" x14ac:dyDescent="0.25">
      <c r="L71417" s="36"/>
      <c r="M71417" s="36"/>
      <c r="N71417" s="36"/>
    </row>
    <row r="71418" spans="12:14" x14ac:dyDescent="0.25">
      <c r="L71418" s="36"/>
      <c r="M71418" s="36"/>
      <c r="N71418" s="36"/>
    </row>
    <row r="71419" spans="12:14" x14ac:dyDescent="0.25">
      <c r="L71419" s="36"/>
      <c r="M71419" s="36"/>
      <c r="N71419" s="36"/>
    </row>
    <row r="71420" spans="12:14" x14ac:dyDescent="0.25">
      <c r="L71420" s="36"/>
      <c r="M71420" s="36"/>
      <c r="N71420" s="36"/>
    </row>
    <row r="71421" spans="12:14" x14ac:dyDescent="0.25">
      <c r="L71421" s="36"/>
      <c r="M71421" s="36"/>
      <c r="N71421" s="36"/>
    </row>
    <row r="71422" spans="12:14" x14ac:dyDescent="0.25">
      <c r="L71422" s="36"/>
      <c r="M71422" s="36"/>
      <c r="N71422" s="36"/>
    </row>
    <row r="71423" spans="12:14" x14ac:dyDescent="0.25">
      <c r="L71423" s="36"/>
      <c r="M71423" s="36"/>
      <c r="N71423" s="36"/>
    </row>
    <row r="71424" spans="12:14" x14ac:dyDescent="0.25">
      <c r="L71424" s="36"/>
      <c r="M71424" s="36"/>
      <c r="N71424" s="36"/>
    </row>
    <row r="71425" spans="12:14" x14ac:dyDescent="0.25">
      <c r="L71425" s="36"/>
      <c r="M71425" s="36"/>
      <c r="N71425" s="36"/>
    </row>
    <row r="71426" spans="12:14" x14ac:dyDescent="0.25">
      <c r="L71426" s="36"/>
      <c r="M71426" s="36"/>
      <c r="N71426" s="36"/>
    </row>
    <row r="71427" spans="12:14" x14ac:dyDescent="0.25">
      <c r="L71427" s="36"/>
      <c r="M71427" s="36"/>
      <c r="N71427" s="36"/>
    </row>
    <row r="71428" spans="12:14" x14ac:dyDescent="0.25">
      <c r="L71428" s="36"/>
      <c r="M71428" s="36"/>
      <c r="N71428" s="36"/>
    </row>
    <row r="71429" spans="12:14" x14ac:dyDescent="0.25">
      <c r="L71429" s="36"/>
      <c r="M71429" s="36"/>
      <c r="N71429" s="36"/>
    </row>
    <row r="71430" spans="12:14" x14ac:dyDescent="0.25">
      <c r="L71430" s="36"/>
      <c r="M71430" s="36"/>
      <c r="N71430" s="36"/>
    </row>
    <row r="71431" spans="12:14" x14ac:dyDescent="0.25">
      <c r="L71431" s="36"/>
      <c r="M71431" s="36"/>
      <c r="N71431" s="36"/>
    </row>
    <row r="71432" spans="12:14" x14ac:dyDescent="0.25">
      <c r="L71432" s="36"/>
      <c r="M71432" s="36"/>
      <c r="N71432" s="36"/>
    </row>
    <row r="71433" spans="12:14" x14ac:dyDescent="0.25">
      <c r="L71433" s="36"/>
      <c r="M71433" s="36"/>
      <c r="N71433" s="36"/>
    </row>
    <row r="71434" spans="12:14" x14ac:dyDescent="0.25">
      <c r="L71434" s="36"/>
      <c r="M71434" s="36"/>
      <c r="N71434" s="36"/>
    </row>
    <row r="71435" spans="12:14" x14ac:dyDescent="0.25">
      <c r="L71435" s="36"/>
      <c r="M71435" s="36"/>
      <c r="N71435" s="36"/>
    </row>
    <row r="71436" spans="12:14" x14ac:dyDescent="0.25">
      <c r="L71436" s="36"/>
      <c r="M71436" s="36"/>
      <c r="N71436" s="36"/>
    </row>
    <row r="71437" spans="12:14" x14ac:dyDescent="0.25">
      <c r="L71437" s="36"/>
      <c r="M71437" s="36"/>
      <c r="N71437" s="36"/>
    </row>
    <row r="71438" spans="12:14" x14ac:dyDescent="0.25">
      <c r="L71438" s="36"/>
      <c r="M71438" s="36"/>
      <c r="N71438" s="36"/>
    </row>
    <row r="71439" spans="12:14" x14ac:dyDescent="0.25">
      <c r="L71439" s="36"/>
      <c r="M71439" s="36"/>
      <c r="N71439" s="36"/>
    </row>
    <row r="71440" spans="12:14" x14ac:dyDescent="0.25">
      <c r="L71440" s="36"/>
      <c r="M71440" s="36"/>
      <c r="N71440" s="36"/>
    </row>
    <row r="71441" spans="12:14" x14ac:dyDescent="0.25">
      <c r="L71441" s="36"/>
      <c r="M71441" s="36"/>
      <c r="N71441" s="36"/>
    </row>
    <row r="71442" spans="12:14" x14ac:dyDescent="0.25">
      <c r="L71442" s="36"/>
      <c r="M71442" s="36"/>
      <c r="N71442" s="36"/>
    </row>
    <row r="71443" spans="12:14" x14ac:dyDescent="0.25">
      <c r="L71443" s="36"/>
      <c r="M71443" s="36"/>
      <c r="N71443" s="36"/>
    </row>
    <row r="71444" spans="12:14" x14ac:dyDescent="0.25">
      <c r="L71444" s="36"/>
      <c r="M71444" s="36"/>
      <c r="N71444" s="36"/>
    </row>
    <row r="71445" spans="12:14" x14ac:dyDescent="0.25">
      <c r="L71445" s="36"/>
      <c r="M71445" s="36"/>
      <c r="N71445" s="36"/>
    </row>
    <row r="71446" spans="12:14" x14ac:dyDescent="0.25">
      <c r="L71446" s="36"/>
      <c r="M71446" s="36"/>
      <c r="N71446" s="36"/>
    </row>
    <row r="71447" spans="12:14" x14ac:dyDescent="0.25">
      <c r="L71447" s="36"/>
      <c r="M71447" s="36"/>
      <c r="N71447" s="36"/>
    </row>
    <row r="71448" spans="12:14" x14ac:dyDescent="0.25">
      <c r="L71448" s="36"/>
      <c r="M71448" s="36"/>
      <c r="N71448" s="36"/>
    </row>
    <row r="71449" spans="12:14" x14ac:dyDescent="0.25">
      <c r="L71449" s="36"/>
      <c r="M71449" s="36"/>
      <c r="N71449" s="36"/>
    </row>
    <row r="71450" spans="12:14" x14ac:dyDescent="0.25">
      <c r="L71450" s="36"/>
      <c r="M71450" s="36"/>
      <c r="N71450" s="36"/>
    </row>
    <row r="71451" spans="12:14" x14ac:dyDescent="0.25">
      <c r="L71451" s="36"/>
      <c r="M71451" s="36"/>
      <c r="N71451" s="36"/>
    </row>
    <row r="71452" spans="12:14" x14ac:dyDescent="0.25">
      <c r="L71452" s="36"/>
      <c r="M71452" s="36"/>
      <c r="N71452" s="36"/>
    </row>
    <row r="71453" spans="12:14" x14ac:dyDescent="0.25">
      <c r="L71453" s="36"/>
      <c r="M71453" s="36"/>
      <c r="N71453" s="36"/>
    </row>
    <row r="71454" spans="12:14" x14ac:dyDescent="0.25">
      <c r="L71454" s="36"/>
      <c r="M71454" s="36"/>
      <c r="N71454" s="36"/>
    </row>
    <row r="71455" spans="12:14" x14ac:dyDescent="0.25">
      <c r="L71455" s="36"/>
      <c r="M71455" s="36"/>
      <c r="N71455" s="36"/>
    </row>
    <row r="71456" spans="12:14" x14ac:dyDescent="0.25">
      <c r="L71456" s="36"/>
      <c r="M71456" s="36"/>
      <c r="N71456" s="36"/>
    </row>
    <row r="71457" spans="12:14" x14ac:dyDescent="0.25">
      <c r="L71457" s="36"/>
      <c r="M71457" s="36"/>
      <c r="N71457" s="36"/>
    </row>
    <row r="71458" spans="12:14" x14ac:dyDescent="0.25">
      <c r="L71458" s="36"/>
      <c r="M71458" s="36"/>
      <c r="N71458" s="36"/>
    </row>
    <row r="71459" spans="12:14" x14ac:dyDescent="0.25">
      <c r="L71459" s="36"/>
      <c r="M71459" s="36"/>
      <c r="N71459" s="36"/>
    </row>
    <row r="71460" spans="12:14" x14ac:dyDescent="0.25">
      <c r="L71460" s="36"/>
      <c r="M71460" s="36"/>
      <c r="N71460" s="36"/>
    </row>
    <row r="71461" spans="12:14" x14ac:dyDescent="0.25">
      <c r="L71461" s="36"/>
      <c r="M71461" s="36"/>
      <c r="N71461" s="36"/>
    </row>
    <row r="71462" spans="12:14" x14ac:dyDescent="0.25">
      <c r="L71462" s="36"/>
      <c r="M71462" s="36"/>
      <c r="N71462" s="36"/>
    </row>
    <row r="71463" spans="12:14" x14ac:dyDescent="0.25">
      <c r="L71463" s="36"/>
      <c r="M71463" s="36"/>
      <c r="N71463" s="36"/>
    </row>
    <row r="71464" spans="12:14" x14ac:dyDescent="0.25">
      <c r="L71464" s="36"/>
      <c r="M71464" s="36"/>
      <c r="N71464" s="36"/>
    </row>
    <row r="71465" spans="12:14" x14ac:dyDescent="0.25">
      <c r="L71465" s="36"/>
      <c r="M71465" s="36"/>
      <c r="N71465" s="36"/>
    </row>
    <row r="71466" spans="12:14" x14ac:dyDescent="0.25">
      <c r="L71466" s="36"/>
      <c r="M71466" s="36"/>
      <c r="N71466" s="36"/>
    </row>
    <row r="71467" spans="12:14" x14ac:dyDescent="0.25">
      <c r="L71467" s="36"/>
      <c r="M71467" s="36"/>
      <c r="N71467" s="36"/>
    </row>
    <row r="71468" spans="12:14" x14ac:dyDescent="0.25">
      <c r="L71468" s="36"/>
      <c r="M71468" s="36"/>
      <c r="N71468" s="36"/>
    </row>
    <row r="71469" spans="12:14" x14ac:dyDescent="0.25">
      <c r="L71469" s="36"/>
      <c r="M71469" s="36"/>
      <c r="N71469" s="36"/>
    </row>
    <row r="71470" spans="12:14" x14ac:dyDescent="0.25">
      <c r="L71470" s="36"/>
      <c r="M71470" s="36"/>
      <c r="N71470" s="36"/>
    </row>
    <row r="71471" spans="12:14" x14ac:dyDescent="0.25">
      <c r="L71471" s="36"/>
      <c r="M71471" s="36"/>
      <c r="N71471" s="36"/>
    </row>
    <row r="71472" spans="12:14" x14ac:dyDescent="0.25">
      <c r="L71472" s="36"/>
      <c r="M71472" s="36"/>
      <c r="N71472" s="36"/>
    </row>
    <row r="71473" spans="12:14" x14ac:dyDescent="0.25">
      <c r="L71473" s="36"/>
      <c r="M71473" s="36"/>
      <c r="N71473" s="36"/>
    </row>
    <row r="71474" spans="12:14" x14ac:dyDescent="0.25">
      <c r="L71474" s="36"/>
      <c r="M71474" s="36"/>
      <c r="N71474" s="36"/>
    </row>
    <row r="71475" spans="12:14" x14ac:dyDescent="0.25">
      <c r="L71475" s="36"/>
      <c r="M71475" s="36"/>
      <c r="N71475" s="36"/>
    </row>
    <row r="71476" spans="12:14" x14ac:dyDescent="0.25">
      <c r="L71476" s="36"/>
      <c r="M71476" s="36"/>
      <c r="N71476" s="36"/>
    </row>
    <row r="71477" spans="12:14" x14ac:dyDescent="0.25">
      <c r="L71477" s="36"/>
      <c r="M71477" s="36"/>
      <c r="N71477" s="36"/>
    </row>
    <row r="71478" spans="12:14" x14ac:dyDescent="0.25">
      <c r="L71478" s="36"/>
      <c r="M71478" s="36"/>
      <c r="N71478" s="36"/>
    </row>
    <row r="71479" spans="12:14" x14ac:dyDescent="0.25">
      <c r="L71479" s="36"/>
      <c r="M71479" s="36"/>
      <c r="N71479" s="36"/>
    </row>
    <row r="71480" spans="12:14" x14ac:dyDescent="0.25">
      <c r="L71480" s="36"/>
      <c r="M71480" s="36"/>
      <c r="N71480" s="36"/>
    </row>
    <row r="71481" spans="12:14" x14ac:dyDescent="0.25">
      <c r="L71481" s="36"/>
      <c r="M71481" s="36"/>
      <c r="N71481" s="36"/>
    </row>
    <row r="71482" spans="12:14" x14ac:dyDescent="0.25">
      <c r="L71482" s="36"/>
      <c r="M71482" s="36"/>
      <c r="N71482" s="36"/>
    </row>
    <row r="71483" spans="12:14" x14ac:dyDescent="0.25">
      <c r="L71483" s="36"/>
      <c r="M71483" s="36"/>
      <c r="N71483" s="36"/>
    </row>
    <row r="71484" spans="12:14" x14ac:dyDescent="0.25">
      <c r="L71484" s="36"/>
      <c r="M71484" s="36"/>
      <c r="N71484" s="36"/>
    </row>
    <row r="71485" spans="12:14" x14ac:dyDescent="0.25">
      <c r="L71485" s="36"/>
      <c r="M71485" s="36"/>
      <c r="N71485" s="36"/>
    </row>
    <row r="71486" spans="12:14" x14ac:dyDescent="0.25">
      <c r="L71486" s="36"/>
      <c r="M71486" s="36"/>
      <c r="N71486" s="36"/>
    </row>
    <row r="71487" spans="12:14" x14ac:dyDescent="0.25">
      <c r="L71487" s="36"/>
      <c r="M71487" s="36"/>
      <c r="N71487" s="36"/>
    </row>
    <row r="71488" spans="12:14" x14ac:dyDescent="0.25">
      <c r="L71488" s="36"/>
      <c r="M71488" s="36"/>
      <c r="N71488" s="36"/>
    </row>
    <row r="71489" spans="12:14" x14ac:dyDescent="0.25">
      <c r="L71489" s="36"/>
      <c r="M71489" s="36"/>
      <c r="N71489" s="36"/>
    </row>
    <row r="71490" spans="12:14" x14ac:dyDescent="0.25">
      <c r="L71490" s="36"/>
      <c r="M71490" s="36"/>
      <c r="N71490" s="36"/>
    </row>
    <row r="71491" spans="12:14" x14ac:dyDescent="0.25">
      <c r="L71491" s="36"/>
      <c r="M71491" s="36"/>
      <c r="N71491" s="36"/>
    </row>
    <row r="71492" spans="12:14" x14ac:dyDescent="0.25">
      <c r="L71492" s="36"/>
      <c r="M71492" s="36"/>
      <c r="N71492" s="36"/>
    </row>
    <row r="71493" spans="12:14" x14ac:dyDescent="0.25">
      <c r="L71493" s="36"/>
      <c r="M71493" s="36"/>
      <c r="N71493" s="36"/>
    </row>
    <row r="71494" spans="12:14" x14ac:dyDescent="0.25">
      <c r="L71494" s="36"/>
      <c r="M71494" s="36"/>
      <c r="N71494" s="36"/>
    </row>
    <row r="71495" spans="12:14" x14ac:dyDescent="0.25">
      <c r="L71495" s="36"/>
      <c r="M71495" s="36"/>
      <c r="N71495" s="36"/>
    </row>
    <row r="71496" spans="12:14" x14ac:dyDescent="0.25">
      <c r="L71496" s="36"/>
      <c r="M71496" s="36"/>
      <c r="N71496" s="36"/>
    </row>
    <row r="71497" spans="12:14" x14ac:dyDescent="0.25">
      <c r="L71497" s="36"/>
      <c r="M71497" s="36"/>
      <c r="N71497" s="36"/>
    </row>
    <row r="71498" spans="12:14" x14ac:dyDescent="0.25">
      <c r="L71498" s="36"/>
      <c r="M71498" s="36"/>
      <c r="N71498" s="36"/>
    </row>
    <row r="71499" spans="12:14" x14ac:dyDescent="0.25">
      <c r="L71499" s="36"/>
      <c r="M71499" s="36"/>
      <c r="N71499" s="36"/>
    </row>
    <row r="71500" spans="12:14" x14ac:dyDescent="0.25">
      <c r="L71500" s="36"/>
      <c r="M71500" s="36"/>
      <c r="N71500" s="36"/>
    </row>
    <row r="71501" spans="12:14" x14ac:dyDescent="0.25">
      <c r="L71501" s="36"/>
      <c r="M71501" s="36"/>
      <c r="N71501" s="36"/>
    </row>
    <row r="71502" spans="12:14" x14ac:dyDescent="0.25">
      <c r="L71502" s="36"/>
      <c r="M71502" s="36"/>
      <c r="N71502" s="36"/>
    </row>
    <row r="71503" spans="12:14" x14ac:dyDescent="0.25">
      <c r="L71503" s="36"/>
      <c r="M71503" s="36"/>
      <c r="N71503" s="36"/>
    </row>
    <row r="71504" spans="12:14" x14ac:dyDescent="0.25">
      <c r="L71504" s="36"/>
      <c r="M71504" s="36"/>
      <c r="N71504" s="36"/>
    </row>
    <row r="71505" spans="12:14" x14ac:dyDescent="0.25">
      <c r="L71505" s="36"/>
      <c r="M71505" s="36"/>
      <c r="N71505" s="36"/>
    </row>
    <row r="71506" spans="12:14" x14ac:dyDescent="0.25">
      <c r="L71506" s="36"/>
      <c r="M71506" s="36"/>
      <c r="N71506" s="36"/>
    </row>
    <row r="71507" spans="12:14" x14ac:dyDescent="0.25">
      <c r="L71507" s="36"/>
      <c r="M71507" s="36"/>
      <c r="N71507" s="36"/>
    </row>
    <row r="71508" spans="12:14" x14ac:dyDescent="0.25">
      <c r="L71508" s="36"/>
      <c r="M71508" s="36"/>
      <c r="N71508" s="36"/>
    </row>
    <row r="71509" spans="12:14" x14ac:dyDescent="0.25">
      <c r="L71509" s="36"/>
      <c r="M71509" s="36"/>
      <c r="N71509" s="36"/>
    </row>
    <row r="71510" spans="12:14" x14ac:dyDescent="0.25">
      <c r="L71510" s="36"/>
      <c r="M71510" s="36"/>
      <c r="N71510" s="36"/>
    </row>
    <row r="71511" spans="12:14" x14ac:dyDescent="0.25">
      <c r="L71511" s="36"/>
      <c r="M71511" s="36"/>
      <c r="N71511" s="36"/>
    </row>
    <row r="71512" spans="12:14" x14ac:dyDescent="0.25">
      <c r="L71512" s="36"/>
      <c r="M71512" s="36"/>
      <c r="N71512" s="36"/>
    </row>
    <row r="71513" spans="12:14" x14ac:dyDescent="0.25">
      <c r="L71513" s="36"/>
      <c r="M71513" s="36"/>
      <c r="N71513" s="36"/>
    </row>
    <row r="71514" spans="12:14" x14ac:dyDescent="0.25">
      <c r="L71514" s="36"/>
      <c r="M71514" s="36"/>
      <c r="N71514" s="36"/>
    </row>
    <row r="71515" spans="12:14" x14ac:dyDescent="0.25">
      <c r="L71515" s="36"/>
      <c r="M71515" s="36"/>
      <c r="N71515" s="36"/>
    </row>
    <row r="71516" spans="12:14" x14ac:dyDescent="0.25">
      <c r="L71516" s="36"/>
      <c r="M71516" s="36"/>
      <c r="N71516" s="36"/>
    </row>
    <row r="71517" spans="12:14" x14ac:dyDescent="0.25">
      <c r="L71517" s="36"/>
      <c r="M71517" s="36"/>
      <c r="N71517" s="36"/>
    </row>
    <row r="71518" spans="12:14" x14ac:dyDescent="0.25">
      <c r="L71518" s="36"/>
      <c r="M71518" s="36"/>
      <c r="N71518" s="36"/>
    </row>
    <row r="71519" spans="12:14" x14ac:dyDescent="0.25">
      <c r="L71519" s="36"/>
      <c r="M71519" s="36"/>
      <c r="N71519" s="36"/>
    </row>
    <row r="71520" spans="12:14" x14ac:dyDescent="0.25">
      <c r="L71520" s="36"/>
      <c r="M71520" s="36"/>
      <c r="N71520" s="36"/>
    </row>
    <row r="71521" spans="12:14" x14ac:dyDescent="0.25">
      <c r="L71521" s="36"/>
      <c r="M71521" s="36"/>
      <c r="N71521" s="36"/>
    </row>
    <row r="71522" spans="12:14" x14ac:dyDescent="0.25">
      <c r="L71522" s="36"/>
      <c r="M71522" s="36"/>
      <c r="N71522" s="36"/>
    </row>
    <row r="71523" spans="12:14" x14ac:dyDescent="0.25">
      <c r="L71523" s="36"/>
      <c r="M71523" s="36"/>
      <c r="N71523" s="36"/>
    </row>
    <row r="71524" spans="12:14" x14ac:dyDescent="0.25">
      <c r="L71524" s="36"/>
      <c r="M71524" s="36"/>
      <c r="N71524" s="36"/>
    </row>
    <row r="71525" spans="12:14" x14ac:dyDescent="0.25">
      <c r="L71525" s="36"/>
      <c r="M71525" s="36"/>
      <c r="N71525" s="36"/>
    </row>
    <row r="71526" spans="12:14" x14ac:dyDescent="0.25">
      <c r="L71526" s="36"/>
      <c r="M71526" s="36"/>
      <c r="N71526" s="36"/>
    </row>
    <row r="71527" spans="12:14" x14ac:dyDescent="0.25">
      <c r="L71527" s="36"/>
      <c r="M71527" s="36"/>
      <c r="N71527" s="36"/>
    </row>
    <row r="71528" spans="12:14" x14ac:dyDescent="0.25">
      <c r="L71528" s="36"/>
      <c r="M71528" s="36"/>
      <c r="N71528" s="36"/>
    </row>
    <row r="71529" spans="12:14" x14ac:dyDescent="0.25">
      <c r="L71529" s="36"/>
      <c r="M71529" s="36"/>
      <c r="N71529" s="36"/>
    </row>
    <row r="71530" spans="12:14" x14ac:dyDescent="0.25">
      <c r="L71530" s="36"/>
      <c r="M71530" s="36"/>
      <c r="N71530" s="36"/>
    </row>
    <row r="71531" spans="12:14" x14ac:dyDescent="0.25">
      <c r="L71531" s="36"/>
      <c r="M71531" s="36"/>
      <c r="N71531" s="36"/>
    </row>
    <row r="71532" spans="12:14" x14ac:dyDescent="0.25">
      <c r="L71532" s="36"/>
      <c r="M71532" s="36"/>
      <c r="N71532" s="36"/>
    </row>
    <row r="71533" spans="12:14" x14ac:dyDescent="0.25">
      <c r="L71533" s="36"/>
      <c r="M71533" s="36"/>
      <c r="N71533" s="36"/>
    </row>
    <row r="71534" spans="12:14" x14ac:dyDescent="0.25">
      <c r="L71534" s="36"/>
      <c r="M71534" s="36"/>
      <c r="N71534" s="36"/>
    </row>
    <row r="71535" spans="12:14" x14ac:dyDescent="0.25">
      <c r="L71535" s="36"/>
      <c r="M71535" s="36"/>
      <c r="N71535" s="36"/>
    </row>
    <row r="71536" spans="12:14" x14ac:dyDescent="0.25">
      <c r="L71536" s="36"/>
      <c r="M71536" s="36"/>
      <c r="N71536" s="36"/>
    </row>
    <row r="71537" spans="12:14" x14ac:dyDescent="0.25">
      <c r="L71537" s="36"/>
      <c r="M71537" s="36"/>
      <c r="N71537" s="36"/>
    </row>
    <row r="71538" spans="12:14" x14ac:dyDescent="0.25">
      <c r="L71538" s="36"/>
      <c r="M71538" s="36"/>
      <c r="N71538" s="36"/>
    </row>
    <row r="71539" spans="12:14" x14ac:dyDescent="0.25">
      <c r="L71539" s="36"/>
      <c r="M71539" s="36"/>
      <c r="N71539" s="36"/>
    </row>
    <row r="71540" spans="12:14" x14ac:dyDescent="0.25">
      <c r="L71540" s="36"/>
      <c r="M71540" s="36"/>
      <c r="N71540" s="36"/>
    </row>
    <row r="71541" spans="12:14" x14ac:dyDescent="0.25">
      <c r="L71541" s="36"/>
      <c r="M71541" s="36"/>
      <c r="N71541" s="36"/>
    </row>
    <row r="71542" spans="12:14" x14ac:dyDescent="0.25">
      <c r="L71542" s="36"/>
      <c r="M71542" s="36"/>
      <c r="N71542" s="36"/>
    </row>
    <row r="71543" spans="12:14" x14ac:dyDescent="0.25">
      <c r="L71543" s="36"/>
      <c r="M71543" s="36"/>
      <c r="N71543" s="36"/>
    </row>
    <row r="71544" spans="12:14" x14ac:dyDescent="0.25">
      <c r="L71544" s="36"/>
      <c r="M71544" s="36"/>
      <c r="N71544" s="36"/>
    </row>
    <row r="71545" spans="12:14" x14ac:dyDescent="0.25">
      <c r="L71545" s="36"/>
      <c r="M71545" s="36"/>
      <c r="N71545" s="36"/>
    </row>
    <row r="71546" spans="12:14" x14ac:dyDescent="0.25">
      <c r="L71546" s="36"/>
      <c r="M71546" s="36"/>
      <c r="N71546" s="36"/>
    </row>
    <row r="71547" spans="12:14" x14ac:dyDescent="0.25">
      <c r="L71547" s="36"/>
      <c r="M71547" s="36"/>
      <c r="N71547" s="36"/>
    </row>
    <row r="71548" spans="12:14" x14ac:dyDescent="0.25">
      <c r="L71548" s="36"/>
      <c r="M71548" s="36"/>
      <c r="N71548" s="36"/>
    </row>
    <row r="71549" spans="12:14" x14ac:dyDescent="0.25">
      <c r="L71549" s="36"/>
      <c r="M71549" s="36"/>
      <c r="N71549" s="36"/>
    </row>
    <row r="71550" spans="12:14" x14ac:dyDescent="0.25">
      <c r="L71550" s="36"/>
      <c r="M71550" s="36"/>
      <c r="N71550" s="36"/>
    </row>
    <row r="71551" spans="12:14" x14ac:dyDescent="0.25">
      <c r="L71551" s="36"/>
      <c r="M71551" s="36"/>
      <c r="N71551" s="36"/>
    </row>
    <row r="71552" spans="12:14" x14ac:dyDescent="0.25">
      <c r="L71552" s="36"/>
      <c r="M71552" s="36"/>
      <c r="N71552" s="36"/>
    </row>
    <row r="71553" spans="12:14" x14ac:dyDescent="0.25">
      <c r="L71553" s="36"/>
      <c r="M71553" s="36"/>
      <c r="N71553" s="36"/>
    </row>
    <row r="71554" spans="12:14" x14ac:dyDescent="0.25">
      <c r="L71554" s="36"/>
      <c r="M71554" s="36"/>
      <c r="N71554" s="36"/>
    </row>
    <row r="71555" spans="12:14" x14ac:dyDescent="0.25">
      <c r="L71555" s="36"/>
      <c r="M71555" s="36"/>
      <c r="N71555" s="36"/>
    </row>
    <row r="71556" spans="12:14" x14ac:dyDescent="0.25">
      <c r="L71556" s="36"/>
      <c r="M71556" s="36"/>
      <c r="N71556" s="36"/>
    </row>
    <row r="71557" spans="12:14" x14ac:dyDescent="0.25">
      <c r="L71557" s="36"/>
      <c r="M71557" s="36"/>
      <c r="N71557" s="36"/>
    </row>
    <row r="71558" spans="12:14" x14ac:dyDescent="0.25">
      <c r="L71558" s="36"/>
      <c r="M71558" s="36"/>
      <c r="N71558" s="36"/>
    </row>
    <row r="71559" spans="12:14" x14ac:dyDescent="0.25">
      <c r="L71559" s="36"/>
      <c r="M71559" s="36"/>
      <c r="N71559" s="36"/>
    </row>
    <row r="71560" spans="12:14" x14ac:dyDescent="0.25">
      <c r="L71560" s="36"/>
      <c r="M71560" s="36"/>
      <c r="N71560" s="36"/>
    </row>
    <row r="71561" spans="12:14" x14ac:dyDescent="0.25">
      <c r="L71561" s="36"/>
      <c r="M71561" s="36"/>
      <c r="N71561" s="36"/>
    </row>
    <row r="71562" spans="12:14" x14ac:dyDescent="0.25">
      <c r="L71562" s="36"/>
      <c r="M71562" s="36"/>
      <c r="N71562" s="36"/>
    </row>
    <row r="71563" spans="12:14" x14ac:dyDescent="0.25">
      <c r="L71563" s="36"/>
      <c r="M71563" s="36"/>
      <c r="N71563" s="36"/>
    </row>
    <row r="71564" spans="12:14" x14ac:dyDescent="0.25">
      <c r="L71564" s="36"/>
      <c r="M71564" s="36"/>
      <c r="N71564" s="36"/>
    </row>
    <row r="71565" spans="12:14" x14ac:dyDescent="0.25">
      <c r="L71565" s="36"/>
      <c r="M71565" s="36"/>
      <c r="N71565" s="36"/>
    </row>
    <row r="71566" spans="12:14" x14ac:dyDescent="0.25">
      <c r="L71566" s="36"/>
      <c r="M71566" s="36"/>
      <c r="N71566" s="36"/>
    </row>
    <row r="71567" spans="12:14" x14ac:dyDescent="0.25">
      <c r="L71567" s="36"/>
      <c r="M71567" s="36"/>
      <c r="N71567" s="36"/>
    </row>
    <row r="71568" spans="12:14" x14ac:dyDescent="0.25">
      <c r="L71568" s="36"/>
      <c r="M71568" s="36"/>
      <c r="N71568" s="36"/>
    </row>
    <row r="71569" spans="12:14" x14ac:dyDescent="0.25">
      <c r="L71569" s="36"/>
      <c r="M71569" s="36"/>
      <c r="N71569" s="36"/>
    </row>
    <row r="71570" spans="12:14" x14ac:dyDescent="0.25">
      <c r="L71570" s="36"/>
      <c r="M71570" s="36"/>
      <c r="N71570" s="36"/>
    </row>
    <row r="71571" spans="12:14" x14ac:dyDescent="0.25">
      <c r="L71571" s="36"/>
      <c r="M71571" s="36"/>
      <c r="N71571" s="36"/>
    </row>
    <row r="71572" spans="12:14" x14ac:dyDescent="0.25">
      <c r="L71572" s="36"/>
      <c r="M71572" s="36"/>
      <c r="N71572" s="36"/>
    </row>
    <row r="71573" spans="12:14" x14ac:dyDescent="0.25">
      <c r="L71573" s="36"/>
      <c r="M71573" s="36"/>
      <c r="N71573" s="36"/>
    </row>
    <row r="71574" spans="12:14" x14ac:dyDescent="0.25">
      <c r="L71574" s="36"/>
      <c r="M71574" s="36"/>
      <c r="N71574" s="36"/>
    </row>
    <row r="71575" spans="12:14" x14ac:dyDescent="0.25">
      <c r="L71575" s="36"/>
      <c r="M71575" s="36"/>
      <c r="N71575" s="36"/>
    </row>
    <row r="71576" spans="12:14" x14ac:dyDescent="0.25">
      <c r="L71576" s="36"/>
      <c r="M71576" s="36"/>
      <c r="N71576" s="36"/>
    </row>
    <row r="71577" spans="12:14" x14ac:dyDescent="0.25">
      <c r="L71577" s="36"/>
      <c r="M71577" s="36"/>
      <c r="N71577" s="36"/>
    </row>
    <row r="71578" spans="12:14" x14ac:dyDescent="0.25">
      <c r="L71578" s="36"/>
      <c r="M71578" s="36"/>
      <c r="N71578" s="36"/>
    </row>
    <row r="71579" spans="12:14" x14ac:dyDescent="0.25">
      <c r="L71579" s="36"/>
      <c r="M71579" s="36"/>
      <c r="N71579" s="36"/>
    </row>
    <row r="71580" spans="12:14" x14ac:dyDescent="0.25">
      <c r="L71580" s="36"/>
      <c r="M71580" s="36"/>
      <c r="N71580" s="36"/>
    </row>
    <row r="71581" spans="12:14" x14ac:dyDescent="0.25">
      <c r="L71581" s="36"/>
      <c r="M71581" s="36"/>
      <c r="N71581" s="36"/>
    </row>
    <row r="71582" spans="12:14" x14ac:dyDescent="0.25">
      <c r="L71582" s="36"/>
      <c r="M71582" s="36"/>
      <c r="N71582" s="36"/>
    </row>
    <row r="71583" spans="12:14" x14ac:dyDescent="0.25">
      <c r="L71583" s="36"/>
      <c r="M71583" s="36"/>
      <c r="N71583" s="36"/>
    </row>
    <row r="71584" spans="12:14" x14ac:dyDescent="0.25">
      <c r="L71584" s="36"/>
      <c r="M71584" s="36"/>
      <c r="N71584" s="36"/>
    </row>
    <row r="71585" spans="12:14" x14ac:dyDescent="0.25">
      <c r="L71585" s="36"/>
      <c r="M71585" s="36"/>
      <c r="N71585" s="36"/>
    </row>
    <row r="71586" spans="12:14" x14ac:dyDescent="0.25">
      <c r="L71586" s="36"/>
      <c r="M71586" s="36"/>
      <c r="N71586" s="36"/>
    </row>
    <row r="71587" spans="12:14" x14ac:dyDescent="0.25">
      <c r="L71587" s="36"/>
      <c r="M71587" s="36"/>
      <c r="N71587" s="36"/>
    </row>
    <row r="71588" spans="12:14" x14ac:dyDescent="0.25">
      <c r="L71588" s="36"/>
      <c r="M71588" s="36"/>
      <c r="N71588" s="36"/>
    </row>
    <row r="71589" spans="12:14" x14ac:dyDescent="0.25">
      <c r="L71589" s="36"/>
      <c r="M71589" s="36"/>
      <c r="N71589" s="36"/>
    </row>
    <row r="71590" spans="12:14" x14ac:dyDescent="0.25">
      <c r="L71590" s="36"/>
      <c r="M71590" s="36"/>
      <c r="N71590" s="36"/>
    </row>
    <row r="71591" spans="12:14" x14ac:dyDescent="0.25">
      <c r="L71591" s="36"/>
      <c r="M71591" s="36"/>
      <c r="N71591" s="36"/>
    </row>
    <row r="71592" spans="12:14" x14ac:dyDescent="0.25">
      <c r="L71592" s="36"/>
      <c r="M71592" s="36"/>
      <c r="N71592" s="36"/>
    </row>
    <row r="71593" spans="12:14" x14ac:dyDescent="0.25">
      <c r="L71593" s="36"/>
      <c r="M71593" s="36"/>
      <c r="N71593" s="36"/>
    </row>
    <row r="71594" spans="12:14" x14ac:dyDescent="0.25">
      <c r="L71594" s="36"/>
      <c r="M71594" s="36"/>
      <c r="N71594" s="36"/>
    </row>
    <row r="71595" spans="12:14" x14ac:dyDescent="0.25">
      <c r="L71595" s="36"/>
      <c r="M71595" s="36"/>
      <c r="N71595" s="36"/>
    </row>
    <row r="71596" spans="12:14" x14ac:dyDescent="0.25">
      <c r="L71596" s="36"/>
      <c r="M71596" s="36"/>
      <c r="N71596" s="36"/>
    </row>
    <row r="71597" spans="12:14" x14ac:dyDescent="0.25">
      <c r="L71597" s="36"/>
      <c r="M71597" s="36"/>
      <c r="N71597" s="36"/>
    </row>
    <row r="71598" spans="12:14" x14ac:dyDescent="0.25">
      <c r="L71598" s="36"/>
      <c r="M71598" s="36"/>
      <c r="N71598" s="36"/>
    </row>
    <row r="71599" spans="12:14" x14ac:dyDescent="0.25">
      <c r="L71599" s="36"/>
      <c r="M71599" s="36"/>
      <c r="N71599" s="36"/>
    </row>
    <row r="71600" spans="12:14" x14ac:dyDescent="0.25">
      <c r="L71600" s="36"/>
      <c r="M71600" s="36"/>
      <c r="N71600" s="36"/>
    </row>
    <row r="71601" spans="12:14" x14ac:dyDescent="0.25">
      <c r="L71601" s="36"/>
      <c r="M71601" s="36"/>
      <c r="N71601" s="36"/>
    </row>
    <row r="71602" spans="12:14" x14ac:dyDescent="0.25">
      <c r="L71602" s="36"/>
      <c r="M71602" s="36"/>
      <c r="N71602" s="36"/>
    </row>
    <row r="71603" spans="12:14" x14ac:dyDescent="0.25">
      <c r="L71603" s="36"/>
      <c r="M71603" s="36"/>
      <c r="N71603" s="36"/>
    </row>
    <row r="71604" spans="12:14" x14ac:dyDescent="0.25">
      <c r="L71604" s="36"/>
      <c r="M71604" s="36"/>
      <c r="N71604" s="36"/>
    </row>
    <row r="71605" spans="12:14" x14ac:dyDescent="0.25">
      <c r="L71605" s="36"/>
      <c r="M71605" s="36"/>
      <c r="N71605" s="36"/>
    </row>
    <row r="71606" spans="12:14" x14ac:dyDescent="0.25">
      <c r="L71606" s="36"/>
      <c r="M71606" s="36"/>
      <c r="N71606" s="36"/>
    </row>
    <row r="71607" spans="12:14" x14ac:dyDescent="0.25">
      <c r="L71607" s="36"/>
      <c r="M71607" s="36"/>
      <c r="N71607" s="36"/>
    </row>
    <row r="71608" spans="12:14" x14ac:dyDescent="0.25">
      <c r="L71608" s="36"/>
      <c r="M71608" s="36"/>
      <c r="N71608" s="36"/>
    </row>
    <row r="71609" spans="12:14" x14ac:dyDescent="0.25">
      <c r="L71609" s="36"/>
      <c r="M71609" s="36"/>
      <c r="N71609" s="36"/>
    </row>
    <row r="71610" spans="12:14" x14ac:dyDescent="0.25">
      <c r="L71610" s="36"/>
      <c r="M71610" s="36"/>
      <c r="N71610" s="36"/>
    </row>
    <row r="71611" spans="12:14" x14ac:dyDescent="0.25">
      <c r="L71611" s="36"/>
      <c r="M71611" s="36"/>
      <c r="N71611" s="36"/>
    </row>
    <row r="71612" spans="12:14" x14ac:dyDescent="0.25">
      <c r="L71612" s="36"/>
      <c r="M71612" s="36"/>
      <c r="N71612" s="36"/>
    </row>
    <row r="71613" spans="12:14" x14ac:dyDescent="0.25">
      <c r="L71613" s="36"/>
      <c r="M71613" s="36"/>
      <c r="N71613" s="36"/>
    </row>
    <row r="71614" spans="12:14" x14ac:dyDescent="0.25">
      <c r="L71614" s="36"/>
      <c r="M71614" s="36"/>
      <c r="N71614" s="36"/>
    </row>
    <row r="71615" spans="12:14" x14ac:dyDescent="0.25">
      <c r="L71615" s="36"/>
      <c r="M71615" s="36"/>
      <c r="N71615" s="36"/>
    </row>
    <row r="71616" spans="12:14" x14ac:dyDescent="0.25">
      <c r="L71616" s="36"/>
      <c r="M71616" s="36"/>
      <c r="N71616" s="36"/>
    </row>
    <row r="71617" spans="12:14" x14ac:dyDescent="0.25">
      <c r="L71617" s="36"/>
      <c r="M71617" s="36"/>
      <c r="N71617" s="36"/>
    </row>
    <row r="71618" spans="12:14" x14ac:dyDescent="0.25">
      <c r="L71618" s="36"/>
      <c r="M71618" s="36"/>
      <c r="N71618" s="36"/>
    </row>
    <row r="71619" spans="12:14" x14ac:dyDescent="0.25">
      <c r="L71619" s="36"/>
      <c r="M71619" s="36"/>
      <c r="N71619" s="36"/>
    </row>
    <row r="71620" spans="12:14" x14ac:dyDescent="0.25">
      <c r="L71620" s="36"/>
      <c r="M71620" s="36"/>
      <c r="N71620" s="36"/>
    </row>
    <row r="71621" spans="12:14" x14ac:dyDescent="0.25">
      <c r="L71621" s="36"/>
      <c r="M71621" s="36"/>
      <c r="N71621" s="36"/>
    </row>
    <row r="71622" spans="12:14" x14ac:dyDescent="0.25">
      <c r="L71622" s="36"/>
      <c r="M71622" s="36"/>
      <c r="N71622" s="36"/>
    </row>
    <row r="71623" spans="12:14" x14ac:dyDescent="0.25">
      <c r="L71623" s="36"/>
      <c r="M71623" s="36"/>
      <c r="N71623" s="36"/>
    </row>
    <row r="71624" spans="12:14" x14ac:dyDescent="0.25">
      <c r="L71624" s="36"/>
      <c r="M71624" s="36"/>
      <c r="N71624" s="36"/>
    </row>
    <row r="71625" spans="12:14" x14ac:dyDescent="0.25">
      <c r="L71625" s="36"/>
      <c r="M71625" s="36"/>
      <c r="N71625" s="36"/>
    </row>
    <row r="71626" spans="12:14" x14ac:dyDescent="0.25">
      <c r="L71626" s="36"/>
      <c r="M71626" s="36"/>
      <c r="N71626" s="36"/>
    </row>
    <row r="71627" spans="12:14" x14ac:dyDescent="0.25">
      <c r="L71627" s="36"/>
      <c r="M71627" s="36"/>
      <c r="N71627" s="36"/>
    </row>
    <row r="71628" spans="12:14" x14ac:dyDescent="0.25">
      <c r="L71628" s="36"/>
      <c r="M71628" s="36"/>
      <c r="N71628" s="36"/>
    </row>
    <row r="71629" spans="12:14" x14ac:dyDescent="0.25">
      <c r="L71629" s="36"/>
      <c r="M71629" s="36"/>
      <c r="N71629" s="36"/>
    </row>
    <row r="71630" spans="12:14" x14ac:dyDescent="0.25">
      <c r="L71630" s="36"/>
      <c r="M71630" s="36"/>
      <c r="N71630" s="36"/>
    </row>
    <row r="71631" spans="12:14" x14ac:dyDescent="0.25">
      <c r="L71631" s="36"/>
      <c r="M71631" s="36"/>
      <c r="N71631" s="36"/>
    </row>
    <row r="71632" spans="12:14" x14ac:dyDescent="0.25">
      <c r="L71632" s="36"/>
      <c r="M71632" s="36"/>
      <c r="N71632" s="36"/>
    </row>
    <row r="71633" spans="12:14" x14ac:dyDescent="0.25">
      <c r="L71633" s="36"/>
      <c r="M71633" s="36"/>
      <c r="N71633" s="36"/>
    </row>
    <row r="71634" spans="12:14" x14ac:dyDescent="0.25">
      <c r="L71634" s="36"/>
      <c r="M71634" s="36"/>
      <c r="N71634" s="36"/>
    </row>
    <row r="71635" spans="12:14" x14ac:dyDescent="0.25">
      <c r="L71635" s="36"/>
      <c r="M71635" s="36"/>
      <c r="N71635" s="36"/>
    </row>
    <row r="71636" spans="12:14" x14ac:dyDescent="0.25">
      <c r="L71636" s="36"/>
      <c r="M71636" s="36"/>
      <c r="N71636" s="36"/>
    </row>
    <row r="71637" spans="12:14" x14ac:dyDescent="0.25">
      <c r="L71637" s="36"/>
      <c r="M71637" s="36"/>
      <c r="N71637" s="36"/>
    </row>
    <row r="71638" spans="12:14" x14ac:dyDescent="0.25">
      <c r="L71638" s="36"/>
      <c r="M71638" s="36"/>
      <c r="N71638" s="36"/>
    </row>
    <row r="71639" spans="12:14" x14ac:dyDescent="0.25">
      <c r="L71639" s="36"/>
      <c r="M71639" s="36"/>
      <c r="N71639" s="36"/>
    </row>
    <row r="71640" spans="12:14" x14ac:dyDescent="0.25">
      <c r="L71640" s="36"/>
      <c r="M71640" s="36"/>
      <c r="N71640" s="36"/>
    </row>
    <row r="71641" spans="12:14" x14ac:dyDescent="0.25">
      <c r="L71641" s="36"/>
      <c r="M71641" s="36"/>
      <c r="N71641" s="36"/>
    </row>
    <row r="71642" spans="12:14" x14ac:dyDescent="0.25">
      <c r="L71642" s="36"/>
      <c r="M71642" s="36"/>
      <c r="N71642" s="36"/>
    </row>
    <row r="71643" spans="12:14" x14ac:dyDescent="0.25">
      <c r="L71643" s="36"/>
      <c r="M71643" s="36"/>
      <c r="N71643" s="36"/>
    </row>
    <row r="71644" spans="12:14" x14ac:dyDescent="0.25">
      <c r="L71644" s="36"/>
      <c r="M71644" s="36"/>
      <c r="N71644" s="36"/>
    </row>
    <row r="71645" spans="12:14" x14ac:dyDescent="0.25">
      <c r="L71645" s="36"/>
      <c r="M71645" s="36"/>
      <c r="N71645" s="36"/>
    </row>
    <row r="71646" spans="12:14" x14ac:dyDescent="0.25">
      <c r="L71646" s="36"/>
      <c r="M71646" s="36"/>
      <c r="N71646" s="36"/>
    </row>
    <row r="71647" spans="12:14" x14ac:dyDescent="0.25">
      <c r="L71647" s="36"/>
      <c r="M71647" s="36"/>
      <c r="N71647" s="36"/>
    </row>
    <row r="71648" spans="12:14" x14ac:dyDescent="0.25">
      <c r="L71648" s="36"/>
      <c r="M71648" s="36"/>
      <c r="N71648" s="36"/>
    </row>
    <row r="71649" spans="12:14" x14ac:dyDescent="0.25">
      <c r="L71649" s="36"/>
      <c r="M71649" s="36"/>
      <c r="N71649" s="36"/>
    </row>
    <row r="71650" spans="12:14" x14ac:dyDescent="0.25">
      <c r="L71650" s="36"/>
      <c r="M71650" s="36"/>
      <c r="N71650" s="36"/>
    </row>
    <row r="71651" spans="12:14" x14ac:dyDescent="0.25">
      <c r="L71651" s="36"/>
      <c r="M71651" s="36"/>
      <c r="N71651" s="36"/>
    </row>
    <row r="71652" spans="12:14" x14ac:dyDescent="0.25">
      <c r="L71652" s="36"/>
      <c r="M71652" s="36"/>
      <c r="N71652" s="36"/>
    </row>
    <row r="71653" spans="12:14" x14ac:dyDescent="0.25">
      <c r="L71653" s="36"/>
      <c r="M71653" s="36"/>
      <c r="N71653" s="36"/>
    </row>
    <row r="71654" spans="12:14" x14ac:dyDescent="0.25">
      <c r="L71654" s="36"/>
      <c r="M71654" s="36"/>
      <c r="N71654" s="36"/>
    </row>
    <row r="71655" spans="12:14" x14ac:dyDescent="0.25">
      <c r="L71655" s="36"/>
      <c r="M71655" s="36"/>
      <c r="N71655" s="36"/>
    </row>
    <row r="71656" spans="12:14" x14ac:dyDescent="0.25">
      <c r="L71656" s="36"/>
      <c r="M71656" s="36"/>
      <c r="N71656" s="36"/>
    </row>
    <row r="71657" spans="12:14" x14ac:dyDescent="0.25">
      <c r="L71657" s="36"/>
      <c r="M71657" s="36"/>
      <c r="N71657" s="36"/>
    </row>
    <row r="71658" spans="12:14" x14ac:dyDescent="0.25">
      <c r="L71658" s="36"/>
      <c r="M71658" s="36"/>
      <c r="N71658" s="36"/>
    </row>
    <row r="71659" spans="12:14" x14ac:dyDescent="0.25">
      <c r="L71659" s="36"/>
      <c r="M71659" s="36"/>
      <c r="N71659" s="36"/>
    </row>
    <row r="71660" spans="12:14" x14ac:dyDescent="0.25">
      <c r="L71660" s="36"/>
      <c r="M71660" s="36"/>
      <c r="N71660" s="36"/>
    </row>
    <row r="71661" spans="12:14" x14ac:dyDescent="0.25">
      <c r="L71661" s="36"/>
      <c r="M71661" s="36"/>
      <c r="N71661" s="36"/>
    </row>
    <row r="71662" spans="12:14" x14ac:dyDescent="0.25">
      <c r="L71662" s="36"/>
      <c r="M71662" s="36"/>
      <c r="N71662" s="36"/>
    </row>
    <row r="71663" spans="12:14" x14ac:dyDescent="0.25">
      <c r="L71663" s="36"/>
      <c r="M71663" s="36"/>
      <c r="N71663" s="36"/>
    </row>
    <row r="71664" spans="12:14" x14ac:dyDescent="0.25">
      <c r="L71664" s="36"/>
      <c r="M71664" s="36"/>
      <c r="N71664" s="36"/>
    </row>
    <row r="71665" spans="12:14" x14ac:dyDescent="0.25">
      <c r="L71665" s="36"/>
      <c r="M71665" s="36"/>
      <c r="N71665" s="36"/>
    </row>
    <row r="71666" spans="12:14" x14ac:dyDescent="0.25">
      <c r="L71666" s="36"/>
      <c r="M71666" s="36"/>
      <c r="N71666" s="36"/>
    </row>
    <row r="71667" spans="12:14" x14ac:dyDescent="0.25">
      <c r="L71667" s="36"/>
      <c r="M71667" s="36"/>
      <c r="N71667" s="36"/>
    </row>
    <row r="71668" spans="12:14" x14ac:dyDescent="0.25">
      <c r="L71668" s="36"/>
      <c r="M71668" s="36"/>
      <c r="N71668" s="36"/>
    </row>
    <row r="71669" spans="12:14" x14ac:dyDescent="0.25">
      <c r="L71669" s="36"/>
      <c r="M71669" s="36"/>
      <c r="N71669" s="36"/>
    </row>
    <row r="71670" spans="12:14" x14ac:dyDescent="0.25">
      <c r="L71670" s="36"/>
      <c r="M71670" s="36"/>
      <c r="N71670" s="36"/>
    </row>
    <row r="71671" spans="12:14" x14ac:dyDescent="0.25">
      <c r="L71671" s="36"/>
      <c r="M71671" s="36"/>
      <c r="N71671" s="36"/>
    </row>
    <row r="71672" spans="12:14" x14ac:dyDescent="0.25">
      <c r="L71672" s="36"/>
      <c r="M71672" s="36"/>
      <c r="N71672" s="36"/>
    </row>
    <row r="71673" spans="12:14" x14ac:dyDescent="0.25">
      <c r="L71673" s="36"/>
      <c r="M71673" s="36"/>
      <c r="N71673" s="36"/>
    </row>
    <row r="71674" spans="12:14" x14ac:dyDescent="0.25">
      <c r="L71674" s="36"/>
      <c r="M71674" s="36"/>
      <c r="N71674" s="36"/>
    </row>
    <row r="71675" spans="12:14" x14ac:dyDescent="0.25">
      <c r="L71675" s="36"/>
      <c r="M71675" s="36"/>
      <c r="N71675" s="36"/>
    </row>
    <row r="71676" spans="12:14" x14ac:dyDescent="0.25">
      <c r="L71676" s="36"/>
      <c r="M71676" s="36"/>
      <c r="N71676" s="36"/>
    </row>
    <row r="71677" spans="12:14" x14ac:dyDescent="0.25">
      <c r="L71677" s="36"/>
      <c r="M71677" s="36"/>
      <c r="N71677" s="36"/>
    </row>
    <row r="71678" spans="12:14" x14ac:dyDescent="0.25">
      <c r="L71678" s="36"/>
      <c r="M71678" s="36"/>
      <c r="N71678" s="36"/>
    </row>
    <row r="71679" spans="12:14" x14ac:dyDescent="0.25">
      <c r="L71679" s="36"/>
      <c r="M71679" s="36"/>
      <c r="N71679" s="36"/>
    </row>
    <row r="71680" spans="12:14" x14ac:dyDescent="0.25">
      <c r="L71680" s="36"/>
      <c r="M71680" s="36"/>
      <c r="N71680" s="36"/>
    </row>
    <row r="71681" spans="12:14" x14ac:dyDescent="0.25">
      <c r="L71681" s="36"/>
      <c r="M71681" s="36"/>
      <c r="N71681" s="36"/>
    </row>
    <row r="71682" spans="12:14" x14ac:dyDescent="0.25">
      <c r="L71682" s="36"/>
      <c r="M71682" s="36"/>
      <c r="N71682" s="36"/>
    </row>
    <row r="71683" spans="12:14" x14ac:dyDescent="0.25">
      <c r="L71683" s="36"/>
      <c r="M71683" s="36"/>
      <c r="N71683" s="36"/>
    </row>
    <row r="71684" spans="12:14" x14ac:dyDescent="0.25">
      <c r="L71684" s="36"/>
      <c r="M71684" s="36"/>
      <c r="N71684" s="36"/>
    </row>
    <row r="71685" spans="12:14" x14ac:dyDescent="0.25">
      <c r="L71685" s="36"/>
      <c r="M71685" s="36"/>
      <c r="N71685" s="36"/>
    </row>
    <row r="71686" spans="12:14" x14ac:dyDescent="0.25">
      <c r="L71686" s="36"/>
      <c r="M71686" s="36"/>
      <c r="N71686" s="36"/>
    </row>
    <row r="71687" spans="12:14" x14ac:dyDescent="0.25">
      <c r="L71687" s="36"/>
      <c r="M71687" s="36"/>
      <c r="N71687" s="36"/>
    </row>
    <row r="71688" spans="12:14" x14ac:dyDescent="0.25">
      <c r="L71688" s="36"/>
      <c r="M71688" s="36"/>
      <c r="N71688" s="36"/>
    </row>
    <row r="71689" spans="12:14" x14ac:dyDescent="0.25">
      <c r="L71689" s="36"/>
      <c r="M71689" s="36"/>
      <c r="N71689" s="36"/>
    </row>
    <row r="71690" spans="12:14" x14ac:dyDescent="0.25">
      <c r="L71690" s="36"/>
      <c r="M71690" s="36"/>
      <c r="N71690" s="36"/>
    </row>
    <row r="71691" spans="12:14" x14ac:dyDescent="0.25">
      <c r="L71691" s="36"/>
      <c r="M71691" s="36"/>
      <c r="N71691" s="36"/>
    </row>
    <row r="71692" spans="12:14" x14ac:dyDescent="0.25">
      <c r="L71692" s="36"/>
      <c r="M71692" s="36"/>
      <c r="N71692" s="36"/>
    </row>
    <row r="71693" spans="12:14" x14ac:dyDescent="0.25">
      <c r="L71693" s="36"/>
      <c r="M71693" s="36"/>
      <c r="N71693" s="36"/>
    </row>
    <row r="71694" spans="12:14" x14ac:dyDescent="0.25">
      <c r="L71694" s="36"/>
      <c r="M71694" s="36"/>
      <c r="N71694" s="36"/>
    </row>
    <row r="71695" spans="12:14" x14ac:dyDescent="0.25">
      <c r="L71695" s="36"/>
      <c r="M71695" s="36"/>
      <c r="N71695" s="36"/>
    </row>
    <row r="71696" spans="12:14" x14ac:dyDescent="0.25">
      <c r="L71696" s="36"/>
      <c r="M71696" s="36"/>
      <c r="N71696" s="36"/>
    </row>
    <row r="71697" spans="12:14" x14ac:dyDescent="0.25">
      <c r="L71697" s="36"/>
      <c r="M71697" s="36"/>
      <c r="N71697" s="36"/>
    </row>
    <row r="71698" spans="12:14" x14ac:dyDescent="0.25">
      <c r="L71698" s="36"/>
      <c r="M71698" s="36"/>
      <c r="N71698" s="36"/>
    </row>
    <row r="71699" spans="12:14" x14ac:dyDescent="0.25">
      <c r="L71699" s="36"/>
      <c r="M71699" s="36"/>
      <c r="N71699" s="36"/>
    </row>
    <row r="71700" spans="12:14" x14ac:dyDescent="0.25">
      <c r="L71700" s="36"/>
      <c r="M71700" s="36"/>
      <c r="N71700" s="36"/>
    </row>
    <row r="71701" spans="12:14" x14ac:dyDescent="0.25">
      <c r="L71701" s="36"/>
      <c r="M71701" s="36"/>
      <c r="N71701" s="36"/>
    </row>
    <row r="71702" spans="12:14" x14ac:dyDescent="0.25">
      <c r="L71702" s="36"/>
      <c r="M71702" s="36"/>
      <c r="N71702" s="36"/>
    </row>
    <row r="71703" spans="12:14" x14ac:dyDescent="0.25">
      <c r="L71703" s="36"/>
      <c r="M71703" s="36"/>
      <c r="N71703" s="36"/>
    </row>
    <row r="71704" spans="12:14" x14ac:dyDescent="0.25">
      <c r="L71704" s="36"/>
      <c r="M71704" s="36"/>
      <c r="N71704" s="36"/>
    </row>
    <row r="71705" spans="12:14" x14ac:dyDescent="0.25">
      <c r="L71705" s="36"/>
      <c r="M71705" s="36"/>
      <c r="N71705" s="36"/>
    </row>
    <row r="71706" spans="12:14" x14ac:dyDescent="0.25">
      <c r="L71706" s="36"/>
      <c r="M71706" s="36"/>
      <c r="N71706" s="36"/>
    </row>
    <row r="71707" spans="12:14" x14ac:dyDescent="0.25">
      <c r="L71707" s="36"/>
      <c r="M71707" s="36"/>
      <c r="N71707" s="36"/>
    </row>
    <row r="71708" spans="12:14" x14ac:dyDescent="0.25">
      <c r="L71708" s="36"/>
      <c r="M71708" s="36"/>
      <c r="N71708" s="36"/>
    </row>
    <row r="71709" spans="12:14" x14ac:dyDescent="0.25">
      <c r="L71709" s="36"/>
      <c r="M71709" s="36"/>
      <c r="N71709" s="36"/>
    </row>
    <row r="71710" spans="12:14" x14ac:dyDescent="0.25">
      <c r="L71710" s="36"/>
      <c r="M71710" s="36"/>
      <c r="N71710" s="36"/>
    </row>
    <row r="71711" spans="12:14" x14ac:dyDescent="0.25">
      <c r="L71711" s="36"/>
      <c r="M71711" s="36"/>
      <c r="N71711" s="36"/>
    </row>
    <row r="71712" spans="12:14" x14ac:dyDescent="0.25">
      <c r="L71712" s="36"/>
      <c r="M71712" s="36"/>
      <c r="N71712" s="36"/>
    </row>
    <row r="71713" spans="12:14" x14ac:dyDescent="0.25">
      <c r="L71713" s="36"/>
      <c r="M71713" s="36"/>
      <c r="N71713" s="36"/>
    </row>
    <row r="71714" spans="12:14" x14ac:dyDescent="0.25">
      <c r="L71714" s="36"/>
      <c r="M71714" s="36"/>
      <c r="N71714" s="36"/>
    </row>
    <row r="71715" spans="12:14" x14ac:dyDescent="0.25">
      <c r="L71715" s="36"/>
      <c r="M71715" s="36"/>
      <c r="N71715" s="36"/>
    </row>
    <row r="71716" spans="12:14" x14ac:dyDescent="0.25">
      <c r="L71716" s="36"/>
      <c r="M71716" s="36"/>
      <c r="N71716" s="36"/>
    </row>
    <row r="71717" spans="12:14" x14ac:dyDescent="0.25">
      <c r="L71717" s="36"/>
      <c r="M71717" s="36"/>
      <c r="N71717" s="36"/>
    </row>
    <row r="71718" spans="12:14" x14ac:dyDescent="0.25">
      <c r="L71718" s="36"/>
      <c r="M71718" s="36"/>
      <c r="N71718" s="36"/>
    </row>
    <row r="71719" spans="12:14" x14ac:dyDescent="0.25">
      <c r="L71719" s="36"/>
      <c r="M71719" s="36"/>
      <c r="N71719" s="36"/>
    </row>
    <row r="71720" spans="12:14" x14ac:dyDescent="0.25">
      <c r="L71720" s="36"/>
      <c r="M71720" s="36"/>
      <c r="N71720" s="36"/>
    </row>
    <row r="71721" spans="12:14" x14ac:dyDescent="0.25">
      <c r="L71721" s="36"/>
      <c r="M71721" s="36"/>
      <c r="N71721" s="36"/>
    </row>
    <row r="71722" spans="12:14" x14ac:dyDescent="0.25">
      <c r="L71722" s="36"/>
      <c r="M71722" s="36"/>
      <c r="N71722" s="36"/>
    </row>
    <row r="71723" spans="12:14" x14ac:dyDescent="0.25">
      <c r="L71723" s="36"/>
      <c r="M71723" s="36"/>
      <c r="N71723" s="36"/>
    </row>
    <row r="71724" spans="12:14" x14ac:dyDescent="0.25">
      <c r="L71724" s="36"/>
      <c r="M71724" s="36"/>
      <c r="N71724" s="36"/>
    </row>
    <row r="71725" spans="12:14" x14ac:dyDescent="0.25">
      <c r="L71725" s="36"/>
      <c r="M71725" s="36"/>
      <c r="N71725" s="36"/>
    </row>
    <row r="71726" spans="12:14" x14ac:dyDescent="0.25">
      <c r="L71726" s="36"/>
      <c r="M71726" s="36"/>
      <c r="N71726" s="36"/>
    </row>
    <row r="71727" spans="12:14" x14ac:dyDescent="0.25">
      <c r="L71727" s="36"/>
      <c r="M71727" s="36"/>
      <c r="N71727" s="36"/>
    </row>
    <row r="71728" spans="12:14" x14ac:dyDescent="0.25">
      <c r="L71728" s="36"/>
      <c r="M71728" s="36"/>
      <c r="N71728" s="36"/>
    </row>
    <row r="71729" spans="12:14" x14ac:dyDescent="0.25">
      <c r="L71729" s="36"/>
      <c r="M71729" s="36"/>
      <c r="N71729" s="36"/>
    </row>
    <row r="71730" spans="12:14" x14ac:dyDescent="0.25">
      <c r="L71730" s="36"/>
      <c r="M71730" s="36"/>
      <c r="N71730" s="36"/>
    </row>
    <row r="71731" spans="12:14" x14ac:dyDescent="0.25">
      <c r="L71731" s="36"/>
      <c r="M71731" s="36"/>
      <c r="N71731" s="36"/>
    </row>
    <row r="71732" spans="12:14" x14ac:dyDescent="0.25">
      <c r="L71732" s="36"/>
      <c r="M71732" s="36"/>
      <c r="N71732" s="36"/>
    </row>
    <row r="71733" spans="12:14" x14ac:dyDescent="0.25">
      <c r="L71733" s="36"/>
      <c r="M71733" s="36"/>
      <c r="N71733" s="36"/>
    </row>
    <row r="71734" spans="12:14" x14ac:dyDescent="0.25">
      <c r="L71734" s="36"/>
      <c r="M71734" s="36"/>
      <c r="N71734" s="36"/>
    </row>
    <row r="71735" spans="12:14" x14ac:dyDescent="0.25">
      <c r="L71735" s="36"/>
      <c r="M71735" s="36"/>
      <c r="N71735" s="36"/>
    </row>
    <row r="71736" spans="12:14" x14ac:dyDescent="0.25">
      <c r="L71736" s="36"/>
      <c r="M71736" s="36"/>
      <c r="N71736" s="36"/>
    </row>
    <row r="71737" spans="12:14" x14ac:dyDescent="0.25">
      <c r="L71737" s="36"/>
      <c r="M71737" s="36"/>
      <c r="N71737" s="36"/>
    </row>
    <row r="71738" spans="12:14" x14ac:dyDescent="0.25">
      <c r="L71738" s="36"/>
      <c r="M71738" s="36"/>
      <c r="N71738" s="36"/>
    </row>
    <row r="71739" spans="12:14" x14ac:dyDescent="0.25">
      <c r="L71739" s="36"/>
      <c r="M71739" s="36"/>
      <c r="N71739" s="36"/>
    </row>
    <row r="71740" spans="12:14" x14ac:dyDescent="0.25">
      <c r="L71740" s="36"/>
      <c r="M71740" s="36"/>
      <c r="N71740" s="36"/>
    </row>
    <row r="71741" spans="12:14" x14ac:dyDescent="0.25">
      <c r="L71741" s="36"/>
      <c r="M71741" s="36"/>
      <c r="N71741" s="36"/>
    </row>
    <row r="71742" spans="12:14" x14ac:dyDescent="0.25">
      <c r="L71742" s="36"/>
      <c r="M71742" s="36"/>
      <c r="N71742" s="36"/>
    </row>
    <row r="71743" spans="12:14" x14ac:dyDescent="0.25">
      <c r="L71743" s="36"/>
      <c r="M71743" s="36"/>
      <c r="N71743" s="36"/>
    </row>
    <row r="71744" spans="12:14" x14ac:dyDescent="0.25">
      <c r="L71744" s="36"/>
      <c r="M71744" s="36"/>
      <c r="N71744" s="36"/>
    </row>
    <row r="71745" spans="12:14" x14ac:dyDescent="0.25">
      <c r="L71745" s="36"/>
      <c r="M71745" s="36"/>
      <c r="N71745" s="36"/>
    </row>
    <row r="71746" spans="12:14" x14ac:dyDescent="0.25">
      <c r="L71746" s="36"/>
      <c r="M71746" s="36"/>
      <c r="N71746" s="36"/>
    </row>
    <row r="71747" spans="12:14" x14ac:dyDescent="0.25">
      <c r="L71747" s="36"/>
      <c r="M71747" s="36"/>
      <c r="N71747" s="36"/>
    </row>
    <row r="71748" spans="12:14" x14ac:dyDescent="0.25">
      <c r="L71748" s="36"/>
      <c r="M71748" s="36"/>
      <c r="N71748" s="36"/>
    </row>
    <row r="71749" spans="12:14" x14ac:dyDescent="0.25">
      <c r="L71749" s="36"/>
      <c r="M71749" s="36"/>
      <c r="N71749" s="36"/>
    </row>
    <row r="71750" spans="12:14" x14ac:dyDescent="0.25">
      <c r="L71750" s="36"/>
      <c r="M71750" s="36"/>
      <c r="N71750" s="36"/>
    </row>
    <row r="71751" spans="12:14" x14ac:dyDescent="0.25">
      <c r="L71751" s="36"/>
      <c r="M71751" s="36"/>
      <c r="N71751" s="36"/>
    </row>
    <row r="71752" spans="12:14" x14ac:dyDescent="0.25">
      <c r="L71752" s="36"/>
      <c r="M71752" s="36"/>
      <c r="N71752" s="36"/>
    </row>
    <row r="71753" spans="12:14" x14ac:dyDescent="0.25">
      <c r="L71753" s="36"/>
      <c r="M71753" s="36"/>
      <c r="N71753" s="36"/>
    </row>
    <row r="71754" spans="12:14" x14ac:dyDescent="0.25">
      <c r="L71754" s="36"/>
      <c r="M71754" s="36"/>
      <c r="N71754" s="36"/>
    </row>
    <row r="71755" spans="12:14" x14ac:dyDescent="0.25">
      <c r="L71755" s="36"/>
      <c r="M71755" s="36"/>
      <c r="N71755" s="36"/>
    </row>
    <row r="71756" spans="12:14" x14ac:dyDescent="0.25">
      <c r="L71756" s="36"/>
      <c r="M71756" s="36"/>
      <c r="N71756" s="36"/>
    </row>
    <row r="71757" spans="12:14" x14ac:dyDescent="0.25">
      <c r="L71757" s="36"/>
      <c r="M71757" s="36"/>
      <c r="N71757" s="36"/>
    </row>
    <row r="71758" spans="12:14" x14ac:dyDescent="0.25">
      <c r="L71758" s="36"/>
      <c r="M71758" s="36"/>
      <c r="N71758" s="36"/>
    </row>
    <row r="71759" spans="12:14" x14ac:dyDescent="0.25">
      <c r="L71759" s="36"/>
      <c r="M71759" s="36"/>
      <c r="N71759" s="36"/>
    </row>
    <row r="71760" spans="12:14" x14ac:dyDescent="0.25">
      <c r="L71760" s="36"/>
      <c r="M71760" s="36"/>
      <c r="N71760" s="36"/>
    </row>
    <row r="71761" spans="12:14" x14ac:dyDescent="0.25">
      <c r="L71761" s="36"/>
      <c r="M71761" s="36"/>
      <c r="N71761" s="36"/>
    </row>
    <row r="71762" spans="12:14" x14ac:dyDescent="0.25">
      <c r="L71762" s="36"/>
      <c r="M71762" s="36"/>
      <c r="N71762" s="36"/>
    </row>
    <row r="71763" spans="12:14" x14ac:dyDescent="0.25">
      <c r="L71763" s="36"/>
      <c r="M71763" s="36"/>
      <c r="N71763" s="36"/>
    </row>
    <row r="71764" spans="12:14" x14ac:dyDescent="0.25">
      <c r="L71764" s="36"/>
      <c r="M71764" s="36"/>
      <c r="N71764" s="36"/>
    </row>
    <row r="71765" spans="12:14" x14ac:dyDescent="0.25">
      <c r="L71765" s="36"/>
      <c r="M71765" s="36"/>
      <c r="N71765" s="36"/>
    </row>
    <row r="71766" spans="12:14" x14ac:dyDescent="0.25">
      <c r="L71766" s="36"/>
      <c r="M71766" s="36"/>
      <c r="N71766" s="36"/>
    </row>
    <row r="71767" spans="12:14" x14ac:dyDescent="0.25">
      <c r="L71767" s="36"/>
      <c r="M71767" s="36"/>
      <c r="N71767" s="36"/>
    </row>
    <row r="71768" spans="12:14" x14ac:dyDescent="0.25">
      <c r="L71768" s="36"/>
      <c r="M71768" s="36"/>
      <c r="N71768" s="36"/>
    </row>
    <row r="71769" spans="12:14" x14ac:dyDescent="0.25">
      <c r="L71769" s="36"/>
      <c r="M71769" s="36"/>
      <c r="N71769" s="36"/>
    </row>
    <row r="71770" spans="12:14" x14ac:dyDescent="0.25">
      <c r="L71770" s="36"/>
      <c r="M71770" s="36"/>
      <c r="N71770" s="36"/>
    </row>
    <row r="71771" spans="12:14" x14ac:dyDescent="0.25">
      <c r="L71771" s="36"/>
      <c r="M71771" s="36"/>
      <c r="N71771" s="36"/>
    </row>
    <row r="71772" spans="12:14" x14ac:dyDescent="0.25">
      <c r="L71772" s="36"/>
      <c r="M71772" s="36"/>
      <c r="N71772" s="36"/>
    </row>
    <row r="71773" spans="12:14" x14ac:dyDescent="0.25">
      <c r="L71773" s="36"/>
      <c r="M71773" s="36"/>
      <c r="N71773" s="36"/>
    </row>
    <row r="71774" spans="12:14" x14ac:dyDescent="0.25">
      <c r="L71774" s="36"/>
      <c r="M71774" s="36"/>
      <c r="N71774" s="36"/>
    </row>
    <row r="71775" spans="12:14" x14ac:dyDescent="0.25">
      <c r="L71775" s="36"/>
      <c r="M71775" s="36"/>
      <c r="N71775" s="36"/>
    </row>
    <row r="71776" spans="12:14" x14ac:dyDescent="0.25">
      <c r="L71776" s="36"/>
      <c r="M71776" s="36"/>
      <c r="N71776" s="36"/>
    </row>
    <row r="71777" spans="12:14" x14ac:dyDescent="0.25">
      <c r="L71777" s="36"/>
      <c r="M71777" s="36"/>
      <c r="N71777" s="36"/>
    </row>
    <row r="71778" spans="12:14" x14ac:dyDescent="0.25">
      <c r="L71778" s="36"/>
      <c r="M71778" s="36"/>
      <c r="N71778" s="36"/>
    </row>
    <row r="71779" spans="12:14" x14ac:dyDescent="0.25">
      <c r="L71779" s="36"/>
      <c r="M71779" s="36"/>
      <c r="N71779" s="36"/>
    </row>
    <row r="71780" spans="12:14" x14ac:dyDescent="0.25">
      <c r="L71780" s="36"/>
      <c r="M71780" s="36"/>
      <c r="N71780" s="36"/>
    </row>
    <row r="71781" spans="12:14" x14ac:dyDescent="0.25">
      <c r="L71781" s="36"/>
      <c r="M71781" s="36"/>
      <c r="N71781" s="36"/>
    </row>
    <row r="71782" spans="12:14" x14ac:dyDescent="0.25">
      <c r="L71782" s="36"/>
      <c r="M71782" s="36"/>
      <c r="N71782" s="36"/>
    </row>
    <row r="71783" spans="12:14" x14ac:dyDescent="0.25">
      <c r="L71783" s="36"/>
      <c r="M71783" s="36"/>
      <c r="N71783" s="36"/>
    </row>
    <row r="71784" spans="12:14" x14ac:dyDescent="0.25">
      <c r="L71784" s="36"/>
      <c r="M71784" s="36"/>
      <c r="N71784" s="36"/>
    </row>
    <row r="71785" spans="12:14" x14ac:dyDescent="0.25">
      <c r="L71785" s="36"/>
      <c r="M71785" s="36"/>
      <c r="N71785" s="36"/>
    </row>
    <row r="71786" spans="12:14" x14ac:dyDescent="0.25">
      <c r="L71786" s="36"/>
      <c r="M71786" s="36"/>
      <c r="N71786" s="36"/>
    </row>
    <row r="71787" spans="12:14" x14ac:dyDescent="0.25">
      <c r="L71787" s="36"/>
      <c r="M71787" s="36"/>
      <c r="N71787" s="36"/>
    </row>
    <row r="71788" spans="12:14" x14ac:dyDescent="0.25">
      <c r="L71788" s="36"/>
      <c r="M71788" s="36"/>
      <c r="N71788" s="36"/>
    </row>
    <row r="71789" spans="12:14" x14ac:dyDescent="0.25">
      <c r="L71789" s="36"/>
      <c r="M71789" s="36"/>
      <c r="N71789" s="36"/>
    </row>
    <row r="71790" spans="12:14" x14ac:dyDescent="0.25">
      <c r="L71790" s="36"/>
      <c r="M71790" s="36"/>
      <c r="N71790" s="36"/>
    </row>
    <row r="71791" spans="12:14" x14ac:dyDescent="0.25">
      <c r="L71791" s="36"/>
      <c r="M71791" s="36"/>
      <c r="N71791" s="36"/>
    </row>
    <row r="71792" spans="12:14" x14ac:dyDescent="0.25">
      <c r="L71792" s="36"/>
      <c r="M71792" s="36"/>
      <c r="N71792" s="36"/>
    </row>
    <row r="71793" spans="12:14" x14ac:dyDescent="0.25">
      <c r="L71793" s="36"/>
      <c r="M71793" s="36"/>
      <c r="N71793" s="36"/>
    </row>
    <row r="71794" spans="12:14" x14ac:dyDescent="0.25">
      <c r="L71794" s="36"/>
      <c r="M71794" s="36"/>
      <c r="N71794" s="36"/>
    </row>
    <row r="71795" spans="12:14" x14ac:dyDescent="0.25">
      <c r="L71795" s="36"/>
      <c r="M71795" s="36"/>
      <c r="N71795" s="36"/>
    </row>
    <row r="71796" spans="12:14" x14ac:dyDescent="0.25">
      <c r="L71796" s="36"/>
      <c r="M71796" s="36"/>
      <c r="N71796" s="36"/>
    </row>
    <row r="71797" spans="12:14" x14ac:dyDescent="0.25">
      <c r="L71797" s="36"/>
      <c r="M71797" s="36"/>
      <c r="N71797" s="36"/>
    </row>
    <row r="71798" spans="12:14" x14ac:dyDescent="0.25">
      <c r="L71798" s="36"/>
      <c r="M71798" s="36"/>
      <c r="N71798" s="36"/>
    </row>
    <row r="71799" spans="12:14" x14ac:dyDescent="0.25">
      <c r="L71799" s="36"/>
      <c r="M71799" s="36"/>
      <c r="N71799" s="36"/>
    </row>
    <row r="71800" spans="12:14" x14ac:dyDescent="0.25">
      <c r="L71800" s="36"/>
      <c r="M71800" s="36"/>
      <c r="N71800" s="36"/>
    </row>
    <row r="71801" spans="12:14" x14ac:dyDescent="0.25">
      <c r="L71801" s="36"/>
      <c r="M71801" s="36"/>
      <c r="N71801" s="36"/>
    </row>
    <row r="71802" spans="12:14" x14ac:dyDescent="0.25">
      <c r="L71802" s="36"/>
      <c r="M71802" s="36"/>
      <c r="N71802" s="36"/>
    </row>
    <row r="71803" spans="12:14" x14ac:dyDescent="0.25">
      <c r="L71803" s="36"/>
      <c r="M71803" s="36"/>
      <c r="N71803" s="36"/>
    </row>
    <row r="71804" spans="12:14" x14ac:dyDescent="0.25">
      <c r="L71804" s="36"/>
      <c r="M71804" s="36"/>
      <c r="N71804" s="36"/>
    </row>
    <row r="71805" spans="12:14" x14ac:dyDescent="0.25">
      <c r="L71805" s="36"/>
      <c r="M71805" s="36"/>
      <c r="N71805" s="36"/>
    </row>
    <row r="71806" spans="12:14" x14ac:dyDescent="0.25">
      <c r="L71806" s="36"/>
      <c r="M71806" s="36"/>
      <c r="N71806" s="36"/>
    </row>
    <row r="71807" spans="12:14" x14ac:dyDescent="0.25">
      <c r="L71807" s="36"/>
      <c r="M71807" s="36"/>
      <c r="N71807" s="36"/>
    </row>
    <row r="71808" spans="12:14" x14ac:dyDescent="0.25">
      <c r="L71808" s="36"/>
      <c r="M71808" s="36"/>
      <c r="N71808" s="36"/>
    </row>
    <row r="71809" spans="12:14" x14ac:dyDescent="0.25">
      <c r="L71809" s="36"/>
      <c r="M71809" s="36"/>
      <c r="N71809" s="36"/>
    </row>
    <row r="71810" spans="12:14" x14ac:dyDescent="0.25">
      <c r="L71810" s="36"/>
      <c r="M71810" s="36"/>
      <c r="N71810" s="36"/>
    </row>
    <row r="71811" spans="12:14" x14ac:dyDescent="0.25">
      <c r="L71811" s="36"/>
      <c r="M71811" s="36"/>
      <c r="N71811" s="36"/>
    </row>
    <row r="71812" spans="12:14" x14ac:dyDescent="0.25">
      <c r="L71812" s="36"/>
      <c r="M71812" s="36"/>
      <c r="N71812" s="36"/>
    </row>
    <row r="71813" spans="12:14" x14ac:dyDescent="0.25">
      <c r="L71813" s="36"/>
      <c r="M71813" s="36"/>
      <c r="N71813" s="36"/>
    </row>
    <row r="71814" spans="12:14" x14ac:dyDescent="0.25">
      <c r="L71814" s="36"/>
      <c r="M71814" s="36"/>
      <c r="N71814" s="36"/>
    </row>
    <row r="71815" spans="12:14" x14ac:dyDescent="0.25">
      <c r="L71815" s="36"/>
      <c r="M71815" s="36"/>
      <c r="N71815" s="36"/>
    </row>
    <row r="71816" spans="12:14" x14ac:dyDescent="0.25">
      <c r="L71816" s="36"/>
      <c r="M71816" s="36"/>
      <c r="N71816" s="36"/>
    </row>
    <row r="71817" spans="12:14" x14ac:dyDescent="0.25">
      <c r="L71817" s="36"/>
      <c r="M71817" s="36"/>
      <c r="N71817" s="36"/>
    </row>
    <row r="71818" spans="12:14" x14ac:dyDescent="0.25">
      <c r="L71818" s="36"/>
      <c r="M71818" s="36"/>
      <c r="N71818" s="36"/>
    </row>
    <row r="71819" spans="12:14" x14ac:dyDescent="0.25">
      <c r="L71819" s="36"/>
      <c r="M71819" s="36"/>
      <c r="N71819" s="36"/>
    </row>
    <row r="71820" spans="12:14" x14ac:dyDescent="0.25">
      <c r="L71820" s="36"/>
      <c r="M71820" s="36"/>
      <c r="N71820" s="36"/>
    </row>
    <row r="71821" spans="12:14" x14ac:dyDescent="0.25">
      <c r="L71821" s="36"/>
      <c r="M71821" s="36"/>
      <c r="N71821" s="36"/>
    </row>
    <row r="71822" spans="12:14" x14ac:dyDescent="0.25">
      <c r="L71822" s="36"/>
      <c r="M71822" s="36"/>
      <c r="N71822" s="36"/>
    </row>
    <row r="71823" spans="12:14" x14ac:dyDescent="0.25">
      <c r="L71823" s="36"/>
      <c r="M71823" s="36"/>
      <c r="N71823" s="36"/>
    </row>
    <row r="71824" spans="12:14" x14ac:dyDescent="0.25">
      <c r="L71824" s="36"/>
      <c r="M71824" s="36"/>
      <c r="N71824" s="36"/>
    </row>
    <row r="71825" spans="12:14" x14ac:dyDescent="0.25">
      <c r="L71825" s="36"/>
      <c r="M71825" s="36"/>
      <c r="N71825" s="36"/>
    </row>
    <row r="71826" spans="12:14" x14ac:dyDescent="0.25">
      <c r="L71826" s="36"/>
      <c r="M71826" s="36"/>
      <c r="N71826" s="36"/>
    </row>
    <row r="71827" spans="12:14" x14ac:dyDescent="0.25">
      <c r="L71827" s="36"/>
      <c r="M71827" s="36"/>
      <c r="N71827" s="36"/>
    </row>
    <row r="71828" spans="12:14" x14ac:dyDescent="0.25">
      <c r="L71828" s="36"/>
      <c r="M71828" s="36"/>
      <c r="N71828" s="36"/>
    </row>
    <row r="71829" spans="12:14" x14ac:dyDescent="0.25">
      <c r="L71829" s="36"/>
      <c r="M71829" s="36"/>
      <c r="N71829" s="36"/>
    </row>
    <row r="71830" spans="12:14" x14ac:dyDescent="0.25">
      <c r="L71830" s="36"/>
      <c r="M71830" s="36"/>
      <c r="N71830" s="36"/>
    </row>
    <row r="71831" spans="12:14" x14ac:dyDescent="0.25">
      <c r="L71831" s="36"/>
      <c r="M71831" s="36"/>
      <c r="N71831" s="36"/>
    </row>
    <row r="71832" spans="12:14" x14ac:dyDescent="0.25">
      <c r="L71832" s="36"/>
      <c r="M71832" s="36"/>
      <c r="N71832" s="36"/>
    </row>
    <row r="71833" spans="12:14" x14ac:dyDescent="0.25">
      <c r="L71833" s="36"/>
      <c r="M71833" s="36"/>
      <c r="N71833" s="36"/>
    </row>
    <row r="71834" spans="12:14" x14ac:dyDescent="0.25">
      <c r="L71834" s="36"/>
      <c r="M71834" s="36"/>
      <c r="N71834" s="36"/>
    </row>
    <row r="71835" spans="12:14" x14ac:dyDescent="0.25">
      <c r="L71835" s="36"/>
      <c r="M71835" s="36"/>
      <c r="N71835" s="36"/>
    </row>
    <row r="71836" spans="12:14" x14ac:dyDescent="0.25">
      <c r="L71836" s="36"/>
      <c r="M71836" s="36"/>
      <c r="N71836" s="36"/>
    </row>
    <row r="71837" spans="12:14" x14ac:dyDescent="0.25">
      <c r="L71837" s="36"/>
      <c r="M71837" s="36"/>
      <c r="N71837" s="36"/>
    </row>
    <row r="71838" spans="12:14" x14ac:dyDescent="0.25">
      <c r="L71838" s="36"/>
      <c r="M71838" s="36"/>
      <c r="N71838" s="36"/>
    </row>
    <row r="71839" spans="12:14" x14ac:dyDescent="0.25">
      <c r="L71839" s="36"/>
      <c r="M71839" s="36"/>
      <c r="N71839" s="36"/>
    </row>
    <row r="71840" spans="12:14" x14ac:dyDescent="0.25">
      <c r="L71840" s="36"/>
      <c r="M71840" s="36"/>
      <c r="N71840" s="36"/>
    </row>
    <row r="71841" spans="12:14" x14ac:dyDescent="0.25">
      <c r="L71841" s="36"/>
      <c r="M71841" s="36"/>
      <c r="N71841" s="36"/>
    </row>
    <row r="71842" spans="12:14" x14ac:dyDescent="0.25">
      <c r="L71842" s="36"/>
      <c r="M71842" s="36"/>
      <c r="N71842" s="36"/>
    </row>
    <row r="71843" spans="12:14" x14ac:dyDescent="0.25">
      <c r="L71843" s="36"/>
      <c r="M71843" s="36"/>
      <c r="N71843" s="36"/>
    </row>
    <row r="71844" spans="12:14" x14ac:dyDescent="0.25">
      <c r="L71844" s="36"/>
      <c r="M71844" s="36"/>
      <c r="N71844" s="36"/>
    </row>
    <row r="71845" spans="12:14" x14ac:dyDescent="0.25">
      <c r="L71845" s="36"/>
      <c r="M71845" s="36"/>
      <c r="N71845" s="36"/>
    </row>
    <row r="71846" spans="12:14" x14ac:dyDescent="0.25">
      <c r="L71846" s="36"/>
      <c r="M71846" s="36"/>
      <c r="N71846" s="36"/>
    </row>
    <row r="71847" spans="12:14" x14ac:dyDescent="0.25">
      <c r="L71847" s="36"/>
      <c r="M71847" s="36"/>
      <c r="N71847" s="36"/>
    </row>
    <row r="71848" spans="12:14" x14ac:dyDescent="0.25">
      <c r="L71848" s="36"/>
      <c r="M71848" s="36"/>
      <c r="N71848" s="36"/>
    </row>
    <row r="71849" spans="12:14" x14ac:dyDescent="0.25">
      <c r="L71849" s="36"/>
      <c r="M71849" s="36"/>
      <c r="N71849" s="36"/>
    </row>
    <row r="71850" spans="12:14" x14ac:dyDescent="0.25">
      <c r="L71850" s="36"/>
      <c r="M71850" s="36"/>
      <c r="N71850" s="36"/>
    </row>
    <row r="71851" spans="12:14" x14ac:dyDescent="0.25">
      <c r="L71851" s="36"/>
      <c r="M71851" s="36"/>
      <c r="N71851" s="36"/>
    </row>
    <row r="71852" spans="12:14" x14ac:dyDescent="0.25">
      <c r="L71852" s="36"/>
      <c r="M71852" s="36"/>
      <c r="N71852" s="36"/>
    </row>
    <row r="71853" spans="12:14" x14ac:dyDescent="0.25">
      <c r="L71853" s="36"/>
      <c r="M71853" s="36"/>
      <c r="N71853" s="36"/>
    </row>
    <row r="71854" spans="12:14" x14ac:dyDescent="0.25">
      <c r="L71854" s="36"/>
      <c r="M71854" s="36"/>
      <c r="N71854" s="36"/>
    </row>
    <row r="71855" spans="12:14" x14ac:dyDescent="0.25">
      <c r="L71855" s="36"/>
      <c r="M71855" s="36"/>
      <c r="N71855" s="36"/>
    </row>
    <row r="71856" spans="12:14" x14ac:dyDescent="0.25">
      <c r="L71856" s="36"/>
      <c r="M71856" s="36"/>
      <c r="N71856" s="36"/>
    </row>
    <row r="71857" spans="12:14" x14ac:dyDescent="0.25">
      <c r="L71857" s="36"/>
      <c r="M71857" s="36"/>
      <c r="N71857" s="36"/>
    </row>
    <row r="71858" spans="12:14" x14ac:dyDescent="0.25">
      <c r="L71858" s="36"/>
      <c r="M71858" s="36"/>
      <c r="N71858" s="36"/>
    </row>
    <row r="71859" spans="12:14" x14ac:dyDescent="0.25">
      <c r="L71859" s="36"/>
      <c r="M71859" s="36"/>
      <c r="N71859" s="36"/>
    </row>
    <row r="71860" spans="12:14" x14ac:dyDescent="0.25">
      <c r="L71860" s="36"/>
      <c r="M71860" s="36"/>
      <c r="N71860" s="36"/>
    </row>
    <row r="71861" spans="12:14" x14ac:dyDescent="0.25">
      <c r="L71861" s="36"/>
      <c r="M71861" s="36"/>
      <c r="N71861" s="36"/>
    </row>
    <row r="71862" spans="12:14" x14ac:dyDescent="0.25">
      <c r="L71862" s="36"/>
      <c r="M71862" s="36"/>
      <c r="N71862" s="36"/>
    </row>
    <row r="71863" spans="12:14" x14ac:dyDescent="0.25">
      <c r="L71863" s="36"/>
      <c r="M71863" s="36"/>
      <c r="N71863" s="36"/>
    </row>
    <row r="71864" spans="12:14" x14ac:dyDescent="0.25">
      <c r="L71864" s="36"/>
      <c r="M71864" s="36"/>
      <c r="N71864" s="36"/>
    </row>
    <row r="71865" spans="12:14" x14ac:dyDescent="0.25">
      <c r="L71865" s="36"/>
      <c r="M71865" s="36"/>
      <c r="N71865" s="36"/>
    </row>
    <row r="71866" spans="12:14" x14ac:dyDescent="0.25">
      <c r="L71866" s="36"/>
      <c r="M71866" s="36"/>
      <c r="N71866" s="36"/>
    </row>
    <row r="71867" spans="12:14" x14ac:dyDescent="0.25">
      <c r="L71867" s="36"/>
      <c r="M71867" s="36"/>
      <c r="N71867" s="36"/>
    </row>
    <row r="71868" spans="12:14" x14ac:dyDescent="0.25">
      <c r="L71868" s="36"/>
      <c r="M71868" s="36"/>
      <c r="N71868" s="36"/>
    </row>
    <row r="71869" spans="12:14" x14ac:dyDescent="0.25">
      <c r="L71869" s="36"/>
      <c r="M71869" s="36"/>
      <c r="N71869" s="36"/>
    </row>
    <row r="71870" spans="12:14" x14ac:dyDescent="0.25">
      <c r="L71870" s="36"/>
      <c r="M71870" s="36"/>
      <c r="N71870" s="36"/>
    </row>
    <row r="71871" spans="12:14" x14ac:dyDescent="0.25">
      <c r="L71871" s="36"/>
      <c r="M71871" s="36"/>
      <c r="N71871" s="36"/>
    </row>
    <row r="71872" spans="12:14" x14ac:dyDescent="0.25">
      <c r="L71872" s="36"/>
      <c r="M71872" s="36"/>
      <c r="N71872" s="36"/>
    </row>
    <row r="71873" spans="12:14" x14ac:dyDescent="0.25">
      <c r="L71873" s="36"/>
      <c r="M71873" s="36"/>
      <c r="N71873" s="36"/>
    </row>
    <row r="71874" spans="12:14" x14ac:dyDescent="0.25">
      <c r="L71874" s="36"/>
      <c r="M71874" s="36"/>
      <c r="N71874" s="36"/>
    </row>
    <row r="71875" spans="12:14" x14ac:dyDescent="0.25">
      <c r="L71875" s="36"/>
      <c r="M71875" s="36"/>
      <c r="N71875" s="36"/>
    </row>
    <row r="71876" spans="12:14" x14ac:dyDescent="0.25">
      <c r="L71876" s="36"/>
      <c r="M71876" s="36"/>
      <c r="N71876" s="36"/>
    </row>
    <row r="71877" spans="12:14" x14ac:dyDescent="0.25">
      <c r="L71877" s="36"/>
      <c r="M71877" s="36"/>
      <c r="N71877" s="36"/>
    </row>
    <row r="71878" spans="12:14" x14ac:dyDescent="0.25">
      <c r="L71878" s="36"/>
      <c r="M71878" s="36"/>
      <c r="N71878" s="36"/>
    </row>
    <row r="71879" spans="12:14" x14ac:dyDescent="0.25">
      <c r="L71879" s="36"/>
      <c r="M71879" s="36"/>
      <c r="N71879" s="36"/>
    </row>
    <row r="71880" spans="12:14" x14ac:dyDescent="0.25">
      <c r="L71880" s="36"/>
      <c r="M71880" s="36"/>
      <c r="N71880" s="36"/>
    </row>
    <row r="71881" spans="12:14" x14ac:dyDescent="0.25">
      <c r="L71881" s="36"/>
      <c r="M71881" s="36"/>
      <c r="N71881" s="36"/>
    </row>
    <row r="71882" spans="12:14" x14ac:dyDescent="0.25">
      <c r="L71882" s="36"/>
      <c r="M71882" s="36"/>
      <c r="N71882" s="36"/>
    </row>
    <row r="71883" spans="12:14" x14ac:dyDescent="0.25">
      <c r="L71883" s="36"/>
      <c r="M71883" s="36"/>
      <c r="N71883" s="36"/>
    </row>
    <row r="71884" spans="12:14" x14ac:dyDescent="0.25">
      <c r="L71884" s="36"/>
      <c r="M71884" s="36"/>
      <c r="N71884" s="36"/>
    </row>
    <row r="71885" spans="12:14" x14ac:dyDescent="0.25">
      <c r="L71885" s="36"/>
      <c r="M71885" s="36"/>
      <c r="N71885" s="36"/>
    </row>
    <row r="71886" spans="12:14" x14ac:dyDescent="0.25">
      <c r="L71886" s="36"/>
      <c r="M71886" s="36"/>
      <c r="N71886" s="36"/>
    </row>
    <row r="71887" spans="12:14" x14ac:dyDescent="0.25">
      <c r="L71887" s="36"/>
      <c r="M71887" s="36"/>
      <c r="N71887" s="36"/>
    </row>
    <row r="71888" spans="12:14" x14ac:dyDescent="0.25">
      <c r="L71888" s="36"/>
      <c r="M71888" s="36"/>
      <c r="N71888" s="36"/>
    </row>
    <row r="71889" spans="12:14" x14ac:dyDescent="0.25">
      <c r="L71889" s="36"/>
      <c r="M71889" s="36"/>
      <c r="N71889" s="36"/>
    </row>
    <row r="71890" spans="12:14" x14ac:dyDescent="0.25">
      <c r="L71890" s="36"/>
      <c r="M71890" s="36"/>
      <c r="N71890" s="36"/>
    </row>
    <row r="71891" spans="12:14" x14ac:dyDescent="0.25">
      <c r="L71891" s="36"/>
      <c r="M71891" s="36"/>
      <c r="N71891" s="36"/>
    </row>
    <row r="71892" spans="12:14" x14ac:dyDescent="0.25">
      <c r="L71892" s="36"/>
      <c r="M71892" s="36"/>
      <c r="N71892" s="36"/>
    </row>
    <row r="71893" spans="12:14" x14ac:dyDescent="0.25">
      <c r="L71893" s="36"/>
      <c r="M71893" s="36"/>
      <c r="N71893" s="36"/>
    </row>
    <row r="71894" spans="12:14" x14ac:dyDescent="0.25">
      <c r="L71894" s="36"/>
      <c r="M71894" s="36"/>
      <c r="N71894" s="36"/>
    </row>
    <row r="71895" spans="12:14" x14ac:dyDescent="0.25">
      <c r="L71895" s="36"/>
      <c r="M71895" s="36"/>
      <c r="N71895" s="36"/>
    </row>
    <row r="71896" spans="12:14" x14ac:dyDescent="0.25">
      <c r="L71896" s="36"/>
      <c r="M71896" s="36"/>
      <c r="N71896" s="36"/>
    </row>
    <row r="71897" spans="12:14" x14ac:dyDescent="0.25">
      <c r="L71897" s="36"/>
      <c r="M71897" s="36"/>
      <c r="N71897" s="36"/>
    </row>
    <row r="71898" spans="12:14" x14ac:dyDescent="0.25">
      <c r="L71898" s="36"/>
      <c r="M71898" s="36"/>
      <c r="N71898" s="36"/>
    </row>
    <row r="71899" spans="12:14" x14ac:dyDescent="0.25">
      <c r="L71899" s="36"/>
      <c r="M71899" s="36"/>
      <c r="N71899" s="36"/>
    </row>
    <row r="71900" spans="12:14" x14ac:dyDescent="0.25">
      <c r="L71900" s="36"/>
      <c r="M71900" s="36"/>
      <c r="N71900" s="36"/>
    </row>
    <row r="71901" spans="12:14" x14ac:dyDescent="0.25">
      <c r="L71901" s="36"/>
      <c r="M71901" s="36"/>
      <c r="N71901" s="36"/>
    </row>
    <row r="71902" spans="12:14" x14ac:dyDescent="0.25">
      <c r="L71902" s="36"/>
      <c r="M71902" s="36"/>
      <c r="N71902" s="36"/>
    </row>
    <row r="71903" spans="12:14" x14ac:dyDescent="0.25">
      <c r="L71903" s="36"/>
      <c r="M71903" s="36"/>
      <c r="N71903" s="36"/>
    </row>
    <row r="71904" spans="12:14" x14ac:dyDescent="0.25">
      <c r="L71904" s="36"/>
      <c r="M71904" s="36"/>
      <c r="N71904" s="36"/>
    </row>
    <row r="71905" spans="12:14" x14ac:dyDescent="0.25">
      <c r="L71905" s="36"/>
      <c r="M71905" s="36"/>
      <c r="N71905" s="36"/>
    </row>
    <row r="71906" spans="12:14" x14ac:dyDescent="0.25">
      <c r="L71906" s="36"/>
      <c r="M71906" s="36"/>
      <c r="N71906" s="36"/>
    </row>
    <row r="71907" spans="12:14" x14ac:dyDescent="0.25">
      <c r="L71907" s="36"/>
      <c r="M71907" s="36"/>
      <c r="N71907" s="36"/>
    </row>
    <row r="71908" spans="12:14" x14ac:dyDescent="0.25">
      <c r="L71908" s="36"/>
      <c r="M71908" s="36"/>
      <c r="N71908" s="36"/>
    </row>
    <row r="71909" spans="12:14" x14ac:dyDescent="0.25">
      <c r="L71909" s="36"/>
      <c r="M71909" s="36"/>
      <c r="N71909" s="36"/>
    </row>
    <row r="71910" spans="12:14" x14ac:dyDescent="0.25">
      <c r="L71910" s="36"/>
      <c r="M71910" s="36"/>
      <c r="N71910" s="36"/>
    </row>
    <row r="71911" spans="12:14" x14ac:dyDescent="0.25">
      <c r="L71911" s="36"/>
      <c r="M71911" s="36"/>
      <c r="N71911" s="36"/>
    </row>
    <row r="71912" spans="12:14" x14ac:dyDescent="0.25">
      <c r="L71912" s="36"/>
      <c r="M71912" s="36"/>
      <c r="N71912" s="36"/>
    </row>
    <row r="71913" spans="12:14" x14ac:dyDescent="0.25">
      <c r="L71913" s="36"/>
      <c r="M71913" s="36"/>
      <c r="N71913" s="36"/>
    </row>
    <row r="71914" spans="12:14" x14ac:dyDescent="0.25">
      <c r="L71914" s="36"/>
      <c r="M71914" s="36"/>
      <c r="N71914" s="36"/>
    </row>
    <row r="71915" spans="12:14" x14ac:dyDescent="0.25">
      <c r="L71915" s="36"/>
      <c r="M71915" s="36"/>
      <c r="N71915" s="36"/>
    </row>
    <row r="71916" spans="12:14" x14ac:dyDescent="0.25">
      <c r="L71916" s="36"/>
      <c r="M71916" s="36"/>
      <c r="N71916" s="36"/>
    </row>
    <row r="71917" spans="12:14" x14ac:dyDescent="0.25">
      <c r="L71917" s="36"/>
      <c r="M71917" s="36"/>
      <c r="N71917" s="36"/>
    </row>
    <row r="71918" spans="12:14" x14ac:dyDescent="0.25">
      <c r="L71918" s="36"/>
      <c r="M71918" s="36"/>
      <c r="N71918" s="36"/>
    </row>
    <row r="71919" spans="12:14" x14ac:dyDescent="0.25">
      <c r="L71919" s="36"/>
      <c r="M71919" s="36"/>
      <c r="N71919" s="36"/>
    </row>
    <row r="71920" spans="12:14" x14ac:dyDescent="0.25">
      <c r="L71920" s="36"/>
      <c r="M71920" s="36"/>
      <c r="N71920" s="36"/>
    </row>
    <row r="71921" spans="12:14" x14ac:dyDescent="0.25">
      <c r="L71921" s="36"/>
      <c r="M71921" s="36"/>
      <c r="N71921" s="36"/>
    </row>
    <row r="71922" spans="12:14" x14ac:dyDescent="0.25">
      <c r="L71922" s="36"/>
      <c r="M71922" s="36"/>
      <c r="N71922" s="36"/>
    </row>
    <row r="71923" spans="12:14" x14ac:dyDescent="0.25">
      <c r="L71923" s="36"/>
      <c r="M71923" s="36"/>
      <c r="N71923" s="36"/>
    </row>
    <row r="71924" spans="12:14" x14ac:dyDescent="0.25">
      <c r="L71924" s="36"/>
      <c r="M71924" s="36"/>
      <c r="N71924" s="36"/>
    </row>
    <row r="71925" spans="12:14" x14ac:dyDescent="0.25">
      <c r="L71925" s="36"/>
      <c r="M71925" s="36"/>
      <c r="N71925" s="36"/>
    </row>
    <row r="71926" spans="12:14" x14ac:dyDescent="0.25">
      <c r="L71926" s="36"/>
      <c r="M71926" s="36"/>
      <c r="N71926" s="36"/>
    </row>
    <row r="71927" spans="12:14" x14ac:dyDescent="0.25">
      <c r="L71927" s="36"/>
      <c r="M71927" s="36"/>
      <c r="N71927" s="36"/>
    </row>
    <row r="71928" spans="12:14" x14ac:dyDescent="0.25">
      <c r="L71928" s="36"/>
      <c r="M71928" s="36"/>
      <c r="N71928" s="36"/>
    </row>
    <row r="71929" spans="12:14" x14ac:dyDescent="0.25">
      <c r="L71929" s="36"/>
      <c r="M71929" s="36"/>
      <c r="N71929" s="36"/>
    </row>
    <row r="71930" spans="12:14" x14ac:dyDescent="0.25">
      <c r="L71930" s="36"/>
      <c r="M71930" s="36"/>
      <c r="N71930" s="36"/>
    </row>
    <row r="71931" spans="12:14" x14ac:dyDescent="0.25">
      <c r="L71931" s="36"/>
      <c r="M71931" s="36"/>
      <c r="N71931" s="36"/>
    </row>
    <row r="71932" spans="12:14" x14ac:dyDescent="0.25">
      <c r="L71932" s="36"/>
      <c r="M71932" s="36"/>
      <c r="N71932" s="36"/>
    </row>
    <row r="71933" spans="12:14" x14ac:dyDescent="0.25">
      <c r="L71933" s="36"/>
      <c r="M71933" s="36"/>
      <c r="N71933" s="36"/>
    </row>
    <row r="71934" spans="12:14" x14ac:dyDescent="0.25">
      <c r="L71934" s="36"/>
      <c r="M71934" s="36"/>
      <c r="N71934" s="36"/>
    </row>
    <row r="71935" spans="12:14" x14ac:dyDescent="0.25">
      <c r="L71935" s="36"/>
      <c r="M71935" s="36"/>
      <c r="N71935" s="36"/>
    </row>
    <row r="71936" spans="12:14" x14ac:dyDescent="0.25">
      <c r="L71936" s="36"/>
      <c r="M71936" s="36"/>
      <c r="N71936" s="36"/>
    </row>
    <row r="71937" spans="12:14" x14ac:dyDescent="0.25">
      <c r="L71937" s="36"/>
      <c r="M71937" s="36"/>
      <c r="N71937" s="36"/>
    </row>
    <row r="71938" spans="12:14" x14ac:dyDescent="0.25">
      <c r="L71938" s="36"/>
      <c r="M71938" s="36"/>
      <c r="N71938" s="36"/>
    </row>
    <row r="71939" spans="12:14" x14ac:dyDescent="0.25">
      <c r="L71939" s="36"/>
      <c r="M71939" s="36"/>
      <c r="N71939" s="36"/>
    </row>
    <row r="71940" spans="12:14" x14ac:dyDescent="0.25">
      <c r="L71940" s="36"/>
      <c r="M71940" s="36"/>
      <c r="N71940" s="36"/>
    </row>
    <row r="71941" spans="12:14" x14ac:dyDescent="0.25">
      <c r="L71941" s="36"/>
      <c r="M71941" s="36"/>
      <c r="N71941" s="36"/>
    </row>
    <row r="71942" spans="12:14" x14ac:dyDescent="0.25">
      <c r="L71942" s="36"/>
      <c r="M71942" s="36"/>
      <c r="N71942" s="36"/>
    </row>
    <row r="71943" spans="12:14" x14ac:dyDescent="0.25">
      <c r="L71943" s="36"/>
      <c r="M71943" s="36"/>
      <c r="N71943" s="36"/>
    </row>
    <row r="71944" spans="12:14" x14ac:dyDescent="0.25">
      <c r="L71944" s="36"/>
      <c r="M71944" s="36"/>
      <c r="N71944" s="36"/>
    </row>
    <row r="71945" spans="12:14" x14ac:dyDescent="0.25">
      <c r="L71945" s="36"/>
      <c r="M71945" s="36"/>
      <c r="N71945" s="36"/>
    </row>
    <row r="71946" spans="12:14" x14ac:dyDescent="0.25">
      <c r="L71946" s="36"/>
      <c r="M71946" s="36"/>
      <c r="N71946" s="36"/>
    </row>
    <row r="71947" spans="12:14" x14ac:dyDescent="0.25">
      <c r="L71947" s="36"/>
      <c r="M71947" s="36"/>
      <c r="N71947" s="36"/>
    </row>
    <row r="71948" spans="12:14" x14ac:dyDescent="0.25">
      <c r="L71948" s="36"/>
      <c r="M71948" s="36"/>
      <c r="N71948" s="36"/>
    </row>
    <row r="71949" spans="12:14" x14ac:dyDescent="0.25">
      <c r="L71949" s="36"/>
      <c r="M71949" s="36"/>
      <c r="N71949" s="36"/>
    </row>
    <row r="71950" spans="12:14" x14ac:dyDescent="0.25">
      <c r="L71950" s="36"/>
      <c r="M71950" s="36"/>
      <c r="N71950" s="36"/>
    </row>
    <row r="71951" spans="12:14" x14ac:dyDescent="0.25">
      <c r="L71951" s="36"/>
      <c r="M71951" s="36"/>
      <c r="N71951" s="36"/>
    </row>
    <row r="71952" spans="12:14" x14ac:dyDescent="0.25">
      <c r="L71952" s="36"/>
      <c r="M71952" s="36"/>
      <c r="N71952" s="36"/>
    </row>
    <row r="71953" spans="12:14" x14ac:dyDescent="0.25">
      <c r="L71953" s="36"/>
      <c r="M71953" s="36"/>
      <c r="N71953" s="36"/>
    </row>
    <row r="71954" spans="12:14" x14ac:dyDescent="0.25">
      <c r="L71954" s="36"/>
      <c r="M71954" s="36"/>
      <c r="N71954" s="36"/>
    </row>
    <row r="71955" spans="12:14" x14ac:dyDescent="0.25">
      <c r="L71955" s="36"/>
      <c r="M71955" s="36"/>
      <c r="N71955" s="36"/>
    </row>
    <row r="71956" spans="12:14" x14ac:dyDescent="0.25">
      <c r="L71956" s="36"/>
      <c r="M71956" s="36"/>
      <c r="N71956" s="36"/>
    </row>
    <row r="71957" spans="12:14" x14ac:dyDescent="0.25">
      <c r="L71957" s="36"/>
      <c r="M71957" s="36"/>
      <c r="N71957" s="36"/>
    </row>
    <row r="71958" spans="12:14" x14ac:dyDescent="0.25">
      <c r="L71958" s="36"/>
      <c r="M71958" s="36"/>
      <c r="N71958" s="36"/>
    </row>
    <row r="71959" spans="12:14" x14ac:dyDescent="0.25">
      <c r="L71959" s="36"/>
      <c r="M71959" s="36"/>
      <c r="N71959" s="36"/>
    </row>
    <row r="71960" spans="12:14" x14ac:dyDescent="0.25">
      <c r="L71960" s="36"/>
      <c r="M71960" s="36"/>
      <c r="N71960" s="36"/>
    </row>
    <row r="71961" spans="12:14" x14ac:dyDescent="0.25">
      <c r="L71961" s="36"/>
      <c r="M71961" s="36"/>
      <c r="N71961" s="36"/>
    </row>
    <row r="71962" spans="12:14" x14ac:dyDescent="0.25">
      <c r="L71962" s="36"/>
      <c r="M71962" s="36"/>
      <c r="N71962" s="36"/>
    </row>
    <row r="71963" spans="12:14" x14ac:dyDescent="0.25">
      <c r="L71963" s="36"/>
      <c r="M71963" s="36"/>
      <c r="N71963" s="36"/>
    </row>
    <row r="71964" spans="12:14" x14ac:dyDescent="0.25">
      <c r="L71964" s="36"/>
      <c r="M71964" s="36"/>
      <c r="N71964" s="36"/>
    </row>
    <row r="71965" spans="12:14" x14ac:dyDescent="0.25">
      <c r="L71965" s="36"/>
      <c r="M71965" s="36"/>
      <c r="N71965" s="36"/>
    </row>
    <row r="71966" spans="12:14" x14ac:dyDescent="0.25">
      <c r="L71966" s="36"/>
      <c r="M71966" s="36"/>
      <c r="N71966" s="36"/>
    </row>
    <row r="71967" spans="12:14" x14ac:dyDescent="0.25">
      <c r="L71967" s="36"/>
      <c r="M71967" s="36"/>
      <c r="N71967" s="36"/>
    </row>
    <row r="71968" spans="12:14" x14ac:dyDescent="0.25">
      <c r="L71968" s="36"/>
      <c r="M71968" s="36"/>
      <c r="N71968" s="36"/>
    </row>
    <row r="71969" spans="12:14" x14ac:dyDescent="0.25">
      <c r="L71969" s="36"/>
      <c r="M71969" s="36"/>
      <c r="N71969" s="36"/>
    </row>
    <row r="71970" spans="12:14" x14ac:dyDescent="0.25">
      <c r="L71970" s="36"/>
      <c r="M71970" s="36"/>
      <c r="N71970" s="36"/>
    </row>
    <row r="71971" spans="12:14" x14ac:dyDescent="0.25">
      <c r="L71971" s="36"/>
      <c r="M71971" s="36"/>
      <c r="N71971" s="36"/>
    </row>
    <row r="71972" spans="12:14" x14ac:dyDescent="0.25">
      <c r="L71972" s="36"/>
      <c r="M71972" s="36"/>
      <c r="N71972" s="36"/>
    </row>
    <row r="71973" spans="12:14" x14ac:dyDescent="0.25">
      <c r="L71973" s="36"/>
      <c r="M71973" s="36"/>
      <c r="N71973" s="36"/>
    </row>
    <row r="71974" spans="12:14" x14ac:dyDescent="0.25">
      <c r="L71974" s="36"/>
      <c r="M71974" s="36"/>
      <c r="N71974" s="36"/>
    </row>
    <row r="71975" spans="12:14" x14ac:dyDescent="0.25">
      <c r="L71975" s="36"/>
      <c r="M71975" s="36"/>
      <c r="N71975" s="36"/>
    </row>
    <row r="71976" spans="12:14" x14ac:dyDescent="0.25">
      <c r="L71976" s="36"/>
      <c r="M71976" s="36"/>
      <c r="N71976" s="36"/>
    </row>
    <row r="71977" spans="12:14" x14ac:dyDescent="0.25">
      <c r="L71977" s="36"/>
      <c r="M71977" s="36"/>
      <c r="N71977" s="36"/>
    </row>
    <row r="71978" spans="12:14" x14ac:dyDescent="0.25">
      <c r="L71978" s="36"/>
      <c r="M71978" s="36"/>
      <c r="N71978" s="36"/>
    </row>
    <row r="71979" spans="12:14" x14ac:dyDescent="0.25">
      <c r="L71979" s="36"/>
      <c r="M71979" s="36"/>
      <c r="N71979" s="36"/>
    </row>
    <row r="71980" spans="12:14" x14ac:dyDescent="0.25">
      <c r="L71980" s="36"/>
      <c r="M71980" s="36"/>
      <c r="N71980" s="36"/>
    </row>
    <row r="71981" spans="12:14" x14ac:dyDescent="0.25">
      <c r="L71981" s="36"/>
      <c r="M71981" s="36"/>
      <c r="N71981" s="36"/>
    </row>
    <row r="71982" spans="12:14" x14ac:dyDescent="0.25">
      <c r="L71982" s="36"/>
      <c r="M71982" s="36"/>
      <c r="N71982" s="36"/>
    </row>
    <row r="71983" spans="12:14" x14ac:dyDescent="0.25">
      <c r="L71983" s="36"/>
      <c r="M71983" s="36"/>
      <c r="N71983" s="36"/>
    </row>
    <row r="71984" spans="12:14" x14ac:dyDescent="0.25">
      <c r="L71984" s="36"/>
      <c r="M71984" s="36"/>
      <c r="N71984" s="36"/>
    </row>
    <row r="71985" spans="12:14" x14ac:dyDescent="0.25">
      <c r="L71985" s="36"/>
      <c r="M71985" s="36"/>
      <c r="N71985" s="36"/>
    </row>
    <row r="71986" spans="12:14" x14ac:dyDescent="0.25">
      <c r="L71986" s="36"/>
      <c r="M71986" s="36"/>
      <c r="N71986" s="36"/>
    </row>
    <row r="71987" spans="12:14" x14ac:dyDescent="0.25">
      <c r="L71987" s="36"/>
      <c r="M71987" s="36"/>
      <c r="N71987" s="36"/>
    </row>
    <row r="71988" spans="12:14" x14ac:dyDescent="0.25">
      <c r="L71988" s="36"/>
      <c r="M71988" s="36"/>
      <c r="N71988" s="36"/>
    </row>
    <row r="71989" spans="12:14" x14ac:dyDescent="0.25">
      <c r="L71989" s="36"/>
      <c r="M71989" s="36"/>
      <c r="N71989" s="36"/>
    </row>
    <row r="71990" spans="12:14" x14ac:dyDescent="0.25">
      <c r="L71990" s="36"/>
      <c r="M71990" s="36"/>
      <c r="N71990" s="36"/>
    </row>
    <row r="71991" spans="12:14" x14ac:dyDescent="0.25">
      <c r="L71991" s="36"/>
      <c r="M71991" s="36"/>
      <c r="N71991" s="36"/>
    </row>
    <row r="71992" spans="12:14" x14ac:dyDescent="0.25">
      <c r="L71992" s="36"/>
      <c r="M71992" s="36"/>
      <c r="N71992" s="36"/>
    </row>
    <row r="71993" spans="12:14" x14ac:dyDescent="0.25">
      <c r="L71993" s="36"/>
      <c r="M71993" s="36"/>
      <c r="N71993" s="36"/>
    </row>
    <row r="71994" spans="12:14" x14ac:dyDescent="0.25">
      <c r="L71994" s="36"/>
      <c r="M71994" s="36"/>
      <c r="N71994" s="36"/>
    </row>
    <row r="71995" spans="12:14" x14ac:dyDescent="0.25">
      <c r="L71995" s="36"/>
      <c r="M71995" s="36"/>
      <c r="N71995" s="36"/>
    </row>
    <row r="71996" spans="12:14" x14ac:dyDescent="0.25">
      <c r="L71996" s="36"/>
      <c r="M71996" s="36"/>
      <c r="N71996" s="36"/>
    </row>
    <row r="71997" spans="12:14" x14ac:dyDescent="0.25">
      <c r="L71997" s="36"/>
      <c r="M71997" s="36"/>
      <c r="N71997" s="36"/>
    </row>
    <row r="71998" spans="12:14" x14ac:dyDescent="0.25">
      <c r="L71998" s="36"/>
      <c r="M71998" s="36"/>
      <c r="N71998" s="36"/>
    </row>
    <row r="71999" spans="12:14" x14ac:dyDescent="0.25">
      <c r="L71999" s="36"/>
      <c r="M71999" s="36"/>
      <c r="N71999" s="36"/>
    </row>
    <row r="72000" spans="12:14" x14ac:dyDescent="0.25">
      <c r="L72000" s="36"/>
      <c r="M72000" s="36"/>
      <c r="N72000" s="36"/>
    </row>
    <row r="72001" spans="12:14" x14ac:dyDescent="0.25">
      <c r="L72001" s="36"/>
      <c r="M72001" s="36"/>
      <c r="N72001" s="36"/>
    </row>
    <row r="72002" spans="12:14" x14ac:dyDescent="0.25">
      <c r="L72002" s="36"/>
      <c r="M72002" s="36"/>
      <c r="N72002" s="36"/>
    </row>
    <row r="72003" spans="12:14" x14ac:dyDescent="0.25">
      <c r="L72003" s="36"/>
      <c r="M72003" s="36"/>
      <c r="N72003" s="36"/>
    </row>
    <row r="72004" spans="12:14" x14ac:dyDescent="0.25">
      <c r="L72004" s="36"/>
      <c r="M72004" s="36"/>
      <c r="N72004" s="36"/>
    </row>
    <row r="72005" spans="12:14" x14ac:dyDescent="0.25">
      <c r="L72005" s="36"/>
      <c r="M72005" s="36"/>
      <c r="N72005" s="36"/>
    </row>
    <row r="72006" spans="12:14" x14ac:dyDescent="0.25">
      <c r="L72006" s="36"/>
      <c r="M72006" s="36"/>
      <c r="N72006" s="36"/>
    </row>
    <row r="72007" spans="12:14" x14ac:dyDescent="0.25">
      <c r="L72007" s="36"/>
      <c r="M72007" s="36"/>
      <c r="N72007" s="36"/>
    </row>
    <row r="72008" spans="12:14" x14ac:dyDescent="0.25">
      <c r="L72008" s="36"/>
      <c r="M72008" s="36"/>
      <c r="N72008" s="36"/>
    </row>
    <row r="72009" spans="12:14" x14ac:dyDescent="0.25">
      <c r="L72009" s="36"/>
      <c r="M72009" s="36"/>
      <c r="N72009" s="36"/>
    </row>
    <row r="72010" spans="12:14" x14ac:dyDescent="0.25">
      <c r="L72010" s="36"/>
      <c r="M72010" s="36"/>
      <c r="N72010" s="36"/>
    </row>
    <row r="72011" spans="12:14" x14ac:dyDescent="0.25">
      <c r="L72011" s="36"/>
      <c r="M72011" s="36"/>
      <c r="N72011" s="36"/>
    </row>
    <row r="72012" spans="12:14" x14ac:dyDescent="0.25">
      <c r="L72012" s="36"/>
      <c r="M72012" s="36"/>
      <c r="N72012" s="36"/>
    </row>
    <row r="72013" spans="12:14" x14ac:dyDescent="0.25">
      <c r="L72013" s="36"/>
      <c r="M72013" s="36"/>
      <c r="N72013" s="36"/>
    </row>
    <row r="72014" spans="12:14" x14ac:dyDescent="0.25">
      <c r="L72014" s="36"/>
      <c r="M72014" s="36"/>
      <c r="N72014" s="36"/>
    </row>
    <row r="72015" spans="12:14" x14ac:dyDescent="0.25">
      <c r="L72015" s="36"/>
      <c r="M72015" s="36"/>
      <c r="N72015" s="36"/>
    </row>
    <row r="72016" spans="12:14" x14ac:dyDescent="0.25">
      <c r="L72016" s="36"/>
      <c r="M72016" s="36"/>
      <c r="N72016" s="36"/>
    </row>
    <row r="72017" spans="12:14" x14ac:dyDescent="0.25">
      <c r="L72017" s="36"/>
      <c r="M72017" s="36"/>
      <c r="N72017" s="36"/>
    </row>
    <row r="72018" spans="12:14" x14ac:dyDescent="0.25">
      <c r="L72018" s="36"/>
      <c r="M72018" s="36"/>
      <c r="N72018" s="36"/>
    </row>
    <row r="72019" spans="12:14" x14ac:dyDescent="0.25">
      <c r="L72019" s="36"/>
      <c r="M72019" s="36"/>
      <c r="N72019" s="36"/>
    </row>
    <row r="72020" spans="12:14" x14ac:dyDescent="0.25">
      <c r="L72020" s="36"/>
      <c r="M72020" s="36"/>
      <c r="N72020" s="36"/>
    </row>
    <row r="72021" spans="12:14" x14ac:dyDescent="0.25">
      <c r="L72021" s="36"/>
      <c r="M72021" s="36"/>
      <c r="N72021" s="36"/>
    </row>
    <row r="72022" spans="12:14" x14ac:dyDescent="0.25">
      <c r="L72022" s="36"/>
      <c r="M72022" s="36"/>
      <c r="N72022" s="36"/>
    </row>
    <row r="72023" spans="12:14" x14ac:dyDescent="0.25">
      <c r="L72023" s="36"/>
      <c r="M72023" s="36"/>
      <c r="N72023" s="36"/>
    </row>
    <row r="72024" spans="12:14" x14ac:dyDescent="0.25">
      <c r="L72024" s="36"/>
      <c r="M72024" s="36"/>
      <c r="N72024" s="36"/>
    </row>
    <row r="72025" spans="12:14" x14ac:dyDescent="0.25">
      <c r="L72025" s="36"/>
      <c r="M72025" s="36"/>
      <c r="N72025" s="36"/>
    </row>
    <row r="72026" spans="12:14" x14ac:dyDescent="0.25">
      <c r="L72026" s="36"/>
      <c r="M72026" s="36"/>
      <c r="N72026" s="36"/>
    </row>
    <row r="72027" spans="12:14" x14ac:dyDescent="0.25">
      <c r="L72027" s="36"/>
      <c r="M72027" s="36"/>
      <c r="N72027" s="36"/>
    </row>
    <row r="72028" spans="12:14" x14ac:dyDescent="0.25">
      <c r="L72028" s="36"/>
      <c r="M72028" s="36"/>
      <c r="N72028" s="36"/>
    </row>
    <row r="72029" spans="12:14" x14ac:dyDescent="0.25">
      <c r="L72029" s="36"/>
      <c r="M72029" s="36"/>
      <c r="N72029" s="36"/>
    </row>
    <row r="72030" spans="12:14" x14ac:dyDescent="0.25">
      <c r="L72030" s="36"/>
      <c r="M72030" s="36"/>
      <c r="N72030" s="36"/>
    </row>
    <row r="72031" spans="12:14" x14ac:dyDescent="0.25">
      <c r="L72031" s="36"/>
      <c r="M72031" s="36"/>
      <c r="N72031" s="36"/>
    </row>
    <row r="72032" spans="12:14" x14ac:dyDescent="0.25">
      <c r="L72032" s="36"/>
      <c r="M72032" s="36"/>
      <c r="N72032" s="36"/>
    </row>
    <row r="72033" spans="12:14" x14ac:dyDescent="0.25">
      <c r="L72033" s="36"/>
      <c r="M72033" s="36"/>
      <c r="N72033" s="36"/>
    </row>
    <row r="72034" spans="12:14" x14ac:dyDescent="0.25">
      <c r="L72034" s="36"/>
      <c r="M72034" s="36"/>
      <c r="N72034" s="36"/>
    </row>
    <row r="72035" spans="12:14" x14ac:dyDescent="0.25">
      <c r="L72035" s="36"/>
      <c r="M72035" s="36"/>
      <c r="N72035" s="36"/>
    </row>
    <row r="72036" spans="12:14" x14ac:dyDescent="0.25">
      <c r="L72036" s="36"/>
      <c r="M72036" s="36"/>
      <c r="N72036" s="36"/>
    </row>
    <row r="72037" spans="12:14" x14ac:dyDescent="0.25">
      <c r="L72037" s="36"/>
      <c r="M72037" s="36"/>
      <c r="N72037" s="36"/>
    </row>
    <row r="72038" spans="12:14" x14ac:dyDescent="0.25">
      <c r="L72038" s="36"/>
      <c r="M72038" s="36"/>
      <c r="N72038" s="36"/>
    </row>
    <row r="72039" spans="12:14" x14ac:dyDescent="0.25">
      <c r="L72039" s="36"/>
      <c r="M72039" s="36"/>
      <c r="N72039" s="36"/>
    </row>
    <row r="72040" spans="12:14" x14ac:dyDescent="0.25">
      <c r="L72040" s="36"/>
      <c r="M72040" s="36"/>
      <c r="N72040" s="36"/>
    </row>
    <row r="72041" spans="12:14" x14ac:dyDescent="0.25">
      <c r="L72041" s="36"/>
      <c r="M72041" s="36"/>
      <c r="N72041" s="36"/>
    </row>
    <row r="72042" spans="12:14" x14ac:dyDescent="0.25">
      <c r="L72042" s="36"/>
      <c r="M72042" s="36"/>
      <c r="N72042" s="36"/>
    </row>
    <row r="72043" spans="12:14" x14ac:dyDescent="0.25">
      <c r="L72043" s="36"/>
      <c r="M72043" s="36"/>
      <c r="N72043" s="36"/>
    </row>
    <row r="72044" spans="12:14" x14ac:dyDescent="0.25">
      <c r="L72044" s="36"/>
      <c r="M72044" s="36"/>
      <c r="N72044" s="36"/>
    </row>
    <row r="72045" spans="12:14" x14ac:dyDescent="0.25">
      <c r="L72045" s="36"/>
      <c r="M72045" s="36"/>
      <c r="N72045" s="36"/>
    </row>
    <row r="72046" spans="12:14" x14ac:dyDescent="0.25">
      <c r="L72046" s="36"/>
      <c r="M72046" s="36"/>
      <c r="N72046" s="36"/>
    </row>
    <row r="72047" spans="12:14" x14ac:dyDescent="0.25">
      <c r="L72047" s="36"/>
      <c r="M72047" s="36"/>
      <c r="N72047" s="36"/>
    </row>
    <row r="72048" spans="12:14" x14ac:dyDescent="0.25">
      <c r="L72048" s="36"/>
      <c r="M72048" s="36"/>
      <c r="N72048" s="36"/>
    </row>
    <row r="72049" spans="12:14" x14ac:dyDescent="0.25">
      <c r="L72049" s="36"/>
      <c r="M72049" s="36"/>
      <c r="N72049" s="36"/>
    </row>
    <row r="72050" spans="12:14" x14ac:dyDescent="0.25">
      <c r="L72050" s="36"/>
      <c r="M72050" s="36"/>
      <c r="N72050" s="36"/>
    </row>
    <row r="72051" spans="12:14" x14ac:dyDescent="0.25">
      <c r="L72051" s="36"/>
      <c r="M72051" s="36"/>
      <c r="N72051" s="36"/>
    </row>
    <row r="72052" spans="12:14" x14ac:dyDescent="0.25">
      <c r="L72052" s="36"/>
      <c r="M72052" s="36"/>
      <c r="N72052" s="36"/>
    </row>
    <row r="72053" spans="12:14" x14ac:dyDescent="0.25">
      <c r="L72053" s="36"/>
      <c r="M72053" s="36"/>
      <c r="N72053" s="36"/>
    </row>
    <row r="72054" spans="12:14" x14ac:dyDescent="0.25">
      <c r="L72054" s="36"/>
      <c r="M72054" s="36"/>
      <c r="N72054" s="36"/>
    </row>
    <row r="72055" spans="12:14" x14ac:dyDescent="0.25">
      <c r="L72055" s="36"/>
      <c r="M72055" s="36"/>
      <c r="N72055" s="36"/>
    </row>
    <row r="72056" spans="12:14" x14ac:dyDescent="0.25">
      <c r="L72056" s="36"/>
      <c r="M72056" s="36"/>
      <c r="N72056" s="36"/>
    </row>
    <row r="72057" spans="12:14" x14ac:dyDescent="0.25">
      <c r="L72057" s="36"/>
      <c r="M72057" s="36"/>
      <c r="N72057" s="36"/>
    </row>
    <row r="72058" spans="12:14" x14ac:dyDescent="0.25">
      <c r="L72058" s="36"/>
      <c r="M72058" s="36"/>
      <c r="N72058" s="36"/>
    </row>
    <row r="72059" spans="12:14" x14ac:dyDescent="0.25">
      <c r="L72059" s="36"/>
      <c r="M72059" s="36"/>
      <c r="N72059" s="36"/>
    </row>
    <row r="72060" spans="12:14" x14ac:dyDescent="0.25">
      <c r="L72060" s="36"/>
      <c r="M72060" s="36"/>
      <c r="N72060" s="36"/>
    </row>
    <row r="72061" spans="12:14" x14ac:dyDescent="0.25">
      <c r="L72061" s="36"/>
      <c r="M72061" s="36"/>
      <c r="N72061" s="36"/>
    </row>
    <row r="72062" spans="12:14" x14ac:dyDescent="0.25">
      <c r="L72062" s="36"/>
      <c r="M72062" s="36"/>
      <c r="N72062" s="36"/>
    </row>
    <row r="72063" spans="12:14" x14ac:dyDescent="0.25">
      <c r="L72063" s="36"/>
      <c r="M72063" s="36"/>
      <c r="N72063" s="36"/>
    </row>
    <row r="72064" spans="12:14" x14ac:dyDescent="0.25">
      <c r="L72064" s="36"/>
      <c r="M72064" s="36"/>
      <c r="N72064" s="36"/>
    </row>
    <row r="72065" spans="12:14" x14ac:dyDescent="0.25">
      <c r="L72065" s="36"/>
      <c r="M72065" s="36"/>
      <c r="N72065" s="36"/>
    </row>
    <row r="72066" spans="12:14" x14ac:dyDescent="0.25">
      <c r="L72066" s="36"/>
      <c r="M72066" s="36"/>
      <c r="N72066" s="36"/>
    </row>
    <row r="72067" spans="12:14" x14ac:dyDescent="0.25">
      <c r="L72067" s="36"/>
      <c r="M72067" s="36"/>
      <c r="N72067" s="36"/>
    </row>
    <row r="72068" spans="12:14" x14ac:dyDescent="0.25">
      <c r="L72068" s="36"/>
      <c r="M72068" s="36"/>
      <c r="N72068" s="36"/>
    </row>
    <row r="72069" spans="12:14" x14ac:dyDescent="0.25">
      <c r="L72069" s="36"/>
      <c r="M72069" s="36"/>
      <c r="N72069" s="36"/>
    </row>
    <row r="72070" spans="12:14" x14ac:dyDescent="0.25">
      <c r="L72070" s="36"/>
      <c r="M72070" s="36"/>
      <c r="N72070" s="36"/>
    </row>
    <row r="72071" spans="12:14" x14ac:dyDescent="0.25">
      <c r="L72071" s="36"/>
      <c r="M72071" s="36"/>
      <c r="N72071" s="36"/>
    </row>
    <row r="72072" spans="12:14" x14ac:dyDescent="0.25">
      <c r="L72072" s="36"/>
      <c r="M72072" s="36"/>
      <c r="N72072" s="36"/>
    </row>
    <row r="72073" spans="12:14" x14ac:dyDescent="0.25">
      <c r="L72073" s="36"/>
      <c r="M72073" s="36"/>
      <c r="N72073" s="36"/>
    </row>
    <row r="72074" spans="12:14" x14ac:dyDescent="0.25">
      <c r="L72074" s="36"/>
      <c r="M72074" s="36"/>
      <c r="N72074" s="36"/>
    </row>
    <row r="72075" spans="12:14" x14ac:dyDescent="0.25">
      <c r="L72075" s="36"/>
      <c r="M72075" s="36"/>
      <c r="N72075" s="36"/>
    </row>
    <row r="72076" spans="12:14" x14ac:dyDescent="0.25">
      <c r="L72076" s="36"/>
      <c r="M72076" s="36"/>
      <c r="N72076" s="36"/>
    </row>
    <row r="72077" spans="12:14" x14ac:dyDescent="0.25">
      <c r="L72077" s="36"/>
      <c r="M72077" s="36"/>
      <c r="N72077" s="36"/>
    </row>
    <row r="72078" spans="12:14" x14ac:dyDescent="0.25">
      <c r="L72078" s="36"/>
      <c r="M72078" s="36"/>
      <c r="N72078" s="36"/>
    </row>
    <row r="72079" spans="12:14" x14ac:dyDescent="0.25">
      <c r="L72079" s="36"/>
      <c r="M72079" s="36"/>
      <c r="N72079" s="36"/>
    </row>
    <row r="72080" spans="12:14" x14ac:dyDescent="0.25">
      <c r="L72080" s="36"/>
      <c r="M72080" s="36"/>
      <c r="N72080" s="36"/>
    </row>
    <row r="72081" spans="12:14" x14ac:dyDescent="0.25">
      <c r="L72081" s="36"/>
      <c r="M72081" s="36"/>
      <c r="N72081" s="36"/>
    </row>
    <row r="72082" spans="12:14" x14ac:dyDescent="0.25">
      <c r="L72082" s="36"/>
      <c r="M72082" s="36"/>
      <c r="N72082" s="36"/>
    </row>
    <row r="72083" spans="12:14" x14ac:dyDescent="0.25">
      <c r="L72083" s="36"/>
      <c r="M72083" s="36"/>
      <c r="N72083" s="36"/>
    </row>
    <row r="72084" spans="12:14" x14ac:dyDescent="0.25">
      <c r="L72084" s="36"/>
      <c r="M72084" s="36"/>
      <c r="N72084" s="36"/>
    </row>
    <row r="72085" spans="12:14" x14ac:dyDescent="0.25">
      <c r="L72085" s="36"/>
      <c r="M72085" s="36"/>
      <c r="N72085" s="36"/>
    </row>
    <row r="72086" spans="12:14" x14ac:dyDescent="0.25">
      <c r="L72086" s="36"/>
      <c r="M72086" s="36"/>
      <c r="N72086" s="36"/>
    </row>
    <row r="72087" spans="12:14" x14ac:dyDescent="0.25">
      <c r="L72087" s="36"/>
      <c r="M72087" s="36"/>
      <c r="N72087" s="36"/>
    </row>
    <row r="72088" spans="12:14" x14ac:dyDescent="0.25">
      <c r="L72088" s="36"/>
      <c r="M72088" s="36"/>
      <c r="N72088" s="36"/>
    </row>
    <row r="72089" spans="12:14" x14ac:dyDescent="0.25">
      <c r="L72089" s="36"/>
      <c r="M72089" s="36"/>
      <c r="N72089" s="36"/>
    </row>
    <row r="72090" spans="12:14" x14ac:dyDescent="0.25">
      <c r="L72090" s="36"/>
      <c r="M72090" s="36"/>
      <c r="N72090" s="36"/>
    </row>
    <row r="72091" spans="12:14" x14ac:dyDescent="0.25">
      <c r="L72091" s="36"/>
      <c r="M72091" s="36"/>
      <c r="N72091" s="36"/>
    </row>
    <row r="72092" spans="12:14" x14ac:dyDescent="0.25">
      <c r="L72092" s="36"/>
      <c r="M72092" s="36"/>
      <c r="N72092" s="36"/>
    </row>
    <row r="72093" spans="12:14" x14ac:dyDescent="0.25">
      <c r="L72093" s="36"/>
      <c r="M72093" s="36"/>
      <c r="N72093" s="36"/>
    </row>
    <row r="72094" spans="12:14" x14ac:dyDescent="0.25">
      <c r="L72094" s="36"/>
      <c r="M72094" s="36"/>
      <c r="N72094" s="36"/>
    </row>
    <row r="72095" spans="12:14" x14ac:dyDescent="0.25">
      <c r="L72095" s="36"/>
      <c r="M72095" s="36"/>
      <c r="N72095" s="36"/>
    </row>
    <row r="72096" spans="12:14" x14ac:dyDescent="0.25">
      <c r="L72096" s="36"/>
      <c r="M72096" s="36"/>
      <c r="N72096" s="36"/>
    </row>
    <row r="72097" spans="12:14" x14ac:dyDescent="0.25">
      <c r="L72097" s="36"/>
      <c r="M72097" s="36"/>
      <c r="N72097" s="36"/>
    </row>
    <row r="72098" spans="12:14" x14ac:dyDescent="0.25">
      <c r="L72098" s="36"/>
      <c r="M72098" s="36"/>
      <c r="N72098" s="36"/>
    </row>
    <row r="72099" spans="12:14" x14ac:dyDescent="0.25">
      <c r="L72099" s="36"/>
      <c r="M72099" s="36"/>
      <c r="N72099" s="36"/>
    </row>
    <row r="72100" spans="12:14" x14ac:dyDescent="0.25">
      <c r="L72100" s="36"/>
      <c r="M72100" s="36"/>
      <c r="N72100" s="36"/>
    </row>
    <row r="72101" spans="12:14" x14ac:dyDescent="0.25">
      <c r="L72101" s="36"/>
      <c r="M72101" s="36"/>
      <c r="N72101" s="36"/>
    </row>
    <row r="72102" spans="12:14" x14ac:dyDescent="0.25">
      <c r="L72102" s="36"/>
      <c r="M72102" s="36"/>
      <c r="N72102" s="36"/>
    </row>
    <row r="72103" spans="12:14" x14ac:dyDescent="0.25">
      <c r="L72103" s="36"/>
      <c r="M72103" s="36"/>
      <c r="N72103" s="36"/>
    </row>
    <row r="72104" spans="12:14" x14ac:dyDescent="0.25">
      <c r="L72104" s="36"/>
      <c r="M72104" s="36"/>
      <c r="N72104" s="36"/>
    </row>
    <row r="72105" spans="12:14" x14ac:dyDescent="0.25">
      <c r="L72105" s="36"/>
      <c r="M72105" s="36"/>
      <c r="N72105" s="36"/>
    </row>
    <row r="72106" spans="12:14" x14ac:dyDescent="0.25">
      <c r="L72106" s="36"/>
      <c r="M72106" s="36"/>
      <c r="N72106" s="36"/>
    </row>
    <row r="72107" spans="12:14" x14ac:dyDescent="0.25">
      <c r="L72107" s="36"/>
      <c r="M72107" s="36"/>
      <c r="N72107" s="36"/>
    </row>
    <row r="72108" spans="12:14" x14ac:dyDescent="0.25">
      <c r="L72108" s="36"/>
      <c r="M72108" s="36"/>
      <c r="N72108" s="36"/>
    </row>
    <row r="72109" spans="12:14" x14ac:dyDescent="0.25">
      <c r="L72109" s="36"/>
      <c r="M72109" s="36"/>
      <c r="N72109" s="36"/>
    </row>
    <row r="72110" spans="12:14" x14ac:dyDescent="0.25">
      <c r="L72110" s="36"/>
      <c r="M72110" s="36"/>
      <c r="N72110" s="36"/>
    </row>
    <row r="72111" spans="12:14" x14ac:dyDescent="0.25">
      <c r="L72111" s="36"/>
      <c r="M72111" s="36"/>
      <c r="N72111" s="36"/>
    </row>
    <row r="72112" spans="12:14" x14ac:dyDescent="0.25">
      <c r="L72112" s="36"/>
      <c r="M72112" s="36"/>
      <c r="N72112" s="36"/>
    </row>
    <row r="72113" spans="12:14" x14ac:dyDescent="0.25">
      <c r="L72113" s="36"/>
      <c r="M72113" s="36"/>
      <c r="N72113" s="36"/>
    </row>
    <row r="72114" spans="12:14" x14ac:dyDescent="0.25">
      <c r="L72114" s="36"/>
      <c r="M72114" s="36"/>
      <c r="N72114" s="36"/>
    </row>
    <row r="72115" spans="12:14" x14ac:dyDescent="0.25">
      <c r="L72115" s="36"/>
      <c r="M72115" s="36"/>
      <c r="N72115" s="36"/>
    </row>
    <row r="72116" spans="12:14" x14ac:dyDescent="0.25">
      <c r="L72116" s="36"/>
      <c r="M72116" s="36"/>
      <c r="N72116" s="36"/>
    </row>
    <row r="72117" spans="12:14" x14ac:dyDescent="0.25">
      <c r="L72117" s="36"/>
      <c r="M72117" s="36"/>
      <c r="N72117" s="36"/>
    </row>
    <row r="72118" spans="12:14" x14ac:dyDescent="0.25">
      <c r="L72118" s="36"/>
      <c r="M72118" s="36"/>
      <c r="N72118" s="36"/>
    </row>
    <row r="72119" spans="12:14" x14ac:dyDescent="0.25">
      <c r="L72119" s="36"/>
      <c r="M72119" s="36"/>
      <c r="N72119" s="36"/>
    </row>
    <row r="72120" spans="12:14" x14ac:dyDescent="0.25">
      <c r="L72120" s="36"/>
      <c r="M72120" s="36"/>
      <c r="N72120" s="36"/>
    </row>
    <row r="72121" spans="12:14" x14ac:dyDescent="0.25">
      <c r="L72121" s="36"/>
      <c r="M72121" s="36"/>
      <c r="N72121" s="36"/>
    </row>
    <row r="72122" spans="12:14" x14ac:dyDescent="0.25">
      <c r="L72122" s="36"/>
      <c r="M72122" s="36"/>
      <c r="N72122" s="36"/>
    </row>
    <row r="72123" spans="12:14" x14ac:dyDescent="0.25">
      <c r="L72123" s="36"/>
      <c r="M72123" s="36"/>
      <c r="N72123" s="36"/>
    </row>
    <row r="72124" spans="12:14" x14ac:dyDescent="0.25">
      <c r="L72124" s="36"/>
      <c r="M72124" s="36"/>
      <c r="N72124" s="36"/>
    </row>
    <row r="72125" spans="12:14" x14ac:dyDescent="0.25">
      <c r="L72125" s="36"/>
      <c r="M72125" s="36"/>
      <c r="N72125" s="36"/>
    </row>
    <row r="72126" spans="12:14" x14ac:dyDescent="0.25">
      <c r="L72126" s="36"/>
      <c r="M72126" s="36"/>
      <c r="N72126" s="36"/>
    </row>
    <row r="72127" spans="12:14" x14ac:dyDescent="0.25">
      <c r="L72127" s="36"/>
      <c r="M72127" s="36"/>
      <c r="N72127" s="36"/>
    </row>
    <row r="72128" spans="12:14" x14ac:dyDescent="0.25">
      <c r="L72128" s="36"/>
      <c r="M72128" s="36"/>
      <c r="N72128" s="36"/>
    </row>
    <row r="72129" spans="12:14" x14ac:dyDescent="0.25">
      <c r="L72129" s="36"/>
      <c r="M72129" s="36"/>
      <c r="N72129" s="36"/>
    </row>
    <row r="72130" spans="12:14" x14ac:dyDescent="0.25">
      <c r="L72130" s="36"/>
      <c r="M72130" s="36"/>
      <c r="N72130" s="36"/>
    </row>
    <row r="72131" spans="12:14" x14ac:dyDescent="0.25">
      <c r="L72131" s="36"/>
      <c r="M72131" s="36"/>
      <c r="N72131" s="36"/>
    </row>
    <row r="72132" spans="12:14" x14ac:dyDescent="0.25">
      <c r="L72132" s="36"/>
      <c r="M72132" s="36"/>
      <c r="N72132" s="36"/>
    </row>
    <row r="72133" spans="12:14" x14ac:dyDescent="0.25">
      <c r="L72133" s="36"/>
      <c r="M72133" s="36"/>
      <c r="N72133" s="36"/>
    </row>
    <row r="72134" spans="12:14" x14ac:dyDescent="0.25">
      <c r="L72134" s="36"/>
      <c r="M72134" s="36"/>
      <c r="N72134" s="36"/>
    </row>
    <row r="72135" spans="12:14" x14ac:dyDescent="0.25">
      <c r="L72135" s="36"/>
      <c r="M72135" s="36"/>
      <c r="N72135" s="36"/>
    </row>
    <row r="72136" spans="12:14" x14ac:dyDescent="0.25">
      <c r="L72136" s="36"/>
      <c r="M72136" s="36"/>
      <c r="N72136" s="36"/>
    </row>
    <row r="72137" spans="12:14" x14ac:dyDescent="0.25">
      <c r="L72137" s="36"/>
      <c r="M72137" s="36"/>
      <c r="N72137" s="36"/>
    </row>
    <row r="72138" spans="12:14" x14ac:dyDescent="0.25">
      <c r="L72138" s="36"/>
      <c r="M72138" s="36"/>
      <c r="N72138" s="36"/>
    </row>
    <row r="72139" spans="12:14" x14ac:dyDescent="0.25">
      <c r="L72139" s="36"/>
      <c r="M72139" s="36"/>
      <c r="N72139" s="36"/>
    </row>
    <row r="72140" spans="12:14" x14ac:dyDescent="0.25">
      <c r="L72140" s="36"/>
      <c r="M72140" s="36"/>
      <c r="N72140" s="36"/>
    </row>
    <row r="72141" spans="12:14" x14ac:dyDescent="0.25">
      <c r="L72141" s="36"/>
      <c r="M72141" s="36"/>
      <c r="N72141" s="36"/>
    </row>
    <row r="72142" spans="12:14" x14ac:dyDescent="0.25">
      <c r="L72142" s="36"/>
      <c r="M72142" s="36"/>
      <c r="N72142" s="36"/>
    </row>
    <row r="72143" spans="12:14" x14ac:dyDescent="0.25">
      <c r="L72143" s="36"/>
      <c r="M72143" s="36"/>
      <c r="N72143" s="36"/>
    </row>
    <row r="72144" spans="12:14" x14ac:dyDescent="0.25">
      <c r="L72144" s="36"/>
      <c r="M72144" s="36"/>
      <c r="N72144" s="36"/>
    </row>
    <row r="72145" spans="12:14" x14ac:dyDescent="0.25">
      <c r="L72145" s="36"/>
      <c r="M72145" s="36"/>
      <c r="N72145" s="36"/>
    </row>
    <row r="72146" spans="12:14" x14ac:dyDescent="0.25">
      <c r="L72146" s="36"/>
      <c r="M72146" s="36"/>
      <c r="N72146" s="36"/>
    </row>
    <row r="72147" spans="12:14" x14ac:dyDescent="0.25">
      <c r="L72147" s="36"/>
      <c r="M72147" s="36"/>
      <c r="N72147" s="36"/>
    </row>
    <row r="72148" spans="12:14" x14ac:dyDescent="0.25">
      <c r="L72148" s="36"/>
      <c r="M72148" s="36"/>
      <c r="N72148" s="36"/>
    </row>
    <row r="72149" spans="12:14" x14ac:dyDescent="0.25">
      <c r="L72149" s="36"/>
      <c r="M72149" s="36"/>
      <c r="N72149" s="36"/>
    </row>
    <row r="72150" spans="12:14" x14ac:dyDescent="0.25">
      <c r="L72150" s="36"/>
      <c r="M72150" s="36"/>
      <c r="N72150" s="36"/>
    </row>
    <row r="72151" spans="12:14" x14ac:dyDescent="0.25">
      <c r="L72151" s="36"/>
      <c r="M72151" s="36"/>
      <c r="N72151" s="36"/>
    </row>
    <row r="72152" spans="12:14" x14ac:dyDescent="0.25">
      <c r="L72152" s="36"/>
      <c r="M72152" s="36"/>
      <c r="N72152" s="36"/>
    </row>
    <row r="72153" spans="12:14" x14ac:dyDescent="0.25">
      <c r="L72153" s="36"/>
      <c r="M72153" s="36"/>
      <c r="N72153" s="36"/>
    </row>
    <row r="72154" spans="12:14" x14ac:dyDescent="0.25">
      <c r="L72154" s="36"/>
      <c r="M72154" s="36"/>
      <c r="N72154" s="36"/>
    </row>
    <row r="72155" spans="12:14" x14ac:dyDescent="0.25">
      <c r="L72155" s="36"/>
      <c r="M72155" s="36"/>
      <c r="N72155" s="36"/>
    </row>
    <row r="72156" spans="12:14" x14ac:dyDescent="0.25">
      <c r="L72156" s="36"/>
      <c r="M72156" s="36"/>
      <c r="N72156" s="36"/>
    </row>
    <row r="72157" spans="12:14" x14ac:dyDescent="0.25">
      <c r="L72157" s="36"/>
      <c r="M72157" s="36"/>
      <c r="N72157" s="36"/>
    </row>
    <row r="72158" spans="12:14" x14ac:dyDescent="0.25">
      <c r="L72158" s="36"/>
      <c r="M72158" s="36"/>
      <c r="N72158" s="36"/>
    </row>
    <row r="72159" spans="12:14" x14ac:dyDescent="0.25">
      <c r="L72159" s="36"/>
      <c r="M72159" s="36"/>
      <c r="N72159" s="36"/>
    </row>
    <row r="72160" spans="12:14" x14ac:dyDescent="0.25">
      <c r="L72160" s="36"/>
      <c r="M72160" s="36"/>
      <c r="N72160" s="36"/>
    </row>
    <row r="72161" spans="12:14" x14ac:dyDescent="0.25">
      <c r="L72161" s="36"/>
      <c r="M72161" s="36"/>
      <c r="N72161" s="36"/>
    </row>
    <row r="72162" spans="12:14" x14ac:dyDescent="0.25">
      <c r="L72162" s="36"/>
      <c r="M72162" s="36"/>
      <c r="N72162" s="36"/>
    </row>
    <row r="72163" spans="12:14" x14ac:dyDescent="0.25">
      <c r="L72163" s="36"/>
      <c r="M72163" s="36"/>
      <c r="N72163" s="36"/>
    </row>
    <row r="72164" spans="12:14" x14ac:dyDescent="0.25">
      <c r="L72164" s="36"/>
      <c r="M72164" s="36"/>
      <c r="N72164" s="36"/>
    </row>
    <row r="72165" spans="12:14" x14ac:dyDescent="0.25">
      <c r="L72165" s="36"/>
      <c r="M72165" s="36"/>
      <c r="N72165" s="36"/>
    </row>
    <row r="72166" spans="12:14" x14ac:dyDescent="0.25">
      <c r="L72166" s="36"/>
      <c r="M72166" s="36"/>
      <c r="N72166" s="36"/>
    </row>
    <row r="72167" spans="12:14" x14ac:dyDescent="0.25">
      <c r="L72167" s="36"/>
      <c r="M72167" s="36"/>
      <c r="N72167" s="36"/>
    </row>
    <row r="72168" spans="12:14" x14ac:dyDescent="0.25">
      <c r="L72168" s="36"/>
      <c r="M72168" s="36"/>
      <c r="N72168" s="36"/>
    </row>
    <row r="72169" spans="12:14" x14ac:dyDescent="0.25">
      <c r="L72169" s="36"/>
      <c r="M72169" s="36"/>
      <c r="N72169" s="36"/>
    </row>
    <row r="72170" spans="12:14" x14ac:dyDescent="0.25">
      <c r="L72170" s="36"/>
      <c r="M72170" s="36"/>
      <c r="N72170" s="36"/>
    </row>
    <row r="72171" spans="12:14" x14ac:dyDescent="0.25">
      <c r="L72171" s="36"/>
      <c r="M72171" s="36"/>
      <c r="N72171" s="36"/>
    </row>
    <row r="72172" spans="12:14" x14ac:dyDescent="0.25">
      <c r="L72172" s="36"/>
      <c r="M72172" s="36"/>
      <c r="N72172" s="36"/>
    </row>
    <row r="72173" spans="12:14" x14ac:dyDescent="0.25">
      <c r="L72173" s="36"/>
      <c r="M72173" s="36"/>
      <c r="N72173" s="36"/>
    </row>
    <row r="72174" spans="12:14" x14ac:dyDescent="0.25">
      <c r="L72174" s="36"/>
      <c r="M72174" s="36"/>
      <c r="N72174" s="36"/>
    </row>
    <row r="72175" spans="12:14" x14ac:dyDescent="0.25">
      <c r="L72175" s="36"/>
      <c r="M72175" s="36"/>
      <c r="N72175" s="36"/>
    </row>
    <row r="72176" spans="12:14" x14ac:dyDescent="0.25">
      <c r="L72176" s="36"/>
      <c r="M72176" s="36"/>
      <c r="N72176" s="36"/>
    </row>
    <row r="72177" spans="12:14" x14ac:dyDescent="0.25">
      <c r="L72177" s="36"/>
      <c r="M72177" s="36"/>
      <c r="N72177" s="36"/>
    </row>
    <row r="72178" spans="12:14" x14ac:dyDescent="0.25">
      <c r="L72178" s="36"/>
      <c r="M72178" s="36"/>
      <c r="N72178" s="36"/>
    </row>
    <row r="72179" spans="12:14" x14ac:dyDescent="0.25">
      <c r="L72179" s="36"/>
      <c r="M72179" s="36"/>
      <c r="N72179" s="36"/>
    </row>
    <row r="72180" spans="12:14" x14ac:dyDescent="0.25">
      <c r="L72180" s="36"/>
      <c r="M72180" s="36"/>
      <c r="N72180" s="36"/>
    </row>
    <row r="72181" spans="12:14" x14ac:dyDescent="0.25">
      <c r="L72181" s="36"/>
      <c r="M72181" s="36"/>
      <c r="N72181" s="36"/>
    </row>
    <row r="72182" spans="12:14" x14ac:dyDescent="0.25">
      <c r="L72182" s="36"/>
      <c r="M72182" s="36"/>
      <c r="N72182" s="36"/>
    </row>
    <row r="72183" spans="12:14" x14ac:dyDescent="0.25">
      <c r="L72183" s="36"/>
      <c r="M72183" s="36"/>
      <c r="N72183" s="36"/>
    </row>
    <row r="72184" spans="12:14" x14ac:dyDescent="0.25">
      <c r="L72184" s="36"/>
      <c r="M72184" s="36"/>
      <c r="N72184" s="36"/>
    </row>
    <row r="72185" spans="12:14" x14ac:dyDescent="0.25">
      <c r="L72185" s="36"/>
      <c r="M72185" s="36"/>
      <c r="N72185" s="36"/>
    </row>
    <row r="72186" spans="12:14" x14ac:dyDescent="0.25">
      <c r="L72186" s="36"/>
      <c r="M72186" s="36"/>
      <c r="N72186" s="36"/>
    </row>
    <row r="72187" spans="12:14" x14ac:dyDescent="0.25">
      <c r="L72187" s="36"/>
      <c r="M72187" s="36"/>
      <c r="N72187" s="36"/>
    </row>
    <row r="72188" spans="12:14" x14ac:dyDescent="0.25">
      <c r="L72188" s="36"/>
      <c r="M72188" s="36"/>
      <c r="N72188" s="36"/>
    </row>
    <row r="72189" spans="12:14" x14ac:dyDescent="0.25">
      <c r="L72189" s="36"/>
      <c r="M72189" s="36"/>
      <c r="N72189" s="36"/>
    </row>
    <row r="72190" spans="12:14" x14ac:dyDescent="0.25">
      <c r="L72190" s="36"/>
      <c r="M72190" s="36"/>
      <c r="N72190" s="36"/>
    </row>
    <row r="72191" spans="12:14" x14ac:dyDescent="0.25">
      <c r="L72191" s="36"/>
      <c r="M72191" s="36"/>
      <c r="N72191" s="36"/>
    </row>
    <row r="72192" spans="12:14" x14ac:dyDescent="0.25">
      <c r="L72192" s="36"/>
      <c r="M72192" s="36"/>
      <c r="N72192" s="36"/>
    </row>
    <row r="72193" spans="12:14" x14ac:dyDescent="0.25">
      <c r="L72193" s="36"/>
      <c r="M72193" s="36"/>
      <c r="N72193" s="36"/>
    </row>
    <row r="72194" spans="12:14" x14ac:dyDescent="0.25">
      <c r="L72194" s="36"/>
      <c r="M72194" s="36"/>
      <c r="N72194" s="36"/>
    </row>
    <row r="72195" spans="12:14" x14ac:dyDescent="0.25">
      <c r="L72195" s="36"/>
      <c r="M72195" s="36"/>
      <c r="N72195" s="36"/>
    </row>
    <row r="72196" spans="12:14" x14ac:dyDescent="0.25">
      <c r="L72196" s="36"/>
      <c r="M72196" s="36"/>
      <c r="N72196" s="36"/>
    </row>
    <row r="72197" spans="12:14" x14ac:dyDescent="0.25">
      <c r="L72197" s="36"/>
      <c r="M72197" s="36"/>
      <c r="N72197" s="36"/>
    </row>
    <row r="72198" spans="12:14" x14ac:dyDescent="0.25">
      <c r="L72198" s="36"/>
      <c r="M72198" s="36"/>
      <c r="N72198" s="36"/>
    </row>
    <row r="72199" spans="12:14" x14ac:dyDescent="0.25">
      <c r="L72199" s="36"/>
      <c r="M72199" s="36"/>
      <c r="N72199" s="36"/>
    </row>
    <row r="72200" spans="12:14" x14ac:dyDescent="0.25">
      <c r="L72200" s="36"/>
      <c r="M72200" s="36"/>
      <c r="N72200" s="36"/>
    </row>
    <row r="72201" spans="12:14" x14ac:dyDescent="0.25">
      <c r="L72201" s="36"/>
      <c r="M72201" s="36"/>
      <c r="N72201" s="36"/>
    </row>
    <row r="72202" spans="12:14" x14ac:dyDescent="0.25">
      <c r="L72202" s="36"/>
      <c r="M72202" s="36"/>
      <c r="N72202" s="36"/>
    </row>
    <row r="72203" spans="12:14" x14ac:dyDescent="0.25">
      <c r="L72203" s="36"/>
      <c r="M72203" s="36"/>
      <c r="N72203" s="36"/>
    </row>
    <row r="72204" spans="12:14" x14ac:dyDescent="0.25">
      <c r="L72204" s="36"/>
      <c r="M72204" s="36"/>
      <c r="N72204" s="36"/>
    </row>
    <row r="72205" spans="12:14" x14ac:dyDescent="0.25">
      <c r="L72205" s="36"/>
      <c r="M72205" s="36"/>
      <c r="N72205" s="36"/>
    </row>
    <row r="72206" spans="12:14" x14ac:dyDescent="0.25">
      <c r="L72206" s="36"/>
      <c r="M72206" s="36"/>
      <c r="N72206" s="36"/>
    </row>
    <row r="72207" spans="12:14" x14ac:dyDescent="0.25">
      <c r="L72207" s="36"/>
      <c r="M72207" s="36"/>
      <c r="N72207" s="36"/>
    </row>
    <row r="72208" spans="12:14" x14ac:dyDescent="0.25">
      <c r="L72208" s="36"/>
      <c r="M72208" s="36"/>
      <c r="N72208" s="36"/>
    </row>
    <row r="72209" spans="12:14" x14ac:dyDescent="0.25">
      <c r="L72209" s="36"/>
      <c r="M72209" s="36"/>
      <c r="N72209" s="36"/>
    </row>
    <row r="72210" spans="12:14" x14ac:dyDescent="0.25">
      <c r="L72210" s="36"/>
      <c r="M72210" s="36"/>
      <c r="N72210" s="36"/>
    </row>
    <row r="72211" spans="12:14" x14ac:dyDescent="0.25">
      <c r="L72211" s="36"/>
      <c r="M72211" s="36"/>
      <c r="N72211" s="36"/>
    </row>
    <row r="72212" spans="12:14" x14ac:dyDescent="0.25">
      <c r="L72212" s="36"/>
      <c r="M72212" s="36"/>
      <c r="N72212" s="36"/>
    </row>
    <row r="72213" spans="12:14" x14ac:dyDescent="0.25">
      <c r="L72213" s="36"/>
      <c r="M72213" s="36"/>
      <c r="N72213" s="36"/>
    </row>
    <row r="72214" spans="12:14" x14ac:dyDescent="0.25">
      <c r="L72214" s="36"/>
      <c r="M72214" s="36"/>
      <c r="N72214" s="36"/>
    </row>
    <row r="72215" spans="12:14" x14ac:dyDescent="0.25">
      <c r="L72215" s="36"/>
      <c r="M72215" s="36"/>
      <c r="N72215" s="36"/>
    </row>
    <row r="72216" spans="12:14" x14ac:dyDescent="0.25">
      <c r="L72216" s="36"/>
      <c r="M72216" s="36"/>
      <c r="N72216" s="36"/>
    </row>
    <row r="72217" spans="12:14" x14ac:dyDescent="0.25">
      <c r="L72217" s="36"/>
      <c r="M72217" s="36"/>
      <c r="N72217" s="36"/>
    </row>
    <row r="72218" spans="12:14" x14ac:dyDescent="0.25">
      <c r="L72218" s="36"/>
      <c r="M72218" s="36"/>
      <c r="N72218" s="36"/>
    </row>
    <row r="72219" spans="12:14" x14ac:dyDescent="0.25">
      <c r="L72219" s="36"/>
      <c r="M72219" s="36"/>
      <c r="N72219" s="36"/>
    </row>
    <row r="72220" spans="12:14" x14ac:dyDescent="0.25">
      <c r="L72220" s="36"/>
      <c r="M72220" s="36"/>
      <c r="N72220" s="36"/>
    </row>
    <row r="72221" spans="12:14" x14ac:dyDescent="0.25">
      <c r="L72221" s="36"/>
      <c r="M72221" s="36"/>
      <c r="N72221" s="36"/>
    </row>
    <row r="72222" spans="12:14" x14ac:dyDescent="0.25">
      <c r="L72222" s="36"/>
      <c r="M72222" s="36"/>
      <c r="N72222" s="36"/>
    </row>
    <row r="72223" spans="12:14" x14ac:dyDescent="0.25">
      <c r="L72223" s="36"/>
      <c r="M72223" s="36"/>
      <c r="N72223" s="36"/>
    </row>
    <row r="72224" spans="12:14" x14ac:dyDescent="0.25">
      <c r="L72224" s="36"/>
      <c r="M72224" s="36"/>
      <c r="N72224" s="36"/>
    </row>
    <row r="72225" spans="12:14" x14ac:dyDescent="0.25">
      <c r="L72225" s="36"/>
      <c r="M72225" s="36"/>
      <c r="N72225" s="36"/>
    </row>
    <row r="72226" spans="12:14" x14ac:dyDescent="0.25">
      <c r="L72226" s="36"/>
      <c r="M72226" s="36"/>
      <c r="N72226" s="36"/>
    </row>
    <row r="72227" spans="12:14" x14ac:dyDescent="0.25">
      <c r="L72227" s="36"/>
      <c r="M72227" s="36"/>
      <c r="N72227" s="36"/>
    </row>
    <row r="72228" spans="12:14" x14ac:dyDescent="0.25">
      <c r="L72228" s="36"/>
      <c r="M72228" s="36"/>
      <c r="N72228" s="36"/>
    </row>
    <row r="72229" spans="12:14" x14ac:dyDescent="0.25">
      <c r="L72229" s="36"/>
      <c r="M72229" s="36"/>
      <c r="N72229" s="36"/>
    </row>
    <row r="72230" spans="12:14" x14ac:dyDescent="0.25">
      <c r="L72230" s="36"/>
      <c r="M72230" s="36"/>
      <c r="N72230" s="36"/>
    </row>
    <row r="72231" spans="12:14" x14ac:dyDescent="0.25">
      <c r="L72231" s="36"/>
      <c r="M72231" s="36"/>
      <c r="N72231" s="36"/>
    </row>
    <row r="72232" spans="12:14" x14ac:dyDescent="0.25">
      <c r="L72232" s="36"/>
      <c r="M72232" s="36"/>
      <c r="N72232" s="36"/>
    </row>
    <row r="72233" spans="12:14" x14ac:dyDescent="0.25">
      <c r="L72233" s="36"/>
      <c r="M72233" s="36"/>
      <c r="N72233" s="36"/>
    </row>
    <row r="72234" spans="12:14" x14ac:dyDescent="0.25">
      <c r="L72234" s="36"/>
      <c r="M72234" s="36"/>
      <c r="N72234" s="36"/>
    </row>
    <row r="72235" spans="12:14" x14ac:dyDescent="0.25">
      <c r="L72235" s="36"/>
      <c r="M72235" s="36"/>
      <c r="N72235" s="36"/>
    </row>
    <row r="72236" spans="12:14" x14ac:dyDescent="0.25">
      <c r="L72236" s="36"/>
      <c r="M72236" s="36"/>
      <c r="N72236" s="36"/>
    </row>
    <row r="72237" spans="12:14" x14ac:dyDescent="0.25">
      <c r="L72237" s="36"/>
      <c r="M72237" s="36"/>
      <c r="N72237" s="36"/>
    </row>
    <row r="72238" spans="12:14" x14ac:dyDescent="0.25">
      <c r="L72238" s="36"/>
      <c r="M72238" s="36"/>
      <c r="N72238" s="36"/>
    </row>
    <row r="72239" spans="12:14" x14ac:dyDescent="0.25">
      <c r="L72239" s="36"/>
      <c r="M72239" s="36"/>
      <c r="N72239" s="36"/>
    </row>
    <row r="72240" spans="12:14" x14ac:dyDescent="0.25">
      <c r="L72240" s="36"/>
      <c r="M72240" s="36"/>
      <c r="N72240" s="36"/>
    </row>
    <row r="72241" spans="12:14" x14ac:dyDescent="0.25">
      <c r="L72241" s="36"/>
      <c r="M72241" s="36"/>
      <c r="N72241" s="36"/>
    </row>
    <row r="72242" spans="12:14" x14ac:dyDescent="0.25">
      <c r="L72242" s="36"/>
      <c r="M72242" s="36"/>
      <c r="N72242" s="36"/>
    </row>
    <row r="72243" spans="12:14" x14ac:dyDescent="0.25">
      <c r="L72243" s="36"/>
      <c r="M72243" s="36"/>
      <c r="N72243" s="36"/>
    </row>
    <row r="72244" spans="12:14" x14ac:dyDescent="0.25">
      <c r="L72244" s="36"/>
      <c r="M72244" s="36"/>
      <c r="N72244" s="36"/>
    </row>
    <row r="72245" spans="12:14" x14ac:dyDescent="0.25">
      <c r="L72245" s="36"/>
      <c r="M72245" s="36"/>
      <c r="N72245" s="36"/>
    </row>
    <row r="72246" spans="12:14" x14ac:dyDescent="0.25">
      <c r="L72246" s="36"/>
      <c r="M72246" s="36"/>
      <c r="N72246" s="36"/>
    </row>
    <row r="72247" spans="12:14" x14ac:dyDescent="0.25">
      <c r="L72247" s="36"/>
      <c r="M72247" s="36"/>
      <c r="N72247" s="36"/>
    </row>
    <row r="72248" spans="12:14" x14ac:dyDescent="0.25">
      <c r="L72248" s="36"/>
      <c r="M72248" s="36"/>
      <c r="N72248" s="36"/>
    </row>
    <row r="72249" spans="12:14" x14ac:dyDescent="0.25">
      <c r="L72249" s="36"/>
      <c r="M72249" s="36"/>
      <c r="N72249" s="36"/>
    </row>
    <row r="72250" spans="12:14" x14ac:dyDescent="0.25">
      <c r="L72250" s="36"/>
      <c r="M72250" s="36"/>
      <c r="N72250" s="36"/>
    </row>
    <row r="72251" spans="12:14" x14ac:dyDescent="0.25">
      <c r="L72251" s="36"/>
      <c r="M72251" s="36"/>
      <c r="N72251" s="36"/>
    </row>
    <row r="72252" spans="12:14" x14ac:dyDescent="0.25">
      <c r="L72252" s="36"/>
      <c r="M72252" s="36"/>
      <c r="N72252" s="36"/>
    </row>
    <row r="72253" spans="12:14" x14ac:dyDescent="0.25">
      <c r="L72253" s="36"/>
      <c r="M72253" s="36"/>
      <c r="N72253" s="36"/>
    </row>
    <row r="72254" spans="12:14" x14ac:dyDescent="0.25">
      <c r="L72254" s="36"/>
      <c r="M72254" s="36"/>
      <c r="N72254" s="36"/>
    </row>
    <row r="72255" spans="12:14" x14ac:dyDescent="0.25">
      <c r="L72255" s="36"/>
      <c r="M72255" s="36"/>
      <c r="N72255" s="36"/>
    </row>
    <row r="72256" spans="12:14" x14ac:dyDescent="0.25">
      <c r="L72256" s="36"/>
      <c r="M72256" s="36"/>
      <c r="N72256" s="36"/>
    </row>
    <row r="72257" spans="12:14" x14ac:dyDescent="0.25">
      <c r="L72257" s="36"/>
      <c r="M72257" s="36"/>
      <c r="N72257" s="36"/>
    </row>
    <row r="72258" spans="12:14" x14ac:dyDescent="0.25">
      <c r="L72258" s="36"/>
      <c r="M72258" s="36"/>
      <c r="N72258" s="36"/>
    </row>
    <row r="72259" spans="12:14" x14ac:dyDescent="0.25">
      <c r="L72259" s="36"/>
      <c r="M72259" s="36"/>
      <c r="N72259" s="36"/>
    </row>
    <row r="72260" spans="12:14" x14ac:dyDescent="0.25">
      <c r="L72260" s="36"/>
      <c r="M72260" s="36"/>
      <c r="N72260" s="36"/>
    </row>
    <row r="72261" spans="12:14" x14ac:dyDescent="0.25">
      <c r="L72261" s="36"/>
      <c r="M72261" s="36"/>
      <c r="N72261" s="36"/>
    </row>
    <row r="72262" spans="12:14" x14ac:dyDescent="0.25">
      <c r="L72262" s="36"/>
      <c r="M72262" s="36"/>
      <c r="N72262" s="36"/>
    </row>
    <row r="72263" spans="12:14" x14ac:dyDescent="0.25">
      <c r="L72263" s="36"/>
      <c r="M72263" s="36"/>
      <c r="N72263" s="36"/>
    </row>
    <row r="72264" spans="12:14" x14ac:dyDescent="0.25">
      <c r="L72264" s="36"/>
      <c r="M72264" s="36"/>
      <c r="N72264" s="36"/>
    </row>
    <row r="72265" spans="12:14" x14ac:dyDescent="0.25">
      <c r="L72265" s="36"/>
      <c r="M72265" s="36"/>
      <c r="N72265" s="36"/>
    </row>
    <row r="72266" spans="12:14" x14ac:dyDescent="0.25">
      <c r="L72266" s="36"/>
      <c r="M72266" s="36"/>
      <c r="N72266" s="36"/>
    </row>
    <row r="72267" spans="12:14" x14ac:dyDescent="0.25">
      <c r="L72267" s="36"/>
      <c r="M72267" s="36"/>
      <c r="N72267" s="36"/>
    </row>
    <row r="72268" spans="12:14" x14ac:dyDescent="0.25">
      <c r="L72268" s="36"/>
      <c r="M72268" s="36"/>
      <c r="N72268" s="36"/>
    </row>
    <row r="72269" spans="12:14" x14ac:dyDescent="0.25">
      <c r="L72269" s="36"/>
      <c r="M72269" s="36"/>
      <c r="N72269" s="36"/>
    </row>
    <row r="72270" spans="12:14" x14ac:dyDescent="0.25">
      <c r="L72270" s="36"/>
      <c r="M72270" s="36"/>
      <c r="N72270" s="36"/>
    </row>
    <row r="72271" spans="12:14" x14ac:dyDescent="0.25">
      <c r="L72271" s="36"/>
      <c r="M72271" s="36"/>
      <c r="N72271" s="36"/>
    </row>
    <row r="72272" spans="12:14" x14ac:dyDescent="0.25">
      <c r="L72272" s="36"/>
      <c r="M72272" s="36"/>
      <c r="N72272" s="36"/>
    </row>
    <row r="72273" spans="12:14" x14ac:dyDescent="0.25">
      <c r="L72273" s="36"/>
      <c r="M72273" s="36"/>
      <c r="N72273" s="36"/>
    </row>
    <row r="72274" spans="12:14" x14ac:dyDescent="0.25">
      <c r="L72274" s="36"/>
      <c r="M72274" s="36"/>
      <c r="N72274" s="36"/>
    </row>
    <row r="72275" spans="12:14" x14ac:dyDescent="0.25">
      <c r="L72275" s="36"/>
      <c r="M72275" s="36"/>
      <c r="N72275" s="36"/>
    </row>
    <row r="72276" spans="12:14" x14ac:dyDescent="0.25">
      <c r="L72276" s="36"/>
      <c r="M72276" s="36"/>
      <c r="N72276" s="36"/>
    </row>
    <row r="72277" spans="12:14" x14ac:dyDescent="0.25">
      <c r="L72277" s="36"/>
      <c r="M72277" s="36"/>
      <c r="N72277" s="36"/>
    </row>
    <row r="72278" spans="12:14" x14ac:dyDescent="0.25">
      <c r="L72278" s="36"/>
      <c r="M72278" s="36"/>
      <c r="N72278" s="36"/>
    </row>
    <row r="72279" spans="12:14" x14ac:dyDescent="0.25">
      <c r="L72279" s="36"/>
      <c r="M72279" s="36"/>
      <c r="N72279" s="36"/>
    </row>
    <row r="72280" spans="12:14" x14ac:dyDescent="0.25">
      <c r="L72280" s="36"/>
      <c r="M72280" s="36"/>
      <c r="N72280" s="36"/>
    </row>
    <row r="72281" spans="12:14" x14ac:dyDescent="0.25">
      <c r="L72281" s="36"/>
      <c r="M72281" s="36"/>
      <c r="N72281" s="36"/>
    </row>
    <row r="72282" spans="12:14" x14ac:dyDescent="0.25">
      <c r="L72282" s="36"/>
      <c r="M72282" s="36"/>
      <c r="N72282" s="36"/>
    </row>
    <row r="72283" spans="12:14" x14ac:dyDescent="0.25">
      <c r="L72283" s="36"/>
      <c r="M72283" s="36"/>
      <c r="N72283" s="36"/>
    </row>
    <row r="72284" spans="12:14" x14ac:dyDescent="0.25">
      <c r="L72284" s="36"/>
      <c r="M72284" s="36"/>
      <c r="N72284" s="36"/>
    </row>
    <row r="72285" spans="12:14" x14ac:dyDescent="0.25">
      <c r="L72285" s="36"/>
      <c r="M72285" s="36"/>
      <c r="N72285" s="36"/>
    </row>
    <row r="72286" spans="12:14" x14ac:dyDescent="0.25">
      <c r="L72286" s="36"/>
      <c r="M72286" s="36"/>
      <c r="N72286" s="36"/>
    </row>
    <row r="72287" spans="12:14" x14ac:dyDescent="0.25">
      <c r="L72287" s="36"/>
      <c r="M72287" s="36"/>
      <c r="N72287" s="36"/>
    </row>
    <row r="72288" spans="12:14" x14ac:dyDescent="0.25">
      <c r="L72288" s="36"/>
      <c r="M72288" s="36"/>
      <c r="N72288" s="36"/>
    </row>
    <row r="72289" spans="12:14" x14ac:dyDescent="0.25">
      <c r="L72289" s="36"/>
      <c r="M72289" s="36"/>
      <c r="N72289" s="36"/>
    </row>
    <row r="72290" spans="12:14" x14ac:dyDescent="0.25">
      <c r="L72290" s="36"/>
      <c r="M72290" s="36"/>
      <c r="N72290" s="36"/>
    </row>
    <row r="72291" spans="12:14" x14ac:dyDescent="0.25">
      <c r="L72291" s="36"/>
      <c r="M72291" s="36"/>
      <c r="N72291" s="36"/>
    </row>
    <row r="72292" spans="12:14" x14ac:dyDescent="0.25">
      <c r="L72292" s="36"/>
      <c r="M72292" s="36"/>
      <c r="N72292" s="36"/>
    </row>
    <row r="72293" spans="12:14" x14ac:dyDescent="0.25">
      <c r="L72293" s="36"/>
      <c r="M72293" s="36"/>
      <c r="N72293" s="36"/>
    </row>
    <row r="72294" spans="12:14" x14ac:dyDescent="0.25">
      <c r="L72294" s="36"/>
      <c r="M72294" s="36"/>
      <c r="N72294" s="36"/>
    </row>
    <row r="72295" spans="12:14" x14ac:dyDescent="0.25">
      <c r="L72295" s="36"/>
      <c r="M72295" s="36"/>
      <c r="N72295" s="36"/>
    </row>
    <row r="72296" spans="12:14" x14ac:dyDescent="0.25">
      <c r="L72296" s="36"/>
      <c r="M72296" s="36"/>
      <c r="N72296" s="36"/>
    </row>
    <row r="72297" spans="12:14" x14ac:dyDescent="0.25">
      <c r="L72297" s="36"/>
      <c r="M72297" s="36"/>
      <c r="N72297" s="36"/>
    </row>
    <row r="72298" spans="12:14" x14ac:dyDescent="0.25">
      <c r="L72298" s="36"/>
      <c r="M72298" s="36"/>
      <c r="N72298" s="36"/>
    </row>
    <row r="72299" spans="12:14" x14ac:dyDescent="0.25">
      <c r="L72299" s="36"/>
      <c r="M72299" s="36"/>
      <c r="N72299" s="36"/>
    </row>
    <row r="72300" spans="12:14" x14ac:dyDescent="0.25">
      <c r="L72300" s="36"/>
      <c r="M72300" s="36"/>
      <c r="N72300" s="36"/>
    </row>
    <row r="72301" spans="12:14" x14ac:dyDescent="0.25">
      <c r="L72301" s="36"/>
      <c r="M72301" s="36"/>
      <c r="N72301" s="36"/>
    </row>
    <row r="72302" spans="12:14" x14ac:dyDescent="0.25">
      <c r="L72302" s="36"/>
      <c r="M72302" s="36"/>
      <c r="N72302" s="36"/>
    </row>
    <row r="72303" spans="12:14" x14ac:dyDescent="0.25">
      <c r="L72303" s="36"/>
      <c r="M72303" s="36"/>
      <c r="N72303" s="36"/>
    </row>
    <row r="72304" spans="12:14" x14ac:dyDescent="0.25">
      <c r="L72304" s="36"/>
      <c r="M72304" s="36"/>
      <c r="N72304" s="36"/>
    </row>
    <row r="72305" spans="12:14" x14ac:dyDescent="0.25">
      <c r="L72305" s="36"/>
      <c r="M72305" s="36"/>
      <c r="N72305" s="36"/>
    </row>
    <row r="72306" spans="12:14" x14ac:dyDescent="0.25">
      <c r="L72306" s="36"/>
      <c r="M72306" s="36"/>
      <c r="N72306" s="36"/>
    </row>
    <row r="72307" spans="12:14" x14ac:dyDescent="0.25">
      <c r="L72307" s="36"/>
      <c r="M72307" s="36"/>
      <c r="N72307" s="36"/>
    </row>
    <row r="72308" spans="12:14" x14ac:dyDescent="0.25">
      <c r="L72308" s="36"/>
      <c r="M72308" s="36"/>
      <c r="N72308" s="36"/>
    </row>
    <row r="72309" spans="12:14" x14ac:dyDescent="0.25">
      <c r="L72309" s="36"/>
      <c r="M72309" s="36"/>
      <c r="N72309" s="36"/>
    </row>
    <row r="72310" spans="12:14" x14ac:dyDescent="0.25">
      <c r="L72310" s="36"/>
      <c r="M72310" s="36"/>
      <c r="N72310" s="36"/>
    </row>
    <row r="72311" spans="12:14" x14ac:dyDescent="0.25">
      <c r="L72311" s="36"/>
      <c r="M72311" s="36"/>
      <c r="N72311" s="36"/>
    </row>
    <row r="72312" spans="12:14" x14ac:dyDescent="0.25">
      <c r="L72312" s="36"/>
      <c r="M72312" s="36"/>
      <c r="N72312" s="36"/>
    </row>
    <row r="72313" spans="12:14" x14ac:dyDescent="0.25">
      <c r="L72313" s="36"/>
      <c r="M72313" s="36"/>
      <c r="N72313" s="36"/>
    </row>
    <row r="72314" spans="12:14" x14ac:dyDescent="0.25">
      <c r="L72314" s="36"/>
      <c r="M72314" s="36"/>
      <c r="N72314" s="36"/>
    </row>
    <row r="72315" spans="12:14" x14ac:dyDescent="0.25">
      <c r="L72315" s="36"/>
      <c r="M72315" s="36"/>
      <c r="N72315" s="36"/>
    </row>
    <row r="72316" spans="12:14" x14ac:dyDescent="0.25">
      <c r="L72316" s="36"/>
      <c r="M72316" s="36"/>
      <c r="N72316" s="36"/>
    </row>
    <row r="72317" spans="12:14" x14ac:dyDescent="0.25">
      <c r="L72317" s="36"/>
      <c r="M72317" s="36"/>
      <c r="N72317" s="36"/>
    </row>
    <row r="72318" spans="12:14" x14ac:dyDescent="0.25">
      <c r="L72318" s="36"/>
      <c r="M72318" s="36"/>
      <c r="N72318" s="36"/>
    </row>
    <row r="72319" spans="12:14" x14ac:dyDescent="0.25">
      <c r="L72319" s="36"/>
      <c r="M72319" s="36"/>
      <c r="N72319" s="36"/>
    </row>
    <row r="72320" spans="12:14" x14ac:dyDescent="0.25">
      <c r="L72320" s="36"/>
      <c r="M72320" s="36"/>
      <c r="N72320" s="36"/>
    </row>
    <row r="72321" spans="12:14" x14ac:dyDescent="0.25">
      <c r="L72321" s="36"/>
      <c r="M72321" s="36"/>
      <c r="N72321" s="36"/>
    </row>
    <row r="72322" spans="12:14" x14ac:dyDescent="0.25">
      <c r="L72322" s="36"/>
      <c r="M72322" s="36"/>
      <c r="N72322" s="36"/>
    </row>
    <row r="72323" spans="12:14" x14ac:dyDescent="0.25">
      <c r="L72323" s="36"/>
      <c r="M72323" s="36"/>
      <c r="N72323" s="36"/>
    </row>
    <row r="72324" spans="12:14" x14ac:dyDescent="0.25">
      <c r="L72324" s="36"/>
      <c r="M72324" s="36"/>
      <c r="N72324" s="36"/>
    </row>
    <row r="72325" spans="12:14" x14ac:dyDescent="0.25">
      <c r="L72325" s="36"/>
      <c r="M72325" s="36"/>
      <c r="N72325" s="36"/>
    </row>
    <row r="72326" spans="12:14" x14ac:dyDescent="0.25">
      <c r="L72326" s="36"/>
      <c r="M72326" s="36"/>
      <c r="N72326" s="36"/>
    </row>
    <row r="72327" spans="12:14" x14ac:dyDescent="0.25">
      <c r="L72327" s="36"/>
      <c r="M72327" s="36"/>
      <c r="N72327" s="36"/>
    </row>
    <row r="72328" spans="12:14" x14ac:dyDescent="0.25">
      <c r="L72328" s="36"/>
      <c r="M72328" s="36"/>
      <c r="N72328" s="36"/>
    </row>
    <row r="72329" spans="12:14" x14ac:dyDescent="0.25">
      <c r="L72329" s="36"/>
      <c r="M72329" s="36"/>
      <c r="N72329" s="36"/>
    </row>
    <row r="72330" spans="12:14" x14ac:dyDescent="0.25">
      <c r="L72330" s="36"/>
      <c r="M72330" s="36"/>
      <c r="N72330" s="36"/>
    </row>
    <row r="72331" spans="12:14" x14ac:dyDescent="0.25">
      <c r="L72331" s="36"/>
      <c r="M72331" s="36"/>
      <c r="N72331" s="36"/>
    </row>
    <row r="72332" spans="12:14" x14ac:dyDescent="0.25">
      <c r="L72332" s="36"/>
      <c r="M72332" s="36"/>
      <c r="N72332" s="36"/>
    </row>
    <row r="72333" spans="12:14" x14ac:dyDescent="0.25">
      <c r="L72333" s="36"/>
      <c r="M72333" s="36"/>
      <c r="N72333" s="36"/>
    </row>
    <row r="72334" spans="12:14" x14ac:dyDescent="0.25">
      <c r="L72334" s="36"/>
      <c r="M72334" s="36"/>
      <c r="N72334" s="36"/>
    </row>
    <row r="72335" spans="12:14" x14ac:dyDescent="0.25">
      <c r="L72335" s="36"/>
      <c r="M72335" s="36"/>
      <c r="N72335" s="36"/>
    </row>
    <row r="72336" spans="12:14" x14ac:dyDescent="0.25">
      <c r="L72336" s="36"/>
      <c r="M72336" s="36"/>
      <c r="N72336" s="36"/>
    </row>
    <row r="72337" spans="12:14" x14ac:dyDescent="0.25">
      <c r="L72337" s="36"/>
      <c r="M72337" s="36"/>
      <c r="N72337" s="36"/>
    </row>
    <row r="72338" spans="12:14" x14ac:dyDescent="0.25">
      <c r="L72338" s="36"/>
      <c r="M72338" s="36"/>
      <c r="N72338" s="36"/>
    </row>
    <row r="72339" spans="12:14" x14ac:dyDescent="0.25">
      <c r="L72339" s="36"/>
      <c r="M72339" s="36"/>
      <c r="N72339" s="36"/>
    </row>
    <row r="72340" spans="12:14" x14ac:dyDescent="0.25">
      <c r="L72340" s="36"/>
      <c r="M72340" s="36"/>
      <c r="N72340" s="36"/>
    </row>
    <row r="72341" spans="12:14" x14ac:dyDescent="0.25">
      <c r="L72341" s="36"/>
      <c r="M72341" s="36"/>
      <c r="N72341" s="36"/>
    </row>
    <row r="72342" spans="12:14" x14ac:dyDescent="0.25">
      <c r="L72342" s="36"/>
      <c r="M72342" s="36"/>
      <c r="N72342" s="36"/>
    </row>
    <row r="72343" spans="12:14" x14ac:dyDescent="0.25">
      <c r="L72343" s="36"/>
      <c r="M72343" s="36"/>
      <c r="N72343" s="36"/>
    </row>
    <row r="72344" spans="12:14" x14ac:dyDescent="0.25">
      <c r="L72344" s="36"/>
      <c r="M72344" s="36"/>
      <c r="N72344" s="36"/>
    </row>
    <row r="72345" spans="12:14" x14ac:dyDescent="0.25">
      <c r="L72345" s="36"/>
      <c r="M72345" s="36"/>
      <c r="N72345" s="36"/>
    </row>
    <row r="72346" spans="12:14" x14ac:dyDescent="0.25">
      <c r="L72346" s="36"/>
      <c r="M72346" s="36"/>
      <c r="N72346" s="36"/>
    </row>
    <row r="72347" spans="12:14" x14ac:dyDescent="0.25">
      <c r="L72347" s="36"/>
      <c r="M72347" s="36"/>
      <c r="N72347" s="36"/>
    </row>
    <row r="72348" spans="12:14" x14ac:dyDescent="0.25">
      <c r="L72348" s="36"/>
      <c r="M72348" s="36"/>
      <c r="N72348" s="36"/>
    </row>
    <row r="72349" spans="12:14" x14ac:dyDescent="0.25">
      <c r="L72349" s="36"/>
      <c r="M72349" s="36"/>
      <c r="N72349" s="36"/>
    </row>
    <row r="72350" spans="12:14" x14ac:dyDescent="0.25">
      <c r="L72350" s="36"/>
      <c r="M72350" s="36"/>
      <c r="N72350" s="36"/>
    </row>
    <row r="72351" spans="12:14" x14ac:dyDescent="0.25">
      <c r="L72351" s="36"/>
      <c r="M72351" s="36"/>
      <c r="N72351" s="36"/>
    </row>
    <row r="72352" spans="12:14" x14ac:dyDescent="0.25">
      <c r="L72352" s="36"/>
      <c r="M72352" s="36"/>
      <c r="N72352" s="36"/>
    </row>
    <row r="72353" spans="12:14" x14ac:dyDescent="0.25">
      <c r="L72353" s="36"/>
      <c r="M72353" s="36"/>
      <c r="N72353" s="36"/>
    </row>
    <row r="72354" spans="12:14" x14ac:dyDescent="0.25">
      <c r="L72354" s="36"/>
      <c r="M72354" s="36"/>
      <c r="N72354" s="36"/>
    </row>
    <row r="72355" spans="12:14" x14ac:dyDescent="0.25">
      <c r="L72355" s="36"/>
      <c r="M72355" s="36"/>
      <c r="N72355" s="36"/>
    </row>
    <row r="72356" spans="12:14" x14ac:dyDescent="0.25">
      <c r="L72356" s="36"/>
      <c r="M72356" s="36"/>
      <c r="N72356" s="36"/>
    </row>
    <row r="72357" spans="12:14" x14ac:dyDescent="0.25">
      <c r="L72357" s="36"/>
      <c r="M72357" s="36"/>
      <c r="N72357" s="36"/>
    </row>
    <row r="72358" spans="12:14" x14ac:dyDescent="0.25">
      <c r="L72358" s="36"/>
      <c r="M72358" s="36"/>
      <c r="N72358" s="36"/>
    </row>
    <row r="72359" spans="12:14" x14ac:dyDescent="0.25">
      <c r="L72359" s="36"/>
      <c r="M72359" s="36"/>
      <c r="N72359" s="36"/>
    </row>
    <row r="72360" spans="12:14" x14ac:dyDescent="0.25">
      <c r="L72360" s="36"/>
      <c r="M72360" s="36"/>
      <c r="N72360" s="36"/>
    </row>
    <row r="72361" spans="12:14" x14ac:dyDescent="0.25">
      <c r="L72361" s="36"/>
      <c r="M72361" s="36"/>
      <c r="N72361" s="36"/>
    </row>
    <row r="72362" spans="12:14" x14ac:dyDescent="0.25">
      <c r="L72362" s="36"/>
      <c r="M72362" s="36"/>
      <c r="N72362" s="36"/>
    </row>
    <row r="72363" spans="12:14" x14ac:dyDescent="0.25">
      <c r="L72363" s="36"/>
      <c r="M72363" s="36"/>
      <c r="N72363" s="36"/>
    </row>
    <row r="72364" spans="12:14" x14ac:dyDescent="0.25">
      <c r="L72364" s="36"/>
      <c r="M72364" s="36"/>
      <c r="N72364" s="36"/>
    </row>
    <row r="72365" spans="12:14" x14ac:dyDescent="0.25">
      <c r="L72365" s="36"/>
      <c r="M72365" s="36"/>
      <c r="N72365" s="36"/>
    </row>
    <row r="72366" spans="12:14" x14ac:dyDescent="0.25">
      <c r="L72366" s="36"/>
      <c r="M72366" s="36"/>
      <c r="N72366" s="36"/>
    </row>
    <row r="72367" spans="12:14" x14ac:dyDescent="0.25">
      <c r="L72367" s="36"/>
      <c r="M72367" s="36"/>
      <c r="N72367" s="36"/>
    </row>
    <row r="72368" spans="12:14" x14ac:dyDescent="0.25">
      <c r="L72368" s="36"/>
      <c r="M72368" s="36"/>
      <c r="N72368" s="36"/>
    </row>
    <row r="72369" spans="12:14" x14ac:dyDescent="0.25">
      <c r="L72369" s="36"/>
      <c r="M72369" s="36"/>
      <c r="N72369" s="36"/>
    </row>
    <row r="72370" spans="12:14" x14ac:dyDescent="0.25">
      <c r="L72370" s="36"/>
      <c r="M72370" s="36"/>
      <c r="N72370" s="36"/>
    </row>
    <row r="72371" spans="12:14" x14ac:dyDescent="0.25">
      <c r="L72371" s="36"/>
      <c r="M72371" s="36"/>
      <c r="N72371" s="36"/>
    </row>
    <row r="72372" spans="12:14" x14ac:dyDescent="0.25">
      <c r="L72372" s="36"/>
      <c r="M72372" s="36"/>
      <c r="N72372" s="36"/>
    </row>
    <row r="72373" spans="12:14" x14ac:dyDescent="0.25">
      <c r="L72373" s="36"/>
      <c r="M72373" s="36"/>
      <c r="N72373" s="36"/>
    </row>
    <row r="72374" spans="12:14" x14ac:dyDescent="0.25">
      <c r="L72374" s="36"/>
      <c r="M72374" s="36"/>
      <c r="N72374" s="36"/>
    </row>
    <row r="72375" spans="12:14" x14ac:dyDescent="0.25">
      <c r="L72375" s="36"/>
      <c r="M72375" s="36"/>
      <c r="N72375" s="36"/>
    </row>
    <row r="72376" spans="12:14" x14ac:dyDescent="0.25">
      <c r="L72376" s="36"/>
      <c r="M72376" s="36"/>
      <c r="N72376" s="36"/>
    </row>
    <row r="72377" spans="12:14" x14ac:dyDescent="0.25">
      <c r="L72377" s="36"/>
      <c r="M72377" s="36"/>
      <c r="N72377" s="36"/>
    </row>
    <row r="72378" spans="12:14" x14ac:dyDescent="0.25">
      <c r="L72378" s="36"/>
      <c r="M72378" s="36"/>
      <c r="N72378" s="36"/>
    </row>
    <row r="72379" spans="12:14" x14ac:dyDescent="0.25">
      <c r="L72379" s="36"/>
      <c r="M72379" s="36"/>
      <c r="N72379" s="36"/>
    </row>
    <row r="72380" spans="12:14" x14ac:dyDescent="0.25">
      <c r="L72380" s="36"/>
      <c r="M72380" s="36"/>
      <c r="N72380" s="36"/>
    </row>
    <row r="72381" spans="12:14" x14ac:dyDescent="0.25">
      <c r="L72381" s="36"/>
      <c r="M72381" s="36"/>
      <c r="N72381" s="36"/>
    </row>
    <row r="72382" spans="12:14" x14ac:dyDescent="0.25">
      <c r="L72382" s="36"/>
      <c r="M72382" s="36"/>
      <c r="N72382" s="36"/>
    </row>
    <row r="72383" spans="12:14" x14ac:dyDescent="0.25">
      <c r="L72383" s="36"/>
      <c r="M72383" s="36"/>
      <c r="N72383" s="36"/>
    </row>
    <row r="72384" spans="12:14" x14ac:dyDescent="0.25">
      <c r="L72384" s="36"/>
      <c r="M72384" s="36"/>
      <c r="N72384" s="36"/>
    </row>
    <row r="72385" spans="12:14" x14ac:dyDescent="0.25">
      <c r="L72385" s="36"/>
      <c r="M72385" s="36"/>
      <c r="N72385" s="36"/>
    </row>
    <row r="72386" spans="12:14" x14ac:dyDescent="0.25">
      <c r="L72386" s="36"/>
      <c r="M72386" s="36"/>
      <c r="N72386" s="36"/>
    </row>
    <row r="72387" spans="12:14" x14ac:dyDescent="0.25">
      <c r="L72387" s="36"/>
      <c r="M72387" s="36"/>
      <c r="N72387" s="36"/>
    </row>
    <row r="72388" spans="12:14" x14ac:dyDescent="0.25">
      <c r="L72388" s="36"/>
      <c r="M72388" s="36"/>
      <c r="N72388" s="36"/>
    </row>
    <row r="72389" spans="12:14" x14ac:dyDescent="0.25">
      <c r="L72389" s="36"/>
      <c r="M72389" s="36"/>
      <c r="N72389" s="36"/>
    </row>
    <row r="72390" spans="12:14" x14ac:dyDescent="0.25">
      <c r="L72390" s="36"/>
      <c r="M72390" s="36"/>
      <c r="N72390" s="36"/>
    </row>
    <row r="72391" spans="12:14" x14ac:dyDescent="0.25">
      <c r="L72391" s="36"/>
      <c r="M72391" s="36"/>
      <c r="N72391" s="36"/>
    </row>
    <row r="72392" spans="12:14" x14ac:dyDescent="0.25">
      <c r="L72392" s="36"/>
      <c r="M72392" s="36"/>
      <c r="N72392" s="36"/>
    </row>
    <row r="72393" spans="12:14" x14ac:dyDescent="0.25">
      <c r="L72393" s="36"/>
      <c r="M72393" s="36"/>
      <c r="N72393" s="36"/>
    </row>
    <row r="72394" spans="12:14" x14ac:dyDescent="0.25">
      <c r="L72394" s="36"/>
      <c r="M72394" s="36"/>
      <c r="N72394" s="36"/>
    </row>
    <row r="72395" spans="12:14" x14ac:dyDescent="0.25">
      <c r="L72395" s="36"/>
      <c r="M72395" s="36"/>
      <c r="N72395" s="36"/>
    </row>
    <row r="72396" spans="12:14" x14ac:dyDescent="0.25">
      <c r="L72396" s="36"/>
      <c r="M72396" s="36"/>
      <c r="N72396" s="36"/>
    </row>
    <row r="72397" spans="12:14" x14ac:dyDescent="0.25">
      <c r="L72397" s="36"/>
      <c r="M72397" s="36"/>
      <c r="N72397" s="36"/>
    </row>
    <row r="72398" spans="12:14" x14ac:dyDescent="0.25">
      <c r="L72398" s="36"/>
      <c r="M72398" s="36"/>
      <c r="N72398" s="36"/>
    </row>
    <row r="72399" spans="12:14" x14ac:dyDescent="0.25">
      <c r="L72399" s="36"/>
      <c r="M72399" s="36"/>
      <c r="N72399" s="36"/>
    </row>
    <row r="72400" spans="12:14" x14ac:dyDescent="0.25">
      <c r="L72400" s="36"/>
      <c r="M72400" s="36"/>
      <c r="N72400" s="36"/>
    </row>
    <row r="72401" spans="12:14" x14ac:dyDescent="0.25">
      <c r="L72401" s="36"/>
      <c r="M72401" s="36"/>
      <c r="N72401" s="36"/>
    </row>
    <row r="72402" spans="12:14" x14ac:dyDescent="0.25">
      <c r="L72402" s="36"/>
      <c r="M72402" s="36"/>
      <c r="N72402" s="36"/>
    </row>
    <row r="72403" spans="12:14" x14ac:dyDescent="0.25">
      <c r="L72403" s="36"/>
      <c r="M72403" s="36"/>
      <c r="N72403" s="36"/>
    </row>
    <row r="72404" spans="12:14" x14ac:dyDescent="0.25">
      <c r="L72404" s="36"/>
      <c r="M72404" s="36"/>
      <c r="N72404" s="36"/>
    </row>
    <row r="72405" spans="12:14" x14ac:dyDescent="0.25">
      <c r="L72405" s="36"/>
      <c r="M72405" s="36"/>
      <c r="N72405" s="36"/>
    </row>
    <row r="72406" spans="12:14" x14ac:dyDescent="0.25">
      <c r="L72406" s="36"/>
      <c r="M72406" s="36"/>
      <c r="N72406" s="36"/>
    </row>
    <row r="72407" spans="12:14" x14ac:dyDescent="0.25">
      <c r="L72407" s="36"/>
      <c r="M72407" s="36"/>
      <c r="N72407" s="36"/>
    </row>
    <row r="72408" spans="12:14" x14ac:dyDescent="0.25">
      <c r="L72408" s="36"/>
      <c r="M72408" s="36"/>
      <c r="N72408" s="36"/>
    </row>
    <row r="72409" spans="12:14" x14ac:dyDescent="0.25">
      <c r="L72409" s="36"/>
      <c r="M72409" s="36"/>
      <c r="N72409" s="36"/>
    </row>
    <row r="72410" spans="12:14" x14ac:dyDescent="0.25">
      <c r="L72410" s="36"/>
      <c r="M72410" s="36"/>
      <c r="N72410" s="36"/>
    </row>
    <row r="72411" spans="12:14" x14ac:dyDescent="0.25">
      <c r="L72411" s="36"/>
      <c r="M72411" s="36"/>
      <c r="N72411" s="36"/>
    </row>
    <row r="72412" spans="12:14" x14ac:dyDescent="0.25">
      <c r="L72412" s="36"/>
      <c r="M72412" s="36"/>
      <c r="N72412" s="36"/>
    </row>
    <row r="72413" spans="12:14" x14ac:dyDescent="0.25">
      <c r="L72413" s="36"/>
      <c r="M72413" s="36"/>
      <c r="N72413" s="36"/>
    </row>
    <row r="72414" spans="12:14" x14ac:dyDescent="0.25">
      <c r="L72414" s="36"/>
      <c r="M72414" s="36"/>
      <c r="N72414" s="36"/>
    </row>
    <row r="72415" spans="12:14" x14ac:dyDescent="0.25">
      <c r="L72415" s="36"/>
      <c r="M72415" s="36"/>
      <c r="N72415" s="36"/>
    </row>
    <row r="72416" spans="12:14" x14ac:dyDescent="0.25">
      <c r="L72416" s="36"/>
      <c r="M72416" s="36"/>
      <c r="N72416" s="36"/>
    </row>
    <row r="72417" spans="12:14" x14ac:dyDescent="0.25">
      <c r="L72417" s="36"/>
      <c r="M72417" s="36"/>
      <c r="N72417" s="36"/>
    </row>
    <row r="72418" spans="12:14" x14ac:dyDescent="0.25">
      <c r="L72418" s="36"/>
      <c r="M72418" s="36"/>
      <c r="N72418" s="36"/>
    </row>
    <row r="72419" spans="12:14" x14ac:dyDescent="0.25">
      <c r="L72419" s="36"/>
      <c r="M72419" s="36"/>
      <c r="N72419" s="36"/>
    </row>
    <row r="72420" spans="12:14" x14ac:dyDescent="0.25">
      <c r="L72420" s="36"/>
      <c r="M72420" s="36"/>
      <c r="N72420" s="36"/>
    </row>
    <row r="72421" spans="12:14" x14ac:dyDescent="0.25">
      <c r="L72421" s="36"/>
      <c r="M72421" s="36"/>
      <c r="N72421" s="36"/>
    </row>
    <row r="72422" spans="12:14" x14ac:dyDescent="0.25">
      <c r="L72422" s="36"/>
      <c r="M72422" s="36"/>
      <c r="N72422" s="36"/>
    </row>
    <row r="72423" spans="12:14" x14ac:dyDescent="0.25">
      <c r="L72423" s="36"/>
      <c r="M72423" s="36"/>
      <c r="N72423" s="36"/>
    </row>
    <row r="72424" spans="12:14" x14ac:dyDescent="0.25">
      <c r="L72424" s="36"/>
      <c r="M72424" s="36"/>
      <c r="N72424" s="36"/>
    </row>
    <row r="72425" spans="12:14" x14ac:dyDescent="0.25">
      <c r="L72425" s="36"/>
      <c r="M72425" s="36"/>
      <c r="N72425" s="36"/>
    </row>
    <row r="72426" spans="12:14" x14ac:dyDescent="0.25">
      <c r="L72426" s="36"/>
      <c r="M72426" s="36"/>
      <c r="N72426" s="36"/>
    </row>
    <row r="72427" spans="12:14" x14ac:dyDescent="0.25">
      <c r="L72427" s="36"/>
      <c r="M72427" s="36"/>
      <c r="N72427" s="36"/>
    </row>
    <row r="72428" spans="12:14" x14ac:dyDescent="0.25">
      <c r="L72428" s="36"/>
      <c r="M72428" s="36"/>
      <c r="N72428" s="36"/>
    </row>
    <row r="72429" spans="12:14" x14ac:dyDescent="0.25">
      <c r="L72429" s="36"/>
      <c r="M72429" s="36"/>
      <c r="N72429" s="36"/>
    </row>
    <row r="72430" spans="12:14" x14ac:dyDescent="0.25">
      <c r="L72430" s="36"/>
      <c r="M72430" s="36"/>
      <c r="N72430" s="36"/>
    </row>
    <row r="72431" spans="12:14" x14ac:dyDescent="0.25">
      <c r="L72431" s="36"/>
      <c r="M72431" s="36"/>
      <c r="N72431" s="36"/>
    </row>
    <row r="72432" spans="12:14" x14ac:dyDescent="0.25">
      <c r="L72432" s="36"/>
      <c r="M72432" s="36"/>
      <c r="N72432" s="36"/>
    </row>
    <row r="72433" spans="12:14" x14ac:dyDescent="0.25">
      <c r="L72433" s="36"/>
      <c r="M72433" s="36"/>
      <c r="N72433" s="36"/>
    </row>
    <row r="72434" spans="12:14" x14ac:dyDescent="0.25">
      <c r="L72434" s="36"/>
      <c r="M72434" s="36"/>
      <c r="N72434" s="36"/>
    </row>
    <row r="72435" spans="12:14" x14ac:dyDescent="0.25">
      <c r="L72435" s="36"/>
      <c r="M72435" s="36"/>
      <c r="N72435" s="36"/>
    </row>
    <row r="72436" spans="12:14" x14ac:dyDescent="0.25">
      <c r="L72436" s="36"/>
      <c r="M72436" s="36"/>
      <c r="N72436" s="36"/>
    </row>
    <row r="72437" spans="12:14" x14ac:dyDescent="0.25">
      <c r="L72437" s="36"/>
      <c r="M72437" s="36"/>
      <c r="N72437" s="36"/>
    </row>
    <row r="72438" spans="12:14" x14ac:dyDescent="0.25">
      <c r="L72438" s="36"/>
      <c r="M72438" s="36"/>
      <c r="N72438" s="36"/>
    </row>
    <row r="72439" spans="12:14" x14ac:dyDescent="0.25">
      <c r="L72439" s="36"/>
      <c r="M72439" s="36"/>
      <c r="N72439" s="36"/>
    </row>
    <row r="72440" spans="12:14" x14ac:dyDescent="0.25">
      <c r="L72440" s="36"/>
      <c r="M72440" s="36"/>
      <c r="N72440" s="36"/>
    </row>
    <row r="72441" spans="12:14" x14ac:dyDescent="0.25">
      <c r="L72441" s="36"/>
      <c r="M72441" s="36"/>
      <c r="N72441" s="36"/>
    </row>
    <row r="72442" spans="12:14" x14ac:dyDescent="0.25">
      <c r="L72442" s="36"/>
      <c r="M72442" s="36"/>
      <c r="N72442" s="36"/>
    </row>
    <row r="72443" spans="12:14" x14ac:dyDescent="0.25">
      <c r="L72443" s="36"/>
      <c r="M72443" s="36"/>
      <c r="N72443" s="36"/>
    </row>
    <row r="72444" spans="12:14" x14ac:dyDescent="0.25">
      <c r="L72444" s="36"/>
      <c r="M72444" s="36"/>
      <c r="N72444" s="36"/>
    </row>
    <row r="72445" spans="12:14" x14ac:dyDescent="0.25">
      <c r="L72445" s="36"/>
      <c r="M72445" s="36"/>
      <c r="N72445" s="36"/>
    </row>
    <row r="72446" spans="12:14" x14ac:dyDescent="0.25">
      <c r="L72446" s="36"/>
      <c r="M72446" s="36"/>
      <c r="N72446" s="36"/>
    </row>
    <row r="72447" spans="12:14" x14ac:dyDescent="0.25">
      <c r="L72447" s="36"/>
      <c r="M72447" s="36"/>
      <c r="N72447" s="36"/>
    </row>
    <row r="72448" spans="12:14" x14ac:dyDescent="0.25">
      <c r="L72448" s="36"/>
      <c r="M72448" s="36"/>
      <c r="N72448" s="36"/>
    </row>
    <row r="72449" spans="12:14" x14ac:dyDescent="0.25">
      <c r="L72449" s="36"/>
      <c r="M72449" s="36"/>
      <c r="N72449" s="36"/>
    </row>
    <row r="72450" spans="12:14" x14ac:dyDescent="0.25">
      <c r="L72450" s="36"/>
      <c r="M72450" s="36"/>
      <c r="N72450" s="36"/>
    </row>
    <row r="72451" spans="12:14" x14ac:dyDescent="0.25">
      <c r="L72451" s="36"/>
      <c r="M72451" s="36"/>
      <c r="N72451" s="36"/>
    </row>
    <row r="72452" spans="12:14" x14ac:dyDescent="0.25">
      <c r="L72452" s="36"/>
      <c r="M72452" s="36"/>
      <c r="N72452" s="36"/>
    </row>
    <row r="72453" spans="12:14" x14ac:dyDescent="0.25">
      <c r="L72453" s="36"/>
      <c r="M72453" s="36"/>
      <c r="N72453" s="36"/>
    </row>
    <row r="72454" spans="12:14" x14ac:dyDescent="0.25">
      <c r="L72454" s="36"/>
      <c r="M72454" s="36"/>
      <c r="N72454" s="36"/>
    </row>
    <row r="72455" spans="12:14" x14ac:dyDescent="0.25">
      <c r="L72455" s="36"/>
      <c r="M72455" s="36"/>
      <c r="N72455" s="36"/>
    </row>
    <row r="72456" spans="12:14" x14ac:dyDescent="0.25">
      <c r="L72456" s="36"/>
      <c r="M72456" s="36"/>
      <c r="N72456" s="36"/>
    </row>
    <row r="72457" spans="12:14" x14ac:dyDescent="0.25">
      <c r="L72457" s="36"/>
      <c r="M72457" s="36"/>
      <c r="N72457" s="36"/>
    </row>
    <row r="72458" spans="12:14" x14ac:dyDescent="0.25">
      <c r="L72458" s="36"/>
      <c r="M72458" s="36"/>
      <c r="N72458" s="36"/>
    </row>
    <row r="72459" spans="12:14" x14ac:dyDescent="0.25">
      <c r="L72459" s="36"/>
      <c r="M72459" s="36"/>
      <c r="N72459" s="36"/>
    </row>
    <row r="72460" spans="12:14" x14ac:dyDescent="0.25">
      <c r="L72460" s="36"/>
      <c r="M72460" s="36"/>
      <c r="N72460" s="36"/>
    </row>
    <row r="72461" spans="12:14" x14ac:dyDescent="0.25">
      <c r="L72461" s="36"/>
      <c r="M72461" s="36"/>
      <c r="N72461" s="36"/>
    </row>
    <row r="72462" spans="12:14" x14ac:dyDescent="0.25">
      <c r="L72462" s="36"/>
      <c r="M72462" s="36"/>
      <c r="N72462" s="36"/>
    </row>
    <row r="72463" spans="12:14" x14ac:dyDescent="0.25">
      <c r="L72463" s="36"/>
      <c r="M72463" s="36"/>
      <c r="N72463" s="36"/>
    </row>
    <row r="72464" spans="12:14" x14ac:dyDescent="0.25">
      <c r="L72464" s="36"/>
      <c r="M72464" s="36"/>
      <c r="N72464" s="36"/>
    </row>
    <row r="72465" spans="12:14" x14ac:dyDescent="0.25">
      <c r="L72465" s="36"/>
      <c r="M72465" s="36"/>
      <c r="N72465" s="36"/>
    </row>
    <row r="72466" spans="12:14" x14ac:dyDescent="0.25">
      <c r="L72466" s="36"/>
      <c r="M72466" s="36"/>
      <c r="N72466" s="36"/>
    </row>
    <row r="72467" spans="12:14" x14ac:dyDescent="0.25">
      <c r="L72467" s="36"/>
      <c r="M72467" s="36"/>
      <c r="N72467" s="36"/>
    </row>
    <row r="72468" spans="12:14" x14ac:dyDescent="0.25">
      <c r="L72468" s="36"/>
      <c r="M72468" s="36"/>
      <c r="N72468" s="36"/>
    </row>
    <row r="72469" spans="12:14" x14ac:dyDescent="0.25">
      <c r="L72469" s="36"/>
      <c r="M72469" s="36"/>
      <c r="N72469" s="36"/>
    </row>
    <row r="72470" spans="12:14" x14ac:dyDescent="0.25">
      <c r="L72470" s="36"/>
      <c r="M72470" s="36"/>
      <c r="N72470" s="36"/>
    </row>
    <row r="72471" spans="12:14" x14ac:dyDescent="0.25">
      <c r="L72471" s="36"/>
      <c r="M72471" s="36"/>
      <c r="N72471" s="36"/>
    </row>
    <row r="72472" spans="12:14" x14ac:dyDescent="0.25">
      <c r="L72472" s="36"/>
      <c r="M72472" s="36"/>
      <c r="N72472" s="36"/>
    </row>
    <row r="72473" spans="12:14" x14ac:dyDescent="0.25">
      <c r="L72473" s="36"/>
      <c r="M72473" s="36"/>
      <c r="N72473" s="36"/>
    </row>
    <row r="72474" spans="12:14" x14ac:dyDescent="0.25">
      <c r="L72474" s="36"/>
      <c r="M72474" s="36"/>
      <c r="N72474" s="36"/>
    </row>
    <row r="72475" spans="12:14" x14ac:dyDescent="0.25">
      <c r="L72475" s="36"/>
      <c r="M72475" s="36"/>
      <c r="N72475" s="36"/>
    </row>
    <row r="72476" spans="12:14" x14ac:dyDescent="0.25">
      <c r="L72476" s="36"/>
      <c r="M72476" s="36"/>
      <c r="N72476" s="36"/>
    </row>
    <row r="72477" spans="12:14" x14ac:dyDescent="0.25">
      <c r="L72477" s="36"/>
      <c r="M72477" s="36"/>
      <c r="N72477" s="36"/>
    </row>
    <row r="72478" spans="12:14" x14ac:dyDescent="0.25">
      <c r="L72478" s="36"/>
      <c r="M72478" s="36"/>
      <c r="N72478" s="36"/>
    </row>
    <row r="72479" spans="12:14" x14ac:dyDescent="0.25">
      <c r="L72479" s="36"/>
      <c r="M72479" s="36"/>
      <c r="N72479" s="36"/>
    </row>
    <row r="72480" spans="12:14" x14ac:dyDescent="0.25">
      <c r="L72480" s="36"/>
      <c r="M72480" s="36"/>
      <c r="N72480" s="36"/>
    </row>
    <row r="72481" spans="12:14" x14ac:dyDescent="0.25">
      <c r="L72481" s="36"/>
      <c r="M72481" s="36"/>
      <c r="N72481" s="36"/>
    </row>
    <row r="72482" spans="12:14" x14ac:dyDescent="0.25">
      <c r="L72482" s="36"/>
      <c r="M72482" s="36"/>
      <c r="N72482" s="36"/>
    </row>
    <row r="72483" spans="12:14" x14ac:dyDescent="0.25">
      <c r="L72483" s="36"/>
      <c r="M72483" s="36"/>
      <c r="N72483" s="36"/>
    </row>
    <row r="72484" spans="12:14" x14ac:dyDescent="0.25">
      <c r="L72484" s="36"/>
      <c r="M72484" s="36"/>
      <c r="N72484" s="36"/>
    </row>
    <row r="72485" spans="12:14" x14ac:dyDescent="0.25">
      <c r="L72485" s="36"/>
      <c r="M72485" s="36"/>
      <c r="N72485" s="36"/>
    </row>
    <row r="72486" spans="12:14" x14ac:dyDescent="0.25">
      <c r="L72486" s="36"/>
      <c r="M72486" s="36"/>
      <c r="N72486" s="36"/>
    </row>
    <row r="72487" spans="12:14" x14ac:dyDescent="0.25">
      <c r="L72487" s="36"/>
      <c r="M72487" s="36"/>
      <c r="N72487" s="36"/>
    </row>
    <row r="72488" spans="12:14" x14ac:dyDescent="0.25">
      <c r="L72488" s="36"/>
      <c r="M72488" s="36"/>
      <c r="N72488" s="36"/>
    </row>
    <row r="72489" spans="12:14" x14ac:dyDescent="0.25">
      <c r="L72489" s="36"/>
      <c r="M72489" s="36"/>
      <c r="N72489" s="36"/>
    </row>
    <row r="72490" spans="12:14" x14ac:dyDescent="0.25">
      <c r="L72490" s="36"/>
      <c r="M72490" s="36"/>
      <c r="N72490" s="36"/>
    </row>
    <row r="72491" spans="12:14" x14ac:dyDescent="0.25">
      <c r="L72491" s="36"/>
      <c r="M72491" s="36"/>
      <c r="N72491" s="36"/>
    </row>
    <row r="72492" spans="12:14" x14ac:dyDescent="0.25">
      <c r="L72492" s="36"/>
      <c r="M72492" s="36"/>
      <c r="N72492" s="36"/>
    </row>
    <row r="72493" spans="12:14" x14ac:dyDescent="0.25">
      <c r="L72493" s="36"/>
      <c r="M72493" s="36"/>
      <c r="N72493" s="36"/>
    </row>
    <row r="72494" spans="12:14" x14ac:dyDescent="0.25">
      <c r="L72494" s="36"/>
      <c r="M72494" s="36"/>
      <c r="N72494" s="36"/>
    </row>
    <row r="72495" spans="12:14" x14ac:dyDescent="0.25">
      <c r="L72495" s="36"/>
      <c r="M72495" s="36"/>
      <c r="N72495" s="36"/>
    </row>
    <row r="72496" spans="12:14" x14ac:dyDescent="0.25">
      <c r="L72496" s="36"/>
      <c r="M72496" s="36"/>
      <c r="N72496" s="36"/>
    </row>
    <row r="72497" spans="12:14" x14ac:dyDescent="0.25">
      <c r="L72497" s="36"/>
      <c r="M72497" s="36"/>
      <c r="N72497" s="36"/>
    </row>
    <row r="72498" spans="12:14" x14ac:dyDescent="0.25">
      <c r="L72498" s="36"/>
      <c r="M72498" s="36"/>
      <c r="N72498" s="36"/>
    </row>
    <row r="72499" spans="12:14" x14ac:dyDescent="0.25">
      <c r="L72499" s="36"/>
      <c r="M72499" s="36"/>
      <c r="N72499" s="36"/>
    </row>
    <row r="72500" spans="12:14" x14ac:dyDescent="0.25">
      <c r="L72500" s="36"/>
      <c r="M72500" s="36"/>
      <c r="N72500" s="36"/>
    </row>
    <row r="72501" spans="12:14" x14ac:dyDescent="0.25">
      <c r="L72501" s="36"/>
      <c r="M72501" s="36"/>
      <c r="N72501" s="36"/>
    </row>
    <row r="72502" spans="12:14" x14ac:dyDescent="0.25">
      <c r="L72502" s="36"/>
      <c r="M72502" s="36"/>
      <c r="N72502" s="36"/>
    </row>
    <row r="72503" spans="12:14" x14ac:dyDescent="0.25">
      <c r="L72503" s="36"/>
      <c r="M72503" s="36"/>
      <c r="N72503" s="36"/>
    </row>
    <row r="72504" spans="12:14" x14ac:dyDescent="0.25">
      <c r="L72504" s="36"/>
      <c r="M72504" s="36"/>
      <c r="N72504" s="36"/>
    </row>
    <row r="72505" spans="12:14" x14ac:dyDescent="0.25">
      <c r="L72505" s="36"/>
      <c r="M72505" s="36"/>
      <c r="N72505" s="36"/>
    </row>
    <row r="72506" spans="12:14" x14ac:dyDescent="0.25">
      <c r="L72506" s="36"/>
      <c r="M72506" s="36"/>
      <c r="N72506" s="36"/>
    </row>
    <row r="72507" spans="12:14" x14ac:dyDescent="0.25">
      <c r="L72507" s="36"/>
      <c r="M72507" s="36"/>
      <c r="N72507" s="36"/>
    </row>
    <row r="72508" spans="12:14" x14ac:dyDescent="0.25">
      <c r="L72508" s="36"/>
      <c r="M72508" s="36"/>
      <c r="N72508" s="36"/>
    </row>
    <row r="72509" spans="12:14" x14ac:dyDescent="0.25">
      <c r="L72509" s="36"/>
      <c r="M72509" s="36"/>
      <c r="N72509" s="36"/>
    </row>
    <row r="72510" spans="12:14" x14ac:dyDescent="0.25">
      <c r="L72510" s="36"/>
      <c r="M72510" s="36"/>
      <c r="N72510" s="36"/>
    </row>
    <row r="72511" spans="12:14" x14ac:dyDescent="0.25">
      <c r="L72511" s="36"/>
      <c r="M72511" s="36"/>
      <c r="N72511" s="36"/>
    </row>
    <row r="72512" spans="12:14" x14ac:dyDescent="0.25">
      <c r="L72512" s="36"/>
      <c r="M72512" s="36"/>
      <c r="N72512" s="36"/>
    </row>
    <row r="72513" spans="12:14" x14ac:dyDescent="0.25">
      <c r="L72513" s="36"/>
      <c r="M72513" s="36"/>
      <c r="N72513" s="36"/>
    </row>
    <row r="72514" spans="12:14" x14ac:dyDescent="0.25">
      <c r="L72514" s="36"/>
      <c r="M72514" s="36"/>
      <c r="N72514" s="36"/>
    </row>
    <row r="72515" spans="12:14" x14ac:dyDescent="0.25">
      <c r="L72515" s="36"/>
      <c r="M72515" s="36"/>
      <c r="N72515" s="36"/>
    </row>
    <row r="72516" spans="12:14" x14ac:dyDescent="0.25">
      <c r="L72516" s="36"/>
      <c r="M72516" s="36"/>
      <c r="N72516" s="36"/>
    </row>
    <row r="72517" spans="12:14" x14ac:dyDescent="0.25">
      <c r="L72517" s="36"/>
      <c r="M72517" s="36"/>
      <c r="N72517" s="36"/>
    </row>
    <row r="72518" spans="12:14" x14ac:dyDescent="0.25">
      <c r="L72518" s="36"/>
      <c r="M72518" s="36"/>
      <c r="N72518" s="36"/>
    </row>
    <row r="72519" spans="12:14" x14ac:dyDescent="0.25">
      <c r="L72519" s="36"/>
      <c r="M72519" s="36"/>
      <c r="N72519" s="36"/>
    </row>
    <row r="72520" spans="12:14" x14ac:dyDescent="0.25">
      <c r="L72520" s="36"/>
      <c r="M72520" s="36"/>
      <c r="N72520" s="36"/>
    </row>
    <row r="72521" spans="12:14" x14ac:dyDescent="0.25">
      <c r="L72521" s="36"/>
      <c r="M72521" s="36"/>
      <c r="N72521" s="36"/>
    </row>
    <row r="72522" spans="12:14" x14ac:dyDescent="0.25">
      <c r="L72522" s="36"/>
      <c r="M72522" s="36"/>
      <c r="N72522" s="36"/>
    </row>
    <row r="72523" spans="12:14" x14ac:dyDescent="0.25">
      <c r="L72523" s="36"/>
      <c r="M72523" s="36"/>
      <c r="N72523" s="36"/>
    </row>
    <row r="72524" spans="12:14" x14ac:dyDescent="0.25">
      <c r="L72524" s="36"/>
      <c r="M72524" s="36"/>
      <c r="N72524" s="36"/>
    </row>
    <row r="72525" spans="12:14" x14ac:dyDescent="0.25">
      <c r="L72525" s="36"/>
      <c r="M72525" s="36"/>
      <c r="N72525" s="36"/>
    </row>
    <row r="72526" spans="12:14" x14ac:dyDescent="0.25">
      <c r="L72526" s="36"/>
      <c r="M72526" s="36"/>
      <c r="N72526" s="36"/>
    </row>
    <row r="72527" spans="12:14" x14ac:dyDescent="0.25">
      <c r="L72527" s="36"/>
      <c r="M72527" s="36"/>
      <c r="N72527" s="36"/>
    </row>
    <row r="72528" spans="12:14" x14ac:dyDescent="0.25">
      <c r="L72528" s="36"/>
      <c r="M72528" s="36"/>
      <c r="N72528" s="36"/>
    </row>
    <row r="72529" spans="12:14" x14ac:dyDescent="0.25">
      <c r="L72529" s="36"/>
      <c r="M72529" s="36"/>
      <c r="N72529" s="36"/>
    </row>
    <row r="72530" spans="12:14" x14ac:dyDescent="0.25">
      <c r="L72530" s="36"/>
      <c r="M72530" s="36"/>
      <c r="N72530" s="36"/>
    </row>
    <row r="72531" spans="12:14" x14ac:dyDescent="0.25">
      <c r="L72531" s="36"/>
      <c r="M72531" s="36"/>
      <c r="N72531" s="36"/>
    </row>
    <row r="72532" spans="12:14" x14ac:dyDescent="0.25">
      <c r="L72532" s="36"/>
      <c r="M72532" s="36"/>
      <c r="N72532" s="36"/>
    </row>
    <row r="72533" spans="12:14" x14ac:dyDescent="0.25">
      <c r="L72533" s="36"/>
      <c r="M72533" s="36"/>
      <c r="N72533" s="36"/>
    </row>
    <row r="72534" spans="12:14" x14ac:dyDescent="0.25">
      <c r="L72534" s="36"/>
      <c r="M72534" s="36"/>
      <c r="N72534" s="36"/>
    </row>
    <row r="72535" spans="12:14" x14ac:dyDescent="0.25">
      <c r="L72535" s="36"/>
      <c r="M72535" s="36"/>
      <c r="N72535" s="36"/>
    </row>
    <row r="72536" spans="12:14" x14ac:dyDescent="0.25">
      <c r="L72536" s="36"/>
      <c r="M72536" s="36"/>
      <c r="N72536" s="36"/>
    </row>
    <row r="72537" spans="12:14" x14ac:dyDescent="0.25">
      <c r="L72537" s="36"/>
      <c r="M72537" s="36"/>
      <c r="N72537" s="36"/>
    </row>
    <row r="72538" spans="12:14" x14ac:dyDescent="0.25">
      <c r="L72538" s="36"/>
      <c r="M72538" s="36"/>
      <c r="N72538" s="36"/>
    </row>
    <row r="72539" spans="12:14" x14ac:dyDescent="0.25">
      <c r="L72539" s="36"/>
      <c r="M72539" s="36"/>
      <c r="N72539" s="36"/>
    </row>
    <row r="72540" spans="12:14" x14ac:dyDescent="0.25">
      <c r="L72540" s="36"/>
      <c r="M72540" s="36"/>
      <c r="N72540" s="36"/>
    </row>
    <row r="72541" spans="12:14" x14ac:dyDescent="0.25">
      <c r="L72541" s="36"/>
      <c r="M72541" s="36"/>
      <c r="N72541" s="36"/>
    </row>
    <row r="72542" spans="12:14" x14ac:dyDescent="0.25">
      <c r="L72542" s="36"/>
      <c r="M72542" s="36"/>
      <c r="N72542" s="36"/>
    </row>
    <row r="72543" spans="12:14" x14ac:dyDescent="0.25">
      <c r="L72543" s="36"/>
      <c r="M72543" s="36"/>
      <c r="N72543" s="36"/>
    </row>
    <row r="72544" spans="12:14" x14ac:dyDescent="0.25">
      <c r="L72544" s="36"/>
      <c r="M72544" s="36"/>
      <c r="N72544" s="36"/>
    </row>
    <row r="72545" spans="12:14" x14ac:dyDescent="0.25">
      <c r="L72545" s="36"/>
      <c r="M72545" s="36"/>
      <c r="N72545" s="36"/>
    </row>
    <row r="72546" spans="12:14" x14ac:dyDescent="0.25">
      <c r="L72546" s="36"/>
      <c r="M72546" s="36"/>
      <c r="N72546" s="36"/>
    </row>
    <row r="72547" spans="12:14" x14ac:dyDescent="0.25">
      <c r="L72547" s="36"/>
      <c r="M72547" s="36"/>
      <c r="N72547" s="36"/>
    </row>
    <row r="72548" spans="12:14" x14ac:dyDescent="0.25">
      <c r="L72548" s="36"/>
      <c r="M72548" s="36"/>
      <c r="N72548" s="36"/>
    </row>
    <row r="72549" spans="12:14" x14ac:dyDescent="0.25">
      <c r="L72549" s="36"/>
      <c r="M72549" s="36"/>
      <c r="N72549" s="36"/>
    </row>
    <row r="72550" spans="12:14" x14ac:dyDescent="0.25">
      <c r="L72550" s="36"/>
      <c r="M72550" s="36"/>
      <c r="N72550" s="36"/>
    </row>
    <row r="72551" spans="12:14" x14ac:dyDescent="0.25">
      <c r="L72551" s="36"/>
      <c r="M72551" s="36"/>
      <c r="N72551" s="36"/>
    </row>
    <row r="72552" spans="12:14" x14ac:dyDescent="0.25">
      <c r="L72552" s="36"/>
      <c r="M72552" s="36"/>
      <c r="N72552" s="36"/>
    </row>
    <row r="72553" spans="12:14" x14ac:dyDescent="0.25">
      <c r="L72553" s="36"/>
      <c r="M72553" s="36"/>
      <c r="N72553" s="36"/>
    </row>
    <row r="72554" spans="12:14" x14ac:dyDescent="0.25">
      <c r="L72554" s="36"/>
      <c r="M72554" s="36"/>
      <c r="N72554" s="36"/>
    </row>
    <row r="72555" spans="12:14" x14ac:dyDescent="0.25">
      <c r="L72555" s="36"/>
      <c r="M72555" s="36"/>
      <c r="N72555" s="36"/>
    </row>
    <row r="72556" spans="12:14" x14ac:dyDescent="0.25">
      <c r="L72556" s="36"/>
      <c r="M72556" s="36"/>
      <c r="N72556" s="36"/>
    </row>
    <row r="72557" spans="12:14" x14ac:dyDescent="0.25">
      <c r="L72557" s="36"/>
      <c r="M72557" s="36"/>
      <c r="N72557" s="36"/>
    </row>
    <row r="72558" spans="12:14" x14ac:dyDescent="0.25">
      <c r="L72558" s="36"/>
      <c r="M72558" s="36"/>
      <c r="N72558" s="36"/>
    </row>
    <row r="72559" spans="12:14" x14ac:dyDescent="0.25">
      <c r="L72559" s="36"/>
      <c r="M72559" s="36"/>
      <c r="N72559" s="36"/>
    </row>
    <row r="72560" spans="12:14" x14ac:dyDescent="0.25">
      <c r="L72560" s="36"/>
      <c r="M72560" s="36"/>
      <c r="N72560" s="36"/>
    </row>
    <row r="72561" spans="12:14" x14ac:dyDescent="0.25">
      <c r="L72561" s="36"/>
      <c r="M72561" s="36"/>
      <c r="N72561" s="36"/>
    </row>
    <row r="72562" spans="12:14" x14ac:dyDescent="0.25">
      <c r="L72562" s="36"/>
      <c r="M72562" s="36"/>
      <c r="N72562" s="36"/>
    </row>
    <row r="72563" spans="12:14" x14ac:dyDescent="0.25">
      <c r="L72563" s="36"/>
      <c r="M72563" s="36"/>
      <c r="N72563" s="36"/>
    </row>
    <row r="72564" spans="12:14" x14ac:dyDescent="0.25">
      <c r="L72564" s="36"/>
      <c r="M72564" s="36"/>
      <c r="N72564" s="36"/>
    </row>
    <row r="72565" spans="12:14" x14ac:dyDescent="0.25">
      <c r="L72565" s="36"/>
      <c r="M72565" s="36"/>
      <c r="N72565" s="36"/>
    </row>
    <row r="72566" spans="12:14" x14ac:dyDescent="0.25">
      <c r="L72566" s="36"/>
      <c r="M72566" s="36"/>
      <c r="N72566" s="36"/>
    </row>
    <row r="72567" spans="12:14" x14ac:dyDescent="0.25">
      <c r="L72567" s="36"/>
      <c r="M72567" s="36"/>
      <c r="N72567" s="36"/>
    </row>
    <row r="72568" spans="12:14" x14ac:dyDescent="0.25">
      <c r="L72568" s="36"/>
      <c r="M72568" s="36"/>
      <c r="N72568" s="36"/>
    </row>
    <row r="72569" spans="12:14" x14ac:dyDescent="0.25">
      <c r="L72569" s="36"/>
      <c r="M72569" s="36"/>
      <c r="N72569" s="36"/>
    </row>
    <row r="72570" spans="12:14" x14ac:dyDescent="0.25">
      <c r="L72570" s="36"/>
      <c r="M72570" s="36"/>
      <c r="N72570" s="36"/>
    </row>
    <row r="72571" spans="12:14" x14ac:dyDescent="0.25">
      <c r="L72571" s="36"/>
      <c r="M72571" s="36"/>
      <c r="N72571" s="36"/>
    </row>
    <row r="72572" spans="12:14" x14ac:dyDescent="0.25">
      <c r="L72572" s="36"/>
      <c r="M72572" s="36"/>
      <c r="N72572" s="36"/>
    </row>
    <row r="72573" spans="12:14" x14ac:dyDescent="0.25">
      <c r="L72573" s="36"/>
      <c r="M72573" s="36"/>
      <c r="N72573" s="36"/>
    </row>
    <row r="72574" spans="12:14" x14ac:dyDescent="0.25">
      <c r="L72574" s="36"/>
      <c r="M72574" s="36"/>
      <c r="N72574" s="36"/>
    </row>
    <row r="72575" spans="12:14" x14ac:dyDescent="0.25">
      <c r="L72575" s="36"/>
      <c r="M72575" s="36"/>
      <c r="N72575" s="36"/>
    </row>
    <row r="72576" spans="12:14" x14ac:dyDescent="0.25">
      <c r="L72576" s="36"/>
      <c r="M72576" s="36"/>
      <c r="N72576" s="36"/>
    </row>
    <row r="72577" spans="12:14" x14ac:dyDescent="0.25">
      <c r="L72577" s="36"/>
      <c r="M72577" s="36"/>
      <c r="N72577" s="36"/>
    </row>
    <row r="72578" spans="12:14" x14ac:dyDescent="0.25">
      <c r="L72578" s="36"/>
      <c r="M72578" s="36"/>
      <c r="N72578" s="36"/>
    </row>
    <row r="72579" spans="12:14" x14ac:dyDescent="0.25">
      <c r="L72579" s="36"/>
      <c r="M72579" s="36"/>
      <c r="N72579" s="36"/>
    </row>
    <row r="72580" spans="12:14" x14ac:dyDescent="0.25">
      <c r="L72580" s="36"/>
      <c r="M72580" s="36"/>
      <c r="N72580" s="36"/>
    </row>
    <row r="72581" spans="12:14" x14ac:dyDescent="0.25">
      <c r="L72581" s="36"/>
      <c r="M72581" s="36"/>
      <c r="N72581" s="36"/>
    </row>
    <row r="72582" spans="12:14" x14ac:dyDescent="0.25">
      <c r="L72582" s="36"/>
      <c r="M72582" s="36"/>
      <c r="N72582" s="36"/>
    </row>
    <row r="72583" spans="12:14" x14ac:dyDescent="0.25">
      <c r="L72583" s="36"/>
      <c r="M72583" s="36"/>
      <c r="N72583" s="36"/>
    </row>
    <row r="72584" spans="12:14" x14ac:dyDescent="0.25">
      <c r="L72584" s="36"/>
      <c r="M72584" s="36"/>
      <c r="N72584" s="36"/>
    </row>
    <row r="72585" spans="12:14" x14ac:dyDescent="0.25">
      <c r="L72585" s="36"/>
      <c r="M72585" s="36"/>
      <c r="N72585" s="36"/>
    </row>
    <row r="72586" spans="12:14" x14ac:dyDescent="0.25">
      <c r="L72586" s="36"/>
      <c r="M72586" s="36"/>
      <c r="N72586" s="36"/>
    </row>
    <row r="72587" spans="12:14" x14ac:dyDescent="0.25">
      <c r="L72587" s="36"/>
      <c r="M72587" s="36"/>
      <c r="N72587" s="36"/>
    </row>
    <row r="72588" spans="12:14" x14ac:dyDescent="0.25">
      <c r="L72588" s="36"/>
      <c r="M72588" s="36"/>
      <c r="N72588" s="36"/>
    </row>
    <row r="72589" spans="12:14" x14ac:dyDescent="0.25">
      <c r="L72589" s="36"/>
      <c r="M72589" s="36"/>
      <c r="N72589" s="36"/>
    </row>
    <row r="72590" spans="12:14" x14ac:dyDescent="0.25">
      <c r="L72590" s="36"/>
      <c r="M72590" s="36"/>
      <c r="N72590" s="36"/>
    </row>
    <row r="72591" spans="12:14" x14ac:dyDescent="0.25">
      <c r="L72591" s="36"/>
      <c r="M72591" s="36"/>
      <c r="N72591" s="36"/>
    </row>
    <row r="72592" spans="12:14" x14ac:dyDescent="0.25">
      <c r="L72592" s="36"/>
      <c r="M72592" s="36"/>
      <c r="N72592" s="36"/>
    </row>
    <row r="72593" spans="12:14" x14ac:dyDescent="0.25">
      <c r="L72593" s="36"/>
      <c r="M72593" s="36"/>
      <c r="N72593" s="36"/>
    </row>
    <row r="72594" spans="12:14" x14ac:dyDescent="0.25">
      <c r="L72594" s="36"/>
      <c r="M72594" s="36"/>
      <c r="N72594" s="36"/>
    </row>
    <row r="72595" spans="12:14" x14ac:dyDescent="0.25">
      <c r="L72595" s="36"/>
      <c r="M72595" s="36"/>
      <c r="N72595" s="36"/>
    </row>
    <row r="72596" spans="12:14" x14ac:dyDescent="0.25">
      <c r="L72596" s="36"/>
      <c r="M72596" s="36"/>
      <c r="N72596" s="36"/>
    </row>
    <row r="72597" spans="12:14" x14ac:dyDescent="0.25">
      <c r="L72597" s="36"/>
      <c r="M72597" s="36"/>
      <c r="N72597" s="36"/>
    </row>
    <row r="72598" spans="12:14" x14ac:dyDescent="0.25">
      <c r="L72598" s="36"/>
      <c r="M72598" s="36"/>
      <c r="N72598" s="36"/>
    </row>
    <row r="72599" spans="12:14" x14ac:dyDescent="0.25">
      <c r="L72599" s="36"/>
      <c r="M72599" s="36"/>
      <c r="N72599" s="36"/>
    </row>
    <row r="72600" spans="12:14" x14ac:dyDescent="0.25">
      <c r="L72600" s="36"/>
      <c r="M72600" s="36"/>
      <c r="N72600" s="36"/>
    </row>
    <row r="72601" spans="12:14" x14ac:dyDescent="0.25">
      <c r="L72601" s="36"/>
      <c r="M72601" s="36"/>
      <c r="N72601" s="36"/>
    </row>
    <row r="72602" spans="12:14" x14ac:dyDescent="0.25">
      <c r="L72602" s="36"/>
      <c r="M72602" s="36"/>
      <c r="N72602" s="36"/>
    </row>
    <row r="72603" spans="12:14" x14ac:dyDescent="0.25">
      <c r="L72603" s="36"/>
      <c r="M72603" s="36"/>
      <c r="N72603" s="36"/>
    </row>
    <row r="72604" spans="12:14" x14ac:dyDescent="0.25">
      <c r="L72604" s="36"/>
      <c r="M72604" s="36"/>
      <c r="N72604" s="36"/>
    </row>
    <row r="72605" spans="12:14" x14ac:dyDescent="0.25">
      <c r="L72605" s="36"/>
      <c r="M72605" s="36"/>
      <c r="N72605" s="36"/>
    </row>
    <row r="72606" spans="12:14" x14ac:dyDescent="0.25">
      <c r="L72606" s="36"/>
      <c r="M72606" s="36"/>
      <c r="N72606" s="36"/>
    </row>
    <row r="72607" spans="12:14" x14ac:dyDescent="0.25">
      <c r="L72607" s="36"/>
      <c r="M72607" s="36"/>
      <c r="N72607" s="36"/>
    </row>
    <row r="72608" spans="12:14" x14ac:dyDescent="0.25">
      <c r="L72608" s="36"/>
      <c r="M72608" s="36"/>
      <c r="N72608" s="36"/>
    </row>
    <row r="72609" spans="12:14" x14ac:dyDescent="0.25">
      <c r="L72609" s="36"/>
      <c r="M72609" s="36"/>
      <c r="N72609" s="36"/>
    </row>
    <row r="72610" spans="12:14" x14ac:dyDescent="0.25">
      <c r="L72610" s="36"/>
      <c r="M72610" s="36"/>
      <c r="N72610" s="36"/>
    </row>
    <row r="72611" spans="12:14" x14ac:dyDescent="0.25">
      <c r="L72611" s="36"/>
      <c r="M72611" s="36"/>
      <c r="N72611" s="36"/>
    </row>
    <row r="72612" spans="12:14" x14ac:dyDescent="0.25">
      <c r="L72612" s="36"/>
      <c r="M72612" s="36"/>
      <c r="N72612" s="36"/>
    </row>
    <row r="72613" spans="12:14" x14ac:dyDescent="0.25">
      <c r="L72613" s="36"/>
      <c r="M72613" s="36"/>
      <c r="N72613" s="36"/>
    </row>
    <row r="72614" spans="12:14" x14ac:dyDescent="0.25">
      <c r="L72614" s="36"/>
      <c r="M72614" s="36"/>
      <c r="N72614" s="36"/>
    </row>
    <row r="72615" spans="12:14" x14ac:dyDescent="0.25">
      <c r="L72615" s="36"/>
      <c r="M72615" s="36"/>
      <c r="N72615" s="36"/>
    </row>
    <row r="72616" spans="12:14" x14ac:dyDescent="0.25">
      <c r="L72616" s="36"/>
      <c r="M72616" s="36"/>
      <c r="N72616" s="36"/>
    </row>
    <row r="72617" spans="12:14" x14ac:dyDescent="0.25">
      <c r="L72617" s="36"/>
      <c r="M72617" s="36"/>
      <c r="N72617" s="36"/>
    </row>
    <row r="72618" spans="12:14" x14ac:dyDescent="0.25">
      <c r="L72618" s="36"/>
      <c r="M72618" s="36"/>
      <c r="N72618" s="36"/>
    </row>
    <row r="72619" spans="12:14" x14ac:dyDescent="0.25">
      <c r="L72619" s="36"/>
      <c r="M72619" s="36"/>
      <c r="N72619" s="36"/>
    </row>
    <row r="72620" spans="12:14" x14ac:dyDescent="0.25">
      <c r="L72620" s="36"/>
      <c r="M72620" s="36"/>
      <c r="N72620" s="36"/>
    </row>
    <row r="72621" spans="12:14" x14ac:dyDescent="0.25">
      <c r="L72621" s="36"/>
      <c r="M72621" s="36"/>
      <c r="N72621" s="36"/>
    </row>
    <row r="72622" spans="12:14" x14ac:dyDescent="0.25">
      <c r="L72622" s="36"/>
      <c r="M72622" s="36"/>
      <c r="N72622" s="36"/>
    </row>
    <row r="72623" spans="12:14" x14ac:dyDescent="0.25">
      <c r="L72623" s="36"/>
      <c r="M72623" s="36"/>
      <c r="N72623" s="36"/>
    </row>
    <row r="72624" spans="12:14" x14ac:dyDescent="0.25">
      <c r="L72624" s="36"/>
      <c r="M72624" s="36"/>
      <c r="N72624" s="36"/>
    </row>
    <row r="72625" spans="12:14" x14ac:dyDescent="0.25">
      <c r="L72625" s="36"/>
      <c r="M72625" s="36"/>
      <c r="N72625" s="36"/>
    </row>
    <row r="72626" spans="12:14" x14ac:dyDescent="0.25">
      <c r="L72626" s="36"/>
      <c r="M72626" s="36"/>
      <c r="N72626" s="36"/>
    </row>
    <row r="72627" spans="12:14" x14ac:dyDescent="0.25">
      <c r="L72627" s="36"/>
      <c r="M72627" s="36"/>
      <c r="N72627" s="36"/>
    </row>
    <row r="72628" spans="12:14" x14ac:dyDescent="0.25">
      <c r="L72628" s="36"/>
      <c r="M72628" s="36"/>
      <c r="N72628" s="36"/>
    </row>
    <row r="72629" spans="12:14" x14ac:dyDescent="0.25">
      <c r="L72629" s="36"/>
      <c r="M72629" s="36"/>
      <c r="N72629" s="36"/>
    </row>
    <row r="72630" spans="12:14" x14ac:dyDescent="0.25">
      <c r="L72630" s="36"/>
      <c r="M72630" s="36"/>
      <c r="N72630" s="36"/>
    </row>
    <row r="72631" spans="12:14" x14ac:dyDescent="0.25">
      <c r="L72631" s="36"/>
      <c r="M72631" s="36"/>
      <c r="N72631" s="36"/>
    </row>
    <row r="72632" spans="12:14" x14ac:dyDescent="0.25">
      <c r="L72632" s="36"/>
      <c r="M72632" s="36"/>
      <c r="N72632" s="36"/>
    </row>
    <row r="72633" spans="12:14" x14ac:dyDescent="0.25">
      <c r="L72633" s="36"/>
      <c r="M72633" s="36"/>
      <c r="N72633" s="36"/>
    </row>
    <row r="72634" spans="12:14" x14ac:dyDescent="0.25">
      <c r="L72634" s="36"/>
      <c r="M72634" s="36"/>
      <c r="N72634" s="36"/>
    </row>
    <row r="72635" spans="12:14" x14ac:dyDescent="0.25">
      <c r="L72635" s="36"/>
      <c r="M72635" s="36"/>
      <c r="N72635" s="36"/>
    </row>
    <row r="72636" spans="12:14" x14ac:dyDescent="0.25">
      <c r="L72636" s="36"/>
      <c r="M72636" s="36"/>
      <c r="N72636" s="36"/>
    </row>
    <row r="72637" spans="12:14" x14ac:dyDescent="0.25">
      <c r="L72637" s="36"/>
      <c r="M72637" s="36"/>
      <c r="N72637" s="36"/>
    </row>
    <row r="72638" spans="12:14" x14ac:dyDescent="0.25">
      <c r="L72638" s="36"/>
      <c r="M72638" s="36"/>
      <c r="N72638" s="36"/>
    </row>
    <row r="72639" spans="12:14" x14ac:dyDescent="0.25">
      <c r="L72639" s="36"/>
      <c r="M72639" s="36"/>
      <c r="N72639" s="36"/>
    </row>
    <row r="72640" spans="12:14" x14ac:dyDescent="0.25">
      <c r="L72640" s="36"/>
      <c r="M72640" s="36"/>
      <c r="N72640" s="36"/>
    </row>
    <row r="72641" spans="12:14" x14ac:dyDescent="0.25">
      <c r="L72641" s="36"/>
      <c r="M72641" s="36"/>
      <c r="N72641" s="36"/>
    </row>
    <row r="72642" spans="12:14" x14ac:dyDescent="0.25">
      <c r="L72642" s="36"/>
      <c r="M72642" s="36"/>
      <c r="N72642" s="36"/>
    </row>
    <row r="72643" spans="12:14" x14ac:dyDescent="0.25">
      <c r="L72643" s="36"/>
      <c r="M72643" s="36"/>
      <c r="N72643" s="36"/>
    </row>
    <row r="72644" spans="12:14" x14ac:dyDescent="0.25">
      <c r="L72644" s="36"/>
      <c r="M72644" s="36"/>
      <c r="N72644" s="36"/>
    </row>
    <row r="72645" spans="12:14" x14ac:dyDescent="0.25">
      <c r="L72645" s="36"/>
      <c r="M72645" s="36"/>
      <c r="N72645" s="36"/>
    </row>
    <row r="72646" spans="12:14" x14ac:dyDescent="0.25">
      <c r="L72646" s="36"/>
      <c r="M72646" s="36"/>
      <c r="N72646" s="36"/>
    </row>
    <row r="72647" spans="12:14" x14ac:dyDescent="0.25">
      <c r="L72647" s="36"/>
      <c r="M72647" s="36"/>
      <c r="N72647" s="36"/>
    </row>
    <row r="72648" spans="12:14" x14ac:dyDescent="0.25">
      <c r="L72648" s="36"/>
      <c r="M72648" s="36"/>
      <c r="N72648" s="36"/>
    </row>
    <row r="72649" spans="12:14" x14ac:dyDescent="0.25">
      <c r="L72649" s="36"/>
      <c r="M72649" s="36"/>
      <c r="N72649" s="36"/>
    </row>
    <row r="72650" spans="12:14" x14ac:dyDescent="0.25">
      <c r="L72650" s="36"/>
      <c r="M72650" s="36"/>
      <c r="N72650" s="36"/>
    </row>
    <row r="72651" spans="12:14" x14ac:dyDescent="0.25">
      <c r="L72651" s="36"/>
      <c r="M72651" s="36"/>
      <c r="N72651" s="36"/>
    </row>
    <row r="72652" spans="12:14" x14ac:dyDescent="0.25">
      <c r="L72652" s="36"/>
      <c r="M72652" s="36"/>
      <c r="N72652" s="36"/>
    </row>
    <row r="72653" spans="12:14" x14ac:dyDescent="0.25">
      <c r="L72653" s="36"/>
      <c r="M72653" s="36"/>
      <c r="N72653" s="36"/>
    </row>
    <row r="72654" spans="12:14" x14ac:dyDescent="0.25">
      <c r="L72654" s="36"/>
      <c r="M72654" s="36"/>
      <c r="N72654" s="36"/>
    </row>
    <row r="72655" spans="12:14" x14ac:dyDescent="0.25">
      <c r="L72655" s="36"/>
      <c r="M72655" s="36"/>
      <c r="N72655" s="36"/>
    </row>
    <row r="72656" spans="12:14" x14ac:dyDescent="0.25">
      <c r="L72656" s="36"/>
      <c r="M72656" s="36"/>
      <c r="N72656" s="36"/>
    </row>
    <row r="72657" spans="12:14" x14ac:dyDescent="0.25">
      <c r="L72657" s="36"/>
      <c r="M72657" s="36"/>
      <c r="N72657" s="36"/>
    </row>
    <row r="72658" spans="12:14" x14ac:dyDescent="0.25">
      <c r="L72658" s="36"/>
      <c r="M72658" s="36"/>
      <c r="N72658" s="36"/>
    </row>
    <row r="72659" spans="12:14" x14ac:dyDescent="0.25">
      <c r="L72659" s="36"/>
      <c r="M72659" s="36"/>
      <c r="N72659" s="36"/>
    </row>
    <row r="72660" spans="12:14" x14ac:dyDescent="0.25">
      <c r="L72660" s="36"/>
      <c r="M72660" s="36"/>
      <c r="N72660" s="36"/>
    </row>
    <row r="72661" spans="12:14" x14ac:dyDescent="0.25">
      <c r="L72661" s="36"/>
      <c r="M72661" s="36"/>
      <c r="N72661" s="36"/>
    </row>
    <row r="72662" spans="12:14" x14ac:dyDescent="0.25">
      <c r="L72662" s="36"/>
      <c r="M72662" s="36"/>
      <c r="N72662" s="36"/>
    </row>
    <row r="72663" spans="12:14" x14ac:dyDescent="0.25">
      <c r="L72663" s="36"/>
      <c r="M72663" s="36"/>
      <c r="N72663" s="36"/>
    </row>
    <row r="72664" spans="12:14" x14ac:dyDescent="0.25">
      <c r="L72664" s="36"/>
      <c r="M72664" s="36"/>
      <c r="N72664" s="36"/>
    </row>
    <row r="72665" spans="12:14" x14ac:dyDescent="0.25">
      <c r="L72665" s="36"/>
      <c r="M72665" s="36"/>
      <c r="N72665" s="36"/>
    </row>
    <row r="72666" spans="12:14" x14ac:dyDescent="0.25">
      <c r="L72666" s="36"/>
      <c r="M72666" s="36"/>
      <c r="N72666" s="36"/>
    </row>
    <row r="72667" spans="12:14" x14ac:dyDescent="0.25">
      <c r="L72667" s="36"/>
      <c r="M72667" s="36"/>
      <c r="N72667" s="36"/>
    </row>
    <row r="72668" spans="12:14" x14ac:dyDescent="0.25">
      <c r="L72668" s="36"/>
      <c r="M72668" s="36"/>
      <c r="N72668" s="36"/>
    </row>
    <row r="72669" spans="12:14" x14ac:dyDescent="0.25">
      <c r="L72669" s="36"/>
      <c r="M72669" s="36"/>
      <c r="N72669" s="36"/>
    </row>
    <row r="72670" spans="12:14" x14ac:dyDescent="0.25">
      <c r="L72670" s="36"/>
      <c r="M72670" s="36"/>
      <c r="N72670" s="36"/>
    </row>
    <row r="72671" spans="12:14" x14ac:dyDescent="0.25">
      <c r="L72671" s="36"/>
      <c r="M72671" s="36"/>
      <c r="N72671" s="36"/>
    </row>
    <row r="72672" spans="12:14" x14ac:dyDescent="0.25">
      <c r="L72672" s="36"/>
      <c r="M72672" s="36"/>
      <c r="N72672" s="36"/>
    </row>
    <row r="72673" spans="12:14" x14ac:dyDescent="0.25">
      <c r="L72673" s="36"/>
      <c r="M72673" s="36"/>
      <c r="N72673" s="36"/>
    </row>
    <row r="72674" spans="12:14" x14ac:dyDescent="0.25">
      <c r="L72674" s="36"/>
      <c r="M72674" s="36"/>
      <c r="N72674" s="36"/>
    </row>
    <row r="72675" spans="12:14" x14ac:dyDescent="0.25">
      <c r="L72675" s="36"/>
      <c r="M72675" s="36"/>
      <c r="N72675" s="36"/>
    </row>
    <row r="72676" spans="12:14" x14ac:dyDescent="0.25">
      <c r="L72676" s="36"/>
      <c r="M72676" s="36"/>
      <c r="N72676" s="36"/>
    </row>
    <row r="72677" spans="12:14" x14ac:dyDescent="0.25">
      <c r="L72677" s="36"/>
      <c r="M72677" s="36"/>
      <c r="N72677" s="36"/>
    </row>
    <row r="72678" spans="12:14" x14ac:dyDescent="0.25">
      <c r="L72678" s="36"/>
      <c r="M72678" s="36"/>
      <c r="N72678" s="36"/>
    </row>
    <row r="72679" spans="12:14" x14ac:dyDescent="0.25">
      <c r="L72679" s="36"/>
      <c r="M72679" s="36"/>
      <c r="N72679" s="36"/>
    </row>
    <row r="72680" spans="12:14" x14ac:dyDescent="0.25">
      <c r="L72680" s="36"/>
      <c r="M72680" s="36"/>
      <c r="N72680" s="36"/>
    </row>
    <row r="72681" spans="12:14" x14ac:dyDescent="0.25">
      <c r="L72681" s="36"/>
      <c r="M72681" s="36"/>
      <c r="N72681" s="36"/>
    </row>
    <row r="72682" spans="12:14" x14ac:dyDescent="0.25">
      <c r="L72682" s="36"/>
      <c r="M72682" s="36"/>
      <c r="N72682" s="36"/>
    </row>
    <row r="72683" spans="12:14" x14ac:dyDescent="0.25">
      <c r="L72683" s="36"/>
      <c r="M72683" s="36"/>
      <c r="N72683" s="36"/>
    </row>
    <row r="72684" spans="12:14" x14ac:dyDescent="0.25">
      <c r="L72684" s="36"/>
      <c r="M72684" s="36"/>
      <c r="N72684" s="36"/>
    </row>
    <row r="72685" spans="12:14" x14ac:dyDescent="0.25">
      <c r="L72685" s="36"/>
      <c r="M72685" s="36"/>
      <c r="N72685" s="36"/>
    </row>
    <row r="72686" spans="12:14" x14ac:dyDescent="0.25">
      <c r="L72686" s="36"/>
      <c r="M72686" s="36"/>
      <c r="N72686" s="36"/>
    </row>
    <row r="72687" spans="12:14" x14ac:dyDescent="0.25">
      <c r="L72687" s="36"/>
      <c r="M72687" s="36"/>
      <c r="N72687" s="36"/>
    </row>
    <row r="72688" spans="12:14" x14ac:dyDescent="0.25">
      <c r="L72688" s="36"/>
      <c r="M72688" s="36"/>
      <c r="N72688" s="36"/>
    </row>
    <row r="72689" spans="12:14" x14ac:dyDescent="0.25">
      <c r="L72689" s="36"/>
      <c r="M72689" s="36"/>
      <c r="N72689" s="36"/>
    </row>
    <row r="72690" spans="12:14" x14ac:dyDescent="0.25">
      <c r="L72690" s="36"/>
      <c r="M72690" s="36"/>
      <c r="N72690" s="36"/>
    </row>
    <row r="72691" spans="12:14" x14ac:dyDescent="0.25">
      <c r="L72691" s="36"/>
      <c r="M72691" s="36"/>
      <c r="N72691" s="36"/>
    </row>
    <row r="72692" spans="12:14" x14ac:dyDescent="0.25">
      <c r="L72692" s="36"/>
      <c r="M72692" s="36"/>
      <c r="N72692" s="36"/>
    </row>
    <row r="72693" spans="12:14" x14ac:dyDescent="0.25">
      <c r="L72693" s="36"/>
      <c r="M72693" s="36"/>
      <c r="N72693" s="36"/>
    </row>
    <row r="72694" spans="12:14" x14ac:dyDescent="0.25">
      <c r="L72694" s="36"/>
      <c r="M72694" s="36"/>
      <c r="N72694" s="36"/>
    </row>
    <row r="72695" spans="12:14" x14ac:dyDescent="0.25">
      <c r="L72695" s="36"/>
      <c r="M72695" s="36"/>
      <c r="N72695" s="36"/>
    </row>
    <row r="72696" spans="12:14" x14ac:dyDescent="0.25">
      <c r="L72696" s="36"/>
      <c r="M72696" s="36"/>
      <c r="N72696" s="36"/>
    </row>
    <row r="72697" spans="12:14" x14ac:dyDescent="0.25">
      <c r="L72697" s="36"/>
      <c r="M72697" s="36"/>
      <c r="N72697" s="36"/>
    </row>
    <row r="72698" spans="12:14" x14ac:dyDescent="0.25">
      <c r="L72698" s="36"/>
      <c r="M72698" s="36"/>
      <c r="N72698" s="36"/>
    </row>
    <row r="72699" spans="12:14" x14ac:dyDescent="0.25">
      <c r="L72699" s="36"/>
      <c r="M72699" s="36"/>
      <c r="N72699" s="36"/>
    </row>
    <row r="72700" spans="12:14" x14ac:dyDescent="0.25">
      <c r="L72700" s="36"/>
      <c r="M72700" s="36"/>
      <c r="N72700" s="36"/>
    </row>
    <row r="72701" spans="12:14" x14ac:dyDescent="0.25">
      <c r="L72701" s="36"/>
      <c r="M72701" s="36"/>
      <c r="N72701" s="36"/>
    </row>
    <row r="72702" spans="12:14" x14ac:dyDescent="0.25">
      <c r="L72702" s="36"/>
      <c r="M72702" s="36"/>
      <c r="N72702" s="36"/>
    </row>
    <row r="72703" spans="12:14" x14ac:dyDescent="0.25">
      <c r="L72703" s="36"/>
      <c r="M72703" s="36"/>
      <c r="N72703" s="36"/>
    </row>
    <row r="72704" spans="12:14" x14ac:dyDescent="0.25">
      <c r="L72704" s="36"/>
      <c r="M72704" s="36"/>
      <c r="N72704" s="36"/>
    </row>
    <row r="72705" spans="12:14" x14ac:dyDescent="0.25">
      <c r="L72705" s="36"/>
      <c r="M72705" s="36"/>
      <c r="N72705" s="36"/>
    </row>
    <row r="72706" spans="12:14" x14ac:dyDescent="0.25">
      <c r="L72706" s="36"/>
      <c r="M72706" s="36"/>
      <c r="N72706" s="36"/>
    </row>
    <row r="72707" spans="12:14" x14ac:dyDescent="0.25">
      <c r="L72707" s="36"/>
      <c r="M72707" s="36"/>
      <c r="N72707" s="36"/>
    </row>
    <row r="72708" spans="12:14" x14ac:dyDescent="0.25">
      <c r="L72708" s="36"/>
      <c r="M72708" s="36"/>
      <c r="N72708" s="36"/>
    </row>
    <row r="72709" spans="12:14" x14ac:dyDescent="0.25">
      <c r="L72709" s="36"/>
      <c r="M72709" s="36"/>
      <c r="N72709" s="36"/>
    </row>
    <row r="72710" spans="12:14" x14ac:dyDescent="0.25">
      <c r="L72710" s="36"/>
      <c r="M72710" s="36"/>
      <c r="N72710" s="36"/>
    </row>
    <row r="72711" spans="12:14" x14ac:dyDescent="0.25">
      <c r="L72711" s="36"/>
      <c r="M72711" s="36"/>
      <c r="N72711" s="36"/>
    </row>
    <row r="72712" spans="12:14" x14ac:dyDescent="0.25">
      <c r="L72712" s="36"/>
      <c r="M72712" s="36"/>
      <c r="N72712" s="36"/>
    </row>
    <row r="72713" spans="12:14" x14ac:dyDescent="0.25">
      <c r="L72713" s="36"/>
      <c r="M72713" s="36"/>
      <c r="N72713" s="36"/>
    </row>
    <row r="72714" spans="12:14" x14ac:dyDescent="0.25">
      <c r="L72714" s="36"/>
      <c r="M72714" s="36"/>
      <c r="N72714" s="36"/>
    </row>
    <row r="72715" spans="12:14" x14ac:dyDescent="0.25">
      <c r="L72715" s="36"/>
      <c r="M72715" s="36"/>
      <c r="N72715" s="36"/>
    </row>
    <row r="72716" spans="12:14" x14ac:dyDescent="0.25">
      <c r="L72716" s="36"/>
      <c r="M72716" s="36"/>
      <c r="N72716" s="36"/>
    </row>
    <row r="72717" spans="12:14" x14ac:dyDescent="0.25">
      <c r="L72717" s="36"/>
      <c r="M72717" s="36"/>
      <c r="N72717" s="36"/>
    </row>
    <row r="72718" spans="12:14" x14ac:dyDescent="0.25">
      <c r="L72718" s="36"/>
      <c r="M72718" s="36"/>
      <c r="N72718" s="36"/>
    </row>
    <row r="72719" spans="12:14" x14ac:dyDescent="0.25">
      <c r="L72719" s="36"/>
      <c r="M72719" s="36"/>
      <c r="N72719" s="36"/>
    </row>
    <row r="72720" spans="12:14" x14ac:dyDescent="0.25">
      <c r="L72720" s="36"/>
      <c r="M72720" s="36"/>
      <c r="N72720" s="36"/>
    </row>
    <row r="72721" spans="12:14" x14ac:dyDescent="0.25">
      <c r="L72721" s="36"/>
      <c r="M72721" s="36"/>
      <c r="N72721" s="36"/>
    </row>
    <row r="72722" spans="12:14" x14ac:dyDescent="0.25">
      <c r="L72722" s="36"/>
      <c r="M72722" s="36"/>
      <c r="N72722" s="36"/>
    </row>
    <row r="72723" spans="12:14" x14ac:dyDescent="0.25">
      <c r="L72723" s="36"/>
      <c r="M72723" s="36"/>
      <c r="N72723" s="36"/>
    </row>
    <row r="72724" spans="12:14" x14ac:dyDescent="0.25">
      <c r="L72724" s="36"/>
      <c r="M72724" s="36"/>
      <c r="N72724" s="36"/>
    </row>
    <row r="72725" spans="12:14" x14ac:dyDescent="0.25">
      <c r="L72725" s="36"/>
      <c r="M72725" s="36"/>
      <c r="N72725" s="36"/>
    </row>
    <row r="72726" spans="12:14" x14ac:dyDescent="0.25">
      <c r="L72726" s="36"/>
      <c r="M72726" s="36"/>
      <c r="N72726" s="36"/>
    </row>
    <row r="72727" spans="12:14" x14ac:dyDescent="0.25">
      <c r="L72727" s="36"/>
      <c r="M72727" s="36"/>
      <c r="N72727" s="36"/>
    </row>
    <row r="72728" spans="12:14" x14ac:dyDescent="0.25">
      <c r="L72728" s="36"/>
      <c r="M72728" s="36"/>
      <c r="N72728" s="36"/>
    </row>
    <row r="72729" spans="12:14" x14ac:dyDescent="0.25">
      <c r="L72729" s="36"/>
      <c r="M72729" s="36"/>
      <c r="N72729" s="36"/>
    </row>
    <row r="72730" spans="12:14" x14ac:dyDescent="0.25">
      <c r="L72730" s="36"/>
      <c r="M72730" s="36"/>
      <c r="N72730" s="36"/>
    </row>
    <row r="72731" spans="12:14" x14ac:dyDescent="0.25">
      <c r="L72731" s="36"/>
      <c r="M72731" s="36"/>
      <c r="N72731" s="36"/>
    </row>
    <row r="72732" spans="12:14" x14ac:dyDescent="0.25">
      <c r="L72732" s="36"/>
      <c r="M72732" s="36"/>
      <c r="N72732" s="36"/>
    </row>
    <row r="72733" spans="12:14" x14ac:dyDescent="0.25">
      <c r="L72733" s="36"/>
      <c r="M72733" s="36"/>
      <c r="N72733" s="36"/>
    </row>
    <row r="72734" spans="12:14" x14ac:dyDescent="0.25">
      <c r="L72734" s="36"/>
      <c r="M72734" s="36"/>
      <c r="N72734" s="36"/>
    </row>
    <row r="72735" spans="12:14" x14ac:dyDescent="0.25">
      <c r="L72735" s="36"/>
      <c r="M72735" s="36"/>
      <c r="N72735" s="36"/>
    </row>
    <row r="72736" spans="12:14" x14ac:dyDescent="0.25">
      <c r="L72736" s="36"/>
      <c r="M72736" s="36"/>
      <c r="N72736" s="36"/>
    </row>
    <row r="72737" spans="12:14" x14ac:dyDescent="0.25">
      <c r="L72737" s="36"/>
      <c r="M72737" s="36"/>
      <c r="N72737" s="36"/>
    </row>
    <row r="72738" spans="12:14" x14ac:dyDescent="0.25">
      <c r="L72738" s="36"/>
      <c r="M72738" s="36"/>
      <c r="N72738" s="36"/>
    </row>
    <row r="72739" spans="12:14" x14ac:dyDescent="0.25">
      <c r="L72739" s="36"/>
      <c r="M72739" s="36"/>
      <c r="N72739" s="36"/>
    </row>
    <row r="72740" spans="12:14" x14ac:dyDescent="0.25">
      <c r="L72740" s="36"/>
      <c r="M72740" s="36"/>
      <c r="N72740" s="36"/>
    </row>
    <row r="72741" spans="12:14" x14ac:dyDescent="0.25">
      <c r="L72741" s="36"/>
      <c r="M72741" s="36"/>
      <c r="N72741" s="36"/>
    </row>
    <row r="72742" spans="12:14" x14ac:dyDescent="0.25">
      <c r="L72742" s="36"/>
      <c r="M72742" s="36"/>
      <c r="N72742" s="36"/>
    </row>
    <row r="72743" spans="12:14" x14ac:dyDescent="0.25">
      <c r="L72743" s="36"/>
      <c r="M72743" s="36"/>
      <c r="N72743" s="36"/>
    </row>
    <row r="72744" spans="12:14" x14ac:dyDescent="0.25">
      <c r="L72744" s="36"/>
      <c r="M72744" s="36"/>
      <c r="N72744" s="36"/>
    </row>
    <row r="72745" spans="12:14" x14ac:dyDescent="0.25">
      <c r="L72745" s="36"/>
      <c r="M72745" s="36"/>
      <c r="N72745" s="36"/>
    </row>
    <row r="72746" spans="12:14" x14ac:dyDescent="0.25">
      <c r="L72746" s="36"/>
      <c r="M72746" s="36"/>
      <c r="N72746" s="36"/>
    </row>
    <row r="72747" spans="12:14" x14ac:dyDescent="0.25">
      <c r="L72747" s="36"/>
      <c r="M72747" s="36"/>
      <c r="N72747" s="36"/>
    </row>
    <row r="72748" spans="12:14" x14ac:dyDescent="0.25">
      <c r="L72748" s="36"/>
      <c r="M72748" s="36"/>
      <c r="N72748" s="36"/>
    </row>
    <row r="72749" spans="12:14" x14ac:dyDescent="0.25">
      <c r="L72749" s="36"/>
      <c r="M72749" s="36"/>
      <c r="N72749" s="36"/>
    </row>
    <row r="72750" spans="12:14" x14ac:dyDescent="0.25">
      <c r="L72750" s="36"/>
      <c r="M72750" s="36"/>
      <c r="N72750" s="36"/>
    </row>
    <row r="72751" spans="12:14" x14ac:dyDescent="0.25">
      <c r="L72751" s="36"/>
      <c r="M72751" s="36"/>
      <c r="N72751" s="36"/>
    </row>
    <row r="72752" spans="12:14" x14ac:dyDescent="0.25">
      <c r="L72752" s="36"/>
      <c r="M72752" s="36"/>
      <c r="N72752" s="36"/>
    </row>
    <row r="72753" spans="12:14" x14ac:dyDescent="0.25">
      <c r="L72753" s="36"/>
      <c r="M72753" s="36"/>
      <c r="N72753" s="36"/>
    </row>
    <row r="72754" spans="12:14" x14ac:dyDescent="0.25">
      <c r="L72754" s="36"/>
      <c r="M72754" s="36"/>
      <c r="N72754" s="36"/>
    </row>
    <row r="72755" spans="12:14" x14ac:dyDescent="0.25">
      <c r="L72755" s="36"/>
      <c r="M72755" s="36"/>
      <c r="N72755" s="36"/>
    </row>
    <row r="72756" spans="12:14" x14ac:dyDescent="0.25">
      <c r="L72756" s="36"/>
      <c r="M72756" s="36"/>
      <c r="N72756" s="36"/>
    </row>
    <row r="72757" spans="12:14" x14ac:dyDescent="0.25">
      <c r="L72757" s="36"/>
      <c r="M72757" s="36"/>
      <c r="N72757" s="36"/>
    </row>
    <row r="72758" spans="12:14" x14ac:dyDescent="0.25">
      <c r="L72758" s="36"/>
      <c r="M72758" s="36"/>
      <c r="N72758" s="36"/>
    </row>
    <row r="72759" spans="12:14" x14ac:dyDescent="0.25">
      <c r="L72759" s="36"/>
      <c r="M72759" s="36"/>
      <c r="N72759" s="36"/>
    </row>
    <row r="72760" spans="12:14" x14ac:dyDescent="0.25">
      <c r="L72760" s="36"/>
      <c r="M72760" s="36"/>
      <c r="N72760" s="36"/>
    </row>
    <row r="72761" spans="12:14" x14ac:dyDescent="0.25">
      <c r="L72761" s="36"/>
      <c r="M72761" s="36"/>
      <c r="N72761" s="36"/>
    </row>
    <row r="72762" spans="12:14" x14ac:dyDescent="0.25">
      <c r="L72762" s="36"/>
      <c r="M72762" s="36"/>
      <c r="N72762" s="36"/>
    </row>
    <row r="72763" spans="12:14" x14ac:dyDescent="0.25">
      <c r="L72763" s="36"/>
      <c r="M72763" s="36"/>
      <c r="N72763" s="36"/>
    </row>
    <row r="72764" spans="12:14" x14ac:dyDescent="0.25">
      <c r="L72764" s="36"/>
      <c r="M72764" s="36"/>
      <c r="N72764" s="36"/>
    </row>
    <row r="72765" spans="12:14" x14ac:dyDescent="0.25">
      <c r="L72765" s="36"/>
      <c r="M72765" s="36"/>
      <c r="N72765" s="36"/>
    </row>
    <row r="72766" spans="12:14" x14ac:dyDescent="0.25">
      <c r="L72766" s="36"/>
      <c r="M72766" s="36"/>
      <c r="N72766" s="36"/>
    </row>
    <row r="72767" spans="12:14" x14ac:dyDescent="0.25">
      <c r="L72767" s="36"/>
      <c r="M72767" s="36"/>
      <c r="N72767" s="36"/>
    </row>
    <row r="72768" spans="12:14" x14ac:dyDescent="0.25">
      <c r="L72768" s="36"/>
      <c r="M72768" s="36"/>
      <c r="N72768" s="36"/>
    </row>
    <row r="72769" spans="12:14" x14ac:dyDescent="0.25">
      <c r="L72769" s="36"/>
      <c r="M72769" s="36"/>
      <c r="N72769" s="36"/>
    </row>
    <row r="72770" spans="12:14" x14ac:dyDescent="0.25">
      <c r="L72770" s="36"/>
      <c r="M72770" s="36"/>
      <c r="N72770" s="36"/>
    </row>
    <row r="72771" spans="12:14" x14ac:dyDescent="0.25">
      <c r="L72771" s="36"/>
      <c r="M72771" s="36"/>
      <c r="N72771" s="36"/>
    </row>
    <row r="72772" spans="12:14" x14ac:dyDescent="0.25">
      <c r="L72772" s="36"/>
      <c r="M72772" s="36"/>
      <c r="N72772" s="36"/>
    </row>
    <row r="72773" spans="12:14" x14ac:dyDescent="0.25">
      <c r="L72773" s="36"/>
      <c r="M72773" s="36"/>
      <c r="N72773" s="36"/>
    </row>
    <row r="72774" spans="12:14" x14ac:dyDescent="0.25">
      <c r="L72774" s="36"/>
      <c r="M72774" s="36"/>
      <c r="N72774" s="36"/>
    </row>
    <row r="72775" spans="12:14" x14ac:dyDescent="0.25">
      <c r="L72775" s="36"/>
      <c r="M72775" s="36"/>
      <c r="N72775" s="36"/>
    </row>
    <row r="72776" spans="12:14" x14ac:dyDescent="0.25">
      <c r="L72776" s="36"/>
      <c r="M72776" s="36"/>
      <c r="N72776" s="36"/>
    </row>
    <row r="72777" spans="12:14" x14ac:dyDescent="0.25">
      <c r="L72777" s="36"/>
      <c r="M72777" s="36"/>
      <c r="N72777" s="36"/>
    </row>
    <row r="72778" spans="12:14" x14ac:dyDescent="0.25">
      <c r="L72778" s="36"/>
      <c r="M72778" s="36"/>
      <c r="N72778" s="36"/>
    </row>
    <row r="72779" spans="12:14" x14ac:dyDescent="0.25">
      <c r="L72779" s="36"/>
      <c r="M72779" s="36"/>
      <c r="N72779" s="36"/>
    </row>
    <row r="72780" spans="12:14" x14ac:dyDescent="0.25">
      <c r="L72780" s="36"/>
      <c r="M72780" s="36"/>
      <c r="N72780" s="36"/>
    </row>
    <row r="72781" spans="12:14" x14ac:dyDescent="0.25">
      <c r="L72781" s="36"/>
      <c r="M72781" s="36"/>
      <c r="N72781" s="36"/>
    </row>
    <row r="72782" spans="12:14" x14ac:dyDescent="0.25">
      <c r="L72782" s="36"/>
      <c r="M72782" s="36"/>
      <c r="N72782" s="36"/>
    </row>
    <row r="72783" spans="12:14" x14ac:dyDescent="0.25">
      <c r="L72783" s="36"/>
      <c r="M72783" s="36"/>
      <c r="N72783" s="36"/>
    </row>
    <row r="72784" spans="12:14" x14ac:dyDescent="0.25">
      <c r="L72784" s="36"/>
      <c r="M72784" s="36"/>
      <c r="N72784" s="36"/>
    </row>
    <row r="72785" spans="12:14" x14ac:dyDescent="0.25">
      <c r="L72785" s="36"/>
      <c r="M72785" s="36"/>
      <c r="N72785" s="36"/>
    </row>
    <row r="72786" spans="12:14" x14ac:dyDescent="0.25">
      <c r="L72786" s="36"/>
      <c r="M72786" s="36"/>
      <c r="N72786" s="36"/>
    </row>
    <row r="72787" spans="12:14" x14ac:dyDescent="0.25">
      <c r="L72787" s="36"/>
      <c r="M72787" s="36"/>
      <c r="N72787" s="36"/>
    </row>
    <row r="72788" spans="12:14" x14ac:dyDescent="0.25">
      <c r="L72788" s="36"/>
      <c r="M72788" s="36"/>
      <c r="N72788" s="36"/>
    </row>
    <row r="72789" spans="12:14" x14ac:dyDescent="0.25">
      <c r="L72789" s="36"/>
      <c r="M72789" s="36"/>
      <c r="N72789" s="36"/>
    </row>
    <row r="72790" spans="12:14" x14ac:dyDescent="0.25">
      <c r="L72790" s="36"/>
      <c r="M72790" s="36"/>
      <c r="N72790" s="36"/>
    </row>
    <row r="72791" spans="12:14" x14ac:dyDescent="0.25">
      <c r="L72791" s="36"/>
      <c r="M72791" s="36"/>
      <c r="N72791" s="36"/>
    </row>
    <row r="72792" spans="12:14" x14ac:dyDescent="0.25">
      <c r="L72792" s="36"/>
      <c r="M72792" s="36"/>
      <c r="N72792" s="36"/>
    </row>
    <row r="72793" spans="12:14" x14ac:dyDescent="0.25">
      <c r="L72793" s="36"/>
      <c r="M72793" s="36"/>
      <c r="N72793" s="36"/>
    </row>
    <row r="72794" spans="12:14" x14ac:dyDescent="0.25">
      <c r="L72794" s="36"/>
      <c r="M72794" s="36"/>
      <c r="N72794" s="36"/>
    </row>
    <row r="72795" spans="12:14" x14ac:dyDescent="0.25">
      <c r="L72795" s="36"/>
      <c r="M72795" s="36"/>
      <c r="N72795" s="36"/>
    </row>
    <row r="72796" spans="12:14" x14ac:dyDescent="0.25">
      <c r="L72796" s="36"/>
      <c r="M72796" s="36"/>
      <c r="N72796" s="36"/>
    </row>
    <row r="72797" spans="12:14" x14ac:dyDescent="0.25">
      <c r="L72797" s="36"/>
      <c r="M72797" s="36"/>
      <c r="N72797" s="36"/>
    </row>
    <row r="72798" spans="12:14" x14ac:dyDescent="0.25">
      <c r="L72798" s="36"/>
      <c r="M72798" s="36"/>
      <c r="N72798" s="36"/>
    </row>
    <row r="72799" spans="12:14" x14ac:dyDescent="0.25">
      <c r="L72799" s="36"/>
      <c r="M72799" s="36"/>
      <c r="N72799" s="36"/>
    </row>
    <row r="72800" spans="12:14" x14ac:dyDescent="0.25">
      <c r="L72800" s="36"/>
      <c r="M72800" s="36"/>
      <c r="N72800" s="36"/>
    </row>
    <row r="72801" spans="12:14" x14ac:dyDescent="0.25">
      <c r="L72801" s="36"/>
      <c r="M72801" s="36"/>
      <c r="N72801" s="36"/>
    </row>
    <row r="72802" spans="12:14" x14ac:dyDescent="0.25">
      <c r="L72802" s="36"/>
      <c r="M72802" s="36"/>
      <c r="N72802" s="36"/>
    </row>
    <row r="72803" spans="12:14" x14ac:dyDescent="0.25">
      <c r="L72803" s="36"/>
      <c r="M72803" s="36"/>
      <c r="N72803" s="36"/>
    </row>
    <row r="72804" spans="12:14" x14ac:dyDescent="0.25">
      <c r="L72804" s="36"/>
      <c r="M72804" s="36"/>
      <c r="N72804" s="36"/>
    </row>
    <row r="72805" spans="12:14" x14ac:dyDescent="0.25">
      <c r="L72805" s="36"/>
      <c r="M72805" s="36"/>
      <c r="N72805" s="36"/>
    </row>
    <row r="72806" spans="12:14" x14ac:dyDescent="0.25">
      <c r="L72806" s="36"/>
      <c r="M72806" s="36"/>
      <c r="N72806" s="36"/>
    </row>
    <row r="72807" spans="12:14" x14ac:dyDescent="0.25">
      <c r="L72807" s="36"/>
      <c r="M72807" s="36"/>
      <c r="N72807" s="36"/>
    </row>
    <row r="72808" spans="12:14" x14ac:dyDescent="0.25">
      <c r="L72808" s="36"/>
      <c r="M72808" s="36"/>
      <c r="N72808" s="36"/>
    </row>
    <row r="72809" spans="12:14" x14ac:dyDescent="0.25">
      <c r="L72809" s="36"/>
      <c r="M72809" s="36"/>
      <c r="N72809" s="36"/>
    </row>
    <row r="72810" spans="12:14" x14ac:dyDescent="0.25">
      <c r="L72810" s="36"/>
      <c r="M72810" s="36"/>
      <c r="N72810" s="36"/>
    </row>
    <row r="72811" spans="12:14" x14ac:dyDescent="0.25">
      <c r="L72811" s="36"/>
      <c r="M72811" s="36"/>
      <c r="N72811" s="36"/>
    </row>
    <row r="72812" spans="12:14" x14ac:dyDescent="0.25">
      <c r="L72812" s="36"/>
      <c r="M72812" s="36"/>
      <c r="N72812" s="36"/>
    </row>
    <row r="72813" spans="12:14" x14ac:dyDescent="0.25">
      <c r="L72813" s="36"/>
      <c r="M72813" s="36"/>
      <c r="N72813" s="36"/>
    </row>
    <row r="72814" spans="12:14" x14ac:dyDescent="0.25">
      <c r="L72814" s="36"/>
      <c r="M72814" s="36"/>
      <c r="N72814" s="36"/>
    </row>
    <row r="72815" spans="12:14" x14ac:dyDescent="0.25">
      <c r="L72815" s="36"/>
      <c r="M72815" s="36"/>
      <c r="N72815" s="36"/>
    </row>
    <row r="72816" spans="12:14" x14ac:dyDescent="0.25">
      <c r="L72816" s="36"/>
      <c r="M72816" s="36"/>
      <c r="N72816" s="36"/>
    </row>
    <row r="72817" spans="12:14" x14ac:dyDescent="0.25">
      <c r="L72817" s="36"/>
      <c r="M72817" s="36"/>
      <c r="N72817" s="36"/>
    </row>
    <row r="72818" spans="12:14" x14ac:dyDescent="0.25">
      <c r="L72818" s="36"/>
      <c r="M72818" s="36"/>
      <c r="N72818" s="36"/>
    </row>
    <row r="72819" spans="12:14" x14ac:dyDescent="0.25">
      <c r="L72819" s="36"/>
      <c r="M72819" s="36"/>
      <c r="N72819" s="36"/>
    </row>
    <row r="72820" spans="12:14" x14ac:dyDescent="0.25">
      <c r="L72820" s="36"/>
      <c r="M72820" s="36"/>
      <c r="N72820" s="36"/>
    </row>
    <row r="72821" spans="12:14" x14ac:dyDescent="0.25">
      <c r="L72821" s="36"/>
      <c r="M72821" s="36"/>
      <c r="N72821" s="36"/>
    </row>
    <row r="72822" spans="12:14" x14ac:dyDescent="0.25">
      <c r="L72822" s="36"/>
      <c r="M72822" s="36"/>
      <c r="N72822" s="36"/>
    </row>
    <row r="72823" spans="12:14" x14ac:dyDescent="0.25">
      <c r="L72823" s="36"/>
      <c r="M72823" s="36"/>
      <c r="N72823" s="36"/>
    </row>
    <row r="72824" spans="12:14" x14ac:dyDescent="0.25">
      <c r="L72824" s="36"/>
      <c r="M72824" s="36"/>
      <c r="N72824" s="36"/>
    </row>
    <row r="72825" spans="12:14" x14ac:dyDescent="0.25">
      <c r="L72825" s="36"/>
      <c r="M72825" s="36"/>
      <c r="N72825" s="36"/>
    </row>
    <row r="72826" spans="12:14" x14ac:dyDescent="0.25">
      <c r="L72826" s="36"/>
      <c r="M72826" s="36"/>
      <c r="N72826" s="36"/>
    </row>
    <row r="72827" spans="12:14" x14ac:dyDescent="0.25">
      <c r="L72827" s="36"/>
      <c r="M72827" s="36"/>
      <c r="N72827" s="36"/>
    </row>
    <row r="72828" spans="12:14" x14ac:dyDescent="0.25">
      <c r="L72828" s="36"/>
      <c r="M72828" s="36"/>
      <c r="N72828" s="36"/>
    </row>
    <row r="72829" spans="12:14" x14ac:dyDescent="0.25">
      <c r="L72829" s="36"/>
      <c r="M72829" s="36"/>
      <c r="N72829" s="36"/>
    </row>
    <row r="72830" spans="12:14" x14ac:dyDescent="0.25">
      <c r="L72830" s="36"/>
      <c r="M72830" s="36"/>
      <c r="N72830" s="36"/>
    </row>
    <row r="72831" spans="12:14" x14ac:dyDescent="0.25">
      <c r="L72831" s="36"/>
      <c r="M72831" s="36"/>
      <c r="N72831" s="36"/>
    </row>
    <row r="72832" spans="12:14" x14ac:dyDescent="0.25">
      <c r="L72832" s="36"/>
      <c r="M72832" s="36"/>
      <c r="N72832" s="36"/>
    </row>
    <row r="72833" spans="12:14" x14ac:dyDescent="0.25">
      <c r="L72833" s="36"/>
      <c r="M72833" s="36"/>
      <c r="N72833" s="36"/>
    </row>
    <row r="72834" spans="12:14" x14ac:dyDescent="0.25">
      <c r="L72834" s="36"/>
      <c r="M72834" s="36"/>
      <c r="N72834" s="36"/>
    </row>
    <row r="72835" spans="12:14" x14ac:dyDescent="0.25">
      <c r="L72835" s="36"/>
      <c r="M72835" s="36"/>
      <c r="N72835" s="36"/>
    </row>
    <row r="72836" spans="12:14" x14ac:dyDescent="0.25">
      <c r="L72836" s="36"/>
      <c r="M72836" s="36"/>
      <c r="N72836" s="36"/>
    </row>
    <row r="72837" spans="12:14" x14ac:dyDescent="0.25">
      <c r="L72837" s="36"/>
      <c r="M72837" s="36"/>
      <c r="N72837" s="36"/>
    </row>
    <row r="72838" spans="12:14" x14ac:dyDescent="0.25">
      <c r="L72838" s="36"/>
      <c r="M72838" s="36"/>
      <c r="N72838" s="36"/>
    </row>
    <row r="72839" spans="12:14" x14ac:dyDescent="0.25">
      <c r="L72839" s="36"/>
      <c r="M72839" s="36"/>
      <c r="N72839" s="36"/>
    </row>
    <row r="72840" spans="12:14" x14ac:dyDescent="0.25">
      <c r="L72840" s="36"/>
      <c r="M72840" s="36"/>
      <c r="N72840" s="36"/>
    </row>
    <row r="72841" spans="12:14" x14ac:dyDescent="0.25">
      <c r="L72841" s="36"/>
      <c r="M72841" s="36"/>
      <c r="N72841" s="36"/>
    </row>
    <row r="72842" spans="12:14" x14ac:dyDescent="0.25">
      <c r="L72842" s="36"/>
      <c r="M72842" s="36"/>
      <c r="N72842" s="36"/>
    </row>
    <row r="72843" spans="12:14" x14ac:dyDescent="0.25">
      <c r="L72843" s="36"/>
      <c r="M72843" s="36"/>
      <c r="N72843" s="36"/>
    </row>
    <row r="72844" spans="12:14" x14ac:dyDescent="0.25">
      <c r="L72844" s="36"/>
      <c r="M72844" s="36"/>
      <c r="N72844" s="36"/>
    </row>
    <row r="72845" spans="12:14" x14ac:dyDescent="0.25">
      <c r="L72845" s="36"/>
      <c r="M72845" s="36"/>
      <c r="N72845" s="36"/>
    </row>
    <row r="72846" spans="12:14" x14ac:dyDescent="0.25">
      <c r="L72846" s="36"/>
      <c r="M72846" s="36"/>
      <c r="N72846" s="36"/>
    </row>
    <row r="72847" spans="12:14" x14ac:dyDescent="0.25">
      <c r="L72847" s="36"/>
      <c r="M72847" s="36"/>
      <c r="N72847" s="36"/>
    </row>
    <row r="72848" spans="12:14" x14ac:dyDescent="0.25">
      <c r="L72848" s="36"/>
      <c r="M72848" s="36"/>
      <c r="N72848" s="36"/>
    </row>
    <row r="72849" spans="12:14" x14ac:dyDescent="0.25">
      <c r="L72849" s="36"/>
      <c r="M72849" s="36"/>
      <c r="N72849" s="36"/>
    </row>
    <row r="72850" spans="12:14" x14ac:dyDescent="0.25">
      <c r="L72850" s="36"/>
      <c r="M72850" s="36"/>
      <c r="N72850" s="36"/>
    </row>
    <row r="72851" spans="12:14" x14ac:dyDescent="0.25">
      <c r="L72851" s="36"/>
      <c r="M72851" s="36"/>
      <c r="N72851" s="36"/>
    </row>
    <row r="72852" spans="12:14" x14ac:dyDescent="0.25">
      <c r="L72852" s="36"/>
      <c r="M72852" s="36"/>
      <c r="N72852" s="36"/>
    </row>
    <row r="72853" spans="12:14" x14ac:dyDescent="0.25">
      <c r="L72853" s="36"/>
      <c r="M72853" s="36"/>
      <c r="N72853" s="36"/>
    </row>
    <row r="72854" spans="12:14" x14ac:dyDescent="0.25">
      <c r="L72854" s="36"/>
      <c r="M72854" s="36"/>
      <c r="N72854" s="36"/>
    </row>
    <row r="72855" spans="12:14" x14ac:dyDescent="0.25">
      <c r="L72855" s="36"/>
      <c r="M72855" s="36"/>
      <c r="N72855" s="36"/>
    </row>
    <row r="72856" spans="12:14" x14ac:dyDescent="0.25">
      <c r="L72856" s="36"/>
      <c r="M72856" s="36"/>
      <c r="N72856" s="36"/>
    </row>
    <row r="72857" spans="12:14" x14ac:dyDescent="0.25">
      <c r="L72857" s="36"/>
      <c r="M72857" s="36"/>
      <c r="N72857" s="36"/>
    </row>
    <row r="72858" spans="12:14" x14ac:dyDescent="0.25">
      <c r="L72858" s="36"/>
      <c r="M72858" s="36"/>
      <c r="N72858" s="36"/>
    </row>
    <row r="72859" spans="12:14" x14ac:dyDescent="0.25">
      <c r="L72859" s="36"/>
      <c r="M72859" s="36"/>
      <c r="N72859" s="36"/>
    </row>
    <row r="72860" spans="12:14" x14ac:dyDescent="0.25">
      <c r="L72860" s="36"/>
      <c r="M72860" s="36"/>
      <c r="N72860" s="36"/>
    </row>
    <row r="72861" spans="12:14" x14ac:dyDescent="0.25">
      <c r="L72861" s="36"/>
      <c r="M72861" s="36"/>
      <c r="N72861" s="36"/>
    </row>
    <row r="72862" spans="12:14" x14ac:dyDescent="0.25">
      <c r="L72862" s="36"/>
      <c r="M72862" s="36"/>
      <c r="N72862" s="36"/>
    </row>
    <row r="72863" spans="12:14" x14ac:dyDescent="0.25">
      <c r="L72863" s="36"/>
      <c r="M72863" s="36"/>
      <c r="N72863" s="36"/>
    </row>
    <row r="72864" spans="12:14" x14ac:dyDescent="0.25">
      <c r="L72864" s="36"/>
      <c r="M72864" s="36"/>
      <c r="N72864" s="36"/>
    </row>
    <row r="72865" spans="12:14" x14ac:dyDescent="0.25">
      <c r="L72865" s="36"/>
      <c r="M72865" s="36"/>
      <c r="N72865" s="36"/>
    </row>
    <row r="72866" spans="12:14" x14ac:dyDescent="0.25">
      <c r="L72866" s="36"/>
      <c r="M72866" s="36"/>
      <c r="N72866" s="36"/>
    </row>
    <row r="72867" spans="12:14" x14ac:dyDescent="0.25">
      <c r="L72867" s="36"/>
      <c r="M72867" s="36"/>
      <c r="N72867" s="36"/>
    </row>
    <row r="72868" spans="12:14" x14ac:dyDescent="0.25">
      <c r="L72868" s="36"/>
      <c r="M72868" s="36"/>
      <c r="N72868" s="36"/>
    </row>
    <row r="72869" spans="12:14" x14ac:dyDescent="0.25">
      <c r="L72869" s="36"/>
      <c r="M72869" s="36"/>
      <c r="N72869" s="36"/>
    </row>
    <row r="72870" spans="12:14" x14ac:dyDescent="0.25">
      <c r="L72870" s="36"/>
      <c r="M72870" s="36"/>
      <c r="N72870" s="36"/>
    </row>
    <row r="72871" spans="12:14" x14ac:dyDescent="0.25">
      <c r="L72871" s="36"/>
      <c r="M72871" s="36"/>
      <c r="N72871" s="36"/>
    </row>
    <row r="72872" spans="12:14" x14ac:dyDescent="0.25">
      <c r="L72872" s="36"/>
      <c r="M72872" s="36"/>
      <c r="N72872" s="36"/>
    </row>
    <row r="72873" spans="12:14" x14ac:dyDescent="0.25">
      <c r="L72873" s="36"/>
      <c r="M72873" s="36"/>
      <c r="N72873" s="36"/>
    </row>
    <row r="72874" spans="12:14" x14ac:dyDescent="0.25">
      <c r="L72874" s="36"/>
      <c r="M72874" s="36"/>
      <c r="N72874" s="36"/>
    </row>
    <row r="72875" spans="12:14" x14ac:dyDescent="0.25">
      <c r="L72875" s="36"/>
      <c r="M72875" s="36"/>
      <c r="N72875" s="36"/>
    </row>
    <row r="72876" spans="12:14" x14ac:dyDescent="0.25">
      <c r="L72876" s="36"/>
      <c r="M72876" s="36"/>
      <c r="N72876" s="36"/>
    </row>
    <row r="72877" spans="12:14" x14ac:dyDescent="0.25">
      <c r="L72877" s="36"/>
      <c r="M72877" s="36"/>
      <c r="N72877" s="36"/>
    </row>
    <row r="72878" spans="12:14" x14ac:dyDescent="0.25">
      <c r="L72878" s="36"/>
      <c r="M72878" s="36"/>
      <c r="N72878" s="36"/>
    </row>
    <row r="72879" spans="12:14" x14ac:dyDescent="0.25">
      <c r="L72879" s="36"/>
      <c r="M72879" s="36"/>
      <c r="N72879" s="36"/>
    </row>
    <row r="72880" spans="12:14" x14ac:dyDescent="0.25">
      <c r="L72880" s="36"/>
      <c r="M72880" s="36"/>
      <c r="N72880" s="36"/>
    </row>
    <row r="72881" spans="12:14" x14ac:dyDescent="0.25">
      <c r="L72881" s="36"/>
      <c r="M72881" s="36"/>
      <c r="N72881" s="36"/>
    </row>
    <row r="72882" spans="12:14" x14ac:dyDescent="0.25">
      <c r="L72882" s="36"/>
      <c r="M72882" s="36"/>
      <c r="N72882" s="36"/>
    </row>
    <row r="72883" spans="12:14" x14ac:dyDescent="0.25">
      <c r="L72883" s="36"/>
      <c r="M72883" s="36"/>
      <c r="N72883" s="36"/>
    </row>
    <row r="72884" spans="12:14" x14ac:dyDescent="0.25">
      <c r="L72884" s="36"/>
      <c r="M72884" s="36"/>
      <c r="N72884" s="36"/>
    </row>
    <row r="72885" spans="12:14" x14ac:dyDescent="0.25">
      <c r="L72885" s="36"/>
      <c r="M72885" s="36"/>
      <c r="N72885" s="36"/>
    </row>
    <row r="72886" spans="12:14" x14ac:dyDescent="0.25">
      <c r="L72886" s="36"/>
      <c r="M72886" s="36"/>
      <c r="N72886" s="36"/>
    </row>
    <row r="72887" spans="12:14" x14ac:dyDescent="0.25">
      <c r="L72887" s="36"/>
      <c r="M72887" s="36"/>
      <c r="N72887" s="36"/>
    </row>
    <row r="72888" spans="12:14" x14ac:dyDescent="0.25">
      <c r="L72888" s="36"/>
      <c r="M72888" s="36"/>
      <c r="N72888" s="36"/>
    </row>
    <row r="72889" spans="12:14" x14ac:dyDescent="0.25">
      <c r="L72889" s="36"/>
      <c r="M72889" s="36"/>
      <c r="N72889" s="36"/>
    </row>
    <row r="72890" spans="12:14" x14ac:dyDescent="0.25">
      <c r="L72890" s="36"/>
      <c r="M72890" s="36"/>
      <c r="N72890" s="36"/>
    </row>
    <row r="72891" spans="12:14" x14ac:dyDescent="0.25">
      <c r="L72891" s="36"/>
      <c r="M72891" s="36"/>
      <c r="N72891" s="36"/>
    </row>
    <row r="72892" spans="12:14" x14ac:dyDescent="0.25">
      <c r="L72892" s="36"/>
      <c r="M72892" s="36"/>
      <c r="N72892" s="36"/>
    </row>
    <row r="72893" spans="12:14" x14ac:dyDescent="0.25">
      <c r="L72893" s="36"/>
      <c r="M72893" s="36"/>
      <c r="N72893" s="36"/>
    </row>
    <row r="72894" spans="12:14" x14ac:dyDescent="0.25">
      <c r="L72894" s="36"/>
      <c r="M72894" s="36"/>
      <c r="N72894" s="36"/>
    </row>
    <row r="72895" spans="12:14" x14ac:dyDescent="0.25">
      <c r="L72895" s="36"/>
      <c r="M72895" s="36"/>
      <c r="N72895" s="36"/>
    </row>
    <row r="72896" spans="12:14" x14ac:dyDescent="0.25">
      <c r="L72896" s="36"/>
      <c r="M72896" s="36"/>
      <c r="N72896" s="36"/>
    </row>
    <row r="72897" spans="12:14" x14ac:dyDescent="0.25">
      <c r="L72897" s="36"/>
      <c r="M72897" s="36"/>
      <c r="N72897" s="36"/>
    </row>
    <row r="72898" spans="12:14" x14ac:dyDescent="0.25">
      <c r="L72898" s="36"/>
      <c r="M72898" s="36"/>
      <c r="N72898" s="36"/>
    </row>
    <row r="72899" spans="12:14" x14ac:dyDescent="0.25">
      <c r="L72899" s="36"/>
      <c r="M72899" s="36"/>
      <c r="N72899" s="36"/>
    </row>
    <row r="72900" spans="12:14" x14ac:dyDescent="0.25">
      <c r="L72900" s="36"/>
      <c r="M72900" s="36"/>
      <c r="N72900" s="36"/>
    </row>
    <row r="72901" spans="12:14" x14ac:dyDescent="0.25">
      <c r="L72901" s="36"/>
      <c r="M72901" s="36"/>
      <c r="N72901" s="36"/>
    </row>
    <row r="72902" spans="12:14" x14ac:dyDescent="0.25">
      <c r="L72902" s="36"/>
      <c r="M72902" s="36"/>
      <c r="N72902" s="36"/>
    </row>
    <row r="72903" spans="12:14" x14ac:dyDescent="0.25">
      <c r="L72903" s="36"/>
      <c r="M72903" s="36"/>
      <c r="N72903" s="36"/>
    </row>
    <row r="72904" spans="12:14" x14ac:dyDescent="0.25">
      <c r="L72904" s="36"/>
      <c r="M72904" s="36"/>
      <c r="N72904" s="36"/>
    </row>
    <row r="72905" spans="12:14" x14ac:dyDescent="0.25">
      <c r="L72905" s="36"/>
      <c r="M72905" s="36"/>
      <c r="N72905" s="36"/>
    </row>
    <row r="72906" spans="12:14" x14ac:dyDescent="0.25">
      <c r="L72906" s="36"/>
      <c r="M72906" s="36"/>
      <c r="N72906" s="36"/>
    </row>
    <row r="72907" spans="12:14" x14ac:dyDescent="0.25">
      <c r="L72907" s="36"/>
      <c r="M72907" s="36"/>
      <c r="N72907" s="36"/>
    </row>
    <row r="72908" spans="12:14" x14ac:dyDescent="0.25">
      <c r="L72908" s="36"/>
      <c r="M72908" s="36"/>
      <c r="N72908" s="36"/>
    </row>
    <row r="72909" spans="12:14" x14ac:dyDescent="0.25">
      <c r="L72909" s="36"/>
      <c r="M72909" s="36"/>
      <c r="N72909" s="36"/>
    </row>
    <row r="72910" spans="12:14" x14ac:dyDescent="0.25">
      <c r="L72910" s="36"/>
      <c r="M72910" s="36"/>
      <c r="N72910" s="36"/>
    </row>
    <row r="72911" spans="12:14" x14ac:dyDescent="0.25">
      <c r="L72911" s="36"/>
      <c r="M72911" s="36"/>
      <c r="N72911" s="36"/>
    </row>
    <row r="72912" spans="12:14" x14ac:dyDescent="0.25">
      <c r="L72912" s="36"/>
      <c r="M72912" s="36"/>
      <c r="N72912" s="36"/>
    </row>
    <row r="72913" spans="12:14" x14ac:dyDescent="0.25">
      <c r="L72913" s="36"/>
      <c r="M72913" s="36"/>
      <c r="N72913" s="36"/>
    </row>
    <row r="72914" spans="12:14" x14ac:dyDescent="0.25">
      <c r="L72914" s="36"/>
      <c r="M72914" s="36"/>
      <c r="N72914" s="36"/>
    </row>
    <row r="72915" spans="12:14" x14ac:dyDescent="0.25">
      <c r="L72915" s="36"/>
      <c r="M72915" s="36"/>
      <c r="N72915" s="36"/>
    </row>
    <row r="72916" spans="12:14" x14ac:dyDescent="0.25">
      <c r="L72916" s="36"/>
      <c r="M72916" s="36"/>
      <c r="N72916" s="36"/>
    </row>
    <row r="72917" spans="12:14" x14ac:dyDescent="0.25">
      <c r="L72917" s="36"/>
      <c r="M72917" s="36"/>
      <c r="N72917" s="36"/>
    </row>
    <row r="72918" spans="12:14" x14ac:dyDescent="0.25">
      <c r="L72918" s="36"/>
      <c r="M72918" s="36"/>
      <c r="N72918" s="36"/>
    </row>
    <row r="72919" spans="12:14" x14ac:dyDescent="0.25">
      <c r="L72919" s="36"/>
      <c r="M72919" s="36"/>
      <c r="N72919" s="36"/>
    </row>
    <row r="72920" spans="12:14" x14ac:dyDescent="0.25">
      <c r="L72920" s="36"/>
      <c r="M72920" s="36"/>
      <c r="N72920" s="36"/>
    </row>
    <row r="72921" spans="12:14" x14ac:dyDescent="0.25">
      <c r="L72921" s="36"/>
      <c r="M72921" s="36"/>
      <c r="N72921" s="36"/>
    </row>
    <row r="72922" spans="12:14" x14ac:dyDescent="0.25">
      <c r="L72922" s="36"/>
      <c r="M72922" s="36"/>
      <c r="N72922" s="36"/>
    </row>
    <row r="72923" spans="12:14" x14ac:dyDescent="0.25">
      <c r="L72923" s="36"/>
      <c r="M72923" s="36"/>
      <c r="N72923" s="36"/>
    </row>
    <row r="72924" spans="12:14" x14ac:dyDescent="0.25">
      <c r="L72924" s="36"/>
      <c r="M72924" s="36"/>
      <c r="N72924" s="36"/>
    </row>
    <row r="72925" spans="12:14" x14ac:dyDescent="0.25">
      <c r="L72925" s="36"/>
      <c r="M72925" s="36"/>
      <c r="N72925" s="36"/>
    </row>
    <row r="72926" spans="12:14" x14ac:dyDescent="0.25">
      <c r="L72926" s="36"/>
      <c r="M72926" s="36"/>
      <c r="N72926" s="36"/>
    </row>
    <row r="72927" spans="12:14" x14ac:dyDescent="0.25">
      <c r="L72927" s="36"/>
      <c r="M72927" s="36"/>
      <c r="N72927" s="36"/>
    </row>
    <row r="72928" spans="12:14" x14ac:dyDescent="0.25">
      <c r="L72928" s="36"/>
      <c r="M72928" s="36"/>
      <c r="N72928" s="36"/>
    </row>
    <row r="72929" spans="12:14" x14ac:dyDescent="0.25">
      <c r="L72929" s="36"/>
      <c r="M72929" s="36"/>
      <c r="N72929" s="36"/>
    </row>
    <row r="72930" spans="12:14" x14ac:dyDescent="0.25">
      <c r="L72930" s="36"/>
      <c r="M72930" s="36"/>
      <c r="N72930" s="36"/>
    </row>
    <row r="72931" spans="12:14" x14ac:dyDescent="0.25">
      <c r="L72931" s="36"/>
      <c r="M72931" s="36"/>
      <c r="N72931" s="36"/>
    </row>
    <row r="72932" spans="12:14" x14ac:dyDescent="0.25">
      <c r="L72932" s="36"/>
      <c r="M72932" s="36"/>
      <c r="N72932" s="36"/>
    </row>
    <row r="72933" spans="12:14" x14ac:dyDescent="0.25">
      <c r="L72933" s="36"/>
      <c r="M72933" s="36"/>
      <c r="N72933" s="36"/>
    </row>
    <row r="72934" spans="12:14" x14ac:dyDescent="0.25">
      <c r="L72934" s="36"/>
      <c r="M72934" s="36"/>
      <c r="N72934" s="36"/>
    </row>
    <row r="72935" spans="12:14" x14ac:dyDescent="0.25">
      <c r="L72935" s="36"/>
      <c r="M72935" s="36"/>
      <c r="N72935" s="36"/>
    </row>
    <row r="72936" spans="12:14" x14ac:dyDescent="0.25">
      <c r="L72936" s="36"/>
      <c r="M72936" s="36"/>
      <c r="N72936" s="36"/>
    </row>
    <row r="72937" spans="12:14" x14ac:dyDescent="0.25">
      <c r="L72937" s="36"/>
      <c r="M72937" s="36"/>
      <c r="N72937" s="36"/>
    </row>
    <row r="72938" spans="12:14" x14ac:dyDescent="0.25">
      <c r="L72938" s="36"/>
      <c r="M72938" s="36"/>
      <c r="N72938" s="36"/>
    </row>
    <row r="72939" spans="12:14" x14ac:dyDescent="0.25">
      <c r="L72939" s="36"/>
      <c r="M72939" s="36"/>
      <c r="N72939" s="36"/>
    </row>
    <row r="72940" spans="12:14" x14ac:dyDescent="0.25">
      <c r="L72940" s="36"/>
      <c r="M72940" s="36"/>
      <c r="N72940" s="36"/>
    </row>
    <row r="72941" spans="12:14" x14ac:dyDescent="0.25">
      <c r="L72941" s="36"/>
      <c r="M72941" s="36"/>
      <c r="N72941" s="36"/>
    </row>
    <row r="72942" spans="12:14" x14ac:dyDescent="0.25">
      <c r="L72942" s="36"/>
      <c r="M72942" s="36"/>
      <c r="N72942" s="36"/>
    </row>
    <row r="72943" spans="12:14" x14ac:dyDescent="0.25">
      <c r="L72943" s="36"/>
      <c r="M72943" s="36"/>
      <c r="N72943" s="36"/>
    </row>
    <row r="72944" spans="12:14" x14ac:dyDescent="0.25">
      <c r="L72944" s="36"/>
      <c r="M72944" s="36"/>
      <c r="N72944" s="36"/>
    </row>
    <row r="72945" spans="12:14" x14ac:dyDescent="0.25">
      <c r="L72945" s="36"/>
      <c r="M72945" s="36"/>
      <c r="N72945" s="36"/>
    </row>
    <row r="72946" spans="12:14" x14ac:dyDescent="0.25">
      <c r="L72946" s="36"/>
      <c r="M72946" s="36"/>
      <c r="N72946" s="36"/>
    </row>
    <row r="72947" spans="12:14" x14ac:dyDescent="0.25">
      <c r="L72947" s="36"/>
      <c r="M72947" s="36"/>
      <c r="N72947" s="36"/>
    </row>
    <row r="72948" spans="12:14" x14ac:dyDescent="0.25">
      <c r="L72948" s="36"/>
      <c r="M72948" s="36"/>
      <c r="N72948" s="36"/>
    </row>
    <row r="72949" spans="12:14" x14ac:dyDescent="0.25">
      <c r="L72949" s="36"/>
      <c r="M72949" s="36"/>
      <c r="N72949" s="36"/>
    </row>
    <row r="72950" spans="12:14" x14ac:dyDescent="0.25">
      <c r="L72950" s="36"/>
      <c r="M72950" s="36"/>
      <c r="N72950" s="36"/>
    </row>
    <row r="72951" spans="12:14" x14ac:dyDescent="0.25">
      <c r="L72951" s="36"/>
      <c r="M72951" s="36"/>
      <c r="N72951" s="36"/>
    </row>
    <row r="72952" spans="12:14" x14ac:dyDescent="0.25">
      <c r="L72952" s="36"/>
      <c r="M72952" s="36"/>
      <c r="N72952" s="36"/>
    </row>
    <row r="72953" spans="12:14" x14ac:dyDescent="0.25">
      <c r="L72953" s="36"/>
      <c r="M72953" s="36"/>
      <c r="N72953" s="36"/>
    </row>
    <row r="72954" spans="12:14" x14ac:dyDescent="0.25">
      <c r="L72954" s="36"/>
      <c r="M72954" s="36"/>
      <c r="N72954" s="36"/>
    </row>
    <row r="72955" spans="12:14" x14ac:dyDescent="0.25">
      <c r="L72955" s="36"/>
      <c r="M72955" s="36"/>
      <c r="N72955" s="36"/>
    </row>
    <row r="72956" spans="12:14" x14ac:dyDescent="0.25">
      <c r="L72956" s="36"/>
      <c r="M72956" s="36"/>
      <c r="N72956" s="36"/>
    </row>
    <row r="72957" spans="12:14" x14ac:dyDescent="0.25">
      <c r="L72957" s="36"/>
      <c r="M72957" s="36"/>
      <c r="N72957" s="36"/>
    </row>
    <row r="72958" spans="12:14" x14ac:dyDescent="0.25">
      <c r="L72958" s="36"/>
      <c r="M72958" s="36"/>
      <c r="N72958" s="36"/>
    </row>
    <row r="72959" spans="12:14" x14ac:dyDescent="0.25">
      <c r="L72959" s="36"/>
      <c r="M72959" s="36"/>
      <c r="N72959" s="36"/>
    </row>
    <row r="72960" spans="12:14" x14ac:dyDescent="0.25">
      <c r="L72960" s="36"/>
      <c r="M72960" s="36"/>
      <c r="N72960" s="36"/>
    </row>
    <row r="72961" spans="12:14" x14ac:dyDescent="0.25">
      <c r="L72961" s="36"/>
      <c r="M72961" s="36"/>
      <c r="N72961" s="36"/>
    </row>
    <row r="72962" spans="12:14" x14ac:dyDescent="0.25">
      <c r="L72962" s="36"/>
      <c r="M72962" s="36"/>
      <c r="N72962" s="36"/>
    </row>
    <row r="72963" spans="12:14" x14ac:dyDescent="0.25">
      <c r="L72963" s="36"/>
      <c r="M72963" s="36"/>
      <c r="N72963" s="36"/>
    </row>
    <row r="72964" spans="12:14" x14ac:dyDescent="0.25">
      <c r="L72964" s="36"/>
      <c r="M72964" s="36"/>
      <c r="N72964" s="36"/>
    </row>
    <row r="72965" spans="12:14" x14ac:dyDescent="0.25">
      <c r="L72965" s="36"/>
      <c r="M72965" s="36"/>
      <c r="N72965" s="36"/>
    </row>
    <row r="72966" spans="12:14" x14ac:dyDescent="0.25">
      <c r="L72966" s="36"/>
      <c r="M72966" s="36"/>
      <c r="N72966" s="36"/>
    </row>
    <row r="72967" spans="12:14" x14ac:dyDescent="0.25">
      <c r="L72967" s="36"/>
      <c r="M72967" s="36"/>
      <c r="N72967" s="36"/>
    </row>
    <row r="72968" spans="12:14" x14ac:dyDescent="0.25">
      <c r="L72968" s="36"/>
      <c r="M72968" s="36"/>
      <c r="N72968" s="36"/>
    </row>
    <row r="72969" spans="12:14" x14ac:dyDescent="0.25">
      <c r="L72969" s="36"/>
      <c r="M72969" s="36"/>
      <c r="N72969" s="36"/>
    </row>
    <row r="72970" spans="12:14" x14ac:dyDescent="0.25">
      <c r="L72970" s="36"/>
      <c r="M72970" s="36"/>
      <c r="N72970" s="36"/>
    </row>
    <row r="72971" spans="12:14" x14ac:dyDescent="0.25">
      <c r="L72971" s="36"/>
      <c r="M72971" s="36"/>
      <c r="N72971" s="36"/>
    </row>
    <row r="72972" spans="12:14" x14ac:dyDescent="0.25">
      <c r="L72972" s="36"/>
      <c r="M72972" s="36"/>
      <c r="N72972" s="36"/>
    </row>
    <row r="72973" spans="12:14" x14ac:dyDescent="0.25">
      <c r="L72973" s="36"/>
      <c r="M72973" s="36"/>
      <c r="N72973" s="36"/>
    </row>
    <row r="72974" spans="12:14" x14ac:dyDescent="0.25">
      <c r="L72974" s="36"/>
      <c r="M72974" s="36"/>
      <c r="N72974" s="36"/>
    </row>
    <row r="72975" spans="12:14" x14ac:dyDescent="0.25">
      <c r="L72975" s="36"/>
      <c r="M72975" s="36"/>
      <c r="N72975" s="36"/>
    </row>
    <row r="72976" spans="12:14" x14ac:dyDescent="0.25">
      <c r="L72976" s="36"/>
      <c r="M72976" s="36"/>
      <c r="N72976" s="36"/>
    </row>
    <row r="72977" spans="12:14" x14ac:dyDescent="0.25">
      <c r="L72977" s="36"/>
      <c r="M72977" s="36"/>
      <c r="N72977" s="36"/>
    </row>
    <row r="72978" spans="12:14" x14ac:dyDescent="0.25">
      <c r="L72978" s="36"/>
      <c r="M72978" s="36"/>
      <c r="N72978" s="36"/>
    </row>
    <row r="72979" spans="12:14" x14ac:dyDescent="0.25">
      <c r="L72979" s="36"/>
      <c r="M72979" s="36"/>
      <c r="N72979" s="36"/>
    </row>
    <row r="72980" spans="12:14" x14ac:dyDescent="0.25">
      <c r="L72980" s="36"/>
      <c r="M72980" s="36"/>
      <c r="N72980" s="36"/>
    </row>
    <row r="72981" spans="12:14" x14ac:dyDescent="0.25">
      <c r="L72981" s="36"/>
      <c r="M72981" s="36"/>
      <c r="N72981" s="36"/>
    </row>
    <row r="72982" spans="12:14" x14ac:dyDescent="0.25">
      <c r="L72982" s="36"/>
      <c r="M72982" s="36"/>
      <c r="N72982" s="36"/>
    </row>
    <row r="72983" spans="12:14" x14ac:dyDescent="0.25">
      <c r="L72983" s="36"/>
      <c r="M72983" s="36"/>
      <c r="N72983" s="36"/>
    </row>
    <row r="72984" spans="12:14" x14ac:dyDescent="0.25">
      <c r="L72984" s="36"/>
      <c r="M72984" s="36"/>
      <c r="N72984" s="36"/>
    </row>
    <row r="72985" spans="12:14" x14ac:dyDescent="0.25">
      <c r="L72985" s="36"/>
      <c r="M72985" s="36"/>
      <c r="N72985" s="36"/>
    </row>
    <row r="72986" spans="12:14" x14ac:dyDescent="0.25">
      <c r="L72986" s="36"/>
      <c r="M72986" s="36"/>
      <c r="N72986" s="36"/>
    </row>
    <row r="72987" spans="12:14" x14ac:dyDescent="0.25">
      <c r="L72987" s="36"/>
      <c r="M72987" s="36"/>
      <c r="N72987" s="36"/>
    </row>
    <row r="72988" spans="12:14" x14ac:dyDescent="0.25">
      <c r="L72988" s="36"/>
      <c r="M72988" s="36"/>
      <c r="N72988" s="36"/>
    </row>
    <row r="72989" spans="12:14" x14ac:dyDescent="0.25">
      <c r="L72989" s="36"/>
      <c r="M72989" s="36"/>
      <c r="N72989" s="36"/>
    </row>
    <row r="72990" spans="12:14" x14ac:dyDescent="0.25">
      <c r="L72990" s="36"/>
      <c r="M72990" s="36"/>
      <c r="N72990" s="36"/>
    </row>
    <row r="72991" spans="12:14" x14ac:dyDescent="0.25">
      <c r="L72991" s="36"/>
      <c r="M72991" s="36"/>
      <c r="N72991" s="36"/>
    </row>
    <row r="72992" spans="12:14" x14ac:dyDescent="0.25">
      <c r="L72992" s="36"/>
      <c r="M72992" s="36"/>
      <c r="N72992" s="36"/>
    </row>
    <row r="72993" spans="12:14" x14ac:dyDescent="0.25">
      <c r="L72993" s="36"/>
      <c r="M72993" s="36"/>
      <c r="N72993" s="36"/>
    </row>
    <row r="72994" spans="12:14" x14ac:dyDescent="0.25">
      <c r="L72994" s="36"/>
      <c r="M72994" s="36"/>
      <c r="N72994" s="36"/>
    </row>
    <row r="72995" spans="12:14" x14ac:dyDescent="0.25">
      <c r="L72995" s="36"/>
      <c r="M72995" s="36"/>
      <c r="N72995" s="36"/>
    </row>
    <row r="72996" spans="12:14" x14ac:dyDescent="0.25">
      <c r="L72996" s="36"/>
      <c r="M72996" s="36"/>
      <c r="N72996" s="36"/>
    </row>
    <row r="72997" spans="12:14" x14ac:dyDescent="0.25">
      <c r="L72997" s="36"/>
      <c r="M72997" s="36"/>
      <c r="N72997" s="36"/>
    </row>
    <row r="72998" spans="12:14" x14ac:dyDescent="0.25">
      <c r="L72998" s="36"/>
      <c r="M72998" s="36"/>
      <c r="N72998" s="36"/>
    </row>
    <row r="72999" spans="12:14" x14ac:dyDescent="0.25">
      <c r="L72999" s="36"/>
      <c r="M72999" s="36"/>
      <c r="N72999" s="36"/>
    </row>
    <row r="73000" spans="12:14" x14ac:dyDescent="0.25">
      <c r="L73000" s="36"/>
      <c r="M73000" s="36"/>
      <c r="N73000" s="36"/>
    </row>
    <row r="73001" spans="12:14" x14ac:dyDescent="0.25">
      <c r="L73001" s="36"/>
      <c r="M73001" s="36"/>
      <c r="N73001" s="36"/>
    </row>
    <row r="73002" spans="12:14" x14ac:dyDescent="0.25">
      <c r="L73002" s="36"/>
      <c r="M73002" s="36"/>
      <c r="N73002" s="36"/>
    </row>
    <row r="73003" spans="12:14" x14ac:dyDescent="0.25">
      <c r="L73003" s="36"/>
      <c r="M73003" s="36"/>
      <c r="N73003" s="36"/>
    </row>
    <row r="73004" spans="12:14" x14ac:dyDescent="0.25">
      <c r="L73004" s="36"/>
      <c r="M73004" s="36"/>
      <c r="N73004" s="36"/>
    </row>
    <row r="73005" spans="12:14" x14ac:dyDescent="0.25">
      <c r="L73005" s="36"/>
      <c r="M73005" s="36"/>
      <c r="N73005" s="36"/>
    </row>
    <row r="73006" spans="12:14" x14ac:dyDescent="0.25">
      <c r="L73006" s="36"/>
      <c r="M73006" s="36"/>
      <c r="N73006" s="36"/>
    </row>
    <row r="73007" spans="12:14" x14ac:dyDescent="0.25">
      <c r="L73007" s="36"/>
      <c r="M73007" s="36"/>
      <c r="N73007" s="36"/>
    </row>
    <row r="73008" spans="12:14" x14ac:dyDescent="0.25">
      <c r="L73008" s="36"/>
      <c r="M73008" s="36"/>
      <c r="N73008" s="36"/>
    </row>
    <row r="73009" spans="12:14" x14ac:dyDescent="0.25">
      <c r="L73009" s="36"/>
      <c r="M73009" s="36"/>
      <c r="N73009" s="36"/>
    </row>
    <row r="73010" spans="12:14" x14ac:dyDescent="0.25">
      <c r="L73010" s="36"/>
      <c r="M73010" s="36"/>
      <c r="N73010" s="36"/>
    </row>
    <row r="73011" spans="12:14" x14ac:dyDescent="0.25">
      <c r="L73011" s="36"/>
      <c r="M73011" s="36"/>
      <c r="N73011" s="36"/>
    </row>
    <row r="73012" spans="12:14" x14ac:dyDescent="0.25">
      <c r="L73012" s="36"/>
      <c r="M73012" s="36"/>
      <c r="N73012" s="36"/>
    </row>
    <row r="73013" spans="12:14" x14ac:dyDescent="0.25">
      <c r="L73013" s="36"/>
      <c r="M73013" s="36"/>
      <c r="N73013" s="36"/>
    </row>
    <row r="73014" spans="12:14" x14ac:dyDescent="0.25">
      <c r="L73014" s="36"/>
      <c r="M73014" s="36"/>
      <c r="N73014" s="36"/>
    </row>
    <row r="73015" spans="12:14" x14ac:dyDescent="0.25">
      <c r="L73015" s="36"/>
      <c r="M73015" s="36"/>
      <c r="N73015" s="36"/>
    </row>
    <row r="73016" spans="12:14" x14ac:dyDescent="0.25">
      <c r="L73016" s="36"/>
      <c r="M73016" s="36"/>
      <c r="N73016" s="36"/>
    </row>
    <row r="73017" spans="12:14" x14ac:dyDescent="0.25">
      <c r="L73017" s="36"/>
      <c r="M73017" s="36"/>
      <c r="N73017" s="36"/>
    </row>
    <row r="73018" spans="12:14" x14ac:dyDescent="0.25">
      <c r="L73018" s="36"/>
      <c r="M73018" s="36"/>
      <c r="N73018" s="36"/>
    </row>
    <row r="73019" spans="12:14" x14ac:dyDescent="0.25">
      <c r="L73019" s="36"/>
      <c r="M73019" s="36"/>
      <c r="N73019" s="36"/>
    </row>
    <row r="73020" spans="12:14" x14ac:dyDescent="0.25">
      <c r="L73020" s="36"/>
      <c r="M73020" s="36"/>
      <c r="N73020" s="36"/>
    </row>
    <row r="73021" spans="12:14" x14ac:dyDescent="0.25">
      <c r="L73021" s="36"/>
      <c r="M73021" s="36"/>
      <c r="N73021" s="36"/>
    </row>
    <row r="73022" spans="12:14" x14ac:dyDescent="0.25">
      <c r="L73022" s="36"/>
      <c r="M73022" s="36"/>
      <c r="N73022" s="36"/>
    </row>
    <row r="73023" spans="12:14" x14ac:dyDescent="0.25">
      <c r="L73023" s="36"/>
      <c r="M73023" s="36"/>
      <c r="N73023" s="36"/>
    </row>
    <row r="73024" spans="12:14" x14ac:dyDescent="0.25">
      <c r="L73024" s="36"/>
      <c r="M73024" s="36"/>
      <c r="N73024" s="36"/>
    </row>
    <row r="73025" spans="12:14" x14ac:dyDescent="0.25">
      <c r="L73025" s="36"/>
      <c r="M73025" s="36"/>
      <c r="N73025" s="36"/>
    </row>
    <row r="73026" spans="12:14" x14ac:dyDescent="0.25">
      <c r="L73026" s="36"/>
      <c r="M73026" s="36"/>
      <c r="N73026" s="36"/>
    </row>
    <row r="73027" spans="12:14" x14ac:dyDescent="0.25">
      <c r="L73027" s="36"/>
      <c r="M73027" s="36"/>
      <c r="N73027" s="36"/>
    </row>
    <row r="73028" spans="12:14" x14ac:dyDescent="0.25">
      <c r="L73028" s="36"/>
      <c r="M73028" s="36"/>
      <c r="N73028" s="36"/>
    </row>
    <row r="73029" spans="12:14" x14ac:dyDescent="0.25">
      <c r="L73029" s="36"/>
      <c r="M73029" s="36"/>
      <c r="N73029" s="36"/>
    </row>
    <row r="73030" spans="12:14" x14ac:dyDescent="0.25">
      <c r="L73030" s="36"/>
      <c r="M73030" s="36"/>
      <c r="N73030" s="36"/>
    </row>
    <row r="73031" spans="12:14" x14ac:dyDescent="0.25">
      <c r="L73031" s="36"/>
      <c r="M73031" s="36"/>
      <c r="N73031" s="36"/>
    </row>
    <row r="73032" spans="12:14" x14ac:dyDescent="0.25">
      <c r="L73032" s="36"/>
      <c r="M73032" s="36"/>
      <c r="N73032" s="36"/>
    </row>
    <row r="73033" spans="12:14" x14ac:dyDescent="0.25">
      <c r="L73033" s="36"/>
      <c r="M73033" s="36"/>
      <c r="N73033" s="36"/>
    </row>
    <row r="73034" spans="12:14" x14ac:dyDescent="0.25">
      <c r="L73034" s="36"/>
      <c r="M73034" s="36"/>
      <c r="N73034" s="36"/>
    </row>
    <row r="73035" spans="12:14" x14ac:dyDescent="0.25">
      <c r="L73035" s="36"/>
      <c r="M73035" s="36"/>
      <c r="N73035" s="36"/>
    </row>
    <row r="73036" spans="12:14" x14ac:dyDescent="0.25">
      <c r="L73036" s="36"/>
      <c r="M73036" s="36"/>
      <c r="N73036" s="36"/>
    </row>
    <row r="73037" spans="12:14" x14ac:dyDescent="0.25">
      <c r="L73037" s="36"/>
      <c r="M73037" s="36"/>
      <c r="N73037" s="36"/>
    </row>
    <row r="73038" spans="12:14" x14ac:dyDescent="0.25">
      <c r="L73038" s="36"/>
      <c r="M73038" s="36"/>
      <c r="N73038" s="36"/>
    </row>
    <row r="73039" spans="12:14" x14ac:dyDescent="0.25">
      <c r="L73039" s="36"/>
      <c r="M73039" s="36"/>
      <c r="N73039" s="36"/>
    </row>
    <row r="73040" spans="12:14" x14ac:dyDescent="0.25">
      <c r="L73040" s="36"/>
      <c r="M73040" s="36"/>
      <c r="N73040" s="36"/>
    </row>
    <row r="73041" spans="12:14" x14ac:dyDescent="0.25">
      <c r="L73041" s="36"/>
      <c r="M73041" s="36"/>
      <c r="N73041" s="36"/>
    </row>
    <row r="73042" spans="12:14" x14ac:dyDescent="0.25">
      <c r="L73042" s="36"/>
      <c r="M73042" s="36"/>
      <c r="N73042" s="36"/>
    </row>
    <row r="73043" spans="12:14" x14ac:dyDescent="0.25">
      <c r="L73043" s="36"/>
      <c r="M73043" s="36"/>
      <c r="N73043" s="36"/>
    </row>
    <row r="73044" spans="12:14" x14ac:dyDescent="0.25">
      <c r="L73044" s="36"/>
      <c r="M73044" s="36"/>
      <c r="N73044" s="36"/>
    </row>
    <row r="73045" spans="12:14" x14ac:dyDescent="0.25">
      <c r="L73045" s="36"/>
      <c r="M73045" s="36"/>
      <c r="N73045" s="36"/>
    </row>
    <row r="73046" spans="12:14" x14ac:dyDescent="0.25">
      <c r="L73046" s="36"/>
      <c r="M73046" s="36"/>
      <c r="N73046" s="36"/>
    </row>
    <row r="73047" spans="12:14" x14ac:dyDescent="0.25">
      <c r="L73047" s="36"/>
      <c r="M73047" s="36"/>
      <c r="N73047" s="36"/>
    </row>
    <row r="73048" spans="12:14" x14ac:dyDescent="0.25">
      <c r="L73048" s="36"/>
      <c r="M73048" s="36"/>
      <c r="N73048" s="36"/>
    </row>
    <row r="73049" spans="12:14" x14ac:dyDescent="0.25">
      <c r="L73049" s="36"/>
      <c r="M73049" s="36"/>
      <c r="N73049" s="36"/>
    </row>
    <row r="73050" spans="12:14" x14ac:dyDescent="0.25">
      <c r="L73050" s="36"/>
      <c r="M73050" s="36"/>
      <c r="N73050" s="36"/>
    </row>
    <row r="73051" spans="12:14" x14ac:dyDescent="0.25">
      <c r="L73051" s="36"/>
      <c r="M73051" s="36"/>
      <c r="N73051" s="36"/>
    </row>
    <row r="73052" spans="12:14" x14ac:dyDescent="0.25">
      <c r="L73052" s="36"/>
      <c r="M73052" s="36"/>
      <c r="N73052" s="36"/>
    </row>
    <row r="73053" spans="12:14" x14ac:dyDescent="0.25">
      <c r="L73053" s="36"/>
      <c r="M73053" s="36"/>
      <c r="N73053" s="36"/>
    </row>
    <row r="73054" spans="12:14" x14ac:dyDescent="0.25">
      <c r="L73054" s="36"/>
      <c r="M73054" s="36"/>
      <c r="N73054" s="36"/>
    </row>
    <row r="73055" spans="12:14" x14ac:dyDescent="0.25">
      <c r="L73055" s="36"/>
      <c r="M73055" s="36"/>
      <c r="N73055" s="36"/>
    </row>
    <row r="73056" spans="12:14" x14ac:dyDescent="0.25">
      <c r="L73056" s="36"/>
      <c r="M73056" s="36"/>
      <c r="N73056" s="36"/>
    </row>
    <row r="73057" spans="12:14" x14ac:dyDescent="0.25">
      <c r="L73057" s="36"/>
      <c r="M73057" s="36"/>
      <c r="N73057" s="36"/>
    </row>
    <row r="73058" spans="12:14" x14ac:dyDescent="0.25">
      <c r="L73058" s="36"/>
      <c r="M73058" s="36"/>
      <c r="N73058" s="36"/>
    </row>
    <row r="73059" spans="12:14" x14ac:dyDescent="0.25">
      <c r="L73059" s="36"/>
      <c r="M73059" s="36"/>
      <c r="N73059" s="36"/>
    </row>
    <row r="73060" spans="12:14" x14ac:dyDescent="0.25">
      <c r="L73060" s="36"/>
      <c r="M73060" s="36"/>
      <c r="N73060" s="36"/>
    </row>
    <row r="73061" spans="12:14" x14ac:dyDescent="0.25">
      <c r="L73061" s="36"/>
      <c r="M73061" s="36"/>
      <c r="N73061" s="36"/>
    </row>
    <row r="73062" spans="12:14" x14ac:dyDescent="0.25">
      <c r="L73062" s="36"/>
      <c r="M73062" s="36"/>
      <c r="N73062" s="36"/>
    </row>
    <row r="73063" spans="12:14" x14ac:dyDescent="0.25">
      <c r="L73063" s="36"/>
      <c r="M73063" s="36"/>
      <c r="N73063" s="36"/>
    </row>
    <row r="73064" spans="12:14" x14ac:dyDescent="0.25">
      <c r="L73064" s="36"/>
      <c r="M73064" s="36"/>
      <c r="N73064" s="36"/>
    </row>
    <row r="73065" spans="12:14" x14ac:dyDescent="0.25">
      <c r="L73065" s="36"/>
      <c r="M73065" s="36"/>
      <c r="N73065" s="36"/>
    </row>
    <row r="73066" spans="12:14" x14ac:dyDescent="0.25">
      <c r="L73066" s="36"/>
      <c r="M73066" s="36"/>
      <c r="N73066" s="36"/>
    </row>
    <row r="73067" spans="12:14" x14ac:dyDescent="0.25">
      <c r="L73067" s="36"/>
      <c r="M73067" s="36"/>
      <c r="N73067" s="36"/>
    </row>
    <row r="73068" spans="12:14" x14ac:dyDescent="0.25">
      <c r="L73068" s="36"/>
      <c r="M73068" s="36"/>
      <c r="N73068" s="36"/>
    </row>
    <row r="73069" spans="12:14" x14ac:dyDescent="0.25">
      <c r="L73069" s="36"/>
      <c r="M73069" s="36"/>
      <c r="N73069" s="36"/>
    </row>
    <row r="73070" spans="12:14" x14ac:dyDescent="0.25">
      <c r="L73070" s="36"/>
      <c r="M73070" s="36"/>
      <c r="N73070" s="36"/>
    </row>
    <row r="73071" spans="12:14" x14ac:dyDescent="0.25">
      <c r="L73071" s="36"/>
      <c r="M73071" s="36"/>
      <c r="N73071" s="36"/>
    </row>
    <row r="73072" spans="12:14" x14ac:dyDescent="0.25">
      <c r="L73072" s="36"/>
      <c r="M73072" s="36"/>
      <c r="N73072" s="36"/>
    </row>
    <row r="73073" spans="12:14" x14ac:dyDescent="0.25">
      <c r="L73073" s="36"/>
      <c r="M73073" s="36"/>
      <c r="N73073" s="36"/>
    </row>
    <row r="73074" spans="12:14" x14ac:dyDescent="0.25">
      <c r="L73074" s="36"/>
      <c r="M73074" s="36"/>
      <c r="N73074" s="36"/>
    </row>
    <row r="73075" spans="12:14" x14ac:dyDescent="0.25">
      <c r="L73075" s="36"/>
      <c r="M73075" s="36"/>
      <c r="N73075" s="36"/>
    </row>
    <row r="73076" spans="12:14" x14ac:dyDescent="0.25">
      <c r="L73076" s="36"/>
      <c r="M73076" s="36"/>
      <c r="N73076" s="36"/>
    </row>
    <row r="73077" spans="12:14" x14ac:dyDescent="0.25">
      <c r="L73077" s="36"/>
      <c r="M73077" s="36"/>
      <c r="N73077" s="36"/>
    </row>
    <row r="73078" spans="12:14" x14ac:dyDescent="0.25">
      <c r="L73078" s="36"/>
      <c r="M73078" s="36"/>
      <c r="N73078" s="36"/>
    </row>
    <row r="73079" spans="12:14" x14ac:dyDescent="0.25">
      <c r="L73079" s="36"/>
      <c r="M73079" s="36"/>
      <c r="N73079" s="36"/>
    </row>
    <row r="73080" spans="12:14" x14ac:dyDescent="0.25">
      <c r="L73080" s="36"/>
      <c r="M73080" s="36"/>
      <c r="N73080" s="36"/>
    </row>
    <row r="73081" spans="12:14" x14ac:dyDescent="0.25">
      <c r="L73081" s="36"/>
      <c r="M73081" s="36"/>
      <c r="N73081" s="36"/>
    </row>
    <row r="73082" spans="12:14" x14ac:dyDescent="0.25">
      <c r="L73082" s="36"/>
      <c r="M73082" s="36"/>
      <c r="N73082" s="36"/>
    </row>
    <row r="73083" spans="12:14" x14ac:dyDescent="0.25">
      <c r="L73083" s="36"/>
      <c r="M73083" s="36"/>
      <c r="N73083" s="36"/>
    </row>
    <row r="73084" spans="12:14" x14ac:dyDescent="0.25">
      <c r="L73084" s="36"/>
      <c r="M73084" s="36"/>
      <c r="N73084" s="36"/>
    </row>
    <row r="73085" spans="12:14" x14ac:dyDescent="0.25">
      <c r="L73085" s="36"/>
      <c r="M73085" s="36"/>
      <c r="N73085" s="36"/>
    </row>
    <row r="73086" spans="12:14" x14ac:dyDescent="0.25">
      <c r="L73086" s="36"/>
      <c r="M73086" s="36"/>
      <c r="N73086" s="36"/>
    </row>
    <row r="73087" spans="12:14" x14ac:dyDescent="0.25">
      <c r="L73087" s="36"/>
      <c r="M73087" s="36"/>
      <c r="N73087" s="36"/>
    </row>
    <row r="73088" spans="12:14" x14ac:dyDescent="0.25">
      <c r="L73088" s="36"/>
      <c r="M73088" s="36"/>
      <c r="N73088" s="36"/>
    </row>
    <row r="73089" spans="12:14" x14ac:dyDescent="0.25">
      <c r="L73089" s="36"/>
      <c r="M73089" s="36"/>
      <c r="N73089" s="36"/>
    </row>
    <row r="73090" spans="12:14" x14ac:dyDescent="0.25">
      <c r="L73090" s="36"/>
      <c r="M73090" s="36"/>
      <c r="N73090" s="36"/>
    </row>
    <row r="73091" spans="12:14" x14ac:dyDescent="0.25">
      <c r="L73091" s="36"/>
      <c r="M73091" s="36"/>
      <c r="N73091" s="36"/>
    </row>
    <row r="73092" spans="12:14" x14ac:dyDescent="0.25">
      <c r="L73092" s="36"/>
      <c r="M73092" s="36"/>
      <c r="N73092" s="36"/>
    </row>
    <row r="73093" spans="12:14" x14ac:dyDescent="0.25">
      <c r="L73093" s="36"/>
      <c r="M73093" s="36"/>
      <c r="N73093" s="36"/>
    </row>
    <row r="73094" spans="12:14" x14ac:dyDescent="0.25">
      <c r="L73094" s="36"/>
      <c r="M73094" s="36"/>
      <c r="N73094" s="36"/>
    </row>
    <row r="73095" spans="12:14" x14ac:dyDescent="0.25">
      <c r="L73095" s="36"/>
      <c r="M73095" s="36"/>
      <c r="N73095" s="36"/>
    </row>
    <row r="73096" spans="12:14" x14ac:dyDescent="0.25">
      <c r="L73096" s="36"/>
      <c r="M73096" s="36"/>
      <c r="N73096" s="36"/>
    </row>
    <row r="73097" spans="12:14" x14ac:dyDescent="0.25">
      <c r="L73097" s="36"/>
      <c r="M73097" s="36"/>
      <c r="N73097" s="36"/>
    </row>
    <row r="73098" spans="12:14" x14ac:dyDescent="0.25">
      <c r="L73098" s="36"/>
      <c r="M73098" s="36"/>
      <c r="N73098" s="36"/>
    </row>
    <row r="73099" spans="12:14" x14ac:dyDescent="0.25">
      <c r="L73099" s="36"/>
      <c r="M73099" s="36"/>
      <c r="N73099" s="36"/>
    </row>
    <row r="73100" spans="12:14" x14ac:dyDescent="0.25">
      <c r="L73100" s="36"/>
      <c r="M73100" s="36"/>
      <c r="N73100" s="36"/>
    </row>
    <row r="73101" spans="12:14" x14ac:dyDescent="0.25">
      <c r="L73101" s="36"/>
      <c r="M73101" s="36"/>
      <c r="N73101" s="36"/>
    </row>
    <row r="73102" spans="12:14" x14ac:dyDescent="0.25">
      <c r="L73102" s="36"/>
      <c r="M73102" s="36"/>
      <c r="N73102" s="36"/>
    </row>
    <row r="73103" spans="12:14" x14ac:dyDescent="0.25">
      <c r="L73103" s="36"/>
      <c r="M73103" s="36"/>
      <c r="N73103" s="36"/>
    </row>
    <row r="73104" spans="12:14" x14ac:dyDescent="0.25">
      <c r="L73104" s="36"/>
      <c r="M73104" s="36"/>
      <c r="N73104" s="36"/>
    </row>
    <row r="73105" spans="12:14" x14ac:dyDescent="0.25">
      <c r="L73105" s="36"/>
      <c r="M73105" s="36"/>
      <c r="N73105" s="36"/>
    </row>
    <row r="73106" spans="12:14" x14ac:dyDescent="0.25">
      <c r="L73106" s="36"/>
      <c r="M73106" s="36"/>
      <c r="N73106" s="36"/>
    </row>
    <row r="73107" spans="12:14" x14ac:dyDescent="0.25">
      <c r="L73107" s="36"/>
      <c r="M73107" s="36"/>
      <c r="N73107" s="36"/>
    </row>
    <row r="73108" spans="12:14" x14ac:dyDescent="0.25">
      <c r="L73108" s="36"/>
      <c r="M73108" s="36"/>
      <c r="N73108" s="36"/>
    </row>
    <row r="73109" spans="12:14" x14ac:dyDescent="0.25">
      <c r="L73109" s="36"/>
      <c r="M73109" s="36"/>
      <c r="N73109" s="36"/>
    </row>
    <row r="73110" spans="12:14" x14ac:dyDescent="0.25">
      <c r="L73110" s="36"/>
      <c r="M73110" s="36"/>
      <c r="N73110" s="36"/>
    </row>
    <row r="73111" spans="12:14" x14ac:dyDescent="0.25">
      <c r="L73111" s="36"/>
      <c r="M73111" s="36"/>
      <c r="N73111" s="36"/>
    </row>
    <row r="73112" spans="12:14" x14ac:dyDescent="0.25">
      <c r="L73112" s="36"/>
      <c r="M73112" s="36"/>
      <c r="N73112" s="36"/>
    </row>
    <row r="73113" spans="12:14" x14ac:dyDescent="0.25">
      <c r="L73113" s="36"/>
      <c r="M73113" s="36"/>
      <c r="N73113" s="36"/>
    </row>
    <row r="73114" spans="12:14" x14ac:dyDescent="0.25">
      <c r="L73114" s="36"/>
      <c r="M73114" s="36"/>
      <c r="N73114" s="36"/>
    </row>
    <row r="73115" spans="12:14" x14ac:dyDescent="0.25">
      <c r="L73115" s="36"/>
      <c r="M73115" s="36"/>
      <c r="N73115" s="36"/>
    </row>
    <row r="73116" spans="12:14" x14ac:dyDescent="0.25">
      <c r="L73116" s="36"/>
      <c r="M73116" s="36"/>
      <c r="N73116" s="36"/>
    </row>
    <row r="73117" spans="12:14" x14ac:dyDescent="0.25">
      <c r="L73117" s="36"/>
      <c r="M73117" s="36"/>
      <c r="N73117" s="36"/>
    </row>
    <row r="73118" spans="12:14" x14ac:dyDescent="0.25">
      <c r="L73118" s="36"/>
      <c r="M73118" s="36"/>
      <c r="N73118" s="36"/>
    </row>
    <row r="73119" spans="12:14" x14ac:dyDescent="0.25">
      <c r="L73119" s="36"/>
      <c r="M73119" s="36"/>
      <c r="N73119" s="36"/>
    </row>
    <row r="73120" spans="12:14" x14ac:dyDescent="0.25">
      <c r="L73120" s="36"/>
      <c r="M73120" s="36"/>
      <c r="N73120" s="36"/>
    </row>
    <row r="73121" spans="12:14" x14ac:dyDescent="0.25">
      <c r="L73121" s="36"/>
      <c r="M73121" s="36"/>
      <c r="N73121" s="36"/>
    </row>
    <row r="73122" spans="12:14" x14ac:dyDescent="0.25">
      <c r="L73122" s="36"/>
      <c r="M73122" s="36"/>
      <c r="N73122" s="36"/>
    </row>
    <row r="73123" spans="12:14" x14ac:dyDescent="0.25">
      <c r="L73123" s="36"/>
      <c r="M73123" s="36"/>
      <c r="N73123" s="36"/>
    </row>
    <row r="73124" spans="12:14" x14ac:dyDescent="0.25">
      <c r="L73124" s="36"/>
      <c r="M73124" s="36"/>
      <c r="N73124" s="36"/>
    </row>
    <row r="73125" spans="12:14" x14ac:dyDescent="0.25">
      <c r="L73125" s="36"/>
      <c r="M73125" s="36"/>
      <c r="N73125" s="36"/>
    </row>
    <row r="73126" spans="12:14" x14ac:dyDescent="0.25">
      <c r="L73126" s="36"/>
      <c r="M73126" s="36"/>
      <c r="N73126" s="36"/>
    </row>
    <row r="73127" spans="12:14" x14ac:dyDescent="0.25">
      <c r="L73127" s="36"/>
      <c r="M73127" s="36"/>
      <c r="N73127" s="36"/>
    </row>
    <row r="73128" spans="12:14" x14ac:dyDescent="0.25">
      <c r="L73128" s="36"/>
      <c r="M73128" s="36"/>
      <c r="N73128" s="36"/>
    </row>
    <row r="73129" spans="12:14" x14ac:dyDescent="0.25">
      <c r="L73129" s="36"/>
      <c r="M73129" s="36"/>
      <c r="N73129" s="36"/>
    </row>
    <row r="73130" spans="12:14" x14ac:dyDescent="0.25">
      <c r="L73130" s="36"/>
      <c r="M73130" s="36"/>
      <c r="N73130" s="36"/>
    </row>
    <row r="73131" spans="12:14" x14ac:dyDescent="0.25">
      <c r="L73131" s="36"/>
      <c r="M73131" s="36"/>
      <c r="N73131" s="36"/>
    </row>
    <row r="73132" spans="12:14" x14ac:dyDescent="0.25">
      <c r="L73132" s="36"/>
      <c r="M73132" s="36"/>
      <c r="N73132" s="36"/>
    </row>
    <row r="73133" spans="12:14" x14ac:dyDescent="0.25">
      <c r="L73133" s="36"/>
      <c r="M73133" s="36"/>
      <c r="N73133" s="36"/>
    </row>
    <row r="73134" spans="12:14" x14ac:dyDescent="0.25">
      <c r="L73134" s="36"/>
      <c r="M73134" s="36"/>
      <c r="N73134" s="36"/>
    </row>
    <row r="73135" spans="12:14" x14ac:dyDescent="0.25">
      <c r="L73135" s="36"/>
      <c r="M73135" s="36"/>
      <c r="N73135" s="36"/>
    </row>
    <row r="73136" spans="12:14" x14ac:dyDescent="0.25">
      <c r="L73136" s="36"/>
      <c r="M73136" s="36"/>
      <c r="N73136" s="36"/>
    </row>
    <row r="73137" spans="12:14" x14ac:dyDescent="0.25">
      <c r="L73137" s="36"/>
      <c r="M73137" s="36"/>
      <c r="N73137" s="36"/>
    </row>
    <row r="73138" spans="12:14" x14ac:dyDescent="0.25">
      <c r="L73138" s="36"/>
      <c r="M73138" s="36"/>
      <c r="N73138" s="36"/>
    </row>
    <row r="73139" spans="12:14" x14ac:dyDescent="0.25">
      <c r="L73139" s="36"/>
      <c r="M73139" s="36"/>
      <c r="N73139" s="36"/>
    </row>
    <row r="73140" spans="12:14" x14ac:dyDescent="0.25">
      <c r="L73140" s="36"/>
      <c r="M73140" s="36"/>
      <c r="N73140" s="36"/>
    </row>
    <row r="73141" spans="12:14" x14ac:dyDescent="0.25">
      <c r="L73141" s="36"/>
      <c r="M73141" s="36"/>
      <c r="N73141" s="36"/>
    </row>
    <row r="73142" spans="12:14" x14ac:dyDescent="0.25">
      <c r="L73142" s="36"/>
      <c r="M73142" s="36"/>
      <c r="N73142" s="36"/>
    </row>
    <row r="73143" spans="12:14" x14ac:dyDescent="0.25">
      <c r="L73143" s="36"/>
      <c r="M73143" s="36"/>
      <c r="N73143" s="36"/>
    </row>
    <row r="73144" spans="12:14" x14ac:dyDescent="0.25">
      <c r="L73144" s="36"/>
      <c r="M73144" s="36"/>
      <c r="N73144" s="36"/>
    </row>
    <row r="73145" spans="12:14" x14ac:dyDescent="0.25">
      <c r="L73145" s="36"/>
      <c r="M73145" s="36"/>
      <c r="N73145" s="36"/>
    </row>
    <row r="73146" spans="12:14" x14ac:dyDescent="0.25">
      <c r="L73146" s="36"/>
      <c r="M73146" s="36"/>
      <c r="N73146" s="36"/>
    </row>
    <row r="73147" spans="12:14" x14ac:dyDescent="0.25">
      <c r="L73147" s="36"/>
      <c r="M73147" s="36"/>
      <c r="N73147" s="36"/>
    </row>
    <row r="73148" spans="12:14" x14ac:dyDescent="0.25">
      <c r="L73148" s="36"/>
      <c r="M73148" s="36"/>
      <c r="N73148" s="36"/>
    </row>
    <row r="73149" spans="12:14" x14ac:dyDescent="0.25">
      <c r="L73149" s="36"/>
      <c r="M73149" s="36"/>
      <c r="N73149" s="36"/>
    </row>
    <row r="73150" spans="12:14" x14ac:dyDescent="0.25">
      <c r="L73150" s="36"/>
      <c r="M73150" s="36"/>
      <c r="N73150" s="36"/>
    </row>
    <row r="73151" spans="12:14" x14ac:dyDescent="0.25">
      <c r="L73151" s="36"/>
      <c r="M73151" s="36"/>
      <c r="N73151" s="36"/>
    </row>
    <row r="73152" spans="12:14" x14ac:dyDescent="0.25">
      <c r="L73152" s="36"/>
      <c r="M73152" s="36"/>
      <c r="N73152" s="36"/>
    </row>
    <row r="73153" spans="12:14" x14ac:dyDescent="0.25">
      <c r="L73153" s="36"/>
      <c r="M73153" s="36"/>
      <c r="N73153" s="36"/>
    </row>
    <row r="73154" spans="12:14" x14ac:dyDescent="0.25">
      <c r="L73154" s="36"/>
      <c r="M73154" s="36"/>
      <c r="N73154" s="36"/>
    </row>
    <row r="73155" spans="12:14" x14ac:dyDescent="0.25">
      <c r="L73155" s="36"/>
      <c r="M73155" s="36"/>
      <c r="N73155" s="36"/>
    </row>
    <row r="73156" spans="12:14" x14ac:dyDescent="0.25">
      <c r="L73156" s="36"/>
      <c r="M73156" s="36"/>
      <c r="N73156" s="36"/>
    </row>
    <row r="73157" spans="12:14" x14ac:dyDescent="0.25">
      <c r="L73157" s="36"/>
      <c r="M73157" s="36"/>
      <c r="N73157" s="36"/>
    </row>
    <row r="73158" spans="12:14" x14ac:dyDescent="0.25">
      <c r="L73158" s="36"/>
      <c r="M73158" s="36"/>
      <c r="N73158" s="36"/>
    </row>
    <row r="73159" spans="12:14" x14ac:dyDescent="0.25">
      <c r="L73159" s="36"/>
      <c r="M73159" s="36"/>
      <c r="N73159" s="36"/>
    </row>
    <row r="73160" spans="12:14" x14ac:dyDescent="0.25">
      <c r="L73160" s="36"/>
      <c r="M73160" s="36"/>
      <c r="N73160" s="36"/>
    </row>
    <row r="73161" spans="12:14" x14ac:dyDescent="0.25">
      <c r="L73161" s="36"/>
      <c r="M73161" s="36"/>
      <c r="N73161" s="36"/>
    </row>
    <row r="73162" spans="12:14" x14ac:dyDescent="0.25">
      <c r="L73162" s="36"/>
      <c r="M73162" s="36"/>
      <c r="N73162" s="36"/>
    </row>
    <row r="73163" spans="12:14" x14ac:dyDescent="0.25">
      <c r="L73163" s="36"/>
      <c r="M73163" s="36"/>
      <c r="N73163" s="36"/>
    </row>
    <row r="73164" spans="12:14" x14ac:dyDescent="0.25">
      <c r="L73164" s="36"/>
      <c r="M73164" s="36"/>
      <c r="N73164" s="36"/>
    </row>
    <row r="73165" spans="12:14" x14ac:dyDescent="0.25">
      <c r="L73165" s="36"/>
      <c r="M73165" s="36"/>
      <c r="N73165" s="36"/>
    </row>
    <row r="73166" spans="12:14" x14ac:dyDescent="0.25">
      <c r="L73166" s="36"/>
      <c r="M73166" s="36"/>
      <c r="N73166" s="36"/>
    </row>
    <row r="73167" spans="12:14" x14ac:dyDescent="0.25">
      <c r="L73167" s="36"/>
      <c r="M73167" s="36"/>
      <c r="N73167" s="36"/>
    </row>
    <row r="73168" spans="12:14" x14ac:dyDescent="0.25">
      <c r="L73168" s="36"/>
      <c r="M73168" s="36"/>
      <c r="N73168" s="36"/>
    </row>
    <row r="73169" spans="12:14" x14ac:dyDescent="0.25">
      <c r="L73169" s="36"/>
      <c r="M73169" s="36"/>
      <c r="N73169" s="36"/>
    </row>
    <row r="73170" spans="12:14" x14ac:dyDescent="0.25">
      <c r="L73170" s="36"/>
      <c r="M73170" s="36"/>
      <c r="N73170" s="36"/>
    </row>
    <row r="73171" spans="12:14" x14ac:dyDescent="0.25">
      <c r="L73171" s="36"/>
      <c r="M73171" s="36"/>
      <c r="N73171" s="36"/>
    </row>
    <row r="73172" spans="12:14" x14ac:dyDescent="0.25">
      <c r="L73172" s="36"/>
      <c r="M73172" s="36"/>
      <c r="N73172" s="36"/>
    </row>
    <row r="73173" spans="12:14" x14ac:dyDescent="0.25">
      <c r="L73173" s="36"/>
      <c r="M73173" s="36"/>
      <c r="N73173" s="36"/>
    </row>
    <row r="73174" spans="12:14" x14ac:dyDescent="0.25">
      <c r="L73174" s="36"/>
      <c r="M73174" s="36"/>
      <c r="N73174" s="36"/>
    </row>
    <row r="73175" spans="12:14" x14ac:dyDescent="0.25">
      <c r="L73175" s="36"/>
      <c r="M73175" s="36"/>
      <c r="N73175" s="36"/>
    </row>
    <row r="73176" spans="12:14" x14ac:dyDescent="0.25">
      <c r="L73176" s="36"/>
      <c r="M73176" s="36"/>
      <c r="N73176" s="36"/>
    </row>
    <row r="73177" spans="12:14" x14ac:dyDescent="0.25">
      <c r="L73177" s="36"/>
      <c r="M73177" s="36"/>
      <c r="N73177" s="36"/>
    </row>
    <row r="73178" spans="12:14" x14ac:dyDescent="0.25">
      <c r="L73178" s="36"/>
      <c r="M73178" s="36"/>
      <c r="N73178" s="36"/>
    </row>
    <row r="73179" spans="12:14" x14ac:dyDescent="0.25">
      <c r="L73179" s="36"/>
      <c r="M73179" s="36"/>
      <c r="N73179" s="36"/>
    </row>
    <row r="73180" spans="12:14" x14ac:dyDescent="0.25">
      <c r="L73180" s="36"/>
      <c r="M73180" s="36"/>
      <c r="N73180" s="36"/>
    </row>
    <row r="73181" spans="12:14" x14ac:dyDescent="0.25">
      <c r="L73181" s="36"/>
      <c r="M73181" s="36"/>
      <c r="N73181" s="36"/>
    </row>
    <row r="73182" spans="12:14" x14ac:dyDescent="0.25">
      <c r="L73182" s="36"/>
      <c r="M73182" s="36"/>
      <c r="N73182" s="36"/>
    </row>
    <row r="73183" spans="12:14" x14ac:dyDescent="0.25">
      <c r="L73183" s="36"/>
      <c r="M73183" s="36"/>
      <c r="N73183" s="36"/>
    </row>
    <row r="73184" spans="12:14" x14ac:dyDescent="0.25">
      <c r="L73184" s="36"/>
      <c r="M73184" s="36"/>
      <c r="N73184" s="36"/>
    </row>
    <row r="73185" spans="12:14" x14ac:dyDescent="0.25">
      <c r="L73185" s="36"/>
      <c r="M73185" s="36"/>
      <c r="N73185" s="36"/>
    </row>
    <row r="73186" spans="12:14" x14ac:dyDescent="0.25">
      <c r="L73186" s="36"/>
      <c r="M73186" s="36"/>
      <c r="N73186" s="36"/>
    </row>
    <row r="73187" spans="12:14" x14ac:dyDescent="0.25">
      <c r="L73187" s="36"/>
      <c r="M73187" s="36"/>
      <c r="N73187" s="36"/>
    </row>
    <row r="73188" spans="12:14" x14ac:dyDescent="0.25">
      <c r="L73188" s="36"/>
      <c r="M73188" s="36"/>
      <c r="N73188" s="36"/>
    </row>
    <row r="73189" spans="12:14" x14ac:dyDescent="0.25">
      <c r="L73189" s="36"/>
      <c r="M73189" s="36"/>
      <c r="N73189" s="36"/>
    </row>
    <row r="73190" spans="12:14" x14ac:dyDescent="0.25">
      <c r="L73190" s="36"/>
      <c r="M73190" s="36"/>
      <c r="N73190" s="36"/>
    </row>
    <row r="73191" spans="12:14" x14ac:dyDescent="0.25">
      <c r="L73191" s="36"/>
      <c r="M73191" s="36"/>
      <c r="N73191" s="36"/>
    </row>
    <row r="73192" spans="12:14" x14ac:dyDescent="0.25">
      <c r="L73192" s="36"/>
      <c r="M73192" s="36"/>
      <c r="N73192" s="36"/>
    </row>
    <row r="73193" spans="12:14" x14ac:dyDescent="0.25">
      <c r="L73193" s="36"/>
      <c r="M73193" s="36"/>
      <c r="N73193" s="36"/>
    </row>
    <row r="73194" spans="12:14" x14ac:dyDescent="0.25">
      <c r="L73194" s="36"/>
      <c r="M73194" s="36"/>
      <c r="N73194" s="36"/>
    </row>
    <row r="73195" spans="12:14" x14ac:dyDescent="0.25">
      <c r="L73195" s="36"/>
      <c r="M73195" s="36"/>
      <c r="N73195" s="36"/>
    </row>
    <row r="73196" spans="12:14" x14ac:dyDescent="0.25">
      <c r="L73196" s="36"/>
      <c r="M73196" s="36"/>
      <c r="N73196" s="36"/>
    </row>
    <row r="73197" spans="12:14" x14ac:dyDescent="0.25">
      <c r="L73197" s="36"/>
      <c r="M73197" s="36"/>
      <c r="N73197" s="36"/>
    </row>
    <row r="73198" spans="12:14" x14ac:dyDescent="0.25">
      <c r="L73198" s="36"/>
      <c r="M73198" s="36"/>
      <c r="N73198" s="36"/>
    </row>
    <row r="73199" spans="12:14" x14ac:dyDescent="0.25">
      <c r="L73199" s="36"/>
      <c r="M73199" s="36"/>
      <c r="N73199" s="36"/>
    </row>
    <row r="73200" spans="12:14" x14ac:dyDescent="0.25">
      <c r="L73200" s="36"/>
      <c r="M73200" s="36"/>
      <c r="N73200" s="36"/>
    </row>
    <row r="73201" spans="12:14" x14ac:dyDescent="0.25">
      <c r="L73201" s="36"/>
      <c r="M73201" s="36"/>
      <c r="N73201" s="36"/>
    </row>
    <row r="73202" spans="12:14" x14ac:dyDescent="0.25">
      <c r="L73202" s="36"/>
      <c r="M73202" s="36"/>
      <c r="N73202" s="36"/>
    </row>
    <row r="73203" spans="12:14" x14ac:dyDescent="0.25">
      <c r="L73203" s="36"/>
      <c r="M73203" s="36"/>
      <c r="N73203" s="36"/>
    </row>
    <row r="73204" spans="12:14" x14ac:dyDescent="0.25">
      <c r="L73204" s="36"/>
      <c r="M73204" s="36"/>
      <c r="N73204" s="36"/>
    </row>
    <row r="73205" spans="12:14" x14ac:dyDescent="0.25">
      <c r="L73205" s="36"/>
      <c r="M73205" s="36"/>
      <c r="N73205" s="36"/>
    </row>
    <row r="73206" spans="12:14" x14ac:dyDescent="0.25">
      <c r="L73206" s="36"/>
      <c r="M73206" s="36"/>
      <c r="N73206" s="36"/>
    </row>
    <row r="73207" spans="12:14" x14ac:dyDescent="0.25">
      <c r="L73207" s="36"/>
      <c r="M73207" s="36"/>
      <c r="N73207" s="36"/>
    </row>
    <row r="73208" spans="12:14" x14ac:dyDescent="0.25">
      <c r="L73208" s="36"/>
      <c r="M73208" s="36"/>
      <c r="N73208" s="36"/>
    </row>
    <row r="73209" spans="12:14" x14ac:dyDescent="0.25">
      <c r="L73209" s="36"/>
      <c r="M73209" s="36"/>
      <c r="N73209" s="36"/>
    </row>
    <row r="73210" spans="12:14" x14ac:dyDescent="0.25">
      <c r="L73210" s="36"/>
      <c r="M73210" s="36"/>
      <c r="N73210" s="36"/>
    </row>
    <row r="73211" spans="12:14" x14ac:dyDescent="0.25">
      <c r="L73211" s="36"/>
      <c r="M73211" s="36"/>
      <c r="N73211" s="36"/>
    </row>
    <row r="73212" spans="12:14" x14ac:dyDescent="0.25">
      <c r="L73212" s="36"/>
      <c r="M73212" s="36"/>
      <c r="N73212" s="36"/>
    </row>
    <row r="73213" spans="12:14" x14ac:dyDescent="0.25">
      <c r="L73213" s="36"/>
      <c r="M73213" s="36"/>
      <c r="N73213" s="36"/>
    </row>
    <row r="73214" spans="12:14" x14ac:dyDescent="0.25">
      <c r="L73214" s="36"/>
      <c r="M73214" s="36"/>
      <c r="N73214" s="36"/>
    </row>
    <row r="73215" spans="12:14" x14ac:dyDescent="0.25">
      <c r="L73215" s="36"/>
      <c r="M73215" s="36"/>
      <c r="N73215" s="36"/>
    </row>
    <row r="73216" spans="12:14" x14ac:dyDescent="0.25">
      <c r="L73216" s="36"/>
      <c r="M73216" s="36"/>
      <c r="N73216" s="36"/>
    </row>
    <row r="73217" spans="12:14" x14ac:dyDescent="0.25">
      <c r="L73217" s="36"/>
      <c r="M73217" s="36"/>
      <c r="N73217" s="36"/>
    </row>
    <row r="73218" spans="12:14" x14ac:dyDescent="0.25">
      <c r="L73218" s="36"/>
      <c r="M73218" s="36"/>
      <c r="N73218" s="36"/>
    </row>
    <row r="73219" spans="12:14" x14ac:dyDescent="0.25">
      <c r="L73219" s="36"/>
      <c r="M73219" s="36"/>
      <c r="N73219" s="36"/>
    </row>
    <row r="73220" spans="12:14" x14ac:dyDescent="0.25">
      <c r="L73220" s="36"/>
      <c r="M73220" s="36"/>
      <c r="N73220" s="36"/>
    </row>
    <row r="73221" spans="12:14" x14ac:dyDescent="0.25">
      <c r="L73221" s="36"/>
      <c r="M73221" s="36"/>
      <c r="N73221" s="36"/>
    </row>
    <row r="73222" spans="12:14" x14ac:dyDescent="0.25">
      <c r="L73222" s="36"/>
      <c r="M73222" s="36"/>
      <c r="N73222" s="36"/>
    </row>
    <row r="73223" spans="12:14" x14ac:dyDescent="0.25">
      <c r="L73223" s="36"/>
      <c r="M73223" s="36"/>
      <c r="N73223" s="36"/>
    </row>
    <row r="73224" spans="12:14" x14ac:dyDescent="0.25">
      <c r="L73224" s="36"/>
      <c r="M73224" s="36"/>
      <c r="N73224" s="36"/>
    </row>
    <row r="73225" spans="12:14" x14ac:dyDescent="0.25">
      <c r="L73225" s="36"/>
      <c r="M73225" s="36"/>
      <c r="N73225" s="36"/>
    </row>
    <row r="73226" spans="12:14" x14ac:dyDescent="0.25">
      <c r="L73226" s="36"/>
      <c r="M73226" s="36"/>
      <c r="N73226" s="36"/>
    </row>
    <row r="73227" spans="12:14" x14ac:dyDescent="0.25">
      <c r="L73227" s="36"/>
      <c r="M73227" s="36"/>
      <c r="N73227" s="36"/>
    </row>
    <row r="73228" spans="12:14" x14ac:dyDescent="0.25">
      <c r="L73228" s="36"/>
      <c r="M73228" s="36"/>
      <c r="N73228" s="36"/>
    </row>
    <row r="73229" spans="12:14" x14ac:dyDescent="0.25">
      <c r="L73229" s="36"/>
      <c r="M73229" s="36"/>
      <c r="N73229" s="36"/>
    </row>
    <row r="73230" spans="12:14" x14ac:dyDescent="0.25">
      <c r="L73230" s="36"/>
      <c r="M73230" s="36"/>
      <c r="N73230" s="36"/>
    </row>
    <row r="73231" spans="12:14" x14ac:dyDescent="0.25">
      <c r="L73231" s="36"/>
      <c r="M73231" s="36"/>
      <c r="N73231" s="36"/>
    </row>
    <row r="73232" spans="12:14" x14ac:dyDescent="0.25">
      <c r="L73232" s="36"/>
      <c r="M73232" s="36"/>
      <c r="N73232" s="36"/>
    </row>
    <row r="73233" spans="12:14" x14ac:dyDescent="0.25">
      <c r="L73233" s="36"/>
      <c r="M73233" s="36"/>
      <c r="N73233" s="36"/>
    </row>
    <row r="73234" spans="12:14" x14ac:dyDescent="0.25">
      <c r="L73234" s="36"/>
      <c r="M73234" s="36"/>
      <c r="N73234" s="36"/>
    </row>
    <row r="73235" spans="12:14" x14ac:dyDescent="0.25">
      <c r="L73235" s="36"/>
      <c r="M73235" s="36"/>
      <c r="N73235" s="36"/>
    </row>
    <row r="73236" spans="12:14" x14ac:dyDescent="0.25">
      <c r="L73236" s="36"/>
      <c r="M73236" s="36"/>
      <c r="N73236" s="36"/>
    </row>
    <row r="73237" spans="12:14" x14ac:dyDescent="0.25">
      <c r="L73237" s="36"/>
      <c r="M73237" s="36"/>
      <c r="N73237" s="36"/>
    </row>
    <row r="73238" spans="12:14" x14ac:dyDescent="0.25">
      <c r="L73238" s="36"/>
      <c r="M73238" s="36"/>
      <c r="N73238" s="36"/>
    </row>
    <row r="73239" spans="12:14" x14ac:dyDescent="0.25">
      <c r="L73239" s="36"/>
      <c r="M73239" s="36"/>
      <c r="N73239" s="36"/>
    </row>
    <row r="73240" spans="12:14" x14ac:dyDescent="0.25">
      <c r="L73240" s="36"/>
      <c r="M73240" s="36"/>
      <c r="N73240" s="36"/>
    </row>
    <row r="73241" spans="12:14" x14ac:dyDescent="0.25">
      <c r="L73241" s="36"/>
      <c r="M73241" s="36"/>
      <c r="N73241" s="36"/>
    </row>
    <row r="73242" spans="12:14" x14ac:dyDescent="0.25">
      <c r="L73242" s="36"/>
      <c r="M73242" s="36"/>
      <c r="N73242" s="36"/>
    </row>
    <row r="73243" spans="12:14" x14ac:dyDescent="0.25">
      <c r="L73243" s="36"/>
      <c r="M73243" s="36"/>
      <c r="N73243" s="36"/>
    </row>
    <row r="73244" spans="12:14" x14ac:dyDescent="0.25">
      <c r="L73244" s="36"/>
      <c r="M73244" s="36"/>
      <c r="N73244" s="36"/>
    </row>
    <row r="73245" spans="12:14" x14ac:dyDescent="0.25">
      <c r="L73245" s="36"/>
      <c r="M73245" s="36"/>
      <c r="N73245" s="36"/>
    </row>
    <row r="73246" spans="12:14" x14ac:dyDescent="0.25">
      <c r="L73246" s="36"/>
      <c r="M73246" s="36"/>
      <c r="N73246" s="36"/>
    </row>
    <row r="73247" spans="12:14" x14ac:dyDescent="0.25">
      <c r="L73247" s="36"/>
      <c r="M73247" s="36"/>
      <c r="N73247" s="36"/>
    </row>
    <row r="73248" spans="12:14" x14ac:dyDescent="0.25">
      <c r="L73248" s="36"/>
      <c r="M73248" s="36"/>
      <c r="N73248" s="36"/>
    </row>
    <row r="73249" spans="12:14" x14ac:dyDescent="0.25">
      <c r="L73249" s="36"/>
      <c r="M73249" s="36"/>
      <c r="N73249" s="36"/>
    </row>
    <row r="73250" spans="12:14" x14ac:dyDescent="0.25">
      <c r="L73250" s="36"/>
      <c r="M73250" s="36"/>
      <c r="N73250" s="36"/>
    </row>
    <row r="73251" spans="12:14" x14ac:dyDescent="0.25">
      <c r="L73251" s="36"/>
      <c r="M73251" s="36"/>
      <c r="N73251" s="36"/>
    </row>
    <row r="73252" spans="12:14" x14ac:dyDescent="0.25">
      <c r="L73252" s="36"/>
      <c r="M73252" s="36"/>
      <c r="N73252" s="36"/>
    </row>
    <row r="73253" spans="12:14" x14ac:dyDescent="0.25">
      <c r="L73253" s="36"/>
      <c r="M73253" s="36"/>
      <c r="N73253" s="36"/>
    </row>
    <row r="73254" spans="12:14" x14ac:dyDescent="0.25">
      <c r="L73254" s="36"/>
      <c r="M73254" s="36"/>
      <c r="N73254" s="36"/>
    </row>
    <row r="73255" spans="12:14" x14ac:dyDescent="0.25">
      <c r="L73255" s="36"/>
      <c r="M73255" s="36"/>
      <c r="N73255" s="36"/>
    </row>
    <row r="73256" spans="12:14" x14ac:dyDescent="0.25">
      <c r="L73256" s="36"/>
      <c r="M73256" s="36"/>
      <c r="N73256" s="36"/>
    </row>
    <row r="73257" spans="12:14" x14ac:dyDescent="0.25">
      <c r="L73257" s="36"/>
      <c r="M73257" s="36"/>
      <c r="N73257" s="36"/>
    </row>
    <row r="73258" spans="12:14" x14ac:dyDescent="0.25">
      <c r="L73258" s="36"/>
      <c r="M73258" s="36"/>
      <c r="N73258" s="36"/>
    </row>
    <row r="73259" spans="12:14" x14ac:dyDescent="0.25">
      <c r="L73259" s="36"/>
      <c r="M73259" s="36"/>
      <c r="N73259" s="36"/>
    </row>
    <row r="73260" spans="12:14" x14ac:dyDescent="0.25">
      <c r="L73260" s="36"/>
      <c r="M73260" s="36"/>
      <c r="N73260" s="36"/>
    </row>
    <row r="73261" spans="12:14" x14ac:dyDescent="0.25">
      <c r="L73261" s="36"/>
      <c r="M73261" s="36"/>
      <c r="N73261" s="36"/>
    </row>
    <row r="73262" spans="12:14" x14ac:dyDescent="0.25">
      <c r="L73262" s="36"/>
      <c r="M73262" s="36"/>
      <c r="N73262" s="36"/>
    </row>
    <row r="73263" spans="12:14" x14ac:dyDescent="0.25">
      <c r="L73263" s="36"/>
      <c r="M73263" s="36"/>
      <c r="N73263" s="36"/>
    </row>
    <row r="73264" spans="12:14" x14ac:dyDescent="0.25">
      <c r="L73264" s="36"/>
      <c r="M73264" s="36"/>
      <c r="N73264" s="36"/>
    </row>
    <row r="73265" spans="12:14" x14ac:dyDescent="0.25">
      <c r="L73265" s="36"/>
      <c r="M73265" s="36"/>
      <c r="N73265" s="36"/>
    </row>
    <row r="73266" spans="12:14" x14ac:dyDescent="0.25">
      <c r="L73266" s="36"/>
      <c r="M73266" s="36"/>
      <c r="N73266" s="36"/>
    </row>
    <row r="73267" spans="12:14" x14ac:dyDescent="0.25">
      <c r="L73267" s="36"/>
      <c r="M73267" s="36"/>
      <c r="N73267" s="36"/>
    </row>
    <row r="73268" spans="12:14" x14ac:dyDescent="0.25">
      <c r="L73268" s="36"/>
      <c r="M73268" s="36"/>
      <c r="N73268" s="36"/>
    </row>
    <row r="73269" spans="12:14" x14ac:dyDescent="0.25">
      <c r="L73269" s="36"/>
      <c r="M73269" s="36"/>
      <c r="N73269" s="36"/>
    </row>
    <row r="73270" spans="12:14" x14ac:dyDescent="0.25">
      <c r="L73270" s="36"/>
      <c r="M73270" s="36"/>
      <c r="N73270" s="36"/>
    </row>
    <row r="73271" spans="12:14" x14ac:dyDescent="0.25">
      <c r="L73271" s="36"/>
      <c r="M73271" s="36"/>
      <c r="N73271" s="36"/>
    </row>
    <row r="73272" spans="12:14" x14ac:dyDescent="0.25">
      <c r="L73272" s="36"/>
      <c r="M73272" s="36"/>
      <c r="N73272" s="36"/>
    </row>
    <row r="73273" spans="12:14" x14ac:dyDescent="0.25">
      <c r="L73273" s="36"/>
      <c r="M73273" s="36"/>
      <c r="N73273" s="36"/>
    </row>
    <row r="73274" spans="12:14" x14ac:dyDescent="0.25">
      <c r="L73274" s="36"/>
      <c r="M73274" s="36"/>
      <c r="N73274" s="36"/>
    </row>
    <row r="73275" spans="12:14" x14ac:dyDescent="0.25">
      <c r="L73275" s="36"/>
      <c r="M73275" s="36"/>
      <c r="N73275" s="36"/>
    </row>
    <row r="73276" spans="12:14" x14ac:dyDescent="0.25">
      <c r="L73276" s="36"/>
      <c r="M73276" s="36"/>
      <c r="N73276" s="36"/>
    </row>
    <row r="73277" spans="12:14" x14ac:dyDescent="0.25">
      <c r="L73277" s="36"/>
      <c r="M73277" s="36"/>
      <c r="N73277" s="36"/>
    </row>
    <row r="73278" spans="12:14" x14ac:dyDescent="0.25">
      <c r="L73278" s="36"/>
      <c r="M73278" s="36"/>
      <c r="N73278" s="36"/>
    </row>
    <row r="73279" spans="12:14" x14ac:dyDescent="0.25">
      <c r="L73279" s="36"/>
      <c r="M73279" s="36"/>
      <c r="N73279" s="36"/>
    </row>
    <row r="73280" spans="12:14" x14ac:dyDescent="0.25">
      <c r="L73280" s="36"/>
      <c r="M73280" s="36"/>
      <c r="N73280" s="36"/>
    </row>
    <row r="73281" spans="12:14" x14ac:dyDescent="0.25">
      <c r="L73281" s="36"/>
      <c r="M73281" s="36"/>
      <c r="N73281" s="36"/>
    </row>
    <row r="73282" spans="12:14" x14ac:dyDescent="0.25">
      <c r="L73282" s="36"/>
      <c r="M73282" s="36"/>
      <c r="N73282" s="36"/>
    </row>
    <row r="73283" spans="12:14" x14ac:dyDescent="0.25">
      <c r="L73283" s="36"/>
      <c r="M73283" s="36"/>
      <c r="N73283" s="36"/>
    </row>
    <row r="73284" spans="12:14" x14ac:dyDescent="0.25">
      <c r="L73284" s="36"/>
      <c r="M73284" s="36"/>
      <c r="N73284" s="36"/>
    </row>
    <row r="73285" spans="12:14" x14ac:dyDescent="0.25">
      <c r="L73285" s="36"/>
      <c r="M73285" s="36"/>
      <c r="N73285" s="36"/>
    </row>
    <row r="73286" spans="12:14" x14ac:dyDescent="0.25">
      <c r="L73286" s="36"/>
      <c r="M73286" s="36"/>
      <c r="N73286" s="36"/>
    </row>
    <row r="73287" spans="12:14" x14ac:dyDescent="0.25">
      <c r="L73287" s="36"/>
      <c r="M73287" s="36"/>
      <c r="N73287" s="36"/>
    </row>
    <row r="73288" spans="12:14" x14ac:dyDescent="0.25">
      <c r="L73288" s="36"/>
      <c r="M73288" s="36"/>
      <c r="N73288" s="36"/>
    </row>
    <row r="73289" spans="12:14" x14ac:dyDescent="0.25">
      <c r="L73289" s="36"/>
      <c r="M73289" s="36"/>
      <c r="N73289" s="36"/>
    </row>
    <row r="73290" spans="12:14" x14ac:dyDescent="0.25">
      <c r="L73290" s="36"/>
      <c r="M73290" s="36"/>
      <c r="N73290" s="36"/>
    </row>
    <row r="73291" spans="12:14" x14ac:dyDescent="0.25">
      <c r="L73291" s="36"/>
      <c r="M73291" s="36"/>
      <c r="N73291" s="36"/>
    </row>
    <row r="73292" spans="12:14" x14ac:dyDescent="0.25">
      <c r="L73292" s="36"/>
      <c r="M73292" s="36"/>
      <c r="N73292" s="36"/>
    </row>
    <row r="73293" spans="12:14" x14ac:dyDescent="0.25">
      <c r="L73293" s="36"/>
      <c r="M73293" s="36"/>
      <c r="N73293" s="36"/>
    </row>
    <row r="73294" spans="12:14" x14ac:dyDescent="0.25">
      <c r="L73294" s="36"/>
      <c r="M73294" s="36"/>
      <c r="N73294" s="36"/>
    </row>
    <row r="73295" spans="12:14" x14ac:dyDescent="0.25">
      <c r="L73295" s="36"/>
      <c r="M73295" s="36"/>
      <c r="N73295" s="36"/>
    </row>
    <row r="73296" spans="12:14" x14ac:dyDescent="0.25">
      <c r="L73296" s="36"/>
      <c r="M73296" s="36"/>
      <c r="N73296" s="36"/>
    </row>
    <row r="73297" spans="12:14" x14ac:dyDescent="0.25">
      <c r="L73297" s="36"/>
      <c r="M73297" s="36"/>
      <c r="N73297" s="36"/>
    </row>
    <row r="73298" spans="12:14" x14ac:dyDescent="0.25">
      <c r="L73298" s="36"/>
      <c r="M73298" s="36"/>
      <c r="N73298" s="36"/>
    </row>
    <row r="73299" spans="12:14" x14ac:dyDescent="0.25">
      <c r="L73299" s="36"/>
      <c r="M73299" s="36"/>
      <c r="N73299" s="36"/>
    </row>
    <row r="73300" spans="12:14" x14ac:dyDescent="0.25">
      <c r="L73300" s="36"/>
      <c r="M73300" s="36"/>
      <c r="N73300" s="36"/>
    </row>
    <row r="73301" spans="12:14" x14ac:dyDescent="0.25">
      <c r="L73301" s="36"/>
      <c r="M73301" s="36"/>
      <c r="N73301" s="36"/>
    </row>
    <row r="73302" spans="12:14" x14ac:dyDescent="0.25">
      <c r="L73302" s="36"/>
      <c r="M73302" s="36"/>
      <c r="N73302" s="36"/>
    </row>
    <row r="73303" spans="12:14" x14ac:dyDescent="0.25">
      <c r="L73303" s="36"/>
      <c r="M73303" s="36"/>
      <c r="N73303" s="36"/>
    </row>
    <row r="73304" spans="12:14" x14ac:dyDescent="0.25">
      <c r="L73304" s="36"/>
      <c r="M73304" s="36"/>
      <c r="N73304" s="36"/>
    </row>
    <row r="73305" spans="12:14" x14ac:dyDescent="0.25">
      <c r="L73305" s="36"/>
      <c r="M73305" s="36"/>
      <c r="N73305" s="36"/>
    </row>
    <row r="73306" spans="12:14" x14ac:dyDescent="0.25">
      <c r="L73306" s="36"/>
      <c r="M73306" s="36"/>
      <c r="N73306" s="36"/>
    </row>
    <row r="73307" spans="12:14" x14ac:dyDescent="0.25">
      <c r="L73307" s="36"/>
      <c r="M73307" s="36"/>
      <c r="N73307" s="36"/>
    </row>
    <row r="73308" spans="12:14" x14ac:dyDescent="0.25">
      <c r="L73308" s="36"/>
      <c r="M73308" s="36"/>
      <c r="N73308" s="36"/>
    </row>
    <row r="73309" spans="12:14" x14ac:dyDescent="0.25">
      <c r="L73309" s="36"/>
      <c r="M73309" s="36"/>
      <c r="N73309" s="36"/>
    </row>
    <row r="73310" spans="12:14" x14ac:dyDescent="0.25">
      <c r="L73310" s="36"/>
      <c r="M73310" s="36"/>
      <c r="N73310" s="36"/>
    </row>
    <row r="73311" spans="12:14" x14ac:dyDescent="0.25">
      <c r="L73311" s="36"/>
      <c r="M73311" s="36"/>
      <c r="N73311" s="36"/>
    </row>
    <row r="73312" spans="12:14" x14ac:dyDescent="0.25">
      <c r="L73312" s="36"/>
      <c r="M73312" s="36"/>
      <c r="N73312" s="36"/>
    </row>
    <row r="73313" spans="12:14" x14ac:dyDescent="0.25">
      <c r="L73313" s="36"/>
      <c r="M73313" s="36"/>
      <c r="N73313" s="36"/>
    </row>
    <row r="73314" spans="12:14" x14ac:dyDescent="0.25">
      <c r="L73314" s="36"/>
      <c r="M73314" s="36"/>
      <c r="N73314" s="36"/>
    </row>
    <row r="73315" spans="12:14" x14ac:dyDescent="0.25">
      <c r="L73315" s="36"/>
      <c r="M73315" s="36"/>
      <c r="N73315" s="36"/>
    </row>
    <row r="73316" spans="12:14" x14ac:dyDescent="0.25">
      <c r="L73316" s="36"/>
      <c r="M73316" s="36"/>
      <c r="N73316" s="36"/>
    </row>
    <row r="73317" spans="12:14" x14ac:dyDescent="0.25">
      <c r="L73317" s="36"/>
      <c r="M73317" s="36"/>
      <c r="N73317" s="36"/>
    </row>
    <row r="73318" spans="12:14" x14ac:dyDescent="0.25">
      <c r="L73318" s="36"/>
      <c r="M73318" s="36"/>
      <c r="N73318" s="36"/>
    </row>
    <row r="73319" spans="12:14" x14ac:dyDescent="0.25">
      <c r="L73319" s="36"/>
      <c r="M73319" s="36"/>
      <c r="N73319" s="36"/>
    </row>
    <row r="73320" spans="12:14" x14ac:dyDescent="0.25">
      <c r="L73320" s="36"/>
      <c r="M73320" s="36"/>
      <c r="N73320" s="36"/>
    </row>
    <row r="73321" spans="12:14" x14ac:dyDescent="0.25">
      <c r="L73321" s="36"/>
      <c r="M73321" s="36"/>
      <c r="N73321" s="36"/>
    </row>
    <row r="73322" spans="12:14" x14ac:dyDescent="0.25">
      <c r="L73322" s="36"/>
      <c r="M73322" s="36"/>
      <c r="N73322" s="36"/>
    </row>
    <row r="73323" spans="12:14" x14ac:dyDescent="0.25">
      <c r="L73323" s="36"/>
      <c r="M73323" s="36"/>
      <c r="N73323" s="36"/>
    </row>
    <row r="73324" spans="12:14" x14ac:dyDescent="0.25">
      <c r="L73324" s="36"/>
      <c r="M73324" s="36"/>
      <c r="N73324" s="36"/>
    </row>
    <row r="73325" spans="12:14" x14ac:dyDescent="0.25">
      <c r="L73325" s="36"/>
      <c r="M73325" s="36"/>
      <c r="N73325" s="36"/>
    </row>
    <row r="73326" spans="12:14" x14ac:dyDescent="0.25">
      <c r="L73326" s="36"/>
      <c r="M73326" s="36"/>
      <c r="N73326" s="36"/>
    </row>
    <row r="73327" spans="12:14" x14ac:dyDescent="0.25">
      <c r="L73327" s="36"/>
      <c r="M73327" s="36"/>
      <c r="N73327" s="36"/>
    </row>
    <row r="73328" spans="12:14" x14ac:dyDescent="0.25">
      <c r="L73328" s="36"/>
      <c r="M73328" s="36"/>
      <c r="N73328" s="36"/>
    </row>
    <row r="73329" spans="12:14" x14ac:dyDescent="0.25">
      <c r="L73329" s="36"/>
      <c r="M73329" s="36"/>
      <c r="N73329" s="36"/>
    </row>
    <row r="73330" spans="12:14" x14ac:dyDescent="0.25">
      <c r="L73330" s="36"/>
      <c r="M73330" s="36"/>
      <c r="N73330" s="36"/>
    </row>
    <row r="73331" spans="12:14" x14ac:dyDescent="0.25">
      <c r="L73331" s="36"/>
      <c r="M73331" s="36"/>
      <c r="N73331" s="36"/>
    </row>
    <row r="73332" spans="12:14" x14ac:dyDescent="0.25">
      <c r="L73332" s="36"/>
      <c r="M73332" s="36"/>
      <c r="N73332" s="36"/>
    </row>
    <row r="73333" spans="12:14" x14ac:dyDescent="0.25">
      <c r="L73333" s="36"/>
      <c r="M73333" s="36"/>
      <c r="N73333" s="36"/>
    </row>
    <row r="73334" spans="12:14" x14ac:dyDescent="0.25">
      <c r="L73334" s="36"/>
      <c r="M73334" s="36"/>
      <c r="N73334" s="36"/>
    </row>
    <row r="73335" spans="12:14" x14ac:dyDescent="0.25">
      <c r="L73335" s="36"/>
      <c r="M73335" s="36"/>
      <c r="N73335" s="36"/>
    </row>
    <row r="73336" spans="12:14" x14ac:dyDescent="0.25">
      <c r="L73336" s="36"/>
      <c r="M73336" s="36"/>
      <c r="N73336" s="36"/>
    </row>
    <row r="73337" spans="12:14" x14ac:dyDescent="0.25">
      <c r="L73337" s="36"/>
      <c r="M73337" s="36"/>
      <c r="N73337" s="36"/>
    </row>
    <row r="73338" spans="12:14" x14ac:dyDescent="0.25">
      <c r="L73338" s="36"/>
      <c r="M73338" s="36"/>
      <c r="N73338" s="36"/>
    </row>
    <row r="73339" spans="12:14" x14ac:dyDescent="0.25">
      <c r="L73339" s="36"/>
      <c r="M73339" s="36"/>
      <c r="N73339" s="36"/>
    </row>
    <row r="73340" spans="12:14" x14ac:dyDescent="0.25">
      <c r="L73340" s="36"/>
      <c r="M73340" s="36"/>
      <c r="N73340" s="36"/>
    </row>
    <row r="73341" spans="12:14" x14ac:dyDescent="0.25">
      <c r="L73341" s="36"/>
      <c r="M73341" s="36"/>
      <c r="N73341" s="36"/>
    </row>
    <row r="73342" spans="12:14" x14ac:dyDescent="0.25">
      <c r="L73342" s="36"/>
      <c r="M73342" s="36"/>
      <c r="N73342" s="36"/>
    </row>
    <row r="73343" spans="12:14" x14ac:dyDescent="0.25">
      <c r="L73343" s="36"/>
      <c r="M73343" s="36"/>
      <c r="N73343" s="36"/>
    </row>
    <row r="73344" spans="12:14" x14ac:dyDescent="0.25">
      <c r="L73344" s="36"/>
      <c r="M73344" s="36"/>
      <c r="N73344" s="36"/>
    </row>
    <row r="73345" spans="12:14" x14ac:dyDescent="0.25">
      <c r="L73345" s="36"/>
      <c r="M73345" s="36"/>
      <c r="N73345" s="36"/>
    </row>
    <row r="73346" spans="12:14" x14ac:dyDescent="0.25">
      <c r="L73346" s="36"/>
      <c r="M73346" s="36"/>
      <c r="N73346" s="36"/>
    </row>
    <row r="73347" spans="12:14" x14ac:dyDescent="0.25">
      <c r="L73347" s="36"/>
      <c r="M73347" s="36"/>
      <c r="N73347" s="36"/>
    </row>
    <row r="73348" spans="12:14" x14ac:dyDescent="0.25">
      <c r="L73348" s="36"/>
      <c r="M73348" s="36"/>
      <c r="N73348" s="36"/>
    </row>
    <row r="73349" spans="12:14" x14ac:dyDescent="0.25">
      <c r="L73349" s="36"/>
      <c r="M73349" s="36"/>
      <c r="N73349" s="36"/>
    </row>
    <row r="73350" spans="12:14" x14ac:dyDescent="0.25">
      <c r="L73350" s="36"/>
      <c r="M73350" s="36"/>
      <c r="N73350" s="36"/>
    </row>
    <row r="73351" spans="12:14" x14ac:dyDescent="0.25">
      <c r="L73351" s="36"/>
      <c r="M73351" s="36"/>
      <c r="N73351" s="36"/>
    </row>
    <row r="73352" spans="12:14" x14ac:dyDescent="0.25">
      <c r="L73352" s="36"/>
      <c r="M73352" s="36"/>
      <c r="N73352" s="36"/>
    </row>
    <row r="73353" spans="12:14" x14ac:dyDescent="0.25">
      <c r="L73353" s="36"/>
      <c r="M73353" s="36"/>
      <c r="N73353" s="36"/>
    </row>
    <row r="73354" spans="12:14" x14ac:dyDescent="0.25">
      <c r="L73354" s="36"/>
      <c r="M73354" s="36"/>
      <c r="N73354" s="36"/>
    </row>
    <row r="73355" spans="12:14" x14ac:dyDescent="0.25">
      <c r="L73355" s="36"/>
      <c r="M73355" s="36"/>
      <c r="N73355" s="36"/>
    </row>
    <row r="73356" spans="12:14" x14ac:dyDescent="0.25">
      <c r="L73356" s="36"/>
      <c r="M73356" s="36"/>
      <c r="N73356" s="36"/>
    </row>
    <row r="73357" spans="12:14" x14ac:dyDescent="0.25">
      <c r="L73357" s="36"/>
      <c r="M73357" s="36"/>
      <c r="N73357" s="36"/>
    </row>
    <row r="73358" spans="12:14" x14ac:dyDescent="0.25">
      <c r="L73358" s="36"/>
      <c r="M73358" s="36"/>
      <c r="N73358" s="36"/>
    </row>
    <row r="73359" spans="12:14" x14ac:dyDescent="0.25">
      <c r="L73359" s="36"/>
      <c r="M73359" s="36"/>
      <c r="N73359" s="36"/>
    </row>
    <row r="73360" spans="12:14" x14ac:dyDescent="0.25">
      <c r="L73360" s="36"/>
      <c r="M73360" s="36"/>
      <c r="N73360" s="36"/>
    </row>
    <row r="73361" spans="12:14" x14ac:dyDescent="0.25">
      <c r="L73361" s="36"/>
      <c r="M73361" s="36"/>
      <c r="N73361" s="36"/>
    </row>
    <row r="73362" spans="12:14" x14ac:dyDescent="0.25">
      <c r="L73362" s="36"/>
      <c r="M73362" s="36"/>
      <c r="N73362" s="36"/>
    </row>
    <row r="73363" spans="12:14" x14ac:dyDescent="0.25">
      <c r="L73363" s="36"/>
      <c r="M73363" s="36"/>
      <c r="N73363" s="36"/>
    </row>
    <row r="73364" spans="12:14" x14ac:dyDescent="0.25">
      <c r="L73364" s="36"/>
      <c r="M73364" s="36"/>
      <c r="N73364" s="36"/>
    </row>
    <row r="73365" spans="12:14" x14ac:dyDescent="0.25">
      <c r="L73365" s="36"/>
      <c r="M73365" s="36"/>
      <c r="N73365" s="36"/>
    </row>
    <row r="73366" spans="12:14" x14ac:dyDescent="0.25">
      <c r="L73366" s="36"/>
      <c r="M73366" s="36"/>
      <c r="N73366" s="36"/>
    </row>
    <row r="73367" spans="12:14" x14ac:dyDescent="0.25">
      <c r="L73367" s="36"/>
      <c r="M73367" s="36"/>
      <c r="N73367" s="36"/>
    </row>
    <row r="73368" spans="12:14" x14ac:dyDescent="0.25">
      <c r="L73368" s="36"/>
      <c r="M73368" s="36"/>
      <c r="N73368" s="36"/>
    </row>
    <row r="73369" spans="12:14" x14ac:dyDescent="0.25">
      <c r="L73369" s="36"/>
      <c r="M73369" s="36"/>
      <c r="N73369" s="36"/>
    </row>
    <row r="73370" spans="12:14" x14ac:dyDescent="0.25">
      <c r="L73370" s="36"/>
      <c r="M73370" s="36"/>
      <c r="N73370" s="36"/>
    </row>
    <row r="73371" spans="12:14" x14ac:dyDescent="0.25">
      <c r="L73371" s="36"/>
      <c r="M73371" s="36"/>
      <c r="N73371" s="36"/>
    </row>
    <row r="73372" spans="12:14" x14ac:dyDescent="0.25">
      <c r="L73372" s="36"/>
      <c r="M73372" s="36"/>
      <c r="N73372" s="36"/>
    </row>
    <row r="73373" spans="12:14" x14ac:dyDescent="0.25">
      <c r="L73373" s="36"/>
      <c r="M73373" s="36"/>
      <c r="N73373" s="36"/>
    </row>
    <row r="73374" spans="12:14" x14ac:dyDescent="0.25">
      <c r="L73374" s="36"/>
      <c r="M73374" s="36"/>
      <c r="N73374" s="36"/>
    </row>
    <row r="73375" spans="12:14" x14ac:dyDescent="0.25">
      <c r="L73375" s="36"/>
      <c r="M73375" s="36"/>
      <c r="N73375" s="36"/>
    </row>
    <row r="73376" spans="12:14" x14ac:dyDescent="0.25">
      <c r="L73376" s="36"/>
      <c r="M73376" s="36"/>
      <c r="N73376" s="36"/>
    </row>
    <row r="73377" spans="12:14" x14ac:dyDescent="0.25">
      <c r="L73377" s="36"/>
      <c r="M73377" s="36"/>
      <c r="N73377" s="36"/>
    </row>
    <row r="73378" spans="12:14" x14ac:dyDescent="0.25">
      <c r="L73378" s="36"/>
      <c r="M73378" s="36"/>
      <c r="N73378" s="36"/>
    </row>
    <row r="73379" spans="12:14" x14ac:dyDescent="0.25">
      <c r="L73379" s="36"/>
      <c r="M73379" s="36"/>
      <c r="N73379" s="36"/>
    </row>
    <row r="73380" spans="12:14" x14ac:dyDescent="0.25">
      <c r="L73380" s="36"/>
      <c r="M73380" s="36"/>
      <c r="N73380" s="36"/>
    </row>
    <row r="73381" spans="12:14" x14ac:dyDescent="0.25">
      <c r="L73381" s="36"/>
      <c r="M73381" s="36"/>
      <c r="N73381" s="36"/>
    </row>
    <row r="73382" spans="12:14" x14ac:dyDescent="0.25">
      <c r="L73382" s="36"/>
      <c r="M73382" s="36"/>
      <c r="N73382" s="36"/>
    </row>
    <row r="73383" spans="12:14" x14ac:dyDescent="0.25">
      <c r="L73383" s="36"/>
      <c r="M73383" s="36"/>
      <c r="N73383" s="36"/>
    </row>
    <row r="73384" spans="12:14" x14ac:dyDescent="0.25">
      <c r="L73384" s="36"/>
      <c r="M73384" s="36"/>
      <c r="N73384" s="36"/>
    </row>
    <row r="73385" spans="12:14" x14ac:dyDescent="0.25">
      <c r="L73385" s="36"/>
      <c r="M73385" s="36"/>
      <c r="N73385" s="36"/>
    </row>
    <row r="73386" spans="12:14" x14ac:dyDescent="0.25">
      <c r="L73386" s="36"/>
      <c r="M73386" s="36"/>
      <c r="N73386" s="36"/>
    </row>
    <row r="73387" spans="12:14" x14ac:dyDescent="0.25">
      <c r="L73387" s="36"/>
      <c r="M73387" s="36"/>
      <c r="N73387" s="36"/>
    </row>
    <row r="73388" spans="12:14" x14ac:dyDescent="0.25">
      <c r="L73388" s="36"/>
      <c r="M73388" s="36"/>
      <c r="N73388" s="36"/>
    </row>
    <row r="73389" spans="12:14" x14ac:dyDescent="0.25">
      <c r="L73389" s="36"/>
      <c r="M73389" s="36"/>
      <c r="N73389" s="36"/>
    </row>
    <row r="73390" spans="12:14" x14ac:dyDescent="0.25">
      <c r="L73390" s="36"/>
      <c r="M73390" s="36"/>
      <c r="N73390" s="36"/>
    </row>
    <row r="73391" spans="12:14" x14ac:dyDescent="0.25">
      <c r="L73391" s="36"/>
      <c r="M73391" s="36"/>
      <c r="N73391" s="36"/>
    </row>
    <row r="73392" spans="12:14" x14ac:dyDescent="0.25">
      <c r="L73392" s="36"/>
      <c r="M73392" s="36"/>
      <c r="N73392" s="36"/>
    </row>
    <row r="73393" spans="12:14" x14ac:dyDescent="0.25">
      <c r="L73393" s="36"/>
      <c r="M73393" s="36"/>
      <c r="N73393" s="36"/>
    </row>
    <row r="73394" spans="12:14" x14ac:dyDescent="0.25">
      <c r="L73394" s="36"/>
      <c r="M73394" s="36"/>
      <c r="N73394" s="36"/>
    </row>
    <row r="73395" spans="12:14" x14ac:dyDescent="0.25">
      <c r="L73395" s="36"/>
      <c r="M73395" s="36"/>
      <c r="N73395" s="36"/>
    </row>
    <row r="73396" spans="12:14" x14ac:dyDescent="0.25">
      <c r="L73396" s="36"/>
      <c r="M73396" s="36"/>
      <c r="N73396" s="36"/>
    </row>
    <row r="73397" spans="12:14" x14ac:dyDescent="0.25">
      <c r="L73397" s="36"/>
      <c r="M73397" s="36"/>
      <c r="N73397" s="36"/>
    </row>
    <row r="73398" spans="12:14" x14ac:dyDescent="0.25">
      <c r="L73398" s="36"/>
      <c r="M73398" s="36"/>
      <c r="N73398" s="36"/>
    </row>
    <row r="73399" spans="12:14" x14ac:dyDescent="0.25">
      <c r="L73399" s="36"/>
      <c r="M73399" s="36"/>
      <c r="N73399" s="36"/>
    </row>
    <row r="73400" spans="12:14" x14ac:dyDescent="0.25">
      <c r="L73400" s="36"/>
      <c r="M73400" s="36"/>
      <c r="N73400" s="36"/>
    </row>
    <row r="73401" spans="12:14" x14ac:dyDescent="0.25">
      <c r="L73401" s="36"/>
      <c r="M73401" s="36"/>
      <c r="N73401" s="36"/>
    </row>
    <row r="73402" spans="12:14" x14ac:dyDescent="0.25">
      <c r="L73402" s="36"/>
      <c r="M73402" s="36"/>
      <c r="N73402" s="36"/>
    </row>
    <row r="73403" spans="12:14" x14ac:dyDescent="0.25">
      <c r="L73403" s="36"/>
      <c r="M73403" s="36"/>
      <c r="N73403" s="36"/>
    </row>
    <row r="73404" spans="12:14" x14ac:dyDescent="0.25">
      <c r="L73404" s="36"/>
      <c r="M73404" s="36"/>
      <c r="N73404" s="36"/>
    </row>
    <row r="73405" spans="12:14" x14ac:dyDescent="0.25">
      <c r="L73405" s="36"/>
      <c r="M73405" s="36"/>
      <c r="N73405" s="36"/>
    </row>
    <row r="73406" spans="12:14" x14ac:dyDescent="0.25">
      <c r="L73406" s="36"/>
      <c r="M73406" s="36"/>
      <c r="N73406" s="36"/>
    </row>
    <row r="73407" spans="12:14" x14ac:dyDescent="0.25">
      <c r="L73407" s="36"/>
      <c r="M73407" s="36"/>
      <c r="N73407" s="36"/>
    </row>
    <row r="73408" spans="12:14" x14ac:dyDescent="0.25">
      <c r="L73408" s="36"/>
      <c r="M73408" s="36"/>
      <c r="N73408" s="36"/>
    </row>
    <row r="73409" spans="12:14" x14ac:dyDescent="0.25">
      <c r="L73409" s="36"/>
      <c r="M73409" s="36"/>
      <c r="N73409" s="36"/>
    </row>
    <row r="73410" spans="12:14" x14ac:dyDescent="0.25">
      <c r="L73410" s="36"/>
      <c r="M73410" s="36"/>
      <c r="N73410" s="36"/>
    </row>
    <row r="73411" spans="12:14" x14ac:dyDescent="0.25">
      <c r="L73411" s="36"/>
      <c r="M73411" s="36"/>
      <c r="N73411" s="36"/>
    </row>
    <row r="73412" spans="12:14" x14ac:dyDescent="0.25">
      <c r="L73412" s="36"/>
      <c r="M73412" s="36"/>
      <c r="N73412" s="36"/>
    </row>
    <row r="73413" spans="12:14" x14ac:dyDescent="0.25">
      <c r="L73413" s="36"/>
      <c r="M73413" s="36"/>
      <c r="N73413" s="36"/>
    </row>
    <row r="73414" spans="12:14" x14ac:dyDescent="0.25">
      <c r="L73414" s="36"/>
      <c r="M73414" s="36"/>
      <c r="N73414" s="36"/>
    </row>
    <row r="73415" spans="12:14" x14ac:dyDescent="0.25">
      <c r="L73415" s="36"/>
      <c r="M73415" s="36"/>
      <c r="N73415" s="36"/>
    </row>
    <row r="73416" spans="12:14" x14ac:dyDescent="0.25">
      <c r="L73416" s="36"/>
      <c r="M73416" s="36"/>
      <c r="N73416" s="36"/>
    </row>
    <row r="73417" spans="12:14" x14ac:dyDescent="0.25">
      <c r="L73417" s="36"/>
      <c r="M73417" s="36"/>
      <c r="N73417" s="36"/>
    </row>
    <row r="73418" spans="12:14" x14ac:dyDescent="0.25">
      <c r="L73418" s="36"/>
      <c r="M73418" s="36"/>
      <c r="N73418" s="36"/>
    </row>
    <row r="73419" spans="12:14" x14ac:dyDescent="0.25">
      <c r="L73419" s="36"/>
      <c r="M73419" s="36"/>
      <c r="N73419" s="36"/>
    </row>
    <row r="73420" spans="12:14" x14ac:dyDescent="0.25">
      <c r="L73420" s="36"/>
      <c r="M73420" s="36"/>
      <c r="N73420" s="36"/>
    </row>
    <row r="73421" spans="12:14" x14ac:dyDescent="0.25">
      <c r="L73421" s="36"/>
      <c r="M73421" s="36"/>
      <c r="N73421" s="36"/>
    </row>
    <row r="73422" spans="12:14" x14ac:dyDescent="0.25">
      <c r="L73422" s="36"/>
      <c r="M73422" s="36"/>
      <c r="N73422" s="36"/>
    </row>
    <row r="73423" spans="12:14" x14ac:dyDescent="0.25">
      <c r="L73423" s="36"/>
      <c r="M73423" s="36"/>
      <c r="N73423" s="36"/>
    </row>
    <row r="73424" spans="12:14" x14ac:dyDescent="0.25">
      <c r="L73424" s="36"/>
      <c r="M73424" s="36"/>
      <c r="N73424" s="36"/>
    </row>
    <row r="73425" spans="12:14" x14ac:dyDescent="0.25">
      <c r="L73425" s="36"/>
      <c r="M73425" s="36"/>
      <c r="N73425" s="36"/>
    </row>
    <row r="73426" spans="12:14" x14ac:dyDescent="0.25">
      <c r="L73426" s="36"/>
      <c r="M73426" s="36"/>
      <c r="N73426" s="36"/>
    </row>
    <row r="73427" spans="12:14" x14ac:dyDescent="0.25">
      <c r="L73427" s="36"/>
      <c r="M73427" s="36"/>
      <c r="N73427" s="36"/>
    </row>
    <row r="73428" spans="12:14" x14ac:dyDescent="0.25">
      <c r="L73428" s="36"/>
      <c r="M73428" s="36"/>
      <c r="N73428" s="36"/>
    </row>
    <row r="73429" spans="12:14" x14ac:dyDescent="0.25">
      <c r="L73429" s="36"/>
      <c r="M73429" s="36"/>
      <c r="N73429" s="36"/>
    </row>
    <row r="73430" spans="12:14" x14ac:dyDescent="0.25">
      <c r="L73430" s="36"/>
      <c r="M73430" s="36"/>
      <c r="N73430" s="36"/>
    </row>
    <row r="73431" spans="12:14" x14ac:dyDescent="0.25">
      <c r="L73431" s="36"/>
      <c r="M73431" s="36"/>
      <c r="N73431" s="36"/>
    </row>
    <row r="73432" spans="12:14" x14ac:dyDescent="0.25">
      <c r="L73432" s="36"/>
      <c r="M73432" s="36"/>
      <c r="N73432" s="36"/>
    </row>
    <row r="73433" spans="12:14" x14ac:dyDescent="0.25">
      <c r="L73433" s="36"/>
      <c r="M73433" s="36"/>
      <c r="N73433" s="36"/>
    </row>
    <row r="73434" spans="12:14" x14ac:dyDescent="0.25">
      <c r="L73434" s="36"/>
      <c r="M73434" s="36"/>
      <c r="N73434" s="36"/>
    </row>
    <row r="73435" spans="12:14" x14ac:dyDescent="0.25">
      <c r="L73435" s="36"/>
      <c r="M73435" s="36"/>
      <c r="N73435" s="36"/>
    </row>
    <row r="73436" spans="12:14" x14ac:dyDescent="0.25">
      <c r="L73436" s="36"/>
      <c r="M73436" s="36"/>
      <c r="N73436" s="36"/>
    </row>
    <row r="73437" spans="12:14" x14ac:dyDescent="0.25">
      <c r="L73437" s="36"/>
      <c r="M73437" s="36"/>
      <c r="N73437" s="36"/>
    </row>
    <row r="73438" spans="12:14" x14ac:dyDescent="0.25">
      <c r="L73438" s="36"/>
      <c r="M73438" s="36"/>
      <c r="N73438" s="36"/>
    </row>
    <row r="73439" spans="12:14" x14ac:dyDescent="0.25">
      <c r="L73439" s="36"/>
      <c r="M73439" s="36"/>
      <c r="N73439" s="36"/>
    </row>
    <row r="73440" spans="12:14" x14ac:dyDescent="0.25">
      <c r="L73440" s="36"/>
      <c r="M73440" s="36"/>
      <c r="N73440" s="36"/>
    </row>
    <row r="73441" spans="12:14" x14ac:dyDescent="0.25">
      <c r="L73441" s="36"/>
      <c r="M73441" s="36"/>
      <c r="N73441" s="36"/>
    </row>
    <row r="73442" spans="12:14" x14ac:dyDescent="0.25">
      <c r="L73442" s="36"/>
      <c r="M73442" s="36"/>
      <c r="N73442" s="36"/>
    </row>
    <row r="73443" spans="12:14" x14ac:dyDescent="0.25">
      <c r="L73443" s="36"/>
      <c r="M73443" s="36"/>
      <c r="N73443" s="36"/>
    </row>
    <row r="73444" spans="12:14" x14ac:dyDescent="0.25">
      <c r="L73444" s="36"/>
      <c r="M73444" s="36"/>
      <c r="N73444" s="36"/>
    </row>
    <row r="73445" spans="12:14" x14ac:dyDescent="0.25">
      <c r="L73445" s="36"/>
      <c r="M73445" s="36"/>
      <c r="N73445" s="36"/>
    </row>
    <row r="73446" spans="12:14" x14ac:dyDescent="0.25">
      <c r="L73446" s="36"/>
      <c r="M73446" s="36"/>
      <c r="N73446" s="36"/>
    </row>
    <row r="73447" spans="12:14" x14ac:dyDescent="0.25">
      <c r="L73447" s="36"/>
      <c r="M73447" s="36"/>
      <c r="N73447" s="36"/>
    </row>
    <row r="73448" spans="12:14" x14ac:dyDescent="0.25">
      <c r="L73448" s="36"/>
      <c r="M73448" s="36"/>
      <c r="N73448" s="36"/>
    </row>
    <row r="73449" spans="12:14" x14ac:dyDescent="0.25">
      <c r="L73449" s="36"/>
      <c r="M73449" s="36"/>
      <c r="N73449" s="36"/>
    </row>
    <row r="73450" spans="12:14" x14ac:dyDescent="0.25">
      <c r="L73450" s="36"/>
      <c r="M73450" s="36"/>
      <c r="N73450" s="36"/>
    </row>
    <row r="73451" spans="12:14" x14ac:dyDescent="0.25">
      <c r="L73451" s="36"/>
      <c r="M73451" s="36"/>
      <c r="N73451" s="36"/>
    </row>
    <row r="73452" spans="12:14" x14ac:dyDescent="0.25">
      <c r="L73452" s="36"/>
      <c r="M73452" s="36"/>
      <c r="N73452" s="36"/>
    </row>
    <row r="73453" spans="12:14" x14ac:dyDescent="0.25">
      <c r="L73453" s="36"/>
      <c r="M73453" s="36"/>
      <c r="N73453" s="36"/>
    </row>
    <row r="73454" spans="12:14" x14ac:dyDescent="0.25">
      <c r="L73454" s="36"/>
      <c r="M73454" s="36"/>
      <c r="N73454" s="36"/>
    </row>
    <row r="73455" spans="12:14" x14ac:dyDescent="0.25">
      <c r="L73455" s="36"/>
      <c r="M73455" s="36"/>
      <c r="N73455" s="36"/>
    </row>
    <row r="73456" spans="12:14" x14ac:dyDescent="0.25">
      <c r="L73456" s="36"/>
      <c r="M73456" s="36"/>
      <c r="N73456" s="36"/>
    </row>
    <row r="73457" spans="12:14" x14ac:dyDescent="0.25">
      <c r="L73457" s="36"/>
      <c r="M73457" s="36"/>
      <c r="N73457" s="36"/>
    </row>
    <row r="73458" spans="12:14" x14ac:dyDescent="0.25">
      <c r="L73458" s="36"/>
      <c r="M73458" s="36"/>
      <c r="N73458" s="36"/>
    </row>
    <row r="73459" spans="12:14" x14ac:dyDescent="0.25">
      <c r="L73459" s="36"/>
      <c r="M73459" s="36"/>
      <c r="N73459" s="36"/>
    </row>
    <row r="73460" spans="12:14" x14ac:dyDescent="0.25">
      <c r="L73460" s="36"/>
      <c r="M73460" s="36"/>
      <c r="N73460" s="36"/>
    </row>
    <row r="73461" spans="12:14" x14ac:dyDescent="0.25">
      <c r="L73461" s="36"/>
      <c r="M73461" s="36"/>
      <c r="N73461" s="36"/>
    </row>
    <row r="73462" spans="12:14" x14ac:dyDescent="0.25">
      <c r="L73462" s="36"/>
      <c r="M73462" s="36"/>
      <c r="N73462" s="36"/>
    </row>
    <row r="73463" spans="12:14" x14ac:dyDescent="0.25">
      <c r="L73463" s="36"/>
      <c r="M73463" s="36"/>
      <c r="N73463" s="36"/>
    </row>
    <row r="73464" spans="12:14" x14ac:dyDescent="0.25">
      <c r="L73464" s="36"/>
      <c r="M73464" s="36"/>
      <c r="N73464" s="36"/>
    </row>
    <row r="73465" spans="12:14" x14ac:dyDescent="0.25">
      <c r="L73465" s="36"/>
      <c r="M73465" s="36"/>
      <c r="N73465" s="36"/>
    </row>
    <row r="73466" spans="12:14" x14ac:dyDescent="0.25">
      <c r="L73466" s="36"/>
      <c r="M73466" s="36"/>
      <c r="N73466" s="36"/>
    </row>
    <row r="73467" spans="12:14" x14ac:dyDescent="0.25">
      <c r="L73467" s="36"/>
      <c r="M73467" s="36"/>
      <c r="N73467" s="36"/>
    </row>
    <row r="73468" spans="12:14" x14ac:dyDescent="0.25">
      <c r="L73468" s="36"/>
      <c r="M73468" s="36"/>
      <c r="N73468" s="36"/>
    </row>
    <row r="73469" spans="12:14" x14ac:dyDescent="0.25">
      <c r="L73469" s="36"/>
      <c r="M73469" s="36"/>
      <c r="N73469" s="36"/>
    </row>
    <row r="73470" spans="12:14" x14ac:dyDescent="0.25">
      <c r="L73470" s="36"/>
      <c r="M73470" s="36"/>
      <c r="N73470" s="36"/>
    </row>
    <row r="73471" spans="12:14" x14ac:dyDescent="0.25">
      <c r="L73471" s="36"/>
      <c r="M73471" s="36"/>
      <c r="N73471" s="36"/>
    </row>
    <row r="73472" spans="12:14" x14ac:dyDescent="0.25">
      <c r="L73472" s="36"/>
      <c r="M73472" s="36"/>
      <c r="N73472" s="36"/>
    </row>
    <row r="73473" spans="12:14" x14ac:dyDescent="0.25">
      <c r="L73473" s="36"/>
      <c r="M73473" s="36"/>
      <c r="N73473" s="36"/>
    </row>
    <row r="73474" spans="12:14" x14ac:dyDescent="0.25">
      <c r="L73474" s="36"/>
      <c r="M73474" s="36"/>
      <c r="N73474" s="36"/>
    </row>
    <row r="73475" spans="12:14" x14ac:dyDescent="0.25">
      <c r="L73475" s="36"/>
      <c r="M73475" s="36"/>
      <c r="N73475" s="36"/>
    </row>
    <row r="73476" spans="12:14" x14ac:dyDescent="0.25">
      <c r="L73476" s="36"/>
      <c r="M73476" s="36"/>
      <c r="N73476" s="36"/>
    </row>
    <row r="73477" spans="12:14" x14ac:dyDescent="0.25">
      <c r="L73477" s="36"/>
      <c r="M73477" s="36"/>
      <c r="N73477" s="36"/>
    </row>
    <row r="73478" spans="12:14" x14ac:dyDescent="0.25">
      <c r="L73478" s="36"/>
      <c r="M73478" s="36"/>
      <c r="N73478" s="36"/>
    </row>
    <row r="73479" spans="12:14" x14ac:dyDescent="0.25">
      <c r="L73479" s="36"/>
      <c r="M73479" s="36"/>
      <c r="N73479" s="36"/>
    </row>
    <row r="73480" spans="12:14" x14ac:dyDescent="0.25">
      <c r="L73480" s="36"/>
      <c r="M73480" s="36"/>
      <c r="N73480" s="36"/>
    </row>
    <row r="73481" spans="12:14" x14ac:dyDescent="0.25">
      <c r="L73481" s="36"/>
      <c r="M73481" s="36"/>
      <c r="N73481" s="36"/>
    </row>
    <row r="73482" spans="12:14" x14ac:dyDescent="0.25">
      <c r="L73482" s="36"/>
      <c r="M73482" s="36"/>
      <c r="N73482" s="36"/>
    </row>
    <row r="73483" spans="12:14" x14ac:dyDescent="0.25">
      <c r="L73483" s="36"/>
      <c r="M73483" s="36"/>
      <c r="N73483" s="36"/>
    </row>
    <row r="73484" spans="12:14" x14ac:dyDescent="0.25">
      <c r="L73484" s="36"/>
      <c r="M73484" s="36"/>
      <c r="N73484" s="36"/>
    </row>
    <row r="73485" spans="12:14" x14ac:dyDescent="0.25">
      <c r="L73485" s="36"/>
      <c r="M73485" s="36"/>
      <c r="N73485" s="36"/>
    </row>
    <row r="73486" spans="12:14" x14ac:dyDescent="0.25">
      <c r="L73486" s="36"/>
      <c r="M73486" s="36"/>
      <c r="N73486" s="36"/>
    </row>
    <row r="73487" spans="12:14" x14ac:dyDescent="0.25">
      <c r="L73487" s="36"/>
      <c r="M73487" s="36"/>
      <c r="N73487" s="36"/>
    </row>
    <row r="73488" spans="12:14" x14ac:dyDescent="0.25">
      <c r="L73488" s="36"/>
      <c r="M73488" s="36"/>
      <c r="N73488" s="36"/>
    </row>
    <row r="73489" spans="12:14" x14ac:dyDescent="0.25">
      <c r="L73489" s="36"/>
      <c r="M73489" s="36"/>
      <c r="N73489" s="36"/>
    </row>
    <row r="73490" spans="12:14" x14ac:dyDescent="0.25">
      <c r="L73490" s="36"/>
      <c r="M73490" s="36"/>
      <c r="N73490" s="36"/>
    </row>
    <row r="73491" spans="12:14" x14ac:dyDescent="0.25">
      <c r="L73491" s="36"/>
      <c r="M73491" s="36"/>
      <c r="N73491" s="36"/>
    </row>
    <row r="73492" spans="12:14" x14ac:dyDescent="0.25">
      <c r="L73492" s="36"/>
      <c r="M73492" s="36"/>
      <c r="N73492" s="36"/>
    </row>
    <row r="73493" spans="12:14" x14ac:dyDescent="0.25">
      <c r="L73493" s="36"/>
      <c r="M73493" s="36"/>
      <c r="N73493" s="36"/>
    </row>
    <row r="73494" spans="12:14" x14ac:dyDescent="0.25">
      <c r="L73494" s="36"/>
      <c r="M73494" s="36"/>
      <c r="N73494" s="36"/>
    </row>
    <row r="73495" spans="12:14" x14ac:dyDescent="0.25">
      <c r="L73495" s="36"/>
      <c r="M73495" s="36"/>
      <c r="N73495" s="36"/>
    </row>
    <row r="73496" spans="12:14" x14ac:dyDescent="0.25">
      <c r="L73496" s="36"/>
      <c r="M73496" s="36"/>
      <c r="N73496" s="36"/>
    </row>
    <row r="73497" spans="12:14" x14ac:dyDescent="0.25">
      <c r="L73497" s="36"/>
      <c r="M73497" s="36"/>
      <c r="N73497" s="36"/>
    </row>
    <row r="73498" spans="12:14" x14ac:dyDescent="0.25">
      <c r="L73498" s="36"/>
      <c r="M73498" s="36"/>
      <c r="N73498" s="36"/>
    </row>
    <row r="73499" spans="12:14" x14ac:dyDescent="0.25">
      <c r="L73499" s="36"/>
      <c r="M73499" s="36"/>
      <c r="N73499" s="36"/>
    </row>
    <row r="73500" spans="12:14" x14ac:dyDescent="0.25">
      <c r="L73500" s="36"/>
      <c r="M73500" s="36"/>
      <c r="N73500" s="36"/>
    </row>
    <row r="73501" spans="12:14" x14ac:dyDescent="0.25">
      <c r="L73501" s="36"/>
      <c r="M73501" s="36"/>
      <c r="N73501" s="36"/>
    </row>
    <row r="73502" spans="12:14" x14ac:dyDescent="0.25">
      <c r="L73502" s="36"/>
      <c r="M73502" s="36"/>
      <c r="N73502" s="36"/>
    </row>
    <row r="73503" spans="12:14" x14ac:dyDescent="0.25">
      <c r="L73503" s="36"/>
      <c r="M73503" s="36"/>
      <c r="N73503" s="36"/>
    </row>
    <row r="73504" spans="12:14" x14ac:dyDescent="0.25">
      <c r="L73504" s="36"/>
      <c r="M73504" s="36"/>
      <c r="N73504" s="36"/>
    </row>
    <row r="73505" spans="12:14" x14ac:dyDescent="0.25">
      <c r="L73505" s="36"/>
      <c r="M73505" s="36"/>
      <c r="N73505" s="36"/>
    </row>
    <row r="73506" spans="12:14" x14ac:dyDescent="0.25">
      <c r="L73506" s="36"/>
      <c r="M73506" s="36"/>
      <c r="N73506" s="36"/>
    </row>
    <row r="73507" spans="12:14" x14ac:dyDescent="0.25">
      <c r="L73507" s="36"/>
      <c r="M73507" s="36"/>
      <c r="N73507" s="36"/>
    </row>
    <row r="73508" spans="12:14" x14ac:dyDescent="0.25">
      <c r="L73508" s="36"/>
      <c r="M73508" s="36"/>
      <c r="N73508" s="36"/>
    </row>
    <row r="73509" spans="12:14" x14ac:dyDescent="0.25">
      <c r="L73509" s="36"/>
      <c r="M73509" s="36"/>
      <c r="N73509" s="36"/>
    </row>
    <row r="73510" spans="12:14" x14ac:dyDescent="0.25">
      <c r="L73510" s="36"/>
      <c r="M73510" s="36"/>
      <c r="N73510" s="36"/>
    </row>
    <row r="73511" spans="12:14" x14ac:dyDescent="0.25">
      <c r="L73511" s="36"/>
      <c r="M73511" s="36"/>
      <c r="N73511" s="36"/>
    </row>
    <row r="73512" spans="12:14" x14ac:dyDescent="0.25">
      <c r="L73512" s="36"/>
      <c r="M73512" s="36"/>
      <c r="N73512" s="36"/>
    </row>
    <row r="73513" spans="12:14" x14ac:dyDescent="0.25">
      <c r="L73513" s="36"/>
      <c r="M73513" s="36"/>
      <c r="N73513" s="36"/>
    </row>
    <row r="73514" spans="12:14" x14ac:dyDescent="0.25">
      <c r="L73514" s="36"/>
      <c r="M73514" s="36"/>
      <c r="N73514" s="36"/>
    </row>
    <row r="73515" spans="12:14" x14ac:dyDescent="0.25">
      <c r="L73515" s="36"/>
      <c r="M73515" s="36"/>
      <c r="N73515" s="36"/>
    </row>
    <row r="73516" spans="12:14" x14ac:dyDescent="0.25">
      <c r="L73516" s="36"/>
      <c r="M73516" s="36"/>
      <c r="N73516" s="36"/>
    </row>
    <row r="73517" spans="12:14" x14ac:dyDescent="0.25">
      <c r="L73517" s="36"/>
      <c r="M73517" s="36"/>
      <c r="N73517" s="36"/>
    </row>
    <row r="73518" spans="12:14" x14ac:dyDescent="0.25">
      <c r="L73518" s="36"/>
      <c r="M73518" s="36"/>
      <c r="N73518" s="36"/>
    </row>
    <row r="73519" spans="12:14" x14ac:dyDescent="0.25">
      <c r="L73519" s="36"/>
      <c r="M73519" s="36"/>
      <c r="N73519" s="36"/>
    </row>
    <row r="73520" spans="12:14" x14ac:dyDescent="0.25">
      <c r="L73520" s="36"/>
      <c r="M73520" s="36"/>
      <c r="N73520" s="36"/>
    </row>
    <row r="73521" spans="12:14" x14ac:dyDescent="0.25">
      <c r="L73521" s="36"/>
      <c r="M73521" s="36"/>
      <c r="N73521" s="36"/>
    </row>
    <row r="73522" spans="12:14" x14ac:dyDescent="0.25">
      <c r="L73522" s="36"/>
      <c r="M73522" s="36"/>
      <c r="N73522" s="36"/>
    </row>
    <row r="73523" spans="12:14" x14ac:dyDescent="0.25">
      <c r="L73523" s="36"/>
      <c r="M73523" s="36"/>
      <c r="N73523" s="36"/>
    </row>
    <row r="73524" spans="12:14" x14ac:dyDescent="0.25">
      <c r="L73524" s="36"/>
      <c r="M73524" s="36"/>
      <c r="N73524" s="36"/>
    </row>
    <row r="73525" spans="12:14" x14ac:dyDescent="0.25">
      <c r="L73525" s="36"/>
      <c r="M73525" s="36"/>
      <c r="N73525" s="36"/>
    </row>
    <row r="73526" spans="12:14" x14ac:dyDescent="0.25">
      <c r="L73526" s="36"/>
      <c r="M73526" s="36"/>
      <c r="N73526" s="36"/>
    </row>
    <row r="73527" spans="12:14" x14ac:dyDescent="0.25">
      <c r="L73527" s="36"/>
      <c r="M73527" s="36"/>
      <c r="N73527" s="36"/>
    </row>
    <row r="73528" spans="12:14" x14ac:dyDescent="0.25">
      <c r="L73528" s="36"/>
      <c r="M73528" s="36"/>
      <c r="N73528" s="36"/>
    </row>
    <row r="73529" spans="12:14" x14ac:dyDescent="0.25">
      <c r="L73529" s="36"/>
      <c r="M73529" s="36"/>
      <c r="N73529" s="36"/>
    </row>
    <row r="73530" spans="12:14" x14ac:dyDescent="0.25">
      <c r="L73530" s="36"/>
      <c r="M73530" s="36"/>
      <c r="N73530" s="36"/>
    </row>
    <row r="73531" spans="12:14" x14ac:dyDescent="0.25">
      <c r="L73531" s="36"/>
      <c r="M73531" s="36"/>
      <c r="N73531" s="36"/>
    </row>
    <row r="73532" spans="12:14" x14ac:dyDescent="0.25">
      <c r="L73532" s="36"/>
      <c r="M73532" s="36"/>
      <c r="N73532" s="36"/>
    </row>
    <row r="73533" spans="12:14" x14ac:dyDescent="0.25">
      <c r="L73533" s="36"/>
      <c r="M73533" s="36"/>
      <c r="N73533" s="36"/>
    </row>
    <row r="73534" spans="12:14" x14ac:dyDescent="0.25">
      <c r="L73534" s="36"/>
      <c r="M73534" s="36"/>
      <c r="N73534" s="36"/>
    </row>
    <row r="73535" spans="12:14" x14ac:dyDescent="0.25">
      <c r="L73535" s="36"/>
      <c r="M73535" s="36"/>
      <c r="N73535" s="36"/>
    </row>
    <row r="73536" spans="12:14" x14ac:dyDescent="0.25">
      <c r="L73536" s="36"/>
      <c r="M73536" s="36"/>
      <c r="N73536" s="36"/>
    </row>
    <row r="73537" spans="12:14" x14ac:dyDescent="0.25">
      <c r="L73537" s="36"/>
      <c r="M73537" s="36"/>
      <c r="N73537" s="36"/>
    </row>
    <row r="73538" spans="12:14" x14ac:dyDescent="0.25">
      <c r="L73538" s="36"/>
      <c r="M73538" s="36"/>
      <c r="N73538" s="36"/>
    </row>
    <row r="73539" spans="12:14" x14ac:dyDescent="0.25">
      <c r="L73539" s="36"/>
      <c r="M73539" s="36"/>
      <c r="N73539" s="36"/>
    </row>
    <row r="73540" spans="12:14" x14ac:dyDescent="0.25">
      <c r="L73540" s="36"/>
      <c r="M73540" s="36"/>
      <c r="N73540" s="36"/>
    </row>
    <row r="73541" spans="12:14" x14ac:dyDescent="0.25">
      <c r="L73541" s="36"/>
      <c r="M73541" s="36"/>
      <c r="N73541" s="36"/>
    </row>
    <row r="73542" spans="12:14" x14ac:dyDescent="0.25">
      <c r="L73542" s="36"/>
      <c r="M73542" s="36"/>
      <c r="N73542" s="36"/>
    </row>
    <row r="73543" spans="12:14" x14ac:dyDescent="0.25">
      <c r="L73543" s="36"/>
      <c r="M73543" s="36"/>
      <c r="N73543" s="36"/>
    </row>
    <row r="73544" spans="12:14" x14ac:dyDescent="0.25">
      <c r="L73544" s="36"/>
      <c r="M73544" s="36"/>
      <c r="N73544" s="36"/>
    </row>
    <row r="73545" spans="12:14" x14ac:dyDescent="0.25">
      <c r="L73545" s="36"/>
      <c r="M73545" s="36"/>
      <c r="N73545" s="36"/>
    </row>
    <row r="73546" spans="12:14" x14ac:dyDescent="0.25">
      <c r="L73546" s="36"/>
      <c r="M73546" s="36"/>
      <c r="N73546" s="36"/>
    </row>
    <row r="73547" spans="12:14" x14ac:dyDescent="0.25">
      <c r="L73547" s="36"/>
      <c r="M73547" s="36"/>
      <c r="N73547" s="36"/>
    </row>
    <row r="73548" spans="12:14" x14ac:dyDescent="0.25">
      <c r="L73548" s="36"/>
      <c r="M73548" s="36"/>
      <c r="N73548" s="36"/>
    </row>
    <row r="73549" spans="12:14" x14ac:dyDescent="0.25">
      <c r="L73549" s="36"/>
      <c r="M73549" s="36"/>
      <c r="N73549" s="36"/>
    </row>
    <row r="73550" spans="12:14" x14ac:dyDescent="0.25">
      <c r="L73550" s="36"/>
      <c r="M73550" s="36"/>
      <c r="N73550" s="36"/>
    </row>
    <row r="73551" spans="12:14" x14ac:dyDescent="0.25">
      <c r="L73551" s="36"/>
      <c r="M73551" s="36"/>
      <c r="N73551" s="36"/>
    </row>
    <row r="73552" spans="12:14" x14ac:dyDescent="0.25">
      <c r="L73552" s="36"/>
      <c r="M73552" s="36"/>
      <c r="N73552" s="36"/>
    </row>
    <row r="73553" spans="12:14" x14ac:dyDescent="0.25">
      <c r="L73553" s="36"/>
      <c r="M73553" s="36"/>
      <c r="N73553" s="36"/>
    </row>
    <row r="73554" spans="12:14" x14ac:dyDescent="0.25">
      <c r="L73554" s="36"/>
      <c r="M73554" s="36"/>
      <c r="N73554" s="36"/>
    </row>
    <row r="73555" spans="12:14" x14ac:dyDescent="0.25">
      <c r="L73555" s="36"/>
      <c r="M73555" s="36"/>
      <c r="N73555" s="36"/>
    </row>
    <row r="73556" spans="12:14" x14ac:dyDescent="0.25">
      <c r="L73556" s="36"/>
      <c r="M73556" s="36"/>
      <c r="N73556" s="36"/>
    </row>
    <row r="73557" spans="12:14" x14ac:dyDescent="0.25">
      <c r="L73557" s="36"/>
      <c r="M73557" s="36"/>
      <c r="N73557" s="36"/>
    </row>
    <row r="73558" spans="12:14" x14ac:dyDescent="0.25">
      <c r="L73558" s="36"/>
      <c r="M73558" s="36"/>
      <c r="N73558" s="36"/>
    </row>
    <row r="73559" spans="12:14" x14ac:dyDescent="0.25">
      <c r="L73559" s="36"/>
      <c r="M73559" s="36"/>
      <c r="N73559" s="36"/>
    </row>
    <row r="73560" spans="12:14" x14ac:dyDescent="0.25">
      <c r="L73560" s="36"/>
      <c r="M73560" s="36"/>
      <c r="N73560" s="36"/>
    </row>
    <row r="73561" spans="12:14" x14ac:dyDescent="0.25">
      <c r="L73561" s="36"/>
      <c r="M73561" s="36"/>
      <c r="N73561" s="36"/>
    </row>
    <row r="73562" spans="12:14" x14ac:dyDescent="0.25">
      <c r="L73562" s="36"/>
      <c r="M73562" s="36"/>
      <c r="N73562" s="36"/>
    </row>
    <row r="73563" spans="12:14" x14ac:dyDescent="0.25">
      <c r="L73563" s="36"/>
      <c r="M73563" s="36"/>
      <c r="N73563" s="36"/>
    </row>
    <row r="73564" spans="12:14" x14ac:dyDescent="0.25">
      <c r="L73564" s="36"/>
      <c r="M73564" s="36"/>
      <c r="N73564" s="36"/>
    </row>
    <row r="73565" spans="12:14" x14ac:dyDescent="0.25">
      <c r="L73565" s="36"/>
      <c r="M73565" s="36"/>
      <c r="N73565" s="36"/>
    </row>
    <row r="73566" spans="12:14" x14ac:dyDescent="0.25">
      <c r="L73566" s="36"/>
      <c r="M73566" s="36"/>
      <c r="N73566" s="36"/>
    </row>
    <row r="73567" spans="12:14" x14ac:dyDescent="0.25">
      <c r="L73567" s="36"/>
      <c r="M73567" s="36"/>
      <c r="N73567" s="36"/>
    </row>
    <row r="73568" spans="12:14" x14ac:dyDescent="0.25">
      <c r="L73568" s="36"/>
      <c r="M73568" s="36"/>
      <c r="N73568" s="36"/>
    </row>
    <row r="73569" spans="12:14" x14ac:dyDescent="0.25">
      <c r="L73569" s="36"/>
      <c r="M73569" s="36"/>
      <c r="N73569" s="36"/>
    </row>
    <row r="73570" spans="12:14" x14ac:dyDescent="0.25">
      <c r="L73570" s="36"/>
      <c r="M73570" s="36"/>
      <c r="N73570" s="36"/>
    </row>
    <row r="73571" spans="12:14" x14ac:dyDescent="0.25">
      <c r="L73571" s="36"/>
      <c r="M73571" s="36"/>
      <c r="N73571" s="36"/>
    </row>
    <row r="73572" spans="12:14" x14ac:dyDescent="0.25">
      <c r="L73572" s="36"/>
      <c r="M73572" s="36"/>
      <c r="N73572" s="36"/>
    </row>
    <row r="73573" spans="12:14" x14ac:dyDescent="0.25">
      <c r="L73573" s="36"/>
      <c r="M73573" s="36"/>
      <c r="N73573" s="36"/>
    </row>
    <row r="73574" spans="12:14" x14ac:dyDescent="0.25">
      <c r="L73574" s="36"/>
      <c r="M73574" s="36"/>
      <c r="N73574" s="36"/>
    </row>
    <row r="73575" spans="12:14" x14ac:dyDescent="0.25">
      <c r="L73575" s="36"/>
      <c r="M73575" s="36"/>
      <c r="N73575" s="36"/>
    </row>
    <row r="73576" spans="12:14" x14ac:dyDescent="0.25">
      <c r="L73576" s="36"/>
      <c r="M73576" s="36"/>
      <c r="N73576" s="36"/>
    </row>
    <row r="73577" spans="12:14" x14ac:dyDescent="0.25">
      <c r="L73577" s="36"/>
      <c r="M73577" s="36"/>
      <c r="N73577" s="36"/>
    </row>
    <row r="73578" spans="12:14" x14ac:dyDescent="0.25">
      <c r="L73578" s="36"/>
      <c r="M73578" s="36"/>
      <c r="N73578" s="36"/>
    </row>
    <row r="73579" spans="12:14" x14ac:dyDescent="0.25">
      <c r="L73579" s="36"/>
      <c r="M73579" s="36"/>
      <c r="N73579" s="36"/>
    </row>
    <row r="73580" spans="12:14" x14ac:dyDescent="0.25">
      <c r="L73580" s="36"/>
      <c r="M73580" s="36"/>
      <c r="N73580" s="36"/>
    </row>
    <row r="73581" spans="12:14" x14ac:dyDescent="0.25">
      <c r="L73581" s="36"/>
      <c r="M73581" s="36"/>
      <c r="N73581" s="36"/>
    </row>
    <row r="73582" spans="12:14" x14ac:dyDescent="0.25">
      <c r="L73582" s="36"/>
      <c r="M73582" s="36"/>
      <c r="N73582" s="36"/>
    </row>
    <row r="73583" spans="12:14" x14ac:dyDescent="0.25">
      <c r="L73583" s="36"/>
      <c r="M73583" s="36"/>
      <c r="N73583" s="36"/>
    </row>
    <row r="73584" spans="12:14" x14ac:dyDescent="0.25">
      <c r="L73584" s="36"/>
      <c r="M73584" s="36"/>
      <c r="N73584" s="36"/>
    </row>
    <row r="73585" spans="12:14" x14ac:dyDescent="0.25">
      <c r="L73585" s="36"/>
      <c r="M73585" s="36"/>
      <c r="N73585" s="36"/>
    </row>
    <row r="73586" spans="12:14" x14ac:dyDescent="0.25">
      <c r="L73586" s="36"/>
      <c r="M73586" s="36"/>
      <c r="N73586" s="36"/>
    </row>
    <row r="73587" spans="12:14" x14ac:dyDescent="0.25">
      <c r="L73587" s="36"/>
      <c r="M73587" s="36"/>
      <c r="N73587" s="36"/>
    </row>
    <row r="73588" spans="12:14" x14ac:dyDescent="0.25">
      <c r="L73588" s="36"/>
      <c r="M73588" s="36"/>
      <c r="N73588" s="36"/>
    </row>
    <row r="73589" spans="12:14" x14ac:dyDescent="0.25">
      <c r="L73589" s="36"/>
      <c r="M73589" s="36"/>
      <c r="N73589" s="36"/>
    </row>
    <row r="73590" spans="12:14" x14ac:dyDescent="0.25">
      <c r="L73590" s="36"/>
      <c r="M73590" s="36"/>
      <c r="N73590" s="36"/>
    </row>
    <row r="73591" spans="12:14" x14ac:dyDescent="0.25">
      <c r="L73591" s="36"/>
      <c r="M73591" s="36"/>
      <c r="N73591" s="36"/>
    </row>
    <row r="73592" spans="12:14" x14ac:dyDescent="0.25">
      <c r="L73592" s="36"/>
      <c r="M73592" s="36"/>
      <c r="N73592" s="36"/>
    </row>
    <row r="73593" spans="12:14" x14ac:dyDescent="0.25">
      <c r="L73593" s="36"/>
      <c r="M73593" s="36"/>
      <c r="N73593" s="36"/>
    </row>
    <row r="73594" spans="12:14" x14ac:dyDescent="0.25">
      <c r="L73594" s="36"/>
      <c r="M73594" s="36"/>
      <c r="N73594" s="36"/>
    </row>
    <row r="73595" spans="12:14" x14ac:dyDescent="0.25">
      <c r="L73595" s="36"/>
      <c r="M73595" s="36"/>
      <c r="N73595" s="36"/>
    </row>
    <row r="73596" spans="12:14" x14ac:dyDescent="0.25">
      <c r="L73596" s="36"/>
      <c r="M73596" s="36"/>
      <c r="N73596" s="36"/>
    </row>
    <row r="73597" spans="12:14" x14ac:dyDescent="0.25">
      <c r="L73597" s="36"/>
      <c r="M73597" s="36"/>
      <c r="N73597" s="36"/>
    </row>
    <row r="73598" spans="12:14" x14ac:dyDescent="0.25">
      <c r="L73598" s="36"/>
      <c r="M73598" s="36"/>
      <c r="N73598" s="36"/>
    </row>
    <row r="73599" spans="12:14" x14ac:dyDescent="0.25">
      <c r="L73599" s="36"/>
      <c r="M73599" s="36"/>
      <c r="N73599" s="36"/>
    </row>
    <row r="73600" spans="12:14" x14ac:dyDescent="0.25">
      <c r="L73600" s="36"/>
      <c r="M73600" s="36"/>
      <c r="N73600" s="36"/>
    </row>
    <row r="73601" spans="12:14" x14ac:dyDescent="0.25">
      <c r="L73601" s="36"/>
      <c r="M73601" s="36"/>
      <c r="N73601" s="36"/>
    </row>
    <row r="73602" spans="12:14" x14ac:dyDescent="0.25">
      <c r="L73602" s="36"/>
      <c r="M73602" s="36"/>
      <c r="N73602" s="36"/>
    </row>
    <row r="73603" spans="12:14" x14ac:dyDescent="0.25">
      <c r="L73603" s="36"/>
      <c r="M73603" s="36"/>
      <c r="N73603" s="36"/>
    </row>
    <row r="73604" spans="12:14" x14ac:dyDescent="0.25">
      <c r="L73604" s="36"/>
      <c r="M73604" s="36"/>
      <c r="N73604" s="36"/>
    </row>
    <row r="73605" spans="12:14" x14ac:dyDescent="0.25">
      <c r="L73605" s="36"/>
      <c r="M73605" s="36"/>
      <c r="N73605" s="36"/>
    </row>
    <row r="73606" spans="12:14" x14ac:dyDescent="0.25">
      <c r="L73606" s="36"/>
      <c r="M73606" s="36"/>
      <c r="N73606" s="36"/>
    </row>
    <row r="73607" spans="12:14" x14ac:dyDescent="0.25">
      <c r="L73607" s="36"/>
      <c r="M73607" s="36"/>
      <c r="N73607" s="36"/>
    </row>
    <row r="73608" spans="12:14" x14ac:dyDescent="0.25">
      <c r="L73608" s="36"/>
      <c r="M73608" s="36"/>
      <c r="N73608" s="36"/>
    </row>
    <row r="73609" spans="12:14" x14ac:dyDescent="0.25">
      <c r="L73609" s="36"/>
      <c r="M73609" s="36"/>
      <c r="N73609" s="36"/>
    </row>
    <row r="73610" spans="12:14" x14ac:dyDescent="0.25">
      <c r="L73610" s="36"/>
      <c r="M73610" s="36"/>
      <c r="N73610" s="36"/>
    </row>
    <row r="73611" spans="12:14" x14ac:dyDescent="0.25">
      <c r="L73611" s="36"/>
      <c r="M73611" s="36"/>
      <c r="N73611" s="36"/>
    </row>
    <row r="73612" spans="12:14" x14ac:dyDescent="0.25">
      <c r="L73612" s="36"/>
      <c r="M73612" s="36"/>
      <c r="N73612" s="36"/>
    </row>
    <row r="73613" spans="12:14" x14ac:dyDescent="0.25">
      <c r="L73613" s="36"/>
      <c r="M73613" s="36"/>
      <c r="N73613" s="36"/>
    </row>
    <row r="73614" spans="12:14" x14ac:dyDescent="0.25">
      <c r="L73614" s="36"/>
      <c r="M73614" s="36"/>
      <c r="N73614" s="36"/>
    </row>
    <row r="73615" spans="12:14" x14ac:dyDescent="0.25">
      <c r="L73615" s="36"/>
      <c r="M73615" s="36"/>
      <c r="N73615" s="36"/>
    </row>
    <row r="73616" spans="12:14" x14ac:dyDescent="0.25">
      <c r="L73616" s="36"/>
      <c r="M73616" s="36"/>
      <c r="N73616" s="36"/>
    </row>
    <row r="73617" spans="12:14" x14ac:dyDescent="0.25">
      <c r="L73617" s="36"/>
      <c r="M73617" s="36"/>
      <c r="N73617" s="36"/>
    </row>
    <row r="73618" spans="12:14" x14ac:dyDescent="0.25">
      <c r="L73618" s="36"/>
      <c r="M73618" s="36"/>
      <c r="N73618" s="36"/>
    </row>
    <row r="73619" spans="12:14" x14ac:dyDescent="0.25">
      <c r="L73619" s="36"/>
      <c r="M73619" s="36"/>
      <c r="N73619" s="36"/>
    </row>
    <row r="73620" spans="12:14" x14ac:dyDescent="0.25">
      <c r="L73620" s="36"/>
      <c r="M73620" s="36"/>
      <c r="N73620" s="36"/>
    </row>
    <row r="73621" spans="12:14" x14ac:dyDescent="0.25">
      <c r="L73621" s="36"/>
      <c r="M73621" s="36"/>
      <c r="N73621" s="36"/>
    </row>
    <row r="73622" spans="12:14" x14ac:dyDescent="0.25">
      <c r="L73622" s="36"/>
      <c r="M73622" s="36"/>
      <c r="N73622" s="36"/>
    </row>
    <row r="73623" spans="12:14" x14ac:dyDescent="0.25">
      <c r="L73623" s="36"/>
      <c r="M73623" s="36"/>
      <c r="N73623" s="36"/>
    </row>
    <row r="73624" spans="12:14" x14ac:dyDescent="0.25">
      <c r="L73624" s="36"/>
      <c r="M73624" s="36"/>
      <c r="N73624" s="36"/>
    </row>
    <row r="73625" spans="12:14" x14ac:dyDescent="0.25">
      <c r="L73625" s="36"/>
      <c r="M73625" s="36"/>
      <c r="N73625" s="36"/>
    </row>
    <row r="73626" spans="12:14" x14ac:dyDescent="0.25">
      <c r="L73626" s="36"/>
      <c r="M73626" s="36"/>
      <c r="N73626" s="36"/>
    </row>
    <row r="73627" spans="12:14" x14ac:dyDescent="0.25">
      <c r="L73627" s="36"/>
      <c r="M73627" s="36"/>
      <c r="N73627" s="36"/>
    </row>
    <row r="73628" spans="12:14" x14ac:dyDescent="0.25">
      <c r="L73628" s="36"/>
      <c r="M73628" s="36"/>
      <c r="N73628" s="36"/>
    </row>
    <row r="73629" spans="12:14" x14ac:dyDescent="0.25">
      <c r="L73629" s="36"/>
      <c r="M73629" s="36"/>
      <c r="N73629" s="36"/>
    </row>
    <row r="73630" spans="12:14" x14ac:dyDescent="0.25">
      <c r="L73630" s="36"/>
      <c r="M73630" s="36"/>
      <c r="N73630" s="36"/>
    </row>
    <row r="73631" spans="12:14" x14ac:dyDescent="0.25">
      <c r="L73631" s="36"/>
      <c r="M73631" s="36"/>
      <c r="N73631" s="36"/>
    </row>
    <row r="73632" spans="12:14" x14ac:dyDescent="0.25">
      <c r="L73632" s="36"/>
      <c r="M73632" s="36"/>
      <c r="N73632" s="36"/>
    </row>
    <row r="73633" spans="12:14" x14ac:dyDescent="0.25">
      <c r="L73633" s="36"/>
      <c r="M73633" s="36"/>
      <c r="N73633" s="36"/>
    </row>
    <row r="73634" spans="12:14" x14ac:dyDescent="0.25">
      <c r="L73634" s="36"/>
      <c r="M73634" s="36"/>
      <c r="N73634" s="36"/>
    </row>
    <row r="73635" spans="12:14" x14ac:dyDescent="0.25">
      <c r="L73635" s="36"/>
      <c r="M73635" s="36"/>
      <c r="N73635" s="36"/>
    </row>
    <row r="73636" spans="12:14" x14ac:dyDescent="0.25">
      <c r="L73636" s="36"/>
      <c r="M73636" s="36"/>
      <c r="N73636" s="36"/>
    </row>
    <row r="73637" spans="12:14" x14ac:dyDescent="0.25">
      <c r="L73637" s="36"/>
      <c r="M73637" s="36"/>
      <c r="N73637" s="36"/>
    </row>
    <row r="73638" spans="12:14" x14ac:dyDescent="0.25">
      <c r="L73638" s="36"/>
      <c r="M73638" s="36"/>
      <c r="N73638" s="36"/>
    </row>
    <row r="73639" spans="12:14" x14ac:dyDescent="0.25">
      <c r="L73639" s="36"/>
      <c r="M73639" s="36"/>
      <c r="N73639" s="36"/>
    </row>
    <row r="73640" spans="12:14" x14ac:dyDescent="0.25">
      <c r="L73640" s="36"/>
      <c r="M73640" s="36"/>
      <c r="N73640" s="36"/>
    </row>
    <row r="73641" spans="12:14" x14ac:dyDescent="0.25">
      <c r="L73641" s="36"/>
      <c r="M73641" s="36"/>
      <c r="N73641" s="36"/>
    </row>
    <row r="73642" spans="12:14" x14ac:dyDescent="0.25">
      <c r="L73642" s="36"/>
      <c r="M73642" s="36"/>
      <c r="N73642" s="36"/>
    </row>
    <row r="73643" spans="12:14" x14ac:dyDescent="0.25">
      <c r="L73643" s="36"/>
      <c r="M73643" s="36"/>
      <c r="N73643" s="36"/>
    </row>
    <row r="73644" spans="12:14" x14ac:dyDescent="0.25">
      <c r="L73644" s="36"/>
      <c r="M73644" s="36"/>
      <c r="N73644" s="36"/>
    </row>
    <row r="73645" spans="12:14" x14ac:dyDescent="0.25">
      <c r="L73645" s="36"/>
      <c r="M73645" s="36"/>
      <c r="N73645" s="36"/>
    </row>
    <row r="73646" spans="12:14" x14ac:dyDescent="0.25">
      <c r="L73646" s="36"/>
      <c r="M73646" s="36"/>
      <c r="N73646" s="36"/>
    </row>
    <row r="73647" spans="12:14" x14ac:dyDescent="0.25">
      <c r="L73647" s="36"/>
      <c r="M73647" s="36"/>
      <c r="N73647" s="36"/>
    </row>
    <row r="73648" spans="12:14" x14ac:dyDescent="0.25">
      <c r="L73648" s="36"/>
      <c r="M73648" s="36"/>
      <c r="N73648" s="36"/>
    </row>
    <row r="73649" spans="12:14" x14ac:dyDescent="0.25">
      <c r="L73649" s="36"/>
      <c r="M73649" s="36"/>
      <c r="N73649" s="36"/>
    </row>
    <row r="73650" spans="12:14" x14ac:dyDescent="0.25">
      <c r="L73650" s="36"/>
      <c r="M73650" s="36"/>
      <c r="N73650" s="36"/>
    </row>
    <row r="73651" spans="12:14" x14ac:dyDescent="0.25">
      <c r="L73651" s="36"/>
      <c r="M73651" s="36"/>
      <c r="N73651" s="36"/>
    </row>
    <row r="73652" spans="12:14" x14ac:dyDescent="0.25">
      <c r="L73652" s="36"/>
      <c r="M73652" s="36"/>
      <c r="N73652" s="36"/>
    </row>
    <row r="73653" spans="12:14" x14ac:dyDescent="0.25">
      <c r="L73653" s="36"/>
      <c r="M73653" s="36"/>
      <c r="N73653" s="36"/>
    </row>
    <row r="73654" spans="12:14" x14ac:dyDescent="0.25">
      <c r="L73654" s="36"/>
      <c r="M73654" s="36"/>
      <c r="N73654" s="36"/>
    </row>
    <row r="73655" spans="12:14" x14ac:dyDescent="0.25">
      <c r="L73655" s="36"/>
      <c r="M73655" s="36"/>
      <c r="N73655" s="36"/>
    </row>
    <row r="73656" spans="12:14" x14ac:dyDescent="0.25">
      <c r="L73656" s="36"/>
      <c r="M73656" s="36"/>
      <c r="N73656" s="36"/>
    </row>
    <row r="73657" spans="12:14" x14ac:dyDescent="0.25">
      <c r="L73657" s="36"/>
      <c r="M73657" s="36"/>
      <c r="N73657" s="36"/>
    </row>
    <row r="73658" spans="12:14" x14ac:dyDescent="0.25">
      <c r="L73658" s="36"/>
      <c r="M73658" s="36"/>
      <c r="N73658" s="36"/>
    </row>
    <row r="73659" spans="12:14" x14ac:dyDescent="0.25">
      <c r="L73659" s="36"/>
      <c r="M73659" s="36"/>
      <c r="N73659" s="36"/>
    </row>
    <row r="73660" spans="12:14" x14ac:dyDescent="0.25">
      <c r="L73660" s="36"/>
      <c r="M73660" s="36"/>
      <c r="N73660" s="36"/>
    </row>
    <row r="73661" spans="12:14" x14ac:dyDescent="0.25">
      <c r="L73661" s="36"/>
      <c r="M73661" s="36"/>
      <c r="N73661" s="36"/>
    </row>
    <row r="73662" spans="12:14" x14ac:dyDescent="0.25">
      <c r="L73662" s="36"/>
      <c r="M73662" s="36"/>
      <c r="N73662" s="36"/>
    </row>
    <row r="73663" spans="12:14" x14ac:dyDescent="0.25">
      <c r="L73663" s="36"/>
      <c r="M73663" s="36"/>
      <c r="N73663" s="36"/>
    </row>
    <row r="73664" spans="12:14" x14ac:dyDescent="0.25">
      <c r="L73664" s="36"/>
      <c r="M73664" s="36"/>
      <c r="N73664" s="36"/>
    </row>
    <row r="73665" spans="12:14" x14ac:dyDescent="0.25">
      <c r="L73665" s="36"/>
      <c r="M73665" s="36"/>
      <c r="N73665" s="36"/>
    </row>
    <row r="73666" spans="12:14" x14ac:dyDescent="0.25">
      <c r="L73666" s="36"/>
      <c r="M73666" s="36"/>
      <c r="N73666" s="36"/>
    </row>
    <row r="73667" spans="12:14" x14ac:dyDescent="0.25">
      <c r="L73667" s="36"/>
      <c r="M73667" s="36"/>
      <c r="N73667" s="36"/>
    </row>
    <row r="73668" spans="12:14" x14ac:dyDescent="0.25">
      <c r="L73668" s="36"/>
      <c r="M73668" s="36"/>
      <c r="N73668" s="36"/>
    </row>
    <row r="73669" spans="12:14" x14ac:dyDescent="0.25">
      <c r="L73669" s="36"/>
      <c r="M73669" s="36"/>
      <c r="N73669" s="36"/>
    </row>
    <row r="73670" spans="12:14" x14ac:dyDescent="0.25">
      <c r="L73670" s="36"/>
      <c r="M73670" s="36"/>
      <c r="N73670" s="36"/>
    </row>
    <row r="73671" spans="12:14" x14ac:dyDescent="0.25">
      <c r="L73671" s="36"/>
      <c r="M73671" s="36"/>
      <c r="N73671" s="36"/>
    </row>
    <row r="73672" spans="12:14" x14ac:dyDescent="0.25">
      <c r="L73672" s="36"/>
      <c r="M73672" s="36"/>
      <c r="N73672" s="36"/>
    </row>
    <row r="73673" spans="12:14" x14ac:dyDescent="0.25">
      <c r="L73673" s="36"/>
      <c r="M73673" s="36"/>
      <c r="N73673" s="36"/>
    </row>
    <row r="73674" spans="12:14" x14ac:dyDescent="0.25">
      <c r="L73674" s="36"/>
      <c r="M73674" s="36"/>
      <c r="N73674" s="36"/>
    </row>
    <row r="73675" spans="12:14" x14ac:dyDescent="0.25">
      <c r="L73675" s="36"/>
      <c r="M73675" s="36"/>
      <c r="N73675" s="36"/>
    </row>
    <row r="73676" spans="12:14" x14ac:dyDescent="0.25">
      <c r="L73676" s="36"/>
      <c r="M73676" s="36"/>
      <c r="N73676" s="36"/>
    </row>
    <row r="73677" spans="12:14" x14ac:dyDescent="0.25">
      <c r="L73677" s="36"/>
      <c r="M73677" s="36"/>
      <c r="N73677" s="36"/>
    </row>
    <row r="73678" spans="12:14" x14ac:dyDescent="0.25">
      <c r="L73678" s="36"/>
      <c r="M73678" s="36"/>
      <c r="N73678" s="36"/>
    </row>
    <row r="73679" spans="12:14" x14ac:dyDescent="0.25">
      <c r="L73679" s="36"/>
      <c r="M73679" s="36"/>
      <c r="N73679" s="36"/>
    </row>
    <row r="73680" spans="12:14" x14ac:dyDescent="0.25">
      <c r="L73680" s="36"/>
      <c r="M73680" s="36"/>
      <c r="N73680" s="36"/>
    </row>
    <row r="73681" spans="12:14" x14ac:dyDescent="0.25">
      <c r="L73681" s="36"/>
      <c r="M73681" s="36"/>
      <c r="N73681" s="36"/>
    </row>
    <row r="73682" spans="12:14" x14ac:dyDescent="0.25">
      <c r="L73682" s="36"/>
      <c r="M73682" s="36"/>
      <c r="N73682" s="36"/>
    </row>
    <row r="73683" spans="12:14" x14ac:dyDescent="0.25">
      <c r="L73683" s="36"/>
      <c r="M73683" s="36"/>
      <c r="N73683" s="36"/>
    </row>
    <row r="73684" spans="12:14" x14ac:dyDescent="0.25">
      <c r="L73684" s="36"/>
      <c r="M73684" s="36"/>
      <c r="N73684" s="36"/>
    </row>
    <row r="73685" spans="12:14" x14ac:dyDescent="0.25">
      <c r="L73685" s="36"/>
      <c r="M73685" s="36"/>
      <c r="N73685" s="36"/>
    </row>
    <row r="73686" spans="12:14" x14ac:dyDescent="0.25">
      <c r="L73686" s="36"/>
      <c r="M73686" s="36"/>
      <c r="N73686" s="36"/>
    </row>
    <row r="73687" spans="12:14" x14ac:dyDescent="0.25">
      <c r="L73687" s="36"/>
      <c r="M73687" s="36"/>
      <c r="N73687" s="36"/>
    </row>
    <row r="73688" spans="12:14" x14ac:dyDescent="0.25">
      <c r="L73688" s="36"/>
      <c r="M73688" s="36"/>
      <c r="N73688" s="36"/>
    </row>
    <row r="73689" spans="12:14" x14ac:dyDescent="0.25">
      <c r="L73689" s="36"/>
      <c r="M73689" s="36"/>
      <c r="N73689" s="36"/>
    </row>
    <row r="73690" spans="12:14" x14ac:dyDescent="0.25">
      <c r="L73690" s="36"/>
      <c r="M73690" s="36"/>
      <c r="N73690" s="36"/>
    </row>
    <row r="73691" spans="12:14" x14ac:dyDescent="0.25">
      <c r="L73691" s="36"/>
      <c r="M73691" s="36"/>
      <c r="N73691" s="36"/>
    </row>
    <row r="73692" spans="12:14" x14ac:dyDescent="0.25">
      <c r="L73692" s="36"/>
      <c r="M73692" s="36"/>
      <c r="N73692" s="36"/>
    </row>
    <row r="73693" spans="12:14" x14ac:dyDescent="0.25">
      <c r="L73693" s="36"/>
      <c r="M73693" s="36"/>
      <c r="N73693" s="36"/>
    </row>
    <row r="73694" spans="12:14" x14ac:dyDescent="0.25">
      <c r="L73694" s="36"/>
      <c r="M73694" s="36"/>
      <c r="N73694" s="36"/>
    </row>
    <row r="73695" spans="12:14" x14ac:dyDescent="0.25">
      <c r="L73695" s="36"/>
      <c r="M73695" s="36"/>
      <c r="N73695" s="36"/>
    </row>
    <row r="73696" spans="12:14" x14ac:dyDescent="0.25">
      <c r="L73696" s="36"/>
      <c r="M73696" s="36"/>
      <c r="N73696" s="36"/>
    </row>
    <row r="73697" spans="12:14" x14ac:dyDescent="0.25">
      <c r="L73697" s="36"/>
      <c r="M73697" s="36"/>
      <c r="N73697" s="36"/>
    </row>
    <row r="73698" spans="12:14" x14ac:dyDescent="0.25">
      <c r="L73698" s="36"/>
      <c r="M73698" s="36"/>
      <c r="N73698" s="36"/>
    </row>
    <row r="73699" spans="12:14" x14ac:dyDescent="0.25">
      <c r="L73699" s="36"/>
      <c r="M73699" s="36"/>
      <c r="N73699" s="36"/>
    </row>
    <row r="73700" spans="12:14" x14ac:dyDescent="0.25">
      <c r="L73700" s="36"/>
      <c r="M73700" s="36"/>
      <c r="N73700" s="36"/>
    </row>
    <row r="73701" spans="12:14" x14ac:dyDescent="0.25">
      <c r="L73701" s="36"/>
      <c r="M73701" s="36"/>
      <c r="N73701" s="36"/>
    </row>
    <row r="73702" spans="12:14" x14ac:dyDescent="0.25">
      <c r="L73702" s="36"/>
      <c r="M73702" s="36"/>
      <c r="N73702" s="36"/>
    </row>
    <row r="73703" spans="12:14" x14ac:dyDescent="0.25">
      <c r="L73703" s="36"/>
      <c r="M73703" s="36"/>
      <c r="N73703" s="36"/>
    </row>
    <row r="73704" spans="12:14" x14ac:dyDescent="0.25">
      <c r="L73704" s="36"/>
      <c r="M73704" s="36"/>
      <c r="N73704" s="36"/>
    </row>
    <row r="73705" spans="12:14" x14ac:dyDescent="0.25">
      <c r="L73705" s="36"/>
      <c r="M73705" s="36"/>
      <c r="N73705" s="36"/>
    </row>
    <row r="73706" spans="12:14" x14ac:dyDescent="0.25">
      <c r="L73706" s="36"/>
      <c r="M73706" s="36"/>
      <c r="N73706" s="36"/>
    </row>
    <row r="73707" spans="12:14" x14ac:dyDescent="0.25">
      <c r="L73707" s="36"/>
      <c r="M73707" s="36"/>
      <c r="N73707" s="36"/>
    </row>
    <row r="73708" spans="12:14" x14ac:dyDescent="0.25">
      <c r="L73708" s="36"/>
      <c r="M73708" s="36"/>
      <c r="N73708" s="36"/>
    </row>
    <row r="73709" spans="12:14" x14ac:dyDescent="0.25">
      <c r="L73709" s="36"/>
      <c r="M73709" s="36"/>
      <c r="N73709" s="36"/>
    </row>
    <row r="73710" spans="12:14" x14ac:dyDescent="0.25">
      <c r="L73710" s="36"/>
      <c r="M73710" s="36"/>
      <c r="N73710" s="36"/>
    </row>
    <row r="73711" spans="12:14" x14ac:dyDescent="0.25">
      <c r="L73711" s="36"/>
      <c r="M73711" s="36"/>
      <c r="N73711" s="36"/>
    </row>
    <row r="73712" spans="12:14" x14ac:dyDescent="0.25">
      <c r="L73712" s="36"/>
      <c r="M73712" s="36"/>
      <c r="N73712" s="36"/>
    </row>
    <row r="73713" spans="12:14" x14ac:dyDescent="0.25">
      <c r="L73713" s="36"/>
      <c r="M73713" s="36"/>
      <c r="N73713" s="36"/>
    </row>
    <row r="73714" spans="12:14" x14ac:dyDescent="0.25">
      <c r="L73714" s="36"/>
      <c r="M73714" s="36"/>
      <c r="N73714" s="36"/>
    </row>
    <row r="73715" spans="12:14" x14ac:dyDescent="0.25">
      <c r="L73715" s="36"/>
      <c r="M73715" s="36"/>
      <c r="N73715" s="36"/>
    </row>
    <row r="73716" spans="12:14" x14ac:dyDescent="0.25">
      <c r="L73716" s="36"/>
      <c r="M73716" s="36"/>
      <c r="N73716" s="36"/>
    </row>
    <row r="73717" spans="12:14" x14ac:dyDescent="0.25">
      <c r="L73717" s="36"/>
      <c r="M73717" s="36"/>
      <c r="N73717" s="36"/>
    </row>
    <row r="73718" spans="12:14" x14ac:dyDescent="0.25">
      <c r="L73718" s="36"/>
      <c r="M73718" s="36"/>
      <c r="N73718" s="36"/>
    </row>
    <row r="73719" spans="12:14" x14ac:dyDescent="0.25">
      <c r="L73719" s="36"/>
      <c r="M73719" s="36"/>
      <c r="N73719" s="36"/>
    </row>
    <row r="73720" spans="12:14" x14ac:dyDescent="0.25">
      <c r="L73720" s="36"/>
      <c r="M73720" s="36"/>
      <c r="N73720" s="36"/>
    </row>
    <row r="73721" spans="12:14" x14ac:dyDescent="0.25">
      <c r="L73721" s="36"/>
      <c r="M73721" s="36"/>
      <c r="N73721" s="36"/>
    </row>
    <row r="73722" spans="12:14" x14ac:dyDescent="0.25">
      <c r="L73722" s="36"/>
      <c r="M73722" s="36"/>
      <c r="N73722" s="36"/>
    </row>
    <row r="73723" spans="12:14" x14ac:dyDescent="0.25">
      <c r="L73723" s="36"/>
      <c r="M73723" s="36"/>
      <c r="N73723" s="36"/>
    </row>
    <row r="73724" spans="12:14" x14ac:dyDescent="0.25">
      <c r="L73724" s="36"/>
      <c r="M73724" s="36"/>
      <c r="N73724" s="36"/>
    </row>
    <row r="73725" spans="12:14" x14ac:dyDescent="0.25">
      <c r="L73725" s="36"/>
      <c r="M73725" s="36"/>
      <c r="N73725" s="36"/>
    </row>
    <row r="73726" spans="12:14" x14ac:dyDescent="0.25">
      <c r="L73726" s="36"/>
      <c r="M73726" s="36"/>
      <c r="N73726" s="36"/>
    </row>
    <row r="73727" spans="12:14" x14ac:dyDescent="0.25">
      <c r="L73727" s="36"/>
      <c r="M73727" s="36"/>
      <c r="N73727" s="36"/>
    </row>
    <row r="73728" spans="12:14" x14ac:dyDescent="0.25">
      <c r="L73728" s="36"/>
      <c r="M73728" s="36"/>
      <c r="N73728" s="36"/>
    </row>
    <row r="73729" spans="12:14" x14ac:dyDescent="0.25">
      <c r="L73729" s="36"/>
      <c r="M73729" s="36"/>
      <c r="N73729" s="36"/>
    </row>
    <row r="73730" spans="12:14" x14ac:dyDescent="0.25">
      <c r="L73730" s="36"/>
      <c r="M73730" s="36"/>
      <c r="N73730" s="36"/>
    </row>
    <row r="73731" spans="12:14" x14ac:dyDescent="0.25">
      <c r="L73731" s="36"/>
      <c r="M73731" s="36"/>
      <c r="N73731" s="36"/>
    </row>
    <row r="73732" spans="12:14" x14ac:dyDescent="0.25">
      <c r="L73732" s="36"/>
      <c r="M73732" s="36"/>
      <c r="N73732" s="36"/>
    </row>
    <row r="73733" spans="12:14" x14ac:dyDescent="0.25">
      <c r="L73733" s="36"/>
      <c r="M73733" s="36"/>
      <c r="N73733" s="36"/>
    </row>
    <row r="73734" spans="12:14" x14ac:dyDescent="0.25">
      <c r="L73734" s="36"/>
      <c r="M73734" s="36"/>
      <c r="N73734" s="36"/>
    </row>
    <row r="73735" spans="12:14" x14ac:dyDescent="0.25">
      <c r="L73735" s="36"/>
      <c r="M73735" s="36"/>
      <c r="N73735" s="36"/>
    </row>
    <row r="73736" spans="12:14" x14ac:dyDescent="0.25">
      <c r="L73736" s="36"/>
      <c r="M73736" s="36"/>
      <c r="N73736" s="36"/>
    </row>
    <row r="73737" spans="12:14" x14ac:dyDescent="0.25">
      <c r="L73737" s="36"/>
      <c r="M73737" s="36"/>
      <c r="N73737" s="36"/>
    </row>
    <row r="73738" spans="12:14" x14ac:dyDescent="0.25">
      <c r="L73738" s="36"/>
      <c r="M73738" s="36"/>
      <c r="N73738" s="36"/>
    </row>
    <row r="73739" spans="12:14" x14ac:dyDescent="0.25">
      <c r="L73739" s="36"/>
      <c r="M73739" s="36"/>
      <c r="N73739" s="36"/>
    </row>
    <row r="73740" spans="12:14" x14ac:dyDescent="0.25">
      <c r="L73740" s="36"/>
      <c r="M73740" s="36"/>
      <c r="N73740" s="36"/>
    </row>
    <row r="73741" spans="12:14" x14ac:dyDescent="0.25">
      <c r="L73741" s="36"/>
      <c r="M73741" s="36"/>
      <c r="N73741" s="36"/>
    </row>
    <row r="73742" spans="12:14" x14ac:dyDescent="0.25">
      <c r="L73742" s="36"/>
      <c r="M73742" s="36"/>
      <c r="N73742" s="36"/>
    </row>
    <row r="73743" spans="12:14" x14ac:dyDescent="0.25">
      <c r="L73743" s="36"/>
      <c r="M73743" s="36"/>
      <c r="N73743" s="36"/>
    </row>
    <row r="73744" spans="12:14" x14ac:dyDescent="0.25">
      <c r="L73744" s="36"/>
      <c r="M73744" s="36"/>
      <c r="N73744" s="36"/>
    </row>
    <row r="73745" spans="12:14" x14ac:dyDescent="0.25">
      <c r="L73745" s="36"/>
      <c r="M73745" s="36"/>
      <c r="N73745" s="36"/>
    </row>
    <row r="73746" spans="12:14" x14ac:dyDescent="0.25">
      <c r="L73746" s="36"/>
      <c r="M73746" s="36"/>
      <c r="N73746" s="36"/>
    </row>
    <row r="73747" spans="12:14" x14ac:dyDescent="0.25">
      <c r="L73747" s="36"/>
      <c r="M73747" s="36"/>
      <c r="N73747" s="36"/>
    </row>
    <row r="73748" spans="12:14" x14ac:dyDescent="0.25">
      <c r="L73748" s="36"/>
      <c r="M73748" s="36"/>
      <c r="N73748" s="36"/>
    </row>
    <row r="73749" spans="12:14" x14ac:dyDescent="0.25">
      <c r="L73749" s="36"/>
      <c r="M73749" s="36"/>
      <c r="N73749" s="36"/>
    </row>
    <row r="73750" spans="12:14" x14ac:dyDescent="0.25">
      <c r="L73750" s="36"/>
      <c r="M73750" s="36"/>
      <c r="N73750" s="36"/>
    </row>
    <row r="73751" spans="12:14" x14ac:dyDescent="0.25">
      <c r="L73751" s="36"/>
      <c r="M73751" s="36"/>
      <c r="N73751" s="36"/>
    </row>
    <row r="73752" spans="12:14" x14ac:dyDescent="0.25">
      <c r="L73752" s="36"/>
      <c r="M73752" s="36"/>
      <c r="N73752" s="36"/>
    </row>
    <row r="73753" spans="12:14" x14ac:dyDescent="0.25">
      <c r="L73753" s="36"/>
      <c r="M73753" s="36"/>
      <c r="N73753" s="36"/>
    </row>
    <row r="73754" spans="12:14" x14ac:dyDescent="0.25">
      <c r="L73754" s="36"/>
      <c r="M73754" s="36"/>
      <c r="N73754" s="36"/>
    </row>
    <row r="73755" spans="12:14" x14ac:dyDescent="0.25">
      <c r="L73755" s="36"/>
      <c r="M73755" s="36"/>
      <c r="N73755" s="36"/>
    </row>
    <row r="73756" spans="12:14" x14ac:dyDescent="0.25">
      <c r="L73756" s="36"/>
      <c r="M73756" s="36"/>
      <c r="N73756" s="36"/>
    </row>
    <row r="73757" spans="12:14" x14ac:dyDescent="0.25">
      <c r="L73757" s="36"/>
      <c r="M73757" s="36"/>
      <c r="N73757" s="36"/>
    </row>
    <row r="73758" spans="12:14" x14ac:dyDescent="0.25">
      <c r="L73758" s="36"/>
      <c r="M73758" s="36"/>
      <c r="N73758" s="36"/>
    </row>
    <row r="73759" spans="12:14" x14ac:dyDescent="0.25">
      <c r="L73759" s="36"/>
      <c r="M73759" s="36"/>
      <c r="N73759" s="36"/>
    </row>
    <row r="73760" spans="12:14" x14ac:dyDescent="0.25">
      <c r="L73760" s="36"/>
      <c r="M73760" s="36"/>
      <c r="N73760" s="36"/>
    </row>
    <row r="73761" spans="12:14" x14ac:dyDescent="0.25">
      <c r="L73761" s="36"/>
      <c r="M73761" s="36"/>
      <c r="N73761" s="36"/>
    </row>
    <row r="73762" spans="12:14" x14ac:dyDescent="0.25">
      <c r="L73762" s="36"/>
      <c r="M73762" s="36"/>
      <c r="N73762" s="36"/>
    </row>
    <row r="73763" spans="12:14" x14ac:dyDescent="0.25">
      <c r="L73763" s="36"/>
      <c r="M73763" s="36"/>
      <c r="N73763" s="36"/>
    </row>
    <row r="73764" spans="12:14" x14ac:dyDescent="0.25">
      <c r="L73764" s="36"/>
      <c r="M73764" s="36"/>
      <c r="N73764" s="36"/>
    </row>
    <row r="73765" spans="12:14" x14ac:dyDescent="0.25">
      <c r="L73765" s="36"/>
      <c r="M73765" s="36"/>
      <c r="N73765" s="36"/>
    </row>
    <row r="73766" spans="12:14" x14ac:dyDescent="0.25">
      <c r="L73766" s="36"/>
      <c r="M73766" s="36"/>
      <c r="N73766" s="36"/>
    </row>
    <row r="73767" spans="12:14" x14ac:dyDescent="0.25">
      <c r="L73767" s="36"/>
      <c r="M73767" s="36"/>
      <c r="N73767" s="36"/>
    </row>
    <row r="73768" spans="12:14" x14ac:dyDescent="0.25">
      <c r="L73768" s="36"/>
      <c r="M73768" s="36"/>
      <c r="N73768" s="36"/>
    </row>
    <row r="73769" spans="12:14" x14ac:dyDescent="0.25">
      <c r="L73769" s="36"/>
      <c r="M73769" s="36"/>
      <c r="N73769" s="36"/>
    </row>
    <row r="73770" spans="12:14" x14ac:dyDescent="0.25">
      <c r="L73770" s="36"/>
      <c r="M73770" s="36"/>
      <c r="N73770" s="36"/>
    </row>
    <row r="73771" spans="12:14" x14ac:dyDescent="0.25">
      <c r="L73771" s="36"/>
      <c r="M73771" s="36"/>
      <c r="N73771" s="36"/>
    </row>
    <row r="73772" spans="12:14" x14ac:dyDescent="0.25">
      <c r="L73772" s="36"/>
      <c r="M73772" s="36"/>
      <c r="N73772" s="36"/>
    </row>
    <row r="73773" spans="12:14" x14ac:dyDescent="0.25">
      <c r="L73773" s="36"/>
      <c r="M73773" s="36"/>
      <c r="N73773" s="36"/>
    </row>
    <row r="73774" spans="12:14" x14ac:dyDescent="0.25">
      <c r="L73774" s="36"/>
      <c r="M73774" s="36"/>
      <c r="N73774" s="36"/>
    </row>
    <row r="73775" spans="12:14" x14ac:dyDescent="0.25">
      <c r="L73775" s="36"/>
      <c r="M73775" s="36"/>
      <c r="N73775" s="36"/>
    </row>
    <row r="73776" spans="12:14" x14ac:dyDescent="0.25">
      <c r="L73776" s="36"/>
      <c r="M73776" s="36"/>
      <c r="N73776" s="36"/>
    </row>
    <row r="73777" spans="12:14" x14ac:dyDescent="0.25">
      <c r="L73777" s="36"/>
      <c r="M73777" s="36"/>
      <c r="N73777" s="36"/>
    </row>
    <row r="73778" spans="12:14" x14ac:dyDescent="0.25">
      <c r="L73778" s="36"/>
      <c r="M73778" s="36"/>
      <c r="N73778" s="36"/>
    </row>
    <row r="73779" spans="12:14" x14ac:dyDescent="0.25">
      <c r="L73779" s="36"/>
      <c r="M73779" s="36"/>
      <c r="N73779" s="36"/>
    </row>
    <row r="73780" spans="12:14" x14ac:dyDescent="0.25">
      <c r="L73780" s="36"/>
      <c r="M73780" s="36"/>
      <c r="N73780" s="36"/>
    </row>
    <row r="73781" spans="12:14" x14ac:dyDescent="0.25">
      <c r="L73781" s="36"/>
      <c r="M73781" s="36"/>
      <c r="N73781" s="36"/>
    </row>
    <row r="73782" spans="12:14" x14ac:dyDescent="0.25">
      <c r="L73782" s="36"/>
      <c r="M73782" s="36"/>
      <c r="N73782" s="36"/>
    </row>
    <row r="73783" spans="12:14" x14ac:dyDescent="0.25">
      <c r="L73783" s="36"/>
      <c r="M73783" s="36"/>
      <c r="N73783" s="36"/>
    </row>
    <row r="73784" spans="12:14" x14ac:dyDescent="0.25">
      <c r="L73784" s="36"/>
      <c r="M73784" s="36"/>
      <c r="N73784" s="36"/>
    </row>
    <row r="73785" spans="12:14" x14ac:dyDescent="0.25">
      <c r="L73785" s="36"/>
      <c r="M73785" s="36"/>
      <c r="N73785" s="36"/>
    </row>
    <row r="73786" spans="12:14" x14ac:dyDescent="0.25">
      <c r="L73786" s="36"/>
      <c r="M73786" s="36"/>
      <c r="N73786" s="36"/>
    </row>
    <row r="73787" spans="12:14" x14ac:dyDescent="0.25">
      <c r="L73787" s="36"/>
      <c r="M73787" s="36"/>
      <c r="N73787" s="36"/>
    </row>
    <row r="73788" spans="12:14" x14ac:dyDescent="0.25">
      <c r="L73788" s="36"/>
      <c r="M73788" s="36"/>
      <c r="N73788" s="36"/>
    </row>
    <row r="73789" spans="12:14" x14ac:dyDescent="0.25">
      <c r="L73789" s="36"/>
      <c r="M73789" s="36"/>
      <c r="N73789" s="36"/>
    </row>
    <row r="73790" spans="12:14" x14ac:dyDescent="0.25">
      <c r="L73790" s="36"/>
      <c r="M73790" s="36"/>
      <c r="N73790" s="36"/>
    </row>
    <row r="73791" spans="12:14" x14ac:dyDescent="0.25">
      <c r="L73791" s="36"/>
      <c r="M73791" s="36"/>
      <c r="N73791" s="36"/>
    </row>
    <row r="73792" spans="12:14" x14ac:dyDescent="0.25">
      <c r="L73792" s="36"/>
      <c r="M73792" s="36"/>
      <c r="N73792" s="36"/>
    </row>
    <row r="73793" spans="12:14" x14ac:dyDescent="0.25">
      <c r="L73793" s="36"/>
      <c r="M73793" s="36"/>
      <c r="N73793" s="36"/>
    </row>
    <row r="73794" spans="12:14" x14ac:dyDescent="0.25">
      <c r="L73794" s="36"/>
      <c r="M73794" s="36"/>
      <c r="N73794" s="36"/>
    </row>
    <row r="73795" spans="12:14" x14ac:dyDescent="0.25">
      <c r="L73795" s="36"/>
      <c r="M73795" s="36"/>
      <c r="N73795" s="36"/>
    </row>
    <row r="73796" spans="12:14" x14ac:dyDescent="0.25">
      <c r="L73796" s="36"/>
      <c r="M73796" s="36"/>
      <c r="N73796" s="36"/>
    </row>
    <row r="73797" spans="12:14" x14ac:dyDescent="0.25">
      <c r="L73797" s="36"/>
      <c r="M73797" s="36"/>
      <c r="N73797" s="36"/>
    </row>
    <row r="73798" spans="12:14" x14ac:dyDescent="0.25">
      <c r="L73798" s="36"/>
      <c r="M73798" s="36"/>
      <c r="N73798" s="36"/>
    </row>
    <row r="73799" spans="12:14" x14ac:dyDescent="0.25">
      <c r="L73799" s="36"/>
      <c r="M73799" s="36"/>
      <c r="N73799" s="36"/>
    </row>
    <row r="73800" spans="12:14" x14ac:dyDescent="0.25">
      <c r="L73800" s="36"/>
      <c r="M73800" s="36"/>
      <c r="N73800" s="36"/>
    </row>
    <row r="73801" spans="12:14" x14ac:dyDescent="0.25">
      <c r="L73801" s="36"/>
      <c r="M73801" s="36"/>
      <c r="N73801" s="36"/>
    </row>
    <row r="73802" spans="12:14" x14ac:dyDescent="0.25">
      <c r="L73802" s="36"/>
      <c r="M73802" s="36"/>
      <c r="N73802" s="36"/>
    </row>
    <row r="73803" spans="12:14" x14ac:dyDescent="0.25">
      <c r="L73803" s="36"/>
      <c r="M73803" s="36"/>
      <c r="N73803" s="36"/>
    </row>
    <row r="73804" spans="12:14" x14ac:dyDescent="0.25">
      <c r="L73804" s="36"/>
      <c r="M73804" s="36"/>
      <c r="N73804" s="36"/>
    </row>
    <row r="73805" spans="12:14" x14ac:dyDescent="0.25">
      <c r="L73805" s="36"/>
      <c r="M73805" s="36"/>
      <c r="N73805" s="36"/>
    </row>
    <row r="73806" spans="12:14" x14ac:dyDescent="0.25">
      <c r="L73806" s="36"/>
      <c r="M73806" s="36"/>
      <c r="N73806" s="36"/>
    </row>
    <row r="73807" spans="12:14" x14ac:dyDescent="0.25">
      <c r="L73807" s="36"/>
      <c r="M73807" s="36"/>
      <c r="N73807" s="36"/>
    </row>
    <row r="73808" spans="12:14" x14ac:dyDescent="0.25">
      <c r="L73808" s="36"/>
      <c r="M73808" s="36"/>
      <c r="N73808" s="36"/>
    </row>
    <row r="73809" spans="12:14" x14ac:dyDescent="0.25">
      <c r="L73809" s="36"/>
      <c r="M73809" s="36"/>
      <c r="N73809" s="36"/>
    </row>
    <row r="73810" spans="12:14" x14ac:dyDescent="0.25">
      <c r="L73810" s="36"/>
      <c r="M73810" s="36"/>
      <c r="N73810" s="36"/>
    </row>
    <row r="73811" spans="12:14" x14ac:dyDescent="0.25">
      <c r="L73811" s="36"/>
      <c r="M73811" s="36"/>
      <c r="N73811" s="36"/>
    </row>
    <row r="73812" spans="12:14" x14ac:dyDescent="0.25">
      <c r="L73812" s="36"/>
      <c r="M73812" s="36"/>
      <c r="N73812" s="36"/>
    </row>
    <row r="73813" spans="12:14" x14ac:dyDescent="0.25">
      <c r="L73813" s="36"/>
      <c r="M73813" s="36"/>
      <c r="N73813" s="36"/>
    </row>
    <row r="73814" spans="12:14" x14ac:dyDescent="0.25">
      <c r="L73814" s="36"/>
      <c r="M73814" s="36"/>
      <c r="N73814" s="36"/>
    </row>
    <row r="73815" spans="12:14" x14ac:dyDescent="0.25">
      <c r="L73815" s="36"/>
      <c r="M73815" s="36"/>
      <c r="N73815" s="36"/>
    </row>
    <row r="73816" spans="12:14" x14ac:dyDescent="0.25">
      <c r="L73816" s="36"/>
      <c r="M73816" s="36"/>
      <c r="N73816" s="36"/>
    </row>
    <row r="73817" spans="12:14" x14ac:dyDescent="0.25">
      <c r="L73817" s="36"/>
      <c r="M73817" s="36"/>
      <c r="N73817" s="36"/>
    </row>
    <row r="73818" spans="12:14" x14ac:dyDescent="0.25">
      <c r="L73818" s="36"/>
      <c r="M73818" s="36"/>
      <c r="N73818" s="36"/>
    </row>
    <row r="73819" spans="12:14" x14ac:dyDescent="0.25">
      <c r="L73819" s="36"/>
      <c r="M73819" s="36"/>
      <c r="N73819" s="36"/>
    </row>
    <row r="73820" spans="12:14" x14ac:dyDescent="0.25">
      <c r="L73820" s="36"/>
      <c r="M73820" s="36"/>
      <c r="N73820" s="36"/>
    </row>
    <row r="73821" spans="12:14" x14ac:dyDescent="0.25">
      <c r="L73821" s="36"/>
      <c r="M73821" s="36"/>
      <c r="N73821" s="36"/>
    </row>
    <row r="73822" spans="12:14" x14ac:dyDescent="0.25">
      <c r="L73822" s="36"/>
      <c r="M73822" s="36"/>
      <c r="N73822" s="36"/>
    </row>
    <row r="73823" spans="12:14" x14ac:dyDescent="0.25">
      <c r="L73823" s="36"/>
      <c r="M73823" s="36"/>
      <c r="N73823" s="36"/>
    </row>
    <row r="73824" spans="12:14" x14ac:dyDescent="0.25">
      <c r="L73824" s="36"/>
      <c r="M73824" s="36"/>
      <c r="N73824" s="36"/>
    </row>
    <row r="73825" spans="12:14" x14ac:dyDescent="0.25">
      <c r="L73825" s="36"/>
      <c r="M73825" s="36"/>
      <c r="N73825" s="36"/>
    </row>
    <row r="73826" spans="12:14" x14ac:dyDescent="0.25">
      <c r="L73826" s="36"/>
      <c r="M73826" s="36"/>
      <c r="N73826" s="36"/>
    </row>
    <row r="73827" spans="12:14" x14ac:dyDescent="0.25">
      <c r="L73827" s="36"/>
      <c r="M73827" s="36"/>
      <c r="N73827" s="36"/>
    </row>
    <row r="73828" spans="12:14" x14ac:dyDescent="0.25">
      <c r="L73828" s="36"/>
      <c r="M73828" s="36"/>
      <c r="N73828" s="36"/>
    </row>
    <row r="73829" spans="12:14" x14ac:dyDescent="0.25">
      <c r="L73829" s="36"/>
      <c r="M73829" s="36"/>
      <c r="N73829" s="36"/>
    </row>
    <row r="73830" spans="12:14" x14ac:dyDescent="0.25">
      <c r="L73830" s="36"/>
      <c r="M73830" s="36"/>
      <c r="N73830" s="36"/>
    </row>
    <row r="73831" spans="12:14" x14ac:dyDescent="0.25">
      <c r="L73831" s="36"/>
      <c r="M73831" s="36"/>
      <c r="N73831" s="36"/>
    </row>
    <row r="73832" spans="12:14" x14ac:dyDescent="0.25">
      <c r="L73832" s="36"/>
      <c r="M73832" s="36"/>
      <c r="N73832" s="36"/>
    </row>
    <row r="73833" spans="12:14" x14ac:dyDescent="0.25">
      <c r="L73833" s="36"/>
      <c r="M73833" s="36"/>
      <c r="N73833" s="36"/>
    </row>
    <row r="73834" spans="12:14" x14ac:dyDescent="0.25">
      <c r="L73834" s="36"/>
      <c r="M73834" s="36"/>
      <c r="N73834" s="36"/>
    </row>
    <row r="73835" spans="12:14" x14ac:dyDescent="0.25">
      <c r="L73835" s="36"/>
      <c r="M73835" s="36"/>
      <c r="N73835" s="36"/>
    </row>
    <row r="73836" spans="12:14" x14ac:dyDescent="0.25">
      <c r="L73836" s="36"/>
      <c r="M73836" s="36"/>
      <c r="N73836" s="36"/>
    </row>
    <row r="73837" spans="12:14" x14ac:dyDescent="0.25">
      <c r="L73837" s="36"/>
      <c r="M73837" s="36"/>
      <c r="N73837" s="36"/>
    </row>
    <row r="73838" spans="12:14" x14ac:dyDescent="0.25">
      <c r="L73838" s="36"/>
      <c r="M73838" s="36"/>
      <c r="N73838" s="36"/>
    </row>
    <row r="73839" spans="12:14" x14ac:dyDescent="0.25">
      <c r="L73839" s="36"/>
      <c r="M73839" s="36"/>
      <c r="N73839" s="36"/>
    </row>
    <row r="73840" spans="12:14" x14ac:dyDescent="0.25">
      <c r="L73840" s="36"/>
      <c r="M73840" s="36"/>
      <c r="N73840" s="36"/>
    </row>
    <row r="73841" spans="12:14" x14ac:dyDescent="0.25">
      <c r="L73841" s="36"/>
      <c r="M73841" s="36"/>
      <c r="N73841" s="36"/>
    </row>
    <row r="73842" spans="12:14" x14ac:dyDescent="0.25">
      <c r="L73842" s="36"/>
      <c r="M73842" s="36"/>
      <c r="N73842" s="36"/>
    </row>
    <row r="73843" spans="12:14" x14ac:dyDescent="0.25">
      <c r="L73843" s="36"/>
      <c r="M73843" s="36"/>
      <c r="N73843" s="36"/>
    </row>
    <row r="73844" spans="12:14" x14ac:dyDescent="0.25">
      <c r="L73844" s="36"/>
      <c r="M73844" s="36"/>
      <c r="N73844" s="36"/>
    </row>
    <row r="73845" spans="12:14" x14ac:dyDescent="0.25">
      <c r="L73845" s="36"/>
      <c r="M73845" s="36"/>
      <c r="N73845" s="36"/>
    </row>
    <row r="73846" spans="12:14" x14ac:dyDescent="0.25">
      <c r="L73846" s="36"/>
      <c r="M73846" s="36"/>
      <c r="N73846" s="36"/>
    </row>
    <row r="73847" spans="12:14" x14ac:dyDescent="0.25">
      <c r="L73847" s="36"/>
      <c r="M73847" s="36"/>
      <c r="N73847" s="36"/>
    </row>
    <row r="73848" spans="12:14" x14ac:dyDescent="0.25">
      <c r="L73848" s="36"/>
      <c r="M73848" s="36"/>
      <c r="N73848" s="36"/>
    </row>
    <row r="73849" spans="12:14" x14ac:dyDescent="0.25">
      <c r="L73849" s="36"/>
      <c r="M73849" s="36"/>
      <c r="N73849" s="36"/>
    </row>
    <row r="73850" spans="12:14" x14ac:dyDescent="0.25">
      <c r="L73850" s="36"/>
      <c r="M73850" s="36"/>
      <c r="N73850" s="36"/>
    </row>
    <row r="73851" spans="12:14" x14ac:dyDescent="0.25">
      <c r="L73851" s="36"/>
      <c r="M73851" s="36"/>
      <c r="N73851" s="36"/>
    </row>
    <row r="73852" spans="12:14" x14ac:dyDescent="0.25">
      <c r="L73852" s="36"/>
      <c r="M73852" s="36"/>
      <c r="N73852" s="36"/>
    </row>
    <row r="73853" spans="12:14" x14ac:dyDescent="0.25">
      <c r="L73853" s="36"/>
      <c r="M73853" s="36"/>
      <c r="N73853" s="36"/>
    </row>
    <row r="73854" spans="12:14" x14ac:dyDescent="0.25">
      <c r="L73854" s="36"/>
      <c r="M73854" s="36"/>
      <c r="N73854" s="36"/>
    </row>
    <row r="73855" spans="12:14" x14ac:dyDescent="0.25">
      <c r="L73855" s="36"/>
      <c r="M73855" s="36"/>
      <c r="N73855" s="36"/>
    </row>
    <row r="73856" spans="12:14" x14ac:dyDescent="0.25">
      <c r="L73856" s="36"/>
      <c r="M73856" s="36"/>
      <c r="N73856" s="36"/>
    </row>
    <row r="73857" spans="12:14" x14ac:dyDescent="0.25">
      <c r="L73857" s="36"/>
      <c r="M73857" s="36"/>
      <c r="N73857" s="36"/>
    </row>
    <row r="73858" spans="12:14" x14ac:dyDescent="0.25">
      <c r="L73858" s="36"/>
      <c r="M73858" s="36"/>
      <c r="N73858" s="36"/>
    </row>
    <row r="73859" spans="12:14" x14ac:dyDescent="0.25">
      <c r="L73859" s="36"/>
      <c r="M73859" s="36"/>
      <c r="N73859" s="36"/>
    </row>
    <row r="73860" spans="12:14" x14ac:dyDescent="0.25">
      <c r="L73860" s="36"/>
      <c r="M73860" s="36"/>
      <c r="N73860" s="36"/>
    </row>
    <row r="73861" spans="12:14" x14ac:dyDescent="0.25">
      <c r="L73861" s="36"/>
      <c r="M73861" s="36"/>
      <c r="N73861" s="36"/>
    </row>
    <row r="73862" spans="12:14" x14ac:dyDescent="0.25">
      <c r="L73862" s="36"/>
      <c r="M73862" s="36"/>
      <c r="N73862" s="36"/>
    </row>
    <row r="73863" spans="12:14" x14ac:dyDescent="0.25">
      <c r="L73863" s="36"/>
      <c r="M73863" s="36"/>
      <c r="N73863" s="36"/>
    </row>
    <row r="73864" spans="12:14" x14ac:dyDescent="0.25">
      <c r="L73864" s="36"/>
      <c r="M73864" s="36"/>
      <c r="N73864" s="36"/>
    </row>
    <row r="73865" spans="12:14" x14ac:dyDescent="0.25">
      <c r="L73865" s="36"/>
      <c r="M73865" s="36"/>
      <c r="N73865" s="36"/>
    </row>
    <row r="73866" spans="12:14" x14ac:dyDescent="0.25">
      <c r="L73866" s="36"/>
      <c r="M73866" s="36"/>
      <c r="N73866" s="36"/>
    </row>
    <row r="73867" spans="12:14" x14ac:dyDescent="0.25">
      <c r="L73867" s="36"/>
      <c r="M73867" s="36"/>
      <c r="N73867" s="36"/>
    </row>
    <row r="73868" spans="12:14" x14ac:dyDescent="0.25">
      <c r="L73868" s="36"/>
      <c r="M73868" s="36"/>
      <c r="N73868" s="36"/>
    </row>
    <row r="73869" spans="12:14" x14ac:dyDescent="0.25">
      <c r="L73869" s="36"/>
      <c r="M73869" s="36"/>
      <c r="N73869" s="36"/>
    </row>
    <row r="73870" spans="12:14" x14ac:dyDescent="0.25">
      <c r="L73870" s="36"/>
      <c r="M73870" s="36"/>
      <c r="N73870" s="36"/>
    </row>
    <row r="73871" spans="12:14" x14ac:dyDescent="0.25">
      <c r="L73871" s="36"/>
      <c r="M73871" s="36"/>
      <c r="N73871" s="36"/>
    </row>
    <row r="73872" spans="12:14" x14ac:dyDescent="0.25">
      <c r="L73872" s="36"/>
      <c r="M73872" s="36"/>
      <c r="N73872" s="36"/>
    </row>
    <row r="73873" spans="12:14" x14ac:dyDescent="0.25">
      <c r="L73873" s="36"/>
      <c r="M73873" s="36"/>
      <c r="N73873" s="36"/>
    </row>
    <row r="73874" spans="12:14" x14ac:dyDescent="0.25">
      <c r="L73874" s="36"/>
      <c r="M73874" s="36"/>
      <c r="N73874" s="36"/>
    </row>
    <row r="73875" spans="12:14" x14ac:dyDescent="0.25">
      <c r="L73875" s="36"/>
      <c r="M73875" s="36"/>
      <c r="N73875" s="36"/>
    </row>
    <row r="73876" spans="12:14" x14ac:dyDescent="0.25">
      <c r="L73876" s="36"/>
      <c r="M73876" s="36"/>
      <c r="N73876" s="36"/>
    </row>
    <row r="73877" spans="12:14" x14ac:dyDescent="0.25">
      <c r="L73877" s="36"/>
      <c r="M73877" s="36"/>
      <c r="N73877" s="36"/>
    </row>
    <row r="73878" spans="12:14" x14ac:dyDescent="0.25">
      <c r="L73878" s="36"/>
      <c r="M73878" s="36"/>
      <c r="N73878" s="36"/>
    </row>
    <row r="73879" spans="12:14" x14ac:dyDescent="0.25">
      <c r="L73879" s="36"/>
      <c r="M73879" s="36"/>
      <c r="N73879" s="36"/>
    </row>
    <row r="73880" spans="12:14" x14ac:dyDescent="0.25">
      <c r="L73880" s="36"/>
      <c r="M73880" s="36"/>
      <c r="N73880" s="36"/>
    </row>
    <row r="73881" spans="12:14" x14ac:dyDescent="0.25">
      <c r="L73881" s="36"/>
      <c r="M73881" s="36"/>
      <c r="N73881" s="36"/>
    </row>
    <row r="73882" spans="12:14" x14ac:dyDescent="0.25">
      <c r="L73882" s="36"/>
      <c r="M73882" s="36"/>
      <c r="N73882" s="36"/>
    </row>
    <row r="73883" spans="12:14" x14ac:dyDescent="0.25">
      <c r="L73883" s="36"/>
      <c r="M73883" s="36"/>
      <c r="N73883" s="36"/>
    </row>
    <row r="73884" spans="12:14" x14ac:dyDescent="0.25">
      <c r="L73884" s="36"/>
      <c r="M73884" s="36"/>
      <c r="N73884" s="36"/>
    </row>
    <row r="73885" spans="12:14" x14ac:dyDescent="0.25">
      <c r="L73885" s="36"/>
      <c r="M73885" s="36"/>
      <c r="N73885" s="36"/>
    </row>
    <row r="73886" spans="12:14" x14ac:dyDescent="0.25">
      <c r="L73886" s="36"/>
      <c r="M73886" s="36"/>
      <c r="N73886" s="36"/>
    </row>
    <row r="73887" spans="12:14" x14ac:dyDescent="0.25">
      <c r="L73887" s="36"/>
      <c r="M73887" s="36"/>
      <c r="N73887" s="36"/>
    </row>
    <row r="73888" spans="12:14" x14ac:dyDescent="0.25">
      <c r="L73888" s="36"/>
      <c r="M73888" s="36"/>
      <c r="N73888" s="36"/>
    </row>
    <row r="73889" spans="12:14" x14ac:dyDescent="0.25">
      <c r="L73889" s="36"/>
      <c r="M73889" s="36"/>
      <c r="N73889" s="36"/>
    </row>
    <row r="73890" spans="12:14" x14ac:dyDescent="0.25">
      <c r="L73890" s="36"/>
      <c r="M73890" s="36"/>
      <c r="N73890" s="36"/>
    </row>
    <row r="73891" spans="12:14" x14ac:dyDescent="0.25">
      <c r="L73891" s="36"/>
      <c r="M73891" s="36"/>
      <c r="N73891" s="36"/>
    </row>
    <row r="73892" spans="12:14" x14ac:dyDescent="0.25">
      <c r="L73892" s="36"/>
      <c r="M73892" s="36"/>
      <c r="N73892" s="36"/>
    </row>
    <row r="73893" spans="12:14" x14ac:dyDescent="0.25">
      <c r="L73893" s="36"/>
      <c r="M73893" s="36"/>
      <c r="N73893" s="36"/>
    </row>
    <row r="73894" spans="12:14" x14ac:dyDescent="0.25">
      <c r="L73894" s="36"/>
      <c r="M73894" s="36"/>
      <c r="N73894" s="36"/>
    </row>
    <row r="73895" spans="12:14" x14ac:dyDescent="0.25">
      <c r="L73895" s="36"/>
      <c r="M73895" s="36"/>
      <c r="N73895" s="36"/>
    </row>
    <row r="73896" spans="12:14" x14ac:dyDescent="0.25">
      <c r="L73896" s="36"/>
      <c r="M73896" s="36"/>
      <c r="N73896" s="36"/>
    </row>
    <row r="73897" spans="12:14" x14ac:dyDescent="0.25">
      <c r="L73897" s="36"/>
      <c r="M73897" s="36"/>
      <c r="N73897" s="36"/>
    </row>
    <row r="73898" spans="12:14" x14ac:dyDescent="0.25">
      <c r="L73898" s="36"/>
      <c r="M73898" s="36"/>
      <c r="N73898" s="36"/>
    </row>
    <row r="73899" spans="12:14" x14ac:dyDescent="0.25">
      <c r="L73899" s="36"/>
      <c r="M73899" s="36"/>
      <c r="N73899" s="36"/>
    </row>
    <row r="73900" spans="12:14" x14ac:dyDescent="0.25">
      <c r="L73900" s="36"/>
      <c r="M73900" s="36"/>
      <c r="N73900" s="36"/>
    </row>
    <row r="73901" spans="12:14" x14ac:dyDescent="0.25">
      <c r="L73901" s="36"/>
      <c r="M73901" s="36"/>
      <c r="N73901" s="36"/>
    </row>
    <row r="73902" spans="12:14" x14ac:dyDescent="0.25">
      <c r="L73902" s="36"/>
      <c r="M73902" s="36"/>
      <c r="N73902" s="36"/>
    </row>
    <row r="73903" spans="12:14" x14ac:dyDescent="0.25">
      <c r="L73903" s="36"/>
      <c r="M73903" s="36"/>
      <c r="N73903" s="36"/>
    </row>
    <row r="73904" spans="12:14" x14ac:dyDescent="0.25">
      <c r="L73904" s="36"/>
      <c r="M73904" s="36"/>
      <c r="N73904" s="36"/>
    </row>
    <row r="73905" spans="12:14" x14ac:dyDescent="0.25">
      <c r="L73905" s="36"/>
      <c r="M73905" s="36"/>
      <c r="N73905" s="36"/>
    </row>
    <row r="73906" spans="12:14" x14ac:dyDescent="0.25">
      <c r="L73906" s="36"/>
      <c r="M73906" s="36"/>
      <c r="N73906" s="36"/>
    </row>
    <row r="73907" spans="12:14" x14ac:dyDescent="0.25">
      <c r="L73907" s="36"/>
      <c r="M73907" s="36"/>
      <c r="N73907" s="36"/>
    </row>
    <row r="73908" spans="12:14" x14ac:dyDescent="0.25">
      <c r="L73908" s="36"/>
      <c r="M73908" s="36"/>
      <c r="N73908" s="36"/>
    </row>
    <row r="73909" spans="12:14" x14ac:dyDescent="0.25">
      <c r="L73909" s="36"/>
      <c r="M73909" s="36"/>
      <c r="N73909" s="36"/>
    </row>
    <row r="73910" spans="12:14" x14ac:dyDescent="0.25">
      <c r="L73910" s="36"/>
      <c r="M73910" s="36"/>
      <c r="N73910" s="36"/>
    </row>
    <row r="73911" spans="12:14" x14ac:dyDescent="0.25">
      <c r="L73911" s="36"/>
      <c r="M73911" s="36"/>
      <c r="N73911" s="36"/>
    </row>
    <row r="73912" spans="12:14" x14ac:dyDescent="0.25">
      <c r="L73912" s="36"/>
      <c r="M73912" s="36"/>
      <c r="N73912" s="36"/>
    </row>
    <row r="73913" spans="12:14" x14ac:dyDescent="0.25">
      <c r="L73913" s="36"/>
      <c r="M73913" s="36"/>
      <c r="N73913" s="36"/>
    </row>
    <row r="73914" spans="12:14" x14ac:dyDescent="0.25">
      <c r="L73914" s="36"/>
      <c r="M73914" s="36"/>
      <c r="N73914" s="36"/>
    </row>
    <row r="73915" spans="12:14" x14ac:dyDescent="0.25">
      <c r="L73915" s="36"/>
      <c r="M73915" s="36"/>
      <c r="N73915" s="36"/>
    </row>
    <row r="73916" spans="12:14" x14ac:dyDescent="0.25">
      <c r="L73916" s="36"/>
      <c r="M73916" s="36"/>
      <c r="N73916" s="36"/>
    </row>
    <row r="73917" spans="12:14" x14ac:dyDescent="0.25">
      <c r="L73917" s="36"/>
      <c r="M73917" s="36"/>
      <c r="N73917" s="36"/>
    </row>
    <row r="73918" spans="12:14" x14ac:dyDescent="0.25">
      <c r="L73918" s="36"/>
      <c r="M73918" s="36"/>
      <c r="N73918" s="36"/>
    </row>
    <row r="73919" spans="12:14" x14ac:dyDescent="0.25">
      <c r="L73919" s="36"/>
      <c r="M73919" s="36"/>
      <c r="N73919" s="36"/>
    </row>
    <row r="73920" spans="12:14" x14ac:dyDescent="0.25">
      <c r="L73920" s="36"/>
      <c r="M73920" s="36"/>
      <c r="N73920" s="36"/>
    </row>
    <row r="73921" spans="12:14" x14ac:dyDescent="0.25">
      <c r="L73921" s="36"/>
      <c r="M73921" s="36"/>
      <c r="N73921" s="36"/>
    </row>
    <row r="73922" spans="12:14" x14ac:dyDescent="0.25">
      <c r="L73922" s="36"/>
      <c r="M73922" s="36"/>
      <c r="N73922" s="36"/>
    </row>
    <row r="73923" spans="12:14" x14ac:dyDescent="0.25">
      <c r="L73923" s="36"/>
      <c r="M73923" s="36"/>
      <c r="N73923" s="36"/>
    </row>
    <row r="73924" spans="12:14" x14ac:dyDescent="0.25">
      <c r="L73924" s="36"/>
      <c r="M73924" s="36"/>
      <c r="N73924" s="36"/>
    </row>
    <row r="73925" spans="12:14" x14ac:dyDescent="0.25">
      <c r="L73925" s="36"/>
      <c r="M73925" s="36"/>
      <c r="N73925" s="36"/>
    </row>
    <row r="73926" spans="12:14" x14ac:dyDescent="0.25">
      <c r="L73926" s="36"/>
      <c r="M73926" s="36"/>
      <c r="N73926" s="36"/>
    </row>
    <row r="73927" spans="12:14" x14ac:dyDescent="0.25">
      <c r="L73927" s="36"/>
      <c r="M73927" s="36"/>
      <c r="N73927" s="36"/>
    </row>
    <row r="73928" spans="12:14" x14ac:dyDescent="0.25">
      <c r="L73928" s="36"/>
      <c r="M73928" s="36"/>
      <c r="N73928" s="36"/>
    </row>
    <row r="73929" spans="12:14" x14ac:dyDescent="0.25">
      <c r="L73929" s="36"/>
      <c r="M73929" s="36"/>
      <c r="N73929" s="36"/>
    </row>
    <row r="73930" spans="12:14" x14ac:dyDescent="0.25">
      <c r="L73930" s="36"/>
      <c r="M73930" s="36"/>
      <c r="N73930" s="36"/>
    </row>
    <row r="73931" spans="12:14" x14ac:dyDescent="0.25">
      <c r="L73931" s="36"/>
      <c r="M73931" s="36"/>
      <c r="N73931" s="36"/>
    </row>
    <row r="73932" spans="12:14" x14ac:dyDescent="0.25">
      <c r="L73932" s="36"/>
      <c r="M73932" s="36"/>
      <c r="N73932" s="36"/>
    </row>
    <row r="73933" spans="12:14" x14ac:dyDescent="0.25">
      <c r="L73933" s="36"/>
      <c r="M73933" s="36"/>
      <c r="N73933" s="36"/>
    </row>
    <row r="73934" spans="12:14" x14ac:dyDescent="0.25">
      <c r="L73934" s="36"/>
      <c r="M73934" s="36"/>
      <c r="N73934" s="36"/>
    </row>
    <row r="73935" spans="12:14" x14ac:dyDescent="0.25">
      <c r="L73935" s="36"/>
      <c r="M73935" s="36"/>
      <c r="N73935" s="36"/>
    </row>
    <row r="73936" spans="12:14" x14ac:dyDescent="0.25">
      <c r="L73936" s="36"/>
      <c r="M73936" s="36"/>
      <c r="N73936" s="36"/>
    </row>
    <row r="73937" spans="12:14" x14ac:dyDescent="0.25">
      <c r="L73937" s="36"/>
      <c r="M73937" s="36"/>
      <c r="N73937" s="36"/>
    </row>
    <row r="73938" spans="12:14" x14ac:dyDescent="0.25">
      <c r="L73938" s="36"/>
      <c r="M73938" s="36"/>
      <c r="N73938" s="36"/>
    </row>
    <row r="73939" spans="12:14" x14ac:dyDescent="0.25">
      <c r="L73939" s="36"/>
      <c r="M73939" s="36"/>
      <c r="N73939" s="36"/>
    </row>
    <row r="73940" spans="12:14" x14ac:dyDescent="0.25">
      <c r="L73940" s="36"/>
      <c r="M73940" s="36"/>
      <c r="N73940" s="36"/>
    </row>
    <row r="73941" spans="12:14" x14ac:dyDescent="0.25">
      <c r="L73941" s="36"/>
      <c r="M73941" s="36"/>
      <c r="N73941" s="36"/>
    </row>
    <row r="73942" spans="12:14" x14ac:dyDescent="0.25">
      <c r="L73942" s="36"/>
      <c r="M73942" s="36"/>
      <c r="N73942" s="36"/>
    </row>
    <row r="73943" spans="12:14" x14ac:dyDescent="0.25">
      <c r="L73943" s="36"/>
      <c r="M73943" s="36"/>
      <c r="N73943" s="36"/>
    </row>
    <row r="73944" spans="12:14" x14ac:dyDescent="0.25">
      <c r="L73944" s="36"/>
      <c r="M73944" s="36"/>
      <c r="N73944" s="36"/>
    </row>
    <row r="73945" spans="12:14" x14ac:dyDescent="0.25">
      <c r="L73945" s="36"/>
      <c r="M73945" s="36"/>
      <c r="N73945" s="36"/>
    </row>
    <row r="73946" spans="12:14" x14ac:dyDescent="0.25">
      <c r="L73946" s="36"/>
      <c r="M73946" s="36"/>
      <c r="N73946" s="36"/>
    </row>
    <row r="73947" spans="12:14" x14ac:dyDescent="0.25">
      <c r="L73947" s="36"/>
      <c r="M73947" s="36"/>
      <c r="N73947" s="36"/>
    </row>
    <row r="73948" spans="12:14" x14ac:dyDescent="0.25">
      <c r="L73948" s="36"/>
      <c r="M73948" s="36"/>
      <c r="N73948" s="36"/>
    </row>
    <row r="73949" spans="12:14" x14ac:dyDescent="0.25">
      <c r="L73949" s="36"/>
      <c r="M73949" s="36"/>
      <c r="N73949" s="36"/>
    </row>
    <row r="73950" spans="12:14" x14ac:dyDescent="0.25">
      <c r="L73950" s="36"/>
      <c r="M73950" s="36"/>
      <c r="N73950" s="36"/>
    </row>
    <row r="73951" spans="12:14" x14ac:dyDescent="0.25">
      <c r="L73951" s="36"/>
      <c r="M73951" s="36"/>
      <c r="N73951" s="36"/>
    </row>
    <row r="73952" spans="12:14" x14ac:dyDescent="0.25">
      <c r="L73952" s="36"/>
      <c r="M73952" s="36"/>
      <c r="N73952" s="36"/>
    </row>
    <row r="73953" spans="12:14" x14ac:dyDescent="0.25">
      <c r="L73953" s="36"/>
      <c r="M73953" s="36"/>
      <c r="N73953" s="36"/>
    </row>
    <row r="73954" spans="12:14" x14ac:dyDescent="0.25">
      <c r="L73954" s="36"/>
      <c r="M73954" s="36"/>
      <c r="N73954" s="36"/>
    </row>
    <row r="73955" spans="12:14" x14ac:dyDescent="0.25">
      <c r="L73955" s="36"/>
      <c r="M73955" s="36"/>
      <c r="N73955" s="36"/>
    </row>
    <row r="73956" spans="12:14" x14ac:dyDescent="0.25">
      <c r="L73956" s="36"/>
      <c r="M73956" s="36"/>
      <c r="N73956" s="36"/>
    </row>
    <row r="73957" spans="12:14" x14ac:dyDescent="0.25">
      <c r="L73957" s="36"/>
      <c r="M73957" s="36"/>
      <c r="N73957" s="36"/>
    </row>
    <row r="73958" spans="12:14" x14ac:dyDescent="0.25">
      <c r="L73958" s="36"/>
      <c r="M73958" s="36"/>
      <c r="N73958" s="36"/>
    </row>
    <row r="73959" spans="12:14" x14ac:dyDescent="0.25">
      <c r="L73959" s="36"/>
      <c r="M73959" s="36"/>
      <c r="N73959" s="36"/>
    </row>
    <row r="73960" spans="12:14" x14ac:dyDescent="0.25">
      <c r="L73960" s="36"/>
      <c r="M73960" s="36"/>
      <c r="N73960" s="36"/>
    </row>
    <row r="73961" spans="12:14" x14ac:dyDescent="0.25">
      <c r="L73961" s="36"/>
      <c r="M73961" s="36"/>
      <c r="N73961" s="36"/>
    </row>
    <row r="73962" spans="12:14" x14ac:dyDescent="0.25">
      <c r="L73962" s="36"/>
      <c r="M73962" s="36"/>
      <c r="N73962" s="36"/>
    </row>
    <row r="73963" spans="12:14" x14ac:dyDescent="0.25">
      <c r="L73963" s="36"/>
      <c r="M73963" s="36"/>
      <c r="N73963" s="36"/>
    </row>
    <row r="73964" spans="12:14" x14ac:dyDescent="0.25">
      <c r="L73964" s="36"/>
      <c r="M73964" s="36"/>
      <c r="N73964" s="36"/>
    </row>
    <row r="73965" spans="12:14" x14ac:dyDescent="0.25">
      <c r="L73965" s="36"/>
      <c r="M73965" s="36"/>
      <c r="N73965" s="36"/>
    </row>
    <row r="73966" spans="12:14" x14ac:dyDescent="0.25">
      <c r="L73966" s="36"/>
      <c r="M73966" s="36"/>
      <c r="N73966" s="36"/>
    </row>
    <row r="73967" spans="12:14" x14ac:dyDescent="0.25">
      <c r="L73967" s="36"/>
      <c r="M73967" s="36"/>
      <c r="N73967" s="36"/>
    </row>
    <row r="73968" spans="12:14" x14ac:dyDescent="0.25">
      <c r="L73968" s="36"/>
      <c r="M73968" s="36"/>
      <c r="N73968" s="36"/>
    </row>
    <row r="73969" spans="12:14" x14ac:dyDescent="0.25">
      <c r="L73969" s="36"/>
      <c r="M73969" s="36"/>
      <c r="N73969" s="36"/>
    </row>
    <row r="73970" spans="12:14" x14ac:dyDescent="0.25">
      <c r="L73970" s="36"/>
      <c r="M73970" s="36"/>
      <c r="N73970" s="36"/>
    </row>
    <row r="73971" spans="12:14" x14ac:dyDescent="0.25">
      <c r="L73971" s="36"/>
      <c r="M73971" s="36"/>
      <c r="N73971" s="36"/>
    </row>
    <row r="73972" spans="12:14" x14ac:dyDescent="0.25">
      <c r="L73972" s="36"/>
      <c r="M73972" s="36"/>
      <c r="N73972" s="36"/>
    </row>
    <row r="73973" spans="12:14" x14ac:dyDescent="0.25">
      <c r="L73973" s="36"/>
      <c r="M73973" s="36"/>
      <c r="N73973" s="36"/>
    </row>
    <row r="73974" spans="12:14" x14ac:dyDescent="0.25">
      <c r="L73974" s="36"/>
      <c r="M73974" s="36"/>
      <c r="N73974" s="36"/>
    </row>
    <row r="73975" spans="12:14" x14ac:dyDescent="0.25">
      <c r="L73975" s="36"/>
      <c r="M73975" s="36"/>
      <c r="N73975" s="36"/>
    </row>
    <row r="73976" spans="12:14" x14ac:dyDescent="0.25">
      <c r="L73976" s="36"/>
      <c r="M73976" s="36"/>
      <c r="N73976" s="36"/>
    </row>
    <row r="73977" spans="12:14" x14ac:dyDescent="0.25">
      <c r="L73977" s="36"/>
      <c r="M73977" s="36"/>
      <c r="N73977" s="36"/>
    </row>
    <row r="73978" spans="12:14" x14ac:dyDescent="0.25">
      <c r="L73978" s="36"/>
      <c r="M73978" s="36"/>
      <c r="N73978" s="36"/>
    </row>
    <row r="73979" spans="12:14" x14ac:dyDescent="0.25">
      <c r="L73979" s="36"/>
      <c r="M73979" s="36"/>
      <c r="N73979" s="36"/>
    </row>
    <row r="73980" spans="12:14" x14ac:dyDescent="0.25">
      <c r="L73980" s="36"/>
      <c r="M73980" s="36"/>
      <c r="N73980" s="36"/>
    </row>
    <row r="73981" spans="12:14" x14ac:dyDescent="0.25">
      <c r="L73981" s="36"/>
      <c r="M73981" s="36"/>
      <c r="N73981" s="36"/>
    </row>
    <row r="73982" spans="12:14" x14ac:dyDescent="0.25">
      <c r="L73982" s="36"/>
      <c r="M73982" s="36"/>
      <c r="N73982" s="36"/>
    </row>
    <row r="73983" spans="12:14" x14ac:dyDescent="0.25">
      <c r="L73983" s="36"/>
      <c r="M73983" s="36"/>
      <c r="N73983" s="36"/>
    </row>
    <row r="73984" spans="12:14" x14ac:dyDescent="0.25">
      <c r="L73984" s="36"/>
      <c r="M73984" s="36"/>
      <c r="N73984" s="36"/>
    </row>
    <row r="73985" spans="12:14" x14ac:dyDescent="0.25">
      <c r="L73985" s="36"/>
      <c r="M73985" s="36"/>
      <c r="N73985" s="36"/>
    </row>
    <row r="73986" spans="12:14" x14ac:dyDescent="0.25">
      <c r="L73986" s="36"/>
      <c r="M73986" s="36"/>
      <c r="N73986" s="36"/>
    </row>
    <row r="73987" spans="12:14" x14ac:dyDescent="0.25">
      <c r="L73987" s="36"/>
      <c r="M73987" s="36"/>
      <c r="N73987" s="36"/>
    </row>
    <row r="73988" spans="12:14" x14ac:dyDescent="0.25">
      <c r="L73988" s="36"/>
      <c r="M73988" s="36"/>
      <c r="N73988" s="36"/>
    </row>
    <row r="73989" spans="12:14" x14ac:dyDescent="0.25">
      <c r="L73989" s="36"/>
      <c r="M73989" s="36"/>
      <c r="N73989" s="36"/>
    </row>
    <row r="73990" spans="12:14" x14ac:dyDescent="0.25">
      <c r="L73990" s="36"/>
      <c r="M73990" s="36"/>
      <c r="N73990" s="36"/>
    </row>
    <row r="73991" spans="12:14" x14ac:dyDescent="0.25">
      <c r="L73991" s="36"/>
      <c r="M73991" s="36"/>
      <c r="N73991" s="36"/>
    </row>
    <row r="73992" spans="12:14" x14ac:dyDescent="0.25">
      <c r="L73992" s="36"/>
      <c r="M73992" s="36"/>
      <c r="N73992" s="36"/>
    </row>
    <row r="73993" spans="12:14" x14ac:dyDescent="0.25">
      <c r="L73993" s="36"/>
      <c r="M73993" s="36"/>
      <c r="N73993" s="36"/>
    </row>
    <row r="73994" spans="12:14" x14ac:dyDescent="0.25">
      <c r="L73994" s="36"/>
      <c r="M73994" s="36"/>
      <c r="N73994" s="36"/>
    </row>
    <row r="73995" spans="12:14" x14ac:dyDescent="0.25">
      <c r="L73995" s="36"/>
      <c r="M73995" s="36"/>
      <c r="N73995" s="36"/>
    </row>
    <row r="73996" spans="12:14" x14ac:dyDescent="0.25">
      <c r="L73996" s="36"/>
      <c r="M73996" s="36"/>
      <c r="N73996" s="36"/>
    </row>
    <row r="73997" spans="12:14" x14ac:dyDescent="0.25">
      <c r="L73997" s="36"/>
      <c r="M73997" s="36"/>
      <c r="N73997" s="36"/>
    </row>
    <row r="73998" spans="12:14" x14ac:dyDescent="0.25">
      <c r="L73998" s="36"/>
      <c r="M73998" s="36"/>
      <c r="N73998" s="36"/>
    </row>
    <row r="73999" spans="12:14" x14ac:dyDescent="0.25">
      <c r="L73999" s="36"/>
      <c r="M73999" s="36"/>
      <c r="N73999" s="36"/>
    </row>
    <row r="74000" spans="12:14" x14ac:dyDescent="0.25">
      <c r="L74000" s="36"/>
      <c r="M74000" s="36"/>
      <c r="N74000" s="36"/>
    </row>
    <row r="74001" spans="12:14" x14ac:dyDescent="0.25">
      <c r="L74001" s="36"/>
      <c r="M74001" s="36"/>
      <c r="N74001" s="36"/>
    </row>
    <row r="74002" spans="12:14" x14ac:dyDescent="0.25">
      <c r="L74002" s="36"/>
      <c r="M74002" s="36"/>
      <c r="N74002" s="36"/>
    </row>
    <row r="74003" spans="12:14" x14ac:dyDescent="0.25">
      <c r="L74003" s="36"/>
      <c r="M74003" s="36"/>
      <c r="N74003" s="36"/>
    </row>
    <row r="74004" spans="12:14" x14ac:dyDescent="0.25">
      <c r="L74004" s="36"/>
      <c r="M74004" s="36"/>
      <c r="N74004" s="36"/>
    </row>
    <row r="74005" spans="12:14" x14ac:dyDescent="0.25">
      <c r="L74005" s="36"/>
      <c r="M74005" s="36"/>
      <c r="N74005" s="36"/>
    </row>
    <row r="74006" spans="12:14" x14ac:dyDescent="0.25">
      <c r="L74006" s="36"/>
      <c r="M74006" s="36"/>
      <c r="N74006" s="36"/>
    </row>
    <row r="74007" spans="12:14" x14ac:dyDescent="0.25">
      <c r="L74007" s="36"/>
      <c r="M74007" s="36"/>
      <c r="N74007" s="36"/>
    </row>
    <row r="74008" spans="12:14" x14ac:dyDescent="0.25">
      <c r="L74008" s="36"/>
      <c r="M74008" s="36"/>
      <c r="N74008" s="36"/>
    </row>
    <row r="74009" spans="12:14" x14ac:dyDescent="0.25">
      <c r="L74009" s="36"/>
      <c r="M74009" s="36"/>
      <c r="N74009" s="36"/>
    </row>
    <row r="74010" spans="12:14" x14ac:dyDescent="0.25">
      <c r="L74010" s="36"/>
      <c r="M74010" s="36"/>
      <c r="N74010" s="36"/>
    </row>
    <row r="74011" spans="12:14" x14ac:dyDescent="0.25">
      <c r="L74011" s="36"/>
      <c r="M74011" s="36"/>
      <c r="N74011" s="36"/>
    </row>
    <row r="74012" spans="12:14" x14ac:dyDescent="0.25">
      <c r="L74012" s="36"/>
      <c r="M74012" s="36"/>
      <c r="N74012" s="36"/>
    </row>
    <row r="74013" spans="12:14" x14ac:dyDescent="0.25">
      <c r="L74013" s="36"/>
      <c r="M74013" s="36"/>
      <c r="N74013" s="36"/>
    </row>
    <row r="74014" spans="12:14" x14ac:dyDescent="0.25">
      <c r="L74014" s="36"/>
      <c r="M74014" s="36"/>
      <c r="N74014" s="36"/>
    </row>
    <row r="74015" spans="12:14" x14ac:dyDescent="0.25">
      <c r="L74015" s="36"/>
      <c r="M74015" s="36"/>
      <c r="N74015" s="36"/>
    </row>
    <row r="74016" spans="12:14" x14ac:dyDescent="0.25">
      <c r="L74016" s="36"/>
      <c r="M74016" s="36"/>
      <c r="N74016" s="36"/>
    </row>
    <row r="74017" spans="12:14" x14ac:dyDescent="0.25">
      <c r="L74017" s="36"/>
      <c r="M74017" s="36"/>
      <c r="N74017" s="36"/>
    </row>
    <row r="74018" spans="12:14" x14ac:dyDescent="0.25">
      <c r="L74018" s="36"/>
      <c r="M74018" s="36"/>
      <c r="N74018" s="36"/>
    </row>
    <row r="74019" spans="12:14" x14ac:dyDescent="0.25">
      <c r="L74019" s="36"/>
      <c r="M74019" s="36"/>
      <c r="N74019" s="36"/>
    </row>
    <row r="74020" spans="12:14" x14ac:dyDescent="0.25">
      <c r="L74020" s="36"/>
      <c r="M74020" s="36"/>
      <c r="N74020" s="36"/>
    </row>
    <row r="74021" spans="12:14" x14ac:dyDescent="0.25">
      <c r="L74021" s="36"/>
      <c r="M74021" s="36"/>
      <c r="N74021" s="36"/>
    </row>
    <row r="74022" spans="12:14" x14ac:dyDescent="0.25">
      <c r="L74022" s="36"/>
      <c r="M74022" s="36"/>
      <c r="N74022" s="36"/>
    </row>
    <row r="74023" spans="12:14" x14ac:dyDescent="0.25">
      <c r="L74023" s="36"/>
      <c r="M74023" s="36"/>
      <c r="N74023" s="36"/>
    </row>
    <row r="74024" spans="12:14" x14ac:dyDescent="0.25">
      <c r="L74024" s="36"/>
      <c r="M74024" s="36"/>
      <c r="N74024" s="36"/>
    </row>
    <row r="74025" spans="12:14" x14ac:dyDescent="0.25">
      <c r="L74025" s="36"/>
      <c r="M74025" s="36"/>
      <c r="N74025" s="36"/>
    </row>
    <row r="74026" spans="12:14" x14ac:dyDescent="0.25">
      <c r="L74026" s="36"/>
      <c r="M74026" s="36"/>
      <c r="N74026" s="36"/>
    </row>
    <row r="74027" spans="12:14" x14ac:dyDescent="0.25">
      <c r="L74027" s="36"/>
      <c r="M74027" s="36"/>
      <c r="N74027" s="36"/>
    </row>
    <row r="74028" spans="12:14" x14ac:dyDescent="0.25">
      <c r="L74028" s="36"/>
      <c r="M74028" s="36"/>
      <c r="N74028" s="36"/>
    </row>
    <row r="74029" spans="12:14" x14ac:dyDescent="0.25">
      <c r="L74029" s="36"/>
      <c r="M74029" s="36"/>
      <c r="N74029" s="36"/>
    </row>
    <row r="74030" spans="12:14" x14ac:dyDescent="0.25">
      <c r="L74030" s="36"/>
      <c r="M74030" s="36"/>
      <c r="N74030" s="36"/>
    </row>
    <row r="74031" spans="12:14" x14ac:dyDescent="0.25">
      <c r="L74031" s="36"/>
      <c r="M74031" s="36"/>
      <c r="N74031" s="36"/>
    </row>
    <row r="74032" spans="12:14" x14ac:dyDescent="0.25">
      <c r="L74032" s="36"/>
      <c r="M74032" s="36"/>
      <c r="N74032" s="36"/>
    </row>
    <row r="74033" spans="12:14" x14ac:dyDescent="0.25">
      <c r="L74033" s="36"/>
      <c r="M74033" s="36"/>
      <c r="N74033" s="36"/>
    </row>
    <row r="74034" spans="12:14" x14ac:dyDescent="0.25">
      <c r="L74034" s="36"/>
      <c r="M74034" s="36"/>
      <c r="N74034" s="36"/>
    </row>
    <row r="74035" spans="12:14" x14ac:dyDescent="0.25">
      <c r="L74035" s="36"/>
      <c r="M74035" s="36"/>
      <c r="N74035" s="36"/>
    </row>
    <row r="74036" spans="12:14" x14ac:dyDescent="0.25">
      <c r="L74036" s="36"/>
      <c r="M74036" s="36"/>
      <c r="N74036" s="36"/>
    </row>
    <row r="74037" spans="12:14" x14ac:dyDescent="0.25">
      <c r="L74037" s="36"/>
      <c r="M74037" s="36"/>
      <c r="N74037" s="36"/>
    </row>
    <row r="74038" spans="12:14" x14ac:dyDescent="0.25">
      <c r="L74038" s="36"/>
      <c r="M74038" s="36"/>
      <c r="N74038" s="36"/>
    </row>
    <row r="74039" spans="12:14" x14ac:dyDescent="0.25">
      <c r="L74039" s="36"/>
      <c r="M74039" s="36"/>
      <c r="N74039" s="36"/>
    </row>
    <row r="74040" spans="12:14" x14ac:dyDescent="0.25">
      <c r="L74040" s="36"/>
      <c r="M74040" s="36"/>
      <c r="N74040" s="36"/>
    </row>
    <row r="74041" spans="12:14" x14ac:dyDescent="0.25">
      <c r="L74041" s="36"/>
      <c r="M74041" s="36"/>
      <c r="N74041" s="36"/>
    </row>
    <row r="74042" spans="12:14" x14ac:dyDescent="0.25">
      <c r="L74042" s="36"/>
      <c r="M74042" s="36"/>
      <c r="N74042" s="36"/>
    </row>
    <row r="74043" spans="12:14" x14ac:dyDescent="0.25">
      <c r="L74043" s="36"/>
      <c r="M74043" s="36"/>
      <c r="N74043" s="36"/>
    </row>
    <row r="74044" spans="12:14" x14ac:dyDescent="0.25">
      <c r="L74044" s="36"/>
      <c r="M74044" s="36"/>
      <c r="N74044" s="36"/>
    </row>
    <row r="74045" spans="12:14" x14ac:dyDescent="0.25">
      <c r="L74045" s="36"/>
      <c r="M74045" s="36"/>
      <c r="N74045" s="36"/>
    </row>
    <row r="74046" spans="12:14" x14ac:dyDescent="0.25">
      <c r="L74046" s="36"/>
      <c r="M74046" s="36"/>
      <c r="N74046" s="36"/>
    </row>
    <row r="74047" spans="12:14" x14ac:dyDescent="0.25">
      <c r="L74047" s="36"/>
      <c r="M74047" s="36"/>
      <c r="N74047" s="36"/>
    </row>
    <row r="74048" spans="12:14" x14ac:dyDescent="0.25">
      <c r="L74048" s="36"/>
      <c r="M74048" s="36"/>
      <c r="N74048" s="36"/>
    </row>
    <row r="74049" spans="12:14" x14ac:dyDescent="0.25">
      <c r="L74049" s="36"/>
      <c r="M74049" s="36"/>
      <c r="N74049" s="36"/>
    </row>
    <row r="74050" spans="12:14" x14ac:dyDescent="0.25">
      <c r="L74050" s="36"/>
      <c r="M74050" s="36"/>
      <c r="N74050" s="36"/>
    </row>
    <row r="74051" spans="12:14" x14ac:dyDescent="0.25">
      <c r="L74051" s="36"/>
      <c r="M74051" s="36"/>
      <c r="N74051" s="36"/>
    </row>
    <row r="74052" spans="12:14" x14ac:dyDescent="0.25">
      <c r="L74052" s="36"/>
      <c r="M74052" s="36"/>
      <c r="N74052" s="36"/>
    </row>
    <row r="74053" spans="12:14" x14ac:dyDescent="0.25">
      <c r="L74053" s="36"/>
      <c r="M74053" s="36"/>
      <c r="N74053" s="36"/>
    </row>
    <row r="74054" spans="12:14" x14ac:dyDescent="0.25">
      <c r="L74054" s="36"/>
      <c r="M74054" s="36"/>
      <c r="N74054" s="36"/>
    </row>
    <row r="74055" spans="12:14" x14ac:dyDescent="0.25">
      <c r="L74055" s="36"/>
      <c r="M74055" s="36"/>
      <c r="N74055" s="36"/>
    </row>
    <row r="74056" spans="12:14" x14ac:dyDescent="0.25">
      <c r="L74056" s="36"/>
      <c r="M74056" s="36"/>
      <c r="N74056" s="36"/>
    </row>
    <row r="74057" spans="12:14" x14ac:dyDescent="0.25">
      <c r="L74057" s="36"/>
      <c r="M74057" s="36"/>
      <c r="N74057" s="36"/>
    </row>
    <row r="74058" spans="12:14" x14ac:dyDescent="0.25">
      <c r="L74058" s="36"/>
      <c r="M74058" s="36"/>
      <c r="N74058" s="36"/>
    </row>
    <row r="74059" spans="12:14" x14ac:dyDescent="0.25">
      <c r="L74059" s="36"/>
      <c r="M74059" s="36"/>
      <c r="N74059" s="36"/>
    </row>
    <row r="74060" spans="12:14" x14ac:dyDescent="0.25">
      <c r="L74060" s="36"/>
      <c r="M74060" s="36"/>
      <c r="N74060" s="36"/>
    </row>
    <row r="74061" spans="12:14" x14ac:dyDescent="0.25">
      <c r="L74061" s="36"/>
      <c r="M74061" s="36"/>
      <c r="N74061" s="36"/>
    </row>
    <row r="74062" spans="12:14" x14ac:dyDescent="0.25">
      <c r="L74062" s="36"/>
      <c r="M74062" s="36"/>
      <c r="N74062" s="36"/>
    </row>
    <row r="74063" spans="12:14" x14ac:dyDescent="0.25">
      <c r="L74063" s="36"/>
      <c r="M74063" s="36"/>
      <c r="N74063" s="36"/>
    </row>
    <row r="74064" spans="12:14" x14ac:dyDescent="0.25">
      <c r="L74064" s="36"/>
      <c r="M74064" s="36"/>
      <c r="N74064" s="36"/>
    </row>
    <row r="74065" spans="12:14" x14ac:dyDescent="0.25">
      <c r="L74065" s="36"/>
      <c r="M74065" s="36"/>
      <c r="N74065" s="36"/>
    </row>
    <row r="74066" spans="12:14" x14ac:dyDescent="0.25">
      <c r="L74066" s="36"/>
      <c r="M74066" s="36"/>
      <c r="N74066" s="36"/>
    </row>
    <row r="74067" spans="12:14" x14ac:dyDescent="0.25">
      <c r="L74067" s="36"/>
      <c r="M74067" s="36"/>
      <c r="N74067" s="36"/>
    </row>
    <row r="74068" spans="12:14" x14ac:dyDescent="0.25">
      <c r="L74068" s="36"/>
      <c r="M74068" s="36"/>
      <c r="N74068" s="36"/>
    </row>
    <row r="74069" spans="12:14" x14ac:dyDescent="0.25">
      <c r="L74069" s="36"/>
      <c r="M74069" s="36"/>
      <c r="N74069" s="36"/>
    </row>
    <row r="74070" spans="12:14" x14ac:dyDescent="0.25">
      <c r="L74070" s="36"/>
      <c r="M74070" s="36"/>
      <c r="N74070" s="36"/>
    </row>
    <row r="74071" spans="12:14" x14ac:dyDescent="0.25">
      <c r="L74071" s="36"/>
      <c r="M74071" s="36"/>
      <c r="N74071" s="36"/>
    </row>
    <row r="74072" spans="12:14" x14ac:dyDescent="0.25">
      <c r="L74072" s="36"/>
      <c r="M74072" s="36"/>
      <c r="N74072" s="36"/>
    </row>
    <row r="74073" spans="12:14" x14ac:dyDescent="0.25">
      <c r="L74073" s="36"/>
      <c r="M74073" s="36"/>
      <c r="N74073" s="36"/>
    </row>
    <row r="74074" spans="12:14" x14ac:dyDescent="0.25">
      <c r="L74074" s="36"/>
      <c r="M74074" s="36"/>
      <c r="N74074" s="36"/>
    </row>
    <row r="74075" spans="12:14" x14ac:dyDescent="0.25">
      <c r="L74075" s="36"/>
      <c r="M74075" s="36"/>
      <c r="N74075" s="36"/>
    </row>
    <row r="74076" spans="12:14" x14ac:dyDescent="0.25">
      <c r="L74076" s="36"/>
      <c r="M74076" s="36"/>
      <c r="N74076" s="36"/>
    </row>
    <row r="74077" spans="12:14" x14ac:dyDescent="0.25">
      <c r="L74077" s="36"/>
      <c r="M74077" s="36"/>
      <c r="N74077" s="36"/>
    </row>
    <row r="74078" spans="12:14" x14ac:dyDescent="0.25">
      <c r="L74078" s="36"/>
      <c r="M74078" s="36"/>
      <c r="N74078" s="36"/>
    </row>
    <row r="74079" spans="12:14" x14ac:dyDescent="0.25">
      <c r="L74079" s="36"/>
      <c r="M74079" s="36"/>
      <c r="N74079" s="36"/>
    </row>
    <row r="74080" spans="12:14" x14ac:dyDescent="0.25">
      <c r="L74080" s="36"/>
      <c r="M74080" s="36"/>
      <c r="N74080" s="36"/>
    </row>
    <row r="74081" spans="12:14" x14ac:dyDescent="0.25">
      <c r="L74081" s="36"/>
      <c r="M74081" s="36"/>
      <c r="N74081" s="36"/>
    </row>
    <row r="74082" spans="12:14" x14ac:dyDescent="0.25">
      <c r="L74082" s="36"/>
      <c r="M74082" s="36"/>
      <c r="N74082" s="36"/>
    </row>
    <row r="74083" spans="12:14" x14ac:dyDescent="0.25">
      <c r="L74083" s="36"/>
      <c r="M74083" s="36"/>
      <c r="N74083" s="36"/>
    </row>
    <row r="74084" spans="12:14" x14ac:dyDescent="0.25">
      <c r="L74084" s="36"/>
      <c r="M74084" s="36"/>
      <c r="N74084" s="36"/>
    </row>
    <row r="74085" spans="12:14" x14ac:dyDescent="0.25">
      <c r="L74085" s="36"/>
      <c r="M74085" s="36"/>
      <c r="N74085" s="36"/>
    </row>
    <row r="74086" spans="12:14" x14ac:dyDescent="0.25">
      <c r="L74086" s="36"/>
      <c r="M74086" s="36"/>
      <c r="N74086" s="36"/>
    </row>
    <row r="74087" spans="12:14" x14ac:dyDescent="0.25">
      <c r="L74087" s="36"/>
      <c r="M74087" s="36"/>
      <c r="N74087" s="36"/>
    </row>
    <row r="74088" spans="12:14" x14ac:dyDescent="0.25">
      <c r="L74088" s="36"/>
      <c r="M74088" s="36"/>
      <c r="N74088" s="36"/>
    </row>
    <row r="74089" spans="12:14" x14ac:dyDescent="0.25">
      <c r="L74089" s="36"/>
      <c r="M74089" s="36"/>
      <c r="N74089" s="36"/>
    </row>
    <row r="74090" spans="12:14" x14ac:dyDescent="0.25">
      <c r="L74090" s="36"/>
      <c r="M74090" s="36"/>
      <c r="N74090" s="36"/>
    </row>
    <row r="74091" spans="12:14" x14ac:dyDescent="0.25">
      <c r="L74091" s="36"/>
      <c r="M74091" s="36"/>
      <c r="N74091" s="36"/>
    </row>
    <row r="74092" spans="12:14" x14ac:dyDescent="0.25">
      <c r="L74092" s="36"/>
      <c r="M74092" s="36"/>
      <c r="N74092" s="36"/>
    </row>
    <row r="74093" spans="12:14" x14ac:dyDescent="0.25">
      <c r="L74093" s="36"/>
      <c r="M74093" s="36"/>
      <c r="N74093" s="36"/>
    </row>
    <row r="74094" spans="12:14" x14ac:dyDescent="0.25">
      <c r="L74094" s="36"/>
      <c r="M74094" s="36"/>
      <c r="N74094" s="36"/>
    </row>
    <row r="74095" spans="12:14" x14ac:dyDescent="0.25">
      <c r="L74095" s="36"/>
      <c r="M74095" s="36"/>
      <c r="N74095" s="36"/>
    </row>
    <row r="74096" spans="12:14" x14ac:dyDescent="0.25">
      <c r="L74096" s="36"/>
      <c r="M74096" s="36"/>
      <c r="N74096" s="36"/>
    </row>
    <row r="74097" spans="12:14" x14ac:dyDescent="0.25">
      <c r="L74097" s="36"/>
      <c r="M74097" s="36"/>
      <c r="N74097" s="36"/>
    </row>
    <row r="74098" spans="12:14" x14ac:dyDescent="0.25">
      <c r="L74098" s="36"/>
      <c r="M74098" s="36"/>
      <c r="N74098" s="36"/>
    </row>
    <row r="74099" spans="12:14" x14ac:dyDescent="0.25">
      <c r="L74099" s="36"/>
      <c r="M74099" s="36"/>
      <c r="N74099" s="36"/>
    </row>
    <row r="74100" spans="12:14" x14ac:dyDescent="0.25">
      <c r="L74100" s="36"/>
      <c r="M74100" s="36"/>
      <c r="N74100" s="36"/>
    </row>
    <row r="74101" spans="12:14" x14ac:dyDescent="0.25">
      <c r="L74101" s="36"/>
      <c r="M74101" s="36"/>
      <c r="N74101" s="36"/>
    </row>
    <row r="74102" spans="12:14" x14ac:dyDescent="0.25">
      <c r="L74102" s="36"/>
      <c r="M74102" s="36"/>
      <c r="N74102" s="36"/>
    </row>
    <row r="74103" spans="12:14" x14ac:dyDescent="0.25">
      <c r="L74103" s="36"/>
      <c r="M74103" s="36"/>
      <c r="N74103" s="36"/>
    </row>
    <row r="74104" spans="12:14" x14ac:dyDescent="0.25">
      <c r="L74104" s="36"/>
      <c r="M74104" s="36"/>
      <c r="N74104" s="36"/>
    </row>
    <row r="74105" spans="12:14" x14ac:dyDescent="0.25">
      <c r="L74105" s="36"/>
      <c r="M74105" s="36"/>
      <c r="N74105" s="36"/>
    </row>
    <row r="74106" spans="12:14" x14ac:dyDescent="0.25">
      <c r="L74106" s="36"/>
      <c r="M74106" s="36"/>
      <c r="N74106" s="36"/>
    </row>
    <row r="74107" spans="12:14" x14ac:dyDescent="0.25">
      <c r="L74107" s="36"/>
      <c r="M74107" s="36"/>
      <c r="N74107" s="36"/>
    </row>
    <row r="74108" spans="12:14" x14ac:dyDescent="0.25">
      <c r="L74108" s="36"/>
      <c r="M74108" s="36"/>
      <c r="N74108" s="36"/>
    </row>
    <row r="74109" spans="12:14" x14ac:dyDescent="0.25">
      <c r="L74109" s="36"/>
      <c r="M74109" s="36"/>
      <c r="N74109" s="36"/>
    </row>
    <row r="74110" spans="12:14" x14ac:dyDescent="0.25">
      <c r="L74110" s="36"/>
      <c r="M74110" s="36"/>
      <c r="N74110" s="36"/>
    </row>
    <row r="74111" spans="12:14" x14ac:dyDescent="0.25">
      <c r="L74111" s="36"/>
      <c r="M74111" s="36"/>
      <c r="N74111" s="36"/>
    </row>
    <row r="74112" spans="12:14" x14ac:dyDescent="0.25">
      <c r="L74112" s="36"/>
      <c r="M74112" s="36"/>
      <c r="N74112" s="36"/>
    </row>
    <row r="74113" spans="12:14" x14ac:dyDescent="0.25">
      <c r="L74113" s="36"/>
      <c r="M74113" s="36"/>
      <c r="N74113" s="36"/>
    </row>
    <row r="74114" spans="12:14" x14ac:dyDescent="0.25">
      <c r="L74114" s="36"/>
      <c r="M74114" s="36"/>
      <c r="N74114" s="36"/>
    </row>
    <row r="74115" spans="12:14" x14ac:dyDescent="0.25">
      <c r="L74115" s="36"/>
      <c r="M74115" s="36"/>
      <c r="N74115" s="36"/>
    </row>
    <row r="74116" spans="12:14" x14ac:dyDescent="0.25">
      <c r="L74116" s="36"/>
      <c r="M74116" s="36"/>
      <c r="N74116" s="36"/>
    </row>
    <row r="74117" spans="12:14" x14ac:dyDescent="0.25">
      <c r="L74117" s="36"/>
      <c r="M74117" s="36"/>
      <c r="N74117" s="36"/>
    </row>
    <row r="74118" spans="12:14" x14ac:dyDescent="0.25">
      <c r="L74118" s="36"/>
      <c r="M74118" s="36"/>
      <c r="N74118" s="36"/>
    </row>
    <row r="74119" spans="12:14" x14ac:dyDescent="0.25">
      <c r="L74119" s="36"/>
      <c r="M74119" s="36"/>
      <c r="N74119" s="36"/>
    </row>
    <row r="74120" spans="12:14" x14ac:dyDescent="0.25">
      <c r="L74120" s="36"/>
      <c r="M74120" s="36"/>
      <c r="N74120" s="36"/>
    </row>
    <row r="74121" spans="12:14" x14ac:dyDescent="0.25">
      <c r="L74121" s="36"/>
      <c r="M74121" s="36"/>
      <c r="N74121" s="36"/>
    </row>
    <row r="74122" spans="12:14" x14ac:dyDescent="0.25">
      <c r="L74122" s="36"/>
      <c r="M74122" s="36"/>
      <c r="N74122" s="36"/>
    </row>
    <row r="74123" spans="12:14" x14ac:dyDescent="0.25">
      <c r="L74123" s="36"/>
      <c r="M74123" s="36"/>
      <c r="N74123" s="36"/>
    </row>
    <row r="74124" spans="12:14" x14ac:dyDescent="0.25">
      <c r="L74124" s="36"/>
      <c r="M74124" s="36"/>
      <c r="N74124" s="36"/>
    </row>
    <row r="74125" spans="12:14" x14ac:dyDescent="0.25">
      <c r="L74125" s="36"/>
      <c r="M74125" s="36"/>
      <c r="N74125" s="36"/>
    </row>
    <row r="74126" spans="12:14" x14ac:dyDescent="0.25">
      <c r="L74126" s="36"/>
      <c r="M74126" s="36"/>
      <c r="N74126" s="36"/>
    </row>
    <row r="74127" spans="12:14" x14ac:dyDescent="0.25">
      <c r="L74127" s="36"/>
      <c r="M74127" s="36"/>
      <c r="N74127" s="36"/>
    </row>
    <row r="74128" spans="12:14" x14ac:dyDescent="0.25">
      <c r="L74128" s="36"/>
      <c r="M74128" s="36"/>
      <c r="N74128" s="36"/>
    </row>
    <row r="74129" spans="12:14" x14ac:dyDescent="0.25">
      <c r="L74129" s="36"/>
      <c r="M74129" s="36"/>
      <c r="N74129" s="36"/>
    </row>
    <row r="74130" spans="12:14" x14ac:dyDescent="0.25">
      <c r="L74130" s="36"/>
      <c r="M74130" s="36"/>
      <c r="N74130" s="36"/>
    </row>
    <row r="74131" spans="12:14" x14ac:dyDescent="0.25">
      <c r="L74131" s="36"/>
      <c r="M74131" s="36"/>
      <c r="N74131" s="36"/>
    </row>
    <row r="74132" spans="12:14" x14ac:dyDescent="0.25">
      <c r="L74132" s="36"/>
      <c r="M74132" s="36"/>
      <c r="N74132" s="36"/>
    </row>
    <row r="74133" spans="12:14" x14ac:dyDescent="0.25">
      <c r="L74133" s="36"/>
      <c r="M74133" s="36"/>
      <c r="N74133" s="36"/>
    </row>
    <row r="74134" spans="12:14" x14ac:dyDescent="0.25">
      <c r="L74134" s="36"/>
      <c r="M74134" s="36"/>
      <c r="N74134" s="36"/>
    </row>
    <row r="74135" spans="12:14" x14ac:dyDescent="0.25">
      <c r="L74135" s="36"/>
      <c r="M74135" s="36"/>
      <c r="N74135" s="36"/>
    </row>
    <row r="74136" spans="12:14" x14ac:dyDescent="0.25">
      <c r="L74136" s="36"/>
      <c r="M74136" s="36"/>
      <c r="N74136" s="36"/>
    </row>
    <row r="74137" spans="12:14" x14ac:dyDescent="0.25">
      <c r="L74137" s="36"/>
      <c r="M74137" s="36"/>
      <c r="N74137" s="36"/>
    </row>
    <row r="74138" spans="12:14" x14ac:dyDescent="0.25">
      <c r="L74138" s="36"/>
      <c r="M74138" s="36"/>
      <c r="N74138" s="36"/>
    </row>
    <row r="74139" spans="12:14" x14ac:dyDescent="0.25">
      <c r="L74139" s="36"/>
      <c r="M74139" s="36"/>
      <c r="N74139" s="36"/>
    </row>
    <row r="74140" spans="12:14" x14ac:dyDescent="0.25">
      <c r="L74140" s="36"/>
      <c r="M74140" s="36"/>
      <c r="N74140" s="36"/>
    </row>
    <row r="74141" spans="12:14" x14ac:dyDescent="0.25">
      <c r="L74141" s="36"/>
      <c r="M74141" s="36"/>
      <c r="N74141" s="36"/>
    </row>
    <row r="74142" spans="12:14" x14ac:dyDescent="0.25">
      <c r="L74142" s="36"/>
      <c r="M74142" s="36"/>
      <c r="N74142" s="36"/>
    </row>
    <row r="74143" spans="12:14" x14ac:dyDescent="0.25">
      <c r="L74143" s="36"/>
      <c r="M74143" s="36"/>
      <c r="N74143" s="36"/>
    </row>
    <row r="74144" spans="12:14" x14ac:dyDescent="0.25">
      <c r="L74144" s="36"/>
      <c r="M74144" s="36"/>
      <c r="N74144" s="36"/>
    </row>
    <row r="74145" spans="12:14" x14ac:dyDescent="0.25">
      <c r="L74145" s="36"/>
      <c r="M74145" s="36"/>
      <c r="N74145" s="36"/>
    </row>
    <row r="74146" spans="12:14" x14ac:dyDescent="0.25">
      <c r="L74146" s="36"/>
      <c r="M74146" s="36"/>
      <c r="N74146" s="36"/>
    </row>
    <row r="74147" spans="12:14" x14ac:dyDescent="0.25">
      <c r="L74147" s="36"/>
      <c r="M74147" s="36"/>
      <c r="N74147" s="36"/>
    </row>
    <row r="74148" spans="12:14" x14ac:dyDescent="0.25">
      <c r="L74148" s="36"/>
      <c r="M74148" s="36"/>
      <c r="N74148" s="36"/>
    </row>
    <row r="74149" spans="12:14" x14ac:dyDescent="0.25">
      <c r="L74149" s="36"/>
      <c r="M74149" s="36"/>
      <c r="N74149" s="36"/>
    </row>
    <row r="74150" spans="12:14" x14ac:dyDescent="0.25">
      <c r="L74150" s="36"/>
      <c r="M74150" s="36"/>
      <c r="N74150" s="36"/>
    </row>
    <row r="74151" spans="12:14" x14ac:dyDescent="0.25">
      <c r="L74151" s="36"/>
      <c r="M74151" s="36"/>
      <c r="N74151" s="36"/>
    </row>
    <row r="74152" spans="12:14" x14ac:dyDescent="0.25">
      <c r="L74152" s="36"/>
      <c r="M74152" s="36"/>
      <c r="N74152" s="36"/>
    </row>
    <row r="74153" spans="12:14" x14ac:dyDescent="0.25">
      <c r="L74153" s="36"/>
      <c r="M74153" s="36"/>
      <c r="N74153" s="36"/>
    </row>
    <row r="74154" spans="12:14" x14ac:dyDescent="0.25">
      <c r="L74154" s="36"/>
      <c r="M74154" s="36"/>
      <c r="N74154" s="36"/>
    </row>
    <row r="74155" spans="12:14" x14ac:dyDescent="0.25">
      <c r="L74155" s="36"/>
      <c r="M74155" s="36"/>
      <c r="N74155" s="36"/>
    </row>
    <row r="74156" spans="12:14" x14ac:dyDescent="0.25">
      <c r="L74156" s="36"/>
      <c r="M74156" s="36"/>
      <c r="N74156" s="36"/>
    </row>
    <row r="74157" spans="12:14" x14ac:dyDescent="0.25">
      <c r="L74157" s="36"/>
      <c r="M74157" s="36"/>
      <c r="N74157" s="36"/>
    </row>
    <row r="74158" spans="12:14" x14ac:dyDescent="0.25">
      <c r="L74158" s="36"/>
      <c r="M74158" s="36"/>
      <c r="N74158" s="36"/>
    </row>
    <row r="74159" spans="12:14" x14ac:dyDescent="0.25">
      <c r="L74159" s="36"/>
      <c r="M74159" s="36"/>
      <c r="N74159" s="36"/>
    </row>
    <row r="74160" spans="12:14" x14ac:dyDescent="0.25">
      <c r="L74160" s="36"/>
      <c r="M74160" s="36"/>
      <c r="N74160" s="36"/>
    </row>
    <row r="74161" spans="12:14" x14ac:dyDescent="0.25">
      <c r="L74161" s="36"/>
      <c r="M74161" s="36"/>
      <c r="N74161" s="36"/>
    </row>
    <row r="74162" spans="12:14" x14ac:dyDescent="0.25">
      <c r="L74162" s="36"/>
      <c r="M74162" s="36"/>
      <c r="N74162" s="36"/>
    </row>
    <row r="74163" spans="12:14" x14ac:dyDescent="0.25">
      <c r="L74163" s="36"/>
      <c r="M74163" s="36"/>
      <c r="N74163" s="36"/>
    </row>
    <row r="74164" spans="12:14" x14ac:dyDescent="0.25">
      <c r="L74164" s="36"/>
      <c r="M74164" s="36"/>
      <c r="N74164" s="36"/>
    </row>
    <row r="74165" spans="12:14" x14ac:dyDescent="0.25">
      <c r="L74165" s="36"/>
      <c r="M74165" s="36"/>
      <c r="N74165" s="36"/>
    </row>
    <row r="74166" spans="12:14" x14ac:dyDescent="0.25">
      <c r="L74166" s="36"/>
      <c r="M74166" s="36"/>
      <c r="N74166" s="36"/>
    </row>
    <row r="74167" spans="12:14" x14ac:dyDescent="0.25">
      <c r="L74167" s="36"/>
      <c r="M74167" s="36"/>
      <c r="N74167" s="36"/>
    </row>
    <row r="74168" spans="12:14" x14ac:dyDescent="0.25">
      <c r="L74168" s="36"/>
      <c r="M74168" s="36"/>
      <c r="N74168" s="36"/>
    </row>
    <row r="74169" spans="12:14" x14ac:dyDescent="0.25">
      <c r="L74169" s="36"/>
      <c r="M74169" s="36"/>
      <c r="N74169" s="36"/>
    </row>
    <row r="74170" spans="12:14" x14ac:dyDescent="0.25">
      <c r="L74170" s="36"/>
      <c r="M74170" s="36"/>
      <c r="N74170" s="36"/>
    </row>
    <row r="74171" spans="12:14" x14ac:dyDescent="0.25">
      <c r="L74171" s="36"/>
      <c r="M74171" s="36"/>
      <c r="N74171" s="36"/>
    </row>
    <row r="74172" spans="12:14" x14ac:dyDescent="0.25">
      <c r="L74172" s="36"/>
      <c r="M74172" s="36"/>
      <c r="N74172" s="36"/>
    </row>
    <row r="74173" spans="12:14" x14ac:dyDescent="0.25">
      <c r="L74173" s="36"/>
      <c r="M74173" s="36"/>
      <c r="N74173" s="36"/>
    </row>
    <row r="74174" spans="12:14" x14ac:dyDescent="0.25">
      <c r="L74174" s="36"/>
      <c r="M74174" s="36"/>
      <c r="N74174" s="36"/>
    </row>
    <row r="74175" spans="12:14" x14ac:dyDescent="0.25">
      <c r="L74175" s="36"/>
      <c r="M74175" s="36"/>
      <c r="N74175" s="36"/>
    </row>
    <row r="74176" spans="12:14" x14ac:dyDescent="0.25">
      <c r="L74176" s="36"/>
      <c r="M74176" s="36"/>
      <c r="N74176" s="36"/>
    </row>
    <row r="74177" spans="12:14" x14ac:dyDescent="0.25">
      <c r="L74177" s="36"/>
      <c r="M74177" s="36"/>
      <c r="N74177" s="36"/>
    </row>
    <row r="74178" spans="12:14" x14ac:dyDescent="0.25">
      <c r="L74178" s="36"/>
      <c r="M74178" s="36"/>
      <c r="N74178" s="36"/>
    </row>
    <row r="74179" spans="12:14" x14ac:dyDescent="0.25">
      <c r="L74179" s="36"/>
      <c r="M74179" s="36"/>
      <c r="N74179" s="36"/>
    </row>
    <row r="74180" spans="12:14" x14ac:dyDescent="0.25">
      <c r="L74180" s="36"/>
      <c r="M74180" s="36"/>
      <c r="N74180" s="36"/>
    </row>
    <row r="74181" spans="12:14" x14ac:dyDescent="0.25">
      <c r="L74181" s="36"/>
      <c r="M74181" s="36"/>
      <c r="N74181" s="36"/>
    </row>
    <row r="74182" spans="12:14" x14ac:dyDescent="0.25">
      <c r="L74182" s="36"/>
      <c r="M74182" s="36"/>
      <c r="N74182" s="36"/>
    </row>
    <row r="74183" spans="12:14" x14ac:dyDescent="0.25">
      <c r="L74183" s="36"/>
      <c r="M74183" s="36"/>
      <c r="N74183" s="36"/>
    </row>
    <row r="74184" spans="12:14" x14ac:dyDescent="0.25">
      <c r="L74184" s="36"/>
      <c r="M74184" s="36"/>
      <c r="N74184" s="36"/>
    </row>
    <row r="74185" spans="12:14" x14ac:dyDescent="0.25">
      <c r="L74185" s="36"/>
      <c r="M74185" s="36"/>
      <c r="N74185" s="36"/>
    </row>
    <row r="74186" spans="12:14" x14ac:dyDescent="0.25">
      <c r="L74186" s="36"/>
      <c r="M74186" s="36"/>
      <c r="N74186" s="36"/>
    </row>
    <row r="74187" spans="12:14" x14ac:dyDescent="0.25">
      <c r="L74187" s="36"/>
      <c r="M74187" s="36"/>
      <c r="N74187" s="36"/>
    </row>
    <row r="74188" spans="12:14" x14ac:dyDescent="0.25">
      <c r="L74188" s="36"/>
      <c r="M74188" s="36"/>
      <c r="N74188" s="36"/>
    </row>
    <row r="74189" spans="12:14" x14ac:dyDescent="0.25">
      <c r="L74189" s="36"/>
      <c r="M74189" s="36"/>
      <c r="N74189" s="36"/>
    </row>
    <row r="74190" spans="12:14" x14ac:dyDescent="0.25">
      <c r="L74190" s="36"/>
      <c r="M74190" s="36"/>
      <c r="N74190" s="36"/>
    </row>
    <row r="74191" spans="12:14" x14ac:dyDescent="0.25">
      <c r="L74191" s="36"/>
      <c r="M74191" s="36"/>
      <c r="N74191" s="36"/>
    </row>
    <row r="74192" spans="12:14" x14ac:dyDescent="0.25">
      <c r="L74192" s="36"/>
      <c r="M74192" s="36"/>
      <c r="N74192" s="36"/>
    </row>
    <row r="74193" spans="12:14" x14ac:dyDescent="0.25">
      <c r="L74193" s="36"/>
      <c r="M74193" s="36"/>
      <c r="N74193" s="36"/>
    </row>
    <row r="74194" spans="12:14" x14ac:dyDescent="0.25">
      <c r="L74194" s="36"/>
      <c r="M74194" s="36"/>
      <c r="N74194" s="36"/>
    </row>
    <row r="74195" spans="12:14" x14ac:dyDescent="0.25">
      <c r="L74195" s="36"/>
      <c r="M74195" s="36"/>
      <c r="N74195" s="36"/>
    </row>
    <row r="74196" spans="12:14" x14ac:dyDescent="0.25">
      <c r="L74196" s="36"/>
      <c r="M74196" s="36"/>
      <c r="N74196" s="36"/>
    </row>
    <row r="74197" spans="12:14" x14ac:dyDescent="0.25">
      <c r="L74197" s="36"/>
      <c r="M74197" s="36"/>
      <c r="N74197" s="36"/>
    </row>
    <row r="74198" spans="12:14" x14ac:dyDescent="0.25">
      <c r="L74198" s="36"/>
      <c r="M74198" s="36"/>
      <c r="N74198" s="36"/>
    </row>
    <row r="74199" spans="12:14" x14ac:dyDescent="0.25">
      <c r="L74199" s="36"/>
      <c r="M74199" s="36"/>
      <c r="N74199" s="36"/>
    </row>
    <row r="74200" spans="12:14" x14ac:dyDescent="0.25">
      <c r="L74200" s="36"/>
      <c r="M74200" s="36"/>
      <c r="N74200" s="36"/>
    </row>
    <row r="74201" spans="12:14" x14ac:dyDescent="0.25">
      <c r="L74201" s="36"/>
      <c r="M74201" s="36"/>
      <c r="N74201" s="36"/>
    </row>
    <row r="74202" spans="12:14" x14ac:dyDescent="0.25">
      <c r="L74202" s="36"/>
      <c r="M74202" s="36"/>
      <c r="N74202" s="36"/>
    </row>
    <row r="74203" spans="12:14" x14ac:dyDescent="0.25">
      <c r="L74203" s="36"/>
      <c r="M74203" s="36"/>
      <c r="N74203" s="36"/>
    </row>
    <row r="74204" spans="12:14" x14ac:dyDescent="0.25">
      <c r="L74204" s="36"/>
      <c r="M74204" s="36"/>
      <c r="N74204" s="36"/>
    </row>
    <row r="74205" spans="12:14" x14ac:dyDescent="0.25">
      <c r="L74205" s="36"/>
      <c r="M74205" s="36"/>
      <c r="N74205" s="36"/>
    </row>
    <row r="74206" spans="12:14" x14ac:dyDescent="0.25">
      <c r="L74206" s="36"/>
      <c r="M74206" s="36"/>
      <c r="N74206" s="36"/>
    </row>
    <row r="74207" spans="12:14" x14ac:dyDescent="0.25">
      <c r="L74207" s="36"/>
      <c r="M74207" s="36"/>
      <c r="N74207" s="36"/>
    </row>
    <row r="74208" spans="12:14" x14ac:dyDescent="0.25">
      <c r="L74208" s="36"/>
      <c r="M74208" s="36"/>
      <c r="N74208" s="36"/>
    </row>
    <row r="74209" spans="12:14" x14ac:dyDescent="0.25">
      <c r="L74209" s="36"/>
      <c r="M74209" s="36"/>
      <c r="N74209" s="36"/>
    </row>
    <row r="74210" spans="12:14" x14ac:dyDescent="0.25">
      <c r="L74210" s="36"/>
      <c r="M74210" s="36"/>
      <c r="N74210" s="36"/>
    </row>
    <row r="74211" spans="12:14" x14ac:dyDescent="0.25">
      <c r="L74211" s="36"/>
      <c r="M74211" s="36"/>
      <c r="N74211" s="36"/>
    </row>
    <row r="74212" spans="12:14" x14ac:dyDescent="0.25">
      <c r="L74212" s="36"/>
      <c r="M74212" s="36"/>
      <c r="N74212" s="36"/>
    </row>
    <row r="74213" spans="12:14" x14ac:dyDescent="0.25">
      <c r="L74213" s="36"/>
      <c r="M74213" s="36"/>
      <c r="N74213" s="36"/>
    </row>
    <row r="74214" spans="12:14" x14ac:dyDescent="0.25">
      <c r="L74214" s="36"/>
      <c r="M74214" s="36"/>
      <c r="N74214" s="36"/>
    </row>
    <row r="74215" spans="12:14" x14ac:dyDescent="0.25">
      <c r="L74215" s="36"/>
      <c r="M74215" s="36"/>
      <c r="N74215" s="36"/>
    </row>
    <row r="74216" spans="12:14" x14ac:dyDescent="0.25">
      <c r="L74216" s="36"/>
      <c r="M74216" s="36"/>
      <c r="N74216" s="36"/>
    </row>
    <row r="74217" spans="12:14" x14ac:dyDescent="0.25">
      <c r="L74217" s="36"/>
      <c r="M74217" s="36"/>
      <c r="N74217" s="36"/>
    </row>
    <row r="74218" spans="12:14" x14ac:dyDescent="0.25">
      <c r="L74218" s="36"/>
      <c r="M74218" s="36"/>
      <c r="N74218" s="36"/>
    </row>
    <row r="74219" spans="12:14" x14ac:dyDescent="0.25">
      <c r="L74219" s="36"/>
      <c r="M74219" s="36"/>
      <c r="N74219" s="36"/>
    </row>
    <row r="74220" spans="12:14" x14ac:dyDescent="0.25">
      <c r="L74220" s="36"/>
      <c r="M74220" s="36"/>
      <c r="N74220" s="36"/>
    </row>
    <row r="74221" spans="12:14" x14ac:dyDescent="0.25">
      <c r="L74221" s="36"/>
      <c r="M74221" s="36"/>
      <c r="N74221" s="36"/>
    </row>
    <row r="74222" spans="12:14" x14ac:dyDescent="0.25">
      <c r="L74222" s="36"/>
      <c r="M74222" s="36"/>
      <c r="N74222" s="36"/>
    </row>
    <row r="74223" spans="12:14" x14ac:dyDescent="0.25">
      <c r="L74223" s="36"/>
      <c r="M74223" s="36"/>
      <c r="N74223" s="36"/>
    </row>
    <row r="74224" spans="12:14" x14ac:dyDescent="0.25">
      <c r="L74224" s="36"/>
      <c r="M74224" s="36"/>
      <c r="N74224" s="36"/>
    </row>
    <row r="74225" spans="12:14" x14ac:dyDescent="0.25">
      <c r="L74225" s="36"/>
      <c r="M74225" s="36"/>
      <c r="N74225" s="36"/>
    </row>
    <row r="74226" spans="12:14" x14ac:dyDescent="0.25">
      <c r="L74226" s="36"/>
      <c r="M74226" s="36"/>
      <c r="N74226" s="36"/>
    </row>
    <row r="74227" spans="12:14" x14ac:dyDescent="0.25">
      <c r="L74227" s="36"/>
      <c r="M74227" s="36"/>
      <c r="N74227" s="36"/>
    </row>
    <row r="74228" spans="12:14" x14ac:dyDescent="0.25">
      <c r="L74228" s="36"/>
      <c r="M74228" s="36"/>
      <c r="N74228" s="36"/>
    </row>
    <row r="74229" spans="12:14" x14ac:dyDescent="0.25">
      <c r="L74229" s="36"/>
      <c r="M74229" s="36"/>
      <c r="N74229" s="36"/>
    </row>
    <row r="74230" spans="12:14" x14ac:dyDescent="0.25">
      <c r="L74230" s="36"/>
      <c r="M74230" s="36"/>
      <c r="N74230" s="36"/>
    </row>
    <row r="74231" spans="12:14" x14ac:dyDescent="0.25">
      <c r="L74231" s="36"/>
      <c r="M74231" s="36"/>
      <c r="N74231" s="36"/>
    </row>
    <row r="74232" spans="12:14" x14ac:dyDescent="0.25">
      <c r="L74232" s="36"/>
      <c r="M74232" s="36"/>
      <c r="N74232" s="36"/>
    </row>
    <row r="74233" spans="12:14" x14ac:dyDescent="0.25">
      <c r="L74233" s="36"/>
      <c r="M74233" s="36"/>
      <c r="N74233" s="36"/>
    </row>
    <row r="74234" spans="12:14" x14ac:dyDescent="0.25">
      <c r="L74234" s="36"/>
      <c r="M74234" s="36"/>
      <c r="N74234" s="36"/>
    </row>
    <row r="74235" spans="12:14" x14ac:dyDescent="0.25">
      <c r="L74235" s="36"/>
      <c r="M74235" s="36"/>
      <c r="N74235" s="36"/>
    </row>
    <row r="74236" spans="12:14" x14ac:dyDescent="0.25">
      <c r="L74236" s="36"/>
      <c r="M74236" s="36"/>
      <c r="N74236" s="36"/>
    </row>
    <row r="74237" spans="12:14" x14ac:dyDescent="0.25">
      <c r="L74237" s="36"/>
      <c r="M74237" s="36"/>
      <c r="N74237" s="36"/>
    </row>
    <row r="74238" spans="12:14" x14ac:dyDescent="0.25">
      <c r="L74238" s="36"/>
      <c r="M74238" s="36"/>
      <c r="N74238" s="36"/>
    </row>
    <row r="74239" spans="12:14" x14ac:dyDescent="0.25">
      <c r="L74239" s="36"/>
      <c r="M74239" s="36"/>
      <c r="N74239" s="36"/>
    </row>
    <row r="74240" spans="12:14" x14ac:dyDescent="0.25">
      <c r="L74240" s="36"/>
      <c r="M74240" s="36"/>
      <c r="N74240" s="36"/>
    </row>
    <row r="74241" spans="12:14" x14ac:dyDescent="0.25">
      <c r="L74241" s="36"/>
      <c r="M74241" s="36"/>
      <c r="N74241" s="36"/>
    </row>
    <row r="74242" spans="12:14" x14ac:dyDescent="0.25">
      <c r="L74242" s="36"/>
      <c r="M74242" s="36"/>
      <c r="N74242" s="36"/>
    </row>
    <row r="74243" spans="12:14" x14ac:dyDescent="0.25">
      <c r="L74243" s="36"/>
      <c r="M74243" s="36"/>
      <c r="N74243" s="36"/>
    </row>
    <row r="74244" spans="12:14" x14ac:dyDescent="0.25">
      <c r="L74244" s="36"/>
      <c r="M74244" s="36"/>
      <c r="N74244" s="36"/>
    </row>
    <row r="74245" spans="12:14" x14ac:dyDescent="0.25">
      <c r="L74245" s="36"/>
      <c r="M74245" s="36"/>
      <c r="N74245" s="36"/>
    </row>
    <row r="74246" spans="12:14" x14ac:dyDescent="0.25">
      <c r="L74246" s="36"/>
      <c r="M74246" s="36"/>
      <c r="N74246" s="36"/>
    </row>
    <row r="74247" spans="12:14" x14ac:dyDescent="0.25">
      <c r="L74247" s="36"/>
      <c r="M74247" s="36"/>
      <c r="N74247" s="36"/>
    </row>
    <row r="74248" spans="12:14" x14ac:dyDescent="0.25">
      <c r="L74248" s="36"/>
      <c r="M74248" s="36"/>
      <c r="N74248" s="36"/>
    </row>
    <row r="74249" spans="12:14" x14ac:dyDescent="0.25">
      <c r="L74249" s="36"/>
      <c r="M74249" s="36"/>
      <c r="N74249" s="36"/>
    </row>
    <row r="74250" spans="12:14" x14ac:dyDescent="0.25">
      <c r="L74250" s="36"/>
      <c r="M74250" s="36"/>
      <c r="N74250" s="36"/>
    </row>
    <row r="74251" spans="12:14" x14ac:dyDescent="0.25">
      <c r="L74251" s="36"/>
      <c r="M74251" s="36"/>
      <c r="N74251" s="36"/>
    </row>
    <row r="74252" spans="12:14" x14ac:dyDescent="0.25">
      <c r="L74252" s="36"/>
      <c r="M74252" s="36"/>
      <c r="N74252" s="36"/>
    </row>
    <row r="74253" spans="12:14" x14ac:dyDescent="0.25">
      <c r="L74253" s="36"/>
      <c r="M74253" s="36"/>
      <c r="N74253" s="36"/>
    </row>
    <row r="74254" spans="12:14" x14ac:dyDescent="0.25">
      <c r="L74254" s="36"/>
      <c r="M74254" s="36"/>
      <c r="N74254" s="36"/>
    </row>
    <row r="74255" spans="12:14" x14ac:dyDescent="0.25">
      <c r="L74255" s="36"/>
      <c r="M74255" s="36"/>
      <c r="N74255" s="36"/>
    </row>
    <row r="74256" spans="12:14" x14ac:dyDescent="0.25">
      <c r="L74256" s="36"/>
      <c r="M74256" s="36"/>
      <c r="N74256" s="36"/>
    </row>
    <row r="74257" spans="12:14" x14ac:dyDescent="0.25">
      <c r="L74257" s="36"/>
      <c r="M74257" s="36"/>
      <c r="N74257" s="36"/>
    </row>
    <row r="74258" spans="12:14" x14ac:dyDescent="0.25">
      <c r="L74258" s="36"/>
      <c r="M74258" s="36"/>
      <c r="N74258" s="36"/>
    </row>
    <row r="74259" spans="12:14" x14ac:dyDescent="0.25">
      <c r="L74259" s="36"/>
      <c r="M74259" s="36"/>
      <c r="N74259" s="36"/>
    </row>
    <row r="74260" spans="12:14" x14ac:dyDescent="0.25">
      <c r="L74260" s="36"/>
      <c r="M74260" s="36"/>
      <c r="N74260" s="36"/>
    </row>
    <row r="74261" spans="12:14" x14ac:dyDescent="0.25">
      <c r="L74261" s="36"/>
      <c r="M74261" s="36"/>
      <c r="N74261" s="36"/>
    </row>
    <row r="74262" spans="12:14" x14ac:dyDescent="0.25">
      <c r="L74262" s="36"/>
      <c r="M74262" s="36"/>
      <c r="N74262" s="36"/>
    </row>
    <row r="74263" spans="12:14" x14ac:dyDescent="0.25">
      <c r="L74263" s="36"/>
      <c r="M74263" s="36"/>
      <c r="N74263" s="36"/>
    </row>
    <row r="74264" spans="12:14" x14ac:dyDescent="0.25">
      <c r="L74264" s="36"/>
      <c r="M74264" s="36"/>
      <c r="N74264" s="36"/>
    </row>
    <row r="74265" spans="12:14" x14ac:dyDescent="0.25">
      <c r="L74265" s="36"/>
      <c r="M74265" s="36"/>
      <c r="N74265" s="36"/>
    </row>
    <row r="74266" spans="12:14" x14ac:dyDescent="0.25">
      <c r="L74266" s="36"/>
      <c r="M74266" s="36"/>
      <c r="N74266" s="36"/>
    </row>
    <row r="74267" spans="12:14" x14ac:dyDescent="0.25">
      <c r="L74267" s="36"/>
      <c r="M74267" s="36"/>
      <c r="N74267" s="36"/>
    </row>
    <row r="74268" spans="12:14" x14ac:dyDescent="0.25">
      <c r="L74268" s="36"/>
      <c r="M74268" s="36"/>
      <c r="N74268" s="36"/>
    </row>
    <row r="74269" spans="12:14" x14ac:dyDescent="0.25">
      <c r="L74269" s="36"/>
      <c r="M74269" s="36"/>
      <c r="N74269" s="36"/>
    </row>
    <row r="74270" spans="12:14" x14ac:dyDescent="0.25">
      <c r="L74270" s="36"/>
      <c r="M74270" s="36"/>
      <c r="N74270" s="36"/>
    </row>
    <row r="74271" spans="12:14" x14ac:dyDescent="0.25">
      <c r="L74271" s="36"/>
      <c r="M74271" s="36"/>
      <c r="N74271" s="36"/>
    </row>
    <row r="74272" spans="12:14" x14ac:dyDescent="0.25">
      <c r="L74272" s="36"/>
      <c r="M74272" s="36"/>
      <c r="N74272" s="36"/>
    </row>
    <row r="74273" spans="12:14" x14ac:dyDescent="0.25">
      <c r="L74273" s="36"/>
      <c r="M74273" s="36"/>
      <c r="N74273" s="36"/>
    </row>
    <row r="74274" spans="12:14" x14ac:dyDescent="0.25">
      <c r="L74274" s="36"/>
      <c r="M74274" s="36"/>
      <c r="N74274" s="36"/>
    </row>
    <row r="74275" spans="12:14" x14ac:dyDescent="0.25">
      <c r="L74275" s="36"/>
      <c r="M74275" s="36"/>
      <c r="N74275" s="36"/>
    </row>
    <row r="74276" spans="12:14" x14ac:dyDescent="0.25">
      <c r="L74276" s="36"/>
      <c r="M74276" s="36"/>
      <c r="N74276" s="36"/>
    </row>
    <row r="74277" spans="12:14" x14ac:dyDescent="0.25">
      <c r="L74277" s="36"/>
      <c r="M74277" s="36"/>
      <c r="N74277" s="36"/>
    </row>
    <row r="74278" spans="12:14" x14ac:dyDescent="0.25">
      <c r="L74278" s="36"/>
      <c r="M74278" s="36"/>
      <c r="N74278" s="36"/>
    </row>
    <row r="74279" spans="12:14" x14ac:dyDescent="0.25">
      <c r="L74279" s="36"/>
      <c r="M74279" s="36"/>
      <c r="N74279" s="36"/>
    </row>
    <row r="74280" spans="12:14" x14ac:dyDescent="0.25">
      <c r="L74280" s="36"/>
      <c r="M74280" s="36"/>
      <c r="N74280" s="36"/>
    </row>
    <row r="74281" spans="12:14" x14ac:dyDescent="0.25">
      <c r="L74281" s="36"/>
      <c r="M74281" s="36"/>
      <c r="N74281" s="36"/>
    </row>
    <row r="74282" spans="12:14" x14ac:dyDescent="0.25">
      <c r="L74282" s="36"/>
      <c r="M74282" s="36"/>
      <c r="N74282" s="36"/>
    </row>
    <row r="74283" spans="12:14" x14ac:dyDescent="0.25">
      <c r="L74283" s="36"/>
      <c r="M74283" s="36"/>
      <c r="N74283" s="36"/>
    </row>
    <row r="74284" spans="12:14" x14ac:dyDescent="0.25">
      <c r="L74284" s="36"/>
      <c r="M74284" s="36"/>
      <c r="N74284" s="36"/>
    </row>
    <row r="74285" spans="12:14" x14ac:dyDescent="0.25">
      <c r="L74285" s="36"/>
      <c r="M74285" s="36"/>
      <c r="N74285" s="36"/>
    </row>
    <row r="74286" spans="12:14" x14ac:dyDescent="0.25">
      <c r="L74286" s="36"/>
      <c r="M74286" s="36"/>
      <c r="N74286" s="36"/>
    </row>
    <row r="74287" spans="12:14" x14ac:dyDescent="0.25">
      <c r="L74287" s="36"/>
      <c r="M74287" s="36"/>
      <c r="N74287" s="36"/>
    </row>
    <row r="74288" spans="12:14" x14ac:dyDescent="0.25">
      <c r="L74288" s="36"/>
      <c r="M74288" s="36"/>
      <c r="N74288" s="36"/>
    </row>
    <row r="74289" spans="12:14" x14ac:dyDescent="0.25">
      <c r="L74289" s="36"/>
      <c r="M74289" s="36"/>
      <c r="N74289" s="36"/>
    </row>
    <row r="74290" spans="12:14" x14ac:dyDescent="0.25">
      <c r="L74290" s="36"/>
      <c r="M74290" s="36"/>
      <c r="N74290" s="36"/>
    </row>
    <row r="74291" spans="12:14" x14ac:dyDescent="0.25">
      <c r="L74291" s="36"/>
      <c r="M74291" s="36"/>
      <c r="N74291" s="36"/>
    </row>
    <row r="74292" spans="12:14" x14ac:dyDescent="0.25">
      <c r="L74292" s="36"/>
      <c r="M74292" s="36"/>
      <c r="N74292" s="36"/>
    </row>
    <row r="74293" spans="12:14" x14ac:dyDescent="0.25">
      <c r="L74293" s="36"/>
      <c r="M74293" s="36"/>
      <c r="N74293" s="36"/>
    </row>
    <row r="74294" spans="12:14" x14ac:dyDescent="0.25">
      <c r="L74294" s="36"/>
      <c r="M74294" s="36"/>
      <c r="N74294" s="36"/>
    </row>
    <row r="74295" spans="12:14" x14ac:dyDescent="0.25">
      <c r="L74295" s="36"/>
      <c r="M74295" s="36"/>
      <c r="N74295" s="36"/>
    </row>
    <row r="74296" spans="12:14" x14ac:dyDescent="0.25">
      <c r="L74296" s="36"/>
      <c r="M74296" s="36"/>
      <c r="N74296" s="36"/>
    </row>
    <row r="74297" spans="12:14" x14ac:dyDescent="0.25">
      <c r="L74297" s="36"/>
      <c r="M74297" s="36"/>
      <c r="N74297" s="36"/>
    </row>
    <row r="74298" spans="12:14" x14ac:dyDescent="0.25">
      <c r="L74298" s="36"/>
      <c r="M74298" s="36"/>
      <c r="N74298" s="36"/>
    </row>
    <row r="74299" spans="12:14" x14ac:dyDescent="0.25">
      <c r="L74299" s="36"/>
      <c r="M74299" s="36"/>
      <c r="N74299" s="36"/>
    </row>
    <row r="74300" spans="12:14" x14ac:dyDescent="0.25">
      <c r="L74300" s="36"/>
      <c r="M74300" s="36"/>
      <c r="N74300" s="36"/>
    </row>
    <row r="74301" spans="12:14" x14ac:dyDescent="0.25">
      <c r="L74301" s="36"/>
      <c r="M74301" s="36"/>
      <c r="N74301" s="36"/>
    </row>
    <row r="74302" spans="12:14" x14ac:dyDescent="0.25">
      <c r="L74302" s="36"/>
      <c r="M74302" s="36"/>
      <c r="N74302" s="36"/>
    </row>
    <row r="74303" spans="12:14" x14ac:dyDescent="0.25">
      <c r="L74303" s="36"/>
      <c r="M74303" s="36"/>
      <c r="N74303" s="36"/>
    </row>
    <row r="74304" spans="12:14" x14ac:dyDescent="0.25">
      <c r="L74304" s="36"/>
      <c r="M74304" s="36"/>
      <c r="N74304" s="36"/>
    </row>
    <row r="74305" spans="12:14" x14ac:dyDescent="0.25">
      <c r="L74305" s="36"/>
      <c r="M74305" s="36"/>
      <c r="N74305" s="36"/>
    </row>
    <row r="74306" spans="12:14" x14ac:dyDescent="0.25">
      <c r="L74306" s="36"/>
      <c r="M74306" s="36"/>
      <c r="N74306" s="36"/>
    </row>
    <row r="74307" spans="12:14" x14ac:dyDescent="0.25">
      <c r="L74307" s="36"/>
      <c r="M74307" s="36"/>
      <c r="N74307" s="36"/>
    </row>
    <row r="74308" spans="12:14" x14ac:dyDescent="0.25">
      <c r="L74308" s="36"/>
      <c r="M74308" s="36"/>
      <c r="N74308" s="36"/>
    </row>
    <row r="74309" spans="12:14" x14ac:dyDescent="0.25">
      <c r="L74309" s="36"/>
      <c r="M74309" s="36"/>
      <c r="N74309" s="36"/>
    </row>
    <row r="74310" spans="12:14" x14ac:dyDescent="0.25">
      <c r="L74310" s="36"/>
      <c r="M74310" s="36"/>
      <c r="N74310" s="36"/>
    </row>
    <row r="74311" spans="12:14" x14ac:dyDescent="0.25">
      <c r="L74311" s="36"/>
      <c r="M74311" s="36"/>
      <c r="N74311" s="36"/>
    </row>
    <row r="74312" spans="12:14" x14ac:dyDescent="0.25">
      <c r="L74312" s="36"/>
      <c r="M74312" s="36"/>
      <c r="N74312" s="36"/>
    </row>
    <row r="74313" spans="12:14" x14ac:dyDescent="0.25">
      <c r="L74313" s="36"/>
      <c r="M74313" s="36"/>
      <c r="N74313" s="36"/>
    </row>
    <row r="74314" spans="12:14" x14ac:dyDescent="0.25">
      <c r="L74314" s="36"/>
      <c r="M74314" s="36"/>
      <c r="N74314" s="36"/>
    </row>
    <row r="74315" spans="12:14" x14ac:dyDescent="0.25">
      <c r="L74315" s="36"/>
      <c r="M74315" s="36"/>
      <c r="N74315" s="36"/>
    </row>
    <row r="74316" spans="12:14" x14ac:dyDescent="0.25">
      <c r="L74316" s="36"/>
      <c r="M74316" s="36"/>
      <c r="N74316" s="36"/>
    </row>
    <row r="74317" spans="12:14" x14ac:dyDescent="0.25">
      <c r="L74317" s="36"/>
      <c r="M74317" s="36"/>
      <c r="N74317" s="36"/>
    </row>
    <row r="74318" spans="12:14" x14ac:dyDescent="0.25">
      <c r="L74318" s="36"/>
      <c r="M74318" s="36"/>
      <c r="N74318" s="36"/>
    </row>
    <row r="74319" spans="12:14" x14ac:dyDescent="0.25">
      <c r="L74319" s="36"/>
      <c r="M74319" s="36"/>
      <c r="N74319" s="36"/>
    </row>
    <row r="74320" spans="12:14" x14ac:dyDescent="0.25">
      <c r="L74320" s="36"/>
      <c r="M74320" s="36"/>
      <c r="N74320" s="36"/>
    </row>
    <row r="74321" spans="12:14" x14ac:dyDescent="0.25">
      <c r="L74321" s="36"/>
      <c r="M74321" s="36"/>
      <c r="N74321" s="36"/>
    </row>
    <row r="74322" spans="12:14" x14ac:dyDescent="0.25">
      <c r="L74322" s="36"/>
      <c r="M74322" s="36"/>
      <c r="N74322" s="36"/>
    </row>
    <row r="74323" spans="12:14" x14ac:dyDescent="0.25">
      <c r="L74323" s="36"/>
      <c r="M74323" s="36"/>
      <c r="N74323" s="36"/>
    </row>
    <row r="74324" spans="12:14" x14ac:dyDescent="0.25">
      <c r="L74324" s="36"/>
      <c r="M74324" s="36"/>
      <c r="N74324" s="36"/>
    </row>
    <row r="74325" spans="12:14" x14ac:dyDescent="0.25">
      <c r="L74325" s="36"/>
      <c r="M74325" s="36"/>
      <c r="N74325" s="36"/>
    </row>
    <row r="74326" spans="12:14" x14ac:dyDescent="0.25">
      <c r="L74326" s="36"/>
      <c r="M74326" s="36"/>
      <c r="N74326" s="36"/>
    </row>
    <row r="74327" spans="12:14" x14ac:dyDescent="0.25">
      <c r="L74327" s="36"/>
      <c r="M74327" s="36"/>
      <c r="N74327" s="36"/>
    </row>
    <row r="74328" spans="12:14" x14ac:dyDescent="0.25">
      <c r="L74328" s="36"/>
      <c r="M74328" s="36"/>
      <c r="N74328" s="36"/>
    </row>
    <row r="74329" spans="12:14" x14ac:dyDescent="0.25">
      <c r="L74329" s="36"/>
      <c r="M74329" s="36"/>
      <c r="N74329" s="36"/>
    </row>
    <row r="74330" spans="12:14" x14ac:dyDescent="0.25">
      <c r="L74330" s="36"/>
      <c r="M74330" s="36"/>
      <c r="N74330" s="36"/>
    </row>
    <row r="74331" spans="12:14" x14ac:dyDescent="0.25">
      <c r="L74331" s="36"/>
      <c r="M74331" s="36"/>
      <c r="N74331" s="36"/>
    </row>
    <row r="74332" spans="12:14" x14ac:dyDescent="0.25">
      <c r="L74332" s="36"/>
      <c r="M74332" s="36"/>
      <c r="N74332" s="36"/>
    </row>
    <row r="74333" spans="12:14" x14ac:dyDescent="0.25">
      <c r="L74333" s="36"/>
      <c r="M74333" s="36"/>
      <c r="N74333" s="36"/>
    </row>
    <row r="74334" spans="12:14" x14ac:dyDescent="0.25">
      <c r="L74334" s="36"/>
      <c r="M74334" s="36"/>
      <c r="N74334" s="36"/>
    </row>
    <row r="74335" spans="12:14" x14ac:dyDescent="0.25">
      <c r="L74335" s="36"/>
      <c r="M74335" s="36"/>
      <c r="N74335" s="36"/>
    </row>
    <row r="74336" spans="12:14" x14ac:dyDescent="0.25">
      <c r="L74336" s="36"/>
      <c r="M74336" s="36"/>
      <c r="N74336" s="36"/>
    </row>
    <row r="74337" spans="12:14" x14ac:dyDescent="0.25">
      <c r="L74337" s="36"/>
      <c r="M74337" s="36"/>
      <c r="N74337" s="36"/>
    </row>
    <row r="74338" spans="12:14" x14ac:dyDescent="0.25">
      <c r="L74338" s="36"/>
      <c r="M74338" s="36"/>
      <c r="N74338" s="36"/>
    </row>
    <row r="74339" spans="12:14" x14ac:dyDescent="0.25">
      <c r="L74339" s="36"/>
      <c r="M74339" s="36"/>
      <c r="N74339" s="36"/>
    </row>
    <row r="74340" spans="12:14" x14ac:dyDescent="0.25">
      <c r="L74340" s="36"/>
      <c r="M74340" s="36"/>
      <c r="N74340" s="36"/>
    </row>
    <row r="74341" spans="12:14" x14ac:dyDescent="0.25">
      <c r="L74341" s="36"/>
      <c r="M74341" s="36"/>
      <c r="N74341" s="36"/>
    </row>
    <row r="74342" spans="12:14" x14ac:dyDescent="0.25">
      <c r="L74342" s="36"/>
      <c r="M74342" s="36"/>
      <c r="N74342" s="36"/>
    </row>
    <row r="74343" spans="12:14" x14ac:dyDescent="0.25">
      <c r="L74343" s="36"/>
      <c r="M74343" s="36"/>
      <c r="N74343" s="36"/>
    </row>
    <row r="74344" spans="12:14" x14ac:dyDescent="0.25">
      <c r="L74344" s="36"/>
      <c r="M74344" s="36"/>
      <c r="N74344" s="36"/>
    </row>
    <row r="74345" spans="12:14" x14ac:dyDescent="0.25">
      <c r="L74345" s="36"/>
      <c r="M74345" s="36"/>
      <c r="N74345" s="36"/>
    </row>
    <row r="74346" spans="12:14" x14ac:dyDescent="0.25">
      <c r="L74346" s="36"/>
      <c r="M74346" s="36"/>
      <c r="N74346" s="36"/>
    </row>
    <row r="74347" spans="12:14" x14ac:dyDescent="0.25">
      <c r="L74347" s="36"/>
      <c r="M74347" s="36"/>
      <c r="N74347" s="36"/>
    </row>
    <row r="74348" spans="12:14" x14ac:dyDescent="0.25">
      <c r="L74348" s="36"/>
      <c r="M74348" s="36"/>
      <c r="N74348" s="36"/>
    </row>
    <row r="74349" spans="12:14" x14ac:dyDescent="0.25">
      <c r="L74349" s="36"/>
      <c r="M74349" s="36"/>
      <c r="N74349" s="36"/>
    </row>
    <row r="74350" spans="12:14" x14ac:dyDescent="0.25">
      <c r="L74350" s="36"/>
      <c r="M74350" s="36"/>
      <c r="N74350" s="36"/>
    </row>
    <row r="74351" spans="12:14" x14ac:dyDescent="0.25">
      <c r="L74351" s="36"/>
      <c r="M74351" s="36"/>
      <c r="N74351" s="36"/>
    </row>
    <row r="74352" spans="12:14" x14ac:dyDescent="0.25">
      <c r="L74352" s="36"/>
      <c r="M74352" s="36"/>
      <c r="N74352" s="36"/>
    </row>
    <row r="74353" spans="12:14" x14ac:dyDescent="0.25">
      <c r="L74353" s="36"/>
      <c r="M74353" s="36"/>
      <c r="N74353" s="36"/>
    </row>
    <row r="74354" spans="12:14" x14ac:dyDescent="0.25">
      <c r="L74354" s="36"/>
      <c r="M74354" s="36"/>
      <c r="N74354" s="36"/>
    </row>
    <row r="74355" spans="12:14" x14ac:dyDescent="0.25">
      <c r="L74355" s="36"/>
      <c r="M74355" s="36"/>
      <c r="N74355" s="36"/>
    </row>
    <row r="74356" spans="12:14" x14ac:dyDescent="0.25">
      <c r="L74356" s="36"/>
      <c r="M74356" s="36"/>
      <c r="N74356" s="36"/>
    </row>
    <row r="74357" spans="12:14" x14ac:dyDescent="0.25">
      <c r="L74357" s="36"/>
      <c r="M74357" s="36"/>
      <c r="N74357" s="36"/>
    </row>
    <row r="74358" spans="12:14" x14ac:dyDescent="0.25">
      <c r="L74358" s="36"/>
      <c r="M74358" s="36"/>
      <c r="N74358" s="36"/>
    </row>
    <row r="74359" spans="12:14" x14ac:dyDescent="0.25">
      <c r="L74359" s="36"/>
      <c r="M74359" s="36"/>
      <c r="N74359" s="36"/>
    </row>
    <row r="74360" spans="12:14" x14ac:dyDescent="0.25">
      <c r="L74360" s="36"/>
      <c r="M74360" s="36"/>
      <c r="N74360" s="36"/>
    </row>
    <row r="74361" spans="12:14" x14ac:dyDescent="0.25">
      <c r="L74361" s="36"/>
      <c r="M74361" s="36"/>
      <c r="N74361" s="36"/>
    </row>
    <row r="74362" spans="12:14" x14ac:dyDescent="0.25">
      <c r="L74362" s="36"/>
      <c r="M74362" s="36"/>
      <c r="N74362" s="36"/>
    </row>
    <row r="74363" spans="12:14" x14ac:dyDescent="0.25">
      <c r="L74363" s="36"/>
      <c r="M74363" s="36"/>
      <c r="N74363" s="36"/>
    </row>
    <row r="74364" spans="12:14" x14ac:dyDescent="0.25">
      <c r="L74364" s="36"/>
      <c r="M74364" s="36"/>
      <c r="N74364" s="36"/>
    </row>
    <row r="74365" spans="12:14" x14ac:dyDescent="0.25">
      <c r="L74365" s="36"/>
      <c r="M74365" s="36"/>
      <c r="N74365" s="36"/>
    </row>
    <row r="74366" spans="12:14" x14ac:dyDescent="0.25">
      <c r="L74366" s="36"/>
      <c r="M74366" s="36"/>
      <c r="N74366" s="36"/>
    </row>
    <row r="74367" spans="12:14" x14ac:dyDescent="0.25">
      <c r="L74367" s="36"/>
      <c r="M74367" s="36"/>
      <c r="N74367" s="36"/>
    </row>
    <row r="74368" spans="12:14" x14ac:dyDescent="0.25">
      <c r="L74368" s="36"/>
      <c r="M74368" s="36"/>
      <c r="N74368" s="36"/>
    </row>
    <row r="74369" spans="12:14" x14ac:dyDescent="0.25">
      <c r="L74369" s="36"/>
      <c r="M74369" s="36"/>
      <c r="N74369" s="36"/>
    </row>
    <row r="74370" spans="12:14" x14ac:dyDescent="0.25">
      <c r="L74370" s="36"/>
      <c r="M74370" s="36"/>
      <c r="N74370" s="36"/>
    </row>
    <row r="74371" spans="12:14" x14ac:dyDescent="0.25">
      <c r="L74371" s="36"/>
      <c r="M74371" s="36"/>
      <c r="N74371" s="36"/>
    </row>
    <row r="74372" spans="12:14" x14ac:dyDescent="0.25">
      <c r="L74372" s="36"/>
      <c r="M74372" s="36"/>
      <c r="N74372" s="36"/>
    </row>
    <row r="74373" spans="12:14" x14ac:dyDescent="0.25">
      <c r="L74373" s="36"/>
      <c r="M74373" s="36"/>
      <c r="N74373" s="36"/>
    </row>
    <row r="74374" spans="12:14" x14ac:dyDescent="0.25">
      <c r="L74374" s="36"/>
      <c r="M74374" s="36"/>
      <c r="N74374" s="36"/>
    </row>
    <row r="74375" spans="12:14" x14ac:dyDescent="0.25">
      <c r="L74375" s="36"/>
      <c r="M74375" s="36"/>
      <c r="N74375" s="36"/>
    </row>
    <row r="74376" spans="12:14" x14ac:dyDescent="0.25">
      <c r="L74376" s="36"/>
      <c r="M74376" s="36"/>
      <c r="N74376" s="36"/>
    </row>
    <row r="74377" spans="12:14" x14ac:dyDescent="0.25">
      <c r="L74377" s="36"/>
      <c r="M74377" s="36"/>
      <c r="N74377" s="36"/>
    </row>
    <row r="74378" spans="12:14" x14ac:dyDescent="0.25">
      <c r="L74378" s="36"/>
      <c r="M74378" s="36"/>
      <c r="N74378" s="36"/>
    </row>
    <row r="74379" spans="12:14" x14ac:dyDescent="0.25">
      <c r="L74379" s="36"/>
      <c r="M74379" s="36"/>
      <c r="N74379" s="36"/>
    </row>
    <row r="74380" spans="12:14" x14ac:dyDescent="0.25">
      <c r="L74380" s="36"/>
      <c r="M74380" s="36"/>
      <c r="N74380" s="36"/>
    </row>
    <row r="74381" spans="12:14" x14ac:dyDescent="0.25">
      <c r="L74381" s="36"/>
      <c r="M74381" s="36"/>
      <c r="N74381" s="36"/>
    </row>
    <row r="74382" spans="12:14" x14ac:dyDescent="0.25">
      <c r="L74382" s="36"/>
      <c r="M74382" s="36"/>
      <c r="N74382" s="36"/>
    </row>
    <row r="74383" spans="12:14" x14ac:dyDescent="0.25">
      <c r="L74383" s="36"/>
      <c r="M74383" s="36"/>
      <c r="N74383" s="36"/>
    </row>
    <row r="74384" spans="12:14" x14ac:dyDescent="0.25">
      <c r="L74384" s="36"/>
      <c r="M74384" s="36"/>
      <c r="N74384" s="36"/>
    </row>
    <row r="74385" spans="12:14" x14ac:dyDescent="0.25">
      <c r="L74385" s="36"/>
      <c r="M74385" s="36"/>
      <c r="N74385" s="36"/>
    </row>
    <row r="74386" spans="12:14" x14ac:dyDescent="0.25">
      <c r="L74386" s="36"/>
      <c r="M74386" s="36"/>
      <c r="N74386" s="36"/>
    </row>
    <row r="74387" spans="12:14" x14ac:dyDescent="0.25">
      <c r="L74387" s="36"/>
      <c r="M74387" s="36"/>
      <c r="N74387" s="36"/>
    </row>
    <row r="74388" spans="12:14" x14ac:dyDescent="0.25">
      <c r="L74388" s="36"/>
      <c r="M74388" s="36"/>
      <c r="N74388" s="36"/>
    </row>
    <row r="74389" spans="12:14" x14ac:dyDescent="0.25">
      <c r="L74389" s="36"/>
      <c r="M74389" s="36"/>
      <c r="N74389" s="36"/>
    </row>
    <row r="74390" spans="12:14" x14ac:dyDescent="0.25">
      <c r="L74390" s="36"/>
      <c r="M74390" s="36"/>
      <c r="N74390" s="36"/>
    </row>
    <row r="74391" spans="12:14" x14ac:dyDescent="0.25">
      <c r="L74391" s="36"/>
      <c r="M74391" s="36"/>
      <c r="N74391" s="36"/>
    </row>
    <row r="74392" spans="12:14" x14ac:dyDescent="0.25">
      <c r="L74392" s="36"/>
      <c r="M74392" s="36"/>
      <c r="N74392" s="36"/>
    </row>
    <row r="74393" spans="12:14" x14ac:dyDescent="0.25">
      <c r="L74393" s="36"/>
      <c r="M74393" s="36"/>
      <c r="N74393" s="36"/>
    </row>
    <row r="74394" spans="12:14" x14ac:dyDescent="0.25">
      <c r="L74394" s="36"/>
      <c r="M74394" s="36"/>
      <c r="N74394" s="36"/>
    </row>
    <row r="74395" spans="12:14" x14ac:dyDescent="0.25">
      <c r="L74395" s="36"/>
      <c r="M74395" s="36"/>
      <c r="N74395" s="36"/>
    </row>
    <row r="74396" spans="12:14" x14ac:dyDescent="0.25">
      <c r="L74396" s="36"/>
      <c r="M74396" s="36"/>
      <c r="N74396" s="36"/>
    </row>
    <row r="74397" spans="12:14" x14ac:dyDescent="0.25">
      <c r="L74397" s="36"/>
      <c r="M74397" s="36"/>
      <c r="N74397" s="36"/>
    </row>
    <row r="74398" spans="12:14" x14ac:dyDescent="0.25">
      <c r="L74398" s="36"/>
      <c r="M74398" s="36"/>
      <c r="N74398" s="36"/>
    </row>
    <row r="74399" spans="12:14" x14ac:dyDescent="0.25">
      <c r="L74399" s="36"/>
      <c r="M74399" s="36"/>
      <c r="N74399" s="36"/>
    </row>
    <row r="74400" spans="12:14" x14ac:dyDescent="0.25">
      <c r="L74400" s="36"/>
      <c r="M74400" s="36"/>
      <c r="N74400" s="36"/>
    </row>
    <row r="74401" spans="12:14" x14ac:dyDescent="0.25">
      <c r="L74401" s="36"/>
      <c r="M74401" s="36"/>
      <c r="N74401" s="36"/>
    </row>
    <row r="74402" spans="12:14" x14ac:dyDescent="0.25">
      <c r="L74402" s="36"/>
      <c r="M74402" s="36"/>
      <c r="N74402" s="36"/>
    </row>
    <row r="74403" spans="12:14" x14ac:dyDescent="0.25">
      <c r="L74403" s="36"/>
      <c r="M74403" s="36"/>
      <c r="N74403" s="36"/>
    </row>
    <row r="74404" spans="12:14" x14ac:dyDescent="0.25">
      <c r="L74404" s="36"/>
      <c r="M74404" s="36"/>
      <c r="N74404" s="36"/>
    </row>
    <row r="74405" spans="12:14" x14ac:dyDescent="0.25">
      <c r="L74405" s="36"/>
      <c r="M74405" s="36"/>
      <c r="N74405" s="36"/>
    </row>
    <row r="74406" spans="12:14" x14ac:dyDescent="0.25">
      <c r="L74406" s="36"/>
      <c r="M74406" s="36"/>
      <c r="N74406" s="36"/>
    </row>
    <row r="74407" spans="12:14" x14ac:dyDescent="0.25">
      <c r="L74407" s="36"/>
      <c r="M74407" s="36"/>
      <c r="N74407" s="36"/>
    </row>
    <row r="74408" spans="12:14" x14ac:dyDescent="0.25">
      <c r="L74408" s="36"/>
      <c r="M74408" s="36"/>
      <c r="N74408" s="36"/>
    </row>
    <row r="74409" spans="12:14" x14ac:dyDescent="0.25">
      <c r="L74409" s="36"/>
      <c r="M74409" s="36"/>
      <c r="N74409" s="36"/>
    </row>
    <row r="74410" spans="12:14" x14ac:dyDescent="0.25">
      <c r="L74410" s="36"/>
      <c r="M74410" s="36"/>
      <c r="N74410" s="36"/>
    </row>
    <row r="74411" spans="12:14" x14ac:dyDescent="0.25">
      <c r="L74411" s="36"/>
      <c r="M74411" s="36"/>
      <c r="N74411" s="36"/>
    </row>
    <row r="74412" spans="12:14" x14ac:dyDescent="0.25">
      <c r="L74412" s="36"/>
      <c r="M74412" s="36"/>
      <c r="N74412" s="36"/>
    </row>
    <row r="74413" spans="12:14" x14ac:dyDescent="0.25">
      <c r="L74413" s="36"/>
      <c r="M74413" s="36"/>
      <c r="N74413" s="36"/>
    </row>
    <row r="74414" spans="12:14" x14ac:dyDescent="0.25">
      <c r="L74414" s="36"/>
      <c r="M74414" s="36"/>
      <c r="N74414" s="36"/>
    </row>
    <row r="74415" spans="12:14" x14ac:dyDescent="0.25">
      <c r="L74415" s="36"/>
      <c r="M74415" s="36"/>
      <c r="N74415" s="36"/>
    </row>
    <row r="74416" spans="12:14" x14ac:dyDescent="0.25">
      <c r="L74416" s="36"/>
      <c r="M74416" s="36"/>
      <c r="N74416" s="36"/>
    </row>
    <row r="74417" spans="12:14" x14ac:dyDescent="0.25">
      <c r="L74417" s="36"/>
      <c r="M74417" s="36"/>
      <c r="N74417" s="36"/>
    </row>
    <row r="74418" spans="12:14" x14ac:dyDescent="0.25">
      <c r="L74418" s="36"/>
      <c r="M74418" s="36"/>
      <c r="N74418" s="36"/>
    </row>
    <row r="74419" spans="12:14" x14ac:dyDescent="0.25">
      <c r="L74419" s="36"/>
      <c r="M74419" s="36"/>
      <c r="N74419" s="36"/>
    </row>
    <row r="74420" spans="12:14" x14ac:dyDescent="0.25">
      <c r="L74420" s="36"/>
      <c r="M74420" s="36"/>
      <c r="N74420" s="36"/>
    </row>
    <row r="74421" spans="12:14" x14ac:dyDescent="0.25">
      <c r="L74421" s="36"/>
      <c r="M74421" s="36"/>
      <c r="N74421" s="36"/>
    </row>
    <row r="74422" spans="12:14" x14ac:dyDescent="0.25">
      <c r="L74422" s="36"/>
      <c r="M74422" s="36"/>
      <c r="N74422" s="36"/>
    </row>
    <row r="74423" spans="12:14" x14ac:dyDescent="0.25">
      <c r="L74423" s="36"/>
      <c r="M74423" s="36"/>
      <c r="N74423" s="36"/>
    </row>
    <row r="74424" spans="12:14" x14ac:dyDescent="0.25">
      <c r="L74424" s="36"/>
      <c r="M74424" s="36"/>
      <c r="N74424" s="36"/>
    </row>
    <row r="74425" spans="12:14" x14ac:dyDescent="0.25">
      <c r="L74425" s="36"/>
      <c r="M74425" s="36"/>
      <c r="N74425" s="36"/>
    </row>
    <row r="74426" spans="12:14" x14ac:dyDescent="0.25">
      <c r="L74426" s="36"/>
      <c r="M74426" s="36"/>
      <c r="N74426" s="36"/>
    </row>
    <row r="74427" spans="12:14" x14ac:dyDescent="0.25">
      <c r="L74427" s="36"/>
      <c r="M74427" s="36"/>
      <c r="N74427" s="36"/>
    </row>
    <row r="74428" spans="12:14" x14ac:dyDescent="0.25">
      <c r="L74428" s="36"/>
      <c r="M74428" s="36"/>
      <c r="N74428" s="36"/>
    </row>
    <row r="74429" spans="12:14" x14ac:dyDescent="0.25">
      <c r="L74429" s="36"/>
      <c r="M74429" s="36"/>
      <c r="N74429" s="36"/>
    </row>
    <row r="74430" spans="12:14" x14ac:dyDescent="0.25">
      <c r="L74430" s="36"/>
      <c r="M74430" s="36"/>
      <c r="N74430" s="36"/>
    </row>
    <row r="74431" spans="12:14" x14ac:dyDescent="0.25">
      <c r="L74431" s="36"/>
      <c r="M74431" s="36"/>
      <c r="N74431" s="36"/>
    </row>
    <row r="74432" spans="12:14" x14ac:dyDescent="0.25">
      <c r="L74432" s="36"/>
      <c r="M74432" s="36"/>
      <c r="N74432" s="36"/>
    </row>
    <row r="74433" spans="12:14" x14ac:dyDescent="0.25">
      <c r="L74433" s="36"/>
      <c r="M74433" s="36"/>
      <c r="N74433" s="36"/>
    </row>
    <row r="74434" spans="12:14" x14ac:dyDescent="0.25">
      <c r="L74434" s="36"/>
      <c r="M74434" s="36"/>
      <c r="N74434" s="36"/>
    </row>
    <row r="74435" spans="12:14" x14ac:dyDescent="0.25">
      <c r="L74435" s="36"/>
      <c r="M74435" s="36"/>
      <c r="N74435" s="36"/>
    </row>
    <row r="74436" spans="12:14" x14ac:dyDescent="0.25">
      <c r="L74436" s="36"/>
      <c r="M74436" s="36"/>
      <c r="N74436" s="36"/>
    </row>
    <row r="74437" spans="12:14" x14ac:dyDescent="0.25">
      <c r="L74437" s="36"/>
      <c r="M74437" s="36"/>
      <c r="N74437" s="36"/>
    </row>
    <row r="74438" spans="12:14" x14ac:dyDescent="0.25">
      <c r="L74438" s="36"/>
      <c r="M74438" s="36"/>
      <c r="N74438" s="36"/>
    </row>
    <row r="74439" spans="12:14" x14ac:dyDescent="0.25">
      <c r="L74439" s="36"/>
      <c r="M74439" s="36"/>
      <c r="N74439" s="36"/>
    </row>
    <row r="74440" spans="12:14" x14ac:dyDescent="0.25">
      <c r="L74440" s="36"/>
      <c r="M74440" s="36"/>
      <c r="N74440" s="36"/>
    </row>
    <row r="74441" spans="12:14" x14ac:dyDescent="0.25">
      <c r="L74441" s="36"/>
      <c r="M74441" s="36"/>
      <c r="N74441" s="36"/>
    </row>
    <row r="74442" spans="12:14" x14ac:dyDescent="0.25">
      <c r="L74442" s="36"/>
      <c r="M74442" s="36"/>
      <c r="N74442" s="36"/>
    </row>
    <row r="74443" spans="12:14" x14ac:dyDescent="0.25">
      <c r="L74443" s="36"/>
      <c r="M74443" s="36"/>
      <c r="N74443" s="36"/>
    </row>
    <row r="74444" spans="12:14" x14ac:dyDescent="0.25">
      <c r="L74444" s="36"/>
      <c r="M74444" s="36"/>
      <c r="N74444" s="36"/>
    </row>
    <row r="74445" spans="12:14" x14ac:dyDescent="0.25">
      <c r="L74445" s="36"/>
      <c r="M74445" s="36"/>
      <c r="N74445" s="36"/>
    </row>
    <row r="74446" spans="12:14" x14ac:dyDescent="0.25">
      <c r="L74446" s="36"/>
      <c r="M74446" s="36"/>
      <c r="N74446" s="36"/>
    </row>
    <row r="74447" spans="12:14" x14ac:dyDescent="0.25">
      <c r="L74447" s="36"/>
      <c r="M74447" s="36"/>
      <c r="N74447" s="36"/>
    </row>
    <row r="74448" spans="12:14" x14ac:dyDescent="0.25">
      <c r="L74448" s="36"/>
      <c r="M74448" s="36"/>
      <c r="N74448" s="36"/>
    </row>
    <row r="74449" spans="12:14" x14ac:dyDescent="0.25">
      <c r="L74449" s="36"/>
      <c r="M74449" s="36"/>
      <c r="N74449" s="36"/>
    </row>
    <row r="74450" spans="12:14" x14ac:dyDescent="0.25">
      <c r="L74450" s="36"/>
      <c r="M74450" s="36"/>
      <c r="N74450" s="36"/>
    </row>
    <row r="74451" spans="12:14" x14ac:dyDescent="0.25">
      <c r="L74451" s="36"/>
      <c r="M74451" s="36"/>
      <c r="N74451" s="36"/>
    </row>
    <row r="74452" spans="12:14" x14ac:dyDescent="0.25">
      <c r="L74452" s="36"/>
      <c r="M74452" s="36"/>
      <c r="N74452" s="36"/>
    </row>
    <row r="74453" spans="12:14" x14ac:dyDescent="0.25">
      <c r="L74453" s="36"/>
      <c r="M74453" s="36"/>
      <c r="N74453" s="36"/>
    </row>
    <row r="74454" spans="12:14" x14ac:dyDescent="0.25">
      <c r="L74454" s="36"/>
      <c r="M74454" s="36"/>
      <c r="N74454" s="36"/>
    </row>
    <row r="74455" spans="12:14" x14ac:dyDescent="0.25">
      <c r="L74455" s="36"/>
      <c r="M74455" s="36"/>
      <c r="N74455" s="36"/>
    </row>
    <row r="74456" spans="12:14" x14ac:dyDescent="0.25">
      <c r="L74456" s="36"/>
      <c r="M74456" s="36"/>
      <c r="N74456" s="36"/>
    </row>
    <row r="74457" spans="12:14" x14ac:dyDescent="0.25">
      <c r="L74457" s="36"/>
      <c r="M74457" s="36"/>
      <c r="N74457" s="36"/>
    </row>
    <row r="74458" spans="12:14" x14ac:dyDescent="0.25">
      <c r="L74458" s="36"/>
      <c r="M74458" s="36"/>
      <c r="N74458" s="36"/>
    </row>
    <row r="74459" spans="12:14" x14ac:dyDescent="0.25">
      <c r="L74459" s="36"/>
      <c r="M74459" s="36"/>
      <c r="N74459" s="36"/>
    </row>
    <row r="74460" spans="12:14" x14ac:dyDescent="0.25">
      <c r="L74460" s="36"/>
      <c r="M74460" s="36"/>
      <c r="N74460" s="36"/>
    </row>
    <row r="74461" spans="12:14" x14ac:dyDescent="0.25">
      <c r="L74461" s="36"/>
      <c r="M74461" s="36"/>
      <c r="N74461" s="36"/>
    </row>
    <row r="74462" spans="12:14" x14ac:dyDescent="0.25">
      <c r="L74462" s="36"/>
      <c r="M74462" s="36"/>
      <c r="N74462" s="36"/>
    </row>
    <row r="74463" spans="12:14" x14ac:dyDescent="0.25">
      <c r="L74463" s="36"/>
      <c r="M74463" s="36"/>
      <c r="N74463" s="36"/>
    </row>
    <row r="74464" spans="12:14" x14ac:dyDescent="0.25">
      <c r="L74464" s="36"/>
      <c r="M74464" s="36"/>
      <c r="N74464" s="36"/>
    </row>
    <row r="74465" spans="12:14" x14ac:dyDescent="0.25">
      <c r="L74465" s="36"/>
      <c r="M74465" s="36"/>
      <c r="N74465" s="36"/>
    </row>
    <row r="74466" spans="12:14" x14ac:dyDescent="0.25">
      <c r="L74466" s="36"/>
      <c r="M74466" s="36"/>
      <c r="N74466" s="36"/>
    </row>
    <row r="74467" spans="12:14" x14ac:dyDescent="0.25">
      <c r="L74467" s="36"/>
      <c r="M74467" s="36"/>
      <c r="N74467" s="36"/>
    </row>
    <row r="74468" spans="12:14" x14ac:dyDescent="0.25">
      <c r="L74468" s="36"/>
      <c r="M74468" s="36"/>
      <c r="N74468" s="36"/>
    </row>
    <row r="74469" spans="12:14" x14ac:dyDescent="0.25">
      <c r="L74469" s="36"/>
      <c r="M74469" s="36"/>
      <c r="N74469" s="36"/>
    </row>
    <row r="74470" spans="12:14" x14ac:dyDescent="0.25">
      <c r="L74470" s="36"/>
      <c r="M74470" s="36"/>
      <c r="N74470" s="36"/>
    </row>
    <row r="74471" spans="12:14" x14ac:dyDescent="0.25">
      <c r="L74471" s="36"/>
      <c r="M74471" s="36"/>
      <c r="N74471" s="36"/>
    </row>
    <row r="74472" spans="12:14" x14ac:dyDescent="0.25">
      <c r="L74472" s="36"/>
      <c r="M74472" s="36"/>
      <c r="N74472" s="36"/>
    </row>
    <row r="74473" spans="12:14" x14ac:dyDescent="0.25">
      <c r="L74473" s="36"/>
      <c r="M74473" s="36"/>
      <c r="N74473" s="36"/>
    </row>
    <row r="74474" spans="12:14" x14ac:dyDescent="0.25">
      <c r="L74474" s="36"/>
      <c r="M74474" s="36"/>
      <c r="N74474" s="36"/>
    </row>
    <row r="74475" spans="12:14" x14ac:dyDescent="0.25">
      <c r="L74475" s="36"/>
      <c r="M74475" s="36"/>
      <c r="N74475" s="36"/>
    </row>
    <row r="74476" spans="12:14" x14ac:dyDescent="0.25">
      <c r="L74476" s="36"/>
      <c r="M74476" s="36"/>
      <c r="N74476" s="36"/>
    </row>
    <row r="74477" spans="12:14" x14ac:dyDescent="0.25">
      <c r="L74477" s="36"/>
      <c r="M74477" s="36"/>
      <c r="N74477" s="36"/>
    </row>
    <row r="74478" spans="12:14" x14ac:dyDescent="0.25">
      <c r="L74478" s="36"/>
      <c r="M74478" s="36"/>
      <c r="N74478" s="36"/>
    </row>
    <row r="74479" spans="12:14" x14ac:dyDescent="0.25">
      <c r="L74479" s="36"/>
      <c r="M74479" s="36"/>
      <c r="N74479" s="36"/>
    </row>
    <row r="74480" spans="12:14" x14ac:dyDescent="0.25">
      <c r="L74480" s="36"/>
      <c r="M74480" s="36"/>
      <c r="N74480" s="36"/>
    </row>
    <row r="74481" spans="12:14" x14ac:dyDescent="0.25">
      <c r="L74481" s="36"/>
      <c r="M74481" s="36"/>
      <c r="N74481" s="36"/>
    </row>
    <row r="74482" spans="12:14" x14ac:dyDescent="0.25">
      <c r="L74482" s="36"/>
      <c r="M74482" s="36"/>
      <c r="N74482" s="36"/>
    </row>
    <row r="74483" spans="12:14" x14ac:dyDescent="0.25">
      <c r="L74483" s="36"/>
      <c r="M74483" s="36"/>
      <c r="N74483" s="36"/>
    </row>
    <row r="74484" spans="12:14" x14ac:dyDescent="0.25">
      <c r="L74484" s="36"/>
      <c r="M74484" s="36"/>
      <c r="N74484" s="36"/>
    </row>
    <row r="74485" spans="12:14" x14ac:dyDescent="0.25">
      <c r="L74485" s="36"/>
      <c r="M74485" s="36"/>
      <c r="N74485" s="36"/>
    </row>
    <row r="74486" spans="12:14" x14ac:dyDescent="0.25">
      <c r="L74486" s="36"/>
      <c r="M74486" s="36"/>
      <c r="N74486" s="36"/>
    </row>
    <row r="74487" spans="12:14" x14ac:dyDescent="0.25">
      <c r="L74487" s="36"/>
      <c r="M74487" s="36"/>
      <c r="N74487" s="36"/>
    </row>
    <row r="74488" spans="12:14" x14ac:dyDescent="0.25">
      <c r="L74488" s="36"/>
      <c r="M74488" s="36"/>
      <c r="N74488" s="36"/>
    </row>
    <row r="74489" spans="12:14" x14ac:dyDescent="0.25">
      <c r="L74489" s="36"/>
      <c r="M74489" s="36"/>
      <c r="N74489" s="36"/>
    </row>
    <row r="74490" spans="12:14" x14ac:dyDescent="0.25">
      <c r="L74490" s="36"/>
      <c r="M74490" s="36"/>
      <c r="N74490" s="36"/>
    </row>
    <row r="74491" spans="12:14" x14ac:dyDescent="0.25">
      <c r="L74491" s="36"/>
      <c r="M74491" s="36"/>
      <c r="N74491" s="36"/>
    </row>
    <row r="74492" spans="12:14" x14ac:dyDescent="0.25">
      <c r="L74492" s="36"/>
      <c r="M74492" s="36"/>
      <c r="N74492" s="36"/>
    </row>
    <row r="74493" spans="12:14" x14ac:dyDescent="0.25">
      <c r="L74493" s="36"/>
      <c r="M74493" s="36"/>
      <c r="N74493" s="36"/>
    </row>
    <row r="74494" spans="12:14" x14ac:dyDescent="0.25">
      <c r="L74494" s="36"/>
      <c r="M74494" s="36"/>
      <c r="N74494" s="36"/>
    </row>
    <row r="74495" spans="12:14" x14ac:dyDescent="0.25">
      <c r="L74495" s="36"/>
      <c r="M74495" s="36"/>
      <c r="N74495" s="36"/>
    </row>
    <row r="74496" spans="12:14" x14ac:dyDescent="0.25">
      <c r="L74496" s="36"/>
      <c r="M74496" s="36"/>
      <c r="N74496" s="36"/>
    </row>
    <row r="74497" spans="12:14" x14ac:dyDescent="0.25">
      <c r="L74497" s="36"/>
      <c r="M74497" s="36"/>
      <c r="N74497" s="36"/>
    </row>
    <row r="74498" spans="12:14" x14ac:dyDescent="0.25">
      <c r="L74498" s="36"/>
      <c r="M74498" s="36"/>
      <c r="N74498" s="36"/>
    </row>
    <row r="74499" spans="12:14" x14ac:dyDescent="0.25">
      <c r="L74499" s="36"/>
      <c r="M74499" s="36"/>
      <c r="N74499" s="36"/>
    </row>
    <row r="74500" spans="12:14" x14ac:dyDescent="0.25">
      <c r="L74500" s="36"/>
      <c r="M74500" s="36"/>
      <c r="N74500" s="36"/>
    </row>
    <row r="74501" spans="12:14" x14ac:dyDescent="0.25">
      <c r="L74501" s="36"/>
      <c r="M74501" s="36"/>
      <c r="N74501" s="36"/>
    </row>
    <row r="74502" spans="12:14" x14ac:dyDescent="0.25">
      <c r="L74502" s="36"/>
      <c r="M74502" s="36"/>
      <c r="N74502" s="36"/>
    </row>
    <row r="74503" spans="12:14" x14ac:dyDescent="0.25">
      <c r="L74503" s="36"/>
      <c r="M74503" s="36"/>
      <c r="N74503" s="36"/>
    </row>
    <row r="74504" spans="12:14" x14ac:dyDescent="0.25">
      <c r="L74504" s="36"/>
      <c r="M74504" s="36"/>
      <c r="N74504" s="36"/>
    </row>
    <row r="74505" spans="12:14" x14ac:dyDescent="0.25">
      <c r="L74505" s="36"/>
      <c r="M74505" s="36"/>
      <c r="N74505" s="36"/>
    </row>
    <row r="74506" spans="12:14" x14ac:dyDescent="0.25">
      <c r="L74506" s="36"/>
      <c r="M74506" s="36"/>
      <c r="N74506" s="36"/>
    </row>
    <row r="74507" spans="12:14" x14ac:dyDescent="0.25">
      <c r="L74507" s="36"/>
      <c r="M74507" s="36"/>
      <c r="N74507" s="36"/>
    </row>
    <row r="74508" spans="12:14" x14ac:dyDescent="0.25">
      <c r="L74508" s="36"/>
      <c r="M74508" s="36"/>
      <c r="N74508" s="36"/>
    </row>
    <row r="74509" spans="12:14" x14ac:dyDescent="0.25">
      <c r="L74509" s="36"/>
      <c r="M74509" s="36"/>
      <c r="N74509" s="36"/>
    </row>
    <row r="74510" spans="12:14" x14ac:dyDescent="0.25">
      <c r="L74510" s="36"/>
      <c r="M74510" s="36"/>
      <c r="N74510" s="36"/>
    </row>
    <row r="74511" spans="12:14" x14ac:dyDescent="0.25">
      <c r="L74511" s="36"/>
      <c r="M74511" s="36"/>
      <c r="N74511" s="36"/>
    </row>
    <row r="74512" spans="12:14" x14ac:dyDescent="0.25">
      <c r="L74512" s="36"/>
      <c r="M74512" s="36"/>
      <c r="N74512" s="36"/>
    </row>
    <row r="74513" spans="12:14" x14ac:dyDescent="0.25">
      <c r="L74513" s="36"/>
      <c r="M74513" s="36"/>
      <c r="N74513" s="36"/>
    </row>
    <row r="74514" spans="12:14" x14ac:dyDescent="0.25">
      <c r="L74514" s="36"/>
      <c r="M74514" s="36"/>
      <c r="N74514" s="36"/>
    </row>
    <row r="74515" spans="12:14" x14ac:dyDescent="0.25">
      <c r="L74515" s="36"/>
      <c r="M74515" s="36"/>
      <c r="N74515" s="36"/>
    </row>
    <row r="74516" spans="12:14" x14ac:dyDescent="0.25">
      <c r="L74516" s="36"/>
      <c r="M74516" s="36"/>
      <c r="N74516" s="36"/>
    </row>
    <row r="74517" spans="12:14" x14ac:dyDescent="0.25">
      <c r="L74517" s="36"/>
      <c r="M74517" s="36"/>
      <c r="N74517" s="36"/>
    </row>
    <row r="74518" spans="12:14" x14ac:dyDescent="0.25">
      <c r="L74518" s="36"/>
      <c r="M74518" s="36"/>
      <c r="N74518" s="36"/>
    </row>
    <row r="74519" spans="12:14" x14ac:dyDescent="0.25">
      <c r="L74519" s="36"/>
      <c r="M74519" s="36"/>
      <c r="N74519" s="36"/>
    </row>
    <row r="74520" spans="12:14" x14ac:dyDescent="0.25">
      <c r="L74520" s="36"/>
      <c r="M74520" s="36"/>
      <c r="N74520" s="36"/>
    </row>
    <row r="74521" spans="12:14" x14ac:dyDescent="0.25">
      <c r="L74521" s="36"/>
      <c r="M74521" s="36"/>
      <c r="N74521" s="36"/>
    </row>
    <row r="74522" spans="12:14" x14ac:dyDescent="0.25">
      <c r="L74522" s="36"/>
      <c r="M74522" s="36"/>
      <c r="N74522" s="36"/>
    </row>
    <row r="74523" spans="12:14" x14ac:dyDescent="0.25">
      <c r="L74523" s="36"/>
      <c r="M74523" s="36"/>
      <c r="N74523" s="36"/>
    </row>
    <row r="74524" spans="12:14" x14ac:dyDescent="0.25">
      <c r="L74524" s="36"/>
      <c r="M74524" s="36"/>
      <c r="N74524" s="36"/>
    </row>
    <row r="74525" spans="12:14" x14ac:dyDescent="0.25">
      <c r="L74525" s="36"/>
      <c r="M74525" s="36"/>
      <c r="N74525" s="36"/>
    </row>
    <row r="74526" spans="12:14" x14ac:dyDescent="0.25">
      <c r="L74526" s="36"/>
      <c r="M74526" s="36"/>
      <c r="N74526" s="36"/>
    </row>
    <row r="74527" spans="12:14" x14ac:dyDescent="0.25">
      <c r="L74527" s="36"/>
      <c r="M74527" s="36"/>
      <c r="N74527" s="36"/>
    </row>
    <row r="74528" spans="12:14" x14ac:dyDescent="0.25">
      <c r="L74528" s="36"/>
      <c r="M74528" s="36"/>
      <c r="N74528" s="36"/>
    </row>
    <row r="74529" spans="12:14" x14ac:dyDescent="0.25">
      <c r="L74529" s="36"/>
      <c r="M74529" s="36"/>
      <c r="N74529" s="36"/>
    </row>
    <row r="74530" spans="12:14" x14ac:dyDescent="0.25">
      <c r="L74530" s="36"/>
      <c r="M74530" s="36"/>
      <c r="N74530" s="36"/>
    </row>
    <row r="74531" spans="12:14" x14ac:dyDescent="0.25">
      <c r="L74531" s="36"/>
      <c r="M74531" s="36"/>
      <c r="N74531" s="36"/>
    </row>
    <row r="74532" spans="12:14" x14ac:dyDescent="0.25">
      <c r="L74532" s="36"/>
      <c r="M74532" s="36"/>
      <c r="N74532" s="36"/>
    </row>
    <row r="74533" spans="12:14" x14ac:dyDescent="0.25">
      <c r="L74533" s="36"/>
      <c r="M74533" s="36"/>
      <c r="N74533" s="36"/>
    </row>
    <row r="74534" spans="12:14" x14ac:dyDescent="0.25">
      <c r="L74534" s="36"/>
      <c r="M74534" s="36"/>
      <c r="N74534" s="36"/>
    </row>
    <row r="74535" spans="12:14" x14ac:dyDescent="0.25">
      <c r="L74535" s="36"/>
      <c r="M74535" s="36"/>
      <c r="N74535" s="36"/>
    </row>
    <row r="74536" spans="12:14" x14ac:dyDescent="0.25">
      <c r="L74536" s="36"/>
      <c r="M74536" s="36"/>
      <c r="N74536" s="36"/>
    </row>
    <row r="74537" spans="12:14" x14ac:dyDescent="0.25">
      <c r="L74537" s="36"/>
      <c r="M74537" s="36"/>
      <c r="N74537" s="36"/>
    </row>
    <row r="74538" spans="12:14" x14ac:dyDescent="0.25">
      <c r="L74538" s="36"/>
      <c r="M74538" s="36"/>
      <c r="N74538" s="36"/>
    </row>
    <row r="74539" spans="12:14" x14ac:dyDescent="0.25">
      <c r="L74539" s="36"/>
      <c r="M74539" s="36"/>
      <c r="N74539" s="36"/>
    </row>
    <row r="74540" spans="12:14" x14ac:dyDescent="0.25">
      <c r="L74540" s="36"/>
      <c r="M74540" s="36"/>
      <c r="N74540" s="36"/>
    </row>
    <row r="74541" spans="12:14" x14ac:dyDescent="0.25">
      <c r="L74541" s="36"/>
      <c r="M74541" s="36"/>
      <c r="N74541" s="36"/>
    </row>
    <row r="74542" spans="12:14" x14ac:dyDescent="0.25">
      <c r="L74542" s="36"/>
      <c r="M74542" s="36"/>
      <c r="N74542" s="36"/>
    </row>
    <row r="74543" spans="12:14" x14ac:dyDescent="0.25">
      <c r="L74543" s="36"/>
      <c r="M74543" s="36"/>
      <c r="N74543" s="36"/>
    </row>
    <row r="74544" spans="12:14" x14ac:dyDescent="0.25">
      <c r="L74544" s="36"/>
      <c r="M74544" s="36"/>
      <c r="N74544" s="36"/>
    </row>
    <row r="74545" spans="12:14" x14ac:dyDescent="0.25">
      <c r="L74545" s="36"/>
      <c r="M74545" s="36"/>
      <c r="N74545" s="36"/>
    </row>
    <row r="74546" spans="12:14" x14ac:dyDescent="0.25">
      <c r="L74546" s="36"/>
      <c r="M74546" s="36"/>
      <c r="N74546" s="36"/>
    </row>
    <row r="74547" spans="12:14" x14ac:dyDescent="0.25">
      <c r="L74547" s="36"/>
      <c r="M74547" s="36"/>
      <c r="N74547" s="36"/>
    </row>
    <row r="74548" spans="12:14" x14ac:dyDescent="0.25">
      <c r="L74548" s="36"/>
      <c r="M74548" s="36"/>
      <c r="N74548" s="36"/>
    </row>
    <row r="74549" spans="12:14" x14ac:dyDescent="0.25">
      <c r="L74549" s="36"/>
      <c r="M74549" s="36"/>
      <c r="N74549" s="36"/>
    </row>
    <row r="74550" spans="12:14" x14ac:dyDescent="0.25">
      <c r="L74550" s="36"/>
      <c r="M74550" s="36"/>
      <c r="N74550" s="36"/>
    </row>
    <row r="74551" spans="12:14" x14ac:dyDescent="0.25">
      <c r="L74551" s="36"/>
      <c r="M74551" s="36"/>
      <c r="N74551" s="36"/>
    </row>
    <row r="74552" spans="12:14" x14ac:dyDescent="0.25">
      <c r="L74552" s="36"/>
      <c r="M74552" s="36"/>
      <c r="N74552" s="36"/>
    </row>
    <row r="74553" spans="12:14" x14ac:dyDescent="0.25">
      <c r="L74553" s="36"/>
      <c r="M74553" s="36"/>
      <c r="N74553" s="36"/>
    </row>
    <row r="74554" spans="12:14" x14ac:dyDescent="0.25">
      <c r="L74554" s="36"/>
      <c r="M74554" s="36"/>
      <c r="N74554" s="36"/>
    </row>
    <row r="74555" spans="12:14" x14ac:dyDescent="0.25">
      <c r="L74555" s="36"/>
      <c r="M74555" s="36"/>
      <c r="N74555" s="36"/>
    </row>
    <row r="74556" spans="12:14" x14ac:dyDescent="0.25">
      <c r="L74556" s="36"/>
      <c r="M74556" s="36"/>
      <c r="N74556" s="36"/>
    </row>
    <row r="74557" spans="12:14" x14ac:dyDescent="0.25">
      <c r="L74557" s="36"/>
      <c r="M74557" s="36"/>
      <c r="N74557" s="36"/>
    </row>
    <row r="74558" spans="12:14" x14ac:dyDescent="0.25">
      <c r="L74558" s="36"/>
      <c r="M74558" s="36"/>
      <c r="N74558" s="36"/>
    </row>
    <row r="74559" spans="12:14" x14ac:dyDescent="0.25">
      <c r="L74559" s="36"/>
      <c r="M74559" s="36"/>
      <c r="N74559" s="36"/>
    </row>
    <row r="74560" spans="12:14" x14ac:dyDescent="0.25">
      <c r="L74560" s="36"/>
      <c r="M74560" s="36"/>
      <c r="N74560" s="36"/>
    </row>
    <row r="74561" spans="12:14" x14ac:dyDescent="0.25">
      <c r="L74561" s="36"/>
      <c r="M74561" s="36"/>
      <c r="N74561" s="36"/>
    </row>
    <row r="74562" spans="12:14" x14ac:dyDescent="0.25">
      <c r="L74562" s="36"/>
      <c r="M74562" s="36"/>
      <c r="N74562" s="36"/>
    </row>
    <row r="74563" spans="12:14" x14ac:dyDescent="0.25">
      <c r="L74563" s="36"/>
      <c r="M74563" s="36"/>
      <c r="N74563" s="36"/>
    </row>
    <row r="74564" spans="12:14" x14ac:dyDescent="0.25">
      <c r="L74564" s="36"/>
      <c r="M74564" s="36"/>
      <c r="N74564" s="36"/>
    </row>
    <row r="74565" spans="12:14" x14ac:dyDescent="0.25">
      <c r="L74565" s="36"/>
      <c r="M74565" s="36"/>
      <c r="N74565" s="36"/>
    </row>
    <row r="74566" spans="12:14" x14ac:dyDescent="0.25">
      <c r="L74566" s="36"/>
      <c r="M74566" s="36"/>
      <c r="N74566" s="36"/>
    </row>
    <row r="74567" spans="12:14" x14ac:dyDescent="0.25">
      <c r="L74567" s="36"/>
      <c r="M74567" s="36"/>
      <c r="N74567" s="36"/>
    </row>
    <row r="74568" spans="12:14" x14ac:dyDescent="0.25">
      <c r="L74568" s="36"/>
      <c r="M74568" s="36"/>
      <c r="N74568" s="36"/>
    </row>
    <row r="74569" spans="12:14" x14ac:dyDescent="0.25">
      <c r="L74569" s="36"/>
      <c r="M74569" s="36"/>
      <c r="N74569" s="36"/>
    </row>
    <row r="74570" spans="12:14" x14ac:dyDescent="0.25">
      <c r="L74570" s="36"/>
      <c r="M74570" s="36"/>
      <c r="N74570" s="36"/>
    </row>
    <row r="74571" spans="12:14" x14ac:dyDescent="0.25">
      <c r="L74571" s="36"/>
      <c r="M74571" s="36"/>
      <c r="N74571" s="36"/>
    </row>
    <row r="74572" spans="12:14" x14ac:dyDescent="0.25">
      <c r="L74572" s="36"/>
      <c r="M74572" s="36"/>
      <c r="N74572" s="36"/>
    </row>
    <row r="74573" spans="12:14" x14ac:dyDescent="0.25">
      <c r="L74573" s="36"/>
      <c r="M74573" s="36"/>
      <c r="N74573" s="36"/>
    </row>
    <row r="74574" spans="12:14" x14ac:dyDescent="0.25">
      <c r="L74574" s="36"/>
      <c r="M74574" s="36"/>
      <c r="N74574" s="36"/>
    </row>
    <row r="74575" spans="12:14" x14ac:dyDescent="0.25">
      <c r="L74575" s="36"/>
      <c r="M74575" s="36"/>
      <c r="N74575" s="36"/>
    </row>
    <row r="74576" spans="12:14" x14ac:dyDescent="0.25">
      <c r="L74576" s="36"/>
      <c r="M74576" s="36"/>
      <c r="N74576" s="36"/>
    </row>
    <row r="74577" spans="12:14" x14ac:dyDescent="0.25">
      <c r="L74577" s="36"/>
      <c r="M74577" s="36"/>
      <c r="N74577" s="36"/>
    </row>
    <row r="74578" spans="12:14" x14ac:dyDescent="0.25">
      <c r="L74578" s="36"/>
      <c r="M74578" s="36"/>
      <c r="N74578" s="36"/>
    </row>
    <row r="74579" spans="12:14" x14ac:dyDescent="0.25">
      <c r="L74579" s="36"/>
      <c r="M74579" s="36"/>
      <c r="N74579" s="36"/>
    </row>
    <row r="74580" spans="12:14" x14ac:dyDescent="0.25">
      <c r="L74580" s="36"/>
      <c r="M74580" s="36"/>
      <c r="N74580" s="36"/>
    </row>
    <row r="74581" spans="12:14" x14ac:dyDescent="0.25">
      <c r="L74581" s="36"/>
      <c r="M74581" s="36"/>
      <c r="N74581" s="36"/>
    </row>
    <row r="74582" spans="12:14" x14ac:dyDescent="0.25">
      <c r="L74582" s="36"/>
      <c r="M74582" s="36"/>
      <c r="N74582" s="36"/>
    </row>
    <row r="74583" spans="12:14" x14ac:dyDescent="0.25">
      <c r="L74583" s="36"/>
      <c r="M74583" s="36"/>
      <c r="N74583" s="36"/>
    </row>
    <row r="74584" spans="12:14" x14ac:dyDescent="0.25">
      <c r="L74584" s="36"/>
      <c r="M74584" s="36"/>
      <c r="N74584" s="36"/>
    </row>
    <row r="74585" spans="12:14" x14ac:dyDescent="0.25">
      <c r="L74585" s="36"/>
      <c r="M74585" s="36"/>
      <c r="N74585" s="36"/>
    </row>
    <row r="74586" spans="12:14" x14ac:dyDescent="0.25">
      <c r="L74586" s="36"/>
      <c r="M74586" s="36"/>
      <c r="N74586" s="36"/>
    </row>
    <row r="74587" spans="12:14" x14ac:dyDescent="0.25">
      <c r="L74587" s="36"/>
      <c r="M74587" s="36"/>
      <c r="N74587" s="36"/>
    </row>
    <row r="74588" spans="12:14" x14ac:dyDescent="0.25">
      <c r="L74588" s="36"/>
      <c r="M74588" s="36"/>
      <c r="N74588" s="36"/>
    </row>
    <row r="74589" spans="12:14" x14ac:dyDescent="0.25">
      <c r="L74589" s="36"/>
      <c r="M74589" s="36"/>
      <c r="N74589" s="36"/>
    </row>
    <row r="74590" spans="12:14" x14ac:dyDescent="0.25">
      <c r="L74590" s="36"/>
      <c r="M74590" s="36"/>
      <c r="N74590" s="36"/>
    </row>
    <row r="74591" spans="12:14" x14ac:dyDescent="0.25">
      <c r="L74591" s="36"/>
      <c r="M74591" s="36"/>
      <c r="N74591" s="36"/>
    </row>
    <row r="74592" spans="12:14" x14ac:dyDescent="0.25">
      <c r="L74592" s="36"/>
      <c r="M74592" s="36"/>
      <c r="N74592" s="36"/>
    </row>
    <row r="74593" spans="12:14" x14ac:dyDescent="0.25">
      <c r="L74593" s="36"/>
      <c r="M74593" s="36"/>
      <c r="N74593" s="36"/>
    </row>
    <row r="74594" spans="12:14" x14ac:dyDescent="0.25">
      <c r="L74594" s="36"/>
      <c r="M74594" s="36"/>
      <c r="N74594" s="36"/>
    </row>
    <row r="74595" spans="12:14" x14ac:dyDescent="0.25">
      <c r="L74595" s="36"/>
      <c r="M74595" s="36"/>
      <c r="N74595" s="36"/>
    </row>
    <row r="74596" spans="12:14" x14ac:dyDescent="0.25">
      <c r="L74596" s="36"/>
      <c r="M74596" s="36"/>
      <c r="N74596" s="36"/>
    </row>
    <row r="74597" spans="12:14" x14ac:dyDescent="0.25">
      <c r="L74597" s="36"/>
      <c r="M74597" s="36"/>
      <c r="N74597" s="36"/>
    </row>
    <row r="74598" spans="12:14" x14ac:dyDescent="0.25">
      <c r="L74598" s="36"/>
      <c r="M74598" s="36"/>
      <c r="N74598" s="36"/>
    </row>
    <row r="74599" spans="12:14" x14ac:dyDescent="0.25">
      <c r="L74599" s="36"/>
      <c r="M74599" s="36"/>
      <c r="N74599" s="36"/>
    </row>
    <row r="74600" spans="12:14" x14ac:dyDescent="0.25">
      <c r="L74600" s="36"/>
      <c r="M74600" s="36"/>
      <c r="N74600" s="36"/>
    </row>
    <row r="74601" spans="12:14" x14ac:dyDescent="0.25">
      <c r="L74601" s="36"/>
      <c r="M74601" s="36"/>
      <c r="N74601" s="36"/>
    </row>
    <row r="74602" spans="12:14" x14ac:dyDescent="0.25">
      <c r="L74602" s="36"/>
      <c r="M74602" s="36"/>
      <c r="N74602" s="36"/>
    </row>
    <row r="74603" spans="12:14" x14ac:dyDescent="0.25">
      <c r="L74603" s="36"/>
      <c r="M74603" s="36"/>
      <c r="N74603" s="36"/>
    </row>
    <row r="74604" spans="12:14" x14ac:dyDescent="0.25">
      <c r="L74604" s="36"/>
      <c r="M74604" s="36"/>
      <c r="N74604" s="36"/>
    </row>
    <row r="74605" spans="12:14" x14ac:dyDescent="0.25">
      <c r="L74605" s="36"/>
      <c r="M74605" s="36"/>
      <c r="N74605" s="36"/>
    </row>
    <row r="74606" spans="12:14" x14ac:dyDescent="0.25">
      <c r="L74606" s="36"/>
      <c r="M74606" s="36"/>
      <c r="N74606" s="36"/>
    </row>
    <row r="74607" spans="12:14" x14ac:dyDescent="0.25">
      <c r="L74607" s="36"/>
      <c r="M74607" s="36"/>
      <c r="N74607" s="36"/>
    </row>
    <row r="74608" spans="12:14" x14ac:dyDescent="0.25">
      <c r="L74608" s="36"/>
      <c r="M74608" s="36"/>
      <c r="N74608" s="36"/>
    </row>
    <row r="74609" spans="12:14" x14ac:dyDescent="0.25">
      <c r="L74609" s="36"/>
      <c r="M74609" s="36"/>
      <c r="N74609" s="36"/>
    </row>
    <row r="74610" spans="12:14" x14ac:dyDescent="0.25">
      <c r="L74610" s="36"/>
      <c r="M74610" s="36"/>
      <c r="N74610" s="36"/>
    </row>
    <row r="74611" spans="12:14" x14ac:dyDescent="0.25">
      <c r="L74611" s="36"/>
      <c r="M74611" s="36"/>
      <c r="N74611" s="36"/>
    </row>
    <row r="74612" spans="12:14" x14ac:dyDescent="0.25">
      <c r="L74612" s="36"/>
      <c r="M74612" s="36"/>
      <c r="N74612" s="36"/>
    </row>
    <row r="74613" spans="12:14" x14ac:dyDescent="0.25">
      <c r="L74613" s="36"/>
      <c r="M74613" s="36"/>
      <c r="N74613" s="36"/>
    </row>
    <row r="74614" spans="12:14" x14ac:dyDescent="0.25">
      <c r="L74614" s="36"/>
      <c r="M74614" s="36"/>
      <c r="N74614" s="36"/>
    </row>
    <row r="74615" spans="12:14" x14ac:dyDescent="0.25">
      <c r="L74615" s="36"/>
      <c r="M74615" s="36"/>
      <c r="N74615" s="36"/>
    </row>
    <row r="74616" spans="12:14" x14ac:dyDescent="0.25">
      <c r="L74616" s="36"/>
      <c r="M74616" s="36"/>
      <c r="N74616" s="36"/>
    </row>
    <row r="74617" spans="12:14" x14ac:dyDescent="0.25">
      <c r="L74617" s="36"/>
      <c r="M74617" s="36"/>
      <c r="N74617" s="36"/>
    </row>
    <row r="74618" spans="12:14" x14ac:dyDescent="0.25">
      <c r="L74618" s="36"/>
      <c r="M74618" s="36"/>
      <c r="N74618" s="36"/>
    </row>
    <row r="74619" spans="12:14" x14ac:dyDescent="0.25">
      <c r="L74619" s="36"/>
      <c r="M74619" s="36"/>
      <c r="N74619" s="36"/>
    </row>
    <row r="74620" spans="12:14" x14ac:dyDescent="0.25">
      <c r="L74620" s="36"/>
      <c r="M74620" s="36"/>
      <c r="N74620" s="36"/>
    </row>
    <row r="74621" spans="12:14" x14ac:dyDescent="0.25">
      <c r="L74621" s="36"/>
      <c r="M74621" s="36"/>
      <c r="N74621" s="36"/>
    </row>
    <row r="74622" spans="12:14" x14ac:dyDescent="0.25">
      <c r="L74622" s="36"/>
      <c r="M74622" s="36"/>
      <c r="N74622" s="36"/>
    </row>
    <row r="74623" spans="12:14" x14ac:dyDescent="0.25">
      <c r="L74623" s="36"/>
      <c r="M74623" s="36"/>
      <c r="N74623" s="36"/>
    </row>
    <row r="74624" spans="12:14" x14ac:dyDescent="0.25">
      <c r="L74624" s="36"/>
      <c r="M74624" s="36"/>
      <c r="N74624" s="36"/>
    </row>
    <row r="74625" spans="12:14" x14ac:dyDescent="0.25">
      <c r="L74625" s="36"/>
      <c r="M74625" s="36"/>
      <c r="N74625" s="36"/>
    </row>
    <row r="74626" spans="12:14" x14ac:dyDescent="0.25">
      <c r="L74626" s="36"/>
      <c r="M74626" s="36"/>
      <c r="N74626" s="36"/>
    </row>
    <row r="74627" spans="12:14" x14ac:dyDescent="0.25">
      <c r="L74627" s="36"/>
      <c r="M74627" s="36"/>
      <c r="N74627" s="36"/>
    </row>
    <row r="74628" spans="12:14" x14ac:dyDescent="0.25">
      <c r="L74628" s="36"/>
      <c r="M74628" s="36"/>
      <c r="N74628" s="36"/>
    </row>
    <row r="74629" spans="12:14" x14ac:dyDescent="0.25">
      <c r="L74629" s="36"/>
      <c r="M74629" s="36"/>
      <c r="N74629" s="36"/>
    </row>
    <row r="74630" spans="12:14" x14ac:dyDescent="0.25">
      <c r="L74630" s="36"/>
      <c r="M74630" s="36"/>
      <c r="N74630" s="36"/>
    </row>
    <row r="74631" spans="12:14" x14ac:dyDescent="0.25">
      <c r="L74631" s="36"/>
      <c r="M74631" s="36"/>
      <c r="N74631" s="36"/>
    </row>
    <row r="74632" spans="12:14" x14ac:dyDescent="0.25">
      <c r="L74632" s="36"/>
      <c r="M74632" s="36"/>
      <c r="N74632" s="36"/>
    </row>
    <row r="74633" spans="12:14" x14ac:dyDescent="0.25">
      <c r="L74633" s="36"/>
      <c r="M74633" s="36"/>
      <c r="N74633" s="36"/>
    </row>
    <row r="74634" spans="12:14" x14ac:dyDescent="0.25">
      <c r="L74634" s="36"/>
      <c r="M74634" s="36"/>
      <c r="N74634" s="36"/>
    </row>
    <row r="74635" spans="12:14" x14ac:dyDescent="0.25">
      <c r="L74635" s="36"/>
      <c r="M74635" s="36"/>
      <c r="N74635" s="36"/>
    </row>
    <row r="74636" spans="12:14" x14ac:dyDescent="0.25">
      <c r="L74636" s="36"/>
      <c r="M74636" s="36"/>
      <c r="N74636" s="36"/>
    </row>
    <row r="74637" spans="12:14" x14ac:dyDescent="0.25">
      <c r="L74637" s="36"/>
      <c r="M74637" s="36"/>
      <c r="N74637" s="36"/>
    </row>
    <row r="74638" spans="12:14" x14ac:dyDescent="0.25">
      <c r="L74638" s="36"/>
      <c r="M74638" s="36"/>
      <c r="N74638" s="36"/>
    </row>
    <row r="74639" spans="12:14" x14ac:dyDescent="0.25">
      <c r="L74639" s="36"/>
      <c r="M74639" s="36"/>
      <c r="N74639" s="36"/>
    </row>
    <row r="74640" spans="12:14" x14ac:dyDescent="0.25">
      <c r="L74640" s="36"/>
      <c r="M74640" s="36"/>
      <c r="N74640" s="36"/>
    </row>
    <row r="74641" spans="12:14" x14ac:dyDescent="0.25">
      <c r="L74641" s="36"/>
      <c r="M74641" s="36"/>
      <c r="N74641" s="36"/>
    </row>
    <row r="74642" spans="12:14" x14ac:dyDescent="0.25">
      <c r="L74642" s="36"/>
      <c r="M74642" s="36"/>
      <c r="N74642" s="36"/>
    </row>
    <row r="74643" spans="12:14" x14ac:dyDescent="0.25">
      <c r="L74643" s="36"/>
      <c r="M74643" s="36"/>
      <c r="N74643" s="36"/>
    </row>
    <row r="74644" spans="12:14" x14ac:dyDescent="0.25">
      <c r="L74644" s="36"/>
      <c r="M74644" s="36"/>
      <c r="N74644" s="36"/>
    </row>
    <row r="74645" spans="12:14" x14ac:dyDescent="0.25">
      <c r="L74645" s="36"/>
      <c r="M74645" s="36"/>
      <c r="N74645" s="36"/>
    </row>
    <row r="74646" spans="12:14" x14ac:dyDescent="0.25">
      <c r="L74646" s="36"/>
      <c r="M74646" s="36"/>
      <c r="N74646" s="36"/>
    </row>
    <row r="74647" spans="12:14" x14ac:dyDescent="0.25">
      <c r="L74647" s="36"/>
      <c r="M74647" s="36"/>
      <c r="N74647" s="36"/>
    </row>
    <row r="74648" spans="12:14" x14ac:dyDescent="0.25">
      <c r="L74648" s="36"/>
      <c r="M74648" s="36"/>
      <c r="N74648" s="36"/>
    </row>
    <row r="74649" spans="12:14" x14ac:dyDescent="0.25">
      <c r="L74649" s="36"/>
      <c r="M74649" s="36"/>
      <c r="N74649" s="36"/>
    </row>
    <row r="74650" spans="12:14" x14ac:dyDescent="0.25">
      <c r="L74650" s="36"/>
      <c r="M74650" s="36"/>
      <c r="N74650" s="36"/>
    </row>
    <row r="74651" spans="12:14" x14ac:dyDescent="0.25">
      <c r="L74651" s="36"/>
      <c r="M74651" s="36"/>
      <c r="N74651" s="36"/>
    </row>
    <row r="74652" spans="12:14" x14ac:dyDescent="0.25">
      <c r="L74652" s="36"/>
      <c r="M74652" s="36"/>
      <c r="N74652" s="36"/>
    </row>
    <row r="74653" spans="12:14" x14ac:dyDescent="0.25">
      <c r="L74653" s="36"/>
      <c r="M74653" s="36"/>
      <c r="N74653" s="36"/>
    </row>
    <row r="74654" spans="12:14" x14ac:dyDescent="0.25">
      <c r="L74654" s="36"/>
      <c r="M74654" s="36"/>
      <c r="N74654" s="36"/>
    </row>
    <row r="74655" spans="12:14" x14ac:dyDescent="0.25">
      <c r="L74655" s="36"/>
      <c r="M74655" s="36"/>
      <c r="N74655" s="36"/>
    </row>
    <row r="74656" spans="12:14" x14ac:dyDescent="0.25">
      <c r="L74656" s="36"/>
      <c r="M74656" s="36"/>
      <c r="N74656" s="36"/>
    </row>
    <row r="74657" spans="12:14" x14ac:dyDescent="0.25">
      <c r="L74657" s="36"/>
      <c r="M74657" s="36"/>
      <c r="N74657" s="36"/>
    </row>
    <row r="74658" spans="12:14" x14ac:dyDescent="0.25">
      <c r="L74658" s="36"/>
      <c r="M74658" s="36"/>
      <c r="N74658" s="36"/>
    </row>
    <row r="74659" spans="12:14" x14ac:dyDescent="0.25">
      <c r="L74659" s="36"/>
      <c r="M74659" s="36"/>
      <c r="N74659" s="36"/>
    </row>
    <row r="74660" spans="12:14" x14ac:dyDescent="0.25">
      <c r="L74660" s="36"/>
      <c r="M74660" s="36"/>
      <c r="N74660" s="36"/>
    </row>
    <row r="74661" spans="12:14" x14ac:dyDescent="0.25">
      <c r="L74661" s="36"/>
      <c r="M74661" s="36"/>
      <c r="N74661" s="36"/>
    </row>
    <row r="74662" spans="12:14" x14ac:dyDescent="0.25">
      <c r="L74662" s="36"/>
      <c r="M74662" s="36"/>
      <c r="N74662" s="36"/>
    </row>
    <row r="74663" spans="12:14" x14ac:dyDescent="0.25">
      <c r="L74663" s="36"/>
      <c r="M74663" s="36"/>
      <c r="N74663" s="36"/>
    </row>
    <row r="74664" spans="12:14" x14ac:dyDescent="0.25">
      <c r="L74664" s="36"/>
      <c r="M74664" s="36"/>
      <c r="N74664" s="36"/>
    </row>
    <row r="74665" spans="12:14" x14ac:dyDescent="0.25">
      <c r="L74665" s="36"/>
      <c r="M74665" s="36"/>
      <c r="N74665" s="36"/>
    </row>
    <row r="74666" spans="12:14" x14ac:dyDescent="0.25">
      <c r="L74666" s="36"/>
      <c r="M74666" s="36"/>
      <c r="N74666" s="36"/>
    </row>
    <row r="74667" spans="12:14" x14ac:dyDescent="0.25">
      <c r="L74667" s="36"/>
      <c r="M74667" s="36"/>
      <c r="N74667" s="36"/>
    </row>
    <row r="74668" spans="12:14" x14ac:dyDescent="0.25">
      <c r="L74668" s="36"/>
      <c r="M74668" s="36"/>
      <c r="N74668" s="36"/>
    </row>
    <row r="74669" spans="12:14" x14ac:dyDescent="0.25">
      <c r="L74669" s="36"/>
      <c r="M74669" s="36"/>
      <c r="N74669" s="36"/>
    </row>
    <row r="74670" spans="12:14" x14ac:dyDescent="0.25">
      <c r="L74670" s="36"/>
      <c r="M74670" s="36"/>
      <c r="N74670" s="36"/>
    </row>
    <row r="74671" spans="12:14" x14ac:dyDescent="0.25">
      <c r="L74671" s="36"/>
      <c r="M74671" s="36"/>
      <c r="N74671" s="36"/>
    </row>
    <row r="74672" spans="12:14" x14ac:dyDescent="0.25">
      <c r="L74672" s="36"/>
      <c r="M74672" s="36"/>
      <c r="N74672" s="36"/>
    </row>
    <row r="74673" spans="12:14" x14ac:dyDescent="0.25">
      <c r="L74673" s="36"/>
      <c r="M74673" s="36"/>
      <c r="N74673" s="36"/>
    </row>
    <row r="74674" spans="12:14" x14ac:dyDescent="0.25">
      <c r="L74674" s="36"/>
      <c r="M74674" s="36"/>
      <c r="N74674" s="36"/>
    </row>
    <row r="74675" spans="12:14" x14ac:dyDescent="0.25">
      <c r="L74675" s="36"/>
      <c r="M74675" s="36"/>
      <c r="N74675" s="36"/>
    </row>
    <row r="74676" spans="12:14" x14ac:dyDescent="0.25">
      <c r="L74676" s="36"/>
      <c r="M74676" s="36"/>
      <c r="N74676" s="36"/>
    </row>
    <row r="74677" spans="12:14" x14ac:dyDescent="0.25">
      <c r="L74677" s="36"/>
      <c r="M74677" s="36"/>
      <c r="N74677" s="36"/>
    </row>
    <row r="74678" spans="12:14" x14ac:dyDescent="0.25">
      <c r="L74678" s="36"/>
      <c r="M74678" s="36"/>
      <c r="N74678" s="36"/>
    </row>
    <row r="74679" spans="12:14" x14ac:dyDescent="0.25">
      <c r="L74679" s="36"/>
      <c r="M74679" s="36"/>
      <c r="N74679" s="36"/>
    </row>
    <row r="74680" spans="12:14" x14ac:dyDescent="0.25">
      <c r="L74680" s="36"/>
      <c r="M74680" s="36"/>
      <c r="N74680" s="36"/>
    </row>
    <row r="74681" spans="12:14" x14ac:dyDescent="0.25">
      <c r="L74681" s="36"/>
      <c r="M74681" s="36"/>
      <c r="N74681" s="36"/>
    </row>
    <row r="74682" spans="12:14" x14ac:dyDescent="0.25">
      <c r="L74682" s="36"/>
      <c r="M74682" s="36"/>
      <c r="N74682" s="36"/>
    </row>
    <row r="74683" spans="12:14" x14ac:dyDescent="0.25">
      <c r="L74683" s="36"/>
      <c r="M74683" s="36"/>
      <c r="N74683" s="36"/>
    </row>
    <row r="74684" spans="12:14" x14ac:dyDescent="0.25">
      <c r="L74684" s="36"/>
      <c r="M74684" s="36"/>
      <c r="N74684" s="36"/>
    </row>
    <row r="74685" spans="12:14" x14ac:dyDescent="0.25">
      <c r="L74685" s="36"/>
      <c r="M74685" s="36"/>
      <c r="N74685" s="36"/>
    </row>
    <row r="74686" spans="12:14" x14ac:dyDescent="0.25">
      <c r="L74686" s="36"/>
      <c r="M74686" s="36"/>
      <c r="N74686" s="36"/>
    </row>
    <row r="74687" spans="12:14" x14ac:dyDescent="0.25">
      <c r="L74687" s="36"/>
      <c r="M74687" s="36"/>
      <c r="N74687" s="36"/>
    </row>
    <row r="74688" spans="12:14" x14ac:dyDescent="0.25">
      <c r="L74688" s="36"/>
      <c r="M74688" s="36"/>
      <c r="N74688" s="36"/>
    </row>
    <row r="74689" spans="12:14" x14ac:dyDescent="0.25">
      <c r="L74689" s="36"/>
      <c r="M74689" s="36"/>
      <c r="N74689" s="36"/>
    </row>
    <row r="74690" spans="12:14" x14ac:dyDescent="0.25">
      <c r="L74690" s="36"/>
      <c r="M74690" s="36"/>
      <c r="N74690" s="36"/>
    </row>
    <row r="74691" spans="12:14" x14ac:dyDescent="0.25">
      <c r="L74691" s="36"/>
      <c r="M74691" s="36"/>
      <c r="N74691" s="36"/>
    </row>
    <row r="74692" spans="12:14" x14ac:dyDescent="0.25">
      <c r="L74692" s="36"/>
      <c r="M74692" s="36"/>
      <c r="N74692" s="36"/>
    </row>
    <row r="74693" spans="12:14" x14ac:dyDescent="0.25">
      <c r="L74693" s="36"/>
      <c r="M74693" s="36"/>
      <c r="N74693" s="36"/>
    </row>
    <row r="74694" spans="12:14" x14ac:dyDescent="0.25">
      <c r="L74694" s="36"/>
      <c r="M74694" s="36"/>
      <c r="N74694" s="36"/>
    </row>
    <row r="74695" spans="12:14" x14ac:dyDescent="0.25">
      <c r="L74695" s="36"/>
      <c r="M74695" s="36"/>
      <c r="N74695" s="36"/>
    </row>
    <row r="74696" spans="12:14" x14ac:dyDescent="0.25">
      <c r="L74696" s="36"/>
      <c r="M74696" s="36"/>
      <c r="N74696" s="36"/>
    </row>
    <row r="74697" spans="12:14" x14ac:dyDescent="0.25">
      <c r="L74697" s="36"/>
      <c r="M74697" s="36"/>
      <c r="N74697" s="36"/>
    </row>
    <row r="74698" spans="12:14" x14ac:dyDescent="0.25">
      <c r="L74698" s="36"/>
      <c r="M74698" s="36"/>
      <c r="N74698" s="36"/>
    </row>
    <row r="74699" spans="12:14" x14ac:dyDescent="0.25">
      <c r="L74699" s="36"/>
      <c r="M74699" s="36"/>
      <c r="N74699" s="36"/>
    </row>
    <row r="74700" spans="12:14" x14ac:dyDescent="0.25">
      <c r="L74700" s="36"/>
      <c r="M74700" s="36"/>
      <c r="N74700" s="36"/>
    </row>
    <row r="74701" spans="12:14" x14ac:dyDescent="0.25">
      <c r="L74701" s="36"/>
      <c r="M74701" s="36"/>
      <c r="N74701" s="36"/>
    </row>
    <row r="74702" spans="12:14" x14ac:dyDescent="0.25">
      <c r="L74702" s="36"/>
      <c r="M74702" s="36"/>
      <c r="N74702" s="36"/>
    </row>
    <row r="74703" spans="12:14" x14ac:dyDescent="0.25">
      <c r="L74703" s="36"/>
      <c r="M74703" s="36"/>
      <c r="N74703" s="36"/>
    </row>
    <row r="74704" spans="12:14" x14ac:dyDescent="0.25">
      <c r="L74704" s="36"/>
      <c r="M74704" s="36"/>
      <c r="N74704" s="36"/>
    </row>
    <row r="74705" spans="12:14" x14ac:dyDescent="0.25">
      <c r="L74705" s="36"/>
      <c r="M74705" s="36"/>
      <c r="N74705" s="36"/>
    </row>
    <row r="74706" spans="12:14" x14ac:dyDescent="0.25">
      <c r="L74706" s="36"/>
      <c r="M74706" s="36"/>
      <c r="N74706" s="36"/>
    </row>
    <row r="74707" spans="12:14" x14ac:dyDescent="0.25">
      <c r="L74707" s="36"/>
      <c r="M74707" s="36"/>
      <c r="N74707" s="36"/>
    </row>
    <row r="74708" spans="12:14" x14ac:dyDescent="0.25">
      <c r="L74708" s="36"/>
      <c r="M74708" s="36"/>
      <c r="N74708" s="36"/>
    </row>
    <row r="74709" spans="12:14" x14ac:dyDescent="0.25">
      <c r="L74709" s="36"/>
      <c r="M74709" s="36"/>
      <c r="N74709" s="36"/>
    </row>
    <row r="74710" spans="12:14" x14ac:dyDescent="0.25">
      <c r="L74710" s="36"/>
      <c r="M74710" s="36"/>
      <c r="N74710" s="36"/>
    </row>
    <row r="74711" spans="12:14" x14ac:dyDescent="0.25">
      <c r="L74711" s="36"/>
      <c r="M74711" s="36"/>
      <c r="N74711" s="36"/>
    </row>
    <row r="74712" spans="12:14" x14ac:dyDescent="0.25">
      <c r="L74712" s="36"/>
      <c r="M74712" s="36"/>
      <c r="N74712" s="36"/>
    </row>
    <row r="74713" spans="12:14" x14ac:dyDescent="0.25">
      <c r="L74713" s="36"/>
      <c r="M74713" s="36"/>
      <c r="N74713" s="36"/>
    </row>
    <row r="74714" spans="12:14" x14ac:dyDescent="0.25">
      <c r="L74714" s="36"/>
      <c r="M74714" s="36"/>
      <c r="N74714" s="36"/>
    </row>
    <row r="74715" spans="12:14" x14ac:dyDescent="0.25">
      <c r="L74715" s="36"/>
      <c r="M74715" s="36"/>
      <c r="N74715" s="36"/>
    </row>
    <row r="74716" spans="12:14" x14ac:dyDescent="0.25">
      <c r="L74716" s="36"/>
      <c r="M74716" s="36"/>
      <c r="N74716" s="36"/>
    </row>
    <row r="74717" spans="12:14" x14ac:dyDescent="0.25">
      <c r="L74717" s="36"/>
      <c r="M74717" s="36"/>
      <c r="N74717" s="36"/>
    </row>
    <row r="74718" spans="12:14" x14ac:dyDescent="0.25">
      <c r="L74718" s="36"/>
      <c r="M74718" s="36"/>
      <c r="N74718" s="36"/>
    </row>
    <row r="74719" spans="12:14" x14ac:dyDescent="0.25">
      <c r="L74719" s="36"/>
      <c r="M74719" s="36"/>
      <c r="N74719" s="36"/>
    </row>
    <row r="74720" spans="12:14" x14ac:dyDescent="0.25">
      <c r="L74720" s="36"/>
      <c r="M74720" s="36"/>
      <c r="N74720" s="36"/>
    </row>
    <row r="74721" spans="12:14" x14ac:dyDescent="0.25">
      <c r="L74721" s="36"/>
      <c r="M74721" s="36"/>
      <c r="N74721" s="36"/>
    </row>
    <row r="74722" spans="12:14" x14ac:dyDescent="0.25">
      <c r="L74722" s="36"/>
      <c r="M74722" s="36"/>
      <c r="N74722" s="36"/>
    </row>
    <row r="74723" spans="12:14" x14ac:dyDescent="0.25">
      <c r="L74723" s="36"/>
      <c r="M74723" s="36"/>
      <c r="N74723" s="36"/>
    </row>
    <row r="74724" spans="12:14" x14ac:dyDescent="0.25">
      <c r="L74724" s="36"/>
      <c r="M74724" s="36"/>
      <c r="N74724" s="36"/>
    </row>
    <row r="74725" spans="12:14" x14ac:dyDescent="0.25">
      <c r="L74725" s="36"/>
      <c r="M74725" s="36"/>
      <c r="N74725" s="36"/>
    </row>
    <row r="74726" spans="12:14" x14ac:dyDescent="0.25">
      <c r="L74726" s="36"/>
      <c r="M74726" s="36"/>
      <c r="N74726" s="36"/>
    </row>
    <row r="74727" spans="12:14" x14ac:dyDescent="0.25">
      <c r="L74727" s="36"/>
      <c r="M74727" s="36"/>
      <c r="N74727" s="36"/>
    </row>
    <row r="74728" spans="12:14" x14ac:dyDescent="0.25">
      <c r="L74728" s="36"/>
      <c r="M74728" s="36"/>
      <c r="N74728" s="36"/>
    </row>
    <row r="74729" spans="12:14" x14ac:dyDescent="0.25">
      <c r="L74729" s="36"/>
      <c r="M74729" s="36"/>
      <c r="N74729" s="36"/>
    </row>
    <row r="74730" spans="12:14" x14ac:dyDescent="0.25">
      <c r="L74730" s="36"/>
      <c r="M74730" s="36"/>
      <c r="N74730" s="36"/>
    </row>
    <row r="74731" spans="12:14" x14ac:dyDescent="0.25">
      <c r="L74731" s="36"/>
      <c r="M74731" s="36"/>
      <c r="N74731" s="36"/>
    </row>
    <row r="74732" spans="12:14" x14ac:dyDescent="0.25">
      <c r="L74732" s="36"/>
      <c r="M74732" s="36"/>
      <c r="N74732" s="36"/>
    </row>
    <row r="74733" spans="12:14" x14ac:dyDescent="0.25">
      <c r="L74733" s="36"/>
      <c r="M74733" s="36"/>
      <c r="N74733" s="36"/>
    </row>
    <row r="74734" spans="12:14" x14ac:dyDescent="0.25">
      <c r="L74734" s="36"/>
      <c r="M74734" s="36"/>
      <c r="N74734" s="36"/>
    </row>
    <row r="74735" spans="12:14" x14ac:dyDescent="0.25">
      <c r="L74735" s="36"/>
      <c r="M74735" s="36"/>
      <c r="N74735" s="36"/>
    </row>
    <row r="74736" spans="12:14" x14ac:dyDescent="0.25">
      <c r="L74736" s="36"/>
      <c r="M74736" s="36"/>
      <c r="N74736" s="36"/>
    </row>
    <row r="74737" spans="12:14" x14ac:dyDescent="0.25">
      <c r="L74737" s="36"/>
      <c r="M74737" s="36"/>
      <c r="N74737" s="36"/>
    </row>
    <row r="74738" spans="12:14" x14ac:dyDescent="0.25">
      <c r="L74738" s="36"/>
      <c r="M74738" s="36"/>
      <c r="N74738" s="36"/>
    </row>
    <row r="74739" spans="12:14" x14ac:dyDescent="0.25">
      <c r="L74739" s="36"/>
      <c r="M74739" s="36"/>
      <c r="N74739" s="36"/>
    </row>
    <row r="74740" spans="12:14" x14ac:dyDescent="0.25">
      <c r="L74740" s="36"/>
      <c r="M74740" s="36"/>
      <c r="N74740" s="36"/>
    </row>
    <row r="74741" spans="12:14" x14ac:dyDescent="0.25">
      <c r="L74741" s="36"/>
      <c r="M74741" s="36"/>
      <c r="N74741" s="36"/>
    </row>
    <row r="74742" spans="12:14" x14ac:dyDescent="0.25">
      <c r="L74742" s="36"/>
      <c r="M74742" s="36"/>
      <c r="N74742" s="36"/>
    </row>
    <row r="74743" spans="12:14" x14ac:dyDescent="0.25">
      <c r="L74743" s="36"/>
      <c r="M74743" s="36"/>
      <c r="N74743" s="36"/>
    </row>
    <row r="74744" spans="12:14" x14ac:dyDescent="0.25">
      <c r="L74744" s="36"/>
      <c r="M74744" s="36"/>
      <c r="N74744" s="36"/>
    </row>
    <row r="74745" spans="12:14" x14ac:dyDescent="0.25">
      <c r="L74745" s="36"/>
      <c r="M74745" s="36"/>
      <c r="N74745" s="36"/>
    </row>
    <row r="74746" spans="12:14" x14ac:dyDescent="0.25">
      <c r="L74746" s="36"/>
      <c r="M74746" s="36"/>
      <c r="N74746" s="36"/>
    </row>
    <row r="74747" spans="12:14" x14ac:dyDescent="0.25">
      <c r="L74747" s="36"/>
      <c r="M74747" s="36"/>
      <c r="N74747" s="36"/>
    </row>
    <row r="74748" spans="12:14" x14ac:dyDescent="0.25">
      <c r="L74748" s="36"/>
      <c r="M74748" s="36"/>
      <c r="N74748" s="36"/>
    </row>
    <row r="74749" spans="12:14" x14ac:dyDescent="0.25">
      <c r="L74749" s="36"/>
      <c r="M74749" s="36"/>
      <c r="N74749" s="36"/>
    </row>
    <row r="74750" spans="12:14" x14ac:dyDescent="0.25">
      <c r="L74750" s="36"/>
      <c r="M74750" s="36"/>
      <c r="N74750" s="36"/>
    </row>
    <row r="74751" spans="12:14" x14ac:dyDescent="0.25">
      <c r="L74751" s="36"/>
      <c r="M74751" s="36"/>
      <c r="N74751" s="36"/>
    </row>
    <row r="74752" spans="12:14" x14ac:dyDescent="0.25">
      <c r="L74752" s="36"/>
      <c r="M74752" s="36"/>
      <c r="N74752" s="36"/>
    </row>
    <row r="74753" spans="12:14" x14ac:dyDescent="0.25">
      <c r="L74753" s="36"/>
      <c r="M74753" s="36"/>
      <c r="N74753" s="36"/>
    </row>
    <row r="74754" spans="12:14" x14ac:dyDescent="0.25">
      <c r="L74754" s="36"/>
      <c r="M74754" s="36"/>
      <c r="N74754" s="36"/>
    </row>
    <row r="74755" spans="12:14" x14ac:dyDescent="0.25">
      <c r="L74755" s="36"/>
      <c r="M74755" s="36"/>
      <c r="N74755" s="36"/>
    </row>
    <row r="74756" spans="12:14" x14ac:dyDescent="0.25">
      <c r="L74756" s="36"/>
      <c r="M74756" s="36"/>
      <c r="N74756" s="36"/>
    </row>
    <row r="74757" spans="12:14" x14ac:dyDescent="0.25">
      <c r="L74757" s="36"/>
      <c r="M74757" s="36"/>
      <c r="N74757" s="36"/>
    </row>
    <row r="74758" spans="12:14" x14ac:dyDescent="0.25">
      <c r="L74758" s="36"/>
      <c r="M74758" s="36"/>
      <c r="N74758" s="36"/>
    </row>
    <row r="74759" spans="12:14" x14ac:dyDescent="0.25">
      <c r="L74759" s="36"/>
      <c r="M74759" s="36"/>
      <c r="N74759" s="36"/>
    </row>
    <row r="74760" spans="12:14" x14ac:dyDescent="0.25">
      <c r="L74760" s="36"/>
      <c r="M74760" s="36"/>
      <c r="N74760" s="36"/>
    </row>
    <row r="74761" spans="12:14" x14ac:dyDescent="0.25">
      <c r="L74761" s="36"/>
      <c r="M74761" s="36"/>
      <c r="N74761" s="36"/>
    </row>
    <row r="74762" spans="12:14" x14ac:dyDescent="0.25">
      <c r="L74762" s="36"/>
      <c r="M74762" s="36"/>
      <c r="N74762" s="36"/>
    </row>
    <row r="74763" spans="12:14" x14ac:dyDescent="0.25">
      <c r="L74763" s="36"/>
      <c r="M74763" s="36"/>
      <c r="N74763" s="36"/>
    </row>
    <row r="74764" spans="12:14" x14ac:dyDescent="0.25">
      <c r="L74764" s="36"/>
      <c r="M74764" s="36"/>
      <c r="N74764" s="36"/>
    </row>
    <row r="74765" spans="12:14" x14ac:dyDescent="0.25">
      <c r="L74765" s="36"/>
      <c r="M74765" s="36"/>
      <c r="N74765" s="36"/>
    </row>
    <row r="74766" spans="12:14" x14ac:dyDescent="0.25">
      <c r="L74766" s="36"/>
      <c r="M74766" s="36"/>
      <c r="N74766" s="36"/>
    </row>
    <row r="74767" spans="12:14" x14ac:dyDescent="0.25">
      <c r="L74767" s="36"/>
      <c r="M74767" s="36"/>
      <c r="N74767" s="36"/>
    </row>
    <row r="74768" spans="12:14" x14ac:dyDescent="0.25">
      <c r="L74768" s="36"/>
      <c r="M74768" s="36"/>
      <c r="N74768" s="36"/>
    </row>
    <row r="74769" spans="12:14" x14ac:dyDescent="0.25">
      <c r="L74769" s="36"/>
      <c r="M74769" s="36"/>
      <c r="N74769" s="36"/>
    </row>
    <row r="74770" spans="12:14" x14ac:dyDescent="0.25">
      <c r="L74770" s="36"/>
      <c r="M74770" s="36"/>
      <c r="N74770" s="36"/>
    </row>
    <row r="74771" spans="12:14" x14ac:dyDescent="0.25">
      <c r="L74771" s="36"/>
      <c r="M74771" s="36"/>
      <c r="N74771" s="36"/>
    </row>
    <row r="74772" spans="12:14" x14ac:dyDescent="0.25">
      <c r="L74772" s="36"/>
      <c r="M74772" s="36"/>
      <c r="N74772" s="36"/>
    </row>
    <row r="74773" spans="12:14" x14ac:dyDescent="0.25">
      <c r="L74773" s="36"/>
      <c r="M74773" s="36"/>
      <c r="N74773" s="36"/>
    </row>
    <row r="74774" spans="12:14" x14ac:dyDescent="0.25">
      <c r="L74774" s="36"/>
      <c r="M74774" s="36"/>
      <c r="N74774" s="36"/>
    </row>
    <row r="74775" spans="12:14" x14ac:dyDescent="0.25">
      <c r="L74775" s="36"/>
      <c r="M74775" s="36"/>
      <c r="N74775" s="36"/>
    </row>
    <row r="74776" spans="12:14" x14ac:dyDescent="0.25">
      <c r="L74776" s="36"/>
      <c r="M74776" s="36"/>
      <c r="N74776" s="36"/>
    </row>
    <row r="74777" spans="12:14" x14ac:dyDescent="0.25">
      <c r="L74777" s="36"/>
      <c r="M74777" s="36"/>
      <c r="N74777" s="36"/>
    </row>
    <row r="74778" spans="12:14" x14ac:dyDescent="0.25">
      <c r="L74778" s="36"/>
      <c r="M74778" s="36"/>
      <c r="N74778" s="36"/>
    </row>
    <row r="74779" spans="12:14" x14ac:dyDescent="0.25">
      <c r="L74779" s="36"/>
      <c r="M74779" s="36"/>
      <c r="N74779" s="36"/>
    </row>
    <row r="74780" spans="12:14" x14ac:dyDescent="0.25">
      <c r="L74780" s="36"/>
      <c r="M74780" s="36"/>
      <c r="N74780" s="36"/>
    </row>
    <row r="74781" spans="12:14" x14ac:dyDescent="0.25">
      <c r="L74781" s="36"/>
      <c r="M74781" s="36"/>
      <c r="N74781" s="36"/>
    </row>
    <row r="74782" spans="12:14" x14ac:dyDescent="0.25">
      <c r="L74782" s="36"/>
      <c r="M74782" s="36"/>
      <c r="N74782" s="36"/>
    </row>
    <row r="74783" spans="12:14" x14ac:dyDescent="0.25">
      <c r="L74783" s="36"/>
      <c r="M74783" s="36"/>
      <c r="N74783" s="36"/>
    </row>
    <row r="74784" spans="12:14" x14ac:dyDescent="0.25">
      <c r="L74784" s="36"/>
      <c r="M74784" s="36"/>
      <c r="N74784" s="36"/>
    </row>
    <row r="74785" spans="12:14" x14ac:dyDescent="0.25">
      <c r="L74785" s="36"/>
      <c r="M74785" s="36"/>
      <c r="N74785" s="36"/>
    </row>
    <row r="74786" spans="12:14" x14ac:dyDescent="0.25">
      <c r="L74786" s="36"/>
      <c r="M74786" s="36"/>
      <c r="N74786" s="36"/>
    </row>
    <row r="74787" spans="12:14" x14ac:dyDescent="0.25">
      <c r="L74787" s="36"/>
      <c r="M74787" s="36"/>
      <c r="N74787" s="36"/>
    </row>
    <row r="74788" spans="12:14" x14ac:dyDescent="0.25">
      <c r="L74788" s="36"/>
      <c r="M74788" s="36"/>
      <c r="N74788" s="36"/>
    </row>
    <row r="74789" spans="12:14" x14ac:dyDescent="0.25">
      <c r="L74789" s="36"/>
      <c r="M74789" s="36"/>
      <c r="N74789" s="36"/>
    </row>
    <row r="74790" spans="12:14" x14ac:dyDescent="0.25">
      <c r="L74790" s="36"/>
      <c r="M74790" s="36"/>
      <c r="N74790" s="36"/>
    </row>
    <row r="74791" spans="12:14" x14ac:dyDescent="0.25">
      <c r="L74791" s="36"/>
      <c r="M74791" s="36"/>
      <c r="N74791" s="36"/>
    </row>
    <row r="74792" spans="12:14" x14ac:dyDescent="0.25">
      <c r="L74792" s="36"/>
      <c r="M74792" s="36"/>
      <c r="N74792" s="36"/>
    </row>
    <row r="74793" spans="12:14" x14ac:dyDescent="0.25">
      <c r="L74793" s="36"/>
      <c r="M74793" s="36"/>
      <c r="N74793" s="36"/>
    </row>
    <row r="74794" spans="12:14" x14ac:dyDescent="0.25">
      <c r="L74794" s="36"/>
      <c r="M74794" s="36"/>
      <c r="N74794" s="36"/>
    </row>
    <row r="74795" spans="12:14" x14ac:dyDescent="0.25">
      <c r="L74795" s="36"/>
      <c r="M74795" s="36"/>
      <c r="N74795" s="36"/>
    </row>
    <row r="74796" spans="12:14" x14ac:dyDescent="0.25">
      <c r="L74796" s="36"/>
      <c r="M74796" s="36"/>
      <c r="N74796" s="36"/>
    </row>
    <row r="74797" spans="12:14" x14ac:dyDescent="0.25">
      <c r="L74797" s="36"/>
      <c r="M74797" s="36"/>
      <c r="N74797" s="36"/>
    </row>
    <row r="74798" spans="12:14" x14ac:dyDescent="0.25">
      <c r="L74798" s="36"/>
      <c r="M74798" s="36"/>
      <c r="N74798" s="36"/>
    </row>
    <row r="74799" spans="12:14" x14ac:dyDescent="0.25">
      <c r="L74799" s="36"/>
      <c r="M74799" s="36"/>
      <c r="N74799" s="36"/>
    </row>
    <row r="74800" spans="12:14" x14ac:dyDescent="0.25">
      <c r="L74800" s="36"/>
      <c r="M74800" s="36"/>
      <c r="N74800" s="36"/>
    </row>
    <row r="74801" spans="12:14" x14ac:dyDescent="0.25">
      <c r="L74801" s="36"/>
      <c r="M74801" s="36"/>
      <c r="N74801" s="36"/>
    </row>
    <row r="74802" spans="12:14" x14ac:dyDescent="0.25">
      <c r="L74802" s="36"/>
      <c r="M74802" s="36"/>
      <c r="N74802" s="36"/>
    </row>
    <row r="74803" spans="12:14" x14ac:dyDescent="0.25">
      <c r="L74803" s="36"/>
      <c r="M74803" s="36"/>
      <c r="N74803" s="36"/>
    </row>
    <row r="74804" spans="12:14" x14ac:dyDescent="0.25">
      <c r="L74804" s="36"/>
      <c r="M74804" s="36"/>
      <c r="N74804" s="36"/>
    </row>
    <row r="74805" spans="12:14" x14ac:dyDescent="0.25">
      <c r="L74805" s="36"/>
      <c r="M74805" s="36"/>
      <c r="N74805" s="36"/>
    </row>
    <row r="74806" spans="12:14" x14ac:dyDescent="0.25">
      <c r="L74806" s="36"/>
      <c r="M74806" s="36"/>
      <c r="N74806" s="36"/>
    </row>
    <row r="74807" spans="12:14" x14ac:dyDescent="0.25">
      <c r="L74807" s="36"/>
      <c r="M74807" s="36"/>
      <c r="N74807" s="36"/>
    </row>
    <row r="74808" spans="12:14" x14ac:dyDescent="0.25">
      <c r="L74808" s="36"/>
      <c r="M74808" s="36"/>
      <c r="N74808" s="36"/>
    </row>
    <row r="74809" spans="12:14" x14ac:dyDescent="0.25">
      <c r="L74809" s="36"/>
      <c r="M74809" s="36"/>
      <c r="N74809" s="36"/>
    </row>
    <row r="74810" spans="12:14" x14ac:dyDescent="0.25">
      <c r="L74810" s="36"/>
      <c r="M74810" s="36"/>
      <c r="N74810" s="36"/>
    </row>
    <row r="74811" spans="12:14" x14ac:dyDescent="0.25">
      <c r="L74811" s="36"/>
      <c r="M74811" s="36"/>
      <c r="N74811" s="36"/>
    </row>
    <row r="74812" spans="12:14" x14ac:dyDescent="0.25">
      <c r="L74812" s="36"/>
      <c r="M74812" s="36"/>
      <c r="N74812" s="36"/>
    </row>
    <row r="74813" spans="12:14" x14ac:dyDescent="0.25">
      <c r="L74813" s="36"/>
      <c r="M74813" s="36"/>
      <c r="N74813" s="36"/>
    </row>
    <row r="74814" spans="12:14" x14ac:dyDescent="0.25">
      <c r="L74814" s="36"/>
      <c r="M74814" s="36"/>
      <c r="N74814" s="36"/>
    </row>
    <row r="74815" spans="12:14" x14ac:dyDescent="0.25">
      <c r="L74815" s="36"/>
      <c r="M74815" s="36"/>
      <c r="N74815" s="36"/>
    </row>
    <row r="74816" spans="12:14" x14ac:dyDescent="0.25">
      <c r="L74816" s="36"/>
      <c r="M74816" s="36"/>
      <c r="N74816" s="36"/>
    </row>
    <row r="74817" spans="12:14" x14ac:dyDescent="0.25">
      <c r="L74817" s="36"/>
      <c r="M74817" s="36"/>
      <c r="N74817" s="36"/>
    </row>
    <row r="74818" spans="12:14" x14ac:dyDescent="0.25">
      <c r="L74818" s="36"/>
      <c r="M74818" s="36"/>
      <c r="N74818" s="36"/>
    </row>
    <row r="74819" spans="12:14" x14ac:dyDescent="0.25">
      <c r="L74819" s="36"/>
      <c r="M74819" s="36"/>
      <c r="N74819" s="36"/>
    </row>
    <row r="74820" spans="12:14" x14ac:dyDescent="0.25">
      <c r="L74820" s="36"/>
      <c r="M74820" s="36"/>
      <c r="N74820" s="36"/>
    </row>
    <row r="74821" spans="12:14" x14ac:dyDescent="0.25">
      <c r="L74821" s="36"/>
      <c r="M74821" s="36"/>
      <c r="N74821" s="36"/>
    </row>
    <row r="74822" spans="12:14" x14ac:dyDescent="0.25">
      <c r="L74822" s="36"/>
      <c r="M74822" s="36"/>
      <c r="N74822" s="36"/>
    </row>
    <row r="74823" spans="12:14" x14ac:dyDescent="0.25">
      <c r="L74823" s="36"/>
      <c r="M74823" s="36"/>
      <c r="N74823" s="36"/>
    </row>
    <row r="74824" spans="12:14" x14ac:dyDescent="0.25">
      <c r="L74824" s="36"/>
      <c r="M74824" s="36"/>
      <c r="N74824" s="36"/>
    </row>
    <row r="74825" spans="12:14" x14ac:dyDescent="0.25">
      <c r="L74825" s="36"/>
      <c r="M74825" s="36"/>
      <c r="N74825" s="36"/>
    </row>
    <row r="74826" spans="12:14" x14ac:dyDescent="0.25">
      <c r="L74826" s="36"/>
      <c r="M74826" s="36"/>
      <c r="N74826" s="36"/>
    </row>
    <row r="74827" spans="12:14" x14ac:dyDescent="0.25">
      <c r="L74827" s="36"/>
      <c r="M74827" s="36"/>
      <c r="N74827" s="36"/>
    </row>
    <row r="74828" spans="12:14" x14ac:dyDescent="0.25">
      <c r="L74828" s="36"/>
      <c r="M74828" s="36"/>
      <c r="N74828" s="36"/>
    </row>
    <row r="74829" spans="12:14" x14ac:dyDescent="0.25">
      <c r="L74829" s="36"/>
      <c r="M74829" s="36"/>
      <c r="N74829" s="36"/>
    </row>
    <row r="74830" spans="12:14" x14ac:dyDescent="0.25">
      <c r="L74830" s="36"/>
      <c r="M74830" s="36"/>
      <c r="N74830" s="36"/>
    </row>
    <row r="74831" spans="12:14" x14ac:dyDescent="0.25">
      <c r="L74831" s="36"/>
      <c r="M74831" s="36"/>
      <c r="N74831" s="36"/>
    </row>
    <row r="74832" spans="12:14" x14ac:dyDescent="0.25">
      <c r="L74832" s="36"/>
      <c r="M74832" s="36"/>
      <c r="N74832" s="36"/>
    </row>
    <row r="74833" spans="12:14" x14ac:dyDescent="0.25">
      <c r="L74833" s="36"/>
      <c r="M74833" s="36"/>
      <c r="N74833" s="36"/>
    </row>
    <row r="74834" spans="12:14" x14ac:dyDescent="0.25">
      <c r="L74834" s="36"/>
      <c r="M74834" s="36"/>
      <c r="N74834" s="36"/>
    </row>
    <row r="74835" spans="12:14" x14ac:dyDescent="0.25">
      <c r="L74835" s="36"/>
      <c r="M74835" s="36"/>
      <c r="N74835" s="36"/>
    </row>
    <row r="74836" spans="12:14" x14ac:dyDescent="0.25">
      <c r="L74836" s="36"/>
      <c r="M74836" s="36"/>
      <c r="N74836" s="36"/>
    </row>
    <row r="74837" spans="12:14" x14ac:dyDescent="0.25">
      <c r="L74837" s="36"/>
      <c r="M74837" s="36"/>
      <c r="N74837" s="36"/>
    </row>
    <row r="74838" spans="12:14" x14ac:dyDescent="0.25">
      <c r="L74838" s="36"/>
      <c r="M74838" s="36"/>
      <c r="N74838" s="36"/>
    </row>
    <row r="74839" spans="12:14" x14ac:dyDescent="0.25">
      <c r="L74839" s="36"/>
      <c r="M74839" s="36"/>
      <c r="N74839" s="36"/>
    </row>
    <row r="74840" spans="12:14" x14ac:dyDescent="0.25">
      <c r="L74840" s="36"/>
      <c r="M74840" s="36"/>
      <c r="N74840" s="36"/>
    </row>
    <row r="74841" spans="12:14" x14ac:dyDescent="0.25">
      <c r="L74841" s="36"/>
      <c r="M74841" s="36"/>
      <c r="N74841" s="36"/>
    </row>
    <row r="74842" spans="12:14" x14ac:dyDescent="0.25">
      <c r="L74842" s="36"/>
      <c r="M74842" s="36"/>
      <c r="N74842" s="36"/>
    </row>
    <row r="74843" spans="12:14" x14ac:dyDescent="0.25">
      <c r="L74843" s="36"/>
      <c r="M74843" s="36"/>
      <c r="N74843" s="36"/>
    </row>
    <row r="74844" spans="12:14" x14ac:dyDescent="0.25">
      <c r="L74844" s="36"/>
      <c r="M74844" s="36"/>
      <c r="N74844" s="36"/>
    </row>
    <row r="74845" spans="12:14" x14ac:dyDescent="0.25">
      <c r="L74845" s="36"/>
      <c r="M74845" s="36"/>
      <c r="N74845" s="36"/>
    </row>
    <row r="74846" spans="12:14" x14ac:dyDescent="0.25">
      <c r="L74846" s="36"/>
      <c r="M74846" s="36"/>
      <c r="N74846" s="36"/>
    </row>
    <row r="74847" spans="12:14" x14ac:dyDescent="0.25">
      <c r="L74847" s="36"/>
      <c r="M74847" s="36"/>
      <c r="N74847" s="36"/>
    </row>
    <row r="74848" spans="12:14" x14ac:dyDescent="0.25">
      <c r="L74848" s="36"/>
      <c r="M74848" s="36"/>
      <c r="N74848" s="36"/>
    </row>
    <row r="74849" spans="12:14" x14ac:dyDescent="0.25">
      <c r="L74849" s="36"/>
      <c r="M74849" s="36"/>
      <c r="N74849" s="36"/>
    </row>
    <row r="74850" spans="12:14" x14ac:dyDescent="0.25">
      <c r="L74850" s="36"/>
      <c r="M74850" s="36"/>
      <c r="N74850" s="36"/>
    </row>
    <row r="74851" spans="12:14" x14ac:dyDescent="0.25">
      <c r="L74851" s="36"/>
      <c r="M74851" s="36"/>
      <c r="N74851" s="36"/>
    </row>
    <row r="74852" spans="12:14" x14ac:dyDescent="0.25">
      <c r="L74852" s="36"/>
      <c r="M74852" s="36"/>
      <c r="N74852" s="36"/>
    </row>
    <row r="74853" spans="12:14" x14ac:dyDescent="0.25">
      <c r="L74853" s="36"/>
      <c r="M74853" s="36"/>
      <c r="N74853" s="36"/>
    </row>
    <row r="74854" spans="12:14" x14ac:dyDescent="0.25">
      <c r="L74854" s="36"/>
      <c r="M74854" s="36"/>
      <c r="N74854" s="36"/>
    </row>
    <row r="74855" spans="12:14" x14ac:dyDescent="0.25">
      <c r="L74855" s="36"/>
      <c r="M74855" s="36"/>
      <c r="N74855" s="36"/>
    </row>
    <row r="74856" spans="12:14" x14ac:dyDescent="0.25">
      <c r="L74856" s="36"/>
      <c r="M74856" s="36"/>
      <c r="N74856" s="36"/>
    </row>
    <row r="74857" spans="12:14" x14ac:dyDescent="0.25">
      <c r="L74857" s="36"/>
      <c r="M74857" s="36"/>
      <c r="N74857" s="36"/>
    </row>
    <row r="74858" spans="12:14" x14ac:dyDescent="0.25">
      <c r="L74858" s="36"/>
      <c r="M74858" s="36"/>
      <c r="N74858" s="36"/>
    </row>
    <row r="74859" spans="12:14" x14ac:dyDescent="0.25">
      <c r="L74859" s="36"/>
      <c r="M74859" s="36"/>
      <c r="N74859" s="36"/>
    </row>
    <row r="74860" spans="12:14" x14ac:dyDescent="0.25">
      <c r="L74860" s="36"/>
      <c r="M74860" s="36"/>
      <c r="N74860" s="36"/>
    </row>
    <row r="74861" spans="12:14" x14ac:dyDescent="0.25">
      <c r="L74861" s="36"/>
      <c r="M74861" s="36"/>
      <c r="N74861" s="36"/>
    </row>
    <row r="74862" spans="12:14" x14ac:dyDescent="0.25">
      <c r="L74862" s="36"/>
      <c r="M74862" s="36"/>
      <c r="N74862" s="36"/>
    </row>
    <row r="74863" spans="12:14" x14ac:dyDescent="0.25">
      <c r="L74863" s="36"/>
      <c r="M74863" s="36"/>
      <c r="N74863" s="36"/>
    </row>
    <row r="74864" spans="12:14" x14ac:dyDescent="0.25">
      <c r="L74864" s="36"/>
      <c r="M74864" s="36"/>
      <c r="N74864" s="36"/>
    </row>
    <row r="74865" spans="12:14" x14ac:dyDescent="0.25">
      <c r="L74865" s="36"/>
      <c r="M74865" s="36"/>
      <c r="N74865" s="36"/>
    </row>
    <row r="74866" spans="12:14" x14ac:dyDescent="0.25">
      <c r="L74866" s="36"/>
      <c r="M74866" s="36"/>
      <c r="N74866" s="36"/>
    </row>
    <row r="74867" spans="12:14" x14ac:dyDescent="0.25">
      <c r="L74867" s="36"/>
      <c r="M74867" s="36"/>
      <c r="N74867" s="36"/>
    </row>
    <row r="74868" spans="12:14" x14ac:dyDescent="0.25">
      <c r="L74868" s="36"/>
      <c r="M74868" s="36"/>
      <c r="N74868" s="36"/>
    </row>
    <row r="74869" spans="12:14" x14ac:dyDescent="0.25">
      <c r="L74869" s="36"/>
      <c r="M74869" s="36"/>
      <c r="N74869" s="36"/>
    </row>
    <row r="74870" spans="12:14" x14ac:dyDescent="0.25">
      <c r="L74870" s="36"/>
      <c r="M74870" s="36"/>
      <c r="N74870" s="36"/>
    </row>
    <row r="74871" spans="12:14" x14ac:dyDescent="0.25">
      <c r="L74871" s="36"/>
      <c r="M74871" s="36"/>
      <c r="N74871" s="36"/>
    </row>
    <row r="74872" spans="12:14" x14ac:dyDescent="0.25">
      <c r="L74872" s="36"/>
      <c r="M74872" s="36"/>
      <c r="N74872" s="36"/>
    </row>
    <row r="74873" spans="12:14" x14ac:dyDescent="0.25">
      <c r="L74873" s="36"/>
      <c r="M74873" s="36"/>
      <c r="N74873" s="36"/>
    </row>
    <row r="74874" spans="12:14" x14ac:dyDescent="0.25">
      <c r="L74874" s="36"/>
      <c r="M74874" s="36"/>
      <c r="N74874" s="36"/>
    </row>
    <row r="74875" spans="12:14" x14ac:dyDescent="0.25">
      <c r="L74875" s="36"/>
      <c r="M74875" s="36"/>
      <c r="N74875" s="36"/>
    </row>
    <row r="74876" spans="12:14" x14ac:dyDescent="0.25">
      <c r="L74876" s="36"/>
      <c r="M74876" s="36"/>
      <c r="N74876" s="36"/>
    </row>
    <row r="74877" spans="12:14" x14ac:dyDescent="0.25">
      <c r="L74877" s="36"/>
      <c r="M74877" s="36"/>
      <c r="N74877" s="36"/>
    </row>
    <row r="74878" spans="12:14" x14ac:dyDescent="0.25">
      <c r="L74878" s="36"/>
      <c r="M74878" s="36"/>
      <c r="N74878" s="36"/>
    </row>
    <row r="74879" spans="12:14" x14ac:dyDescent="0.25">
      <c r="L74879" s="36"/>
      <c r="M74879" s="36"/>
      <c r="N74879" s="36"/>
    </row>
    <row r="74880" spans="12:14" x14ac:dyDescent="0.25">
      <c r="L74880" s="36"/>
      <c r="M74880" s="36"/>
      <c r="N74880" s="36"/>
    </row>
    <row r="74881" spans="12:14" x14ac:dyDescent="0.25">
      <c r="L74881" s="36"/>
      <c r="M74881" s="36"/>
      <c r="N74881" s="36"/>
    </row>
    <row r="74882" spans="12:14" x14ac:dyDescent="0.25">
      <c r="L74882" s="36"/>
      <c r="M74882" s="36"/>
      <c r="N74882" s="36"/>
    </row>
    <row r="74883" spans="12:14" x14ac:dyDescent="0.25">
      <c r="L74883" s="36"/>
      <c r="M74883" s="36"/>
      <c r="N74883" s="36"/>
    </row>
    <row r="74884" spans="12:14" x14ac:dyDescent="0.25">
      <c r="L74884" s="36"/>
      <c r="M74884" s="36"/>
      <c r="N74884" s="36"/>
    </row>
    <row r="74885" spans="12:14" x14ac:dyDescent="0.25">
      <c r="L74885" s="36"/>
      <c r="M74885" s="36"/>
      <c r="N74885" s="36"/>
    </row>
    <row r="74886" spans="12:14" x14ac:dyDescent="0.25">
      <c r="L74886" s="36"/>
      <c r="M74886" s="36"/>
      <c r="N74886" s="36"/>
    </row>
    <row r="74887" spans="12:14" x14ac:dyDescent="0.25">
      <c r="L74887" s="36"/>
      <c r="M74887" s="36"/>
      <c r="N74887" s="36"/>
    </row>
    <row r="74888" spans="12:14" x14ac:dyDescent="0.25">
      <c r="L74888" s="36"/>
      <c r="M74888" s="36"/>
      <c r="N74888" s="36"/>
    </row>
    <row r="74889" spans="12:14" x14ac:dyDescent="0.25">
      <c r="L74889" s="36"/>
      <c r="M74889" s="36"/>
      <c r="N74889" s="36"/>
    </row>
    <row r="74890" spans="12:14" x14ac:dyDescent="0.25">
      <c r="L74890" s="36"/>
      <c r="M74890" s="36"/>
      <c r="N74890" s="36"/>
    </row>
    <row r="74891" spans="12:14" x14ac:dyDescent="0.25">
      <c r="L74891" s="36"/>
      <c r="M74891" s="36"/>
      <c r="N74891" s="36"/>
    </row>
    <row r="74892" spans="12:14" x14ac:dyDescent="0.25">
      <c r="L74892" s="36"/>
      <c r="M74892" s="36"/>
      <c r="N74892" s="36"/>
    </row>
    <row r="74893" spans="12:14" x14ac:dyDescent="0.25">
      <c r="L74893" s="36"/>
      <c r="M74893" s="36"/>
      <c r="N74893" s="36"/>
    </row>
    <row r="74894" spans="12:14" x14ac:dyDescent="0.25">
      <c r="L74894" s="36"/>
      <c r="M74894" s="36"/>
      <c r="N74894" s="36"/>
    </row>
    <row r="74895" spans="12:14" x14ac:dyDescent="0.25">
      <c r="L74895" s="36"/>
      <c r="M74895" s="36"/>
      <c r="N74895" s="36"/>
    </row>
    <row r="74896" spans="12:14" x14ac:dyDescent="0.25">
      <c r="L74896" s="36"/>
      <c r="M74896" s="36"/>
      <c r="N74896" s="36"/>
    </row>
    <row r="74897" spans="12:14" x14ac:dyDescent="0.25">
      <c r="L74897" s="36"/>
      <c r="M74897" s="36"/>
      <c r="N74897" s="36"/>
    </row>
    <row r="74898" spans="12:14" x14ac:dyDescent="0.25">
      <c r="L74898" s="36"/>
      <c r="M74898" s="36"/>
      <c r="N74898" s="36"/>
    </row>
    <row r="74899" spans="12:14" x14ac:dyDescent="0.25">
      <c r="L74899" s="36"/>
      <c r="M74899" s="36"/>
      <c r="N74899" s="36"/>
    </row>
    <row r="74900" spans="12:14" x14ac:dyDescent="0.25">
      <c r="L74900" s="36"/>
      <c r="M74900" s="36"/>
      <c r="N74900" s="36"/>
    </row>
    <row r="74901" spans="12:14" x14ac:dyDescent="0.25">
      <c r="L74901" s="36"/>
      <c r="M74901" s="36"/>
      <c r="N74901" s="36"/>
    </row>
    <row r="74902" spans="12:14" x14ac:dyDescent="0.25">
      <c r="L74902" s="36"/>
      <c r="M74902" s="36"/>
      <c r="N74902" s="36"/>
    </row>
    <row r="74903" spans="12:14" x14ac:dyDescent="0.25">
      <c r="L74903" s="36"/>
      <c r="M74903" s="36"/>
      <c r="N74903" s="36"/>
    </row>
    <row r="74904" spans="12:14" x14ac:dyDescent="0.25">
      <c r="L74904" s="36"/>
      <c r="M74904" s="36"/>
      <c r="N74904" s="36"/>
    </row>
    <row r="74905" spans="12:14" x14ac:dyDescent="0.25">
      <c r="L74905" s="36"/>
      <c r="M74905" s="36"/>
      <c r="N74905" s="36"/>
    </row>
    <row r="74906" spans="12:14" x14ac:dyDescent="0.25">
      <c r="L74906" s="36"/>
      <c r="M74906" s="36"/>
      <c r="N74906" s="36"/>
    </row>
    <row r="74907" spans="12:14" x14ac:dyDescent="0.25">
      <c r="L74907" s="36"/>
      <c r="M74907" s="36"/>
      <c r="N74907" s="36"/>
    </row>
    <row r="74908" spans="12:14" x14ac:dyDescent="0.25">
      <c r="L74908" s="36"/>
      <c r="M74908" s="36"/>
      <c r="N74908" s="36"/>
    </row>
    <row r="74909" spans="12:14" x14ac:dyDescent="0.25">
      <c r="L74909" s="36"/>
      <c r="M74909" s="36"/>
      <c r="N74909" s="36"/>
    </row>
    <row r="74910" spans="12:14" x14ac:dyDescent="0.25">
      <c r="L74910" s="36"/>
      <c r="M74910" s="36"/>
      <c r="N74910" s="36"/>
    </row>
    <row r="74911" spans="12:14" x14ac:dyDescent="0.25">
      <c r="L74911" s="36"/>
      <c r="M74911" s="36"/>
      <c r="N74911" s="36"/>
    </row>
    <row r="74912" spans="12:14" x14ac:dyDescent="0.25">
      <c r="L74912" s="36"/>
      <c r="M74912" s="36"/>
      <c r="N74912" s="36"/>
    </row>
    <row r="74913" spans="12:14" x14ac:dyDescent="0.25">
      <c r="L74913" s="36"/>
      <c r="M74913" s="36"/>
      <c r="N74913" s="36"/>
    </row>
    <row r="74914" spans="12:14" x14ac:dyDescent="0.25">
      <c r="L74914" s="36"/>
      <c r="M74914" s="36"/>
      <c r="N74914" s="36"/>
    </row>
    <row r="74915" spans="12:14" x14ac:dyDescent="0.25">
      <c r="L74915" s="36"/>
      <c r="M74915" s="36"/>
      <c r="N74915" s="36"/>
    </row>
    <row r="74916" spans="12:14" x14ac:dyDescent="0.25">
      <c r="L74916" s="36"/>
      <c r="M74916" s="36"/>
      <c r="N74916" s="36"/>
    </row>
    <row r="74917" spans="12:14" x14ac:dyDescent="0.25">
      <c r="L74917" s="36"/>
      <c r="M74917" s="36"/>
      <c r="N74917" s="36"/>
    </row>
    <row r="74918" spans="12:14" x14ac:dyDescent="0.25">
      <c r="L74918" s="36"/>
      <c r="M74918" s="36"/>
      <c r="N74918" s="36"/>
    </row>
    <row r="74919" spans="12:14" x14ac:dyDescent="0.25">
      <c r="L74919" s="36"/>
      <c r="M74919" s="36"/>
      <c r="N74919" s="36"/>
    </row>
    <row r="74920" spans="12:14" x14ac:dyDescent="0.25">
      <c r="L74920" s="36"/>
      <c r="M74920" s="36"/>
      <c r="N74920" s="36"/>
    </row>
    <row r="74921" spans="12:14" x14ac:dyDescent="0.25">
      <c r="L74921" s="36"/>
      <c r="M74921" s="36"/>
      <c r="N74921" s="36"/>
    </row>
    <row r="74922" spans="12:14" x14ac:dyDescent="0.25">
      <c r="L74922" s="36"/>
      <c r="M74922" s="36"/>
      <c r="N74922" s="36"/>
    </row>
    <row r="74923" spans="12:14" x14ac:dyDescent="0.25">
      <c r="L74923" s="36"/>
      <c r="M74923" s="36"/>
      <c r="N74923" s="36"/>
    </row>
    <row r="74924" spans="12:14" x14ac:dyDescent="0.25">
      <c r="L74924" s="36"/>
      <c r="M74924" s="36"/>
      <c r="N74924" s="36"/>
    </row>
    <row r="74925" spans="12:14" x14ac:dyDescent="0.25">
      <c r="L74925" s="36"/>
      <c r="M74925" s="36"/>
      <c r="N74925" s="36"/>
    </row>
    <row r="74926" spans="12:14" x14ac:dyDescent="0.25">
      <c r="L74926" s="36"/>
      <c r="M74926" s="36"/>
      <c r="N74926" s="36"/>
    </row>
    <row r="74927" spans="12:14" x14ac:dyDescent="0.25">
      <c r="L74927" s="36"/>
      <c r="M74927" s="36"/>
      <c r="N74927" s="36"/>
    </row>
    <row r="74928" spans="12:14" x14ac:dyDescent="0.25">
      <c r="L74928" s="36"/>
      <c r="M74928" s="36"/>
      <c r="N74928" s="36"/>
    </row>
    <row r="74929" spans="12:14" x14ac:dyDescent="0.25">
      <c r="L74929" s="36"/>
      <c r="M74929" s="36"/>
      <c r="N74929" s="36"/>
    </row>
    <row r="74930" spans="12:14" x14ac:dyDescent="0.25">
      <c r="L74930" s="36"/>
      <c r="M74930" s="36"/>
      <c r="N74930" s="36"/>
    </row>
    <row r="74931" spans="12:14" x14ac:dyDescent="0.25">
      <c r="L74931" s="36"/>
      <c r="M74931" s="36"/>
      <c r="N74931" s="36"/>
    </row>
    <row r="74932" spans="12:14" x14ac:dyDescent="0.25">
      <c r="L74932" s="36"/>
      <c r="M74932" s="36"/>
      <c r="N74932" s="36"/>
    </row>
    <row r="74933" spans="12:14" x14ac:dyDescent="0.25">
      <c r="L74933" s="36"/>
      <c r="M74933" s="36"/>
      <c r="N74933" s="36"/>
    </row>
    <row r="74934" spans="12:14" x14ac:dyDescent="0.25">
      <c r="L74934" s="36"/>
      <c r="M74934" s="36"/>
      <c r="N74934" s="36"/>
    </row>
    <row r="74935" spans="12:14" x14ac:dyDescent="0.25">
      <c r="L74935" s="36"/>
      <c r="M74935" s="36"/>
      <c r="N74935" s="36"/>
    </row>
    <row r="74936" spans="12:14" x14ac:dyDescent="0.25">
      <c r="L74936" s="36"/>
      <c r="M74936" s="36"/>
      <c r="N74936" s="36"/>
    </row>
    <row r="74937" spans="12:14" x14ac:dyDescent="0.25">
      <c r="L74937" s="36"/>
      <c r="M74937" s="36"/>
      <c r="N74937" s="36"/>
    </row>
    <row r="74938" spans="12:14" x14ac:dyDescent="0.25">
      <c r="L74938" s="36"/>
      <c r="M74938" s="36"/>
      <c r="N74938" s="36"/>
    </row>
    <row r="74939" spans="12:14" x14ac:dyDescent="0.25">
      <c r="L74939" s="36"/>
      <c r="M74939" s="36"/>
      <c r="N74939" s="36"/>
    </row>
    <row r="74940" spans="12:14" x14ac:dyDescent="0.25">
      <c r="L74940" s="36"/>
      <c r="M74940" s="36"/>
      <c r="N74940" s="36"/>
    </row>
    <row r="74941" spans="12:14" x14ac:dyDescent="0.25">
      <c r="L74941" s="36"/>
      <c r="M74941" s="36"/>
      <c r="N74941" s="36"/>
    </row>
    <row r="74942" spans="12:14" x14ac:dyDescent="0.25">
      <c r="L74942" s="36"/>
      <c r="M74942" s="36"/>
      <c r="N74942" s="36"/>
    </row>
    <row r="74943" spans="12:14" x14ac:dyDescent="0.25">
      <c r="L74943" s="36"/>
      <c r="M74943" s="36"/>
      <c r="N74943" s="36"/>
    </row>
    <row r="74944" spans="12:14" x14ac:dyDescent="0.25">
      <c r="L74944" s="36"/>
      <c r="M74944" s="36"/>
      <c r="N74944" s="36"/>
    </row>
    <row r="74945" spans="12:14" x14ac:dyDescent="0.25">
      <c r="L74945" s="36"/>
      <c r="M74945" s="36"/>
      <c r="N74945" s="36"/>
    </row>
    <row r="74946" spans="12:14" x14ac:dyDescent="0.25">
      <c r="L74946" s="36"/>
      <c r="M74946" s="36"/>
      <c r="N74946" s="36"/>
    </row>
    <row r="74947" spans="12:14" x14ac:dyDescent="0.25">
      <c r="L74947" s="36"/>
      <c r="M74947" s="36"/>
      <c r="N74947" s="36"/>
    </row>
    <row r="74948" spans="12:14" x14ac:dyDescent="0.25">
      <c r="L74948" s="36"/>
      <c r="M74948" s="36"/>
      <c r="N74948" s="36"/>
    </row>
    <row r="74949" spans="12:14" x14ac:dyDescent="0.25">
      <c r="L74949" s="36"/>
      <c r="M74949" s="36"/>
      <c r="N74949" s="36"/>
    </row>
    <row r="74950" spans="12:14" x14ac:dyDescent="0.25">
      <c r="L74950" s="36"/>
      <c r="M74950" s="36"/>
      <c r="N74950" s="36"/>
    </row>
    <row r="74951" spans="12:14" x14ac:dyDescent="0.25">
      <c r="L74951" s="36"/>
      <c r="M74951" s="36"/>
      <c r="N74951" s="36"/>
    </row>
    <row r="74952" spans="12:14" x14ac:dyDescent="0.25">
      <c r="L74952" s="36"/>
      <c r="M74952" s="36"/>
      <c r="N74952" s="36"/>
    </row>
    <row r="74953" spans="12:14" x14ac:dyDescent="0.25">
      <c r="L74953" s="36"/>
      <c r="M74953" s="36"/>
      <c r="N74953" s="36"/>
    </row>
    <row r="74954" spans="12:14" x14ac:dyDescent="0.25">
      <c r="L74954" s="36"/>
      <c r="M74954" s="36"/>
      <c r="N74954" s="36"/>
    </row>
    <row r="74955" spans="12:14" x14ac:dyDescent="0.25">
      <c r="L74955" s="36"/>
      <c r="M74955" s="36"/>
      <c r="N74955" s="36"/>
    </row>
    <row r="74956" spans="12:14" x14ac:dyDescent="0.25">
      <c r="L74956" s="36"/>
      <c r="M74956" s="36"/>
      <c r="N74956" s="36"/>
    </row>
    <row r="74957" spans="12:14" x14ac:dyDescent="0.25">
      <c r="L74957" s="36"/>
      <c r="M74957" s="36"/>
      <c r="N74957" s="36"/>
    </row>
    <row r="74958" spans="12:14" x14ac:dyDescent="0.25">
      <c r="L74958" s="36"/>
      <c r="M74958" s="36"/>
      <c r="N74958" s="36"/>
    </row>
    <row r="74959" spans="12:14" x14ac:dyDescent="0.25">
      <c r="L74959" s="36"/>
      <c r="M74959" s="36"/>
      <c r="N74959" s="36"/>
    </row>
    <row r="74960" spans="12:14" x14ac:dyDescent="0.25">
      <c r="L74960" s="36"/>
      <c r="M74960" s="36"/>
      <c r="N74960" s="36"/>
    </row>
    <row r="74961" spans="12:14" x14ac:dyDescent="0.25">
      <c r="L74961" s="36"/>
      <c r="M74961" s="36"/>
      <c r="N74961" s="36"/>
    </row>
    <row r="74962" spans="12:14" x14ac:dyDescent="0.25">
      <c r="L74962" s="36"/>
      <c r="M74962" s="36"/>
      <c r="N74962" s="36"/>
    </row>
    <row r="74963" spans="12:14" x14ac:dyDescent="0.25">
      <c r="L74963" s="36"/>
      <c r="M74963" s="36"/>
      <c r="N74963" s="36"/>
    </row>
    <row r="74964" spans="12:14" x14ac:dyDescent="0.25">
      <c r="L74964" s="36"/>
      <c r="M74964" s="36"/>
      <c r="N74964" s="36"/>
    </row>
    <row r="74965" spans="12:14" x14ac:dyDescent="0.25">
      <c r="L74965" s="36"/>
      <c r="M74965" s="36"/>
      <c r="N74965" s="36"/>
    </row>
    <row r="74966" spans="12:14" x14ac:dyDescent="0.25">
      <c r="L74966" s="36"/>
      <c r="M74966" s="36"/>
      <c r="N74966" s="36"/>
    </row>
    <row r="74967" spans="12:14" x14ac:dyDescent="0.25">
      <c r="L74967" s="36"/>
      <c r="M74967" s="36"/>
      <c r="N74967" s="36"/>
    </row>
    <row r="74968" spans="12:14" x14ac:dyDescent="0.25">
      <c r="L74968" s="36"/>
      <c r="M74968" s="36"/>
      <c r="N74968" s="36"/>
    </row>
    <row r="74969" spans="12:14" x14ac:dyDescent="0.25">
      <c r="L74969" s="36"/>
      <c r="M74969" s="36"/>
      <c r="N74969" s="36"/>
    </row>
    <row r="74970" spans="12:14" x14ac:dyDescent="0.25">
      <c r="L74970" s="36"/>
      <c r="M74970" s="36"/>
      <c r="N74970" s="36"/>
    </row>
    <row r="74971" spans="12:14" x14ac:dyDescent="0.25">
      <c r="L74971" s="36"/>
      <c r="M74971" s="36"/>
      <c r="N74971" s="36"/>
    </row>
    <row r="74972" spans="12:14" x14ac:dyDescent="0.25">
      <c r="L74972" s="36"/>
      <c r="M74972" s="36"/>
      <c r="N74972" s="36"/>
    </row>
    <row r="74973" spans="12:14" x14ac:dyDescent="0.25">
      <c r="L74973" s="36"/>
      <c r="M74973" s="36"/>
      <c r="N74973" s="36"/>
    </row>
    <row r="74974" spans="12:14" x14ac:dyDescent="0.25">
      <c r="L74974" s="36"/>
      <c r="M74974" s="36"/>
      <c r="N74974" s="36"/>
    </row>
    <row r="74975" spans="12:14" x14ac:dyDescent="0.25">
      <c r="L74975" s="36"/>
      <c r="M74975" s="36"/>
      <c r="N74975" s="36"/>
    </row>
    <row r="74976" spans="12:14" x14ac:dyDescent="0.25">
      <c r="L74976" s="36"/>
      <c r="M74976" s="36"/>
      <c r="N74976" s="36"/>
    </row>
    <row r="74977" spans="12:14" x14ac:dyDescent="0.25">
      <c r="L74977" s="36"/>
      <c r="M74977" s="36"/>
      <c r="N74977" s="36"/>
    </row>
    <row r="74978" spans="12:14" x14ac:dyDescent="0.25">
      <c r="L74978" s="36"/>
      <c r="M74978" s="36"/>
      <c r="N74978" s="36"/>
    </row>
    <row r="74979" spans="12:14" x14ac:dyDescent="0.25">
      <c r="L74979" s="36"/>
      <c r="M74979" s="36"/>
      <c r="N74979" s="36"/>
    </row>
    <row r="74980" spans="12:14" x14ac:dyDescent="0.25">
      <c r="L74980" s="36"/>
      <c r="M74980" s="36"/>
      <c r="N74980" s="36"/>
    </row>
    <row r="74981" spans="12:14" x14ac:dyDescent="0.25">
      <c r="L74981" s="36"/>
      <c r="M74981" s="36"/>
      <c r="N74981" s="36"/>
    </row>
    <row r="74982" spans="12:14" x14ac:dyDescent="0.25">
      <c r="L74982" s="36"/>
      <c r="M74982" s="36"/>
      <c r="N74982" s="36"/>
    </row>
    <row r="74983" spans="12:14" x14ac:dyDescent="0.25">
      <c r="L74983" s="36"/>
      <c r="M74983" s="36"/>
      <c r="N74983" s="36"/>
    </row>
    <row r="74984" spans="12:14" x14ac:dyDescent="0.25">
      <c r="L74984" s="36"/>
      <c r="M74984" s="36"/>
      <c r="N74984" s="36"/>
    </row>
    <row r="74985" spans="12:14" x14ac:dyDescent="0.25">
      <c r="L74985" s="36"/>
      <c r="M74985" s="36"/>
      <c r="N74985" s="36"/>
    </row>
    <row r="74986" spans="12:14" x14ac:dyDescent="0.25">
      <c r="L74986" s="36"/>
      <c r="M74986" s="36"/>
      <c r="N74986" s="36"/>
    </row>
    <row r="74987" spans="12:14" x14ac:dyDescent="0.25">
      <c r="L74987" s="36"/>
      <c r="M74987" s="36"/>
      <c r="N74987" s="36"/>
    </row>
    <row r="74988" spans="12:14" x14ac:dyDescent="0.25">
      <c r="L74988" s="36"/>
      <c r="M74988" s="36"/>
      <c r="N74988" s="36"/>
    </row>
    <row r="74989" spans="12:14" x14ac:dyDescent="0.25">
      <c r="L74989" s="36"/>
      <c r="M74989" s="36"/>
      <c r="N74989" s="36"/>
    </row>
    <row r="74990" spans="12:14" x14ac:dyDescent="0.25">
      <c r="L74990" s="36"/>
      <c r="M74990" s="36"/>
      <c r="N74990" s="36"/>
    </row>
    <row r="74991" spans="12:14" x14ac:dyDescent="0.25">
      <c r="L74991" s="36"/>
      <c r="M74991" s="36"/>
      <c r="N74991" s="36"/>
    </row>
    <row r="74992" spans="12:14" x14ac:dyDescent="0.25">
      <c r="L74992" s="36"/>
      <c r="M74992" s="36"/>
      <c r="N74992" s="36"/>
    </row>
    <row r="74993" spans="12:14" x14ac:dyDescent="0.25">
      <c r="L74993" s="36"/>
      <c r="M74993" s="36"/>
      <c r="N74993" s="36"/>
    </row>
    <row r="74994" spans="12:14" x14ac:dyDescent="0.25">
      <c r="L74994" s="36"/>
      <c r="M74994" s="36"/>
      <c r="N74994" s="36"/>
    </row>
    <row r="74995" spans="12:14" x14ac:dyDescent="0.25">
      <c r="L74995" s="36"/>
      <c r="M74995" s="36"/>
      <c r="N74995" s="36"/>
    </row>
    <row r="74996" spans="12:14" x14ac:dyDescent="0.25">
      <c r="L74996" s="36"/>
      <c r="M74996" s="36"/>
      <c r="N74996" s="36"/>
    </row>
    <row r="74997" spans="12:14" x14ac:dyDescent="0.25">
      <c r="L74997" s="36"/>
      <c r="M74997" s="36"/>
      <c r="N74997" s="36"/>
    </row>
    <row r="74998" spans="12:14" x14ac:dyDescent="0.25">
      <c r="L74998" s="36"/>
      <c r="M74998" s="36"/>
      <c r="N74998" s="36"/>
    </row>
    <row r="74999" spans="12:14" x14ac:dyDescent="0.25">
      <c r="L74999" s="36"/>
      <c r="M74999" s="36"/>
      <c r="N74999" s="36"/>
    </row>
    <row r="75000" spans="12:14" x14ac:dyDescent="0.25">
      <c r="L75000" s="36"/>
      <c r="M75000" s="36"/>
      <c r="N75000" s="36"/>
    </row>
    <row r="75001" spans="12:14" x14ac:dyDescent="0.25">
      <c r="L75001" s="36"/>
      <c r="M75001" s="36"/>
      <c r="N75001" s="36"/>
    </row>
    <row r="75002" spans="12:14" x14ac:dyDescent="0.25">
      <c r="L75002" s="36"/>
      <c r="M75002" s="36"/>
      <c r="N75002" s="36"/>
    </row>
    <row r="75003" spans="12:14" x14ac:dyDescent="0.25">
      <c r="L75003" s="36"/>
      <c r="M75003" s="36"/>
      <c r="N75003" s="36"/>
    </row>
    <row r="75004" spans="12:14" x14ac:dyDescent="0.25">
      <c r="L75004" s="36"/>
      <c r="M75004" s="36"/>
      <c r="N75004" s="36"/>
    </row>
    <row r="75005" spans="12:14" x14ac:dyDescent="0.25">
      <c r="L75005" s="36"/>
      <c r="M75005" s="36"/>
      <c r="N75005" s="36"/>
    </row>
    <row r="75006" spans="12:14" x14ac:dyDescent="0.25">
      <c r="L75006" s="36"/>
      <c r="M75006" s="36"/>
      <c r="N75006" s="36"/>
    </row>
    <row r="75007" spans="12:14" x14ac:dyDescent="0.25">
      <c r="L75007" s="36"/>
      <c r="M75007" s="36"/>
      <c r="N75007" s="36"/>
    </row>
    <row r="75008" spans="12:14" x14ac:dyDescent="0.25">
      <c r="L75008" s="36"/>
      <c r="M75008" s="36"/>
      <c r="N75008" s="36"/>
    </row>
    <row r="75009" spans="12:14" x14ac:dyDescent="0.25">
      <c r="L75009" s="36"/>
      <c r="M75009" s="36"/>
      <c r="N75009" s="36"/>
    </row>
    <row r="75010" spans="12:14" x14ac:dyDescent="0.25">
      <c r="L75010" s="36"/>
      <c r="M75010" s="36"/>
      <c r="N75010" s="36"/>
    </row>
    <row r="75011" spans="12:14" x14ac:dyDescent="0.25">
      <c r="L75011" s="36"/>
      <c r="M75011" s="36"/>
      <c r="N75011" s="36"/>
    </row>
    <row r="75012" spans="12:14" x14ac:dyDescent="0.25">
      <c r="L75012" s="36"/>
      <c r="M75012" s="36"/>
      <c r="N75012" s="36"/>
    </row>
    <row r="75013" spans="12:14" x14ac:dyDescent="0.25">
      <c r="L75013" s="36"/>
      <c r="M75013" s="36"/>
      <c r="N75013" s="36"/>
    </row>
    <row r="75014" spans="12:14" x14ac:dyDescent="0.25">
      <c r="L75014" s="36"/>
      <c r="M75014" s="36"/>
      <c r="N75014" s="36"/>
    </row>
    <row r="75015" spans="12:14" x14ac:dyDescent="0.25">
      <c r="L75015" s="36"/>
      <c r="M75015" s="36"/>
      <c r="N75015" s="36"/>
    </row>
    <row r="75016" spans="12:14" x14ac:dyDescent="0.25">
      <c r="L75016" s="36"/>
      <c r="M75016" s="36"/>
      <c r="N75016" s="36"/>
    </row>
    <row r="75017" spans="12:14" x14ac:dyDescent="0.25">
      <c r="L75017" s="36"/>
      <c r="M75017" s="36"/>
      <c r="N75017" s="36"/>
    </row>
    <row r="75018" spans="12:14" x14ac:dyDescent="0.25">
      <c r="L75018" s="36"/>
      <c r="M75018" s="36"/>
      <c r="N75018" s="36"/>
    </row>
    <row r="75019" spans="12:14" x14ac:dyDescent="0.25">
      <c r="L75019" s="36"/>
      <c r="M75019" s="36"/>
      <c r="N75019" s="36"/>
    </row>
    <row r="75020" spans="12:14" x14ac:dyDescent="0.25">
      <c r="L75020" s="36"/>
      <c r="M75020" s="36"/>
      <c r="N75020" s="36"/>
    </row>
    <row r="75021" spans="12:14" x14ac:dyDescent="0.25">
      <c r="L75021" s="36"/>
      <c r="M75021" s="36"/>
      <c r="N75021" s="36"/>
    </row>
    <row r="75022" spans="12:14" x14ac:dyDescent="0.25">
      <c r="L75022" s="36"/>
      <c r="M75022" s="36"/>
      <c r="N75022" s="36"/>
    </row>
    <row r="75023" spans="12:14" x14ac:dyDescent="0.25">
      <c r="L75023" s="36"/>
      <c r="M75023" s="36"/>
      <c r="N75023" s="36"/>
    </row>
    <row r="75024" spans="12:14" x14ac:dyDescent="0.25">
      <c r="L75024" s="36"/>
      <c r="M75024" s="36"/>
      <c r="N75024" s="36"/>
    </row>
    <row r="75025" spans="12:14" x14ac:dyDescent="0.25">
      <c r="L75025" s="36"/>
      <c r="M75025" s="36"/>
      <c r="N75025" s="36"/>
    </row>
    <row r="75026" spans="12:14" x14ac:dyDescent="0.25">
      <c r="L75026" s="36"/>
      <c r="M75026" s="36"/>
      <c r="N75026" s="36"/>
    </row>
    <row r="75027" spans="12:14" x14ac:dyDescent="0.25">
      <c r="L75027" s="36"/>
      <c r="M75027" s="36"/>
      <c r="N75027" s="36"/>
    </row>
    <row r="75028" spans="12:14" x14ac:dyDescent="0.25">
      <c r="L75028" s="36"/>
      <c r="M75028" s="36"/>
      <c r="N75028" s="36"/>
    </row>
    <row r="75029" spans="12:14" x14ac:dyDescent="0.25">
      <c r="L75029" s="36"/>
      <c r="M75029" s="36"/>
      <c r="N75029" s="36"/>
    </row>
    <row r="75030" spans="12:14" x14ac:dyDescent="0.25">
      <c r="L75030" s="36"/>
      <c r="M75030" s="36"/>
      <c r="N75030" s="36"/>
    </row>
    <row r="75031" spans="12:14" x14ac:dyDescent="0.25">
      <c r="L75031" s="36"/>
      <c r="M75031" s="36"/>
      <c r="N75031" s="36"/>
    </row>
    <row r="75032" spans="12:14" x14ac:dyDescent="0.25">
      <c r="L75032" s="36"/>
      <c r="M75032" s="36"/>
      <c r="N75032" s="36"/>
    </row>
    <row r="75033" spans="12:14" x14ac:dyDescent="0.25">
      <c r="L75033" s="36"/>
      <c r="M75033" s="36"/>
      <c r="N75033" s="36"/>
    </row>
    <row r="75034" spans="12:14" x14ac:dyDescent="0.25">
      <c r="L75034" s="36"/>
      <c r="M75034" s="36"/>
      <c r="N75034" s="36"/>
    </row>
    <row r="75035" spans="12:14" x14ac:dyDescent="0.25">
      <c r="L75035" s="36"/>
      <c r="M75035" s="36"/>
      <c r="N75035" s="36"/>
    </row>
    <row r="75036" spans="12:14" x14ac:dyDescent="0.25">
      <c r="L75036" s="36"/>
      <c r="M75036" s="36"/>
      <c r="N75036" s="36"/>
    </row>
    <row r="75037" spans="12:14" x14ac:dyDescent="0.25">
      <c r="L75037" s="36"/>
      <c r="M75037" s="36"/>
      <c r="N75037" s="36"/>
    </row>
    <row r="75038" spans="12:14" x14ac:dyDescent="0.25">
      <c r="L75038" s="36"/>
      <c r="M75038" s="36"/>
      <c r="N75038" s="36"/>
    </row>
    <row r="75039" spans="12:14" x14ac:dyDescent="0.25">
      <c r="L75039" s="36"/>
      <c r="M75039" s="36"/>
      <c r="N75039" s="36"/>
    </row>
    <row r="75040" spans="12:14" x14ac:dyDescent="0.25">
      <c r="L75040" s="36"/>
      <c r="M75040" s="36"/>
      <c r="N75040" s="36"/>
    </row>
    <row r="75041" spans="12:14" x14ac:dyDescent="0.25">
      <c r="L75041" s="36"/>
      <c r="M75041" s="36"/>
      <c r="N75041" s="36"/>
    </row>
    <row r="75042" spans="12:14" x14ac:dyDescent="0.25">
      <c r="L75042" s="36"/>
      <c r="M75042" s="36"/>
      <c r="N75042" s="36"/>
    </row>
    <row r="75043" spans="12:14" x14ac:dyDescent="0.25">
      <c r="L75043" s="36"/>
      <c r="M75043" s="36"/>
      <c r="N75043" s="36"/>
    </row>
    <row r="75044" spans="12:14" x14ac:dyDescent="0.25">
      <c r="L75044" s="36"/>
      <c r="M75044" s="36"/>
      <c r="N75044" s="36"/>
    </row>
    <row r="75045" spans="12:14" x14ac:dyDescent="0.25">
      <c r="L75045" s="36"/>
      <c r="M75045" s="36"/>
      <c r="N75045" s="36"/>
    </row>
    <row r="75046" spans="12:14" x14ac:dyDescent="0.25">
      <c r="L75046" s="36"/>
      <c r="M75046" s="36"/>
      <c r="N75046" s="36"/>
    </row>
    <row r="75047" spans="12:14" x14ac:dyDescent="0.25">
      <c r="L75047" s="36"/>
      <c r="M75047" s="36"/>
      <c r="N75047" s="36"/>
    </row>
    <row r="75048" spans="12:14" x14ac:dyDescent="0.25">
      <c r="L75048" s="36"/>
      <c r="M75048" s="36"/>
      <c r="N75048" s="36"/>
    </row>
    <row r="75049" spans="12:14" x14ac:dyDescent="0.25">
      <c r="L75049" s="36"/>
      <c r="M75049" s="36"/>
      <c r="N75049" s="36"/>
    </row>
    <row r="75050" spans="12:14" x14ac:dyDescent="0.25">
      <c r="L75050" s="36"/>
      <c r="M75050" s="36"/>
      <c r="N75050" s="36"/>
    </row>
    <row r="75051" spans="12:14" x14ac:dyDescent="0.25">
      <c r="L75051" s="36"/>
      <c r="M75051" s="36"/>
      <c r="N75051" s="36"/>
    </row>
    <row r="75052" spans="12:14" x14ac:dyDescent="0.25">
      <c r="L75052" s="36"/>
      <c r="M75052" s="36"/>
      <c r="N75052" s="36"/>
    </row>
    <row r="75053" spans="12:14" x14ac:dyDescent="0.25">
      <c r="L75053" s="36"/>
      <c r="M75053" s="36"/>
      <c r="N75053" s="36"/>
    </row>
    <row r="75054" spans="12:14" x14ac:dyDescent="0.25">
      <c r="L75054" s="36"/>
      <c r="M75054" s="36"/>
      <c r="N75054" s="36"/>
    </row>
    <row r="75055" spans="12:14" x14ac:dyDescent="0.25">
      <c r="L75055" s="36"/>
      <c r="M75055" s="36"/>
      <c r="N75055" s="36"/>
    </row>
    <row r="75056" spans="12:14" x14ac:dyDescent="0.25">
      <c r="L75056" s="36"/>
      <c r="M75056" s="36"/>
      <c r="N75056" s="36"/>
    </row>
    <row r="75057" spans="12:14" x14ac:dyDescent="0.25">
      <c r="L75057" s="36"/>
      <c r="M75057" s="36"/>
      <c r="N75057" s="36"/>
    </row>
    <row r="75058" spans="12:14" x14ac:dyDescent="0.25">
      <c r="L75058" s="36"/>
      <c r="M75058" s="36"/>
      <c r="N75058" s="36"/>
    </row>
    <row r="75059" spans="12:14" x14ac:dyDescent="0.25">
      <c r="L75059" s="36"/>
      <c r="M75059" s="36"/>
      <c r="N75059" s="36"/>
    </row>
    <row r="75060" spans="12:14" x14ac:dyDescent="0.25">
      <c r="L75060" s="36"/>
      <c r="M75060" s="36"/>
      <c r="N75060" s="36"/>
    </row>
    <row r="75061" spans="12:14" x14ac:dyDescent="0.25">
      <c r="L75061" s="36"/>
      <c r="M75061" s="36"/>
      <c r="N75061" s="36"/>
    </row>
    <row r="75062" spans="12:14" x14ac:dyDescent="0.25">
      <c r="L75062" s="36"/>
      <c r="M75062" s="36"/>
      <c r="N75062" s="36"/>
    </row>
    <row r="75063" spans="12:14" x14ac:dyDescent="0.25">
      <c r="L75063" s="36"/>
      <c r="M75063" s="36"/>
      <c r="N75063" s="36"/>
    </row>
    <row r="75064" spans="12:14" x14ac:dyDescent="0.25">
      <c r="L75064" s="36"/>
      <c r="M75064" s="36"/>
      <c r="N75064" s="36"/>
    </row>
    <row r="75065" spans="12:14" x14ac:dyDescent="0.25">
      <c r="L75065" s="36"/>
      <c r="M75065" s="36"/>
      <c r="N75065" s="36"/>
    </row>
    <row r="75066" spans="12:14" x14ac:dyDescent="0.25">
      <c r="L75066" s="36"/>
      <c r="M75066" s="36"/>
      <c r="N75066" s="36"/>
    </row>
    <row r="75067" spans="12:14" x14ac:dyDescent="0.25">
      <c r="L75067" s="36"/>
      <c r="M75067" s="36"/>
      <c r="N75067" s="36"/>
    </row>
    <row r="75068" spans="12:14" x14ac:dyDescent="0.25">
      <c r="L75068" s="36"/>
      <c r="M75068" s="36"/>
      <c r="N75068" s="36"/>
    </row>
    <row r="75069" spans="12:14" x14ac:dyDescent="0.25">
      <c r="L75069" s="36"/>
      <c r="M75069" s="36"/>
      <c r="N75069" s="36"/>
    </row>
    <row r="75070" spans="12:14" x14ac:dyDescent="0.25">
      <c r="L75070" s="36"/>
      <c r="M75070" s="36"/>
      <c r="N75070" s="36"/>
    </row>
    <row r="75071" spans="12:14" x14ac:dyDescent="0.25">
      <c r="L75071" s="36"/>
      <c r="M75071" s="36"/>
      <c r="N75071" s="36"/>
    </row>
    <row r="75072" spans="12:14" x14ac:dyDescent="0.25">
      <c r="L75072" s="36"/>
      <c r="M75072" s="36"/>
      <c r="N75072" s="36"/>
    </row>
    <row r="75073" spans="12:14" x14ac:dyDescent="0.25">
      <c r="L75073" s="36"/>
      <c r="M75073" s="36"/>
      <c r="N75073" s="36"/>
    </row>
    <row r="75074" spans="12:14" x14ac:dyDescent="0.25">
      <c r="L75074" s="36"/>
      <c r="M75074" s="36"/>
      <c r="N75074" s="36"/>
    </row>
    <row r="75075" spans="12:14" x14ac:dyDescent="0.25">
      <c r="L75075" s="36"/>
      <c r="M75075" s="36"/>
      <c r="N75075" s="36"/>
    </row>
    <row r="75076" spans="12:14" x14ac:dyDescent="0.25">
      <c r="L75076" s="36"/>
      <c r="M75076" s="36"/>
      <c r="N75076" s="36"/>
    </row>
    <row r="75077" spans="12:14" x14ac:dyDescent="0.25">
      <c r="L75077" s="36"/>
      <c r="M75077" s="36"/>
      <c r="N75077" s="36"/>
    </row>
    <row r="75078" spans="12:14" x14ac:dyDescent="0.25">
      <c r="L75078" s="36"/>
      <c r="M75078" s="36"/>
      <c r="N75078" s="36"/>
    </row>
    <row r="75079" spans="12:14" x14ac:dyDescent="0.25">
      <c r="L75079" s="36"/>
      <c r="M75079" s="36"/>
      <c r="N75079" s="36"/>
    </row>
    <row r="75080" spans="12:14" x14ac:dyDescent="0.25">
      <c r="L75080" s="36"/>
      <c r="M75080" s="36"/>
      <c r="N75080" s="36"/>
    </row>
    <row r="75081" spans="12:14" x14ac:dyDescent="0.25">
      <c r="L75081" s="36"/>
      <c r="M75081" s="36"/>
      <c r="N75081" s="36"/>
    </row>
    <row r="75082" spans="12:14" x14ac:dyDescent="0.25">
      <c r="L75082" s="36"/>
      <c r="M75082" s="36"/>
      <c r="N75082" s="36"/>
    </row>
    <row r="75083" spans="12:14" x14ac:dyDescent="0.25">
      <c r="L75083" s="36"/>
      <c r="M75083" s="36"/>
      <c r="N75083" s="36"/>
    </row>
    <row r="75084" spans="12:14" x14ac:dyDescent="0.25">
      <c r="L75084" s="36"/>
      <c r="M75084" s="36"/>
      <c r="N75084" s="36"/>
    </row>
    <row r="75085" spans="12:14" x14ac:dyDescent="0.25">
      <c r="L75085" s="36"/>
      <c r="M75085" s="36"/>
      <c r="N75085" s="36"/>
    </row>
    <row r="75086" spans="12:14" x14ac:dyDescent="0.25">
      <c r="L75086" s="36"/>
      <c r="M75086" s="36"/>
      <c r="N75086" s="36"/>
    </row>
    <row r="75087" spans="12:14" x14ac:dyDescent="0.25">
      <c r="L75087" s="36"/>
      <c r="M75087" s="36"/>
      <c r="N75087" s="36"/>
    </row>
    <row r="75088" spans="12:14" x14ac:dyDescent="0.25">
      <c r="L75088" s="36"/>
      <c r="M75088" s="36"/>
      <c r="N75088" s="36"/>
    </row>
    <row r="75089" spans="12:14" x14ac:dyDescent="0.25">
      <c r="L75089" s="36"/>
      <c r="M75089" s="36"/>
      <c r="N75089" s="36"/>
    </row>
    <row r="75090" spans="12:14" x14ac:dyDescent="0.25">
      <c r="L75090" s="36"/>
      <c r="M75090" s="36"/>
      <c r="N75090" s="36"/>
    </row>
    <row r="75091" spans="12:14" x14ac:dyDescent="0.25">
      <c r="L75091" s="36"/>
      <c r="M75091" s="36"/>
      <c r="N75091" s="36"/>
    </row>
    <row r="75092" spans="12:14" x14ac:dyDescent="0.25">
      <c r="L75092" s="36"/>
      <c r="M75092" s="36"/>
      <c r="N75092" s="36"/>
    </row>
    <row r="75093" spans="12:14" x14ac:dyDescent="0.25">
      <c r="L75093" s="36"/>
      <c r="M75093" s="36"/>
      <c r="N75093" s="36"/>
    </row>
    <row r="75094" spans="12:14" x14ac:dyDescent="0.25">
      <c r="L75094" s="36"/>
      <c r="M75094" s="36"/>
      <c r="N75094" s="36"/>
    </row>
    <row r="75095" spans="12:14" x14ac:dyDescent="0.25">
      <c r="L75095" s="36"/>
      <c r="M75095" s="36"/>
      <c r="N75095" s="36"/>
    </row>
    <row r="75096" spans="12:14" x14ac:dyDescent="0.25">
      <c r="L75096" s="36"/>
      <c r="M75096" s="36"/>
      <c r="N75096" s="36"/>
    </row>
    <row r="75097" spans="12:14" x14ac:dyDescent="0.25">
      <c r="L75097" s="36"/>
      <c r="M75097" s="36"/>
      <c r="N75097" s="36"/>
    </row>
    <row r="75098" spans="12:14" x14ac:dyDescent="0.25">
      <c r="L75098" s="36"/>
      <c r="M75098" s="36"/>
      <c r="N75098" s="36"/>
    </row>
    <row r="75099" spans="12:14" x14ac:dyDescent="0.25">
      <c r="L75099" s="36"/>
      <c r="M75099" s="36"/>
      <c r="N75099" s="36"/>
    </row>
    <row r="75100" spans="12:14" x14ac:dyDescent="0.25">
      <c r="L75100" s="36"/>
      <c r="M75100" s="36"/>
      <c r="N75100" s="36"/>
    </row>
    <row r="75101" spans="12:14" x14ac:dyDescent="0.25">
      <c r="L75101" s="36"/>
      <c r="M75101" s="36"/>
      <c r="N75101" s="36"/>
    </row>
    <row r="75102" spans="12:14" x14ac:dyDescent="0.25">
      <c r="L75102" s="36"/>
      <c r="M75102" s="36"/>
      <c r="N75102" s="36"/>
    </row>
    <row r="75103" spans="12:14" x14ac:dyDescent="0.25">
      <c r="L75103" s="36"/>
      <c r="M75103" s="36"/>
      <c r="N75103" s="36"/>
    </row>
    <row r="75104" spans="12:14" x14ac:dyDescent="0.25">
      <c r="L75104" s="36"/>
      <c r="M75104" s="36"/>
      <c r="N75104" s="36"/>
    </row>
    <row r="75105" spans="12:14" x14ac:dyDescent="0.25">
      <c r="L75105" s="36"/>
      <c r="M75105" s="36"/>
      <c r="N75105" s="36"/>
    </row>
    <row r="75106" spans="12:14" x14ac:dyDescent="0.25">
      <c r="L75106" s="36"/>
      <c r="M75106" s="36"/>
      <c r="N75106" s="36"/>
    </row>
    <row r="75107" spans="12:14" x14ac:dyDescent="0.25">
      <c r="L75107" s="36"/>
      <c r="M75107" s="36"/>
      <c r="N75107" s="36"/>
    </row>
    <row r="75108" spans="12:14" x14ac:dyDescent="0.25">
      <c r="L75108" s="36"/>
      <c r="M75108" s="36"/>
      <c r="N75108" s="36"/>
    </row>
    <row r="75109" spans="12:14" x14ac:dyDescent="0.25">
      <c r="L75109" s="36"/>
      <c r="M75109" s="36"/>
      <c r="N75109" s="36"/>
    </row>
    <row r="75110" spans="12:14" x14ac:dyDescent="0.25">
      <c r="L75110" s="36"/>
      <c r="M75110" s="36"/>
      <c r="N75110" s="36"/>
    </row>
    <row r="75111" spans="12:14" x14ac:dyDescent="0.25">
      <c r="L75111" s="36"/>
      <c r="M75111" s="36"/>
      <c r="N75111" s="36"/>
    </row>
    <row r="75112" spans="12:14" x14ac:dyDescent="0.25">
      <c r="L75112" s="36"/>
      <c r="M75112" s="36"/>
      <c r="N75112" s="36"/>
    </row>
    <row r="75113" spans="12:14" x14ac:dyDescent="0.25">
      <c r="L75113" s="36"/>
      <c r="M75113" s="36"/>
      <c r="N75113" s="36"/>
    </row>
    <row r="75114" spans="12:14" x14ac:dyDescent="0.25">
      <c r="L75114" s="36"/>
      <c r="M75114" s="36"/>
      <c r="N75114" s="36"/>
    </row>
    <row r="75115" spans="12:14" x14ac:dyDescent="0.25">
      <c r="L75115" s="36"/>
      <c r="M75115" s="36"/>
      <c r="N75115" s="36"/>
    </row>
    <row r="75116" spans="12:14" x14ac:dyDescent="0.25">
      <c r="L75116" s="36"/>
      <c r="M75116" s="36"/>
      <c r="N75116" s="36"/>
    </row>
    <row r="75117" spans="12:14" x14ac:dyDescent="0.25">
      <c r="L75117" s="36"/>
      <c r="M75117" s="36"/>
      <c r="N75117" s="36"/>
    </row>
    <row r="75118" spans="12:14" x14ac:dyDescent="0.25">
      <c r="L75118" s="36"/>
      <c r="M75118" s="36"/>
      <c r="N75118" s="36"/>
    </row>
    <row r="75119" spans="12:14" x14ac:dyDescent="0.25">
      <c r="L75119" s="36"/>
      <c r="M75119" s="36"/>
      <c r="N75119" s="36"/>
    </row>
    <row r="75120" spans="12:14" x14ac:dyDescent="0.25">
      <c r="L75120" s="36"/>
      <c r="M75120" s="36"/>
      <c r="N75120" s="36"/>
    </row>
    <row r="75121" spans="12:14" x14ac:dyDescent="0.25">
      <c r="L75121" s="36"/>
      <c r="M75121" s="36"/>
      <c r="N75121" s="36"/>
    </row>
    <row r="75122" spans="12:14" x14ac:dyDescent="0.25">
      <c r="L75122" s="36"/>
      <c r="M75122" s="36"/>
      <c r="N75122" s="36"/>
    </row>
    <row r="75123" spans="12:14" x14ac:dyDescent="0.25">
      <c r="L75123" s="36"/>
      <c r="M75123" s="36"/>
      <c r="N75123" s="36"/>
    </row>
    <row r="75124" spans="12:14" x14ac:dyDescent="0.25">
      <c r="L75124" s="36"/>
      <c r="M75124" s="36"/>
      <c r="N75124" s="36"/>
    </row>
    <row r="75125" spans="12:14" x14ac:dyDescent="0.25">
      <c r="L75125" s="36"/>
      <c r="M75125" s="36"/>
      <c r="N75125" s="36"/>
    </row>
    <row r="75126" spans="12:14" x14ac:dyDescent="0.25">
      <c r="L75126" s="36"/>
      <c r="M75126" s="36"/>
      <c r="N75126" s="36"/>
    </row>
    <row r="75127" spans="12:14" x14ac:dyDescent="0.25">
      <c r="L75127" s="36"/>
      <c r="M75127" s="36"/>
      <c r="N75127" s="36"/>
    </row>
    <row r="75128" spans="12:14" x14ac:dyDescent="0.25">
      <c r="L75128" s="36"/>
      <c r="M75128" s="36"/>
      <c r="N75128" s="36"/>
    </row>
    <row r="75129" spans="12:14" x14ac:dyDescent="0.25">
      <c r="L75129" s="36"/>
      <c r="M75129" s="36"/>
      <c r="N75129" s="36"/>
    </row>
    <row r="75130" spans="12:14" x14ac:dyDescent="0.25">
      <c r="L75130" s="36"/>
      <c r="M75130" s="36"/>
      <c r="N75130" s="36"/>
    </row>
    <row r="75131" spans="12:14" x14ac:dyDescent="0.25">
      <c r="L75131" s="36"/>
      <c r="M75131" s="36"/>
      <c r="N75131" s="36"/>
    </row>
    <row r="75132" spans="12:14" x14ac:dyDescent="0.25">
      <c r="L75132" s="36"/>
      <c r="M75132" s="36"/>
      <c r="N75132" s="36"/>
    </row>
    <row r="75133" spans="12:14" x14ac:dyDescent="0.25">
      <c r="L75133" s="36"/>
      <c r="M75133" s="36"/>
      <c r="N75133" s="36"/>
    </row>
    <row r="75134" spans="12:14" x14ac:dyDescent="0.25">
      <c r="L75134" s="36"/>
      <c r="M75134" s="36"/>
      <c r="N75134" s="36"/>
    </row>
    <row r="75135" spans="12:14" x14ac:dyDescent="0.25">
      <c r="L75135" s="36"/>
      <c r="M75135" s="36"/>
      <c r="N75135" s="36"/>
    </row>
    <row r="75136" spans="12:14" x14ac:dyDescent="0.25">
      <c r="L75136" s="36"/>
      <c r="M75136" s="36"/>
      <c r="N75136" s="36"/>
    </row>
    <row r="75137" spans="12:14" x14ac:dyDescent="0.25">
      <c r="L75137" s="36"/>
      <c r="M75137" s="36"/>
      <c r="N75137" s="36"/>
    </row>
    <row r="75138" spans="12:14" x14ac:dyDescent="0.25">
      <c r="L75138" s="36"/>
      <c r="M75138" s="36"/>
      <c r="N75138" s="36"/>
    </row>
    <row r="75139" spans="12:14" x14ac:dyDescent="0.25">
      <c r="L75139" s="36"/>
      <c r="M75139" s="36"/>
      <c r="N75139" s="36"/>
    </row>
    <row r="75140" spans="12:14" x14ac:dyDescent="0.25">
      <c r="L75140" s="36"/>
      <c r="M75140" s="36"/>
      <c r="N75140" s="36"/>
    </row>
    <row r="75141" spans="12:14" x14ac:dyDescent="0.25">
      <c r="L75141" s="36"/>
      <c r="M75141" s="36"/>
      <c r="N75141" s="36"/>
    </row>
    <row r="75142" spans="12:14" x14ac:dyDescent="0.25">
      <c r="L75142" s="36"/>
      <c r="M75142" s="36"/>
      <c r="N75142" s="36"/>
    </row>
    <row r="75143" spans="12:14" x14ac:dyDescent="0.25">
      <c r="L75143" s="36"/>
      <c r="M75143" s="36"/>
      <c r="N75143" s="36"/>
    </row>
    <row r="75144" spans="12:14" x14ac:dyDescent="0.25">
      <c r="L75144" s="36"/>
      <c r="M75144" s="36"/>
      <c r="N75144" s="36"/>
    </row>
    <row r="75145" spans="12:14" x14ac:dyDescent="0.25">
      <c r="L75145" s="36"/>
      <c r="M75145" s="36"/>
      <c r="N75145" s="36"/>
    </row>
    <row r="75146" spans="12:14" x14ac:dyDescent="0.25">
      <c r="L75146" s="36"/>
      <c r="M75146" s="36"/>
      <c r="N75146" s="36"/>
    </row>
    <row r="75147" spans="12:14" x14ac:dyDescent="0.25">
      <c r="L75147" s="36"/>
      <c r="M75147" s="36"/>
      <c r="N75147" s="36"/>
    </row>
    <row r="75148" spans="12:14" x14ac:dyDescent="0.25">
      <c r="L75148" s="36"/>
      <c r="M75148" s="36"/>
      <c r="N75148" s="36"/>
    </row>
    <row r="75149" spans="12:14" x14ac:dyDescent="0.25">
      <c r="L75149" s="36"/>
      <c r="M75149" s="36"/>
      <c r="N75149" s="36"/>
    </row>
    <row r="75150" spans="12:14" x14ac:dyDescent="0.25">
      <c r="L75150" s="36"/>
      <c r="M75150" s="36"/>
      <c r="N75150" s="36"/>
    </row>
    <row r="75151" spans="12:14" x14ac:dyDescent="0.25">
      <c r="L75151" s="36"/>
      <c r="M75151" s="36"/>
      <c r="N75151" s="36"/>
    </row>
    <row r="75152" spans="12:14" x14ac:dyDescent="0.25">
      <c r="L75152" s="36"/>
      <c r="M75152" s="36"/>
      <c r="N75152" s="36"/>
    </row>
    <row r="75153" spans="12:14" x14ac:dyDescent="0.25">
      <c r="L75153" s="36"/>
      <c r="M75153" s="36"/>
      <c r="N75153" s="36"/>
    </row>
    <row r="75154" spans="12:14" x14ac:dyDescent="0.25">
      <c r="L75154" s="36"/>
      <c r="M75154" s="36"/>
      <c r="N75154" s="36"/>
    </row>
    <row r="75155" spans="12:14" x14ac:dyDescent="0.25">
      <c r="L75155" s="36"/>
      <c r="M75155" s="36"/>
      <c r="N75155" s="36"/>
    </row>
    <row r="75156" spans="12:14" x14ac:dyDescent="0.25">
      <c r="L75156" s="36"/>
      <c r="M75156" s="36"/>
      <c r="N75156" s="36"/>
    </row>
    <row r="75157" spans="12:14" x14ac:dyDescent="0.25">
      <c r="L75157" s="36"/>
      <c r="M75157" s="36"/>
      <c r="N75157" s="36"/>
    </row>
    <row r="75158" spans="12:14" x14ac:dyDescent="0.25">
      <c r="L75158" s="36"/>
      <c r="M75158" s="36"/>
      <c r="N75158" s="36"/>
    </row>
    <row r="75159" spans="12:14" x14ac:dyDescent="0.25">
      <c r="L75159" s="36"/>
      <c r="M75159" s="36"/>
      <c r="N75159" s="36"/>
    </row>
    <row r="75160" spans="12:14" x14ac:dyDescent="0.25">
      <c r="L75160" s="36"/>
      <c r="M75160" s="36"/>
      <c r="N75160" s="36"/>
    </row>
    <row r="75161" spans="12:14" x14ac:dyDescent="0.25">
      <c r="L75161" s="36"/>
      <c r="M75161" s="36"/>
      <c r="N75161" s="36"/>
    </row>
    <row r="75162" spans="12:14" x14ac:dyDescent="0.25">
      <c r="L75162" s="36"/>
      <c r="M75162" s="36"/>
      <c r="N75162" s="36"/>
    </row>
    <row r="75163" spans="12:14" x14ac:dyDescent="0.25">
      <c r="L75163" s="36"/>
      <c r="M75163" s="36"/>
      <c r="N75163" s="36"/>
    </row>
    <row r="75164" spans="12:14" x14ac:dyDescent="0.25">
      <c r="L75164" s="36"/>
      <c r="M75164" s="36"/>
      <c r="N75164" s="36"/>
    </row>
    <row r="75165" spans="12:14" x14ac:dyDescent="0.25">
      <c r="L75165" s="36"/>
      <c r="M75165" s="36"/>
      <c r="N75165" s="36"/>
    </row>
    <row r="75166" spans="12:14" x14ac:dyDescent="0.25">
      <c r="L75166" s="36"/>
      <c r="M75166" s="36"/>
      <c r="N75166" s="36"/>
    </row>
    <row r="75167" spans="12:14" x14ac:dyDescent="0.25">
      <c r="L75167" s="36"/>
      <c r="M75167" s="36"/>
      <c r="N75167" s="36"/>
    </row>
    <row r="75168" spans="12:14" x14ac:dyDescent="0.25">
      <c r="L75168" s="36"/>
      <c r="M75168" s="36"/>
      <c r="N75168" s="36"/>
    </row>
    <row r="75169" spans="12:14" x14ac:dyDescent="0.25">
      <c r="L75169" s="36"/>
      <c r="M75169" s="36"/>
      <c r="N75169" s="36"/>
    </row>
    <row r="75170" spans="12:14" x14ac:dyDescent="0.25">
      <c r="L75170" s="36"/>
      <c r="M75170" s="36"/>
      <c r="N75170" s="36"/>
    </row>
    <row r="75171" spans="12:14" x14ac:dyDescent="0.25">
      <c r="L75171" s="36"/>
      <c r="M75171" s="36"/>
      <c r="N75171" s="36"/>
    </row>
    <row r="75172" spans="12:14" x14ac:dyDescent="0.25">
      <c r="L75172" s="36"/>
      <c r="M75172" s="36"/>
      <c r="N75172" s="36"/>
    </row>
    <row r="75173" spans="12:14" x14ac:dyDescent="0.25">
      <c r="L75173" s="36"/>
      <c r="M75173" s="36"/>
      <c r="N75173" s="36"/>
    </row>
    <row r="75174" spans="12:14" x14ac:dyDescent="0.25">
      <c r="L75174" s="36"/>
      <c r="M75174" s="36"/>
      <c r="N75174" s="36"/>
    </row>
    <row r="75175" spans="12:14" x14ac:dyDescent="0.25">
      <c r="L75175" s="36"/>
      <c r="M75175" s="36"/>
      <c r="N75175" s="36"/>
    </row>
    <row r="75176" spans="12:14" x14ac:dyDescent="0.25">
      <c r="L75176" s="36"/>
      <c r="M75176" s="36"/>
      <c r="N75176" s="36"/>
    </row>
    <row r="75177" spans="12:14" x14ac:dyDescent="0.25">
      <c r="L75177" s="36"/>
      <c r="M75177" s="36"/>
      <c r="N75177" s="36"/>
    </row>
    <row r="75178" spans="12:14" x14ac:dyDescent="0.25">
      <c r="L75178" s="36"/>
      <c r="M75178" s="36"/>
      <c r="N75178" s="36"/>
    </row>
    <row r="75179" spans="12:14" x14ac:dyDescent="0.25">
      <c r="L75179" s="36"/>
      <c r="M75179" s="36"/>
      <c r="N75179" s="36"/>
    </row>
    <row r="75180" spans="12:14" x14ac:dyDescent="0.25">
      <c r="L75180" s="36"/>
      <c r="M75180" s="36"/>
      <c r="N75180" s="36"/>
    </row>
    <row r="75181" spans="12:14" x14ac:dyDescent="0.25">
      <c r="L75181" s="36"/>
      <c r="M75181" s="36"/>
      <c r="N75181" s="36"/>
    </row>
    <row r="75182" spans="12:14" x14ac:dyDescent="0.25">
      <c r="L75182" s="36"/>
      <c r="M75182" s="36"/>
      <c r="N75182" s="36"/>
    </row>
    <row r="75183" spans="12:14" x14ac:dyDescent="0.25">
      <c r="L75183" s="36"/>
      <c r="M75183" s="36"/>
      <c r="N75183" s="36"/>
    </row>
    <row r="75184" spans="12:14" x14ac:dyDescent="0.25">
      <c r="L75184" s="36"/>
      <c r="M75184" s="36"/>
      <c r="N75184" s="36"/>
    </row>
    <row r="75185" spans="12:14" x14ac:dyDescent="0.25">
      <c r="L75185" s="36"/>
      <c r="M75185" s="36"/>
      <c r="N75185" s="36"/>
    </row>
    <row r="75186" spans="12:14" x14ac:dyDescent="0.25">
      <c r="L75186" s="36"/>
      <c r="M75186" s="36"/>
      <c r="N75186" s="36"/>
    </row>
    <row r="75187" spans="12:14" x14ac:dyDescent="0.25">
      <c r="L75187" s="36"/>
      <c r="M75187" s="36"/>
      <c r="N75187" s="36"/>
    </row>
    <row r="75188" spans="12:14" x14ac:dyDescent="0.25">
      <c r="L75188" s="36"/>
      <c r="M75188" s="36"/>
      <c r="N75188" s="36"/>
    </row>
    <row r="75189" spans="12:14" x14ac:dyDescent="0.25">
      <c r="L75189" s="36"/>
      <c r="M75189" s="36"/>
      <c r="N75189" s="36"/>
    </row>
    <row r="75190" spans="12:14" x14ac:dyDescent="0.25">
      <c r="L75190" s="36"/>
      <c r="M75190" s="36"/>
      <c r="N75190" s="36"/>
    </row>
    <row r="75191" spans="12:14" x14ac:dyDescent="0.25">
      <c r="L75191" s="36"/>
      <c r="M75191" s="36"/>
      <c r="N75191" s="36"/>
    </row>
    <row r="75192" spans="12:14" x14ac:dyDescent="0.25">
      <c r="L75192" s="36"/>
      <c r="M75192" s="36"/>
      <c r="N75192" s="36"/>
    </row>
    <row r="75193" spans="12:14" x14ac:dyDescent="0.25">
      <c r="L75193" s="36"/>
      <c r="M75193" s="36"/>
      <c r="N75193" s="36"/>
    </row>
    <row r="75194" spans="12:14" x14ac:dyDescent="0.25">
      <c r="L75194" s="36"/>
      <c r="M75194" s="36"/>
      <c r="N75194" s="36"/>
    </row>
    <row r="75195" spans="12:14" x14ac:dyDescent="0.25">
      <c r="L75195" s="36"/>
      <c r="M75195" s="36"/>
      <c r="N75195" s="36"/>
    </row>
    <row r="75196" spans="12:14" x14ac:dyDescent="0.25">
      <c r="L75196" s="36"/>
      <c r="M75196" s="36"/>
      <c r="N75196" s="36"/>
    </row>
    <row r="75197" spans="12:14" x14ac:dyDescent="0.25">
      <c r="L75197" s="36"/>
      <c r="M75197" s="36"/>
      <c r="N75197" s="36"/>
    </row>
    <row r="75198" spans="12:14" x14ac:dyDescent="0.25">
      <c r="L75198" s="36"/>
      <c r="M75198" s="36"/>
      <c r="N75198" s="36"/>
    </row>
    <row r="75199" spans="12:14" x14ac:dyDescent="0.25">
      <c r="L75199" s="36"/>
      <c r="M75199" s="36"/>
      <c r="N75199" s="36"/>
    </row>
    <row r="75200" spans="12:14" x14ac:dyDescent="0.25">
      <c r="L75200" s="36"/>
      <c r="M75200" s="36"/>
      <c r="N75200" s="36"/>
    </row>
    <row r="75201" spans="12:14" x14ac:dyDescent="0.25">
      <c r="L75201" s="36"/>
      <c r="M75201" s="36"/>
      <c r="N75201" s="36"/>
    </row>
    <row r="75202" spans="12:14" x14ac:dyDescent="0.25">
      <c r="L75202" s="36"/>
      <c r="M75202" s="36"/>
      <c r="N75202" s="36"/>
    </row>
    <row r="75203" spans="12:14" x14ac:dyDescent="0.25">
      <c r="L75203" s="36"/>
      <c r="M75203" s="36"/>
      <c r="N75203" s="36"/>
    </row>
    <row r="75204" spans="12:14" x14ac:dyDescent="0.25">
      <c r="L75204" s="36"/>
      <c r="M75204" s="36"/>
      <c r="N75204" s="36"/>
    </row>
    <row r="75205" spans="12:14" x14ac:dyDescent="0.25">
      <c r="L75205" s="36"/>
      <c r="M75205" s="36"/>
      <c r="N75205" s="36"/>
    </row>
    <row r="75206" spans="12:14" x14ac:dyDescent="0.25">
      <c r="L75206" s="36"/>
      <c r="M75206" s="36"/>
      <c r="N75206" s="36"/>
    </row>
    <row r="75207" spans="12:14" x14ac:dyDescent="0.25">
      <c r="L75207" s="36"/>
      <c r="M75207" s="36"/>
      <c r="N75207" s="36"/>
    </row>
    <row r="75208" spans="12:14" x14ac:dyDescent="0.25">
      <c r="L75208" s="36"/>
      <c r="M75208" s="36"/>
      <c r="N75208" s="36"/>
    </row>
    <row r="75209" spans="12:14" x14ac:dyDescent="0.25">
      <c r="L75209" s="36"/>
      <c r="M75209" s="36"/>
      <c r="N75209" s="36"/>
    </row>
    <row r="75210" spans="12:14" x14ac:dyDescent="0.25">
      <c r="L75210" s="36"/>
      <c r="M75210" s="36"/>
      <c r="N75210" s="36"/>
    </row>
    <row r="75211" spans="12:14" x14ac:dyDescent="0.25">
      <c r="L75211" s="36"/>
      <c r="M75211" s="36"/>
      <c r="N75211" s="36"/>
    </row>
    <row r="75212" spans="12:14" x14ac:dyDescent="0.25">
      <c r="L75212" s="36"/>
      <c r="M75212" s="36"/>
      <c r="N75212" s="36"/>
    </row>
    <row r="75213" spans="12:14" x14ac:dyDescent="0.25">
      <c r="L75213" s="36"/>
      <c r="M75213" s="36"/>
      <c r="N75213" s="36"/>
    </row>
    <row r="75214" spans="12:14" x14ac:dyDescent="0.25">
      <c r="L75214" s="36"/>
      <c r="M75214" s="36"/>
      <c r="N75214" s="36"/>
    </row>
    <row r="75215" spans="12:14" x14ac:dyDescent="0.25">
      <c r="L75215" s="36"/>
      <c r="M75215" s="36"/>
      <c r="N75215" s="36"/>
    </row>
    <row r="75216" spans="12:14" x14ac:dyDescent="0.25">
      <c r="L75216" s="36"/>
      <c r="M75216" s="36"/>
      <c r="N75216" s="36"/>
    </row>
    <row r="75217" spans="12:14" x14ac:dyDescent="0.25">
      <c r="L75217" s="36"/>
      <c r="M75217" s="36"/>
      <c r="N75217" s="36"/>
    </row>
    <row r="75218" spans="12:14" x14ac:dyDescent="0.25">
      <c r="L75218" s="36"/>
      <c r="M75218" s="36"/>
      <c r="N75218" s="36"/>
    </row>
    <row r="75219" spans="12:14" x14ac:dyDescent="0.25">
      <c r="L75219" s="36"/>
      <c r="M75219" s="36"/>
      <c r="N75219" s="36"/>
    </row>
    <row r="75220" spans="12:14" x14ac:dyDescent="0.25">
      <c r="L75220" s="36"/>
      <c r="M75220" s="36"/>
      <c r="N75220" s="36"/>
    </row>
    <row r="75221" spans="12:14" x14ac:dyDescent="0.25">
      <c r="L75221" s="36"/>
      <c r="M75221" s="36"/>
      <c r="N75221" s="36"/>
    </row>
    <row r="75222" spans="12:14" x14ac:dyDescent="0.25">
      <c r="L75222" s="36"/>
      <c r="M75222" s="36"/>
      <c r="N75222" s="36"/>
    </row>
    <row r="75223" spans="12:14" x14ac:dyDescent="0.25">
      <c r="L75223" s="36"/>
      <c r="M75223" s="36"/>
      <c r="N75223" s="36"/>
    </row>
    <row r="75224" spans="12:14" x14ac:dyDescent="0.25">
      <c r="L75224" s="36"/>
      <c r="M75224" s="36"/>
      <c r="N75224" s="36"/>
    </row>
    <row r="75225" spans="12:14" x14ac:dyDescent="0.25">
      <c r="L75225" s="36"/>
      <c r="M75225" s="36"/>
      <c r="N75225" s="36"/>
    </row>
    <row r="75226" spans="12:14" x14ac:dyDescent="0.25">
      <c r="L75226" s="36"/>
      <c r="M75226" s="36"/>
      <c r="N75226" s="36"/>
    </row>
    <row r="75227" spans="12:14" x14ac:dyDescent="0.25">
      <c r="L75227" s="36"/>
      <c r="M75227" s="36"/>
      <c r="N75227" s="36"/>
    </row>
    <row r="75228" spans="12:14" x14ac:dyDescent="0.25">
      <c r="L75228" s="36"/>
      <c r="M75228" s="36"/>
      <c r="N75228" s="36"/>
    </row>
    <row r="75229" spans="12:14" x14ac:dyDescent="0.25">
      <c r="L75229" s="36"/>
      <c r="M75229" s="36"/>
      <c r="N75229" s="36"/>
    </row>
    <row r="75230" spans="12:14" x14ac:dyDescent="0.25">
      <c r="L75230" s="36"/>
      <c r="M75230" s="36"/>
      <c r="N75230" s="36"/>
    </row>
    <row r="75231" spans="12:14" x14ac:dyDescent="0.25">
      <c r="L75231" s="36"/>
      <c r="M75231" s="36"/>
      <c r="N75231" s="36"/>
    </row>
    <row r="75232" spans="12:14" x14ac:dyDescent="0.25">
      <c r="L75232" s="36"/>
      <c r="M75232" s="36"/>
      <c r="N75232" s="36"/>
    </row>
    <row r="75233" spans="12:14" x14ac:dyDescent="0.25">
      <c r="L75233" s="36"/>
      <c r="M75233" s="36"/>
      <c r="N75233" s="36"/>
    </row>
    <row r="75234" spans="12:14" x14ac:dyDescent="0.25">
      <c r="L75234" s="36"/>
      <c r="M75234" s="36"/>
      <c r="N75234" s="36"/>
    </row>
    <row r="75235" spans="12:14" x14ac:dyDescent="0.25">
      <c r="L75235" s="36"/>
      <c r="M75235" s="36"/>
      <c r="N75235" s="36"/>
    </row>
    <row r="75236" spans="12:14" x14ac:dyDescent="0.25">
      <c r="L75236" s="36"/>
      <c r="M75236" s="36"/>
      <c r="N75236" s="36"/>
    </row>
    <row r="75237" spans="12:14" x14ac:dyDescent="0.25">
      <c r="L75237" s="36"/>
      <c r="M75237" s="36"/>
      <c r="N75237" s="36"/>
    </row>
    <row r="75238" spans="12:14" x14ac:dyDescent="0.25">
      <c r="L75238" s="36"/>
      <c r="M75238" s="36"/>
      <c r="N75238" s="36"/>
    </row>
    <row r="75239" spans="12:14" x14ac:dyDescent="0.25">
      <c r="L75239" s="36"/>
      <c r="M75239" s="36"/>
      <c r="N75239" s="36"/>
    </row>
    <row r="75240" spans="12:14" x14ac:dyDescent="0.25">
      <c r="L75240" s="36"/>
      <c r="M75240" s="36"/>
      <c r="N75240" s="36"/>
    </row>
    <row r="75241" spans="12:14" x14ac:dyDescent="0.25">
      <c r="L75241" s="36"/>
      <c r="M75241" s="36"/>
      <c r="N75241" s="36"/>
    </row>
    <row r="75242" spans="12:14" x14ac:dyDescent="0.25">
      <c r="L75242" s="36"/>
      <c r="M75242" s="36"/>
      <c r="N75242" s="36"/>
    </row>
    <row r="75243" spans="12:14" x14ac:dyDescent="0.25">
      <c r="L75243" s="36"/>
      <c r="M75243" s="36"/>
      <c r="N75243" s="36"/>
    </row>
    <row r="75244" spans="12:14" x14ac:dyDescent="0.25">
      <c r="L75244" s="36"/>
      <c r="M75244" s="36"/>
      <c r="N75244" s="36"/>
    </row>
    <row r="75245" spans="12:14" x14ac:dyDescent="0.25">
      <c r="L75245" s="36"/>
      <c r="M75245" s="36"/>
      <c r="N75245" s="36"/>
    </row>
    <row r="75246" spans="12:14" x14ac:dyDescent="0.25">
      <c r="L75246" s="36"/>
      <c r="M75246" s="36"/>
      <c r="N75246" s="36"/>
    </row>
    <row r="75247" spans="12:14" x14ac:dyDescent="0.25">
      <c r="L75247" s="36"/>
      <c r="M75247" s="36"/>
      <c r="N75247" s="36"/>
    </row>
    <row r="75248" spans="12:14" x14ac:dyDescent="0.25">
      <c r="L75248" s="36"/>
      <c r="M75248" s="36"/>
      <c r="N75248" s="36"/>
    </row>
    <row r="75249" spans="12:14" x14ac:dyDescent="0.25">
      <c r="L75249" s="36"/>
      <c r="M75249" s="36"/>
      <c r="N75249" s="36"/>
    </row>
    <row r="75250" spans="12:14" x14ac:dyDescent="0.25">
      <c r="L75250" s="36"/>
      <c r="M75250" s="36"/>
      <c r="N75250" s="36"/>
    </row>
    <row r="75251" spans="12:14" x14ac:dyDescent="0.25">
      <c r="L75251" s="36"/>
      <c r="M75251" s="36"/>
      <c r="N75251" s="36"/>
    </row>
    <row r="75252" spans="12:14" x14ac:dyDescent="0.25">
      <c r="L75252" s="36"/>
      <c r="M75252" s="36"/>
      <c r="N75252" s="36"/>
    </row>
    <row r="75253" spans="12:14" x14ac:dyDescent="0.25">
      <c r="L75253" s="36"/>
      <c r="M75253" s="36"/>
      <c r="N75253" s="36"/>
    </row>
    <row r="75254" spans="12:14" x14ac:dyDescent="0.25">
      <c r="L75254" s="36"/>
      <c r="M75254" s="36"/>
      <c r="N75254" s="36"/>
    </row>
    <row r="75255" spans="12:14" x14ac:dyDescent="0.25">
      <c r="L75255" s="36"/>
      <c r="M75255" s="36"/>
      <c r="N75255" s="36"/>
    </row>
    <row r="75256" spans="12:14" x14ac:dyDescent="0.25">
      <c r="L75256" s="36"/>
      <c r="M75256" s="36"/>
      <c r="N75256" s="36"/>
    </row>
    <row r="75257" spans="12:14" x14ac:dyDescent="0.25">
      <c r="L75257" s="36"/>
      <c r="M75257" s="36"/>
      <c r="N75257" s="36"/>
    </row>
    <row r="75258" spans="12:14" x14ac:dyDescent="0.25">
      <c r="L75258" s="36"/>
      <c r="M75258" s="36"/>
      <c r="N75258" s="36"/>
    </row>
    <row r="75259" spans="12:14" x14ac:dyDescent="0.25">
      <c r="L75259" s="36"/>
      <c r="M75259" s="36"/>
      <c r="N75259" s="36"/>
    </row>
    <row r="75260" spans="12:14" x14ac:dyDescent="0.25">
      <c r="L75260" s="36"/>
      <c r="M75260" s="36"/>
      <c r="N75260" s="36"/>
    </row>
    <row r="75261" spans="12:14" x14ac:dyDescent="0.25">
      <c r="L75261" s="36"/>
      <c r="M75261" s="36"/>
      <c r="N75261" s="36"/>
    </row>
    <row r="75262" spans="12:14" x14ac:dyDescent="0.25">
      <c r="L75262" s="36"/>
      <c r="M75262" s="36"/>
      <c r="N75262" s="36"/>
    </row>
    <row r="75263" spans="12:14" x14ac:dyDescent="0.25">
      <c r="L75263" s="36"/>
      <c r="M75263" s="36"/>
      <c r="N75263" s="36"/>
    </row>
    <row r="75264" spans="12:14" x14ac:dyDescent="0.25">
      <c r="L75264" s="36"/>
      <c r="M75264" s="36"/>
      <c r="N75264" s="36"/>
    </row>
    <row r="75265" spans="12:14" x14ac:dyDescent="0.25">
      <c r="L75265" s="36"/>
      <c r="M75265" s="36"/>
      <c r="N75265" s="36"/>
    </row>
    <row r="75266" spans="12:14" x14ac:dyDescent="0.25">
      <c r="L75266" s="36"/>
      <c r="M75266" s="36"/>
      <c r="N75266" s="36"/>
    </row>
    <row r="75267" spans="12:14" x14ac:dyDescent="0.25">
      <c r="L75267" s="36"/>
      <c r="M75267" s="36"/>
      <c r="N75267" s="36"/>
    </row>
    <row r="75268" spans="12:14" x14ac:dyDescent="0.25">
      <c r="L75268" s="36"/>
      <c r="M75268" s="36"/>
      <c r="N75268" s="36"/>
    </row>
    <row r="75269" spans="12:14" x14ac:dyDescent="0.25">
      <c r="L75269" s="36"/>
      <c r="M75269" s="36"/>
      <c r="N75269" s="36"/>
    </row>
    <row r="75270" spans="12:14" x14ac:dyDescent="0.25">
      <c r="L75270" s="36"/>
      <c r="M75270" s="36"/>
      <c r="N75270" s="36"/>
    </row>
    <row r="75271" spans="12:14" x14ac:dyDescent="0.25">
      <c r="L75271" s="36"/>
      <c r="M75271" s="36"/>
      <c r="N75271" s="36"/>
    </row>
    <row r="75272" spans="12:14" x14ac:dyDescent="0.25">
      <c r="L75272" s="36"/>
      <c r="M75272" s="36"/>
      <c r="N75272" s="36"/>
    </row>
    <row r="75273" spans="12:14" x14ac:dyDescent="0.25">
      <c r="L75273" s="36"/>
      <c r="M75273" s="36"/>
      <c r="N75273" s="36"/>
    </row>
    <row r="75274" spans="12:14" x14ac:dyDescent="0.25">
      <c r="L75274" s="36"/>
      <c r="M75274" s="36"/>
      <c r="N75274" s="36"/>
    </row>
    <row r="75275" spans="12:14" x14ac:dyDescent="0.25">
      <c r="L75275" s="36"/>
      <c r="M75275" s="36"/>
      <c r="N75275" s="36"/>
    </row>
    <row r="75276" spans="12:14" x14ac:dyDescent="0.25">
      <c r="L75276" s="36"/>
      <c r="M75276" s="36"/>
      <c r="N75276" s="36"/>
    </row>
    <row r="75277" spans="12:14" x14ac:dyDescent="0.25">
      <c r="L75277" s="36"/>
      <c r="M75277" s="36"/>
      <c r="N75277" s="36"/>
    </row>
    <row r="75278" spans="12:14" x14ac:dyDescent="0.25">
      <c r="L75278" s="36"/>
      <c r="M75278" s="36"/>
      <c r="N75278" s="36"/>
    </row>
    <row r="75279" spans="12:14" x14ac:dyDescent="0.25">
      <c r="L75279" s="36"/>
      <c r="M75279" s="36"/>
      <c r="N75279" s="36"/>
    </row>
    <row r="75280" spans="12:14" x14ac:dyDescent="0.25">
      <c r="L75280" s="36"/>
      <c r="M75280" s="36"/>
      <c r="N75280" s="36"/>
    </row>
    <row r="75281" spans="12:14" x14ac:dyDescent="0.25">
      <c r="L75281" s="36"/>
      <c r="M75281" s="36"/>
      <c r="N75281" s="36"/>
    </row>
    <row r="75282" spans="12:14" x14ac:dyDescent="0.25">
      <c r="L75282" s="36"/>
      <c r="M75282" s="36"/>
      <c r="N75282" s="36"/>
    </row>
    <row r="75283" spans="12:14" x14ac:dyDescent="0.25">
      <c r="L75283" s="36"/>
      <c r="M75283" s="36"/>
      <c r="N75283" s="36"/>
    </row>
    <row r="75284" spans="12:14" x14ac:dyDescent="0.25">
      <c r="L75284" s="36"/>
      <c r="M75284" s="36"/>
      <c r="N75284" s="36"/>
    </row>
    <row r="75285" spans="12:14" x14ac:dyDescent="0.25">
      <c r="L75285" s="36"/>
      <c r="M75285" s="36"/>
      <c r="N75285" s="36"/>
    </row>
    <row r="75286" spans="12:14" x14ac:dyDescent="0.25">
      <c r="L75286" s="36"/>
      <c r="M75286" s="36"/>
      <c r="N75286" s="36"/>
    </row>
    <row r="75287" spans="12:14" x14ac:dyDescent="0.25">
      <c r="L75287" s="36"/>
      <c r="M75287" s="36"/>
      <c r="N75287" s="36"/>
    </row>
    <row r="75288" spans="12:14" x14ac:dyDescent="0.25">
      <c r="L75288" s="36"/>
      <c r="M75288" s="36"/>
      <c r="N75288" s="36"/>
    </row>
    <row r="75289" spans="12:14" x14ac:dyDescent="0.25">
      <c r="L75289" s="36"/>
      <c r="M75289" s="36"/>
      <c r="N75289" s="36"/>
    </row>
    <row r="75290" spans="12:14" x14ac:dyDescent="0.25">
      <c r="L75290" s="36"/>
      <c r="M75290" s="36"/>
      <c r="N75290" s="36"/>
    </row>
    <row r="75291" spans="12:14" x14ac:dyDescent="0.25">
      <c r="L75291" s="36"/>
      <c r="M75291" s="36"/>
      <c r="N75291" s="36"/>
    </row>
    <row r="75292" spans="12:14" x14ac:dyDescent="0.25">
      <c r="L75292" s="36"/>
      <c r="M75292" s="36"/>
      <c r="N75292" s="36"/>
    </row>
    <row r="75293" spans="12:14" x14ac:dyDescent="0.25">
      <c r="L75293" s="36"/>
      <c r="M75293" s="36"/>
      <c r="N75293" s="36"/>
    </row>
    <row r="75294" spans="12:14" x14ac:dyDescent="0.25">
      <c r="L75294" s="36"/>
      <c r="M75294" s="36"/>
      <c r="N75294" s="36"/>
    </row>
    <row r="75295" spans="12:14" x14ac:dyDescent="0.25">
      <c r="L75295" s="36"/>
      <c r="M75295" s="36"/>
      <c r="N75295" s="36"/>
    </row>
    <row r="75296" spans="12:14" x14ac:dyDescent="0.25">
      <c r="L75296" s="36"/>
      <c r="M75296" s="36"/>
      <c r="N75296" s="36"/>
    </row>
    <row r="75297" spans="12:14" x14ac:dyDescent="0.25">
      <c r="L75297" s="36"/>
      <c r="M75297" s="36"/>
      <c r="N75297" s="36"/>
    </row>
    <row r="75298" spans="12:14" x14ac:dyDescent="0.25">
      <c r="L75298" s="36"/>
      <c r="M75298" s="36"/>
      <c r="N75298" s="36"/>
    </row>
    <row r="75299" spans="12:14" x14ac:dyDescent="0.25">
      <c r="L75299" s="36"/>
      <c r="M75299" s="36"/>
      <c r="N75299" s="36"/>
    </row>
    <row r="75300" spans="12:14" x14ac:dyDescent="0.25">
      <c r="L75300" s="36"/>
      <c r="M75300" s="36"/>
      <c r="N75300" s="36"/>
    </row>
    <row r="75301" spans="12:14" x14ac:dyDescent="0.25">
      <c r="L75301" s="36"/>
      <c r="M75301" s="36"/>
      <c r="N75301" s="36"/>
    </row>
    <row r="75302" spans="12:14" x14ac:dyDescent="0.25">
      <c r="L75302" s="36"/>
      <c r="M75302" s="36"/>
      <c r="N75302" s="36"/>
    </row>
    <row r="75303" spans="12:14" x14ac:dyDescent="0.25">
      <c r="L75303" s="36"/>
      <c r="M75303" s="36"/>
      <c r="N75303" s="36"/>
    </row>
    <row r="75304" spans="12:14" x14ac:dyDescent="0.25">
      <c r="L75304" s="36"/>
      <c r="M75304" s="36"/>
      <c r="N75304" s="36"/>
    </row>
    <row r="75305" spans="12:14" x14ac:dyDescent="0.25">
      <c r="L75305" s="36"/>
      <c r="M75305" s="36"/>
      <c r="N75305" s="36"/>
    </row>
    <row r="75306" spans="12:14" x14ac:dyDescent="0.25">
      <c r="L75306" s="36"/>
      <c r="M75306" s="36"/>
      <c r="N75306" s="36"/>
    </row>
    <row r="75307" spans="12:14" x14ac:dyDescent="0.25">
      <c r="L75307" s="36"/>
      <c r="M75307" s="36"/>
      <c r="N75307" s="36"/>
    </row>
    <row r="75308" spans="12:14" x14ac:dyDescent="0.25">
      <c r="L75308" s="36"/>
      <c r="M75308" s="36"/>
      <c r="N75308" s="36"/>
    </row>
    <row r="75309" spans="12:14" x14ac:dyDescent="0.25">
      <c r="L75309" s="36"/>
      <c r="M75309" s="36"/>
      <c r="N75309" s="36"/>
    </row>
    <row r="75310" spans="12:14" x14ac:dyDescent="0.25">
      <c r="L75310" s="36"/>
      <c r="M75310" s="36"/>
      <c r="N75310" s="36"/>
    </row>
    <row r="75311" spans="12:14" x14ac:dyDescent="0.25">
      <c r="L75311" s="36"/>
      <c r="M75311" s="36"/>
      <c r="N75311" s="36"/>
    </row>
    <row r="75312" spans="12:14" x14ac:dyDescent="0.25">
      <c r="L75312" s="36"/>
      <c r="M75312" s="36"/>
      <c r="N75312" s="36"/>
    </row>
    <row r="75313" spans="12:14" x14ac:dyDescent="0.25">
      <c r="L75313" s="36"/>
      <c r="M75313" s="36"/>
      <c r="N75313" s="36"/>
    </row>
    <row r="75314" spans="12:14" x14ac:dyDescent="0.25">
      <c r="L75314" s="36"/>
      <c r="M75314" s="36"/>
      <c r="N75314" s="36"/>
    </row>
    <row r="75315" spans="12:14" x14ac:dyDescent="0.25">
      <c r="L75315" s="36"/>
      <c r="M75315" s="36"/>
      <c r="N75315" s="36"/>
    </row>
    <row r="75316" spans="12:14" x14ac:dyDescent="0.25">
      <c r="L75316" s="36"/>
      <c r="M75316" s="36"/>
      <c r="N75316" s="36"/>
    </row>
    <row r="75317" spans="12:14" x14ac:dyDescent="0.25">
      <c r="L75317" s="36"/>
      <c r="M75317" s="36"/>
      <c r="N75317" s="36"/>
    </row>
    <row r="75318" spans="12:14" x14ac:dyDescent="0.25">
      <c r="L75318" s="36"/>
      <c r="M75318" s="36"/>
      <c r="N75318" s="36"/>
    </row>
    <row r="75319" spans="12:14" x14ac:dyDescent="0.25">
      <c r="L75319" s="36"/>
      <c r="M75319" s="36"/>
      <c r="N75319" s="36"/>
    </row>
    <row r="75320" spans="12:14" x14ac:dyDescent="0.25">
      <c r="L75320" s="36"/>
      <c r="M75320" s="36"/>
      <c r="N75320" s="36"/>
    </row>
    <row r="75321" spans="12:14" x14ac:dyDescent="0.25">
      <c r="L75321" s="36"/>
      <c r="M75321" s="36"/>
      <c r="N75321" s="36"/>
    </row>
    <row r="75322" spans="12:14" x14ac:dyDescent="0.25">
      <c r="L75322" s="36"/>
      <c r="M75322" s="36"/>
      <c r="N75322" s="36"/>
    </row>
    <row r="75323" spans="12:14" x14ac:dyDescent="0.25">
      <c r="L75323" s="36"/>
      <c r="M75323" s="36"/>
      <c r="N75323" s="36"/>
    </row>
    <row r="75324" spans="12:14" x14ac:dyDescent="0.25">
      <c r="L75324" s="36"/>
      <c r="M75324" s="36"/>
      <c r="N75324" s="36"/>
    </row>
    <row r="75325" spans="12:14" x14ac:dyDescent="0.25">
      <c r="L75325" s="36"/>
      <c r="M75325" s="36"/>
      <c r="N75325" s="36"/>
    </row>
    <row r="75326" spans="12:14" x14ac:dyDescent="0.25">
      <c r="L75326" s="36"/>
      <c r="M75326" s="36"/>
      <c r="N75326" s="36"/>
    </row>
    <row r="75327" spans="12:14" x14ac:dyDescent="0.25">
      <c r="L75327" s="36"/>
      <c r="M75327" s="36"/>
      <c r="N75327" s="36"/>
    </row>
    <row r="75328" spans="12:14" x14ac:dyDescent="0.25">
      <c r="L75328" s="36"/>
      <c r="M75328" s="36"/>
      <c r="N75328" s="36"/>
    </row>
    <row r="75329" spans="12:14" x14ac:dyDescent="0.25">
      <c r="L75329" s="36"/>
      <c r="M75329" s="36"/>
      <c r="N75329" s="36"/>
    </row>
    <row r="75330" spans="12:14" x14ac:dyDescent="0.25">
      <c r="L75330" s="36"/>
      <c r="M75330" s="36"/>
      <c r="N75330" s="36"/>
    </row>
    <row r="75331" spans="12:14" x14ac:dyDescent="0.25">
      <c r="L75331" s="36"/>
      <c r="M75331" s="36"/>
      <c r="N75331" s="36"/>
    </row>
    <row r="75332" spans="12:14" x14ac:dyDescent="0.25">
      <c r="L75332" s="36"/>
      <c r="M75332" s="36"/>
      <c r="N75332" s="36"/>
    </row>
    <row r="75333" spans="12:14" x14ac:dyDescent="0.25">
      <c r="L75333" s="36"/>
      <c r="M75333" s="36"/>
      <c r="N75333" s="36"/>
    </row>
    <row r="75334" spans="12:14" x14ac:dyDescent="0.25">
      <c r="L75334" s="36"/>
      <c r="M75334" s="36"/>
      <c r="N75334" s="36"/>
    </row>
    <row r="75335" spans="12:14" x14ac:dyDescent="0.25">
      <c r="L75335" s="36"/>
      <c r="M75335" s="36"/>
      <c r="N75335" s="36"/>
    </row>
    <row r="75336" spans="12:14" x14ac:dyDescent="0.25">
      <c r="L75336" s="36"/>
      <c r="M75336" s="36"/>
      <c r="N75336" s="36"/>
    </row>
    <row r="75337" spans="12:14" x14ac:dyDescent="0.25">
      <c r="L75337" s="36"/>
      <c r="M75337" s="36"/>
      <c r="N75337" s="36"/>
    </row>
    <row r="75338" spans="12:14" x14ac:dyDescent="0.25">
      <c r="L75338" s="36"/>
      <c r="M75338" s="36"/>
      <c r="N75338" s="36"/>
    </row>
    <row r="75339" spans="12:14" x14ac:dyDescent="0.25">
      <c r="L75339" s="36"/>
      <c r="M75339" s="36"/>
      <c r="N75339" s="36"/>
    </row>
    <row r="75340" spans="12:14" x14ac:dyDescent="0.25">
      <c r="L75340" s="36"/>
      <c r="M75340" s="36"/>
      <c r="N75340" s="36"/>
    </row>
    <row r="75341" spans="12:14" x14ac:dyDescent="0.25">
      <c r="L75341" s="36"/>
      <c r="M75341" s="36"/>
      <c r="N75341" s="36"/>
    </row>
    <row r="75342" spans="12:14" x14ac:dyDescent="0.25">
      <c r="L75342" s="36"/>
      <c r="M75342" s="36"/>
      <c r="N75342" s="36"/>
    </row>
    <row r="75343" spans="12:14" x14ac:dyDescent="0.25">
      <c r="L75343" s="36"/>
      <c r="M75343" s="36"/>
      <c r="N75343" s="36"/>
    </row>
    <row r="75344" spans="12:14" x14ac:dyDescent="0.25">
      <c r="L75344" s="36"/>
      <c r="M75344" s="36"/>
      <c r="N75344" s="36"/>
    </row>
    <row r="75345" spans="12:14" x14ac:dyDescent="0.25">
      <c r="L75345" s="36"/>
      <c r="M75345" s="36"/>
      <c r="N75345" s="36"/>
    </row>
    <row r="75346" spans="12:14" x14ac:dyDescent="0.25">
      <c r="L75346" s="36"/>
      <c r="M75346" s="36"/>
      <c r="N75346" s="36"/>
    </row>
    <row r="75347" spans="12:14" x14ac:dyDescent="0.25">
      <c r="L75347" s="36"/>
      <c r="M75347" s="36"/>
      <c r="N75347" s="36"/>
    </row>
    <row r="75348" spans="12:14" x14ac:dyDescent="0.25">
      <c r="L75348" s="36"/>
      <c r="M75348" s="36"/>
      <c r="N75348" s="36"/>
    </row>
    <row r="75349" spans="12:14" x14ac:dyDescent="0.25">
      <c r="L75349" s="36"/>
      <c r="M75349" s="36"/>
      <c r="N75349" s="36"/>
    </row>
    <row r="75350" spans="12:14" x14ac:dyDescent="0.25">
      <c r="L75350" s="36"/>
      <c r="M75350" s="36"/>
      <c r="N75350" s="36"/>
    </row>
    <row r="75351" spans="12:14" x14ac:dyDescent="0.25">
      <c r="L75351" s="36"/>
      <c r="M75351" s="36"/>
      <c r="N75351" s="36"/>
    </row>
    <row r="75352" spans="12:14" x14ac:dyDescent="0.25">
      <c r="L75352" s="36"/>
      <c r="M75352" s="36"/>
      <c r="N75352" s="36"/>
    </row>
    <row r="75353" spans="12:14" x14ac:dyDescent="0.25">
      <c r="L75353" s="36"/>
      <c r="M75353" s="36"/>
      <c r="N75353" s="36"/>
    </row>
    <row r="75354" spans="12:14" x14ac:dyDescent="0.25">
      <c r="L75354" s="36"/>
      <c r="M75354" s="36"/>
      <c r="N75354" s="36"/>
    </row>
    <row r="75355" spans="12:14" x14ac:dyDescent="0.25">
      <c r="L75355" s="36"/>
      <c r="M75355" s="36"/>
      <c r="N75355" s="36"/>
    </row>
    <row r="75356" spans="12:14" x14ac:dyDescent="0.25">
      <c r="L75356" s="36"/>
      <c r="M75356" s="36"/>
      <c r="N75356" s="36"/>
    </row>
    <row r="75357" spans="12:14" x14ac:dyDescent="0.25">
      <c r="L75357" s="36"/>
      <c r="M75357" s="36"/>
      <c r="N75357" s="36"/>
    </row>
    <row r="75358" spans="12:14" x14ac:dyDescent="0.25">
      <c r="L75358" s="36"/>
      <c r="M75358" s="36"/>
      <c r="N75358" s="36"/>
    </row>
    <row r="75359" spans="12:14" x14ac:dyDescent="0.25">
      <c r="L75359" s="36"/>
      <c r="M75359" s="36"/>
      <c r="N75359" s="36"/>
    </row>
    <row r="75360" spans="12:14" x14ac:dyDescent="0.25">
      <c r="L75360" s="36"/>
      <c r="M75360" s="36"/>
      <c r="N75360" s="36"/>
    </row>
    <row r="75361" spans="12:14" x14ac:dyDescent="0.25">
      <c r="L75361" s="36"/>
      <c r="M75361" s="36"/>
      <c r="N75361" s="36"/>
    </row>
    <row r="75362" spans="12:14" x14ac:dyDescent="0.25">
      <c r="L75362" s="36"/>
      <c r="M75362" s="36"/>
      <c r="N75362" s="36"/>
    </row>
    <row r="75363" spans="12:14" x14ac:dyDescent="0.25">
      <c r="L75363" s="36"/>
      <c r="M75363" s="36"/>
      <c r="N75363" s="36"/>
    </row>
    <row r="75364" spans="12:14" x14ac:dyDescent="0.25">
      <c r="L75364" s="36"/>
      <c r="M75364" s="36"/>
      <c r="N75364" s="36"/>
    </row>
    <row r="75365" spans="12:14" x14ac:dyDescent="0.25">
      <c r="L75365" s="36"/>
      <c r="M75365" s="36"/>
      <c r="N75365" s="36"/>
    </row>
    <row r="75366" spans="12:14" x14ac:dyDescent="0.25">
      <c r="L75366" s="36"/>
      <c r="M75366" s="36"/>
      <c r="N75366" s="36"/>
    </row>
    <row r="75367" spans="12:14" x14ac:dyDescent="0.25">
      <c r="L75367" s="36"/>
      <c r="M75367" s="36"/>
      <c r="N75367" s="36"/>
    </row>
    <row r="75368" spans="12:14" x14ac:dyDescent="0.25">
      <c r="L75368" s="36"/>
      <c r="M75368" s="36"/>
      <c r="N75368" s="36"/>
    </row>
    <row r="75369" spans="12:14" x14ac:dyDescent="0.25">
      <c r="L75369" s="36"/>
      <c r="M75369" s="36"/>
      <c r="N75369" s="36"/>
    </row>
    <row r="75370" spans="12:14" x14ac:dyDescent="0.25">
      <c r="L75370" s="36"/>
      <c r="M75370" s="36"/>
      <c r="N75370" s="36"/>
    </row>
    <row r="75371" spans="12:14" x14ac:dyDescent="0.25">
      <c r="L75371" s="36"/>
      <c r="M75371" s="36"/>
      <c r="N75371" s="36"/>
    </row>
    <row r="75372" spans="12:14" x14ac:dyDescent="0.25">
      <c r="L75372" s="36"/>
      <c r="M75372" s="36"/>
      <c r="N75372" s="36"/>
    </row>
    <row r="75373" spans="12:14" x14ac:dyDescent="0.25">
      <c r="L75373" s="36"/>
      <c r="M75373" s="36"/>
      <c r="N75373" s="36"/>
    </row>
    <row r="75374" spans="12:14" x14ac:dyDescent="0.25">
      <c r="L75374" s="36"/>
      <c r="M75374" s="36"/>
      <c r="N75374" s="36"/>
    </row>
    <row r="75375" spans="12:14" x14ac:dyDescent="0.25">
      <c r="L75375" s="36"/>
      <c r="M75375" s="36"/>
      <c r="N75375" s="36"/>
    </row>
    <row r="75376" spans="12:14" x14ac:dyDescent="0.25">
      <c r="L75376" s="36"/>
      <c r="M75376" s="36"/>
      <c r="N75376" s="36"/>
    </row>
    <row r="75377" spans="12:14" x14ac:dyDescent="0.25">
      <c r="L75377" s="36"/>
      <c r="M75377" s="36"/>
      <c r="N75377" s="36"/>
    </row>
    <row r="75378" spans="12:14" x14ac:dyDescent="0.25">
      <c r="L75378" s="36"/>
      <c r="M75378" s="36"/>
      <c r="N75378" s="36"/>
    </row>
    <row r="75379" spans="12:14" x14ac:dyDescent="0.25">
      <c r="L75379" s="36"/>
      <c r="M75379" s="36"/>
      <c r="N75379" s="36"/>
    </row>
    <row r="75380" spans="12:14" x14ac:dyDescent="0.25">
      <c r="L75380" s="36"/>
      <c r="M75380" s="36"/>
      <c r="N75380" s="36"/>
    </row>
    <row r="75381" spans="12:14" x14ac:dyDescent="0.25">
      <c r="L75381" s="36"/>
      <c r="M75381" s="36"/>
      <c r="N75381" s="36"/>
    </row>
    <row r="75382" spans="12:14" x14ac:dyDescent="0.25">
      <c r="L75382" s="36"/>
      <c r="M75382" s="36"/>
      <c r="N75382" s="36"/>
    </row>
    <row r="75383" spans="12:14" x14ac:dyDescent="0.25">
      <c r="L75383" s="36"/>
      <c r="M75383" s="36"/>
      <c r="N75383" s="36"/>
    </row>
    <row r="75384" spans="12:14" x14ac:dyDescent="0.25">
      <c r="L75384" s="36"/>
      <c r="M75384" s="36"/>
      <c r="N75384" s="36"/>
    </row>
    <row r="75385" spans="12:14" x14ac:dyDescent="0.25">
      <c r="L75385" s="36"/>
      <c r="M75385" s="36"/>
      <c r="N75385" s="36"/>
    </row>
    <row r="75386" spans="12:14" x14ac:dyDescent="0.25">
      <c r="L75386" s="36"/>
      <c r="M75386" s="36"/>
      <c r="N75386" s="36"/>
    </row>
    <row r="75387" spans="12:14" x14ac:dyDescent="0.25">
      <c r="L75387" s="36"/>
      <c r="M75387" s="36"/>
      <c r="N75387" s="36"/>
    </row>
    <row r="75388" spans="12:14" x14ac:dyDescent="0.25">
      <c r="L75388" s="36"/>
      <c r="M75388" s="36"/>
      <c r="N75388" s="36"/>
    </row>
    <row r="75389" spans="12:14" x14ac:dyDescent="0.25">
      <c r="L75389" s="36"/>
      <c r="M75389" s="36"/>
      <c r="N75389" s="36"/>
    </row>
    <row r="75390" spans="12:14" x14ac:dyDescent="0.25">
      <c r="L75390" s="36"/>
      <c r="M75390" s="36"/>
      <c r="N75390" s="36"/>
    </row>
    <row r="75391" spans="12:14" x14ac:dyDescent="0.25">
      <c r="L75391" s="36"/>
      <c r="M75391" s="36"/>
      <c r="N75391" s="36"/>
    </row>
    <row r="75392" spans="12:14" x14ac:dyDescent="0.25">
      <c r="L75392" s="36"/>
      <c r="M75392" s="36"/>
      <c r="N75392" s="36"/>
    </row>
    <row r="75393" spans="12:14" x14ac:dyDescent="0.25">
      <c r="L75393" s="36"/>
      <c r="M75393" s="36"/>
      <c r="N75393" s="36"/>
    </row>
    <row r="75394" spans="12:14" x14ac:dyDescent="0.25">
      <c r="L75394" s="36"/>
      <c r="M75394" s="36"/>
      <c r="N75394" s="36"/>
    </row>
    <row r="75395" spans="12:14" x14ac:dyDescent="0.25">
      <c r="L75395" s="36"/>
      <c r="M75395" s="36"/>
      <c r="N75395" s="36"/>
    </row>
    <row r="75396" spans="12:14" x14ac:dyDescent="0.25">
      <c r="L75396" s="36"/>
      <c r="M75396" s="36"/>
      <c r="N75396" s="36"/>
    </row>
    <row r="75397" spans="12:14" x14ac:dyDescent="0.25">
      <c r="L75397" s="36"/>
      <c r="M75397" s="36"/>
      <c r="N75397" s="36"/>
    </row>
    <row r="75398" spans="12:14" x14ac:dyDescent="0.25">
      <c r="L75398" s="36"/>
      <c r="M75398" s="36"/>
      <c r="N75398" s="36"/>
    </row>
    <row r="75399" spans="12:14" x14ac:dyDescent="0.25">
      <c r="L75399" s="36"/>
      <c r="M75399" s="36"/>
      <c r="N75399" s="36"/>
    </row>
    <row r="75400" spans="12:14" x14ac:dyDescent="0.25">
      <c r="L75400" s="36"/>
      <c r="M75400" s="36"/>
      <c r="N75400" s="36"/>
    </row>
    <row r="75401" spans="12:14" x14ac:dyDescent="0.25">
      <c r="L75401" s="36"/>
      <c r="M75401" s="36"/>
      <c r="N75401" s="36"/>
    </row>
    <row r="75402" spans="12:14" x14ac:dyDescent="0.25">
      <c r="L75402" s="36"/>
      <c r="M75402" s="36"/>
      <c r="N75402" s="36"/>
    </row>
    <row r="75403" spans="12:14" x14ac:dyDescent="0.25">
      <c r="L75403" s="36"/>
      <c r="M75403" s="36"/>
      <c r="N75403" s="36"/>
    </row>
    <row r="75404" spans="12:14" x14ac:dyDescent="0.25">
      <c r="L75404" s="36"/>
      <c r="M75404" s="36"/>
      <c r="N75404" s="36"/>
    </row>
    <row r="75405" spans="12:14" x14ac:dyDescent="0.25">
      <c r="L75405" s="36"/>
      <c r="M75405" s="36"/>
      <c r="N75405" s="36"/>
    </row>
    <row r="75406" spans="12:14" x14ac:dyDescent="0.25">
      <c r="L75406" s="36"/>
      <c r="M75406" s="36"/>
      <c r="N75406" s="36"/>
    </row>
    <row r="75407" spans="12:14" x14ac:dyDescent="0.25">
      <c r="L75407" s="36"/>
      <c r="M75407" s="36"/>
      <c r="N75407" s="36"/>
    </row>
    <row r="75408" spans="12:14" x14ac:dyDescent="0.25">
      <c r="L75408" s="36"/>
      <c r="M75408" s="36"/>
      <c r="N75408" s="36"/>
    </row>
    <row r="75409" spans="12:14" x14ac:dyDescent="0.25">
      <c r="L75409" s="36"/>
      <c r="M75409" s="36"/>
      <c r="N75409" s="36"/>
    </row>
    <row r="75410" spans="12:14" x14ac:dyDescent="0.25">
      <c r="L75410" s="36"/>
      <c r="M75410" s="36"/>
      <c r="N75410" s="36"/>
    </row>
    <row r="75411" spans="12:14" x14ac:dyDescent="0.25">
      <c r="L75411" s="36"/>
      <c r="M75411" s="36"/>
      <c r="N75411" s="36"/>
    </row>
    <row r="75412" spans="12:14" x14ac:dyDescent="0.25">
      <c r="L75412" s="36"/>
      <c r="M75412" s="36"/>
      <c r="N75412" s="36"/>
    </row>
    <row r="75413" spans="12:14" x14ac:dyDescent="0.25">
      <c r="L75413" s="36"/>
      <c r="M75413" s="36"/>
      <c r="N75413" s="36"/>
    </row>
    <row r="75414" spans="12:14" x14ac:dyDescent="0.25">
      <c r="L75414" s="36"/>
      <c r="M75414" s="36"/>
      <c r="N75414" s="36"/>
    </row>
    <row r="75415" spans="12:14" x14ac:dyDescent="0.25">
      <c r="L75415" s="36"/>
      <c r="M75415" s="36"/>
      <c r="N75415" s="36"/>
    </row>
    <row r="75416" spans="12:14" x14ac:dyDescent="0.25">
      <c r="L75416" s="36"/>
      <c r="M75416" s="36"/>
      <c r="N75416" s="36"/>
    </row>
    <row r="75417" spans="12:14" x14ac:dyDescent="0.25">
      <c r="L75417" s="36"/>
      <c r="M75417" s="36"/>
      <c r="N75417" s="36"/>
    </row>
    <row r="75418" spans="12:14" x14ac:dyDescent="0.25">
      <c r="L75418" s="36"/>
      <c r="M75418" s="36"/>
      <c r="N75418" s="36"/>
    </row>
    <row r="75419" spans="12:14" x14ac:dyDescent="0.25">
      <c r="L75419" s="36"/>
      <c r="M75419" s="36"/>
      <c r="N75419" s="36"/>
    </row>
    <row r="75420" spans="12:14" x14ac:dyDescent="0.25">
      <c r="L75420" s="36"/>
      <c r="M75420" s="36"/>
      <c r="N75420" s="36"/>
    </row>
    <row r="75421" spans="12:14" x14ac:dyDescent="0.25">
      <c r="L75421" s="36"/>
      <c r="M75421" s="36"/>
      <c r="N75421" s="36"/>
    </row>
    <row r="75422" spans="12:14" x14ac:dyDescent="0.25">
      <c r="L75422" s="36"/>
      <c r="M75422" s="36"/>
      <c r="N75422" s="36"/>
    </row>
    <row r="75423" spans="12:14" x14ac:dyDescent="0.25">
      <c r="L75423" s="36"/>
      <c r="M75423" s="36"/>
      <c r="N75423" s="36"/>
    </row>
    <row r="75424" spans="12:14" x14ac:dyDescent="0.25">
      <c r="L75424" s="36"/>
      <c r="M75424" s="36"/>
      <c r="N75424" s="36"/>
    </row>
    <row r="75425" spans="12:14" x14ac:dyDescent="0.25">
      <c r="L75425" s="36"/>
      <c r="M75425" s="36"/>
      <c r="N75425" s="36"/>
    </row>
    <row r="75426" spans="12:14" x14ac:dyDescent="0.25">
      <c r="L75426" s="36"/>
      <c r="M75426" s="36"/>
      <c r="N75426" s="36"/>
    </row>
    <row r="75427" spans="12:14" x14ac:dyDescent="0.25">
      <c r="L75427" s="36"/>
      <c r="M75427" s="36"/>
      <c r="N75427" s="36"/>
    </row>
    <row r="75428" spans="12:14" x14ac:dyDescent="0.25">
      <c r="L75428" s="36"/>
      <c r="M75428" s="36"/>
      <c r="N75428" s="36"/>
    </row>
    <row r="75429" spans="12:14" x14ac:dyDescent="0.25">
      <c r="L75429" s="36"/>
      <c r="M75429" s="36"/>
      <c r="N75429" s="36"/>
    </row>
    <row r="75430" spans="12:14" x14ac:dyDescent="0.25">
      <c r="L75430" s="36"/>
      <c r="M75430" s="36"/>
      <c r="N75430" s="36"/>
    </row>
    <row r="75431" spans="12:14" x14ac:dyDescent="0.25">
      <c r="L75431" s="36"/>
      <c r="M75431" s="36"/>
      <c r="N75431" s="36"/>
    </row>
    <row r="75432" spans="12:14" x14ac:dyDescent="0.25">
      <c r="L75432" s="36"/>
      <c r="M75432" s="36"/>
      <c r="N75432" s="36"/>
    </row>
    <row r="75433" spans="12:14" x14ac:dyDescent="0.25">
      <c r="L75433" s="36"/>
      <c r="M75433" s="36"/>
      <c r="N75433" s="36"/>
    </row>
    <row r="75434" spans="12:14" x14ac:dyDescent="0.25">
      <c r="L75434" s="36"/>
      <c r="M75434" s="36"/>
      <c r="N75434" s="36"/>
    </row>
    <row r="75435" spans="12:14" x14ac:dyDescent="0.25">
      <c r="L75435" s="36"/>
      <c r="M75435" s="36"/>
      <c r="N75435" s="36"/>
    </row>
    <row r="75436" spans="12:14" x14ac:dyDescent="0.25">
      <c r="L75436" s="36"/>
      <c r="M75436" s="36"/>
      <c r="N75436" s="36"/>
    </row>
    <row r="75437" spans="12:14" x14ac:dyDescent="0.25">
      <c r="L75437" s="36"/>
      <c r="M75437" s="36"/>
      <c r="N75437" s="36"/>
    </row>
    <row r="75438" spans="12:14" x14ac:dyDescent="0.25">
      <c r="L75438" s="36"/>
      <c r="M75438" s="36"/>
      <c r="N75438" s="36"/>
    </row>
    <row r="75439" spans="12:14" x14ac:dyDescent="0.25">
      <c r="L75439" s="36"/>
      <c r="M75439" s="36"/>
      <c r="N75439" s="36"/>
    </row>
    <row r="75440" spans="12:14" x14ac:dyDescent="0.25">
      <c r="L75440" s="36"/>
      <c r="M75440" s="36"/>
      <c r="N75440" s="36"/>
    </row>
    <row r="75441" spans="12:14" x14ac:dyDescent="0.25">
      <c r="L75441" s="36"/>
      <c r="M75441" s="36"/>
      <c r="N75441" s="36"/>
    </row>
    <row r="75442" spans="12:14" x14ac:dyDescent="0.25">
      <c r="L75442" s="36"/>
      <c r="M75442" s="36"/>
      <c r="N75442" s="36"/>
    </row>
    <row r="75443" spans="12:14" x14ac:dyDescent="0.25">
      <c r="L75443" s="36"/>
      <c r="M75443" s="36"/>
      <c r="N75443" s="36"/>
    </row>
    <row r="75444" spans="12:14" x14ac:dyDescent="0.25">
      <c r="L75444" s="36"/>
      <c r="M75444" s="36"/>
      <c r="N75444" s="36"/>
    </row>
    <row r="75445" spans="12:14" x14ac:dyDescent="0.25">
      <c r="L75445" s="36"/>
      <c r="M75445" s="36"/>
      <c r="N75445" s="36"/>
    </row>
    <row r="75446" spans="12:14" x14ac:dyDescent="0.25">
      <c r="L75446" s="36"/>
      <c r="M75446" s="36"/>
      <c r="N75446" s="36"/>
    </row>
    <row r="75447" spans="12:14" x14ac:dyDescent="0.25">
      <c r="L75447" s="36"/>
      <c r="M75447" s="36"/>
      <c r="N75447" s="36"/>
    </row>
    <row r="75448" spans="12:14" x14ac:dyDescent="0.25">
      <c r="L75448" s="36"/>
      <c r="M75448" s="36"/>
      <c r="N75448" s="36"/>
    </row>
    <row r="75449" spans="12:14" x14ac:dyDescent="0.25">
      <c r="L75449" s="36"/>
      <c r="M75449" s="36"/>
      <c r="N75449" s="36"/>
    </row>
    <row r="75450" spans="12:14" x14ac:dyDescent="0.25">
      <c r="L75450" s="36"/>
      <c r="M75450" s="36"/>
      <c r="N75450" s="36"/>
    </row>
    <row r="75451" spans="12:14" x14ac:dyDescent="0.25">
      <c r="L75451" s="36"/>
      <c r="M75451" s="36"/>
      <c r="N75451" s="36"/>
    </row>
    <row r="75452" spans="12:14" x14ac:dyDescent="0.25">
      <c r="L75452" s="36"/>
      <c r="M75452" s="36"/>
      <c r="N75452" s="36"/>
    </row>
    <row r="75453" spans="12:14" x14ac:dyDescent="0.25">
      <c r="L75453" s="36"/>
      <c r="M75453" s="36"/>
      <c r="N75453" s="36"/>
    </row>
    <row r="75454" spans="12:14" x14ac:dyDescent="0.25">
      <c r="L75454" s="36"/>
      <c r="M75454" s="36"/>
      <c r="N75454" s="36"/>
    </row>
    <row r="75455" spans="12:14" x14ac:dyDescent="0.25">
      <c r="L75455" s="36"/>
      <c r="M75455" s="36"/>
      <c r="N75455" s="36"/>
    </row>
    <row r="75456" spans="12:14" x14ac:dyDescent="0.25">
      <c r="L75456" s="36"/>
      <c r="M75456" s="36"/>
      <c r="N75456" s="36"/>
    </row>
    <row r="75457" spans="12:14" x14ac:dyDescent="0.25">
      <c r="L75457" s="36"/>
      <c r="M75457" s="36"/>
      <c r="N75457" s="36"/>
    </row>
    <row r="75458" spans="12:14" x14ac:dyDescent="0.25">
      <c r="L75458" s="36"/>
      <c r="M75458" s="36"/>
      <c r="N75458" s="36"/>
    </row>
    <row r="75459" spans="12:14" x14ac:dyDescent="0.25">
      <c r="L75459" s="36"/>
      <c r="M75459" s="36"/>
      <c r="N75459" s="36"/>
    </row>
    <row r="75460" spans="12:14" x14ac:dyDescent="0.25">
      <c r="L75460" s="36"/>
      <c r="M75460" s="36"/>
      <c r="N75460" s="36"/>
    </row>
    <row r="75461" spans="12:14" x14ac:dyDescent="0.25">
      <c r="L75461" s="36"/>
      <c r="M75461" s="36"/>
      <c r="N75461" s="36"/>
    </row>
    <row r="75462" spans="12:14" x14ac:dyDescent="0.25">
      <c r="L75462" s="36"/>
      <c r="M75462" s="36"/>
      <c r="N75462" s="36"/>
    </row>
    <row r="75463" spans="12:14" x14ac:dyDescent="0.25">
      <c r="L75463" s="36"/>
      <c r="M75463" s="36"/>
      <c r="N75463" s="36"/>
    </row>
    <row r="75464" spans="12:14" x14ac:dyDescent="0.25">
      <c r="L75464" s="36"/>
      <c r="M75464" s="36"/>
      <c r="N75464" s="36"/>
    </row>
    <row r="75465" spans="12:14" x14ac:dyDescent="0.25">
      <c r="L75465" s="36"/>
      <c r="M75465" s="36"/>
      <c r="N75465" s="36"/>
    </row>
    <row r="75466" spans="12:14" x14ac:dyDescent="0.25">
      <c r="L75466" s="36"/>
      <c r="M75466" s="36"/>
      <c r="N75466" s="36"/>
    </row>
    <row r="75467" spans="12:14" x14ac:dyDescent="0.25">
      <c r="L75467" s="36"/>
      <c r="M75467" s="36"/>
      <c r="N75467" s="36"/>
    </row>
    <row r="75468" spans="12:14" x14ac:dyDescent="0.25">
      <c r="L75468" s="36"/>
      <c r="M75468" s="36"/>
      <c r="N75468" s="36"/>
    </row>
    <row r="75469" spans="12:14" x14ac:dyDescent="0.25">
      <c r="L75469" s="36"/>
      <c r="M75469" s="36"/>
      <c r="N75469" s="36"/>
    </row>
    <row r="75470" spans="12:14" x14ac:dyDescent="0.25">
      <c r="L75470" s="36"/>
      <c r="M75470" s="36"/>
      <c r="N75470" s="36"/>
    </row>
    <row r="75471" spans="12:14" x14ac:dyDescent="0.25">
      <c r="L75471" s="36"/>
      <c r="M75471" s="36"/>
      <c r="N75471" s="36"/>
    </row>
    <row r="75472" spans="12:14" x14ac:dyDescent="0.25">
      <c r="L75472" s="36"/>
      <c r="M75472" s="36"/>
      <c r="N75472" s="36"/>
    </row>
    <row r="75473" spans="12:14" x14ac:dyDescent="0.25">
      <c r="L75473" s="36"/>
      <c r="M75473" s="36"/>
      <c r="N75473" s="36"/>
    </row>
    <row r="75474" spans="12:14" x14ac:dyDescent="0.25">
      <c r="L75474" s="36"/>
      <c r="M75474" s="36"/>
      <c r="N75474" s="36"/>
    </row>
    <row r="75475" spans="12:14" x14ac:dyDescent="0.25">
      <c r="L75475" s="36"/>
      <c r="M75475" s="36"/>
      <c r="N75475" s="36"/>
    </row>
    <row r="75476" spans="12:14" x14ac:dyDescent="0.25">
      <c r="L75476" s="36"/>
      <c r="M75476" s="36"/>
      <c r="N75476" s="36"/>
    </row>
    <row r="75477" spans="12:14" x14ac:dyDescent="0.25">
      <c r="L75477" s="36"/>
      <c r="M75477" s="36"/>
      <c r="N75477" s="36"/>
    </row>
    <row r="75478" spans="12:14" x14ac:dyDescent="0.25">
      <c r="L75478" s="36"/>
      <c r="M75478" s="36"/>
      <c r="N75478" s="36"/>
    </row>
    <row r="75479" spans="12:14" x14ac:dyDescent="0.25">
      <c r="L75479" s="36"/>
      <c r="M75479" s="36"/>
      <c r="N75479" s="36"/>
    </row>
    <row r="75480" spans="12:14" x14ac:dyDescent="0.25">
      <c r="L75480" s="36"/>
      <c r="M75480" s="36"/>
      <c r="N75480" s="36"/>
    </row>
    <row r="75481" spans="12:14" x14ac:dyDescent="0.25">
      <c r="L75481" s="36"/>
      <c r="M75481" s="36"/>
      <c r="N75481" s="36"/>
    </row>
    <row r="75482" spans="12:14" x14ac:dyDescent="0.25">
      <c r="L75482" s="36"/>
      <c r="M75482" s="36"/>
      <c r="N75482" s="36"/>
    </row>
    <row r="75483" spans="12:14" x14ac:dyDescent="0.25">
      <c r="L75483" s="36"/>
      <c r="M75483" s="36"/>
      <c r="N75483" s="36"/>
    </row>
    <row r="75484" spans="12:14" x14ac:dyDescent="0.25">
      <c r="L75484" s="36"/>
      <c r="M75484" s="36"/>
      <c r="N75484" s="36"/>
    </row>
    <row r="75485" spans="12:14" x14ac:dyDescent="0.25">
      <c r="L75485" s="36"/>
      <c r="M75485" s="36"/>
      <c r="N75485" s="36"/>
    </row>
    <row r="75486" spans="12:14" x14ac:dyDescent="0.25">
      <c r="L75486" s="36"/>
      <c r="M75486" s="36"/>
      <c r="N75486" s="36"/>
    </row>
    <row r="75487" spans="12:14" x14ac:dyDescent="0.25">
      <c r="L75487" s="36"/>
      <c r="M75487" s="36"/>
      <c r="N75487" s="36"/>
    </row>
    <row r="75488" spans="12:14" x14ac:dyDescent="0.25">
      <c r="L75488" s="36"/>
      <c r="M75488" s="36"/>
      <c r="N75488" s="36"/>
    </row>
    <row r="75489" spans="12:14" x14ac:dyDescent="0.25">
      <c r="L75489" s="36"/>
      <c r="M75489" s="36"/>
      <c r="N75489" s="36"/>
    </row>
    <row r="75490" spans="12:14" x14ac:dyDescent="0.25">
      <c r="L75490" s="36"/>
      <c r="M75490" s="36"/>
      <c r="N75490" s="36"/>
    </row>
    <row r="75491" spans="12:14" x14ac:dyDescent="0.25">
      <c r="L75491" s="36"/>
      <c r="M75491" s="36"/>
      <c r="N75491" s="36"/>
    </row>
    <row r="75492" spans="12:14" x14ac:dyDescent="0.25">
      <c r="L75492" s="36"/>
      <c r="M75492" s="36"/>
      <c r="N75492" s="36"/>
    </row>
    <row r="75493" spans="12:14" x14ac:dyDescent="0.25">
      <c r="L75493" s="36"/>
      <c r="M75493" s="36"/>
      <c r="N75493" s="36"/>
    </row>
    <row r="75494" spans="12:14" x14ac:dyDescent="0.25">
      <c r="L75494" s="36"/>
      <c r="M75494" s="36"/>
      <c r="N75494" s="36"/>
    </row>
    <row r="75495" spans="12:14" x14ac:dyDescent="0.25">
      <c r="L75495" s="36"/>
      <c r="M75495" s="36"/>
      <c r="N75495" s="36"/>
    </row>
    <row r="75496" spans="12:14" x14ac:dyDescent="0.25">
      <c r="L75496" s="36"/>
      <c r="M75496" s="36"/>
      <c r="N75496" s="36"/>
    </row>
    <row r="75497" spans="12:14" x14ac:dyDescent="0.25">
      <c r="L75497" s="36"/>
      <c r="M75497" s="36"/>
      <c r="N75497" s="36"/>
    </row>
    <row r="75498" spans="12:14" x14ac:dyDescent="0.25">
      <c r="L75498" s="36"/>
      <c r="M75498" s="36"/>
      <c r="N75498" s="36"/>
    </row>
    <row r="75499" spans="12:14" x14ac:dyDescent="0.25">
      <c r="L75499" s="36"/>
      <c r="M75499" s="36"/>
      <c r="N75499" s="36"/>
    </row>
    <row r="75500" spans="12:14" x14ac:dyDescent="0.25">
      <c r="L75500" s="36"/>
      <c r="M75500" s="36"/>
      <c r="N75500" s="36"/>
    </row>
    <row r="75501" spans="12:14" x14ac:dyDescent="0.25">
      <c r="L75501" s="36"/>
      <c r="M75501" s="36"/>
      <c r="N75501" s="36"/>
    </row>
    <row r="75502" spans="12:14" x14ac:dyDescent="0.25">
      <c r="L75502" s="36"/>
      <c r="M75502" s="36"/>
      <c r="N75502" s="36"/>
    </row>
    <row r="75503" spans="12:14" x14ac:dyDescent="0.25">
      <c r="L75503" s="36"/>
      <c r="M75503" s="36"/>
      <c r="N75503" s="36"/>
    </row>
    <row r="75504" spans="12:14" x14ac:dyDescent="0.25">
      <c r="L75504" s="36"/>
      <c r="M75504" s="36"/>
      <c r="N75504" s="36"/>
    </row>
    <row r="75505" spans="12:14" x14ac:dyDescent="0.25">
      <c r="L75505" s="36"/>
      <c r="M75505" s="36"/>
      <c r="N75505" s="36"/>
    </row>
    <row r="75506" spans="12:14" x14ac:dyDescent="0.25">
      <c r="L75506" s="36"/>
      <c r="M75506" s="36"/>
      <c r="N75506" s="36"/>
    </row>
    <row r="75507" spans="12:14" x14ac:dyDescent="0.25">
      <c r="L75507" s="36"/>
      <c r="M75507" s="36"/>
      <c r="N75507" s="36"/>
    </row>
    <row r="75508" spans="12:14" x14ac:dyDescent="0.25">
      <c r="L75508" s="36"/>
      <c r="M75508" s="36"/>
      <c r="N75508" s="36"/>
    </row>
    <row r="75509" spans="12:14" x14ac:dyDescent="0.25">
      <c r="L75509" s="36"/>
      <c r="M75509" s="36"/>
      <c r="N75509" s="36"/>
    </row>
    <row r="75510" spans="12:14" x14ac:dyDescent="0.25">
      <c r="L75510" s="36"/>
      <c r="M75510" s="36"/>
      <c r="N75510" s="36"/>
    </row>
    <row r="75511" spans="12:14" x14ac:dyDescent="0.25">
      <c r="L75511" s="36"/>
      <c r="M75511" s="36"/>
      <c r="N75511" s="36"/>
    </row>
    <row r="75512" spans="12:14" x14ac:dyDescent="0.25">
      <c r="L75512" s="36"/>
      <c r="M75512" s="36"/>
      <c r="N75512" s="36"/>
    </row>
    <row r="75513" spans="12:14" x14ac:dyDescent="0.25">
      <c r="L75513" s="36"/>
      <c r="M75513" s="36"/>
      <c r="N75513" s="36"/>
    </row>
    <row r="75514" spans="12:14" x14ac:dyDescent="0.25">
      <c r="L75514" s="36"/>
      <c r="M75514" s="36"/>
      <c r="N75514" s="36"/>
    </row>
    <row r="75515" spans="12:14" x14ac:dyDescent="0.25">
      <c r="L75515" s="36"/>
      <c r="M75515" s="36"/>
      <c r="N75515" s="36"/>
    </row>
    <row r="75516" spans="12:14" x14ac:dyDescent="0.25">
      <c r="L75516" s="36"/>
      <c r="M75516" s="36"/>
      <c r="N75516" s="36"/>
    </row>
    <row r="75517" spans="12:14" x14ac:dyDescent="0.25">
      <c r="L75517" s="36"/>
      <c r="M75517" s="36"/>
      <c r="N75517" s="36"/>
    </row>
    <row r="75518" spans="12:14" x14ac:dyDescent="0.25">
      <c r="L75518" s="36"/>
      <c r="M75518" s="36"/>
      <c r="N75518" s="36"/>
    </row>
    <row r="75519" spans="12:14" x14ac:dyDescent="0.25">
      <c r="L75519" s="36"/>
      <c r="M75519" s="36"/>
      <c r="N75519" s="36"/>
    </row>
    <row r="75520" spans="12:14" x14ac:dyDescent="0.25">
      <c r="L75520" s="36"/>
      <c r="M75520" s="36"/>
      <c r="N75520" s="36"/>
    </row>
    <row r="75521" spans="12:14" x14ac:dyDescent="0.25">
      <c r="L75521" s="36"/>
      <c r="M75521" s="36"/>
      <c r="N75521" s="36"/>
    </row>
    <row r="75522" spans="12:14" x14ac:dyDescent="0.25">
      <c r="L75522" s="36"/>
      <c r="M75522" s="36"/>
      <c r="N75522" s="36"/>
    </row>
    <row r="75523" spans="12:14" x14ac:dyDescent="0.25">
      <c r="L75523" s="36"/>
      <c r="M75523" s="36"/>
      <c r="N75523" s="36"/>
    </row>
    <row r="75524" spans="12:14" x14ac:dyDescent="0.25">
      <c r="L75524" s="36"/>
      <c r="M75524" s="36"/>
      <c r="N75524" s="36"/>
    </row>
    <row r="75525" spans="12:14" x14ac:dyDescent="0.25">
      <c r="L75525" s="36"/>
      <c r="M75525" s="36"/>
      <c r="N75525" s="36"/>
    </row>
    <row r="75526" spans="12:14" x14ac:dyDescent="0.25">
      <c r="L75526" s="36"/>
      <c r="M75526" s="36"/>
      <c r="N75526" s="36"/>
    </row>
    <row r="75527" spans="12:14" x14ac:dyDescent="0.25">
      <c r="L75527" s="36"/>
      <c r="M75527" s="36"/>
      <c r="N75527" s="36"/>
    </row>
    <row r="75528" spans="12:14" x14ac:dyDescent="0.25">
      <c r="L75528" s="36"/>
      <c r="M75528" s="36"/>
      <c r="N75528" s="36"/>
    </row>
    <row r="75529" spans="12:14" x14ac:dyDescent="0.25">
      <c r="L75529" s="36"/>
      <c r="M75529" s="36"/>
      <c r="N75529" s="36"/>
    </row>
    <row r="75530" spans="12:14" x14ac:dyDescent="0.25">
      <c r="L75530" s="36"/>
      <c r="M75530" s="36"/>
      <c r="N75530" s="36"/>
    </row>
    <row r="75531" spans="12:14" x14ac:dyDescent="0.25">
      <c r="L75531" s="36"/>
      <c r="M75531" s="36"/>
      <c r="N75531" s="36"/>
    </row>
    <row r="75532" spans="12:14" x14ac:dyDescent="0.25">
      <c r="L75532" s="36"/>
      <c r="M75532" s="36"/>
      <c r="N75532" s="36"/>
    </row>
    <row r="75533" spans="12:14" x14ac:dyDescent="0.25">
      <c r="L75533" s="36"/>
      <c r="M75533" s="36"/>
      <c r="N75533" s="36"/>
    </row>
    <row r="75534" spans="12:14" x14ac:dyDescent="0.25">
      <c r="L75534" s="36"/>
      <c r="M75534" s="36"/>
      <c r="N75534" s="36"/>
    </row>
    <row r="75535" spans="12:14" x14ac:dyDescent="0.25">
      <c r="L75535" s="36"/>
      <c r="M75535" s="36"/>
      <c r="N75535" s="36"/>
    </row>
    <row r="75536" spans="12:14" x14ac:dyDescent="0.25">
      <c r="L75536" s="36"/>
      <c r="M75536" s="36"/>
      <c r="N75536" s="36"/>
    </row>
    <row r="75537" spans="12:14" x14ac:dyDescent="0.25">
      <c r="L75537" s="36"/>
      <c r="M75537" s="36"/>
      <c r="N75537" s="36"/>
    </row>
    <row r="75538" spans="12:14" x14ac:dyDescent="0.25">
      <c r="L75538" s="36"/>
      <c r="M75538" s="36"/>
      <c r="N75538" s="36"/>
    </row>
    <row r="75539" spans="12:14" x14ac:dyDescent="0.25">
      <c r="L75539" s="36"/>
      <c r="M75539" s="36"/>
      <c r="N75539" s="36"/>
    </row>
    <row r="75540" spans="12:14" x14ac:dyDescent="0.25">
      <c r="L75540" s="36"/>
      <c r="M75540" s="36"/>
      <c r="N75540" s="36"/>
    </row>
    <row r="75541" spans="12:14" x14ac:dyDescent="0.25">
      <c r="L75541" s="36"/>
      <c r="M75541" s="36"/>
      <c r="N75541" s="36"/>
    </row>
    <row r="75542" spans="12:14" x14ac:dyDescent="0.25">
      <c r="L75542" s="36"/>
      <c r="M75542" s="36"/>
      <c r="N75542" s="36"/>
    </row>
    <row r="75543" spans="12:14" x14ac:dyDescent="0.25">
      <c r="L75543" s="36"/>
      <c r="M75543" s="36"/>
      <c r="N75543" s="36"/>
    </row>
    <row r="75544" spans="12:14" x14ac:dyDescent="0.25">
      <c r="L75544" s="36"/>
      <c r="M75544" s="36"/>
      <c r="N75544" s="36"/>
    </row>
    <row r="75545" spans="12:14" x14ac:dyDescent="0.25">
      <c r="L75545" s="36"/>
      <c r="M75545" s="36"/>
      <c r="N75545" s="36"/>
    </row>
    <row r="75546" spans="12:14" x14ac:dyDescent="0.25">
      <c r="L75546" s="36"/>
      <c r="M75546" s="36"/>
      <c r="N75546" s="36"/>
    </row>
    <row r="75547" spans="12:14" x14ac:dyDescent="0.25">
      <c r="L75547" s="36"/>
      <c r="M75547" s="36"/>
      <c r="N75547" s="36"/>
    </row>
    <row r="75548" spans="12:14" x14ac:dyDescent="0.25">
      <c r="L75548" s="36"/>
      <c r="M75548" s="36"/>
      <c r="N75548" s="36"/>
    </row>
    <row r="75549" spans="12:14" x14ac:dyDescent="0.25">
      <c r="L75549" s="36"/>
      <c r="M75549" s="36"/>
      <c r="N75549" s="36"/>
    </row>
    <row r="75550" spans="12:14" x14ac:dyDescent="0.25">
      <c r="L75550" s="36"/>
      <c r="M75550" s="36"/>
      <c r="N75550" s="36"/>
    </row>
    <row r="75551" spans="12:14" x14ac:dyDescent="0.25">
      <c r="L75551" s="36"/>
      <c r="M75551" s="36"/>
      <c r="N75551" s="36"/>
    </row>
    <row r="75552" spans="12:14" x14ac:dyDescent="0.25">
      <c r="L75552" s="36"/>
      <c r="M75552" s="36"/>
      <c r="N75552" s="36"/>
    </row>
    <row r="75553" spans="12:14" x14ac:dyDescent="0.25">
      <c r="L75553" s="36"/>
      <c r="M75553" s="36"/>
      <c r="N75553" s="36"/>
    </row>
    <row r="75554" spans="12:14" x14ac:dyDescent="0.25">
      <c r="L75554" s="36"/>
      <c r="M75554" s="36"/>
      <c r="N75554" s="36"/>
    </row>
    <row r="75555" spans="12:14" x14ac:dyDescent="0.25">
      <c r="L75555" s="36"/>
      <c r="M75555" s="36"/>
      <c r="N75555" s="36"/>
    </row>
    <row r="75556" spans="12:14" x14ac:dyDescent="0.25">
      <c r="L75556" s="36"/>
      <c r="M75556" s="36"/>
      <c r="N75556" s="36"/>
    </row>
    <row r="75557" spans="12:14" x14ac:dyDescent="0.25">
      <c r="L75557" s="36"/>
      <c r="M75557" s="36"/>
      <c r="N75557" s="36"/>
    </row>
    <row r="75558" spans="12:14" x14ac:dyDescent="0.25">
      <c r="L75558" s="36"/>
      <c r="M75558" s="36"/>
      <c r="N75558" s="36"/>
    </row>
    <row r="75559" spans="12:14" x14ac:dyDescent="0.25">
      <c r="L75559" s="36"/>
      <c r="M75559" s="36"/>
      <c r="N75559" s="36"/>
    </row>
    <row r="75560" spans="12:14" x14ac:dyDescent="0.25">
      <c r="L75560" s="36"/>
      <c r="M75560" s="36"/>
      <c r="N75560" s="36"/>
    </row>
    <row r="75561" spans="12:14" x14ac:dyDescent="0.25">
      <c r="L75561" s="36"/>
      <c r="M75561" s="36"/>
      <c r="N75561" s="36"/>
    </row>
    <row r="75562" spans="12:14" x14ac:dyDescent="0.25">
      <c r="L75562" s="36"/>
      <c r="M75562" s="36"/>
      <c r="N75562" s="36"/>
    </row>
    <row r="75563" spans="12:14" x14ac:dyDescent="0.25">
      <c r="L75563" s="36"/>
      <c r="M75563" s="36"/>
      <c r="N75563" s="36"/>
    </row>
    <row r="75564" spans="12:14" x14ac:dyDescent="0.25">
      <c r="L75564" s="36"/>
      <c r="M75564" s="36"/>
      <c r="N75564" s="36"/>
    </row>
    <row r="75565" spans="12:14" x14ac:dyDescent="0.25">
      <c r="L75565" s="36"/>
      <c r="M75565" s="36"/>
      <c r="N75565" s="36"/>
    </row>
    <row r="75566" spans="12:14" x14ac:dyDescent="0.25">
      <c r="L75566" s="36"/>
      <c r="M75566" s="36"/>
      <c r="N75566" s="36"/>
    </row>
    <row r="75567" spans="12:14" x14ac:dyDescent="0.25">
      <c r="L75567" s="36"/>
      <c r="M75567" s="36"/>
      <c r="N75567" s="36"/>
    </row>
    <row r="75568" spans="12:14" x14ac:dyDescent="0.25">
      <c r="L75568" s="36"/>
      <c r="M75568" s="36"/>
      <c r="N75568" s="36"/>
    </row>
    <row r="75569" spans="12:14" x14ac:dyDescent="0.25">
      <c r="L75569" s="36"/>
      <c r="M75569" s="36"/>
      <c r="N75569" s="36"/>
    </row>
    <row r="75570" spans="12:14" x14ac:dyDescent="0.25">
      <c r="L75570" s="36"/>
      <c r="M75570" s="36"/>
      <c r="N75570" s="36"/>
    </row>
    <row r="75571" spans="12:14" x14ac:dyDescent="0.25">
      <c r="L75571" s="36"/>
      <c r="M75571" s="36"/>
      <c r="N75571" s="36"/>
    </row>
    <row r="75572" spans="12:14" x14ac:dyDescent="0.25">
      <c r="L75572" s="36"/>
      <c r="M75572" s="36"/>
      <c r="N75572" s="36"/>
    </row>
    <row r="75573" spans="12:14" x14ac:dyDescent="0.25">
      <c r="L75573" s="36"/>
      <c r="M75573" s="36"/>
      <c r="N75573" s="36"/>
    </row>
    <row r="75574" spans="12:14" x14ac:dyDescent="0.25">
      <c r="L75574" s="36"/>
      <c r="M75574" s="36"/>
      <c r="N75574" s="36"/>
    </row>
    <row r="75575" spans="12:14" x14ac:dyDescent="0.25">
      <c r="L75575" s="36"/>
      <c r="M75575" s="36"/>
      <c r="N75575" s="36"/>
    </row>
    <row r="75576" spans="12:14" x14ac:dyDescent="0.25">
      <c r="L75576" s="36"/>
      <c r="M75576" s="36"/>
      <c r="N75576" s="36"/>
    </row>
    <row r="75577" spans="12:14" x14ac:dyDescent="0.25">
      <c r="L75577" s="36"/>
      <c r="M75577" s="36"/>
      <c r="N75577" s="36"/>
    </row>
    <row r="75578" spans="12:14" x14ac:dyDescent="0.25">
      <c r="L75578" s="36"/>
      <c r="M75578" s="36"/>
      <c r="N75578" s="36"/>
    </row>
    <row r="75579" spans="12:14" x14ac:dyDescent="0.25">
      <c r="L75579" s="36"/>
      <c r="M75579" s="36"/>
      <c r="N75579" s="36"/>
    </row>
    <row r="75580" spans="12:14" x14ac:dyDescent="0.25">
      <c r="L75580" s="36"/>
      <c r="M75580" s="36"/>
      <c r="N75580" s="36"/>
    </row>
    <row r="75581" spans="12:14" x14ac:dyDescent="0.25">
      <c r="L75581" s="36"/>
      <c r="M75581" s="36"/>
      <c r="N75581" s="36"/>
    </row>
    <row r="75582" spans="12:14" x14ac:dyDescent="0.25">
      <c r="L75582" s="36"/>
      <c r="M75582" s="36"/>
      <c r="N75582" s="36"/>
    </row>
    <row r="75583" spans="12:14" x14ac:dyDescent="0.25">
      <c r="L75583" s="36"/>
      <c r="M75583" s="36"/>
      <c r="N75583" s="36"/>
    </row>
    <row r="75584" spans="12:14" x14ac:dyDescent="0.25">
      <c r="L75584" s="36"/>
      <c r="M75584" s="36"/>
      <c r="N75584" s="36"/>
    </row>
    <row r="75585" spans="12:14" x14ac:dyDescent="0.25">
      <c r="L75585" s="36"/>
      <c r="M75585" s="36"/>
      <c r="N75585" s="36"/>
    </row>
    <row r="75586" spans="12:14" x14ac:dyDescent="0.25">
      <c r="L75586" s="36"/>
      <c r="M75586" s="36"/>
      <c r="N75586" s="36"/>
    </row>
    <row r="75587" spans="12:14" x14ac:dyDescent="0.25">
      <c r="L75587" s="36"/>
      <c r="M75587" s="36"/>
      <c r="N75587" s="36"/>
    </row>
    <row r="75588" spans="12:14" x14ac:dyDescent="0.25">
      <c r="L75588" s="36"/>
      <c r="M75588" s="36"/>
      <c r="N75588" s="36"/>
    </row>
    <row r="75589" spans="12:14" x14ac:dyDescent="0.25">
      <c r="L75589" s="36"/>
      <c r="M75589" s="36"/>
      <c r="N75589" s="36"/>
    </row>
    <row r="75590" spans="12:14" x14ac:dyDescent="0.25">
      <c r="L75590" s="36"/>
      <c r="M75590" s="36"/>
      <c r="N75590" s="36"/>
    </row>
    <row r="75591" spans="12:14" x14ac:dyDescent="0.25">
      <c r="L75591" s="36"/>
      <c r="M75591" s="36"/>
      <c r="N75591" s="36"/>
    </row>
    <row r="75592" spans="12:14" x14ac:dyDescent="0.25">
      <c r="L75592" s="36"/>
      <c r="M75592" s="36"/>
      <c r="N75592" s="36"/>
    </row>
    <row r="75593" spans="12:14" x14ac:dyDescent="0.25">
      <c r="L75593" s="36"/>
      <c r="M75593" s="36"/>
      <c r="N75593" s="36"/>
    </row>
    <row r="75594" spans="12:14" x14ac:dyDescent="0.25">
      <c r="L75594" s="36"/>
      <c r="M75594" s="36"/>
      <c r="N75594" s="36"/>
    </row>
    <row r="75595" spans="12:14" x14ac:dyDescent="0.25">
      <c r="L75595" s="36"/>
      <c r="M75595" s="36"/>
      <c r="N75595" s="36"/>
    </row>
    <row r="75596" spans="12:14" x14ac:dyDescent="0.25">
      <c r="L75596" s="36"/>
      <c r="M75596" s="36"/>
      <c r="N75596" s="36"/>
    </row>
    <row r="75597" spans="12:14" x14ac:dyDescent="0.25">
      <c r="L75597" s="36"/>
      <c r="M75597" s="36"/>
      <c r="N75597" s="36"/>
    </row>
    <row r="75598" spans="12:14" x14ac:dyDescent="0.25">
      <c r="L75598" s="36"/>
      <c r="M75598" s="36"/>
      <c r="N75598" s="36"/>
    </row>
    <row r="75599" spans="12:14" x14ac:dyDescent="0.25">
      <c r="L75599" s="36"/>
      <c r="M75599" s="36"/>
      <c r="N75599" s="36"/>
    </row>
    <row r="75600" spans="12:14" x14ac:dyDescent="0.25">
      <c r="L75600" s="36"/>
      <c r="M75600" s="36"/>
      <c r="N75600" s="36"/>
    </row>
    <row r="75601" spans="12:14" x14ac:dyDescent="0.25">
      <c r="L75601" s="36"/>
      <c r="M75601" s="36"/>
      <c r="N75601" s="36"/>
    </row>
    <row r="75602" spans="12:14" x14ac:dyDescent="0.25">
      <c r="L75602" s="36"/>
      <c r="M75602" s="36"/>
      <c r="N75602" s="36"/>
    </row>
    <row r="75603" spans="12:14" x14ac:dyDescent="0.25">
      <c r="L75603" s="36"/>
      <c r="M75603" s="36"/>
      <c r="N75603" s="36"/>
    </row>
    <row r="75604" spans="12:14" x14ac:dyDescent="0.25">
      <c r="L75604" s="36"/>
      <c r="M75604" s="36"/>
      <c r="N75604" s="36"/>
    </row>
    <row r="75605" spans="12:14" x14ac:dyDescent="0.25">
      <c r="L75605" s="36"/>
      <c r="M75605" s="36"/>
      <c r="N75605" s="36"/>
    </row>
    <row r="75606" spans="12:14" x14ac:dyDescent="0.25">
      <c r="L75606" s="36"/>
      <c r="M75606" s="36"/>
      <c r="N75606" s="36"/>
    </row>
    <row r="75607" spans="12:14" x14ac:dyDescent="0.25">
      <c r="L75607" s="36"/>
      <c r="M75607" s="36"/>
      <c r="N75607" s="36"/>
    </row>
    <row r="75608" spans="12:14" x14ac:dyDescent="0.25">
      <c r="L75608" s="36"/>
      <c r="M75608" s="36"/>
      <c r="N75608" s="36"/>
    </row>
    <row r="75609" spans="12:14" x14ac:dyDescent="0.25">
      <c r="L75609" s="36"/>
      <c r="M75609" s="36"/>
      <c r="N75609" s="36"/>
    </row>
    <row r="75610" spans="12:14" x14ac:dyDescent="0.25">
      <c r="L75610" s="36"/>
      <c r="M75610" s="36"/>
      <c r="N75610" s="36"/>
    </row>
    <row r="75611" spans="12:14" x14ac:dyDescent="0.25">
      <c r="L75611" s="36"/>
      <c r="M75611" s="36"/>
      <c r="N75611" s="36"/>
    </row>
    <row r="75612" spans="12:14" x14ac:dyDescent="0.25">
      <c r="L75612" s="36"/>
      <c r="M75612" s="36"/>
      <c r="N75612" s="36"/>
    </row>
    <row r="75613" spans="12:14" x14ac:dyDescent="0.25">
      <c r="L75613" s="36"/>
      <c r="M75613" s="36"/>
      <c r="N75613" s="36"/>
    </row>
    <row r="75614" spans="12:14" x14ac:dyDescent="0.25">
      <c r="L75614" s="36"/>
      <c r="M75614" s="36"/>
      <c r="N75614" s="36"/>
    </row>
    <row r="75615" spans="12:14" x14ac:dyDescent="0.25">
      <c r="L75615" s="36"/>
      <c r="M75615" s="36"/>
      <c r="N75615" s="36"/>
    </row>
    <row r="75616" spans="12:14" x14ac:dyDescent="0.25">
      <c r="L75616" s="36"/>
      <c r="M75616" s="36"/>
      <c r="N75616" s="36"/>
    </row>
    <row r="75617" spans="12:14" x14ac:dyDescent="0.25">
      <c r="L75617" s="36"/>
      <c r="M75617" s="36"/>
      <c r="N75617" s="36"/>
    </row>
    <row r="75618" spans="12:14" x14ac:dyDescent="0.25">
      <c r="L75618" s="36"/>
      <c r="M75618" s="36"/>
      <c r="N75618" s="36"/>
    </row>
    <row r="75619" spans="12:14" x14ac:dyDescent="0.25">
      <c r="L75619" s="36"/>
      <c r="M75619" s="36"/>
      <c r="N75619" s="36"/>
    </row>
    <row r="75620" spans="12:14" x14ac:dyDescent="0.25">
      <c r="L75620" s="36"/>
      <c r="M75620" s="36"/>
      <c r="N75620" s="36"/>
    </row>
    <row r="75621" spans="12:14" x14ac:dyDescent="0.25">
      <c r="L75621" s="36"/>
      <c r="M75621" s="36"/>
      <c r="N75621" s="36"/>
    </row>
    <row r="75622" spans="12:14" x14ac:dyDescent="0.25">
      <c r="L75622" s="36"/>
      <c r="M75622" s="36"/>
      <c r="N75622" s="36"/>
    </row>
    <row r="75623" spans="12:14" x14ac:dyDescent="0.25">
      <c r="L75623" s="36"/>
      <c r="M75623" s="36"/>
      <c r="N75623" s="36"/>
    </row>
    <row r="75624" spans="12:14" x14ac:dyDescent="0.25">
      <c r="L75624" s="36"/>
      <c r="M75624" s="36"/>
      <c r="N75624" s="36"/>
    </row>
    <row r="75625" spans="12:14" x14ac:dyDescent="0.25">
      <c r="L75625" s="36"/>
      <c r="M75625" s="36"/>
      <c r="N75625" s="36"/>
    </row>
    <row r="75626" spans="12:14" x14ac:dyDescent="0.25">
      <c r="L75626" s="36"/>
      <c r="M75626" s="36"/>
      <c r="N75626" s="36"/>
    </row>
    <row r="75627" spans="12:14" x14ac:dyDescent="0.25">
      <c r="L75627" s="36"/>
      <c r="M75627" s="36"/>
      <c r="N75627" s="36"/>
    </row>
    <row r="75628" spans="12:14" x14ac:dyDescent="0.25">
      <c r="L75628" s="36"/>
      <c r="M75628" s="36"/>
      <c r="N75628" s="36"/>
    </row>
    <row r="75629" spans="12:14" x14ac:dyDescent="0.25">
      <c r="L75629" s="36"/>
      <c r="M75629" s="36"/>
      <c r="N75629" s="36"/>
    </row>
    <row r="75630" spans="12:14" x14ac:dyDescent="0.25">
      <c r="L75630" s="36"/>
      <c r="M75630" s="36"/>
      <c r="N75630" s="36"/>
    </row>
    <row r="75631" spans="12:14" x14ac:dyDescent="0.25">
      <c r="L75631" s="36"/>
      <c r="M75631" s="36"/>
      <c r="N75631" s="36"/>
    </row>
    <row r="75632" spans="12:14" x14ac:dyDescent="0.25">
      <c r="L75632" s="36"/>
      <c r="M75632" s="36"/>
      <c r="N75632" s="36"/>
    </row>
    <row r="75633" spans="12:14" x14ac:dyDescent="0.25">
      <c r="L75633" s="36"/>
      <c r="M75633" s="36"/>
      <c r="N75633" s="36"/>
    </row>
    <row r="75634" spans="12:14" x14ac:dyDescent="0.25">
      <c r="L75634" s="36"/>
      <c r="M75634" s="36"/>
      <c r="N75634" s="36"/>
    </row>
    <row r="75635" spans="12:14" x14ac:dyDescent="0.25">
      <c r="L75635" s="36"/>
      <c r="M75635" s="36"/>
      <c r="N75635" s="36"/>
    </row>
    <row r="75636" spans="12:14" x14ac:dyDescent="0.25">
      <c r="L75636" s="36"/>
      <c r="M75636" s="36"/>
      <c r="N75636" s="36"/>
    </row>
    <row r="75637" spans="12:14" x14ac:dyDescent="0.25">
      <c r="L75637" s="36"/>
      <c r="M75637" s="36"/>
      <c r="N75637" s="36"/>
    </row>
    <row r="75638" spans="12:14" x14ac:dyDescent="0.25">
      <c r="L75638" s="36"/>
      <c r="M75638" s="36"/>
      <c r="N75638" s="36"/>
    </row>
    <row r="75639" spans="12:14" x14ac:dyDescent="0.25">
      <c r="L75639" s="36"/>
      <c r="M75639" s="36"/>
      <c r="N75639" s="36"/>
    </row>
    <row r="75640" spans="12:14" x14ac:dyDescent="0.25">
      <c r="L75640" s="36"/>
      <c r="M75640" s="36"/>
      <c r="N75640" s="36"/>
    </row>
    <row r="75641" spans="12:14" x14ac:dyDescent="0.25">
      <c r="L75641" s="36"/>
      <c r="M75641" s="36"/>
      <c r="N75641" s="36"/>
    </row>
    <row r="75642" spans="12:14" x14ac:dyDescent="0.25">
      <c r="L75642" s="36"/>
      <c r="M75642" s="36"/>
      <c r="N75642" s="36"/>
    </row>
    <row r="75643" spans="12:14" x14ac:dyDescent="0.25">
      <c r="L75643" s="36"/>
      <c r="M75643" s="36"/>
      <c r="N75643" s="36"/>
    </row>
    <row r="75644" spans="12:14" x14ac:dyDescent="0.25">
      <c r="L75644" s="36"/>
      <c r="M75644" s="36"/>
      <c r="N75644" s="36"/>
    </row>
    <row r="75645" spans="12:14" x14ac:dyDescent="0.25">
      <c r="L75645" s="36"/>
      <c r="M75645" s="36"/>
      <c r="N75645" s="36"/>
    </row>
    <row r="75646" spans="12:14" x14ac:dyDescent="0.25">
      <c r="L75646" s="36"/>
      <c r="M75646" s="36"/>
      <c r="N75646" s="36"/>
    </row>
    <row r="75647" spans="12:14" x14ac:dyDescent="0.25">
      <c r="L75647" s="36"/>
      <c r="M75647" s="36"/>
      <c r="N75647" s="36"/>
    </row>
    <row r="75648" spans="12:14" x14ac:dyDescent="0.25">
      <c r="L75648" s="36"/>
      <c r="M75648" s="36"/>
      <c r="N75648" s="36"/>
    </row>
    <row r="75649" spans="12:14" x14ac:dyDescent="0.25">
      <c r="L75649" s="36"/>
      <c r="M75649" s="36"/>
      <c r="N75649" s="36"/>
    </row>
    <row r="75650" spans="12:14" x14ac:dyDescent="0.25">
      <c r="L75650" s="36"/>
      <c r="M75650" s="36"/>
      <c r="N75650" s="36"/>
    </row>
    <row r="75651" spans="12:14" x14ac:dyDescent="0.25">
      <c r="L75651" s="36"/>
      <c r="M75651" s="36"/>
      <c r="N75651" s="36"/>
    </row>
    <row r="75652" spans="12:14" x14ac:dyDescent="0.25">
      <c r="L75652" s="36"/>
      <c r="M75652" s="36"/>
      <c r="N75652" s="36"/>
    </row>
    <row r="75653" spans="12:14" x14ac:dyDescent="0.25">
      <c r="L75653" s="36"/>
      <c r="M75653" s="36"/>
      <c r="N75653" s="36"/>
    </row>
    <row r="75654" spans="12:14" x14ac:dyDescent="0.25">
      <c r="L75654" s="36"/>
      <c r="M75654" s="36"/>
      <c r="N75654" s="36"/>
    </row>
    <row r="75655" spans="12:14" x14ac:dyDescent="0.25">
      <c r="L75655" s="36"/>
      <c r="M75655" s="36"/>
      <c r="N75655" s="36"/>
    </row>
    <row r="75656" spans="12:14" x14ac:dyDescent="0.25">
      <c r="L75656" s="36"/>
      <c r="M75656" s="36"/>
      <c r="N75656" s="36"/>
    </row>
    <row r="75657" spans="12:14" x14ac:dyDescent="0.25">
      <c r="L75657" s="36"/>
      <c r="M75657" s="36"/>
      <c r="N75657" s="36"/>
    </row>
    <row r="75658" spans="12:14" x14ac:dyDescent="0.25">
      <c r="L75658" s="36"/>
      <c r="M75658" s="36"/>
      <c r="N75658" s="36"/>
    </row>
    <row r="75659" spans="12:14" x14ac:dyDescent="0.25">
      <c r="L75659" s="36"/>
      <c r="M75659" s="36"/>
      <c r="N75659" s="36"/>
    </row>
    <row r="75660" spans="12:14" x14ac:dyDescent="0.25">
      <c r="L75660" s="36"/>
      <c r="M75660" s="36"/>
      <c r="N75660" s="36"/>
    </row>
    <row r="75661" spans="12:14" x14ac:dyDescent="0.25">
      <c r="L75661" s="36"/>
      <c r="M75661" s="36"/>
      <c r="N75661" s="36"/>
    </row>
    <row r="75662" spans="12:14" x14ac:dyDescent="0.25">
      <c r="L75662" s="36"/>
      <c r="M75662" s="36"/>
      <c r="N75662" s="36"/>
    </row>
    <row r="75663" spans="12:14" x14ac:dyDescent="0.25">
      <c r="L75663" s="36"/>
      <c r="M75663" s="36"/>
      <c r="N75663" s="36"/>
    </row>
    <row r="75664" spans="12:14" x14ac:dyDescent="0.25">
      <c r="L75664" s="36"/>
      <c r="M75664" s="36"/>
      <c r="N75664" s="36"/>
    </row>
    <row r="75665" spans="12:14" x14ac:dyDescent="0.25">
      <c r="L75665" s="36"/>
      <c r="M75665" s="36"/>
      <c r="N75665" s="36"/>
    </row>
    <row r="75666" spans="12:14" x14ac:dyDescent="0.25">
      <c r="L75666" s="36"/>
      <c r="M75666" s="36"/>
      <c r="N75666" s="36"/>
    </row>
    <row r="75667" spans="12:14" x14ac:dyDescent="0.25">
      <c r="L75667" s="36"/>
      <c r="M75667" s="36"/>
      <c r="N75667" s="36"/>
    </row>
    <row r="75668" spans="12:14" x14ac:dyDescent="0.25">
      <c r="L75668" s="36"/>
      <c r="M75668" s="36"/>
      <c r="N75668" s="36"/>
    </row>
    <row r="75669" spans="12:14" x14ac:dyDescent="0.25">
      <c r="L75669" s="36"/>
      <c r="M75669" s="36"/>
      <c r="N75669" s="36"/>
    </row>
    <row r="75670" spans="12:14" x14ac:dyDescent="0.25">
      <c r="L75670" s="36"/>
      <c r="M75670" s="36"/>
      <c r="N75670" s="36"/>
    </row>
    <row r="75671" spans="12:14" x14ac:dyDescent="0.25">
      <c r="L75671" s="36"/>
      <c r="M75671" s="36"/>
      <c r="N75671" s="36"/>
    </row>
    <row r="75672" spans="12:14" x14ac:dyDescent="0.25">
      <c r="L75672" s="36"/>
      <c r="M75672" s="36"/>
      <c r="N75672" s="36"/>
    </row>
    <row r="75673" spans="12:14" x14ac:dyDescent="0.25">
      <c r="L75673" s="36"/>
      <c r="M75673" s="36"/>
      <c r="N75673" s="36"/>
    </row>
    <row r="75674" spans="12:14" x14ac:dyDescent="0.25">
      <c r="L75674" s="36"/>
      <c r="M75674" s="36"/>
      <c r="N75674" s="36"/>
    </row>
    <row r="75675" spans="12:14" x14ac:dyDescent="0.25">
      <c r="L75675" s="36"/>
      <c r="M75675" s="36"/>
      <c r="N75675" s="36"/>
    </row>
    <row r="75676" spans="12:14" x14ac:dyDescent="0.25">
      <c r="L75676" s="36"/>
      <c r="M75676" s="36"/>
      <c r="N75676" s="36"/>
    </row>
    <row r="75677" spans="12:14" x14ac:dyDescent="0.25">
      <c r="L75677" s="36"/>
      <c r="M75677" s="36"/>
      <c r="N75677" s="36"/>
    </row>
    <row r="75678" spans="12:14" x14ac:dyDescent="0.25">
      <c r="L75678" s="36"/>
      <c r="M75678" s="36"/>
      <c r="N75678" s="36"/>
    </row>
    <row r="75679" spans="12:14" x14ac:dyDescent="0.25">
      <c r="L75679" s="36"/>
      <c r="M75679" s="36"/>
      <c r="N75679" s="36"/>
    </row>
    <row r="75680" spans="12:14" x14ac:dyDescent="0.25">
      <c r="L75680" s="36"/>
      <c r="M75680" s="36"/>
      <c r="N75680" s="36"/>
    </row>
    <row r="75681" spans="12:14" x14ac:dyDescent="0.25">
      <c r="L75681" s="36"/>
      <c r="M75681" s="36"/>
      <c r="N75681" s="36"/>
    </row>
    <row r="75682" spans="12:14" x14ac:dyDescent="0.25">
      <c r="L75682" s="36"/>
      <c r="M75682" s="36"/>
      <c r="N75682" s="36"/>
    </row>
    <row r="75683" spans="12:14" x14ac:dyDescent="0.25">
      <c r="L75683" s="36"/>
      <c r="M75683" s="36"/>
      <c r="N75683" s="36"/>
    </row>
    <row r="75684" spans="12:14" x14ac:dyDescent="0.25">
      <c r="L75684" s="36"/>
      <c r="M75684" s="36"/>
      <c r="N75684" s="36"/>
    </row>
    <row r="75685" spans="12:14" x14ac:dyDescent="0.25">
      <c r="L75685" s="36"/>
      <c r="M75685" s="36"/>
      <c r="N75685" s="36"/>
    </row>
    <row r="75686" spans="12:14" x14ac:dyDescent="0.25">
      <c r="L75686" s="36"/>
      <c r="M75686" s="36"/>
      <c r="N75686" s="36"/>
    </row>
    <row r="75687" spans="12:14" x14ac:dyDescent="0.25">
      <c r="L75687" s="36"/>
      <c r="M75687" s="36"/>
      <c r="N75687" s="36"/>
    </row>
    <row r="75688" spans="12:14" x14ac:dyDescent="0.25">
      <c r="L75688" s="36"/>
      <c r="M75688" s="36"/>
      <c r="N75688" s="36"/>
    </row>
    <row r="75689" spans="12:14" x14ac:dyDescent="0.25">
      <c r="L75689" s="36"/>
      <c r="M75689" s="36"/>
      <c r="N75689" s="36"/>
    </row>
    <row r="75690" spans="12:14" x14ac:dyDescent="0.25">
      <c r="L75690" s="36"/>
      <c r="M75690" s="36"/>
      <c r="N75690" s="36"/>
    </row>
    <row r="75691" spans="12:14" x14ac:dyDescent="0.25">
      <c r="L75691" s="36"/>
      <c r="M75691" s="36"/>
      <c r="N75691" s="36"/>
    </row>
    <row r="75692" spans="12:14" x14ac:dyDescent="0.25">
      <c r="L75692" s="36"/>
      <c r="M75692" s="36"/>
      <c r="N75692" s="36"/>
    </row>
    <row r="75693" spans="12:14" x14ac:dyDescent="0.25">
      <c r="L75693" s="36"/>
      <c r="M75693" s="36"/>
      <c r="N75693" s="36"/>
    </row>
    <row r="75694" spans="12:14" x14ac:dyDescent="0.25">
      <c r="L75694" s="36"/>
      <c r="M75694" s="36"/>
      <c r="N75694" s="36"/>
    </row>
    <row r="75695" spans="12:14" x14ac:dyDescent="0.25">
      <c r="L75695" s="36"/>
      <c r="M75695" s="36"/>
      <c r="N75695" s="36"/>
    </row>
    <row r="75696" spans="12:14" x14ac:dyDescent="0.25">
      <c r="L75696" s="36"/>
      <c r="M75696" s="36"/>
      <c r="N75696" s="36"/>
    </row>
    <row r="75697" spans="12:14" x14ac:dyDescent="0.25">
      <c r="L75697" s="36"/>
      <c r="M75697" s="36"/>
      <c r="N75697" s="36"/>
    </row>
    <row r="75698" spans="12:14" x14ac:dyDescent="0.25">
      <c r="L75698" s="36"/>
      <c r="M75698" s="36"/>
      <c r="N75698" s="36"/>
    </row>
    <row r="75699" spans="12:14" x14ac:dyDescent="0.25">
      <c r="L75699" s="36"/>
      <c r="M75699" s="36"/>
      <c r="N75699" s="36"/>
    </row>
    <row r="75700" spans="12:14" x14ac:dyDescent="0.25">
      <c r="L75700" s="36"/>
      <c r="M75700" s="36"/>
      <c r="N75700" s="36"/>
    </row>
    <row r="75701" spans="12:14" x14ac:dyDescent="0.25">
      <c r="L75701" s="36"/>
      <c r="M75701" s="36"/>
      <c r="N75701" s="36"/>
    </row>
    <row r="75702" spans="12:14" x14ac:dyDescent="0.25">
      <c r="L75702" s="36"/>
      <c r="M75702" s="36"/>
      <c r="N75702" s="36"/>
    </row>
    <row r="75703" spans="12:14" x14ac:dyDescent="0.25">
      <c r="L75703" s="36"/>
      <c r="M75703" s="36"/>
      <c r="N75703" s="36"/>
    </row>
    <row r="75704" spans="12:14" x14ac:dyDescent="0.25">
      <c r="L75704" s="36"/>
      <c r="M75704" s="36"/>
      <c r="N75704" s="36"/>
    </row>
    <row r="75705" spans="12:14" x14ac:dyDescent="0.25">
      <c r="L75705" s="36"/>
      <c r="M75705" s="36"/>
      <c r="N75705" s="36"/>
    </row>
    <row r="75706" spans="12:14" x14ac:dyDescent="0.25">
      <c r="L75706" s="36"/>
      <c r="M75706" s="36"/>
      <c r="N75706" s="36"/>
    </row>
    <row r="75707" spans="12:14" x14ac:dyDescent="0.25">
      <c r="L75707" s="36"/>
      <c r="M75707" s="36"/>
      <c r="N75707" s="36"/>
    </row>
    <row r="75708" spans="12:14" x14ac:dyDescent="0.25">
      <c r="L75708" s="36"/>
      <c r="M75708" s="36"/>
      <c r="N75708" s="36"/>
    </row>
    <row r="75709" spans="12:14" x14ac:dyDescent="0.25">
      <c r="L75709" s="36"/>
      <c r="M75709" s="36"/>
      <c r="N75709" s="36"/>
    </row>
    <row r="75710" spans="12:14" x14ac:dyDescent="0.25">
      <c r="L75710" s="36"/>
      <c r="M75710" s="36"/>
      <c r="N75710" s="36"/>
    </row>
    <row r="75711" spans="12:14" x14ac:dyDescent="0.25">
      <c r="L75711" s="36"/>
      <c r="M75711" s="36"/>
      <c r="N75711" s="36"/>
    </row>
    <row r="75712" spans="12:14" x14ac:dyDescent="0.25">
      <c r="L75712" s="36"/>
      <c r="M75712" s="36"/>
      <c r="N75712" s="36"/>
    </row>
    <row r="75713" spans="12:14" x14ac:dyDescent="0.25">
      <c r="L75713" s="36"/>
      <c r="M75713" s="36"/>
      <c r="N75713" s="36"/>
    </row>
    <row r="75714" spans="12:14" x14ac:dyDescent="0.25">
      <c r="L75714" s="36"/>
      <c r="M75714" s="36"/>
      <c r="N75714" s="36"/>
    </row>
    <row r="75715" spans="12:14" x14ac:dyDescent="0.25">
      <c r="L75715" s="36"/>
      <c r="M75715" s="36"/>
      <c r="N75715" s="36"/>
    </row>
    <row r="75716" spans="12:14" x14ac:dyDescent="0.25">
      <c r="L75716" s="36"/>
      <c r="M75716" s="36"/>
      <c r="N75716" s="36"/>
    </row>
    <row r="75717" spans="12:14" x14ac:dyDescent="0.25">
      <c r="L75717" s="36"/>
      <c r="M75717" s="36"/>
      <c r="N75717" s="36"/>
    </row>
    <row r="75718" spans="12:14" x14ac:dyDescent="0.25">
      <c r="L75718" s="36"/>
      <c r="M75718" s="36"/>
      <c r="N75718" s="36"/>
    </row>
    <row r="75719" spans="12:14" x14ac:dyDescent="0.25">
      <c r="L75719" s="36"/>
      <c r="M75719" s="36"/>
      <c r="N75719" s="36"/>
    </row>
    <row r="75720" spans="12:14" x14ac:dyDescent="0.25">
      <c r="L75720" s="36"/>
      <c r="M75720" s="36"/>
      <c r="N75720" s="36"/>
    </row>
    <row r="75721" spans="12:14" x14ac:dyDescent="0.25">
      <c r="L75721" s="36"/>
      <c r="M75721" s="36"/>
      <c r="N75721" s="36"/>
    </row>
    <row r="75722" spans="12:14" x14ac:dyDescent="0.25">
      <c r="L75722" s="36"/>
      <c r="M75722" s="36"/>
      <c r="N75722" s="36"/>
    </row>
    <row r="75723" spans="12:14" x14ac:dyDescent="0.25">
      <c r="L75723" s="36"/>
      <c r="M75723" s="36"/>
      <c r="N75723" s="36"/>
    </row>
    <row r="75724" spans="12:14" x14ac:dyDescent="0.25">
      <c r="L75724" s="36"/>
      <c r="M75724" s="36"/>
      <c r="N75724" s="36"/>
    </row>
    <row r="75725" spans="12:14" x14ac:dyDescent="0.25">
      <c r="L75725" s="36"/>
      <c r="M75725" s="36"/>
      <c r="N75725" s="36"/>
    </row>
    <row r="75726" spans="12:14" x14ac:dyDescent="0.25">
      <c r="L75726" s="36"/>
      <c r="M75726" s="36"/>
      <c r="N75726" s="36"/>
    </row>
    <row r="75727" spans="12:14" x14ac:dyDescent="0.25">
      <c r="L75727" s="36"/>
      <c r="M75727" s="36"/>
      <c r="N75727" s="36"/>
    </row>
    <row r="75728" spans="12:14" x14ac:dyDescent="0.25">
      <c r="L75728" s="36"/>
      <c r="M75728" s="36"/>
      <c r="N75728" s="36"/>
    </row>
    <row r="75729" spans="12:14" x14ac:dyDescent="0.25">
      <c r="L75729" s="36"/>
      <c r="M75729" s="36"/>
      <c r="N75729" s="36"/>
    </row>
    <row r="75730" spans="12:14" x14ac:dyDescent="0.25">
      <c r="L75730" s="36"/>
      <c r="M75730" s="36"/>
      <c r="N75730" s="36"/>
    </row>
    <row r="75731" spans="12:14" x14ac:dyDescent="0.25">
      <c r="L75731" s="36"/>
      <c r="M75731" s="36"/>
      <c r="N75731" s="36"/>
    </row>
    <row r="75732" spans="12:14" x14ac:dyDescent="0.25">
      <c r="L75732" s="36"/>
      <c r="M75732" s="36"/>
      <c r="N75732" s="36"/>
    </row>
    <row r="75733" spans="12:14" x14ac:dyDescent="0.25">
      <c r="L75733" s="36"/>
      <c r="M75733" s="36"/>
      <c r="N75733" s="36"/>
    </row>
    <row r="75734" spans="12:14" x14ac:dyDescent="0.25">
      <c r="L75734" s="36"/>
      <c r="M75734" s="36"/>
      <c r="N75734" s="36"/>
    </row>
    <row r="75735" spans="12:14" x14ac:dyDescent="0.25">
      <c r="L75735" s="36"/>
      <c r="M75735" s="36"/>
      <c r="N75735" s="36"/>
    </row>
    <row r="75736" spans="12:14" x14ac:dyDescent="0.25">
      <c r="L75736" s="36"/>
      <c r="M75736" s="36"/>
      <c r="N75736" s="36"/>
    </row>
    <row r="75737" spans="12:14" x14ac:dyDescent="0.25">
      <c r="L75737" s="36"/>
      <c r="M75737" s="36"/>
      <c r="N75737" s="36"/>
    </row>
    <row r="75738" spans="12:14" x14ac:dyDescent="0.25">
      <c r="L75738" s="36"/>
      <c r="M75738" s="36"/>
      <c r="N75738" s="36"/>
    </row>
    <row r="75739" spans="12:14" x14ac:dyDescent="0.25">
      <c r="L75739" s="36"/>
      <c r="M75739" s="36"/>
      <c r="N75739" s="36"/>
    </row>
    <row r="75740" spans="12:14" x14ac:dyDescent="0.25">
      <c r="L75740" s="36"/>
      <c r="M75740" s="36"/>
      <c r="N75740" s="36"/>
    </row>
    <row r="75741" spans="12:14" x14ac:dyDescent="0.25">
      <c r="L75741" s="36"/>
      <c r="M75741" s="36"/>
      <c r="N75741" s="36"/>
    </row>
    <row r="75742" spans="12:14" x14ac:dyDescent="0.25">
      <c r="L75742" s="36"/>
      <c r="M75742" s="36"/>
      <c r="N75742" s="36"/>
    </row>
    <row r="75743" spans="12:14" x14ac:dyDescent="0.25">
      <c r="L75743" s="36"/>
      <c r="M75743" s="36"/>
      <c r="N75743" s="36"/>
    </row>
    <row r="75744" spans="12:14" x14ac:dyDescent="0.25">
      <c r="L75744" s="36"/>
      <c r="M75744" s="36"/>
      <c r="N75744" s="36"/>
    </row>
    <row r="75745" spans="12:14" x14ac:dyDescent="0.25">
      <c r="L75745" s="36"/>
      <c r="M75745" s="36"/>
      <c r="N75745" s="36"/>
    </row>
    <row r="75746" spans="12:14" x14ac:dyDescent="0.25">
      <c r="L75746" s="36"/>
      <c r="M75746" s="36"/>
      <c r="N75746" s="36"/>
    </row>
    <row r="75747" spans="12:14" x14ac:dyDescent="0.25">
      <c r="L75747" s="36"/>
      <c r="M75747" s="36"/>
      <c r="N75747" s="36"/>
    </row>
    <row r="75748" spans="12:14" x14ac:dyDescent="0.25">
      <c r="L75748" s="36"/>
      <c r="M75748" s="36"/>
      <c r="N75748" s="36"/>
    </row>
    <row r="75749" spans="12:14" x14ac:dyDescent="0.25">
      <c r="L75749" s="36"/>
      <c r="M75749" s="36"/>
      <c r="N75749" s="36"/>
    </row>
    <row r="75750" spans="12:14" x14ac:dyDescent="0.25">
      <c r="L75750" s="36"/>
      <c r="M75750" s="36"/>
      <c r="N75750" s="36"/>
    </row>
    <row r="75751" spans="12:14" x14ac:dyDescent="0.25">
      <c r="L75751" s="36"/>
      <c r="M75751" s="36"/>
      <c r="N75751" s="36"/>
    </row>
    <row r="75752" spans="12:14" x14ac:dyDescent="0.25">
      <c r="L75752" s="36"/>
      <c r="M75752" s="36"/>
      <c r="N75752" s="36"/>
    </row>
    <row r="75753" spans="12:14" x14ac:dyDescent="0.25">
      <c r="L75753" s="36"/>
      <c r="M75753" s="36"/>
      <c r="N75753" s="36"/>
    </row>
    <row r="75754" spans="12:14" x14ac:dyDescent="0.25">
      <c r="L75754" s="36"/>
      <c r="M75754" s="36"/>
      <c r="N75754" s="36"/>
    </row>
    <row r="75755" spans="12:14" x14ac:dyDescent="0.25">
      <c r="L75755" s="36"/>
      <c r="M75755" s="36"/>
      <c r="N75755" s="36"/>
    </row>
    <row r="75756" spans="12:14" x14ac:dyDescent="0.25">
      <c r="L75756" s="36"/>
      <c r="M75756" s="36"/>
      <c r="N75756" s="36"/>
    </row>
    <row r="75757" spans="12:14" x14ac:dyDescent="0.25">
      <c r="L75757" s="36"/>
      <c r="M75757" s="36"/>
      <c r="N75757" s="36"/>
    </row>
    <row r="75758" spans="12:14" x14ac:dyDescent="0.25">
      <c r="L75758" s="36"/>
      <c r="M75758" s="36"/>
      <c r="N75758" s="36"/>
    </row>
    <row r="75759" spans="12:14" x14ac:dyDescent="0.25">
      <c r="L75759" s="36"/>
      <c r="M75759" s="36"/>
      <c r="N75759" s="36"/>
    </row>
    <row r="75760" spans="12:14" x14ac:dyDescent="0.25">
      <c r="L75760" s="36"/>
      <c r="M75760" s="36"/>
      <c r="N75760" s="36"/>
    </row>
    <row r="75761" spans="12:14" x14ac:dyDescent="0.25">
      <c r="L75761" s="36"/>
      <c r="M75761" s="36"/>
      <c r="N75761" s="36"/>
    </row>
    <row r="75762" spans="12:14" x14ac:dyDescent="0.25">
      <c r="L75762" s="36"/>
      <c r="M75762" s="36"/>
      <c r="N75762" s="36"/>
    </row>
    <row r="75763" spans="12:14" x14ac:dyDescent="0.25">
      <c r="L75763" s="36"/>
      <c r="M75763" s="36"/>
      <c r="N75763" s="36"/>
    </row>
    <row r="75764" spans="12:14" x14ac:dyDescent="0.25">
      <c r="L75764" s="36"/>
      <c r="M75764" s="36"/>
      <c r="N75764" s="36"/>
    </row>
    <row r="75765" spans="12:14" x14ac:dyDescent="0.25">
      <c r="L75765" s="36"/>
      <c r="M75765" s="36"/>
      <c r="N75765" s="36"/>
    </row>
    <row r="75766" spans="12:14" x14ac:dyDescent="0.25">
      <c r="L75766" s="36"/>
      <c r="M75766" s="36"/>
      <c r="N75766" s="36"/>
    </row>
    <row r="75767" spans="12:14" x14ac:dyDescent="0.25">
      <c r="L75767" s="36"/>
      <c r="M75767" s="36"/>
      <c r="N75767" s="36"/>
    </row>
    <row r="75768" spans="12:14" x14ac:dyDescent="0.25">
      <c r="L75768" s="36"/>
      <c r="M75768" s="36"/>
      <c r="N75768" s="36"/>
    </row>
    <row r="75769" spans="12:14" x14ac:dyDescent="0.25">
      <c r="L75769" s="36"/>
      <c r="M75769" s="36"/>
      <c r="N75769" s="36"/>
    </row>
    <row r="75770" spans="12:14" x14ac:dyDescent="0.25">
      <c r="L75770" s="36"/>
      <c r="M75770" s="36"/>
      <c r="N75770" s="36"/>
    </row>
    <row r="75771" spans="12:14" x14ac:dyDescent="0.25">
      <c r="L75771" s="36"/>
      <c r="M75771" s="36"/>
      <c r="N75771" s="36"/>
    </row>
    <row r="75772" spans="12:14" x14ac:dyDescent="0.25">
      <c r="L75772" s="36"/>
      <c r="M75772" s="36"/>
      <c r="N75772" s="36"/>
    </row>
    <row r="75773" spans="12:14" x14ac:dyDescent="0.25">
      <c r="L75773" s="36"/>
      <c r="M75773" s="36"/>
      <c r="N75773" s="36"/>
    </row>
    <row r="75774" spans="12:14" x14ac:dyDescent="0.25">
      <c r="L75774" s="36"/>
      <c r="M75774" s="36"/>
      <c r="N75774" s="36"/>
    </row>
    <row r="75775" spans="12:14" x14ac:dyDescent="0.25">
      <c r="L75775" s="36"/>
      <c r="M75775" s="36"/>
      <c r="N75775" s="36"/>
    </row>
    <row r="75776" spans="12:14" x14ac:dyDescent="0.25">
      <c r="L75776" s="36"/>
      <c r="M75776" s="36"/>
      <c r="N75776" s="36"/>
    </row>
    <row r="75777" spans="12:14" x14ac:dyDescent="0.25">
      <c r="L75777" s="36"/>
      <c r="M75777" s="36"/>
      <c r="N75777" s="36"/>
    </row>
    <row r="75778" spans="12:14" x14ac:dyDescent="0.25">
      <c r="L75778" s="36"/>
      <c r="M75778" s="36"/>
      <c r="N75778" s="36"/>
    </row>
    <row r="75779" spans="12:14" x14ac:dyDescent="0.25">
      <c r="L75779" s="36"/>
      <c r="M75779" s="36"/>
      <c r="N75779" s="36"/>
    </row>
    <row r="75780" spans="12:14" x14ac:dyDescent="0.25">
      <c r="L75780" s="36"/>
      <c r="M75780" s="36"/>
      <c r="N75780" s="36"/>
    </row>
    <row r="75781" spans="12:14" x14ac:dyDescent="0.25">
      <c r="L75781" s="36"/>
      <c r="M75781" s="36"/>
      <c r="N75781" s="36"/>
    </row>
    <row r="75782" spans="12:14" x14ac:dyDescent="0.25">
      <c r="L75782" s="36"/>
      <c r="M75782" s="36"/>
      <c r="N75782" s="36"/>
    </row>
    <row r="75783" spans="12:14" x14ac:dyDescent="0.25">
      <c r="L75783" s="36"/>
      <c r="M75783" s="36"/>
      <c r="N75783" s="36"/>
    </row>
    <row r="75784" spans="12:14" x14ac:dyDescent="0.25">
      <c r="L75784" s="36"/>
      <c r="M75784" s="36"/>
      <c r="N75784" s="36"/>
    </row>
    <row r="75785" spans="12:14" x14ac:dyDescent="0.25">
      <c r="L75785" s="36"/>
      <c r="M75785" s="36"/>
      <c r="N75785" s="36"/>
    </row>
    <row r="75786" spans="12:14" x14ac:dyDescent="0.25">
      <c r="L75786" s="36"/>
      <c r="M75786" s="36"/>
      <c r="N75786" s="36"/>
    </row>
    <row r="75787" spans="12:14" x14ac:dyDescent="0.25">
      <c r="L75787" s="36"/>
      <c r="M75787" s="36"/>
      <c r="N75787" s="36"/>
    </row>
    <row r="75788" spans="12:14" x14ac:dyDescent="0.25">
      <c r="L75788" s="36"/>
      <c r="M75788" s="36"/>
      <c r="N75788" s="36"/>
    </row>
    <row r="75789" spans="12:14" x14ac:dyDescent="0.25">
      <c r="L75789" s="36"/>
      <c r="M75789" s="36"/>
      <c r="N75789" s="36"/>
    </row>
    <row r="75790" spans="12:14" x14ac:dyDescent="0.25">
      <c r="L75790" s="36"/>
      <c r="M75790" s="36"/>
      <c r="N75790" s="36"/>
    </row>
    <row r="75791" spans="12:14" x14ac:dyDescent="0.25">
      <c r="L75791" s="36"/>
      <c r="M75791" s="36"/>
      <c r="N75791" s="36"/>
    </row>
    <row r="75792" spans="12:14" x14ac:dyDescent="0.25">
      <c r="L75792" s="36"/>
      <c r="M75792" s="36"/>
      <c r="N75792" s="36"/>
    </row>
    <row r="75793" spans="12:14" x14ac:dyDescent="0.25">
      <c r="L75793" s="36"/>
      <c r="M75793" s="36"/>
      <c r="N75793" s="36"/>
    </row>
    <row r="75794" spans="12:14" x14ac:dyDescent="0.25">
      <c r="L75794" s="36"/>
      <c r="M75794" s="36"/>
      <c r="N75794" s="36"/>
    </row>
    <row r="75795" spans="12:14" x14ac:dyDescent="0.25">
      <c r="L75795" s="36"/>
      <c r="M75795" s="36"/>
      <c r="N75795" s="36"/>
    </row>
    <row r="75796" spans="12:14" x14ac:dyDescent="0.25">
      <c r="L75796" s="36"/>
      <c r="M75796" s="36"/>
      <c r="N75796" s="36"/>
    </row>
    <row r="75797" spans="12:14" x14ac:dyDescent="0.25">
      <c r="L75797" s="36"/>
      <c r="M75797" s="36"/>
      <c r="N75797" s="36"/>
    </row>
    <row r="75798" spans="12:14" x14ac:dyDescent="0.25">
      <c r="L75798" s="36"/>
      <c r="M75798" s="36"/>
      <c r="N75798" s="36"/>
    </row>
    <row r="75799" spans="12:14" x14ac:dyDescent="0.25">
      <c r="L75799" s="36"/>
      <c r="M75799" s="36"/>
      <c r="N75799" s="36"/>
    </row>
    <row r="75800" spans="12:14" x14ac:dyDescent="0.25">
      <c r="L75800" s="36"/>
      <c r="M75800" s="36"/>
      <c r="N75800" s="36"/>
    </row>
    <row r="75801" spans="12:14" x14ac:dyDescent="0.25">
      <c r="L75801" s="36"/>
      <c r="M75801" s="36"/>
      <c r="N75801" s="36"/>
    </row>
    <row r="75802" spans="12:14" x14ac:dyDescent="0.25">
      <c r="L75802" s="36"/>
      <c r="M75802" s="36"/>
      <c r="N75802" s="36"/>
    </row>
    <row r="75803" spans="12:14" x14ac:dyDescent="0.25">
      <c r="L75803" s="36"/>
      <c r="M75803" s="36"/>
      <c r="N75803" s="36"/>
    </row>
    <row r="75804" spans="12:14" x14ac:dyDescent="0.25">
      <c r="L75804" s="36"/>
      <c r="M75804" s="36"/>
      <c r="N75804" s="36"/>
    </row>
    <row r="75805" spans="12:14" x14ac:dyDescent="0.25">
      <c r="L75805" s="36"/>
      <c r="M75805" s="36"/>
      <c r="N75805" s="36"/>
    </row>
    <row r="75806" spans="12:14" x14ac:dyDescent="0.25">
      <c r="L75806" s="36"/>
      <c r="M75806" s="36"/>
      <c r="N75806" s="36"/>
    </row>
    <row r="75807" spans="12:14" x14ac:dyDescent="0.25">
      <c r="L75807" s="36"/>
      <c r="M75807" s="36"/>
      <c r="N75807" s="36"/>
    </row>
    <row r="75808" spans="12:14" x14ac:dyDescent="0.25">
      <c r="L75808" s="36"/>
      <c r="M75808" s="36"/>
      <c r="N75808" s="36"/>
    </row>
    <row r="75809" spans="12:14" x14ac:dyDescent="0.25">
      <c r="L75809" s="36"/>
      <c r="M75809" s="36"/>
      <c r="N75809" s="36"/>
    </row>
    <row r="75810" spans="12:14" x14ac:dyDescent="0.25">
      <c r="L75810" s="36"/>
      <c r="M75810" s="36"/>
      <c r="N75810" s="36"/>
    </row>
    <row r="75811" spans="12:14" x14ac:dyDescent="0.25">
      <c r="L75811" s="36"/>
      <c r="M75811" s="36"/>
      <c r="N75811" s="36"/>
    </row>
    <row r="75812" spans="12:14" x14ac:dyDescent="0.25">
      <c r="L75812" s="36"/>
      <c r="M75812" s="36"/>
      <c r="N75812" s="36"/>
    </row>
    <row r="75813" spans="12:14" x14ac:dyDescent="0.25">
      <c r="L75813" s="36"/>
      <c r="M75813" s="36"/>
      <c r="N75813" s="36"/>
    </row>
    <row r="75814" spans="12:14" x14ac:dyDescent="0.25">
      <c r="L75814" s="36"/>
      <c r="M75814" s="36"/>
      <c r="N75814" s="36"/>
    </row>
    <row r="75815" spans="12:14" x14ac:dyDescent="0.25">
      <c r="L75815" s="36"/>
      <c r="M75815" s="36"/>
      <c r="N75815" s="36"/>
    </row>
    <row r="75816" spans="12:14" x14ac:dyDescent="0.25">
      <c r="L75816" s="36"/>
      <c r="M75816" s="36"/>
      <c r="N75816" s="36"/>
    </row>
    <row r="75817" spans="12:14" x14ac:dyDescent="0.25">
      <c r="L75817" s="36"/>
      <c r="M75817" s="36"/>
      <c r="N75817" s="36"/>
    </row>
    <row r="75818" spans="12:14" x14ac:dyDescent="0.25">
      <c r="L75818" s="36"/>
      <c r="M75818" s="36"/>
      <c r="N75818" s="36"/>
    </row>
    <row r="75819" spans="12:14" x14ac:dyDescent="0.25">
      <c r="L75819" s="36"/>
      <c r="M75819" s="36"/>
      <c r="N75819" s="36"/>
    </row>
    <row r="75820" spans="12:14" x14ac:dyDescent="0.25">
      <c r="L75820" s="36"/>
      <c r="M75820" s="36"/>
      <c r="N75820" s="36"/>
    </row>
    <row r="75821" spans="12:14" x14ac:dyDescent="0.25">
      <c r="L75821" s="36"/>
      <c r="M75821" s="36"/>
      <c r="N75821" s="36"/>
    </row>
    <row r="75822" spans="12:14" x14ac:dyDescent="0.25">
      <c r="L75822" s="36"/>
      <c r="M75822" s="36"/>
      <c r="N75822" s="36"/>
    </row>
    <row r="75823" spans="12:14" x14ac:dyDescent="0.25">
      <c r="L75823" s="36"/>
      <c r="M75823" s="36"/>
      <c r="N75823" s="36"/>
    </row>
    <row r="75824" spans="12:14" x14ac:dyDescent="0.25">
      <c r="L75824" s="36"/>
      <c r="M75824" s="36"/>
      <c r="N75824" s="36"/>
    </row>
    <row r="75825" spans="12:14" x14ac:dyDescent="0.25">
      <c r="L75825" s="36"/>
      <c r="M75825" s="36"/>
      <c r="N75825" s="36"/>
    </row>
    <row r="75826" spans="12:14" x14ac:dyDescent="0.25">
      <c r="L75826" s="36"/>
      <c r="M75826" s="36"/>
      <c r="N75826" s="36"/>
    </row>
    <row r="75827" spans="12:14" x14ac:dyDescent="0.25">
      <c r="L75827" s="36"/>
      <c r="M75827" s="36"/>
      <c r="N75827" s="36"/>
    </row>
    <row r="75828" spans="12:14" x14ac:dyDescent="0.25">
      <c r="L75828" s="36"/>
      <c r="M75828" s="36"/>
      <c r="N75828" s="36"/>
    </row>
    <row r="75829" spans="12:14" x14ac:dyDescent="0.25">
      <c r="L75829" s="36"/>
      <c r="M75829" s="36"/>
      <c r="N75829" s="36"/>
    </row>
    <row r="75830" spans="12:14" x14ac:dyDescent="0.25">
      <c r="L75830" s="36"/>
      <c r="M75830" s="36"/>
      <c r="N75830" s="36"/>
    </row>
    <row r="75831" spans="12:14" x14ac:dyDescent="0.25">
      <c r="L75831" s="36"/>
      <c r="M75831" s="36"/>
      <c r="N75831" s="36"/>
    </row>
    <row r="75832" spans="12:14" x14ac:dyDescent="0.25">
      <c r="L75832" s="36"/>
      <c r="M75832" s="36"/>
      <c r="N75832" s="36"/>
    </row>
    <row r="75833" spans="12:14" x14ac:dyDescent="0.25">
      <c r="L75833" s="36"/>
      <c r="M75833" s="36"/>
      <c r="N75833" s="36"/>
    </row>
    <row r="75834" spans="12:14" x14ac:dyDescent="0.25">
      <c r="L75834" s="36"/>
      <c r="M75834" s="36"/>
      <c r="N75834" s="36"/>
    </row>
    <row r="75835" spans="12:14" x14ac:dyDescent="0.25">
      <c r="L75835" s="36"/>
      <c r="M75835" s="36"/>
      <c r="N75835" s="36"/>
    </row>
    <row r="75836" spans="12:14" x14ac:dyDescent="0.25">
      <c r="L75836" s="36"/>
      <c r="M75836" s="36"/>
      <c r="N75836" s="36"/>
    </row>
    <row r="75837" spans="12:14" x14ac:dyDescent="0.25">
      <c r="L75837" s="36"/>
      <c r="M75837" s="36"/>
      <c r="N75837" s="36"/>
    </row>
    <row r="75838" spans="12:14" x14ac:dyDescent="0.25">
      <c r="L75838" s="36"/>
      <c r="M75838" s="36"/>
      <c r="N75838" s="36"/>
    </row>
    <row r="75839" spans="12:14" x14ac:dyDescent="0.25">
      <c r="L75839" s="36"/>
      <c r="M75839" s="36"/>
      <c r="N75839" s="36"/>
    </row>
    <row r="75840" spans="12:14" x14ac:dyDescent="0.25">
      <c r="L75840" s="36"/>
      <c r="M75840" s="36"/>
      <c r="N75840" s="36"/>
    </row>
    <row r="75841" spans="12:14" x14ac:dyDescent="0.25">
      <c r="L75841" s="36"/>
      <c r="M75841" s="36"/>
      <c r="N75841" s="36"/>
    </row>
    <row r="75842" spans="12:14" x14ac:dyDescent="0.25">
      <c r="L75842" s="36"/>
      <c r="M75842" s="36"/>
      <c r="N75842" s="36"/>
    </row>
    <row r="75843" spans="12:14" x14ac:dyDescent="0.25">
      <c r="L75843" s="36"/>
      <c r="M75843" s="36"/>
      <c r="N75843" s="36"/>
    </row>
    <row r="75844" spans="12:14" x14ac:dyDescent="0.25">
      <c r="L75844" s="36"/>
      <c r="M75844" s="36"/>
      <c r="N75844" s="36"/>
    </row>
    <row r="75845" spans="12:14" x14ac:dyDescent="0.25">
      <c r="L75845" s="36"/>
      <c r="M75845" s="36"/>
      <c r="N75845" s="36"/>
    </row>
    <row r="75846" spans="12:14" x14ac:dyDescent="0.25">
      <c r="L75846" s="36"/>
      <c r="M75846" s="36"/>
      <c r="N75846" s="36"/>
    </row>
    <row r="75847" spans="12:14" x14ac:dyDescent="0.25">
      <c r="L75847" s="36"/>
      <c r="M75847" s="36"/>
      <c r="N75847" s="36"/>
    </row>
    <row r="75848" spans="12:14" x14ac:dyDescent="0.25">
      <c r="L75848" s="36"/>
      <c r="M75848" s="36"/>
      <c r="N75848" s="36"/>
    </row>
    <row r="75849" spans="12:14" x14ac:dyDescent="0.25">
      <c r="L75849" s="36"/>
      <c r="M75849" s="36"/>
      <c r="N75849" s="36"/>
    </row>
    <row r="75850" spans="12:14" x14ac:dyDescent="0.25">
      <c r="L75850" s="36"/>
      <c r="M75850" s="36"/>
      <c r="N75850" s="36"/>
    </row>
    <row r="75851" spans="12:14" x14ac:dyDescent="0.25">
      <c r="L75851" s="36"/>
      <c r="M75851" s="36"/>
      <c r="N75851" s="36"/>
    </row>
    <row r="75852" spans="12:14" x14ac:dyDescent="0.25">
      <c r="L75852" s="36"/>
      <c r="M75852" s="36"/>
      <c r="N75852" s="36"/>
    </row>
    <row r="75853" spans="12:14" x14ac:dyDescent="0.25">
      <c r="L75853" s="36"/>
      <c r="M75853" s="36"/>
      <c r="N75853" s="36"/>
    </row>
    <row r="75854" spans="12:14" x14ac:dyDescent="0.25">
      <c r="L75854" s="36"/>
      <c r="M75854" s="36"/>
      <c r="N75854" s="36"/>
    </row>
    <row r="75855" spans="12:14" x14ac:dyDescent="0.25">
      <c r="L75855" s="36"/>
      <c r="M75855" s="36"/>
      <c r="N75855" s="36"/>
    </row>
    <row r="75856" spans="12:14" x14ac:dyDescent="0.25">
      <c r="L75856" s="36"/>
      <c r="M75856" s="36"/>
      <c r="N75856" s="36"/>
    </row>
    <row r="75857" spans="12:14" x14ac:dyDescent="0.25">
      <c r="L75857" s="36"/>
      <c r="M75857" s="36"/>
      <c r="N75857" s="36"/>
    </row>
    <row r="75858" spans="12:14" x14ac:dyDescent="0.25">
      <c r="L75858" s="36"/>
      <c r="M75858" s="36"/>
      <c r="N75858" s="36"/>
    </row>
    <row r="75859" spans="12:14" x14ac:dyDescent="0.25">
      <c r="L75859" s="36"/>
      <c r="M75859" s="36"/>
      <c r="N75859" s="36"/>
    </row>
    <row r="75860" spans="12:14" x14ac:dyDescent="0.25">
      <c r="L75860" s="36"/>
      <c r="M75860" s="36"/>
      <c r="N75860" s="36"/>
    </row>
    <row r="75861" spans="12:14" x14ac:dyDescent="0.25">
      <c r="L75861" s="36"/>
      <c r="M75861" s="36"/>
      <c r="N75861" s="36"/>
    </row>
    <row r="75862" spans="12:14" x14ac:dyDescent="0.25">
      <c r="L75862" s="36"/>
      <c r="M75862" s="36"/>
      <c r="N75862" s="36"/>
    </row>
    <row r="75863" spans="12:14" x14ac:dyDescent="0.25">
      <c r="L75863" s="36"/>
      <c r="M75863" s="36"/>
      <c r="N75863" s="36"/>
    </row>
    <row r="75864" spans="12:14" x14ac:dyDescent="0.25">
      <c r="L75864" s="36"/>
      <c r="M75864" s="36"/>
      <c r="N75864" s="36"/>
    </row>
    <row r="75865" spans="12:14" x14ac:dyDescent="0.25">
      <c r="L75865" s="36"/>
      <c r="M75865" s="36"/>
      <c r="N75865" s="36"/>
    </row>
    <row r="75866" spans="12:14" x14ac:dyDescent="0.25">
      <c r="L75866" s="36"/>
      <c r="M75866" s="36"/>
      <c r="N75866" s="36"/>
    </row>
    <row r="75867" spans="12:14" x14ac:dyDescent="0.25">
      <c r="L75867" s="36"/>
      <c r="M75867" s="36"/>
      <c r="N75867" s="36"/>
    </row>
    <row r="75868" spans="12:14" x14ac:dyDescent="0.25">
      <c r="L75868" s="36"/>
      <c r="M75868" s="36"/>
      <c r="N75868" s="36"/>
    </row>
    <row r="75869" spans="12:14" x14ac:dyDescent="0.25">
      <c r="L75869" s="36"/>
      <c r="M75869" s="36"/>
      <c r="N75869" s="36"/>
    </row>
    <row r="75870" spans="12:14" x14ac:dyDescent="0.25">
      <c r="L75870" s="36"/>
      <c r="M75870" s="36"/>
      <c r="N75870" s="36"/>
    </row>
    <row r="75871" spans="12:14" x14ac:dyDescent="0.25">
      <c r="L75871" s="36"/>
      <c r="M75871" s="36"/>
      <c r="N75871" s="36"/>
    </row>
    <row r="75872" spans="12:14" x14ac:dyDescent="0.25">
      <c r="L75872" s="36"/>
      <c r="M75872" s="36"/>
      <c r="N75872" s="36"/>
    </row>
    <row r="75873" spans="12:14" x14ac:dyDescent="0.25">
      <c r="L75873" s="36"/>
      <c r="M75873" s="36"/>
      <c r="N75873" s="36"/>
    </row>
    <row r="75874" spans="12:14" x14ac:dyDescent="0.25">
      <c r="L75874" s="36"/>
      <c r="M75874" s="36"/>
      <c r="N75874" s="36"/>
    </row>
    <row r="75875" spans="12:14" x14ac:dyDescent="0.25">
      <c r="L75875" s="36"/>
      <c r="M75875" s="36"/>
      <c r="N75875" s="36"/>
    </row>
    <row r="75876" spans="12:14" x14ac:dyDescent="0.25">
      <c r="L75876" s="36"/>
      <c r="M75876" s="36"/>
      <c r="N75876" s="36"/>
    </row>
    <row r="75877" spans="12:14" x14ac:dyDescent="0.25">
      <c r="L75877" s="36"/>
      <c r="M75877" s="36"/>
      <c r="N75877" s="36"/>
    </row>
    <row r="75878" spans="12:14" x14ac:dyDescent="0.25">
      <c r="L75878" s="36"/>
      <c r="M75878" s="36"/>
      <c r="N75878" s="36"/>
    </row>
    <row r="75879" spans="12:14" x14ac:dyDescent="0.25">
      <c r="L75879" s="36"/>
      <c r="M75879" s="36"/>
      <c r="N75879" s="36"/>
    </row>
    <row r="75880" spans="12:14" x14ac:dyDescent="0.25">
      <c r="L75880" s="36"/>
      <c r="M75880" s="36"/>
      <c r="N75880" s="36"/>
    </row>
    <row r="75881" spans="12:14" x14ac:dyDescent="0.25">
      <c r="L75881" s="36"/>
      <c r="M75881" s="36"/>
      <c r="N75881" s="36"/>
    </row>
    <row r="75882" spans="12:14" x14ac:dyDescent="0.25">
      <c r="L75882" s="36"/>
      <c r="M75882" s="36"/>
      <c r="N75882" s="36"/>
    </row>
    <row r="75883" spans="12:14" x14ac:dyDescent="0.25">
      <c r="L75883" s="36"/>
      <c r="M75883" s="36"/>
      <c r="N75883" s="36"/>
    </row>
    <row r="75884" spans="12:14" x14ac:dyDescent="0.25">
      <c r="L75884" s="36"/>
      <c r="M75884" s="36"/>
      <c r="N75884" s="36"/>
    </row>
    <row r="75885" spans="12:14" x14ac:dyDescent="0.25">
      <c r="L75885" s="36"/>
      <c r="M75885" s="36"/>
      <c r="N75885" s="36"/>
    </row>
    <row r="75886" spans="12:14" x14ac:dyDescent="0.25">
      <c r="L75886" s="36"/>
      <c r="M75886" s="36"/>
      <c r="N75886" s="36"/>
    </row>
    <row r="75887" spans="12:14" x14ac:dyDescent="0.25">
      <c r="L75887" s="36"/>
      <c r="M75887" s="36"/>
      <c r="N75887" s="36"/>
    </row>
    <row r="75888" spans="12:14" x14ac:dyDescent="0.25">
      <c r="L75888" s="36"/>
      <c r="M75888" s="36"/>
      <c r="N75888" s="36"/>
    </row>
    <row r="75889" spans="12:14" x14ac:dyDescent="0.25">
      <c r="L75889" s="36"/>
      <c r="M75889" s="36"/>
      <c r="N75889" s="36"/>
    </row>
    <row r="75890" spans="12:14" x14ac:dyDescent="0.25">
      <c r="L75890" s="36"/>
      <c r="M75890" s="36"/>
      <c r="N75890" s="36"/>
    </row>
    <row r="75891" spans="12:14" x14ac:dyDescent="0.25">
      <c r="L75891" s="36"/>
      <c r="M75891" s="36"/>
      <c r="N75891" s="36"/>
    </row>
    <row r="75892" spans="12:14" x14ac:dyDescent="0.25">
      <c r="L75892" s="36"/>
      <c r="M75892" s="36"/>
      <c r="N75892" s="36"/>
    </row>
    <row r="75893" spans="12:14" x14ac:dyDescent="0.25">
      <c r="L75893" s="36"/>
      <c r="M75893" s="36"/>
      <c r="N75893" s="36"/>
    </row>
    <row r="75894" spans="12:14" x14ac:dyDescent="0.25">
      <c r="L75894" s="36"/>
      <c r="M75894" s="36"/>
      <c r="N75894" s="36"/>
    </row>
    <row r="75895" spans="12:14" x14ac:dyDescent="0.25">
      <c r="L75895" s="36"/>
      <c r="M75895" s="36"/>
      <c r="N75895" s="36"/>
    </row>
    <row r="75896" spans="12:14" x14ac:dyDescent="0.25">
      <c r="L75896" s="36"/>
      <c r="M75896" s="36"/>
      <c r="N75896" s="36"/>
    </row>
    <row r="75897" spans="12:14" x14ac:dyDescent="0.25">
      <c r="L75897" s="36"/>
      <c r="M75897" s="36"/>
      <c r="N75897" s="36"/>
    </row>
    <row r="75898" spans="12:14" x14ac:dyDescent="0.25">
      <c r="L75898" s="36"/>
      <c r="M75898" s="36"/>
      <c r="N75898" s="36"/>
    </row>
    <row r="75899" spans="12:14" x14ac:dyDescent="0.25">
      <c r="L75899" s="36"/>
      <c r="M75899" s="36"/>
      <c r="N75899" s="36"/>
    </row>
    <row r="75900" spans="12:14" x14ac:dyDescent="0.25">
      <c r="L75900" s="36"/>
      <c r="M75900" s="36"/>
      <c r="N75900" s="36"/>
    </row>
    <row r="75901" spans="12:14" x14ac:dyDescent="0.25">
      <c r="L75901" s="36"/>
      <c r="M75901" s="36"/>
      <c r="N75901" s="36"/>
    </row>
    <row r="75902" spans="12:14" x14ac:dyDescent="0.25">
      <c r="L75902" s="36"/>
      <c r="M75902" s="36"/>
      <c r="N75902" s="36"/>
    </row>
    <row r="75903" spans="12:14" x14ac:dyDescent="0.25">
      <c r="L75903" s="36"/>
      <c r="M75903" s="36"/>
      <c r="N75903" s="36"/>
    </row>
    <row r="75904" spans="12:14" x14ac:dyDescent="0.25">
      <c r="L75904" s="36"/>
      <c r="M75904" s="36"/>
      <c r="N75904" s="36"/>
    </row>
    <row r="75905" spans="12:14" x14ac:dyDescent="0.25">
      <c r="L75905" s="36"/>
      <c r="M75905" s="36"/>
      <c r="N75905" s="36"/>
    </row>
    <row r="75906" spans="12:14" x14ac:dyDescent="0.25">
      <c r="L75906" s="36"/>
      <c r="M75906" s="36"/>
      <c r="N75906" s="36"/>
    </row>
    <row r="75907" spans="12:14" x14ac:dyDescent="0.25">
      <c r="L75907" s="36"/>
      <c r="M75907" s="36"/>
      <c r="N75907" s="36"/>
    </row>
    <row r="75908" spans="12:14" x14ac:dyDescent="0.25">
      <c r="L75908" s="36"/>
      <c r="M75908" s="36"/>
      <c r="N75908" s="36"/>
    </row>
    <row r="75909" spans="12:14" x14ac:dyDescent="0.25">
      <c r="L75909" s="36"/>
      <c r="M75909" s="36"/>
      <c r="N75909" s="36"/>
    </row>
    <row r="75910" spans="12:14" x14ac:dyDescent="0.25">
      <c r="L75910" s="36"/>
      <c r="M75910" s="36"/>
      <c r="N75910" s="36"/>
    </row>
    <row r="75911" spans="12:14" x14ac:dyDescent="0.25">
      <c r="L75911" s="36"/>
      <c r="M75911" s="36"/>
      <c r="N75911" s="36"/>
    </row>
    <row r="75912" spans="12:14" x14ac:dyDescent="0.25">
      <c r="L75912" s="36"/>
      <c r="M75912" s="36"/>
      <c r="N75912" s="36"/>
    </row>
    <row r="75913" spans="12:14" x14ac:dyDescent="0.25">
      <c r="L75913" s="36"/>
      <c r="M75913" s="36"/>
      <c r="N75913" s="36"/>
    </row>
    <row r="75914" spans="12:14" x14ac:dyDescent="0.25">
      <c r="L75914" s="36"/>
      <c r="M75914" s="36"/>
      <c r="N75914" s="36"/>
    </row>
    <row r="75915" spans="12:14" x14ac:dyDescent="0.25">
      <c r="L75915" s="36"/>
      <c r="M75915" s="36"/>
      <c r="N75915" s="36"/>
    </row>
    <row r="75916" spans="12:14" x14ac:dyDescent="0.25">
      <c r="L75916" s="36"/>
      <c r="M75916" s="36"/>
      <c r="N75916" s="36"/>
    </row>
    <row r="75917" spans="12:14" x14ac:dyDescent="0.25">
      <c r="L75917" s="36"/>
      <c r="M75917" s="36"/>
      <c r="N75917" s="36"/>
    </row>
    <row r="75918" spans="12:14" x14ac:dyDescent="0.25">
      <c r="L75918" s="36"/>
      <c r="M75918" s="36"/>
      <c r="N75918" s="36"/>
    </row>
    <row r="75919" spans="12:14" x14ac:dyDescent="0.25">
      <c r="L75919" s="36"/>
      <c r="M75919" s="36"/>
      <c r="N75919" s="36"/>
    </row>
    <row r="75920" spans="12:14" x14ac:dyDescent="0.25">
      <c r="L75920" s="36"/>
      <c r="M75920" s="36"/>
      <c r="N75920" s="36"/>
    </row>
    <row r="75921" spans="12:14" x14ac:dyDescent="0.25">
      <c r="L75921" s="36"/>
      <c r="M75921" s="36"/>
      <c r="N75921" s="36"/>
    </row>
    <row r="75922" spans="12:14" x14ac:dyDescent="0.25">
      <c r="L75922" s="36"/>
      <c r="M75922" s="36"/>
      <c r="N75922" s="36"/>
    </row>
    <row r="75923" spans="12:14" x14ac:dyDescent="0.25">
      <c r="L75923" s="36"/>
      <c r="M75923" s="36"/>
      <c r="N75923" s="36"/>
    </row>
    <row r="75924" spans="12:14" x14ac:dyDescent="0.25">
      <c r="L75924" s="36"/>
      <c r="M75924" s="36"/>
      <c r="N75924" s="36"/>
    </row>
    <row r="75925" spans="12:14" x14ac:dyDescent="0.25">
      <c r="L75925" s="36"/>
      <c r="M75925" s="36"/>
      <c r="N75925" s="36"/>
    </row>
    <row r="75926" spans="12:14" x14ac:dyDescent="0.25">
      <c r="L75926" s="36"/>
      <c r="M75926" s="36"/>
      <c r="N75926" s="36"/>
    </row>
    <row r="75927" spans="12:14" x14ac:dyDescent="0.25">
      <c r="L75927" s="36"/>
      <c r="M75927" s="36"/>
      <c r="N75927" s="36"/>
    </row>
    <row r="75928" spans="12:14" x14ac:dyDescent="0.25">
      <c r="L75928" s="36"/>
      <c r="M75928" s="36"/>
      <c r="N75928" s="36"/>
    </row>
    <row r="75929" spans="12:14" x14ac:dyDescent="0.25">
      <c r="L75929" s="36"/>
      <c r="M75929" s="36"/>
      <c r="N75929" s="36"/>
    </row>
    <row r="75930" spans="12:14" x14ac:dyDescent="0.25">
      <c r="L75930" s="36"/>
      <c r="M75930" s="36"/>
      <c r="N75930" s="36"/>
    </row>
    <row r="75931" spans="12:14" x14ac:dyDescent="0.25">
      <c r="L75931" s="36"/>
      <c r="M75931" s="36"/>
      <c r="N75931" s="36"/>
    </row>
    <row r="75932" spans="12:14" x14ac:dyDescent="0.25">
      <c r="L75932" s="36"/>
      <c r="M75932" s="36"/>
      <c r="N75932" s="36"/>
    </row>
    <row r="75933" spans="12:14" x14ac:dyDescent="0.25">
      <c r="L75933" s="36"/>
      <c r="M75933" s="36"/>
      <c r="N75933" s="36"/>
    </row>
    <row r="75934" spans="12:14" x14ac:dyDescent="0.25">
      <c r="L75934" s="36"/>
      <c r="M75934" s="36"/>
      <c r="N75934" s="36"/>
    </row>
    <row r="75935" spans="12:14" x14ac:dyDescent="0.25">
      <c r="L75935" s="36"/>
      <c r="M75935" s="36"/>
      <c r="N75935" s="36"/>
    </row>
    <row r="75936" spans="12:14" x14ac:dyDescent="0.25">
      <c r="L75936" s="36"/>
      <c r="M75936" s="36"/>
      <c r="N75936" s="36"/>
    </row>
    <row r="75937" spans="12:14" x14ac:dyDescent="0.25">
      <c r="L75937" s="36"/>
      <c r="M75937" s="36"/>
      <c r="N75937" s="36"/>
    </row>
    <row r="75938" spans="12:14" x14ac:dyDescent="0.25">
      <c r="L75938" s="36"/>
      <c r="M75938" s="36"/>
      <c r="N75938" s="36"/>
    </row>
    <row r="75939" spans="12:14" x14ac:dyDescent="0.25">
      <c r="L75939" s="36"/>
      <c r="M75939" s="36"/>
      <c r="N75939" s="36"/>
    </row>
    <row r="75940" spans="12:14" x14ac:dyDescent="0.25">
      <c r="L75940" s="36"/>
      <c r="M75940" s="36"/>
      <c r="N75940" s="36"/>
    </row>
    <row r="75941" spans="12:14" x14ac:dyDescent="0.25">
      <c r="L75941" s="36"/>
      <c r="M75941" s="36"/>
      <c r="N75941" s="36"/>
    </row>
    <row r="75942" spans="12:14" x14ac:dyDescent="0.25">
      <c r="L75942" s="36"/>
      <c r="M75942" s="36"/>
      <c r="N75942" s="36"/>
    </row>
    <row r="75943" spans="12:14" x14ac:dyDescent="0.25">
      <c r="L75943" s="36"/>
      <c r="M75943" s="36"/>
      <c r="N75943" s="36"/>
    </row>
    <row r="75944" spans="12:14" x14ac:dyDescent="0.25">
      <c r="L75944" s="36"/>
      <c r="M75944" s="36"/>
      <c r="N75944" s="36"/>
    </row>
    <row r="75945" spans="12:14" x14ac:dyDescent="0.25">
      <c r="L75945" s="36"/>
      <c r="M75945" s="36"/>
      <c r="N75945" s="36"/>
    </row>
    <row r="75946" spans="12:14" x14ac:dyDescent="0.25">
      <c r="L75946" s="36"/>
      <c r="M75946" s="36"/>
      <c r="N75946" s="36"/>
    </row>
    <row r="75947" spans="12:14" x14ac:dyDescent="0.25">
      <c r="L75947" s="36"/>
      <c r="M75947" s="36"/>
      <c r="N75947" s="36"/>
    </row>
    <row r="75948" spans="12:14" x14ac:dyDescent="0.25">
      <c r="L75948" s="36"/>
      <c r="M75948" s="36"/>
      <c r="N75948" s="36"/>
    </row>
    <row r="75949" spans="12:14" x14ac:dyDescent="0.25">
      <c r="L75949" s="36"/>
      <c r="M75949" s="36"/>
      <c r="N75949" s="36"/>
    </row>
    <row r="75950" spans="12:14" x14ac:dyDescent="0.25">
      <c r="L75950" s="36"/>
      <c r="M75950" s="36"/>
      <c r="N75950" s="36"/>
    </row>
    <row r="75951" spans="12:14" x14ac:dyDescent="0.25">
      <c r="L75951" s="36"/>
      <c r="M75951" s="36"/>
      <c r="N75951" s="36"/>
    </row>
    <row r="75952" spans="12:14" x14ac:dyDescent="0.25">
      <c r="L75952" s="36"/>
      <c r="M75952" s="36"/>
      <c r="N75952" s="36"/>
    </row>
    <row r="75953" spans="12:14" x14ac:dyDescent="0.25">
      <c r="L75953" s="36"/>
      <c r="M75953" s="36"/>
      <c r="N75953" s="36"/>
    </row>
    <row r="75954" spans="12:14" x14ac:dyDescent="0.25">
      <c r="L75954" s="36"/>
      <c r="M75954" s="36"/>
      <c r="N75954" s="36"/>
    </row>
    <row r="75955" spans="12:14" x14ac:dyDescent="0.25">
      <c r="L75955" s="36"/>
      <c r="M75955" s="36"/>
      <c r="N75955" s="36"/>
    </row>
    <row r="75956" spans="12:14" x14ac:dyDescent="0.25">
      <c r="L75956" s="36"/>
      <c r="M75956" s="36"/>
      <c r="N75956" s="36"/>
    </row>
    <row r="75957" spans="12:14" x14ac:dyDescent="0.25">
      <c r="L75957" s="36"/>
      <c r="M75957" s="36"/>
      <c r="N75957" s="36"/>
    </row>
    <row r="75958" spans="12:14" x14ac:dyDescent="0.25">
      <c r="L75958" s="36"/>
      <c r="M75958" s="36"/>
      <c r="N75958" s="36"/>
    </row>
    <row r="75959" spans="12:14" x14ac:dyDescent="0.25">
      <c r="L75959" s="36"/>
      <c r="M75959" s="36"/>
      <c r="N75959" s="36"/>
    </row>
    <row r="75960" spans="12:14" x14ac:dyDescent="0.25">
      <c r="L75960" s="36"/>
      <c r="M75960" s="36"/>
      <c r="N75960" s="36"/>
    </row>
    <row r="75961" spans="12:14" x14ac:dyDescent="0.25">
      <c r="L75961" s="36"/>
      <c r="M75961" s="36"/>
      <c r="N75961" s="36"/>
    </row>
    <row r="75962" spans="12:14" x14ac:dyDescent="0.25">
      <c r="L75962" s="36"/>
      <c r="M75962" s="36"/>
      <c r="N75962" s="36"/>
    </row>
    <row r="75963" spans="12:14" x14ac:dyDescent="0.25">
      <c r="L75963" s="36"/>
      <c r="M75963" s="36"/>
      <c r="N75963" s="36"/>
    </row>
    <row r="75964" spans="12:14" x14ac:dyDescent="0.25">
      <c r="L75964" s="36"/>
      <c r="M75964" s="36"/>
      <c r="N75964" s="36"/>
    </row>
    <row r="75965" spans="12:14" x14ac:dyDescent="0.25">
      <c r="L75965" s="36"/>
      <c r="M75965" s="36"/>
      <c r="N75965" s="36"/>
    </row>
    <row r="75966" spans="12:14" x14ac:dyDescent="0.25">
      <c r="L75966" s="36"/>
      <c r="M75966" s="36"/>
      <c r="N75966" s="36"/>
    </row>
    <row r="75967" spans="12:14" x14ac:dyDescent="0.25">
      <c r="L75967" s="36"/>
      <c r="M75967" s="36"/>
      <c r="N75967" s="36"/>
    </row>
    <row r="75968" spans="12:14" x14ac:dyDescent="0.25">
      <c r="L75968" s="36"/>
      <c r="M75968" s="36"/>
      <c r="N75968" s="36"/>
    </row>
    <row r="75969" spans="12:14" x14ac:dyDescent="0.25">
      <c r="L75969" s="36"/>
      <c r="M75969" s="36"/>
      <c r="N75969" s="36"/>
    </row>
    <row r="75970" spans="12:14" x14ac:dyDescent="0.25">
      <c r="L75970" s="36"/>
      <c r="M75970" s="36"/>
      <c r="N75970" s="36"/>
    </row>
    <row r="75971" spans="12:14" x14ac:dyDescent="0.25">
      <c r="L75971" s="36"/>
      <c r="M75971" s="36"/>
      <c r="N75971" s="36"/>
    </row>
    <row r="75972" spans="12:14" x14ac:dyDescent="0.25">
      <c r="L75972" s="36"/>
      <c r="M75972" s="36"/>
      <c r="N75972" s="36"/>
    </row>
    <row r="75973" spans="12:14" x14ac:dyDescent="0.25">
      <c r="L75973" s="36"/>
      <c r="M75973" s="36"/>
      <c r="N75973" s="36"/>
    </row>
    <row r="75974" spans="12:14" x14ac:dyDescent="0.25">
      <c r="L75974" s="36"/>
      <c r="M75974" s="36"/>
      <c r="N75974" s="36"/>
    </row>
    <row r="75975" spans="12:14" x14ac:dyDescent="0.25">
      <c r="L75975" s="36"/>
      <c r="M75975" s="36"/>
      <c r="N75975" s="36"/>
    </row>
    <row r="75976" spans="12:14" x14ac:dyDescent="0.25">
      <c r="L75976" s="36"/>
      <c r="M75976" s="36"/>
      <c r="N75976" s="36"/>
    </row>
    <row r="75977" spans="12:14" x14ac:dyDescent="0.25">
      <c r="L75977" s="36"/>
      <c r="M75977" s="36"/>
      <c r="N75977" s="36"/>
    </row>
    <row r="75978" spans="12:14" x14ac:dyDescent="0.25">
      <c r="L75978" s="36"/>
      <c r="M75978" s="36"/>
      <c r="N75978" s="36"/>
    </row>
    <row r="75979" spans="12:14" x14ac:dyDescent="0.25">
      <c r="L75979" s="36"/>
      <c r="M75979" s="36"/>
      <c r="N75979" s="36"/>
    </row>
    <row r="75980" spans="12:14" x14ac:dyDescent="0.25">
      <c r="L75980" s="36"/>
      <c r="M75980" s="36"/>
      <c r="N75980" s="36"/>
    </row>
    <row r="75981" spans="12:14" x14ac:dyDescent="0.25">
      <c r="L75981" s="36"/>
      <c r="M75981" s="36"/>
      <c r="N75981" s="36"/>
    </row>
    <row r="75982" spans="12:14" x14ac:dyDescent="0.25">
      <c r="L75982" s="36"/>
      <c r="M75982" s="36"/>
      <c r="N75982" s="36"/>
    </row>
    <row r="75983" spans="12:14" x14ac:dyDescent="0.25">
      <c r="L75983" s="36"/>
      <c r="M75983" s="36"/>
      <c r="N75983" s="36"/>
    </row>
    <row r="75984" spans="12:14" x14ac:dyDescent="0.25">
      <c r="L75984" s="36"/>
      <c r="M75984" s="36"/>
      <c r="N75984" s="36"/>
    </row>
    <row r="75985" spans="12:14" x14ac:dyDescent="0.25">
      <c r="L75985" s="36"/>
      <c r="M75985" s="36"/>
      <c r="N75985" s="36"/>
    </row>
    <row r="75986" spans="12:14" x14ac:dyDescent="0.25">
      <c r="L75986" s="36"/>
      <c r="M75986" s="36"/>
      <c r="N75986" s="36"/>
    </row>
    <row r="75987" spans="12:14" x14ac:dyDescent="0.25">
      <c r="L75987" s="36"/>
      <c r="M75987" s="36"/>
      <c r="N75987" s="36"/>
    </row>
    <row r="75988" spans="12:14" x14ac:dyDescent="0.25">
      <c r="L75988" s="36"/>
      <c r="M75988" s="36"/>
      <c r="N75988" s="36"/>
    </row>
    <row r="75989" spans="12:14" x14ac:dyDescent="0.25">
      <c r="L75989" s="36"/>
      <c r="M75989" s="36"/>
      <c r="N75989" s="36"/>
    </row>
    <row r="75990" spans="12:14" x14ac:dyDescent="0.25">
      <c r="L75990" s="36"/>
      <c r="M75990" s="36"/>
      <c r="N75990" s="36"/>
    </row>
    <row r="75991" spans="12:14" x14ac:dyDescent="0.25">
      <c r="L75991" s="36"/>
      <c r="M75991" s="36"/>
      <c r="N75991" s="36"/>
    </row>
    <row r="75992" spans="12:14" x14ac:dyDescent="0.25">
      <c r="L75992" s="36"/>
      <c r="M75992" s="36"/>
      <c r="N75992" s="36"/>
    </row>
    <row r="75993" spans="12:14" x14ac:dyDescent="0.25">
      <c r="L75993" s="36"/>
      <c r="M75993" s="36"/>
      <c r="N75993" s="36"/>
    </row>
    <row r="75994" spans="12:14" x14ac:dyDescent="0.25">
      <c r="L75994" s="36"/>
      <c r="M75994" s="36"/>
      <c r="N75994" s="36"/>
    </row>
    <row r="75995" spans="12:14" x14ac:dyDescent="0.25">
      <c r="L75995" s="36"/>
      <c r="M75995" s="36"/>
      <c r="N75995" s="36"/>
    </row>
    <row r="75996" spans="12:14" x14ac:dyDescent="0.25">
      <c r="L75996" s="36"/>
      <c r="M75996" s="36"/>
      <c r="N75996" s="36"/>
    </row>
    <row r="75997" spans="12:14" x14ac:dyDescent="0.25">
      <c r="L75997" s="36"/>
      <c r="M75997" s="36"/>
      <c r="N75997" s="36"/>
    </row>
    <row r="75998" spans="12:14" x14ac:dyDescent="0.25">
      <c r="L75998" s="36"/>
      <c r="M75998" s="36"/>
      <c r="N75998" s="36"/>
    </row>
    <row r="75999" spans="12:14" x14ac:dyDescent="0.25">
      <c r="L75999" s="36"/>
      <c r="M75999" s="36"/>
      <c r="N75999" s="36"/>
    </row>
    <row r="76000" spans="12:14" x14ac:dyDescent="0.25">
      <c r="L76000" s="36"/>
      <c r="M76000" s="36"/>
      <c r="N76000" s="36"/>
    </row>
    <row r="76001" spans="12:14" x14ac:dyDescent="0.25">
      <c r="L76001" s="36"/>
      <c r="M76001" s="36"/>
      <c r="N76001" s="36"/>
    </row>
    <row r="76002" spans="12:14" x14ac:dyDescent="0.25">
      <c r="L76002" s="36"/>
      <c r="M76002" s="36"/>
      <c r="N76002" s="36"/>
    </row>
    <row r="76003" spans="12:14" x14ac:dyDescent="0.25">
      <c r="L76003" s="36"/>
      <c r="M76003" s="36"/>
      <c r="N76003" s="36"/>
    </row>
    <row r="76004" spans="12:14" x14ac:dyDescent="0.25">
      <c r="L76004" s="36"/>
      <c r="M76004" s="36"/>
      <c r="N76004" s="36"/>
    </row>
    <row r="76005" spans="12:14" x14ac:dyDescent="0.25">
      <c r="L76005" s="36"/>
      <c r="M76005" s="36"/>
      <c r="N76005" s="36"/>
    </row>
    <row r="76006" spans="12:14" x14ac:dyDescent="0.25">
      <c r="L76006" s="36"/>
      <c r="M76006" s="36"/>
      <c r="N76006" s="36"/>
    </row>
    <row r="76007" spans="12:14" x14ac:dyDescent="0.25">
      <c r="L76007" s="36"/>
      <c r="M76007" s="36"/>
      <c r="N76007" s="36"/>
    </row>
    <row r="76008" spans="12:14" x14ac:dyDescent="0.25">
      <c r="L76008" s="36"/>
      <c r="M76008" s="36"/>
      <c r="N76008" s="36"/>
    </row>
    <row r="76009" spans="12:14" x14ac:dyDescent="0.25">
      <c r="L76009" s="36"/>
      <c r="M76009" s="36"/>
      <c r="N76009" s="36"/>
    </row>
    <row r="76010" spans="12:14" x14ac:dyDescent="0.25">
      <c r="L76010" s="36"/>
      <c r="M76010" s="36"/>
      <c r="N76010" s="36"/>
    </row>
    <row r="76011" spans="12:14" x14ac:dyDescent="0.25">
      <c r="L76011" s="36"/>
      <c r="M76011" s="36"/>
      <c r="N76011" s="36"/>
    </row>
    <row r="76012" spans="12:14" x14ac:dyDescent="0.25">
      <c r="L76012" s="36"/>
      <c r="M76012" s="36"/>
      <c r="N76012" s="36"/>
    </row>
    <row r="76013" spans="12:14" x14ac:dyDescent="0.25">
      <c r="L76013" s="36"/>
      <c r="M76013" s="36"/>
      <c r="N76013" s="36"/>
    </row>
    <row r="76014" spans="12:14" x14ac:dyDescent="0.25">
      <c r="L76014" s="36"/>
      <c r="M76014" s="36"/>
      <c r="N76014" s="36"/>
    </row>
    <row r="76015" spans="12:14" x14ac:dyDescent="0.25">
      <c r="L76015" s="36"/>
      <c r="M76015" s="36"/>
      <c r="N76015" s="36"/>
    </row>
    <row r="76016" spans="12:14" x14ac:dyDescent="0.25">
      <c r="L76016" s="36"/>
      <c r="M76016" s="36"/>
      <c r="N76016" s="36"/>
    </row>
    <row r="76017" spans="12:14" x14ac:dyDescent="0.25">
      <c r="L76017" s="36"/>
      <c r="M76017" s="36"/>
      <c r="N76017" s="36"/>
    </row>
    <row r="76018" spans="12:14" x14ac:dyDescent="0.25">
      <c r="L76018" s="36"/>
      <c r="M76018" s="36"/>
      <c r="N76018" s="36"/>
    </row>
    <row r="76019" spans="12:14" x14ac:dyDescent="0.25">
      <c r="L76019" s="36"/>
      <c r="M76019" s="36"/>
      <c r="N76019" s="36"/>
    </row>
    <row r="76020" spans="12:14" x14ac:dyDescent="0.25">
      <c r="L76020" s="36"/>
      <c r="M76020" s="36"/>
      <c r="N76020" s="36"/>
    </row>
    <row r="76021" spans="12:14" x14ac:dyDescent="0.25">
      <c r="L76021" s="36"/>
      <c r="M76021" s="36"/>
      <c r="N76021" s="36"/>
    </row>
    <row r="76022" spans="12:14" x14ac:dyDescent="0.25">
      <c r="L76022" s="36"/>
      <c r="M76022" s="36"/>
      <c r="N76022" s="36"/>
    </row>
    <row r="76023" spans="12:14" x14ac:dyDescent="0.25">
      <c r="L76023" s="36"/>
      <c r="M76023" s="36"/>
      <c r="N76023" s="36"/>
    </row>
    <row r="76024" spans="12:14" x14ac:dyDescent="0.25">
      <c r="L76024" s="36"/>
      <c r="M76024" s="36"/>
      <c r="N76024" s="36"/>
    </row>
    <row r="76025" spans="12:14" x14ac:dyDescent="0.25">
      <c r="L76025" s="36"/>
      <c r="M76025" s="36"/>
      <c r="N76025" s="36"/>
    </row>
    <row r="76026" spans="12:14" x14ac:dyDescent="0.25">
      <c r="L76026" s="36"/>
      <c r="M76026" s="36"/>
      <c r="N76026" s="36"/>
    </row>
    <row r="76027" spans="12:14" x14ac:dyDescent="0.25">
      <c r="L76027" s="36"/>
      <c r="M76027" s="36"/>
      <c r="N76027" s="36"/>
    </row>
    <row r="76028" spans="12:14" x14ac:dyDescent="0.25">
      <c r="L76028" s="36"/>
      <c r="M76028" s="36"/>
      <c r="N76028" s="36"/>
    </row>
    <row r="76029" spans="12:14" x14ac:dyDescent="0.25">
      <c r="L76029" s="36"/>
      <c r="M76029" s="36"/>
      <c r="N76029" s="36"/>
    </row>
    <row r="76030" spans="12:14" x14ac:dyDescent="0.25">
      <c r="L76030" s="36"/>
      <c r="M76030" s="36"/>
      <c r="N76030" s="36"/>
    </row>
    <row r="76031" spans="12:14" x14ac:dyDescent="0.25">
      <c r="L76031" s="36"/>
      <c r="M76031" s="36"/>
      <c r="N76031" s="36"/>
    </row>
    <row r="76032" spans="12:14" x14ac:dyDescent="0.25">
      <c r="L76032" s="36"/>
      <c r="M76032" s="36"/>
      <c r="N76032" s="36"/>
    </row>
    <row r="76033" spans="12:14" x14ac:dyDescent="0.25">
      <c r="L76033" s="36"/>
      <c r="M76033" s="36"/>
      <c r="N76033" s="36"/>
    </row>
    <row r="76034" spans="12:14" x14ac:dyDescent="0.25">
      <c r="L76034" s="36"/>
      <c r="M76034" s="36"/>
      <c r="N76034" s="36"/>
    </row>
    <row r="76035" spans="12:14" x14ac:dyDescent="0.25">
      <c r="L76035" s="36"/>
      <c r="M76035" s="36"/>
      <c r="N76035" s="36"/>
    </row>
    <row r="76036" spans="12:14" x14ac:dyDescent="0.25">
      <c r="L76036" s="36"/>
      <c r="M76036" s="36"/>
      <c r="N76036" s="36"/>
    </row>
    <row r="76037" spans="12:14" x14ac:dyDescent="0.25">
      <c r="L76037" s="36"/>
      <c r="M76037" s="36"/>
      <c r="N76037" s="36"/>
    </row>
    <row r="76038" spans="12:14" x14ac:dyDescent="0.25">
      <c r="L76038" s="36"/>
      <c r="M76038" s="36"/>
      <c r="N76038" s="36"/>
    </row>
    <row r="76039" spans="12:14" x14ac:dyDescent="0.25">
      <c r="L76039" s="36"/>
      <c r="M76039" s="36"/>
      <c r="N76039" s="36"/>
    </row>
    <row r="76040" spans="12:14" x14ac:dyDescent="0.25">
      <c r="L76040" s="36"/>
      <c r="M76040" s="36"/>
      <c r="N76040" s="36"/>
    </row>
    <row r="76041" spans="12:14" x14ac:dyDescent="0.25">
      <c r="L76041" s="36"/>
      <c r="M76041" s="36"/>
      <c r="N76041" s="36"/>
    </row>
    <row r="76042" spans="12:14" x14ac:dyDescent="0.25">
      <c r="L76042" s="36"/>
      <c r="M76042" s="36"/>
      <c r="N76042" s="36"/>
    </row>
    <row r="76043" spans="12:14" x14ac:dyDescent="0.25">
      <c r="L76043" s="36"/>
      <c r="M76043" s="36"/>
      <c r="N76043" s="36"/>
    </row>
    <row r="76044" spans="12:14" x14ac:dyDescent="0.25">
      <c r="L76044" s="36"/>
      <c r="M76044" s="36"/>
      <c r="N76044" s="36"/>
    </row>
    <row r="76045" spans="12:14" x14ac:dyDescent="0.25">
      <c r="L76045" s="36"/>
      <c r="M76045" s="36"/>
      <c r="N76045" s="36"/>
    </row>
    <row r="76046" spans="12:14" x14ac:dyDescent="0.25">
      <c r="L76046" s="36"/>
      <c r="M76046" s="36"/>
      <c r="N76046" s="36"/>
    </row>
    <row r="76047" spans="12:14" x14ac:dyDescent="0.25">
      <c r="L76047" s="36"/>
      <c r="M76047" s="36"/>
      <c r="N76047" s="36"/>
    </row>
    <row r="76048" spans="12:14" x14ac:dyDescent="0.25">
      <c r="L76048" s="36"/>
      <c r="M76048" s="36"/>
      <c r="N76048" s="36"/>
    </row>
    <row r="76049" spans="12:14" x14ac:dyDescent="0.25">
      <c r="L76049" s="36"/>
      <c r="M76049" s="36"/>
      <c r="N76049" s="36"/>
    </row>
    <row r="76050" spans="12:14" x14ac:dyDescent="0.25">
      <c r="L76050" s="36"/>
      <c r="M76050" s="36"/>
      <c r="N76050" s="36"/>
    </row>
    <row r="76051" spans="12:14" x14ac:dyDescent="0.25">
      <c r="L76051" s="36"/>
      <c r="M76051" s="36"/>
      <c r="N76051" s="36"/>
    </row>
    <row r="76052" spans="12:14" x14ac:dyDescent="0.25">
      <c r="L76052" s="36"/>
      <c r="M76052" s="36"/>
      <c r="N76052" s="36"/>
    </row>
    <row r="76053" spans="12:14" x14ac:dyDescent="0.25">
      <c r="L76053" s="36"/>
      <c r="M76053" s="36"/>
      <c r="N76053" s="36"/>
    </row>
    <row r="76054" spans="12:14" x14ac:dyDescent="0.25">
      <c r="L76054" s="36"/>
      <c r="M76054" s="36"/>
      <c r="N76054" s="36"/>
    </row>
    <row r="76055" spans="12:14" x14ac:dyDescent="0.25">
      <c r="L76055" s="36"/>
      <c r="M76055" s="36"/>
      <c r="N76055" s="36"/>
    </row>
    <row r="76056" spans="12:14" x14ac:dyDescent="0.25">
      <c r="L76056" s="36"/>
      <c r="M76056" s="36"/>
      <c r="N76056" s="36"/>
    </row>
    <row r="76057" spans="12:14" x14ac:dyDescent="0.25">
      <c r="L76057" s="36"/>
      <c r="M76057" s="36"/>
      <c r="N76057" s="36"/>
    </row>
    <row r="76058" spans="12:14" x14ac:dyDescent="0.25">
      <c r="L76058" s="36"/>
      <c r="M76058" s="36"/>
      <c r="N76058" s="36"/>
    </row>
    <row r="76059" spans="12:14" x14ac:dyDescent="0.25">
      <c r="L76059" s="36"/>
      <c r="M76059" s="36"/>
      <c r="N76059" s="36"/>
    </row>
    <row r="76060" spans="12:14" x14ac:dyDescent="0.25">
      <c r="L76060" s="36"/>
      <c r="M76060" s="36"/>
      <c r="N76060" s="36"/>
    </row>
    <row r="76061" spans="12:14" x14ac:dyDescent="0.25">
      <c r="L76061" s="36"/>
      <c r="M76061" s="36"/>
      <c r="N76061" s="36"/>
    </row>
    <row r="76062" spans="12:14" x14ac:dyDescent="0.25">
      <c r="L76062" s="36"/>
      <c r="M76062" s="36"/>
      <c r="N76062" s="36"/>
    </row>
    <row r="76063" spans="12:14" x14ac:dyDescent="0.25">
      <c r="L76063" s="36"/>
      <c r="M76063" s="36"/>
      <c r="N76063" s="36"/>
    </row>
    <row r="76064" spans="12:14" x14ac:dyDescent="0.25">
      <c r="L76064" s="36"/>
      <c r="M76064" s="36"/>
      <c r="N76064" s="36"/>
    </row>
    <row r="76065" spans="12:14" x14ac:dyDescent="0.25">
      <c r="L76065" s="36"/>
      <c r="M76065" s="36"/>
      <c r="N76065" s="36"/>
    </row>
    <row r="76066" spans="12:14" x14ac:dyDescent="0.25">
      <c r="L76066" s="36"/>
      <c r="M76066" s="36"/>
      <c r="N76066" s="36"/>
    </row>
    <row r="76067" spans="12:14" x14ac:dyDescent="0.25">
      <c r="L76067" s="36"/>
      <c r="M76067" s="36"/>
      <c r="N76067" s="36"/>
    </row>
    <row r="76068" spans="12:14" x14ac:dyDescent="0.25">
      <c r="L76068" s="36"/>
      <c r="M76068" s="36"/>
      <c r="N76068" s="36"/>
    </row>
    <row r="76069" spans="12:14" x14ac:dyDescent="0.25">
      <c r="L76069" s="36"/>
      <c r="M76069" s="36"/>
      <c r="N76069" s="36"/>
    </row>
    <row r="76070" spans="12:14" x14ac:dyDescent="0.25">
      <c r="L76070" s="36"/>
      <c r="M76070" s="36"/>
      <c r="N76070" s="36"/>
    </row>
    <row r="76071" spans="12:14" x14ac:dyDescent="0.25">
      <c r="L76071" s="36"/>
      <c r="M76071" s="36"/>
      <c r="N76071" s="36"/>
    </row>
    <row r="76072" spans="12:14" x14ac:dyDescent="0.25">
      <c r="L76072" s="36"/>
      <c r="M76072" s="36"/>
      <c r="N76072" s="36"/>
    </row>
    <row r="76073" spans="12:14" x14ac:dyDescent="0.25">
      <c r="L76073" s="36"/>
      <c r="M76073" s="36"/>
      <c r="N76073" s="36"/>
    </row>
    <row r="76074" spans="12:14" x14ac:dyDescent="0.25">
      <c r="L76074" s="36"/>
      <c r="M76074" s="36"/>
      <c r="N76074" s="36"/>
    </row>
    <row r="76075" spans="12:14" x14ac:dyDescent="0.25">
      <c r="L76075" s="36"/>
      <c r="M76075" s="36"/>
      <c r="N76075" s="36"/>
    </row>
    <row r="76076" spans="12:14" x14ac:dyDescent="0.25">
      <c r="L76076" s="36"/>
      <c r="M76076" s="36"/>
      <c r="N76076" s="36"/>
    </row>
    <row r="76077" spans="12:14" x14ac:dyDescent="0.25">
      <c r="L76077" s="36"/>
      <c r="M76077" s="36"/>
      <c r="N76077" s="36"/>
    </row>
    <row r="76078" spans="12:14" x14ac:dyDescent="0.25">
      <c r="L76078" s="36"/>
      <c r="M76078" s="36"/>
      <c r="N76078" s="36"/>
    </row>
    <row r="76079" spans="12:14" x14ac:dyDescent="0.25">
      <c r="L76079" s="36"/>
      <c r="M76079" s="36"/>
      <c r="N76079" s="36"/>
    </row>
    <row r="76080" spans="12:14" x14ac:dyDescent="0.25">
      <c r="L76080" s="36"/>
      <c r="M76080" s="36"/>
      <c r="N76080" s="36"/>
    </row>
    <row r="76081" spans="12:14" x14ac:dyDescent="0.25">
      <c r="L76081" s="36"/>
      <c r="M76081" s="36"/>
      <c r="N76081" s="36"/>
    </row>
    <row r="76082" spans="12:14" x14ac:dyDescent="0.25">
      <c r="L76082" s="36"/>
      <c r="M76082" s="36"/>
      <c r="N76082" s="36"/>
    </row>
    <row r="76083" spans="12:14" x14ac:dyDescent="0.25">
      <c r="L76083" s="36"/>
      <c r="M76083" s="36"/>
      <c r="N76083" s="36"/>
    </row>
    <row r="76084" spans="12:14" x14ac:dyDescent="0.25">
      <c r="L76084" s="36"/>
      <c r="M76084" s="36"/>
      <c r="N76084" s="36"/>
    </row>
    <row r="76085" spans="12:14" x14ac:dyDescent="0.25">
      <c r="L76085" s="36"/>
      <c r="M76085" s="36"/>
      <c r="N76085" s="36"/>
    </row>
    <row r="76086" spans="12:14" x14ac:dyDescent="0.25">
      <c r="L76086" s="36"/>
      <c r="M76086" s="36"/>
      <c r="N76086" s="36"/>
    </row>
    <row r="76087" spans="12:14" x14ac:dyDescent="0.25">
      <c r="L76087" s="36"/>
      <c r="M76087" s="36"/>
      <c r="N76087" s="36"/>
    </row>
    <row r="76088" spans="12:14" x14ac:dyDescent="0.25">
      <c r="L76088" s="36"/>
      <c r="M76088" s="36"/>
      <c r="N76088" s="36"/>
    </row>
    <row r="76089" spans="12:14" x14ac:dyDescent="0.25">
      <c r="L76089" s="36"/>
      <c r="M76089" s="36"/>
      <c r="N76089" s="36"/>
    </row>
    <row r="76090" spans="12:14" x14ac:dyDescent="0.25">
      <c r="L76090" s="36"/>
      <c r="M76090" s="36"/>
      <c r="N76090" s="36"/>
    </row>
    <row r="76091" spans="12:14" x14ac:dyDescent="0.25">
      <c r="L76091" s="36"/>
      <c r="M76091" s="36"/>
      <c r="N76091" s="36"/>
    </row>
    <row r="76092" spans="12:14" x14ac:dyDescent="0.25">
      <c r="L76092" s="36"/>
      <c r="M76092" s="36"/>
      <c r="N76092" s="36"/>
    </row>
    <row r="76093" spans="12:14" x14ac:dyDescent="0.25">
      <c r="L76093" s="36"/>
      <c r="M76093" s="36"/>
      <c r="N76093" s="36"/>
    </row>
    <row r="76094" spans="12:14" x14ac:dyDescent="0.25">
      <c r="L76094" s="36"/>
      <c r="M76094" s="36"/>
      <c r="N76094" s="36"/>
    </row>
    <row r="76095" spans="12:14" x14ac:dyDescent="0.25">
      <c r="L76095" s="36"/>
      <c r="M76095" s="36"/>
      <c r="N76095" s="36"/>
    </row>
    <row r="76096" spans="12:14" x14ac:dyDescent="0.25">
      <c r="L76096" s="36"/>
      <c r="M76096" s="36"/>
      <c r="N76096" s="36"/>
    </row>
    <row r="76097" spans="12:14" x14ac:dyDescent="0.25">
      <c r="L76097" s="36"/>
      <c r="M76097" s="36"/>
      <c r="N76097" s="36"/>
    </row>
    <row r="76098" spans="12:14" x14ac:dyDescent="0.25">
      <c r="L76098" s="36"/>
      <c r="M76098" s="36"/>
      <c r="N76098" s="36"/>
    </row>
    <row r="76099" spans="12:14" x14ac:dyDescent="0.25">
      <c r="L76099" s="36"/>
      <c r="M76099" s="36"/>
      <c r="N76099" s="36"/>
    </row>
    <row r="76100" spans="12:14" x14ac:dyDescent="0.25">
      <c r="L76100" s="36"/>
      <c r="M76100" s="36"/>
      <c r="N76100" s="36"/>
    </row>
    <row r="76101" spans="12:14" x14ac:dyDescent="0.25">
      <c r="L76101" s="36"/>
      <c r="M76101" s="36"/>
      <c r="N76101" s="36"/>
    </row>
    <row r="76102" spans="12:14" x14ac:dyDescent="0.25">
      <c r="L76102" s="36"/>
      <c r="M76102" s="36"/>
      <c r="N76102" s="36"/>
    </row>
    <row r="76103" spans="12:14" x14ac:dyDescent="0.25">
      <c r="L76103" s="36"/>
      <c r="M76103" s="36"/>
      <c r="N76103" s="36"/>
    </row>
    <row r="76104" spans="12:14" x14ac:dyDescent="0.25">
      <c r="L76104" s="36"/>
      <c r="M76104" s="36"/>
      <c r="N76104" s="36"/>
    </row>
    <row r="76105" spans="12:14" x14ac:dyDescent="0.25">
      <c r="L76105" s="36"/>
      <c r="M76105" s="36"/>
      <c r="N76105" s="36"/>
    </row>
    <row r="76106" spans="12:14" x14ac:dyDescent="0.25">
      <c r="L76106" s="36"/>
      <c r="M76106" s="36"/>
      <c r="N76106" s="36"/>
    </row>
    <row r="76107" spans="12:14" x14ac:dyDescent="0.25">
      <c r="L76107" s="36"/>
      <c r="M76107" s="36"/>
      <c r="N76107" s="36"/>
    </row>
    <row r="76108" spans="12:14" x14ac:dyDescent="0.25">
      <c r="L76108" s="36"/>
      <c r="M76108" s="36"/>
      <c r="N76108" s="36"/>
    </row>
    <row r="76109" spans="12:14" x14ac:dyDescent="0.25">
      <c r="L76109" s="36"/>
      <c r="M76109" s="36"/>
      <c r="N76109" s="36"/>
    </row>
    <row r="76110" spans="12:14" x14ac:dyDescent="0.25">
      <c r="L76110" s="36"/>
      <c r="M76110" s="36"/>
      <c r="N76110" s="36"/>
    </row>
    <row r="76111" spans="12:14" x14ac:dyDescent="0.25">
      <c r="L76111" s="36"/>
      <c r="M76111" s="36"/>
      <c r="N76111" s="36"/>
    </row>
    <row r="76112" spans="12:14" x14ac:dyDescent="0.25">
      <c r="L76112" s="36"/>
      <c r="M76112" s="36"/>
      <c r="N76112" s="36"/>
    </row>
    <row r="76113" spans="12:14" x14ac:dyDescent="0.25">
      <c r="L76113" s="36"/>
      <c r="M76113" s="36"/>
      <c r="N76113" s="36"/>
    </row>
    <row r="76114" spans="12:14" x14ac:dyDescent="0.25">
      <c r="L76114" s="36"/>
      <c r="M76114" s="36"/>
      <c r="N76114" s="36"/>
    </row>
    <row r="76115" spans="12:14" x14ac:dyDescent="0.25">
      <c r="L76115" s="36"/>
      <c r="M76115" s="36"/>
      <c r="N76115" s="36"/>
    </row>
    <row r="76116" spans="12:14" x14ac:dyDescent="0.25">
      <c r="L76116" s="36"/>
      <c r="M76116" s="36"/>
      <c r="N76116" s="36"/>
    </row>
    <row r="76117" spans="12:14" x14ac:dyDescent="0.25">
      <c r="L76117" s="36"/>
      <c r="M76117" s="36"/>
      <c r="N76117" s="36"/>
    </row>
    <row r="76118" spans="12:14" x14ac:dyDescent="0.25">
      <c r="L76118" s="36"/>
      <c r="M76118" s="36"/>
      <c r="N76118" s="36"/>
    </row>
    <row r="76119" spans="12:14" x14ac:dyDescent="0.25">
      <c r="L76119" s="36"/>
      <c r="M76119" s="36"/>
      <c r="N76119" s="36"/>
    </row>
    <row r="76120" spans="12:14" x14ac:dyDescent="0.25">
      <c r="L76120" s="36"/>
      <c r="M76120" s="36"/>
      <c r="N76120" s="36"/>
    </row>
    <row r="76121" spans="12:14" x14ac:dyDescent="0.25">
      <c r="L76121" s="36"/>
      <c r="M76121" s="36"/>
      <c r="N76121" s="36"/>
    </row>
    <row r="76122" spans="12:14" x14ac:dyDescent="0.25">
      <c r="L76122" s="36"/>
      <c r="M76122" s="36"/>
      <c r="N76122" s="36"/>
    </row>
    <row r="76123" spans="12:14" x14ac:dyDescent="0.25">
      <c r="L76123" s="36"/>
      <c r="M76123" s="36"/>
      <c r="N76123" s="36"/>
    </row>
    <row r="76124" spans="12:14" x14ac:dyDescent="0.25">
      <c r="L76124" s="36"/>
      <c r="M76124" s="36"/>
      <c r="N76124" s="36"/>
    </row>
    <row r="76125" spans="12:14" x14ac:dyDescent="0.25">
      <c r="L76125" s="36"/>
      <c r="M76125" s="36"/>
      <c r="N76125" s="36"/>
    </row>
    <row r="76126" spans="12:14" x14ac:dyDescent="0.25">
      <c r="L76126" s="36"/>
      <c r="M76126" s="36"/>
      <c r="N76126" s="36"/>
    </row>
    <row r="76127" spans="12:14" x14ac:dyDescent="0.25">
      <c r="L76127" s="36"/>
      <c r="M76127" s="36"/>
      <c r="N76127" s="36"/>
    </row>
    <row r="76128" spans="12:14" x14ac:dyDescent="0.25">
      <c r="L76128" s="36"/>
      <c r="M76128" s="36"/>
      <c r="N76128" s="36"/>
    </row>
    <row r="76129" spans="12:14" x14ac:dyDescent="0.25">
      <c r="L76129" s="36"/>
      <c r="M76129" s="36"/>
      <c r="N76129" s="36"/>
    </row>
    <row r="76130" spans="12:14" x14ac:dyDescent="0.25">
      <c r="L76130" s="36"/>
      <c r="M76130" s="36"/>
      <c r="N76130" s="36"/>
    </row>
    <row r="76131" spans="12:14" x14ac:dyDescent="0.25">
      <c r="L76131" s="36"/>
      <c r="M76131" s="36"/>
      <c r="N76131" s="36"/>
    </row>
    <row r="76132" spans="12:14" x14ac:dyDescent="0.25">
      <c r="L76132" s="36"/>
      <c r="M76132" s="36"/>
      <c r="N76132" s="36"/>
    </row>
    <row r="76133" spans="12:14" x14ac:dyDescent="0.25">
      <c r="L76133" s="36"/>
      <c r="M76133" s="36"/>
      <c r="N76133" s="36"/>
    </row>
    <row r="76134" spans="12:14" x14ac:dyDescent="0.25">
      <c r="L76134" s="36"/>
      <c r="M76134" s="36"/>
      <c r="N76134" s="36"/>
    </row>
    <row r="76135" spans="12:14" x14ac:dyDescent="0.25">
      <c r="L76135" s="36"/>
      <c r="M76135" s="36"/>
      <c r="N76135" s="36"/>
    </row>
    <row r="76136" spans="12:14" x14ac:dyDescent="0.25">
      <c r="L76136" s="36"/>
      <c r="M76136" s="36"/>
      <c r="N76136" s="36"/>
    </row>
    <row r="76137" spans="12:14" x14ac:dyDescent="0.25">
      <c r="L76137" s="36"/>
      <c r="M76137" s="36"/>
      <c r="N76137" s="36"/>
    </row>
    <row r="76138" spans="12:14" x14ac:dyDescent="0.25">
      <c r="L76138" s="36"/>
      <c r="M76138" s="36"/>
      <c r="N76138" s="36"/>
    </row>
    <row r="76139" spans="12:14" x14ac:dyDescent="0.25">
      <c r="L76139" s="36"/>
      <c r="M76139" s="36"/>
      <c r="N76139" s="36"/>
    </row>
    <row r="76140" spans="12:14" x14ac:dyDescent="0.25">
      <c r="L76140" s="36"/>
      <c r="M76140" s="36"/>
      <c r="N76140" s="36"/>
    </row>
    <row r="76141" spans="12:14" x14ac:dyDescent="0.25">
      <c r="L76141" s="36"/>
      <c r="M76141" s="36"/>
      <c r="N76141" s="36"/>
    </row>
    <row r="76142" spans="12:14" x14ac:dyDescent="0.25">
      <c r="L76142" s="36"/>
      <c r="M76142" s="36"/>
      <c r="N76142" s="36"/>
    </row>
    <row r="76143" spans="12:14" x14ac:dyDescent="0.25">
      <c r="L76143" s="36"/>
      <c r="M76143" s="36"/>
      <c r="N76143" s="36"/>
    </row>
    <row r="76144" spans="12:14" x14ac:dyDescent="0.25">
      <c r="L76144" s="36"/>
      <c r="M76144" s="36"/>
      <c r="N76144" s="36"/>
    </row>
    <row r="76145" spans="12:14" x14ac:dyDescent="0.25">
      <c r="L76145" s="36"/>
      <c r="M76145" s="36"/>
      <c r="N76145" s="36"/>
    </row>
    <row r="76146" spans="12:14" x14ac:dyDescent="0.25">
      <c r="L76146" s="36"/>
      <c r="M76146" s="36"/>
      <c r="N76146" s="36"/>
    </row>
    <row r="76147" spans="12:14" x14ac:dyDescent="0.25">
      <c r="L76147" s="36"/>
      <c r="M76147" s="36"/>
      <c r="N76147" s="36"/>
    </row>
    <row r="76148" spans="12:14" x14ac:dyDescent="0.25">
      <c r="L76148" s="36"/>
      <c r="M76148" s="36"/>
      <c r="N76148" s="36"/>
    </row>
    <row r="76149" spans="12:14" x14ac:dyDescent="0.25">
      <c r="L76149" s="36"/>
      <c r="M76149" s="36"/>
      <c r="N76149" s="36"/>
    </row>
    <row r="76150" spans="12:14" x14ac:dyDescent="0.25">
      <c r="L76150" s="36"/>
      <c r="M76150" s="36"/>
      <c r="N76150" s="36"/>
    </row>
    <row r="76151" spans="12:14" x14ac:dyDescent="0.25">
      <c r="L76151" s="36"/>
      <c r="M76151" s="36"/>
      <c r="N76151" s="36"/>
    </row>
    <row r="76152" spans="12:14" x14ac:dyDescent="0.25">
      <c r="L76152" s="36"/>
      <c r="M76152" s="36"/>
      <c r="N76152" s="36"/>
    </row>
    <row r="76153" spans="12:14" x14ac:dyDescent="0.25">
      <c r="L76153" s="36"/>
      <c r="M76153" s="36"/>
      <c r="N76153" s="36"/>
    </row>
    <row r="76154" spans="12:14" x14ac:dyDescent="0.25">
      <c r="L76154" s="36"/>
      <c r="M76154" s="36"/>
      <c r="N76154" s="36"/>
    </row>
    <row r="76155" spans="12:14" x14ac:dyDescent="0.25">
      <c r="L76155" s="36"/>
      <c r="M76155" s="36"/>
      <c r="N76155" s="36"/>
    </row>
    <row r="76156" spans="12:14" x14ac:dyDescent="0.25">
      <c r="L76156" s="36"/>
      <c r="M76156" s="36"/>
      <c r="N76156" s="36"/>
    </row>
    <row r="76157" spans="12:14" x14ac:dyDescent="0.25">
      <c r="L76157" s="36"/>
      <c r="M76157" s="36"/>
      <c r="N76157" s="36"/>
    </row>
    <row r="76158" spans="12:14" x14ac:dyDescent="0.25">
      <c r="L76158" s="36"/>
      <c r="M76158" s="36"/>
      <c r="N76158" s="36"/>
    </row>
    <row r="76159" spans="12:14" x14ac:dyDescent="0.25">
      <c r="L76159" s="36"/>
      <c r="M76159" s="36"/>
      <c r="N76159" s="36"/>
    </row>
    <row r="76160" spans="12:14" x14ac:dyDescent="0.25">
      <c r="L76160" s="36"/>
      <c r="M76160" s="36"/>
      <c r="N76160" s="36"/>
    </row>
    <row r="76161" spans="12:14" x14ac:dyDescent="0.25">
      <c r="L76161" s="36"/>
      <c r="M76161" s="36"/>
      <c r="N76161" s="36"/>
    </row>
    <row r="76162" spans="12:14" x14ac:dyDescent="0.25">
      <c r="L76162" s="36"/>
      <c r="M76162" s="36"/>
      <c r="N76162" s="36"/>
    </row>
    <row r="76163" spans="12:14" x14ac:dyDescent="0.25">
      <c r="L76163" s="36"/>
      <c r="M76163" s="36"/>
      <c r="N76163" s="36"/>
    </row>
    <row r="76164" spans="12:14" x14ac:dyDescent="0.25">
      <c r="L76164" s="36"/>
      <c r="M76164" s="36"/>
      <c r="N76164" s="36"/>
    </row>
    <row r="76165" spans="12:14" x14ac:dyDescent="0.25">
      <c r="L76165" s="36"/>
      <c r="M76165" s="36"/>
      <c r="N76165" s="36"/>
    </row>
    <row r="76166" spans="12:14" x14ac:dyDescent="0.25">
      <c r="L76166" s="36"/>
      <c r="M76166" s="36"/>
      <c r="N76166" s="36"/>
    </row>
    <row r="76167" spans="12:14" x14ac:dyDescent="0.25">
      <c r="L76167" s="36"/>
      <c r="M76167" s="36"/>
      <c r="N76167" s="36"/>
    </row>
    <row r="76168" spans="12:14" x14ac:dyDescent="0.25">
      <c r="L76168" s="36"/>
      <c r="M76168" s="36"/>
      <c r="N76168" s="36"/>
    </row>
    <row r="76169" spans="12:14" x14ac:dyDescent="0.25">
      <c r="L76169" s="36"/>
      <c r="M76169" s="36"/>
      <c r="N76169" s="36"/>
    </row>
    <row r="76170" spans="12:14" x14ac:dyDescent="0.25">
      <c r="L76170" s="36"/>
      <c r="M76170" s="36"/>
      <c r="N76170" s="36"/>
    </row>
    <row r="76171" spans="12:14" x14ac:dyDescent="0.25">
      <c r="L76171" s="36"/>
      <c r="M76171" s="36"/>
      <c r="N76171" s="36"/>
    </row>
    <row r="76172" spans="12:14" x14ac:dyDescent="0.25">
      <c r="L76172" s="36"/>
      <c r="M76172" s="36"/>
      <c r="N76172" s="36"/>
    </row>
    <row r="76173" spans="12:14" x14ac:dyDescent="0.25">
      <c r="L76173" s="36"/>
      <c r="M76173" s="36"/>
      <c r="N76173" s="36"/>
    </row>
    <row r="76174" spans="12:14" x14ac:dyDescent="0.25">
      <c r="L76174" s="36"/>
      <c r="M76174" s="36"/>
      <c r="N76174" s="36"/>
    </row>
    <row r="76175" spans="12:14" x14ac:dyDescent="0.25">
      <c r="L76175" s="36"/>
      <c r="M76175" s="36"/>
      <c r="N76175" s="36"/>
    </row>
    <row r="76176" spans="12:14" x14ac:dyDescent="0.25">
      <c r="L76176" s="36"/>
      <c r="M76176" s="36"/>
      <c r="N76176" s="36"/>
    </row>
    <row r="76177" spans="12:14" x14ac:dyDescent="0.25">
      <c r="L76177" s="36"/>
      <c r="M76177" s="36"/>
      <c r="N76177" s="36"/>
    </row>
    <row r="76178" spans="12:14" x14ac:dyDescent="0.25">
      <c r="L76178" s="36"/>
      <c r="M76178" s="36"/>
      <c r="N76178" s="36"/>
    </row>
    <row r="76179" spans="12:14" x14ac:dyDescent="0.25">
      <c r="L76179" s="36"/>
      <c r="M76179" s="36"/>
      <c r="N76179" s="36"/>
    </row>
    <row r="76180" spans="12:14" x14ac:dyDescent="0.25">
      <c r="L76180" s="36"/>
      <c r="M76180" s="36"/>
      <c r="N76180" s="36"/>
    </row>
    <row r="76181" spans="12:14" x14ac:dyDescent="0.25">
      <c r="L76181" s="36"/>
      <c r="M76181" s="36"/>
      <c r="N76181" s="36"/>
    </row>
    <row r="76182" spans="12:14" x14ac:dyDescent="0.25">
      <c r="L76182" s="36"/>
      <c r="M76182" s="36"/>
      <c r="N76182" s="36"/>
    </row>
    <row r="76183" spans="12:14" x14ac:dyDescent="0.25">
      <c r="L76183" s="36"/>
      <c r="M76183" s="36"/>
      <c r="N76183" s="36"/>
    </row>
    <row r="76184" spans="12:14" x14ac:dyDescent="0.25">
      <c r="L76184" s="36"/>
      <c r="M76184" s="36"/>
      <c r="N76184" s="36"/>
    </row>
    <row r="76185" spans="12:14" x14ac:dyDescent="0.25">
      <c r="L76185" s="36"/>
      <c r="M76185" s="36"/>
      <c r="N76185" s="36"/>
    </row>
    <row r="76186" spans="12:14" x14ac:dyDescent="0.25">
      <c r="L76186" s="36"/>
      <c r="M76186" s="36"/>
      <c r="N76186" s="36"/>
    </row>
    <row r="76187" spans="12:14" x14ac:dyDescent="0.25">
      <c r="L76187" s="36"/>
      <c r="M76187" s="36"/>
      <c r="N76187" s="36"/>
    </row>
    <row r="76188" spans="12:14" x14ac:dyDescent="0.25">
      <c r="L76188" s="36"/>
      <c r="M76188" s="36"/>
      <c r="N76188" s="36"/>
    </row>
    <row r="76189" spans="12:14" x14ac:dyDescent="0.25">
      <c r="L76189" s="36"/>
      <c r="M76189" s="36"/>
      <c r="N76189" s="36"/>
    </row>
    <row r="76190" spans="12:14" x14ac:dyDescent="0.25">
      <c r="L76190" s="36"/>
      <c r="M76190" s="36"/>
      <c r="N76190" s="36"/>
    </row>
    <row r="76191" spans="12:14" x14ac:dyDescent="0.25">
      <c r="L76191" s="36"/>
      <c r="M76191" s="36"/>
      <c r="N76191" s="36"/>
    </row>
    <row r="76192" spans="12:14" x14ac:dyDescent="0.25">
      <c r="L76192" s="36"/>
      <c r="M76192" s="36"/>
      <c r="N76192" s="36"/>
    </row>
    <row r="76193" spans="12:14" x14ac:dyDescent="0.25">
      <c r="L76193" s="36"/>
      <c r="M76193" s="36"/>
      <c r="N76193" s="36"/>
    </row>
    <row r="76194" spans="12:14" x14ac:dyDescent="0.25">
      <c r="L76194" s="36"/>
      <c r="M76194" s="36"/>
      <c r="N76194" s="36"/>
    </row>
    <row r="76195" spans="12:14" x14ac:dyDescent="0.25">
      <c r="L76195" s="36"/>
      <c r="M76195" s="36"/>
      <c r="N76195" s="36"/>
    </row>
    <row r="76196" spans="12:14" x14ac:dyDescent="0.25">
      <c r="L76196" s="36"/>
      <c r="M76196" s="36"/>
      <c r="N76196" s="36"/>
    </row>
    <row r="76197" spans="12:14" x14ac:dyDescent="0.25">
      <c r="L76197" s="36"/>
      <c r="M76197" s="36"/>
      <c r="N76197" s="36"/>
    </row>
    <row r="76198" spans="12:14" x14ac:dyDescent="0.25">
      <c r="L76198" s="36"/>
      <c r="M76198" s="36"/>
      <c r="N76198" s="36"/>
    </row>
    <row r="76199" spans="12:14" x14ac:dyDescent="0.25">
      <c r="L76199" s="36"/>
      <c r="M76199" s="36"/>
      <c r="N76199" s="36"/>
    </row>
    <row r="76200" spans="12:14" x14ac:dyDescent="0.25">
      <c r="L76200" s="36"/>
      <c r="M76200" s="36"/>
      <c r="N76200" s="36"/>
    </row>
    <row r="76201" spans="12:14" x14ac:dyDescent="0.25">
      <c r="L76201" s="36"/>
      <c r="M76201" s="36"/>
      <c r="N76201" s="36"/>
    </row>
    <row r="76202" spans="12:14" x14ac:dyDescent="0.25">
      <c r="L76202" s="36"/>
      <c r="M76202" s="36"/>
      <c r="N76202" s="36"/>
    </row>
    <row r="76203" spans="12:14" x14ac:dyDescent="0.25">
      <c r="L76203" s="36"/>
      <c r="M76203" s="36"/>
      <c r="N76203" s="36"/>
    </row>
    <row r="76204" spans="12:14" x14ac:dyDescent="0.25">
      <c r="L76204" s="36"/>
      <c r="M76204" s="36"/>
      <c r="N76204" s="36"/>
    </row>
    <row r="76205" spans="12:14" x14ac:dyDescent="0.25">
      <c r="L76205" s="36"/>
      <c r="M76205" s="36"/>
      <c r="N76205" s="36"/>
    </row>
    <row r="76206" spans="12:14" x14ac:dyDescent="0.25">
      <c r="L76206" s="36"/>
      <c r="M76206" s="36"/>
      <c r="N76206" s="36"/>
    </row>
    <row r="76207" spans="12:14" x14ac:dyDescent="0.25">
      <c r="L76207" s="36"/>
      <c r="M76207" s="36"/>
      <c r="N76207" s="36"/>
    </row>
    <row r="76208" spans="12:14" x14ac:dyDescent="0.25">
      <c r="L76208" s="36"/>
      <c r="M76208" s="36"/>
      <c r="N76208" s="36"/>
    </row>
    <row r="76209" spans="12:14" x14ac:dyDescent="0.25">
      <c r="L76209" s="36"/>
      <c r="M76209" s="36"/>
      <c r="N76209" s="36"/>
    </row>
    <row r="76210" spans="12:14" x14ac:dyDescent="0.25">
      <c r="L76210" s="36"/>
      <c r="M76210" s="36"/>
      <c r="N76210" s="36"/>
    </row>
    <row r="76211" spans="12:14" x14ac:dyDescent="0.25">
      <c r="L76211" s="36"/>
      <c r="M76211" s="36"/>
      <c r="N76211" s="36"/>
    </row>
    <row r="76212" spans="12:14" x14ac:dyDescent="0.25">
      <c r="L76212" s="36"/>
      <c r="M76212" s="36"/>
      <c r="N76212" s="36"/>
    </row>
    <row r="76213" spans="12:14" x14ac:dyDescent="0.25">
      <c r="L76213" s="36"/>
      <c r="M76213" s="36"/>
      <c r="N76213" s="36"/>
    </row>
    <row r="76214" spans="12:14" x14ac:dyDescent="0.25">
      <c r="L76214" s="36"/>
      <c r="M76214" s="36"/>
      <c r="N76214" s="36"/>
    </row>
    <row r="76215" spans="12:14" x14ac:dyDescent="0.25">
      <c r="L76215" s="36"/>
      <c r="M76215" s="36"/>
      <c r="N76215" s="36"/>
    </row>
    <row r="76216" spans="12:14" x14ac:dyDescent="0.25">
      <c r="L76216" s="36"/>
      <c r="M76216" s="36"/>
      <c r="N76216" s="36"/>
    </row>
    <row r="76217" spans="12:14" x14ac:dyDescent="0.25">
      <c r="L76217" s="36"/>
      <c r="M76217" s="36"/>
      <c r="N76217" s="36"/>
    </row>
    <row r="76218" spans="12:14" x14ac:dyDescent="0.25">
      <c r="L76218" s="36"/>
      <c r="M76218" s="36"/>
      <c r="N76218" s="36"/>
    </row>
    <row r="76219" spans="12:14" x14ac:dyDescent="0.25">
      <c r="L76219" s="36"/>
      <c r="M76219" s="36"/>
      <c r="N76219" s="36"/>
    </row>
    <row r="76220" spans="12:14" x14ac:dyDescent="0.25">
      <c r="L76220" s="36"/>
      <c r="M76220" s="36"/>
      <c r="N76220" s="36"/>
    </row>
    <row r="76221" spans="12:14" x14ac:dyDescent="0.25">
      <c r="L76221" s="36"/>
      <c r="M76221" s="36"/>
      <c r="N76221" s="36"/>
    </row>
    <row r="76222" spans="12:14" x14ac:dyDescent="0.25">
      <c r="L76222" s="36"/>
      <c r="M76222" s="36"/>
      <c r="N76222" s="36"/>
    </row>
    <row r="76223" spans="12:14" x14ac:dyDescent="0.25">
      <c r="L76223" s="36"/>
      <c r="M76223" s="36"/>
      <c r="N76223" s="36"/>
    </row>
    <row r="76224" spans="12:14" x14ac:dyDescent="0.25">
      <c r="L76224" s="36"/>
      <c r="M76224" s="36"/>
      <c r="N76224" s="36"/>
    </row>
    <row r="76225" spans="12:14" x14ac:dyDescent="0.25">
      <c r="L76225" s="36"/>
      <c r="M76225" s="36"/>
      <c r="N76225" s="36"/>
    </row>
    <row r="76226" spans="12:14" x14ac:dyDescent="0.25">
      <c r="L76226" s="36"/>
      <c r="M76226" s="36"/>
      <c r="N76226" s="36"/>
    </row>
    <row r="76227" spans="12:14" x14ac:dyDescent="0.25">
      <c r="L76227" s="36"/>
      <c r="M76227" s="36"/>
      <c r="N76227" s="36"/>
    </row>
    <row r="76228" spans="12:14" x14ac:dyDescent="0.25">
      <c r="L76228" s="36"/>
      <c r="M76228" s="36"/>
      <c r="N76228" s="36"/>
    </row>
    <row r="76229" spans="12:14" x14ac:dyDescent="0.25">
      <c r="L76229" s="36"/>
      <c r="M76229" s="36"/>
      <c r="N76229" s="36"/>
    </row>
    <row r="76230" spans="12:14" x14ac:dyDescent="0.25">
      <c r="L76230" s="36"/>
      <c r="M76230" s="36"/>
      <c r="N76230" s="36"/>
    </row>
    <row r="76231" spans="12:14" x14ac:dyDescent="0.25">
      <c r="L76231" s="36"/>
      <c r="M76231" s="36"/>
      <c r="N76231" s="36"/>
    </row>
    <row r="76232" spans="12:14" x14ac:dyDescent="0.25">
      <c r="L76232" s="36"/>
      <c r="M76232" s="36"/>
      <c r="N76232" s="36"/>
    </row>
    <row r="76233" spans="12:14" x14ac:dyDescent="0.25">
      <c r="L76233" s="36"/>
      <c r="M76233" s="36"/>
      <c r="N76233" s="36"/>
    </row>
    <row r="76234" spans="12:14" x14ac:dyDescent="0.25">
      <c r="L76234" s="36"/>
      <c r="M76234" s="36"/>
      <c r="N76234" s="36"/>
    </row>
    <row r="76235" spans="12:14" x14ac:dyDescent="0.25">
      <c r="L76235" s="36"/>
      <c r="M76235" s="36"/>
      <c r="N76235" s="36"/>
    </row>
    <row r="76236" spans="12:14" x14ac:dyDescent="0.25">
      <c r="L76236" s="36"/>
      <c r="M76236" s="36"/>
      <c r="N76236" s="36"/>
    </row>
    <row r="76237" spans="12:14" x14ac:dyDescent="0.25">
      <c r="L76237" s="36"/>
      <c r="M76237" s="36"/>
      <c r="N76237" s="36"/>
    </row>
    <row r="76238" spans="12:14" x14ac:dyDescent="0.25">
      <c r="L76238" s="36"/>
      <c r="M76238" s="36"/>
      <c r="N76238" s="36"/>
    </row>
    <row r="76239" spans="12:14" x14ac:dyDescent="0.25">
      <c r="L76239" s="36"/>
      <c r="M76239" s="36"/>
      <c r="N76239" s="36"/>
    </row>
    <row r="76240" spans="12:14" x14ac:dyDescent="0.25">
      <c r="L76240" s="36"/>
      <c r="M76240" s="36"/>
      <c r="N76240" s="36"/>
    </row>
    <row r="76241" spans="12:14" x14ac:dyDescent="0.25">
      <c r="L76241" s="36"/>
      <c r="M76241" s="36"/>
      <c r="N76241" s="36"/>
    </row>
    <row r="76242" spans="12:14" x14ac:dyDescent="0.25">
      <c r="L76242" s="36"/>
      <c r="M76242" s="36"/>
      <c r="N76242" s="36"/>
    </row>
    <row r="76243" spans="12:14" x14ac:dyDescent="0.25">
      <c r="L76243" s="36"/>
      <c r="M76243" s="36"/>
      <c r="N76243" s="36"/>
    </row>
    <row r="76244" spans="12:14" x14ac:dyDescent="0.25">
      <c r="L76244" s="36"/>
      <c r="M76244" s="36"/>
      <c r="N76244" s="36"/>
    </row>
    <row r="76245" spans="12:14" x14ac:dyDescent="0.25">
      <c r="L76245" s="36"/>
      <c r="M76245" s="36"/>
      <c r="N76245" s="36"/>
    </row>
    <row r="76246" spans="12:14" x14ac:dyDescent="0.25">
      <c r="L76246" s="36"/>
      <c r="M76246" s="36"/>
      <c r="N76246" s="36"/>
    </row>
    <row r="76247" spans="12:14" x14ac:dyDescent="0.25">
      <c r="L76247" s="36"/>
      <c r="M76247" s="36"/>
      <c r="N76247" s="36"/>
    </row>
    <row r="76248" spans="12:14" x14ac:dyDescent="0.25">
      <c r="L76248" s="36"/>
      <c r="M76248" s="36"/>
      <c r="N76248" s="36"/>
    </row>
    <row r="76249" spans="12:14" x14ac:dyDescent="0.25">
      <c r="L76249" s="36"/>
      <c r="M76249" s="36"/>
      <c r="N76249" s="36"/>
    </row>
    <row r="76250" spans="12:14" x14ac:dyDescent="0.25">
      <c r="L76250" s="36"/>
      <c r="M76250" s="36"/>
      <c r="N76250" s="36"/>
    </row>
    <row r="76251" spans="12:14" x14ac:dyDescent="0.25">
      <c r="L76251" s="36"/>
      <c r="M76251" s="36"/>
      <c r="N76251" s="36"/>
    </row>
    <row r="76252" spans="12:14" x14ac:dyDescent="0.25">
      <c r="L76252" s="36"/>
      <c r="M76252" s="36"/>
      <c r="N76252" s="36"/>
    </row>
    <row r="76253" spans="12:14" x14ac:dyDescent="0.25">
      <c r="L76253" s="36"/>
      <c r="M76253" s="36"/>
      <c r="N76253" s="36"/>
    </row>
    <row r="76254" spans="12:14" x14ac:dyDescent="0.25">
      <c r="L76254" s="36"/>
      <c r="M76254" s="36"/>
      <c r="N76254" s="36"/>
    </row>
    <row r="76255" spans="12:14" x14ac:dyDescent="0.25">
      <c r="L76255" s="36"/>
      <c r="M76255" s="36"/>
      <c r="N76255" s="36"/>
    </row>
    <row r="76256" spans="12:14" x14ac:dyDescent="0.25">
      <c r="L76256" s="36"/>
      <c r="M76256" s="36"/>
      <c r="N76256" s="36"/>
    </row>
    <row r="76257" spans="12:14" x14ac:dyDescent="0.25">
      <c r="L76257" s="36"/>
      <c r="M76257" s="36"/>
      <c r="N76257" s="36"/>
    </row>
    <row r="76258" spans="12:14" x14ac:dyDescent="0.25">
      <c r="L76258" s="36"/>
      <c r="M76258" s="36"/>
      <c r="N76258" s="36"/>
    </row>
    <row r="76259" spans="12:14" x14ac:dyDescent="0.25">
      <c r="L76259" s="36"/>
      <c r="M76259" s="36"/>
      <c r="N76259" s="36"/>
    </row>
    <row r="76260" spans="12:14" x14ac:dyDescent="0.25">
      <c r="L76260" s="36"/>
      <c r="M76260" s="36"/>
      <c r="N76260" s="36"/>
    </row>
    <row r="76261" spans="12:14" x14ac:dyDescent="0.25">
      <c r="L76261" s="36"/>
      <c r="M76261" s="36"/>
      <c r="N76261" s="36"/>
    </row>
    <row r="76262" spans="12:14" x14ac:dyDescent="0.25">
      <c r="L76262" s="36"/>
      <c r="M76262" s="36"/>
      <c r="N76262" s="36"/>
    </row>
    <row r="76263" spans="12:14" x14ac:dyDescent="0.25">
      <c r="L76263" s="36"/>
      <c r="M76263" s="36"/>
      <c r="N76263" s="36"/>
    </row>
    <row r="76264" spans="12:14" x14ac:dyDescent="0.25">
      <c r="L76264" s="36"/>
      <c r="M76264" s="36"/>
      <c r="N76264" s="36"/>
    </row>
    <row r="76265" spans="12:14" x14ac:dyDescent="0.25">
      <c r="L76265" s="36"/>
      <c r="M76265" s="36"/>
      <c r="N76265" s="36"/>
    </row>
    <row r="76266" spans="12:14" x14ac:dyDescent="0.25">
      <c r="L76266" s="36"/>
      <c r="M76266" s="36"/>
      <c r="N76266" s="36"/>
    </row>
    <row r="76267" spans="12:14" x14ac:dyDescent="0.25">
      <c r="L76267" s="36"/>
      <c r="M76267" s="36"/>
      <c r="N76267" s="36"/>
    </row>
    <row r="76268" spans="12:14" x14ac:dyDescent="0.25">
      <c r="L76268" s="36"/>
      <c r="M76268" s="36"/>
      <c r="N76268" s="36"/>
    </row>
    <row r="76269" spans="12:14" x14ac:dyDescent="0.25">
      <c r="L76269" s="36"/>
      <c r="M76269" s="36"/>
      <c r="N76269" s="36"/>
    </row>
    <row r="76270" spans="12:14" x14ac:dyDescent="0.25">
      <c r="L76270" s="36"/>
      <c r="M76270" s="36"/>
      <c r="N76270" s="36"/>
    </row>
    <row r="76271" spans="12:14" x14ac:dyDescent="0.25">
      <c r="L76271" s="36"/>
      <c r="M76271" s="36"/>
      <c r="N76271" s="36"/>
    </row>
    <row r="76272" spans="12:14" x14ac:dyDescent="0.25">
      <c r="L76272" s="36"/>
      <c r="M76272" s="36"/>
      <c r="N76272" s="36"/>
    </row>
    <row r="76273" spans="12:14" x14ac:dyDescent="0.25">
      <c r="L76273" s="36"/>
      <c r="M76273" s="36"/>
      <c r="N76273" s="36"/>
    </row>
    <row r="76274" spans="12:14" x14ac:dyDescent="0.25">
      <c r="L76274" s="36"/>
      <c r="M76274" s="36"/>
      <c r="N76274" s="36"/>
    </row>
    <row r="76275" spans="12:14" x14ac:dyDescent="0.25">
      <c r="L76275" s="36"/>
      <c r="M76275" s="36"/>
      <c r="N76275" s="36"/>
    </row>
    <row r="76276" spans="12:14" x14ac:dyDescent="0.25">
      <c r="L76276" s="36"/>
      <c r="M76276" s="36"/>
      <c r="N76276" s="36"/>
    </row>
    <row r="76277" spans="12:14" x14ac:dyDescent="0.25">
      <c r="L76277" s="36"/>
      <c r="M76277" s="36"/>
      <c r="N76277" s="36"/>
    </row>
    <row r="76278" spans="12:14" x14ac:dyDescent="0.25">
      <c r="L76278" s="36"/>
      <c r="M76278" s="36"/>
      <c r="N76278" s="36"/>
    </row>
    <row r="76279" spans="12:14" x14ac:dyDescent="0.25">
      <c r="L76279" s="36"/>
      <c r="M76279" s="36"/>
      <c r="N76279" s="36"/>
    </row>
    <row r="76280" spans="12:14" x14ac:dyDescent="0.25">
      <c r="L76280" s="36"/>
      <c r="M76280" s="36"/>
      <c r="N76280" s="36"/>
    </row>
    <row r="76281" spans="12:14" x14ac:dyDescent="0.25">
      <c r="L76281" s="36"/>
      <c r="M76281" s="36"/>
      <c r="N76281" s="36"/>
    </row>
    <row r="76282" spans="12:14" x14ac:dyDescent="0.25">
      <c r="L76282" s="36"/>
      <c r="M76282" s="36"/>
      <c r="N76282" s="36"/>
    </row>
    <row r="76283" spans="12:14" x14ac:dyDescent="0.25">
      <c r="L76283" s="36"/>
      <c r="M76283" s="36"/>
      <c r="N76283" s="36"/>
    </row>
    <row r="76284" spans="12:14" x14ac:dyDescent="0.25">
      <c r="L76284" s="36"/>
      <c r="M76284" s="36"/>
      <c r="N76284" s="36"/>
    </row>
    <row r="76285" spans="12:14" x14ac:dyDescent="0.25">
      <c r="L76285" s="36"/>
      <c r="M76285" s="36"/>
      <c r="N76285" s="36"/>
    </row>
    <row r="76286" spans="12:14" x14ac:dyDescent="0.25">
      <c r="L76286" s="36"/>
      <c r="M76286" s="36"/>
      <c r="N76286" s="36"/>
    </row>
    <row r="76287" spans="12:14" x14ac:dyDescent="0.25">
      <c r="L76287" s="36"/>
      <c r="M76287" s="36"/>
      <c r="N76287" s="36"/>
    </row>
    <row r="76288" spans="12:14" x14ac:dyDescent="0.25">
      <c r="L76288" s="36"/>
      <c r="M76288" s="36"/>
      <c r="N76288" s="36"/>
    </row>
    <row r="76289" spans="12:14" x14ac:dyDescent="0.25">
      <c r="L76289" s="36"/>
      <c r="M76289" s="36"/>
      <c r="N76289" s="36"/>
    </row>
    <row r="76290" spans="12:14" x14ac:dyDescent="0.25">
      <c r="L76290" s="36"/>
      <c r="M76290" s="36"/>
      <c r="N76290" s="36"/>
    </row>
    <row r="76291" spans="12:14" x14ac:dyDescent="0.25">
      <c r="L76291" s="36"/>
      <c r="M76291" s="36"/>
      <c r="N76291" s="36"/>
    </row>
    <row r="76292" spans="12:14" x14ac:dyDescent="0.25">
      <c r="L76292" s="36"/>
      <c r="M76292" s="36"/>
      <c r="N76292" s="36"/>
    </row>
    <row r="76293" spans="12:14" x14ac:dyDescent="0.25">
      <c r="L76293" s="36"/>
      <c r="M76293" s="36"/>
      <c r="N76293" s="36"/>
    </row>
    <row r="76294" spans="12:14" x14ac:dyDescent="0.25">
      <c r="L76294" s="36"/>
      <c r="M76294" s="36"/>
      <c r="N76294" s="36"/>
    </row>
    <row r="76295" spans="12:14" x14ac:dyDescent="0.25">
      <c r="L76295" s="36"/>
      <c r="M76295" s="36"/>
      <c r="N76295" s="36"/>
    </row>
    <row r="76296" spans="12:14" x14ac:dyDescent="0.25">
      <c r="L76296" s="36"/>
      <c r="M76296" s="36"/>
      <c r="N76296" s="36"/>
    </row>
    <row r="76297" spans="12:14" x14ac:dyDescent="0.25">
      <c r="L76297" s="36"/>
      <c r="M76297" s="36"/>
      <c r="N76297" s="36"/>
    </row>
    <row r="76298" spans="12:14" x14ac:dyDescent="0.25">
      <c r="L76298" s="36"/>
      <c r="M76298" s="36"/>
      <c r="N76298" s="36"/>
    </row>
    <row r="76299" spans="12:14" x14ac:dyDescent="0.25">
      <c r="L76299" s="36"/>
      <c r="M76299" s="36"/>
      <c r="N76299" s="36"/>
    </row>
    <row r="76300" spans="12:14" x14ac:dyDescent="0.25">
      <c r="L76300" s="36"/>
      <c r="M76300" s="36"/>
      <c r="N76300" s="36"/>
    </row>
    <row r="76301" spans="12:14" x14ac:dyDescent="0.25">
      <c r="L76301" s="36"/>
      <c r="M76301" s="36"/>
      <c r="N76301" s="36"/>
    </row>
    <row r="76302" spans="12:14" x14ac:dyDescent="0.25">
      <c r="L76302" s="36"/>
      <c r="M76302" s="36"/>
      <c r="N76302" s="36"/>
    </row>
    <row r="76303" spans="12:14" x14ac:dyDescent="0.25">
      <c r="L76303" s="36"/>
      <c r="M76303" s="36"/>
      <c r="N76303" s="36"/>
    </row>
    <row r="76304" spans="12:14" x14ac:dyDescent="0.25">
      <c r="L76304" s="36"/>
      <c r="M76304" s="36"/>
      <c r="N76304" s="36"/>
    </row>
    <row r="76305" spans="12:14" x14ac:dyDescent="0.25">
      <c r="L76305" s="36"/>
      <c r="M76305" s="36"/>
      <c r="N76305" s="36"/>
    </row>
    <row r="76306" spans="12:14" x14ac:dyDescent="0.25">
      <c r="L76306" s="36"/>
      <c r="M76306" s="36"/>
      <c r="N76306" s="36"/>
    </row>
    <row r="76307" spans="12:14" x14ac:dyDescent="0.25">
      <c r="L76307" s="36"/>
      <c r="M76307" s="36"/>
      <c r="N76307" s="36"/>
    </row>
    <row r="76308" spans="12:14" x14ac:dyDescent="0.25">
      <c r="L76308" s="36"/>
      <c r="M76308" s="36"/>
      <c r="N76308" s="36"/>
    </row>
    <row r="76309" spans="12:14" x14ac:dyDescent="0.25">
      <c r="L76309" s="36"/>
      <c r="M76309" s="36"/>
      <c r="N76309" s="36"/>
    </row>
    <row r="76310" spans="12:14" x14ac:dyDescent="0.25">
      <c r="L76310" s="36"/>
      <c r="M76310" s="36"/>
      <c r="N76310" s="36"/>
    </row>
    <row r="76311" spans="12:14" x14ac:dyDescent="0.25">
      <c r="L76311" s="36"/>
      <c r="M76311" s="36"/>
      <c r="N76311" s="36"/>
    </row>
    <row r="76312" spans="12:14" x14ac:dyDescent="0.25">
      <c r="L76312" s="36"/>
      <c r="M76312" s="36"/>
      <c r="N76312" s="36"/>
    </row>
    <row r="76313" spans="12:14" x14ac:dyDescent="0.25">
      <c r="L76313" s="36"/>
      <c r="M76313" s="36"/>
      <c r="N76313" s="36"/>
    </row>
    <row r="76314" spans="12:14" x14ac:dyDescent="0.25">
      <c r="L76314" s="36"/>
      <c r="M76314" s="36"/>
      <c r="N76314" s="36"/>
    </row>
    <row r="76315" spans="12:14" x14ac:dyDescent="0.25">
      <c r="L76315" s="36"/>
      <c r="M76315" s="36"/>
      <c r="N76315" s="36"/>
    </row>
    <row r="76316" spans="12:14" x14ac:dyDescent="0.25">
      <c r="L76316" s="36"/>
      <c r="M76316" s="36"/>
      <c r="N76316" s="36"/>
    </row>
    <row r="76317" spans="12:14" x14ac:dyDescent="0.25">
      <c r="L76317" s="36"/>
      <c r="M76317" s="36"/>
      <c r="N76317" s="36"/>
    </row>
    <row r="76318" spans="12:14" x14ac:dyDescent="0.25">
      <c r="L76318" s="36"/>
      <c r="M76318" s="36"/>
      <c r="N76318" s="36"/>
    </row>
    <row r="76319" spans="12:14" x14ac:dyDescent="0.25">
      <c r="L76319" s="36"/>
      <c r="M76319" s="36"/>
      <c r="N76319" s="36"/>
    </row>
    <row r="76320" spans="12:14" x14ac:dyDescent="0.25">
      <c r="L76320" s="36"/>
      <c r="M76320" s="36"/>
      <c r="N76320" s="36"/>
    </row>
    <row r="76321" spans="12:14" x14ac:dyDescent="0.25">
      <c r="L76321" s="36"/>
      <c r="M76321" s="36"/>
      <c r="N76321" s="36"/>
    </row>
    <row r="76322" spans="12:14" x14ac:dyDescent="0.25">
      <c r="L76322" s="36"/>
      <c r="M76322" s="36"/>
      <c r="N76322" s="36"/>
    </row>
    <row r="76323" spans="12:14" x14ac:dyDescent="0.25">
      <c r="L76323" s="36"/>
      <c r="M76323" s="36"/>
      <c r="N76323" s="36"/>
    </row>
    <row r="76324" spans="12:14" x14ac:dyDescent="0.25">
      <c r="L76324" s="36"/>
      <c r="M76324" s="36"/>
      <c r="N76324" s="36"/>
    </row>
    <row r="76325" spans="12:14" x14ac:dyDescent="0.25">
      <c r="L76325" s="36"/>
      <c r="M76325" s="36"/>
      <c r="N76325" s="36"/>
    </row>
    <row r="76326" spans="12:14" x14ac:dyDescent="0.25">
      <c r="L76326" s="36"/>
      <c r="M76326" s="36"/>
      <c r="N76326" s="36"/>
    </row>
    <row r="76327" spans="12:14" x14ac:dyDescent="0.25">
      <c r="L76327" s="36"/>
      <c r="M76327" s="36"/>
      <c r="N76327" s="36"/>
    </row>
    <row r="76328" spans="12:14" x14ac:dyDescent="0.25">
      <c r="L76328" s="36"/>
      <c r="M76328" s="36"/>
      <c r="N76328" s="36"/>
    </row>
    <row r="76329" spans="12:14" x14ac:dyDescent="0.25">
      <c r="L76329" s="36"/>
      <c r="M76329" s="36"/>
      <c r="N76329" s="36"/>
    </row>
    <row r="76330" spans="12:14" x14ac:dyDescent="0.25">
      <c r="L76330" s="36"/>
      <c r="M76330" s="36"/>
      <c r="N76330" s="36"/>
    </row>
    <row r="76331" spans="12:14" x14ac:dyDescent="0.25">
      <c r="L76331" s="36"/>
      <c r="M76331" s="36"/>
      <c r="N76331" s="36"/>
    </row>
    <row r="76332" spans="12:14" x14ac:dyDescent="0.25">
      <c r="L76332" s="36"/>
      <c r="M76332" s="36"/>
      <c r="N76332" s="36"/>
    </row>
    <row r="76333" spans="12:14" x14ac:dyDescent="0.25">
      <c r="L76333" s="36"/>
      <c r="M76333" s="36"/>
      <c r="N76333" s="36"/>
    </row>
    <row r="76334" spans="12:14" x14ac:dyDescent="0.25">
      <c r="L76334" s="36"/>
      <c r="M76334" s="36"/>
      <c r="N76334" s="36"/>
    </row>
    <row r="76335" spans="12:14" x14ac:dyDescent="0.25">
      <c r="L76335" s="36"/>
      <c r="M76335" s="36"/>
      <c r="N76335" s="36"/>
    </row>
    <row r="76336" spans="12:14" x14ac:dyDescent="0.25">
      <c r="L76336" s="36"/>
      <c r="M76336" s="36"/>
      <c r="N76336" s="36"/>
    </row>
    <row r="76337" spans="12:14" x14ac:dyDescent="0.25">
      <c r="L76337" s="36"/>
      <c r="M76337" s="36"/>
      <c r="N76337" s="36"/>
    </row>
    <row r="76338" spans="12:14" x14ac:dyDescent="0.25">
      <c r="L76338" s="36"/>
      <c r="M76338" s="36"/>
      <c r="N76338" s="36"/>
    </row>
    <row r="76339" spans="12:14" x14ac:dyDescent="0.25">
      <c r="L76339" s="36"/>
      <c r="M76339" s="36"/>
      <c r="N76339" s="36"/>
    </row>
    <row r="76340" spans="12:14" x14ac:dyDescent="0.25">
      <c r="L76340" s="36"/>
      <c r="M76340" s="36"/>
      <c r="N76340" s="36"/>
    </row>
    <row r="76341" spans="12:14" x14ac:dyDescent="0.25">
      <c r="L76341" s="36"/>
      <c r="M76341" s="36"/>
      <c r="N76341" s="36"/>
    </row>
    <row r="76342" spans="12:14" x14ac:dyDescent="0.25">
      <c r="L76342" s="36"/>
      <c r="M76342" s="36"/>
      <c r="N76342" s="36"/>
    </row>
    <row r="76343" spans="12:14" x14ac:dyDescent="0.25">
      <c r="L76343" s="36"/>
      <c r="M76343" s="36"/>
      <c r="N76343" s="36"/>
    </row>
    <row r="76344" spans="12:14" x14ac:dyDescent="0.25">
      <c r="L76344" s="36"/>
      <c r="M76344" s="36"/>
      <c r="N76344" s="36"/>
    </row>
    <row r="76345" spans="12:14" x14ac:dyDescent="0.25">
      <c r="L76345" s="36"/>
      <c r="M76345" s="36"/>
      <c r="N76345" s="36"/>
    </row>
    <row r="76346" spans="12:14" x14ac:dyDescent="0.25">
      <c r="L76346" s="36"/>
      <c r="M76346" s="36"/>
      <c r="N76346" s="36"/>
    </row>
    <row r="76347" spans="12:14" x14ac:dyDescent="0.25">
      <c r="L76347" s="36"/>
      <c r="M76347" s="36"/>
      <c r="N76347" s="36"/>
    </row>
    <row r="76348" spans="12:14" x14ac:dyDescent="0.25">
      <c r="L76348" s="36"/>
      <c r="M76348" s="36"/>
      <c r="N76348" s="36"/>
    </row>
    <row r="76349" spans="12:14" x14ac:dyDescent="0.25">
      <c r="L76349" s="36"/>
      <c r="M76349" s="36"/>
      <c r="N76349" s="36"/>
    </row>
    <row r="76350" spans="12:14" x14ac:dyDescent="0.25">
      <c r="L76350" s="36"/>
      <c r="M76350" s="36"/>
      <c r="N76350" s="36"/>
    </row>
    <row r="76351" spans="12:14" x14ac:dyDescent="0.25">
      <c r="L76351" s="36"/>
      <c r="M76351" s="36"/>
      <c r="N76351" s="36"/>
    </row>
    <row r="76352" spans="12:14" x14ac:dyDescent="0.25">
      <c r="L76352" s="36"/>
      <c r="M76352" s="36"/>
      <c r="N76352" s="36"/>
    </row>
    <row r="76353" spans="12:14" x14ac:dyDescent="0.25">
      <c r="L76353" s="36"/>
      <c r="M76353" s="36"/>
      <c r="N76353" s="36"/>
    </row>
    <row r="76354" spans="12:14" x14ac:dyDescent="0.25">
      <c r="L76354" s="36"/>
      <c r="M76354" s="36"/>
      <c r="N76354" s="36"/>
    </row>
    <row r="76355" spans="12:14" x14ac:dyDescent="0.25">
      <c r="L76355" s="36"/>
      <c r="M76355" s="36"/>
      <c r="N76355" s="36"/>
    </row>
    <row r="76356" spans="12:14" x14ac:dyDescent="0.25">
      <c r="L76356" s="36"/>
      <c r="M76356" s="36"/>
      <c r="N76356" s="36"/>
    </row>
    <row r="76357" spans="12:14" x14ac:dyDescent="0.25">
      <c r="L76357" s="36"/>
      <c r="M76357" s="36"/>
      <c r="N76357" s="36"/>
    </row>
    <row r="76358" spans="12:14" x14ac:dyDescent="0.25">
      <c r="L76358" s="36"/>
      <c r="M76358" s="36"/>
      <c r="N76358" s="36"/>
    </row>
    <row r="76359" spans="12:14" x14ac:dyDescent="0.25">
      <c r="L76359" s="36"/>
      <c r="M76359" s="36"/>
      <c r="N76359" s="36"/>
    </row>
    <row r="76360" spans="12:14" x14ac:dyDescent="0.25">
      <c r="L76360" s="36"/>
      <c r="M76360" s="36"/>
      <c r="N76360" s="36"/>
    </row>
    <row r="76361" spans="12:14" x14ac:dyDescent="0.25">
      <c r="L76361" s="36"/>
      <c r="M76361" s="36"/>
      <c r="N76361" s="36"/>
    </row>
    <row r="76362" spans="12:14" x14ac:dyDescent="0.25">
      <c r="L76362" s="36"/>
      <c r="M76362" s="36"/>
      <c r="N76362" s="36"/>
    </row>
    <row r="76363" spans="12:14" x14ac:dyDescent="0.25">
      <c r="L76363" s="36"/>
      <c r="M76363" s="36"/>
      <c r="N76363" s="36"/>
    </row>
    <row r="76364" spans="12:14" x14ac:dyDescent="0.25">
      <c r="L76364" s="36"/>
      <c r="M76364" s="36"/>
      <c r="N76364" s="36"/>
    </row>
    <row r="76365" spans="12:14" x14ac:dyDescent="0.25">
      <c r="L76365" s="36"/>
      <c r="M76365" s="36"/>
      <c r="N76365" s="36"/>
    </row>
    <row r="76366" spans="12:14" x14ac:dyDescent="0.25">
      <c r="L76366" s="36"/>
      <c r="M76366" s="36"/>
      <c r="N76366" s="36"/>
    </row>
    <row r="76367" spans="12:14" x14ac:dyDescent="0.25">
      <c r="L76367" s="36"/>
      <c r="M76367" s="36"/>
      <c r="N76367" s="36"/>
    </row>
    <row r="76368" spans="12:14" x14ac:dyDescent="0.25">
      <c r="L76368" s="36"/>
      <c r="M76368" s="36"/>
      <c r="N76368" s="36"/>
    </row>
    <row r="76369" spans="12:14" x14ac:dyDescent="0.25">
      <c r="L76369" s="36"/>
      <c r="M76369" s="36"/>
      <c r="N76369" s="36"/>
    </row>
    <row r="76370" spans="12:14" x14ac:dyDescent="0.25">
      <c r="L76370" s="36"/>
      <c r="M76370" s="36"/>
      <c r="N76370" s="36"/>
    </row>
    <row r="76371" spans="12:14" x14ac:dyDescent="0.25">
      <c r="L76371" s="36"/>
      <c r="M76371" s="36"/>
      <c r="N76371" s="36"/>
    </row>
    <row r="76372" spans="12:14" x14ac:dyDescent="0.25">
      <c r="L76372" s="36"/>
      <c r="M76372" s="36"/>
      <c r="N76372" s="36"/>
    </row>
    <row r="76373" spans="12:14" x14ac:dyDescent="0.25">
      <c r="L76373" s="36"/>
      <c r="M76373" s="36"/>
      <c r="N76373" s="36"/>
    </row>
    <row r="76374" spans="12:14" x14ac:dyDescent="0.25">
      <c r="L76374" s="36"/>
      <c r="M76374" s="36"/>
      <c r="N76374" s="36"/>
    </row>
    <row r="76375" spans="12:14" x14ac:dyDescent="0.25">
      <c r="L76375" s="36"/>
      <c r="M76375" s="36"/>
      <c r="N76375" s="36"/>
    </row>
    <row r="76376" spans="12:14" x14ac:dyDescent="0.25">
      <c r="L76376" s="36"/>
      <c r="M76376" s="36"/>
      <c r="N76376" s="36"/>
    </row>
    <row r="76377" spans="12:14" x14ac:dyDescent="0.25">
      <c r="L76377" s="36"/>
      <c r="M76377" s="36"/>
      <c r="N76377" s="36"/>
    </row>
    <row r="76378" spans="12:14" x14ac:dyDescent="0.25">
      <c r="L76378" s="36"/>
      <c r="M76378" s="36"/>
      <c r="N76378" s="36"/>
    </row>
    <row r="76379" spans="12:14" x14ac:dyDescent="0.25">
      <c r="L76379" s="36"/>
      <c r="M76379" s="36"/>
      <c r="N76379" s="36"/>
    </row>
    <row r="76380" spans="12:14" x14ac:dyDescent="0.25">
      <c r="L76380" s="36"/>
      <c r="M76380" s="36"/>
      <c r="N76380" s="36"/>
    </row>
    <row r="76381" spans="12:14" x14ac:dyDescent="0.25">
      <c r="L76381" s="36"/>
      <c r="M76381" s="36"/>
      <c r="N76381" s="36"/>
    </row>
    <row r="76382" spans="12:14" x14ac:dyDescent="0.25">
      <c r="L76382" s="36"/>
      <c r="M76382" s="36"/>
      <c r="N76382" s="36"/>
    </row>
    <row r="76383" spans="12:14" x14ac:dyDescent="0.25">
      <c r="L76383" s="36"/>
      <c r="M76383" s="36"/>
      <c r="N76383" s="36"/>
    </row>
    <row r="76384" spans="12:14" x14ac:dyDescent="0.25">
      <c r="L76384" s="36"/>
      <c r="M76384" s="36"/>
      <c r="N76384" s="36"/>
    </row>
    <row r="76385" spans="12:14" x14ac:dyDescent="0.25">
      <c r="L76385" s="36"/>
      <c r="M76385" s="36"/>
      <c r="N76385" s="36"/>
    </row>
    <row r="76386" spans="12:14" x14ac:dyDescent="0.25">
      <c r="L76386" s="36"/>
      <c r="M76386" s="36"/>
      <c r="N76386" s="36"/>
    </row>
    <row r="76387" spans="12:14" x14ac:dyDescent="0.25">
      <c r="L76387" s="36"/>
      <c r="M76387" s="36"/>
      <c r="N76387" s="36"/>
    </row>
    <row r="76388" spans="12:14" x14ac:dyDescent="0.25">
      <c r="L76388" s="36"/>
      <c r="M76388" s="36"/>
      <c r="N76388" s="36"/>
    </row>
    <row r="76389" spans="12:14" x14ac:dyDescent="0.25">
      <c r="L76389" s="36"/>
      <c r="M76389" s="36"/>
      <c r="N76389" s="36"/>
    </row>
    <row r="76390" spans="12:14" x14ac:dyDescent="0.25">
      <c r="L76390" s="36"/>
      <c r="M76390" s="36"/>
      <c r="N76390" s="36"/>
    </row>
    <row r="76391" spans="12:14" x14ac:dyDescent="0.25">
      <c r="L76391" s="36"/>
      <c r="M76391" s="36"/>
      <c r="N76391" s="36"/>
    </row>
    <row r="76392" spans="12:14" x14ac:dyDescent="0.25">
      <c r="L76392" s="36"/>
      <c r="M76392" s="36"/>
      <c r="N76392" s="36"/>
    </row>
    <row r="76393" spans="12:14" x14ac:dyDescent="0.25">
      <c r="L76393" s="36"/>
      <c r="M76393" s="36"/>
      <c r="N76393" s="36"/>
    </row>
    <row r="76394" spans="12:14" x14ac:dyDescent="0.25">
      <c r="L76394" s="36"/>
      <c r="M76394" s="36"/>
      <c r="N76394" s="36"/>
    </row>
    <row r="76395" spans="12:14" x14ac:dyDescent="0.25">
      <c r="L76395" s="36"/>
      <c r="M76395" s="36"/>
      <c r="N76395" s="36"/>
    </row>
    <row r="76396" spans="12:14" x14ac:dyDescent="0.25">
      <c r="L76396" s="36"/>
      <c r="M76396" s="36"/>
      <c r="N76396" s="36"/>
    </row>
    <row r="76397" spans="12:14" x14ac:dyDescent="0.25">
      <c r="L76397" s="36"/>
      <c r="M76397" s="36"/>
      <c r="N76397" s="36"/>
    </row>
    <row r="76398" spans="12:14" x14ac:dyDescent="0.25">
      <c r="L76398" s="36"/>
      <c r="M76398" s="36"/>
      <c r="N76398" s="36"/>
    </row>
    <row r="76399" spans="12:14" x14ac:dyDescent="0.25">
      <c r="L76399" s="36"/>
      <c r="M76399" s="36"/>
      <c r="N76399" s="36"/>
    </row>
    <row r="76400" spans="12:14" x14ac:dyDescent="0.25">
      <c r="L76400" s="36"/>
      <c r="M76400" s="36"/>
      <c r="N76400" s="36"/>
    </row>
    <row r="76401" spans="12:14" x14ac:dyDescent="0.25">
      <c r="L76401" s="36"/>
      <c r="M76401" s="36"/>
      <c r="N76401" s="36"/>
    </row>
    <row r="76402" spans="12:14" x14ac:dyDescent="0.25">
      <c r="L76402" s="36"/>
      <c r="M76402" s="36"/>
      <c r="N76402" s="36"/>
    </row>
    <row r="76403" spans="12:14" x14ac:dyDescent="0.25">
      <c r="L76403" s="36"/>
      <c r="M76403" s="36"/>
      <c r="N76403" s="36"/>
    </row>
    <row r="76404" spans="12:14" x14ac:dyDescent="0.25">
      <c r="L76404" s="36"/>
      <c r="M76404" s="36"/>
      <c r="N76404" s="36"/>
    </row>
    <row r="76405" spans="12:14" x14ac:dyDescent="0.25">
      <c r="L76405" s="36"/>
      <c r="M76405" s="36"/>
      <c r="N76405" s="36"/>
    </row>
    <row r="76406" spans="12:14" x14ac:dyDescent="0.25">
      <c r="L76406" s="36"/>
      <c r="M76406" s="36"/>
      <c r="N76406" s="36"/>
    </row>
    <row r="76407" spans="12:14" x14ac:dyDescent="0.25">
      <c r="L76407" s="36"/>
      <c r="M76407" s="36"/>
      <c r="N76407" s="36"/>
    </row>
    <row r="76408" spans="12:14" x14ac:dyDescent="0.25">
      <c r="L76408" s="36"/>
      <c r="M76408" s="36"/>
      <c r="N76408" s="36"/>
    </row>
    <row r="76409" spans="12:14" x14ac:dyDescent="0.25">
      <c r="L76409" s="36"/>
      <c r="M76409" s="36"/>
      <c r="N76409" s="36"/>
    </row>
    <row r="76410" spans="12:14" x14ac:dyDescent="0.25">
      <c r="L76410" s="36"/>
      <c r="M76410" s="36"/>
      <c r="N76410" s="36"/>
    </row>
    <row r="76411" spans="12:14" x14ac:dyDescent="0.25">
      <c r="L76411" s="36"/>
      <c r="M76411" s="36"/>
      <c r="N76411" s="36"/>
    </row>
    <row r="76412" spans="12:14" x14ac:dyDescent="0.25">
      <c r="L76412" s="36"/>
      <c r="M76412" s="36"/>
      <c r="N76412" s="36"/>
    </row>
    <row r="76413" spans="12:14" x14ac:dyDescent="0.25">
      <c r="L76413" s="36"/>
      <c r="M76413" s="36"/>
      <c r="N76413" s="36"/>
    </row>
    <row r="76414" spans="12:14" x14ac:dyDescent="0.25">
      <c r="L76414" s="36"/>
      <c r="M76414" s="36"/>
      <c r="N76414" s="36"/>
    </row>
    <row r="76415" spans="12:14" x14ac:dyDescent="0.25">
      <c r="L76415" s="36"/>
      <c r="M76415" s="36"/>
      <c r="N76415" s="36"/>
    </row>
    <row r="76416" spans="12:14" x14ac:dyDescent="0.25">
      <c r="L76416" s="36"/>
      <c r="M76416" s="36"/>
      <c r="N76416" s="36"/>
    </row>
    <row r="76417" spans="12:14" x14ac:dyDescent="0.25">
      <c r="L76417" s="36"/>
      <c r="M76417" s="36"/>
      <c r="N76417" s="36"/>
    </row>
    <row r="76418" spans="12:14" x14ac:dyDescent="0.25">
      <c r="L76418" s="36"/>
      <c r="M76418" s="36"/>
      <c r="N76418" s="36"/>
    </row>
    <row r="76419" spans="12:14" x14ac:dyDescent="0.25">
      <c r="L76419" s="36"/>
      <c r="M76419" s="36"/>
      <c r="N76419" s="36"/>
    </row>
    <row r="76420" spans="12:14" x14ac:dyDescent="0.25">
      <c r="L76420" s="36"/>
      <c r="M76420" s="36"/>
      <c r="N76420" s="36"/>
    </row>
    <row r="76421" spans="12:14" x14ac:dyDescent="0.25">
      <c r="L76421" s="36"/>
      <c r="M76421" s="36"/>
      <c r="N76421" s="36"/>
    </row>
    <row r="76422" spans="12:14" x14ac:dyDescent="0.25">
      <c r="L76422" s="36"/>
      <c r="M76422" s="36"/>
      <c r="N76422" s="36"/>
    </row>
    <row r="76423" spans="12:14" x14ac:dyDescent="0.25">
      <c r="L76423" s="36"/>
      <c r="M76423" s="36"/>
      <c r="N76423" s="36"/>
    </row>
    <row r="76424" spans="12:14" x14ac:dyDescent="0.25">
      <c r="L76424" s="36"/>
      <c r="M76424" s="36"/>
      <c r="N76424" s="36"/>
    </row>
    <row r="76425" spans="12:14" x14ac:dyDescent="0.25">
      <c r="L76425" s="36"/>
      <c r="M76425" s="36"/>
      <c r="N76425" s="36"/>
    </row>
    <row r="76426" spans="12:14" x14ac:dyDescent="0.25">
      <c r="L76426" s="36"/>
      <c r="M76426" s="36"/>
      <c r="N76426" s="36"/>
    </row>
    <row r="76427" spans="12:14" x14ac:dyDescent="0.25">
      <c r="L76427" s="36"/>
      <c r="M76427" s="36"/>
      <c r="N76427" s="36"/>
    </row>
    <row r="76428" spans="12:14" x14ac:dyDescent="0.25">
      <c r="L76428" s="36"/>
      <c r="M76428" s="36"/>
      <c r="N76428" s="36"/>
    </row>
    <row r="76429" spans="12:14" x14ac:dyDescent="0.25">
      <c r="L76429" s="36"/>
      <c r="M76429" s="36"/>
      <c r="N76429" s="36"/>
    </row>
    <row r="76430" spans="12:14" x14ac:dyDescent="0.25">
      <c r="L76430" s="36"/>
      <c r="M76430" s="36"/>
      <c r="N76430" s="36"/>
    </row>
    <row r="76431" spans="12:14" x14ac:dyDescent="0.25">
      <c r="L76431" s="36"/>
      <c r="M76431" s="36"/>
      <c r="N76431" s="36"/>
    </row>
    <row r="76432" spans="12:14" x14ac:dyDescent="0.25">
      <c r="L76432" s="36"/>
      <c r="M76432" s="36"/>
      <c r="N76432" s="36"/>
    </row>
    <row r="76433" spans="12:14" x14ac:dyDescent="0.25">
      <c r="L76433" s="36"/>
      <c r="M76433" s="36"/>
      <c r="N76433" s="36"/>
    </row>
    <row r="76434" spans="12:14" x14ac:dyDescent="0.25">
      <c r="L76434" s="36"/>
      <c r="M76434" s="36"/>
      <c r="N76434" s="36"/>
    </row>
    <row r="76435" spans="12:14" x14ac:dyDescent="0.25">
      <c r="L76435" s="36"/>
      <c r="M76435" s="36"/>
      <c r="N76435" s="36"/>
    </row>
    <row r="76436" spans="12:14" x14ac:dyDescent="0.25">
      <c r="L76436" s="36"/>
      <c r="M76436" s="36"/>
      <c r="N76436" s="36"/>
    </row>
    <row r="76437" spans="12:14" x14ac:dyDescent="0.25">
      <c r="L76437" s="36"/>
      <c r="M76437" s="36"/>
      <c r="N76437" s="36"/>
    </row>
    <row r="76438" spans="12:14" x14ac:dyDescent="0.25">
      <c r="L76438" s="36"/>
      <c r="M76438" s="36"/>
      <c r="N76438" s="36"/>
    </row>
    <row r="76439" spans="12:14" x14ac:dyDescent="0.25">
      <c r="L76439" s="36"/>
      <c r="M76439" s="36"/>
      <c r="N76439" s="36"/>
    </row>
    <row r="76440" spans="12:14" x14ac:dyDescent="0.25">
      <c r="L76440" s="36"/>
      <c r="M76440" s="36"/>
      <c r="N76440" s="36"/>
    </row>
    <row r="76441" spans="12:14" x14ac:dyDescent="0.25">
      <c r="L76441" s="36"/>
      <c r="M76441" s="36"/>
      <c r="N76441" s="36"/>
    </row>
    <row r="76442" spans="12:14" x14ac:dyDescent="0.25">
      <c r="L76442" s="36"/>
      <c r="M76442" s="36"/>
      <c r="N76442" s="36"/>
    </row>
    <row r="76443" spans="12:14" x14ac:dyDescent="0.25">
      <c r="L76443" s="36"/>
      <c r="M76443" s="36"/>
      <c r="N76443" s="36"/>
    </row>
    <row r="76444" spans="12:14" x14ac:dyDescent="0.25">
      <c r="L76444" s="36"/>
      <c r="M76444" s="36"/>
      <c r="N76444" s="36"/>
    </row>
    <row r="76445" spans="12:14" x14ac:dyDescent="0.25">
      <c r="L76445" s="36"/>
      <c r="M76445" s="36"/>
      <c r="N76445" s="36"/>
    </row>
    <row r="76446" spans="12:14" x14ac:dyDescent="0.25">
      <c r="L76446" s="36"/>
      <c r="M76446" s="36"/>
      <c r="N76446" s="36"/>
    </row>
    <row r="76447" spans="12:14" x14ac:dyDescent="0.25">
      <c r="L76447" s="36"/>
      <c r="M76447" s="36"/>
      <c r="N76447" s="36"/>
    </row>
    <row r="76448" spans="12:14" x14ac:dyDescent="0.25">
      <c r="L76448" s="36"/>
      <c r="M76448" s="36"/>
      <c r="N76448" s="36"/>
    </row>
    <row r="76449" spans="12:14" x14ac:dyDescent="0.25">
      <c r="L76449" s="36"/>
      <c r="M76449" s="36"/>
      <c r="N76449" s="36"/>
    </row>
    <row r="76450" spans="12:14" x14ac:dyDescent="0.25">
      <c r="L76450" s="36"/>
      <c r="M76450" s="36"/>
      <c r="N76450" s="36"/>
    </row>
    <row r="76451" spans="12:14" x14ac:dyDescent="0.25">
      <c r="L76451" s="36"/>
      <c r="M76451" s="36"/>
      <c r="N76451" s="36"/>
    </row>
    <row r="76452" spans="12:14" x14ac:dyDescent="0.25">
      <c r="L76452" s="36"/>
      <c r="M76452" s="36"/>
      <c r="N76452" s="36"/>
    </row>
    <row r="76453" spans="12:14" x14ac:dyDescent="0.25">
      <c r="L76453" s="36"/>
      <c r="M76453" s="36"/>
      <c r="N76453" s="36"/>
    </row>
    <row r="76454" spans="12:14" x14ac:dyDescent="0.25">
      <c r="L76454" s="36"/>
      <c r="M76454" s="36"/>
      <c r="N76454" s="36"/>
    </row>
    <row r="76455" spans="12:14" x14ac:dyDescent="0.25">
      <c r="L76455" s="36"/>
      <c r="M76455" s="36"/>
      <c r="N76455" s="36"/>
    </row>
    <row r="76456" spans="12:14" x14ac:dyDescent="0.25">
      <c r="L76456" s="36"/>
      <c r="M76456" s="36"/>
      <c r="N76456" s="36"/>
    </row>
    <row r="76457" spans="12:14" x14ac:dyDescent="0.25">
      <c r="L76457" s="36"/>
      <c r="M76457" s="36"/>
      <c r="N76457" s="36"/>
    </row>
    <row r="76458" spans="12:14" x14ac:dyDescent="0.25">
      <c r="L76458" s="36"/>
      <c r="M76458" s="36"/>
      <c r="N76458" s="36"/>
    </row>
    <row r="76459" spans="12:14" x14ac:dyDescent="0.25">
      <c r="L76459" s="36"/>
      <c r="M76459" s="36"/>
      <c r="N76459" s="36"/>
    </row>
    <row r="76460" spans="12:14" x14ac:dyDescent="0.25">
      <c r="L76460" s="36"/>
      <c r="M76460" s="36"/>
      <c r="N76460" s="36"/>
    </row>
    <row r="76461" spans="12:14" x14ac:dyDescent="0.25">
      <c r="L76461" s="36"/>
      <c r="M76461" s="36"/>
      <c r="N76461" s="36"/>
    </row>
    <row r="76462" spans="12:14" x14ac:dyDescent="0.25">
      <c r="L76462" s="36"/>
      <c r="M76462" s="36"/>
      <c r="N76462" s="36"/>
    </row>
    <row r="76463" spans="12:14" x14ac:dyDescent="0.25">
      <c r="L76463" s="36"/>
      <c r="M76463" s="36"/>
      <c r="N76463" s="36"/>
    </row>
    <row r="76464" spans="12:14" x14ac:dyDescent="0.25">
      <c r="L76464" s="36"/>
      <c r="M76464" s="36"/>
      <c r="N76464" s="36"/>
    </row>
    <row r="76465" spans="12:14" x14ac:dyDescent="0.25">
      <c r="L76465" s="36"/>
      <c r="M76465" s="36"/>
      <c r="N76465" s="36"/>
    </row>
    <row r="76466" spans="12:14" x14ac:dyDescent="0.25">
      <c r="L76466" s="36"/>
      <c r="M76466" s="36"/>
      <c r="N76466" s="36"/>
    </row>
    <row r="76467" spans="12:14" x14ac:dyDescent="0.25">
      <c r="L76467" s="36"/>
      <c r="M76467" s="36"/>
      <c r="N76467" s="36"/>
    </row>
    <row r="76468" spans="12:14" x14ac:dyDescent="0.25">
      <c r="L76468" s="36"/>
      <c r="M76468" s="36"/>
      <c r="N76468" s="36"/>
    </row>
    <row r="76469" spans="12:14" x14ac:dyDescent="0.25">
      <c r="L76469" s="36"/>
      <c r="M76469" s="36"/>
      <c r="N76469" s="36"/>
    </row>
    <row r="76470" spans="12:14" x14ac:dyDescent="0.25">
      <c r="L76470" s="36"/>
      <c r="M76470" s="36"/>
      <c r="N76470" s="36"/>
    </row>
    <row r="76471" spans="12:14" x14ac:dyDescent="0.25">
      <c r="L76471" s="36"/>
      <c r="M76471" s="36"/>
      <c r="N76471" s="36"/>
    </row>
    <row r="76472" spans="12:14" x14ac:dyDescent="0.25">
      <c r="L76472" s="36"/>
      <c r="M76472" s="36"/>
      <c r="N76472" s="36"/>
    </row>
    <row r="76473" spans="12:14" x14ac:dyDescent="0.25">
      <c r="L76473" s="36"/>
      <c r="M76473" s="36"/>
      <c r="N76473" s="36"/>
    </row>
    <row r="76474" spans="12:14" x14ac:dyDescent="0.25">
      <c r="L76474" s="36"/>
      <c r="M76474" s="36"/>
      <c r="N76474" s="36"/>
    </row>
    <row r="76475" spans="12:14" x14ac:dyDescent="0.25">
      <c r="L76475" s="36"/>
      <c r="M76475" s="36"/>
      <c r="N76475" s="36"/>
    </row>
    <row r="76476" spans="12:14" x14ac:dyDescent="0.25">
      <c r="L76476" s="36"/>
      <c r="M76476" s="36"/>
      <c r="N76476" s="36"/>
    </row>
    <row r="76477" spans="12:14" x14ac:dyDescent="0.25">
      <c r="L76477" s="36"/>
      <c r="M76477" s="36"/>
      <c r="N76477" s="36"/>
    </row>
    <row r="76478" spans="12:14" x14ac:dyDescent="0.25">
      <c r="L76478" s="36"/>
      <c r="M76478" s="36"/>
      <c r="N76478" s="36"/>
    </row>
    <row r="76479" spans="12:14" x14ac:dyDescent="0.25">
      <c r="L76479" s="36"/>
      <c r="M76479" s="36"/>
      <c r="N76479" s="36"/>
    </row>
    <row r="76480" spans="12:14" x14ac:dyDescent="0.25">
      <c r="L76480" s="36"/>
      <c r="M76480" s="36"/>
      <c r="N76480" s="36"/>
    </row>
    <row r="76481" spans="12:14" x14ac:dyDescent="0.25">
      <c r="L76481" s="36"/>
      <c r="M76481" s="36"/>
      <c r="N76481" s="36"/>
    </row>
    <row r="76482" spans="12:14" x14ac:dyDescent="0.25">
      <c r="L76482" s="36"/>
      <c r="M76482" s="36"/>
      <c r="N76482" s="36"/>
    </row>
    <row r="76483" spans="12:14" x14ac:dyDescent="0.25">
      <c r="L76483" s="36"/>
      <c r="M76483" s="36"/>
      <c r="N76483" s="36"/>
    </row>
    <row r="76484" spans="12:14" x14ac:dyDescent="0.25">
      <c r="L76484" s="36"/>
      <c r="M76484" s="36"/>
      <c r="N76484" s="36"/>
    </row>
    <row r="76485" spans="12:14" x14ac:dyDescent="0.25">
      <c r="L76485" s="36"/>
      <c r="M76485" s="36"/>
      <c r="N76485" s="36"/>
    </row>
    <row r="76486" spans="12:14" x14ac:dyDescent="0.25">
      <c r="L76486" s="36"/>
      <c r="M76486" s="36"/>
      <c r="N76486" s="36"/>
    </row>
    <row r="76487" spans="12:14" x14ac:dyDescent="0.25">
      <c r="L76487" s="36"/>
      <c r="M76487" s="36"/>
      <c r="N76487" s="36"/>
    </row>
    <row r="76488" spans="12:14" x14ac:dyDescent="0.25">
      <c r="L76488" s="36"/>
      <c r="M76488" s="36"/>
      <c r="N76488" s="36"/>
    </row>
    <row r="76489" spans="12:14" x14ac:dyDescent="0.25">
      <c r="L76489" s="36"/>
      <c r="M76489" s="36"/>
      <c r="N76489" s="36"/>
    </row>
    <row r="76490" spans="12:14" x14ac:dyDescent="0.25">
      <c r="L76490" s="36"/>
      <c r="M76490" s="36"/>
      <c r="N76490" s="36"/>
    </row>
    <row r="76491" spans="12:14" x14ac:dyDescent="0.25">
      <c r="L76491" s="36"/>
      <c r="M76491" s="36"/>
      <c r="N76491" s="36"/>
    </row>
    <row r="76492" spans="12:14" x14ac:dyDescent="0.25">
      <c r="L76492" s="36"/>
      <c r="M76492" s="36"/>
      <c r="N76492" s="36"/>
    </row>
    <row r="76493" spans="12:14" x14ac:dyDescent="0.25">
      <c r="L76493" s="36"/>
      <c r="M76493" s="36"/>
      <c r="N76493" s="36"/>
    </row>
    <row r="76494" spans="12:14" x14ac:dyDescent="0.25">
      <c r="L76494" s="36"/>
      <c r="M76494" s="36"/>
      <c r="N76494" s="36"/>
    </row>
    <row r="76495" spans="12:14" x14ac:dyDescent="0.25">
      <c r="L76495" s="36"/>
      <c r="M76495" s="36"/>
      <c r="N76495" s="36"/>
    </row>
    <row r="76496" spans="12:14" x14ac:dyDescent="0.25">
      <c r="L76496" s="36"/>
      <c r="M76496" s="36"/>
      <c r="N76496" s="36"/>
    </row>
    <row r="76497" spans="12:14" x14ac:dyDescent="0.25">
      <c r="L76497" s="36"/>
      <c r="M76497" s="36"/>
      <c r="N76497" s="36"/>
    </row>
    <row r="76498" spans="12:14" x14ac:dyDescent="0.25">
      <c r="L76498" s="36"/>
      <c r="M76498" s="36"/>
      <c r="N76498" s="36"/>
    </row>
    <row r="76499" spans="12:14" x14ac:dyDescent="0.25">
      <c r="L76499" s="36"/>
      <c r="M76499" s="36"/>
      <c r="N76499" s="36"/>
    </row>
    <row r="76500" spans="12:14" x14ac:dyDescent="0.25">
      <c r="L76500" s="36"/>
      <c r="M76500" s="36"/>
      <c r="N76500" s="36"/>
    </row>
    <row r="76501" spans="12:14" x14ac:dyDescent="0.25">
      <c r="L76501" s="36"/>
      <c r="M76501" s="36"/>
      <c r="N76501" s="36"/>
    </row>
    <row r="76502" spans="12:14" x14ac:dyDescent="0.25">
      <c r="L76502" s="36"/>
      <c r="M76502" s="36"/>
      <c r="N76502" s="36"/>
    </row>
    <row r="76503" spans="12:14" x14ac:dyDescent="0.25">
      <c r="L76503" s="36"/>
      <c r="M76503" s="36"/>
      <c r="N76503" s="36"/>
    </row>
    <row r="76504" spans="12:14" x14ac:dyDescent="0.25">
      <c r="L76504" s="36"/>
      <c r="M76504" s="36"/>
      <c r="N76504" s="36"/>
    </row>
    <row r="76505" spans="12:14" x14ac:dyDescent="0.25">
      <c r="L76505" s="36"/>
      <c r="M76505" s="36"/>
      <c r="N76505" s="36"/>
    </row>
    <row r="76506" spans="12:14" x14ac:dyDescent="0.25">
      <c r="L76506" s="36"/>
      <c r="M76506" s="36"/>
      <c r="N76506" s="36"/>
    </row>
    <row r="76507" spans="12:14" x14ac:dyDescent="0.25">
      <c r="L76507" s="36"/>
      <c r="M76507" s="36"/>
      <c r="N76507" s="36"/>
    </row>
    <row r="76508" spans="12:14" x14ac:dyDescent="0.25">
      <c r="L76508" s="36"/>
      <c r="M76508" s="36"/>
      <c r="N76508" s="36"/>
    </row>
    <row r="76509" spans="12:14" x14ac:dyDescent="0.25">
      <c r="L76509" s="36"/>
      <c r="M76509" s="36"/>
      <c r="N76509" s="36"/>
    </row>
    <row r="76510" spans="12:14" x14ac:dyDescent="0.25">
      <c r="L76510" s="36"/>
      <c r="M76510" s="36"/>
      <c r="N76510" s="36"/>
    </row>
    <row r="76511" spans="12:14" x14ac:dyDescent="0.25">
      <c r="L76511" s="36"/>
      <c r="M76511" s="36"/>
      <c r="N76511" s="36"/>
    </row>
    <row r="76512" spans="12:14" x14ac:dyDescent="0.25">
      <c r="L76512" s="36"/>
      <c r="M76512" s="36"/>
      <c r="N76512" s="36"/>
    </row>
    <row r="76513" spans="12:14" x14ac:dyDescent="0.25">
      <c r="L76513" s="36"/>
      <c r="M76513" s="36"/>
      <c r="N76513" s="36"/>
    </row>
    <row r="76514" spans="12:14" x14ac:dyDescent="0.25">
      <c r="L76514" s="36"/>
      <c r="M76514" s="36"/>
      <c r="N76514" s="36"/>
    </row>
    <row r="76515" spans="12:14" x14ac:dyDescent="0.25">
      <c r="L76515" s="36"/>
      <c r="M76515" s="36"/>
      <c r="N76515" s="36"/>
    </row>
    <row r="76516" spans="12:14" x14ac:dyDescent="0.25">
      <c r="L76516" s="36"/>
      <c r="M76516" s="36"/>
      <c r="N76516" s="36"/>
    </row>
    <row r="76517" spans="12:14" x14ac:dyDescent="0.25">
      <c r="L76517" s="36"/>
      <c r="M76517" s="36"/>
      <c r="N76517" s="36"/>
    </row>
    <row r="76518" spans="12:14" x14ac:dyDescent="0.25">
      <c r="L76518" s="36"/>
      <c r="M76518" s="36"/>
      <c r="N76518" s="36"/>
    </row>
    <row r="76519" spans="12:14" x14ac:dyDescent="0.25">
      <c r="L76519" s="36"/>
      <c r="M76519" s="36"/>
      <c r="N76519" s="36"/>
    </row>
    <row r="76520" spans="12:14" x14ac:dyDescent="0.25">
      <c r="L76520" s="36"/>
      <c r="M76520" s="36"/>
      <c r="N76520" s="36"/>
    </row>
    <row r="76521" spans="12:14" x14ac:dyDescent="0.25">
      <c r="L76521" s="36"/>
      <c r="M76521" s="36"/>
      <c r="N76521" s="36"/>
    </row>
    <row r="76522" spans="12:14" x14ac:dyDescent="0.25">
      <c r="L76522" s="36"/>
      <c r="M76522" s="36"/>
      <c r="N76522" s="36"/>
    </row>
    <row r="76523" spans="12:14" x14ac:dyDescent="0.25">
      <c r="L76523" s="36"/>
      <c r="M76523" s="36"/>
      <c r="N76523" s="36"/>
    </row>
    <row r="76524" spans="12:14" x14ac:dyDescent="0.25">
      <c r="L76524" s="36"/>
      <c r="M76524" s="36"/>
      <c r="N76524" s="36"/>
    </row>
    <row r="76525" spans="12:14" x14ac:dyDescent="0.25">
      <c r="L76525" s="36"/>
      <c r="M76525" s="36"/>
      <c r="N76525" s="36"/>
    </row>
    <row r="76526" spans="12:14" x14ac:dyDescent="0.25">
      <c r="L76526" s="36"/>
      <c r="M76526" s="36"/>
      <c r="N76526" s="36"/>
    </row>
    <row r="76527" spans="12:14" x14ac:dyDescent="0.25">
      <c r="L76527" s="36"/>
      <c r="M76527" s="36"/>
      <c r="N76527" s="36"/>
    </row>
    <row r="76528" spans="12:14" x14ac:dyDescent="0.25">
      <c r="L76528" s="36"/>
      <c r="M76528" s="36"/>
      <c r="N76528" s="36"/>
    </row>
    <row r="76529" spans="12:14" x14ac:dyDescent="0.25">
      <c r="L76529" s="36"/>
      <c r="M76529" s="36"/>
      <c r="N76529" s="36"/>
    </row>
    <row r="76530" spans="12:14" x14ac:dyDescent="0.25">
      <c r="L76530" s="36"/>
      <c r="M76530" s="36"/>
      <c r="N76530" s="36"/>
    </row>
    <row r="76531" spans="12:14" x14ac:dyDescent="0.25">
      <c r="L76531" s="36"/>
      <c r="M76531" s="36"/>
      <c r="N76531" s="36"/>
    </row>
    <row r="76532" spans="12:14" x14ac:dyDescent="0.25">
      <c r="L76532" s="36"/>
      <c r="M76532" s="36"/>
      <c r="N76532" s="36"/>
    </row>
    <row r="76533" spans="12:14" x14ac:dyDescent="0.25">
      <c r="L76533" s="36"/>
      <c r="M76533" s="36"/>
      <c r="N76533" s="36"/>
    </row>
    <row r="76534" spans="12:14" x14ac:dyDescent="0.25">
      <c r="L76534" s="36"/>
      <c r="M76534" s="36"/>
      <c r="N76534" s="36"/>
    </row>
    <row r="76535" spans="12:14" x14ac:dyDescent="0.25">
      <c r="L76535" s="36"/>
      <c r="M76535" s="36"/>
      <c r="N76535" s="36"/>
    </row>
    <row r="76536" spans="12:14" x14ac:dyDescent="0.25">
      <c r="L76536" s="36"/>
      <c r="M76536" s="36"/>
      <c r="N76536" s="36"/>
    </row>
    <row r="76537" spans="12:14" x14ac:dyDescent="0.25">
      <c r="L76537" s="36"/>
      <c r="M76537" s="36"/>
      <c r="N76537" s="36"/>
    </row>
    <row r="76538" spans="12:14" x14ac:dyDescent="0.25">
      <c r="L76538" s="36"/>
      <c r="M76538" s="36"/>
      <c r="N76538" s="36"/>
    </row>
    <row r="76539" spans="12:14" x14ac:dyDescent="0.25">
      <c r="L76539" s="36"/>
      <c r="M76539" s="36"/>
      <c r="N76539" s="36"/>
    </row>
    <row r="76540" spans="12:14" x14ac:dyDescent="0.25">
      <c r="L76540" s="36"/>
      <c r="M76540" s="36"/>
      <c r="N76540" s="36"/>
    </row>
    <row r="76541" spans="12:14" x14ac:dyDescent="0.25">
      <c r="L76541" s="36"/>
      <c r="M76541" s="36"/>
      <c r="N76541" s="36"/>
    </row>
    <row r="76542" spans="12:14" x14ac:dyDescent="0.25">
      <c r="L76542" s="36"/>
      <c r="M76542" s="36"/>
      <c r="N76542" s="36"/>
    </row>
    <row r="76543" spans="12:14" x14ac:dyDescent="0.25">
      <c r="L76543" s="36"/>
      <c r="M76543" s="36"/>
      <c r="N76543" s="36"/>
    </row>
    <row r="76544" spans="12:14" x14ac:dyDescent="0.25">
      <c r="L76544" s="36"/>
      <c r="M76544" s="36"/>
      <c r="N76544" s="36"/>
    </row>
    <row r="76545" spans="12:14" x14ac:dyDescent="0.25">
      <c r="L76545" s="36"/>
      <c r="M76545" s="36"/>
      <c r="N76545" s="36"/>
    </row>
    <row r="76546" spans="12:14" x14ac:dyDescent="0.25">
      <c r="L76546" s="36"/>
      <c r="M76546" s="36"/>
      <c r="N76546" s="36"/>
    </row>
    <row r="76547" spans="12:14" x14ac:dyDescent="0.25">
      <c r="L76547" s="36"/>
      <c r="M76547" s="36"/>
      <c r="N76547" s="36"/>
    </row>
    <row r="76548" spans="12:14" x14ac:dyDescent="0.25">
      <c r="L76548" s="36"/>
      <c r="M76548" s="36"/>
      <c r="N76548" s="36"/>
    </row>
    <row r="76549" spans="12:14" x14ac:dyDescent="0.25">
      <c r="L76549" s="36"/>
      <c r="M76549" s="36"/>
      <c r="N76549" s="36"/>
    </row>
    <row r="76550" spans="12:14" x14ac:dyDescent="0.25">
      <c r="L76550" s="36"/>
      <c r="M76550" s="36"/>
      <c r="N76550" s="36"/>
    </row>
    <row r="76551" spans="12:14" x14ac:dyDescent="0.25">
      <c r="L76551" s="36"/>
      <c r="M76551" s="36"/>
      <c r="N76551" s="36"/>
    </row>
    <row r="76552" spans="12:14" x14ac:dyDescent="0.25">
      <c r="L76552" s="36"/>
      <c r="M76552" s="36"/>
      <c r="N76552" s="36"/>
    </row>
    <row r="76553" spans="12:14" x14ac:dyDescent="0.25">
      <c r="L76553" s="36"/>
      <c r="M76553" s="36"/>
      <c r="N76553" s="36"/>
    </row>
    <row r="76554" spans="12:14" x14ac:dyDescent="0.25">
      <c r="L76554" s="36"/>
      <c r="M76554" s="36"/>
      <c r="N76554" s="36"/>
    </row>
    <row r="76555" spans="12:14" x14ac:dyDescent="0.25">
      <c r="L76555" s="36"/>
      <c r="M76555" s="36"/>
      <c r="N76555" s="36"/>
    </row>
    <row r="76556" spans="12:14" x14ac:dyDescent="0.25">
      <c r="L76556" s="36"/>
      <c r="M76556" s="36"/>
      <c r="N76556" s="36"/>
    </row>
    <row r="76557" spans="12:14" x14ac:dyDescent="0.25">
      <c r="L76557" s="36"/>
      <c r="M76557" s="36"/>
      <c r="N76557" s="36"/>
    </row>
    <row r="76558" spans="12:14" x14ac:dyDescent="0.25">
      <c r="L76558" s="36"/>
      <c r="M76558" s="36"/>
      <c r="N76558" s="36"/>
    </row>
    <row r="76559" spans="12:14" x14ac:dyDescent="0.25">
      <c r="L76559" s="36"/>
      <c r="M76559" s="36"/>
      <c r="N76559" s="36"/>
    </row>
    <row r="76560" spans="12:14" x14ac:dyDescent="0.25">
      <c r="L76560" s="36"/>
      <c r="M76560" s="36"/>
      <c r="N76560" s="36"/>
    </row>
    <row r="76561" spans="12:14" x14ac:dyDescent="0.25">
      <c r="L76561" s="36"/>
      <c r="M76561" s="36"/>
      <c r="N76561" s="36"/>
    </row>
    <row r="76562" spans="12:14" x14ac:dyDescent="0.25">
      <c r="L76562" s="36"/>
      <c r="M76562" s="36"/>
      <c r="N76562" s="36"/>
    </row>
    <row r="76563" spans="12:14" x14ac:dyDescent="0.25">
      <c r="L76563" s="36"/>
      <c r="M76563" s="36"/>
      <c r="N76563" s="36"/>
    </row>
    <row r="76564" spans="12:14" x14ac:dyDescent="0.25">
      <c r="L76564" s="36"/>
      <c r="M76564" s="36"/>
      <c r="N76564" s="36"/>
    </row>
    <row r="76565" spans="12:14" x14ac:dyDescent="0.25">
      <c r="L76565" s="36"/>
      <c r="M76565" s="36"/>
      <c r="N76565" s="36"/>
    </row>
    <row r="76566" spans="12:14" x14ac:dyDescent="0.25">
      <c r="L76566" s="36"/>
      <c r="M76566" s="36"/>
      <c r="N76566" s="36"/>
    </row>
    <row r="76567" spans="12:14" x14ac:dyDescent="0.25">
      <c r="L76567" s="36"/>
      <c r="M76567" s="36"/>
      <c r="N76567" s="36"/>
    </row>
    <row r="76568" spans="12:14" x14ac:dyDescent="0.25">
      <c r="L76568" s="36"/>
      <c r="M76568" s="36"/>
      <c r="N76568" s="36"/>
    </row>
    <row r="76569" spans="12:14" x14ac:dyDescent="0.25">
      <c r="L76569" s="36"/>
      <c r="M76569" s="36"/>
      <c r="N76569" s="36"/>
    </row>
    <row r="76570" spans="12:14" x14ac:dyDescent="0.25">
      <c r="L76570" s="36"/>
      <c r="M76570" s="36"/>
      <c r="N76570" s="36"/>
    </row>
    <row r="76571" spans="12:14" x14ac:dyDescent="0.25">
      <c r="L76571" s="36"/>
      <c r="M76571" s="36"/>
      <c r="N76571" s="36"/>
    </row>
    <row r="76572" spans="12:14" x14ac:dyDescent="0.25">
      <c r="L76572" s="36"/>
      <c r="M76572" s="36"/>
      <c r="N76572" s="36"/>
    </row>
    <row r="76573" spans="12:14" x14ac:dyDescent="0.25">
      <c r="L76573" s="36"/>
      <c r="M76573" s="36"/>
      <c r="N76573" s="36"/>
    </row>
    <row r="76574" spans="12:14" x14ac:dyDescent="0.25">
      <c r="L76574" s="36"/>
      <c r="M76574" s="36"/>
      <c r="N76574" s="36"/>
    </row>
    <row r="76575" spans="12:14" x14ac:dyDescent="0.25">
      <c r="L76575" s="36"/>
      <c r="M76575" s="36"/>
      <c r="N76575" s="36"/>
    </row>
    <row r="76576" spans="12:14" x14ac:dyDescent="0.25">
      <c r="L76576" s="36"/>
      <c r="M76576" s="36"/>
      <c r="N76576" s="36"/>
    </row>
    <row r="76577" spans="12:14" x14ac:dyDescent="0.25">
      <c r="L76577" s="36"/>
      <c r="M76577" s="36"/>
      <c r="N76577" s="36"/>
    </row>
    <row r="76578" spans="12:14" x14ac:dyDescent="0.25">
      <c r="L76578" s="36"/>
      <c r="M76578" s="36"/>
      <c r="N76578" s="36"/>
    </row>
    <row r="76579" spans="12:14" x14ac:dyDescent="0.25">
      <c r="L76579" s="36"/>
      <c r="M76579" s="36"/>
      <c r="N76579" s="36"/>
    </row>
    <row r="76580" spans="12:14" x14ac:dyDescent="0.25">
      <c r="L76580" s="36"/>
      <c r="M76580" s="36"/>
      <c r="N76580" s="36"/>
    </row>
    <row r="76581" spans="12:14" x14ac:dyDescent="0.25">
      <c r="L76581" s="36"/>
      <c r="M76581" s="36"/>
      <c r="N76581" s="36"/>
    </row>
    <row r="76582" spans="12:14" x14ac:dyDescent="0.25">
      <c r="L76582" s="36"/>
      <c r="M76582" s="36"/>
      <c r="N76582" s="36"/>
    </row>
    <row r="76583" spans="12:14" x14ac:dyDescent="0.25">
      <c r="L76583" s="36"/>
      <c r="M76583" s="36"/>
      <c r="N76583" s="36"/>
    </row>
    <row r="76584" spans="12:14" x14ac:dyDescent="0.25">
      <c r="L76584" s="36"/>
      <c r="M76584" s="36"/>
      <c r="N76584" s="36"/>
    </row>
    <row r="76585" spans="12:14" x14ac:dyDescent="0.25">
      <c r="L76585" s="36"/>
      <c r="M76585" s="36"/>
      <c r="N76585" s="36"/>
    </row>
    <row r="76586" spans="12:14" x14ac:dyDescent="0.25">
      <c r="L76586" s="36"/>
      <c r="M76586" s="36"/>
      <c r="N76586" s="36"/>
    </row>
    <row r="76587" spans="12:14" x14ac:dyDescent="0.25">
      <c r="L76587" s="36"/>
      <c r="M76587" s="36"/>
      <c r="N76587" s="36"/>
    </row>
    <row r="76588" spans="12:14" x14ac:dyDescent="0.25">
      <c r="L76588" s="36"/>
      <c r="M76588" s="36"/>
      <c r="N76588" s="36"/>
    </row>
    <row r="76589" spans="12:14" x14ac:dyDescent="0.25">
      <c r="L76589" s="36"/>
      <c r="M76589" s="36"/>
      <c r="N76589" s="36"/>
    </row>
    <row r="76590" spans="12:14" x14ac:dyDescent="0.25">
      <c r="L76590" s="36"/>
      <c r="M76590" s="36"/>
      <c r="N76590" s="36"/>
    </row>
    <row r="76591" spans="12:14" x14ac:dyDescent="0.25">
      <c r="L76591" s="36"/>
      <c r="M76591" s="36"/>
      <c r="N76591" s="36"/>
    </row>
    <row r="76592" spans="12:14" x14ac:dyDescent="0.25">
      <c r="L76592" s="36"/>
      <c r="M76592" s="36"/>
      <c r="N76592" s="36"/>
    </row>
    <row r="76593" spans="12:14" x14ac:dyDescent="0.25">
      <c r="L76593" s="36"/>
      <c r="M76593" s="36"/>
      <c r="N76593" s="36"/>
    </row>
    <row r="76594" spans="12:14" x14ac:dyDescent="0.25">
      <c r="L76594" s="36"/>
      <c r="M76594" s="36"/>
      <c r="N76594" s="36"/>
    </row>
    <row r="76595" spans="12:14" x14ac:dyDescent="0.25">
      <c r="L76595" s="36"/>
      <c r="M76595" s="36"/>
      <c r="N76595" s="36"/>
    </row>
    <row r="76596" spans="12:14" x14ac:dyDescent="0.25">
      <c r="L76596" s="36"/>
      <c r="M76596" s="36"/>
      <c r="N76596" s="36"/>
    </row>
    <row r="76597" spans="12:14" x14ac:dyDescent="0.25">
      <c r="L76597" s="36"/>
      <c r="M76597" s="36"/>
      <c r="N76597" s="36"/>
    </row>
    <row r="76598" spans="12:14" x14ac:dyDescent="0.25">
      <c r="L76598" s="36"/>
      <c r="M76598" s="36"/>
      <c r="N76598" s="36"/>
    </row>
    <row r="76599" spans="12:14" x14ac:dyDescent="0.25">
      <c r="L76599" s="36"/>
      <c r="M76599" s="36"/>
      <c r="N76599" s="36"/>
    </row>
    <row r="76600" spans="12:14" x14ac:dyDescent="0.25">
      <c r="L76600" s="36"/>
      <c r="M76600" s="36"/>
      <c r="N76600" s="36"/>
    </row>
    <row r="76601" spans="12:14" x14ac:dyDescent="0.25">
      <c r="L76601" s="36"/>
      <c r="M76601" s="36"/>
      <c r="N76601" s="36"/>
    </row>
    <row r="76602" spans="12:14" x14ac:dyDescent="0.25">
      <c r="L76602" s="36"/>
      <c r="M76602" s="36"/>
      <c r="N76602" s="36"/>
    </row>
    <row r="76603" spans="12:14" x14ac:dyDescent="0.25">
      <c r="L76603" s="36"/>
      <c r="M76603" s="36"/>
      <c r="N76603" s="36"/>
    </row>
    <row r="76604" spans="12:14" x14ac:dyDescent="0.25">
      <c r="L76604" s="36"/>
      <c r="M76604" s="36"/>
      <c r="N76604" s="36"/>
    </row>
    <row r="76605" spans="12:14" x14ac:dyDescent="0.25">
      <c r="L76605" s="36"/>
      <c r="M76605" s="36"/>
      <c r="N76605" s="36"/>
    </row>
    <row r="76606" spans="12:14" x14ac:dyDescent="0.25">
      <c r="L76606" s="36"/>
      <c r="M76606" s="36"/>
      <c r="N76606" s="36"/>
    </row>
    <row r="76607" spans="12:14" x14ac:dyDescent="0.25">
      <c r="L76607" s="36"/>
      <c r="M76607" s="36"/>
      <c r="N76607" s="36"/>
    </row>
    <row r="76608" spans="12:14" x14ac:dyDescent="0.25">
      <c r="L76608" s="36"/>
      <c r="M76608" s="36"/>
      <c r="N76608" s="36"/>
    </row>
    <row r="76609" spans="12:14" x14ac:dyDescent="0.25">
      <c r="L76609" s="36"/>
      <c r="M76609" s="36"/>
      <c r="N76609" s="36"/>
    </row>
    <row r="76610" spans="12:14" x14ac:dyDescent="0.25">
      <c r="L76610" s="36"/>
      <c r="M76610" s="36"/>
      <c r="N76610" s="36"/>
    </row>
    <row r="76611" spans="12:14" x14ac:dyDescent="0.25">
      <c r="L76611" s="36"/>
      <c r="M76611" s="36"/>
      <c r="N76611" s="36"/>
    </row>
    <row r="76612" spans="12:14" x14ac:dyDescent="0.25">
      <c r="L76612" s="36"/>
      <c r="M76612" s="36"/>
      <c r="N76612" s="36"/>
    </row>
    <row r="76613" spans="12:14" x14ac:dyDescent="0.25">
      <c r="L76613" s="36"/>
      <c r="M76613" s="36"/>
      <c r="N76613" s="36"/>
    </row>
    <row r="76614" spans="12:14" x14ac:dyDescent="0.25">
      <c r="L76614" s="36"/>
      <c r="M76614" s="36"/>
      <c r="N76614" s="36"/>
    </row>
    <row r="76615" spans="12:14" x14ac:dyDescent="0.25">
      <c r="L76615" s="36"/>
      <c r="M76615" s="36"/>
      <c r="N76615" s="36"/>
    </row>
    <row r="76616" spans="12:14" x14ac:dyDescent="0.25">
      <c r="L76616" s="36"/>
      <c r="M76616" s="36"/>
      <c r="N76616" s="36"/>
    </row>
    <row r="76617" spans="12:14" x14ac:dyDescent="0.25">
      <c r="L76617" s="36"/>
      <c r="M76617" s="36"/>
      <c r="N76617" s="36"/>
    </row>
    <row r="76618" spans="12:14" x14ac:dyDescent="0.25">
      <c r="L76618" s="36"/>
      <c r="M76618" s="36"/>
      <c r="N76618" s="36"/>
    </row>
    <row r="76619" spans="12:14" x14ac:dyDescent="0.25">
      <c r="L76619" s="36"/>
      <c r="M76619" s="36"/>
      <c r="N76619" s="36"/>
    </row>
    <row r="76620" spans="12:14" x14ac:dyDescent="0.25">
      <c r="L76620" s="36"/>
      <c r="M76620" s="36"/>
      <c r="N76620" s="36"/>
    </row>
    <row r="76621" spans="12:14" x14ac:dyDescent="0.25">
      <c r="L76621" s="36"/>
      <c r="M76621" s="36"/>
      <c r="N76621" s="36"/>
    </row>
    <row r="76622" spans="12:14" x14ac:dyDescent="0.25">
      <c r="L76622" s="36"/>
      <c r="M76622" s="36"/>
      <c r="N76622" s="36"/>
    </row>
    <row r="76623" spans="12:14" x14ac:dyDescent="0.25">
      <c r="L76623" s="36"/>
      <c r="M76623" s="36"/>
      <c r="N76623" s="36"/>
    </row>
    <row r="76624" spans="12:14" x14ac:dyDescent="0.25">
      <c r="L76624" s="36"/>
      <c r="M76624" s="36"/>
      <c r="N76624" s="36"/>
    </row>
    <row r="76625" spans="12:14" x14ac:dyDescent="0.25">
      <c r="L76625" s="36"/>
      <c r="M76625" s="36"/>
      <c r="N76625" s="36"/>
    </row>
    <row r="76626" spans="12:14" x14ac:dyDescent="0.25">
      <c r="L76626" s="36"/>
      <c r="M76626" s="36"/>
      <c r="N76626" s="36"/>
    </row>
    <row r="76627" spans="12:14" x14ac:dyDescent="0.25">
      <c r="L76627" s="36"/>
      <c r="M76627" s="36"/>
      <c r="N76627" s="36"/>
    </row>
    <row r="76628" spans="12:14" x14ac:dyDescent="0.25">
      <c r="L76628" s="36"/>
      <c r="M76628" s="36"/>
      <c r="N76628" s="36"/>
    </row>
    <row r="76629" spans="12:14" x14ac:dyDescent="0.25">
      <c r="L76629" s="36"/>
      <c r="M76629" s="36"/>
      <c r="N76629" s="36"/>
    </row>
    <row r="76630" spans="12:14" x14ac:dyDescent="0.25">
      <c r="L76630" s="36"/>
      <c r="M76630" s="36"/>
      <c r="N76630" s="36"/>
    </row>
    <row r="76631" spans="12:14" x14ac:dyDescent="0.25">
      <c r="L76631" s="36"/>
      <c r="M76631" s="36"/>
      <c r="N76631" s="36"/>
    </row>
    <row r="76632" spans="12:14" x14ac:dyDescent="0.25">
      <c r="L76632" s="36"/>
      <c r="M76632" s="36"/>
      <c r="N76632" s="36"/>
    </row>
    <row r="76633" spans="12:14" x14ac:dyDescent="0.25">
      <c r="L76633" s="36"/>
      <c r="M76633" s="36"/>
      <c r="N76633" s="36"/>
    </row>
    <row r="76634" spans="12:14" x14ac:dyDescent="0.25">
      <c r="L76634" s="36"/>
      <c r="M76634" s="36"/>
      <c r="N76634" s="36"/>
    </row>
    <row r="76635" spans="12:14" x14ac:dyDescent="0.25">
      <c r="L76635" s="36"/>
      <c r="M76635" s="36"/>
      <c r="N76635" s="36"/>
    </row>
    <row r="76636" spans="12:14" x14ac:dyDescent="0.25">
      <c r="L76636" s="36"/>
      <c r="M76636" s="36"/>
      <c r="N76636" s="36"/>
    </row>
    <row r="76637" spans="12:14" x14ac:dyDescent="0.25">
      <c r="L76637" s="36"/>
      <c r="M76637" s="36"/>
      <c r="N76637" s="36"/>
    </row>
    <row r="76638" spans="12:14" x14ac:dyDescent="0.25">
      <c r="L76638" s="36"/>
      <c r="M76638" s="36"/>
      <c r="N76638" s="36"/>
    </row>
    <row r="76639" spans="12:14" x14ac:dyDescent="0.25">
      <c r="L76639" s="36"/>
      <c r="M76639" s="36"/>
      <c r="N76639" s="36"/>
    </row>
    <row r="76640" spans="12:14" x14ac:dyDescent="0.25">
      <c r="L76640" s="36"/>
      <c r="M76640" s="36"/>
      <c r="N76640" s="36"/>
    </row>
    <row r="76641" spans="12:14" x14ac:dyDescent="0.25">
      <c r="L76641" s="36"/>
      <c r="M76641" s="36"/>
      <c r="N76641" s="36"/>
    </row>
    <row r="76642" spans="12:14" x14ac:dyDescent="0.25">
      <c r="L76642" s="36"/>
      <c r="M76642" s="36"/>
      <c r="N76642" s="36"/>
    </row>
    <row r="76643" spans="12:14" x14ac:dyDescent="0.25">
      <c r="L76643" s="36"/>
      <c r="M76643" s="36"/>
      <c r="N76643" s="36"/>
    </row>
    <row r="76644" spans="12:14" x14ac:dyDescent="0.25">
      <c r="L76644" s="36"/>
      <c r="M76644" s="36"/>
      <c r="N76644" s="36"/>
    </row>
    <row r="76645" spans="12:14" x14ac:dyDescent="0.25">
      <c r="L76645" s="36"/>
      <c r="M76645" s="36"/>
      <c r="N76645" s="36"/>
    </row>
    <row r="76646" spans="12:14" x14ac:dyDescent="0.25">
      <c r="L76646" s="36"/>
      <c r="M76646" s="36"/>
      <c r="N76646" s="36"/>
    </row>
    <row r="76647" spans="12:14" x14ac:dyDescent="0.25">
      <c r="L76647" s="36"/>
      <c r="M76647" s="36"/>
      <c r="N76647" s="36"/>
    </row>
    <row r="76648" spans="12:14" x14ac:dyDescent="0.25">
      <c r="L76648" s="36"/>
      <c r="M76648" s="36"/>
      <c r="N76648" s="36"/>
    </row>
    <row r="76649" spans="12:14" x14ac:dyDescent="0.25">
      <c r="L76649" s="36"/>
      <c r="M76649" s="36"/>
      <c r="N76649" s="36"/>
    </row>
    <row r="76650" spans="12:14" x14ac:dyDescent="0.25">
      <c r="L76650" s="36"/>
      <c r="M76650" s="36"/>
      <c r="N76650" s="36"/>
    </row>
    <row r="76651" spans="12:14" x14ac:dyDescent="0.25">
      <c r="L76651" s="36"/>
      <c r="M76651" s="36"/>
      <c r="N76651" s="36"/>
    </row>
    <row r="76652" spans="12:14" x14ac:dyDescent="0.25">
      <c r="L76652" s="36"/>
      <c r="M76652" s="36"/>
      <c r="N76652" s="36"/>
    </row>
    <row r="76653" spans="12:14" x14ac:dyDescent="0.25">
      <c r="L76653" s="36"/>
      <c r="M76653" s="36"/>
      <c r="N76653" s="36"/>
    </row>
    <row r="76654" spans="12:14" x14ac:dyDescent="0.25">
      <c r="L76654" s="36"/>
      <c r="M76654" s="36"/>
      <c r="N76654" s="36"/>
    </row>
    <row r="76655" spans="12:14" x14ac:dyDescent="0.25">
      <c r="L76655" s="36"/>
      <c r="M76655" s="36"/>
      <c r="N76655" s="36"/>
    </row>
    <row r="76656" spans="12:14" x14ac:dyDescent="0.25">
      <c r="L76656" s="36"/>
      <c r="M76656" s="36"/>
      <c r="N76656" s="36"/>
    </row>
    <row r="76657" spans="12:14" x14ac:dyDescent="0.25">
      <c r="L76657" s="36"/>
      <c r="M76657" s="36"/>
      <c r="N76657" s="36"/>
    </row>
    <row r="76658" spans="12:14" x14ac:dyDescent="0.25">
      <c r="L76658" s="36"/>
      <c r="M76658" s="36"/>
      <c r="N76658" s="36"/>
    </row>
    <row r="76659" spans="12:14" x14ac:dyDescent="0.25">
      <c r="L76659" s="36"/>
      <c r="M76659" s="36"/>
      <c r="N76659" s="36"/>
    </row>
    <row r="76660" spans="12:14" x14ac:dyDescent="0.25">
      <c r="L76660" s="36"/>
      <c r="M76660" s="36"/>
      <c r="N76660" s="36"/>
    </row>
    <row r="76661" spans="12:14" x14ac:dyDescent="0.25">
      <c r="L76661" s="36"/>
      <c r="M76661" s="36"/>
      <c r="N76661" s="36"/>
    </row>
    <row r="76662" spans="12:14" x14ac:dyDescent="0.25">
      <c r="L76662" s="36"/>
      <c r="M76662" s="36"/>
      <c r="N76662" s="36"/>
    </row>
    <row r="76663" spans="12:14" x14ac:dyDescent="0.25">
      <c r="L76663" s="36"/>
      <c r="M76663" s="36"/>
      <c r="N76663" s="36"/>
    </row>
    <row r="76664" spans="12:14" x14ac:dyDescent="0.25">
      <c r="L76664" s="36"/>
      <c r="M76664" s="36"/>
      <c r="N76664" s="36"/>
    </row>
    <row r="76665" spans="12:14" x14ac:dyDescent="0.25">
      <c r="L76665" s="36"/>
      <c r="M76665" s="36"/>
      <c r="N76665" s="36"/>
    </row>
    <row r="76666" spans="12:14" x14ac:dyDescent="0.25">
      <c r="L76666" s="36"/>
      <c r="M76666" s="36"/>
      <c r="N76666" s="36"/>
    </row>
    <row r="76667" spans="12:14" x14ac:dyDescent="0.25">
      <c r="L76667" s="36"/>
      <c r="M76667" s="36"/>
      <c r="N76667" s="36"/>
    </row>
    <row r="76668" spans="12:14" x14ac:dyDescent="0.25">
      <c r="L76668" s="36"/>
      <c r="M76668" s="36"/>
      <c r="N76668" s="36"/>
    </row>
    <row r="76669" spans="12:14" x14ac:dyDescent="0.25">
      <c r="L76669" s="36"/>
      <c r="M76669" s="36"/>
      <c r="N76669" s="36"/>
    </row>
    <row r="76670" spans="12:14" x14ac:dyDescent="0.25">
      <c r="L76670" s="36"/>
      <c r="M76670" s="36"/>
      <c r="N76670" s="36"/>
    </row>
    <row r="76671" spans="12:14" x14ac:dyDescent="0.25">
      <c r="L76671" s="36"/>
      <c r="M76671" s="36"/>
      <c r="N76671" s="36"/>
    </row>
    <row r="76672" spans="12:14" x14ac:dyDescent="0.25">
      <c r="L76672" s="36"/>
      <c r="M76672" s="36"/>
      <c r="N76672" s="36"/>
    </row>
    <row r="76673" spans="12:14" x14ac:dyDescent="0.25">
      <c r="L76673" s="36"/>
      <c r="M76673" s="36"/>
      <c r="N76673" s="36"/>
    </row>
    <row r="76674" spans="12:14" x14ac:dyDescent="0.25">
      <c r="L76674" s="36"/>
      <c r="M76674" s="36"/>
      <c r="N76674" s="36"/>
    </row>
    <row r="76675" spans="12:14" x14ac:dyDescent="0.25">
      <c r="L76675" s="36"/>
      <c r="M76675" s="36"/>
      <c r="N76675" s="36"/>
    </row>
    <row r="76676" spans="12:14" x14ac:dyDescent="0.25">
      <c r="L76676" s="36"/>
      <c r="M76676" s="36"/>
      <c r="N76676" s="36"/>
    </row>
    <row r="76677" spans="12:14" x14ac:dyDescent="0.25">
      <c r="L76677" s="36"/>
      <c r="M76677" s="36"/>
      <c r="N76677" s="36"/>
    </row>
    <row r="76678" spans="12:14" x14ac:dyDescent="0.25">
      <c r="L76678" s="36"/>
      <c r="M76678" s="36"/>
      <c r="N76678" s="36"/>
    </row>
    <row r="76679" spans="12:14" x14ac:dyDescent="0.25">
      <c r="L76679" s="36"/>
      <c r="M76679" s="36"/>
      <c r="N76679" s="36"/>
    </row>
    <row r="76680" spans="12:14" x14ac:dyDescent="0.25">
      <c r="L76680" s="36"/>
      <c r="M76680" s="36"/>
      <c r="N76680" s="36"/>
    </row>
    <row r="76681" spans="12:14" x14ac:dyDescent="0.25">
      <c r="L76681" s="36"/>
      <c r="M76681" s="36"/>
      <c r="N76681" s="36"/>
    </row>
    <row r="76682" spans="12:14" x14ac:dyDescent="0.25">
      <c r="L76682" s="36"/>
      <c r="M76682" s="36"/>
      <c r="N76682" s="36"/>
    </row>
    <row r="76683" spans="12:14" x14ac:dyDescent="0.25">
      <c r="L76683" s="36"/>
      <c r="M76683" s="36"/>
      <c r="N76683" s="36"/>
    </row>
    <row r="76684" spans="12:14" x14ac:dyDescent="0.25">
      <c r="L76684" s="36"/>
      <c r="M76684" s="36"/>
      <c r="N76684" s="36"/>
    </row>
    <row r="76685" spans="12:14" x14ac:dyDescent="0.25">
      <c r="L76685" s="36"/>
      <c r="M76685" s="36"/>
      <c r="N76685" s="36"/>
    </row>
    <row r="76686" spans="12:14" x14ac:dyDescent="0.25">
      <c r="L76686" s="36"/>
      <c r="M76686" s="36"/>
      <c r="N76686" s="36"/>
    </row>
    <row r="76687" spans="12:14" x14ac:dyDescent="0.25">
      <c r="L76687" s="36"/>
      <c r="M76687" s="36"/>
      <c r="N76687" s="36"/>
    </row>
    <row r="76688" spans="12:14" x14ac:dyDescent="0.25">
      <c r="L76688" s="36"/>
      <c r="M76688" s="36"/>
      <c r="N76688" s="36"/>
    </row>
    <row r="76689" spans="12:14" x14ac:dyDescent="0.25">
      <c r="L76689" s="36"/>
      <c r="M76689" s="36"/>
      <c r="N76689" s="36"/>
    </row>
    <row r="76690" spans="12:14" x14ac:dyDescent="0.25">
      <c r="L76690" s="36"/>
      <c r="M76690" s="36"/>
      <c r="N76690" s="36"/>
    </row>
    <row r="76691" spans="12:14" x14ac:dyDescent="0.25">
      <c r="L76691" s="36"/>
      <c r="M76691" s="36"/>
      <c r="N76691" s="36"/>
    </row>
    <row r="76692" spans="12:14" x14ac:dyDescent="0.25">
      <c r="L76692" s="36"/>
      <c r="M76692" s="36"/>
      <c r="N76692" s="36"/>
    </row>
    <row r="76693" spans="12:14" x14ac:dyDescent="0.25">
      <c r="L76693" s="36"/>
      <c r="M76693" s="36"/>
      <c r="N76693" s="36"/>
    </row>
    <row r="76694" spans="12:14" x14ac:dyDescent="0.25">
      <c r="L76694" s="36"/>
      <c r="M76694" s="36"/>
      <c r="N76694" s="36"/>
    </row>
    <row r="76695" spans="12:14" x14ac:dyDescent="0.25">
      <c r="L76695" s="36"/>
      <c r="M76695" s="36"/>
      <c r="N76695" s="36"/>
    </row>
    <row r="76696" spans="12:14" x14ac:dyDescent="0.25">
      <c r="L76696" s="36"/>
      <c r="M76696" s="36"/>
      <c r="N76696" s="36"/>
    </row>
    <row r="76697" spans="12:14" x14ac:dyDescent="0.25">
      <c r="L76697" s="36"/>
      <c r="M76697" s="36"/>
      <c r="N76697" s="36"/>
    </row>
    <row r="76698" spans="12:14" x14ac:dyDescent="0.25">
      <c r="L76698" s="36"/>
      <c r="M76698" s="36"/>
      <c r="N76698" s="36"/>
    </row>
    <row r="76699" spans="12:14" x14ac:dyDescent="0.25">
      <c r="L76699" s="36"/>
      <c r="M76699" s="36"/>
      <c r="N76699" s="36"/>
    </row>
    <row r="76700" spans="12:14" x14ac:dyDescent="0.25">
      <c r="L76700" s="36"/>
      <c r="M76700" s="36"/>
      <c r="N76700" s="36"/>
    </row>
    <row r="76701" spans="12:14" x14ac:dyDescent="0.25">
      <c r="L76701" s="36"/>
      <c r="M76701" s="36"/>
      <c r="N76701" s="36"/>
    </row>
    <row r="76702" spans="12:14" x14ac:dyDescent="0.25">
      <c r="L76702" s="36"/>
      <c r="M76702" s="36"/>
      <c r="N76702" s="36"/>
    </row>
    <row r="76703" spans="12:14" x14ac:dyDescent="0.25">
      <c r="L76703" s="36"/>
      <c r="M76703" s="36"/>
      <c r="N76703" s="36"/>
    </row>
    <row r="76704" spans="12:14" x14ac:dyDescent="0.25">
      <c r="L76704" s="36"/>
      <c r="M76704" s="36"/>
      <c r="N76704" s="36"/>
    </row>
    <row r="76705" spans="12:14" x14ac:dyDescent="0.25">
      <c r="L76705" s="36"/>
      <c r="M76705" s="36"/>
      <c r="N76705" s="36"/>
    </row>
    <row r="76706" spans="12:14" x14ac:dyDescent="0.25">
      <c r="L76706" s="36"/>
      <c r="M76706" s="36"/>
      <c r="N76706" s="36"/>
    </row>
    <row r="76707" spans="12:14" x14ac:dyDescent="0.25">
      <c r="L76707" s="36"/>
      <c r="M76707" s="36"/>
      <c r="N76707" s="36"/>
    </row>
    <row r="76708" spans="12:14" x14ac:dyDescent="0.25">
      <c r="L76708" s="36"/>
      <c r="M76708" s="36"/>
      <c r="N76708" s="36"/>
    </row>
    <row r="76709" spans="12:14" x14ac:dyDescent="0.25">
      <c r="L76709" s="36"/>
      <c r="M76709" s="36"/>
      <c r="N76709" s="36"/>
    </row>
    <row r="76710" spans="12:14" x14ac:dyDescent="0.25">
      <c r="L76710" s="36"/>
      <c r="M76710" s="36"/>
      <c r="N76710" s="36"/>
    </row>
    <row r="76711" spans="12:14" x14ac:dyDescent="0.25">
      <c r="L76711" s="36"/>
      <c r="M76711" s="36"/>
      <c r="N76711" s="36"/>
    </row>
    <row r="76712" spans="12:14" x14ac:dyDescent="0.25">
      <c r="L76712" s="36"/>
      <c r="M76712" s="36"/>
      <c r="N76712" s="36"/>
    </row>
    <row r="76713" spans="12:14" x14ac:dyDescent="0.25">
      <c r="L76713" s="36"/>
      <c r="M76713" s="36"/>
      <c r="N76713" s="36"/>
    </row>
    <row r="76714" spans="12:14" x14ac:dyDescent="0.25">
      <c r="L76714" s="36"/>
      <c r="M76714" s="36"/>
      <c r="N76714" s="36"/>
    </row>
    <row r="76715" spans="12:14" x14ac:dyDescent="0.25">
      <c r="L76715" s="36"/>
      <c r="M76715" s="36"/>
      <c r="N76715" s="36"/>
    </row>
    <row r="76716" spans="12:14" x14ac:dyDescent="0.25">
      <c r="L76716" s="36"/>
      <c r="M76716" s="36"/>
      <c r="N76716" s="36"/>
    </row>
    <row r="76717" spans="12:14" x14ac:dyDescent="0.25">
      <c r="L76717" s="36"/>
      <c r="M76717" s="36"/>
      <c r="N76717" s="36"/>
    </row>
    <row r="76718" spans="12:14" x14ac:dyDescent="0.25">
      <c r="L76718" s="36"/>
      <c r="M76718" s="36"/>
      <c r="N76718" s="36"/>
    </row>
    <row r="76719" spans="12:14" x14ac:dyDescent="0.25">
      <c r="L76719" s="36"/>
      <c r="M76719" s="36"/>
      <c r="N76719" s="36"/>
    </row>
    <row r="76720" spans="12:14" x14ac:dyDescent="0.25">
      <c r="L76720" s="36"/>
      <c r="M76720" s="36"/>
      <c r="N76720" s="36"/>
    </row>
    <row r="76721" spans="12:14" x14ac:dyDescent="0.25">
      <c r="L76721" s="36"/>
      <c r="M76721" s="36"/>
      <c r="N76721" s="36"/>
    </row>
    <row r="76722" spans="12:14" x14ac:dyDescent="0.25">
      <c r="L76722" s="36"/>
      <c r="M76722" s="36"/>
      <c r="N76722" s="36"/>
    </row>
    <row r="76723" spans="12:14" x14ac:dyDescent="0.25">
      <c r="L76723" s="36"/>
      <c r="M76723" s="36"/>
      <c r="N76723" s="36"/>
    </row>
    <row r="76724" spans="12:14" x14ac:dyDescent="0.25">
      <c r="L76724" s="36"/>
      <c r="M76724" s="36"/>
      <c r="N76724" s="36"/>
    </row>
    <row r="76725" spans="12:14" x14ac:dyDescent="0.25">
      <c r="L76725" s="36"/>
      <c r="M76725" s="36"/>
      <c r="N76725" s="36"/>
    </row>
    <row r="76726" spans="12:14" x14ac:dyDescent="0.25">
      <c r="L76726" s="36"/>
      <c r="M76726" s="36"/>
      <c r="N76726" s="36"/>
    </row>
    <row r="76727" spans="12:14" x14ac:dyDescent="0.25">
      <c r="L76727" s="36"/>
      <c r="M76727" s="36"/>
      <c r="N76727" s="36"/>
    </row>
    <row r="76728" spans="12:14" x14ac:dyDescent="0.25">
      <c r="L76728" s="36"/>
      <c r="M76728" s="36"/>
      <c r="N76728" s="36"/>
    </row>
    <row r="76729" spans="12:14" x14ac:dyDescent="0.25">
      <c r="L76729" s="36"/>
      <c r="M76729" s="36"/>
      <c r="N76729" s="36"/>
    </row>
    <row r="76730" spans="12:14" x14ac:dyDescent="0.25">
      <c r="L76730" s="36"/>
      <c r="M76730" s="36"/>
      <c r="N76730" s="36"/>
    </row>
    <row r="76731" spans="12:14" x14ac:dyDescent="0.25">
      <c r="L76731" s="36"/>
      <c r="M76731" s="36"/>
      <c r="N76731" s="36"/>
    </row>
    <row r="76732" spans="12:14" x14ac:dyDescent="0.25">
      <c r="L76732" s="36"/>
      <c r="M76732" s="36"/>
      <c r="N76732" s="36"/>
    </row>
    <row r="76733" spans="12:14" x14ac:dyDescent="0.25">
      <c r="L76733" s="36"/>
      <c r="M76733" s="36"/>
      <c r="N76733" s="36"/>
    </row>
    <row r="76734" spans="12:14" x14ac:dyDescent="0.25">
      <c r="L76734" s="36"/>
      <c r="M76734" s="36"/>
      <c r="N76734" s="36"/>
    </row>
    <row r="76735" spans="12:14" x14ac:dyDescent="0.25">
      <c r="L76735" s="36"/>
      <c r="M76735" s="36"/>
      <c r="N76735" s="36"/>
    </row>
    <row r="76736" spans="12:14" x14ac:dyDescent="0.25">
      <c r="L76736" s="36"/>
      <c r="M76736" s="36"/>
      <c r="N76736" s="36"/>
    </row>
    <row r="76737" spans="12:14" x14ac:dyDescent="0.25">
      <c r="L76737" s="36"/>
      <c r="M76737" s="36"/>
      <c r="N76737" s="36"/>
    </row>
    <row r="76738" spans="12:14" x14ac:dyDescent="0.25">
      <c r="L76738" s="36"/>
      <c r="M76738" s="36"/>
      <c r="N76738" s="36"/>
    </row>
    <row r="76739" spans="12:14" x14ac:dyDescent="0.25">
      <c r="L76739" s="36"/>
      <c r="M76739" s="36"/>
      <c r="N76739" s="36"/>
    </row>
    <row r="76740" spans="12:14" x14ac:dyDescent="0.25">
      <c r="L76740" s="36"/>
      <c r="M76740" s="36"/>
      <c r="N76740" s="36"/>
    </row>
    <row r="76741" spans="12:14" x14ac:dyDescent="0.25">
      <c r="L76741" s="36"/>
      <c r="M76741" s="36"/>
      <c r="N76741" s="36"/>
    </row>
    <row r="76742" spans="12:14" x14ac:dyDescent="0.25">
      <c r="L76742" s="36"/>
      <c r="M76742" s="36"/>
      <c r="N76742" s="36"/>
    </row>
    <row r="76743" spans="12:14" x14ac:dyDescent="0.25">
      <c r="L76743" s="36"/>
      <c r="M76743" s="36"/>
      <c r="N76743" s="36"/>
    </row>
    <row r="76744" spans="12:14" x14ac:dyDescent="0.25">
      <c r="L76744" s="36"/>
      <c r="M76744" s="36"/>
      <c r="N76744" s="36"/>
    </row>
    <row r="76745" spans="12:14" x14ac:dyDescent="0.25">
      <c r="L76745" s="36"/>
      <c r="M76745" s="36"/>
      <c r="N76745" s="36"/>
    </row>
    <row r="76746" spans="12:14" x14ac:dyDescent="0.25">
      <c r="L76746" s="36"/>
      <c r="M76746" s="36"/>
      <c r="N76746" s="36"/>
    </row>
    <row r="76747" spans="12:14" x14ac:dyDescent="0.25">
      <c r="L76747" s="36"/>
      <c r="M76747" s="36"/>
      <c r="N76747" s="36"/>
    </row>
    <row r="76748" spans="12:14" x14ac:dyDescent="0.25">
      <c r="L76748" s="36"/>
      <c r="M76748" s="36"/>
      <c r="N76748" s="36"/>
    </row>
    <row r="76749" spans="12:14" x14ac:dyDescent="0.25">
      <c r="L76749" s="36"/>
      <c r="M76749" s="36"/>
      <c r="N76749" s="36"/>
    </row>
    <row r="76750" spans="12:14" x14ac:dyDescent="0.25">
      <c r="L76750" s="36"/>
      <c r="M76750" s="36"/>
      <c r="N76750" s="36"/>
    </row>
    <row r="76751" spans="12:14" x14ac:dyDescent="0.25">
      <c r="L76751" s="36"/>
      <c r="M76751" s="36"/>
      <c r="N76751" s="36"/>
    </row>
    <row r="76752" spans="12:14" x14ac:dyDescent="0.25">
      <c r="L76752" s="36"/>
      <c r="M76752" s="36"/>
      <c r="N76752" s="36"/>
    </row>
    <row r="76753" spans="12:14" x14ac:dyDescent="0.25">
      <c r="L76753" s="36"/>
      <c r="M76753" s="36"/>
      <c r="N76753" s="36"/>
    </row>
    <row r="76754" spans="12:14" x14ac:dyDescent="0.25">
      <c r="L76754" s="36"/>
      <c r="M76754" s="36"/>
      <c r="N76754" s="36"/>
    </row>
    <row r="76755" spans="12:14" x14ac:dyDescent="0.25">
      <c r="L76755" s="36"/>
      <c r="M76755" s="36"/>
      <c r="N76755" s="36"/>
    </row>
    <row r="76756" spans="12:14" x14ac:dyDescent="0.25">
      <c r="L76756" s="36"/>
      <c r="M76756" s="36"/>
      <c r="N76756" s="36"/>
    </row>
    <row r="76757" spans="12:14" x14ac:dyDescent="0.25">
      <c r="L76757" s="36"/>
      <c r="M76757" s="36"/>
      <c r="N76757" s="36"/>
    </row>
    <row r="76758" spans="12:14" x14ac:dyDescent="0.25">
      <c r="L76758" s="36"/>
      <c r="M76758" s="36"/>
      <c r="N76758" s="36"/>
    </row>
    <row r="76759" spans="12:14" x14ac:dyDescent="0.25">
      <c r="L76759" s="36"/>
      <c r="M76759" s="36"/>
      <c r="N76759" s="36"/>
    </row>
    <row r="76760" spans="12:14" x14ac:dyDescent="0.25">
      <c r="L76760" s="36"/>
      <c r="M76760" s="36"/>
      <c r="N76760" s="36"/>
    </row>
    <row r="76761" spans="12:14" x14ac:dyDescent="0.25">
      <c r="L76761" s="36"/>
      <c r="M76761" s="36"/>
      <c r="N76761" s="36"/>
    </row>
    <row r="76762" spans="12:14" x14ac:dyDescent="0.25">
      <c r="L76762" s="36"/>
      <c r="M76762" s="36"/>
      <c r="N76762" s="36"/>
    </row>
    <row r="76763" spans="12:14" x14ac:dyDescent="0.25">
      <c r="L76763" s="36"/>
      <c r="M76763" s="36"/>
      <c r="N76763" s="36"/>
    </row>
    <row r="76764" spans="12:14" x14ac:dyDescent="0.25">
      <c r="L76764" s="36"/>
      <c r="M76764" s="36"/>
      <c r="N76764" s="36"/>
    </row>
    <row r="76765" spans="12:14" x14ac:dyDescent="0.25">
      <c r="L76765" s="36"/>
      <c r="M76765" s="36"/>
      <c r="N76765" s="36"/>
    </row>
    <row r="76766" spans="12:14" x14ac:dyDescent="0.25">
      <c r="L76766" s="36"/>
      <c r="M76766" s="36"/>
      <c r="N76766" s="36"/>
    </row>
    <row r="76767" spans="12:14" x14ac:dyDescent="0.25">
      <c r="L76767" s="36"/>
      <c r="M76767" s="36"/>
      <c r="N76767" s="36"/>
    </row>
    <row r="76768" spans="12:14" x14ac:dyDescent="0.25">
      <c r="L76768" s="36"/>
      <c r="M76768" s="36"/>
      <c r="N76768" s="36"/>
    </row>
    <row r="76769" spans="12:14" x14ac:dyDescent="0.25">
      <c r="L76769" s="36"/>
      <c r="M76769" s="36"/>
      <c r="N76769" s="36"/>
    </row>
    <row r="76770" spans="12:14" x14ac:dyDescent="0.25">
      <c r="L76770" s="36"/>
      <c r="M76770" s="36"/>
      <c r="N76770" s="36"/>
    </row>
    <row r="76771" spans="12:14" x14ac:dyDescent="0.25">
      <c r="L76771" s="36"/>
      <c r="M76771" s="36"/>
      <c r="N76771" s="36"/>
    </row>
    <row r="76772" spans="12:14" x14ac:dyDescent="0.25">
      <c r="L76772" s="36"/>
      <c r="M76772" s="36"/>
      <c r="N76772" s="36"/>
    </row>
    <row r="76773" spans="12:14" x14ac:dyDescent="0.25">
      <c r="L76773" s="36"/>
      <c r="M76773" s="36"/>
      <c r="N76773" s="36"/>
    </row>
    <row r="76774" spans="12:14" x14ac:dyDescent="0.25">
      <c r="L76774" s="36"/>
      <c r="M76774" s="36"/>
      <c r="N76774" s="36"/>
    </row>
    <row r="76775" spans="12:14" x14ac:dyDescent="0.25">
      <c r="L76775" s="36"/>
      <c r="M76775" s="36"/>
      <c r="N76775" s="36"/>
    </row>
    <row r="76776" spans="12:14" x14ac:dyDescent="0.25">
      <c r="L76776" s="36"/>
      <c r="M76776" s="36"/>
      <c r="N76776" s="36"/>
    </row>
    <row r="76777" spans="12:14" x14ac:dyDescent="0.25">
      <c r="L76777" s="36"/>
      <c r="M76777" s="36"/>
      <c r="N76777" s="36"/>
    </row>
    <row r="76778" spans="12:14" x14ac:dyDescent="0.25">
      <c r="L76778" s="36"/>
      <c r="M76778" s="36"/>
      <c r="N76778" s="36"/>
    </row>
    <row r="76779" spans="12:14" x14ac:dyDescent="0.25">
      <c r="L76779" s="36"/>
      <c r="M76779" s="36"/>
      <c r="N76779" s="36"/>
    </row>
    <row r="76780" spans="12:14" x14ac:dyDescent="0.25">
      <c r="L76780" s="36"/>
      <c r="M76780" s="36"/>
      <c r="N76780" s="36"/>
    </row>
    <row r="76781" spans="12:14" x14ac:dyDescent="0.25">
      <c r="L76781" s="36"/>
      <c r="M76781" s="36"/>
      <c r="N76781" s="36"/>
    </row>
    <row r="76782" spans="12:14" x14ac:dyDescent="0.25">
      <c r="L76782" s="36"/>
      <c r="M76782" s="36"/>
      <c r="N76782" s="36"/>
    </row>
    <row r="76783" spans="12:14" x14ac:dyDescent="0.25">
      <c r="L76783" s="36"/>
      <c r="M76783" s="36"/>
      <c r="N76783" s="36"/>
    </row>
    <row r="76784" spans="12:14" x14ac:dyDescent="0.25">
      <c r="L76784" s="36"/>
      <c r="M76784" s="36"/>
      <c r="N76784" s="36"/>
    </row>
    <row r="76785" spans="12:14" x14ac:dyDescent="0.25">
      <c r="L76785" s="36"/>
      <c r="M76785" s="36"/>
      <c r="N76785" s="36"/>
    </row>
    <row r="76786" spans="12:14" x14ac:dyDescent="0.25">
      <c r="L76786" s="36"/>
      <c r="M76786" s="36"/>
      <c r="N76786" s="36"/>
    </row>
    <row r="76787" spans="12:14" x14ac:dyDescent="0.25">
      <c r="L76787" s="36"/>
      <c r="M76787" s="36"/>
      <c r="N76787" s="36"/>
    </row>
    <row r="76788" spans="12:14" x14ac:dyDescent="0.25">
      <c r="L76788" s="36"/>
      <c r="M76788" s="36"/>
      <c r="N76788" s="36"/>
    </row>
    <row r="76789" spans="12:14" x14ac:dyDescent="0.25">
      <c r="L76789" s="36"/>
      <c r="M76789" s="36"/>
      <c r="N76789" s="36"/>
    </row>
    <row r="76790" spans="12:14" x14ac:dyDescent="0.25">
      <c r="L76790" s="36"/>
      <c r="M76790" s="36"/>
      <c r="N76790" s="36"/>
    </row>
    <row r="76791" spans="12:14" x14ac:dyDescent="0.25">
      <c r="L76791" s="36"/>
      <c r="M76791" s="36"/>
      <c r="N76791" s="36"/>
    </row>
    <row r="76792" spans="12:14" x14ac:dyDescent="0.25">
      <c r="L76792" s="36"/>
      <c r="M76792" s="36"/>
      <c r="N76792" s="36"/>
    </row>
    <row r="76793" spans="12:14" x14ac:dyDescent="0.25">
      <c r="L76793" s="36"/>
      <c r="M76793" s="36"/>
      <c r="N76793" s="36"/>
    </row>
    <row r="76794" spans="12:14" x14ac:dyDescent="0.25">
      <c r="L76794" s="36"/>
      <c r="M76794" s="36"/>
      <c r="N76794" s="36"/>
    </row>
    <row r="76795" spans="12:14" x14ac:dyDescent="0.25">
      <c r="L76795" s="36"/>
      <c r="M76795" s="36"/>
      <c r="N76795" s="36"/>
    </row>
    <row r="76796" spans="12:14" x14ac:dyDescent="0.25">
      <c r="L76796" s="36"/>
      <c r="M76796" s="36"/>
      <c r="N76796" s="36"/>
    </row>
    <row r="76797" spans="12:14" x14ac:dyDescent="0.25">
      <c r="L76797" s="36"/>
      <c r="M76797" s="36"/>
      <c r="N76797" s="36"/>
    </row>
    <row r="76798" spans="12:14" x14ac:dyDescent="0.25">
      <c r="L76798" s="36"/>
      <c r="M76798" s="36"/>
      <c r="N76798" s="36"/>
    </row>
    <row r="76799" spans="12:14" x14ac:dyDescent="0.25">
      <c r="L76799" s="36"/>
      <c r="M76799" s="36"/>
      <c r="N76799" s="36"/>
    </row>
    <row r="76800" spans="12:14" x14ac:dyDescent="0.25">
      <c r="L76800" s="36"/>
      <c r="M76800" s="36"/>
      <c r="N76800" s="36"/>
    </row>
    <row r="76801" spans="12:14" x14ac:dyDescent="0.25">
      <c r="L76801" s="36"/>
      <c r="M76801" s="36"/>
      <c r="N76801" s="36"/>
    </row>
    <row r="76802" spans="12:14" x14ac:dyDescent="0.25">
      <c r="L76802" s="36"/>
      <c r="M76802" s="36"/>
      <c r="N76802" s="36"/>
    </row>
    <row r="76803" spans="12:14" x14ac:dyDescent="0.25">
      <c r="L76803" s="36"/>
      <c r="M76803" s="36"/>
      <c r="N76803" s="36"/>
    </row>
    <row r="76804" spans="12:14" x14ac:dyDescent="0.25">
      <c r="L76804" s="36"/>
      <c r="M76804" s="36"/>
      <c r="N76804" s="36"/>
    </row>
    <row r="76805" spans="12:14" x14ac:dyDescent="0.25">
      <c r="L76805" s="36"/>
      <c r="M76805" s="36"/>
      <c r="N76805" s="36"/>
    </row>
    <row r="76806" spans="12:14" x14ac:dyDescent="0.25">
      <c r="L76806" s="36"/>
      <c r="M76806" s="36"/>
      <c r="N76806" s="36"/>
    </row>
    <row r="76807" spans="12:14" x14ac:dyDescent="0.25">
      <c r="L76807" s="36"/>
      <c r="M76807" s="36"/>
      <c r="N76807" s="36"/>
    </row>
    <row r="76808" spans="12:14" x14ac:dyDescent="0.25">
      <c r="L76808" s="36"/>
      <c r="M76808" s="36"/>
      <c r="N76808" s="36"/>
    </row>
    <row r="76809" spans="12:14" x14ac:dyDescent="0.25">
      <c r="L76809" s="36"/>
      <c r="M76809" s="36"/>
      <c r="N76809" s="36"/>
    </row>
    <row r="76810" spans="12:14" x14ac:dyDescent="0.25">
      <c r="L76810" s="36"/>
      <c r="M76810" s="36"/>
      <c r="N76810" s="36"/>
    </row>
    <row r="76811" spans="12:14" x14ac:dyDescent="0.25">
      <c r="L76811" s="36"/>
      <c r="M76811" s="36"/>
      <c r="N76811" s="36"/>
    </row>
    <row r="76812" spans="12:14" x14ac:dyDescent="0.25">
      <c r="L76812" s="36"/>
      <c r="M76812" s="36"/>
      <c r="N76812" s="36"/>
    </row>
    <row r="76813" spans="12:14" x14ac:dyDescent="0.25">
      <c r="L76813" s="36"/>
      <c r="M76813" s="36"/>
      <c r="N76813" s="36"/>
    </row>
    <row r="76814" spans="12:14" x14ac:dyDescent="0.25">
      <c r="L76814" s="36"/>
      <c r="M76814" s="36"/>
      <c r="N76814" s="36"/>
    </row>
    <row r="76815" spans="12:14" x14ac:dyDescent="0.25">
      <c r="L76815" s="36"/>
      <c r="M76815" s="36"/>
      <c r="N76815" s="36"/>
    </row>
    <row r="76816" spans="12:14" x14ac:dyDescent="0.25">
      <c r="L76816" s="36"/>
      <c r="M76816" s="36"/>
      <c r="N76816" s="36"/>
    </row>
    <row r="76817" spans="12:14" x14ac:dyDescent="0.25">
      <c r="L76817" s="36"/>
      <c r="M76817" s="36"/>
      <c r="N76817" s="36"/>
    </row>
    <row r="76818" spans="12:14" x14ac:dyDescent="0.25">
      <c r="L76818" s="36"/>
      <c r="M76818" s="36"/>
      <c r="N76818" s="36"/>
    </row>
    <row r="76819" spans="12:14" x14ac:dyDescent="0.25">
      <c r="L76819" s="36"/>
      <c r="M76819" s="36"/>
      <c r="N76819" s="36"/>
    </row>
    <row r="76820" spans="12:14" x14ac:dyDescent="0.25">
      <c r="L76820" s="36"/>
      <c r="M76820" s="36"/>
      <c r="N76820" s="36"/>
    </row>
    <row r="76821" spans="12:14" x14ac:dyDescent="0.25">
      <c r="L76821" s="36"/>
      <c r="M76821" s="36"/>
      <c r="N76821" s="36"/>
    </row>
    <row r="76822" spans="12:14" x14ac:dyDescent="0.25">
      <c r="L76822" s="36"/>
      <c r="M76822" s="36"/>
      <c r="N76822" s="36"/>
    </row>
    <row r="76823" spans="12:14" x14ac:dyDescent="0.25">
      <c r="L76823" s="36"/>
      <c r="M76823" s="36"/>
      <c r="N76823" s="36"/>
    </row>
    <row r="76824" spans="12:14" x14ac:dyDescent="0.25">
      <c r="L76824" s="36"/>
      <c r="M76824" s="36"/>
      <c r="N76824" s="36"/>
    </row>
    <row r="76825" spans="12:14" x14ac:dyDescent="0.25">
      <c r="L76825" s="36"/>
      <c r="M76825" s="36"/>
      <c r="N76825" s="36"/>
    </row>
    <row r="76826" spans="12:14" x14ac:dyDescent="0.25">
      <c r="L76826" s="36"/>
      <c r="M76826" s="36"/>
      <c r="N76826" s="36"/>
    </row>
    <row r="76827" spans="12:14" x14ac:dyDescent="0.25">
      <c r="L76827" s="36"/>
      <c r="M76827" s="36"/>
      <c r="N76827" s="36"/>
    </row>
    <row r="76828" spans="12:14" x14ac:dyDescent="0.25">
      <c r="L76828" s="36"/>
      <c r="M76828" s="36"/>
      <c r="N76828" s="36"/>
    </row>
    <row r="76829" spans="12:14" x14ac:dyDescent="0.25">
      <c r="L76829" s="36"/>
      <c r="M76829" s="36"/>
      <c r="N76829" s="36"/>
    </row>
    <row r="76830" spans="12:14" x14ac:dyDescent="0.25">
      <c r="L76830" s="36"/>
      <c r="M76830" s="36"/>
      <c r="N76830" s="36"/>
    </row>
    <row r="76831" spans="12:14" x14ac:dyDescent="0.25">
      <c r="L76831" s="36"/>
      <c r="M76831" s="36"/>
      <c r="N76831" s="36"/>
    </row>
    <row r="76832" spans="12:14" x14ac:dyDescent="0.25">
      <c r="L76832" s="36"/>
      <c r="M76832" s="36"/>
      <c r="N76832" s="36"/>
    </row>
    <row r="76833" spans="12:14" x14ac:dyDescent="0.25">
      <c r="L76833" s="36"/>
      <c r="M76833" s="36"/>
      <c r="N76833" s="36"/>
    </row>
    <row r="76834" spans="12:14" x14ac:dyDescent="0.25">
      <c r="L76834" s="36"/>
      <c r="M76834" s="36"/>
      <c r="N76834" s="36"/>
    </row>
    <row r="76835" spans="12:14" x14ac:dyDescent="0.25">
      <c r="L76835" s="36"/>
      <c r="M76835" s="36"/>
      <c r="N76835" s="36"/>
    </row>
    <row r="76836" spans="12:14" x14ac:dyDescent="0.25">
      <c r="L76836" s="36"/>
      <c r="M76836" s="36"/>
      <c r="N76836" s="36"/>
    </row>
    <row r="76837" spans="12:14" x14ac:dyDescent="0.25">
      <c r="L76837" s="36"/>
      <c r="M76837" s="36"/>
      <c r="N76837" s="36"/>
    </row>
    <row r="76838" spans="12:14" x14ac:dyDescent="0.25">
      <c r="L76838" s="36"/>
      <c r="M76838" s="36"/>
      <c r="N76838" s="36"/>
    </row>
    <row r="76839" spans="12:14" x14ac:dyDescent="0.25">
      <c r="L76839" s="36"/>
      <c r="M76839" s="36"/>
      <c r="N76839" s="36"/>
    </row>
    <row r="76840" spans="12:14" x14ac:dyDescent="0.25">
      <c r="L76840" s="36"/>
      <c r="M76840" s="36"/>
      <c r="N76840" s="36"/>
    </row>
    <row r="76841" spans="12:14" x14ac:dyDescent="0.25">
      <c r="L76841" s="36"/>
      <c r="M76841" s="36"/>
      <c r="N76841" s="36"/>
    </row>
    <row r="76842" spans="12:14" x14ac:dyDescent="0.25">
      <c r="L76842" s="36"/>
      <c r="M76842" s="36"/>
      <c r="N76842" s="36"/>
    </row>
    <row r="76843" spans="12:14" x14ac:dyDescent="0.25">
      <c r="L76843" s="36"/>
      <c r="M76843" s="36"/>
      <c r="N76843" s="36"/>
    </row>
    <row r="76844" spans="12:14" x14ac:dyDescent="0.25">
      <c r="L76844" s="36"/>
      <c r="M76844" s="36"/>
      <c r="N76844" s="36"/>
    </row>
    <row r="76845" spans="12:14" x14ac:dyDescent="0.25">
      <c r="L76845" s="36"/>
      <c r="M76845" s="36"/>
      <c r="N76845" s="36"/>
    </row>
    <row r="76846" spans="12:14" x14ac:dyDescent="0.25">
      <c r="L76846" s="36"/>
      <c r="M76846" s="36"/>
      <c r="N76846" s="36"/>
    </row>
    <row r="76847" spans="12:14" x14ac:dyDescent="0.25">
      <c r="L76847" s="36"/>
      <c r="M76847" s="36"/>
      <c r="N76847" s="36"/>
    </row>
    <row r="76848" spans="12:14" x14ac:dyDescent="0.25">
      <c r="L76848" s="36"/>
      <c r="M76848" s="36"/>
      <c r="N76848" s="36"/>
    </row>
    <row r="76849" spans="12:14" x14ac:dyDescent="0.25">
      <c r="L76849" s="36"/>
      <c r="M76849" s="36"/>
      <c r="N76849" s="36"/>
    </row>
    <row r="76850" spans="12:14" x14ac:dyDescent="0.25">
      <c r="L76850" s="36"/>
      <c r="M76850" s="36"/>
      <c r="N76850" s="36"/>
    </row>
    <row r="76851" spans="12:14" x14ac:dyDescent="0.25">
      <c r="L76851" s="36"/>
      <c r="M76851" s="36"/>
      <c r="N76851" s="36"/>
    </row>
    <row r="76852" spans="12:14" x14ac:dyDescent="0.25">
      <c r="L76852" s="36"/>
      <c r="M76852" s="36"/>
      <c r="N76852" s="36"/>
    </row>
    <row r="76853" spans="12:14" x14ac:dyDescent="0.25">
      <c r="L76853" s="36"/>
      <c r="M76853" s="36"/>
      <c r="N76853" s="36"/>
    </row>
    <row r="76854" spans="12:14" x14ac:dyDescent="0.25">
      <c r="L76854" s="36"/>
      <c r="M76854" s="36"/>
      <c r="N76854" s="36"/>
    </row>
    <row r="76855" spans="12:14" x14ac:dyDescent="0.25">
      <c r="L76855" s="36"/>
      <c r="M76855" s="36"/>
      <c r="N76855" s="36"/>
    </row>
    <row r="76856" spans="12:14" x14ac:dyDescent="0.25">
      <c r="L76856" s="36"/>
      <c r="M76856" s="36"/>
      <c r="N76856" s="36"/>
    </row>
    <row r="76857" spans="12:14" x14ac:dyDescent="0.25">
      <c r="L76857" s="36"/>
      <c r="M76857" s="36"/>
      <c r="N76857" s="36"/>
    </row>
    <row r="76858" spans="12:14" x14ac:dyDescent="0.25">
      <c r="L76858" s="36"/>
      <c r="M76858" s="36"/>
      <c r="N76858" s="36"/>
    </row>
    <row r="76859" spans="12:14" x14ac:dyDescent="0.25">
      <c r="L76859" s="36"/>
      <c r="M76859" s="36"/>
      <c r="N76859" s="36"/>
    </row>
    <row r="76860" spans="12:14" x14ac:dyDescent="0.25">
      <c r="L76860" s="36"/>
      <c r="M76860" s="36"/>
      <c r="N76860" s="36"/>
    </row>
    <row r="76861" spans="12:14" x14ac:dyDescent="0.25">
      <c r="L76861" s="36"/>
      <c r="M76861" s="36"/>
      <c r="N76861" s="36"/>
    </row>
    <row r="76862" spans="12:14" x14ac:dyDescent="0.25">
      <c r="L76862" s="36"/>
      <c r="M76862" s="36"/>
      <c r="N76862" s="36"/>
    </row>
    <row r="76863" spans="12:14" x14ac:dyDescent="0.25">
      <c r="L76863" s="36"/>
      <c r="M76863" s="36"/>
      <c r="N76863" s="36"/>
    </row>
    <row r="76864" spans="12:14" x14ac:dyDescent="0.25">
      <c r="L76864" s="36"/>
      <c r="M76864" s="36"/>
      <c r="N76864" s="36"/>
    </row>
    <row r="76865" spans="12:14" x14ac:dyDescent="0.25">
      <c r="L76865" s="36"/>
      <c r="M76865" s="36"/>
      <c r="N76865" s="36"/>
    </row>
    <row r="76866" spans="12:14" x14ac:dyDescent="0.25">
      <c r="L76866" s="36"/>
      <c r="M76866" s="36"/>
      <c r="N76866" s="36"/>
    </row>
    <row r="76867" spans="12:14" x14ac:dyDescent="0.25">
      <c r="L76867" s="36"/>
      <c r="M76867" s="36"/>
      <c r="N76867" s="36"/>
    </row>
    <row r="76868" spans="12:14" x14ac:dyDescent="0.25">
      <c r="L76868" s="36"/>
      <c r="M76868" s="36"/>
      <c r="N76868" s="36"/>
    </row>
    <row r="76869" spans="12:14" x14ac:dyDescent="0.25">
      <c r="L76869" s="36"/>
      <c r="M76869" s="36"/>
      <c r="N76869" s="36"/>
    </row>
    <row r="76870" spans="12:14" x14ac:dyDescent="0.25">
      <c r="L76870" s="36"/>
      <c r="M76870" s="36"/>
      <c r="N76870" s="36"/>
    </row>
    <row r="76871" spans="12:14" x14ac:dyDescent="0.25">
      <c r="L76871" s="36"/>
      <c r="M76871" s="36"/>
      <c r="N76871" s="36"/>
    </row>
    <row r="76872" spans="12:14" x14ac:dyDescent="0.25">
      <c r="L76872" s="36"/>
      <c r="M76872" s="36"/>
      <c r="N76872" s="36"/>
    </row>
    <row r="76873" spans="12:14" x14ac:dyDescent="0.25">
      <c r="L76873" s="36"/>
      <c r="M76873" s="36"/>
      <c r="N76873" s="36"/>
    </row>
    <row r="76874" spans="12:14" x14ac:dyDescent="0.25">
      <c r="L76874" s="36"/>
      <c r="M76874" s="36"/>
      <c r="N76874" s="36"/>
    </row>
    <row r="76875" spans="12:14" x14ac:dyDescent="0.25">
      <c r="L76875" s="36"/>
      <c r="M76875" s="36"/>
      <c r="N76875" s="36"/>
    </row>
    <row r="76876" spans="12:14" x14ac:dyDescent="0.25">
      <c r="L76876" s="36"/>
      <c r="M76876" s="36"/>
      <c r="N76876" s="36"/>
    </row>
    <row r="76877" spans="12:14" x14ac:dyDescent="0.25">
      <c r="L76877" s="36"/>
      <c r="M76877" s="36"/>
      <c r="N76877" s="36"/>
    </row>
    <row r="76878" spans="12:14" x14ac:dyDescent="0.25">
      <c r="L76878" s="36"/>
      <c r="M76878" s="36"/>
      <c r="N76878" s="36"/>
    </row>
    <row r="76879" spans="12:14" x14ac:dyDescent="0.25">
      <c r="L76879" s="36"/>
      <c r="M76879" s="36"/>
      <c r="N76879" s="36"/>
    </row>
    <row r="76880" spans="12:14" x14ac:dyDescent="0.25">
      <c r="L76880" s="36"/>
      <c r="M76880" s="36"/>
      <c r="N76880" s="36"/>
    </row>
    <row r="76881" spans="12:14" x14ac:dyDescent="0.25">
      <c r="L76881" s="36"/>
      <c r="M76881" s="36"/>
      <c r="N76881" s="36"/>
    </row>
    <row r="76882" spans="12:14" x14ac:dyDescent="0.25">
      <c r="L76882" s="36"/>
      <c r="M76882" s="36"/>
      <c r="N76882" s="36"/>
    </row>
    <row r="76883" spans="12:14" x14ac:dyDescent="0.25">
      <c r="L76883" s="36"/>
      <c r="M76883" s="36"/>
      <c r="N76883" s="36"/>
    </row>
    <row r="76884" spans="12:14" x14ac:dyDescent="0.25">
      <c r="L76884" s="36"/>
      <c r="M76884" s="36"/>
      <c r="N76884" s="36"/>
    </row>
    <row r="76885" spans="12:14" x14ac:dyDescent="0.25">
      <c r="L76885" s="36"/>
      <c r="M76885" s="36"/>
      <c r="N76885" s="36"/>
    </row>
    <row r="76886" spans="12:14" x14ac:dyDescent="0.25">
      <c r="L76886" s="36"/>
      <c r="M76886" s="36"/>
      <c r="N76886" s="36"/>
    </row>
    <row r="76887" spans="12:14" x14ac:dyDescent="0.25">
      <c r="L76887" s="36"/>
      <c r="M76887" s="36"/>
      <c r="N76887" s="36"/>
    </row>
    <row r="76888" spans="12:14" x14ac:dyDescent="0.25">
      <c r="L76888" s="36"/>
      <c r="M76888" s="36"/>
      <c r="N76888" s="36"/>
    </row>
    <row r="76889" spans="12:14" x14ac:dyDescent="0.25">
      <c r="L76889" s="36"/>
      <c r="M76889" s="36"/>
      <c r="N76889" s="36"/>
    </row>
    <row r="76890" spans="12:14" x14ac:dyDescent="0.25">
      <c r="L76890" s="36"/>
      <c r="M76890" s="36"/>
      <c r="N76890" s="36"/>
    </row>
    <row r="76891" spans="12:14" x14ac:dyDescent="0.25">
      <c r="L76891" s="36"/>
      <c r="M76891" s="36"/>
      <c r="N76891" s="36"/>
    </row>
    <row r="76892" spans="12:14" x14ac:dyDescent="0.25">
      <c r="L76892" s="36"/>
      <c r="M76892" s="36"/>
      <c r="N76892" s="36"/>
    </row>
    <row r="76893" spans="12:14" x14ac:dyDescent="0.25">
      <c r="L76893" s="36"/>
      <c r="M76893" s="36"/>
      <c r="N76893" s="36"/>
    </row>
    <row r="76894" spans="12:14" x14ac:dyDescent="0.25">
      <c r="L76894" s="36"/>
      <c r="M76894" s="36"/>
      <c r="N76894" s="36"/>
    </row>
    <row r="76895" spans="12:14" x14ac:dyDescent="0.25">
      <c r="L76895" s="36"/>
      <c r="M76895" s="36"/>
      <c r="N76895" s="36"/>
    </row>
    <row r="76896" spans="12:14" x14ac:dyDescent="0.25">
      <c r="L76896" s="36"/>
      <c r="M76896" s="36"/>
      <c r="N76896" s="36"/>
    </row>
    <row r="76897" spans="12:14" x14ac:dyDescent="0.25">
      <c r="L76897" s="36"/>
      <c r="M76897" s="36"/>
      <c r="N76897" s="36"/>
    </row>
    <row r="76898" spans="12:14" x14ac:dyDescent="0.25">
      <c r="L76898" s="36"/>
      <c r="M76898" s="36"/>
      <c r="N76898" s="36"/>
    </row>
    <row r="76899" spans="12:14" x14ac:dyDescent="0.25">
      <c r="L76899" s="36"/>
      <c r="M76899" s="36"/>
      <c r="N76899" s="36"/>
    </row>
    <row r="76900" spans="12:14" x14ac:dyDescent="0.25">
      <c r="L76900" s="36"/>
      <c r="M76900" s="36"/>
      <c r="N76900" s="36"/>
    </row>
    <row r="76901" spans="12:14" x14ac:dyDescent="0.25">
      <c r="L76901" s="36"/>
      <c r="M76901" s="36"/>
      <c r="N76901" s="36"/>
    </row>
    <row r="76902" spans="12:14" x14ac:dyDescent="0.25">
      <c r="L76902" s="36"/>
      <c r="M76902" s="36"/>
      <c r="N76902" s="36"/>
    </row>
    <row r="76903" spans="12:14" x14ac:dyDescent="0.25">
      <c r="L76903" s="36"/>
      <c r="M76903" s="36"/>
      <c r="N76903" s="36"/>
    </row>
    <row r="76904" spans="12:14" x14ac:dyDescent="0.25">
      <c r="L76904" s="36"/>
      <c r="M76904" s="36"/>
      <c r="N76904" s="36"/>
    </row>
    <row r="76905" spans="12:14" x14ac:dyDescent="0.25">
      <c r="L76905" s="36"/>
      <c r="M76905" s="36"/>
      <c r="N76905" s="36"/>
    </row>
    <row r="76906" spans="12:14" x14ac:dyDescent="0.25">
      <c r="L76906" s="36"/>
      <c r="M76906" s="36"/>
      <c r="N76906" s="36"/>
    </row>
    <row r="76907" spans="12:14" x14ac:dyDescent="0.25">
      <c r="L76907" s="36"/>
      <c r="M76907" s="36"/>
      <c r="N76907" s="36"/>
    </row>
    <row r="76908" spans="12:14" x14ac:dyDescent="0.25">
      <c r="L76908" s="36"/>
      <c r="M76908" s="36"/>
      <c r="N76908" s="36"/>
    </row>
    <row r="76909" spans="12:14" x14ac:dyDescent="0.25">
      <c r="L76909" s="36"/>
      <c r="M76909" s="36"/>
      <c r="N76909" s="36"/>
    </row>
    <row r="76910" spans="12:14" x14ac:dyDescent="0.25">
      <c r="L76910" s="36"/>
      <c r="M76910" s="36"/>
      <c r="N76910" s="36"/>
    </row>
    <row r="76911" spans="12:14" x14ac:dyDescent="0.25">
      <c r="L76911" s="36"/>
      <c r="M76911" s="36"/>
      <c r="N76911" s="36"/>
    </row>
    <row r="76912" spans="12:14" x14ac:dyDescent="0.25">
      <c r="L76912" s="36"/>
      <c r="M76912" s="36"/>
      <c r="N76912" s="36"/>
    </row>
    <row r="76913" spans="12:14" x14ac:dyDescent="0.25">
      <c r="L76913" s="36"/>
      <c r="M76913" s="36"/>
      <c r="N76913" s="36"/>
    </row>
    <row r="76914" spans="12:14" x14ac:dyDescent="0.25">
      <c r="L76914" s="36"/>
      <c r="M76914" s="36"/>
      <c r="N76914" s="36"/>
    </row>
    <row r="76915" spans="12:14" x14ac:dyDescent="0.25">
      <c r="L76915" s="36"/>
      <c r="M76915" s="36"/>
      <c r="N76915" s="36"/>
    </row>
    <row r="76916" spans="12:14" x14ac:dyDescent="0.25">
      <c r="L76916" s="36"/>
      <c r="M76916" s="36"/>
      <c r="N76916" s="36"/>
    </row>
    <row r="76917" spans="12:14" x14ac:dyDescent="0.25">
      <c r="L76917" s="36"/>
      <c r="M76917" s="36"/>
      <c r="N76917" s="36"/>
    </row>
    <row r="76918" spans="12:14" x14ac:dyDescent="0.25">
      <c r="L76918" s="36"/>
      <c r="M76918" s="36"/>
      <c r="N76918" s="36"/>
    </row>
    <row r="76919" spans="12:14" x14ac:dyDescent="0.25">
      <c r="L76919" s="36"/>
      <c r="M76919" s="36"/>
      <c r="N76919" s="36"/>
    </row>
    <row r="76920" spans="12:14" x14ac:dyDescent="0.25">
      <c r="L76920" s="36"/>
      <c r="M76920" s="36"/>
      <c r="N76920" s="36"/>
    </row>
    <row r="76921" spans="12:14" x14ac:dyDescent="0.25">
      <c r="L76921" s="36"/>
      <c r="M76921" s="36"/>
      <c r="N76921" s="36"/>
    </row>
    <row r="76922" spans="12:14" x14ac:dyDescent="0.25">
      <c r="L76922" s="36"/>
      <c r="M76922" s="36"/>
      <c r="N76922" s="36"/>
    </row>
    <row r="76923" spans="12:14" x14ac:dyDescent="0.25">
      <c r="L76923" s="36"/>
      <c r="M76923" s="36"/>
      <c r="N76923" s="36"/>
    </row>
    <row r="76924" spans="12:14" x14ac:dyDescent="0.25">
      <c r="L76924" s="36"/>
      <c r="M76924" s="36"/>
      <c r="N76924" s="36"/>
    </row>
    <row r="76925" spans="12:14" x14ac:dyDescent="0.25">
      <c r="L76925" s="36"/>
      <c r="M76925" s="36"/>
      <c r="N76925" s="36"/>
    </row>
    <row r="76926" spans="12:14" x14ac:dyDescent="0.25">
      <c r="L76926" s="36"/>
      <c r="M76926" s="36"/>
      <c r="N76926" s="36"/>
    </row>
    <row r="76927" spans="12:14" x14ac:dyDescent="0.25">
      <c r="L76927" s="36"/>
      <c r="M76927" s="36"/>
      <c r="N76927" s="36"/>
    </row>
    <row r="76928" spans="12:14" x14ac:dyDescent="0.25">
      <c r="L76928" s="36"/>
      <c r="M76928" s="36"/>
      <c r="N76928" s="36"/>
    </row>
    <row r="76929" spans="12:14" x14ac:dyDescent="0.25">
      <c r="L76929" s="36"/>
      <c r="M76929" s="36"/>
      <c r="N76929" s="36"/>
    </row>
    <row r="76930" spans="12:14" x14ac:dyDescent="0.25">
      <c r="L76930" s="36"/>
      <c r="M76930" s="36"/>
      <c r="N76930" s="36"/>
    </row>
    <row r="76931" spans="12:14" x14ac:dyDescent="0.25">
      <c r="L76931" s="36"/>
      <c r="M76931" s="36"/>
      <c r="N76931" s="36"/>
    </row>
    <row r="76932" spans="12:14" x14ac:dyDescent="0.25">
      <c r="L76932" s="36"/>
      <c r="M76932" s="36"/>
      <c r="N76932" s="36"/>
    </row>
    <row r="76933" spans="12:14" x14ac:dyDescent="0.25">
      <c r="L76933" s="36"/>
      <c r="M76933" s="36"/>
      <c r="N76933" s="36"/>
    </row>
    <row r="76934" spans="12:14" x14ac:dyDescent="0.25">
      <c r="L76934" s="36"/>
      <c r="M76934" s="36"/>
      <c r="N76934" s="36"/>
    </row>
    <row r="76935" spans="12:14" x14ac:dyDescent="0.25">
      <c r="L76935" s="36"/>
      <c r="M76935" s="36"/>
      <c r="N76935" s="36"/>
    </row>
    <row r="76936" spans="12:14" x14ac:dyDescent="0.25">
      <c r="L76936" s="36"/>
      <c r="M76936" s="36"/>
      <c r="N76936" s="36"/>
    </row>
    <row r="76937" spans="12:14" x14ac:dyDescent="0.25">
      <c r="L76937" s="36"/>
      <c r="M76937" s="36"/>
      <c r="N76937" s="36"/>
    </row>
    <row r="76938" spans="12:14" x14ac:dyDescent="0.25">
      <c r="L76938" s="36"/>
      <c r="M76938" s="36"/>
      <c r="N76938" s="36"/>
    </row>
    <row r="76939" spans="12:14" x14ac:dyDescent="0.25">
      <c r="L76939" s="36"/>
      <c r="M76939" s="36"/>
      <c r="N76939" s="36"/>
    </row>
    <row r="76940" spans="12:14" x14ac:dyDescent="0.25">
      <c r="L76940" s="36"/>
      <c r="M76940" s="36"/>
      <c r="N76940" s="36"/>
    </row>
    <row r="76941" spans="12:14" x14ac:dyDescent="0.25">
      <c r="L76941" s="36"/>
      <c r="M76941" s="36"/>
      <c r="N76941" s="36"/>
    </row>
    <row r="76942" spans="12:14" x14ac:dyDescent="0.25">
      <c r="L76942" s="36"/>
      <c r="M76942" s="36"/>
      <c r="N76942" s="36"/>
    </row>
    <row r="76943" spans="12:14" x14ac:dyDescent="0.25">
      <c r="L76943" s="36"/>
      <c r="M76943" s="36"/>
      <c r="N76943" s="36"/>
    </row>
    <row r="76944" spans="12:14" x14ac:dyDescent="0.25">
      <c r="L76944" s="36"/>
      <c r="M76944" s="36"/>
      <c r="N76944" s="36"/>
    </row>
    <row r="76945" spans="12:14" x14ac:dyDescent="0.25">
      <c r="L76945" s="36"/>
      <c r="M76945" s="36"/>
      <c r="N76945" s="36"/>
    </row>
    <row r="76946" spans="12:14" x14ac:dyDescent="0.25">
      <c r="L76946" s="36"/>
      <c r="M76946" s="36"/>
      <c r="N76946" s="36"/>
    </row>
    <row r="76947" spans="12:14" x14ac:dyDescent="0.25">
      <c r="L76947" s="36"/>
      <c r="M76947" s="36"/>
      <c r="N76947" s="36"/>
    </row>
    <row r="76948" spans="12:14" x14ac:dyDescent="0.25">
      <c r="L76948" s="36"/>
      <c r="M76948" s="36"/>
      <c r="N76948" s="36"/>
    </row>
    <row r="76949" spans="12:14" x14ac:dyDescent="0.25">
      <c r="L76949" s="36"/>
      <c r="M76949" s="36"/>
      <c r="N76949" s="36"/>
    </row>
    <row r="76950" spans="12:14" x14ac:dyDescent="0.25">
      <c r="L76950" s="36"/>
      <c r="M76950" s="36"/>
      <c r="N76950" s="36"/>
    </row>
    <row r="76951" spans="12:14" x14ac:dyDescent="0.25">
      <c r="L76951" s="36"/>
      <c r="M76951" s="36"/>
      <c r="N76951" s="36"/>
    </row>
    <row r="76952" spans="12:14" x14ac:dyDescent="0.25">
      <c r="L76952" s="36"/>
      <c r="M76952" s="36"/>
      <c r="N76952" s="36"/>
    </row>
    <row r="76953" spans="12:14" x14ac:dyDescent="0.25">
      <c r="L76953" s="36"/>
      <c r="M76953" s="36"/>
      <c r="N76953" s="36"/>
    </row>
    <row r="76954" spans="12:14" x14ac:dyDescent="0.25">
      <c r="L76954" s="36"/>
      <c r="M76954" s="36"/>
      <c r="N76954" s="36"/>
    </row>
    <row r="76955" spans="12:14" x14ac:dyDescent="0.25">
      <c r="L76955" s="36"/>
      <c r="M76955" s="36"/>
      <c r="N76955" s="36"/>
    </row>
    <row r="76956" spans="12:14" x14ac:dyDescent="0.25">
      <c r="L76956" s="36"/>
      <c r="M76956" s="36"/>
      <c r="N76956" s="36"/>
    </row>
    <row r="76957" spans="12:14" x14ac:dyDescent="0.25">
      <c r="L76957" s="36"/>
      <c r="M76957" s="36"/>
      <c r="N76957" s="36"/>
    </row>
    <row r="76958" spans="12:14" x14ac:dyDescent="0.25">
      <c r="L76958" s="36"/>
      <c r="M76958" s="36"/>
      <c r="N76958" s="36"/>
    </row>
    <row r="76959" spans="12:14" x14ac:dyDescent="0.25">
      <c r="L76959" s="36"/>
      <c r="M76959" s="36"/>
      <c r="N76959" s="36"/>
    </row>
    <row r="76960" spans="12:14" x14ac:dyDescent="0.25">
      <c r="L76960" s="36"/>
      <c r="M76960" s="36"/>
      <c r="N76960" s="36"/>
    </row>
    <row r="76961" spans="12:14" x14ac:dyDescent="0.25">
      <c r="L76961" s="36"/>
      <c r="M76961" s="36"/>
      <c r="N76961" s="36"/>
    </row>
    <row r="76962" spans="12:14" x14ac:dyDescent="0.25">
      <c r="L76962" s="36"/>
      <c r="M76962" s="36"/>
      <c r="N76962" s="36"/>
    </row>
    <row r="76963" spans="12:14" x14ac:dyDescent="0.25">
      <c r="L76963" s="36"/>
      <c r="M76963" s="36"/>
      <c r="N76963" s="36"/>
    </row>
    <row r="76964" spans="12:14" x14ac:dyDescent="0.25">
      <c r="L76964" s="36"/>
      <c r="M76964" s="36"/>
      <c r="N76964" s="36"/>
    </row>
    <row r="76965" spans="12:14" x14ac:dyDescent="0.25">
      <c r="L76965" s="36"/>
      <c r="M76965" s="36"/>
      <c r="N76965" s="36"/>
    </row>
    <row r="76966" spans="12:14" x14ac:dyDescent="0.25">
      <c r="L76966" s="36"/>
      <c r="M76966" s="36"/>
      <c r="N76966" s="36"/>
    </row>
    <row r="76967" spans="12:14" x14ac:dyDescent="0.25">
      <c r="L76967" s="36"/>
      <c r="M76967" s="36"/>
      <c r="N76967" s="36"/>
    </row>
    <row r="76968" spans="12:14" x14ac:dyDescent="0.25">
      <c r="L76968" s="36"/>
      <c r="M76968" s="36"/>
      <c r="N76968" s="36"/>
    </row>
    <row r="76969" spans="12:14" x14ac:dyDescent="0.25">
      <c r="L76969" s="36"/>
      <c r="M76969" s="36"/>
      <c r="N76969" s="36"/>
    </row>
    <row r="76970" spans="12:14" x14ac:dyDescent="0.25">
      <c r="L76970" s="36"/>
      <c r="M76970" s="36"/>
      <c r="N76970" s="36"/>
    </row>
    <row r="76971" spans="12:14" x14ac:dyDescent="0.25">
      <c r="L76971" s="36"/>
      <c r="M76971" s="36"/>
      <c r="N76971" s="36"/>
    </row>
    <row r="76972" spans="12:14" x14ac:dyDescent="0.25">
      <c r="L76972" s="36"/>
      <c r="M76972" s="36"/>
      <c r="N76972" s="36"/>
    </row>
    <row r="76973" spans="12:14" x14ac:dyDescent="0.25">
      <c r="L76973" s="36"/>
      <c r="M76973" s="36"/>
      <c r="N76973" s="36"/>
    </row>
    <row r="76974" spans="12:14" x14ac:dyDescent="0.25">
      <c r="L76974" s="36"/>
      <c r="M76974" s="36"/>
      <c r="N76974" s="36"/>
    </row>
    <row r="76975" spans="12:14" x14ac:dyDescent="0.25">
      <c r="L76975" s="36"/>
      <c r="M76975" s="36"/>
      <c r="N76975" s="36"/>
    </row>
    <row r="76976" spans="12:14" x14ac:dyDescent="0.25">
      <c r="L76976" s="36"/>
      <c r="M76976" s="36"/>
      <c r="N76976" s="36"/>
    </row>
    <row r="76977" spans="12:14" x14ac:dyDescent="0.25">
      <c r="L76977" s="36"/>
      <c r="M76977" s="36"/>
      <c r="N76977" s="36"/>
    </row>
    <row r="76978" spans="12:14" x14ac:dyDescent="0.25">
      <c r="L76978" s="36"/>
      <c r="M76978" s="36"/>
      <c r="N76978" s="36"/>
    </row>
    <row r="76979" spans="12:14" x14ac:dyDescent="0.25">
      <c r="L76979" s="36"/>
      <c r="M76979" s="36"/>
      <c r="N76979" s="36"/>
    </row>
    <row r="76980" spans="12:14" x14ac:dyDescent="0.25">
      <c r="L76980" s="36"/>
      <c r="M76980" s="36"/>
      <c r="N76980" s="36"/>
    </row>
    <row r="76981" spans="12:14" x14ac:dyDescent="0.25">
      <c r="L76981" s="36"/>
      <c r="M76981" s="36"/>
      <c r="N76981" s="36"/>
    </row>
    <row r="76982" spans="12:14" x14ac:dyDescent="0.25">
      <c r="L76982" s="36"/>
      <c r="M76982" s="36"/>
      <c r="N76982" s="36"/>
    </row>
    <row r="76983" spans="12:14" x14ac:dyDescent="0.25">
      <c r="L76983" s="36"/>
      <c r="M76983" s="36"/>
      <c r="N76983" s="36"/>
    </row>
    <row r="76984" spans="12:14" x14ac:dyDescent="0.25">
      <c r="L76984" s="36"/>
      <c r="M76984" s="36"/>
      <c r="N76984" s="36"/>
    </row>
    <row r="76985" spans="12:14" x14ac:dyDescent="0.25">
      <c r="L76985" s="36"/>
      <c r="M76985" s="36"/>
      <c r="N76985" s="36"/>
    </row>
    <row r="76986" spans="12:14" x14ac:dyDescent="0.25">
      <c r="L76986" s="36"/>
      <c r="M76986" s="36"/>
      <c r="N76986" s="36"/>
    </row>
    <row r="76987" spans="12:14" x14ac:dyDescent="0.25">
      <c r="L76987" s="36"/>
      <c r="M76987" s="36"/>
      <c r="N76987" s="36"/>
    </row>
    <row r="76988" spans="12:14" x14ac:dyDescent="0.25">
      <c r="L76988" s="36"/>
      <c r="M76988" s="36"/>
      <c r="N76988" s="36"/>
    </row>
    <row r="76989" spans="12:14" x14ac:dyDescent="0.25">
      <c r="L76989" s="36"/>
      <c r="M76989" s="36"/>
      <c r="N76989" s="36"/>
    </row>
    <row r="76990" spans="12:14" x14ac:dyDescent="0.25">
      <c r="L76990" s="36"/>
      <c r="M76990" s="36"/>
      <c r="N76990" s="36"/>
    </row>
    <row r="76991" spans="12:14" x14ac:dyDescent="0.25">
      <c r="L76991" s="36"/>
      <c r="M76991" s="36"/>
      <c r="N76991" s="36"/>
    </row>
    <row r="76992" spans="12:14" x14ac:dyDescent="0.25">
      <c r="L76992" s="36"/>
      <c r="M76992" s="36"/>
      <c r="N76992" s="36"/>
    </row>
    <row r="76993" spans="12:14" x14ac:dyDescent="0.25">
      <c r="L76993" s="36"/>
      <c r="M76993" s="36"/>
      <c r="N76993" s="36"/>
    </row>
    <row r="76994" spans="12:14" x14ac:dyDescent="0.25">
      <c r="L76994" s="36"/>
      <c r="M76994" s="36"/>
      <c r="N76994" s="36"/>
    </row>
    <row r="76995" spans="12:14" x14ac:dyDescent="0.25">
      <c r="L76995" s="36"/>
      <c r="M76995" s="36"/>
      <c r="N76995" s="36"/>
    </row>
    <row r="76996" spans="12:14" x14ac:dyDescent="0.25">
      <c r="L76996" s="36"/>
      <c r="M76996" s="36"/>
      <c r="N76996" s="36"/>
    </row>
    <row r="76997" spans="12:14" x14ac:dyDescent="0.25">
      <c r="L76997" s="36"/>
      <c r="M76997" s="36"/>
      <c r="N76997" s="36"/>
    </row>
    <row r="76998" spans="12:14" x14ac:dyDescent="0.25">
      <c r="L76998" s="36"/>
      <c r="M76998" s="36"/>
      <c r="N76998" s="36"/>
    </row>
    <row r="76999" spans="12:14" x14ac:dyDescent="0.25">
      <c r="L76999" s="36"/>
      <c r="M76999" s="36"/>
      <c r="N76999" s="36"/>
    </row>
    <row r="77000" spans="12:14" x14ac:dyDescent="0.25">
      <c r="L77000" s="36"/>
      <c r="M77000" s="36"/>
      <c r="N77000" s="36"/>
    </row>
    <row r="77001" spans="12:14" x14ac:dyDescent="0.25">
      <c r="L77001" s="36"/>
      <c r="M77001" s="36"/>
      <c r="N77001" s="36"/>
    </row>
    <row r="77002" spans="12:14" x14ac:dyDescent="0.25">
      <c r="L77002" s="36"/>
      <c r="M77002" s="36"/>
      <c r="N77002" s="36"/>
    </row>
    <row r="77003" spans="12:14" x14ac:dyDescent="0.25">
      <c r="L77003" s="36"/>
      <c r="M77003" s="36"/>
      <c r="N77003" s="36"/>
    </row>
    <row r="77004" spans="12:14" x14ac:dyDescent="0.25">
      <c r="L77004" s="36"/>
      <c r="M77004" s="36"/>
      <c r="N77004" s="36"/>
    </row>
    <row r="77005" spans="12:14" x14ac:dyDescent="0.25">
      <c r="L77005" s="36"/>
      <c r="M77005" s="36"/>
      <c r="N77005" s="36"/>
    </row>
    <row r="77006" spans="12:14" x14ac:dyDescent="0.25">
      <c r="L77006" s="36"/>
      <c r="M77006" s="36"/>
      <c r="N77006" s="36"/>
    </row>
    <row r="77007" spans="12:14" x14ac:dyDescent="0.25">
      <c r="L77007" s="36"/>
      <c r="M77007" s="36"/>
      <c r="N77007" s="36"/>
    </row>
    <row r="77008" spans="12:14" x14ac:dyDescent="0.25">
      <c r="L77008" s="36"/>
      <c r="M77008" s="36"/>
      <c r="N77008" s="36"/>
    </row>
    <row r="77009" spans="12:14" x14ac:dyDescent="0.25">
      <c r="L77009" s="36"/>
      <c r="M77009" s="36"/>
      <c r="N77009" s="36"/>
    </row>
    <row r="77010" spans="12:14" x14ac:dyDescent="0.25">
      <c r="L77010" s="36"/>
      <c r="M77010" s="36"/>
      <c r="N77010" s="36"/>
    </row>
    <row r="77011" spans="12:14" x14ac:dyDescent="0.25">
      <c r="L77011" s="36"/>
      <c r="M77011" s="36"/>
      <c r="N77011" s="36"/>
    </row>
    <row r="77012" spans="12:14" x14ac:dyDescent="0.25">
      <c r="L77012" s="36"/>
      <c r="M77012" s="36"/>
      <c r="N77012" s="36"/>
    </row>
    <row r="77013" spans="12:14" x14ac:dyDescent="0.25">
      <c r="L77013" s="36"/>
      <c r="M77013" s="36"/>
      <c r="N77013" s="36"/>
    </row>
    <row r="77014" spans="12:14" x14ac:dyDescent="0.25">
      <c r="L77014" s="36"/>
      <c r="M77014" s="36"/>
      <c r="N77014" s="36"/>
    </row>
    <row r="77015" spans="12:14" x14ac:dyDescent="0.25">
      <c r="L77015" s="36"/>
      <c r="M77015" s="36"/>
      <c r="N77015" s="36"/>
    </row>
    <row r="77016" spans="12:14" x14ac:dyDescent="0.25">
      <c r="L77016" s="36"/>
      <c r="M77016" s="36"/>
      <c r="N77016" s="36"/>
    </row>
    <row r="77017" spans="12:14" x14ac:dyDescent="0.25">
      <c r="L77017" s="36"/>
      <c r="M77017" s="36"/>
      <c r="N77017" s="36"/>
    </row>
    <row r="77018" spans="12:14" x14ac:dyDescent="0.25">
      <c r="L77018" s="36"/>
      <c r="M77018" s="36"/>
      <c r="N77018" s="36"/>
    </row>
    <row r="77019" spans="12:14" x14ac:dyDescent="0.25">
      <c r="L77019" s="36"/>
      <c r="M77019" s="36"/>
      <c r="N77019" s="36"/>
    </row>
    <row r="77020" spans="12:14" x14ac:dyDescent="0.25">
      <c r="L77020" s="36"/>
      <c r="M77020" s="36"/>
      <c r="N77020" s="36"/>
    </row>
    <row r="77021" spans="12:14" x14ac:dyDescent="0.25">
      <c r="L77021" s="36"/>
      <c r="M77021" s="36"/>
      <c r="N77021" s="36"/>
    </row>
    <row r="77022" spans="12:14" x14ac:dyDescent="0.25">
      <c r="L77022" s="36"/>
      <c r="M77022" s="36"/>
      <c r="N77022" s="36"/>
    </row>
    <row r="77023" spans="12:14" x14ac:dyDescent="0.25">
      <c r="L77023" s="36"/>
      <c r="M77023" s="36"/>
      <c r="N77023" s="36"/>
    </row>
    <row r="77024" spans="12:14" x14ac:dyDescent="0.25">
      <c r="L77024" s="36"/>
      <c r="M77024" s="36"/>
      <c r="N77024" s="36"/>
    </row>
    <row r="77025" spans="12:14" x14ac:dyDescent="0.25">
      <c r="L77025" s="36"/>
      <c r="M77025" s="36"/>
      <c r="N77025" s="36"/>
    </row>
    <row r="77026" spans="12:14" x14ac:dyDescent="0.25">
      <c r="L77026" s="36"/>
      <c r="M77026" s="36"/>
      <c r="N77026" s="36"/>
    </row>
    <row r="77027" spans="12:14" x14ac:dyDescent="0.25">
      <c r="L77027" s="36"/>
      <c r="M77027" s="36"/>
      <c r="N77027" s="36"/>
    </row>
    <row r="77028" spans="12:14" x14ac:dyDescent="0.25">
      <c r="L77028" s="36"/>
      <c r="M77028" s="36"/>
      <c r="N77028" s="36"/>
    </row>
    <row r="77029" spans="12:14" x14ac:dyDescent="0.25">
      <c r="L77029" s="36"/>
      <c r="M77029" s="36"/>
      <c r="N77029" s="36"/>
    </row>
    <row r="77030" spans="12:14" x14ac:dyDescent="0.25">
      <c r="L77030" s="36"/>
      <c r="M77030" s="36"/>
      <c r="N77030" s="36"/>
    </row>
    <row r="77031" spans="12:14" x14ac:dyDescent="0.25">
      <c r="L77031" s="36"/>
      <c r="M77031" s="36"/>
      <c r="N77031" s="36"/>
    </row>
    <row r="77032" spans="12:14" x14ac:dyDescent="0.25">
      <c r="L77032" s="36"/>
      <c r="M77032" s="36"/>
      <c r="N77032" s="36"/>
    </row>
    <row r="77033" spans="12:14" x14ac:dyDescent="0.25">
      <c r="L77033" s="36"/>
      <c r="M77033" s="36"/>
      <c r="N77033" s="36"/>
    </row>
    <row r="77034" spans="12:14" x14ac:dyDescent="0.25">
      <c r="L77034" s="36"/>
      <c r="M77034" s="36"/>
      <c r="N77034" s="36"/>
    </row>
    <row r="77035" spans="12:14" x14ac:dyDescent="0.25">
      <c r="L77035" s="36"/>
      <c r="M77035" s="36"/>
      <c r="N77035" s="36"/>
    </row>
    <row r="77036" spans="12:14" x14ac:dyDescent="0.25">
      <c r="L77036" s="36"/>
      <c r="M77036" s="36"/>
      <c r="N77036" s="36"/>
    </row>
    <row r="77037" spans="12:14" x14ac:dyDescent="0.25">
      <c r="L77037" s="36"/>
      <c r="M77037" s="36"/>
      <c r="N77037" s="36"/>
    </row>
    <row r="77038" spans="12:14" x14ac:dyDescent="0.25">
      <c r="L77038" s="36"/>
      <c r="M77038" s="36"/>
      <c r="N77038" s="36"/>
    </row>
    <row r="77039" spans="12:14" x14ac:dyDescent="0.25">
      <c r="L77039" s="36"/>
      <c r="M77039" s="36"/>
      <c r="N77039" s="36"/>
    </row>
    <row r="77040" spans="12:14" x14ac:dyDescent="0.25">
      <c r="L77040" s="36"/>
      <c r="M77040" s="36"/>
      <c r="N77040" s="36"/>
    </row>
    <row r="77041" spans="12:14" x14ac:dyDescent="0.25">
      <c r="L77041" s="36"/>
      <c r="M77041" s="36"/>
      <c r="N77041" s="36"/>
    </row>
    <row r="77042" spans="12:14" x14ac:dyDescent="0.25">
      <c r="L77042" s="36"/>
      <c r="M77042" s="36"/>
      <c r="N77042" s="36"/>
    </row>
    <row r="77043" spans="12:14" x14ac:dyDescent="0.25">
      <c r="L77043" s="36"/>
      <c r="M77043" s="36"/>
      <c r="N77043" s="36"/>
    </row>
    <row r="77044" spans="12:14" x14ac:dyDescent="0.25">
      <c r="L77044" s="36"/>
      <c r="M77044" s="36"/>
      <c r="N77044" s="36"/>
    </row>
    <row r="77045" spans="12:14" x14ac:dyDescent="0.25">
      <c r="L77045" s="36"/>
      <c r="M77045" s="36"/>
      <c r="N77045" s="36"/>
    </row>
    <row r="77046" spans="12:14" x14ac:dyDescent="0.25">
      <c r="L77046" s="36"/>
      <c r="M77046" s="36"/>
      <c r="N77046" s="36"/>
    </row>
    <row r="77047" spans="12:14" x14ac:dyDescent="0.25">
      <c r="L77047" s="36"/>
      <c r="M77047" s="36"/>
      <c r="N77047" s="36"/>
    </row>
    <row r="77048" spans="12:14" x14ac:dyDescent="0.25">
      <c r="L77048" s="36"/>
      <c r="M77048" s="36"/>
      <c r="N77048" s="36"/>
    </row>
    <row r="77049" spans="12:14" x14ac:dyDescent="0.25">
      <c r="L77049" s="36"/>
      <c r="M77049" s="36"/>
      <c r="N77049" s="36"/>
    </row>
    <row r="77050" spans="12:14" x14ac:dyDescent="0.25">
      <c r="L77050" s="36"/>
      <c r="M77050" s="36"/>
      <c r="N77050" s="36"/>
    </row>
    <row r="77051" spans="12:14" x14ac:dyDescent="0.25">
      <c r="L77051" s="36"/>
      <c r="M77051" s="36"/>
      <c r="N77051" s="36"/>
    </row>
    <row r="77052" spans="12:14" x14ac:dyDescent="0.25">
      <c r="L77052" s="36"/>
      <c r="M77052" s="36"/>
      <c r="N77052" s="36"/>
    </row>
    <row r="77053" spans="12:14" x14ac:dyDescent="0.25">
      <c r="L77053" s="36"/>
      <c r="M77053" s="36"/>
      <c r="N77053" s="36"/>
    </row>
    <row r="77054" spans="12:14" x14ac:dyDescent="0.25">
      <c r="L77054" s="36"/>
      <c r="M77054" s="36"/>
      <c r="N77054" s="36"/>
    </row>
    <row r="77055" spans="12:14" x14ac:dyDescent="0.25">
      <c r="L77055" s="36"/>
      <c r="M77055" s="36"/>
      <c r="N77055" s="36"/>
    </row>
    <row r="77056" spans="12:14" x14ac:dyDescent="0.25">
      <c r="L77056" s="36"/>
      <c r="M77056" s="36"/>
      <c r="N77056" s="36"/>
    </row>
    <row r="77057" spans="12:14" x14ac:dyDescent="0.25">
      <c r="L77057" s="36"/>
      <c r="M77057" s="36"/>
      <c r="N77057" s="36"/>
    </row>
    <row r="77058" spans="12:14" x14ac:dyDescent="0.25">
      <c r="L77058" s="36"/>
      <c r="M77058" s="36"/>
      <c r="N77058" s="36"/>
    </row>
    <row r="77059" spans="12:14" x14ac:dyDescent="0.25">
      <c r="L77059" s="36"/>
      <c r="M77059" s="36"/>
      <c r="N77059" s="36"/>
    </row>
    <row r="77060" spans="12:14" x14ac:dyDescent="0.25">
      <c r="L77060" s="36"/>
      <c r="M77060" s="36"/>
      <c r="N77060" s="36"/>
    </row>
    <row r="77061" spans="12:14" x14ac:dyDescent="0.25">
      <c r="L77061" s="36"/>
      <c r="M77061" s="36"/>
      <c r="N77061" s="36"/>
    </row>
    <row r="77062" spans="12:14" x14ac:dyDescent="0.25">
      <c r="L77062" s="36"/>
      <c r="M77062" s="36"/>
      <c r="N77062" s="36"/>
    </row>
    <row r="77063" spans="12:14" x14ac:dyDescent="0.25">
      <c r="L77063" s="36"/>
      <c r="M77063" s="36"/>
      <c r="N77063" s="36"/>
    </row>
    <row r="77064" spans="12:14" x14ac:dyDescent="0.25">
      <c r="L77064" s="36"/>
      <c r="M77064" s="36"/>
      <c r="N77064" s="36"/>
    </row>
    <row r="77065" spans="12:14" x14ac:dyDescent="0.25">
      <c r="L77065" s="36"/>
      <c r="M77065" s="36"/>
      <c r="N77065" s="36"/>
    </row>
    <row r="77066" spans="12:14" x14ac:dyDescent="0.25">
      <c r="L77066" s="36"/>
      <c r="M77066" s="36"/>
      <c r="N77066" s="36"/>
    </row>
    <row r="77067" spans="12:14" x14ac:dyDescent="0.25">
      <c r="L77067" s="36"/>
      <c r="M77067" s="36"/>
      <c r="N77067" s="36"/>
    </row>
    <row r="77068" spans="12:14" x14ac:dyDescent="0.25">
      <c r="L77068" s="36"/>
      <c r="M77068" s="36"/>
      <c r="N77068" s="36"/>
    </row>
    <row r="77069" spans="12:14" x14ac:dyDescent="0.25">
      <c r="L77069" s="36"/>
      <c r="M77069" s="36"/>
      <c r="N77069" s="36"/>
    </row>
    <row r="77070" spans="12:14" x14ac:dyDescent="0.25">
      <c r="L77070" s="36"/>
      <c r="M77070" s="36"/>
      <c r="N77070" s="36"/>
    </row>
    <row r="77071" spans="12:14" x14ac:dyDescent="0.25">
      <c r="L77071" s="36"/>
      <c r="M77071" s="36"/>
      <c r="N77071" s="36"/>
    </row>
    <row r="77072" spans="12:14" x14ac:dyDescent="0.25">
      <c r="L77072" s="36"/>
      <c r="M77072" s="36"/>
      <c r="N77072" s="36"/>
    </row>
    <row r="77073" spans="12:14" x14ac:dyDescent="0.25">
      <c r="L77073" s="36"/>
      <c r="M77073" s="36"/>
      <c r="N77073" s="36"/>
    </row>
    <row r="77074" spans="12:14" x14ac:dyDescent="0.25">
      <c r="L77074" s="36"/>
      <c r="M77074" s="36"/>
      <c r="N77074" s="36"/>
    </row>
    <row r="77075" spans="12:14" x14ac:dyDescent="0.25">
      <c r="L77075" s="36"/>
      <c r="M77075" s="36"/>
      <c r="N77075" s="36"/>
    </row>
    <row r="77076" spans="12:14" x14ac:dyDescent="0.25">
      <c r="L77076" s="36"/>
      <c r="M77076" s="36"/>
      <c r="N77076" s="36"/>
    </row>
    <row r="77077" spans="12:14" x14ac:dyDescent="0.25">
      <c r="L77077" s="36"/>
      <c r="M77077" s="36"/>
      <c r="N77077" s="36"/>
    </row>
    <row r="77078" spans="12:14" x14ac:dyDescent="0.25">
      <c r="L77078" s="36"/>
      <c r="M77078" s="36"/>
      <c r="N77078" s="36"/>
    </row>
    <row r="77079" spans="12:14" x14ac:dyDescent="0.25">
      <c r="L77079" s="36"/>
      <c r="M77079" s="36"/>
      <c r="N77079" s="36"/>
    </row>
    <row r="77080" spans="12:14" x14ac:dyDescent="0.25">
      <c r="L77080" s="36"/>
      <c r="M77080" s="36"/>
      <c r="N77080" s="36"/>
    </row>
    <row r="77081" spans="12:14" x14ac:dyDescent="0.25">
      <c r="L77081" s="36"/>
      <c r="M77081" s="36"/>
      <c r="N77081" s="36"/>
    </row>
    <row r="77082" spans="12:14" x14ac:dyDescent="0.25">
      <c r="L77082" s="36"/>
      <c r="M77082" s="36"/>
      <c r="N77082" s="36"/>
    </row>
    <row r="77083" spans="12:14" x14ac:dyDescent="0.25">
      <c r="L77083" s="36"/>
      <c r="M77083" s="36"/>
      <c r="N77083" s="36"/>
    </row>
    <row r="77084" spans="12:14" x14ac:dyDescent="0.25">
      <c r="L77084" s="36"/>
      <c r="M77084" s="36"/>
      <c r="N77084" s="36"/>
    </row>
    <row r="77085" spans="12:14" x14ac:dyDescent="0.25">
      <c r="L77085" s="36"/>
      <c r="M77085" s="36"/>
      <c r="N77085" s="36"/>
    </row>
    <row r="77086" spans="12:14" x14ac:dyDescent="0.25">
      <c r="L77086" s="36"/>
      <c r="M77086" s="36"/>
      <c r="N77086" s="36"/>
    </row>
    <row r="77087" spans="12:14" x14ac:dyDescent="0.25">
      <c r="L77087" s="36"/>
      <c r="M77087" s="36"/>
      <c r="N77087" s="36"/>
    </row>
    <row r="77088" spans="12:14" x14ac:dyDescent="0.25">
      <c r="L77088" s="36"/>
      <c r="M77088" s="36"/>
      <c r="N77088" s="36"/>
    </row>
    <row r="77089" spans="12:14" x14ac:dyDescent="0.25">
      <c r="L77089" s="36"/>
      <c r="M77089" s="36"/>
      <c r="N77089" s="36"/>
    </row>
    <row r="77090" spans="12:14" x14ac:dyDescent="0.25">
      <c r="L77090" s="36"/>
      <c r="M77090" s="36"/>
      <c r="N77090" s="36"/>
    </row>
    <row r="77091" spans="12:14" x14ac:dyDescent="0.25">
      <c r="L77091" s="36"/>
      <c r="M77091" s="36"/>
      <c r="N77091" s="36"/>
    </row>
    <row r="77092" spans="12:14" x14ac:dyDescent="0.25">
      <c r="L77092" s="36"/>
      <c r="M77092" s="36"/>
      <c r="N77092" s="36"/>
    </row>
    <row r="77093" spans="12:14" x14ac:dyDescent="0.25">
      <c r="L77093" s="36"/>
      <c r="M77093" s="36"/>
      <c r="N77093" s="36"/>
    </row>
    <row r="77094" spans="12:14" x14ac:dyDescent="0.25">
      <c r="L77094" s="36"/>
      <c r="M77094" s="36"/>
      <c r="N77094" s="36"/>
    </row>
    <row r="77095" spans="12:14" x14ac:dyDescent="0.25">
      <c r="L77095" s="36"/>
      <c r="M77095" s="36"/>
      <c r="N77095" s="36"/>
    </row>
    <row r="77096" spans="12:14" x14ac:dyDescent="0.25">
      <c r="L77096" s="36"/>
      <c r="M77096" s="36"/>
      <c r="N77096" s="36"/>
    </row>
    <row r="77097" spans="12:14" x14ac:dyDescent="0.25">
      <c r="L77097" s="36"/>
      <c r="M77097" s="36"/>
      <c r="N77097" s="36"/>
    </row>
    <row r="77098" spans="12:14" x14ac:dyDescent="0.25">
      <c r="L77098" s="36"/>
      <c r="M77098" s="36"/>
      <c r="N77098" s="36"/>
    </row>
    <row r="77099" spans="12:14" x14ac:dyDescent="0.25">
      <c r="L77099" s="36"/>
      <c r="M77099" s="36"/>
      <c r="N77099" s="36"/>
    </row>
    <row r="77100" spans="12:14" x14ac:dyDescent="0.25">
      <c r="L77100" s="36"/>
      <c r="M77100" s="36"/>
      <c r="N77100" s="36"/>
    </row>
    <row r="77101" spans="12:14" x14ac:dyDescent="0.25">
      <c r="L77101" s="36"/>
      <c r="M77101" s="36"/>
      <c r="N77101" s="36"/>
    </row>
    <row r="77102" spans="12:14" x14ac:dyDescent="0.25">
      <c r="L77102" s="36"/>
      <c r="M77102" s="36"/>
      <c r="N77102" s="36"/>
    </row>
    <row r="77103" spans="12:14" x14ac:dyDescent="0.25">
      <c r="L77103" s="36"/>
      <c r="M77103" s="36"/>
      <c r="N77103" s="36"/>
    </row>
    <row r="77104" spans="12:14" x14ac:dyDescent="0.25">
      <c r="L77104" s="36"/>
      <c r="M77104" s="36"/>
      <c r="N77104" s="36"/>
    </row>
    <row r="77105" spans="12:14" x14ac:dyDescent="0.25">
      <c r="L77105" s="36"/>
      <c r="M77105" s="36"/>
      <c r="N77105" s="36"/>
    </row>
    <row r="77106" spans="12:14" x14ac:dyDescent="0.25">
      <c r="L77106" s="36"/>
      <c r="M77106" s="36"/>
      <c r="N77106" s="36"/>
    </row>
    <row r="77107" spans="12:14" x14ac:dyDescent="0.25">
      <c r="L77107" s="36"/>
      <c r="M77107" s="36"/>
      <c r="N77107" s="36"/>
    </row>
    <row r="77108" spans="12:14" x14ac:dyDescent="0.25">
      <c r="L77108" s="36"/>
      <c r="M77108" s="36"/>
      <c r="N77108" s="36"/>
    </row>
    <row r="77109" spans="12:14" x14ac:dyDescent="0.25">
      <c r="L77109" s="36"/>
      <c r="M77109" s="36"/>
      <c r="N77109" s="36"/>
    </row>
    <row r="77110" spans="12:14" x14ac:dyDescent="0.25">
      <c r="L77110" s="36"/>
      <c r="M77110" s="36"/>
      <c r="N77110" s="36"/>
    </row>
    <row r="77111" spans="12:14" x14ac:dyDescent="0.25">
      <c r="L77111" s="36"/>
      <c r="M77111" s="36"/>
      <c r="N77111" s="36"/>
    </row>
    <row r="77112" spans="12:14" x14ac:dyDescent="0.25">
      <c r="L77112" s="36"/>
      <c r="M77112" s="36"/>
      <c r="N77112" s="36"/>
    </row>
    <row r="77113" spans="12:14" x14ac:dyDescent="0.25">
      <c r="L77113" s="36"/>
      <c r="M77113" s="36"/>
      <c r="N77113" s="36"/>
    </row>
    <row r="77114" spans="12:14" x14ac:dyDescent="0.25">
      <c r="L77114" s="36"/>
      <c r="M77114" s="36"/>
      <c r="N77114" s="36"/>
    </row>
    <row r="77115" spans="12:14" x14ac:dyDescent="0.25">
      <c r="L77115" s="36"/>
      <c r="M77115" s="36"/>
      <c r="N77115" s="36"/>
    </row>
    <row r="77116" spans="12:14" x14ac:dyDescent="0.25">
      <c r="L77116" s="36"/>
      <c r="M77116" s="36"/>
      <c r="N77116" s="36"/>
    </row>
    <row r="77117" spans="12:14" x14ac:dyDescent="0.25">
      <c r="L77117" s="36"/>
      <c r="M77117" s="36"/>
      <c r="N77117" s="36"/>
    </row>
    <row r="77118" spans="12:14" x14ac:dyDescent="0.25">
      <c r="L77118" s="36"/>
      <c r="M77118" s="36"/>
      <c r="N77118" s="36"/>
    </row>
    <row r="77119" spans="12:14" x14ac:dyDescent="0.25">
      <c r="L77119" s="36"/>
      <c r="M77119" s="36"/>
      <c r="N77119" s="36"/>
    </row>
    <row r="77120" spans="12:14" x14ac:dyDescent="0.25">
      <c r="L77120" s="36"/>
      <c r="M77120" s="36"/>
      <c r="N77120" s="36"/>
    </row>
    <row r="77121" spans="12:14" x14ac:dyDescent="0.25">
      <c r="L77121" s="36"/>
      <c r="M77121" s="36"/>
      <c r="N77121" s="36"/>
    </row>
    <row r="77122" spans="12:14" x14ac:dyDescent="0.25">
      <c r="L77122" s="36"/>
      <c r="M77122" s="36"/>
      <c r="N77122" s="36"/>
    </row>
    <row r="77123" spans="12:14" x14ac:dyDescent="0.25">
      <c r="L77123" s="36"/>
      <c r="M77123" s="36"/>
      <c r="N77123" s="36"/>
    </row>
    <row r="77124" spans="12:14" x14ac:dyDescent="0.25">
      <c r="L77124" s="36"/>
      <c r="M77124" s="36"/>
      <c r="N77124" s="36"/>
    </row>
    <row r="77125" spans="12:14" x14ac:dyDescent="0.25">
      <c r="L77125" s="36"/>
      <c r="M77125" s="36"/>
      <c r="N77125" s="36"/>
    </row>
    <row r="77126" spans="12:14" x14ac:dyDescent="0.25">
      <c r="L77126" s="36"/>
      <c r="M77126" s="36"/>
      <c r="N77126" s="36"/>
    </row>
    <row r="77127" spans="12:14" x14ac:dyDescent="0.25">
      <c r="L77127" s="36"/>
      <c r="M77127" s="36"/>
      <c r="N77127" s="36"/>
    </row>
    <row r="77128" spans="12:14" x14ac:dyDescent="0.25">
      <c r="L77128" s="36"/>
      <c r="M77128" s="36"/>
      <c r="N77128" s="36"/>
    </row>
    <row r="77129" spans="12:14" x14ac:dyDescent="0.25">
      <c r="L77129" s="36"/>
      <c r="M77129" s="36"/>
      <c r="N77129" s="36"/>
    </row>
    <row r="77130" spans="12:14" x14ac:dyDescent="0.25">
      <c r="L77130" s="36"/>
      <c r="M77130" s="36"/>
      <c r="N77130" s="36"/>
    </row>
    <row r="77131" spans="12:14" x14ac:dyDescent="0.25">
      <c r="L77131" s="36"/>
      <c r="M77131" s="36"/>
      <c r="N77131" s="36"/>
    </row>
    <row r="77132" spans="12:14" x14ac:dyDescent="0.25">
      <c r="L77132" s="36"/>
      <c r="M77132" s="36"/>
      <c r="N77132" s="36"/>
    </row>
    <row r="77133" spans="12:14" x14ac:dyDescent="0.25">
      <c r="L77133" s="36"/>
      <c r="M77133" s="36"/>
      <c r="N77133" s="36"/>
    </row>
    <row r="77134" spans="12:14" x14ac:dyDescent="0.25">
      <c r="L77134" s="36"/>
      <c r="M77134" s="36"/>
      <c r="N77134" s="36"/>
    </row>
    <row r="77135" spans="12:14" x14ac:dyDescent="0.25">
      <c r="L77135" s="36"/>
      <c r="M77135" s="36"/>
      <c r="N77135" s="36"/>
    </row>
    <row r="77136" spans="12:14" x14ac:dyDescent="0.25">
      <c r="L77136" s="36"/>
      <c r="M77136" s="36"/>
      <c r="N77136" s="36"/>
    </row>
    <row r="77137" spans="12:14" x14ac:dyDescent="0.25">
      <c r="L77137" s="36"/>
      <c r="M77137" s="36"/>
      <c r="N77137" s="36"/>
    </row>
    <row r="77138" spans="12:14" x14ac:dyDescent="0.25">
      <c r="L77138" s="36"/>
      <c r="M77138" s="36"/>
      <c r="N77138" s="36"/>
    </row>
    <row r="77139" spans="12:14" x14ac:dyDescent="0.25">
      <c r="L77139" s="36"/>
      <c r="M77139" s="36"/>
      <c r="N77139" s="36"/>
    </row>
    <row r="77140" spans="12:14" x14ac:dyDescent="0.25">
      <c r="L77140" s="36"/>
      <c r="M77140" s="36"/>
      <c r="N77140" s="36"/>
    </row>
    <row r="77141" spans="12:14" x14ac:dyDescent="0.25">
      <c r="L77141" s="36"/>
      <c r="M77141" s="36"/>
      <c r="N77141" s="36"/>
    </row>
    <row r="77142" spans="12:14" x14ac:dyDescent="0.25">
      <c r="L77142" s="36"/>
      <c r="M77142" s="36"/>
      <c r="N77142" s="36"/>
    </row>
    <row r="77143" spans="12:14" x14ac:dyDescent="0.25">
      <c r="L77143" s="36"/>
      <c r="M77143" s="36"/>
      <c r="N77143" s="36"/>
    </row>
    <row r="77144" spans="12:14" x14ac:dyDescent="0.25">
      <c r="L77144" s="36"/>
      <c r="M77144" s="36"/>
      <c r="N77144" s="36"/>
    </row>
    <row r="77145" spans="12:14" x14ac:dyDescent="0.25">
      <c r="L77145" s="36"/>
      <c r="M77145" s="36"/>
      <c r="N77145" s="36"/>
    </row>
    <row r="77146" spans="12:14" x14ac:dyDescent="0.25">
      <c r="L77146" s="36"/>
      <c r="M77146" s="36"/>
      <c r="N77146" s="36"/>
    </row>
    <row r="77147" spans="12:14" x14ac:dyDescent="0.25">
      <c r="L77147" s="36"/>
      <c r="M77147" s="36"/>
      <c r="N77147" s="36"/>
    </row>
    <row r="77148" spans="12:14" x14ac:dyDescent="0.25">
      <c r="L77148" s="36"/>
      <c r="M77148" s="36"/>
      <c r="N77148" s="36"/>
    </row>
    <row r="77149" spans="12:14" x14ac:dyDescent="0.25">
      <c r="L77149" s="36"/>
      <c r="M77149" s="36"/>
      <c r="N77149" s="36"/>
    </row>
    <row r="77150" spans="12:14" x14ac:dyDescent="0.25">
      <c r="L77150" s="36"/>
      <c r="M77150" s="36"/>
      <c r="N77150" s="36"/>
    </row>
    <row r="77151" spans="12:14" x14ac:dyDescent="0.25">
      <c r="L77151" s="36"/>
      <c r="M77151" s="36"/>
      <c r="N77151" s="36"/>
    </row>
    <row r="77152" spans="12:14" x14ac:dyDescent="0.25">
      <c r="L77152" s="36"/>
      <c r="M77152" s="36"/>
      <c r="N77152" s="36"/>
    </row>
    <row r="77153" spans="12:14" x14ac:dyDescent="0.25">
      <c r="L77153" s="36"/>
      <c r="M77153" s="36"/>
      <c r="N77153" s="36"/>
    </row>
    <row r="77154" spans="12:14" x14ac:dyDescent="0.25">
      <c r="L77154" s="36"/>
      <c r="M77154" s="36"/>
      <c r="N77154" s="36"/>
    </row>
    <row r="77155" spans="12:14" x14ac:dyDescent="0.25">
      <c r="L77155" s="36"/>
      <c r="M77155" s="36"/>
      <c r="N77155" s="36"/>
    </row>
    <row r="77156" spans="12:14" x14ac:dyDescent="0.25">
      <c r="L77156" s="36"/>
      <c r="M77156" s="36"/>
      <c r="N77156" s="36"/>
    </row>
    <row r="77157" spans="12:14" x14ac:dyDescent="0.25">
      <c r="L77157" s="36"/>
      <c r="M77157" s="36"/>
      <c r="N77157" s="36"/>
    </row>
    <row r="77158" spans="12:14" x14ac:dyDescent="0.25">
      <c r="L77158" s="36"/>
      <c r="M77158" s="36"/>
      <c r="N77158" s="36"/>
    </row>
    <row r="77159" spans="12:14" x14ac:dyDescent="0.25">
      <c r="L77159" s="36"/>
      <c r="M77159" s="36"/>
      <c r="N77159" s="36"/>
    </row>
    <row r="77160" spans="12:14" x14ac:dyDescent="0.25">
      <c r="L77160" s="36"/>
      <c r="M77160" s="36"/>
      <c r="N77160" s="36"/>
    </row>
    <row r="77161" spans="12:14" x14ac:dyDescent="0.25">
      <c r="L77161" s="36"/>
      <c r="M77161" s="36"/>
      <c r="N77161" s="36"/>
    </row>
    <row r="77162" spans="12:14" x14ac:dyDescent="0.25">
      <c r="L77162" s="36"/>
      <c r="M77162" s="36"/>
      <c r="N77162" s="36"/>
    </row>
    <row r="77163" spans="12:14" x14ac:dyDescent="0.25">
      <c r="L77163" s="36"/>
      <c r="M77163" s="36"/>
      <c r="N77163" s="36"/>
    </row>
    <row r="77164" spans="12:14" x14ac:dyDescent="0.25">
      <c r="L77164" s="36"/>
      <c r="M77164" s="36"/>
      <c r="N77164" s="36"/>
    </row>
    <row r="77165" spans="12:14" x14ac:dyDescent="0.25">
      <c r="L77165" s="36"/>
      <c r="M77165" s="36"/>
      <c r="N77165" s="36"/>
    </row>
    <row r="77166" spans="12:14" x14ac:dyDescent="0.25">
      <c r="L77166" s="36"/>
      <c r="M77166" s="36"/>
      <c r="N77166" s="36"/>
    </row>
    <row r="77167" spans="12:14" x14ac:dyDescent="0.25">
      <c r="L77167" s="36"/>
      <c r="M77167" s="36"/>
      <c r="N77167" s="36"/>
    </row>
    <row r="77168" spans="12:14" x14ac:dyDescent="0.25">
      <c r="L77168" s="36"/>
      <c r="M77168" s="36"/>
      <c r="N77168" s="36"/>
    </row>
    <row r="77169" spans="12:14" x14ac:dyDescent="0.25">
      <c r="L77169" s="36"/>
      <c r="M77169" s="36"/>
      <c r="N77169" s="36"/>
    </row>
    <row r="77170" spans="12:14" x14ac:dyDescent="0.25">
      <c r="L77170" s="36"/>
      <c r="M77170" s="36"/>
      <c r="N77170" s="36"/>
    </row>
    <row r="77171" spans="12:14" x14ac:dyDescent="0.25">
      <c r="L77171" s="36"/>
      <c r="M77171" s="36"/>
      <c r="N77171" s="36"/>
    </row>
    <row r="77172" spans="12:14" x14ac:dyDescent="0.25">
      <c r="L77172" s="36"/>
      <c r="M77172" s="36"/>
      <c r="N77172" s="36"/>
    </row>
    <row r="77173" spans="12:14" x14ac:dyDescent="0.25">
      <c r="L77173" s="36"/>
      <c r="M77173" s="36"/>
      <c r="N77173" s="36"/>
    </row>
    <row r="77174" spans="12:14" x14ac:dyDescent="0.25">
      <c r="L77174" s="36"/>
      <c r="M77174" s="36"/>
      <c r="N77174" s="36"/>
    </row>
    <row r="77175" spans="12:14" x14ac:dyDescent="0.25">
      <c r="L77175" s="36"/>
      <c r="M77175" s="36"/>
      <c r="N77175" s="36"/>
    </row>
    <row r="77176" spans="12:14" x14ac:dyDescent="0.25">
      <c r="L77176" s="36"/>
      <c r="M77176" s="36"/>
      <c r="N77176" s="36"/>
    </row>
    <row r="77177" spans="12:14" x14ac:dyDescent="0.25">
      <c r="L77177" s="36"/>
      <c r="M77177" s="36"/>
      <c r="N77177" s="36"/>
    </row>
    <row r="77178" spans="12:14" x14ac:dyDescent="0.25">
      <c r="L77178" s="36"/>
      <c r="M77178" s="36"/>
      <c r="N77178" s="36"/>
    </row>
    <row r="77179" spans="12:14" x14ac:dyDescent="0.25">
      <c r="L77179" s="36"/>
      <c r="M77179" s="36"/>
      <c r="N77179" s="36"/>
    </row>
    <row r="77180" spans="12:14" x14ac:dyDescent="0.25">
      <c r="L77180" s="36"/>
      <c r="M77180" s="36"/>
      <c r="N77180" s="36"/>
    </row>
    <row r="77181" spans="12:14" x14ac:dyDescent="0.25">
      <c r="L77181" s="36"/>
      <c r="M77181" s="36"/>
      <c r="N77181" s="36"/>
    </row>
    <row r="77182" spans="12:14" x14ac:dyDescent="0.25">
      <c r="L77182" s="36"/>
      <c r="M77182" s="36"/>
      <c r="N77182" s="36"/>
    </row>
    <row r="77183" spans="12:14" x14ac:dyDescent="0.25">
      <c r="L77183" s="36"/>
      <c r="M77183" s="36"/>
      <c r="N77183" s="36"/>
    </row>
    <row r="77184" spans="12:14" x14ac:dyDescent="0.25">
      <c r="L77184" s="36"/>
      <c r="M77184" s="36"/>
      <c r="N77184" s="36"/>
    </row>
    <row r="77185" spans="12:14" x14ac:dyDescent="0.25">
      <c r="L77185" s="36"/>
      <c r="M77185" s="36"/>
      <c r="N77185" s="36"/>
    </row>
    <row r="77186" spans="12:14" x14ac:dyDescent="0.25">
      <c r="L77186" s="36"/>
      <c r="M77186" s="36"/>
      <c r="N77186" s="36"/>
    </row>
    <row r="77187" spans="12:14" x14ac:dyDescent="0.25">
      <c r="L77187" s="36"/>
      <c r="M77187" s="36"/>
      <c r="N77187" s="36"/>
    </row>
    <row r="77188" spans="12:14" x14ac:dyDescent="0.25">
      <c r="L77188" s="36"/>
      <c r="M77188" s="36"/>
      <c r="N77188" s="36"/>
    </row>
    <row r="77189" spans="12:14" x14ac:dyDescent="0.25">
      <c r="L77189" s="36"/>
      <c r="M77189" s="36"/>
      <c r="N77189" s="36"/>
    </row>
    <row r="77190" spans="12:14" x14ac:dyDescent="0.25">
      <c r="L77190" s="36"/>
      <c r="M77190" s="36"/>
      <c r="N77190" s="36"/>
    </row>
    <row r="77191" spans="12:14" x14ac:dyDescent="0.25">
      <c r="L77191" s="36"/>
      <c r="M77191" s="36"/>
      <c r="N77191" s="36"/>
    </row>
    <row r="77192" spans="12:14" x14ac:dyDescent="0.25">
      <c r="L77192" s="36"/>
      <c r="M77192" s="36"/>
      <c r="N77192" s="36"/>
    </row>
    <row r="77193" spans="12:14" x14ac:dyDescent="0.25">
      <c r="L77193" s="36"/>
      <c r="M77193" s="36"/>
      <c r="N77193" s="36"/>
    </row>
    <row r="77194" spans="12:14" x14ac:dyDescent="0.25">
      <c r="L77194" s="36"/>
      <c r="M77194" s="36"/>
      <c r="N77194" s="36"/>
    </row>
    <row r="77195" spans="12:14" x14ac:dyDescent="0.25">
      <c r="L77195" s="36"/>
      <c r="M77195" s="36"/>
      <c r="N77195" s="36"/>
    </row>
    <row r="77196" spans="12:14" x14ac:dyDescent="0.25">
      <c r="L77196" s="36"/>
      <c r="M77196" s="36"/>
      <c r="N77196" s="36"/>
    </row>
    <row r="77197" spans="12:14" x14ac:dyDescent="0.25">
      <c r="L77197" s="36"/>
      <c r="M77197" s="36"/>
      <c r="N77197" s="36"/>
    </row>
    <row r="77198" spans="12:14" x14ac:dyDescent="0.25">
      <c r="L77198" s="36"/>
      <c r="M77198" s="36"/>
      <c r="N77198" s="36"/>
    </row>
    <row r="77199" spans="12:14" x14ac:dyDescent="0.25">
      <c r="L77199" s="36"/>
      <c r="M77199" s="36"/>
      <c r="N77199" s="36"/>
    </row>
    <row r="77200" spans="12:14" x14ac:dyDescent="0.25">
      <c r="L77200" s="36"/>
      <c r="M77200" s="36"/>
      <c r="N77200" s="36"/>
    </row>
    <row r="77201" spans="12:14" x14ac:dyDescent="0.25">
      <c r="L77201" s="36"/>
      <c r="M77201" s="36"/>
      <c r="N77201" s="36"/>
    </row>
    <row r="77202" spans="12:14" x14ac:dyDescent="0.25">
      <c r="L77202" s="36"/>
      <c r="M77202" s="36"/>
      <c r="N77202" s="36"/>
    </row>
    <row r="77203" spans="12:14" x14ac:dyDescent="0.25">
      <c r="L77203" s="36"/>
      <c r="M77203" s="36"/>
      <c r="N77203" s="36"/>
    </row>
    <row r="77204" spans="12:14" x14ac:dyDescent="0.25">
      <c r="L77204" s="36"/>
      <c r="M77204" s="36"/>
      <c r="N77204" s="36"/>
    </row>
    <row r="77205" spans="12:14" x14ac:dyDescent="0.25">
      <c r="L77205" s="36"/>
      <c r="M77205" s="36"/>
      <c r="N77205" s="36"/>
    </row>
    <row r="77206" spans="12:14" x14ac:dyDescent="0.25">
      <c r="L77206" s="36"/>
      <c r="M77206" s="36"/>
      <c r="N77206" s="36"/>
    </row>
    <row r="77207" spans="12:14" x14ac:dyDescent="0.25">
      <c r="L77207" s="36"/>
      <c r="M77207" s="36"/>
      <c r="N77207" s="36"/>
    </row>
    <row r="77208" spans="12:14" x14ac:dyDescent="0.25">
      <c r="L77208" s="36"/>
      <c r="M77208" s="36"/>
      <c r="N77208" s="36"/>
    </row>
    <row r="77209" spans="12:14" x14ac:dyDescent="0.25">
      <c r="L77209" s="36"/>
      <c r="M77209" s="36"/>
      <c r="N77209" s="36"/>
    </row>
    <row r="77210" spans="12:14" x14ac:dyDescent="0.25">
      <c r="L77210" s="36"/>
      <c r="M77210" s="36"/>
      <c r="N77210" s="36"/>
    </row>
    <row r="77211" spans="12:14" x14ac:dyDescent="0.25">
      <c r="L77211" s="36"/>
      <c r="M77211" s="36"/>
      <c r="N77211" s="36"/>
    </row>
    <row r="77212" spans="12:14" x14ac:dyDescent="0.25">
      <c r="L77212" s="36"/>
      <c r="M77212" s="36"/>
      <c r="N77212" s="36"/>
    </row>
    <row r="77213" spans="12:14" x14ac:dyDescent="0.25">
      <c r="L77213" s="36"/>
      <c r="M77213" s="36"/>
      <c r="N77213" s="36"/>
    </row>
    <row r="77214" spans="12:14" x14ac:dyDescent="0.25">
      <c r="L77214" s="36"/>
      <c r="M77214" s="36"/>
      <c r="N77214" s="36"/>
    </row>
    <row r="77215" spans="12:14" x14ac:dyDescent="0.25">
      <c r="L77215" s="36"/>
      <c r="M77215" s="36"/>
      <c r="N77215" s="36"/>
    </row>
    <row r="77216" spans="12:14" x14ac:dyDescent="0.25">
      <c r="L77216" s="36"/>
      <c r="M77216" s="36"/>
      <c r="N77216" s="36"/>
    </row>
    <row r="77217" spans="12:14" x14ac:dyDescent="0.25">
      <c r="L77217" s="36"/>
      <c r="M77217" s="36"/>
      <c r="N77217" s="36"/>
    </row>
    <row r="77218" spans="12:14" x14ac:dyDescent="0.25">
      <c r="L77218" s="36"/>
      <c r="M77218" s="36"/>
      <c r="N77218" s="36"/>
    </row>
    <row r="77219" spans="12:14" x14ac:dyDescent="0.25">
      <c r="L77219" s="36"/>
      <c r="M77219" s="36"/>
      <c r="N77219" s="36"/>
    </row>
    <row r="77220" spans="12:14" x14ac:dyDescent="0.25">
      <c r="L77220" s="36"/>
      <c r="M77220" s="36"/>
      <c r="N77220" s="36"/>
    </row>
    <row r="77221" spans="12:14" x14ac:dyDescent="0.25">
      <c r="L77221" s="36"/>
      <c r="M77221" s="36"/>
      <c r="N77221" s="36"/>
    </row>
    <row r="77222" spans="12:14" x14ac:dyDescent="0.25">
      <c r="L77222" s="36"/>
      <c r="M77222" s="36"/>
      <c r="N77222" s="36"/>
    </row>
    <row r="77223" spans="12:14" x14ac:dyDescent="0.25">
      <c r="L77223" s="36"/>
      <c r="M77223" s="36"/>
      <c r="N77223" s="36"/>
    </row>
    <row r="77224" spans="12:14" x14ac:dyDescent="0.25">
      <c r="L77224" s="36"/>
      <c r="M77224" s="36"/>
      <c r="N77224" s="36"/>
    </row>
    <row r="77225" spans="12:14" x14ac:dyDescent="0.25">
      <c r="L77225" s="36"/>
      <c r="M77225" s="36"/>
      <c r="N77225" s="36"/>
    </row>
    <row r="77226" spans="12:14" x14ac:dyDescent="0.25">
      <c r="L77226" s="36"/>
      <c r="M77226" s="36"/>
      <c r="N77226" s="36"/>
    </row>
    <row r="77227" spans="12:14" x14ac:dyDescent="0.25">
      <c r="L77227" s="36"/>
      <c r="M77227" s="36"/>
      <c r="N77227" s="36"/>
    </row>
    <row r="77228" spans="12:14" x14ac:dyDescent="0.25">
      <c r="L77228" s="36"/>
      <c r="M77228" s="36"/>
      <c r="N77228" s="36"/>
    </row>
    <row r="77229" spans="12:14" x14ac:dyDescent="0.25">
      <c r="L77229" s="36"/>
      <c r="M77229" s="36"/>
      <c r="N77229" s="36"/>
    </row>
    <row r="77230" spans="12:14" x14ac:dyDescent="0.25">
      <c r="L77230" s="36"/>
      <c r="M77230" s="36"/>
      <c r="N77230" s="36"/>
    </row>
    <row r="77231" spans="12:14" x14ac:dyDescent="0.25">
      <c r="L77231" s="36"/>
      <c r="M77231" s="36"/>
      <c r="N77231" s="36"/>
    </row>
    <row r="77232" spans="12:14" x14ac:dyDescent="0.25">
      <c r="L77232" s="36"/>
      <c r="M77232" s="36"/>
      <c r="N77232" s="36"/>
    </row>
    <row r="77233" spans="12:14" x14ac:dyDescent="0.25">
      <c r="L77233" s="36"/>
      <c r="M77233" s="36"/>
      <c r="N77233" s="36"/>
    </row>
    <row r="77234" spans="12:14" x14ac:dyDescent="0.25">
      <c r="L77234" s="36"/>
      <c r="M77234" s="36"/>
      <c r="N77234" s="36"/>
    </row>
    <row r="77235" spans="12:14" x14ac:dyDescent="0.25">
      <c r="L77235" s="36"/>
      <c r="M77235" s="36"/>
      <c r="N77235" s="36"/>
    </row>
    <row r="77236" spans="12:14" x14ac:dyDescent="0.25">
      <c r="L77236" s="36"/>
      <c r="M77236" s="36"/>
      <c r="N77236" s="36"/>
    </row>
    <row r="77237" spans="12:14" x14ac:dyDescent="0.25">
      <c r="L77237" s="36"/>
      <c r="M77237" s="36"/>
      <c r="N77237" s="36"/>
    </row>
    <row r="77238" spans="12:14" x14ac:dyDescent="0.25">
      <c r="L77238" s="36"/>
      <c r="M77238" s="36"/>
      <c r="N77238" s="36"/>
    </row>
    <row r="77239" spans="12:14" x14ac:dyDescent="0.25">
      <c r="L77239" s="36"/>
      <c r="M77239" s="36"/>
      <c r="N77239" s="36"/>
    </row>
    <row r="77240" spans="12:14" x14ac:dyDescent="0.25">
      <c r="L77240" s="36"/>
      <c r="M77240" s="36"/>
      <c r="N77240" s="36"/>
    </row>
    <row r="77241" spans="12:14" x14ac:dyDescent="0.25">
      <c r="L77241" s="36"/>
      <c r="M77241" s="36"/>
      <c r="N77241" s="36"/>
    </row>
    <row r="77242" spans="12:14" x14ac:dyDescent="0.25">
      <c r="L77242" s="36"/>
      <c r="M77242" s="36"/>
      <c r="N77242" s="36"/>
    </row>
    <row r="77243" spans="12:14" x14ac:dyDescent="0.25">
      <c r="L77243" s="36"/>
      <c r="M77243" s="36"/>
      <c r="N77243" s="36"/>
    </row>
    <row r="77244" spans="12:14" x14ac:dyDescent="0.25">
      <c r="L77244" s="36"/>
      <c r="M77244" s="36"/>
      <c r="N77244" s="36"/>
    </row>
    <row r="77245" spans="12:14" x14ac:dyDescent="0.25">
      <c r="L77245" s="36"/>
      <c r="M77245" s="36"/>
      <c r="N77245" s="36"/>
    </row>
    <row r="77246" spans="12:14" x14ac:dyDescent="0.25">
      <c r="L77246" s="36"/>
      <c r="M77246" s="36"/>
      <c r="N77246" s="36"/>
    </row>
    <row r="77247" spans="12:14" x14ac:dyDescent="0.25">
      <c r="L77247" s="36"/>
      <c r="M77247" s="36"/>
      <c r="N77247" s="36"/>
    </row>
    <row r="77248" spans="12:14" x14ac:dyDescent="0.25">
      <c r="L77248" s="36"/>
      <c r="M77248" s="36"/>
      <c r="N77248" s="36"/>
    </row>
    <row r="77249" spans="12:14" x14ac:dyDescent="0.25">
      <c r="L77249" s="36"/>
      <c r="M77249" s="36"/>
      <c r="N77249" s="36"/>
    </row>
    <row r="77250" spans="12:14" x14ac:dyDescent="0.25">
      <c r="L77250" s="36"/>
      <c r="M77250" s="36"/>
      <c r="N77250" s="36"/>
    </row>
    <row r="77251" spans="12:14" x14ac:dyDescent="0.25">
      <c r="L77251" s="36"/>
      <c r="M77251" s="36"/>
      <c r="N77251" s="36"/>
    </row>
    <row r="77252" spans="12:14" x14ac:dyDescent="0.25">
      <c r="L77252" s="36"/>
      <c r="M77252" s="36"/>
      <c r="N77252" s="36"/>
    </row>
    <row r="77253" spans="12:14" x14ac:dyDescent="0.25">
      <c r="L77253" s="36"/>
      <c r="M77253" s="36"/>
      <c r="N77253" s="36"/>
    </row>
    <row r="77254" spans="12:14" x14ac:dyDescent="0.25">
      <c r="L77254" s="36"/>
      <c r="M77254" s="36"/>
      <c r="N77254" s="36"/>
    </row>
    <row r="77255" spans="12:14" x14ac:dyDescent="0.25">
      <c r="L77255" s="36"/>
      <c r="M77255" s="36"/>
      <c r="N77255" s="36"/>
    </row>
    <row r="77256" spans="12:14" x14ac:dyDescent="0.25">
      <c r="L77256" s="36"/>
      <c r="M77256" s="36"/>
      <c r="N77256" s="36"/>
    </row>
    <row r="77257" spans="12:14" x14ac:dyDescent="0.25">
      <c r="L77257" s="36"/>
      <c r="M77257" s="36"/>
      <c r="N77257" s="36"/>
    </row>
    <row r="77258" spans="12:14" x14ac:dyDescent="0.25">
      <c r="L77258" s="36"/>
      <c r="M77258" s="36"/>
      <c r="N77258" s="36"/>
    </row>
    <row r="77259" spans="12:14" x14ac:dyDescent="0.25">
      <c r="L77259" s="36"/>
      <c r="M77259" s="36"/>
      <c r="N77259" s="36"/>
    </row>
    <row r="77260" spans="12:14" x14ac:dyDescent="0.25">
      <c r="L77260" s="36"/>
      <c r="M77260" s="36"/>
      <c r="N77260" s="36"/>
    </row>
    <row r="77261" spans="12:14" x14ac:dyDescent="0.25">
      <c r="L77261" s="36"/>
      <c r="M77261" s="36"/>
      <c r="N77261" s="36"/>
    </row>
    <row r="77262" spans="12:14" x14ac:dyDescent="0.25">
      <c r="L77262" s="36"/>
      <c r="M77262" s="36"/>
      <c r="N77262" s="36"/>
    </row>
    <row r="77263" spans="12:14" x14ac:dyDescent="0.25">
      <c r="L77263" s="36"/>
      <c r="M77263" s="36"/>
      <c r="N77263" s="36"/>
    </row>
    <row r="77264" spans="12:14" x14ac:dyDescent="0.25">
      <c r="L77264" s="36"/>
      <c r="M77264" s="36"/>
      <c r="N77264" s="36"/>
    </row>
    <row r="77265" spans="12:14" x14ac:dyDescent="0.25">
      <c r="L77265" s="36"/>
      <c r="M77265" s="36"/>
      <c r="N77265" s="36"/>
    </row>
    <row r="77266" spans="12:14" x14ac:dyDescent="0.25">
      <c r="L77266" s="36"/>
      <c r="M77266" s="36"/>
      <c r="N77266" s="36"/>
    </row>
    <row r="77267" spans="12:14" x14ac:dyDescent="0.25">
      <c r="L77267" s="36"/>
      <c r="M77267" s="36"/>
      <c r="N77267" s="36"/>
    </row>
    <row r="77268" spans="12:14" x14ac:dyDescent="0.25">
      <c r="L77268" s="36"/>
      <c r="M77268" s="36"/>
      <c r="N77268" s="36"/>
    </row>
    <row r="77269" spans="12:14" x14ac:dyDescent="0.25">
      <c r="L77269" s="36"/>
      <c r="M77269" s="36"/>
      <c r="N77269" s="36"/>
    </row>
    <row r="77270" spans="12:14" x14ac:dyDescent="0.25">
      <c r="L77270" s="36"/>
      <c r="M77270" s="36"/>
      <c r="N77270" s="36"/>
    </row>
    <row r="77271" spans="12:14" x14ac:dyDescent="0.25">
      <c r="L77271" s="36"/>
      <c r="M77271" s="36"/>
      <c r="N77271" s="36"/>
    </row>
    <row r="77272" spans="12:14" x14ac:dyDescent="0.25">
      <c r="L77272" s="36"/>
      <c r="M77272" s="36"/>
      <c r="N77272" s="36"/>
    </row>
    <row r="77273" spans="12:14" x14ac:dyDescent="0.25">
      <c r="L77273" s="36"/>
      <c r="M77273" s="36"/>
      <c r="N77273" s="36"/>
    </row>
    <row r="77274" spans="12:14" x14ac:dyDescent="0.25">
      <c r="L77274" s="36"/>
      <c r="M77274" s="36"/>
      <c r="N77274" s="36"/>
    </row>
    <row r="77275" spans="12:14" x14ac:dyDescent="0.25">
      <c r="L77275" s="36"/>
      <c r="M77275" s="36"/>
      <c r="N77275" s="36"/>
    </row>
    <row r="77276" spans="12:14" x14ac:dyDescent="0.25">
      <c r="L77276" s="36"/>
      <c r="M77276" s="36"/>
      <c r="N77276" s="36"/>
    </row>
    <row r="77277" spans="12:14" x14ac:dyDescent="0.25">
      <c r="L77277" s="36"/>
      <c r="M77277" s="36"/>
      <c r="N77277" s="36"/>
    </row>
    <row r="77278" spans="12:14" x14ac:dyDescent="0.25">
      <c r="L77278" s="36"/>
      <c r="M77278" s="36"/>
      <c r="N77278" s="36"/>
    </row>
    <row r="77279" spans="12:14" x14ac:dyDescent="0.25">
      <c r="L77279" s="36"/>
      <c r="M77279" s="36"/>
      <c r="N77279" s="36"/>
    </row>
    <row r="77280" spans="12:14" x14ac:dyDescent="0.25">
      <c r="L77280" s="36"/>
      <c r="M77280" s="36"/>
      <c r="N77280" s="36"/>
    </row>
    <row r="77281" spans="12:14" x14ac:dyDescent="0.25">
      <c r="L77281" s="36"/>
      <c r="M77281" s="36"/>
      <c r="N77281" s="36"/>
    </row>
    <row r="77282" spans="12:14" x14ac:dyDescent="0.25">
      <c r="L77282" s="36"/>
      <c r="M77282" s="36"/>
      <c r="N77282" s="36"/>
    </row>
    <row r="77283" spans="12:14" x14ac:dyDescent="0.25">
      <c r="L77283" s="36"/>
      <c r="M77283" s="36"/>
      <c r="N77283" s="36"/>
    </row>
    <row r="77284" spans="12:14" x14ac:dyDescent="0.25">
      <c r="L77284" s="36"/>
      <c r="M77284" s="36"/>
      <c r="N77284" s="36"/>
    </row>
    <row r="77285" spans="12:14" x14ac:dyDescent="0.25">
      <c r="L77285" s="36"/>
      <c r="M77285" s="36"/>
      <c r="N77285" s="36"/>
    </row>
    <row r="77286" spans="12:14" x14ac:dyDescent="0.25">
      <c r="L77286" s="36"/>
      <c r="M77286" s="36"/>
      <c r="N77286" s="36"/>
    </row>
    <row r="77287" spans="12:14" x14ac:dyDescent="0.25">
      <c r="L77287" s="36"/>
      <c r="M77287" s="36"/>
      <c r="N77287" s="36"/>
    </row>
    <row r="77288" spans="12:14" x14ac:dyDescent="0.25">
      <c r="L77288" s="36"/>
      <c r="M77288" s="36"/>
      <c r="N77288" s="36"/>
    </row>
    <row r="77289" spans="12:14" x14ac:dyDescent="0.25">
      <c r="L77289" s="36"/>
      <c r="M77289" s="36"/>
      <c r="N77289" s="36"/>
    </row>
    <row r="77290" spans="12:14" x14ac:dyDescent="0.25">
      <c r="L77290" s="36"/>
      <c r="M77290" s="36"/>
      <c r="N77290" s="36"/>
    </row>
    <row r="77291" spans="12:14" x14ac:dyDescent="0.25">
      <c r="L77291" s="36"/>
      <c r="M77291" s="36"/>
      <c r="N77291" s="36"/>
    </row>
    <row r="77292" spans="12:14" x14ac:dyDescent="0.25">
      <c r="L77292" s="36"/>
      <c r="M77292" s="36"/>
      <c r="N77292" s="36"/>
    </row>
    <row r="77293" spans="12:14" x14ac:dyDescent="0.25">
      <c r="L77293" s="36"/>
      <c r="M77293" s="36"/>
      <c r="N77293" s="36"/>
    </row>
    <row r="77294" spans="12:14" x14ac:dyDescent="0.25">
      <c r="L77294" s="36"/>
      <c r="M77294" s="36"/>
      <c r="N77294" s="36"/>
    </row>
    <row r="77295" spans="12:14" x14ac:dyDescent="0.25">
      <c r="L77295" s="36"/>
      <c r="M77295" s="36"/>
      <c r="N77295" s="36"/>
    </row>
    <row r="77296" spans="12:14" x14ac:dyDescent="0.25">
      <c r="L77296" s="36"/>
      <c r="M77296" s="36"/>
      <c r="N77296" s="36"/>
    </row>
    <row r="77297" spans="12:14" x14ac:dyDescent="0.25">
      <c r="L77297" s="36"/>
      <c r="M77297" s="36"/>
      <c r="N77297" s="36"/>
    </row>
    <row r="77298" spans="12:14" x14ac:dyDescent="0.25">
      <c r="L77298" s="36"/>
      <c r="M77298" s="36"/>
      <c r="N77298" s="36"/>
    </row>
    <row r="77299" spans="12:14" x14ac:dyDescent="0.25">
      <c r="L77299" s="36"/>
      <c r="M77299" s="36"/>
      <c r="N77299" s="36"/>
    </row>
    <row r="77300" spans="12:14" x14ac:dyDescent="0.25">
      <c r="L77300" s="36"/>
      <c r="M77300" s="36"/>
      <c r="N77300" s="36"/>
    </row>
    <row r="77301" spans="12:14" x14ac:dyDescent="0.25">
      <c r="L77301" s="36"/>
      <c r="M77301" s="36"/>
      <c r="N77301" s="36"/>
    </row>
    <row r="77302" spans="12:14" x14ac:dyDescent="0.25">
      <c r="L77302" s="36"/>
      <c r="M77302" s="36"/>
      <c r="N77302" s="36"/>
    </row>
    <row r="77303" spans="12:14" x14ac:dyDescent="0.25">
      <c r="L77303" s="36"/>
      <c r="M77303" s="36"/>
      <c r="N77303" s="36"/>
    </row>
    <row r="77304" spans="12:14" x14ac:dyDescent="0.25">
      <c r="L77304" s="36"/>
      <c r="M77304" s="36"/>
      <c r="N77304" s="36"/>
    </row>
    <row r="77305" spans="12:14" x14ac:dyDescent="0.25">
      <c r="L77305" s="36"/>
      <c r="M77305" s="36"/>
      <c r="N77305" s="36"/>
    </row>
    <row r="77306" spans="12:14" x14ac:dyDescent="0.25">
      <c r="L77306" s="36"/>
      <c r="M77306" s="36"/>
      <c r="N77306" s="36"/>
    </row>
    <row r="77307" spans="12:14" x14ac:dyDescent="0.25">
      <c r="L77307" s="36"/>
      <c r="M77307" s="36"/>
      <c r="N77307" s="36"/>
    </row>
    <row r="77308" spans="12:14" x14ac:dyDescent="0.25">
      <c r="L77308" s="36"/>
      <c r="M77308" s="36"/>
      <c r="N77308" s="36"/>
    </row>
    <row r="77309" spans="12:14" x14ac:dyDescent="0.25">
      <c r="L77309" s="36"/>
      <c r="M77309" s="36"/>
      <c r="N77309" s="36"/>
    </row>
    <row r="77310" spans="12:14" x14ac:dyDescent="0.25">
      <c r="L77310" s="36"/>
      <c r="M77310" s="36"/>
      <c r="N77310" s="36"/>
    </row>
    <row r="77311" spans="12:14" x14ac:dyDescent="0.25">
      <c r="L77311" s="36"/>
      <c r="M77311" s="36"/>
      <c r="N77311" s="36"/>
    </row>
    <row r="77312" spans="12:14" x14ac:dyDescent="0.25">
      <c r="L77312" s="36"/>
      <c r="M77312" s="36"/>
      <c r="N77312" s="36"/>
    </row>
    <row r="77313" spans="12:14" x14ac:dyDescent="0.25">
      <c r="L77313" s="36"/>
      <c r="M77313" s="36"/>
      <c r="N77313" s="36"/>
    </row>
    <row r="77314" spans="12:14" x14ac:dyDescent="0.25">
      <c r="L77314" s="36"/>
      <c r="M77314" s="36"/>
      <c r="N77314" s="36"/>
    </row>
    <row r="77315" spans="12:14" x14ac:dyDescent="0.25">
      <c r="L77315" s="36"/>
      <c r="M77315" s="36"/>
      <c r="N77315" s="36"/>
    </row>
    <row r="77316" spans="12:14" x14ac:dyDescent="0.25">
      <c r="L77316" s="36"/>
      <c r="M77316" s="36"/>
      <c r="N77316" s="36"/>
    </row>
    <row r="77317" spans="12:14" x14ac:dyDescent="0.25">
      <c r="L77317" s="36"/>
      <c r="M77317" s="36"/>
      <c r="N77317" s="36"/>
    </row>
    <row r="77318" spans="12:14" x14ac:dyDescent="0.25">
      <c r="L77318" s="36"/>
      <c r="M77318" s="36"/>
      <c r="N77318" s="36"/>
    </row>
    <row r="77319" spans="12:14" x14ac:dyDescent="0.25">
      <c r="L77319" s="36"/>
      <c r="M77319" s="36"/>
      <c r="N77319" s="36"/>
    </row>
    <row r="77320" spans="12:14" x14ac:dyDescent="0.25">
      <c r="L77320" s="36"/>
      <c r="M77320" s="36"/>
      <c r="N77320" s="36"/>
    </row>
    <row r="77321" spans="12:14" x14ac:dyDescent="0.25">
      <c r="L77321" s="36"/>
      <c r="M77321" s="36"/>
      <c r="N77321" s="36"/>
    </row>
    <row r="77322" spans="12:14" x14ac:dyDescent="0.25">
      <c r="L77322" s="36"/>
      <c r="M77322" s="36"/>
      <c r="N77322" s="36"/>
    </row>
    <row r="77323" spans="12:14" x14ac:dyDescent="0.25">
      <c r="L77323" s="36"/>
      <c r="M77323" s="36"/>
      <c r="N77323" s="36"/>
    </row>
    <row r="77324" spans="12:14" x14ac:dyDescent="0.25">
      <c r="L77324" s="36"/>
      <c r="M77324" s="36"/>
      <c r="N77324" s="36"/>
    </row>
    <row r="77325" spans="12:14" x14ac:dyDescent="0.25">
      <c r="L77325" s="36"/>
      <c r="M77325" s="36"/>
      <c r="N77325" s="36"/>
    </row>
    <row r="77326" spans="12:14" x14ac:dyDescent="0.25">
      <c r="L77326" s="36"/>
      <c r="M77326" s="36"/>
      <c r="N77326" s="36"/>
    </row>
    <row r="77327" spans="12:14" x14ac:dyDescent="0.25">
      <c r="L77327" s="36"/>
      <c r="M77327" s="36"/>
      <c r="N77327" s="36"/>
    </row>
    <row r="77328" spans="12:14" x14ac:dyDescent="0.25">
      <c r="L77328" s="36"/>
      <c r="M77328" s="36"/>
      <c r="N77328" s="36"/>
    </row>
    <row r="77329" spans="12:14" x14ac:dyDescent="0.25">
      <c r="L77329" s="36"/>
      <c r="M77329" s="36"/>
      <c r="N77329" s="36"/>
    </row>
    <row r="77330" spans="12:14" x14ac:dyDescent="0.25">
      <c r="L77330" s="36"/>
      <c r="M77330" s="36"/>
      <c r="N77330" s="36"/>
    </row>
    <row r="77331" spans="12:14" x14ac:dyDescent="0.25">
      <c r="L77331" s="36"/>
      <c r="M77331" s="36"/>
      <c r="N77331" s="36"/>
    </row>
    <row r="77332" spans="12:14" x14ac:dyDescent="0.25">
      <c r="L77332" s="36"/>
      <c r="M77332" s="36"/>
      <c r="N77332" s="36"/>
    </row>
    <row r="77333" spans="12:14" x14ac:dyDescent="0.25">
      <c r="L77333" s="36"/>
      <c r="M77333" s="36"/>
      <c r="N77333" s="36"/>
    </row>
    <row r="77334" spans="12:14" x14ac:dyDescent="0.25">
      <c r="L77334" s="36"/>
      <c r="M77334" s="36"/>
      <c r="N77334" s="36"/>
    </row>
    <row r="77335" spans="12:14" x14ac:dyDescent="0.25">
      <c r="L77335" s="36"/>
      <c r="M77335" s="36"/>
      <c r="N77335" s="36"/>
    </row>
    <row r="77336" spans="12:14" x14ac:dyDescent="0.25">
      <c r="L77336" s="36"/>
      <c r="M77336" s="36"/>
      <c r="N77336" s="36"/>
    </row>
    <row r="77337" spans="12:14" x14ac:dyDescent="0.25">
      <c r="L77337" s="36"/>
      <c r="M77337" s="36"/>
      <c r="N77337" s="36"/>
    </row>
    <row r="77338" spans="12:14" x14ac:dyDescent="0.25">
      <c r="L77338" s="36"/>
      <c r="M77338" s="36"/>
      <c r="N77338" s="36"/>
    </row>
    <row r="77339" spans="12:14" x14ac:dyDescent="0.25">
      <c r="L77339" s="36"/>
      <c r="M77339" s="36"/>
      <c r="N77339" s="36"/>
    </row>
    <row r="77340" spans="12:14" x14ac:dyDescent="0.25">
      <c r="L77340" s="36"/>
      <c r="M77340" s="36"/>
      <c r="N77340" s="36"/>
    </row>
    <row r="77341" spans="12:14" x14ac:dyDescent="0.25">
      <c r="L77341" s="36"/>
      <c r="M77341" s="36"/>
      <c r="N77341" s="36"/>
    </row>
    <row r="77342" spans="12:14" x14ac:dyDescent="0.25">
      <c r="L77342" s="36"/>
      <c r="M77342" s="36"/>
      <c r="N77342" s="36"/>
    </row>
    <row r="77343" spans="12:14" x14ac:dyDescent="0.25">
      <c r="L77343" s="36"/>
      <c r="M77343" s="36"/>
      <c r="N77343" s="36"/>
    </row>
    <row r="77344" spans="12:14" x14ac:dyDescent="0.25">
      <c r="L77344" s="36"/>
      <c r="M77344" s="36"/>
      <c r="N77344" s="36"/>
    </row>
    <row r="77345" spans="12:14" x14ac:dyDescent="0.25">
      <c r="L77345" s="36"/>
      <c r="M77345" s="36"/>
      <c r="N77345" s="36"/>
    </row>
    <row r="77346" spans="12:14" x14ac:dyDescent="0.25">
      <c r="L77346" s="36"/>
      <c r="M77346" s="36"/>
      <c r="N77346" s="36"/>
    </row>
    <row r="77347" spans="12:14" x14ac:dyDescent="0.25">
      <c r="L77347" s="36"/>
      <c r="M77347" s="36"/>
      <c r="N77347" s="36"/>
    </row>
    <row r="77348" spans="12:14" x14ac:dyDescent="0.25">
      <c r="L77348" s="36"/>
      <c r="M77348" s="36"/>
      <c r="N77348" s="36"/>
    </row>
    <row r="77349" spans="12:14" x14ac:dyDescent="0.25">
      <c r="L77349" s="36"/>
      <c r="M77349" s="36"/>
      <c r="N77349" s="36"/>
    </row>
    <row r="77350" spans="12:14" x14ac:dyDescent="0.25">
      <c r="L77350" s="36"/>
      <c r="M77350" s="36"/>
      <c r="N77350" s="36"/>
    </row>
    <row r="77351" spans="12:14" x14ac:dyDescent="0.25">
      <c r="L77351" s="36"/>
      <c r="M77351" s="36"/>
      <c r="N77351" s="36"/>
    </row>
    <row r="77352" spans="12:14" x14ac:dyDescent="0.25">
      <c r="L77352" s="36"/>
      <c r="M77352" s="36"/>
      <c r="N77352" s="36"/>
    </row>
    <row r="77353" spans="12:14" x14ac:dyDescent="0.25">
      <c r="L77353" s="36"/>
      <c r="M77353" s="36"/>
      <c r="N77353" s="36"/>
    </row>
    <row r="77354" spans="12:14" x14ac:dyDescent="0.25">
      <c r="L77354" s="36"/>
      <c r="M77354" s="36"/>
      <c r="N77354" s="36"/>
    </row>
    <row r="77355" spans="12:14" x14ac:dyDescent="0.25">
      <c r="L77355" s="36"/>
      <c r="M77355" s="36"/>
      <c r="N77355" s="36"/>
    </row>
    <row r="77356" spans="12:14" x14ac:dyDescent="0.25">
      <c r="L77356" s="36"/>
      <c r="M77356" s="36"/>
      <c r="N77356" s="36"/>
    </row>
    <row r="77357" spans="12:14" x14ac:dyDescent="0.25">
      <c r="L77357" s="36"/>
      <c r="M77357" s="36"/>
      <c r="N77357" s="36"/>
    </row>
    <row r="77358" spans="12:14" x14ac:dyDescent="0.25">
      <c r="L77358" s="36"/>
      <c r="M77358" s="36"/>
      <c r="N77358" s="36"/>
    </row>
    <row r="77359" spans="12:14" x14ac:dyDescent="0.25">
      <c r="L77359" s="36"/>
      <c r="M77359" s="36"/>
      <c r="N77359" s="36"/>
    </row>
    <row r="77360" spans="12:14" x14ac:dyDescent="0.25">
      <c r="L77360" s="36"/>
      <c r="M77360" s="36"/>
      <c r="N77360" s="36"/>
    </row>
    <row r="77361" spans="12:14" x14ac:dyDescent="0.25">
      <c r="L77361" s="36"/>
      <c r="M77361" s="36"/>
      <c r="N77361" s="36"/>
    </row>
    <row r="77362" spans="12:14" x14ac:dyDescent="0.25">
      <c r="L77362" s="36"/>
      <c r="M77362" s="36"/>
      <c r="N77362" s="36"/>
    </row>
    <row r="77363" spans="12:14" x14ac:dyDescent="0.25">
      <c r="L77363" s="36"/>
      <c r="M77363" s="36"/>
      <c r="N77363" s="36"/>
    </row>
    <row r="77364" spans="12:14" x14ac:dyDescent="0.25">
      <c r="L77364" s="36"/>
      <c r="M77364" s="36"/>
      <c r="N77364" s="36"/>
    </row>
    <row r="77365" spans="12:14" x14ac:dyDescent="0.25">
      <c r="L77365" s="36"/>
      <c r="M77365" s="36"/>
      <c r="N77365" s="36"/>
    </row>
    <row r="77366" spans="12:14" x14ac:dyDescent="0.25">
      <c r="L77366" s="36"/>
      <c r="M77366" s="36"/>
      <c r="N77366" s="36"/>
    </row>
    <row r="77367" spans="12:14" x14ac:dyDescent="0.25">
      <c r="L77367" s="36"/>
      <c r="M77367" s="36"/>
      <c r="N77367" s="36"/>
    </row>
    <row r="77368" spans="12:14" x14ac:dyDescent="0.25">
      <c r="L77368" s="36"/>
      <c r="M77368" s="36"/>
      <c r="N77368" s="36"/>
    </row>
    <row r="77369" spans="12:14" x14ac:dyDescent="0.25">
      <c r="L77369" s="36"/>
      <c r="M77369" s="36"/>
      <c r="N77369" s="36"/>
    </row>
    <row r="77370" spans="12:14" x14ac:dyDescent="0.25">
      <c r="L77370" s="36"/>
      <c r="M77370" s="36"/>
      <c r="N77370" s="36"/>
    </row>
    <row r="77371" spans="12:14" x14ac:dyDescent="0.25">
      <c r="L77371" s="36"/>
      <c r="M77371" s="36"/>
      <c r="N77371" s="36"/>
    </row>
    <row r="77372" spans="12:14" x14ac:dyDescent="0.25">
      <c r="L77372" s="36"/>
      <c r="M77372" s="36"/>
      <c r="N77372" s="36"/>
    </row>
    <row r="77373" spans="12:14" x14ac:dyDescent="0.25">
      <c r="L77373" s="36"/>
      <c r="M77373" s="36"/>
      <c r="N77373" s="36"/>
    </row>
    <row r="77374" spans="12:14" x14ac:dyDescent="0.25">
      <c r="L77374" s="36"/>
      <c r="M77374" s="36"/>
      <c r="N77374" s="36"/>
    </row>
    <row r="77375" spans="12:14" x14ac:dyDescent="0.25">
      <c r="L77375" s="36"/>
      <c r="M77375" s="36"/>
      <c r="N77375" s="36"/>
    </row>
    <row r="77376" spans="12:14" x14ac:dyDescent="0.25">
      <c r="L77376" s="36"/>
      <c r="M77376" s="36"/>
      <c r="N77376" s="36"/>
    </row>
    <row r="77377" spans="12:14" x14ac:dyDescent="0.25">
      <c r="L77377" s="36"/>
      <c r="M77377" s="36"/>
      <c r="N77377" s="36"/>
    </row>
    <row r="77378" spans="12:14" x14ac:dyDescent="0.25">
      <c r="L77378" s="36"/>
      <c r="M77378" s="36"/>
      <c r="N77378" s="36"/>
    </row>
    <row r="77379" spans="12:14" x14ac:dyDescent="0.25">
      <c r="L77379" s="36"/>
      <c r="M77379" s="36"/>
      <c r="N77379" s="36"/>
    </row>
    <row r="77380" spans="12:14" x14ac:dyDescent="0.25">
      <c r="L77380" s="36"/>
      <c r="M77380" s="36"/>
      <c r="N77380" s="36"/>
    </row>
    <row r="77381" spans="12:14" x14ac:dyDescent="0.25">
      <c r="L77381" s="36"/>
      <c r="M77381" s="36"/>
      <c r="N77381" s="36"/>
    </row>
    <row r="77382" spans="12:14" x14ac:dyDescent="0.25">
      <c r="L77382" s="36"/>
      <c r="M77382" s="36"/>
      <c r="N77382" s="36"/>
    </row>
    <row r="77383" spans="12:14" x14ac:dyDescent="0.25">
      <c r="L77383" s="36"/>
      <c r="M77383" s="36"/>
      <c r="N77383" s="36"/>
    </row>
    <row r="77384" spans="12:14" x14ac:dyDescent="0.25">
      <c r="L77384" s="36"/>
      <c r="M77384" s="36"/>
      <c r="N77384" s="36"/>
    </row>
    <row r="77385" spans="12:14" x14ac:dyDescent="0.25">
      <c r="L77385" s="36"/>
      <c r="M77385" s="36"/>
      <c r="N77385" s="36"/>
    </row>
    <row r="77386" spans="12:14" x14ac:dyDescent="0.25">
      <c r="L77386" s="36"/>
      <c r="M77386" s="36"/>
      <c r="N77386" s="36"/>
    </row>
    <row r="77387" spans="12:14" x14ac:dyDescent="0.25">
      <c r="L77387" s="36"/>
      <c r="M77387" s="36"/>
      <c r="N77387" s="36"/>
    </row>
    <row r="77388" spans="12:14" x14ac:dyDescent="0.25">
      <c r="L77388" s="36"/>
      <c r="M77388" s="36"/>
      <c r="N77388" s="36"/>
    </row>
    <row r="77389" spans="12:14" x14ac:dyDescent="0.25">
      <c r="L77389" s="36"/>
      <c r="M77389" s="36"/>
      <c r="N77389" s="36"/>
    </row>
    <row r="77390" spans="12:14" x14ac:dyDescent="0.25">
      <c r="L77390" s="36"/>
      <c r="M77390" s="36"/>
      <c r="N77390" s="36"/>
    </row>
    <row r="77391" spans="12:14" x14ac:dyDescent="0.25">
      <c r="L77391" s="36"/>
      <c r="M77391" s="36"/>
      <c r="N77391" s="36"/>
    </row>
    <row r="77392" spans="12:14" x14ac:dyDescent="0.25">
      <c r="L77392" s="36"/>
      <c r="M77392" s="36"/>
      <c r="N77392" s="36"/>
    </row>
    <row r="77393" spans="12:14" x14ac:dyDescent="0.25">
      <c r="L77393" s="36"/>
      <c r="M77393" s="36"/>
      <c r="N77393" s="36"/>
    </row>
    <row r="77394" spans="12:14" x14ac:dyDescent="0.25">
      <c r="L77394" s="36"/>
      <c r="M77394" s="36"/>
      <c r="N77394" s="36"/>
    </row>
    <row r="77395" spans="12:14" x14ac:dyDescent="0.25">
      <c r="L77395" s="36"/>
      <c r="M77395" s="36"/>
      <c r="N77395" s="36"/>
    </row>
    <row r="77396" spans="12:14" x14ac:dyDescent="0.25">
      <c r="L77396" s="36"/>
      <c r="M77396" s="36"/>
      <c r="N77396" s="36"/>
    </row>
    <row r="77397" spans="12:14" x14ac:dyDescent="0.25">
      <c r="L77397" s="36"/>
      <c r="M77397" s="36"/>
      <c r="N77397" s="36"/>
    </row>
    <row r="77398" spans="12:14" x14ac:dyDescent="0.25">
      <c r="L77398" s="36"/>
      <c r="M77398" s="36"/>
      <c r="N77398" s="36"/>
    </row>
    <row r="77399" spans="12:14" x14ac:dyDescent="0.25">
      <c r="L77399" s="36"/>
      <c r="M77399" s="36"/>
      <c r="N77399" s="36"/>
    </row>
    <row r="77400" spans="12:14" x14ac:dyDescent="0.25">
      <c r="L77400" s="36"/>
      <c r="M77400" s="36"/>
      <c r="N77400" s="36"/>
    </row>
    <row r="77401" spans="12:14" x14ac:dyDescent="0.25">
      <c r="L77401" s="36"/>
      <c r="M77401" s="36"/>
      <c r="N77401" s="36"/>
    </row>
    <row r="77402" spans="12:14" x14ac:dyDescent="0.25">
      <c r="L77402" s="36"/>
      <c r="M77402" s="36"/>
      <c r="N77402" s="36"/>
    </row>
    <row r="77403" spans="12:14" x14ac:dyDescent="0.25">
      <c r="L77403" s="36"/>
      <c r="M77403" s="36"/>
      <c r="N77403" s="36"/>
    </row>
    <row r="77404" spans="12:14" x14ac:dyDescent="0.25">
      <c r="L77404" s="36"/>
      <c r="M77404" s="36"/>
      <c r="N77404" s="36"/>
    </row>
    <row r="77405" spans="12:14" x14ac:dyDescent="0.25">
      <c r="L77405" s="36"/>
      <c r="M77405" s="36"/>
      <c r="N77405" s="36"/>
    </row>
    <row r="77406" spans="12:14" x14ac:dyDescent="0.25">
      <c r="L77406" s="36"/>
      <c r="M77406" s="36"/>
      <c r="N77406" s="36"/>
    </row>
    <row r="77407" spans="12:14" x14ac:dyDescent="0.25">
      <c r="L77407" s="36"/>
      <c r="M77407" s="36"/>
      <c r="N77407" s="36"/>
    </row>
    <row r="77408" spans="12:14" x14ac:dyDescent="0.25">
      <c r="L77408" s="36"/>
      <c r="M77408" s="36"/>
      <c r="N77408" s="36"/>
    </row>
    <row r="77409" spans="12:14" x14ac:dyDescent="0.25">
      <c r="L77409" s="36"/>
      <c r="M77409" s="36"/>
      <c r="N77409" s="36"/>
    </row>
    <row r="77410" spans="12:14" x14ac:dyDescent="0.25">
      <c r="L77410" s="36"/>
      <c r="M77410" s="36"/>
      <c r="N77410" s="36"/>
    </row>
    <row r="77411" spans="12:14" x14ac:dyDescent="0.25">
      <c r="L77411" s="36"/>
      <c r="M77411" s="36"/>
      <c r="N77411" s="36"/>
    </row>
    <row r="77412" spans="12:14" x14ac:dyDescent="0.25">
      <c r="L77412" s="36"/>
      <c r="M77412" s="36"/>
      <c r="N77412" s="36"/>
    </row>
    <row r="77413" spans="12:14" x14ac:dyDescent="0.25">
      <c r="L77413" s="36"/>
      <c r="M77413" s="36"/>
      <c r="N77413" s="36"/>
    </row>
    <row r="77414" spans="12:14" x14ac:dyDescent="0.25">
      <c r="L77414" s="36"/>
      <c r="M77414" s="36"/>
      <c r="N77414" s="36"/>
    </row>
    <row r="77415" spans="12:14" x14ac:dyDescent="0.25">
      <c r="L77415" s="36"/>
      <c r="M77415" s="36"/>
      <c r="N77415" s="36"/>
    </row>
    <row r="77416" spans="12:14" x14ac:dyDescent="0.25">
      <c r="L77416" s="36"/>
      <c r="M77416" s="36"/>
      <c r="N77416" s="36"/>
    </row>
    <row r="77417" spans="12:14" x14ac:dyDescent="0.25">
      <c r="L77417" s="36"/>
      <c r="M77417" s="36"/>
      <c r="N77417" s="36"/>
    </row>
    <row r="77418" spans="12:14" x14ac:dyDescent="0.25">
      <c r="L77418" s="36"/>
      <c r="M77418" s="36"/>
      <c r="N77418" s="36"/>
    </row>
    <row r="77419" spans="12:14" x14ac:dyDescent="0.25">
      <c r="L77419" s="36"/>
      <c r="M77419" s="36"/>
      <c r="N77419" s="36"/>
    </row>
    <row r="77420" spans="12:14" x14ac:dyDescent="0.25">
      <c r="L77420" s="36"/>
      <c r="M77420" s="36"/>
      <c r="N77420" s="36"/>
    </row>
    <row r="77421" spans="12:14" x14ac:dyDescent="0.25">
      <c r="L77421" s="36"/>
      <c r="M77421" s="36"/>
      <c r="N77421" s="36"/>
    </row>
    <row r="77422" spans="12:14" x14ac:dyDescent="0.25">
      <c r="L77422" s="36"/>
      <c r="M77422" s="36"/>
      <c r="N77422" s="36"/>
    </row>
    <row r="77423" spans="12:14" x14ac:dyDescent="0.25">
      <c r="L77423" s="36"/>
      <c r="M77423" s="36"/>
      <c r="N77423" s="36"/>
    </row>
    <row r="77424" spans="12:14" x14ac:dyDescent="0.25">
      <c r="L77424" s="36"/>
      <c r="M77424" s="36"/>
      <c r="N77424" s="36"/>
    </row>
    <row r="77425" spans="12:14" x14ac:dyDescent="0.25">
      <c r="L77425" s="36"/>
      <c r="M77425" s="36"/>
      <c r="N77425" s="36"/>
    </row>
    <row r="77426" spans="12:14" x14ac:dyDescent="0.25">
      <c r="L77426" s="36"/>
      <c r="M77426" s="36"/>
      <c r="N77426" s="36"/>
    </row>
    <row r="77427" spans="12:14" x14ac:dyDescent="0.25">
      <c r="L77427" s="36"/>
      <c r="M77427" s="36"/>
      <c r="N77427" s="36"/>
    </row>
    <row r="77428" spans="12:14" x14ac:dyDescent="0.25">
      <c r="L77428" s="36"/>
      <c r="M77428" s="36"/>
      <c r="N77428" s="36"/>
    </row>
    <row r="77429" spans="12:14" x14ac:dyDescent="0.25">
      <c r="L77429" s="36"/>
      <c r="M77429" s="36"/>
      <c r="N77429" s="36"/>
    </row>
    <row r="77430" spans="12:14" x14ac:dyDescent="0.25">
      <c r="L77430" s="36"/>
      <c r="M77430" s="36"/>
      <c r="N77430" s="36"/>
    </row>
    <row r="77431" spans="12:14" x14ac:dyDescent="0.25">
      <c r="L77431" s="36"/>
      <c r="M77431" s="36"/>
      <c r="N77431" s="36"/>
    </row>
    <row r="77432" spans="12:14" x14ac:dyDescent="0.25">
      <c r="L77432" s="36"/>
      <c r="M77432" s="36"/>
      <c r="N77432" s="36"/>
    </row>
    <row r="77433" spans="12:14" x14ac:dyDescent="0.25">
      <c r="L77433" s="36"/>
      <c r="M77433" s="36"/>
      <c r="N77433" s="36"/>
    </row>
    <row r="77434" spans="12:14" x14ac:dyDescent="0.25">
      <c r="L77434" s="36"/>
      <c r="M77434" s="36"/>
      <c r="N77434" s="36"/>
    </row>
    <row r="77435" spans="12:14" x14ac:dyDescent="0.25">
      <c r="L77435" s="36"/>
      <c r="M77435" s="36"/>
      <c r="N77435" s="36"/>
    </row>
    <row r="77436" spans="12:14" x14ac:dyDescent="0.25">
      <c r="L77436" s="36"/>
      <c r="M77436" s="36"/>
      <c r="N77436" s="36"/>
    </row>
    <row r="77437" spans="12:14" x14ac:dyDescent="0.25">
      <c r="L77437" s="36"/>
      <c r="M77437" s="36"/>
      <c r="N77437" s="36"/>
    </row>
    <row r="77438" spans="12:14" x14ac:dyDescent="0.25">
      <c r="L77438" s="36"/>
      <c r="M77438" s="36"/>
      <c r="N77438" s="36"/>
    </row>
    <row r="77439" spans="12:14" x14ac:dyDescent="0.25">
      <c r="L77439" s="36"/>
      <c r="M77439" s="36"/>
      <c r="N77439" s="36"/>
    </row>
    <row r="77440" spans="12:14" x14ac:dyDescent="0.25">
      <c r="L77440" s="36"/>
      <c r="M77440" s="36"/>
      <c r="N77440" s="36"/>
    </row>
    <row r="77441" spans="12:14" x14ac:dyDescent="0.25">
      <c r="L77441" s="36"/>
      <c r="M77441" s="36"/>
      <c r="N77441" s="36"/>
    </row>
    <row r="77442" spans="12:14" x14ac:dyDescent="0.25">
      <c r="L77442" s="36"/>
      <c r="M77442" s="36"/>
      <c r="N77442" s="36"/>
    </row>
    <row r="77443" spans="12:14" x14ac:dyDescent="0.25">
      <c r="L77443" s="36"/>
      <c r="M77443" s="36"/>
      <c r="N77443" s="36"/>
    </row>
    <row r="77444" spans="12:14" x14ac:dyDescent="0.25">
      <c r="L77444" s="36"/>
      <c r="M77444" s="36"/>
      <c r="N77444" s="36"/>
    </row>
    <row r="77445" spans="12:14" x14ac:dyDescent="0.25">
      <c r="L77445" s="36"/>
      <c r="M77445" s="36"/>
      <c r="N77445" s="36"/>
    </row>
    <row r="77446" spans="12:14" x14ac:dyDescent="0.25">
      <c r="L77446" s="36"/>
      <c r="M77446" s="36"/>
      <c r="N77446" s="36"/>
    </row>
    <row r="77447" spans="12:14" x14ac:dyDescent="0.25">
      <c r="L77447" s="36"/>
      <c r="M77447" s="36"/>
      <c r="N77447" s="36"/>
    </row>
    <row r="77448" spans="12:14" x14ac:dyDescent="0.25">
      <c r="L77448" s="36"/>
      <c r="M77448" s="36"/>
      <c r="N77448" s="36"/>
    </row>
    <row r="77449" spans="12:14" x14ac:dyDescent="0.25">
      <c r="L77449" s="36"/>
      <c r="M77449" s="36"/>
      <c r="N77449" s="36"/>
    </row>
    <row r="77450" spans="12:14" x14ac:dyDescent="0.25">
      <c r="L77450" s="36"/>
      <c r="M77450" s="36"/>
      <c r="N77450" s="36"/>
    </row>
    <row r="77451" spans="12:14" x14ac:dyDescent="0.25">
      <c r="L77451" s="36"/>
      <c r="M77451" s="36"/>
      <c r="N77451" s="36"/>
    </row>
    <row r="77452" spans="12:14" x14ac:dyDescent="0.25">
      <c r="L77452" s="36"/>
      <c r="M77452" s="36"/>
      <c r="N77452" s="36"/>
    </row>
    <row r="77453" spans="12:14" x14ac:dyDescent="0.25">
      <c r="L77453" s="36"/>
      <c r="M77453" s="36"/>
      <c r="N77453" s="36"/>
    </row>
    <row r="77454" spans="12:14" x14ac:dyDescent="0.25">
      <c r="L77454" s="36"/>
      <c r="M77454" s="36"/>
      <c r="N77454" s="36"/>
    </row>
    <row r="77455" spans="12:14" x14ac:dyDescent="0.25">
      <c r="L77455" s="36"/>
      <c r="M77455" s="36"/>
      <c r="N77455" s="36"/>
    </row>
    <row r="77456" spans="12:14" x14ac:dyDescent="0.25">
      <c r="L77456" s="36"/>
      <c r="M77456" s="36"/>
      <c r="N77456" s="36"/>
    </row>
    <row r="77457" spans="12:14" x14ac:dyDescent="0.25">
      <c r="L77457" s="36"/>
      <c r="M77457" s="36"/>
      <c r="N77457" s="36"/>
    </row>
    <row r="77458" spans="12:14" x14ac:dyDescent="0.25">
      <c r="L77458" s="36"/>
      <c r="M77458" s="36"/>
      <c r="N77458" s="36"/>
    </row>
    <row r="77459" spans="12:14" x14ac:dyDescent="0.25">
      <c r="L77459" s="36"/>
      <c r="M77459" s="36"/>
      <c r="N77459" s="36"/>
    </row>
    <row r="77460" spans="12:14" x14ac:dyDescent="0.25">
      <c r="L77460" s="36"/>
      <c r="M77460" s="36"/>
      <c r="N77460" s="36"/>
    </row>
    <row r="77461" spans="12:14" x14ac:dyDescent="0.25">
      <c r="L77461" s="36"/>
      <c r="M77461" s="36"/>
      <c r="N77461" s="36"/>
    </row>
    <row r="77462" spans="12:14" x14ac:dyDescent="0.25">
      <c r="L77462" s="36"/>
      <c r="M77462" s="36"/>
      <c r="N77462" s="36"/>
    </row>
    <row r="77463" spans="12:14" x14ac:dyDescent="0.25">
      <c r="L77463" s="36"/>
      <c r="M77463" s="36"/>
      <c r="N77463" s="36"/>
    </row>
    <row r="77464" spans="12:14" x14ac:dyDescent="0.25">
      <c r="L77464" s="36"/>
      <c r="M77464" s="36"/>
      <c r="N77464" s="36"/>
    </row>
    <row r="77465" spans="12:14" x14ac:dyDescent="0.25">
      <c r="L77465" s="36"/>
      <c r="M77465" s="36"/>
      <c r="N77465" s="36"/>
    </row>
    <row r="77466" spans="12:14" x14ac:dyDescent="0.25">
      <c r="L77466" s="36"/>
      <c r="M77466" s="36"/>
      <c r="N77466" s="36"/>
    </row>
    <row r="77467" spans="12:14" x14ac:dyDescent="0.25">
      <c r="L77467" s="36"/>
      <c r="M77467" s="36"/>
      <c r="N77467" s="36"/>
    </row>
    <row r="77468" spans="12:14" x14ac:dyDescent="0.25">
      <c r="L77468" s="36"/>
      <c r="M77468" s="36"/>
      <c r="N77468" s="36"/>
    </row>
    <row r="77469" spans="12:14" x14ac:dyDescent="0.25">
      <c r="L77469" s="36"/>
      <c r="M77469" s="36"/>
      <c r="N77469" s="36"/>
    </row>
    <row r="77470" spans="12:14" x14ac:dyDescent="0.25">
      <c r="L77470" s="36"/>
      <c r="M77470" s="36"/>
      <c r="N77470" s="36"/>
    </row>
    <row r="77471" spans="12:14" x14ac:dyDescent="0.25">
      <c r="L77471" s="36"/>
      <c r="M77471" s="36"/>
      <c r="N77471" s="36"/>
    </row>
    <row r="77472" spans="12:14" x14ac:dyDescent="0.25">
      <c r="L77472" s="36"/>
      <c r="M77472" s="36"/>
      <c r="N77472" s="36"/>
    </row>
    <row r="77473" spans="12:14" x14ac:dyDescent="0.25">
      <c r="L77473" s="36"/>
      <c r="M77473" s="36"/>
      <c r="N77473" s="36"/>
    </row>
    <row r="77474" spans="12:14" x14ac:dyDescent="0.25">
      <c r="L77474" s="36"/>
      <c r="M77474" s="36"/>
      <c r="N77474" s="36"/>
    </row>
    <row r="77475" spans="12:14" x14ac:dyDescent="0.25">
      <c r="L77475" s="36"/>
      <c r="M77475" s="36"/>
      <c r="N77475" s="36"/>
    </row>
    <row r="77476" spans="12:14" x14ac:dyDescent="0.25">
      <c r="L77476" s="36"/>
      <c r="M77476" s="36"/>
      <c r="N77476" s="36"/>
    </row>
    <row r="77477" spans="12:14" x14ac:dyDescent="0.25">
      <c r="L77477" s="36"/>
      <c r="M77477" s="36"/>
      <c r="N77477" s="36"/>
    </row>
    <row r="77478" spans="12:14" x14ac:dyDescent="0.25">
      <c r="L77478" s="36"/>
      <c r="M77478" s="36"/>
      <c r="N77478" s="36"/>
    </row>
    <row r="77479" spans="12:14" x14ac:dyDescent="0.25">
      <c r="L77479" s="36"/>
      <c r="M77479" s="36"/>
      <c r="N77479" s="36"/>
    </row>
    <row r="77480" spans="12:14" x14ac:dyDescent="0.25">
      <c r="L77480" s="36"/>
      <c r="M77480" s="36"/>
      <c r="N77480" s="36"/>
    </row>
    <row r="77481" spans="12:14" x14ac:dyDescent="0.25">
      <c r="L77481" s="36"/>
      <c r="M77481" s="36"/>
      <c r="N77481" s="36"/>
    </row>
    <row r="77482" spans="12:14" x14ac:dyDescent="0.25">
      <c r="L77482" s="36"/>
      <c r="M77482" s="36"/>
      <c r="N77482" s="36"/>
    </row>
    <row r="77483" spans="12:14" x14ac:dyDescent="0.25">
      <c r="L77483" s="36"/>
      <c r="M77483" s="36"/>
      <c r="N77483" s="36"/>
    </row>
    <row r="77484" spans="12:14" x14ac:dyDescent="0.25">
      <c r="L77484" s="36"/>
      <c r="M77484" s="36"/>
      <c r="N77484" s="36"/>
    </row>
    <row r="77485" spans="12:14" x14ac:dyDescent="0.25">
      <c r="L77485" s="36"/>
      <c r="M77485" s="36"/>
      <c r="N77485" s="36"/>
    </row>
    <row r="77486" spans="12:14" x14ac:dyDescent="0.25">
      <c r="L77486" s="36"/>
      <c r="M77486" s="36"/>
      <c r="N77486" s="36"/>
    </row>
    <row r="77487" spans="12:14" x14ac:dyDescent="0.25">
      <c r="L77487" s="36"/>
      <c r="M77487" s="36"/>
      <c r="N77487" s="36"/>
    </row>
    <row r="77488" spans="12:14" x14ac:dyDescent="0.25">
      <c r="L77488" s="36"/>
      <c r="M77488" s="36"/>
      <c r="N77488" s="36"/>
    </row>
    <row r="77489" spans="12:14" x14ac:dyDescent="0.25">
      <c r="L77489" s="36"/>
      <c r="M77489" s="36"/>
      <c r="N77489" s="36"/>
    </row>
    <row r="77490" spans="12:14" x14ac:dyDescent="0.25">
      <c r="L77490" s="36"/>
      <c r="M77490" s="36"/>
      <c r="N77490" s="36"/>
    </row>
    <row r="77491" spans="12:14" x14ac:dyDescent="0.25">
      <c r="L77491" s="36"/>
      <c r="M77491" s="36"/>
      <c r="N77491" s="36"/>
    </row>
    <row r="77492" spans="12:14" x14ac:dyDescent="0.25">
      <c r="L77492" s="36"/>
      <c r="M77492" s="36"/>
      <c r="N77492" s="36"/>
    </row>
    <row r="77493" spans="12:14" x14ac:dyDescent="0.25">
      <c r="L77493" s="36"/>
      <c r="M77493" s="36"/>
      <c r="N77493" s="36"/>
    </row>
    <row r="77494" spans="12:14" x14ac:dyDescent="0.25">
      <c r="L77494" s="36"/>
      <c r="M77494" s="36"/>
      <c r="N77494" s="36"/>
    </row>
    <row r="77495" spans="12:14" x14ac:dyDescent="0.25">
      <c r="L77495" s="36"/>
      <c r="M77495" s="36"/>
      <c r="N77495" s="36"/>
    </row>
    <row r="77496" spans="12:14" x14ac:dyDescent="0.25">
      <c r="L77496" s="36"/>
      <c r="M77496" s="36"/>
      <c r="N77496" s="36"/>
    </row>
    <row r="77497" spans="12:14" x14ac:dyDescent="0.25">
      <c r="L77497" s="36"/>
      <c r="M77497" s="36"/>
      <c r="N77497" s="36"/>
    </row>
    <row r="77498" spans="12:14" x14ac:dyDescent="0.25">
      <c r="L77498" s="36"/>
      <c r="M77498" s="36"/>
      <c r="N77498" s="36"/>
    </row>
    <row r="77499" spans="12:14" x14ac:dyDescent="0.25">
      <c r="L77499" s="36"/>
      <c r="M77499" s="36"/>
      <c r="N77499" s="36"/>
    </row>
    <row r="77500" spans="12:14" x14ac:dyDescent="0.25">
      <c r="L77500" s="36"/>
      <c r="M77500" s="36"/>
      <c r="N77500" s="36"/>
    </row>
    <row r="77501" spans="12:14" x14ac:dyDescent="0.25">
      <c r="L77501" s="36"/>
      <c r="M77501" s="36"/>
      <c r="N77501" s="36"/>
    </row>
    <row r="77502" spans="12:14" x14ac:dyDescent="0.25">
      <c r="L77502" s="36"/>
      <c r="M77502" s="36"/>
      <c r="N77502" s="36"/>
    </row>
    <row r="77503" spans="12:14" x14ac:dyDescent="0.25">
      <c r="L77503" s="36"/>
      <c r="M77503" s="36"/>
      <c r="N77503" s="36"/>
    </row>
    <row r="77504" spans="12:14" x14ac:dyDescent="0.25">
      <c r="L77504" s="36"/>
      <c r="M77504" s="36"/>
      <c r="N77504" s="36"/>
    </row>
    <row r="77505" spans="12:14" x14ac:dyDescent="0.25">
      <c r="L77505" s="36"/>
      <c r="M77505" s="36"/>
      <c r="N77505" s="36"/>
    </row>
    <row r="77506" spans="12:14" x14ac:dyDescent="0.25">
      <c r="L77506" s="36"/>
      <c r="M77506" s="36"/>
      <c r="N77506" s="36"/>
    </row>
    <row r="77507" spans="12:14" x14ac:dyDescent="0.25">
      <c r="L77507" s="36"/>
      <c r="M77507" s="36"/>
      <c r="N77507" s="36"/>
    </row>
    <row r="77508" spans="12:14" x14ac:dyDescent="0.25">
      <c r="L77508" s="36"/>
      <c r="M77508" s="36"/>
      <c r="N77508" s="36"/>
    </row>
    <row r="77509" spans="12:14" x14ac:dyDescent="0.25">
      <c r="L77509" s="36"/>
      <c r="M77509" s="36"/>
      <c r="N77509" s="36"/>
    </row>
    <row r="77510" spans="12:14" x14ac:dyDescent="0.25">
      <c r="L77510" s="36"/>
      <c r="M77510" s="36"/>
      <c r="N77510" s="36"/>
    </row>
    <row r="77511" spans="12:14" x14ac:dyDescent="0.25">
      <c r="L77511" s="36"/>
      <c r="M77511" s="36"/>
      <c r="N77511" s="36"/>
    </row>
    <row r="77512" spans="12:14" x14ac:dyDescent="0.25">
      <c r="L77512" s="36"/>
      <c r="M77512" s="36"/>
      <c r="N77512" s="36"/>
    </row>
    <row r="77513" spans="12:14" x14ac:dyDescent="0.25">
      <c r="L77513" s="36"/>
      <c r="M77513" s="36"/>
      <c r="N77513" s="36"/>
    </row>
    <row r="77514" spans="12:14" x14ac:dyDescent="0.25">
      <c r="L77514" s="36"/>
      <c r="M77514" s="36"/>
      <c r="N77514" s="36"/>
    </row>
    <row r="77515" spans="12:14" x14ac:dyDescent="0.25">
      <c r="L77515" s="36"/>
      <c r="M77515" s="36"/>
      <c r="N77515" s="36"/>
    </row>
    <row r="77516" spans="12:14" x14ac:dyDescent="0.25">
      <c r="L77516" s="36"/>
      <c r="M77516" s="36"/>
      <c r="N77516" s="36"/>
    </row>
    <row r="77517" spans="12:14" x14ac:dyDescent="0.25">
      <c r="L77517" s="36"/>
      <c r="M77517" s="36"/>
      <c r="N77517" s="36"/>
    </row>
    <row r="77518" spans="12:14" x14ac:dyDescent="0.25">
      <c r="L77518" s="36"/>
      <c r="M77518" s="36"/>
      <c r="N77518" s="36"/>
    </row>
    <row r="77519" spans="12:14" x14ac:dyDescent="0.25">
      <c r="L77519" s="36"/>
      <c r="M77519" s="36"/>
      <c r="N77519" s="36"/>
    </row>
    <row r="77520" spans="12:14" x14ac:dyDescent="0.25">
      <c r="L77520" s="36"/>
      <c r="M77520" s="36"/>
      <c r="N77520" s="36"/>
    </row>
    <row r="77521" spans="12:14" x14ac:dyDescent="0.25">
      <c r="L77521" s="36"/>
      <c r="M77521" s="36"/>
      <c r="N77521" s="36"/>
    </row>
    <row r="77522" spans="12:14" x14ac:dyDescent="0.25">
      <c r="L77522" s="36"/>
      <c r="M77522" s="36"/>
      <c r="N77522" s="36"/>
    </row>
    <row r="77523" spans="12:14" x14ac:dyDescent="0.25">
      <c r="L77523" s="36"/>
      <c r="M77523" s="36"/>
      <c r="N77523" s="36"/>
    </row>
    <row r="77524" spans="12:14" x14ac:dyDescent="0.25">
      <c r="L77524" s="36"/>
      <c r="M77524" s="36"/>
      <c r="N77524" s="36"/>
    </row>
    <row r="77525" spans="12:14" x14ac:dyDescent="0.25">
      <c r="L77525" s="36"/>
      <c r="M77525" s="36"/>
      <c r="N77525" s="36"/>
    </row>
    <row r="77526" spans="12:14" x14ac:dyDescent="0.25">
      <c r="L77526" s="36"/>
      <c r="M77526" s="36"/>
      <c r="N77526" s="36"/>
    </row>
    <row r="77527" spans="12:14" x14ac:dyDescent="0.25">
      <c r="L77527" s="36"/>
      <c r="M77527" s="36"/>
      <c r="N77527" s="36"/>
    </row>
    <row r="77528" spans="12:14" x14ac:dyDescent="0.25">
      <c r="L77528" s="36"/>
      <c r="M77528" s="36"/>
      <c r="N77528" s="36"/>
    </row>
    <row r="77529" spans="12:14" x14ac:dyDescent="0.25">
      <c r="L77529" s="36"/>
      <c r="M77529" s="36"/>
      <c r="N77529" s="36"/>
    </row>
    <row r="77530" spans="12:14" x14ac:dyDescent="0.25">
      <c r="L77530" s="36"/>
      <c r="M77530" s="36"/>
      <c r="N77530" s="36"/>
    </row>
    <row r="77531" spans="12:14" x14ac:dyDescent="0.25">
      <c r="L77531" s="36"/>
      <c r="M77531" s="36"/>
      <c r="N77531" s="36"/>
    </row>
    <row r="77532" spans="12:14" x14ac:dyDescent="0.25">
      <c r="L77532" s="36"/>
      <c r="M77532" s="36"/>
      <c r="N77532" s="36"/>
    </row>
    <row r="77533" spans="12:14" x14ac:dyDescent="0.25">
      <c r="L77533" s="36"/>
      <c r="M77533" s="36"/>
      <c r="N77533" s="36"/>
    </row>
    <row r="77534" spans="12:14" x14ac:dyDescent="0.25">
      <c r="L77534" s="36"/>
      <c r="M77534" s="36"/>
      <c r="N77534" s="36"/>
    </row>
    <row r="77535" spans="12:14" x14ac:dyDescent="0.25">
      <c r="L77535" s="36"/>
      <c r="M77535" s="36"/>
      <c r="N77535" s="36"/>
    </row>
    <row r="77536" spans="12:14" x14ac:dyDescent="0.25">
      <c r="L77536" s="36"/>
      <c r="M77536" s="36"/>
      <c r="N77536" s="36"/>
    </row>
    <row r="77537" spans="12:14" x14ac:dyDescent="0.25">
      <c r="L77537" s="36"/>
      <c r="M77537" s="36"/>
      <c r="N77537" s="36"/>
    </row>
    <row r="77538" spans="12:14" x14ac:dyDescent="0.25">
      <c r="L77538" s="36"/>
      <c r="M77538" s="36"/>
      <c r="N77538" s="36"/>
    </row>
    <row r="77539" spans="12:14" x14ac:dyDescent="0.25">
      <c r="L77539" s="36"/>
      <c r="M77539" s="36"/>
      <c r="N77539" s="36"/>
    </row>
    <row r="77540" spans="12:14" x14ac:dyDescent="0.25">
      <c r="L77540" s="36"/>
      <c r="M77540" s="36"/>
      <c r="N77540" s="36"/>
    </row>
    <row r="77541" spans="12:14" x14ac:dyDescent="0.25">
      <c r="L77541" s="36"/>
      <c r="M77541" s="36"/>
      <c r="N77541" s="36"/>
    </row>
    <row r="77542" spans="12:14" x14ac:dyDescent="0.25">
      <c r="L77542" s="36"/>
      <c r="M77542" s="36"/>
      <c r="N77542" s="36"/>
    </row>
    <row r="77543" spans="12:14" x14ac:dyDescent="0.25">
      <c r="L77543" s="36"/>
      <c r="M77543" s="36"/>
      <c r="N77543" s="36"/>
    </row>
    <row r="77544" spans="12:14" x14ac:dyDescent="0.25">
      <c r="L77544" s="36"/>
      <c r="M77544" s="36"/>
      <c r="N77544" s="36"/>
    </row>
    <row r="77545" spans="12:14" x14ac:dyDescent="0.25">
      <c r="L77545" s="36"/>
      <c r="M77545" s="36"/>
      <c r="N77545" s="36"/>
    </row>
    <row r="77546" spans="12:14" x14ac:dyDescent="0.25">
      <c r="L77546" s="36"/>
      <c r="M77546" s="36"/>
      <c r="N77546" s="36"/>
    </row>
    <row r="77547" spans="12:14" x14ac:dyDescent="0.25">
      <c r="L77547" s="36"/>
      <c r="M77547" s="36"/>
      <c r="N77547" s="36"/>
    </row>
    <row r="77548" spans="12:14" x14ac:dyDescent="0.25">
      <c r="L77548" s="36"/>
      <c r="M77548" s="36"/>
      <c r="N77548" s="36"/>
    </row>
    <row r="77549" spans="12:14" x14ac:dyDescent="0.25">
      <c r="L77549" s="36"/>
      <c r="M77549" s="36"/>
      <c r="N77549" s="36"/>
    </row>
    <row r="77550" spans="12:14" x14ac:dyDescent="0.25">
      <c r="L77550" s="36"/>
      <c r="M77550" s="36"/>
      <c r="N77550" s="36"/>
    </row>
    <row r="77551" spans="12:14" x14ac:dyDescent="0.25">
      <c r="L77551" s="36"/>
      <c r="M77551" s="36"/>
      <c r="N77551" s="36"/>
    </row>
    <row r="77552" spans="12:14" x14ac:dyDescent="0.25">
      <c r="L77552" s="36"/>
      <c r="M77552" s="36"/>
      <c r="N77552" s="36"/>
    </row>
    <row r="77553" spans="12:14" x14ac:dyDescent="0.25">
      <c r="L77553" s="36"/>
      <c r="M77553" s="36"/>
      <c r="N77553" s="36"/>
    </row>
    <row r="77554" spans="12:14" x14ac:dyDescent="0.25">
      <c r="L77554" s="36"/>
      <c r="M77554" s="36"/>
      <c r="N77554" s="36"/>
    </row>
    <row r="77555" spans="12:14" x14ac:dyDescent="0.25">
      <c r="L77555" s="36"/>
      <c r="M77555" s="36"/>
      <c r="N77555" s="36"/>
    </row>
    <row r="77556" spans="12:14" x14ac:dyDescent="0.25">
      <c r="L77556" s="36"/>
      <c r="M77556" s="36"/>
      <c r="N77556" s="36"/>
    </row>
    <row r="77557" spans="12:14" x14ac:dyDescent="0.25">
      <c r="L77557" s="36"/>
      <c r="M77557" s="36"/>
      <c r="N77557" s="36"/>
    </row>
    <row r="77558" spans="12:14" x14ac:dyDescent="0.25">
      <c r="L77558" s="36"/>
      <c r="M77558" s="36"/>
      <c r="N77558" s="36"/>
    </row>
    <row r="77559" spans="12:14" x14ac:dyDescent="0.25">
      <c r="L77559" s="36"/>
      <c r="M77559" s="36"/>
      <c r="N77559" s="36"/>
    </row>
    <row r="77560" spans="12:14" x14ac:dyDescent="0.25">
      <c r="L77560" s="36"/>
      <c r="M77560" s="36"/>
      <c r="N77560" s="36"/>
    </row>
    <row r="77561" spans="12:14" x14ac:dyDescent="0.25">
      <c r="L77561" s="36"/>
      <c r="M77561" s="36"/>
      <c r="N77561" s="36"/>
    </row>
    <row r="77562" spans="12:14" x14ac:dyDescent="0.25">
      <c r="L77562" s="36"/>
      <c r="M77562" s="36"/>
      <c r="N77562" s="36"/>
    </row>
    <row r="77563" spans="12:14" x14ac:dyDescent="0.25">
      <c r="L77563" s="36"/>
      <c r="M77563" s="36"/>
      <c r="N77563" s="36"/>
    </row>
    <row r="77564" spans="12:14" x14ac:dyDescent="0.25">
      <c r="L77564" s="36"/>
      <c r="M77564" s="36"/>
      <c r="N77564" s="36"/>
    </row>
    <row r="77565" spans="12:14" x14ac:dyDescent="0.25">
      <c r="L77565" s="36"/>
      <c r="M77565" s="36"/>
      <c r="N77565" s="36"/>
    </row>
    <row r="77566" spans="12:14" x14ac:dyDescent="0.25">
      <c r="L77566" s="36"/>
      <c r="M77566" s="36"/>
      <c r="N77566" s="36"/>
    </row>
    <row r="77567" spans="12:14" x14ac:dyDescent="0.25">
      <c r="L77567" s="36"/>
      <c r="M77567" s="36"/>
      <c r="N77567" s="36"/>
    </row>
    <row r="77568" spans="12:14" x14ac:dyDescent="0.25">
      <c r="L77568" s="36"/>
      <c r="M77568" s="36"/>
      <c r="N77568" s="36"/>
    </row>
    <row r="77569" spans="12:14" x14ac:dyDescent="0.25">
      <c r="L77569" s="36"/>
      <c r="M77569" s="36"/>
      <c r="N77569" s="36"/>
    </row>
    <row r="77570" spans="12:14" x14ac:dyDescent="0.25">
      <c r="L77570" s="36"/>
      <c r="M77570" s="36"/>
      <c r="N77570" s="36"/>
    </row>
    <row r="77571" spans="12:14" x14ac:dyDescent="0.25">
      <c r="L77571" s="36"/>
      <c r="M77571" s="36"/>
      <c r="N77571" s="36"/>
    </row>
    <row r="77572" spans="12:14" x14ac:dyDescent="0.25">
      <c r="L77572" s="36"/>
      <c r="M77572" s="36"/>
      <c r="N77572" s="36"/>
    </row>
    <row r="77573" spans="12:14" x14ac:dyDescent="0.25">
      <c r="L77573" s="36"/>
      <c r="M77573" s="36"/>
      <c r="N77573" s="36"/>
    </row>
    <row r="77574" spans="12:14" x14ac:dyDescent="0.25">
      <c r="L77574" s="36"/>
      <c r="M77574" s="36"/>
      <c r="N77574" s="36"/>
    </row>
    <row r="77575" spans="12:14" x14ac:dyDescent="0.25">
      <c r="L77575" s="36"/>
      <c r="M77575" s="36"/>
      <c r="N77575" s="36"/>
    </row>
    <row r="77576" spans="12:14" x14ac:dyDescent="0.25">
      <c r="L77576" s="36"/>
      <c r="M77576" s="36"/>
      <c r="N77576" s="36"/>
    </row>
    <row r="77577" spans="12:14" x14ac:dyDescent="0.25">
      <c r="L77577" s="36"/>
      <c r="M77577" s="36"/>
      <c r="N77577" s="36"/>
    </row>
    <row r="77578" spans="12:14" x14ac:dyDescent="0.25">
      <c r="L77578" s="36"/>
      <c r="M77578" s="36"/>
      <c r="N77578" s="36"/>
    </row>
    <row r="77579" spans="12:14" x14ac:dyDescent="0.25">
      <c r="L77579" s="36"/>
      <c r="M77579" s="36"/>
      <c r="N77579" s="36"/>
    </row>
    <row r="77580" spans="12:14" x14ac:dyDescent="0.25">
      <c r="L77580" s="36"/>
      <c r="M77580" s="36"/>
      <c r="N77580" s="36"/>
    </row>
    <row r="77581" spans="12:14" x14ac:dyDescent="0.25">
      <c r="L77581" s="36"/>
      <c r="M77581" s="36"/>
      <c r="N77581" s="36"/>
    </row>
    <row r="77582" spans="12:14" x14ac:dyDescent="0.25">
      <c r="L77582" s="36"/>
      <c r="M77582" s="36"/>
      <c r="N77582" s="36"/>
    </row>
    <row r="77583" spans="12:14" x14ac:dyDescent="0.25">
      <c r="L77583" s="36"/>
      <c r="M77583" s="36"/>
      <c r="N77583" s="36"/>
    </row>
    <row r="77584" spans="12:14" x14ac:dyDescent="0.25">
      <c r="L77584" s="36"/>
      <c r="M77584" s="36"/>
      <c r="N77584" s="36"/>
    </row>
    <row r="77585" spans="12:14" x14ac:dyDescent="0.25">
      <c r="L77585" s="36"/>
      <c r="M77585" s="36"/>
      <c r="N77585" s="36"/>
    </row>
    <row r="77586" spans="12:14" x14ac:dyDescent="0.25">
      <c r="L77586" s="36"/>
      <c r="M77586" s="36"/>
      <c r="N77586" s="36"/>
    </row>
    <row r="77587" spans="12:14" x14ac:dyDescent="0.25">
      <c r="L77587" s="36"/>
      <c r="M77587" s="36"/>
      <c r="N77587" s="36"/>
    </row>
    <row r="77588" spans="12:14" x14ac:dyDescent="0.25">
      <c r="L77588" s="36"/>
      <c r="M77588" s="36"/>
      <c r="N77588" s="36"/>
    </row>
    <row r="77589" spans="12:14" x14ac:dyDescent="0.25">
      <c r="L77589" s="36"/>
      <c r="M77589" s="36"/>
      <c r="N77589" s="36"/>
    </row>
    <row r="77590" spans="12:14" x14ac:dyDescent="0.25">
      <c r="L77590" s="36"/>
      <c r="M77590" s="36"/>
      <c r="N77590" s="36"/>
    </row>
    <row r="77591" spans="12:14" x14ac:dyDescent="0.25">
      <c r="L77591" s="36"/>
      <c r="M77591" s="36"/>
      <c r="N77591" s="36"/>
    </row>
    <row r="77592" spans="12:14" x14ac:dyDescent="0.25">
      <c r="L77592" s="36"/>
      <c r="M77592" s="36"/>
      <c r="N77592" s="36"/>
    </row>
    <row r="77593" spans="12:14" x14ac:dyDescent="0.25">
      <c r="L77593" s="36"/>
      <c r="M77593" s="36"/>
      <c r="N77593" s="36"/>
    </row>
    <row r="77594" spans="12:14" x14ac:dyDescent="0.25">
      <c r="L77594" s="36"/>
      <c r="M77594" s="36"/>
      <c r="N77594" s="36"/>
    </row>
    <row r="77595" spans="12:14" x14ac:dyDescent="0.25">
      <c r="L77595" s="36"/>
      <c r="M77595" s="36"/>
      <c r="N77595" s="36"/>
    </row>
    <row r="77596" spans="12:14" x14ac:dyDescent="0.25">
      <c r="L77596" s="36"/>
      <c r="M77596" s="36"/>
      <c r="N77596" s="36"/>
    </row>
    <row r="77597" spans="12:14" x14ac:dyDescent="0.25">
      <c r="L77597" s="36"/>
      <c r="M77597" s="36"/>
      <c r="N77597" s="36"/>
    </row>
    <row r="77598" spans="12:14" x14ac:dyDescent="0.25">
      <c r="L77598" s="36"/>
      <c r="M77598" s="36"/>
      <c r="N77598" s="36"/>
    </row>
    <row r="77599" spans="12:14" x14ac:dyDescent="0.25">
      <c r="L77599" s="36"/>
      <c r="M77599" s="36"/>
      <c r="N77599" s="36"/>
    </row>
    <row r="77600" spans="12:14" x14ac:dyDescent="0.25">
      <c r="L77600" s="36"/>
      <c r="M77600" s="36"/>
      <c r="N77600" s="36"/>
    </row>
    <row r="77601" spans="12:14" x14ac:dyDescent="0.25">
      <c r="L77601" s="36"/>
      <c r="M77601" s="36"/>
      <c r="N77601" s="36"/>
    </row>
    <row r="77602" spans="12:14" x14ac:dyDescent="0.25">
      <c r="L77602" s="36"/>
      <c r="M77602" s="36"/>
      <c r="N77602" s="36"/>
    </row>
    <row r="77603" spans="12:14" x14ac:dyDescent="0.25">
      <c r="L77603" s="36"/>
      <c r="M77603" s="36"/>
      <c r="N77603" s="36"/>
    </row>
    <row r="77604" spans="12:14" x14ac:dyDescent="0.25">
      <c r="L77604" s="36"/>
      <c r="M77604" s="36"/>
      <c r="N77604" s="36"/>
    </row>
    <row r="77605" spans="12:14" x14ac:dyDescent="0.25">
      <c r="L77605" s="36"/>
      <c r="M77605" s="36"/>
      <c r="N77605" s="36"/>
    </row>
    <row r="77606" spans="12:14" x14ac:dyDescent="0.25">
      <c r="L77606" s="36"/>
      <c r="M77606" s="36"/>
      <c r="N77606" s="36"/>
    </row>
    <row r="77607" spans="12:14" x14ac:dyDescent="0.25">
      <c r="L77607" s="36"/>
      <c r="M77607" s="36"/>
      <c r="N77607" s="36"/>
    </row>
    <row r="77608" spans="12:14" x14ac:dyDescent="0.25">
      <c r="L77608" s="36"/>
      <c r="M77608" s="36"/>
      <c r="N77608" s="36"/>
    </row>
    <row r="77609" spans="12:14" x14ac:dyDescent="0.25">
      <c r="L77609" s="36"/>
      <c r="M77609" s="36"/>
      <c r="N77609" s="36"/>
    </row>
    <row r="77610" spans="12:14" x14ac:dyDescent="0.25">
      <c r="L77610" s="36"/>
      <c r="M77610" s="36"/>
      <c r="N77610" s="36"/>
    </row>
    <row r="77611" spans="12:14" x14ac:dyDescent="0.25">
      <c r="L77611" s="36"/>
      <c r="M77611" s="36"/>
      <c r="N77611" s="36"/>
    </row>
    <row r="77612" spans="12:14" x14ac:dyDescent="0.25">
      <c r="L77612" s="36"/>
      <c r="M77612" s="36"/>
      <c r="N77612" s="36"/>
    </row>
    <row r="77613" spans="12:14" x14ac:dyDescent="0.25">
      <c r="L77613" s="36"/>
      <c r="M77613" s="36"/>
      <c r="N77613" s="36"/>
    </row>
    <row r="77614" spans="12:14" x14ac:dyDescent="0.25">
      <c r="L77614" s="36"/>
      <c r="M77614" s="36"/>
      <c r="N77614" s="36"/>
    </row>
    <row r="77615" spans="12:14" x14ac:dyDescent="0.25">
      <c r="L77615" s="36"/>
      <c r="M77615" s="36"/>
      <c r="N77615" s="36"/>
    </row>
    <row r="77616" spans="12:14" x14ac:dyDescent="0.25">
      <c r="L77616" s="36"/>
      <c r="M77616" s="36"/>
      <c r="N77616" s="36"/>
    </row>
    <row r="77617" spans="12:14" x14ac:dyDescent="0.25">
      <c r="L77617" s="36"/>
      <c r="M77617" s="36"/>
      <c r="N77617" s="36"/>
    </row>
    <row r="77618" spans="12:14" x14ac:dyDescent="0.25">
      <c r="L77618" s="36"/>
      <c r="M77618" s="36"/>
      <c r="N77618" s="36"/>
    </row>
    <row r="77619" spans="12:14" x14ac:dyDescent="0.25">
      <c r="L77619" s="36"/>
      <c r="M77619" s="36"/>
      <c r="N77619" s="36"/>
    </row>
    <row r="77620" spans="12:14" x14ac:dyDescent="0.25">
      <c r="L77620" s="36"/>
      <c r="M77620" s="36"/>
      <c r="N77620" s="36"/>
    </row>
    <row r="77621" spans="12:14" x14ac:dyDescent="0.25">
      <c r="L77621" s="36"/>
      <c r="M77621" s="36"/>
      <c r="N77621" s="36"/>
    </row>
    <row r="77622" spans="12:14" x14ac:dyDescent="0.25">
      <c r="L77622" s="36"/>
      <c r="M77622" s="36"/>
      <c r="N77622" s="36"/>
    </row>
    <row r="77623" spans="12:14" x14ac:dyDescent="0.25">
      <c r="L77623" s="36"/>
      <c r="M77623" s="36"/>
      <c r="N77623" s="36"/>
    </row>
    <row r="77624" spans="12:14" x14ac:dyDescent="0.25">
      <c r="L77624" s="36"/>
      <c r="M77624" s="36"/>
      <c r="N77624" s="36"/>
    </row>
    <row r="77625" spans="12:14" x14ac:dyDescent="0.25">
      <c r="L77625" s="36"/>
      <c r="M77625" s="36"/>
      <c r="N77625" s="36"/>
    </row>
    <row r="77626" spans="12:14" x14ac:dyDescent="0.25">
      <c r="L77626" s="36"/>
      <c r="M77626" s="36"/>
      <c r="N77626" s="36"/>
    </row>
    <row r="77627" spans="12:14" x14ac:dyDescent="0.25">
      <c r="L77627" s="36"/>
      <c r="M77627" s="36"/>
      <c r="N77627" s="36"/>
    </row>
    <row r="77628" spans="12:14" x14ac:dyDescent="0.25">
      <c r="L77628" s="36"/>
      <c r="M77628" s="36"/>
      <c r="N77628" s="36"/>
    </row>
    <row r="77629" spans="12:14" x14ac:dyDescent="0.25">
      <c r="L77629" s="36"/>
      <c r="M77629" s="36"/>
      <c r="N77629" s="36"/>
    </row>
    <row r="77630" spans="12:14" x14ac:dyDescent="0.25">
      <c r="L77630" s="36"/>
      <c r="M77630" s="36"/>
      <c r="N77630" s="36"/>
    </row>
    <row r="77631" spans="12:14" x14ac:dyDescent="0.25">
      <c r="L77631" s="36"/>
      <c r="M77631" s="36"/>
      <c r="N77631" s="36"/>
    </row>
    <row r="77632" spans="12:14" x14ac:dyDescent="0.25">
      <c r="L77632" s="36"/>
      <c r="M77632" s="36"/>
      <c r="N77632" s="36"/>
    </row>
    <row r="77633" spans="12:14" x14ac:dyDescent="0.25">
      <c r="L77633" s="36"/>
      <c r="M77633" s="36"/>
      <c r="N77633" s="36"/>
    </row>
    <row r="77634" spans="12:14" x14ac:dyDescent="0.25">
      <c r="L77634" s="36"/>
      <c r="M77634" s="36"/>
      <c r="N77634" s="36"/>
    </row>
    <row r="77635" spans="12:14" x14ac:dyDescent="0.25">
      <c r="L77635" s="36"/>
      <c r="M77635" s="36"/>
      <c r="N77635" s="36"/>
    </row>
    <row r="77636" spans="12:14" x14ac:dyDescent="0.25">
      <c r="L77636" s="36"/>
      <c r="M77636" s="36"/>
      <c r="N77636" s="36"/>
    </row>
    <row r="77637" spans="12:14" x14ac:dyDescent="0.25">
      <c r="L77637" s="36"/>
      <c r="M77637" s="36"/>
      <c r="N77637" s="36"/>
    </row>
    <row r="77638" spans="12:14" x14ac:dyDescent="0.25">
      <c r="L77638" s="36"/>
      <c r="M77638" s="36"/>
      <c r="N77638" s="36"/>
    </row>
    <row r="77639" spans="12:14" x14ac:dyDescent="0.25">
      <c r="L77639" s="36"/>
      <c r="M77639" s="36"/>
      <c r="N77639" s="36"/>
    </row>
    <row r="77640" spans="12:14" x14ac:dyDescent="0.25">
      <c r="L77640" s="36"/>
      <c r="M77640" s="36"/>
      <c r="N77640" s="36"/>
    </row>
    <row r="77641" spans="12:14" x14ac:dyDescent="0.25">
      <c r="L77641" s="36"/>
      <c r="M77641" s="36"/>
      <c r="N77641" s="36"/>
    </row>
    <row r="77642" spans="12:14" x14ac:dyDescent="0.25">
      <c r="L77642" s="36"/>
      <c r="M77642" s="36"/>
      <c r="N77642" s="36"/>
    </row>
    <row r="77643" spans="12:14" x14ac:dyDescent="0.25">
      <c r="L77643" s="36"/>
      <c r="M77643" s="36"/>
      <c r="N77643" s="36"/>
    </row>
    <row r="77644" spans="12:14" x14ac:dyDescent="0.25">
      <c r="L77644" s="36"/>
      <c r="M77644" s="36"/>
      <c r="N77644" s="36"/>
    </row>
    <row r="77645" spans="12:14" x14ac:dyDescent="0.25">
      <c r="L77645" s="36"/>
      <c r="M77645" s="36"/>
      <c r="N77645" s="36"/>
    </row>
    <row r="77646" spans="12:14" x14ac:dyDescent="0.25">
      <c r="L77646" s="36"/>
      <c r="M77646" s="36"/>
      <c r="N77646" s="36"/>
    </row>
    <row r="77647" spans="12:14" x14ac:dyDescent="0.25">
      <c r="L77647" s="36"/>
      <c r="M77647" s="36"/>
      <c r="N77647" s="36"/>
    </row>
    <row r="77648" spans="12:14" x14ac:dyDescent="0.25">
      <c r="L77648" s="36"/>
      <c r="M77648" s="36"/>
      <c r="N77648" s="36"/>
    </row>
    <row r="77649" spans="12:14" x14ac:dyDescent="0.25">
      <c r="L77649" s="36"/>
      <c r="M77649" s="36"/>
      <c r="N77649" s="36"/>
    </row>
    <row r="77650" spans="12:14" x14ac:dyDescent="0.25">
      <c r="L77650" s="36"/>
      <c r="M77650" s="36"/>
      <c r="N77650" s="36"/>
    </row>
    <row r="77651" spans="12:14" x14ac:dyDescent="0.25">
      <c r="L77651" s="36"/>
      <c r="M77651" s="36"/>
      <c r="N77651" s="36"/>
    </row>
    <row r="77652" spans="12:14" x14ac:dyDescent="0.25">
      <c r="L77652" s="36"/>
      <c r="M77652" s="36"/>
      <c r="N77652" s="36"/>
    </row>
    <row r="77653" spans="12:14" x14ac:dyDescent="0.25">
      <c r="L77653" s="36"/>
      <c r="M77653" s="36"/>
      <c r="N77653" s="36"/>
    </row>
    <row r="77654" spans="12:14" x14ac:dyDescent="0.25">
      <c r="L77654" s="36"/>
      <c r="M77654" s="36"/>
      <c r="N77654" s="36"/>
    </row>
    <row r="77655" spans="12:14" x14ac:dyDescent="0.25">
      <c r="L77655" s="36"/>
      <c r="M77655" s="36"/>
      <c r="N77655" s="36"/>
    </row>
    <row r="77656" spans="12:14" x14ac:dyDescent="0.25">
      <c r="L77656" s="36"/>
      <c r="M77656" s="36"/>
      <c r="N77656" s="36"/>
    </row>
    <row r="77657" spans="12:14" x14ac:dyDescent="0.25">
      <c r="L77657" s="36"/>
      <c r="M77657" s="36"/>
      <c r="N77657" s="36"/>
    </row>
    <row r="77658" spans="12:14" x14ac:dyDescent="0.25">
      <c r="L77658" s="36"/>
      <c r="M77658" s="36"/>
      <c r="N77658" s="36"/>
    </row>
    <row r="77659" spans="12:14" x14ac:dyDescent="0.25">
      <c r="L77659" s="36"/>
      <c r="M77659" s="36"/>
      <c r="N77659" s="36"/>
    </row>
    <row r="77660" spans="12:14" x14ac:dyDescent="0.25">
      <c r="L77660" s="36"/>
      <c r="M77660" s="36"/>
      <c r="N77660" s="36"/>
    </row>
    <row r="77661" spans="12:14" x14ac:dyDescent="0.25">
      <c r="L77661" s="36"/>
      <c r="M77661" s="36"/>
      <c r="N77661" s="36"/>
    </row>
    <row r="77662" spans="12:14" x14ac:dyDescent="0.25">
      <c r="L77662" s="36"/>
      <c r="M77662" s="36"/>
      <c r="N77662" s="36"/>
    </row>
    <row r="77663" spans="12:14" x14ac:dyDescent="0.25">
      <c r="L77663" s="36"/>
      <c r="M77663" s="36"/>
      <c r="N77663" s="36"/>
    </row>
    <row r="77664" spans="12:14" x14ac:dyDescent="0.25">
      <c r="L77664" s="36"/>
      <c r="M77664" s="36"/>
      <c r="N77664" s="36"/>
    </row>
    <row r="77665" spans="12:14" x14ac:dyDescent="0.25">
      <c r="L77665" s="36"/>
      <c r="M77665" s="36"/>
      <c r="N77665" s="36"/>
    </row>
    <row r="77666" spans="12:14" x14ac:dyDescent="0.25">
      <c r="L77666" s="36"/>
      <c r="M77666" s="36"/>
      <c r="N77666" s="36"/>
    </row>
    <row r="77667" spans="12:14" x14ac:dyDescent="0.25">
      <c r="L77667" s="36"/>
      <c r="M77667" s="36"/>
      <c r="N77667" s="36"/>
    </row>
    <row r="77668" spans="12:14" x14ac:dyDescent="0.25">
      <c r="L77668" s="36"/>
      <c r="M77668" s="36"/>
      <c r="N77668" s="36"/>
    </row>
    <row r="77669" spans="12:14" x14ac:dyDescent="0.25">
      <c r="L77669" s="36"/>
      <c r="M77669" s="36"/>
      <c r="N77669" s="36"/>
    </row>
    <row r="77670" spans="12:14" x14ac:dyDescent="0.25">
      <c r="L77670" s="36"/>
      <c r="M77670" s="36"/>
      <c r="N77670" s="36"/>
    </row>
    <row r="77671" spans="12:14" x14ac:dyDescent="0.25">
      <c r="L77671" s="36"/>
      <c r="M77671" s="36"/>
      <c r="N77671" s="36"/>
    </row>
    <row r="77672" spans="12:14" x14ac:dyDescent="0.25">
      <c r="L77672" s="36"/>
      <c r="M77672" s="36"/>
      <c r="N77672" s="36"/>
    </row>
    <row r="77673" spans="12:14" x14ac:dyDescent="0.25">
      <c r="L77673" s="36"/>
      <c r="M77673" s="36"/>
      <c r="N77673" s="36"/>
    </row>
    <row r="77674" spans="12:14" x14ac:dyDescent="0.25">
      <c r="L77674" s="36"/>
      <c r="M77674" s="36"/>
      <c r="N77674" s="36"/>
    </row>
    <row r="77675" spans="12:14" x14ac:dyDescent="0.25">
      <c r="L77675" s="36"/>
      <c r="M77675" s="36"/>
      <c r="N77675" s="36"/>
    </row>
    <row r="77676" spans="12:14" x14ac:dyDescent="0.25">
      <c r="L77676" s="36"/>
      <c r="M77676" s="36"/>
      <c r="N77676" s="36"/>
    </row>
    <row r="77677" spans="12:14" x14ac:dyDescent="0.25">
      <c r="L77677" s="36"/>
      <c r="M77677" s="36"/>
      <c r="N77677" s="36"/>
    </row>
    <row r="77678" spans="12:14" x14ac:dyDescent="0.25">
      <c r="L77678" s="36"/>
      <c r="M77678" s="36"/>
      <c r="N77678" s="36"/>
    </row>
    <row r="77679" spans="12:14" x14ac:dyDescent="0.25">
      <c r="L77679" s="36"/>
      <c r="M77679" s="36"/>
      <c r="N77679" s="36"/>
    </row>
    <row r="77680" spans="12:14" x14ac:dyDescent="0.25">
      <c r="L77680" s="36"/>
      <c r="M77680" s="36"/>
      <c r="N77680" s="36"/>
    </row>
    <row r="77681" spans="12:14" x14ac:dyDescent="0.25">
      <c r="L77681" s="36"/>
      <c r="M77681" s="36"/>
      <c r="N77681" s="36"/>
    </row>
    <row r="77682" spans="12:14" x14ac:dyDescent="0.25">
      <c r="L77682" s="36"/>
      <c r="M77682" s="36"/>
      <c r="N77682" s="36"/>
    </row>
    <row r="77683" spans="12:14" x14ac:dyDescent="0.25">
      <c r="L77683" s="36"/>
      <c r="M77683" s="36"/>
      <c r="N77683" s="36"/>
    </row>
    <row r="77684" spans="12:14" x14ac:dyDescent="0.25">
      <c r="L77684" s="36"/>
      <c r="M77684" s="36"/>
      <c r="N77684" s="36"/>
    </row>
    <row r="77685" spans="12:14" x14ac:dyDescent="0.25">
      <c r="L77685" s="36"/>
      <c r="M77685" s="36"/>
      <c r="N77685" s="36"/>
    </row>
    <row r="77686" spans="12:14" x14ac:dyDescent="0.25">
      <c r="L77686" s="36"/>
      <c r="M77686" s="36"/>
      <c r="N77686" s="36"/>
    </row>
    <row r="77687" spans="12:14" x14ac:dyDescent="0.25">
      <c r="L77687" s="36"/>
      <c r="M77687" s="36"/>
      <c r="N77687" s="36"/>
    </row>
    <row r="77688" spans="12:14" x14ac:dyDescent="0.25">
      <c r="L77688" s="36"/>
      <c r="M77688" s="36"/>
      <c r="N77688" s="36"/>
    </row>
    <row r="77689" spans="12:14" x14ac:dyDescent="0.25">
      <c r="L77689" s="36"/>
      <c r="M77689" s="36"/>
      <c r="N77689" s="36"/>
    </row>
    <row r="77690" spans="12:14" x14ac:dyDescent="0.25">
      <c r="L77690" s="36"/>
      <c r="M77690" s="36"/>
      <c r="N77690" s="36"/>
    </row>
    <row r="77691" spans="12:14" x14ac:dyDescent="0.25">
      <c r="L77691" s="36"/>
      <c r="M77691" s="36"/>
      <c r="N77691" s="36"/>
    </row>
    <row r="77692" spans="12:14" x14ac:dyDescent="0.25">
      <c r="L77692" s="36"/>
      <c r="M77692" s="36"/>
      <c r="N77692" s="36"/>
    </row>
    <row r="77693" spans="12:14" x14ac:dyDescent="0.25">
      <c r="L77693" s="36"/>
      <c r="M77693" s="36"/>
      <c r="N77693" s="36"/>
    </row>
    <row r="77694" spans="12:14" x14ac:dyDescent="0.25">
      <c r="L77694" s="36"/>
      <c r="M77694" s="36"/>
      <c r="N77694" s="36"/>
    </row>
    <row r="77695" spans="12:14" x14ac:dyDescent="0.25">
      <c r="L77695" s="36"/>
      <c r="M77695" s="36"/>
      <c r="N77695" s="36"/>
    </row>
    <row r="77696" spans="12:14" x14ac:dyDescent="0.25">
      <c r="L77696" s="36"/>
      <c r="M77696" s="36"/>
      <c r="N77696" s="36"/>
    </row>
    <row r="77697" spans="12:14" x14ac:dyDescent="0.25">
      <c r="L77697" s="36"/>
      <c r="M77697" s="36"/>
      <c r="N77697" s="36"/>
    </row>
    <row r="77698" spans="12:14" x14ac:dyDescent="0.25">
      <c r="L77698" s="36"/>
      <c r="M77698" s="36"/>
      <c r="N77698" s="36"/>
    </row>
    <row r="77699" spans="12:14" x14ac:dyDescent="0.25">
      <c r="L77699" s="36"/>
      <c r="M77699" s="36"/>
      <c r="N77699" s="36"/>
    </row>
    <row r="77700" spans="12:14" x14ac:dyDescent="0.25">
      <c r="L77700" s="36"/>
      <c r="M77700" s="36"/>
      <c r="N77700" s="36"/>
    </row>
    <row r="77701" spans="12:14" x14ac:dyDescent="0.25">
      <c r="L77701" s="36"/>
      <c r="M77701" s="36"/>
      <c r="N77701" s="36"/>
    </row>
    <row r="77702" spans="12:14" x14ac:dyDescent="0.25">
      <c r="L77702" s="36"/>
      <c r="M77702" s="36"/>
      <c r="N77702" s="36"/>
    </row>
    <row r="77703" spans="12:14" x14ac:dyDescent="0.25">
      <c r="L77703" s="36"/>
      <c r="M77703" s="36"/>
      <c r="N77703" s="36"/>
    </row>
    <row r="77704" spans="12:14" x14ac:dyDescent="0.25">
      <c r="L77704" s="36"/>
      <c r="M77704" s="36"/>
      <c r="N77704" s="36"/>
    </row>
    <row r="77705" spans="12:14" x14ac:dyDescent="0.25">
      <c r="L77705" s="36"/>
      <c r="M77705" s="36"/>
      <c r="N77705" s="36"/>
    </row>
    <row r="77706" spans="12:14" x14ac:dyDescent="0.25">
      <c r="L77706" s="36"/>
      <c r="M77706" s="36"/>
      <c r="N77706" s="36"/>
    </row>
    <row r="77707" spans="12:14" x14ac:dyDescent="0.25">
      <c r="L77707" s="36"/>
      <c r="M77707" s="36"/>
      <c r="N77707" s="36"/>
    </row>
    <row r="77708" spans="12:14" x14ac:dyDescent="0.25">
      <c r="L77708" s="36"/>
      <c r="M77708" s="36"/>
      <c r="N77708" s="36"/>
    </row>
    <row r="77709" spans="12:14" x14ac:dyDescent="0.25">
      <c r="L77709" s="36"/>
      <c r="M77709" s="36"/>
      <c r="N77709" s="36"/>
    </row>
    <row r="77710" spans="12:14" x14ac:dyDescent="0.25">
      <c r="L77710" s="36"/>
      <c r="M77710" s="36"/>
      <c r="N77710" s="36"/>
    </row>
    <row r="77711" spans="12:14" x14ac:dyDescent="0.25">
      <c r="L77711" s="36"/>
      <c r="M77711" s="36"/>
      <c r="N77711" s="36"/>
    </row>
    <row r="77712" spans="12:14" x14ac:dyDescent="0.25">
      <c r="L77712" s="36"/>
      <c r="M77712" s="36"/>
      <c r="N77712" s="36"/>
    </row>
    <row r="77713" spans="12:14" x14ac:dyDescent="0.25">
      <c r="L77713" s="36"/>
      <c r="M77713" s="36"/>
      <c r="N77713" s="36"/>
    </row>
    <row r="77714" spans="12:14" x14ac:dyDescent="0.25">
      <c r="L77714" s="36"/>
      <c r="M77714" s="36"/>
      <c r="N77714" s="36"/>
    </row>
    <row r="77715" spans="12:14" x14ac:dyDescent="0.25">
      <c r="L77715" s="36"/>
      <c r="M77715" s="36"/>
      <c r="N77715" s="36"/>
    </row>
    <row r="77716" spans="12:14" x14ac:dyDescent="0.25">
      <c r="L77716" s="36"/>
      <c r="M77716" s="36"/>
      <c r="N77716" s="36"/>
    </row>
    <row r="77717" spans="12:14" x14ac:dyDescent="0.25">
      <c r="L77717" s="36"/>
      <c r="M77717" s="36"/>
      <c r="N77717" s="36"/>
    </row>
    <row r="77718" spans="12:14" x14ac:dyDescent="0.25">
      <c r="L77718" s="36"/>
      <c r="M77718" s="36"/>
      <c r="N77718" s="36"/>
    </row>
    <row r="77719" spans="12:14" x14ac:dyDescent="0.25">
      <c r="L77719" s="36"/>
      <c r="M77719" s="36"/>
      <c r="N77719" s="36"/>
    </row>
    <row r="77720" spans="12:14" x14ac:dyDescent="0.25">
      <c r="L77720" s="36"/>
      <c r="M77720" s="36"/>
      <c r="N77720" s="36"/>
    </row>
    <row r="77721" spans="12:14" x14ac:dyDescent="0.25">
      <c r="L77721" s="36"/>
      <c r="M77721" s="36"/>
      <c r="N77721" s="36"/>
    </row>
    <row r="77722" spans="12:14" x14ac:dyDescent="0.25">
      <c r="L77722" s="36"/>
      <c r="M77722" s="36"/>
      <c r="N77722" s="36"/>
    </row>
    <row r="77723" spans="12:14" x14ac:dyDescent="0.25">
      <c r="L77723" s="36"/>
      <c r="M77723" s="36"/>
      <c r="N77723" s="36"/>
    </row>
    <row r="77724" spans="12:14" x14ac:dyDescent="0.25">
      <c r="L77724" s="36"/>
      <c r="M77724" s="36"/>
      <c r="N77724" s="36"/>
    </row>
    <row r="77725" spans="12:14" x14ac:dyDescent="0.25">
      <c r="L77725" s="36"/>
      <c r="M77725" s="36"/>
      <c r="N77725" s="36"/>
    </row>
    <row r="77726" spans="12:14" x14ac:dyDescent="0.25">
      <c r="L77726" s="36"/>
      <c r="M77726" s="36"/>
      <c r="N77726" s="36"/>
    </row>
    <row r="77727" spans="12:14" x14ac:dyDescent="0.25">
      <c r="L77727" s="36"/>
      <c r="M77727" s="36"/>
      <c r="N77727" s="36"/>
    </row>
    <row r="77728" spans="12:14" x14ac:dyDescent="0.25">
      <c r="L77728" s="36"/>
      <c r="M77728" s="36"/>
      <c r="N77728" s="36"/>
    </row>
    <row r="77729" spans="12:14" x14ac:dyDescent="0.25">
      <c r="L77729" s="36"/>
      <c r="M77729" s="36"/>
      <c r="N77729" s="36"/>
    </row>
    <row r="77730" spans="12:14" x14ac:dyDescent="0.25">
      <c r="L77730" s="36"/>
      <c r="M77730" s="36"/>
      <c r="N77730" s="36"/>
    </row>
    <row r="77731" spans="12:14" x14ac:dyDescent="0.25">
      <c r="L77731" s="36"/>
      <c r="M77731" s="36"/>
      <c r="N77731" s="36"/>
    </row>
    <row r="77732" spans="12:14" x14ac:dyDescent="0.25">
      <c r="L77732" s="36"/>
      <c r="M77732" s="36"/>
      <c r="N77732" s="36"/>
    </row>
    <row r="77733" spans="12:14" x14ac:dyDescent="0.25">
      <c r="L77733" s="36"/>
      <c r="M77733" s="36"/>
      <c r="N77733" s="36"/>
    </row>
    <row r="77734" spans="12:14" x14ac:dyDescent="0.25">
      <c r="L77734" s="36"/>
      <c r="M77734" s="36"/>
      <c r="N77734" s="36"/>
    </row>
    <row r="77735" spans="12:14" x14ac:dyDescent="0.25">
      <c r="L77735" s="36"/>
      <c r="M77735" s="36"/>
      <c r="N77735" s="36"/>
    </row>
    <row r="77736" spans="12:14" x14ac:dyDescent="0.25">
      <c r="L77736" s="36"/>
      <c r="M77736" s="36"/>
      <c r="N77736" s="36"/>
    </row>
    <row r="77737" spans="12:14" x14ac:dyDescent="0.25">
      <c r="L77737" s="36"/>
      <c r="M77737" s="36"/>
      <c r="N77737" s="36"/>
    </row>
    <row r="77738" spans="12:14" x14ac:dyDescent="0.25">
      <c r="L77738" s="36"/>
      <c r="M77738" s="36"/>
      <c r="N77738" s="36"/>
    </row>
    <row r="77739" spans="12:14" x14ac:dyDescent="0.25">
      <c r="L77739" s="36"/>
      <c r="M77739" s="36"/>
      <c r="N77739" s="36"/>
    </row>
    <row r="77740" spans="12:14" x14ac:dyDescent="0.25">
      <c r="L77740" s="36"/>
      <c r="M77740" s="36"/>
      <c r="N77740" s="36"/>
    </row>
    <row r="77741" spans="12:14" x14ac:dyDescent="0.25">
      <c r="L77741" s="36"/>
      <c r="M77741" s="36"/>
      <c r="N77741" s="36"/>
    </row>
    <row r="77742" spans="12:14" x14ac:dyDescent="0.25">
      <c r="L77742" s="36"/>
      <c r="M77742" s="36"/>
      <c r="N77742" s="36"/>
    </row>
    <row r="77743" spans="12:14" x14ac:dyDescent="0.25">
      <c r="L77743" s="36"/>
      <c r="M77743" s="36"/>
      <c r="N77743" s="36"/>
    </row>
    <row r="77744" spans="12:14" x14ac:dyDescent="0.25">
      <c r="L77744" s="36"/>
      <c r="M77744" s="36"/>
      <c r="N77744" s="36"/>
    </row>
    <row r="77745" spans="12:14" x14ac:dyDescent="0.25">
      <c r="L77745" s="36"/>
      <c r="M77745" s="36"/>
      <c r="N77745" s="36"/>
    </row>
    <row r="77746" spans="12:14" x14ac:dyDescent="0.25">
      <c r="L77746" s="36"/>
      <c r="M77746" s="36"/>
      <c r="N77746" s="36"/>
    </row>
    <row r="77747" spans="12:14" x14ac:dyDescent="0.25">
      <c r="L77747" s="36"/>
      <c r="M77747" s="36"/>
      <c r="N77747" s="36"/>
    </row>
    <row r="77748" spans="12:14" x14ac:dyDescent="0.25">
      <c r="L77748" s="36"/>
      <c r="M77748" s="36"/>
      <c r="N77748" s="36"/>
    </row>
    <row r="77749" spans="12:14" x14ac:dyDescent="0.25">
      <c r="L77749" s="36"/>
      <c r="M77749" s="36"/>
      <c r="N77749" s="36"/>
    </row>
    <row r="77750" spans="12:14" x14ac:dyDescent="0.25">
      <c r="L77750" s="36"/>
      <c r="M77750" s="36"/>
      <c r="N77750" s="36"/>
    </row>
    <row r="77751" spans="12:14" x14ac:dyDescent="0.25">
      <c r="L77751" s="36"/>
      <c r="M77751" s="36"/>
      <c r="N77751" s="36"/>
    </row>
    <row r="77752" spans="12:14" x14ac:dyDescent="0.25">
      <c r="L77752" s="36"/>
      <c r="M77752" s="36"/>
      <c r="N77752" s="36"/>
    </row>
    <row r="77753" spans="12:14" x14ac:dyDescent="0.25">
      <c r="L77753" s="36"/>
      <c r="M77753" s="36"/>
      <c r="N77753" s="36"/>
    </row>
    <row r="77754" spans="12:14" x14ac:dyDescent="0.25">
      <c r="L77754" s="36"/>
      <c r="M77754" s="36"/>
      <c r="N77754" s="36"/>
    </row>
    <row r="77755" spans="12:14" x14ac:dyDescent="0.25">
      <c r="L77755" s="36"/>
      <c r="M77755" s="36"/>
      <c r="N77755" s="36"/>
    </row>
    <row r="77756" spans="12:14" x14ac:dyDescent="0.25">
      <c r="L77756" s="36"/>
      <c r="M77756" s="36"/>
      <c r="N77756" s="36"/>
    </row>
    <row r="77757" spans="12:14" x14ac:dyDescent="0.25">
      <c r="L77757" s="36"/>
      <c r="M77757" s="36"/>
      <c r="N77757" s="36"/>
    </row>
    <row r="77758" spans="12:14" x14ac:dyDescent="0.25">
      <c r="L77758" s="36"/>
      <c r="M77758" s="36"/>
      <c r="N77758" s="36"/>
    </row>
    <row r="77759" spans="12:14" x14ac:dyDescent="0.25">
      <c r="L77759" s="36"/>
      <c r="M77759" s="36"/>
      <c r="N77759" s="36"/>
    </row>
    <row r="77760" spans="12:14" x14ac:dyDescent="0.25">
      <c r="L77760" s="36"/>
      <c r="M77760" s="36"/>
      <c r="N77760" s="36"/>
    </row>
    <row r="77761" spans="12:14" x14ac:dyDescent="0.25">
      <c r="L77761" s="36"/>
      <c r="M77761" s="36"/>
      <c r="N77761" s="36"/>
    </row>
    <row r="77762" spans="12:14" x14ac:dyDescent="0.25">
      <c r="L77762" s="36"/>
      <c r="M77762" s="36"/>
      <c r="N77762" s="36"/>
    </row>
    <row r="77763" spans="12:14" x14ac:dyDescent="0.25">
      <c r="L77763" s="36"/>
      <c r="M77763" s="36"/>
      <c r="N77763" s="36"/>
    </row>
    <row r="77764" spans="12:14" x14ac:dyDescent="0.25">
      <c r="L77764" s="36"/>
      <c r="M77764" s="36"/>
      <c r="N77764" s="36"/>
    </row>
    <row r="77765" spans="12:14" x14ac:dyDescent="0.25">
      <c r="L77765" s="36"/>
      <c r="M77765" s="36"/>
      <c r="N77765" s="36"/>
    </row>
    <row r="77766" spans="12:14" x14ac:dyDescent="0.25">
      <c r="L77766" s="36"/>
      <c r="M77766" s="36"/>
      <c r="N77766" s="36"/>
    </row>
    <row r="77767" spans="12:14" x14ac:dyDescent="0.25">
      <c r="L77767" s="36"/>
      <c r="M77767" s="36"/>
      <c r="N77767" s="36"/>
    </row>
    <row r="77768" spans="12:14" x14ac:dyDescent="0.25">
      <c r="L77768" s="36"/>
      <c r="M77768" s="36"/>
      <c r="N77768" s="36"/>
    </row>
    <row r="77769" spans="12:14" x14ac:dyDescent="0.25">
      <c r="L77769" s="36"/>
      <c r="M77769" s="36"/>
      <c r="N77769" s="36"/>
    </row>
    <row r="77770" spans="12:14" x14ac:dyDescent="0.25">
      <c r="L77770" s="36"/>
      <c r="M77770" s="36"/>
      <c r="N77770" s="36"/>
    </row>
    <row r="77771" spans="12:14" x14ac:dyDescent="0.25">
      <c r="L77771" s="36"/>
      <c r="M77771" s="36"/>
      <c r="N77771" s="36"/>
    </row>
    <row r="77772" spans="12:14" x14ac:dyDescent="0.25">
      <c r="L77772" s="36"/>
      <c r="M77772" s="36"/>
      <c r="N77772" s="36"/>
    </row>
    <row r="77773" spans="12:14" x14ac:dyDescent="0.25">
      <c r="L77773" s="36"/>
      <c r="M77773" s="36"/>
      <c r="N77773" s="36"/>
    </row>
    <row r="77774" spans="12:14" x14ac:dyDescent="0.25">
      <c r="L77774" s="36"/>
      <c r="M77774" s="36"/>
      <c r="N77774" s="36"/>
    </row>
    <row r="77775" spans="12:14" x14ac:dyDescent="0.25">
      <c r="L77775" s="36"/>
      <c r="M77775" s="36"/>
      <c r="N77775" s="36"/>
    </row>
    <row r="77776" spans="12:14" x14ac:dyDescent="0.25">
      <c r="L77776" s="36"/>
      <c r="M77776" s="36"/>
      <c r="N77776" s="36"/>
    </row>
    <row r="77777" spans="12:14" x14ac:dyDescent="0.25">
      <c r="L77777" s="36"/>
      <c r="M77777" s="36"/>
      <c r="N77777" s="36"/>
    </row>
    <row r="77778" spans="12:14" x14ac:dyDescent="0.25">
      <c r="L77778" s="36"/>
      <c r="M77778" s="36"/>
      <c r="N77778" s="36"/>
    </row>
    <row r="77779" spans="12:14" x14ac:dyDescent="0.25">
      <c r="L77779" s="36"/>
      <c r="M77779" s="36"/>
      <c r="N77779" s="36"/>
    </row>
    <row r="77780" spans="12:14" x14ac:dyDescent="0.25">
      <c r="L77780" s="36"/>
      <c r="M77780" s="36"/>
      <c r="N77780" s="36"/>
    </row>
    <row r="77781" spans="12:14" x14ac:dyDescent="0.25">
      <c r="L77781" s="36"/>
      <c r="M77781" s="36"/>
      <c r="N77781" s="36"/>
    </row>
    <row r="77782" spans="12:14" x14ac:dyDescent="0.25">
      <c r="L77782" s="36"/>
      <c r="M77782" s="36"/>
      <c r="N77782" s="36"/>
    </row>
    <row r="77783" spans="12:14" x14ac:dyDescent="0.25">
      <c r="L77783" s="36"/>
      <c r="M77783" s="36"/>
      <c r="N77783" s="36"/>
    </row>
    <row r="77784" spans="12:14" x14ac:dyDescent="0.25">
      <c r="L77784" s="36"/>
      <c r="M77784" s="36"/>
      <c r="N77784" s="36"/>
    </row>
    <row r="77785" spans="12:14" x14ac:dyDescent="0.25">
      <c r="L77785" s="36"/>
      <c r="M77785" s="36"/>
      <c r="N77785" s="36"/>
    </row>
    <row r="77786" spans="12:14" x14ac:dyDescent="0.25">
      <c r="L77786" s="36"/>
      <c r="M77786" s="36"/>
      <c r="N77786" s="36"/>
    </row>
    <row r="77787" spans="12:14" x14ac:dyDescent="0.25">
      <c r="L77787" s="36"/>
      <c r="M77787" s="36"/>
      <c r="N77787" s="36"/>
    </row>
    <row r="77788" spans="12:14" x14ac:dyDescent="0.25">
      <c r="L77788" s="36"/>
      <c r="M77788" s="36"/>
      <c r="N77788" s="36"/>
    </row>
    <row r="77789" spans="12:14" x14ac:dyDescent="0.25">
      <c r="L77789" s="36"/>
      <c r="M77789" s="36"/>
      <c r="N77789" s="36"/>
    </row>
    <row r="77790" spans="12:14" x14ac:dyDescent="0.25">
      <c r="L77790" s="36"/>
      <c r="M77790" s="36"/>
      <c r="N77790" s="36"/>
    </row>
    <row r="77791" spans="12:14" x14ac:dyDescent="0.25">
      <c r="L77791" s="36"/>
      <c r="M77791" s="36"/>
      <c r="N77791" s="36"/>
    </row>
    <row r="77792" spans="12:14" x14ac:dyDescent="0.25">
      <c r="L77792" s="36"/>
      <c r="M77792" s="36"/>
      <c r="N77792" s="36"/>
    </row>
    <row r="77793" spans="12:14" x14ac:dyDescent="0.25">
      <c r="L77793" s="36"/>
      <c r="M77793" s="36"/>
      <c r="N77793" s="36"/>
    </row>
    <row r="77794" spans="12:14" x14ac:dyDescent="0.25">
      <c r="L77794" s="36"/>
      <c r="M77794" s="36"/>
      <c r="N77794" s="36"/>
    </row>
    <row r="77795" spans="12:14" x14ac:dyDescent="0.25">
      <c r="L77795" s="36"/>
      <c r="M77795" s="36"/>
      <c r="N77795" s="36"/>
    </row>
    <row r="77796" spans="12:14" x14ac:dyDescent="0.25">
      <c r="L77796" s="36"/>
      <c r="M77796" s="36"/>
      <c r="N77796" s="36"/>
    </row>
    <row r="77797" spans="12:14" x14ac:dyDescent="0.25">
      <c r="L77797" s="36"/>
      <c r="M77797" s="36"/>
      <c r="N77797" s="36"/>
    </row>
    <row r="77798" spans="12:14" x14ac:dyDescent="0.25">
      <c r="L77798" s="36"/>
      <c r="M77798" s="36"/>
      <c r="N77798" s="36"/>
    </row>
    <row r="77799" spans="12:14" x14ac:dyDescent="0.25">
      <c r="L77799" s="36"/>
      <c r="M77799" s="36"/>
      <c r="N77799" s="36"/>
    </row>
    <row r="77800" spans="12:14" x14ac:dyDescent="0.25">
      <c r="L77800" s="36"/>
      <c r="M77800" s="36"/>
      <c r="N77800" s="36"/>
    </row>
    <row r="77801" spans="12:14" x14ac:dyDescent="0.25">
      <c r="L77801" s="36"/>
      <c r="M77801" s="36"/>
      <c r="N77801" s="36"/>
    </row>
    <row r="77802" spans="12:14" x14ac:dyDescent="0.25">
      <c r="L77802" s="36"/>
      <c r="M77802" s="36"/>
      <c r="N77802" s="36"/>
    </row>
    <row r="77803" spans="12:14" x14ac:dyDescent="0.25">
      <c r="L77803" s="36"/>
      <c r="M77803" s="36"/>
      <c r="N77803" s="36"/>
    </row>
    <row r="77804" spans="12:14" x14ac:dyDescent="0.25">
      <c r="L77804" s="36"/>
      <c r="M77804" s="36"/>
      <c r="N77804" s="36"/>
    </row>
    <row r="77805" spans="12:14" x14ac:dyDescent="0.25">
      <c r="L77805" s="36"/>
      <c r="M77805" s="36"/>
      <c r="N77805" s="36"/>
    </row>
    <row r="77806" spans="12:14" x14ac:dyDescent="0.25">
      <c r="L77806" s="36"/>
      <c r="M77806" s="36"/>
      <c r="N77806" s="36"/>
    </row>
    <row r="77807" spans="12:14" x14ac:dyDescent="0.25">
      <c r="L77807" s="36"/>
      <c r="M77807" s="36"/>
      <c r="N77807" s="36"/>
    </row>
    <row r="77808" spans="12:14" x14ac:dyDescent="0.25">
      <c r="L77808" s="36"/>
      <c r="M77808" s="36"/>
      <c r="N77808" s="36"/>
    </row>
    <row r="77809" spans="12:14" x14ac:dyDescent="0.25">
      <c r="L77809" s="36"/>
      <c r="M77809" s="36"/>
      <c r="N77809" s="36"/>
    </row>
    <row r="77810" spans="12:14" x14ac:dyDescent="0.25">
      <c r="L77810" s="36"/>
      <c r="M77810" s="36"/>
      <c r="N77810" s="36"/>
    </row>
    <row r="77811" spans="12:14" x14ac:dyDescent="0.25">
      <c r="L77811" s="36"/>
      <c r="M77811" s="36"/>
      <c r="N77811" s="36"/>
    </row>
    <row r="77812" spans="12:14" x14ac:dyDescent="0.25">
      <c r="L77812" s="36"/>
      <c r="M77812" s="36"/>
      <c r="N77812" s="36"/>
    </row>
    <row r="77813" spans="12:14" x14ac:dyDescent="0.25">
      <c r="L77813" s="36"/>
      <c r="M77813" s="36"/>
      <c r="N77813" s="36"/>
    </row>
    <row r="77814" spans="12:14" x14ac:dyDescent="0.25">
      <c r="L77814" s="36"/>
      <c r="M77814" s="36"/>
      <c r="N77814" s="36"/>
    </row>
    <row r="77815" spans="12:14" x14ac:dyDescent="0.25">
      <c r="L77815" s="36"/>
      <c r="M77815" s="36"/>
      <c r="N77815" s="36"/>
    </row>
    <row r="77816" spans="12:14" x14ac:dyDescent="0.25">
      <c r="L77816" s="36"/>
      <c r="M77816" s="36"/>
      <c r="N77816" s="36"/>
    </row>
    <row r="77817" spans="12:14" x14ac:dyDescent="0.25">
      <c r="L77817" s="36"/>
      <c r="M77817" s="36"/>
      <c r="N77817" s="36"/>
    </row>
    <row r="77818" spans="12:14" x14ac:dyDescent="0.25">
      <c r="L77818" s="36"/>
      <c r="M77818" s="36"/>
      <c r="N77818" s="36"/>
    </row>
    <row r="77819" spans="12:14" x14ac:dyDescent="0.25">
      <c r="L77819" s="36"/>
      <c r="M77819" s="36"/>
      <c r="N77819" s="36"/>
    </row>
    <row r="77820" spans="12:14" x14ac:dyDescent="0.25">
      <c r="L77820" s="36"/>
      <c r="M77820" s="36"/>
      <c r="N77820" s="36"/>
    </row>
    <row r="77821" spans="12:14" x14ac:dyDescent="0.25">
      <c r="L77821" s="36"/>
      <c r="M77821" s="36"/>
      <c r="N77821" s="36"/>
    </row>
    <row r="77822" spans="12:14" x14ac:dyDescent="0.25">
      <c r="L77822" s="36"/>
      <c r="M77822" s="36"/>
      <c r="N77822" s="36"/>
    </row>
    <row r="77823" spans="12:14" x14ac:dyDescent="0.25">
      <c r="L77823" s="36"/>
      <c r="M77823" s="36"/>
      <c r="N77823" s="36"/>
    </row>
    <row r="77824" spans="12:14" x14ac:dyDescent="0.25">
      <c r="L77824" s="36"/>
      <c r="M77824" s="36"/>
      <c r="N77824" s="36"/>
    </row>
    <row r="77825" spans="12:14" x14ac:dyDescent="0.25">
      <c r="L77825" s="36"/>
      <c r="M77825" s="36"/>
      <c r="N77825" s="36"/>
    </row>
    <row r="77826" spans="12:14" x14ac:dyDescent="0.25">
      <c r="L77826" s="36"/>
      <c r="M77826" s="36"/>
      <c r="N77826" s="36"/>
    </row>
    <row r="77827" spans="12:14" x14ac:dyDescent="0.25">
      <c r="L77827" s="36"/>
      <c r="M77827" s="36"/>
      <c r="N77827" s="36"/>
    </row>
    <row r="77828" spans="12:14" x14ac:dyDescent="0.25">
      <c r="L77828" s="36"/>
      <c r="M77828" s="36"/>
      <c r="N77828" s="36"/>
    </row>
    <row r="77829" spans="12:14" x14ac:dyDescent="0.25">
      <c r="L77829" s="36"/>
      <c r="M77829" s="36"/>
      <c r="N77829" s="36"/>
    </row>
    <row r="77830" spans="12:14" x14ac:dyDescent="0.25">
      <c r="L77830" s="36"/>
      <c r="M77830" s="36"/>
      <c r="N77830" s="36"/>
    </row>
    <row r="77831" spans="12:14" x14ac:dyDescent="0.25">
      <c r="L77831" s="36"/>
      <c r="M77831" s="36"/>
      <c r="N77831" s="36"/>
    </row>
    <row r="77832" spans="12:14" x14ac:dyDescent="0.25">
      <c r="L77832" s="36"/>
      <c r="M77832" s="36"/>
      <c r="N77832" s="36"/>
    </row>
    <row r="77833" spans="12:14" x14ac:dyDescent="0.25">
      <c r="L77833" s="36"/>
      <c r="M77833" s="36"/>
      <c r="N77833" s="36"/>
    </row>
    <row r="77834" spans="12:14" x14ac:dyDescent="0.25">
      <c r="L77834" s="36"/>
      <c r="M77834" s="36"/>
      <c r="N77834" s="36"/>
    </row>
    <row r="77835" spans="12:14" x14ac:dyDescent="0.25">
      <c r="L77835" s="36"/>
      <c r="M77835" s="36"/>
      <c r="N77835" s="36"/>
    </row>
    <row r="77836" spans="12:14" x14ac:dyDescent="0.25">
      <c r="L77836" s="36"/>
      <c r="M77836" s="36"/>
      <c r="N77836" s="36"/>
    </row>
    <row r="77837" spans="12:14" x14ac:dyDescent="0.25">
      <c r="L77837" s="36"/>
      <c r="M77837" s="36"/>
      <c r="N77837" s="36"/>
    </row>
    <row r="77838" spans="12:14" x14ac:dyDescent="0.25">
      <c r="L77838" s="36"/>
      <c r="M77838" s="36"/>
      <c r="N77838" s="36"/>
    </row>
    <row r="77839" spans="12:14" x14ac:dyDescent="0.25">
      <c r="L77839" s="36"/>
      <c r="M77839" s="36"/>
      <c r="N77839" s="36"/>
    </row>
    <row r="77840" spans="12:14" x14ac:dyDescent="0.25">
      <c r="L77840" s="36"/>
      <c r="M77840" s="36"/>
      <c r="N77840" s="36"/>
    </row>
    <row r="77841" spans="12:14" x14ac:dyDescent="0.25">
      <c r="L77841" s="36"/>
      <c r="M77841" s="36"/>
      <c r="N77841" s="36"/>
    </row>
    <row r="77842" spans="12:14" x14ac:dyDescent="0.25">
      <c r="L77842" s="36"/>
      <c r="M77842" s="36"/>
      <c r="N77842" s="36"/>
    </row>
    <row r="77843" spans="12:14" x14ac:dyDescent="0.25">
      <c r="L77843" s="36"/>
      <c r="M77843" s="36"/>
      <c r="N77843" s="36"/>
    </row>
    <row r="77844" spans="12:14" x14ac:dyDescent="0.25">
      <c r="L77844" s="36"/>
      <c r="M77844" s="36"/>
      <c r="N77844" s="36"/>
    </row>
    <row r="77845" spans="12:14" x14ac:dyDescent="0.25">
      <c r="L77845" s="36"/>
      <c r="M77845" s="36"/>
      <c r="N77845" s="36"/>
    </row>
    <row r="77846" spans="12:14" x14ac:dyDescent="0.25">
      <c r="L77846" s="36"/>
      <c r="M77846" s="36"/>
      <c r="N77846" s="36"/>
    </row>
    <row r="77847" spans="12:14" x14ac:dyDescent="0.25">
      <c r="L77847" s="36"/>
      <c r="M77847" s="36"/>
      <c r="N77847" s="36"/>
    </row>
    <row r="77848" spans="12:14" x14ac:dyDescent="0.25">
      <c r="L77848" s="36"/>
      <c r="M77848" s="36"/>
      <c r="N77848" s="36"/>
    </row>
    <row r="77849" spans="12:14" x14ac:dyDescent="0.25">
      <c r="L77849" s="36"/>
      <c r="M77849" s="36"/>
      <c r="N77849" s="36"/>
    </row>
    <row r="77850" spans="12:14" x14ac:dyDescent="0.25">
      <c r="L77850" s="36"/>
      <c r="M77850" s="36"/>
      <c r="N77850" s="36"/>
    </row>
    <row r="77851" spans="12:14" x14ac:dyDescent="0.25">
      <c r="L77851" s="36"/>
      <c r="M77851" s="36"/>
      <c r="N77851" s="36"/>
    </row>
    <row r="77852" spans="12:14" x14ac:dyDescent="0.25">
      <c r="L77852" s="36"/>
      <c r="M77852" s="36"/>
      <c r="N77852" s="36"/>
    </row>
    <row r="77853" spans="12:14" x14ac:dyDescent="0.25">
      <c r="L77853" s="36"/>
      <c r="M77853" s="36"/>
      <c r="N77853" s="36"/>
    </row>
    <row r="77854" spans="12:14" x14ac:dyDescent="0.25">
      <c r="L77854" s="36"/>
      <c r="M77854" s="36"/>
      <c r="N77854" s="36"/>
    </row>
    <row r="77855" spans="12:14" x14ac:dyDescent="0.25">
      <c r="L77855" s="36"/>
      <c r="M77855" s="36"/>
      <c r="N77855" s="36"/>
    </row>
    <row r="77856" spans="12:14" x14ac:dyDescent="0.25">
      <c r="L77856" s="36"/>
      <c r="M77856" s="36"/>
      <c r="N77856" s="36"/>
    </row>
    <row r="77857" spans="12:14" x14ac:dyDescent="0.25">
      <c r="L77857" s="36"/>
      <c r="M77857" s="36"/>
      <c r="N77857" s="36"/>
    </row>
    <row r="77858" spans="12:14" x14ac:dyDescent="0.25">
      <c r="L77858" s="36"/>
      <c r="M77858" s="36"/>
      <c r="N77858" s="36"/>
    </row>
    <row r="77859" spans="12:14" x14ac:dyDescent="0.25">
      <c r="L77859" s="36"/>
      <c r="M77859" s="36"/>
      <c r="N77859" s="36"/>
    </row>
    <row r="77860" spans="12:14" x14ac:dyDescent="0.25">
      <c r="L77860" s="36"/>
      <c r="M77860" s="36"/>
      <c r="N77860" s="36"/>
    </row>
    <row r="77861" spans="12:14" x14ac:dyDescent="0.25">
      <c r="L77861" s="36"/>
      <c r="M77861" s="36"/>
      <c r="N77861" s="36"/>
    </row>
    <row r="77862" spans="12:14" x14ac:dyDescent="0.25">
      <c r="L77862" s="36"/>
      <c r="M77862" s="36"/>
      <c r="N77862" s="36"/>
    </row>
    <row r="77863" spans="12:14" x14ac:dyDescent="0.25">
      <c r="L77863" s="36"/>
      <c r="M77863" s="36"/>
      <c r="N77863" s="36"/>
    </row>
    <row r="77864" spans="12:14" x14ac:dyDescent="0.25">
      <c r="L77864" s="36"/>
      <c r="M77864" s="36"/>
      <c r="N77864" s="36"/>
    </row>
    <row r="77865" spans="12:14" x14ac:dyDescent="0.25">
      <c r="L77865" s="36"/>
      <c r="M77865" s="36"/>
      <c r="N77865" s="36"/>
    </row>
    <row r="77866" spans="12:14" x14ac:dyDescent="0.25">
      <c r="L77866" s="36"/>
      <c r="M77866" s="36"/>
      <c r="N77866" s="36"/>
    </row>
    <row r="77867" spans="12:14" x14ac:dyDescent="0.25">
      <c r="L77867" s="36"/>
      <c r="M77867" s="36"/>
      <c r="N77867" s="36"/>
    </row>
    <row r="77868" spans="12:14" x14ac:dyDescent="0.25">
      <c r="L77868" s="36"/>
      <c r="M77868" s="36"/>
      <c r="N77868" s="36"/>
    </row>
    <row r="77869" spans="12:14" x14ac:dyDescent="0.25">
      <c r="L77869" s="36"/>
      <c r="M77869" s="36"/>
      <c r="N77869" s="36"/>
    </row>
    <row r="77870" spans="12:14" x14ac:dyDescent="0.25">
      <c r="L77870" s="36"/>
      <c r="M77870" s="36"/>
      <c r="N77870" s="36"/>
    </row>
    <row r="77871" spans="12:14" x14ac:dyDescent="0.25">
      <c r="L77871" s="36"/>
      <c r="M77871" s="36"/>
      <c r="N77871" s="36"/>
    </row>
    <row r="77872" spans="12:14" x14ac:dyDescent="0.25">
      <c r="L77872" s="36"/>
      <c r="M77872" s="36"/>
      <c r="N77872" s="36"/>
    </row>
    <row r="77873" spans="12:14" x14ac:dyDescent="0.25">
      <c r="L77873" s="36"/>
      <c r="M77873" s="36"/>
      <c r="N77873" s="36"/>
    </row>
    <row r="77874" spans="12:14" x14ac:dyDescent="0.25">
      <c r="L77874" s="36"/>
      <c r="M77874" s="36"/>
      <c r="N77874" s="36"/>
    </row>
    <row r="77875" spans="12:14" x14ac:dyDescent="0.25">
      <c r="L77875" s="36"/>
      <c r="M77875" s="36"/>
      <c r="N77875" s="36"/>
    </row>
    <row r="77876" spans="12:14" x14ac:dyDescent="0.25">
      <c r="L77876" s="36"/>
      <c r="M77876" s="36"/>
      <c r="N77876" s="36"/>
    </row>
    <row r="77877" spans="12:14" x14ac:dyDescent="0.25">
      <c r="L77877" s="36"/>
      <c r="M77877" s="36"/>
      <c r="N77877" s="36"/>
    </row>
    <row r="77878" spans="12:14" x14ac:dyDescent="0.25">
      <c r="L77878" s="36"/>
      <c r="M77878" s="36"/>
      <c r="N77878" s="36"/>
    </row>
    <row r="77879" spans="12:14" x14ac:dyDescent="0.25">
      <c r="L77879" s="36"/>
      <c r="M77879" s="36"/>
      <c r="N77879" s="36"/>
    </row>
    <row r="77880" spans="12:14" x14ac:dyDescent="0.25">
      <c r="L77880" s="36"/>
      <c r="M77880" s="36"/>
      <c r="N77880" s="36"/>
    </row>
    <row r="77881" spans="12:14" x14ac:dyDescent="0.25">
      <c r="L77881" s="36"/>
      <c r="M77881" s="36"/>
      <c r="N77881" s="36"/>
    </row>
    <row r="77882" spans="12:14" x14ac:dyDescent="0.25">
      <c r="L77882" s="36"/>
      <c r="M77882" s="36"/>
      <c r="N77882" s="36"/>
    </row>
    <row r="77883" spans="12:14" x14ac:dyDescent="0.25">
      <c r="L77883" s="36"/>
      <c r="M77883" s="36"/>
      <c r="N77883" s="36"/>
    </row>
    <row r="77884" spans="12:14" x14ac:dyDescent="0.25">
      <c r="L77884" s="36"/>
      <c r="M77884" s="36"/>
      <c r="N77884" s="36"/>
    </row>
    <row r="77885" spans="12:14" x14ac:dyDescent="0.25">
      <c r="L77885" s="36"/>
      <c r="M77885" s="36"/>
      <c r="N77885" s="36"/>
    </row>
    <row r="77886" spans="12:14" x14ac:dyDescent="0.25">
      <c r="L77886" s="36"/>
      <c r="M77886" s="36"/>
      <c r="N77886" s="36"/>
    </row>
    <row r="77887" spans="12:14" x14ac:dyDescent="0.25">
      <c r="L77887" s="36"/>
      <c r="M77887" s="36"/>
      <c r="N77887" s="36"/>
    </row>
    <row r="77888" spans="12:14" x14ac:dyDescent="0.25">
      <c r="L77888" s="36"/>
      <c r="M77888" s="36"/>
      <c r="N77888" s="36"/>
    </row>
    <row r="77889" spans="12:14" x14ac:dyDescent="0.25">
      <c r="L77889" s="36"/>
      <c r="M77889" s="36"/>
      <c r="N77889" s="36"/>
    </row>
    <row r="77890" spans="12:14" x14ac:dyDescent="0.25">
      <c r="L77890" s="36"/>
      <c r="M77890" s="36"/>
      <c r="N77890" s="36"/>
    </row>
    <row r="77891" spans="12:14" x14ac:dyDescent="0.25">
      <c r="L77891" s="36"/>
      <c r="M77891" s="36"/>
      <c r="N77891" s="36"/>
    </row>
    <row r="77892" spans="12:14" x14ac:dyDescent="0.25">
      <c r="L77892" s="36"/>
      <c r="M77892" s="36"/>
      <c r="N77892" s="36"/>
    </row>
    <row r="77893" spans="12:14" x14ac:dyDescent="0.25">
      <c r="L77893" s="36"/>
      <c r="M77893" s="36"/>
      <c r="N77893" s="36"/>
    </row>
    <row r="77894" spans="12:14" x14ac:dyDescent="0.25">
      <c r="L77894" s="36"/>
      <c r="M77894" s="36"/>
      <c r="N77894" s="36"/>
    </row>
    <row r="77895" spans="12:14" x14ac:dyDescent="0.25">
      <c r="L77895" s="36"/>
      <c r="M77895" s="36"/>
      <c r="N77895" s="36"/>
    </row>
    <row r="77896" spans="12:14" x14ac:dyDescent="0.25">
      <c r="L77896" s="36"/>
      <c r="M77896" s="36"/>
      <c r="N77896" s="36"/>
    </row>
    <row r="77897" spans="12:14" x14ac:dyDescent="0.25">
      <c r="L77897" s="36"/>
      <c r="M77897" s="36"/>
      <c r="N77897" s="36"/>
    </row>
    <row r="77898" spans="12:14" x14ac:dyDescent="0.25">
      <c r="L77898" s="36"/>
      <c r="M77898" s="36"/>
      <c r="N77898" s="36"/>
    </row>
    <row r="77899" spans="12:14" x14ac:dyDescent="0.25">
      <c r="L77899" s="36"/>
      <c r="M77899" s="36"/>
      <c r="N77899" s="36"/>
    </row>
    <row r="77900" spans="12:14" x14ac:dyDescent="0.25">
      <c r="L77900" s="36"/>
      <c r="M77900" s="36"/>
      <c r="N77900" s="36"/>
    </row>
    <row r="77901" spans="12:14" x14ac:dyDescent="0.25">
      <c r="L77901" s="36"/>
      <c r="M77901" s="36"/>
      <c r="N77901" s="36"/>
    </row>
    <row r="77902" spans="12:14" x14ac:dyDescent="0.25">
      <c r="L77902" s="36"/>
      <c r="M77902" s="36"/>
      <c r="N77902" s="36"/>
    </row>
    <row r="77903" spans="12:14" x14ac:dyDescent="0.25">
      <c r="L77903" s="36"/>
      <c r="M77903" s="36"/>
      <c r="N77903" s="36"/>
    </row>
    <row r="77904" spans="12:14" x14ac:dyDescent="0.25">
      <c r="L77904" s="36"/>
      <c r="M77904" s="36"/>
      <c r="N77904" s="36"/>
    </row>
    <row r="77905" spans="12:14" x14ac:dyDescent="0.25">
      <c r="L77905" s="36"/>
      <c r="M77905" s="36"/>
      <c r="N77905" s="36"/>
    </row>
    <row r="77906" spans="12:14" x14ac:dyDescent="0.25">
      <c r="L77906" s="36"/>
      <c r="M77906" s="36"/>
      <c r="N77906" s="36"/>
    </row>
    <row r="77907" spans="12:14" x14ac:dyDescent="0.25">
      <c r="L77907" s="36"/>
      <c r="M77907" s="36"/>
      <c r="N77907" s="36"/>
    </row>
    <row r="77908" spans="12:14" x14ac:dyDescent="0.25">
      <c r="L77908" s="36"/>
      <c r="M77908" s="36"/>
      <c r="N77908" s="36"/>
    </row>
    <row r="77909" spans="12:14" x14ac:dyDescent="0.25">
      <c r="L77909" s="36"/>
      <c r="M77909" s="36"/>
      <c r="N77909" s="36"/>
    </row>
    <row r="77910" spans="12:14" x14ac:dyDescent="0.25">
      <c r="L77910" s="36"/>
      <c r="M77910" s="36"/>
      <c r="N77910" s="36"/>
    </row>
    <row r="77911" spans="12:14" x14ac:dyDescent="0.25">
      <c r="L77911" s="36"/>
      <c r="M77911" s="36"/>
      <c r="N77911" s="36"/>
    </row>
    <row r="77912" spans="12:14" x14ac:dyDescent="0.25">
      <c r="L77912" s="36"/>
      <c r="M77912" s="36"/>
      <c r="N77912" s="36"/>
    </row>
    <row r="77913" spans="12:14" x14ac:dyDescent="0.25">
      <c r="L77913" s="36"/>
      <c r="M77913" s="36"/>
      <c r="N77913" s="36"/>
    </row>
    <row r="77914" spans="12:14" x14ac:dyDescent="0.25">
      <c r="L77914" s="36"/>
      <c r="M77914" s="36"/>
      <c r="N77914" s="36"/>
    </row>
    <row r="77915" spans="12:14" x14ac:dyDescent="0.25">
      <c r="L77915" s="36"/>
      <c r="M77915" s="36"/>
      <c r="N77915" s="36"/>
    </row>
    <row r="77916" spans="12:14" x14ac:dyDescent="0.25">
      <c r="L77916" s="36"/>
      <c r="M77916" s="36"/>
      <c r="N77916" s="36"/>
    </row>
    <row r="77917" spans="12:14" x14ac:dyDescent="0.25">
      <c r="L77917" s="36"/>
      <c r="M77917" s="36"/>
      <c r="N77917" s="36"/>
    </row>
    <row r="77918" spans="12:14" x14ac:dyDescent="0.25">
      <c r="L77918" s="36"/>
      <c r="M77918" s="36"/>
      <c r="N77918" s="36"/>
    </row>
    <row r="77919" spans="12:14" x14ac:dyDescent="0.25">
      <c r="L77919" s="36"/>
      <c r="M77919" s="36"/>
      <c r="N77919" s="36"/>
    </row>
    <row r="77920" spans="12:14" x14ac:dyDescent="0.25">
      <c r="L77920" s="36"/>
      <c r="M77920" s="36"/>
      <c r="N77920" s="36"/>
    </row>
    <row r="77921" spans="12:14" x14ac:dyDescent="0.25">
      <c r="L77921" s="36"/>
      <c r="M77921" s="36"/>
      <c r="N77921" s="36"/>
    </row>
    <row r="77922" spans="12:14" x14ac:dyDescent="0.25">
      <c r="L77922" s="36"/>
      <c r="M77922" s="36"/>
      <c r="N77922" s="36"/>
    </row>
    <row r="77923" spans="12:14" x14ac:dyDescent="0.25">
      <c r="L77923" s="36"/>
      <c r="M77923" s="36"/>
      <c r="N77923" s="36"/>
    </row>
    <row r="77924" spans="12:14" x14ac:dyDescent="0.25">
      <c r="L77924" s="36"/>
      <c r="M77924" s="36"/>
      <c r="N77924" s="36"/>
    </row>
    <row r="77925" spans="12:14" x14ac:dyDescent="0.25">
      <c r="L77925" s="36"/>
      <c r="M77925" s="36"/>
      <c r="N77925" s="36"/>
    </row>
    <row r="77926" spans="12:14" x14ac:dyDescent="0.25">
      <c r="L77926" s="36"/>
      <c r="M77926" s="36"/>
      <c r="N77926" s="36"/>
    </row>
    <row r="77927" spans="12:14" x14ac:dyDescent="0.25">
      <c r="L77927" s="36"/>
      <c r="M77927" s="36"/>
      <c r="N77927" s="36"/>
    </row>
    <row r="77928" spans="12:14" x14ac:dyDescent="0.25">
      <c r="L77928" s="36"/>
      <c r="M77928" s="36"/>
      <c r="N77928" s="36"/>
    </row>
    <row r="77929" spans="12:14" x14ac:dyDescent="0.25">
      <c r="L77929" s="36"/>
      <c r="M77929" s="36"/>
      <c r="N77929" s="36"/>
    </row>
    <row r="77930" spans="12:14" x14ac:dyDescent="0.25">
      <c r="L77930" s="36"/>
      <c r="M77930" s="36"/>
      <c r="N77930" s="36"/>
    </row>
    <row r="77931" spans="12:14" x14ac:dyDescent="0.25">
      <c r="L77931" s="36"/>
      <c r="M77931" s="36"/>
      <c r="N77931" s="36"/>
    </row>
    <row r="77932" spans="12:14" x14ac:dyDescent="0.25">
      <c r="L77932" s="36"/>
      <c r="M77932" s="36"/>
      <c r="N77932" s="36"/>
    </row>
    <row r="77933" spans="12:14" x14ac:dyDescent="0.25">
      <c r="L77933" s="36"/>
      <c r="M77933" s="36"/>
      <c r="N77933" s="36"/>
    </row>
    <row r="77934" spans="12:14" x14ac:dyDescent="0.25">
      <c r="L77934" s="36"/>
      <c r="M77934" s="36"/>
      <c r="N77934" s="36"/>
    </row>
    <row r="77935" spans="12:14" x14ac:dyDescent="0.25">
      <c r="L77935" s="36"/>
      <c r="M77935" s="36"/>
      <c r="N77935" s="36"/>
    </row>
    <row r="77936" spans="12:14" x14ac:dyDescent="0.25">
      <c r="L77936" s="36"/>
      <c r="M77936" s="36"/>
      <c r="N77936" s="36"/>
    </row>
    <row r="77937" spans="12:14" x14ac:dyDescent="0.25">
      <c r="L77937" s="36"/>
      <c r="M77937" s="36"/>
      <c r="N77937" s="36"/>
    </row>
    <row r="77938" spans="12:14" x14ac:dyDescent="0.25">
      <c r="L77938" s="36"/>
      <c r="M77938" s="36"/>
      <c r="N77938" s="36"/>
    </row>
    <row r="77939" spans="12:14" x14ac:dyDescent="0.25">
      <c r="L77939" s="36"/>
      <c r="M77939" s="36"/>
      <c r="N77939" s="36"/>
    </row>
    <row r="77940" spans="12:14" x14ac:dyDescent="0.25">
      <c r="L77940" s="36"/>
      <c r="M77940" s="36"/>
      <c r="N77940" s="36"/>
    </row>
    <row r="77941" spans="12:14" x14ac:dyDescent="0.25">
      <c r="L77941" s="36"/>
      <c r="M77941" s="36"/>
      <c r="N77941" s="36"/>
    </row>
    <row r="77942" spans="12:14" x14ac:dyDescent="0.25">
      <c r="L77942" s="36"/>
      <c r="M77942" s="36"/>
      <c r="N77942" s="36"/>
    </row>
    <row r="77943" spans="12:14" x14ac:dyDescent="0.25">
      <c r="L77943" s="36"/>
      <c r="M77943" s="36"/>
      <c r="N77943" s="36"/>
    </row>
    <row r="77944" spans="12:14" x14ac:dyDescent="0.25">
      <c r="L77944" s="36"/>
      <c r="M77944" s="36"/>
      <c r="N77944" s="36"/>
    </row>
    <row r="77945" spans="12:14" x14ac:dyDescent="0.25">
      <c r="L77945" s="36"/>
      <c r="M77945" s="36"/>
      <c r="N77945" s="36"/>
    </row>
    <row r="77946" spans="12:14" x14ac:dyDescent="0.25">
      <c r="L77946" s="36"/>
      <c r="M77946" s="36"/>
      <c r="N77946" s="36"/>
    </row>
    <row r="77947" spans="12:14" x14ac:dyDescent="0.25">
      <c r="L77947" s="36"/>
      <c r="M77947" s="36"/>
      <c r="N77947" s="36"/>
    </row>
    <row r="77948" spans="12:14" x14ac:dyDescent="0.25">
      <c r="L77948" s="36"/>
      <c r="M77948" s="36"/>
      <c r="N77948" s="36"/>
    </row>
    <row r="77949" spans="12:14" x14ac:dyDescent="0.25">
      <c r="L77949" s="36"/>
      <c r="M77949" s="36"/>
      <c r="N77949" s="36"/>
    </row>
    <row r="77950" spans="12:14" x14ac:dyDescent="0.25">
      <c r="L77950" s="36"/>
      <c r="M77950" s="36"/>
      <c r="N77950" s="36"/>
    </row>
    <row r="77951" spans="12:14" x14ac:dyDescent="0.25">
      <c r="L77951" s="36"/>
      <c r="M77951" s="36"/>
      <c r="N77951" s="36"/>
    </row>
    <row r="77952" spans="12:14" x14ac:dyDescent="0.25">
      <c r="L77952" s="36"/>
      <c r="M77952" s="36"/>
      <c r="N77952" s="36"/>
    </row>
    <row r="77953" spans="12:14" x14ac:dyDescent="0.25">
      <c r="L77953" s="36"/>
      <c r="M77953" s="36"/>
      <c r="N77953" s="36"/>
    </row>
    <row r="77954" spans="12:14" x14ac:dyDescent="0.25">
      <c r="L77954" s="36"/>
      <c r="M77954" s="36"/>
      <c r="N77954" s="36"/>
    </row>
    <row r="77955" spans="12:14" x14ac:dyDescent="0.25">
      <c r="L77955" s="36"/>
      <c r="M77955" s="36"/>
      <c r="N77955" s="36"/>
    </row>
    <row r="77956" spans="12:14" x14ac:dyDescent="0.25">
      <c r="L77956" s="36"/>
      <c r="M77956" s="36"/>
      <c r="N77956" s="36"/>
    </row>
    <row r="77957" spans="12:14" x14ac:dyDescent="0.25">
      <c r="L77957" s="36"/>
      <c r="M77957" s="36"/>
      <c r="N77957" s="36"/>
    </row>
    <row r="77958" spans="12:14" x14ac:dyDescent="0.25">
      <c r="L77958" s="36"/>
      <c r="M77958" s="36"/>
      <c r="N77958" s="36"/>
    </row>
    <row r="77959" spans="12:14" x14ac:dyDescent="0.25">
      <c r="L77959" s="36"/>
      <c r="M77959" s="36"/>
      <c r="N77959" s="36"/>
    </row>
    <row r="77960" spans="12:14" x14ac:dyDescent="0.25">
      <c r="L77960" s="36"/>
      <c r="M77960" s="36"/>
      <c r="N77960" s="36"/>
    </row>
    <row r="77961" spans="12:14" x14ac:dyDescent="0.25">
      <c r="L77961" s="36"/>
      <c r="M77961" s="36"/>
      <c r="N77961" s="36"/>
    </row>
    <row r="77962" spans="12:14" x14ac:dyDescent="0.25">
      <c r="L77962" s="36"/>
      <c r="M77962" s="36"/>
      <c r="N77962" s="36"/>
    </row>
    <row r="77963" spans="12:14" x14ac:dyDescent="0.25">
      <c r="L77963" s="36"/>
      <c r="M77963" s="36"/>
      <c r="N77963" s="36"/>
    </row>
    <row r="77964" spans="12:14" x14ac:dyDescent="0.25">
      <c r="L77964" s="36"/>
      <c r="M77964" s="36"/>
      <c r="N77964" s="36"/>
    </row>
    <row r="77965" spans="12:14" x14ac:dyDescent="0.25">
      <c r="L77965" s="36"/>
      <c r="M77965" s="36"/>
      <c r="N77965" s="36"/>
    </row>
    <row r="77966" spans="12:14" x14ac:dyDescent="0.25">
      <c r="L77966" s="36"/>
      <c r="M77966" s="36"/>
      <c r="N77966" s="36"/>
    </row>
    <row r="77967" spans="12:14" x14ac:dyDescent="0.25">
      <c r="L77967" s="36"/>
      <c r="M77967" s="36"/>
      <c r="N77967" s="36"/>
    </row>
    <row r="77968" spans="12:14" x14ac:dyDescent="0.25">
      <c r="L77968" s="36"/>
      <c r="M77968" s="36"/>
      <c r="N77968" s="36"/>
    </row>
    <row r="77969" spans="12:14" x14ac:dyDescent="0.25">
      <c r="L77969" s="36"/>
      <c r="M77969" s="36"/>
      <c r="N77969" s="36"/>
    </row>
    <row r="77970" spans="12:14" x14ac:dyDescent="0.25">
      <c r="L77970" s="36"/>
      <c r="M77970" s="36"/>
      <c r="N77970" s="36"/>
    </row>
    <row r="77971" spans="12:14" x14ac:dyDescent="0.25">
      <c r="L77971" s="36"/>
      <c r="M77971" s="36"/>
      <c r="N77971" s="36"/>
    </row>
    <row r="77972" spans="12:14" x14ac:dyDescent="0.25">
      <c r="L77972" s="36"/>
      <c r="M77972" s="36"/>
      <c r="N77972" s="36"/>
    </row>
    <row r="77973" spans="12:14" x14ac:dyDescent="0.25">
      <c r="L77973" s="36"/>
      <c r="M77973" s="36"/>
      <c r="N77973" s="36"/>
    </row>
    <row r="77974" spans="12:14" x14ac:dyDescent="0.25">
      <c r="L77974" s="36"/>
      <c r="M77974" s="36"/>
      <c r="N77974" s="36"/>
    </row>
    <row r="77975" spans="12:14" x14ac:dyDescent="0.25">
      <c r="L77975" s="36"/>
      <c r="M77975" s="36"/>
      <c r="N77975" s="36"/>
    </row>
    <row r="77976" spans="12:14" x14ac:dyDescent="0.25">
      <c r="L77976" s="36"/>
      <c r="M77976" s="36"/>
      <c r="N77976" s="36"/>
    </row>
    <row r="77977" spans="12:14" x14ac:dyDescent="0.25">
      <c r="L77977" s="36"/>
      <c r="M77977" s="36"/>
      <c r="N77977" s="36"/>
    </row>
    <row r="77978" spans="12:14" x14ac:dyDescent="0.25">
      <c r="L77978" s="36"/>
      <c r="M77978" s="36"/>
      <c r="N77978" s="36"/>
    </row>
    <row r="77979" spans="12:14" x14ac:dyDescent="0.25">
      <c r="L77979" s="36"/>
      <c r="M77979" s="36"/>
      <c r="N77979" s="36"/>
    </row>
    <row r="77980" spans="12:14" x14ac:dyDescent="0.25">
      <c r="L77980" s="36"/>
      <c r="M77980" s="36"/>
      <c r="N77980" s="36"/>
    </row>
    <row r="77981" spans="12:14" x14ac:dyDescent="0.25">
      <c r="L77981" s="36"/>
      <c r="M77981" s="36"/>
      <c r="N77981" s="36"/>
    </row>
    <row r="77982" spans="12:14" x14ac:dyDescent="0.25">
      <c r="L77982" s="36"/>
      <c r="M77982" s="36"/>
      <c r="N77982" s="36"/>
    </row>
    <row r="77983" spans="12:14" x14ac:dyDescent="0.25">
      <c r="L77983" s="36"/>
      <c r="M77983" s="36"/>
      <c r="N77983" s="36"/>
    </row>
    <row r="77984" spans="12:14" x14ac:dyDescent="0.25">
      <c r="L77984" s="36"/>
      <c r="M77984" s="36"/>
      <c r="N77984" s="36"/>
    </row>
    <row r="77985" spans="12:14" x14ac:dyDescent="0.25">
      <c r="L77985" s="36"/>
      <c r="M77985" s="36"/>
      <c r="N77985" s="36"/>
    </row>
    <row r="77986" spans="12:14" x14ac:dyDescent="0.25">
      <c r="L77986" s="36"/>
      <c r="M77986" s="36"/>
      <c r="N77986" s="36"/>
    </row>
    <row r="77987" spans="12:14" x14ac:dyDescent="0.25">
      <c r="L77987" s="36"/>
      <c r="M77987" s="36"/>
      <c r="N77987" s="36"/>
    </row>
    <row r="77988" spans="12:14" x14ac:dyDescent="0.25">
      <c r="L77988" s="36"/>
      <c r="M77988" s="36"/>
      <c r="N77988" s="36"/>
    </row>
    <row r="77989" spans="12:14" x14ac:dyDescent="0.25">
      <c r="L77989" s="36"/>
      <c r="M77989" s="36"/>
      <c r="N77989" s="36"/>
    </row>
    <row r="77990" spans="12:14" x14ac:dyDescent="0.25">
      <c r="L77990" s="36"/>
      <c r="M77990" s="36"/>
      <c r="N77990" s="36"/>
    </row>
    <row r="77991" spans="12:14" x14ac:dyDescent="0.25">
      <c r="L77991" s="36"/>
      <c r="M77991" s="36"/>
      <c r="N77991" s="36"/>
    </row>
    <row r="77992" spans="12:14" x14ac:dyDescent="0.25">
      <c r="L77992" s="36"/>
      <c r="M77992" s="36"/>
      <c r="N77992" s="36"/>
    </row>
    <row r="77993" spans="12:14" x14ac:dyDescent="0.25">
      <c r="L77993" s="36"/>
      <c r="M77993" s="36"/>
      <c r="N77993" s="36"/>
    </row>
    <row r="77994" spans="12:14" x14ac:dyDescent="0.25">
      <c r="L77994" s="36"/>
      <c r="M77994" s="36"/>
      <c r="N77994" s="36"/>
    </row>
    <row r="77995" spans="12:14" x14ac:dyDescent="0.25">
      <c r="L77995" s="36"/>
      <c r="M77995" s="36"/>
      <c r="N77995" s="36"/>
    </row>
    <row r="77996" spans="12:14" x14ac:dyDescent="0.25">
      <c r="L77996" s="36"/>
      <c r="M77996" s="36"/>
      <c r="N77996" s="36"/>
    </row>
    <row r="77997" spans="12:14" x14ac:dyDescent="0.25">
      <c r="L77997" s="36"/>
      <c r="M77997" s="36"/>
      <c r="N77997" s="36"/>
    </row>
    <row r="77998" spans="12:14" x14ac:dyDescent="0.25">
      <c r="L77998" s="36"/>
      <c r="M77998" s="36"/>
      <c r="N77998" s="36"/>
    </row>
    <row r="77999" spans="12:14" x14ac:dyDescent="0.25">
      <c r="L77999" s="36"/>
      <c r="M77999" s="36"/>
      <c r="N77999" s="36"/>
    </row>
    <row r="78000" spans="12:14" x14ac:dyDescent="0.25">
      <c r="L78000" s="36"/>
      <c r="M78000" s="36"/>
      <c r="N78000" s="36"/>
    </row>
    <row r="78001" spans="12:14" x14ac:dyDescent="0.25">
      <c r="L78001" s="36"/>
      <c r="M78001" s="36"/>
      <c r="N78001" s="36"/>
    </row>
    <row r="78002" spans="12:14" x14ac:dyDescent="0.25">
      <c r="L78002" s="36"/>
      <c r="M78002" s="36"/>
      <c r="N78002" s="36"/>
    </row>
    <row r="78003" spans="12:14" x14ac:dyDescent="0.25">
      <c r="L78003" s="36"/>
      <c r="M78003" s="36"/>
      <c r="N78003" s="36"/>
    </row>
    <row r="78004" spans="12:14" x14ac:dyDescent="0.25">
      <c r="L78004" s="36"/>
      <c r="M78004" s="36"/>
      <c r="N78004" s="36"/>
    </row>
    <row r="78005" spans="12:14" x14ac:dyDescent="0.25">
      <c r="L78005" s="36"/>
      <c r="M78005" s="36"/>
      <c r="N78005" s="36"/>
    </row>
    <row r="78006" spans="12:14" x14ac:dyDescent="0.25">
      <c r="L78006" s="36"/>
      <c r="M78006" s="36"/>
      <c r="N78006" s="36"/>
    </row>
    <row r="78007" spans="12:14" x14ac:dyDescent="0.25">
      <c r="L78007" s="36"/>
      <c r="M78007" s="36"/>
      <c r="N78007" s="36"/>
    </row>
    <row r="78008" spans="12:14" x14ac:dyDescent="0.25">
      <c r="L78008" s="36"/>
      <c r="M78008" s="36"/>
      <c r="N78008" s="36"/>
    </row>
    <row r="78009" spans="12:14" x14ac:dyDescent="0.25">
      <c r="L78009" s="36"/>
      <c r="M78009" s="36"/>
      <c r="N78009" s="36"/>
    </row>
    <row r="78010" spans="12:14" x14ac:dyDescent="0.25">
      <c r="L78010" s="36"/>
      <c r="M78010" s="36"/>
      <c r="N78010" s="36"/>
    </row>
    <row r="78011" spans="12:14" x14ac:dyDescent="0.25">
      <c r="L78011" s="36"/>
      <c r="M78011" s="36"/>
      <c r="N78011" s="36"/>
    </row>
    <row r="78012" spans="12:14" x14ac:dyDescent="0.25">
      <c r="L78012" s="36"/>
      <c r="M78012" s="36"/>
      <c r="N78012" s="36"/>
    </row>
    <row r="78013" spans="12:14" x14ac:dyDescent="0.25">
      <c r="L78013" s="36"/>
      <c r="M78013" s="36"/>
      <c r="N78013" s="36"/>
    </row>
    <row r="78014" spans="12:14" x14ac:dyDescent="0.25">
      <c r="L78014" s="36"/>
      <c r="M78014" s="36"/>
      <c r="N78014" s="36"/>
    </row>
    <row r="78015" spans="12:14" x14ac:dyDescent="0.25">
      <c r="L78015" s="36"/>
      <c r="M78015" s="36"/>
      <c r="N78015" s="36"/>
    </row>
    <row r="78016" spans="12:14" x14ac:dyDescent="0.25">
      <c r="L78016" s="36"/>
      <c r="M78016" s="36"/>
      <c r="N78016" s="36"/>
    </row>
    <row r="78017" spans="12:14" x14ac:dyDescent="0.25">
      <c r="L78017" s="36"/>
      <c r="M78017" s="36"/>
      <c r="N78017" s="36"/>
    </row>
    <row r="78018" spans="12:14" x14ac:dyDescent="0.25">
      <c r="L78018" s="36"/>
      <c r="M78018" s="36"/>
      <c r="N78018" s="36"/>
    </row>
    <row r="78019" spans="12:14" x14ac:dyDescent="0.25">
      <c r="L78019" s="36"/>
      <c r="M78019" s="36"/>
      <c r="N78019" s="36"/>
    </row>
    <row r="78020" spans="12:14" x14ac:dyDescent="0.25">
      <c r="L78020" s="36"/>
      <c r="M78020" s="36"/>
      <c r="N78020" s="36"/>
    </row>
    <row r="78021" spans="12:14" x14ac:dyDescent="0.25">
      <c r="L78021" s="36"/>
      <c r="M78021" s="36"/>
      <c r="N78021" s="36"/>
    </row>
    <row r="78022" spans="12:14" x14ac:dyDescent="0.25">
      <c r="L78022" s="36"/>
      <c r="M78022" s="36"/>
      <c r="N78022" s="36"/>
    </row>
    <row r="78023" spans="12:14" x14ac:dyDescent="0.25">
      <c r="L78023" s="36"/>
      <c r="M78023" s="36"/>
      <c r="N78023" s="36"/>
    </row>
    <row r="78024" spans="12:14" x14ac:dyDescent="0.25">
      <c r="L78024" s="36"/>
      <c r="M78024" s="36"/>
      <c r="N78024" s="36"/>
    </row>
    <row r="78025" spans="12:14" x14ac:dyDescent="0.25">
      <c r="L78025" s="36"/>
      <c r="M78025" s="36"/>
      <c r="N78025" s="36"/>
    </row>
    <row r="78026" spans="12:14" x14ac:dyDescent="0.25">
      <c r="L78026" s="36"/>
      <c r="M78026" s="36"/>
      <c r="N78026" s="36"/>
    </row>
    <row r="78027" spans="12:14" x14ac:dyDescent="0.25">
      <c r="L78027" s="36"/>
      <c r="M78027" s="36"/>
      <c r="N78027" s="36"/>
    </row>
    <row r="78028" spans="12:14" x14ac:dyDescent="0.25">
      <c r="L78028" s="36"/>
      <c r="M78028" s="36"/>
      <c r="N78028" s="36"/>
    </row>
    <row r="78029" spans="12:14" x14ac:dyDescent="0.25">
      <c r="L78029" s="36"/>
      <c r="M78029" s="36"/>
      <c r="N78029" s="36"/>
    </row>
    <row r="78030" spans="12:14" x14ac:dyDescent="0.25">
      <c r="L78030" s="36"/>
      <c r="M78030" s="36"/>
      <c r="N78030" s="36"/>
    </row>
    <row r="78031" spans="12:14" x14ac:dyDescent="0.25">
      <c r="L78031" s="36"/>
      <c r="M78031" s="36"/>
      <c r="N78031" s="36"/>
    </row>
    <row r="78032" spans="12:14" x14ac:dyDescent="0.25">
      <c r="L78032" s="36"/>
      <c r="M78032" s="36"/>
      <c r="N78032" s="36"/>
    </row>
    <row r="78033" spans="12:14" x14ac:dyDescent="0.25">
      <c r="L78033" s="36"/>
      <c r="M78033" s="36"/>
      <c r="N78033" s="36"/>
    </row>
    <row r="78034" spans="12:14" x14ac:dyDescent="0.25">
      <c r="L78034" s="36"/>
      <c r="M78034" s="36"/>
      <c r="N78034" s="36"/>
    </row>
    <row r="78035" spans="12:14" x14ac:dyDescent="0.25">
      <c r="L78035" s="36"/>
      <c r="M78035" s="36"/>
      <c r="N78035" s="36"/>
    </row>
    <row r="78036" spans="12:14" x14ac:dyDescent="0.25">
      <c r="L78036" s="36"/>
      <c r="M78036" s="36"/>
      <c r="N78036" s="36"/>
    </row>
    <row r="78037" spans="12:14" x14ac:dyDescent="0.25">
      <c r="L78037" s="36"/>
      <c r="M78037" s="36"/>
      <c r="N78037" s="36"/>
    </row>
    <row r="78038" spans="12:14" x14ac:dyDescent="0.25">
      <c r="L78038" s="36"/>
      <c r="M78038" s="36"/>
      <c r="N78038" s="36"/>
    </row>
    <row r="78039" spans="12:14" x14ac:dyDescent="0.25">
      <c r="L78039" s="36"/>
      <c r="M78039" s="36"/>
      <c r="N78039" s="36"/>
    </row>
    <row r="78040" spans="12:14" x14ac:dyDescent="0.25">
      <c r="L78040" s="36"/>
      <c r="M78040" s="36"/>
      <c r="N78040" s="36"/>
    </row>
    <row r="78041" spans="12:14" x14ac:dyDescent="0.25">
      <c r="L78041" s="36"/>
      <c r="M78041" s="36"/>
      <c r="N78041" s="36"/>
    </row>
    <row r="78042" spans="12:14" x14ac:dyDescent="0.25">
      <c r="L78042" s="36"/>
      <c r="M78042" s="36"/>
      <c r="N78042" s="36"/>
    </row>
    <row r="78043" spans="12:14" x14ac:dyDescent="0.25">
      <c r="L78043" s="36"/>
      <c r="M78043" s="36"/>
      <c r="N78043" s="36"/>
    </row>
    <row r="78044" spans="12:14" x14ac:dyDescent="0.25">
      <c r="L78044" s="36"/>
      <c r="M78044" s="36"/>
      <c r="N78044" s="36"/>
    </row>
    <row r="78045" spans="12:14" x14ac:dyDescent="0.25">
      <c r="L78045" s="36"/>
      <c r="M78045" s="36"/>
      <c r="N78045" s="36"/>
    </row>
    <row r="78046" spans="12:14" x14ac:dyDescent="0.25">
      <c r="L78046" s="36"/>
      <c r="M78046" s="36"/>
      <c r="N78046" s="36"/>
    </row>
    <row r="78047" spans="12:14" x14ac:dyDescent="0.25">
      <c r="L78047" s="36"/>
      <c r="M78047" s="36"/>
      <c r="N78047" s="36"/>
    </row>
    <row r="78048" spans="12:14" x14ac:dyDescent="0.25">
      <c r="L78048" s="36"/>
      <c r="M78048" s="36"/>
      <c r="N78048" s="36"/>
    </row>
    <row r="78049" spans="12:14" x14ac:dyDescent="0.25">
      <c r="L78049" s="36"/>
      <c r="M78049" s="36"/>
      <c r="N78049" s="36"/>
    </row>
    <row r="78050" spans="12:14" x14ac:dyDescent="0.25">
      <c r="L78050" s="36"/>
      <c r="M78050" s="36"/>
      <c r="N78050" s="36"/>
    </row>
    <row r="78051" spans="12:14" x14ac:dyDescent="0.25">
      <c r="L78051" s="36"/>
      <c r="M78051" s="36"/>
      <c r="N78051" s="36"/>
    </row>
    <row r="78052" spans="12:14" x14ac:dyDescent="0.25">
      <c r="L78052" s="36"/>
      <c r="M78052" s="36"/>
      <c r="N78052" s="36"/>
    </row>
    <row r="78053" spans="12:14" x14ac:dyDescent="0.25">
      <c r="L78053" s="36"/>
      <c r="M78053" s="36"/>
      <c r="N78053" s="36"/>
    </row>
    <row r="78054" spans="12:14" x14ac:dyDescent="0.25">
      <c r="L78054" s="36"/>
      <c r="M78054" s="36"/>
      <c r="N78054" s="36"/>
    </row>
    <row r="78055" spans="12:14" x14ac:dyDescent="0.25">
      <c r="L78055" s="36"/>
      <c r="M78055" s="36"/>
      <c r="N78055" s="36"/>
    </row>
    <row r="78056" spans="12:14" x14ac:dyDescent="0.25">
      <c r="L78056" s="36"/>
      <c r="M78056" s="36"/>
      <c r="N78056" s="36"/>
    </row>
    <row r="78057" spans="12:14" x14ac:dyDescent="0.25">
      <c r="L78057" s="36"/>
      <c r="M78057" s="36"/>
      <c r="N78057" s="36"/>
    </row>
    <row r="78058" spans="12:14" x14ac:dyDescent="0.25">
      <c r="L78058" s="36"/>
      <c r="M78058" s="36"/>
      <c r="N78058" s="36"/>
    </row>
    <row r="78059" spans="12:14" x14ac:dyDescent="0.25">
      <c r="L78059" s="36"/>
      <c r="M78059" s="36"/>
      <c r="N78059" s="36"/>
    </row>
    <row r="78060" spans="12:14" x14ac:dyDescent="0.25">
      <c r="L78060" s="36"/>
      <c r="M78060" s="36"/>
      <c r="N78060" s="36"/>
    </row>
    <row r="78061" spans="12:14" x14ac:dyDescent="0.25">
      <c r="L78061" s="36"/>
      <c r="M78061" s="36"/>
      <c r="N78061" s="36"/>
    </row>
    <row r="78062" spans="12:14" x14ac:dyDescent="0.25">
      <c r="L78062" s="36"/>
      <c r="M78062" s="36"/>
      <c r="N78062" s="36"/>
    </row>
    <row r="78063" spans="12:14" x14ac:dyDescent="0.25">
      <c r="L78063" s="36"/>
      <c r="M78063" s="36"/>
      <c r="N78063" s="36"/>
    </row>
    <row r="78064" spans="12:14" x14ac:dyDescent="0.25">
      <c r="L78064" s="36"/>
      <c r="M78064" s="36"/>
      <c r="N78064" s="36"/>
    </row>
    <row r="78065" spans="12:14" x14ac:dyDescent="0.25">
      <c r="L78065" s="36"/>
      <c r="M78065" s="36"/>
      <c r="N78065" s="36"/>
    </row>
    <row r="78066" spans="12:14" x14ac:dyDescent="0.25">
      <c r="L78066" s="36"/>
      <c r="M78066" s="36"/>
      <c r="N78066" s="36"/>
    </row>
    <row r="78067" spans="12:14" x14ac:dyDescent="0.25">
      <c r="L78067" s="36"/>
      <c r="M78067" s="36"/>
      <c r="N78067" s="36"/>
    </row>
    <row r="78068" spans="12:14" x14ac:dyDescent="0.25">
      <c r="L78068" s="36"/>
      <c r="M78068" s="36"/>
      <c r="N78068" s="36"/>
    </row>
    <row r="78069" spans="12:14" x14ac:dyDescent="0.25">
      <c r="L78069" s="36"/>
      <c r="M78069" s="36"/>
      <c r="N78069" s="36"/>
    </row>
    <row r="78070" spans="12:14" x14ac:dyDescent="0.25">
      <c r="L78070" s="36"/>
      <c r="M78070" s="36"/>
      <c r="N78070" s="36"/>
    </row>
    <row r="78071" spans="12:14" x14ac:dyDescent="0.25">
      <c r="L78071" s="36"/>
      <c r="M78071" s="36"/>
      <c r="N78071" s="36"/>
    </row>
    <row r="78072" spans="12:14" x14ac:dyDescent="0.25">
      <c r="L78072" s="36"/>
      <c r="M78072" s="36"/>
      <c r="N78072" s="36"/>
    </row>
    <row r="78073" spans="12:14" x14ac:dyDescent="0.25">
      <c r="L78073" s="36"/>
      <c r="M78073" s="36"/>
      <c r="N78073" s="36"/>
    </row>
    <row r="78074" spans="12:14" x14ac:dyDescent="0.25">
      <c r="L78074" s="36"/>
      <c r="M78074" s="36"/>
      <c r="N78074" s="36"/>
    </row>
    <row r="78075" spans="12:14" x14ac:dyDescent="0.25">
      <c r="L78075" s="36"/>
      <c r="M78075" s="36"/>
      <c r="N78075" s="36"/>
    </row>
    <row r="78076" spans="12:14" x14ac:dyDescent="0.25">
      <c r="L78076" s="36"/>
      <c r="M78076" s="36"/>
      <c r="N78076" s="36"/>
    </row>
    <row r="78077" spans="12:14" x14ac:dyDescent="0.25">
      <c r="L78077" s="36"/>
      <c r="M78077" s="36"/>
      <c r="N78077" s="36"/>
    </row>
    <row r="78078" spans="12:14" x14ac:dyDescent="0.25">
      <c r="L78078" s="36"/>
      <c r="M78078" s="36"/>
      <c r="N78078" s="36"/>
    </row>
    <row r="78079" spans="12:14" x14ac:dyDescent="0.25">
      <c r="L78079" s="36"/>
      <c r="M78079" s="36"/>
      <c r="N78079" s="36"/>
    </row>
    <row r="78080" spans="12:14" x14ac:dyDescent="0.25">
      <c r="L78080" s="36"/>
      <c r="M78080" s="36"/>
      <c r="N78080" s="36"/>
    </row>
    <row r="78081" spans="12:14" x14ac:dyDescent="0.25">
      <c r="L78081" s="36"/>
      <c r="M78081" s="36"/>
      <c r="N78081" s="36"/>
    </row>
    <row r="78082" spans="12:14" x14ac:dyDescent="0.25">
      <c r="L78082" s="36"/>
      <c r="M78082" s="36"/>
      <c r="N78082" s="36"/>
    </row>
    <row r="78083" spans="12:14" x14ac:dyDescent="0.25">
      <c r="L78083" s="36"/>
      <c r="M78083" s="36"/>
      <c r="N78083" s="36"/>
    </row>
    <row r="78084" spans="12:14" x14ac:dyDescent="0.25">
      <c r="L78084" s="36"/>
      <c r="M78084" s="36"/>
      <c r="N78084" s="36"/>
    </row>
    <row r="78085" spans="12:14" x14ac:dyDescent="0.25">
      <c r="L78085" s="36"/>
      <c r="M78085" s="36"/>
      <c r="N78085" s="36"/>
    </row>
    <row r="78086" spans="12:14" x14ac:dyDescent="0.25">
      <c r="L78086" s="36"/>
      <c r="M78086" s="36"/>
      <c r="N78086" s="36"/>
    </row>
    <row r="78087" spans="12:14" x14ac:dyDescent="0.25">
      <c r="L78087" s="36"/>
      <c r="M78087" s="36"/>
      <c r="N78087" s="36"/>
    </row>
    <row r="78088" spans="12:14" x14ac:dyDescent="0.25">
      <c r="L78088" s="36"/>
      <c r="M78088" s="36"/>
      <c r="N78088" s="36"/>
    </row>
    <row r="78089" spans="12:14" x14ac:dyDescent="0.25">
      <c r="L78089" s="36"/>
      <c r="M78089" s="36"/>
      <c r="N78089" s="36"/>
    </row>
    <row r="78090" spans="12:14" x14ac:dyDescent="0.25">
      <c r="L78090" s="36"/>
      <c r="M78090" s="36"/>
      <c r="N78090" s="36"/>
    </row>
    <row r="78091" spans="12:14" x14ac:dyDescent="0.25">
      <c r="L78091" s="36"/>
      <c r="M78091" s="36"/>
      <c r="N78091" s="36"/>
    </row>
    <row r="78092" spans="12:14" x14ac:dyDescent="0.25">
      <c r="L78092" s="36"/>
      <c r="M78092" s="36"/>
      <c r="N78092" s="36"/>
    </row>
    <row r="78093" spans="12:14" x14ac:dyDescent="0.25">
      <c r="L78093" s="36"/>
      <c r="M78093" s="36"/>
      <c r="N78093" s="36"/>
    </row>
    <row r="78094" spans="12:14" x14ac:dyDescent="0.25">
      <c r="L78094" s="36"/>
      <c r="M78094" s="36"/>
      <c r="N78094" s="36"/>
    </row>
    <row r="78095" spans="12:14" x14ac:dyDescent="0.25">
      <c r="L78095" s="36"/>
      <c r="M78095" s="36"/>
      <c r="N78095" s="36"/>
    </row>
    <row r="78096" spans="12:14" x14ac:dyDescent="0.25">
      <c r="L78096" s="36"/>
      <c r="M78096" s="36"/>
      <c r="N78096" s="36"/>
    </row>
    <row r="78097" spans="12:14" x14ac:dyDescent="0.25">
      <c r="L78097" s="36"/>
      <c r="M78097" s="36"/>
      <c r="N78097" s="36"/>
    </row>
    <row r="78098" spans="12:14" x14ac:dyDescent="0.25">
      <c r="L78098" s="36"/>
      <c r="M78098" s="36"/>
      <c r="N78098" s="36"/>
    </row>
    <row r="78099" spans="12:14" x14ac:dyDescent="0.25">
      <c r="L78099" s="36"/>
      <c r="M78099" s="36"/>
      <c r="N78099" s="36"/>
    </row>
    <row r="78100" spans="12:14" x14ac:dyDescent="0.25">
      <c r="L78100" s="36"/>
      <c r="M78100" s="36"/>
      <c r="N78100" s="36"/>
    </row>
    <row r="78101" spans="12:14" x14ac:dyDescent="0.25">
      <c r="L78101" s="36"/>
      <c r="M78101" s="36"/>
      <c r="N78101" s="36"/>
    </row>
    <row r="78102" spans="12:14" x14ac:dyDescent="0.25">
      <c r="L78102" s="36"/>
      <c r="M78102" s="36"/>
      <c r="N78102" s="36"/>
    </row>
    <row r="78103" spans="12:14" x14ac:dyDescent="0.25">
      <c r="L78103" s="36"/>
      <c r="M78103" s="36"/>
      <c r="N78103" s="36"/>
    </row>
    <row r="78104" spans="12:14" x14ac:dyDescent="0.25">
      <c r="L78104" s="36"/>
      <c r="M78104" s="36"/>
      <c r="N78104" s="36"/>
    </row>
    <row r="78105" spans="12:14" x14ac:dyDescent="0.25">
      <c r="L78105" s="36"/>
      <c r="M78105" s="36"/>
      <c r="N78105" s="36"/>
    </row>
    <row r="78106" spans="12:14" x14ac:dyDescent="0.25">
      <c r="L78106" s="36"/>
      <c r="M78106" s="36"/>
      <c r="N78106" s="36"/>
    </row>
    <row r="78107" spans="12:14" x14ac:dyDescent="0.25">
      <c r="L78107" s="36"/>
      <c r="M78107" s="36"/>
      <c r="N78107" s="36"/>
    </row>
    <row r="78108" spans="12:14" x14ac:dyDescent="0.25">
      <c r="L78108" s="36"/>
      <c r="M78108" s="36"/>
      <c r="N78108" s="36"/>
    </row>
    <row r="78109" spans="12:14" x14ac:dyDescent="0.25">
      <c r="L78109" s="36"/>
      <c r="M78109" s="36"/>
      <c r="N78109" s="36"/>
    </row>
    <row r="78110" spans="12:14" x14ac:dyDescent="0.25">
      <c r="L78110" s="36"/>
      <c r="M78110" s="36"/>
      <c r="N78110" s="36"/>
    </row>
    <row r="78111" spans="12:14" x14ac:dyDescent="0.25">
      <c r="L78111" s="36"/>
      <c r="M78111" s="36"/>
      <c r="N78111" s="36"/>
    </row>
    <row r="78112" spans="12:14" x14ac:dyDescent="0.25">
      <c r="L78112" s="36"/>
      <c r="M78112" s="36"/>
      <c r="N78112" s="36"/>
    </row>
    <row r="78113" spans="12:14" x14ac:dyDescent="0.25">
      <c r="L78113" s="36"/>
      <c r="M78113" s="36"/>
      <c r="N78113" s="36"/>
    </row>
    <row r="78114" spans="12:14" x14ac:dyDescent="0.25">
      <c r="L78114" s="36"/>
      <c r="M78114" s="36"/>
      <c r="N78114" s="36"/>
    </row>
    <row r="78115" spans="12:14" x14ac:dyDescent="0.25">
      <c r="L78115" s="36"/>
      <c r="M78115" s="36"/>
      <c r="N78115" s="36"/>
    </row>
    <row r="78116" spans="12:14" x14ac:dyDescent="0.25">
      <c r="L78116" s="36"/>
      <c r="M78116" s="36"/>
      <c r="N78116" s="36"/>
    </row>
    <row r="78117" spans="12:14" x14ac:dyDescent="0.25">
      <c r="L78117" s="36"/>
      <c r="M78117" s="36"/>
      <c r="N78117" s="36"/>
    </row>
    <row r="78118" spans="12:14" x14ac:dyDescent="0.25">
      <c r="L78118" s="36"/>
      <c r="M78118" s="36"/>
      <c r="N78118" s="36"/>
    </row>
    <row r="78119" spans="12:14" x14ac:dyDescent="0.25">
      <c r="L78119" s="36"/>
      <c r="M78119" s="36"/>
      <c r="N78119" s="36"/>
    </row>
    <row r="78120" spans="12:14" x14ac:dyDescent="0.25">
      <c r="L78120" s="36"/>
      <c r="M78120" s="36"/>
      <c r="N78120" s="36"/>
    </row>
    <row r="78121" spans="12:14" x14ac:dyDescent="0.25">
      <c r="L78121" s="36"/>
      <c r="M78121" s="36"/>
      <c r="N78121" s="36"/>
    </row>
    <row r="78122" spans="12:14" x14ac:dyDescent="0.25">
      <c r="L78122" s="36"/>
      <c r="M78122" s="36"/>
      <c r="N78122" s="36"/>
    </row>
    <row r="78123" spans="12:14" x14ac:dyDescent="0.25">
      <c r="L78123" s="36"/>
      <c r="M78123" s="36"/>
      <c r="N78123" s="36"/>
    </row>
    <row r="78124" spans="12:14" x14ac:dyDescent="0.25">
      <c r="L78124" s="36"/>
      <c r="M78124" s="36"/>
      <c r="N78124" s="36"/>
    </row>
    <row r="78125" spans="12:14" x14ac:dyDescent="0.25">
      <c r="L78125" s="36"/>
      <c r="M78125" s="36"/>
      <c r="N78125" s="36"/>
    </row>
    <row r="78126" spans="12:14" x14ac:dyDescent="0.25">
      <c r="L78126" s="36"/>
      <c r="M78126" s="36"/>
      <c r="N78126" s="36"/>
    </row>
    <row r="78127" spans="12:14" x14ac:dyDescent="0.25">
      <c r="L78127" s="36"/>
      <c r="M78127" s="36"/>
      <c r="N78127" s="36"/>
    </row>
    <row r="78128" spans="12:14" x14ac:dyDescent="0.25">
      <c r="L78128" s="36"/>
      <c r="M78128" s="36"/>
      <c r="N78128" s="36"/>
    </row>
    <row r="78129" spans="12:14" x14ac:dyDescent="0.25">
      <c r="L78129" s="36"/>
      <c r="M78129" s="36"/>
      <c r="N78129" s="36"/>
    </row>
    <row r="78130" spans="12:14" x14ac:dyDescent="0.25">
      <c r="L78130" s="36"/>
      <c r="M78130" s="36"/>
      <c r="N78130" s="36"/>
    </row>
    <row r="78131" spans="12:14" x14ac:dyDescent="0.25">
      <c r="L78131" s="36"/>
      <c r="M78131" s="36"/>
      <c r="N78131" s="36"/>
    </row>
    <row r="78132" spans="12:14" x14ac:dyDescent="0.25">
      <c r="L78132" s="36"/>
      <c r="M78132" s="36"/>
      <c r="N78132" s="36"/>
    </row>
    <row r="78133" spans="12:14" x14ac:dyDescent="0.25">
      <c r="L78133" s="36"/>
      <c r="M78133" s="36"/>
      <c r="N78133" s="36"/>
    </row>
    <row r="78134" spans="12:14" x14ac:dyDescent="0.25">
      <c r="L78134" s="36"/>
      <c r="M78134" s="36"/>
      <c r="N78134" s="36"/>
    </row>
    <row r="78135" spans="12:14" x14ac:dyDescent="0.25">
      <c r="L78135" s="36"/>
      <c r="M78135" s="36"/>
      <c r="N78135" s="36"/>
    </row>
    <row r="78136" spans="12:14" x14ac:dyDescent="0.25">
      <c r="L78136" s="36"/>
      <c r="M78136" s="36"/>
      <c r="N78136" s="36"/>
    </row>
    <row r="78137" spans="12:14" x14ac:dyDescent="0.25">
      <c r="L78137" s="36"/>
      <c r="M78137" s="36"/>
      <c r="N78137" s="36"/>
    </row>
    <row r="78138" spans="12:14" x14ac:dyDescent="0.25">
      <c r="L78138" s="36"/>
      <c r="M78138" s="36"/>
      <c r="N78138" s="36"/>
    </row>
    <row r="78139" spans="12:14" x14ac:dyDescent="0.25">
      <c r="L78139" s="36"/>
      <c r="M78139" s="36"/>
      <c r="N78139" s="36"/>
    </row>
    <row r="78140" spans="12:14" x14ac:dyDescent="0.25">
      <c r="L78140" s="36"/>
      <c r="M78140" s="36"/>
      <c r="N78140" s="36"/>
    </row>
    <row r="78141" spans="12:14" x14ac:dyDescent="0.25">
      <c r="L78141" s="36"/>
      <c r="M78141" s="36"/>
      <c r="N78141" s="36"/>
    </row>
    <row r="78142" spans="12:14" x14ac:dyDescent="0.25">
      <c r="L78142" s="36"/>
      <c r="M78142" s="36"/>
      <c r="N78142" s="36"/>
    </row>
    <row r="78143" spans="12:14" x14ac:dyDescent="0.25">
      <c r="L78143" s="36"/>
      <c r="M78143" s="36"/>
      <c r="N78143" s="36"/>
    </row>
    <row r="78144" spans="12:14" x14ac:dyDescent="0.25">
      <c r="L78144" s="36"/>
      <c r="M78144" s="36"/>
      <c r="N78144" s="36"/>
    </row>
    <row r="78145" spans="12:14" x14ac:dyDescent="0.25">
      <c r="L78145" s="36"/>
      <c r="M78145" s="36"/>
      <c r="N78145" s="36"/>
    </row>
    <row r="78146" spans="12:14" x14ac:dyDescent="0.25">
      <c r="L78146" s="36"/>
      <c r="M78146" s="36"/>
      <c r="N78146" s="36"/>
    </row>
    <row r="78147" spans="12:14" x14ac:dyDescent="0.25">
      <c r="L78147" s="36"/>
      <c r="M78147" s="36"/>
      <c r="N78147" s="36"/>
    </row>
    <row r="78148" spans="12:14" x14ac:dyDescent="0.25">
      <c r="L78148" s="36"/>
      <c r="M78148" s="36"/>
      <c r="N78148" s="36"/>
    </row>
    <row r="78149" spans="12:14" x14ac:dyDescent="0.25">
      <c r="L78149" s="36"/>
      <c r="M78149" s="36"/>
      <c r="N78149" s="36"/>
    </row>
    <row r="78150" spans="12:14" x14ac:dyDescent="0.25">
      <c r="L78150" s="36"/>
      <c r="M78150" s="36"/>
      <c r="N78150" s="36"/>
    </row>
    <row r="78151" spans="12:14" x14ac:dyDescent="0.25">
      <c r="L78151" s="36"/>
      <c r="M78151" s="36"/>
      <c r="N78151" s="36"/>
    </row>
    <row r="78152" spans="12:14" x14ac:dyDescent="0.25">
      <c r="L78152" s="36"/>
      <c r="M78152" s="36"/>
      <c r="N78152" s="36"/>
    </row>
    <row r="78153" spans="12:14" x14ac:dyDescent="0.25">
      <c r="L78153" s="36"/>
      <c r="M78153" s="36"/>
      <c r="N78153" s="36"/>
    </row>
    <row r="78154" spans="12:14" x14ac:dyDescent="0.25">
      <c r="L78154" s="36"/>
      <c r="M78154" s="36"/>
      <c r="N78154" s="36"/>
    </row>
    <row r="78155" spans="12:14" x14ac:dyDescent="0.25">
      <c r="L78155" s="36"/>
      <c r="M78155" s="36"/>
      <c r="N78155" s="36"/>
    </row>
    <row r="78156" spans="12:14" x14ac:dyDescent="0.25">
      <c r="L78156" s="36"/>
      <c r="M78156" s="36"/>
      <c r="N78156" s="36"/>
    </row>
    <row r="78157" spans="12:14" x14ac:dyDescent="0.25">
      <c r="L78157" s="36"/>
      <c r="M78157" s="36"/>
      <c r="N78157" s="36"/>
    </row>
    <row r="78158" spans="12:14" x14ac:dyDescent="0.25">
      <c r="L78158" s="36"/>
      <c r="M78158" s="36"/>
      <c r="N78158" s="36"/>
    </row>
    <row r="78159" spans="12:14" x14ac:dyDescent="0.25">
      <c r="L78159" s="36"/>
      <c r="M78159" s="36"/>
      <c r="N78159" s="36"/>
    </row>
    <row r="78160" spans="12:14" x14ac:dyDescent="0.25">
      <c r="L78160" s="36"/>
      <c r="M78160" s="36"/>
      <c r="N78160" s="36"/>
    </row>
    <row r="78161" spans="12:14" x14ac:dyDescent="0.25">
      <c r="L78161" s="36"/>
      <c r="M78161" s="36"/>
      <c r="N78161" s="36"/>
    </row>
    <row r="78162" spans="12:14" x14ac:dyDescent="0.25">
      <c r="L78162" s="36"/>
      <c r="M78162" s="36"/>
      <c r="N78162" s="36"/>
    </row>
    <row r="78163" spans="12:14" x14ac:dyDescent="0.25">
      <c r="L78163" s="36"/>
      <c r="M78163" s="36"/>
      <c r="N78163" s="36"/>
    </row>
    <row r="78164" spans="12:14" x14ac:dyDescent="0.25">
      <c r="L78164" s="36"/>
      <c r="M78164" s="36"/>
      <c r="N78164" s="36"/>
    </row>
    <row r="78165" spans="12:14" x14ac:dyDescent="0.25">
      <c r="L78165" s="36"/>
      <c r="M78165" s="36"/>
      <c r="N78165" s="36"/>
    </row>
    <row r="78166" spans="12:14" x14ac:dyDescent="0.25">
      <c r="L78166" s="36"/>
      <c r="M78166" s="36"/>
      <c r="N78166" s="36"/>
    </row>
    <row r="78167" spans="12:14" x14ac:dyDescent="0.25">
      <c r="L78167" s="36"/>
      <c r="M78167" s="36"/>
      <c r="N78167" s="36"/>
    </row>
    <row r="78168" spans="12:14" x14ac:dyDescent="0.25">
      <c r="L78168" s="36"/>
      <c r="M78168" s="36"/>
      <c r="N78168" s="36"/>
    </row>
    <row r="78169" spans="12:14" x14ac:dyDescent="0.25">
      <c r="L78169" s="36"/>
      <c r="M78169" s="36"/>
      <c r="N78169" s="36"/>
    </row>
    <row r="78170" spans="12:14" x14ac:dyDescent="0.25">
      <c r="L78170" s="36"/>
      <c r="M78170" s="36"/>
      <c r="N78170" s="36"/>
    </row>
    <row r="78171" spans="12:14" x14ac:dyDescent="0.25">
      <c r="L78171" s="36"/>
      <c r="M78171" s="36"/>
      <c r="N78171" s="36"/>
    </row>
    <row r="78172" spans="12:14" x14ac:dyDescent="0.25">
      <c r="L78172" s="36"/>
      <c r="M78172" s="36"/>
      <c r="N78172" s="36"/>
    </row>
    <row r="78173" spans="12:14" x14ac:dyDescent="0.25">
      <c r="L78173" s="36"/>
      <c r="M78173" s="36"/>
      <c r="N78173" s="36"/>
    </row>
    <row r="78174" spans="12:14" x14ac:dyDescent="0.25">
      <c r="L78174" s="36"/>
      <c r="M78174" s="36"/>
      <c r="N78174" s="36"/>
    </row>
    <row r="78175" spans="12:14" x14ac:dyDescent="0.25">
      <c r="L78175" s="36"/>
      <c r="M78175" s="36"/>
      <c r="N78175" s="36"/>
    </row>
    <row r="78176" spans="12:14" x14ac:dyDescent="0.25">
      <c r="L78176" s="36"/>
      <c r="M78176" s="36"/>
      <c r="N78176" s="36"/>
    </row>
    <row r="78177" spans="12:14" x14ac:dyDescent="0.25">
      <c r="L78177" s="36"/>
      <c r="M78177" s="36"/>
      <c r="N78177" s="36"/>
    </row>
    <row r="78178" spans="12:14" x14ac:dyDescent="0.25">
      <c r="L78178" s="36"/>
      <c r="M78178" s="36"/>
      <c r="N78178" s="36"/>
    </row>
    <row r="78179" spans="12:14" x14ac:dyDescent="0.25">
      <c r="L78179" s="36"/>
      <c r="M78179" s="36"/>
      <c r="N78179" s="36"/>
    </row>
    <row r="78180" spans="12:14" x14ac:dyDescent="0.25">
      <c r="L78180" s="36"/>
      <c r="M78180" s="36"/>
      <c r="N78180" s="36"/>
    </row>
    <row r="78181" spans="12:14" x14ac:dyDescent="0.25">
      <c r="L78181" s="36"/>
      <c r="M78181" s="36"/>
      <c r="N78181" s="36"/>
    </row>
    <row r="78182" spans="12:14" x14ac:dyDescent="0.25">
      <c r="L78182" s="36"/>
      <c r="M78182" s="36"/>
      <c r="N78182" s="36"/>
    </row>
    <row r="78183" spans="12:14" x14ac:dyDescent="0.25">
      <c r="L78183" s="36"/>
      <c r="M78183" s="36"/>
      <c r="N78183" s="36"/>
    </row>
    <row r="78184" spans="12:14" x14ac:dyDescent="0.25">
      <c r="L78184" s="36"/>
      <c r="M78184" s="36"/>
      <c r="N78184" s="36"/>
    </row>
    <row r="78185" spans="12:14" x14ac:dyDescent="0.25">
      <c r="L78185" s="36"/>
      <c r="M78185" s="36"/>
      <c r="N78185" s="36"/>
    </row>
    <row r="78186" spans="12:14" x14ac:dyDescent="0.25">
      <c r="L78186" s="36"/>
      <c r="M78186" s="36"/>
      <c r="N78186" s="36"/>
    </row>
    <row r="78187" spans="12:14" x14ac:dyDescent="0.25">
      <c r="L78187" s="36"/>
      <c r="M78187" s="36"/>
      <c r="N78187" s="36"/>
    </row>
    <row r="78188" spans="12:14" x14ac:dyDescent="0.25">
      <c r="L78188" s="36"/>
      <c r="M78188" s="36"/>
      <c r="N78188" s="36"/>
    </row>
    <row r="78189" spans="12:14" x14ac:dyDescent="0.25">
      <c r="L78189" s="36"/>
      <c r="M78189" s="36"/>
      <c r="N78189" s="36"/>
    </row>
    <row r="78190" spans="12:14" x14ac:dyDescent="0.25">
      <c r="L78190" s="36"/>
      <c r="M78190" s="36"/>
      <c r="N78190" s="36"/>
    </row>
    <row r="78191" spans="12:14" x14ac:dyDescent="0.25">
      <c r="L78191" s="36"/>
      <c r="M78191" s="36"/>
      <c r="N78191" s="36"/>
    </row>
    <row r="78192" spans="12:14" x14ac:dyDescent="0.25">
      <c r="L78192" s="36"/>
      <c r="M78192" s="36"/>
      <c r="N78192" s="36"/>
    </row>
    <row r="78193" spans="12:14" x14ac:dyDescent="0.25">
      <c r="L78193" s="36"/>
      <c r="M78193" s="36"/>
      <c r="N78193" s="36"/>
    </row>
    <row r="78194" spans="12:14" x14ac:dyDescent="0.25">
      <c r="L78194" s="36"/>
      <c r="M78194" s="36"/>
      <c r="N78194" s="36"/>
    </row>
    <row r="78195" spans="12:14" x14ac:dyDescent="0.25">
      <c r="L78195" s="36"/>
      <c r="M78195" s="36"/>
      <c r="N78195" s="36"/>
    </row>
    <row r="78196" spans="12:14" x14ac:dyDescent="0.25">
      <c r="L78196" s="36"/>
      <c r="M78196" s="36"/>
      <c r="N78196" s="36"/>
    </row>
    <row r="78197" spans="12:14" x14ac:dyDescent="0.25">
      <c r="L78197" s="36"/>
      <c r="M78197" s="36"/>
      <c r="N78197" s="36"/>
    </row>
    <row r="78198" spans="12:14" x14ac:dyDescent="0.25">
      <c r="L78198" s="36"/>
      <c r="M78198" s="36"/>
      <c r="N78198" s="36"/>
    </row>
    <row r="78199" spans="12:14" x14ac:dyDescent="0.25">
      <c r="L78199" s="36"/>
      <c r="M78199" s="36"/>
      <c r="N78199" s="36"/>
    </row>
    <row r="78200" spans="12:14" x14ac:dyDescent="0.25">
      <c r="L78200" s="36"/>
      <c r="M78200" s="36"/>
      <c r="N78200" s="36"/>
    </row>
    <row r="78201" spans="12:14" x14ac:dyDescent="0.25">
      <c r="L78201" s="36"/>
      <c r="M78201" s="36"/>
      <c r="N78201" s="36"/>
    </row>
    <row r="78202" spans="12:14" x14ac:dyDescent="0.25">
      <c r="L78202" s="36"/>
      <c r="M78202" s="36"/>
      <c r="N78202" s="36"/>
    </row>
    <row r="78203" spans="12:14" x14ac:dyDescent="0.25">
      <c r="L78203" s="36"/>
      <c r="M78203" s="36"/>
      <c r="N78203" s="36"/>
    </row>
    <row r="78204" spans="12:14" x14ac:dyDescent="0.25">
      <c r="L78204" s="36"/>
      <c r="M78204" s="36"/>
      <c r="N78204" s="36"/>
    </row>
    <row r="78205" spans="12:14" x14ac:dyDescent="0.25">
      <c r="L78205" s="36"/>
      <c r="M78205" s="36"/>
      <c r="N78205" s="36"/>
    </row>
    <row r="78206" spans="12:14" x14ac:dyDescent="0.25">
      <c r="L78206" s="36"/>
      <c r="M78206" s="36"/>
      <c r="N78206" s="36"/>
    </row>
    <row r="78207" spans="12:14" x14ac:dyDescent="0.25">
      <c r="L78207" s="36"/>
      <c r="M78207" s="36"/>
      <c r="N78207" s="36"/>
    </row>
    <row r="78208" spans="12:14" x14ac:dyDescent="0.25">
      <c r="L78208" s="36"/>
      <c r="M78208" s="36"/>
      <c r="N78208" s="36"/>
    </row>
    <row r="78209" spans="12:14" x14ac:dyDescent="0.25">
      <c r="L78209" s="36"/>
      <c r="M78209" s="36"/>
      <c r="N78209" s="36"/>
    </row>
    <row r="78210" spans="12:14" x14ac:dyDescent="0.25">
      <c r="L78210" s="36"/>
      <c r="M78210" s="36"/>
      <c r="N78210" s="36"/>
    </row>
    <row r="78211" spans="12:14" x14ac:dyDescent="0.25">
      <c r="L78211" s="36"/>
      <c r="M78211" s="36"/>
      <c r="N78211" s="36"/>
    </row>
    <row r="78212" spans="12:14" x14ac:dyDescent="0.25">
      <c r="L78212" s="36"/>
      <c r="M78212" s="36"/>
      <c r="N78212" s="36"/>
    </row>
    <row r="78213" spans="12:14" x14ac:dyDescent="0.25">
      <c r="L78213" s="36"/>
      <c r="M78213" s="36"/>
      <c r="N78213" s="36"/>
    </row>
    <row r="78214" spans="12:14" x14ac:dyDescent="0.25">
      <c r="L78214" s="36"/>
      <c r="M78214" s="36"/>
      <c r="N78214" s="36"/>
    </row>
    <row r="78215" spans="12:14" x14ac:dyDescent="0.25">
      <c r="L78215" s="36"/>
      <c r="M78215" s="36"/>
      <c r="N78215" s="36"/>
    </row>
    <row r="78216" spans="12:14" x14ac:dyDescent="0.25">
      <c r="L78216" s="36"/>
      <c r="M78216" s="36"/>
      <c r="N78216" s="36"/>
    </row>
    <row r="78217" spans="12:14" x14ac:dyDescent="0.25">
      <c r="L78217" s="36"/>
      <c r="M78217" s="36"/>
      <c r="N78217" s="36"/>
    </row>
    <row r="78218" spans="12:14" x14ac:dyDescent="0.25">
      <c r="L78218" s="36"/>
      <c r="M78218" s="36"/>
      <c r="N78218" s="36"/>
    </row>
    <row r="78219" spans="12:14" x14ac:dyDescent="0.25">
      <c r="L78219" s="36"/>
      <c r="M78219" s="36"/>
      <c r="N78219" s="36"/>
    </row>
    <row r="78220" spans="12:14" x14ac:dyDescent="0.25">
      <c r="L78220" s="36"/>
      <c r="M78220" s="36"/>
      <c r="N78220" s="36"/>
    </row>
    <row r="78221" spans="12:14" x14ac:dyDescent="0.25">
      <c r="L78221" s="36"/>
      <c r="M78221" s="36"/>
      <c r="N78221" s="36"/>
    </row>
    <row r="78222" spans="12:14" x14ac:dyDescent="0.25">
      <c r="L78222" s="36"/>
      <c r="M78222" s="36"/>
      <c r="N78222" s="36"/>
    </row>
    <row r="78223" spans="12:14" x14ac:dyDescent="0.25">
      <c r="L78223" s="36"/>
      <c r="M78223" s="36"/>
      <c r="N78223" s="36"/>
    </row>
    <row r="78224" spans="12:14" x14ac:dyDescent="0.25">
      <c r="L78224" s="36"/>
      <c r="M78224" s="36"/>
      <c r="N78224" s="36"/>
    </row>
    <row r="78225" spans="12:14" x14ac:dyDescent="0.25">
      <c r="L78225" s="36"/>
      <c r="M78225" s="36"/>
      <c r="N78225" s="36"/>
    </row>
    <row r="78226" spans="12:14" x14ac:dyDescent="0.25">
      <c r="L78226" s="36"/>
      <c r="M78226" s="36"/>
      <c r="N78226" s="36"/>
    </row>
    <row r="78227" spans="12:14" x14ac:dyDescent="0.25">
      <c r="L78227" s="36"/>
      <c r="M78227" s="36"/>
      <c r="N78227" s="36"/>
    </row>
    <row r="78228" spans="12:14" x14ac:dyDescent="0.25">
      <c r="L78228" s="36"/>
      <c r="M78228" s="36"/>
      <c r="N78228" s="36"/>
    </row>
    <row r="78229" spans="12:14" x14ac:dyDescent="0.25">
      <c r="L78229" s="36"/>
      <c r="M78229" s="36"/>
      <c r="N78229" s="36"/>
    </row>
    <row r="78230" spans="12:14" x14ac:dyDescent="0.25">
      <c r="L78230" s="36"/>
      <c r="M78230" s="36"/>
      <c r="N78230" s="36"/>
    </row>
    <row r="78231" spans="12:14" x14ac:dyDescent="0.25">
      <c r="L78231" s="36"/>
      <c r="M78231" s="36"/>
      <c r="N78231" s="36"/>
    </row>
    <row r="78232" spans="12:14" x14ac:dyDescent="0.25">
      <c r="L78232" s="36"/>
      <c r="M78232" s="36"/>
      <c r="N78232" s="36"/>
    </row>
    <row r="78233" spans="12:14" x14ac:dyDescent="0.25">
      <c r="L78233" s="36"/>
      <c r="M78233" s="36"/>
      <c r="N78233" s="36"/>
    </row>
    <row r="78234" spans="12:14" x14ac:dyDescent="0.25">
      <c r="L78234" s="36"/>
      <c r="M78234" s="36"/>
      <c r="N78234" s="36"/>
    </row>
    <row r="78235" spans="12:14" x14ac:dyDescent="0.25">
      <c r="L78235" s="36"/>
      <c r="M78235" s="36"/>
      <c r="N78235" s="36"/>
    </row>
    <row r="78236" spans="12:14" x14ac:dyDescent="0.25">
      <c r="L78236" s="36"/>
      <c r="M78236" s="36"/>
      <c r="N78236" s="36"/>
    </row>
    <row r="78237" spans="12:14" x14ac:dyDescent="0.25">
      <c r="L78237" s="36"/>
      <c r="M78237" s="36"/>
      <c r="N78237" s="36"/>
    </row>
    <row r="78238" spans="12:14" x14ac:dyDescent="0.25">
      <c r="L78238" s="36"/>
      <c r="M78238" s="36"/>
      <c r="N78238" s="36"/>
    </row>
    <row r="78239" spans="12:14" x14ac:dyDescent="0.25">
      <c r="L78239" s="36"/>
      <c r="M78239" s="36"/>
      <c r="N78239" s="36"/>
    </row>
    <row r="78240" spans="12:14" x14ac:dyDescent="0.25">
      <c r="L78240" s="36"/>
      <c r="M78240" s="36"/>
      <c r="N78240" s="36"/>
    </row>
    <row r="78241" spans="12:14" x14ac:dyDescent="0.25">
      <c r="L78241" s="36"/>
      <c r="M78241" s="36"/>
      <c r="N78241" s="36"/>
    </row>
    <row r="78242" spans="12:14" x14ac:dyDescent="0.25">
      <c r="L78242" s="36"/>
      <c r="M78242" s="36"/>
      <c r="N78242" s="36"/>
    </row>
    <row r="78243" spans="12:14" x14ac:dyDescent="0.25">
      <c r="L78243" s="36"/>
      <c r="M78243" s="36"/>
      <c r="N78243" s="36"/>
    </row>
    <row r="78244" spans="12:14" x14ac:dyDescent="0.25">
      <c r="L78244" s="36"/>
      <c r="M78244" s="36"/>
      <c r="N78244" s="36"/>
    </row>
    <row r="78245" spans="12:14" x14ac:dyDescent="0.25">
      <c r="L78245" s="36"/>
      <c r="M78245" s="36"/>
      <c r="N78245" s="36"/>
    </row>
    <row r="78246" spans="12:14" x14ac:dyDescent="0.25">
      <c r="L78246" s="36"/>
      <c r="M78246" s="36"/>
      <c r="N78246" s="36"/>
    </row>
    <row r="78247" spans="12:14" x14ac:dyDescent="0.25">
      <c r="L78247" s="36"/>
      <c r="M78247" s="36"/>
      <c r="N78247" s="36"/>
    </row>
    <row r="78248" spans="12:14" x14ac:dyDescent="0.25">
      <c r="L78248" s="36"/>
      <c r="M78248" s="36"/>
      <c r="N78248" s="36"/>
    </row>
    <row r="78249" spans="12:14" x14ac:dyDescent="0.25">
      <c r="L78249" s="36"/>
      <c r="M78249" s="36"/>
      <c r="N78249" s="36"/>
    </row>
    <row r="78250" spans="12:14" x14ac:dyDescent="0.25">
      <c r="L78250" s="36"/>
      <c r="M78250" s="36"/>
      <c r="N78250" s="36"/>
    </row>
    <row r="78251" spans="12:14" x14ac:dyDescent="0.25">
      <c r="L78251" s="36"/>
      <c r="M78251" s="36"/>
      <c r="N78251" s="36"/>
    </row>
    <row r="78252" spans="12:14" x14ac:dyDescent="0.25">
      <c r="L78252" s="36"/>
      <c r="M78252" s="36"/>
      <c r="N78252" s="36"/>
    </row>
    <row r="78253" spans="12:14" x14ac:dyDescent="0.25">
      <c r="L78253" s="36"/>
      <c r="M78253" s="36"/>
      <c r="N78253" s="36"/>
    </row>
    <row r="78254" spans="12:14" x14ac:dyDescent="0.25">
      <c r="L78254" s="36"/>
      <c r="M78254" s="36"/>
      <c r="N78254" s="36"/>
    </row>
    <row r="78255" spans="12:14" x14ac:dyDescent="0.25">
      <c r="L78255" s="36"/>
      <c r="M78255" s="36"/>
      <c r="N78255" s="36"/>
    </row>
    <row r="78256" spans="12:14" x14ac:dyDescent="0.25">
      <c r="L78256" s="36"/>
      <c r="M78256" s="36"/>
      <c r="N78256" s="36"/>
    </row>
    <row r="78257" spans="12:14" x14ac:dyDescent="0.25">
      <c r="L78257" s="36"/>
      <c r="M78257" s="36"/>
      <c r="N78257" s="36"/>
    </row>
    <row r="78258" spans="12:14" x14ac:dyDescent="0.25">
      <c r="L78258" s="36"/>
      <c r="M78258" s="36"/>
      <c r="N78258" s="36"/>
    </row>
    <row r="78259" spans="12:14" x14ac:dyDescent="0.25">
      <c r="L78259" s="36"/>
      <c r="M78259" s="36"/>
      <c r="N78259" s="36"/>
    </row>
    <row r="78260" spans="12:14" x14ac:dyDescent="0.25">
      <c r="L78260" s="36"/>
      <c r="M78260" s="36"/>
      <c r="N78260" s="36"/>
    </row>
    <row r="78261" spans="12:14" x14ac:dyDescent="0.25">
      <c r="L78261" s="36"/>
      <c r="M78261" s="36"/>
      <c r="N78261" s="36"/>
    </row>
    <row r="78262" spans="12:14" x14ac:dyDescent="0.25">
      <c r="L78262" s="36"/>
      <c r="M78262" s="36"/>
      <c r="N78262" s="36"/>
    </row>
    <row r="78263" spans="12:14" x14ac:dyDescent="0.25">
      <c r="L78263" s="36"/>
      <c r="M78263" s="36"/>
      <c r="N78263" s="36"/>
    </row>
    <row r="78264" spans="12:14" x14ac:dyDescent="0.25">
      <c r="L78264" s="36"/>
      <c r="M78264" s="36"/>
      <c r="N78264" s="36"/>
    </row>
    <row r="78265" spans="12:14" x14ac:dyDescent="0.25">
      <c r="L78265" s="36"/>
      <c r="M78265" s="36"/>
      <c r="N78265" s="36"/>
    </row>
    <row r="78266" spans="12:14" x14ac:dyDescent="0.25">
      <c r="L78266" s="36"/>
      <c r="M78266" s="36"/>
      <c r="N78266" s="36"/>
    </row>
    <row r="78267" spans="12:14" x14ac:dyDescent="0.25">
      <c r="L78267" s="36"/>
      <c r="M78267" s="36"/>
      <c r="N78267" s="36"/>
    </row>
    <row r="78268" spans="12:14" x14ac:dyDescent="0.25">
      <c r="L78268" s="36"/>
      <c r="M78268" s="36"/>
      <c r="N78268" s="36"/>
    </row>
    <row r="78269" spans="12:14" x14ac:dyDescent="0.25">
      <c r="L78269" s="36"/>
      <c r="M78269" s="36"/>
      <c r="N78269" s="36"/>
    </row>
    <row r="78270" spans="12:14" x14ac:dyDescent="0.25">
      <c r="L78270" s="36"/>
      <c r="M78270" s="36"/>
      <c r="N78270" s="36"/>
    </row>
    <row r="78271" spans="12:14" x14ac:dyDescent="0.25">
      <c r="L78271" s="36"/>
      <c r="M78271" s="36"/>
      <c r="N78271" s="36"/>
    </row>
    <row r="78272" spans="12:14" x14ac:dyDescent="0.25">
      <c r="L78272" s="36"/>
      <c r="M78272" s="36"/>
      <c r="N78272" s="36"/>
    </row>
    <row r="78273" spans="12:14" x14ac:dyDescent="0.25">
      <c r="L78273" s="36"/>
      <c r="M78273" s="36"/>
      <c r="N78273" s="36"/>
    </row>
    <row r="78274" spans="12:14" x14ac:dyDescent="0.25">
      <c r="L78274" s="36"/>
      <c r="M78274" s="36"/>
      <c r="N78274" s="36"/>
    </row>
    <row r="78275" spans="12:14" x14ac:dyDescent="0.25">
      <c r="L78275" s="36"/>
      <c r="M78275" s="36"/>
      <c r="N78275" s="36"/>
    </row>
    <row r="78276" spans="12:14" x14ac:dyDescent="0.25">
      <c r="L78276" s="36"/>
      <c r="M78276" s="36"/>
      <c r="N78276" s="36"/>
    </row>
    <row r="78277" spans="12:14" x14ac:dyDescent="0.25">
      <c r="L78277" s="36"/>
      <c r="M78277" s="36"/>
      <c r="N78277" s="36"/>
    </row>
    <row r="78278" spans="12:14" x14ac:dyDescent="0.25">
      <c r="L78278" s="36"/>
      <c r="M78278" s="36"/>
      <c r="N78278" s="36"/>
    </row>
    <row r="78279" spans="12:14" x14ac:dyDescent="0.25">
      <c r="L78279" s="36"/>
      <c r="M78279" s="36"/>
      <c r="N78279" s="36"/>
    </row>
    <row r="78280" spans="12:14" x14ac:dyDescent="0.25">
      <c r="L78280" s="36"/>
      <c r="M78280" s="36"/>
      <c r="N78280" s="36"/>
    </row>
    <row r="78281" spans="12:14" x14ac:dyDescent="0.25">
      <c r="L78281" s="36"/>
      <c r="M78281" s="36"/>
      <c r="N78281" s="36"/>
    </row>
    <row r="78282" spans="12:14" x14ac:dyDescent="0.25">
      <c r="L78282" s="36"/>
      <c r="M78282" s="36"/>
      <c r="N78282" s="36"/>
    </row>
    <row r="78283" spans="12:14" x14ac:dyDescent="0.25">
      <c r="L78283" s="36"/>
      <c r="M78283" s="36"/>
      <c r="N78283" s="36"/>
    </row>
    <row r="78284" spans="12:14" x14ac:dyDescent="0.25">
      <c r="L78284" s="36"/>
      <c r="M78284" s="36"/>
      <c r="N78284" s="36"/>
    </row>
    <row r="78285" spans="12:14" x14ac:dyDescent="0.25">
      <c r="L78285" s="36"/>
      <c r="M78285" s="36"/>
      <c r="N78285" s="36"/>
    </row>
    <row r="78286" spans="12:14" x14ac:dyDescent="0.25">
      <c r="L78286" s="36"/>
      <c r="M78286" s="36"/>
      <c r="N78286" s="36"/>
    </row>
    <row r="78287" spans="12:14" x14ac:dyDescent="0.25">
      <c r="L78287" s="36"/>
      <c r="M78287" s="36"/>
      <c r="N78287" s="36"/>
    </row>
    <row r="78288" spans="12:14" x14ac:dyDescent="0.25">
      <c r="L78288" s="36"/>
      <c r="M78288" s="36"/>
      <c r="N78288" s="36"/>
    </row>
    <row r="78289" spans="12:14" x14ac:dyDescent="0.25">
      <c r="L78289" s="36"/>
      <c r="M78289" s="36"/>
      <c r="N78289" s="36"/>
    </row>
    <row r="78290" spans="12:14" x14ac:dyDescent="0.25">
      <c r="L78290" s="36"/>
      <c r="M78290" s="36"/>
      <c r="N78290" s="36"/>
    </row>
    <row r="78291" spans="12:14" x14ac:dyDescent="0.25">
      <c r="L78291" s="36"/>
      <c r="M78291" s="36"/>
      <c r="N78291" s="36"/>
    </row>
    <row r="78292" spans="12:14" x14ac:dyDescent="0.25">
      <c r="L78292" s="36"/>
      <c r="M78292" s="36"/>
      <c r="N78292" s="36"/>
    </row>
    <row r="78293" spans="12:14" x14ac:dyDescent="0.25">
      <c r="L78293" s="36"/>
      <c r="M78293" s="36"/>
      <c r="N78293" s="36"/>
    </row>
    <row r="78294" spans="12:14" x14ac:dyDescent="0.25">
      <c r="L78294" s="36"/>
      <c r="M78294" s="36"/>
      <c r="N78294" s="36"/>
    </row>
    <row r="78295" spans="12:14" x14ac:dyDescent="0.25">
      <c r="L78295" s="36"/>
      <c r="M78295" s="36"/>
      <c r="N78295" s="36"/>
    </row>
    <row r="78296" spans="12:14" x14ac:dyDescent="0.25">
      <c r="L78296" s="36"/>
      <c r="M78296" s="36"/>
      <c r="N78296" s="36"/>
    </row>
    <row r="78297" spans="12:14" x14ac:dyDescent="0.25">
      <c r="L78297" s="36"/>
      <c r="M78297" s="36"/>
      <c r="N78297" s="36"/>
    </row>
    <row r="78298" spans="12:14" x14ac:dyDescent="0.25">
      <c r="L78298" s="36"/>
      <c r="M78298" s="36"/>
      <c r="N78298" s="36"/>
    </row>
    <row r="78299" spans="12:14" x14ac:dyDescent="0.25">
      <c r="L78299" s="36"/>
      <c r="M78299" s="36"/>
      <c r="N78299" s="36"/>
    </row>
    <row r="78300" spans="12:14" x14ac:dyDescent="0.25">
      <c r="L78300" s="36"/>
      <c r="M78300" s="36"/>
      <c r="N78300" s="36"/>
    </row>
    <row r="78301" spans="12:14" x14ac:dyDescent="0.25">
      <c r="L78301" s="36"/>
      <c r="M78301" s="36"/>
      <c r="N78301" s="36"/>
    </row>
    <row r="78302" spans="12:14" x14ac:dyDescent="0.25">
      <c r="L78302" s="36"/>
      <c r="M78302" s="36"/>
      <c r="N78302" s="36"/>
    </row>
    <row r="78303" spans="12:14" x14ac:dyDescent="0.25">
      <c r="L78303" s="36"/>
      <c r="M78303" s="36"/>
      <c r="N78303" s="36"/>
    </row>
    <row r="78304" spans="12:14" x14ac:dyDescent="0.25">
      <c r="L78304" s="36"/>
      <c r="M78304" s="36"/>
      <c r="N78304" s="36"/>
    </row>
    <row r="78305" spans="12:14" x14ac:dyDescent="0.25">
      <c r="L78305" s="36"/>
      <c r="M78305" s="36"/>
      <c r="N78305" s="36"/>
    </row>
    <row r="78306" spans="12:14" x14ac:dyDescent="0.25">
      <c r="L78306" s="36"/>
      <c r="M78306" s="36"/>
      <c r="N78306" s="36"/>
    </row>
    <row r="78307" spans="12:14" x14ac:dyDescent="0.25">
      <c r="L78307" s="36"/>
      <c r="M78307" s="36"/>
      <c r="N78307" s="36"/>
    </row>
    <row r="78308" spans="12:14" x14ac:dyDescent="0.25">
      <c r="L78308" s="36"/>
      <c r="M78308" s="36"/>
      <c r="N78308" s="36"/>
    </row>
    <row r="78309" spans="12:14" x14ac:dyDescent="0.25">
      <c r="L78309" s="36"/>
      <c r="M78309" s="36"/>
      <c r="N78309" s="36"/>
    </row>
    <row r="78310" spans="12:14" x14ac:dyDescent="0.25">
      <c r="L78310" s="36"/>
      <c r="M78310" s="36"/>
      <c r="N78310" s="36"/>
    </row>
    <row r="78311" spans="12:14" x14ac:dyDescent="0.25">
      <c r="L78311" s="36"/>
      <c r="M78311" s="36"/>
      <c r="N78311" s="36"/>
    </row>
    <row r="78312" spans="12:14" x14ac:dyDescent="0.25">
      <c r="L78312" s="36"/>
      <c r="M78312" s="36"/>
      <c r="N78312" s="36"/>
    </row>
    <row r="78313" spans="12:14" x14ac:dyDescent="0.25">
      <c r="L78313" s="36"/>
      <c r="M78313" s="36"/>
      <c r="N78313" s="36"/>
    </row>
    <row r="78314" spans="12:14" x14ac:dyDescent="0.25">
      <c r="L78314" s="36"/>
      <c r="M78314" s="36"/>
      <c r="N78314" s="36"/>
    </row>
    <row r="78315" spans="12:14" x14ac:dyDescent="0.25">
      <c r="L78315" s="36"/>
      <c r="M78315" s="36"/>
      <c r="N78315" s="36"/>
    </row>
    <row r="78316" spans="12:14" x14ac:dyDescent="0.25">
      <c r="L78316" s="36"/>
      <c r="M78316" s="36"/>
      <c r="N78316" s="36"/>
    </row>
    <row r="78317" spans="12:14" x14ac:dyDescent="0.25">
      <c r="L78317" s="36"/>
      <c r="M78317" s="36"/>
      <c r="N78317" s="36"/>
    </row>
    <row r="78318" spans="12:14" x14ac:dyDescent="0.25">
      <c r="L78318" s="36"/>
      <c r="M78318" s="36"/>
      <c r="N78318" s="36"/>
    </row>
    <row r="78319" spans="12:14" x14ac:dyDescent="0.25">
      <c r="L78319" s="36"/>
      <c r="M78319" s="36"/>
      <c r="N78319" s="36"/>
    </row>
    <row r="78320" spans="12:14" x14ac:dyDescent="0.25">
      <c r="L78320" s="36"/>
      <c r="M78320" s="36"/>
      <c r="N78320" s="36"/>
    </row>
    <row r="78321" spans="12:14" x14ac:dyDescent="0.25">
      <c r="L78321" s="36"/>
      <c r="M78321" s="36"/>
      <c r="N78321" s="36"/>
    </row>
    <row r="78322" spans="12:14" x14ac:dyDescent="0.25">
      <c r="L78322" s="36"/>
      <c r="M78322" s="36"/>
      <c r="N78322" s="36"/>
    </row>
    <row r="78323" spans="12:14" x14ac:dyDescent="0.25">
      <c r="L78323" s="36"/>
      <c r="M78323" s="36"/>
      <c r="N78323" s="36"/>
    </row>
    <row r="78324" spans="12:14" x14ac:dyDescent="0.25">
      <c r="L78324" s="36"/>
      <c r="M78324" s="36"/>
      <c r="N78324" s="36"/>
    </row>
    <row r="78325" spans="12:14" x14ac:dyDescent="0.25">
      <c r="L78325" s="36"/>
      <c r="M78325" s="36"/>
      <c r="N78325" s="36"/>
    </row>
    <row r="78326" spans="12:14" x14ac:dyDescent="0.25">
      <c r="L78326" s="36"/>
      <c r="M78326" s="36"/>
      <c r="N78326" s="36"/>
    </row>
    <row r="78327" spans="12:14" x14ac:dyDescent="0.25">
      <c r="L78327" s="36"/>
      <c r="M78327" s="36"/>
      <c r="N78327" s="36"/>
    </row>
    <row r="78328" spans="12:14" x14ac:dyDescent="0.25">
      <c r="L78328" s="36"/>
      <c r="M78328" s="36"/>
      <c r="N78328" s="36"/>
    </row>
    <row r="78329" spans="12:14" x14ac:dyDescent="0.25">
      <c r="L78329" s="36"/>
      <c r="M78329" s="36"/>
      <c r="N78329" s="36"/>
    </row>
    <row r="78330" spans="12:14" x14ac:dyDescent="0.25">
      <c r="L78330" s="36"/>
      <c r="M78330" s="36"/>
      <c r="N78330" s="36"/>
    </row>
    <row r="78331" spans="12:14" x14ac:dyDescent="0.25">
      <c r="L78331" s="36"/>
      <c r="M78331" s="36"/>
      <c r="N78331" s="36"/>
    </row>
    <row r="78332" spans="12:14" x14ac:dyDescent="0.25">
      <c r="L78332" s="36"/>
      <c r="M78332" s="36"/>
      <c r="N78332" s="36"/>
    </row>
    <row r="78333" spans="12:14" x14ac:dyDescent="0.25">
      <c r="L78333" s="36"/>
      <c r="M78333" s="36"/>
      <c r="N78333" s="36"/>
    </row>
    <row r="78334" spans="12:14" x14ac:dyDescent="0.25">
      <c r="L78334" s="36"/>
      <c r="M78334" s="36"/>
      <c r="N78334" s="36"/>
    </row>
    <row r="78335" spans="12:14" x14ac:dyDescent="0.25">
      <c r="L78335" s="36"/>
      <c r="M78335" s="36"/>
      <c r="N78335" s="36"/>
    </row>
    <row r="78336" spans="12:14" x14ac:dyDescent="0.25">
      <c r="L78336" s="36"/>
      <c r="M78336" s="36"/>
      <c r="N78336" s="36"/>
    </row>
    <row r="78337" spans="12:14" x14ac:dyDescent="0.25">
      <c r="L78337" s="36"/>
      <c r="M78337" s="36"/>
      <c r="N78337" s="36"/>
    </row>
    <row r="78338" spans="12:14" x14ac:dyDescent="0.25">
      <c r="L78338" s="36"/>
      <c r="M78338" s="36"/>
      <c r="N78338" s="36"/>
    </row>
    <row r="78339" spans="12:14" x14ac:dyDescent="0.25">
      <c r="L78339" s="36"/>
      <c r="M78339" s="36"/>
      <c r="N78339" s="36"/>
    </row>
    <row r="78340" spans="12:14" x14ac:dyDescent="0.25">
      <c r="L78340" s="36"/>
      <c r="M78340" s="36"/>
      <c r="N78340" s="36"/>
    </row>
    <row r="78341" spans="12:14" x14ac:dyDescent="0.25">
      <c r="L78341" s="36"/>
      <c r="M78341" s="36"/>
      <c r="N78341" s="36"/>
    </row>
    <row r="78342" spans="12:14" x14ac:dyDescent="0.25">
      <c r="L78342" s="36"/>
      <c r="M78342" s="36"/>
      <c r="N78342" s="36"/>
    </row>
    <row r="78343" spans="12:14" x14ac:dyDescent="0.25">
      <c r="L78343" s="36"/>
      <c r="M78343" s="36"/>
      <c r="N78343" s="36"/>
    </row>
    <row r="78344" spans="12:14" x14ac:dyDescent="0.25">
      <c r="L78344" s="36"/>
      <c r="M78344" s="36"/>
      <c r="N78344" s="36"/>
    </row>
    <row r="78345" spans="12:14" x14ac:dyDescent="0.25">
      <c r="L78345" s="36"/>
      <c r="M78345" s="36"/>
      <c r="N78345" s="36"/>
    </row>
    <row r="78346" spans="12:14" x14ac:dyDescent="0.25">
      <c r="L78346" s="36"/>
      <c r="M78346" s="36"/>
      <c r="N78346" s="36"/>
    </row>
    <row r="78347" spans="12:14" x14ac:dyDescent="0.25">
      <c r="L78347" s="36"/>
      <c r="M78347" s="36"/>
      <c r="N78347" s="36"/>
    </row>
    <row r="78348" spans="12:14" x14ac:dyDescent="0.25">
      <c r="L78348" s="36"/>
      <c r="M78348" s="36"/>
      <c r="N78348" s="36"/>
    </row>
    <row r="78349" spans="12:14" x14ac:dyDescent="0.25">
      <c r="L78349" s="36"/>
      <c r="M78349" s="36"/>
      <c r="N78349" s="36"/>
    </row>
    <row r="78350" spans="12:14" x14ac:dyDescent="0.25">
      <c r="L78350" s="36"/>
      <c r="M78350" s="36"/>
      <c r="N78350" s="36"/>
    </row>
    <row r="78351" spans="12:14" x14ac:dyDescent="0.25">
      <c r="L78351" s="36"/>
      <c r="M78351" s="36"/>
      <c r="N78351" s="36"/>
    </row>
    <row r="78352" spans="12:14" x14ac:dyDescent="0.25">
      <c r="L78352" s="36"/>
      <c r="M78352" s="36"/>
      <c r="N78352" s="36"/>
    </row>
    <row r="78353" spans="12:14" x14ac:dyDescent="0.25">
      <c r="L78353" s="36"/>
      <c r="M78353" s="36"/>
      <c r="N78353" s="36"/>
    </row>
    <row r="78354" spans="12:14" x14ac:dyDescent="0.25">
      <c r="L78354" s="36"/>
      <c r="M78354" s="36"/>
      <c r="N78354" s="36"/>
    </row>
    <row r="78355" spans="12:14" x14ac:dyDescent="0.25">
      <c r="L78355" s="36"/>
      <c r="M78355" s="36"/>
      <c r="N78355" s="36"/>
    </row>
    <row r="78356" spans="12:14" x14ac:dyDescent="0.25">
      <c r="L78356" s="36"/>
      <c r="M78356" s="36"/>
      <c r="N78356" s="36"/>
    </row>
    <row r="78357" spans="12:14" x14ac:dyDescent="0.25">
      <c r="L78357" s="36"/>
      <c r="M78357" s="36"/>
      <c r="N78357" s="36"/>
    </row>
    <row r="78358" spans="12:14" x14ac:dyDescent="0.25">
      <c r="L78358" s="36"/>
      <c r="M78358" s="36"/>
      <c r="N78358" s="36"/>
    </row>
    <row r="78359" spans="12:14" x14ac:dyDescent="0.25">
      <c r="L78359" s="36"/>
      <c r="M78359" s="36"/>
      <c r="N78359" s="36"/>
    </row>
    <row r="78360" spans="12:14" x14ac:dyDescent="0.25">
      <c r="L78360" s="36"/>
      <c r="M78360" s="36"/>
      <c r="N78360" s="36"/>
    </row>
    <row r="78361" spans="12:14" x14ac:dyDescent="0.25">
      <c r="L78361" s="36"/>
      <c r="M78361" s="36"/>
      <c r="N78361" s="36"/>
    </row>
    <row r="78362" spans="12:14" x14ac:dyDescent="0.25">
      <c r="L78362" s="36"/>
      <c r="M78362" s="36"/>
      <c r="N78362" s="36"/>
    </row>
    <row r="78363" spans="12:14" x14ac:dyDescent="0.25">
      <c r="L78363" s="36"/>
      <c r="M78363" s="36"/>
      <c r="N78363" s="36"/>
    </row>
    <row r="78364" spans="12:14" x14ac:dyDescent="0.25">
      <c r="L78364" s="36"/>
      <c r="M78364" s="36"/>
      <c r="N78364" s="36"/>
    </row>
    <row r="78365" spans="12:14" x14ac:dyDescent="0.25">
      <c r="L78365" s="36"/>
      <c r="M78365" s="36"/>
      <c r="N78365" s="36"/>
    </row>
    <row r="78366" spans="12:14" x14ac:dyDescent="0.25">
      <c r="L78366" s="36"/>
      <c r="M78366" s="36"/>
      <c r="N78366" s="36"/>
    </row>
    <row r="78367" spans="12:14" x14ac:dyDescent="0.25">
      <c r="L78367" s="36"/>
      <c r="M78367" s="36"/>
      <c r="N78367" s="36"/>
    </row>
    <row r="78368" spans="12:14" x14ac:dyDescent="0.25">
      <c r="L78368" s="36"/>
      <c r="M78368" s="36"/>
      <c r="N78368" s="36"/>
    </row>
    <row r="78369" spans="12:14" x14ac:dyDescent="0.25">
      <c r="L78369" s="36"/>
      <c r="M78369" s="36"/>
      <c r="N78369" s="36"/>
    </row>
    <row r="78370" spans="12:14" x14ac:dyDescent="0.25">
      <c r="L78370" s="36"/>
      <c r="M78370" s="36"/>
      <c r="N78370" s="36"/>
    </row>
    <row r="78371" spans="12:14" x14ac:dyDescent="0.25">
      <c r="L78371" s="36"/>
      <c r="M78371" s="36"/>
      <c r="N78371" s="36"/>
    </row>
    <row r="78372" spans="12:14" x14ac:dyDescent="0.25">
      <c r="L78372" s="36"/>
      <c r="M78372" s="36"/>
      <c r="N78372" s="36"/>
    </row>
    <row r="78373" spans="12:14" x14ac:dyDescent="0.25">
      <c r="L78373" s="36"/>
      <c r="M78373" s="36"/>
      <c r="N78373" s="36"/>
    </row>
    <row r="78374" spans="12:14" x14ac:dyDescent="0.25">
      <c r="L78374" s="36"/>
      <c r="M78374" s="36"/>
      <c r="N78374" s="36"/>
    </row>
    <row r="78375" spans="12:14" x14ac:dyDescent="0.25">
      <c r="L78375" s="36"/>
      <c r="M78375" s="36"/>
      <c r="N78375" s="36"/>
    </row>
    <row r="78376" spans="12:14" x14ac:dyDescent="0.25">
      <c r="L78376" s="36"/>
      <c r="M78376" s="36"/>
      <c r="N78376" s="36"/>
    </row>
    <row r="78377" spans="12:14" x14ac:dyDescent="0.25">
      <c r="L78377" s="36"/>
      <c r="M78377" s="36"/>
      <c r="N78377" s="36"/>
    </row>
    <row r="78378" spans="12:14" x14ac:dyDescent="0.25">
      <c r="L78378" s="36"/>
      <c r="M78378" s="36"/>
      <c r="N78378" s="36"/>
    </row>
    <row r="78379" spans="12:14" x14ac:dyDescent="0.25">
      <c r="L78379" s="36"/>
      <c r="M78379" s="36"/>
      <c r="N78379" s="36"/>
    </row>
    <row r="78380" spans="12:14" x14ac:dyDescent="0.25">
      <c r="L78380" s="36"/>
      <c r="M78380" s="36"/>
      <c r="N78380" s="36"/>
    </row>
    <row r="78381" spans="12:14" x14ac:dyDescent="0.25">
      <c r="L78381" s="36"/>
      <c r="M78381" s="36"/>
      <c r="N78381" s="36"/>
    </row>
    <row r="78382" spans="12:14" x14ac:dyDescent="0.25">
      <c r="L78382" s="36"/>
      <c r="M78382" s="36"/>
      <c r="N78382" s="36"/>
    </row>
    <row r="78383" spans="12:14" x14ac:dyDescent="0.25">
      <c r="L78383" s="36"/>
      <c r="M78383" s="36"/>
      <c r="N78383" s="36"/>
    </row>
    <row r="78384" spans="12:14" x14ac:dyDescent="0.25">
      <c r="L78384" s="36"/>
      <c r="M78384" s="36"/>
      <c r="N78384" s="36"/>
    </row>
    <row r="78385" spans="12:14" x14ac:dyDescent="0.25">
      <c r="L78385" s="36"/>
      <c r="M78385" s="36"/>
      <c r="N78385" s="36"/>
    </row>
    <row r="78386" spans="12:14" x14ac:dyDescent="0.25">
      <c r="L78386" s="36"/>
      <c r="M78386" s="36"/>
      <c r="N78386" s="36"/>
    </row>
    <row r="78387" spans="12:14" x14ac:dyDescent="0.25">
      <c r="L78387" s="36"/>
      <c r="M78387" s="36"/>
      <c r="N78387" s="36"/>
    </row>
    <row r="78388" spans="12:14" x14ac:dyDescent="0.25">
      <c r="L78388" s="36"/>
      <c r="M78388" s="36"/>
      <c r="N78388" s="36"/>
    </row>
    <row r="78389" spans="12:14" x14ac:dyDescent="0.25">
      <c r="L78389" s="36"/>
      <c r="M78389" s="36"/>
      <c r="N78389" s="36"/>
    </row>
    <row r="78390" spans="12:14" x14ac:dyDescent="0.25">
      <c r="L78390" s="36"/>
      <c r="M78390" s="36"/>
      <c r="N78390" s="36"/>
    </row>
    <row r="78391" spans="12:14" x14ac:dyDescent="0.25">
      <c r="L78391" s="36"/>
      <c r="M78391" s="36"/>
      <c r="N78391" s="36"/>
    </row>
    <row r="78392" spans="12:14" x14ac:dyDescent="0.25">
      <c r="L78392" s="36"/>
      <c r="M78392" s="36"/>
      <c r="N78392" s="36"/>
    </row>
    <row r="78393" spans="12:14" x14ac:dyDescent="0.25">
      <c r="L78393" s="36"/>
      <c r="M78393" s="36"/>
      <c r="N78393" s="36"/>
    </row>
    <row r="78394" spans="12:14" x14ac:dyDescent="0.25">
      <c r="L78394" s="36"/>
      <c r="M78394" s="36"/>
      <c r="N78394" s="36"/>
    </row>
    <row r="78395" spans="12:14" x14ac:dyDescent="0.25">
      <c r="L78395" s="36"/>
      <c r="M78395" s="36"/>
      <c r="N78395" s="36"/>
    </row>
    <row r="78396" spans="12:14" x14ac:dyDescent="0.25">
      <c r="L78396" s="36"/>
      <c r="M78396" s="36"/>
      <c r="N78396" s="36"/>
    </row>
    <row r="78397" spans="12:14" x14ac:dyDescent="0.25">
      <c r="L78397" s="36"/>
      <c r="M78397" s="36"/>
      <c r="N78397" s="36"/>
    </row>
    <row r="78398" spans="12:14" x14ac:dyDescent="0.25">
      <c r="L78398" s="36"/>
      <c r="M78398" s="36"/>
      <c r="N78398" s="36"/>
    </row>
    <row r="78399" spans="12:14" x14ac:dyDescent="0.25">
      <c r="L78399" s="36"/>
      <c r="M78399" s="36"/>
      <c r="N78399" s="36"/>
    </row>
    <row r="78400" spans="12:14" x14ac:dyDescent="0.25">
      <c r="L78400" s="36"/>
      <c r="M78400" s="36"/>
      <c r="N78400" s="36"/>
    </row>
    <row r="78401" spans="12:14" x14ac:dyDescent="0.25">
      <c r="L78401" s="36"/>
      <c r="M78401" s="36"/>
      <c r="N78401" s="36"/>
    </row>
    <row r="78402" spans="12:14" x14ac:dyDescent="0.25">
      <c r="L78402" s="36"/>
      <c r="M78402" s="36"/>
      <c r="N78402" s="36"/>
    </row>
    <row r="78403" spans="12:14" x14ac:dyDescent="0.25">
      <c r="L78403" s="36"/>
      <c r="M78403" s="36"/>
      <c r="N78403" s="36"/>
    </row>
    <row r="78404" spans="12:14" x14ac:dyDescent="0.25">
      <c r="L78404" s="36"/>
      <c r="M78404" s="36"/>
      <c r="N78404" s="36"/>
    </row>
    <row r="78405" spans="12:14" x14ac:dyDescent="0.25">
      <c r="L78405" s="36"/>
      <c r="M78405" s="36"/>
      <c r="N78405" s="36"/>
    </row>
    <row r="78406" spans="12:14" x14ac:dyDescent="0.25">
      <c r="L78406" s="36"/>
      <c r="M78406" s="36"/>
      <c r="N78406" s="36"/>
    </row>
    <row r="78407" spans="12:14" x14ac:dyDescent="0.25">
      <c r="L78407" s="36"/>
      <c r="M78407" s="36"/>
      <c r="N78407" s="36"/>
    </row>
    <row r="78408" spans="12:14" x14ac:dyDescent="0.25">
      <c r="L78408" s="36"/>
      <c r="M78408" s="36"/>
      <c r="N78408" s="36"/>
    </row>
    <row r="78409" spans="12:14" x14ac:dyDescent="0.25">
      <c r="L78409" s="36"/>
      <c r="M78409" s="36"/>
      <c r="N78409" s="36"/>
    </row>
    <row r="78410" spans="12:14" x14ac:dyDescent="0.25">
      <c r="L78410" s="36"/>
      <c r="M78410" s="36"/>
      <c r="N78410" s="36"/>
    </row>
    <row r="78411" spans="12:14" x14ac:dyDescent="0.25">
      <c r="L78411" s="36"/>
      <c r="M78411" s="36"/>
      <c r="N78411" s="36"/>
    </row>
    <row r="78412" spans="12:14" x14ac:dyDescent="0.25">
      <c r="L78412" s="36"/>
      <c r="M78412" s="36"/>
      <c r="N78412" s="36"/>
    </row>
    <row r="78413" spans="12:14" x14ac:dyDescent="0.25">
      <c r="L78413" s="36"/>
      <c r="M78413" s="36"/>
      <c r="N78413" s="36"/>
    </row>
    <row r="78414" spans="12:14" x14ac:dyDescent="0.25">
      <c r="L78414" s="36"/>
      <c r="M78414" s="36"/>
      <c r="N78414" s="36"/>
    </row>
    <row r="78415" spans="12:14" x14ac:dyDescent="0.25">
      <c r="L78415" s="36"/>
      <c r="M78415" s="36"/>
      <c r="N78415" s="36"/>
    </row>
    <row r="78416" spans="12:14" x14ac:dyDescent="0.25">
      <c r="L78416" s="36"/>
      <c r="M78416" s="36"/>
      <c r="N78416" s="36"/>
    </row>
    <row r="78417" spans="12:14" x14ac:dyDescent="0.25">
      <c r="L78417" s="36"/>
      <c r="M78417" s="36"/>
      <c r="N78417" s="36"/>
    </row>
    <row r="78418" spans="12:14" x14ac:dyDescent="0.25">
      <c r="L78418" s="36"/>
      <c r="M78418" s="36"/>
      <c r="N78418" s="36"/>
    </row>
    <row r="78419" spans="12:14" x14ac:dyDescent="0.25">
      <c r="L78419" s="36"/>
      <c r="M78419" s="36"/>
      <c r="N78419" s="36"/>
    </row>
    <row r="78420" spans="12:14" x14ac:dyDescent="0.25">
      <c r="L78420" s="36"/>
      <c r="M78420" s="36"/>
      <c r="N78420" s="36"/>
    </row>
    <row r="78421" spans="12:14" x14ac:dyDescent="0.25">
      <c r="L78421" s="36"/>
      <c r="M78421" s="36"/>
      <c r="N78421" s="36"/>
    </row>
    <row r="78422" spans="12:14" x14ac:dyDescent="0.25">
      <c r="L78422" s="36"/>
      <c r="M78422" s="36"/>
      <c r="N78422" s="36"/>
    </row>
    <row r="78423" spans="12:14" x14ac:dyDescent="0.25">
      <c r="L78423" s="36"/>
      <c r="M78423" s="36"/>
      <c r="N78423" s="36"/>
    </row>
    <row r="78424" spans="12:14" x14ac:dyDescent="0.25">
      <c r="L78424" s="36"/>
      <c r="M78424" s="36"/>
      <c r="N78424" s="36"/>
    </row>
    <row r="78425" spans="12:14" x14ac:dyDescent="0.25">
      <c r="L78425" s="36"/>
      <c r="M78425" s="36"/>
      <c r="N78425" s="36"/>
    </row>
    <row r="78426" spans="12:14" x14ac:dyDescent="0.25">
      <c r="L78426" s="36"/>
      <c r="M78426" s="36"/>
      <c r="N78426" s="36"/>
    </row>
    <row r="78427" spans="12:14" x14ac:dyDescent="0.25">
      <c r="L78427" s="36"/>
      <c r="M78427" s="36"/>
      <c r="N78427" s="36"/>
    </row>
    <row r="78428" spans="12:14" x14ac:dyDescent="0.25">
      <c r="L78428" s="36"/>
      <c r="M78428" s="36"/>
      <c r="N78428" s="36"/>
    </row>
    <row r="78429" spans="12:14" x14ac:dyDescent="0.25">
      <c r="L78429" s="36"/>
      <c r="M78429" s="36"/>
      <c r="N78429" s="36"/>
    </row>
    <row r="78430" spans="12:14" x14ac:dyDescent="0.25">
      <c r="L78430" s="36"/>
      <c r="M78430" s="36"/>
      <c r="N78430" s="36"/>
    </row>
    <row r="78431" spans="12:14" x14ac:dyDescent="0.25">
      <c r="L78431" s="36"/>
      <c r="M78431" s="36"/>
      <c r="N78431" s="36"/>
    </row>
    <row r="78432" spans="12:14" x14ac:dyDescent="0.25">
      <c r="L78432" s="36"/>
      <c r="M78432" s="36"/>
      <c r="N78432" s="36"/>
    </row>
    <row r="78433" spans="12:14" x14ac:dyDescent="0.25">
      <c r="L78433" s="36"/>
      <c r="M78433" s="36"/>
      <c r="N78433" s="36"/>
    </row>
    <row r="78434" spans="12:14" x14ac:dyDescent="0.25">
      <c r="L78434" s="36"/>
      <c r="M78434" s="36"/>
      <c r="N78434" s="36"/>
    </row>
    <row r="78435" spans="12:14" x14ac:dyDescent="0.25">
      <c r="L78435" s="36"/>
      <c r="M78435" s="36"/>
      <c r="N78435" s="36"/>
    </row>
    <row r="78436" spans="12:14" x14ac:dyDescent="0.25">
      <c r="L78436" s="36"/>
      <c r="M78436" s="36"/>
      <c r="N78436" s="36"/>
    </row>
    <row r="78437" spans="12:14" x14ac:dyDescent="0.25">
      <c r="L78437" s="36"/>
      <c r="M78437" s="36"/>
      <c r="N78437" s="36"/>
    </row>
    <row r="78438" spans="12:14" x14ac:dyDescent="0.25">
      <c r="L78438" s="36"/>
      <c r="M78438" s="36"/>
      <c r="N78438" s="36"/>
    </row>
    <row r="78439" spans="12:14" x14ac:dyDescent="0.25">
      <c r="L78439" s="36"/>
      <c r="M78439" s="36"/>
      <c r="N78439" s="36"/>
    </row>
    <row r="78440" spans="12:14" x14ac:dyDescent="0.25">
      <c r="L78440" s="36"/>
      <c r="M78440" s="36"/>
      <c r="N78440" s="36"/>
    </row>
    <row r="78441" spans="12:14" x14ac:dyDescent="0.25">
      <c r="L78441" s="36"/>
      <c r="M78441" s="36"/>
      <c r="N78441" s="36"/>
    </row>
    <row r="78442" spans="12:14" x14ac:dyDescent="0.25">
      <c r="L78442" s="36"/>
      <c r="M78442" s="36"/>
      <c r="N78442" s="36"/>
    </row>
    <row r="78443" spans="12:14" x14ac:dyDescent="0.25">
      <c r="L78443" s="36"/>
      <c r="M78443" s="36"/>
      <c r="N78443" s="36"/>
    </row>
    <row r="78444" spans="12:14" x14ac:dyDescent="0.25">
      <c r="L78444" s="36"/>
      <c r="M78444" s="36"/>
      <c r="N78444" s="36"/>
    </row>
    <row r="78445" spans="12:14" x14ac:dyDescent="0.25">
      <c r="L78445" s="36"/>
      <c r="M78445" s="36"/>
      <c r="N78445" s="36"/>
    </row>
    <row r="78446" spans="12:14" x14ac:dyDescent="0.25">
      <c r="L78446" s="36"/>
      <c r="M78446" s="36"/>
      <c r="N78446" s="36"/>
    </row>
    <row r="78447" spans="12:14" x14ac:dyDescent="0.25">
      <c r="L78447" s="36"/>
      <c r="M78447" s="36"/>
      <c r="N78447" s="36"/>
    </row>
    <row r="78448" spans="12:14" x14ac:dyDescent="0.25">
      <c r="L78448" s="36"/>
      <c r="M78448" s="36"/>
      <c r="N78448" s="36"/>
    </row>
    <row r="78449" spans="12:14" x14ac:dyDescent="0.25">
      <c r="L78449" s="36"/>
      <c r="M78449" s="36"/>
      <c r="N78449" s="36"/>
    </row>
    <row r="78450" spans="12:14" x14ac:dyDescent="0.25">
      <c r="L78450" s="36"/>
      <c r="M78450" s="36"/>
      <c r="N78450" s="36"/>
    </row>
    <row r="78451" spans="12:14" x14ac:dyDescent="0.25">
      <c r="L78451" s="36"/>
      <c r="M78451" s="36"/>
      <c r="N78451" s="36"/>
    </row>
    <row r="78452" spans="12:14" x14ac:dyDescent="0.25">
      <c r="L78452" s="36"/>
      <c r="M78452" s="36"/>
      <c r="N78452" s="36"/>
    </row>
    <row r="78453" spans="12:14" x14ac:dyDescent="0.25">
      <c r="L78453" s="36"/>
      <c r="M78453" s="36"/>
      <c r="N78453" s="36"/>
    </row>
    <row r="78454" spans="12:14" x14ac:dyDescent="0.25">
      <c r="L78454" s="36"/>
      <c r="M78454" s="36"/>
      <c r="N78454" s="36"/>
    </row>
    <row r="78455" spans="12:14" x14ac:dyDescent="0.25">
      <c r="L78455" s="36"/>
      <c r="M78455" s="36"/>
      <c r="N78455" s="36"/>
    </row>
    <row r="78456" spans="12:14" x14ac:dyDescent="0.25">
      <c r="L78456" s="36"/>
      <c r="M78456" s="36"/>
      <c r="N78456" s="36"/>
    </row>
    <row r="78457" spans="12:14" x14ac:dyDescent="0.25">
      <c r="L78457" s="36"/>
      <c r="M78457" s="36"/>
      <c r="N78457" s="36"/>
    </row>
    <row r="78458" spans="12:14" x14ac:dyDescent="0.25">
      <c r="L78458" s="36"/>
      <c r="M78458" s="36"/>
      <c r="N78458" s="36"/>
    </row>
    <row r="78459" spans="12:14" x14ac:dyDescent="0.25">
      <c r="L78459" s="36"/>
      <c r="M78459" s="36"/>
      <c r="N78459" s="36"/>
    </row>
    <row r="78460" spans="12:14" x14ac:dyDescent="0.25">
      <c r="L78460" s="36"/>
      <c r="M78460" s="36"/>
      <c r="N78460" s="36"/>
    </row>
    <row r="78461" spans="12:14" x14ac:dyDescent="0.25">
      <c r="L78461" s="36"/>
      <c r="M78461" s="36"/>
      <c r="N78461" s="36"/>
    </row>
    <row r="78462" spans="12:14" x14ac:dyDescent="0.25">
      <c r="L78462" s="36"/>
      <c r="M78462" s="36"/>
      <c r="N78462" s="36"/>
    </row>
    <row r="78463" spans="12:14" x14ac:dyDescent="0.25">
      <c r="L78463" s="36"/>
      <c r="M78463" s="36"/>
      <c r="N78463" s="36"/>
    </row>
    <row r="78464" spans="12:14" x14ac:dyDescent="0.25">
      <c r="L78464" s="36"/>
      <c r="M78464" s="36"/>
      <c r="N78464" s="36"/>
    </row>
    <row r="78465" spans="12:14" x14ac:dyDescent="0.25">
      <c r="L78465" s="36"/>
      <c r="M78465" s="36"/>
      <c r="N78465" s="36"/>
    </row>
    <row r="78466" spans="12:14" x14ac:dyDescent="0.25">
      <c r="L78466" s="36"/>
      <c r="M78466" s="36"/>
      <c r="N78466" s="36"/>
    </row>
    <row r="78467" spans="12:14" x14ac:dyDescent="0.25">
      <c r="L78467" s="36"/>
      <c r="M78467" s="36"/>
      <c r="N78467" s="36"/>
    </row>
    <row r="78468" spans="12:14" x14ac:dyDescent="0.25">
      <c r="L78468" s="36"/>
      <c r="M78468" s="36"/>
      <c r="N78468" s="36"/>
    </row>
    <row r="78469" spans="12:14" x14ac:dyDescent="0.25">
      <c r="L78469" s="36"/>
      <c r="M78469" s="36"/>
      <c r="N78469" s="36"/>
    </row>
    <row r="78470" spans="12:14" x14ac:dyDescent="0.25">
      <c r="L78470" s="36"/>
      <c r="M78470" s="36"/>
      <c r="N78470" s="36"/>
    </row>
    <row r="78471" spans="12:14" x14ac:dyDescent="0.25">
      <c r="L78471" s="36"/>
      <c r="M78471" s="36"/>
      <c r="N78471" s="36"/>
    </row>
    <row r="78472" spans="12:14" x14ac:dyDescent="0.25">
      <c r="L78472" s="36"/>
      <c r="M78472" s="36"/>
      <c r="N78472" s="36"/>
    </row>
    <row r="78473" spans="12:14" x14ac:dyDescent="0.25">
      <c r="L78473" s="36"/>
      <c r="M78473" s="36"/>
      <c r="N78473" s="36"/>
    </row>
    <row r="78474" spans="12:14" x14ac:dyDescent="0.25">
      <c r="L78474" s="36"/>
      <c r="M78474" s="36"/>
      <c r="N78474" s="36"/>
    </row>
    <row r="78475" spans="12:14" x14ac:dyDescent="0.25">
      <c r="L78475" s="36"/>
      <c r="M78475" s="36"/>
      <c r="N78475" s="36"/>
    </row>
    <row r="78476" spans="12:14" x14ac:dyDescent="0.25">
      <c r="L78476" s="36"/>
      <c r="M78476" s="36"/>
      <c r="N78476" s="36"/>
    </row>
    <row r="78477" spans="12:14" x14ac:dyDescent="0.25">
      <c r="L78477" s="36"/>
      <c r="M78477" s="36"/>
      <c r="N78477" s="36"/>
    </row>
    <row r="78478" spans="12:14" x14ac:dyDescent="0.25">
      <c r="L78478" s="36"/>
      <c r="M78478" s="36"/>
      <c r="N78478" s="36"/>
    </row>
    <row r="78479" spans="12:14" x14ac:dyDescent="0.25">
      <c r="L78479" s="36"/>
      <c r="M78479" s="36"/>
      <c r="N78479" s="36"/>
    </row>
    <row r="78480" spans="12:14" x14ac:dyDescent="0.25">
      <c r="L78480" s="36"/>
      <c r="M78480" s="36"/>
      <c r="N78480" s="36"/>
    </row>
    <row r="78481" spans="12:14" x14ac:dyDescent="0.25">
      <c r="L78481" s="36"/>
      <c r="M78481" s="36"/>
      <c r="N78481" s="36"/>
    </row>
    <row r="78482" spans="12:14" x14ac:dyDescent="0.25">
      <c r="L78482" s="36"/>
      <c r="M78482" s="36"/>
      <c r="N78482" s="36"/>
    </row>
    <row r="78483" spans="12:14" x14ac:dyDescent="0.25">
      <c r="L78483" s="36"/>
      <c r="M78483" s="36"/>
      <c r="N78483" s="36"/>
    </row>
    <row r="78484" spans="12:14" x14ac:dyDescent="0.25">
      <c r="L78484" s="36"/>
      <c r="M78484" s="36"/>
      <c r="N78484" s="36"/>
    </row>
    <row r="78485" spans="12:14" x14ac:dyDescent="0.25">
      <c r="L78485" s="36"/>
      <c r="M78485" s="36"/>
      <c r="N78485" s="36"/>
    </row>
    <row r="78486" spans="12:14" x14ac:dyDescent="0.25">
      <c r="L78486" s="36"/>
      <c r="M78486" s="36"/>
      <c r="N78486" s="36"/>
    </row>
    <row r="78487" spans="12:14" x14ac:dyDescent="0.25">
      <c r="L78487" s="36"/>
      <c r="M78487" s="36"/>
      <c r="N78487" s="36"/>
    </row>
    <row r="78488" spans="12:14" x14ac:dyDescent="0.25">
      <c r="L78488" s="36"/>
      <c r="M78488" s="36"/>
      <c r="N78488" s="36"/>
    </row>
    <row r="78489" spans="12:14" x14ac:dyDescent="0.25">
      <c r="L78489" s="36"/>
      <c r="M78489" s="36"/>
      <c r="N78489" s="36"/>
    </row>
    <row r="78490" spans="12:14" x14ac:dyDescent="0.25">
      <c r="L78490" s="36"/>
      <c r="M78490" s="36"/>
      <c r="N78490" s="36"/>
    </row>
    <row r="78491" spans="12:14" x14ac:dyDescent="0.25">
      <c r="L78491" s="36"/>
      <c r="M78491" s="36"/>
      <c r="N78491" s="36"/>
    </row>
    <row r="78492" spans="12:14" x14ac:dyDescent="0.25">
      <c r="L78492" s="36"/>
      <c r="M78492" s="36"/>
      <c r="N78492" s="36"/>
    </row>
    <row r="78493" spans="12:14" x14ac:dyDescent="0.25">
      <c r="L78493" s="36"/>
      <c r="M78493" s="36"/>
      <c r="N78493" s="36"/>
    </row>
    <row r="78494" spans="12:14" x14ac:dyDescent="0.25">
      <c r="L78494" s="36"/>
      <c r="M78494" s="36"/>
      <c r="N78494" s="36"/>
    </row>
    <row r="78495" spans="12:14" x14ac:dyDescent="0.25">
      <c r="L78495" s="36"/>
      <c r="M78495" s="36"/>
      <c r="N78495" s="36"/>
    </row>
    <row r="78496" spans="12:14" x14ac:dyDescent="0.25">
      <c r="L78496" s="36"/>
      <c r="M78496" s="36"/>
      <c r="N78496" s="36"/>
    </row>
    <row r="78497" spans="12:14" x14ac:dyDescent="0.25">
      <c r="L78497" s="36"/>
      <c r="M78497" s="36"/>
      <c r="N78497" s="36"/>
    </row>
    <row r="78498" spans="12:14" x14ac:dyDescent="0.25">
      <c r="L78498" s="36"/>
      <c r="M78498" s="36"/>
      <c r="N78498" s="36"/>
    </row>
    <row r="78499" spans="12:14" x14ac:dyDescent="0.25">
      <c r="L78499" s="36"/>
      <c r="M78499" s="36"/>
      <c r="N78499" s="36"/>
    </row>
    <row r="78500" spans="12:14" x14ac:dyDescent="0.25">
      <c r="L78500" s="36"/>
      <c r="M78500" s="36"/>
      <c r="N78500" s="36"/>
    </row>
    <row r="78501" spans="12:14" x14ac:dyDescent="0.25">
      <c r="L78501" s="36"/>
      <c r="M78501" s="36"/>
      <c r="N78501" s="36"/>
    </row>
    <row r="78502" spans="12:14" x14ac:dyDescent="0.25">
      <c r="L78502" s="36"/>
      <c r="M78502" s="36"/>
      <c r="N78502" s="36"/>
    </row>
    <row r="78503" spans="12:14" x14ac:dyDescent="0.25">
      <c r="L78503" s="36"/>
      <c r="M78503" s="36"/>
      <c r="N78503" s="36"/>
    </row>
    <row r="78504" spans="12:14" x14ac:dyDescent="0.25">
      <c r="L78504" s="36"/>
      <c r="M78504" s="36"/>
      <c r="N78504" s="36"/>
    </row>
    <row r="78505" spans="12:14" x14ac:dyDescent="0.25">
      <c r="L78505" s="36"/>
      <c r="M78505" s="36"/>
      <c r="N78505" s="36"/>
    </row>
    <row r="78506" spans="12:14" x14ac:dyDescent="0.25">
      <c r="L78506" s="36"/>
      <c r="M78506" s="36"/>
      <c r="N78506" s="36"/>
    </row>
    <row r="78507" spans="12:14" x14ac:dyDescent="0.25">
      <c r="L78507" s="36"/>
      <c r="M78507" s="36"/>
      <c r="N78507" s="36"/>
    </row>
    <row r="78508" spans="12:14" x14ac:dyDescent="0.25">
      <c r="L78508" s="36"/>
      <c r="M78508" s="36"/>
      <c r="N78508" s="36"/>
    </row>
    <row r="78509" spans="12:14" x14ac:dyDescent="0.25">
      <c r="L78509" s="36"/>
      <c r="M78509" s="36"/>
      <c r="N78509" s="36"/>
    </row>
    <row r="78510" spans="12:14" x14ac:dyDescent="0.25">
      <c r="L78510" s="36"/>
      <c r="M78510" s="36"/>
      <c r="N78510" s="36"/>
    </row>
    <row r="78511" spans="12:14" x14ac:dyDescent="0.25">
      <c r="L78511" s="36"/>
      <c r="M78511" s="36"/>
      <c r="N78511" s="36"/>
    </row>
    <row r="78512" spans="12:14" x14ac:dyDescent="0.25">
      <c r="L78512" s="36"/>
      <c r="M78512" s="36"/>
      <c r="N78512" s="36"/>
    </row>
    <row r="78513" spans="12:14" x14ac:dyDescent="0.25">
      <c r="L78513" s="36"/>
      <c r="M78513" s="36"/>
      <c r="N78513" s="36"/>
    </row>
    <row r="78514" spans="12:14" x14ac:dyDescent="0.25">
      <c r="L78514" s="36"/>
      <c r="M78514" s="36"/>
      <c r="N78514" s="36"/>
    </row>
    <row r="78515" spans="12:14" x14ac:dyDescent="0.25">
      <c r="L78515" s="36"/>
      <c r="M78515" s="36"/>
      <c r="N78515" s="36"/>
    </row>
    <row r="78516" spans="12:14" x14ac:dyDescent="0.25">
      <c r="L78516" s="36"/>
      <c r="M78516" s="36"/>
      <c r="N78516" s="36"/>
    </row>
    <row r="78517" spans="12:14" x14ac:dyDescent="0.25">
      <c r="L78517" s="36"/>
      <c r="M78517" s="36"/>
      <c r="N78517" s="36"/>
    </row>
    <row r="78518" spans="12:14" x14ac:dyDescent="0.25">
      <c r="L78518" s="36"/>
      <c r="M78518" s="36"/>
      <c r="N78518" s="36"/>
    </row>
    <row r="78519" spans="12:14" x14ac:dyDescent="0.25">
      <c r="L78519" s="36"/>
      <c r="M78519" s="36"/>
      <c r="N78519" s="36"/>
    </row>
    <row r="78520" spans="12:14" x14ac:dyDescent="0.25">
      <c r="L78520" s="36"/>
      <c r="M78520" s="36"/>
      <c r="N78520" s="36"/>
    </row>
    <row r="78521" spans="12:14" x14ac:dyDescent="0.25">
      <c r="L78521" s="36"/>
      <c r="M78521" s="36"/>
      <c r="N78521" s="36"/>
    </row>
    <row r="78522" spans="12:14" x14ac:dyDescent="0.25">
      <c r="L78522" s="36"/>
      <c r="M78522" s="36"/>
      <c r="N78522" s="36"/>
    </row>
    <row r="78523" spans="12:14" x14ac:dyDescent="0.25">
      <c r="L78523" s="36"/>
      <c r="M78523" s="36"/>
      <c r="N78523" s="36"/>
    </row>
    <row r="78524" spans="12:14" x14ac:dyDescent="0.25">
      <c r="L78524" s="36"/>
      <c r="M78524" s="36"/>
      <c r="N78524" s="36"/>
    </row>
    <row r="78525" spans="12:14" x14ac:dyDescent="0.25">
      <c r="L78525" s="36"/>
      <c r="M78525" s="36"/>
      <c r="N78525" s="36"/>
    </row>
    <row r="78526" spans="12:14" x14ac:dyDescent="0.25">
      <c r="L78526" s="36"/>
      <c r="M78526" s="36"/>
      <c r="N78526" s="36"/>
    </row>
    <row r="78527" spans="12:14" x14ac:dyDescent="0.25">
      <c r="L78527" s="36"/>
      <c r="M78527" s="36"/>
      <c r="N78527" s="36"/>
    </row>
    <row r="78528" spans="12:14" x14ac:dyDescent="0.25">
      <c r="L78528" s="36"/>
      <c r="M78528" s="36"/>
      <c r="N78528" s="36"/>
    </row>
    <row r="78529" spans="12:14" x14ac:dyDescent="0.25">
      <c r="L78529" s="36"/>
      <c r="M78529" s="36"/>
      <c r="N78529" s="36"/>
    </row>
    <row r="78530" spans="12:14" x14ac:dyDescent="0.25">
      <c r="L78530" s="36"/>
      <c r="M78530" s="36"/>
      <c r="N78530" s="36"/>
    </row>
    <row r="78531" spans="12:14" x14ac:dyDescent="0.25">
      <c r="L78531" s="36"/>
      <c r="M78531" s="36"/>
      <c r="N78531" s="36"/>
    </row>
    <row r="78532" spans="12:14" x14ac:dyDescent="0.25">
      <c r="L78532" s="36"/>
      <c r="M78532" s="36"/>
      <c r="N78532" s="36"/>
    </row>
    <row r="78533" spans="12:14" x14ac:dyDescent="0.25">
      <c r="L78533" s="36"/>
      <c r="M78533" s="36"/>
      <c r="N78533" s="36"/>
    </row>
    <row r="78534" spans="12:14" x14ac:dyDescent="0.25">
      <c r="L78534" s="36"/>
      <c r="M78534" s="36"/>
      <c r="N78534" s="36"/>
    </row>
    <row r="78535" spans="12:14" x14ac:dyDescent="0.25">
      <c r="L78535" s="36"/>
      <c r="M78535" s="36"/>
      <c r="N78535" s="36"/>
    </row>
    <row r="78536" spans="12:14" x14ac:dyDescent="0.25">
      <c r="L78536" s="36"/>
      <c r="M78536" s="36"/>
      <c r="N78536" s="36"/>
    </row>
    <row r="78537" spans="12:14" x14ac:dyDescent="0.25">
      <c r="L78537" s="36"/>
      <c r="M78537" s="36"/>
      <c r="N78537" s="36"/>
    </row>
    <row r="78538" spans="12:14" x14ac:dyDescent="0.25">
      <c r="L78538" s="36"/>
      <c r="M78538" s="36"/>
      <c r="N78538" s="36"/>
    </row>
    <row r="78539" spans="12:14" x14ac:dyDescent="0.25">
      <c r="L78539" s="36"/>
      <c r="M78539" s="36"/>
      <c r="N78539" s="36"/>
    </row>
    <row r="78540" spans="12:14" x14ac:dyDescent="0.25">
      <c r="L78540" s="36"/>
      <c r="M78540" s="36"/>
      <c r="N78540" s="36"/>
    </row>
    <row r="78541" spans="12:14" x14ac:dyDescent="0.25">
      <c r="L78541" s="36"/>
      <c r="M78541" s="36"/>
      <c r="N78541" s="36"/>
    </row>
    <row r="78542" spans="12:14" x14ac:dyDescent="0.25">
      <c r="L78542" s="36"/>
      <c r="M78542" s="36"/>
      <c r="N78542" s="36"/>
    </row>
    <row r="78543" spans="12:14" x14ac:dyDescent="0.25">
      <c r="L78543" s="36"/>
      <c r="M78543" s="36"/>
      <c r="N78543" s="36"/>
    </row>
    <row r="78544" spans="12:14" x14ac:dyDescent="0.25">
      <c r="L78544" s="36"/>
      <c r="M78544" s="36"/>
      <c r="N78544" s="36"/>
    </row>
    <row r="78545" spans="12:14" x14ac:dyDescent="0.25">
      <c r="L78545" s="36"/>
      <c r="M78545" s="36"/>
      <c r="N78545" s="36"/>
    </row>
    <row r="78546" spans="12:14" x14ac:dyDescent="0.25">
      <c r="L78546" s="36"/>
      <c r="M78546" s="36"/>
      <c r="N78546" s="36"/>
    </row>
    <row r="78547" spans="12:14" x14ac:dyDescent="0.25">
      <c r="L78547" s="36"/>
      <c r="M78547" s="36"/>
      <c r="N78547" s="36"/>
    </row>
    <row r="78548" spans="12:14" x14ac:dyDescent="0.25">
      <c r="L78548" s="36"/>
      <c r="M78548" s="36"/>
      <c r="N78548" s="36"/>
    </row>
    <row r="78549" spans="12:14" x14ac:dyDescent="0.25">
      <c r="L78549" s="36"/>
      <c r="M78549" s="36"/>
      <c r="N78549" s="36"/>
    </row>
    <row r="78550" spans="12:14" x14ac:dyDescent="0.25">
      <c r="L78550" s="36"/>
      <c r="M78550" s="36"/>
      <c r="N78550" s="36"/>
    </row>
    <row r="78551" spans="12:14" x14ac:dyDescent="0.25">
      <c r="L78551" s="36"/>
      <c r="M78551" s="36"/>
      <c r="N78551" s="36"/>
    </row>
    <row r="78552" spans="12:14" x14ac:dyDescent="0.25">
      <c r="L78552" s="36"/>
      <c r="M78552" s="36"/>
      <c r="N78552" s="36"/>
    </row>
    <row r="78553" spans="12:14" x14ac:dyDescent="0.25">
      <c r="L78553" s="36"/>
      <c r="M78553" s="36"/>
      <c r="N78553" s="36"/>
    </row>
    <row r="78554" spans="12:14" x14ac:dyDescent="0.25">
      <c r="L78554" s="36"/>
      <c r="M78554" s="36"/>
      <c r="N78554" s="36"/>
    </row>
    <row r="78555" spans="12:14" x14ac:dyDescent="0.25">
      <c r="L78555" s="36"/>
      <c r="M78555" s="36"/>
      <c r="N78555" s="36"/>
    </row>
    <row r="78556" spans="12:14" x14ac:dyDescent="0.25">
      <c r="L78556" s="36"/>
      <c r="M78556" s="36"/>
      <c r="N78556" s="36"/>
    </row>
    <row r="78557" spans="12:14" x14ac:dyDescent="0.25">
      <c r="L78557" s="36"/>
      <c r="M78557" s="36"/>
      <c r="N78557" s="36"/>
    </row>
    <row r="78558" spans="12:14" x14ac:dyDescent="0.25">
      <c r="L78558" s="36"/>
      <c r="M78558" s="36"/>
      <c r="N78558" s="36"/>
    </row>
    <row r="78559" spans="12:14" x14ac:dyDescent="0.25">
      <c r="L78559" s="36"/>
      <c r="M78559" s="36"/>
      <c r="N78559" s="36"/>
    </row>
    <row r="78560" spans="12:14" x14ac:dyDescent="0.25">
      <c r="L78560" s="36"/>
      <c r="M78560" s="36"/>
      <c r="N78560" s="36"/>
    </row>
    <row r="78561" spans="12:14" x14ac:dyDescent="0.25">
      <c r="L78561" s="36"/>
      <c r="M78561" s="36"/>
      <c r="N78561" s="36"/>
    </row>
    <row r="78562" spans="12:14" x14ac:dyDescent="0.25">
      <c r="L78562" s="36"/>
      <c r="M78562" s="36"/>
      <c r="N78562" s="36"/>
    </row>
    <row r="78563" spans="12:14" x14ac:dyDescent="0.25">
      <c r="L78563" s="36"/>
      <c r="M78563" s="36"/>
      <c r="N78563" s="36"/>
    </row>
    <row r="78564" spans="12:14" x14ac:dyDescent="0.25">
      <c r="L78564" s="36"/>
      <c r="M78564" s="36"/>
      <c r="N78564" s="36"/>
    </row>
    <row r="78565" spans="12:14" x14ac:dyDescent="0.25">
      <c r="L78565" s="36"/>
      <c r="M78565" s="36"/>
      <c r="N78565" s="36"/>
    </row>
    <row r="78566" spans="12:14" x14ac:dyDescent="0.25">
      <c r="L78566" s="36"/>
      <c r="M78566" s="36"/>
      <c r="N78566" s="36"/>
    </row>
    <row r="78567" spans="12:14" x14ac:dyDescent="0.25">
      <c r="L78567" s="36"/>
      <c r="M78567" s="36"/>
      <c r="N78567" s="36"/>
    </row>
    <row r="78568" spans="12:14" x14ac:dyDescent="0.25">
      <c r="L78568" s="36"/>
      <c r="M78568" s="36"/>
      <c r="N78568" s="36"/>
    </row>
    <row r="78569" spans="12:14" x14ac:dyDescent="0.25">
      <c r="L78569" s="36"/>
      <c r="M78569" s="36"/>
      <c r="N78569" s="36"/>
    </row>
    <row r="78570" spans="12:14" x14ac:dyDescent="0.25">
      <c r="L78570" s="36"/>
      <c r="M78570" s="36"/>
      <c r="N78570" s="36"/>
    </row>
    <row r="78571" spans="12:14" x14ac:dyDescent="0.25">
      <c r="L78571" s="36"/>
      <c r="M78571" s="36"/>
      <c r="N78571" s="36"/>
    </row>
    <row r="78572" spans="12:14" x14ac:dyDescent="0.25">
      <c r="L78572" s="36"/>
      <c r="M78572" s="36"/>
      <c r="N78572" s="36"/>
    </row>
    <row r="78573" spans="12:14" x14ac:dyDescent="0.25">
      <c r="L78573" s="36"/>
      <c r="M78573" s="36"/>
      <c r="N78573" s="36"/>
    </row>
    <row r="78574" spans="12:14" x14ac:dyDescent="0.25">
      <c r="L78574" s="36"/>
      <c r="M78574" s="36"/>
      <c r="N78574" s="36"/>
    </row>
    <row r="78575" spans="12:14" x14ac:dyDescent="0.25">
      <c r="L78575" s="36"/>
      <c r="M78575" s="36"/>
      <c r="N78575" s="36"/>
    </row>
    <row r="78576" spans="12:14" x14ac:dyDescent="0.25">
      <c r="L78576" s="36"/>
      <c r="M78576" s="36"/>
      <c r="N78576" s="36"/>
    </row>
    <row r="78577" spans="12:14" x14ac:dyDescent="0.25">
      <c r="L78577" s="36"/>
      <c r="M78577" s="36"/>
      <c r="N78577" s="36"/>
    </row>
    <row r="78578" spans="12:14" x14ac:dyDescent="0.25">
      <c r="L78578" s="36"/>
      <c r="M78578" s="36"/>
      <c r="N78578" s="36"/>
    </row>
    <row r="78579" spans="12:14" x14ac:dyDescent="0.25">
      <c r="L78579" s="36"/>
      <c r="M78579" s="36"/>
      <c r="N78579" s="36"/>
    </row>
    <row r="78580" spans="12:14" x14ac:dyDescent="0.25">
      <c r="L78580" s="36"/>
      <c r="M78580" s="36"/>
      <c r="N78580" s="36"/>
    </row>
    <row r="78581" spans="12:14" x14ac:dyDescent="0.25">
      <c r="L78581" s="36"/>
      <c r="M78581" s="36"/>
      <c r="N78581" s="36"/>
    </row>
    <row r="78582" spans="12:14" x14ac:dyDescent="0.25">
      <c r="L78582" s="36"/>
      <c r="M78582" s="36"/>
      <c r="N78582" s="36"/>
    </row>
    <row r="78583" spans="12:14" x14ac:dyDescent="0.25">
      <c r="L78583" s="36"/>
      <c r="M78583" s="36"/>
      <c r="N78583" s="36"/>
    </row>
    <row r="78584" spans="12:14" x14ac:dyDescent="0.25">
      <c r="L78584" s="36"/>
      <c r="M78584" s="36"/>
      <c r="N78584" s="36"/>
    </row>
    <row r="78585" spans="12:14" x14ac:dyDescent="0.25">
      <c r="L78585" s="36"/>
      <c r="M78585" s="36"/>
      <c r="N78585" s="36"/>
    </row>
    <row r="78586" spans="12:14" x14ac:dyDescent="0.25">
      <c r="L78586" s="36"/>
      <c r="M78586" s="36"/>
      <c r="N78586" s="36"/>
    </row>
    <row r="78587" spans="12:14" x14ac:dyDescent="0.25">
      <c r="L78587" s="36"/>
      <c r="M78587" s="36"/>
      <c r="N78587" s="36"/>
    </row>
    <row r="78588" spans="12:14" x14ac:dyDescent="0.25">
      <c r="L78588" s="36"/>
      <c r="M78588" s="36"/>
      <c r="N78588" s="36"/>
    </row>
    <row r="78589" spans="12:14" x14ac:dyDescent="0.25">
      <c r="L78589" s="36"/>
      <c r="M78589" s="36"/>
      <c r="N78589" s="36"/>
    </row>
    <row r="78590" spans="12:14" x14ac:dyDescent="0.25">
      <c r="L78590" s="36"/>
      <c r="M78590" s="36"/>
      <c r="N78590" s="36"/>
    </row>
    <row r="78591" spans="12:14" x14ac:dyDescent="0.25">
      <c r="L78591" s="36"/>
      <c r="M78591" s="36"/>
      <c r="N78591" s="36"/>
    </row>
    <row r="78592" spans="12:14" x14ac:dyDescent="0.25">
      <c r="L78592" s="36"/>
      <c r="M78592" s="36"/>
      <c r="N78592" s="36"/>
    </row>
    <row r="78593" spans="12:14" x14ac:dyDescent="0.25">
      <c r="L78593" s="36"/>
      <c r="M78593" s="36"/>
      <c r="N78593" s="36"/>
    </row>
    <row r="78594" spans="12:14" x14ac:dyDescent="0.25">
      <c r="L78594" s="36"/>
      <c r="M78594" s="36"/>
      <c r="N78594" s="36"/>
    </row>
    <row r="78595" spans="12:14" x14ac:dyDescent="0.25">
      <c r="L78595" s="36"/>
      <c r="M78595" s="36"/>
      <c r="N78595" s="36"/>
    </row>
    <row r="78596" spans="12:14" x14ac:dyDescent="0.25">
      <c r="L78596" s="36"/>
      <c r="M78596" s="36"/>
      <c r="N78596" s="36"/>
    </row>
    <row r="78597" spans="12:14" x14ac:dyDescent="0.25">
      <c r="L78597" s="36"/>
      <c r="M78597" s="36"/>
      <c r="N78597" s="36"/>
    </row>
    <row r="78598" spans="12:14" x14ac:dyDescent="0.25">
      <c r="L78598" s="36"/>
      <c r="M78598" s="36"/>
      <c r="N78598" s="36"/>
    </row>
    <row r="78599" spans="12:14" x14ac:dyDescent="0.25">
      <c r="L78599" s="36"/>
      <c r="M78599" s="36"/>
      <c r="N78599" s="36"/>
    </row>
    <row r="78600" spans="12:14" x14ac:dyDescent="0.25">
      <c r="L78600" s="36"/>
      <c r="M78600" s="36"/>
      <c r="N78600" s="36"/>
    </row>
    <row r="78601" spans="12:14" x14ac:dyDescent="0.25">
      <c r="L78601" s="36"/>
      <c r="M78601" s="36"/>
      <c r="N78601" s="36"/>
    </row>
    <row r="78602" spans="12:14" x14ac:dyDescent="0.25">
      <c r="L78602" s="36"/>
      <c r="M78602" s="36"/>
      <c r="N78602" s="36"/>
    </row>
    <row r="78603" spans="12:14" x14ac:dyDescent="0.25">
      <c r="L78603" s="36"/>
      <c r="M78603" s="36"/>
      <c r="N78603" s="36"/>
    </row>
    <row r="78604" spans="12:14" x14ac:dyDescent="0.25">
      <c r="L78604" s="36"/>
      <c r="M78604" s="36"/>
      <c r="N78604" s="36"/>
    </row>
    <row r="78605" spans="12:14" x14ac:dyDescent="0.25">
      <c r="L78605" s="36"/>
      <c r="M78605" s="36"/>
      <c r="N78605" s="36"/>
    </row>
    <row r="78606" spans="12:14" x14ac:dyDescent="0.25">
      <c r="L78606" s="36"/>
      <c r="M78606" s="36"/>
      <c r="N78606" s="36"/>
    </row>
    <row r="78607" spans="12:14" x14ac:dyDescent="0.25">
      <c r="L78607" s="36"/>
      <c r="M78607" s="36"/>
      <c r="N78607" s="36"/>
    </row>
    <row r="78608" spans="12:14" x14ac:dyDescent="0.25">
      <c r="L78608" s="36"/>
      <c r="M78608" s="36"/>
      <c r="N78608" s="36"/>
    </row>
    <row r="78609" spans="12:14" x14ac:dyDescent="0.25">
      <c r="L78609" s="36"/>
      <c r="M78609" s="36"/>
      <c r="N78609" s="36"/>
    </row>
    <row r="78610" spans="12:14" x14ac:dyDescent="0.25">
      <c r="L78610" s="36"/>
      <c r="M78610" s="36"/>
      <c r="N78610" s="36"/>
    </row>
    <row r="78611" spans="12:14" x14ac:dyDescent="0.25">
      <c r="L78611" s="36"/>
      <c r="M78611" s="36"/>
      <c r="N78611" s="36"/>
    </row>
    <row r="78612" spans="12:14" x14ac:dyDescent="0.25">
      <c r="L78612" s="36"/>
      <c r="M78612" s="36"/>
      <c r="N78612" s="36"/>
    </row>
    <row r="78613" spans="12:14" x14ac:dyDescent="0.25">
      <c r="L78613" s="36"/>
      <c r="M78613" s="36"/>
      <c r="N78613" s="36"/>
    </row>
    <row r="78614" spans="12:14" x14ac:dyDescent="0.25">
      <c r="L78614" s="36"/>
      <c r="M78614" s="36"/>
      <c r="N78614" s="36"/>
    </row>
    <row r="78615" spans="12:14" x14ac:dyDescent="0.25">
      <c r="L78615" s="36"/>
      <c r="M78615" s="36"/>
      <c r="N78615" s="36"/>
    </row>
    <row r="78616" spans="12:14" x14ac:dyDescent="0.25">
      <c r="L78616" s="36"/>
      <c r="M78616" s="36"/>
      <c r="N78616" s="36"/>
    </row>
    <row r="78617" spans="12:14" x14ac:dyDescent="0.25">
      <c r="L78617" s="36"/>
      <c r="M78617" s="36"/>
      <c r="N78617" s="36"/>
    </row>
    <row r="78618" spans="12:14" x14ac:dyDescent="0.25">
      <c r="L78618" s="36"/>
      <c r="M78618" s="36"/>
      <c r="N78618" s="36"/>
    </row>
    <row r="78619" spans="12:14" x14ac:dyDescent="0.25">
      <c r="L78619" s="36"/>
      <c r="M78619" s="36"/>
      <c r="N78619" s="36"/>
    </row>
    <row r="78620" spans="12:14" x14ac:dyDescent="0.25">
      <c r="L78620" s="36"/>
      <c r="M78620" s="36"/>
      <c r="N78620" s="36"/>
    </row>
    <row r="78621" spans="12:14" x14ac:dyDescent="0.25">
      <c r="L78621" s="36"/>
      <c r="M78621" s="36"/>
      <c r="N78621" s="36"/>
    </row>
    <row r="78622" spans="12:14" x14ac:dyDescent="0.25">
      <c r="L78622" s="36"/>
      <c r="M78622" s="36"/>
      <c r="N78622" s="36"/>
    </row>
    <row r="78623" spans="12:14" x14ac:dyDescent="0.25">
      <c r="L78623" s="36"/>
      <c r="M78623" s="36"/>
      <c r="N78623" s="36"/>
    </row>
    <row r="78624" spans="12:14" x14ac:dyDescent="0.25">
      <c r="L78624" s="36"/>
      <c r="M78624" s="36"/>
      <c r="N78624" s="36"/>
    </row>
    <row r="78625" spans="12:14" x14ac:dyDescent="0.25">
      <c r="L78625" s="36"/>
      <c r="M78625" s="36"/>
      <c r="N78625" s="36"/>
    </row>
    <row r="78626" spans="12:14" x14ac:dyDescent="0.25">
      <c r="L78626" s="36"/>
      <c r="M78626" s="36"/>
      <c r="N78626" s="36"/>
    </row>
    <row r="78627" spans="12:14" x14ac:dyDescent="0.25">
      <c r="L78627" s="36"/>
      <c r="M78627" s="36"/>
      <c r="N78627" s="36"/>
    </row>
    <row r="78628" spans="12:14" x14ac:dyDescent="0.25">
      <c r="L78628" s="36"/>
      <c r="M78628" s="36"/>
      <c r="N78628" s="36"/>
    </row>
    <row r="78629" spans="12:14" x14ac:dyDescent="0.25">
      <c r="L78629" s="36"/>
      <c r="M78629" s="36"/>
      <c r="N78629" s="36"/>
    </row>
    <row r="78630" spans="12:14" x14ac:dyDescent="0.25">
      <c r="L78630" s="36"/>
      <c r="M78630" s="36"/>
      <c r="N78630" s="36"/>
    </row>
    <row r="78631" spans="12:14" x14ac:dyDescent="0.25">
      <c r="L78631" s="36"/>
      <c r="M78631" s="36"/>
      <c r="N78631" s="36"/>
    </row>
    <row r="78632" spans="12:14" x14ac:dyDescent="0.25">
      <c r="L78632" s="36"/>
      <c r="M78632" s="36"/>
      <c r="N78632" s="36"/>
    </row>
    <row r="78633" spans="12:14" x14ac:dyDescent="0.25">
      <c r="L78633" s="36"/>
      <c r="M78633" s="36"/>
      <c r="N78633" s="36"/>
    </row>
    <row r="78634" spans="12:14" x14ac:dyDescent="0.25">
      <c r="L78634" s="36"/>
      <c r="M78634" s="36"/>
      <c r="N78634" s="36"/>
    </row>
    <row r="78635" spans="12:14" x14ac:dyDescent="0.25">
      <c r="L78635" s="36"/>
      <c r="M78635" s="36"/>
      <c r="N78635" s="36"/>
    </row>
    <row r="78636" spans="12:14" x14ac:dyDescent="0.25">
      <c r="L78636" s="36"/>
      <c r="M78636" s="36"/>
      <c r="N78636" s="36"/>
    </row>
    <row r="78637" spans="12:14" x14ac:dyDescent="0.25">
      <c r="L78637" s="36"/>
      <c r="M78637" s="36"/>
      <c r="N78637" s="36"/>
    </row>
    <row r="78638" spans="12:14" x14ac:dyDescent="0.25">
      <c r="L78638" s="36"/>
      <c r="M78638" s="36"/>
      <c r="N78638" s="36"/>
    </row>
    <row r="78639" spans="12:14" x14ac:dyDescent="0.25">
      <c r="L78639" s="36"/>
      <c r="M78639" s="36"/>
      <c r="N78639" s="36"/>
    </row>
    <row r="78640" spans="12:14" x14ac:dyDescent="0.25">
      <c r="L78640" s="36"/>
      <c r="M78640" s="36"/>
      <c r="N78640" s="36"/>
    </row>
    <row r="78641" spans="12:14" x14ac:dyDescent="0.25">
      <c r="L78641" s="36"/>
      <c r="M78641" s="36"/>
      <c r="N78641" s="36"/>
    </row>
    <row r="78642" spans="12:14" x14ac:dyDescent="0.25">
      <c r="L78642" s="36"/>
      <c r="M78642" s="36"/>
      <c r="N78642" s="36"/>
    </row>
    <row r="78643" spans="12:14" x14ac:dyDescent="0.25">
      <c r="L78643" s="36"/>
      <c r="M78643" s="36"/>
      <c r="N78643" s="36"/>
    </row>
    <row r="78644" spans="12:14" x14ac:dyDescent="0.25">
      <c r="L78644" s="36"/>
      <c r="M78644" s="36"/>
      <c r="N78644" s="36"/>
    </row>
    <row r="78645" spans="12:14" x14ac:dyDescent="0.25">
      <c r="L78645" s="36"/>
      <c r="M78645" s="36"/>
      <c r="N78645" s="36"/>
    </row>
    <row r="78646" spans="12:14" x14ac:dyDescent="0.25">
      <c r="L78646" s="36"/>
      <c r="M78646" s="36"/>
      <c r="N78646" s="36"/>
    </row>
    <row r="78647" spans="12:14" x14ac:dyDescent="0.25">
      <c r="L78647" s="36"/>
      <c r="M78647" s="36"/>
      <c r="N78647" s="36"/>
    </row>
    <row r="78648" spans="12:14" x14ac:dyDescent="0.25">
      <c r="L78648" s="36"/>
      <c r="M78648" s="36"/>
      <c r="N78648" s="36"/>
    </row>
    <row r="78649" spans="12:14" x14ac:dyDescent="0.25">
      <c r="L78649" s="36"/>
      <c r="M78649" s="36"/>
      <c r="N78649" s="36"/>
    </row>
    <row r="78650" spans="12:14" x14ac:dyDescent="0.25">
      <c r="L78650" s="36"/>
      <c r="M78650" s="36"/>
      <c r="N78650" s="36"/>
    </row>
    <row r="78651" spans="12:14" x14ac:dyDescent="0.25">
      <c r="L78651" s="36"/>
      <c r="M78651" s="36"/>
      <c r="N78651" s="36"/>
    </row>
    <row r="78652" spans="12:14" x14ac:dyDescent="0.25">
      <c r="L78652" s="36"/>
      <c r="M78652" s="36"/>
      <c r="N78652" s="36"/>
    </row>
    <row r="78653" spans="12:14" x14ac:dyDescent="0.25">
      <c r="L78653" s="36"/>
      <c r="M78653" s="36"/>
      <c r="N78653" s="36"/>
    </row>
    <row r="78654" spans="12:14" x14ac:dyDescent="0.25">
      <c r="L78654" s="36"/>
      <c r="M78654" s="36"/>
      <c r="N78654" s="36"/>
    </row>
    <row r="78655" spans="12:14" x14ac:dyDescent="0.25">
      <c r="L78655" s="36"/>
      <c r="M78655" s="36"/>
      <c r="N78655" s="36"/>
    </row>
    <row r="78656" spans="12:14" x14ac:dyDescent="0.25">
      <c r="L78656" s="36"/>
      <c r="M78656" s="36"/>
      <c r="N78656" s="36"/>
    </row>
    <row r="78657" spans="12:14" x14ac:dyDescent="0.25">
      <c r="L78657" s="36"/>
      <c r="M78657" s="36"/>
      <c r="N78657" s="36"/>
    </row>
    <row r="78658" spans="12:14" x14ac:dyDescent="0.25">
      <c r="L78658" s="36"/>
      <c r="M78658" s="36"/>
      <c r="N78658" s="36"/>
    </row>
    <row r="78659" spans="12:14" x14ac:dyDescent="0.25">
      <c r="L78659" s="36"/>
      <c r="M78659" s="36"/>
      <c r="N78659" s="36"/>
    </row>
    <row r="78660" spans="12:14" x14ac:dyDescent="0.25">
      <c r="L78660" s="36"/>
      <c r="M78660" s="36"/>
      <c r="N78660" s="36"/>
    </row>
    <row r="78661" spans="12:14" x14ac:dyDescent="0.25">
      <c r="L78661" s="36"/>
      <c r="M78661" s="36"/>
      <c r="N78661" s="36"/>
    </row>
    <row r="78662" spans="12:14" x14ac:dyDescent="0.25">
      <c r="L78662" s="36"/>
      <c r="M78662" s="36"/>
      <c r="N78662" s="36"/>
    </row>
    <row r="78663" spans="12:14" x14ac:dyDescent="0.25">
      <c r="L78663" s="36"/>
      <c r="M78663" s="36"/>
      <c r="N78663" s="36"/>
    </row>
    <row r="78664" spans="12:14" x14ac:dyDescent="0.25">
      <c r="L78664" s="36"/>
      <c r="M78664" s="36"/>
      <c r="N78664" s="36"/>
    </row>
    <row r="78665" spans="12:14" x14ac:dyDescent="0.25">
      <c r="L78665" s="36"/>
      <c r="M78665" s="36"/>
      <c r="N78665" s="36"/>
    </row>
    <row r="78666" spans="12:14" x14ac:dyDescent="0.25">
      <c r="L78666" s="36"/>
      <c r="M78666" s="36"/>
      <c r="N78666" s="36"/>
    </row>
    <row r="78667" spans="12:14" x14ac:dyDescent="0.25">
      <c r="L78667" s="36"/>
      <c r="M78667" s="36"/>
      <c r="N78667" s="36"/>
    </row>
    <row r="78668" spans="12:14" x14ac:dyDescent="0.25">
      <c r="L78668" s="36"/>
      <c r="M78668" s="36"/>
      <c r="N78668" s="36"/>
    </row>
    <row r="78669" spans="12:14" x14ac:dyDescent="0.25">
      <c r="L78669" s="36"/>
      <c r="M78669" s="36"/>
      <c r="N78669" s="36"/>
    </row>
    <row r="78670" spans="12:14" x14ac:dyDescent="0.25">
      <c r="L78670" s="36"/>
      <c r="M78670" s="36"/>
      <c r="N78670" s="36"/>
    </row>
    <row r="78671" spans="12:14" x14ac:dyDescent="0.25">
      <c r="L78671" s="36"/>
      <c r="M78671" s="36"/>
      <c r="N78671" s="36"/>
    </row>
    <row r="78672" spans="12:14" x14ac:dyDescent="0.25">
      <c r="L78672" s="36"/>
      <c r="M78672" s="36"/>
      <c r="N78672" s="36"/>
    </row>
    <row r="78673" spans="12:14" x14ac:dyDescent="0.25">
      <c r="L78673" s="36"/>
      <c r="M78673" s="36"/>
      <c r="N78673" s="36"/>
    </row>
    <row r="78674" spans="12:14" x14ac:dyDescent="0.25">
      <c r="L78674" s="36"/>
      <c r="M78674" s="36"/>
      <c r="N78674" s="36"/>
    </row>
    <row r="78675" spans="12:14" x14ac:dyDescent="0.25">
      <c r="L78675" s="36"/>
      <c r="M78675" s="36"/>
      <c r="N78675" s="36"/>
    </row>
    <row r="78676" spans="12:14" x14ac:dyDescent="0.25">
      <c r="L78676" s="36"/>
      <c r="M78676" s="36"/>
      <c r="N78676" s="36"/>
    </row>
    <row r="78677" spans="12:14" x14ac:dyDescent="0.25">
      <c r="L78677" s="36"/>
      <c r="M78677" s="36"/>
      <c r="N78677" s="36"/>
    </row>
    <row r="78678" spans="12:14" x14ac:dyDescent="0.25">
      <c r="L78678" s="36"/>
      <c r="M78678" s="36"/>
      <c r="N78678" s="36"/>
    </row>
    <row r="78679" spans="12:14" x14ac:dyDescent="0.25">
      <c r="L78679" s="36"/>
      <c r="M78679" s="36"/>
      <c r="N78679" s="36"/>
    </row>
    <row r="78680" spans="12:14" x14ac:dyDescent="0.25">
      <c r="L78680" s="36"/>
      <c r="M78680" s="36"/>
      <c r="N78680" s="36"/>
    </row>
    <row r="78681" spans="12:14" x14ac:dyDescent="0.25">
      <c r="L78681" s="36"/>
      <c r="M78681" s="36"/>
      <c r="N78681" s="36"/>
    </row>
    <row r="78682" spans="12:14" x14ac:dyDescent="0.25">
      <c r="L78682" s="36"/>
      <c r="M78682" s="36"/>
      <c r="N78682" s="36"/>
    </row>
    <row r="78683" spans="12:14" x14ac:dyDescent="0.25">
      <c r="L78683" s="36"/>
      <c r="M78683" s="36"/>
      <c r="N78683" s="36"/>
    </row>
    <row r="78684" spans="12:14" x14ac:dyDescent="0.25">
      <c r="L78684" s="36"/>
      <c r="M78684" s="36"/>
      <c r="N78684" s="36"/>
    </row>
    <row r="78685" spans="12:14" x14ac:dyDescent="0.25">
      <c r="L78685" s="36"/>
      <c r="M78685" s="36"/>
      <c r="N78685" s="36"/>
    </row>
    <row r="78686" spans="12:14" x14ac:dyDescent="0.25">
      <c r="L78686" s="36"/>
      <c r="M78686" s="36"/>
      <c r="N78686" s="36"/>
    </row>
    <row r="78687" spans="12:14" x14ac:dyDescent="0.25">
      <c r="L78687" s="36"/>
      <c r="M78687" s="36"/>
      <c r="N78687" s="36"/>
    </row>
    <row r="78688" spans="12:14" x14ac:dyDescent="0.25">
      <c r="L78688" s="36"/>
      <c r="M78688" s="36"/>
      <c r="N78688" s="36"/>
    </row>
    <row r="78689" spans="12:14" x14ac:dyDescent="0.25">
      <c r="L78689" s="36"/>
      <c r="M78689" s="36"/>
      <c r="N78689" s="36"/>
    </row>
    <row r="78690" spans="12:14" x14ac:dyDescent="0.25">
      <c r="L78690" s="36"/>
      <c r="M78690" s="36"/>
      <c r="N78690" s="36"/>
    </row>
    <row r="78691" spans="12:14" x14ac:dyDescent="0.25">
      <c r="L78691" s="36"/>
      <c r="M78691" s="36"/>
      <c r="N78691" s="36"/>
    </row>
    <row r="78692" spans="12:14" x14ac:dyDescent="0.25">
      <c r="L78692" s="36"/>
      <c r="M78692" s="36"/>
      <c r="N78692" s="36"/>
    </row>
    <row r="78693" spans="12:14" x14ac:dyDescent="0.25">
      <c r="L78693" s="36"/>
      <c r="M78693" s="36"/>
      <c r="N78693" s="36"/>
    </row>
    <row r="78694" spans="12:14" x14ac:dyDescent="0.25">
      <c r="L78694" s="36"/>
      <c r="M78694" s="36"/>
      <c r="N78694" s="36"/>
    </row>
    <row r="78695" spans="12:14" x14ac:dyDescent="0.25">
      <c r="L78695" s="36"/>
      <c r="M78695" s="36"/>
      <c r="N78695" s="36"/>
    </row>
    <row r="78696" spans="12:14" x14ac:dyDescent="0.25">
      <c r="L78696" s="36"/>
      <c r="M78696" s="36"/>
      <c r="N78696" s="36"/>
    </row>
    <row r="78697" spans="12:14" x14ac:dyDescent="0.25">
      <c r="L78697" s="36"/>
      <c r="M78697" s="36"/>
      <c r="N78697" s="36"/>
    </row>
    <row r="78698" spans="12:14" x14ac:dyDescent="0.25">
      <c r="L78698" s="36"/>
      <c r="M78698" s="36"/>
      <c r="N78698" s="36"/>
    </row>
    <row r="78699" spans="12:14" x14ac:dyDescent="0.25">
      <c r="L78699" s="36"/>
      <c r="M78699" s="36"/>
      <c r="N78699" s="36"/>
    </row>
    <row r="78700" spans="12:14" x14ac:dyDescent="0.25">
      <c r="L78700" s="36"/>
      <c r="M78700" s="36"/>
      <c r="N78700" s="36"/>
    </row>
    <row r="78701" spans="12:14" x14ac:dyDescent="0.25">
      <c r="L78701" s="36"/>
      <c r="M78701" s="36"/>
      <c r="N78701" s="36"/>
    </row>
    <row r="78702" spans="12:14" x14ac:dyDescent="0.25">
      <c r="L78702" s="36"/>
      <c r="M78702" s="36"/>
      <c r="N78702" s="36"/>
    </row>
    <row r="78703" spans="12:14" x14ac:dyDescent="0.25">
      <c r="L78703" s="36"/>
      <c r="M78703" s="36"/>
      <c r="N78703" s="36"/>
    </row>
    <row r="78704" spans="12:14" x14ac:dyDescent="0.25">
      <c r="L78704" s="36"/>
      <c r="M78704" s="36"/>
      <c r="N78704" s="36"/>
    </row>
    <row r="78705" spans="12:14" x14ac:dyDescent="0.25">
      <c r="L78705" s="36"/>
      <c r="M78705" s="36"/>
      <c r="N78705" s="36"/>
    </row>
    <row r="78706" spans="12:14" x14ac:dyDescent="0.25">
      <c r="L78706" s="36"/>
      <c r="M78706" s="36"/>
      <c r="N78706" s="36"/>
    </row>
    <row r="78707" spans="12:14" x14ac:dyDescent="0.25">
      <c r="L78707" s="36"/>
      <c r="M78707" s="36"/>
      <c r="N78707" s="36"/>
    </row>
    <row r="78708" spans="12:14" x14ac:dyDescent="0.25">
      <c r="L78708" s="36"/>
      <c r="M78708" s="36"/>
      <c r="N78708" s="36"/>
    </row>
    <row r="78709" spans="12:14" x14ac:dyDescent="0.25">
      <c r="L78709" s="36"/>
      <c r="M78709" s="36"/>
      <c r="N78709" s="36"/>
    </row>
    <row r="78710" spans="12:14" x14ac:dyDescent="0.25">
      <c r="L78710" s="36"/>
      <c r="M78710" s="36"/>
      <c r="N78710" s="36"/>
    </row>
    <row r="78711" spans="12:14" x14ac:dyDescent="0.25">
      <c r="L78711" s="36"/>
      <c r="M78711" s="36"/>
      <c r="N78711" s="36"/>
    </row>
    <row r="78712" spans="12:14" x14ac:dyDescent="0.25">
      <c r="L78712" s="36"/>
      <c r="M78712" s="36"/>
      <c r="N78712" s="36"/>
    </row>
    <row r="78713" spans="12:14" x14ac:dyDescent="0.25">
      <c r="L78713" s="36"/>
      <c r="M78713" s="36"/>
      <c r="N78713" s="36"/>
    </row>
    <row r="78714" spans="12:14" x14ac:dyDescent="0.25">
      <c r="L78714" s="36"/>
      <c r="M78714" s="36"/>
      <c r="N78714" s="36"/>
    </row>
    <row r="78715" spans="12:14" x14ac:dyDescent="0.25">
      <c r="L78715" s="36"/>
      <c r="M78715" s="36"/>
      <c r="N78715" s="36"/>
    </row>
    <row r="78716" spans="12:14" x14ac:dyDescent="0.25">
      <c r="L78716" s="36"/>
      <c r="M78716" s="36"/>
      <c r="N78716" s="36"/>
    </row>
    <row r="78717" spans="12:14" x14ac:dyDescent="0.25">
      <c r="L78717" s="36"/>
      <c r="M78717" s="36"/>
      <c r="N78717" s="36"/>
    </row>
    <row r="78718" spans="12:14" x14ac:dyDescent="0.25">
      <c r="L78718" s="36"/>
      <c r="M78718" s="36"/>
      <c r="N78718" s="36"/>
    </row>
    <row r="78719" spans="12:14" x14ac:dyDescent="0.25">
      <c r="L78719" s="36"/>
      <c r="M78719" s="36"/>
      <c r="N78719" s="36"/>
    </row>
    <row r="78720" spans="12:14" x14ac:dyDescent="0.25">
      <c r="L78720" s="36"/>
      <c r="M78720" s="36"/>
      <c r="N78720" s="36"/>
    </row>
    <row r="78721" spans="12:14" x14ac:dyDescent="0.25">
      <c r="L78721" s="36"/>
      <c r="M78721" s="36"/>
      <c r="N78721" s="36"/>
    </row>
    <row r="78722" spans="12:14" x14ac:dyDescent="0.25">
      <c r="L78722" s="36"/>
      <c r="M78722" s="36"/>
      <c r="N78722" s="36"/>
    </row>
    <row r="78723" spans="12:14" x14ac:dyDescent="0.25">
      <c r="L78723" s="36"/>
      <c r="M78723" s="36"/>
      <c r="N78723" s="36"/>
    </row>
    <row r="78724" spans="12:14" x14ac:dyDescent="0.25">
      <c r="L78724" s="36"/>
      <c r="M78724" s="36"/>
      <c r="N78724" s="36"/>
    </row>
    <row r="78725" spans="12:14" x14ac:dyDescent="0.25">
      <c r="L78725" s="36"/>
      <c r="M78725" s="36"/>
      <c r="N78725" s="36"/>
    </row>
    <row r="78726" spans="12:14" x14ac:dyDescent="0.25">
      <c r="L78726" s="36"/>
      <c r="M78726" s="36"/>
      <c r="N78726" s="36"/>
    </row>
    <row r="78727" spans="12:14" x14ac:dyDescent="0.25">
      <c r="L78727" s="36"/>
      <c r="M78727" s="36"/>
      <c r="N78727" s="36"/>
    </row>
    <row r="78728" spans="12:14" x14ac:dyDescent="0.25">
      <c r="L78728" s="36"/>
      <c r="M78728" s="36"/>
      <c r="N78728" s="36"/>
    </row>
    <row r="78729" spans="12:14" x14ac:dyDescent="0.25">
      <c r="L78729" s="36"/>
      <c r="M78729" s="36"/>
      <c r="N78729" s="36"/>
    </row>
    <row r="78730" spans="12:14" x14ac:dyDescent="0.25">
      <c r="L78730" s="36"/>
      <c r="M78730" s="36"/>
      <c r="N78730" s="36"/>
    </row>
    <row r="78731" spans="12:14" x14ac:dyDescent="0.25">
      <c r="L78731" s="36"/>
      <c r="M78731" s="36"/>
      <c r="N78731" s="36"/>
    </row>
    <row r="78732" spans="12:14" x14ac:dyDescent="0.25">
      <c r="L78732" s="36"/>
      <c r="M78732" s="36"/>
      <c r="N78732" s="36"/>
    </row>
    <row r="78733" spans="12:14" x14ac:dyDescent="0.25">
      <c r="L78733" s="36"/>
      <c r="M78733" s="36"/>
      <c r="N78733" s="36"/>
    </row>
    <row r="78734" spans="12:14" x14ac:dyDescent="0.25">
      <c r="L78734" s="36"/>
      <c r="M78734" s="36"/>
      <c r="N78734" s="36"/>
    </row>
    <row r="78735" spans="12:14" x14ac:dyDescent="0.25">
      <c r="L78735" s="36"/>
      <c r="M78735" s="36"/>
      <c r="N78735" s="36"/>
    </row>
    <row r="78736" spans="12:14" x14ac:dyDescent="0.25">
      <c r="L78736" s="36"/>
      <c r="M78736" s="36"/>
      <c r="N78736" s="36"/>
    </row>
    <row r="78737" spans="12:14" x14ac:dyDescent="0.25">
      <c r="L78737" s="36"/>
      <c r="M78737" s="36"/>
      <c r="N78737" s="36"/>
    </row>
    <row r="78738" spans="12:14" x14ac:dyDescent="0.25">
      <c r="L78738" s="36"/>
      <c r="M78738" s="36"/>
      <c r="N78738" s="36"/>
    </row>
    <row r="78739" spans="12:14" x14ac:dyDescent="0.25">
      <c r="L78739" s="36"/>
      <c r="M78739" s="36"/>
      <c r="N78739" s="36"/>
    </row>
    <row r="78740" spans="12:14" x14ac:dyDescent="0.25">
      <c r="L78740" s="36"/>
      <c r="M78740" s="36"/>
      <c r="N78740" s="36"/>
    </row>
    <row r="78741" spans="12:14" x14ac:dyDescent="0.25">
      <c r="L78741" s="36"/>
      <c r="M78741" s="36"/>
      <c r="N78741" s="36"/>
    </row>
    <row r="78742" spans="12:14" x14ac:dyDescent="0.25">
      <c r="L78742" s="36"/>
      <c r="M78742" s="36"/>
      <c r="N78742" s="36"/>
    </row>
    <row r="78743" spans="12:14" x14ac:dyDescent="0.25">
      <c r="L78743" s="36"/>
      <c r="M78743" s="36"/>
      <c r="N78743" s="36"/>
    </row>
    <row r="78744" spans="12:14" x14ac:dyDescent="0.25">
      <c r="L78744" s="36"/>
      <c r="M78744" s="36"/>
      <c r="N78744" s="36"/>
    </row>
    <row r="78745" spans="12:14" x14ac:dyDescent="0.25">
      <c r="L78745" s="36"/>
      <c r="M78745" s="36"/>
      <c r="N78745" s="36"/>
    </row>
    <row r="78746" spans="12:14" x14ac:dyDescent="0.25">
      <c r="L78746" s="36"/>
      <c r="M78746" s="36"/>
      <c r="N78746" s="36"/>
    </row>
    <row r="78747" spans="12:14" x14ac:dyDescent="0.25">
      <c r="L78747" s="36"/>
      <c r="M78747" s="36"/>
      <c r="N78747" s="36"/>
    </row>
    <row r="78748" spans="12:14" x14ac:dyDescent="0.25">
      <c r="L78748" s="36"/>
      <c r="M78748" s="36"/>
      <c r="N78748" s="36"/>
    </row>
    <row r="78749" spans="12:14" x14ac:dyDescent="0.25">
      <c r="L78749" s="36"/>
      <c r="M78749" s="36"/>
      <c r="N78749" s="36"/>
    </row>
    <row r="78750" spans="12:14" x14ac:dyDescent="0.25">
      <c r="L78750" s="36"/>
      <c r="M78750" s="36"/>
      <c r="N78750" s="36"/>
    </row>
    <row r="78751" spans="12:14" x14ac:dyDescent="0.25">
      <c r="L78751" s="36"/>
      <c r="M78751" s="36"/>
      <c r="N78751" s="36"/>
    </row>
    <row r="78752" spans="12:14" x14ac:dyDescent="0.25">
      <c r="L78752" s="36"/>
      <c r="M78752" s="36"/>
      <c r="N78752" s="36"/>
    </row>
    <row r="78753" spans="12:14" x14ac:dyDescent="0.25">
      <c r="L78753" s="36"/>
      <c r="M78753" s="36"/>
      <c r="N78753" s="36"/>
    </row>
    <row r="78754" spans="12:14" x14ac:dyDescent="0.25">
      <c r="L78754" s="36"/>
      <c r="M78754" s="36"/>
      <c r="N78754" s="36"/>
    </row>
    <row r="78755" spans="12:14" x14ac:dyDescent="0.25">
      <c r="L78755" s="36"/>
      <c r="M78755" s="36"/>
      <c r="N78755" s="36"/>
    </row>
    <row r="78756" spans="12:14" x14ac:dyDescent="0.25">
      <c r="L78756" s="36"/>
      <c r="M78756" s="36"/>
      <c r="N78756" s="36"/>
    </row>
    <row r="78757" spans="12:14" x14ac:dyDescent="0.25">
      <c r="L78757" s="36"/>
      <c r="M78757" s="36"/>
      <c r="N78757" s="36"/>
    </row>
    <row r="78758" spans="12:14" x14ac:dyDescent="0.25">
      <c r="L78758" s="36"/>
      <c r="M78758" s="36"/>
      <c r="N78758" s="36"/>
    </row>
    <row r="78759" spans="12:14" x14ac:dyDescent="0.25">
      <c r="L78759" s="36"/>
      <c r="M78759" s="36"/>
      <c r="N78759" s="36"/>
    </row>
    <row r="78760" spans="12:14" x14ac:dyDescent="0.25">
      <c r="L78760" s="36"/>
      <c r="M78760" s="36"/>
      <c r="N78760" s="36"/>
    </row>
    <row r="78761" spans="12:14" x14ac:dyDescent="0.25">
      <c r="L78761" s="36"/>
      <c r="M78761" s="36"/>
      <c r="N78761" s="36"/>
    </row>
    <row r="78762" spans="12:14" x14ac:dyDescent="0.25">
      <c r="L78762" s="36"/>
      <c r="M78762" s="36"/>
      <c r="N78762" s="36"/>
    </row>
    <row r="78763" spans="12:14" x14ac:dyDescent="0.25">
      <c r="L78763" s="36"/>
      <c r="M78763" s="36"/>
      <c r="N78763" s="36"/>
    </row>
    <row r="78764" spans="12:14" x14ac:dyDescent="0.25">
      <c r="L78764" s="36"/>
      <c r="M78764" s="36"/>
      <c r="N78764" s="36"/>
    </row>
    <row r="78765" spans="12:14" x14ac:dyDescent="0.25">
      <c r="L78765" s="36"/>
      <c r="M78765" s="36"/>
      <c r="N78765" s="36"/>
    </row>
    <row r="78766" spans="12:14" x14ac:dyDescent="0.25">
      <c r="L78766" s="36"/>
      <c r="M78766" s="36"/>
      <c r="N78766" s="36"/>
    </row>
    <row r="78767" spans="12:14" x14ac:dyDescent="0.25">
      <c r="L78767" s="36"/>
      <c r="M78767" s="36"/>
      <c r="N78767" s="36"/>
    </row>
    <row r="78768" spans="12:14" x14ac:dyDescent="0.25">
      <c r="L78768" s="36"/>
      <c r="M78768" s="36"/>
      <c r="N78768" s="36"/>
    </row>
    <row r="78769" spans="12:14" x14ac:dyDescent="0.25">
      <c r="L78769" s="36"/>
      <c r="M78769" s="36"/>
      <c r="N78769" s="36"/>
    </row>
    <row r="78770" spans="12:14" x14ac:dyDescent="0.25">
      <c r="L78770" s="36"/>
      <c r="M78770" s="36"/>
      <c r="N78770" s="36"/>
    </row>
    <row r="78771" spans="12:14" x14ac:dyDescent="0.25">
      <c r="L78771" s="36"/>
      <c r="M78771" s="36"/>
      <c r="N78771" s="36"/>
    </row>
    <row r="78772" spans="12:14" x14ac:dyDescent="0.25">
      <c r="L78772" s="36"/>
      <c r="M78772" s="36"/>
      <c r="N78772" s="36"/>
    </row>
    <row r="78773" spans="12:14" x14ac:dyDescent="0.25">
      <c r="L78773" s="36"/>
      <c r="M78773" s="36"/>
      <c r="N78773" s="36"/>
    </row>
    <row r="78774" spans="12:14" x14ac:dyDescent="0.25">
      <c r="L78774" s="36"/>
      <c r="M78774" s="36"/>
      <c r="N78774" s="36"/>
    </row>
    <row r="78775" spans="12:14" x14ac:dyDescent="0.25">
      <c r="L78775" s="36"/>
      <c r="M78775" s="36"/>
      <c r="N78775" s="36"/>
    </row>
    <row r="78776" spans="12:14" x14ac:dyDescent="0.25">
      <c r="L78776" s="36"/>
      <c r="M78776" s="36"/>
      <c r="N78776" s="36"/>
    </row>
    <row r="78777" spans="12:14" x14ac:dyDescent="0.25">
      <c r="L78777" s="36"/>
      <c r="M78777" s="36"/>
      <c r="N78777" s="36"/>
    </row>
    <row r="78778" spans="12:14" x14ac:dyDescent="0.25">
      <c r="L78778" s="36"/>
      <c r="M78778" s="36"/>
      <c r="N78778" s="36"/>
    </row>
    <row r="78779" spans="12:14" x14ac:dyDescent="0.25">
      <c r="L78779" s="36"/>
      <c r="M78779" s="36"/>
      <c r="N78779" s="36"/>
    </row>
    <row r="78780" spans="12:14" x14ac:dyDescent="0.25">
      <c r="L78780" s="36"/>
      <c r="M78780" s="36"/>
      <c r="N78780" s="36"/>
    </row>
    <row r="78781" spans="12:14" x14ac:dyDescent="0.25">
      <c r="L78781" s="36"/>
      <c r="M78781" s="36"/>
      <c r="N78781" s="36"/>
    </row>
    <row r="78782" spans="12:14" x14ac:dyDescent="0.25">
      <c r="L78782" s="36"/>
      <c r="M78782" s="36"/>
      <c r="N78782" s="36"/>
    </row>
    <row r="78783" spans="12:14" x14ac:dyDescent="0.25">
      <c r="L78783" s="36"/>
      <c r="M78783" s="36"/>
      <c r="N78783" s="36"/>
    </row>
    <row r="78784" spans="12:14" x14ac:dyDescent="0.25">
      <c r="L78784" s="36"/>
      <c r="M78784" s="36"/>
      <c r="N78784" s="36"/>
    </row>
    <row r="78785" spans="12:14" x14ac:dyDescent="0.25">
      <c r="L78785" s="36"/>
      <c r="M78785" s="36"/>
      <c r="N78785" s="36"/>
    </row>
    <row r="78786" spans="12:14" x14ac:dyDescent="0.25">
      <c r="L78786" s="36"/>
      <c r="M78786" s="36"/>
      <c r="N78786" s="36"/>
    </row>
    <row r="78787" spans="12:14" x14ac:dyDescent="0.25">
      <c r="L78787" s="36"/>
      <c r="M78787" s="36"/>
      <c r="N78787" s="36"/>
    </row>
    <row r="78788" spans="12:14" x14ac:dyDescent="0.25">
      <c r="L78788" s="36"/>
      <c r="M78788" s="36"/>
      <c r="N78788" s="36"/>
    </row>
    <row r="78789" spans="12:14" x14ac:dyDescent="0.25">
      <c r="L78789" s="36"/>
      <c r="M78789" s="36"/>
      <c r="N78789" s="36"/>
    </row>
    <row r="78790" spans="12:14" x14ac:dyDescent="0.25">
      <c r="L78790" s="36"/>
      <c r="M78790" s="36"/>
      <c r="N78790" s="36"/>
    </row>
    <row r="78791" spans="12:14" x14ac:dyDescent="0.25">
      <c r="L78791" s="36"/>
      <c r="M78791" s="36"/>
      <c r="N78791" s="36"/>
    </row>
    <row r="78792" spans="12:14" x14ac:dyDescent="0.25">
      <c r="L78792" s="36"/>
      <c r="M78792" s="36"/>
      <c r="N78792" s="36"/>
    </row>
    <row r="78793" spans="12:14" x14ac:dyDescent="0.25">
      <c r="L78793" s="36"/>
      <c r="M78793" s="36"/>
      <c r="N78793" s="36"/>
    </row>
    <row r="78794" spans="12:14" x14ac:dyDescent="0.25">
      <c r="L78794" s="36"/>
      <c r="M78794" s="36"/>
      <c r="N78794" s="36"/>
    </row>
    <row r="78795" spans="12:14" x14ac:dyDescent="0.25">
      <c r="L78795" s="36"/>
      <c r="M78795" s="36"/>
      <c r="N78795" s="36"/>
    </row>
    <row r="78796" spans="12:14" x14ac:dyDescent="0.25">
      <c r="L78796" s="36"/>
      <c r="M78796" s="36"/>
      <c r="N78796" s="36"/>
    </row>
    <row r="78797" spans="12:14" x14ac:dyDescent="0.25">
      <c r="L78797" s="36"/>
      <c r="M78797" s="36"/>
      <c r="N78797" s="36"/>
    </row>
    <row r="78798" spans="12:14" x14ac:dyDescent="0.25">
      <c r="L78798" s="36"/>
      <c r="M78798" s="36"/>
      <c r="N78798" s="36"/>
    </row>
    <row r="78799" spans="12:14" x14ac:dyDescent="0.25">
      <c r="L78799" s="36"/>
      <c r="M78799" s="36"/>
      <c r="N78799" s="36"/>
    </row>
    <row r="78800" spans="12:14" x14ac:dyDescent="0.25">
      <c r="L78800" s="36"/>
      <c r="M78800" s="36"/>
      <c r="N78800" s="36"/>
    </row>
    <row r="78801" spans="12:14" x14ac:dyDescent="0.25">
      <c r="L78801" s="36"/>
      <c r="M78801" s="36"/>
      <c r="N78801" s="36"/>
    </row>
    <row r="78802" spans="12:14" x14ac:dyDescent="0.25">
      <c r="L78802" s="36"/>
      <c r="M78802" s="36"/>
      <c r="N78802" s="36"/>
    </row>
    <row r="78803" spans="12:14" x14ac:dyDescent="0.25">
      <c r="L78803" s="36"/>
      <c r="M78803" s="36"/>
      <c r="N78803" s="36"/>
    </row>
    <row r="78804" spans="12:14" x14ac:dyDescent="0.25">
      <c r="L78804" s="36"/>
      <c r="M78804" s="36"/>
      <c r="N78804" s="36"/>
    </row>
    <row r="78805" spans="12:14" x14ac:dyDescent="0.25">
      <c r="L78805" s="36"/>
      <c r="M78805" s="36"/>
      <c r="N78805" s="36"/>
    </row>
    <row r="78806" spans="12:14" x14ac:dyDescent="0.25">
      <c r="L78806" s="36"/>
      <c r="M78806" s="36"/>
      <c r="N78806" s="36"/>
    </row>
    <row r="78807" spans="12:14" x14ac:dyDescent="0.25">
      <c r="L78807" s="36"/>
      <c r="M78807" s="36"/>
      <c r="N78807" s="36"/>
    </row>
    <row r="78808" spans="12:14" x14ac:dyDescent="0.25">
      <c r="L78808" s="36"/>
      <c r="M78808" s="36"/>
      <c r="N78808" s="36"/>
    </row>
    <row r="78809" spans="12:14" x14ac:dyDescent="0.25">
      <c r="L78809" s="36"/>
      <c r="M78809" s="36"/>
      <c r="N78809" s="36"/>
    </row>
    <row r="78810" spans="12:14" x14ac:dyDescent="0.25">
      <c r="L78810" s="36"/>
      <c r="M78810" s="36"/>
      <c r="N78810" s="36"/>
    </row>
    <row r="78811" spans="12:14" x14ac:dyDescent="0.25">
      <c r="L78811" s="36"/>
      <c r="M78811" s="36"/>
      <c r="N78811" s="36"/>
    </row>
    <row r="78812" spans="12:14" x14ac:dyDescent="0.25">
      <c r="L78812" s="36"/>
      <c r="M78812" s="36"/>
      <c r="N78812" s="36"/>
    </row>
    <row r="78813" spans="12:14" x14ac:dyDescent="0.25">
      <c r="L78813" s="36"/>
      <c r="M78813" s="36"/>
      <c r="N78813" s="36"/>
    </row>
    <row r="78814" spans="12:14" x14ac:dyDescent="0.25">
      <c r="L78814" s="36"/>
      <c r="M78814" s="36"/>
      <c r="N78814" s="36"/>
    </row>
    <row r="78815" spans="12:14" x14ac:dyDescent="0.25">
      <c r="L78815" s="36"/>
      <c r="M78815" s="36"/>
      <c r="N78815" s="36"/>
    </row>
    <row r="78816" spans="12:14" x14ac:dyDescent="0.25">
      <c r="L78816" s="36"/>
      <c r="M78816" s="36"/>
      <c r="N78816" s="36"/>
    </row>
    <row r="78817" spans="12:14" x14ac:dyDescent="0.25">
      <c r="L78817" s="36"/>
      <c r="M78817" s="36"/>
      <c r="N78817" s="36"/>
    </row>
    <row r="78818" spans="12:14" x14ac:dyDescent="0.25">
      <c r="L78818" s="36"/>
      <c r="M78818" s="36"/>
      <c r="N78818" s="36"/>
    </row>
    <row r="78819" spans="12:14" x14ac:dyDescent="0.25">
      <c r="L78819" s="36"/>
      <c r="M78819" s="36"/>
      <c r="N78819" s="36"/>
    </row>
    <row r="78820" spans="12:14" x14ac:dyDescent="0.25">
      <c r="L78820" s="36"/>
      <c r="M78820" s="36"/>
      <c r="N78820" s="36"/>
    </row>
    <row r="78821" spans="12:14" x14ac:dyDescent="0.25">
      <c r="L78821" s="36"/>
      <c r="M78821" s="36"/>
      <c r="N78821" s="36"/>
    </row>
    <row r="78822" spans="12:14" x14ac:dyDescent="0.25">
      <c r="L78822" s="36"/>
      <c r="M78822" s="36"/>
      <c r="N78822" s="36"/>
    </row>
    <row r="78823" spans="12:14" x14ac:dyDescent="0.25">
      <c r="L78823" s="36"/>
      <c r="M78823" s="36"/>
      <c r="N78823" s="36"/>
    </row>
    <row r="78824" spans="12:14" x14ac:dyDescent="0.25">
      <c r="L78824" s="36"/>
      <c r="M78824" s="36"/>
      <c r="N78824" s="36"/>
    </row>
    <row r="78825" spans="12:14" x14ac:dyDescent="0.25">
      <c r="L78825" s="36"/>
      <c r="M78825" s="36"/>
      <c r="N78825" s="36"/>
    </row>
    <row r="78826" spans="12:14" x14ac:dyDescent="0.25">
      <c r="L78826" s="36"/>
      <c r="M78826" s="36"/>
      <c r="N78826" s="36"/>
    </row>
    <row r="78827" spans="12:14" x14ac:dyDescent="0.25">
      <c r="L78827" s="36"/>
      <c r="M78827" s="36"/>
      <c r="N78827" s="36"/>
    </row>
    <row r="78828" spans="12:14" x14ac:dyDescent="0.25">
      <c r="L78828" s="36"/>
      <c r="M78828" s="36"/>
      <c r="N78828" s="36"/>
    </row>
    <row r="78829" spans="12:14" x14ac:dyDescent="0.25">
      <c r="L78829" s="36"/>
      <c r="M78829" s="36"/>
      <c r="N78829" s="36"/>
    </row>
    <row r="78830" spans="12:14" x14ac:dyDescent="0.25">
      <c r="L78830" s="36"/>
      <c r="M78830" s="36"/>
      <c r="N78830" s="36"/>
    </row>
    <row r="78831" spans="12:14" x14ac:dyDescent="0.25">
      <c r="L78831" s="36"/>
      <c r="M78831" s="36"/>
      <c r="N78831" s="36"/>
    </row>
    <row r="78832" spans="12:14" x14ac:dyDescent="0.25">
      <c r="L78832" s="36"/>
      <c r="M78832" s="36"/>
      <c r="N78832" s="36"/>
    </row>
    <row r="78833" spans="12:14" x14ac:dyDescent="0.25">
      <c r="L78833" s="36"/>
      <c r="M78833" s="36"/>
      <c r="N78833" s="36"/>
    </row>
    <row r="78834" spans="12:14" x14ac:dyDescent="0.25">
      <c r="L78834" s="36"/>
      <c r="M78834" s="36"/>
      <c r="N78834" s="36"/>
    </row>
    <row r="78835" spans="12:14" x14ac:dyDescent="0.25">
      <c r="L78835" s="36"/>
      <c r="M78835" s="36"/>
      <c r="N78835" s="36"/>
    </row>
    <row r="78836" spans="12:14" x14ac:dyDescent="0.25">
      <c r="L78836" s="36"/>
      <c r="M78836" s="36"/>
      <c r="N78836" s="36"/>
    </row>
    <row r="78837" spans="12:14" x14ac:dyDescent="0.25">
      <c r="L78837" s="36"/>
      <c r="M78837" s="36"/>
      <c r="N78837" s="36"/>
    </row>
    <row r="78838" spans="12:14" x14ac:dyDescent="0.25">
      <c r="L78838" s="36"/>
      <c r="M78838" s="36"/>
      <c r="N78838" s="36"/>
    </row>
    <row r="78839" spans="12:14" x14ac:dyDescent="0.25">
      <c r="L78839" s="36"/>
      <c r="M78839" s="36"/>
      <c r="N78839" s="36"/>
    </row>
    <row r="78840" spans="12:14" x14ac:dyDescent="0.25">
      <c r="L78840" s="36"/>
      <c r="M78840" s="36"/>
      <c r="N78840" s="36"/>
    </row>
    <row r="78841" spans="12:14" x14ac:dyDescent="0.25">
      <c r="L78841" s="36"/>
      <c r="M78841" s="36"/>
      <c r="N78841" s="36"/>
    </row>
    <row r="78842" spans="12:14" x14ac:dyDescent="0.25">
      <c r="L78842" s="36"/>
      <c r="M78842" s="36"/>
      <c r="N78842" s="36"/>
    </row>
    <row r="78843" spans="12:14" x14ac:dyDescent="0.25">
      <c r="L78843" s="36"/>
      <c r="M78843" s="36"/>
      <c r="N78843" s="36"/>
    </row>
    <row r="78844" spans="12:14" x14ac:dyDescent="0.25">
      <c r="L78844" s="36"/>
      <c r="M78844" s="36"/>
      <c r="N78844" s="36"/>
    </row>
    <row r="78845" spans="12:14" x14ac:dyDescent="0.25">
      <c r="L78845" s="36"/>
      <c r="M78845" s="36"/>
      <c r="N78845" s="36"/>
    </row>
    <row r="78846" spans="12:14" x14ac:dyDescent="0.25">
      <c r="L78846" s="36"/>
      <c r="M78846" s="36"/>
      <c r="N78846" s="36"/>
    </row>
    <row r="78847" spans="12:14" x14ac:dyDescent="0.25">
      <c r="L78847" s="36"/>
      <c r="M78847" s="36"/>
      <c r="N78847" s="36"/>
    </row>
    <row r="78848" spans="12:14" x14ac:dyDescent="0.25">
      <c r="L78848" s="36"/>
      <c r="M78848" s="36"/>
      <c r="N78848" s="36"/>
    </row>
    <row r="78849" spans="12:14" x14ac:dyDescent="0.25">
      <c r="L78849" s="36"/>
      <c r="M78849" s="36"/>
      <c r="N78849" s="36"/>
    </row>
    <row r="78850" spans="12:14" x14ac:dyDescent="0.25">
      <c r="L78850" s="36"/>
      <c r="M78850" s="36"/>
      <c r="N78850" s="36"/>
    </row>
    <row r="78851" spans="12:14" x14ac:dyDescent="0.25">
      <c r="L78851" s="36"/>
      <c r="M78851" s="36"/>
      <c r="N78851" s="36"/>
    </row>
    <row r="78852" spans="12:14" x14ac:dyDescent="0.25">
      <c r="L78852" s="36"/>
      <c r="M78852" s="36"/>
      <c r="N78852" s="36"/>
    </row>
    <row r="78853" spans="12:14" x14ac:dyDescent="0.25">
      <c r="L78853" s="36"/>
      <c r="M78853" s="36"/>
      <c r="N78853" s="36"/>
    </row>
    <row r="78854" spans="12:14" x14ac:dyDescent="0.25">
      <c r="L78854" s="36"/>
      <c r="M78854" s="36"/>
      <c r="N78854" s="36"/>
    </row>
    <row r="78855" spans="12:14" x14ac:dyDescent="0.25">
      <c r="L78855" s="36"/>
      <c r="M78855" s="36"/>
      <c r="N78855" s="36"/>
    </row>
    <row r="78856" spans="12:14" x14ac:dyDescent="0.25">
      <c r="L78856" s="36"/>
      <c r="M78856" s="36"/>
      <c r="N78856" s="36"/>
    </row>
    <row r="78857" spans="12:14" x14ac:dyDescent="0.25">
      <c r="L78857" s="36"/>
      <c r="M78857" s="36"/>
      <c r="N78857" s="36"/>
    </row>
    <row r="78858" spans="12:14" x14ac:dyDescent="0.25">
      <c r="L78858" s="36"/>
      <c r="M78858" s="36"/>
      <c r="N78858" s="36"/>
    </row>
    <row r="78859" spans="12:14" x14ac:dyDescent="0.25">
      <c r="L78859" s="36"/>
      <c r="M78859" s="36"/>
      <c r="N78859" s="36"/>
    </row>
    <row r="78860" spans="12:14" x14ac:dyDescent="0.25">
      <c r="L78860" s="36"/>
      <c r="M78860" s="36"/>
      <c r="N78860" s="36"/>
    </row>
    <row r="78861" spans="12:14" x14ac:dyDescent="0.25">
      <c r="L78861" s="36"/>
      <c r="M78861" s="36"/>
      <c r="N78861" s="36"/>
    </row>
    <row r="78862" spans="12:14" x14ac:dyDescent="0.25">
      <c r="L78862" s="36"/>
      <c r="M78862" s="36"/>
      <c r="N78862" s="36"/>
    </row>
    <row r="78863" spans="12:14" x14ac:dyDescent="0.25">
      <c r="L78863" s="36"/>
      <c r="M78863" s="36"/>
      <c r="N78863" s="36"/>
    </row>
    <row r="78864" spans="12:14" x14ac:dyDescent="0.25">
      <c r="L78864" s="36"/>
      <c r="M78864" s="36"/>
      <c r="N78864" s="36"/>
    </row>
    <row r="78865" spans="12:14" x14ac:dyDescent="0.25">
      <c r="L78865" s="36"/>
      <c r="M78865" s="36"/>
      <c r="N78865" s="36"/>
    </row>
    <row r="78866" spans="12:14" x14ac:dyDescent="0.25">
      <c r="L78866" s="36"/>
      <c r="M78866" s="36"/>
      <c r="N78866" s="36"/>
    </row>
    <row r="78867" spans="12:14" x14ac:dyDescent="0.25">
      <c r="L78867" s="36"/>
      <c r="M78867" s="36"/>
      <c r="N78867" s="36"/>
    </row>
    <row r="78868" spans="12:14" x14ac:dyDescent="0.25">
      <c r="L78868" s="36"/>
      <c r="M78868" s="36"/>
      <c r="N78868" s="36"/>
    </row>
    <row r="78869" spans="12:14" x14ac:dyDescent="0.25">
      <c r="L78869" s="36"/>
      <c r="M78869" s="36"/>
      <c r="N78869" s="36"/>
    </row>
    <row r="78870" spans="12:14" x14ac:dyDescent="0.25">
      <c r="L78870" s="36"/>
      <c r="M78870" s="36"/>
      <c r="N78870" s="36"/>
    </row>
    <row r="78871" spans="12:14" x14ac:dyDescent="0.25">
      <c r="L78871" s="36"/>
      <c r="M78871" s="36"/>
      <c r="N78871" s="36"/>
    </row>
    <row r="78872" spans="12:14" x14ac:dyDescent="0.25">
      <c r="L78872" s="36"/>
      <c r="M78872" s="36"/>
      <c r="N78872" s="36"/>
    </row>
    <row r="78873" spans="12:14" x14ac:dyDescent="0.25">
      <c r="L78873" s="36"/>
      <c r="M78873" s="36"/>
      <c r="N78873" s="36"/>
    </row>
    <row r="78874" spans="12:14" x14ac:dyDescent="0.25">
      <c r="L78874" s="36"/>
      <c r="M78874" s="36"/>
      <c r="N78874" s="36"/>
    </row>
    <row r="78875" spans="12:14" x14ac:dyDescent="0.25">
      <c r="L78875" s="36"/>
      <c r="M78875" s="36"/>
      <c r="N78875" s="36"/>
    </row>
    <row r="78876" spans="12:14" x14ac:dyDescent="0.25">
      <c r="L78876" s="36"/>
      <c r="M78876" s="36"/>
      <c r="N78876" s="36"/>
    </row>
    <row r="78877" spans="12:14" x14ac:dyDescent="0.25">
      <c r="L78877" s="36"/>
      <c r="M78877" s="36"/>
      <c r="N78877" s="36"/>
    </row>
    <row r="78878" spans="12:14" x14ac:dyDescent="0.25">
      <c r="L78878" s="36"/>
      <c r="M78878" s="36"/>
      <c r="N78878" s="36"/>
    </row>
    <row r="78879" spans="12:14" x14ac:dyDescent="0.25">
      <c r="L78879" s="36"/>
      <c r="M78879" s="36"/>
      <c r="N78879" s="36"/>
    </row>
    <row r="78880" spans="12:14" x14ac:dyDescent="0.25">
      <c r="L78880" s="36"/>
      <c r="M78880" s="36"/>
      <c r="N78880" s="36"/>
    </row>
    <row r="78881" spans="12:14" x14ac:dyDescent="0.25">
      <c r="L78881" s="36"/>
      <c r="M78881" s="36"/>
      <c r="N78881" s="36"/>
    </row>
    <row r="78882" spans="12:14" x14ac:dyDescent="0.25">
      <c r="L78882" s="36"/>
      <c r="M78882" s="36"/>
      <c r="N78882" s="36"/>
    </row>
    <row r="78883" spans="12:14" x14ac:dyDescent="0.25">
      <c r="L78883" s="36"/>
      <c r="M78883" s="36"/>
      <c r="N78883" s="36"/>
    </row>
    <row r="78884" spans="12:14" x14ac:dyDescent="0.25">
      <c r="L78884" s="36"/>
      <c r="M78884" s="36"/>
      <c r="N78884" s="36"/>
    </row>
    <row r="78885" spans="12:14" x14ac:dyDescent="0.25">
      <c r="L78885" s="36"/>
      <c r="M78885" s="36"/>
      <c r="N78885" s="36"/>
    </row>
    <row r="78886" spans="12:14" x14ac:dyDescent="0.25">
      <c r="L78886" s="36"/>
      <c r="M78886" s="36"/>
      <c r="N78886" s="36"/>
    </row>
    <row r="78887" spans="12:14" x14ac:dyDescent="0.25">
      <c r="L78887" s="36"/>
      <c r="M78887" s="36"/>
      <c r="N78887" s="36"/>
    </row>
    <row r="78888" spans="12:14" x14ac:dyDescent="0.25">
      <c r="L78888" s="36"/>
      <c r="M78888" s="36"/>
      <c r="N78888" s="36"/>
    </row>
    <row r="78889" spans="12:14" x14ac:dyDescent="0.25">
      <c r="L78889" s="36"/>
      <c r="M78889" s="36"/>
      <c r="N78889" s="36"/>
    </row>
    <row r="78890" spans="12:14" x14ac:dyDescent="0.25">
      <c r="L78890" s="36"/>
      <c r="M78890" s="36"/>
      <c r="N78890" s="36"/>
    </row>
    <row r="78891" spans="12:14" x14ac:dyDescent="0.25">
      <c r="L78891" s="36"/>
      <c r="M78891" s="36"/>
      <c r="N78891" s="36"/>
    </row>
    <row r="78892" spans="12:14" x14ac:dyDescent="0.25">
      <c r="L78892" s="36"/>
      <c r="M78892" s="36"/>
      <c r="N78892" s="36"/>
    </row>
    <row r="78893" spans="12:14" x14ac:dyDescent="0.25">
      <c r="L78893" s="36"/>
      <c r="M78893" s="36"/>
      <c r="N78893" s="36"/>
    </row>
    <row r="78894" spans="12:14" x14ac:dyDescent="0.25">
      <c r="L78894" s="36"/>
      <c r="M78894" s="36"/>
      <c r="N78894" s="36"/>
    </row>
    <row r="78895" spans="12:14" x14ac:dyDescent="0.25">
      <c r="L78895" s="36"/>
      <c r="M78895" s="36"/>
      <c r="N78895" s="36"/>
    </row>
    <row r="78896" spans="12:14" x14ac:dyDescent="0.25">
      <c r="L78896" s="36"/>
      <c r="M78896" s="36"/>
      <c r="N78896" s="36"/>
    </row>
    <row r="78897" spans="12:14" x14ac:dyDescent="0.25">
      <c r="L78897" s="36"/>
      <c r="M78897" s="36"/>
      <c r="N78897" s="36"/>
    </row>
    <row r="78898" spans="12:14" x14ac:dyDescent="0.25">
      <c r="L78898" s="36"/>
      <c r="M78898" s="36"/>
      <c r="N78898" s="36"/>
    </row>
    <row r="78899" spans="12:14" x14ac:dyDescent="0.25">
      <c r="L78899" s="36"/>
      <c r="M78899" s="36"/>
      <c r="N78899" s="36"/>
    </row>
    <row r="78900" spans="12:14" x14ac:dyDescent="0.25">
      <c r="L78900" s="36"/>
      <c r="M78900" s="36"/>
      <c r="N78900" s="36"/>
    </row>
    <row r="78901" spans="12:14" x14ac:dyDescent="0.25">
      <c r="L78901" s="36"/>
      <c r="M78901" s="36"/>
      <c r="N78901" s="36"/>
    </row>
    <row r="78902" spans="12:14" x14ac:dyDescent="0.25">
      <c r="L78902" s="36"/>
      <c r="M78902" s="36"/>
      <c r="N78902" s="36"/>
    </row>
    <row r="78903" spans="12:14" x14ac:dyDescent="0.25">
      <c r="L78903" s="36"/>
      <c r="M78903" s="36"/>
      <c r="N78903" s="36"/>
    </row>
    <row r="78904" spans="12:14" x14ac:dyDescent="0.25">
      <c r="L78904" s="36"/>
      <c r="M78904" s="36"/>
      <c r="N78904" s="36"/>
    </row>
    <row r="78905" spans="12:14" x14ac:dyDescent="0.25">
      <c r="L78905" s="36"/>
      <c r="M78905" s="36"/>
      <c r="N78905" s="36"/>
    </row>
    <row r="78906" spans="12:14" x14ac:dyDescent="0.25">
      <c r="L78906" s="36"/>
      <c r="M78906" s="36"/>
      <c r="N78906" s="36"/>
    </row>
    <row r="78907" spans="12:14" x14ac:dyDescent="0.25">
      <c r="L78907" s="36"/>
      <c r="M78907" s="36"/>
      <c r="N78907" s="36"/>
    </row>
    <row r="78908" spans="12:14" x14ac:dyDescent="0.25">
      <c r="L78908" s="36"/>
      <c r="M78908" s="36"/>
      <c r="N78908" s="36"/>
    </row>
    <row r="78909" spans="12:14" x14ac:dyDescent="0.25">
      <c r="L78909" s="36"/>
      <c r="M78909" s="36"/>
      <c r="N78909" s="36"/>
    </row>
    <row r="78910" spans="12:14" x14ac:dyDescent="0.25">
      <c r="L78910" s="36"/>
      <c r="M78910" s="36"/>
      <c r="N78910" s="36"/>
    </row>
    <row r="78911" spans="12:14" x14ac:dyDescent="0.25">
      <c r="L78911" s="36"/>
      <c r="M78911" s="36"/>
      <c r="N78911" s="36"/>
    </row>
    <row r="78912" spans="12:14" x14ac:dyDescent="0.25">
      <c r="L78912" s="36"/>
      <c r="M78912" s="36"/>
      <c r="N78912" s="36"/>
    </row>
    <row r="78913" spans="12:14" x14ac:dyDescent="0.25">
      <c r="L78913" s="36"/>
      <c r="M78913" s="36"/>
      <c r="N78913" s="36"/>
    </row>
    <row r="78914" spans="12:14" x14ac:dyDescent="0.25">
      <c r="L78914" s="36"/>
      <c r="M78914" s="36"/>
      <c r="N78914" s="36"/>
    </row>
    <row r="78915" spans="12:14" x14ac:dyDescent="0.25">
      <c r="L78915" s="36"/>
      <c r="M78915" s="36"/>
      <c r="N78915" s="36"/>
    </row>
    <row r="78916" spans="12:14" x14ac:dyDescent="0.25">
      <c r="L78916" s="36"/>
      <c r="M78916" s="36"/>
      <c r="N78916" s="36"/>
    </row>
    <row r="78917" spans="12:14" x14ac:dyDescent="0.25">
      <c r="L78917" s="36"/>
      <c r="M78917" s="36"/>
      <c r="N78917" s="36"/>
    </row>
    <row r="78918" spans="12:14" x14ac:dyDescent="0.25">
      <c r="L78918" s="36"/>
      <c r="M78918" s="36"/>
      <c r="N78918" s="36"/>
    </row>
    <row r="78919" spans="12:14" x14ac:dyDescent="0.25">
      <c r="L78919" s="36"/>
      <c r="M78919" s="36"/>
      <c r="N78919" s="36"/>
    </row>
    <row r="78920" spans="12:14" x14ac:dyDescent="0.25">
      <c r="L78920" s="36"/>
      <c r="M78920" s="36"/>
      <c r="N78920" s="36"/>
    </row>
    <row r="78921" spans="12:14" x14ac:dyDescent="0.25">
      <c r="L78921" s="36"/>
      <c r="M78921" s="36"/>
      <c r="N78921" s="36"/>
    </row>
    <row r="78922" spans="12:14" x14ac:dyDescent="0.25">
      <c r="L78922" s="36"/>
      <c r="M78922" s="36"/>
      <c r="N78922" s="36"/>
    </row>
    <row r="78923" spans="12:14" x14ac:dyDescent="0.25">
      <c r="L78923" s="36"/>
      <c r="M78923" s="36"/>
      <c r="N78923" s="36"/>
    </row>
    <row r="78924" spans="12:14" x14ac:dyDescent="0.25">
      <c r="L78924" s="36"/>
      <c r="M78924" s="36"/>
      <c r="N78924" s="36"/>
    </row>
    <row r="78925" spans="12:14" x14ac:dyDescent="0.25">
      <c r="L78925" s="36"/>
      <c r="M78925" s="36"/>
      <c r="N78925" s="36"/>
    </row>
    <row r="78926" spans="12:14" x14ac:dyDescent="0.25">
      <c r="L78926" s="36"/>
      <c r="M78926" s="36"/>
      <c r="N78926" s="36"/>
    </row>
    <row r="78927" spans="12:14" x14ac:dyDescent="0.25">
      <c r="L78927" s="36"/>
      <c r="M78927" s="36"/>
      <c r="N78927" s="36"/>
    </row>
    <row r="78928" spans="12:14" x14ac:dyDescent="0.25">
      <c r="L78928" s="36"/>
      <c r="M78928" s="36"/>
      <c r="N78928" s="36"/>
    </row>
    <row r="78929" spans="12:14" x14ac:dyDescent="0.25">
      <c r="L78929" s="36"/>
      <c r="M78929" s="36"/>
      <c r="N78929" s="36"/>
    </row>
    <row r="78930" spans="12:14" x14ac:dyDescent="0.25">
      <c r="L78930" s="36"/>
      <c r="M78930" s="36"/>
      <c r="N78930" s="36"/>
    </row>
    <row r="78931" spans="12:14" x14ac:dyDescent="0.25">
      <c r="L78931" s="36"/>
      <c r="M78931" s="36"/>
      <c r="N78931" s="36"/>
    </row>
    <row r="78932" spans="12:14" x14ac:dyDescent="0.25">
      <c r="L78932" s="36"/>
      <c r="M78932" s="36"/>
      <c r="N78932" s="36"/>
    </row>
    <row r="78933" spans="12:14" x14ac:dyDescent="0.25">
      <c r="L78933" s="36"/>
      <c r="M78933" s="36"/>
      <c r="N78933" s="36"/>
    </row>
    <row r="78934" spans="12:14" x14ac:dyDescent="0.25">
      <c r="L78934" s="36"/>
      <c r="M78934" s="36"/>
      <c r="N78934" s="36"/>
    </row>
    <row r="78935" spans="12:14" x14ac:dyDescent="0.25">
      <c r="L78935" s="36"/>
      <c r="M78935" s="36"/>
      <c r="N78935" s="36"/>
    </row>
    <row r="78936" spans="12:14" x14ac:dyDescent="0.25">
      <c r="L78936" s="36"/>
      <c r="M78936" s="36"/>
      <c r="N78936" s="36"/>
    </row>
    <row r="78937" spans="12:14" x14ac:dyDescent="0.25">
      <c r="L78937" s="36"/>
      <c r="M78937" s="36"/>
      <c r="N78937" s="36"/>
    </row>
    <row r="78938" spans="12:14" x14ac:dyDescent="0.25">
      <c r="L78938" s="36"/>
      <c r="M78938" s="36"/>
      <c r="N78938" s="36"/>
    </row>
    <row r="78939" spans="12:14" x14ac:dyDescent="0.25">
      <c r="L78939" s="36"/>
      <c r="M78939" s="36"/>
      <c r="N78939" s="36"/>
    </row>
    <row r="78940" spans="12:14" x14ac:dyDescent="0.25">
      <c r="L78940" s="36"/>
      <c r="M78940" s="36"/>
      <c r="N78940" s="36"/>
    </row>
    <row r="78941" spans="12:14" x14ac:dyDescent="0.25">
      <c r="L78941" s="36"/>
      <c r="M78941" s="36"/>
      <c r="N78941" s="36"/>
    </row>
    <row r="78942" spans="12:14" x14ac:dyDescent="0.25">
      <c r="L78942" s="36"/>
      <c r="M78942" s="36"/>
      <c r="N78942" s="36"/>
    </row>
    <row r="78943" spans="12:14" x14ac:dyDescent="0.25">
      <c r="L78943" s="36"/>
      <c r="M78943" s="36"/>
      <c r="N78943" s="36"/>
    </row>
    <row r="78944" spans="12:14" x14ac:dyDescent="0.25">
      <c r="L78944" s="36"/>
      <c r="M78944" s="36"/>
      <c r="N78944" s="36"/>
    </row>
    <row r="78945" spans="12:14" x14ac:dyDescent="0.25">
      <c r="L78945" s="36"/>
      <c r="M78945" s="36"/>
      <c r="N78945" s="36"/>
    </row>
    <row r="78946" spans="12:14" x14ac:dyDescent="0.25">
      <c r="L78946" s="36"/>
      <c r="M78946" s="36"/>
      <c r="N78946" s="36"/>
    </row>
    <row r="78947" spans="12:14" x14ac:dyDescent="0.25">
      <c r="L78947" s="36"/>
      <c r="M78947" s="36"/>
      <c r="N78947" s="36"/>
    </row>
    <row r="78948" spans="12:14" x14ac:dyDescent="0.25">
      <c r="L78948" s="36"/>
      <c r="M78948" s="36"/>
      <c r="N78948" s="36"/>
    </row>
    <row r="78949" spans="12:14" x14ac:dyDescent="0.25">
      <c r="L78949" s="36"/>
      <c r="M78949" s="36"/>
      <c r="N78949" s="36"/>
    </row>
    <row r="78950" spans="12:14" x14ac:dyDescent="0.25">
      <c r="L78950" s="36"/>
      <c r="M78950" s="36"/>
      <c r="N78950" s="36"/>
    </row>
    <row r="78951" spans="12:14" x14ac:dyDescent="0.25">
      <c r="L78951" s="36"/>
      <c r="M78951" s="36"/>
      <c r="N78951" s="36"/>
    </row>
    <row r="78952" spans="12:14" x14ac:dyDescent="0.25">
      <c r="L78952" s="36"/>
      <c r="M78952" s="36"/>
      <c r="N78952" s="36"/>
    </row>
    <row r="78953" spans="12:14" x14ac:dyDescent="0.25">
      <c r="L78953" s="36"/>
      <c r="M78953" s="36"/>
      <c r="N78953" s="36"/>
    </row>
    <row r="78954" spans="12:14" x14ac:dyDescent="0.25">
      <c r="L78954" s="36"/>
      <c r="M78954" s="36"/>
      <c r="N78954" s="36"/>
    </row>
    <row r="78955" spans="12:14" x14ac:dyDescent="0.25">
      <c r="L78955" s="36"/>
      <c r="M78955" s="36"/>
      <c r="N78955" s="36"/>
    </row>
    <row r="78956" spans="12:14" x14ac:dyDescent="0.25">
      <c r="L78956" s="36"/>
      <c r="M78956" s="36"/>
      <c r="N78956" s="36"/>
    </row>
    <row r="78957" spans="12:14" x14ac:dyDescent="0.25">
      <c r="L78957" s="36"/>
      <c r="M78957" s="36"/>
      <c r="N78957" s="36"/>
    </row>
    <row r="78958" spans="12:14" x14ac:dyDescent="0.25">
      <c r="L78958" s="36"/>
      <c r="M78958" s="36"/>
      <c r="N78958" s="36"/>
    </row>
    <row r="78959" spans="12:14" x14ac:dyDescent="0.25">
      <c r="L78959" s="36"/>
      <c r="M78959" s="36"/>
      <c r="N78959" s="36"/>
    </row>
    <row r="78960" spans="12:14" x14ac:dyDescent="0.25">
      <c r="L78960" s="36"/>
      <c r="M78960" s="36"/>
      <c r="N78960" s="36"/>
    </row>
    <row r="78961" spans="12:14" x14ac:dyDescent="0.25">
      <c r="L78961" s="36"/>
      <c r="M78961" s="36"/>
      <c r="N78961" s="36"/>
    </row>
    <row r="78962" spans="12:14" x14ac:dyDescent="0.25">
      <c r="L78962" s="36"/>
      <c r="M78962" s="36"/>
      <c r="N78962" s="36"/>
    </row>
    <row r="78963" spans="12:14" x14ac:dyDescent="0.25">
      <c r="L78963" s="36"/>
      <c r="M78963" s="36"/>
      <c r="N78963" s="36"/>
    </row>
    <row r="78964" spans="12:14" x14ac:dyDescent="0.25">
      <c r="L78964" s="36"/>
      <c r="M78964" s="36"/>
      <c r="N78964" s="36"/>
    </row>
    <row r="78965" spans="12:14" x14ac:dyDescent="0.25">
      <c r="L78965" s="36"/>
      <c r="M78965" s="36"/>
      <c r="N78965" s="36"/>
    </row>
    <row r="78966" spans="12:14" x14ac:dyDescent="0.25">
      <c r="L78966" s="36"/>
      <c r="M78966" s="36"/>
      <c r="N78966" s="36"/>
    </row>
    <row r="78967" spans="12:14" x14ac:dyDescent="0.25">
      <c r="L78967" s="36"/>
      <c r="M78967" s="36"/>
      <c r="N78967" s="36"/>
    </row>
    <row r="78968" spans="12:14" x14ac:dyDescent="0.25">
      <c r="L78968" s="36"/>
      <c r="M78968" s="36"/>
      <c r="N78968" s="36"/>
    </row>
    <row r="78969" spans="12:14" x14ac:dyDescent="0.25">
      <c r="L78969" s="36"/>
      <c r="M78969" s="36"/>
      <c r="N78969" s="36"/>
    </row>
    <row r="78970" spans="12:14" x14ac:dyDescent="0.25">
      <c r="L78970" s="36"/>
      <c r="M78970" s="36"/>
      <c r="N78970" s="36"/>
    </row>
    <row r="78971" spans="12:14" x14ac:dyDescent="0.25">
      <c r="L78971" s="36"/>
      <c r="M78971" s="36"/>
      <c r="N78971" s="36"/>
    </row>
    <row r="78972" spans="12:14" x14ac:dyDescent="0.25">
      <c r="L78972" s="36"/>
      <c r="M78972" s="36"/>
      <c r="N78972" s="36"/>
    </row>
    <row r="78973" spans="12:14" x14ac:dyDescent="0.25">
      <c r="L78973" s="36"/>
      <c r="M78973" s="36"/>
      <c r="N78973" s="36"/>
    </row>
    <row r="78974" spans="12:14" x14ac:dyDescent="0.25">
      <c r="L78974" s="36"/>
      <c r="M78974" s="36"/>
      <c r="N78974" s="36"/>
    </row>
    <row r="78975" spans="12:14" x14ac:dyDescent="0.25">
      <c r="L78975" s="36"/>
      <c r="M78975" s="36"/>
      <c r="N78975" s="36"/>
    </row>
    <row r="78976" spans="12:14" x14ac:dyDescent="0.25">
      <c r="L78976" s="36"/>
      <c r="M78976" s="36"/>
      <c r="N78976" s="36"/>
    </row>
    <row r="78977" spans="12:14" x14ac:dyDescent="0.25">
      <c r="L78977" s="36"/>
      <c r="M78977" s="36"/>
      <c r="N78977" s="36"/>
    </row>
    <row r="78978" spans="12:14" x14ac:dyDescent="0.25">
      <c r="L78978" s="36"/>
      <c r="M78978" s="36"/>
      <c r="N78978" s="36"/>
    </row>
    <row r="78979" spans="12:14" x14ac:dyDescent="0.25">
      <c r="L78979" s="36"/>
      <c r="M78979" s="36"/>
      <c r="N78979" s="36"/>
    </row>
    <row r="78980" spans="12:14" x14ac:dyDescent="0.25">
      <c r="L78980" s="36"/>
      <c r="M78980" s="36"/>
      <c r="N78980" s="36"/>
    </row>
    <row r="78981" spans="12:14" x14ac:dyDescent="0.25">
      <c r="L78981" s="36"/>
      <c r="M78981" s="36"/>
      <c r="N78981" s="36"/>
    </row>
    <row r="78982" spans="12:14" x14ac:dyDescent="0.25">
      <c r="L78982" s="36"/>
      <c r="M78982" s="36"/>
      <c r="N78982" s="36"/>
    </row>
    <row r="78983" spans="12:14" x14ac:dyDescent="0.25">
      <c r="L78983" s="36"/>
      <c r="M78983" s="36"/>
      <c r="N78983" s="36"/>
    </row>
    <row r="78984" spans="12:14" x14ac:dyDescent="0.25">
      <c r="L78984" s="36"/>
      <c r="M78984" s="36"/>
      <c r="N78984" s="36"/>
    </row>
    <row r="78985" spans="12:14" x14ac:dyDescent="0.25">
      <c r="L78985" s="36"/>
      <c r="M78985" s="36"/>
      <c r="N78985" s="36"/>
    </row>
    <row r="78986" spans="12:14" x14ac:dyDescent="0.25">
      <c r="L78986" s="36"/>
      <c r="M78986" s="36"/>
      <c r="N78986" s="36"/>
    </row>
    <row r="78987" spans="12:14" x14ac:dyDescent="0.25">
      <c r="L78987" s="36"/>
      <c r="M78987" s="36"/>
      <c r="N78987" s="36"/>
    </row>
    <row r="78988" spans="12:14" x14ac:dyDescent="0.25">
      <c r="L78988" s="36"/>
      <c r="M78988" s="36"/>
      <c r="N78988" s="36"/>
    </row>
    <row r="78989" spans="12:14" x14ac:dyDescent="0.25">
      <c r="L78989" s="36"/>
      <c r="M78989" s="36"/>
      <c r="N78989" s="36"/>
    </row>
    <row r="78990" spans="12:14" x14ac:dyDescent="0.25">
      <c r="L78990" s="36"/>
      <c r="M78990" s="36"/>
      <c r="N78990" s="36"/>
    </row>
    <row r="78991" spans="12:14" x14ac:dyDescent="0.25">
      <c r="L78991" s="36"/>
      <c r="M78991" s="36"/>
      <c r="N78991" s="36"/>
    </row>
    <row r="78992" spans="12:14" x14ac:dyDescent="0.25">
      <c r="L78992" s="36"/>
      <c r="M78992" s="36"/>
      <c r="N78992" s="36"/>
    </row>
    <row r="78993" spans="12:14" x14ac:dyDescent="0.25">
      <c r="L78993" s="36"/>
      <c r="M78993" s="36"/>
      <c r="N78993" s="36"/>
    </row>
    <row r="78994" spans="12:14" x14ac:dyDescent="0.25">
      <c r="L78994" s="36"/>
      <c r="M78994" s="36"/>
      <c r="N78994" s="36"/>
    </row>
    <row r="78995" spans="12:14" x14ac:dyDescent="0.25">
      <c r="L78995" s="36"/>
      <c r="M78995" s="36"/>
      <c r="N78995" s="36"/>
    </row>
    <row r="78996" spans="12:14" x14ac:dyDescent="0.25">
      <c r="L78996" s="36"/>
      <c r="M78996" s="36"/>
      <c r="N78996" s="36"/>
    </row>
    <row r="78997" spans="12:14" x14ac:dyDescent="0.25">
      <c r="L78997" s="36"/>
      <c r="M78997" s="36"/>
      <c r="N78997" s="36"/>
    </row>
    <row r="78998" spans="12:14" x14ac:dyDescent="0.25">
      <c r="L78998" s="36"/>
      <c r="M78998" s="36"/>
      <c r="N78998" s="36"/>
    </row>
    <row r="78999" spans="12:14" x14ac:dyDescent="0.25">
      <c r="L78999" s="36"/>
      <c r="M78999" s="36"/>
      <c r="N78999" s="36"/>
    </row>
    <row r="79000" spans="12:14" x14ac:dyDescent="0.25">
      <c r="L79000" s="36"/>
      <c r="M79000" s="36"/>
      <c r="N79000" s="36"/>
    </row>
    <row r="79001" spans="12:14" x14ac:dyDescent="0.25">
      <c r="L79001" s="36"/>
      <c r="M79001" s="36"/>
      <c r="N79001" s="36"/>
    </row>
    <row r="79002" spans="12:14" x14ac:dyDescent="0.25">
      <c r="L79002" s="36"/>
      <c r="M79002" s="36"/>
      <c r="N79002" s="36"/>
    </row>
    <row r="79003" spans="12:14" x14ac:dyDescent="0.25">
      <c r="L79003" s="36"/>
      <c r="M79003" s="36"/>
      <c r="N79003" s="36"/>
    </row>
    <row r="79004" spans="12:14" x14ac:dyDescent="0.25">
      <c r="L79004" s="36"/>
      <c r="M79004" s="36"/>
      <c r="N79004" s="36"/>
    </row>
    <row r="79005" spans="12:14" x14ac:dyDescent="0.25">
      <c r="L79005" s="36"/>
      <c r="M79005" s="36"/>
      <c r="N79005" s="36"/>
    </row>
    <row r="79006" spans="12:14" x14ac:dyDescent="0.25">
      <c r="L79006" s="36"/>
      <c r="M79006" s="36"/>
      <c r="N79006" s="36"/>
    </row>
    <row r="79007" spans="12:14" x14ac:dyDescent="0.25">
      <c r="L79007" s="36"/>
      <c r="M79007" s="36"/>
      <c r="N79007" s="36"/>
    </row>
    <row r="79008" spans="12:14" x14ac:dyDescent="0.25">
      <c r="L79008" s="36"/>
      <c r="M79008" s="36"/>
      <c r="N79008" s="36"/>
    </row>
    <row r="79009" spans="12:14" x14ac:dyDescent="0.25">
      <c r="L79009" s="36"/>
      <c r="M79009" s="36"/>
      <c r="N79009" s="36"/>
    </row>
    <row r="79010" spans="12:14" x14ac:dyDescent="0.25">
      <c r="L79010" s="36"/>
      <c r="M79010" s="36"/>
      <c r="N79010" s="36"/>
    </row>
    <row r="79011" spans="12:14" x14ac:dyDescent="0.25">
      <c r="L79011" s="36"/>
      <c r="M79011" s="36"/>
      <c r="N79011" s="36"/>
    </row>
    <row r="79012" spans="12:14" x14ac:dyDescent="0.25">
      <c r="L79012" s="36"/>
      <c r="M79012" s="36"/>
      <c r="N79012" s="36"/>
    </row>
    <row r="79013" spans="12:14" x14ac:dyDescent="0.25">
      <c r="L79013" s="36"/>
      <c r="M79013" s="36"/>
      <c r="N79013" s="36"/>
    </row>
    <row r="79014" spans="12:14" x14ac:dyDescent="0.25">
      <c r="L79014" s="36"/>
      <c r="M79014" s="36"/>
      <c r="N79014" s="36"/>
    </row>
    <row r="79015" spans="12:14" x14ac:dyDescent="0.25">
      <c r="L79015" s="36"/>
      <c r="M79015" s="36"/>
      <c r="N79015" s="36"/>
    </row>
    <row r="79016" spans="12:14" x14ac:dyDescent="0.25">
      <c r="L79016" s="36"/>
      <c r="M79016" s="36"/>
      <c r="N79016" s="36"/>
    </row>
    <row r="79017" spans="12:14" x14ac:dyDescent="0.25">
      <c r="L79017" s="36"/>
      <c r="M79017" s="36"/>
      <c r="N79017" s="36"/>
    </row>
    <row r="79018" spans="12:14" x14ac:dyDescent="0.25">
      <c r="L79018" s="36"/>
      <c r="M79018" s="36"/>
      <c r="N79018" s="36"/>
    </row>
    <row r="79019" spans="12:14" x14ac:dyDescent="0.25">
      <c r="L79019" s="36"/>
      <c r="M79019" s="36"/>
      <c r="N79019" s="36"/>
    </row>
    <row r="79020" spans="12:14" x14ac:dyDescent="0.25">
      <c r="L79020" s="36"/>
      <c r="M79020" s="36"/>
      <c r="N79020" s="36"/>
    </row>
    <row r="79021" spans="12:14" x14ac:dyDescent="0.25">
      <c r="L79021" s="36"/>
      <c r="M79021" s="36"/>
      <c r="N79021" s="36"/>
    </row>
    <row r="79022" spans="12:14" x14ac:dyDescent="0.25">
      <c r="L79022" s="36"/>
      <c r="M79022" s="36"/>
      <c r="N79022" s="36"/>
    </row>
    <row r="79023" spans="12:14" x14ac:dyDescent="0.25">
      <c r="L79023" s="36"/>
      <c r="M79023" s="36"/>
      <c r="N79023" s="36"/>
    </row>
    <row r="79024" spans="12:14" x14ac:dyDescent="0.25">
      <c r="L79024" s="36"/>
      <c r="M79024" s="36"/>
      <c r="N79024" s="36"/>
    </row>
    <row r="79025" spans="12:14" x14ac:dyDescent="0.25">
      <c r="L79025" s="36"/>
      <c r="M79025" s="36"/>
      <c r="N79025" s="36"/>
    </row>
    <row r="79026" spans="12:14" x14ac:dyDescent="0.25">
      <c r="L79026" s="36"/>
      <c r="M79026" s="36"/>
      <c r="N79026" s="36"/>
    </row>
    <row r="79027" spans="12:14" x14ac:dyDescent="0.25">
      <c r="L79027" s="36"/>
      <c r="M79027" s="36"/>
      <c r="N79027" s="36"/>
    </row>
    <row r="79028" spans="12:14" x14ac:dyDescent="0.25">
      <c r="L79028" s="36"/>
      <c r="M79028" s="36"/>
      <c r="N79028" s="36"/>
    </row>
    <row r="79029" spans="12:14" x14ac:dyDescent="0.25">
      <c r="L79029" s="36"/>
      <c r="M79029" s="36"/>
      <c r="N79029" s="36"/>
    </row>
    <row r="79030" spans="12:14" x14ac:dyDescent="0.25">
      <c r="L79030" s="36"/>
      <c r="M79030" s="36"/>
      <c r="N79030" s="36"/>
    </row>
    <row r="79031" spans="12:14" x14ac:dyDescent="0.25">
      <c r="L79031" s="36"/>
      <c r="M79031" s="36"/>
      <c r="N79031" s="36"/>
    </row>
    <row r="79032" spans="12:14" x14ac:dyDescent="0.25">
      <c r="L79032" s="36"/>
      <c r="M79032" s="36"/>
      <c r="N79032" s="36"/>
    </row>
    <row r="79033" spans="12:14" x14ac:dyDescent="0.25">
      <c r="L79033" s="36"/>
      <c r="M79033" s="36"/>
      <c r="N79033" s="36"/>
    </row>
    <row r="79034" spans="12:14" x14ac:dyDescent="0.25">
      <c r="L79034" s="36"/>
      <c r="M79034" s="36"/>
      <c r="N79034" s="36"/>
    </row>
    <row r="79035" spans="12:14" x14ac:dyDescent="0.25">
      <c r="L79035" s="36"/>
      <c r="M79035" s="36"/>
      <c r="N79035" s="36"/>
    </row>
    <row r="79036" spans="12:14" x14ac:dyDescent="0.25">
      <c r="L79036" s="36"/>
      <c r="M79036" s="36"/>
      <c r="N79036" s="36"/>
    </row>
    <row r="79037" spans="12:14" x14ac:dyDescent="0.25">
      <c r="L79037" s="36"/>
      <c r="M79037" s="36"/>
      <c r="N79037" s="36"/>
    </row>
    <row r="79038" spans="12:14" x14ac:dyDescent="0.25">
      <c r="L79038" s="36"/>
      <c r="M79038" s="36"/>
      <c r="N79038" s="36"/>
    </row>
    <row r="79039" spans="12:14" x14ac:dyDescent="0.25">
      <c r="L79039" s="36"/>
      <c r="M79039" s="36"/>
      <c r="N79039" s="36"/>
    </row>
    <row r="79040" spans="12:14" x14ac:dyDescent="0.25">
      <c r="L79040" s="36"/>
      <c r="M79040" s="36"/>
      <c r="N79040" s="36"/>
    </row>
    <row r="79041" spans="12:14" x14ac:dyDescent="0.25">
      <c r="L79041" s="36"/>
      <c r="M79041" s="36"/>
      <c r="N79041" s="36"/>
    </row>
    <row r="79042" spans="12:14" x14ac:dyDescent="0.25">
      <c r="L79042" s="36"/>
      <c r="M79042" s="36"/>
      <c r="N79042" s="36"/>
    </row>
    <row r="79043" spans="12:14" x14ac:dyDescent="0.25">
      <c r="L79043" s="36"/>
      <c r="M79043" s="36"/>
      <c r="N79043" s="36"/>
    </row>
    <row r="79044" spans="12:14" x14ac:dyDescent="0.25">
      <c r="L79044" s="36"/>
      <c r="M79044" s="36"/>
      <c r="N79044" s="36"/>
    </row>
    <row r="79045" spans="12:14" x14ac:dyDescent="0.25">
      <c r="L79045" s="36"/>
      <c r="M79045" s="36"/>
      <c r="N79045" s="36"/>
    </row>
    <row r="79046" spans="12:14" x14ac:dyDescent="0.25">
      <c r="L79046" s="36"/>
      <c r="M79046" s="36"/>
      <c r="N79046" s="36"/>
    </row>
    <row r="79047" spans="12:14" x14ac:dyDescent="0.25">
      <c r="L79047" s="36"/>
      <c r="M79047" s="36"/>
      <c r="N79047" s="36"/>
    </row>
    <row r="79048" spans="12:14" x14ac:dyDescent="0.25">
      <c r="L79048" s="36"/>
      <c r="M79048" s="36"/>
      <c r="N79048" s="36"/>
    </row>
    <row r="79049" spans="12:14" x14ac:dyDescent="0.25">
      <c r="L79049" s="36"/>
      <c r="M79049" s="36"/>
      <c r="N79049" s="36"/>
    </row>
    <row r="79050" spans="12:14" x14ac:dyDescent="0.25">
      <c r="L79050" s="36"/>
      <c r="M79050" s="36"/>
      <c r="N79050" s="36"/>
    </row>
    <row r="79051" spans="12:14" x14ac:dyDescent="0.25">
      <c r="L79051" s="36"/>
      <c r="M79051" s="36"/>
      <c r="N79051" s="36"/>
    </row>
    <row r="79052" spans="12:14" x14ac:dyDescent="0.25">
      <c r="L79052" s="36"/>
      <c r="M79052" s="36"/>
      <c r="N79052" s="36"/>
    </row>
    <row r="79053" spans="12:14" x14ac:dyDescent="0.25">
      <c r="L79053" s="36"/>
      <c r="M79053" s="36"/>
      <c r="N79053" s="36"/>
    </row>
    <row r="79054" spans="12:14" x14ac:dyDescent="0.25">
      <c r="L79054" s="36"/>
      <c r="M79054" s="36"/>
      <c r="N79054" s="36"/>
    </row>
    <row r="79055" spans="12:14" x14ac:dyDescent="0.25">
      <c r="L79055" s="36"/>
      <c r="M79055" s="36"/>
      <c r="N79055" s="36"/>
    </row>
    <row r="79056" spans="12:14" x14ac:dyDescent="0.25">
      <c r="L79056" s="36"/>
      <c r="M79056" s="36"/>
      <c r="N79056" s="36"/>
    </row>
    <row r="79057" spans="12:14" x14ac:dyDescent="0.25">
      <c r="L79057" s="36"/>
      <c r="M79057" s="36"/>
      <c r="N79057" s="36"/>
    </row>
    <row r="79058" spans="12:14" x14ac:dyDescent="0.25">
      <c r="L79058" s="36"/>
      <c r="M79058" s="36"/>
      <c r="N79058" s="36"/>
    </row>
    <row r="79059" spans="12:14" x14ac:dyDescent="0.25">
      <c r="L79059" s="36"/>
      <c r="M79059" s="36"/>
      <c r="N79059" s="36"/>
    </row>
    <row r="79060" spans="12:14" x14ac:dyDescent="0.25">
      <c r="L79060" s="36"/>
      <c r="M79060" s="36"/>
      <c r="N79060" s="36"/>
    </row>
    <row r="79061" spans="12:14" x14ac:dyDescent="0.25">
      <c r="L79061" s="36"/>
      <c r="M79061" s="36"/>
      <c r="N79061" s="36"/>
    </row>
    <row r="79062" spans="12:14" x14ac:dyDescent="0.25">
      <c r="L79062" s="36"/>
      <c r="M79062" s="36"/>
      <c r="N79062" s="36"/>
    </row>
    <row r="79063" spans="12:14" x14ac:dyDescent="0.25">
      <c r="L79063" s="36"/>
      <c r="M79063" s="36"/>
      <c r="N79063" s="36"/>
    </row>
    <row r="79064" spans="12:14" x14ac:dyDescent="0.25">
      <c r="L79064" s="36"/>
      <c r="M79064" s="36"/>
      <c r="N79064" s="36"/>
    </row>
    <row r="79065" spans="12:14" x14ac:dyDescent="0.25">
      <c r="L79065" s="36"/>
      <c r="M79065" s="36"/>
      <c r="N79065" s="36"/>
    </row>
    <row r="79066" spans="12:14" x14ac:dyDescent="0.25">
      <c r="L79066" s="36"/>
      <c r="M79066" s="36"/>
      <c r="N79066" s="36"/>
    </row>
    <row r="79067" spans="12:14" x14ac:dyDescent="0.25">
      <c r="L79067" s="36"/>
      <c r="M79067" s="36"/>
      <c r="N79067" s="36"/>
    </row>
    <row r="79068" spans="12:14" x14ac:dyDescent="0.25">
      <c r="L79068" s="36"/>
      <c r="M79068" s="36"/>
      <c r="N79068" s="36"/>
    </row>
    <row r="79069" spans="12:14" x14ac:dyDescent="0.25">
      <c r="L79069" s="36"/>
      <c r="M79069" s="36"/>
      <c r="N79069" s="36"/>
    </row>
    <row r="79070" spans="12:14" x14ac:dyDescent="0.25">
      <c r="L79070" s="36"/>
      <c r="M79070" s="36"/>
      <c r="N79070" s="36"/>
    </row>
    <row r="79071" spans="12:14" x14ac:dyDescent="0.25">
      <c r="L79071" s="36"/>
      <c r="M79071" s="36"/>
      <c r="N79071" s="36"/>
    </row>
    <row r="79072" spans="12:14" x14ac:dyDescent="0.25">
      <c r="L79072" s="36"/>
      <c r="M79072" s="36"/>
      <c r="N79072" s="36"/>
    </row>
    <row r="79073" spans="12:14" x14ac:dyDescent="0.25">
      <c r="L79073" s="36"/>
      <c r="M79073" s="36"/>
      <c r="N79073" s="36"/>
    </row>
    <row r="79074" spans="12:14" x14ac:dyDescent="0.25">
      <c r="L79074" s="36"/>
      <c r="M79074" s="36"/>
      <c r="N79074" s="36"/>
    </row>
    <row r="79075" spans="12:14" x14ac:dyDescent="0.25">
      <c r="L79075" s="36"/>
      <c r="M79075" s="36"/>
      <c r="N79075" s="36"/>
    </row>
    <row r="79076" spans="12:14" x14ac:dyDescent="0.25">
      <c r="L79076" s="36"/>
      <c r="M79076" s="36"/>
      <c r="N79076" s="36"/>
    </row>
    <row r="79077" spans="12:14" x14ac:dyDescent="0.25">
      <c r="L79077" s="36"/>
      <c r="M79077" s="36"/>
      <c r="N79077" s="36"/>
    </row>
    <row r="79078" spans="12:14" x14ac:dyDescent="0.25">
      <c r="L79078" s="36"/>
      <c r="M79078" s="36"/>
      <c r="N79078" s="36"/>
    </row>
    <row r="79079" spans="12:14" x14ac:dyDescent="0.25">
      <c r="L79079" s="36"/>
      <c r="M79079" s="36"/>
      <c r="N79079" s="36"/>
    </row>
    <row r="79080" spans="12:14" x14ac:dyDescent="0.25">
      <c r="L79080" s="36"/>
      <c r="M79080" s="36"/>
      <c r="N79080" s="36"/>
    </row>
    <row r="79081" spans="12:14" x14ac:dyDescent="0.25">
      <c r="L79081" s="36"/>
      <c r="M79081" s="36"/>
      <c r="N79081" s="36"/>
    </row>
    <row r="79082" spans="12:14" x14ac:dyDescent="0.25">
      <c r="L79082" s="36"/>
      <c r="M79082" s="36"/>
      <c r="N79082" s="36"/>
    </row>
    <row r="79083" spans="12:14" x14ac:dyDescent="0.25">
      <c r="L79083" s="36"/>
      <c r="M79083" s="36"/>
      <c r="N79083" s="36"/>
    </row>
    <row r="79084" spans="12:14" x14ac:dyDescent="0.25">
      <c r="L79084" s="36"/>
      <c r="M79084" s="36"/>
      <c r="N79084" s="36"/>
    </row>
    <row r="79085" spans="12:14" x14ac:dyDescent="0.25">
      <c r="L79085" s="36"/>
      <c r="M79085" s="36"/>
      <c r="N79085" s="36"/>
    </row>
    <row r="79086" spans="12:14" x14ac:dyDescent="0.25">
      <c r="L79086" s="36"/>
      <c r="M79086" s="36"/>
      <c r="N79086" s="36"/>
    </row>
    <row r="79087" spans="12:14" x14ac:dyDescent="0.25">
      <c r="L79087" s="36"/>
      <c r="M79087" s="36"/>
      <c r="N79087" s="36"/>
    </row>
    <row r="79088" spans="12:14" x14ac:dyDescent="0.25">
      <c r="L79088" s="36"/>
      <c r="M79088" s="36"/>
      <c r="N79088" s="36"/>
    </row>
    <row r="79089" spans="12:14" x14ac:dyDescent="0.25">
      <c r="L79089" s="36"/>
      <c r="M79089" s="36"/>
      <c r="N79089" s="36"/>
    </row>
    <row r="79090" spans="12:14" x14ac:dyDescent="0.25">
      <c r="L79090" s="36"/>
      <c r="M79090" s="36"/>
      <c r="N79090" s="36"/>
    </row>
    <row r="79091" spans="12:14" x14ac:dyDescent="0.25">
      <c r="L79091" s="36"/>
      <c r="M79091" s="36"/>
      <c r="N79091" s="36"/>
    </row>
    <row r="79092" spans="12:14" x14ac:dyDescent="0.25">
      <c r="L79092" s="36"/>
      <c r="M79092" s="36"/>
      <c r="N79092" s="36"/>
    </row>
    <row r="79093" spans="12:14" x14ac:dyDescent="0.25">
      <c r="L79093" s="36"/>
      <c r="M79093" s="36"/>
      <c r="N79093" s="36"/>
    </row>
    <row r="79094" spans="12:14" x14ac:dyDescent="0.25">
      <c r="L79094" s="36"/>
      <c r="M79094" s="36"/>
      <c r="N79094" s="36"/>
    </row>
    <row r="79095" spans="12:14" x14ac:dyDescent="0.25">
      <c r="L79095" s="36"/>
      <c r="M79095" s="36"/>
      <c r="N79095" s="36"/>
    </row>
    <row r="79096" spans="12:14" x14ac:dyDescent="0.25">
      <c r="L79096" s="36"/>
      <c r="M79096" s="36"/>
      <c r="N79096" s="36"/>
    </row>
    <row r="79097" spans="12:14" x14ac:dyDescent="0.25">
      <c r="L79097" s="36"/>
      <c r="M79097" s="36"/>
      <c r="N79097" s="36"/>
    </row>
    <row r="79098" spans="12:14" x14ac:dyDescent="0.25">
      <c r="L79098" s="36"/>
      <c r="M79098" s="36"/>
      <c r="N79098" s="36"/>
    </row>
    <row r="79099" spans="12:14" x14ac:dyDescent="0.25">
      <c r="L79099" s="36"/>
      <c r="M79099" s="36"/>
      <c r="N79099" s="36"/>
    </row>
    <row r="79100" spans="12:14" x14ac:dyDescent="0.25">
      <c r="L79100" s="36"/>
      <c r="M79100" s="36"/>
      <c r="N79100" s="36"/>
    </row>
    <row r="79101" spans="12:14" x14ac:dyDescent="0.25">
      <c r="L79101" s="36"/>
      <c r="M79101" s="36"/>
      <c r="N79101" s="36"/>
    </row>
    <row r="79102" spans="12:14" x14ac:dyDescent="0.25">
      <c r="L79102" s="36"/>
      <c r="M79102" s="36"/>
      <c r="N79102" s="36"/>
    </row>
    <row r="79103" spans="12:14" x14ac:dyDescent="0.25">
      <c r="L79103" s="36"/>
      <c r="M79103" s="36"/>
      <c r="N79103" s="36"/>
    </row>
    <row r="79104" spans="12:14" x14ac:dyDescent="0.25">
      <c r="L79104" s="36"/>
      <c r="M79104" s="36"/>
      <c r="N79104" s="36"/>
    </row>
    <row r="79105" spans="12:14" x14ac:dyDescent="0.25">
      <c r="L79105" s="36"/>
      <c r="M79105" s="36"/>
      <c r="N79105" s="36"/>
    </row>
    <row r="79106" spans="12:14" x14ac:dyDescent="0.25">
      <c r="L79106" s="36"/>
      <c r="M79106" s="36"/>
      <c r="N79106" s="36"/>
    </row>
    <row r="79107" spans="12:14" x14ac:dyDescent="0.25">
      <c r="L79107" s="36"/>
      <c r="M79107" s="36"/>
      <c r="N79107" s="36"/>
    </row>
    <row r="79108" spans="12:14" x14ac:dyDescent="0.25">
      <c r="L79108" s="36"/>
      <c r="M79108" s="36"/>
      <c r="N79108" s="36"/>
    </row>
    <row r="79109" spans="12:14" x14ac:dyDescent="0.25">
      <c r="L79109" s="36"/>
      <c r="M79109" s="36"/>
      <c r="N79109" s="36"/>
    </row>
    <row r="79110" spans="12:14" x14ac:dyDescent="0.25">
      <c r="L79110" s="36"/>
      <c r="M79110" s="36"/>
      <c r="N79110" s="36"/>
    </row>
    <row r="79111" spans="12:14" x14ac:dyDescent="0.25">
      <c r="L79111" s="36"/>
      <c r="M79111" s="36"/>
      <c r="N79111" s="36"/>
    </row>
    <row r="79112" spans="12:14" x14ac:dyDescent="0.25">
      <c r="L79112" s="36"/>
      <c r="M79112" s="36"/>
      <c r="N79112" s="36"/>
    </row>
    <row r="79113" spans="12:14" x14ac:dyDescent="0.25">
      <c r="L79113" s="36"/>
      <c r="M79113" s="36"/>
      <c r="N79113" s="36"/>
    </row>
    <row r="79114" spans="12:14" x14ac:dyDescent="0.25">
      <c r="L79114" s="36"/>
      <c r="M79114" s="36"/>
      <c r="N79114" s="36"/>
    </row>
    <row r="79115" spans="12:14" x14ac:dyDescent="0.25">
      <c r="L79115" s="36"/>
      <c r="M79115" s="36"/>
      <c r="N79115" s="36"/>
    </row>
    <row r="79116" spans="12:14" x14ac:dyDescent="0.25">
      <c r="L79116" s="36"/>
      <c r="M79116" s="36"/>
      <c r="N79116" s="36"/>
    </row>
    <row r="79117" spans="12:14" x14ac:dyDescent="0.25">
      <c r="L79117" s="36"/>
      <c r="M79117" s="36"/>
      <c r="N79117" s="36"/>
    </row>
    <row r="79118" spans="12:14" x14ac:dyDescent="0.25">
      <c r="L79118" s="36"/>
      <c r="M79118" s="36"/>
      <c r="N79118" s="36"/>
    </row>
    <row r="79119" spans="12:14" x14ac:dyDescent="0.25">
      <c r="L79119" s="36"/>
      <c r="M79119" s="36"/>
      <c r="N79119" s="36"/>
    </row>
    <row r="79120" spans="12:14" x14ac:dyDescent="0.25">
      <c r="L79120" s="36"/>
      <c r="M79120" s="36"/>
      <c r="N79120" s="36"/>
    </row>
    <row r="79121" spans="12:14" x14ac:dyDescent="0.25">
      <c r="L79121" s="36"/>
      <c r="M79121" s="36"/>
      <c r="N79121" s="36"/>
    </row>
    <row r="79122" spans="12:14" x14ac:dyDescent="0.25">
      <c r="L79122" s="36"/>
      <c r="M79122" s="36"/>
      <c r="N79122" s="36"/>
    </row>
    <row r="79123" spans="12:14" x14ac:dyDescent="0.25">
      <c r="L79123" s="36"/>
      <c r="M79123" s="36"/>
      <c r="N79123" s="36"/>
    </row>
    <row r="79124" spans="12:14" x14ac:dyDescent="0.25">
      <c r="L79124" s="36"/>
      <c r="M79124" s="36"/>
      <c r="N79124" s="36"/>
    </row>
    <row r="79125" spans="12:14" x14ac:dyDescent="0.25">
      <c r="L79125" s="36"/>
      <c r="M79125" s="36"/>
      <c r="N79125" s="36"/>
    </row>
    <row r="79126" spans="12:14" x14ac:dyDescent="0.25">
      <c r="L79126" s="36"/>
      <c r="M79126" s="36"/>
      <c r="N79126" s="36"/>
    </row>
    <row r="79127" spans="12:14" x14ac:dyDescent="0.25">
      <c r="L79127" s="36"/>
      <c r="M79127" s="36"/>
      <c r="N79127" s="36"/>
    </row>
    <row r="79128" spans="12:14" x14ac:dyDescent="0.25">
      <c r="L79128" s="36"/>
      <c r="M79128" s="36"/>
      <c r="N79128" s="36"/>
    </row>
    <row r="79129" spans="12:14" x14ac:dyDescent="0.25">
      <c r="L79129" s="36"/>
      <c r="M79129" s="36"/>
      <c r="N79129" s="36"/>
    </row>
    <row r="79130" spans="12:14" x14ac:dyDescent="0.25">
      <c r="L79130" s="36"/>
      <c r="M79130" s="36"/>
      <c r="N79130" s="36"/>
    </row>
    <row r="79131" spans="12:14" x14ac:dyDescent="0.25">
      <c r="L79131" s="36"/>
      <c r="M79131" s="36"/>
      <c r="N79131" s="36"/>
    </row>
    <row r="79132" spans="12:14" x14ac:dyDescent="0.25">
      <c r="L79132" s="36"/>
      <c r="M79132" s="36"/>
      <c r="N79132" s="36"/>
    </row>
    <row r="79133" spans="12:14" x14ac:dyDescent="0.25">
      <c r="L79133" s="36"/>
      <c r="M79133" s="36"/>
      <c r="N79133" s="36"/>
    </row>
    <row r="79134" spans="12:14" x14ac:dyDescent="0.25">
      <c r="L79134" s="36"/>
      <c r="M79134" s="36"/>
      <c r="N79134" s="36"/>
    </row>
    <row r="79135" spans="12:14" x14ac:dyDescent="0.25">
      <c r="L79135" s="36"/>
      <c r="M79135" s="36"/>
      <c r="N79135" s="36"/>
    </row>
    <row r="79136" spans="12:14" x14ac:dyDescent="0.25">
      <c r="L79136" s="36"/>
      <c r="M79136" s="36"/>
      <c r="N79136" s="36"/>
    </row>
    <row r="79137" spans="12:14" x14ac:dyDescent="0.25">
      <c r="L79137" s="36"/>
      <c r="M79137" s="36"/>
      <c r="N79137" s="36"/>
    </row>
    <row r="79138" spans="12:14" x14ac:dyDescent="0.25">
      <c r="L79138" s="36"/>
      <c r="M79138" s="36"/>
      <c r="N79138" s="36"/>
    </row>
    <row r="79139" spans="12:14" x14ac:dyDescent="0.25">
      <c r="L79139" s="36"/>
      <c r="M79139" s="36"/>
      <c r="N79139" s="36"/>
    </row>
    <row r="79140" spans="12:14" x14ac:dyDescent="0.25">
      <c r="L79140" s="36"/>
      <c r="M79140" s="36"/>
      <c r="N79140" s="36"/>
    </row>
    <row r="79141" spans="12:14" x14ac:dyDescent="0.25">
      <c r="L79141" s="36"/>
      <c r="M79141" s="36"/>
      <c r="N79141" s="36"/>
    </row>
    <row r="79142" spans="12:14" x14ac:dyDescent="0.25">
      <c r="L79142" s="36"/>
      <c r="M79142" s="36"/>
      <c r="N79142" s="36"/>
    </row>
    <row r="79143" spans="12:14" x14ac:dyDescent="0.25">
      <c r="L79143" s="36"/>
      <c r="M79143" s="36"/>
      <c r="N79143" s="36"/>
    </row>
    <row r="79144" spans="12:14" x14ac:dyDescent="0.25">
      <c r="L79144" s="36"/>
      <c r="M79144" s="36"/>
      <c r="N79144" s="36"/>
    </row>
    <row r="79145" spans="12:14" x14ac:dyDescent="0.25">
      <c r="L79145" s="36"/>
      <c r="M79145" s="36"/>
      <c r="N79145" s="36"/>
    </row>
    <row r="79146" spans="12:14" x14ac:dyDescent="0.25">
      <c r="L79146" s="36"/>
      <c r="M79146" s="36"/>
      <c r="N79146" s="36"/>
    </row>
    <row r="79147" spans="12:14" x14ac:dyDescent="0.25">
      <c r="L79147" s="36"/>
      <c r="M79147" s="36"/>
      <c r="N79147" s="36"/>
    </row>
    <row r="79148" spans="12:14" x14ac:dyDescent="0.25">
      <c r="L79148" s="36"/>
      <c r="M79148" s="36"/>
      <c r="N79148" s="36"/>
    </row>
    <row r="79149" spans="12:14" x14ac:dyDescent="0.25">
      <c r="L79149" s="36"/>
      <c r="M79149" s="36"/>
      <c r="N79149" s="36"/>
    </row>
    <row r="79150" spans="12:14" x14ac:dyDescent="0.25">
      <c r="L79150" s="36"/>
      <c r="M79150" s="36"/>
      <c r="N79150" s="36"/>
    </row>
    <row r="79151" spans="12:14" x14ac:dyDescent="0.25">
      <c r="L79151" s="36"/>
      <c r="M79151" s="36"/>
      <c r="N79151" s="36"/>
    </row>
    <row r="79152" spans="12:14" x14ac:dyDescent="0.25">
      <c r="L79152" s="36"/>
      <c r="M79152" s="36"/>
      <c r="N79152" s="36"/>
    </row>
    <row r="79153" spans="12:14" x14ac:dyDescent="0.25">
      <c r="L79153" s="36"/>
      <c r="M79153" s="36"/>
      <c r="N79153" s="36"/>
    </row>
    <row r="79154" spans="12:14" x14ac:dyDescent="0.25">
      <c r="L79154" s="36"/>
      <c r="M79154" s="36"/>
      <c r="N79154" s="36"/>
    </row>
    <row r="79155" spans="12:14" x14ac:dyDescent="0.25">
      <c r="L79155" s="36"/>
      <c r="M79155" s="36"/>
      <c r="N79155" s="36"/>
    </row>
    <row r="79156" spans="12:14" x14ac:dyDescent="0.25">
      <c r="L79156" s="36"/>
      <c r="M79156" s="36"/>
      <c r="N79156" s="36"/>
    </row>
    <row r="79157" spans="12:14" x14ac:dyDescent="0.25">
      <c r="L79157" s="36"/>
      <c r="M79157" s="36"/>
      <c r="N79157" s="36"/>
    </row>
    <row r="79158" spans="12:14" x14ac:dyDescent="0.25">
      <c r="L79158" s="36"/>
      <c r="M79158" s="36"/>
      <c r="N79158" s="36"/>
    </row>
    <row r="79159" spans="12:14" x14ac:dyDescent="0.25">
      <c r="L79159" s="36"/>
      <c r="M79159" s="36"/>
      <c r="N79159" s="36"/>
    </row>
    <row r="79160" spans="12:14" x14ac:dyDescent="0.25">
      <c r="L79160" s="36"/>
      <c r="M79160" s="36"/>
      <c r="N79160" s="36"/>
    </row>
    <row r="79161" spans="12:14" x14ac:dyDescent="0.25">
      <c r="L79161" s="36"/>
      <c r="M79161" s="36"/>
      <c r="N79161" s="36"/>
    </row>
    <row r="79162" spans="12:14" x14ac:dyDescent="0.25">
      <c r="L79162" s="36"/>
      <c r="M79162" s="36"/>
      <c r="N79162" s="36"/>
    </row>
    <row r="79163" spans="12:14" x14ac:dyDescent="0.25">
      <c r="L79163" s="36"/>
      <c r="M79163" s="36"/>
      <c r="N79163" s="36"/>
    </row>
    <row r="79164" spans="12:14" x14ac:dyDescent="0.25">
      <c r="L79164" s="36"/>
      <c r="M79164" s="36"/>
      <c r="N79164" s="36"/>
    </row>
    <row r="79165" spans="12:14" x14ac:dyDescent="0.25">
      <c r="L79165" s="36"/>
      <c r="M79165" s="36"/>
      <c r="N79165" s="36"/>
    </row>
    <row r="79166" spans="12:14" x14ac:dyDescent="0.25">
      <c r="L79166" s="36"/>
      <c r="M79166" s="36"/>
      <c r="N79166" s="36"/>
    </row>
    <row r="79167" spans="12:14" x14ac:dyDescent="0.25">
      <c r="L79167" s="36"/>
      <c r="M79167" s="36"/>
      <c r="N79167" s="36"/>
    </row>
    <row r="79168" spans="12:14" x14ac:dyDescent="0.25">
      <c r="L79168" s="36"/>
      <c r="M79168" s="36"/>
      <c r="N79168" s="36"/>
    </row>
    <row r="79169" spans="12:14" x14ac:dyDescent="0.25">
      <c r="L79169" s="36"/>
      <c r="M79169" s="36"/>
      <c r="N79169" s="36"/>
    </row>
    <row r="79170" spans="12:14" x14ac:dyDescent="0.25">
      <c r="L79170" s="36"/>
      <c r="M79170" s="36"/>
      <c r="N79170" s="36"/>
    </row>
    <row r="79171" spans="12:14" x14ac:dyDescent="0.25">
      <c r="L79171" s="36"/>
      <c r="M79171" s="36"/>
      <c r="N79171" s="36"/>
    </row>
    <row r="79172" spans="12:14" x14ac:dyDescent="0.25">
      <c r="L79172" s="36"/>
      <c r="M79172" s="36"/>
      <c r="N79172" s="36"/>
    </row>
    <row r="79173" spans="12:14" x14ac:dyDescent="0.25">
      <c r="L79173" s="36"/>
      <c r="M79173" s="36"/>
      <c r="N79173" s="36"/>
    </row>
    <row r="79174" spans="12:14" x14ac:dyDescent="0.25">
      <c r="L79174" s="36"/>
      <c r="M79174" s="36"/>
      <c r="N79174" s="36"/>
    </row>
    <row r="79175" spans="12:14" x14ac:dyDescent="0.25">
      <c r="L79175" s="36"/>
      <c r="M79175" s="36"/>
      <c r="N79175" s="36"/>
    </row>
    <row r="79176" spans="12:14" x14ac:dyDescent="0.25">
      <c r="L79176" s="36"/>
      <c r="M79176" s="36"/>
      <c r="N79176" s="36"/>
    </row>
    <row r="79177" spans="12:14" x14ac:dyDescent="0.25">
      <c r="L79177" s="36"/>
      <c r="M79177" s="36"/>
      <c r="N79177" s="36"/>
    </row>
    <row r="79178" spans="12:14" x14ac:dyDescent="0.25">
      <c r="L79178" s="36"/>
      <c r="M79178" s="36"/>
      <c r="N79178" s="36"/>
    </row>
    <row r="79179" spans="12:14" x14ac:dyDescent="0.25">
      <c r="L79179" s="36"/>
      <c r="M79179" s="36"/>
      <c r="N79179" s="36"/>
    </row>
    <row r="79180" spans="12:14" x14ac:dyDescent="0.25">
      <c r="L79180" s="36"/>
      <c r="M79180" s="36"/>
      <c r="N79180" s="36"/>
    </row>
    <row r="79181" spans="12:14" x14ac:dyDescent="0.25">
      <c r="L79181" s="36"/>
      <c r="M79181" s="36"/>
      <c r="N79181" s="36"/>
    </row>
    <row r="79182" spans="12:14" x14ac:dyDescent="0.25">
      <c r="L79182" s="36"/>
      <c r="M79182" s="36"/>
      <c r="N79182" s="36"/>
    </row>
    <row r="79183" spans="12:14" x14ac:dyDescent="0.25">
      <c r="L79183" s="36"/>
      <c r="M79183" s="36"/>
      <c r="N79183" s="36"/>
    </row>
    <row r="79184" spans="12:14" x14ac:dyDescent="0.25">
      <c r="L79184" s="36"/>
      <c r="M79184" s="36"/>
      <c r="N79184" s="36"/>
    </row>
    <row r="79185" spans="12:14" x14ac:dyDescent="0.25">
      <c r="L79185" s="36"/>
      <c r="M79185" s="36"/>
      <c r="N79185" s="36"/>
    </row>
    <row r="79186" spans="12:14" x14ac:dyDescent="0.25">
      <c r="L79186" s="36"/>
      <c r="M79186" s="36"/>
      <c r="N79186" s="36"/>
    </row>
    <row r="79187" spans="12:14" x14ac:dyDescent="0.25">
      <c r="L79187" s="36"/>
      <c r="M79187" s="36"/>
      <c r="N79187" s="36"/>
    </row>
    <row r="79188" spans="12:14" x14ac:dyDescent="0.25">
      <c r="L79188" s="36"/>
      <c r="M79188" s="36"/>
      <c r="N79188" s="36"/>
    </row>
    <row r="79189" spans="12:14" x14ac:dyDescent="0.25">
      <c r="L79189" s="36"/>
      <c r="M79189" s="36"/>
      <c r="N79189" s="36"/>
    </row>
    <row r="79190" spans="12:14" x14ac:dyDescent="0.25">
      <c r="L79190" s="36"/>
      <c r="M79190" s="36"/>
      <c r="N79190" s="36"/>
    </row>
    <row r="79191" spans="12:14" x14ac:dyDescent="0.25">
      <c r="L79191" s="36"/>
      <c r="M79191" s="36"/>
      <c r="N79191" s="36"/>
    </row>
    <row r="79192" spans="12:14" x14ac:dyDescent="0.25">
      <c r="L79192" s="36"/>
      <c r="M79192" s="36"/>
      <c r="N79192" s="36"/>
    </row>
    <row r="79193" spans="12:14" x14ac:dyDescent="0.25">
      <c r="L79193" s="36"/>
      <c r="M79193" s="36"/>
      <c r="N79193" s="36"/>
    </row>
    <row r="79194" spans="12:14" x14ac:dyDescent="0.25">
      <c r="L79194" s="36"/>
      <c r="M79194" s="36"/>
      <c r="N79194" s="36"/>
    </row>
    <row r="79195" spans="12:14" x14ac:dyDescent="0.25">
      <c r="L79195" s="36"/>
      <c r="M79195" s="36"/>
      <c r="N79195" s="36"/>
    </row>
    <row r="79196" spans="12:14" x14ac:dyDescent="0.25">
      <c r="L79196" s="36"/>
      <c r="M79196" s="36"/>
      <c r="N79196" s="36"/>
    </row>
    <row r="79197" spans="12:14" x14ac:dyDescent="0.25">
      <c r="L79197" s="36"/>
      <c r="M79197" s="36"/>
      <c r="N79197" s="36"/>
    </row>
    <row r="79198" spans="12:14" x14ac:dyDescent="0.25">
      <c r="L79198" s="36"/>
      <c r="M79198" s="36"/>
      <c r="N79198" s="36"/>
    </row>
    <row r="79199" spans="12:14" x14ac:dyDescent="0.25">
      <c r="L79199" s="36"/>
      <c r="M79199" s="36"/>
      <c r="N79199" s="36"/>
    </row>
    <row r="79200" spans="12:14" x14ac:dyDescent="0.25">
      <c r="L79200" s="36"/>
      <c r="M79200" s="36"/>
      <c r="N79200" s="36"/>
    </row>
    <row r="79201" spans="12:14" x14ac:dyDescent="0.25">
      <c r="L79201" s="36"/>
      <c r="M79201" s="36"/>
      <c r="N79201" s="36"/>
    </row>
    <row r="79202" spans="12:14" x14ac:dyDescent="0.25">
      <c r="L79202" s="36"/>
      <c r="M79202" s="36"/>
      <c r="N79202" s="36"/>
    </row>
    <row r="79203" spans="12:14" x14ac:dyDescent="0.25">
      <c r="L79203" s="36"/>
      <c r="M79203" s="36"/>
      <c r="N79203" s="36"/>
    </row>
    <row r="79204" spans="12:14" x14ac:dyDescent="0.25">
      <c r="L79204" s="36"/>
      <c r="M79204" s="36"/>
      <c r="N79204" s="36"/>
    </row>
    <row r="79205" spans="12:14" x14ac:dyDescent="0.25">
      <c r="L79205" s="36"/>
      <c r="M79205" s="36"/>
      <c r="N79205" s="36"/>
    </row>
    <row r="79206" spans="12:14" x14ac:dyDescent="0.25">
      <c r="L79206" s="36"/>
      <c r="M79206" s="36"/>
      <c r="N79206" s="36"/>
    </row>
    <row r="79207" spans="12:14" x14ac:dyDescent="0.25">
      <c r="L79207" s="36"/>
      <c r="M79207" s="36"/>
      <c r="N79207" s="36"/>
    </row>
    <row r="79208" spans="12:14" x14ac:dyDescent="0.25">
      <c r="L79208" s="36"/>
      <c r="M79208" s="36"/>
      <c r="N79208" s="36"/>
    </row>
    <row r="79209" spans="12:14" x14ac:dyDescent="0.25">
      <c r="L79209" s="36"/>
      <c r="M79209" s="36"/>
      <c r="N79209" s="36"/>
    </row>
    <row r="79210" spans="12:14" x14ac:dyDescent="0.25">
      <c r="L79210" s="36"/>
      <c r="M79210" s="36"/>
      <c r="N79210" s="36"/>
    </row>
    <row r="79211" spans="12:14" x14ac:dyDescent="0.25">
      <c r="L79211" s="36"/>
      <c r="M79211" s="36"/>
      <c r="N79211" s="36"/>
    </row>
    <row r="79212" spans="12:14" x14ac:dyDescent="0.25">
      <c r="L79212" s="36"/>
      <c r="M79212" s="36"/>
      <c r="N79212" s="36"/>
    </row>
    <row r="79213" spans="12:14" x14ac:dyDescent="0.25">
      <c r="L79213" s="36"/>
      <c r="M79213" s="36"/>
      <c r="N79213" s="36"/>
    </row>
    <row r="79214" spans="12:14" x14ac:dyDescent="0.25">
      <c r="L79214" s="36"/>
      <c r="M79214" s="36"/>
      <c r="N79214" s="36"/>
    </row>
    <row r="79215" spans="12:14" x14ac:dyDescent="0.25">
      <c r="L79215" s="36"/>
      <c r="M79215" s="36"/>
      <c r="N79215" s="36"/>
    </row>
    <row r="79216" spans="12:14" x14ac:dyDescent="0.25">
      <c r="L79216" s="36"/>
      <c r="M79216" s="36"/>
      <c r="N79216" s="36"/>
    </row>
    <row r="79217" spans="12:14" x14ac:dyDescent="0.25">
      <c r="L79217" s="36"/>
      <c r="M79217" s="36"/>
      <c r="N79217" s="36"/>
    </row>
    <row r="79218" spans="12:14" x14ac:dyDescent="0.25">
      <c r="L79218" s="36"/>
      <c r="M79218" s="36"/>
      <c r="N79218" s="36"/>
    </row>
    <row r="79219" spans="12:14" x14ac:dyDescent="0.25">
      <c r="L79219" s="36"/>
      <c r="M79219" s="36"/>
      <c r="N79219" s="36"/>
    </row>
    <row r="79220" spans="12:14" x14ac:dyDescent="0.25">
      <c r="L79220" s="36"/>
      <c r="M79220" s="36"/>
      <c r="N79220" s="36"/>
    </row>
    <row r="79221" spans="12:14" x14ac:dyDescent="0.25">
      <c r="L79221" s="36"/>
      <c r="M79221" s="36"/>
      <c r="N79221" s="36"/>
    </row>
    <row r="79222" spans="12:14" x14ac:dyDescent="0.25">
      <c r="L79222" s="36"/>
      <c r="M79222" s="36"/>
      <c r="N79222" s="36"/>
    </row>
    <row r="79223" spans="12:14" x14ac:dyDescent="0.25">
      <c r="L79223" s="36"/>
      <c r="M79223" s="36"/>
      <c r="N79223" s="36"/>
    </row>
    <row r="79224" spans="12:14" x14ac:dyDescent="0.25">
      <c r="L79224" s="36"/>
      <c r="M79224" s="36"/>
      <c r="N79224" s="36"/>
    </row>
    <row r="79225" spans="12:14" x14ac:dyDescent="0.25">
      <c r="L79225" s="36"/>
      <c r="M79225" s="36"/>
      <c r="N79225" s="36"/>
    </row>
    <row r="79226" spans="12:14" x14ac:dyDescent="0.25">
      <c r="L79226" s="36"/>
      <c r="M79226" s="36"/>
      <c r="N79226" s="36"/>
    </row>
    <row r="79227" spans="12:14" x14ac:dyDescent="0.25">
      <c r="L79227" s="36"/>
      <c r="M79227" s="36"/>
      <c r="N79227" s="36"/>
    </row>
    <row r="79228" spans="12:14" x14ac:dyDescent="0.25">
      <c r="L79228" s="36"/>
      <c r="M79228" s="36"/>
      <c r="N79228" s="36"/>
    </row>
    <row r="79229" spans="12:14" x14ac:dyDescent="0.25">
      <c r="L79229" s="36"/>
      <c r="M79229" s="36"/>
      <c r="N79229" s="36"/>
    </row>
    <row r="79230" spans="12:14" x14ac:dyDescent="0.25">
      <c r="L79230" s="36"/>
      <c r="M79230" s="36"/>
      <c r="N79230" s="36"/>
    </row>
    <row r="79231" spans="12:14" x14ac:dyDescent="0.25">
      <c r="L79231" s="36"/>
      <c r="M79231" s="36"/>
      <c r="N79231" s="36"/>
    </row>
    <row r="79232" spans="12:14" x14ac:dyDescent="0.25">
      <c r="L79232" s="36"/>
      <c r="M79232" s="36"/>
      <c r="N79232" s="36"/>
    </row>
    <row r="79233" spans="12:14" x14ac:dyDescent="0.25">
      <c r="L79233" s="36"/>
      <c r="M79233" s="36"/>
      <c r="N79233" s="36"/>
    </row>
    <row r="79234" spans="12:14" x14ac:dyDescent="0.25">
      <c r="L79234" s="36"/>
      <c r="M79234" s="36"/>
      <c r="N79234" s="36"/>
    </row>
    <row r="79235" spans="12:14" x14ac:dyDescent="0.25">
      <c r="L79235" s="36"/>
      <c r="M79235" s="36"/>
      <c r="N79235" s="36"/>
    </row>
    <row r="79236" spans="12:14" x14ac:dyDescent="0.25">
      <c r="L79236" s="36"/>
      <c r="M79236" s="36"/>
      <c r="N79236" s="36"/>
    </row>
    <row r="79237" spans="12:14" x14ac:dyDescent="0.25">
      <c r="L79237" s="36"/>
      <c r="M79237" s="36"/>
      <c r="N79237" s="36"/>
    </row>
    <row r="79238" spans="12:14" x14ac:dyDescent="0.25">
      <c r="L79238" s="36"/>
      <c r="M79238" s="36"/>
      <c r="N79238" s="36"/>
    </row>
    <row r="79239" spans="12:14" x14ac:dyDescent="0.25">
      <c r="L79239" s="36"/>
      <c r="M79239" s="36"/>
      <c r="N79239" s="36"/>
    </row>
    <row r="79240" spans="12:14" x14ac:dyDescent="0.25">
      <c r="L79240" s="36"/>
      <c r="M79240" s="36"/>
      <c r="N79240" s="36"/>
    </row>
    <row r="79241" spans="12:14" x14ac:dyDescent="0.25">
      <c r="L79241" s="36"/>
      <c r="M79241" s="36"/>
      <c r="N79241" s="36"/>
    </row>
    <row r="79242" spans="12:14" x14ac:dyDescent="0.25">
      <c r="L79242" s="36"/>
      <c r="M79242" s="36"/>
      <c r="N79242" s="36"/>
    </row>
    <row r="79243" spans="12:14" x14ac:dyDescent="0.25">
      <c r="L79243" s="36"/>
      <c r="M79243" s="36"/>
      <c r="N79243" s="36"/>
    </row>
    <row r="79244" spans="12:14" x14ac:dyDescent="0.25">
      <c r="L79244" s="36"/>
      <c r="M79244" s="36"/>
      <c r="N79244" s="36"/>
    </row>
    <row r="79245" spans="12:14" x14ac:dyDescent="0.25">
      <c r="L79245" s="36"/>
      <c r="M79245" s="36"/>
      <c r="N79245" s="36"/>
    </row>
    <row r="79246" spans="12:14" x14ac:dyDescent="0.25">
      <c r="L79246" s="36"/>
      <c r="M79246" s="36"/>
      <c r="N79246" s="36"/>
    </row>
    <row r="79247" spans="12:14" x14ac:dyDescent="0.25">
      <c r="L79247" s="36"/>
      <c r="M79247" s="36"/>
      <c r="N79247" s="36"/>
    </row>
    <row r="79248" spans="12:14" x14ac:dyDescent="0.25">
      <c r="L79248" s="36"/>
      <c r="M79248" s="36"/>
      <c r="N79248" s="36"/>
    </row>
    <row r="79249" spans="12:14" x14ac:dyDescent="0.25">
      <c r="L79249" s="36"/>
      <c r="M79249" s="36"/>
      <c r="N79249" s="36"/>
    </row>
    <row r="79250" spans="12:14" x14ac:dyDescent="0.25">
      <c r="L79250" s="36"/>
      <c r="M79250" s="36"/>
      <c r="N79250" s="36"/>
    </row>
    <row r="79251" spans="12:14" x14ac:dyDescent="0.25">
      <c r="L79251" s="36"/>
      <c r="M79251" s="36"/>
      <c r="N79251" s="36"/>
    </row>
    <row r="79252" spans="12:14" x14ac:dyDescent="0.25">
      <c r="L79252" s="36"/>
      <c r="M79252" s="36"/>
      <c r="N79252" s="36"/>
    </row>
    <row r="79253" spans="12:14" x14ac:dyDescent="0.25">
      <c r="L79253" s="36"/>
      <c r="M79253" s="36"/>
      <c r="N79253" s="36"/>
    </row>
    <row r="79254" spans="12:14" x14ac:dyDescent="0.25">
      <c r="L79254" s="36"/>
      <c r="M79254" s="36"/>
      <c r="N79254" s="36"/>
    </row>
    <row r="79255" spans="12:14" x14ac:dyDescent="0.25">
      <c r="L79255" s="36"/>
      <c r="M79255" s="36"/>
      <c r="N79255" s="36"/>
    </row>
    <row r="79256" spans="12:14" x14ac:dyDescent="0.25">
      <c r="L79256" s="36"/>
      <c r="M79256" s="36"/>
      <c r="N79256" s="36"/>
    </row>
    <row r="79257" spans="12:14" x14ac:dyDescent="0.25">
      <c r="L79257" s="36"/>
      <c r="M79257" s="36"/>
      <c r="N79257" s="36"/>
    </row>
    <row r="79258" spans="12:14" x14ac:dyDescent="0.25">
      <c r="L79258" s="36"/>
      <c r="M79258" s="36"/>
      <c r="N79258" s="36"/>
    </row>
    <row r="79259" spans="12:14" x14ac:dyDescent="0.25">
      <c r="L79259" s="36"/>
      <c r="M79259" s="36"/>
      <c r="N79259" s="36"/>
    </row>
    <row r="79260" spans="12:14" x14ac:dyDescent="0.25">
      <c r="L79260" s="36"/>
      <c r="M79260" s="36"/>
      <c r="N79260" s="36"/>
    </row>
    <row r="79261" spans="12:14" x14ac:dyDescent="0.25">
      <c r="L79261" s="36"/>
      <c r="M79261" s="36"/>
      <c r="N79261" s="36"/>
    </row>
    <row r="79262" spans="12:14" x14ac:dyDescent="0.25">
      <c r="L79262" s="36"/>
      <c r="M79262" s="36"/>
      <c r="N79262" s="36"/>
    </row>
    <row r="79263" spans="12:14" x14ac:dyDescent="0.25">
      <c r="L79263" s="36"/>
      <c r="M79263" s="36"/>
      <c r="N79263" s="36"/>
    </row>
    <row r="79264" spans="12:14" x14ac:dyDescent="0.25">
      <c r="L79264" s="36"/>
      <c r="M79264" s="36"/>
      <c r="N79264" s="36"/>
    </row>
    <row r="79265" spans="12:14" x14ac:dyDescent="0.25">
      <c r="L79265" s="36"/>
      <c r="M79265" s="36"/>
      <c r="N79265" s="36"/>
    </row>
    <row r="79266" spans="12:14" x14ac:dyDescent="0.25">
      <c r="L79266" s="36"/>
      <c r="M79266" s="36"/>
      <c r="N79266" s="36"/>
    </row>
    <row r="79267" spans="12:14" x14ac:dyDescent="0.25">
      <c r="L79267" s="36"/>
      <c r="M79267" s="36"/>
      <c r="N79267" s="36"/>
    </row>
    <row r="79268" spans="12:14" x14ac:dyDescent="0.25">
      <c r="L79268" s="36"/>
      <c r="M79268" s="36"/>
      <c r="N79268" s="36"/>
    </row>
    <row r="79269" spans="12:14" x14ac:dyDescent="0.25">
      <c r="L79269" s="36"/>
      <c r="M79269" s="36"/>
      <c r="N79269" s="36"/>
    </row>
    <row r="79270" spans="12:14" x14ac:dyDescent="0.25">
      <c r="L79270" s="36"/>
      <c r="M79270" s="36"/>
      <c r="N79270" s="36"/>
    </row>
    <row r="79271" spans="12:14" x14ac:dyDescent="0.25">
      <c r="L79271" s="36"/>
      <c r="M79271" s="36"/>
      <c r="N79271" s="36"/>
    </row>
    <row r="79272" spans="12:14" x14ac:dyDescent="0.25">
      <c r="L79272" s="36"/>
      <c r="M79272" s="36"/>
      <c r="N79272" s="36"/>
    </row>
    <row r="79273" spans="12:14" x14ac:dyDescent="0.25">
      <c r="L79273" s="36"/>
      <c r="M79273" s="36"/>
      <c r="N79273" s="36"/>
    </row>
    <row r="79274" spans="12:14" x14ac:dyDescent="0.25">
      <c r="L79274" s="36"/>
      <c r="M79274" s="36"/>
      <c r="N79274" s="36"/>
    </row>
    <row r="79275" spans="12:14" x14ac:dyDescent="0.25">
      <c r="L79275" s="36"/>
      <c r="M79275" s="36"/>
      <c r="N79275" s="36"/>
    </row>
    <row r="79276" spans="12:14" x14ac:dyDescent="0.25">
      <c r="L79276" s="36"/>
      <c r="M79276" s="36"/>
      <c r="N79276" s="36"/>
    </row>
    <row r="79277" spans="12:14" x14ac:dyDescent="0.25">
      <c r="L79277" s="36"/>
      <c r="M79277" s="36"/>
      <c r="N79277" s="36"/>
    </row>
    <row r="79278" spans="12:14" x14ac:dyDescent="0.25">
      <c r="L79278" s="36"/>
      <c r="M79278" s="36"/>
      <c r="N79278" s="36"/>
    </row>
    <row r="79279" spans="12:14" x14ac:dyDescent="0.25">
      <c r="L79279" s="36"/>
      <c r="M79279" s="36"/>
      <c r="N79279" s="36"/>
    </row>
    <row r="79280" spans="12:14" x14ac:dyDescent="0.25">
      <c r="L79280" s="36"/>
      <c r="M79280" s="36"/>
      <c r="N79280" s="36"/>
    </row>
    <row r="79281" spans="12:14" x14ac:dyDescent="0.25">
      <c r="L79281" s="36"/>
      <c r="M79281" s="36"/>
      <c r="N79281" s="36"/>
    </row>
    <row r="79282" spans="12:14" x14ac:dyDescent="0.25">
      <c r="L79282" s="36"/>
      <c r="M79282" s="36"/>
      <c r="N79282" s="36"/>
    </row>
    <row r="79283" spans="12:14" x14ac:dyDescent="0.25">
      <c r="L79283" s="36"/>
      <c r="M79283" s="36"/>
      <c r="N79283" s="36"/>
    </row>
    <row r="79284" spans="12:14" x14ac:dyDescent="0.25">
      <c r="L79284" s="36"/>
      <c r="M79284" s="36"/>
      <c r="N79284" s="36"/>
    </row>
    <row r="79285" spans="12:14" x14ac:dyDescent="0.25">
      <c r="L79285" s="36"/>
      <c r="M79285" s="36"/>
      <c r="N79285" s="36"/>
    </row>
    <row r="79286" spans="12:14" x14ac:dyDescent="0.25">
      <c r="L79286" s="36"/>
      <c r="M79286" s="36"/>
      <c r="N79286" s="36"/>
    </row>
    <row r="79287" spans="12:14" x14ac:dyDescent="0.25">
      <c r="L79287" s="36"/>
      <c r="M79287" s="36"/>
      <c r="N79287" s="36"/>
    </row>
    <row r="79288" spans="12:14" x14ac:dyDescent="0.25">
      <c r="L79288" s="36"/>
      <c r="M79288" s="36"/>
      <c r="N79288" s="36"/>
    </row>
    <row r="79289" spans="12:14" x14ac:dyDescent="0.25">
      <c r="L79289" s="36"/>
      <c r="M79289" s="36"/>
      <c r="N79289" s="36"/>
    </row>
    <row r="79290" spans="12:14" x14ac:dyDescent="0.25">
      <c r="L79290" s="36"/>
      <c r="M79290" s="36"/>
      <c r="N79290" s="36"/>
    </row>
    <row r="79291" spans="12:14" x14ac:dyDescent="0.25">
      <c r="L79291" s="36"/>
      <c r="M79291" s="36"/>
      <c r="N79291" s="36"/>
    </row>
    <row r="79292" spans="12:14" x14ac:dyDescent="0.25">
      <c r="L79292" s="36"/>
      <c r="M79292" s="36"/>
      <c r="N79292" s="36"/>
    </row>
    <row r="79293" spans="12:14" x14ac:dyDescent="0.25">
      <c r="L79293" s="36"/>
      <c r="M79293" s="36"/>
      <c r="N79293" s="36"/>
    </row>
    <row r="79294" spans="12:14" x14ac:dyDescent="0.25">
      <c r="L79294" s="36"/>
      <c r="M79294" s="36"/>
      <c r="N79294" s="36"/>
    </row>
    <row r="79295" spans="12:14" x14ac:dyDescent="0.25">
      <c r="L79295" s="36"/>
      <c r="M79295" s="36"/>
      <c r="N79295" s="36"/>
    </row>
    <row r="79296" spans="12:14" x14ac:dyDescent="0.25">
      <c r="L79296" s="36"/>
      <c r="M79296" s="36"/>
      <c r="N79296" s="36"/>
    </row>
    <row r="79297" spans="12:14" x14ac:dyDescent="0.25">
      <c r="L79297" s="36"/>
      <c r="M79297" s="36"/>
      <c r="N79297" s="36"/>
    </row>
    <row r="79298" spans="12:14" x14ac:dyDescent="0.25">
      <c r="L79298" s="36"/>
      <c r="M79298" s="36"/>
      <c r="N79298" s="36"/>
    </row>
    <row r="79299" spans="12:14" x14ac:dyDescent="0.25">
      <c r="L79299" s="36"/>
      <c r="M79299" s="36"/>
      <c r="N79299" s="36"/>
    </row>
    <row r="79300" spans="12:14" x14ac:dyDescent="0.25">
      <c r="L79300" s="36"/>
      <c r="M79300" s="36"/>
      <c r="N79300" s="36"/>
    </row>
    <row r="79301" spans="12:14" x14ac:dyDescent="0.25">
      <c r="L79301" s="36"/>
      <c r="M79301" s="36"/>
      <c r="N79301" s="36"/>
    </row>
    <row r="79302" spans="12:14" x14ac:dyDescent="0.25">
      <c r="L79302" s="36"/>
      <c r="M79302" s="36"/>
      <c r="N79302" s="36"/>
    </row>
    <row r="79303" spans="12:14" x14ac:dyDescent="0.25">
      <c r="L79303" s="36"/>
      <c r="M79303" s="36"/>
      <c r="N79303" s="36"/>
    </row>
    <row r="79304" spans="12:14" x14ac:dyDescent="0.25">
      <c r="L79304" s="36"/>
      <c r="M79304" s="36"/>
      <c r="N79304" s="36"/>
    </row>
    <row r="79305" spans="12:14" x14ac:dyDescent="0.25">
      <c r="L79305" s="36"/>
      <c r="M79305" s="36"/>
      <c r="N79305" s="36"/>
    </row>
    <row r="79306" spans="12:14" x14ac:dyDescent="0.25">
      <c r="L79306" s="36"/>
      <c r="M79306" s="36"/>
      <c r="N79306" s="36"/>
    </row>
    <row r="79307" spans="12:14" x14ac:dyDescent="0.25">
      <c r="L79307" s="36"/>
      <c r="M79307" s="36"/>
      <c r="N79307" s="36"/>
    </row>
    <row r="79308" spans="12:14" x14ac:dyDescent="0.25">
      <c r="L79308" s="36"/>
      <c r="M79308" s="36"/>
      <c r="N79308" s="36"/>
    </row>
    <row r="79309" spans="12:14" x14ac:dyDescent="0.25">
      <c r="L79309" s="36"/>
      <c r="M79309" s="36"/>
      <c r="N79309" s="36"/>
    </row>
    <row r="79310" spans="12:14" x14ac:dyDescent="0.25">
      <c r="L79310" s="36"/>
      <c r="M79310" s="36"/>
      <c r="N79310" s="36"/>
    </row>
    <row r="79311" spans="12:14" x14ac:dyDescent="0.25">
      <c r="L79311" s="36"/>
      <c r="M79311" s="36"/>
      <c r="N79311" s="36"/>
    </row>
    <row r="79312" spans="12:14" x14ac:dyDescent="0.25">
      <c r="L79312" s="36"/>
      <c r="M79312" s="36"/>
      <c r="N79312" s="36"/>
    </row>
    <row r="79313" spans="12:14" x14ac:dyDescent="0.25">
      <c r="L79313" s="36"/>
      <c r="M79313" s="36"/>
      <c r="N79313" s="36"/>
    </row>
    <row r="79314" spans="12:14" x14ac:dyDescent="0.25">
      <c r="L79314" s="36"/>
      <c r="M79314" s="36"/>
      <c r="N79314" s="36"/>
    </row>
    <row r="79315" spans="12:14" x14ac:dyDescent="0.25">
      <c r="L79315" s="36"/>
      <c r="M79315" s="36"/>
      <c r="N79315" s="36"/>
    </row>
    <row r="79316" spans="12:14" x14ac:dyDescent="0.25">
      <c r="L79316" s="36"/>
      <c r="M79316" s="36"/>
      <c r="N79316" s="36"/>
    </row>
    <row r="79317" spans="12:14" x14ac:dyDescent="0.25">
      <c r="L79317" s="36"/>
      <c r="M79317" s="36"/>
      <c r="N79317" s="36"/>
    </row>
    <row r="79318" spans="12:14" x14ac:dyDescent="0.25">
      <c r="L79318" s="36"/>
      <c r="M79318" s="36"/>
      <c r="N79318" s="36"/>
    </row>
    <row r="79319" spans="12:14" x14ac:dyDescent="0.25">
      <c r="L79319" s="36"/>
      <c r="M79319" s="36"/>
      <c r="N79319" s="36"/>
    </row>
    <row r="79320" spans="12:14" x14ac:dyDescent="0.25">
      <c r="L79320" s="36"/>
      <c r="M79320" s="36"/>
      <c r="N79320" s="36"/>
    </row>
    <row r="79321" spans="12:14" x14ac:dyDescent="0.25">
      <c r="L79321" s="36"/>
      <c r="M79321" s="36"/>
      <c r="N79321" s="36"/>
    </row>
    <row r="79322" spans="12:14" x14ac:dyDescent="0.25">
      <c r="L79322" s="36"/>
      <c r="M79322" s="36"/>
      <c r="N79322" s="36"/>
    </row>
    <row r="79323" spans="12:14" x14ac:dyDescent="0.25">
      <c r="L79323" s="36"/>
      <c r="M79323" s="36"/>
      <c r="N79323" s="36"/>
    </row>
    <row r="79324" spans="12:14" x14ac:dyDescent="0.25">
      <c r="L79324" s="36"/>
      <c r="M79324" s="36"/>
      <c r="N79324" s="36"/>
    </row>
    <row r="79325" spans="12:14" x14ac:dyDescent="0.25">
      <c r="L79325" s="36"/>
      <c r="M79325" s="36"/>
      <c r="N79325" s="36"/>
    </row>
    <row r="79326" spans="12:14" x14ac:dyDescent="0.25">
      <c r="L79326" s="36"/>
      <c r="M79326" s="36"/>
      <c r="N79326" s="36"/>
    </row>
    <row r="79327" spans="12:14" x14ac:dyDescent="0.25">
      <c r="L79327" s="36"/>
      <c r="M79327" s="36"/>
      <c r="N79327" s="36"/>
    </row>
    <row r="79328" spans="12:14" x14ac:dyDescent="0.25">
      <c r="L79328" s="36"/>
      <c r="M79328" s="36"/>
      <c r="N79328" s="36"/>
    </row>
    <row r="79329" spans="12:14" x14ac:dyDescent="0.25">
      <c r="L79329" s="36"/>
      <c r="M79329" s="36"/>
      <c r="N79329" s="36"/>
    </row>
    <row r="79330" spans="12:14" x14ac:dyDescent="0.25">
      <c r="L79330" s="36"/>
      <c r="M79330" s="36"/>
      <c r="N79330" s="36"/>
    </row>
    <row r="79331" spans="12:14" x14ac:dyDescent="0.25">
      <c r="L79331" s="36"/>
      <c r="M79331" s="36"/>
      <c r="N79331" s="36"/>
    </row>
    <row r="79332" spans="12:14" x14ac:dyDescent="0.25">
      <c r="L79332" s="36"/>
      <c r="M79332" s="36"/>
      <c r="N79332" s="36"/>
    </row>
    <row r="79333" spans="12:14" x14ac:dyDescent="0.25">
      <c r="L79333" s="36"/>
      <c r="M79333" s="36"/>
      <c r="N79333" s="36"/>
    </row>
    <row r="79334" spans="12:14" x14ac:dyDescent="0.25">
      <c r="L79334" s="36"/>
      <c r="M79334" s="36"/>
      <c r="N79334" s="36"/>
    </row>
    <row r="79335" spans="12:14" x14ac:dyDescent="0.25">
      <c r="L79335" s="36"/>
      <c r="M79335" s="36"/>
      <c r="N79335" s="36"/>
    </row>
    <row r="79336" spans="12:14" x14ac:dyDescent="0.25">
      <c r="L79336" s="36"/>
      <c r="M79336" s="36"/>
      <c r="N79336" s="36"/>
    </row>
    <row r="79337" spans="12:14" x14ac:dyDescent="0.25">
      <c r="L79337" s="36"/>
      <c r="M79337" s="36"/>
      <c r="N79337" s="36"/>
    </row>
    <row r="79338" spans="12:14" x14ac:dyDescent="0.25">
      <c r="L79338" s="36"/>
      <c r="M79338" s="36"/>
      <c r="N79338" s="36"/>
    </row>
    <row r="79339" spans="12:14" x14ac:dyDescent="0.25">
      <c r="L79339" s="36"/>
      <c r="M79339" s="36"/>
      <c r="N79339" s="36"/>
    </row>
    <row r="79340" spans="12:14" x14ac:dyDescent="0.25">
      <c r="L79340" s="36"/>
      <c r="M79340" s="36"/>
      <c r="N79340" s="36"/>
    </row>
    <row r="79341" spans="12:14" x14ac:dyDescent="0.25">
      <c r="L79341" s="36"/>
      <c r="M79341" s="36"/>
      <c r="N79341" s="36"/>
    </row>
    <row r="79342" spans="12:14" x14ac:dyDescent="0.25">
      <c r="L79342" s="36"/>
      <c r="M79342" s="36"/>
      <c r="N79342" s="36"/>
    </row>
    <row r="79343" spans="12:14" x14ac:dyDescent="0.25">
      <c r="L79343" s="36"/>
      <c r="M79343" s="36"/>
      <c r="N79343" s="36"/>
    </row>
    <row r="79344" spans="12:14" x14ac:dyDescent="0.25">
      <c r="L79344" s="36"/>
      <c r="M79344" s="36"/>
      <c r="N79344" s="36"/>
    </row>
    <row r="79345" spans="12:14" x14ac:dyDescent="0.25">
      <c r="L79345" s="36"/>
      <c r="M79345" s="36"/>
      <c r="N79345" s="36"/>
    </row>
    <row r="79346" spans="12:14" x14ac:dyDescent="0.25">
      <c r="L79346" s="36"/>
      <c r="M79346" s="36"/>
      <c r="N79346" s="36"/>
    </row>
    <row r="79347" spans="12:14" x14ac:dyDescent="0.25">
      <c r="L79347" s="36"/>
      <c r="M79347" s="36"/>
      <c r="N79347" s="36"/>
    </row>
    <row r="79348" spans="12:14" x14ac:dyDescent="0.25">
      <c r="L79348" s="36"/>
      <c r="M79348" s="36"/>
      <c r="N79348" s="36"/>
    </row>
    <row r="79349" spans="12:14" x14ac:dyDescent="0.25">
      <c r="L79349" s="36"/>
      <c r="M79349" s="36"/>
      <c r="N79349" s="36"/>
    </row>
    <row r="79350" spans="12:14" x14ac:dyDescent="0.25">
      <c r="L79350" s="36"/>
      <c r="M79350" s="36"/>
      <c r="N79350" s="36"/>
    </row>
    <row r="79351" spans="12:14" x14ac:dyDescent="0.25">
      <c r="L79351" s="36"/>
      <c r="M79351" s="36"/>
      <c r="N79351" s="36"/>
    </row>
    <row r="79352" spans="12:14" x14ac:dyDescent="0.25">
      <c r="L79352" s="36"/>
      <c r="M79352" s="36"/>
      <c r="N79352" s="36"/>
    </row>
    <row r="79353" spans="12:14" x14ac:dyDescent="0.25">
      <c r="L79353" s="36"/>
      <c r="M79353" s="36"/>
      <c r="N79353" s="36"/>
    </row>
    <row r="79354" spans="12:14" x14ac:dyDescent="0.25">
      <c r="L79354" s="36"/>
      <c r="M79354" s="36"/>
      <c r="N79354" s="36"/>
    </row>
    <row r="79355" spans="12:14" x14ac:dyDescent="0.25">
      <c r="L79355" s="36"/>
      <c r="M79355" s="36"/>
      <c r="N79355" s="36"/>
    </row>
    <row r="79356" spans="12:14" x14ac:dyDescent="0.25">
      <c r="L79356" s="36"/>
      <c r="M79356" s="36"/>
      <c r="N79356" s="36"/>
    </row>
    <row r="79357" spans="12:14" x14ac:dyDescent="0.25">
      <c r="L79357" s="36"/>
      <c r="M79357" s="36"/>
      <c r="N79357" s="36"/>
    </row>
    <row r="79358" spans="12:14" x14ac:dyDescent="0.25">
      <c r="L79358" s="36"/>
      <c r="M79358" s="36"/>
      <c r="N79358" s="36"/>
    </row>
    <row r="79359" spans="12:14" x14ac:dyDescent="0.25">
      <c r="L79359" s="36"/>
      <c r="M79359" s="36"/>
      <c r="N79359" s="36"/>
    </row>
    <row r="79360" spans="12:14" x14ac:dyDescent="0.25">
      <c r="L79360" s="36"/>
      <c r="M79360" s="36"/>
      <c r="N79360" s="36"/>
    </row>
    <row r="79361" spans="12:14" x14ac:dyDescent="0.25">
      <c r="L79361" s="36"/>
      <c r="M79361" s="36"/>
      <c r="N79361" s="36"/>
    </row>
    <row r="79362" spans="12:14" x14ac:dyDescent="0.25">
      <c r="L79362" s="36"/>
      <c r="M79362" s="36"/>
      <c r="N79362" s="36"/>
    </row>
    <row r="79363" spans="12:14" x14ac:dyDescent="0.25">
      <c r="L79363" s="36"/>
      <c r="M79363" s="36"/>
      <c r="N79363" s="36"/>
    </row>
    <row r="79364" spans="12:14" x14ac:dyDescent="0.25">
      <c r="L79364" s="36"/>
      <c r="M79364" s="36"/>
      <c r="N79364" s="36"/>
    </row>
    <row r="79365" spans="12:14" x14ac:dyDescent="0.25">
      <c r="L79365" s="36"/>
      <c r="M79365" s="36"/>
      <c r="N79365" s="36"/>
    </row>
    <row r="79366" spans="12:14" x14ac:dyDescent="0.25">
      <c r="L79366" s="36"/>
      <c r="M79366" s="36"/>
      <c r="N79366" s="36"/>
    </row>
    <row r="79367" spans="12:14" x14ac:dyDescent="0.25">
      <c r="L79367" s="36"/>
      <c r="M79367" s="36"/>
      <c r="N79367" s="36"/>
    </row>
    <row r="79368" spans="12:14" x14ac:dyDescent="0.25">
      <c r="L79368" s="36"/>
      <c r="M79368" s="36"/>
      <c r="N79368" s="36"/>
    </row>
    <row r="79369" spans="12:14" x14ac:dyDescent="0.25">
      <c r="L79369" s="36"/>
      <c r="M79369" s="36"/>
      <c r="N79369" s="36"/>
    </row>
    <row r="79370" spans="12:14" x14ac:dyDescent="0.25">
      <c r="L79370" s="36"/>
      <c r="M79370" s="36"/>
      <c r="N79370" s="36"/>
    </row>
    <row r="79371" spans="12:14" x14ac:dyDescent="0.25">
      <c r="L79371" s="36"/>
      <c r="M79371" s="36"/>
      <c r="N79371" s="36"/>
    </row>
    <row r="79372" spans="12:14" x14ac:dyDescent="0.25">
      <c r="L79372" s="36"/>
      <c r="M79372" s="36"/>
      <c r="N79372" s="36"/>
    </row>
    <row r="79373" spans="12:14" x14ac:dyDescent="0.25">
      <c r="L79373" s="36"/>
      <c r="M79373" s="36"/>
      <c r="N79373" s="36"/>
    </row>
    <row r="79374" spans="12:14" x14ac:dyDescent="0.25">
      <c r="L79374" s="36"/>
      <c r="M79374" s="36"/>
      <c r="N79374" s="36"/>
    </row>
    <row r="79375" spans="12:14" x14ac:dyDescent="0.25">
      <c r="L79375" s="36"/>
      <c r="M79375" s="36"/>
      <c r="N79375" s="36"/>
    </row>
    <row r="79376" spans="12:14" x14ac:dyDescent="0.25">
      <c r="L79376" s="36"/>
      <c r="M79376" s="36"/>
      <c r="N79376" s="36"/>
    </row>
    <row r="79377" spans="12:14" x14ac:dyDescent="0.25">
      <c r="L79377" s="36"/>
      <c r="M79377" s="36"/>
      <c r="N79377" s="36"/>
    </row>
    <row r="79378" spans="12:14" x14ac:dyDescent="0.25">
      <c r="L79378" s="36"/>
      <c r="M79378" s="36"/>
      <c r="N79378" s="36"/>
    </row>
    <row r="79379" spans="12:14" x14ac:dyDescent="0.25">
      <c r="L79379" s="36"/>
      <c r="M79379" s="36"/>
      <c r="N79379" s="36"/>
    </row>
    <row r="79380" spans="12:14" x14ac:dyDescent="0.25">
      <c r="L79380" s="36"/>
      <c r="M79380" s="36"/>
      <c r="N79380" s="36"/>
    </row>
    <row r="79381" spans="12:14" x14ac:dyDescent="0.25">
      <c r="L79381" s="36"/>
      <c r="M79381" s="36"/>
      <c r="N79381" s="36"/>
    </row>
    <row r="79382" spans="12:14" x14ac:dyDescent="0.25">
      <c r="L79382" s="36"/>
      <c r="M79382" s="36"/>
      <c r="N79382" s="36"/>
    </row>
    <row r="79383" spans="12:14" x14ac:dyDescent="0.25">
      <c r="L79383" s="36"/>
      <c r="M79383" s="36"/>
      <c r="N79383" s="36"/>
    </row>
    <row r="79384" spans="12:14" x14ac:dyDescent="0.25">
      <c r="L79384" s="36"/>
      <c r="M79384" s="36"/>
      <c r="N79384" s="36"/>
    </row>
    <row r="79385" spans="12:14" x14ac:dyDescent="0.25">
      <c r="L79385" s="36"/>
      <c r="M79385" s="36"/>
      <c r="N79385" s="36"/>
    </row>
    <row r="79386" spans="12:14" x14ac:dyDescent="0.25">
      <c r="L79386" s="36"/>
      <c r="M79386" s="36"/>
      <c r="N79386" s="36"/>
    </row>
    <row r="79387" spans="12:14" x14ac:dyDescent="0.25">
      <c r="L79387" s="36"/>
      <c r="M79387" s="36"/>
      <c r="N79387" s="36"/>
    </row>
    <row r="79388" spans="12:14" x14ac:dyDescent="0.25">
      <c r="L79388" s="36"/>
      <c r="M79388" s="36"/>
      <c r="N79388" s="36"/>
    </row>
    <row r="79389" spans="12:14" x14ac:dyDescent="0.25">
      <c r="L79389" s="36"/>
      <c r="M79389" s="36"/>
      <c r="N79389" s="36"/>
    </row>
    <row r="79390" spans="12:14" x14ac:dyDescent="0.25">
      <c r="L79390" s="36"/>
      <c r="M79390" s="36"/>
      <c r="N79390" s="36"/>
    </row>
    <row r="79391" spans="12:14" x14ac:dyDescent="0.25">
      <c r="L79391" s="36"/>
      <c r="M79391" s="36"/>
      <c r="N79391" s="36"/>
    </row>
    <row r="79392" spans="12:14" x14ac:dyDescent="0.25">
      <c r="L79392" s="36"/>
      <c r="M79392" s="36"/>
      <c r="N79392" s="36"/>
    </row>
    <row r="79393" spans="12:14" x14ac:dyDescent="0.25">
      <c r="L79393" s="36"/>
      <c r="M79393" s="36"/>
      <c r="N79393" s="36"/>
    </row>
    <row r="79394" spans="12:14" x14ac:dyDescent="0.25">
      <c r="L79394" s="36"/>
      <c r="M79394" s="36"/>
      <c r="N79394" s="36"/>
    </row>
    <row r="79395" spans="12:14" x14ac:dyDescent="0.25">
      <c r="L79395" s="36"/>
      <c r="M79395" s="36"/>
      <c r="N79395" s="36"/>
    </row>
    <row r="79396" spans="12:14" x14ac:dyDescent="0.25">
      <c r="L79396" s="36"/>
      <c r="M79396" s="36"/>
      <c r="N79396" s="36"/>
    </row>
    <row r="79397" spans="12:14" x14ac:dyDescent="0.25">
      <c r="L79397" s="36"/>
      <c r="M79397" s="36"/>
      <c r="N79397" s="36"/>
    </row>
    <row r="79398" spans="12:14" x14ac:dyDescent="0.25">
      <c r="L79398" s="36"/>
      <c r="M79398" s="36"/>
      <c r="N79398" s="36"/>
    </row>
    <row r="79399" spans="12:14" x14ac:dyDescent="0.25">
      <c r="L79399" s="36"/>
      <c r="M79399" s="36"/>
      <c r="N79399" s="36"/>
    </row>
    <row r="79400" spans="12:14" x14ac:dyDescent="0.25">
      <c r="L79400" s="36"/>
      <c r="M79400" s="36"/>
      <c r="N79400" s="36"/>
    </row>
    <row r="79401" spans="12:14" x14ac:dyDescent="0.25">
      <c r="L79401" s="36"/>
      <c r="M79401" s="36"/>
      <c r="N79401" s="36"/>
    </row>
    <row r="79402" spans="12:14" x14ac:dyDescent="0.25">
      <c r="L79402" s="36"/>
      <c r="M79402" s="36"/>
      <c r="N79402" s="36"/>
    </row>
    <row r="79403" spans="12:14" x14ac:dyDescent="0.25">
      <c r="L79403" s="36"/>
      <c r="M79403" s="36"/>
      <c r="N79403" s="36"/>
    </row>
    <row r="79404" spans="12:14" x14ac:dyDescent="0.25">
      <c r="L79404" s="36"/>
      <c r="M79404" s="36"/>
      <c r="N79404" s="36"/>
    </row>
    <row r="79405" spans="12:14" x14ac:dyDescent="0.25">
      <c r="L79405" s="36"/>
      <c r="M79405" s="36"/>
      <c r="N79405" s="36"/>
    </row>
    <row r="79406" spans="12:14" x14ac:dyDescent="0.25">
      <c r="L79406" s="36"/>
      <c r="M79406" s="36"/>
      <c r="N79406" s="36"/>
    </row>
    <row r="79407" spans="12:14" x14ac:dyDescent="0.25">
      <c r="L79407" s="36"/>
      <c r="M79407" s="36"/>
      <c r="N79407" s="36"/>
    </row>
    <row r="79408" spans="12:14" x14ac:dyDescent="0.25">
      <c r="L79408" s="36"/>
      <c r="M79408" s="36"/>
      <c r="N79408" s="36"/>
    </row>
    <row r="79409" spans="12:14" x14ac:dyDescent="0.25">
      <c r="L79409" s="36"/>
      <c r="M79409" s="36"/>
      <c r="N79409" s="36"/>
    </row>
    <row r="79410" spans="12:14" x14ac:dyDescent="0.25">
      <c r="L79410" s="36"/>
      <c r="M79410" s="36"/>
      <c r="N79410" s="36"/>
    </row>
    <row r="79411" spans="12:14" x14ac:dyDescent="0.25">
      <c r="L79411" s="36"/>
      <c r="M79411" s="36"/>
      <c r="N79411" s="36"/>
    </row>
    <row r="79412" spans="12:14" x14ac:dyDescent="0.25">
      <c r="L79412" s="36"/>
      <c r="M79412" s="36"/>
      <c r="N79412" s="36"/>
    </row>
    <row r="79413" spans="12:14" x14ac:dyDescent="0.25">
      <c r="L79413" s="36"/>
      <c r="M79413" s="36"/>
      <c r="N79413" s="36"/>
    </row>
    <row r="79414" spans="12:14" x14ac:dyDescent="0.25">
      <c r="L79414" s="36"/>
      <c r="M79414" s="36"/>
      <c r="N79414" s="36"/>
    </row>
    <row r="79415" spans="12:14" x14ac:dyDescent="0.25">
      <c r="L79415" s="36"/>
      <c r="M79415" s="36"/>
      <c r="N79415" s="36"/>
    </row>
    <row r="79416" spans="12:14" x14ac:dyDescent="0.25">
      <c r="L79416" s="36"/>
      <c r="M79416" s="36"/>
      <c r="N79416" s="36"/>
    </row>
    <row r="79417" spans="12:14" x14ac:dyDescent="0.25">
      <c r="L79417" s="36"/>
      <c r="M79417" s="36"/>
      <c r="N79417" s="36"/>
    </row>
    <row r="79418" spans="12:14" x14ac:dyDescent="0.25">
      <c r="L79418" s="36"/>
      <c r="M79418" s="36"/>
      <c r="N79418" s="36"/>
    </row>
    <row r="79419" spans="12:14" x14ac:dyDescent="0.25">
      <c r="L79419" s="36"/>
      <c r="M79419" s="36"/>
      <c r="N79419" s="36"/>
    </row>
    <row r="79420" spans="12:14" x14ac:dyDescent="0.25">
      <c r="L79420" s="36"/>
      <c r="M79420" s="36"/>
      <c r="N79420" s="36"/>
    </row>
    <row r="79421" spans="12:14" x14ac:dyDescent="0.25">
      <c r="L79421" s="36"/>
      <c r="M79421" s="36"/>
      <c r="N79421" s="36"/>
    </row>
    <row r="79422" spans="12:14" x14ac:dyDescent="0.25">
      <c r="L79422" s="36"/>
      <c r="M79422" s="36"/>
      <c r="N79422" s="36"/>
    </row>
    <row r="79423" spans="12:14" x14ac:dyDescent="0.25">
      <c r="L79423" s="36"/>
      <c r="M79423" s="36"/>
      <c r="N79423" s="36"/>
    </row>
    <row r="79424" spans="12:14" x14ac:dyDescent="0.25">
      <c r="L79424" s="36"/>
      <c r="M79424" s="36"/>
      <c r="N79424" s="36"/>
    </row>
    <row r="79425" spans="12:14" x14ac:dyDescent="0.25">
      <c r="L79425" s="36"/>
      <c r="M79425" s="36"/>
      <c r="N79425" s="36"/>
    </row>
    <row r="79426" spans="12:14" x14ac:dyDescent="0.25">
      <c r="L79426" s="36"/>
      <c r="M79426" s="36"/>
      <c r="N79426" s="36"/>
    </row>
    <row r="79427" spans="12:14" x14ac:dyDescent="0.25">
      <c r="L79427" s="36"/>
      <c r="M79427" s="36"/>
      <c r="N79427" s="36"/>
    </row>
    <row r="79428" spans="12:14" x14ac:dyDescent="0.25">
      <c r="L79428" s="36"/>
      <c r="M79428" s="36"/>
      <c r="N79428" s="36"/>
    </row>
    <row r="79429" spans="12:14" x14ac:dyDescent="0.25">
      <c r="L79429" s="36"/>
      <c r="M79429" s="36"/>
      <c r="N79429" s="36"/>
    </row>
    <row r="79430" spans="12:14" x14ac:dyDescent="0.25">
      <c r="L79430" s="36"/>
      <c r="M79430" s="36"/>
      <c r="N79430" s="36"/>
    </row>
    <row r="79431" spans="12:14" x14ac:dyDescent="0.25">
      <c r="L79431" s="36"/>
      <c r="M79431" s="36"/>
      <c r="N79431" s="36"/>
    </row>
    <row r="79432" spans="12:14" x14ac:dyDescent="0.25">
      <c r="L79432" s="36"/>
      <c r="M79432" s="36"/>
      <c r="N79432" s="36"/>
    </row>
    <row r="79433" spans="12:14" x14ac:dyDescent="0.25">
      <c r="L79433" s="36"/>
      <c r="M79433" s="36"/>
      <c r="N79433" s="36"/>
    </row>
    <row r="79434" spans="12:14" x14ac:dyDescent="0.25">
      <c r="L79434" s="36"/>
      <c r="M79434" s="36"/>
      <c r="N79434" s="36"/>
    </row>
    <row r="79435" spans="12:14" x14ac:dyDescent="0.25">
      <c r="L79435" s="36"/>
      <c r="M79435" s="36"/>
      <c r="N79435" s="36"/>
    </row>
    <row r="79436" spans="12:14" x14ac:dyDescent="0.25">
      <c r="L79436" s="36"/>
      <c r="M79436" s="36"/>
      <c r="N79436" s="36"/>
    </row>
    <row r="79437" spans="12:14" x14ac:dyDescent="0.25">
      <c r="L79437" s="36"/>
      <c r="M79437" s="36"/>
      <c r="N79437" s="36"/>
    </row>
    <row r="79438" spans="12:14" x14ac:dyDescent="0.25">
      <c r="L79438" s="36"/>
      <c r="M79438" s="36"/>
      <c r="N79438" s="36"/>
    </row>
    <row r="79439" spans="12:14" x14ac:dyDescent="0.25">
      <c r="L79439" s="36"/>
      <c r="M79439" s="36"/>
      <c r="N79439" s="36"/>
    </row>
    <row r="79440" spans="12:14" x14ac:dyDescent="0.25">
      <c r="L79440" s="36"/>
      <c r="M79440" s="36"/>
      <c r="N79440" s="36"/>
    </row>
    <row r="79441" spans="12:14" x14ac:dyDescent="0.25">
      <c r="L79441" s="36"/>
      <c r="M79441" s="36"/>
      <c r="N79441" s="36"/>
    </row>
    <row r="79442" spans="12:14" x14ac:dyDescent="0.25">
      <c r="L79442" s="36"/>
      <c r="M79442" s="36"/>
      <c r="N79442" s="36"/>
    </row>
    <row r="79443" spans="12:14" x14ac:dyDescent="0.25">
      <c r="L79443" s="36"/>
      <c r="M79443" s="36"/>
      <c r="N79443" s="36"/>
    </row>
    <row r="79444" spans="12:14" x14ac:dyDescent="0.25">
      <c r="L79444" s="36"/>
      <c r="M79444" s="36"/>
      <c r="N79444" s="36"/>
    </row>
    <row r="79445" spans="12:14" x14ac:dyDescent="0.25">
      <c r="L79445" s="36"/>
      <c r="M79445" s="36"/>
      <c r="N79445" s="36"/>
    </row>
    <row r="79446" spans="12:14" x14ac:dyDescent="0.25">
      <c r="L79446" s="36"/>
      <c r="M79446" s="36"/>
      <c r="N79446" s="36"/>
    </row>
    <row r="79447" spans="12:14" x14ac:dyDescent="0.25">
      <c r="L79447" s="36"/>
      <c r="M79447" s="36"/>
      <c r="N79447" s="36"/>
    </row>
    <row r="79448" spans="12:14" x14ac:dyDescent="0.25">
      <c r="L79448" s="36"/>
      <c r="M79448" s="36"/>
      <c r="N79448" s="36"/>
    </row>
    <row r="79449" spans="12:14" x14ac:dyDescent="0.25">
      <c r="L79449" s="36"/>
      <c r="M79449" s="36"/>
      <c r="N79449" s="36"/>
    </row>
    <row r="79450" spans="12:14" x14ac:dyDescent="0.25">
      <c r="L79450" s="36"/>
      <c r="M79450" s="36"/>
      <c r="N79450" s="36"/>
    </row>
    <row r="79451" spans="12:14" x14ac:dyDescent="0.25">
      <c r="L79451" s="36"/>
      <c r="M79451" s="36"/>
      <c r="N79451" s="36"/>
    </row>
    <row r="79452" spans="12:14" x14ac:dyDescent="0.25">
      <c r="L79452" s="36"/>
      <c r="M79452" s="36"/>
      <c r="N79452" s="36"/>
    </row>
    <row r="79453" spans="12:14" x14ac:dyDescent="0.25">
      <c r="L79453" s="36"/>
      <c r="M79453" s="36"/>
      <c r="N79453" s="36"/>
    </row>
    <row r="79454" spans="12:14" x14ac:dyDescent="0.25">
      <c r="L79454" s="36"/>
      <c r="M79454" s="36"/>
      <c r="N79454" s="36"/>
    </row>
    <row r="79455" spans="12:14" x14ac:dyDescent="0.25">
      <c r="L79455" s="36"/>
      <c r="M79455" s="36"/>
      <c r="N79455" s="36"/>
    </row>
    <row r="79456" spans="12:14" x14ac:dyDescent="0.25">
      <c r="L79456" s="36"/>
      <c r="M79456" s="36"/>
      <c r="N79456" s="36"/>
    </row>
    <row r="79457" spans="12:14" x14ac:dyDescent="0.25">
      <c r="L79457" s="36"/>
      <c r="M79457" s="36"/>
      <c r="N79457" s="36"/>
    </row>
    <row r="79458" spans="12:14" x14ac:dyDescent="0.25">
      <c r="L79458" s="36"/>
      <c r="M79458" s="36"/>
      <c r="N79458" s="36"/>
    </row>
    <row r="79459" spans="12:14" x14ac:dyDescent="0.25">
      <c r="L79459" s="36"/>
      <c r="M79459" s="36"/>
      <c r="N79459" s="36"/>
    </row>
    <row r="79460" spans="12:14" x14ac:dyDescent="0.25">
      <c r="L79460" s="36"/>
      <c r="M79460" s="36"/>
      <c r="N79460" s="36"/>
    </row>
    <row r="79461" spans="12:14" x14ac:dyDescent="0.25">
      <c r="L79461" s="36"/>
      <c r="M79461" s="36"/>
      <c r="N79461" s="36"/>
    </row>
    <row r="79462" spans="12:14" x14ac:dyDescent="0.25">
      <c r="L79462" s="36"/>
      <c r="M79462" s="36"/>
      <c r="N79462" s="36"/>
    </row>
    <row r="79463" spans="12:14" x14ac:dyDescent="0.25">
      <c r="L79463" s="36"/>
      <c r="M79463" s="36"/>
      <c r="N79463" s="36"/>
    </row>
    <row r="79464" spans="12:14" x14ac:dyDescent="0.25">
      <c r="L79464" s="36"/>
      <c r="M79464" s="36"/>
      <c r="N79464" s="36"/>
    </row>
    <row r="79465" spans="12:14" x14ac:dyDescent="0.25">
      <c r="L79465" s="36"/>
      <c r="M79465" s="36"/>
      <c r="N79465" s="36"/>
    </row>
    <row r="79466" spans="12:14" x14ac:dyDescent="0.25">
      <c r="L79466" s="36"/>
      <c r="M79466" s="36"/>
      <c r="N79466" s="36"/>
    </row>
    <row r="79467" spans="12:14" x14ac:dyDescent="0.25">
      <c r="L79467" s="36"/>
      <c r="M79467" s="36"/>
      <c r="N79467" s="36"/>
    </row>
    <row r="79468" spans="12:14" x14ac:dyDescent="0.25">
      <c r="L79468" s="36"/>
      <c r="M79468" s="36"/>
      <c r="N79468" s="36"/>
    </row>
    <row r="79469" spans="12:14" x14ac:dyDescent="0.25">
      <c r="L79469" s="36"/>
      <c r="M79469" s="36"/>
      <c r="N79469" s="36"/>
    </row>
    <row r="79470" spans="12:14" x14ac:dyDescent="0.25">
      <c r="L79470" s="36"/>
      <c r="M79470" s="36"/>
      <c r="N79470" s="36"/>
    </row>
    <row r="79471" spans="12:14" x14ac:dyDescent="0.25">
      <c r="L79471" s="36"/>
      <c r="M79471" s="36"/>
      <c r="N79471" s="36"/>
    </row>
    <row r="79472" spans="12:14" x14ac:dyDescent="0.25">
      <c r="L79472" s="36"/>
      <c r="M79472" s="36"/>
      <c r="N79472" s="36"/>
    </row>
    <row r="79473" spans="12:14" x14ac:dyDescent="0.25">
      <c r="L79473" s="36"/>
      <c r="M79473" s="36"/>
      <c r="N79473" s="36"/>
    </row>
    <row r="79474" spans="12:14" x14ac:dyDescent="0.25">
      <c r="L79474" s="36"/>
      <c r="M79474" s="36"/>
      <c r="N79474" s="36"/>
    </row>
    <row r="79475" spans="12:14" x14ac:dyDescent="0.25">
      <c r="L79475" s="36"/>
      <c r="M79475" s="36"/>
      <c r="N79475" s="36"/>
    </row>
    <row r="79476" spans="12:14" x14ac:dyDescent="0.25">
      <c r="L79476" s="36"/>
      <c r="M79476" s="36"/>
      <c r="N79476" s="36"/>
    </row>
    <row r="79477" spans="12:14" x14ac:dyDescent="0.25">
      <c r="L79477" s="36"/>
      <c r="M79477" s="36"/>
      <c r="N79477" s="36"/>
    </row>
    <row r="79478" spans="12:14" x14ac:dyDescent="0.25">
      <c r="L79478" s="36"/>
      <c r="M79478" s="36"/>
      <c r="N79478" s="36"/>
    </row>
    <row r="79479" spans="12:14" x14ac:dyDescent="0.25">
      <c r="L79479" s="36"/>
      <c r="M79479" s="36"/>
      <c r="N79479" s="36"/>
    </row>
    <row r="79480" spans="12:14" x14ac:dyDescent="0.25">
      <c r="L79480" s="36"/>
      <c r="M79480" s="36"/>
      <c r="N79480" s="36"/>
    </row>
    <row r="79481" spans="12:14" x14ac:dyDescent="0.25">
      <c r="L79481" s="36"/>
      <c r="M79481" s="36"/>
      <c r="N79481" s="36"/>
    </row>
    <row r="79482" spans="12:14" x14ac:dyDescent="0.25">
      <c r="L79482" s="36"/>
      <c r="M79482" s="36"/>
      <c r="N79482" s="36"/>
    </row>
    <row r="79483" spans="12:14" x14ac:dyDescent="0.25">
      <c r="L79483" s="36"/>
      <c r="M79483" s="36"/>
      <c r="N79483" s="36"/>
    </row>
    <row r="79484" spans="12:14" x14ac:dyDescent="0.25">
      <c r="L79484" s="36"/>
      <c r="M79484" s="36"/>
      <c r="N79484" s="36"/>
    </row>
    <row r="79485" spans="12:14" x14ac:dyDescent="0.25">
      <c r="L79485" s="36"/>
      <c r="M79485" s="36"/>
      <c r="N79485" s="36"/>
    </row>
    <row r="79486" spans="12:14" x14ac:dyDescent="0.25">
      <c r="L79486" s="36"/>
      <c r="M79486" s="36"/>
      <c r="N79486" s="36"/>
    </row>
    <row r="79487" spans="12:14" x14ac:dyDescent="0.25">
      <c r="L79487" s="36"/>
      <c r="M79487" s="36"/>
      <c r="N79487" s="36"/>
    </row>
    <row r="79488" spans="12:14" x14ac:dyDescent="0.25">
      <c r="L79488" s="36"/>
      <c r="M79488" s="36"/>
      <c r="N79488" s="36"/>
    </row>
    <row r="79489" spans="12:14" x14ac:dyDescent="0.25">
      <c r="L79489" s="36"/>
      <c r="M79489" s="36"/>
      <c r="N79489" s="36"/>
    </row>
    <row r="79490" spans="12:14" x14ac:dyDescent="0.25">
      <c r="L79490" s="36"/>
      <c r="M79490" s="36"/>
      <c r="N79490" s="36"/>
    </row>
    <row r="79491" spans="12:14" x14ac:dyDescent="0.25">
      <c r="L79491" s="36"/>
      <c r="M79491" s="36"/>
      <c r="N79491" s="36"/>
    </row>
    <row r="79492" spans="12:14" x14ac:dyDescent="0.25">
      <c r="L79492" s="36"/>
      <c r="M79492" s="36"/>
      <c r="N79492" s="36"/>
    </row>
    <row r="79493" spans="12:14" x14ac:dyDescent="0.25">
      <c r="L79493" s="36"/>
      <c r="M79493" s="36"/>
      <c r="N79493" s="36"/>
    </row>
    <row r="79494" spans="12:14" x14ac:dyDescent="0.25">
      <c r="L79494" s="36"/>
      <c r="M79494" s="36"/>
      <c r="N79494" s="36"/>
    </row>
    <row r="79495" spans="12:14" x14ac:dyDescent="0.25">
      <c r="L79495" s="36"/>
      <c r="M79495" s="36"/>
      <c r="N79495" s="36"/>
    </row>
    <row r="79496" spans="12:14" x14ac:dyDescent="0.25">
      <c r="L79496" s="36"/>
      <c r="M79496" s="36"/>
      <c r="N79496" s="36"/>
    </row>
    <row r="79497" spans="12:14" x14ac:dyDescent="0.25">
      <c r="L79497" s="36"/>
      <c r="M79497" s="36"/>
      <c r="N79497" s="36"/>
    </row>
    <row r="79498" spans="12:14" x14ac:dyDescent="0.25">
      <c r="L79498" s="36"/>
      <c r="M79498" s="36"/>
      <c r="N79498" s="36"/>
    </row>
    <row r="79499" spans="12:14" x14ac:dyDescent="0.25">
      <c r="L79499" s="36"/>
      <c r="M79499" s="36"/>
      <c r="N79499" s="36"/>
    </row>
    <row r="79500" spans="12:14" x14ac:dyDescent="0.25">
      <c r="L79500" s="36"/>
      <c r="M79500" s="36"/>
      <c r="N79500" s="36"/>
    </row>
    <row r="79501" spans="12:14" x14ac:dyDescent="0.25">
      <c r="L79501" s="36"/>
      <c r="M79501" s="36"/>
      <c r="N79501" s="36"/>
    </row>
    <row r="79502" spans="12:14" x14ac:dyDescent="0.25">
      <c r="L79502" s="36"/>
      <c r="M79502" s="36"/>
      <c r="N79502" s="36"/>
    </row>
    <row r="79503" spans="12:14" x14ac:dyDescent="0.25">
      <c r="L79503" s="36"/>
      <c r="M79503" s="36"/>
      <c r="N79503" s="36"/>
    </row>
    <row r="79504" spans="12:14" x14ac:dyDescent="0.25">
      <c r="M79504" s="36"/>
      <c r="N79504" s="36"/>
    </row>
    <row r="79505" spans="13:14" x14ac:dyDescent="0.25">
      <c r="M79505" s="36"/>
      <c r="N79505" s="36"/>
    </row>
    <row r="79506" spans="13:14" x14ac:dyDescent="0.25">
      <c r="M79506" s="36"/>
      <c r="N79506" s="36"/>
    </row>
    <row r="79507" spans="13:14" x14ac:dyDescent="0.25">
      <c r="M79507" s="36"/>
      <c r="N79507" s="36"/>
    </row>
    <row r="79508" spans="13:14" x14ac:dyDescent="0.25">
      <c r="M79508" s="36"/>
      <c r="N79508" s="36"/>
    </row>
    <row r="79509" spans="13:14" x14ac:dyDescent="0.25">
      <c r="M79509" s="36"/>
      <c r="N79509" s="36"/>
    </row>
    <row r="79510" spans="13:14" x14ac:dyDescent="0.25">
      <c r="M79510" s="36"/>
      <c r="N79510" s="36"/>
    </row>
    <row r="79511" spans="13:14" x14ac:dyDescent="0.25">
      <c r="M79511" s="36"/>
      <c r="N79511" s="36"/>
    </row>
    <row r="79512" spans="13:14" x14ac:dyDescent="0.25">
      <c r="M79512" s="36"/>
      <c r="N79512" s="36"/>
    </row>
    <row r="79513" spans="13:14" x14ac:dyDescent="0.25">
      <c r="M79513" s="36"/>
      <c r="N79513" s="36"/>
    </row>
    <row r="79514" spans="13:14" x14ac:dyDescent="0.25">
      <c r="M79514" s="36"/>
      <c r="N79514" s="36"/>
    </row>
    <row r="79515" spans="13:14" x14ac:dyDescent="0.25">
      <c r="M79515" s="36"/>
      <c r="N79515" s="36"/>
    </row>
    <row r="79516" spans="13:14" x14ac:dyDescent="0.25">
      <c r="M79516" s="36"/>
      <c r="N79516" s="36"/>
    </row>
    <row r="79517" spans="13:14" x14ac:dyDescent="0.25">
      <c r="M79517" s="36"/>
      <c r="N79517" s="36"/>
    </row>
    <row r="79518" spans="13:14" x14ac:dyDescent="0.25">
      <c r="M79518" s="36"/>
      <c r="N79518" s="36"/>
    </row>
    <row r="79519" spans="13:14" x14ac:dyDescent="0.25">
      <c r="M79519" s="36"/>
      <c r="N79519" s="36"/>
    </row>
    <row r="79520" spans="13:14" x14ac:dyDescent="0.25">
      <c r="M79520" s="36"/>
      <c r="N79520" s="36"/>
    </row>
    <row r="79521" spans="13:14" x14ac:dyDescent="0.25">
      <c r="M79521" s="36"/>
      <c r="N79521" s="36"/>
    </row>
    <row r="79522" spans="13:14" x14ac:dyDescent="0.25">
      <c r="M79522" s="36"/>
      <c r="N79522" s="36"/>
    </row>
    <row r="79523" spans="13:14" x14ac:dyDescent="0.25">
      <c r="M79523" s="36"/>
      <c r="N79523" s="36"/>
    </row>
    <row r="79524" spans="13:14" x14ac:dyDescent="0.25">
      <c r="M79524" s="36"/>
      <c r="N79524" s="36"/>
    </row>
    <row r="79525" spans="13:14" x14ac:dyDescent="0.25">
      <c r="M79525" s="36"/>
      <c r="N79525" s="36"/>
    </row>
    <row r="79526" spans="13:14" x14ac:dyDescent="0.25">
      <c r="M79526" s="36"/>
      <c r="N79526" s="36"/>
    </row>
    <row r="79527" spans="13:14" x14ac:dyDescent="0.25">
      <c r="M79527" s="36"/>
      <c r="N79527" s="36"/>
    </row>
    <row r="79528" spans="13:14" x14ac:dyDescent="0.25">
      <c r="M79528" s="36"/>
      <c r="N79528" s="36"/>
    </row>
    <row r="79529" spans="13:14" x14ac:dyDescent="0.25">
      <c r="M79529" s="36"/>
      <c r="N79529" s="36"/>
    </row>
    <row r="79530" spans="13:14" x14ac:dyDescent="0.25">
      <c r="M79530" s="36"/>
      <c r="N79530" s="36"/>
    </row>
    <row r="79531" spans="13:14" x14ac:dyDescent="0.25">
      <c r="M79531" s="36"/>
      <c r="N79531" s="36"/>
    </row>
    <row r="79532" spans="13:14" x14ac:dyDescent="0.25">
      <c r="M79532" s="36"/>
      <c r="N79532" s="36"/>
    </row>
    <row r="79533" spans="13:14" x14ac:dyDescent="0.25">
      <c r="M79533" s="36"/>
      <c r="N79533" s="36"/>
    </row>
    <row r="79534" spans="13:14" x14ac:dyDescent="0.25">
      <c r="M79534" s="36"/>
      <c r="N79534" s="36"/>
    </row>
    <row r="79535" spans="13:14" x14ac:dyDescent="0.25">
      <c r="M79535" s="36"/>
      <c r="N79535" s="36"/>
    </row>
    <row r="79536" spans="13:14" x14ac:dyDescent="0.25">
      <c r="M79536" s="36"/>
      <c r="N79536" s="36"/>
    </row>
    <row r="79537" spans="13:14" x14ac:dyDescent="0.25">
      <c r="M79537" s="36"/>
      <c r="N79537" s="36"/>
    </row>
    <row r="79538" spans="13:14" x14ac:dyDescent="0.25">
      <c r="M79538" s="36"/>
      <c r="N79538" s="36"/>
    </row>
    <row r="79539" spans="13:14" x14ac:dyDescent="0.25">
      <c r="M79539" s="36"/>
      <c r="N79539" s="36"/>
    </row>
    <row r="79540" spans="13:14" x14ac:dyDescent="0.25">
      <c r="M79540" s="36"/>
      <c r="N79540" s="36"/>
    </row>
    <row r="79541" spans="13:14" x14ac:dyDescent="0.25">
      <c r="M79541" s="36"/>
      <c r="N79541" s="36"/>
    </row>
    <row r="79542" spans="13:14" x14ac:dyDescent="0.25">
      <c r="M79542" s="36"/>
      <c r="N79542" s="36"/>
    </row>
    <row r="79543" spans="13:14" x14ac:dyDescent="0.25">
      <c r="M79543" s="36"/>
      <c r="N79543" s="36"/>
    </row>
    <row r="79544" spans="13:14" x14ac:dyDescent="0.25">
      <c r="M79544" s="36"/>
      <c r="N79544" s="36"/>
    </row>
    <row r="79545" spans="13:14" x14ac:dyDescent="0.25">
      <c r="M79545" s="36"/>
      <c r="N79545" s="36"/>
    </row>
    <row r="79546" spans="13:14" x14ac:dyDescent="0.25">
      <c r="M79546" s="36"/>
      <c r="N79546" s="36"/>
    </row>
    <row r="79547" spans="13:14" x14ac:dyDescent="0.25">
      <c r="M79547" s="36"/>
      <c r="N79547" s="36"/>
    </row>
    <row r="79548" spans="13:14" x14ac:dyDescent="0.25">
      <c r="M79548" s="36"/>
      <c r="N79548" s="36"/>
    </row>
    <row r="79549" spans="13:14" x14ac:dyDescent="0.25">
      <c r="M79549" s="36"/>
      <c r="N79549" s="36"/>
    </row>
    <row r="79550" spans="13:14" x14ac:dyDescent="0.25">
      <c r="M79550" s="36"/>
      <c r="N79550" s="36"/>
    </row>
    <row r="79551" spans="13:14" x14ac:dyDescent="0.25">
      <c r="M79551" s="36"/>
      <c r="N79551" s="36"/>
    </row>
    <row r="79552" spans="13:14" x14ac:dyDescent="0.25">
      <c r="M79552" s="36"/>
      <c r="N79552" s="36"/>
    </row>
    <row r="79553" spans="13:14" x14ac:dyDescent="0.25">
      <c r="M79553" s="36"/>
      <c r="N79553" s="36"/>
    </row>
    <row r="79554" spans="13:14" x14ac:dyDescent="0.25">
      <c r="M79554" s="36"/>
      <c r="N79554" s="36"/>
    </row>
    <row r="79555" spans="13:14" x14ac:dyDescent="0.25">
      <c r="M79555" s="36"/>
      <c r="N79555" s="36"/>
    </row>
    <row r="79556" spans="13:14" x14ac:dyDescent="0.25">
      <c r="M79556" s="36"/>
      <c r="N79556" s="36"/>
    </row>
    <row r="79557" spans="13:14" x14ac:dyDescent="0.25">
      <c r="M79557" s="36"/>
      <c r="N79557" s="36"/>
    </row>
    <row r="79558" spans="13:14" x14ac:dyDescent="0.25">
      <c r="M79558" s="36"/>
      <c r="N79558" s="36"/>
    </row>
    <row r="79559" spans="13:14" x14ac:dyDescent="0.25">
      <c r="M79559" s="36"/>
      <c r="N79559" s="36"/>
    </row>
    <row r="79560" spans="13:14" x14ac:dyDescent="0.25">
      <c r="M79560" s="36"/>
      <c r="N79560" s="36"/>
    </row>
    <row r="79561" spans="13:14" x14ac:dyDescent="0.25">
      <c r="M79561" s="36"/>
      <c r="N79561" s="36"/>
    </row>
    <row r="79562" spans="13:14" x14ac:dyDescent="0.25">
      <c r="M79562" s="36"/>
      <c r="N79562" s="36"/>
    </row>
    <row r="79563" spans="13:14" x14ac:dyDescent="0.25">
      <c r="M79563" s="36"/>
      <c r="N79563" s="36"/>
    </row>
    <row r="79564" spans="13:14" x14ac:dyDescent="0.25">
      <c r="M79564" s="36"/>
      <c r="N79564" s="36"/>
    </row>
    <row r="79565" spans="13:14" x14ac:dyDescent="0.25">
      <c r="M79565" s="36"/>
      <c r="N79565" s="36"/>
    </row>
    <row r="79566" spans="13:14" x14ac:dyDescent="0.25">
      <c r="M79566" s="36"/>
      <c r="N79566" s="36"/>
    </row>
    <row r="79567" spans="13:14" x14ac:dyDescent="0.25">
      <c r="M79567" s="36"/>
      <c r="N79567" s="36"/>
    </row>
    <row r="79568" spans="13:14" x14ac:dyDescent="0.25">
      <c r="M79568" s="36"/>
      <c r="N79568" s="36"/>
    </row>
    <row r="79569" spans="13:14" x14ac:dyDescent="0.25">
      <c r="M79569" s="36"/>
      <c r="N79569" s="36"/>
    </row>
    <row r="79570" spans="13:14" x14ac:dyDescent="0.25">
      <c r="M79570" s="36"/>
      <c r="N79570" s="36"/>
    </row>
    <row r="79571" spans="13:14" x14ac:dyDescent="0.25">
      <c r="M79571" s="36"/>
      <c r="N79571" s="36"/>
    </row>
    <row r="79572" spans="13:14" x14ac:dyDescent="0.25">
      <c r="M79572" s="36"/>
      <c r="N79572" s="36"/>
    </row>
    <row r="79573" spans="13:14" x14ac:dyDescent="0.25">
      <c r="M79573" s="36"/>
      <c r="N79573" s="36"/>
    </row>
    <row r="79574" spans="13:14" x14ac:dyDescent="0.25">
      <c r="M79574" s="36"/>
      <c r="N79574" s="36"/>
    </row>
    <row r="79575" spans="13:14" x14ac:dyDescent="0.25">
      <c r="M79575" s="36"/>
      <c r="N79575" s="36"/>
    </row>
    <row r="79576" spans="13:14" x14ac:dyDescent="0.25">
      <c r="M79576" s="36"/>
      <c r="N79576" s="36"/>
    </row>
    <row r="79577" spans="13:14" x14ac:dyDescent="0.25">
      <c r="M79577" s="36"/>
      <c r="N79577" s="36"/>
    </row>
    <row r="79578" spans="13:14" x14ac:dyDescent="0.25">
      <c r="M79578" s="36"/>
      <c r="N79578" s="36"/>
    </row>
    <row r="79579" spans="13:14" x14ac:dyDescent="0.25">
      <c r="M79579" s="36"/>
      <c r="N79579" s="36"/>
    </row>
    <row r="79580" spans="13:14" x14ac:dyDescent="0.25">
      <c r="M79580" s="36"/>
      <c r="N79580" s="36"/>
    </row>
    <row r="79581" spans="13:14" x14ac:dyDescent="0.25">
      <c r="M79581" s="36"/>
      <c r="N79581" s="36"/>
    </row>
    <row r="79582" spans="13:14" x14ac:dyDescent="0.25">
      <c r="M79582" s="36"/>
      <c r="N79582" s="36"/>
    </row>
    <row r="79583" spans="13:14" x14ac:dyDescent="0.25">
      <c r="M79583" s="36"/>
      <c r="N79583" s="36"/>
    </row>
    <row r="79584" spans="13:14" x14ac:dyDescent="0.25">
      <c r="M79584" s="36"/>
      <c r="N79584" s="36"/>
    </row>
    <row r="79585" spans="13:14" x14ac:dyDescent="0.25">
      <c r="M79585" s="36"/>
      <c r="N79585" s="36"/>
    </row>
    <row r="79586" spans="13:14" x14ac:dyDescent="0.25">
      <c r="M79586" s="36"/>
      <c r="N79586" s="36"/>
    </row>
    <row r="79587" spans="13:14" x14ac:dyDescent="0.25">
      <c r="M79587" s="36"/>
      <c r="N79587" s="36"/>
    </row>
    <row r="79588" spans="13:14" x14ac:dyDescent="0.25">
      <c r="M79588" s="36"/>
      <c r="N79588" s="36"/>
    </row>
    <row r="79589" spans="13:14" x14ac:dyDescent="0.25">
      <c r="M79589" s="36"/>
      <c r="N79589" s="36"/>
    </row>
    <row r="79590" spans="13:14" x14ac:dyDescent="0.25">
      <c r="M79590" s="36"/>
      <c r="N79590" s="36"/>
    </row>
    <row r="79591" spans="13:14" x14ac:dyDescent="0.25">
      <c r="M79591" s="36"/>
      <c r="N79591" s="36"/>
    </row>
    <row r="79592" spans="13:14" x14ac:dyDescent="0.25">
      <c r="M79592" s="36"/>
      <c r="N79592" s="36"/>
    </row>
    <row r="79593" spans="13:14" x14ac:dyDescent="0.25">
      <c r="M79593" s="36"/>
      <c r="N79593" s="36"/>
    </row>
    <row r="79594" spans="13:14" x14ac:dyDescent="0.25">
      <c r="M79594" s="36"/>
      <c r="N79594" s="36"/>
    </row>
    <row r="79595" spans="13:14" x14ac:dyDescent="0.25">
      <c r="M79595" s="36"/>
      <c r="N79595" s="36"/>
    </row>
    <row r="79596" spans="13:14" x14ac:dyDescent="0.25">
      <c r="M79596" s="36"/>
      <c r="N79596" s="36"/>
    </row>
    <row r="79597" spans="13:14" x14ac:dyDescent="0.25">
      <c r="M79597" s="36"/>
      <c r="N79597" s="36"/>
    </row>
    <row r="79598" spans="13:14" x14ac:dyDescent="0.25">
      <c r="M79598" s="36"/>
      <c r="N79598" s="36"/>
    </row>
    <row r="79599" spans="13:14" x14ac:dyDescent="0.25">
      <c r="M79599" s="36"/>
      <c r="N79599" s="36"/>
    </row>
    <row r="79600" spans="13:14" x14ac:dyDescent="0.25">
      <c r="M79600" s="36"/>
      <c r="N79600" s="36"/>
    </row>
    <row r="79601" spans="13:14" x14ac:dyDescent="0.25">
      <c r="M79601" s="36"/>
      <c r="N79601" s="36"/>
    </row>
    <row r="79602" spans="13:14" x14ac:dyDescent="0.25">
      <c r="M79602" s="36"/>
      <c r="N79602" s="36"/>
    </row>
    <row r="79603" spans="13:14" x14ac:dyDescent="0.25">
      <c r="M79603" s="36"/>
      <c r="N79603" s="36"/>
    </row>
    <row r="79604" spans="13:14" x14ac:dyDescent="0.25">
      <c r="M79604" s="36"/>
      <c r="N79604" s="36"/>
    </row>
    <row r="79605" spans="13:14" x14ac:dyDescent="0.25">
      <c r="M79605" s="36"/>
      <c r="N79605" s="36"/>
    </row>
    <row r="79606" spans="13:14" x14ac:dyDescent="0.25">
      <c r="M79606" s="36"/>
      <c r="N79606" s="36"/>
    </row>
    <row r="79607" spans="13:14" x14ac:dyDescent="0.25">
      <c r="M79607" s="36"/>
      <c r="N79607" s="36"/>
    </row>
    <row r="79608" spans="13:14" x14ac:dyDescent="0.25">
      <c r="M79608" s="36"/>
      <c r="N79608" s="36"/>
    </row>
    <row r="79609" spans="13:14" x14ac:dyDescent="0.25">
      <c r="M79609" s="36"/>
      <c r="N79609" s="36"/>
    </row>
    <row r="79610" spans="13:14" x14ac:dyDescent="0.25">
      <c r="M79610" s="36"/>
      <c r="N79610" s="36"/>
    </row>
    <row r="79611" spans="13:14" x14ac:dyDescent="0.25">
      <c r="M79611" s="36"/>
      <c r="N79611" s="36"/>
    </row>
    <row r="79612" spans="13:14" x14ac:dyDescent="0.25">
      <c r="M79612" s="36"/>
      <c r="N79612" s="36"/>
    </row>
    <row r="79613" spans="13:14" x14ac:dyDescent="0.25">
      <c r="M79613" s="36"/>
      <c r="N79613" s="36"/>
    </row>
    <row r="79614" spans="13:14" x14ac:dyDescent="0.25">
      <c r="M79614" s="36"/>
      <c r="N79614" s="36"/>
    </row>
    <row r="79615" spans="13:14" x14ac:dyDescent="0.25">
      <c r="M79615" s="36"/>
      <c r="N79615" s="36"/>
    </row>
    <row r="79616" spans="13:14" x14ac:dyDescent="0.25">
      <c r="M79616" s="36"/>
      <c r="N79616" s="36"/>
    </row>
    <row r="79617" spans="13:14" x14ac:dyDescent="0.25">
      <c r="M79617" s="36"/>
      <c r="N79617" s="36"/>
    </row>
    <row r="79618" spans="13:14" x14ac:dyDescent="0.25">
      <c r="M79618" s="36"/>
      <c r="N79618" s="36"/>
    </row>
    <row r="79619" spans="13:14" x14ac:dyDescent="0.25">
      <c r="M79619" s="36"/>
      <c r="N79619" s="36"/>
    </row>
    <row r="79620" spans="13:14" x14ac:dyDescent="0.25">
      <c r="M79620" s="36"/>
      <c r="N79620" s="36"/>
    </row>
    <row r="79621" spans="13:14" x14ac:dyDescent="0.25">
      <c r="M79621" s="36"/>
      <c r="N79621" s="36"/>
    </row>
    <row r="79622" spans="13:14" x14ac:dyDescent="0.25">
      <c r="M79622" s="36"/>
      <c r="N79622" s="36"/>
    </row>
    <row r="79623" spans="13:14" x14ac:dyDescent="0.25">
      <c r="M79623" s="36"/>
      <c r="N79623" s="36"/>
    </row>
    <row r="79624" spans="13:14" x14ac:dyDescent="0.25">
      <c r="M79624" s="36"/>
      <c r="N79624" s="36"/>
    </row>
    <row r="79625" spans="13:14" x14ac:dyDescent="0.25">
      <c r="M79625" s="36"/>
      <c r="N79625" s="36"/>
    </row>
    <row r="79626" spans="13:14" x14ac:dyDescent="0.25">
      <c r="M79626" s="36"/>
      <c r="N79626" s="36"/>
    </row>
    <row r="79627" spans="13:14" x14ac:dyDescent="0.25">
      <c r="M79627" s="36"/>
      <c r="N79627" s="36"/>
    </row>
    <row r="79628" spans="13:14" x14ac:dyDescent="0.25">
      <c r="M79628" s="36"/>
      <c r="N79628" s="36"/>
    </row>
    <row r="79629" spans="13:14" x14ac:dyDescent="0.25">
      <c r="M79629" s="36"/>
      <c r="N79629" s="36"/>
    </row>
    <row r="79630" spans="13:14" x14ac:dyDescent="0.25">
      <c r="M79630" s="36"/>
      <c r="N79630" s="36"/>
    </row>
    <row r="79631" spans="13:14" x14ac:dyDescent="0.25">
      <c r="M79631" s="36"/>
      <c r="N79631" s="36"/>
    </row>
    <row r="79632" spans="13:14" x14ac:dyDescent="0.25">
      <c r="M79632" s="36"/>
      <c r="N79632" s="36"/>
    </row>
    <row r="79633" spans="13:14" x14ac:dyDescent="0.25">
      <c r="M79633" s="36"/>
      <c r="N79633" s="36"/>
    </row>
    <row r="79634" spans="13:14" x14ac:dyDescent="0.25">
      <c r="M79634" s="36"/>
      <c r="N79634" s="36"/>
    </row>
    <row r="79635" spans="13:14" x14ac:dyDescent="0.25">
      <c r="M79635" s="36"/>
      <c r="N79635" s="36"/>
    </row>
    <row r="79636" spans="13:14" x14ac:dyDescent="0.25">
      <c r="M79636" s="36"/>
      <c r="N79636" s="36"/>
    </row>
    <row r="79637" spans="13:14" x14ac:dyDescent="0.25">
      <c r="M79637" s="36"/>
      <c r="N79637" s="36"/>
    </row>
    <row r="79638" spans="13:14" x14ac:dyDescent="0.25">
      <c r="M79638" s="36"/>
      <c r="N79638" s="36"/>
    </row>
    <row r="79639" spans="13:14" x14ac:dyDescent="0.25">
      <c r="M79639" s="36"/>
      <c r="N79639" s="36"/>
    </row>
    <row r="79640" spans="13:14" x14ac:dyDescent="0.25">
      <c r="M79640" s="36"/>
      <c r="N79640" s="36"/>
    </row>
    <row r="79641" spans="13:14" x14ac:dyDescent="0.25">
      <c r="M79641" s="36"/>
      <c r="N79641" s="36"/>
    </row>
    <row r="79642" spans="13:14" x14ac:dyDescent="0.25">
      <c r="M79642" s="36"/>
      <c r="N79642" s="36"/>
    </row>
    <row r="79643" spans="13:14" x14ac:dyDescent="0.25">
      <c r="M79643" s="36"/>
      <c r="N79643" s="36"/>
    </row>
    <row r="79644" spans="13:14" x14ac:dyDescent="0.25">
      <c r="M79644" s="36"/>
      <c r="N79644" s="36"/>
    </row>
    <row r="79645" spans="13:14" x14ac:dyDescent="0.25">
      <c r="M79645" s="36"/>
      <c r="N79645" s="36"/>
    </row>
    <row r="79646" spans="13:14" x14ac:dyDescent="0.25">
      <c r="M79646" s="36"/>
      <c r="N79646" s="36"/>
    </row>
    <row r="79647" spans="13:14" x14ac:dyDescent="0.25">
      <c r="M79647" s="36"/>
      <c r="N79647" s="36"/>
    </row>
    <row r="79648" spans="13:14" x14ac:dyDescent="0.25">
      <c r="M79648" s="36"/>
      <c r="N79648" s="36"/>
    </row>
    <row r="79649" spans="13:14" x14ac:dyDescent="0.25">
      <c r="M79649" s="36"/>
      <c r="N79649" s="36"/>
    </row>
    <row r="79650" spans="13:14" x14ac:dyDescent="0.25">
      <c r="M79650" s="36"/>
      <c r="N79650" s="36"/>
    </row>
    <row r="79651" spans="13:14" x14ac:dyDescent="0.25">
      <c r="M79651" s="36"/>
      <c r="N79651" s="36"/>
    </row>
    <row r="79652" spans="13:14" x14ac:dyDescent="0.25">
      <c r="M79652" s="36"/>
      <c r="N79652" s="36"/>
    </row>
    <row r="79653" spans="13:14" x14ac:dyDescent="0.25">
      <c r="M79653" s="36"/>
      <c r="N79653" s="36"/>
    </row>
    <row r="79654" spans="13:14" x14ac:dyDescent="0.25">
      <c r="M79654" s="36"/>
      <c r="N79654" s="36"/>
    </row>
    <row r="79655" spans="13:14" x14ac:dyDescent="0.25">
      <c r="M79655" s="36"/>
      <c r="N79655" s="36"/>
    </row>
    <row r="79656" spans="13:14" x14ac:dyDescent="0.25">
      <c r="M79656" s="36"/>
      <c r="N79656" s="36"/>
    </row>
    <row r="79657" spans="13:14" x14ac:dyDescent="0.25">
      <c r="M79657" s="36"/>
      <c r="N79657" s="36"/>
    </row>
    <row r="79658" spans="13:14" x14ac:dyDescent="0.25">
      <c r="M79658" s="36"/>
      <c r="N79658" s="36"/>
    </row>
    <row r="79659" spans="13:14" x14ac:dyDescent="0.25">
      <c r="M79659" s="36"/>
      <c r="N79659" s="36"/>
    </row>
    <row r="79660" spans="13:14" x14ac:dyDescent="0.25">
      <c r="M79660" s="36"/>
      <c r="N79660" s="36"/>
    </row>
    <row r="79661" spans="13:14" x14ac:dyDescent="0.25">
      <c r="M79661" s="36"/>
      <c r="N79661" s="36"/>
    </row>
    <row r="79662" spans="13:14" x14ac:dyDescent="0.25">
      <c r="M79662" s="36"/>
      <c r="N79662" s="36"/>
    </row>
    <row r="79663" spans="13:14" x14ac:dyDescent="0.25">
      <c r="M79663" s="36"/>
      <c r="N79663" s="36"/>
    </row>
    <row r="79664" spans="13:14" x14ac:dyDescent="0.25">
      <c r="M79664" s="36"/>
      <c r="N79664" s="36"/>
    </row>
    <row r="79665" spans="13:14" x14ac:dyDescent="0.25">
      <c r="M79665" s="36"/>
      <c r="N79665" s="36"/>
    </row>
    <row r="79666" spans="13:14" x14ac:dyDescent="0.25">
      <c r="M79666" s="36"/>
      <c r="N79666" s="36"/>
    </row>
    <row r="79667" spans="13:14" x14ac:dyDescent="0.25">
      <c r="M79667" s="36"/>
      <c r="N79667" s="36"/>
    </row>
    <row r="79668" spans="13:14" x14ac:dyDescent="0.25">
      <c r="M79668" s="36"/>
      <c r="N79668" s="36"/>
    </row>
    <row r="79669" spans="13:14" x14ac:dyDescent="0.25">
      <c r="M79669" s="36"/>
      <c r="N79669" s="36"/>
    </row>
    <row r="79670" spans="13:14" x14ac:dyDescent="0.25">
      <c r="M79670" s="36"/>
      <c r="N79670" s="36"/>
    </row>
    <row r="79671" spans="13:14" x14ac:dyDescent="0.25">
      <c r="M79671" s="36"/>
      <c r="N79671" s="36"/>
    </row>
    <row r="79672" spans="13:14" x14ac:dyDescent="0.25">
      <c r="M79672" s="36"/>
      <c r="N79672" s="36"/>
    </row>
    <row r="79673" spans="13:14" x14ac:dyDescent="0.25">
      <c r="M79673" s="36"/>
      <c r="N79673" s="36"/>
    </row>
    <row r="79674" spans="13:14" x14ac:dyDescent="0.25">
      <c r="M79674" s="36"/>
      <c r="N79674" s="36"/>
    </row>
    <row r="79675" spans="13:14" x14ac:dyDescent="0.25">
      <c r="M79675" s="36"/>
      <c r="N79675" s="36"/>
    </row>
    <row r="79676" spans="13:14" x14ac:dyDescent="0.25">
      <c r="M79676" s="36"/>
      <c r="N79676" s="36"/>
    </row>
    <row r="79677" spans="13:14" x14ac:dyDescent="0.25">
      <c r="M79677" s="36"/>
      <c r="N79677" s="36"/>
    </row>
    <row r="79678" spans="13:14" x14ac:dyDescent="0.25">
      <c r="M79678" s="36"/>
      <c r="N79678" s="36"/>
    </row>
    <row r="79679" spans="13:14" x14ac:dyDescent="0.25">
      <c r="M79679" s="36"/>
      <c r="N79679" s="36"/>
    </row>
    <row r="79680" spans="13:14" x14ac:dyDescent="0.25">
      <c r="M79680" s="36"/>
      <c r="N79680" s="36"/>
    </row>
    <row r="79681" spans="13:14" x14ac:dyDescent="0.25">
      <c r="M79681" s="36"/>
      <c r="N79681" s="36"/>
    </row>
    <row r="79682" spans="13:14" x14ac:dyDescent="0.25">
      <c r="M79682" s="36"/>
      <c r="N79682" s="36"/>
    </row>
    <row r="79683" spans="13:14" x14ac:dyDescent="0.25">
      <c r="M79683" s="36"/>
      <c r="N79683" s="36"/>
    </row>
    <row r="79684" spans="13:14" x14ac:dyDescent="0.25">
      <c r="M79684" s="36"/>
      <c r="N79684" s="36"/>
    </row>
    <row r="79685" spans="13:14" x14ac:dyDescent="0.25">
      <c r="M79685" s="36"/>
      <c r="N79685" s="36"/>
    </row>
    <row r="79686" spans="13:14" x14ac:dyDescent="0.25">
      <c r="M79686" s="36"/>
      <c r="N79686" s="36"/>
    </row>
    <row r="79687" spans="13:14" x14ac:dyDescent="0.25">
      <c r="M79687" s="36"/>
      <c r="N79687" s="36"/>
    </row>
    <row r="79688" spans="13:14" x14ac:dyDescent="0.25">
      <c r="M79688" s="36"/>
      <c r="N79688" s="36"/>
    </row>
    <row r="79689" spans="13:14" x14ac:dyDescent="0.25">
      <c r="M79689" s="36"/>
      <c r="N79689" s="36"/>
    </row>
    <row r="79690" spans="13:14" x14ac:dyDescent="0.25">
      <c r="M79690" s="36"/>
      <c r="N79690" s="36"/>
    </row>
    <row r="79691" spans="13:14" x14ac:dyDescent="0.25">
      <c r="M79691" s="36"/>
      <c r="N79691" s="36"/>
    </row>
    <row r="79692" spans="13:14" x14ac:dyDescent="0.25">
      <c r="M79692" s="36"/>
      <c r="N79692" s="36"/>
    </row>
    <row r="79693" spans="13:14" x14ac:dyDescent="0.25">
      <c r="M79693" s="36"/>
      <c r="N79693" s="36"/>
    </row>
    <row r="79694" spans="13:14" x14ac:dyDescent="0.25">
      <c r="M79694" s="36"/>
      <c r="N79694" s="36"/>
    </row>
    <row r="79695" spans="13:14" x14ac:dyDescent="0.25">
      <c r="M79695" s="36"/>
      <c r="N79695" s="36"/>
    </row>
    <row r="79696" spans="13:14" x14ac:dyDescent="0.25">
      <c r="M79696" s="36"/>
      <c r="N79696" s="36"/>
    </row>
    <row r="79697" spans="13:14" x14ac:dyDescent="0.25">
      <c r="M79697" s="36"/>
      <c r="N79697" s="36"/>
    </row>
    <row r="79698" spans="13:14" x14ac:dyDescent="0.25">
      <c r="M79698" s="36"/>
      <c r="N79698" s="36"/>
    </row>
    <row r="79699" spans="13:14" x14ac:dyDescent="0.25">
      <c r="M79699" s="36"/>
      <c r="N79699" s="36"/>
    </row>
    <row r="79700" spans="13:14" x14ac:dyDescent="0.25">
      <c r="M79700" s="36"/>
      <c r="N79700" s="36"/>
    </row>
    <row r="79701" spans="13:14" x14ac:dyDescent="0.25">
      <c r="M79701" s="36"/>
      <c r="N79701" s="36"/>
    </row>
    <row r="79702" spans="13:14" x14ac:dyDescent="0.25">
      <c r="M79702" s="36"/>
      <c r="N79702" s="36"/>
    </row>
    <row r="79703" spans="13:14" x14ac:dyDescent="0.25">
      <c r="M79703" s="36"/>
      <c r="N79703" s="36"/>
    </row>
    <row r="79704" spans="13:14" x14ac:dyDescent="0.25">
      <c r="M79704" s="36"/>
      <c r="N79704" s="36"/>
    </row>
    <row r="79705" spans="13:14" x14ac:dyDescent="0.25">
      <c r="M79705" s="36"/>
      <c r="N79705" s="36"/>
    </row>
    <row r="79706" spans="13:14" x14ac:dyDescent="0.25">
      <c r="M79706" s="36"/>
      <c r="N79706" s="36"/>
    </row>
    <row r="79707" spans="13:14" x14ac:dyDescent="0.25">
      <c r="M79707" s="36"/>
      <c r="N79707" s="36"/>
    </row>
    <row r="79708" spans="13:14" x14ac:dyDescent="0.25">
      <c r="M79708" s="36"/>
      <c r="N79708" s="36"/>
    </row>
    <row r="79709" spans="13:14" x14ac:dyDescent="0.25">
      <c r="M79709" s="36"/>
      <c r="N79709" s="36"/>
    </row>
    <row r="79710" spans="13:14" x14ac:dyDescent="0.25">
      <c r="M79710" s="36"/>
      <c r="N79710" s="36"/>
    </row>
    <row r="79711" spans="13:14" x14ac:dyDescent="0.25">
      <c r="M79711" s="36"/>
      <c r="N79711" s="36"/>
    </row>
    <row r="79712" spans="13:14" x14ac:dyDescent="0.25">
      <c r="M79712" s="36"/>
      <c r="N79712" s="36"/>
    </row>
    <row r="79713" spans="13:14" x14ac:dyDescent="0.25">
      <c r="M79713" s="36"/>
      <c r="N79713" s="36"/>
    </row>
    <row r="79714" spans="13:14" x14ac:dyDescent="0.25">
      <c r="M79714" s="36"/>
      <c r="N79714" s="36"/>
    </row>
    <row r="79715" spans="13:14" x14ac:dyDescent="0.25">
      <c r="M79715" s="36"/>
      <c r="N79715" s="36"/>
    </row>
    <row r="79716" spans="13:14" x14ac:dyDescent="0.25">
      <c r="M79716" s="36"/>
      <c r="N79716" s="36"/>
    </row>
    <row r="79717" spans="13:14" x14ac:dyDescent="0.25">
      <c r="M79717" s="36"/>
      <c r="N79717" s="36"/>
    </row>
    <row r="79718" spans="13:14" x14ac:dyDescent="0.25">
      <c r="M79718" s="36"/>
      <c r="N79718" s="36"/>
    </row>
    <row r="79719" spans="13:14" x14ac:dyDescent="0.25">
      <c r="M79719" s="36"/>
      <c r="N79719" s="36"/>
    </row>
    <row r="79720" spans="13:14" x14ac:dyDescent="0.25">
      <c r="M79720" s="36"/>
      <c r="N79720" s="36"/>
    </row>
    <row r="79721" spans="13:14" x14ac:dyDescent="0.25">
      <c r="M79721" s="36"/>
      <c r="N79721" s="36"/>
    </row>
    <row r="79722" spans="13:14" x14ac:dyDescent="0.25">
      <c r="M79722" s="36"/>
      <c r="N79722" s="36"/>
    </row>
    <row r="79723" spans="13:14" x14ac:dyDescent="0.25">
      <c r="M79723" s="36"/>
      <c r="N79723" s="36"/>
    </row>
    <row r="79724" spans="13:14" x14ac:dyDescent="0.25">
      <c r="M79724" s="36"/>
      <c r="N79724" s="36"/>
    </row>
    <row r="79725" spans="13:14" x14ac:dyDescent="0.25">
      <c r="M79725" s="36"/>
      <c r="N79725" s="36"/>
    </row>
    <row r="79726" spans="13:14" x14ac:dyDescent="0.25">
      <c r="M79726" s="36"/>
      <c r="N79726" s="36"/>
    </row>
    <row r="79727" spans="13:14" x14ac:dyDescent="0.25">
      <c r="M79727" s="36"/>
      <c r="N79727" s="36"/>
    </row>
    <row r="79728" spans="13:14" x14ac:dyDescent="0.25">
      <c r="M79728" s="36"/>
      <c r="N79728" s="36"/>
    </row>
    <row r="79729" spans="13:14" x14ac:dyDescent="0.25">
      <c r="M79729" s="36"/>
      <c r="N79729" s="36"/>
    </row>
    <row r="79730" spans="13:14" x14ac:dyDescent="0.25">
      <c r="M79730" s="36"/>
      <c r="N79730" s="36"/>
    </row>
    <row r="79731" spans="13:14" x14ac:dyDescent="0.25">
      <c r="M79731" s="36"/>
      <c r="N79731" s="36"/>
    </row>
    <row r="79732" spans="13:14" x14ac:dyDescent="0.25">
      <c r="M79732" s="36"/>
      <c r="N79732" s="36"/>
    </row>
    <row r="79733" spans="13:14" x14ac:dyDescent="0.25">
      <c r="M79733" s="36"/>
      <c r="N79733" s="36"/>
    </row>
    <row r="79734" spans="13:14" x14ac:dyDescent="0.25">
      <c r="M79734" s="36"/>
      <c r="N79734" s="36"/>
    </row>
    <row r="79735" spans="13:14" x14ac:dyDescent="0.25">
      <c r="M79735" s="36"/>
      <c r="N79735" s="36"/>
    </row>
    <row r="79736" spans="13:14" x14ac:dyDescent="0.25">
      <c r="M79736" s="36"/>
      <c r="N79736" s="36"/>
    </row>
    <row r="79737" spans="13:14" x14ac:dyDescent="0.25">
      <c r="M79737" s="36"/>
      <c r="N79737" s="36"/>
    </row>
    <row r="79738" spans="13:14" x14ac:dyDescent="0.25">
      <c r="M79738" s="36"/>
      <c r="N79738" s="36"/>
    </row>
    <row r="79739" spans="13:14" x14ac:dyDescent="0.25">
      <c r="M79739" s="36"/>
      <c r="N79739" s="36"/>
    </row>
    <row r="79740" spans="13:14" x14ac:dyDescent="0.25">
      <c r="M79740" s="36"/>
      <c r="N79740" s="36"/>
    </row>
    <row r="79741" spans="13:14" x14ac:dyDescent="0.25">
      <c r="M79741" s="36"/>
      <c r="N79741" s="36"/>
    </row>
    <row r="79742" spans="13:14" x14ac:dyDescent="0.25">
      <c r="M79742" s="36"/>
      <c r="N79742" s="36"/>
    </row>
    <row r="79743" spans="13:14" x14ac:dyDescent="0.25">
      <c r="M79743" s="36"/>
      <c r="N79743" s="36"/>
    </row>
    <row r="79744" spans="13:14" x14ac:dyDescent="0.25">
      <c r="M79744" s="36"/>
      <c r="N79744" s="36"/>
    </row>
    <row r="79745" spans="13:14" x14ac:dyDescent="0.25">
      <c r="M79745" s="36"/>
      <c r="N79745" s="36"/>
    </row>
    <row r="79746" spans="13:14" x14ac:dyDescent="0.25">
      <c r="M79746" s="36"/>
      <c r="N79746" s="36"/>
    </row>
    <row r="79747" spans="13:14" x14ac:dyDescent="0.25">
      <c r="M79747" s="36"/>
      <c r="N79747" s="36"/>
    </row>
    <row r="79748" spans="13:14" x14ac:dyDescent="0.25">
      <c r="M79748" s="36"/>
      <c r="N79748" s="36"/>
    </row>
    <row r="79749" spans="13:14" x14ac:dyDescent="0.25">
      <c r="M79749" s="36"/>
      <c r="N79749" s="36"/>
    </row>
    <row r="79750" spans="13:14" x14ac:dyDescent="0.25">
      <c r="M79750" s="36"/>
      <c r="N79750" s="36"/>
    </row>
    <row r="79751" spans="13:14" x14ac:dyDescent="0.25">
      <c r="M79751" s="36"/>
      <c r="N79751" s="36"/>
    </row>
    <row r="79752" spans="13:14" x14ac:dyDescent="0.25">
      <c r="M79752" s="36"/>
      <c r="N79752" s="36"/>
    </row>
    <row r="79753" spans="13:14" x14ac:dyDescent="0.25">
      <c r="M79753" s="36"/>
      <c r="N79753" s="36"/>
    </row>
    <row r="79754" spans="13:14" x14ac:dyDescent="0.25">
      <c r="M79754" s="36"/>
      <c r="N79754" s="36"/>
    </row>
    <row r="79755" spans="13:14" x14ac:dyDescent="0.25">
      <c r="M79755" s="36"/>
      <c r="N79755" s="36"/>
    </row>
    <row r="79756" spans="13:14" x14ac:dyDescent="0.25">
      <c r="M79756" s="36"/>
      <c r="N79756" s="36"/>
    </row>
    <row r="79757" spans="13:14" x14ac:dyDescent="0.25">
      <c r="M79757" s="36"/>
      <c r="N79757" s="36"/>
    </row>
    <row r="79758" spans="13:14" x14ac:dyDescent="0.25">
      <c r="M79758" s="36"/>
      <c r="N79758" s="36"/>
    </row>
    <row r="79759" spans="13:14" x14ac:dyDescent="0.25">
      <c r="M79759" s="36"/>
      <c r="N79759" s="36"/>
    </row>
    <row r="79760" spans="13:14" x14ac:dyDescent="0.25">
      <c r="M79760" s="36"/>
      <c r="N79760" s="36"/>
    </row>
    <row r="79761" spans="13:14" x14ac:dyDescent="0.25">
      <c r="M79761" s="36"/>
      <c r="N79761" s="36"/>
    </row>
    <row r="79762" spans="13:14" x14ac:dyDescent="0.25">
      <c r="M79762" s="36"/>
      <c r="N79762" s="36"/>
    </row>
    <row r="79763" spans="13:14" x14ac:dyDescent="0.25">
      <c r="M79763" s="36"/>
      <c r="N79763" s="36"/>
    </row>
    <row r="79764" spans="13:14" x14ac:dyDescent="0.25">
      <c r="M79764" s="36"/>
      <c r="N79764" s="36"/>
    </row>
    <row r="79765" spans="13:14" x14ac:dyDescent="0.25">
      <c r="M79765" s="36"/>
      <c r="N79765" s="36"/>
    </row>
    <row r="79766" spans="13:14" x14ac:dyDescent="0.25">
      <c r="M79766" s="36"/>
      <c r="N79766" s="36"/>
    </row>
    <row r="79767" spans="13:14" x14ac:dyDescent="0.25">
      <c r="M79767" s="36"/>
      <c r="N79767" s="36"/>
    </row>
    <row r="79768" spans="13:14" x14ac:dyDescent="0.25">
      <c r="M79768" s="36"/>
      <c r="N79768" s="36"/>
    </row>
    <row r="79769" spans="13:14" x14ac:dyDescent="0.25">
      <c r="M79769" s="36"/>
      <c r="N79769" s="36"/>
    </row>
    <row r="79770" spans="13:14" x14ac:dyDescent="0.25">
      <c r="M79770" s="36"/>
      <c r="N79770" s="36"/>
    </row>
    <row r="79771" spans="13:14" x14ac:dyDescent="0.25">
      <c r="M79771" s="36"/>
      <c r="N79771" s="36"/>
    </row>
    <row r="79772" spans="13:14" x14ac:dyDescent="0.25">
      <c r="M79772" s="36"/>
      <c r="N79772" s="36"/>
    </row>
    <row r="79773" spans="13:14" x14ac:dyDescent="0.25">
      <c r="M79773" s="36"/>
      <c r="N79773" s="36"/>
    </row>
    <row r="79774" spans="13:14" x14ac:dyDescent="0.25">
      <c r="M79774" s="36"/>
      <c r="N79774" s="36"/>
    </row>
    <row r="79775" spans="13:14" x14ac:dyDescent="0.25">
      <c r="M79775" s="36"/>
      <c r="N79775" s="36"/>
    </row>
    <row r="79776" spans="13:14" x14ac:dyDescent="0.25">
      <c r="M79776" s="36"/>
      <c r="N79776" s="36"/>
    </row>
    <row r="79777" spans="13:14" x14ac:dyDescent="0.25">
      <c r="M79777" s="36"/>
      <c r="N79777" s="36"/>
    </row>
    <row r="79778" spans="13:14" x14ac:dyDescent="0.25">
      <c r="M79778" s="36"/>
      <c r="N79778" s="36"/>
    </row>
    <row r="79779" spans="13:14" x14ac:dyDescent="0.25">
      <c r="M79779" s="36"/>
      <c r="N79779" s="36"/>
    </row>
    <row r="79780" spans="13:14" x14ac:dyDescent="0.25">
      <c r="M79780" s="36"/>
      <c r="N79780" s="36"/>
    </row>
    <row r="79781" spans="13:14" x14ac:dyDescent="0.25">
      <c r="M79781" s="36"/>
      <c r="N79781" s="36"/>
    </row>
    <row r="79782" spans="13:14" x14ac:dyDescent="0.25">
      <c r="M79782" s="36"/>
      <c r="N79782" s="36"/>
    </row>
    <row r="79783" spans="13:14" x14ac:dyDescent="0.25">
      <c r="M79783" s="36"/>
      <c r="N79783" s="36"/>
    </row>
    <row r="79784" spans="13:14" x14ac:dyDescent="0.25">
      <c r="M79784" s="36"/>
      <c r="N79784" s="36"/>
    </row>
    <row r="79785" spans="13:14" x14ac:dyDescent="0.25">
      <c r="M79785" s="36"/>
      <c r="N79785" s="36"/>
    </row>
    <row r="79786" spans="13:14" x14ac:dyDescent="0.25">
      <c r="M79786" s="36"/>
      <c r="N79786" s="36"/>
    </row>
    <row r="79787" spans="13:14" x14ac:dyDescent="0.25">
      <c r="M79787" s="36"/>
      <c r="N79787" s="36"/>
    </row>
    <row r="79788" spans="13:14" x14ac:dyDescent="0.25">
      <c r="M79788" s="36"/>
      <c r="N79788" s="36"/>
    </row>
    <row r="79789" spans="13:14" x14ac:dyDescent="0.25">
      <c r="M79789" s="36"/>
      <c r="N79789" s="36"/>
    </row>
    <row r="79790" spans="13:14" x14ac:dyDescent="0.25">
      <c r="M79790" s="36"/>
      <c r="N79790" s="36"/>
    </row>
    <row r="79791" spans="13:14" x14ac:dyDescent="0.25">
      <c r="M79791" s="36"/>
      <c r="N79791" s="36"/>
    </row>
    <row r="79792" spans="13:14" x14ac:dyDescent="0.25">
      <c r="M79792" s="36"/>
      <c r="N79792" s="36"/>
    </row>
    <row r="79793" spans="13:14" x14ac:dyDescent="0.25">
      <c r="M79793" s="36"/>
      <c r="N79793" s="36"/>
    </row>
    <row r="79794" spans="13:14" x14ac:dyDescent="0.25">
      <c r="M79794" s="36"/>
      <c r="N79794" s="36"/>
    </row>
    <row r="79795" spans="13:14" x14ac:dyDescent="0.25">
      <c r="M79795" s="36"/>
      <c r="N79795" s="36"/>
    </row>
    <row r="79796" spans="13:14" x14ac:dyDescent="0.25">
      <c r="M79796" s="36"/>
      <c r="N79796" s="36"/>
    </row>
    <row r="79797" spans="13:14" x14ac:dyDescent="0.25">
      <c r="M79797" s="36"/>
      <c r="N79797" s="36"/>
    </row>
    <row r="79798" spans="13:14" x14ac:dyDescent="0.25">
      <c r="M79798" s="36"/>
      <c r="N79798" s="36"/>
    </row>
    <row r="79799" spans="13:14" x14ac:dyDescent="0.25">
      <c r="M79799" s="36"/>
      <c r="N79799" s="36"/>
    </row>
    <row r="79800" spans="13:14" x14ac:dyDescent="0.25">
      <c r="M79800" s="36"/>
      <c r="N79800" s="36"/>
    </row>
    <row r="79801" spans="13:14" x14ac:dyDescent="0.25">
      <c r="M79801" s="36"/>
      <c r="N79801" s="36"/>
    </row>
    <row r="79802" spans="13:14" x14ac:dyDescent="0.25">
      <c r="M79802" s="36"/>
      <c r="N79802" s="36"/>
    </row>
    <row r="79803" spans="13:14" x14ac:dyDescent="0.25">
      <c r="M79803" s="36"/>
      <c r="N79803" s="36"/>
    </row>
    <row r="79804" spans="13:14" x14ac:dyDescent="0.25">
      <c r="M79804" s="36"/>
      <c r="N79804" s="36"/>
    </row>
    <row r="79805" spans="13:14" x14ac:dyDescent="0.25">
      <c r="M79805" s="36"/>
      <c r="N79805" s="36"/>
    </row>
    <row r="79806" spans="13:14" x14ac:dyDescent="0.25">
      <c r="M79806" s="36"/>
      <c r="N79806" s="36"/>
    </row>
    <row r="79807" spans="13:14" x14ac:dyDescent="0.25">
      <c r="M79807" s="36"/>
      <c r="N79807" s="36"/>
    </row>
    <row r="79808" spans="13:14" x14ac:dyDescent="0.25">
      <c r="M79808" s="36"/>
      <c r="N79808" s="36"/>
    </row>
    <row r="79809" spans="13:14" x14ac:dyDescent="0.25">
      <c r="M79809" s="36"/>
      <c r="N79809" s="36"/>
    </row>
    <row r="79810" spans="13:14" x14ac:dyDescent="0.25">
      <c r="M79810" s="36"/>
      <c r="N79810" s="36"/>
    </row>
    <row r="79811" spans="13:14" x14ac:dyDescent="0.25">
      <c r="M79811" s="36"/>
      <c r="N79811" s="36"/>
    </row>
    <row r="79812" spans="13:14" x14ac:dyDescent="0.25">
      <c r="M79812" s="36"/>
      <c r="N79812" s="36"/>
    </row>
    <row r="79813" spans="13:14" x14ac:dyDescent="0.25">
      <c r="M79813" s="36"/>
      <c r="N79813" s="36"/>
    </row>
    <row r="79814" spans="13:14" x14ac:dyDescent="0.25">
      <c r="M79814" s="36"/>
      <c r="N79814" s="36"/>
    </row>
    <row r="79815" spans="13:14" x14ac:dyDescent="0.25">
      <c r="M79815" s="36"/>
      <c r="N79815" s="36"/>
    </row>
    <row r="79816" spans="13:14" x14ac:dyDescent="0.25">
      <c r="M79816" s="36"/>
      <c r="N79816" s="36"/>
    </row>
    <row r="79817" spans="13:14" x14ac:dyDescent="0.25">
      <c r="M79817" s="36"/>
      <c r="N79817" s="36"/>
    </row>
    <row r="79818" spans="13:14" x14ac:dyDescent="0.25">
      <c r="M79818" s="36"/>
      <c r="N79818" s="36"/>
    </row>
    <row r="79819" spans="13:14" x14ac:dyDescent="0.25">
      <c r="M79819" s="36"/>
      <c r="N79819" s="36"/>
    </row>
    <row r="79820" spans="13:14" x14ac:dyDescent="0.25">
      <c r="M79820" s="36"/>
      <c r="N79820" s="36"/>
    </row>
    <row r="79821" spans="13:14" x14ac:dyDescent="0.25">
      <c r="M79821" s="36"/>
      <c r="N79821" s="36"/>
    </row>
    <row r="79822" spans="13:14" x14ac:dyDescent="0.25">
      <c r="M79822" s="36"/>
      <c r="N79822" s="36"/>
    </row>
    <row r="79823" spans="13:14" x14ac:dyDescent="0.25">
      <c r="M79823" s="36"/>
      <c r="N79823" s="36"/>
    </row>
    <row r="79824" spans="13:14" x14ac:dyDescent="0.25">
      <c r="M79824" s="36"/>
      <c r="N79824" s="36"/>
    </row>
    <row r="79825" spans="13:14" x14ac:dyDescent="0.25">
      <c r="M79825" s="36"/>
      <c r="N79825" s="36"/>
    </row>
    <row r="79826" spans="13:14" x14ac:dyDescent="0.25">
      <c r="M79826" s="36"/>
      <c r="N79826" s="36"/>
    </row>
    <row r="79827" spans="13:14" x14ac:dyDescent="0.25">
      <c r="M79827" s="36"/>
      <c r="N79827" s="36"/>
    </row>
    <row r="79828" spans="13:14" x14ac:dyDescent="0.25">
      <c r="M79828" s="36"/>
      <c r="N79828" s="36"/>
    </row>
    <row r="79829" spans="13:14" x14ac:dyDescent="0.25">
      <c r="M79829" s="36"/>
      <c r="N79829" s="36"/>
    </row>
    <row r="79830" spans="13:14" x14ac:dyDescent="0.25">
      <c r="M79830" s="36"/>
      <c r="N79830" s="36"/>
    </row>
    <row r="79831" spans="13:14" x14ac:dyDescent="0.25">
      <c r="M79831" s="36"/>
      <c r="N79831" s="36"/>
    </row>
    <row r="79832" spans="13:14" x14ac:dyDescent="0.25">
      <c r="M79832" s="36"/>
      <c r="N79832" s="36"/>
    </row>
    <row r="79833" spans="13:14" x14ac:dyDescent="0.25">
      <c r="M79833" s="36"/>
      <c r="N79833" s="36"/>
    </row>
    <row r="79834" spans="13:14" x14ac:dyDescent="0.25">
      <c r="M79834" s="36"/>
      <c r="N79834" s="36"/>
    </row>
    <row r="79835" spans="13:14" x14ac:dyDescent="0.25">
      <c r="M79835" s="36"/>
      <c r="N79835" s="36"/>
    </row>
    <row r="79836" spans="13:14" x14ac:dyDescent="0.25">
      <c r="M79836" s="36"/>
      <c r="N79836" s="36"/>
    </row>
    <row r="79837" spans="13:14" x14ac:dyDescent="0.25">
      <c r="M79837" s="36"/>
      <c r="N79837" s="36"/>
    </row>
    <row r="79838" spans="13:14" x14ac:dyDescent="0.25">
      <c r="M79838" s="36"/>
      <c r="N79838" s="36"/>
    </row>
    <row r="79839" spans="13:14" x14ac:dyDescent="0.25">
      <c r="M79839" s="36"/>
      <c r="N79839" s="36"/>
    </row>
    <row r="79840" spans="13:14" x14ac:dyDescent="0.25">
      <c r="M79840" s="36"/>
      <c r="N79840" s="36"/>
    </row>
    <row r="79841" spans="13:14" x14ac:dyDescent="0.25">
      <c r="M79841" s="36"/>
      <c r="N79841" s="36"/>
    </row>
    <row r="79842" spans="13:14" x14ac:dyDescent="0.25">
      <c r="M79842" s="36"/>
      <c r="N79842" s="36"/>
    </row>
    <row r="79843" spans="13:14" x14ac:dyDescent="0.25">
      <c r="M79843" s="36"/>
      <c r="N79843" s="36"/>
    </row>
    <row r="79844" spans="13:14" x14ac:dyDescent="0.25">
      <c r="M79844" s="36"/>
      <c r="N79844" s="36"/>
    </row>
    <row r="79845" spans="13:14" x14ac:dyDescent="0.25">
      <c r="M79845" s="36"/>
      <c r="N79845" s="36"/>
    </row>
    <row r="79846" spans="13:14" x14ac:dyDescent="0.25">
      <c r="M79846" s="36"/>
      <c r="N79846" s="36"/>
    </row>
    <row r="79847" spans="13:14" x14ac:dyDescent="0.25">
      <c r="M79847" s="36"/>
      <c r="N79847" s="36"/>
    </row>
    <row r="79848" spans="13:14" x14ac:dyDescent="0.25">
      <c r="M79848" s="36"/>
      <c r="N79848" s="36"/>
    </row>
    <row r="79849" spans="13:14" x14ac:dyDescent="0.25">
      <c r="M79849" s="36"/>
      <c r="N79849" s="36"/>
    </row>
    <row r="79850" spans="13:14" x14ac:dyDescent="0.25">
      <c r="M79850" s="36"/>
      <c r="N79850" s="36"/>
    </row>
    <row r="79851" spans="13:14" x14ac:dyDescent="0.25">
      <c r="M79851" s="36"/>
      <c r="N79851" s="36"/>
    </row>
    <row r="79852" spans="13:14" x14ac:dyDescent="0.25">
      <c r="M79852" s="36"/>
      <c r="N79852" s="36"/>
    </row>
    <row r="79853" spans="13:14" x14ac:dyDescent="0.25">
      <c r="M79853" s="36"/>
      <c r="N79853" s="36"/>
    </row>
    <row r="79854" spans="13:14" x14ac:dyDescent="0.25">
      <c r="M79854" s="36"/>
      <c r="N79854" s="36"/>
    </row>
    <row r="79855" spans="13:14" x14ac:dyDescent="0.25">
      <c r="M79855" s="36"/>
      <c r="N79855" s="36"/>
    </row>
    <row r="79856" spans="13:14" x14ac:dyDescent="0.25">
      <c r="M79856" s="36"/>
      <c r="N79856" s="36"/>
    </row>
    <row r="79857" spans="13:14" x14ac:dyDescent="0.25">
      <c r="M79857" s="36"/>
      <c r="N79857" s="36"/>
    </row>
    <row r="79858" spans="13:14" x14ac:dyDescent="0.25">
      <c r="M79858" s="36"/>
      <c r="N79858" s="36"/>
    </row>
    <row r="79859" spans="13:14" x14ac:dyDescent="0.25">
      <c r="M79859" s="36"/>
      <c r="N79859" s="36"/>
    </row>
    <row r="79860" spans="13:14" x14ac:dyDescent="0.25">
      <c r="M79860" s="36"/>
      <c r="N79860" s="36"/>
    </row>
    <row r="79861" spans="13:14" x14ac:dyDescent="0.25">
      <c r="M79861" s="36"/>
      <c r="N79861" s="36"/>
    </row>
    <row r="79862" spans="13:14" x14ac:dyDescent="0.25">
      <c r="M79862" s="36"/>
      <c r="N79862" s="36"/>
    </row>
    <row r="79863" spans="13:14" x14ac:dyDescent="0.25">
      <c r="M79863" s="36"/>
      <c r="N79863" s="36"/>
    </row>
    <row r="79864" spans="13:14" x14ac:dyDescent="0.25">
      <c r="M79864" s="36"/>
      <c r="N79864" s="36"/>
    </row>
    <row r="79865" spans="13:14" x14ac:dyDescent="0.25">
      <c r="M79865" s="36"/>
      <c r="N79865" s="36"/>
    </row>
    <row r="79866" spans="13:14" x14ac:dyDescent="0.25">
      <c r="M79866" s="36"/>
      <c r="N79866" s="36"/>
    </row>
    <row r="79867" spans="13:14" x14ac:dyDescent="0.25">
      <c r="M79867" s="36"/>
      <c r="N79867" s="36"/>
    </row>
    <row r="79868" spans="13:14" x14ac:dyDescent="0.25">
      <c r="M79868" s="36"/>
      <c r="N79868" s="36"/>
    </row>
    <row r="79869" spans="13:14" x14ac:dyDescent="0.25">
      <c r="M79869" s="36"/>
      <c r="N79869" s="36"/>
    </row>
    <row r="79870" spans="13:14" x14ac:dyDescent="0.25">
      <c r="M79870" s="36"/>
      <c r="N79870" s="36"/>
    </row>
    <row r="79871" spans="13:14" x14ac:dyDescent="0.25">
      <c r="M79871" s="36"/>
      <c r="N79871" s="36"/>
    </row>
    <row r="79872" spans="13:14" x14ac:dyDescent="0.25">
      <c r="M79872" s="36"/>
      <c r="N79872" s="36"/>
    </row>
    <row r="79873" spans="13:14" x14ac:dyDescent="0.25">
      <c r="M79873" s="36"/>
      <c r="N79873" s="36"/>
    </row>
    <row r="79874" spans="13:14" x14ac:dyDescent="0.25">
      <c r="M79874" s="36"/>
      <c r="N79874" s="36"/>
    </row>
    <row r="79875" spans="13:14" x14ac:dyDescent="0.25">
      <c r="M79875" s="36"/>
      <c r="N79875" s="36"/>
    </row>
    <row r="79876" spans="13:14" x14ac:dyDescent="0.25">
      <c r="M79876" s="36"/>
      <c r="N79876" s="36"/>
    </row>
    <row r="79877" spans="13:14" x14ac:dyDescent="0.25">
      <c r="M79877" s="36"/>
      <c r="N79877" s="36"/>
    </row>
    <row r="79878" spans="13:14" x14ac:dyDescent="0.25">
      <c r="M79878" s="36"/>
      <c r="N79878" s="36"/>
    </row>
    <row r="79879" spans="13:14" x14ac:dyDescent="0.25">
      <c r="M79879" s="36"/>
      <c r="N79879" s="36"/>
    </row>
    <row r="79880" spans="13:14" x14ac:dyDescent="0.25">
      <c r="M79880" s="36"/>
      <c r="N79880" s="36"/>
    </row>
    <row r="79881" spans="13:14" x14ac:dyDescent="0.25">
      <c r="M79881" s="36"/>
      <c r="N79881" s="36"/>
    </row>
    <row r="79882" spans="13:14" x14ac:dyDescent="0.25">
      <c r="M79882" s="36"/>
      <c r="N79882" s="36"/>
    </row>
    <row r="79883" spans="13:14" x14ac:dyDescent="0.25">
      <c r="M79883" s="36"/>
      <c r="N79883" s="36"/>
    </row>
    <row r="79884" spans="13:14" x14ac:dyDescent="0.25">
      <c r="M79884" s="36"/>
      <c r="N79884" s="36"/>
    </row>
    <row r="79885" spans="13:14" x14ac:dyDescent="0.25">
      <c r="M79885" s="36"/>
      <c r="N79885" s="36"/>
    </row>
    <row r="79886" spans="13:14" x14ac:dyDescent="0.25">
      <c r="M79886" s="36"/>
      <c r="N79886" s="36"/>
    </row>
    <row r="79887" spans="13:14" x14ac:dyDescent="0.25">
      <c r="M79887" s="36"/>
      <c r="N79887" s="36"/>
    </row>
    <row r="79888" spans="13:14" x14ac:dyDescent="0.25">
      <c r="M79888" s="36"/>
      <c r="N79888" s="36"/>
    </row>
    <row r="79889" spans="13:14" x14ac:dyDescent="0.25">
      <c r="M79889" s="36"/>
      <c r="N79889" s="36"/>
    </row>
    <row r="79890" spans="13:14" x14ac:dyDescent="0.25">
      <c r="M79890" s="36"/>
      <c r="N79890" s="36"/>
    </row>
    <row r="79891" spans="13:14" x14ac:dyDescent="0.25">
      <c r="M79891" s="36"/>
      <c r="N79891" s="36"/>
    </row>
    <row r="79892" spans="13:14" x14ac:dyDescent="0.25">
      <c r="M79892" s="36"/>
      <c r="N79892" s="36"/>
    </row>
    <row r="79893" spans="13:14" x14ac:dyDescent="0.25">
      <c r="M79893" s="36"/>
      <c r="N79893" s="36"/>
    </row>
    <row r="79894" spans="13:14" x14ac:dyDescent="0.25">
      <c r="M79894" s="36"/>
      <c r="N79894" s="36"/>
    </row>
    <row r="79895" spans="13:14" x14ac:dyDescent="0.25">
      <c r="M79895" s="36"/>
      <c r="N79895" s="36"/>
    </row>
    <row r="79896" spans="13:14" x14ac:dyDescent="0.25">
      <c r="M79896" s="36"/>
      <c r="N79896" s="36"/>
    </row>
    <row r="79897" spans="13:14" x14ac:dyDescent="0.25">
      <c r="M79897" s="36"/>
      <c r="N79897" s="36"/>
    </row>
    <row r="79898" spans="13:14" x14ac:dyDescent="0.25">
      <c r="M79898" s="36"/>
      <c r="N79898" s="36"/>
    </row>
    <row r="79899" spans="13:14" x14ac:dyDescent="0.25">
      <c r="M79899" s="36"/>
      <c r="N79899" s="36"/>
    </row>
    <row r="79900" spans="13:14" x14ac:dyDescent="0.25">
      <c r="M79900" s="36"/>
      <c r="N79900" s="36"/>
    </row>
    <row r="79901" spans="13:14" x14ac:dyDescent="0.25">
      <c r="M79901" s="36"/>
      <c r="N79901" s="36"/>
    </row>
    <row r="79902" spans="13:14" x14ac:dyDescent="0.25">
      <c r="M79902" s="36"/>
      <c r="N79902" s="36"/>
    </row>
    <row r="79903" spans="13:14" x14ac:dyDescent="0.25">
      <c r="M79903" s="36"/>
      <c r="N79903" s="36"/>
    </row>
    <row r="79904" spans="13:14" x14ac:dyDescent="0.25">
      <c r="M79904" s="36"/>
      <c r="N79904" s="36"/>
    </row>
    <row r="79905" spans="13:14" x14ac:dyDescent="0.25">
      <c r="M79905" s="36"/>
      <c r="N79905" s="36"/>
    </row>
    <row r="79906" spans="13:14" x14ac:dyDescent="0.25">
      <c r="M79906" s="36"/>
      <c r="N79906" s="36"/>
    </row>
    <row r="79907" spans="13:14" x14ac:dyDescent="0.25">
      <c r="M79907" s="36"/>
      <c r="N79907" s="36"/>
    </row>
    <row r="79908" spans="13:14" x14ac:dyDescent="0.25">
      <c r="M79908" s="36"/>
      <c r="N79908" s="36"/>
    </row>
    <row r="79909" spans="13:14" x14ac:dyDescent="0.25">
      <c r="M79909" s="36"/>
      <c r="N79909" s="36"/>
    </row>
    <row r="79910" spans="13:14" x14ac:dyDescent="0.25">
      <c r="M79910" s="36"/>
      <c r="N79910" s="36"/>
    </row>
    <row r="79911" spans="13:14" x14ac:dyDescent="0.25">
      <c r="M79911" s="36"/>
      <c r="N79911" s="36"/>
    </row>
    <row r="79912" spans="13:14" x14ac:dyDescent="0.25">
      <c r="M79912" s="36"/>
      <c r="N79912" s="36"/>
    </row>
    <row r="79913" spans="13:14" x14ac:dyDescent="0.25">
      <c r="M79913" s="36"/>
      <c r="N79913" s="36"/>
    </row>
    <row r="79914" spans="13:14" x14ac:dyDescent="0.25">
      <c r="M79914" s="36"/>
      <c r="N79914" s="36"/>
    </row>
    <row r="79915" spans="13:14" x14ac:dyDescent="0.25">
      <c r="M79915" s="36"/>
      <c r="N79915" s="36"/>
    </row>
    <row r="79916" spans="13:14" x14ac:dyDescent="0.25">
      <c r="M79916" s="36"/>
      <c r="N79916" s="36"/>
    </row>
    <row r="79917" spans="13:14" x14ac:dyDescent="0.25">
      <c r="M79917" s="36"/>
      <c r="N79917" s="36"/>
    </row>
    <row r="79918" spans="13:14" x14ac:dyDescent="0.25">
      <c r="M79918" s="36"/>
      <c r="N79918" s="36"/>
    </row>
    <row r="79919" spans="13:14" x14ac:dyDescent="0.25">
      <c r="M79919" s="36"/>
      <c r="N79919" s="36"/>
    </row>
    <row r="79920" spans="13:14" x14ac:dyDescent="0.25">
      <c r="M79920" s="36"/>
      <c r="N79920" s="36"/>
    </row>
    <row r="79921" spans="13:14" x14ac:dyDescent="0.25">
      <c r="M79921" s="36"/>
      <c r="N79921" s="36"/>
    </row>
    <row r="79922" spans="13:14" x14ac:dyDescent="0.25">
      <c r="M79922" s="36"/>
      <c r="N79922" s="36"/>
    </row>
    <row r="79923" spans="13:14" x14ac:dyDescent="0.25">
      <c r="M79923" s="36"/>
      <c r="N79923" s="36"/>
    </row>
    <row r="79924" spans="13:14" x14ac:dyDescent="0.25">
      <c r="M79924" s="36"/>
      <c r="N79924" s="36"/>
    </row>
    <row r="79925" spans="13:14" x14ac:dyDescent="0.25">
      <c r="M79925" s="36"/>
      <c r="N79925" s="36"/>
    </row>
    <row r="79926" spans="13:14" x14ac:dyDescent="0.25">
      <c r="M79926" s="36"/>
      <c r="N79926" s="36"/>
    </row>
    <row r="79927" spans="13:14" x14ac:dyDescent="0.25">
      <c r="M79927" s="36"/>
      <c r="N79927" s="36"/>
    </row>
    <row r="79928" spans="13:14" x14ac:dyDescent="0.25">
      <c r="M79928" s="36"/>
      <c r="N79928" s="36"/>
    </row>
    <row r="79929" spans="13:14" x14ac:dyDescent="0.25">
      <c r="M79929" s="36"/>
      <c r="N79929" s="36"/>
    </row>
    <row r="79930" spans="13:14" x14ac:dyDescent="0.25">
      <c r="M79930" s="36"/>
      <c r="N79930" s="36"/>
    </row>
    <row r="79931" spans="13:14" x14ac:dyDescent="0.25">
      <c r="M79931" s="36"/>
      <c r="N79931" s="36"/>
    </row>
    <row r="79932" spans="13:14" x14ac:dyDescent="0.25">
      <c r="M79932" s="36"/>
      <c r="N79932" s="36"/>
    </row>
    <row r="79933" spans="13:14" x14ac:dyDescent="0.25">
      <c r="M79933" s="36"/>
      <c r="N79933" s="36"/>
    </row>
    <row r="79934" spans="13:14" x14ac:dyDescent="0.25">
      <c r="M79934" s="36"/>
      <c r="N79934" s="36"/>
    </row>
    <row r="79935" spans="13:14" x14ac:dyDescent="0.25">
      <c r="M79935" s="36"/>
      <c r="N79935" s="36"/>
    </row>
    <row r="79936" spans="13:14" x14ac:dyDescent="0.25">
      <c r="M79936" s="36"/>
      <c r="N79936" s="36"/>
    </row>
    <row r="79937" spans="13:14" x14ac:dyDescent="0.25">
      <c r="M79937" s="36"/>
      <c r="N79937" s="36"/>
    </row>
    <row r="79938" spans="13:14" x14ac:dyDescent="0.25">
      <c r="M79938" s="36"/>
      <c r="N79938" s="36"/>
    </row>
    <row r="79939" spans="13:14" x14ac:dyDescent="0.25">
      <c r="M79939" s="36"/>
      <c r="N79939" s="36"/>
    </row>
    <row r="79940" spans="13:14" x14ac:dyDescent="0.25">
      <c r="M79940" s="36"/>
      <c r="N79940" s="36"/>
    </row>
    <row r="79941" spans="13:14" x14ac:dyDescent="0.25">
      <c r="M79941" s="36"/>
      <c r="N79941" s="36"/>
    </row>
    <row r="79942" spans="13:14" x14ac:dyDescent="0.25">
      <c r="M79942" s="36"/>
      <c r="N79942" s="36"/>
    </row>
    <row r="79943" spans="13:14" x14ac:dyDescent="0.25">
      <c r="M79943" s="36"/>
      <c r="N79943" s="36"/>
    </row>
    <row r="79944" spans="13:14" x14ac:dyDescent="0.25">
      <c r="M79944" s="36"/>
      <c r="N79944" s="36"/>
    </row>
    <row r="79945" spans="13:14" x14ac:dyDescent="0.25">
      <c r="M79945" s="36"/>
      <c r="N79945" s="36"/>
    </row>
    <row r="79946" spans="13:14" x14ac:dyDescent="0.25">
      <c r="M79946" s="36"/>
      <c r="N79946" s="36"/>
    </row>
    <row r="79947" spans="13:14" x14ac:dyDescent="0.25">
      <c r="M79947" s="36"/>
      <c r="N79947" s="36"/>
    </row>
    <row r="79948" spans="13:14" x14ac:dyDescent="0.25">
      <c r="M79948" s="36"/>
      <c r="N79948" s="36"/>
    </row>
    <row r="79949" spans="13:14" x14ac:dyDescent="0.25">
      <c r="M79949" s="36"/>
      <c r="N79949" s="36"/>
    </row>
    <row r="79950" spans="13:14" x14ac:dyDescent="0.25">
      <c r="M79950" s="36"/>
      <c r="N79950" s="36"/>
    </row>
    <row r="79951" spans="13:14" x14ac:dyDescent="0.25">
      <c r="M79951" s="36"/>
      <c r="N79951" s="36"/>
    </row>
    <row r="79952" spans="13:14" x14ac:dyDescent="0.25">
      <c r="M79952" s="36"/>
      <c r="N79952" s="36"/>
    </row>
    <row r="79953" spans="13:14" x14ac:dyDescent="0.25">
      <c r="M79953" s="36"/>
      <c r="N79953" s="36"/>
    </row>
    <row r="79954" spans="13:14" x14ac:dyDescent="0.25">
      <c r="M79954" s="36"/>
      <c r="N79954" s="36"/>
    </row>
    <row r="79955" spans="13:14" x14ac:dyDescent="0.25">
      <c r="M79955" s="36"/>
      <c r="N79955" s="36"/>
    </row>
    <row r="79956" spans="13:14" x14ac:dyDescent="0.25">
      <c r="M79956" s="36"/>
      <c r="N79956" s="36"/>
    </row>
    <row r="79957" spans="13:14" x14ac:dyDescent="0.25">
      <c r="M79957" s="36"/>
      <c r="N79957" s="36"/>
    </row>
    <row r="79958" spans="13:14" x14ac:dyDescent="0.25">
      <c r="M79958" s="36"/>
      <c r="N79958" s="36"/>
    </row>
    <row r="79959" spans="13:14" x14ac:dyDescent="0.25">
      <c r="M79959" s="36"/>
      <c r="N79959" s="36"/>
    </row>
    <row r="79960" spans="13:14" x14ac:dyDescent="0.25">
      <c r="M79960" s="36"/>
      <c r="N79960" s="36"/>
    </row>
    <row r="79961" spans="13:14" x14ac:dyDescent="0.25">
      <c r="M79961" s="36"/>
      <c r="N79961" s="36"/>
    </row>
    <row r="79962" spans="13:14" x14ac:dyDescent="0.25">
      <c r="M79962" s="36"/>
      <c r="N79962" s="36"/>
    </row>
    <row r="79963" spans="13:14" x14ac:dyDescent="0.25">
      <c r="M79963" s="36"/>
      <c r="N79963" s="36"/>
    </row>
    <row r="79964" spans="13:14" x14ac:dyDescent="0.25">
      <c r="M79964" s="36"/>
      <c r="N79964" s="36"/>
    </row>
    <row r="79965" spans="13:14" x14ac:dyDescent="0.25">
      <c r="M79965" s="36"/>
      <c r="N79965" s="36"/>
    </row>
    <row r="79966" spans="13:14" x14ac:dyDescent="0.25">
      <c r="M79966" s="36"/>
      <c r="N79966" s="36"/>
    </row>
    <row r="79967" spans="13:14" x14ac:dyDescent="0.25">
      <c r="M79967" s="36"/>
      <c r="N79967" s="36"/>
    </row>
    <row r="79968" spans="13:14" x14ac:dyDescent="0.25">
      <c r="M79968" s="36"/>
      <c r="N79968" s="36"/>
    </row>
    <row r="79969" spans="13:14" x14ac:dyDescent="0.25">
      <c r="M79969" s="36"/>
      <c r="N79969" s="36"/>
    </row>
    <row r="79970" spans="13:14" x14ac:dyDescent="0.25">
      <c r="M79970" s="36"/>
      <c r="N79970" s="36"/>
    </row>
    <row r="79971" spans="13:14" x14ac:dyDescent="0.25">
      <c r="M79971" s="36"/>
      <c r="N79971" s="36"/>
    </row>
    <row r="79972" spans="13:14" x14ac:dyDescent="0.25">
      <c r="M79972" s="36"/>
      <c r="N79972" s="36"/>
    </row>
    <row r="79973" spans="13:14" x14ac:dyDescent="0.25">
      <c r="M79973" s="36"/>
      <c r="N79973" s="36"/>
    </row>
    <row r="79974" spans="13:14" x14ac:dyDescent="0.25">
      <c r="M79974" s="36"/>
      <c r="N79974" s="36"/>
    </row>
    <row r="79975" spans="13:14" x14ac:dyDescent="0.25">
      <c r="M79975" s="36"/>
      <c r="N79975" s="36"/>
    </row>
    <row r="79976" spans="13:14" x14ac:dyDescent="0.25">
      <c r="M79976" s="36"/>
      <c r="N79976" s="36"/>
    </row>
    <row r="79977" spans="13:14" x14ac:dyDescent="0.25">
      <c r="M79977" s="36"/>
      <c r="N79977" s="36"/>
    </row>
    <row r="79978" spans="13:14" x14ac:dyDescent="0.25">
      <c r="M79978" s="36"/>
      <c r="N79978" s="36"/>
    </row>
    <row r="79979" spans="13:14" x14ac:dyDescent="0.25">
      <c r="M79979" s="36"/>
      <c r="N79979" s="36"/>
    </row>
    <row r="79980" spans="13:14" x14ac:dyDescent="0.25">
      <c r="M79980" s="36"/>
      <c r="N79980" s="36"/>
    </row>
    <row r="79981" spans="13:14" x14ac:dyDescent="0.25">
      <c r="M79981" s="36"/>
      <c r="N79981" s="36"/>
    </row>
    <row r="79982" spans="13:14" x14ac:dyDescent="0.25">
      <c r="M79982" s="36"/>
      <c r="N79982" s="36"/>
    </row>
    <row r="79983" spans="13:14" x14ac:dyDescent="0.25">
      <c r="M79983" s="36"/>
      <c r="N79983" s="36"/>
    </row>
    <row r="79984" spans="13:14" x14ac:dyDescent="0.25">
      <c r="M79984" s="36"/>
      <c r="N79984" s="36"/>
    </row>
    <row r="79985" spans="13:14" x14ac:dyDescent="0.25">
      <c r="M79985" s="36"/>
      <c r="N79985" s="36"/>
    </row>
    <row r="79986" spans="13:14" x14ac:dyDescent="0.25">
      <c r="M79986" s="36"/>
      <c r="N79986" s="36"/>
    </row>
    <row r="79987" spans="13:14" x14ac:dyDescent="0.25">
      <c r="M79987" s="36"/>
      <c r="N79987" s="36"/>
    </row>
    <row r="79988" spans="13:14" x14ac:dyDescent="0.25">
      <c r="M79988" s="36"/>
      <c r="N79988" s="36"/>
    </row>
    <row r="79989" spans="13:14" x14ac:dyDescent="0.25">
      <c r="M79989" s="36"/>
      <c r="N79989" s="36"/>
    </row>
    <row r="79990" spans="13:14" x14ac:dyDescent="0.25">
      <c r="M79990" s="36"/>
      <c r="N79990" s="36"/>
    </row>
    <row r="79991" spans="13:14" x14ac:dyDescent="0.25">
      <c r="M79991" s="36"/>
      <c r="N79991" s="36"/>
    </row>
    <row r="79992" spans="13:14" x14ac:dyDescent="0.25">
      <c r="M79992" s="36"/>
      <c r="N79992" s="36"/>
    </row>
    <row r="79993" spans="13:14" x14ac:dyDescent="0.25">
      <c r="M79993" s="36"/>
      <c r="N79993" s="36"/>
    </row>
    <row r="79994" spans="13:14" x14ac:dyDescent="0.25">
      <c r="M79994" s="36"/>
      <c r="N79994" s="36"/>
    </row>
    <row r="79995" spans="13:14" x14ac:dyDescent="0.25">
      <c r="M79995" s="36"/>
      <c r="N79995" s="36"/>
    </row>
    <row r="79996" spans="13:14" x14ac:dyDescent="0.25">
      <c r="M79996" s="36"/>
      <c r="N79996" s="36"/>
    </row>
    <row r="79997" spans="13:14" x14ac:dyDescent="0.25">
      <c r="M79997" s="36"/>
      <c r="N79997" s="36"/>
    </row>
    <row r="79998" spans="13:14" x14ac:dyDescent="0.25">
      <c r="M79998" s="36"/>
      <c r="N79998" s="36"/>
    </row>
    <row r="79999" spans="13:14" x14ac:dyDescent="0.25">
      <c r="M79999" s="36"/>
      <c r="N79999" s="36"/>
    </row>
    <row r="80000" spans="13:14" x14ac:dyDescent="0.25">
      <c r="M80000" s="36"/>
      <c r="N80000" s="36"/>
    </row>
    <row r="80001" spans="13:14" x14ac:dyDescent="0.25">
      <c r="M80001" s="36"/>
      <c r="N80001" s="36"/>
    </row>
    <row r="80002" spans="13:14" x14ac:dyDescent="0.25">
      <c r="M80002" s="36"/>
      <c r="N80002" s="36"/>
    </row>
    <row r="80003" spans="13:14" x14ac:dyDescent="0.25">
      <c r="M80003" s="36"/>
      <c r="N80003" s="36"/>
    </row>
    <row r="80004" spans="13:14" x14ac:dyDescent="0.25">
      <c r="M80004" s="36"/>
      <c r="N80004" s="36"/>
    </row>
    <row r="80005" spans="13:14" x14ac:dyDescent="0.25">
      <c r="M80005" s="36"/>
      <c r="N80005" s="36"/>
    </row>
    <row r="80006" spans="13:14" x14ac:dyDescent="0.25">
      <c r="M80006" s="36"/>
      <c r="N80006" s="36"/>
    </row>
    <row r="80007" spans="13:14" x14ac:dyDescent="0.25">
      <c r="M80007" s="36"/>
      <c r="N80007" s="36"/>
    </row>
    <row r="80008" spans="13:14" x14ac:dyDescent="0.25">
      <c r="M80008" s="36"/>
      <c r="N80008" s="36"/>
    </row>
    <row r="80009" spans="13:14" x14ac:dyDescent="0.25">
      <c r="M80009" s="36"/>
      <c r="N80009" s="36"/>
    </row>
    <row r="80010" spans="13:14" x14ac:dyDescent="0.25">
      <c r="M80010" s="36"/>
      <c r="N80010" s="36"/>
    </row>
    <row r="80011" spans="13:14" x14ac:dyDescent="0.25">
      <c r="M80011" s="36"/>
      <c r="N80011" s="36"/>
    </row>
    <row r="80012" spans="13:14" x14ac:dyDescent="0.25">
      <c r="M80012" s="36"/>
      <c r="N80012" s="36"/>
    </row>
    <row r="80013" spans="13:14" x14ac:dyDescent="0.25">
      <c r="M80013" s="36"/>
      <c r="N80013" s="36"/>
    </row>
    <row r="80014" spans="13:14" x14ac:dyDescent="0.25">
      <c r="M80014" s="36"/>
      <c r="N80014" s="36"/>
    </row>
    <row r="80015" spans="13:14" x14ac:dyDescent="0.25">
      <c r="M80015" s="36"/>
      <c r="N80015" s="36"/>
    </row>
    <row r="80016" spans="13:14" x14ac:dyDescent="0.25">
      <c r="M80016" s="36"/>
      <c r="N80016" s="36"/>
    </row>
    <row r="80017" spans="13:14" x14ac:dyDescent="0.25">
      <c r="M80017" s="36"/>
      <c r="N80017" s="36"/>
    </row>
    <row r="80018" spans="13:14" x14ac:dyDescent="0.25">
      <c r="M80018" s="36"/>
      <c r="N80018" s="36"/>
    </row>
    <row r="80019" spans="13:14" x14ac:dyDescent="0.25">
      <c r="M80019" s="36"/>
      <c r="N80019" s="36"/>
    </row>
    <row r="80020" spans="13:14" x14ac:dyDescent="0.25">
      <c r="M80020" s="36"/>
      <c r="N80020" s="36"/>
    </row>
    <row r="80021" spans="13:14" x14ac:dyDescent="0.25">
      <c r="M80021" s="36"/>
      <c r="N80021" s="36"/>
    </row>
    <row r="80022" spans="13:14" x14ac:dyDescent="0.25">
      <c r="M80022" s="36"/>
      <c r="N80022" s="36"/>
    </row>
    <row r="80023" spans="13:14" x14ac:dyDescent="0.25">
      <c r="M80023" s="36"/>
      <c r="N80023" s="36"/>
    </row>
    <row r="80024" spans="13:14" x14ac:dyDescent="0.25">
      <c r="M80024" s="36"/>
      <c r="N80024" s="36"/>
    </row>
    <row r="80025" spans="13:14" x14ac:dyDescent="0.25">
      <c r="M80025" s="36"/>
      <c r="N80025" s="36"/>
    </row>
    <row r="80026" spans="13:14" x14ac:dyDescent="0.25">
      <c r="M80026" s="36"/>
      <c r="N80026" s="36"/>
    </row>
    <row r="80027" spans="13:14" x14ac:dyDescent="0.25">
      <c r="M80027" s="36"/>
      <c r="N80027" s="36"/>
    </row>
    <row r="80028" spans="13:14" x14ac:dyDescent="0.25">
      <c r="M80028" s="36"/>
      <c r="N80028" s="36"/>
    </row>
    <row r="80029" spans="13:14" x14ac:dyDescent="0.25">
      <c r="M80029" s="36"/>
      <c r="N80029" s="36"/>
    </row>
    <row r="80030" spans="13:14" x14ac:dyDescent="0.25">
      <c r="M80030" s="36"/>
      <c r="N80030" s="36"/>
    </row>
    <row r="80031" spans="13:14" x14ac:dyDescent="0.25">
      <c r="M80031" s="36"/>
      <c r="N80031" s="36"/>
    </row>
    <row r="80032" spans="13:14" x14ac:dyDescent="0.25">
      <c r="M80032" s="36"/>
      <c r="N80032" s="36"/>
    </row>
    <row r="80033" spans="13:14" x14ac:dyDescent="0.25">
      <c r="M80033" s="36"/>
      <c r="N80033" s="36"/>
    </row>
    <row r="80034" spans="13:14" x14ac:dyDescent="0.25">
      <c r="M80034" s="36"/>
      <c r="N80034" s="36"/>
    </row>
    <row r="80035" spans="13:14" x14ac:dyDescent="0.25">
      <c r="M80035" s="36"/>
      <c r="N80035" s="36"/>
    </row>
    <row r="80036" spans="13:14" x14ac:dyDescent="0.25">
      <c r="M80036" s="36"/>
      <c r="N80036" s="36"/>
    </row>
    <row r="80037" spans="13:14" x14ac:dyDescent="0.25">
      <c r="M80037" s="36"/>
      <c r="N80037" s="36"/>
    </row>
    <row r="80038" spans="13:14" x14ac:dyDescent="0.25">
      <c r="M80038" s="36"/>
      <c r="N80038" s="36"/>
    </row>
    <row r="80039" spans="13:14" x14ac:dyDescent="0.25">
      <c r="M80039" s="36"/>
      <c r="N80039" s="36"/>
    </row>
    <row r="80040" spans="13:14" x14ac:dyDescent="0.25">
      <c r="M80040" s="36"/>
      <c r="N80040" s="36"/>
    </row>
    <row r="80041" spans="13:14" x14ac:dyDescent="0.25">
      <c r="M80041" s="36"/>
      <c r="N80041" s="36"/>
    </row>
    <row r="80042" spans="13:14" x14ac:dyDescent="0.25">
      <c r="M80042" s="36"/>
      <c r="N80042" s="36"/>
    </row>
    <row r="80043" spans="13:14" x14ac:dyDescent="0.25">
      <c r="M80043" s="36"/>
      <c r="N80043" s="36"/>
    </row>
    <row r="80044" spans="13:14" x14ac:dyDescent="0.25">
      <c r="M80044" s="36"/>
      <c r="N80044" s="36"/>
    </row>
    <row r="80045" spans="13:14" x14ac:dyDescent="0.25">
      <c r="M80045" s="36"/>
      <c r="N80045" s="36"/>
    </row>
    <row r="80046" spans="13:14" x14ac:dyDescent="0.25">
      <c r="M80046" s="36"/>
      <c r="N80046" s="36"/>
    </row>
    <row r="80047" spans="13:14" x14ac:dyDescent="0.25">
      <c r="M80047" s="36"/>
      <c r="N80047" s="36"/>
    </row>
    <row r="80048" spans="13:14" x14ac:dyDescent="0.25">
      <c r="M80048" s="36"/>
      <c r="N80048" s="36"/>
    </row>
    <row r="80049" spans="13:14" x14ac:dyDescent="0.25">
      <c r="M80049" s="36"/>
      <c r="N80049" s="36"/>
    </row>
    <row r="80050" spans="13:14" x14ac:dyDescent="0.25">
      <c r="M80050" s="36"/>
      <c r="N80050" s="36"/>
    </row>
    <row r="80051" spans="13:14" x14ac:dyDescent="0.25">
      <c r="M80051" s="36"/>
      <c r="N80051" s="36"/>
    </row>
    <row r="80052" spans="13:14" x14ac:dyDescent="0.25">
      <c r="M80052" s="36"/>
      <c r="N80052" s="36"/>
    </row>
    <row r="80053" spans="13:14" x14ac:dyDescent="0.25">
      <c r="M80053" s="36"/>
      <c r="N80053" s="36"/>
    </row>
    <row r="80054" spans="13:14" x14ac:dyDescent="0.25">
      <c r="M80054" s="36"/>
      <c r="N80054" s="36"/>
    </row>
    <row r="80055" spans="13:14" x14ac:dyDescent="0.25">
      <c r="M80055" s="36"/>
      <c r="N80055" s="36"/>
    </row>
    <row r="80056" spans="13:14" x14ac:dyDescent="0.25">
      <c r="M80056" s="36"/>
      <c r="N80056" s="36"/>
    </row>
    <row r="80057" spans="13:14" x14ac:dyDescent="0.25">
      <c r="M80057" s="36"/>
      <c r="N80057" s="36"/>
    </row>
    <row r="80058" spans="13:14" x14ac:dyDescent="0.25">
      <c r="M80058" s="36"/>
      <c r="N80058" s="36"/>
    </row>
    <row r="80059" spans="13:14" x14ac:dyDescent="0.25">
      <c r="M80059" s="36"/>
      <c r="N80059" s="36"/>
    </row>
    <row r="80060" spans="13:14" x14ac:dyDescent="0.25">
      <c r="M80060" s="36"/>
      <c r="N80060" s="36"/>
    </row>
    <row r="80061" spans="13:14" x14ac:dyDescent="0.25">
      <c r="M80061" s="36"/>
      <c r="N80061" s="36"/>
    </row>
    <row r="80062" spans="13:14" x14ac:dyDescent="0.25">
      <c r="M80062" s="36"/>
      <c r="N80062" s="36"/>
    </row>
    <row r="80063" spans="13:14" x14ac:dyDescent="0.25">
      <c r="M80063" s="36"/>
      <c r="N80063" s="36"/>
    </row>
    <row r="80064" spans="13:14" x14ac:dyDescent="0.25">
      <c r="M80064" s="36"/>
      <c r="N80064" s="36"/>
    </row>
    <row r="80065" spans="13:14" x14ac:dyDescent="0.25">
      <c r="M80065" s="36"/>
      <c r="N80065" s="36"/>
    </row>
    <row r="80066" spans="13:14" x14ac:dyDescent="0.25">
      <c r="M80066" s="36"/>
      <c r="N80066" s="36"/>
    </row>
    <row r="80067" spans="13:14" x14ac:dyDescent="0.25">
      <c r="M80067" s="36"/>
      <c r="N80067" s="36"/>
    </row>
    <row r="80068" spans="13:14" x14ac:dyDescent="0.25">
      <c r="M80068" s="36"/>
      <c r="N80068" s="36"/>
    </row>
    <row r="80069" spans="13:14" x14ac:dyDescent="0.25">
      <c r="M80069" s="36"/>
      <c r="N80069" s="36"/>
    </row>
    <row r="80070" spans="13:14" x14ac:dyDescent="0.25">
      <c r="M80070" s="36"/>
      <c r="N80070" s="36"/>
    </row>
    <row r="80071" spans="13:14" x14ac:dyDescent="0.25">
      <c r="M80071" s="36"/>
      <c r="N80071" s="36"/>
    </row>
    <row r="80072" spans="13:14" x14ac:dyDescent="0.25">
      <c r="M80072" s="36"/>
      <c r="N80072" s="36"/>
    </row>
    <row r="80073" spans="13:14" x14ac:dyDescent="0.25">
      <c r="M80073" s="36"/>
      <c r="N80073" s="36"/>
    </row>
    <row r="80074" spans="13:14" x14ac:dyDescent="0.25">
      <c r="M80074" s="36"/>
      <c r="N80074" s="36"/>
    </row>
    <row r="80075" spans="13:14" x14ac:dyDescent="0.25">
      <c r="M80075" s="36"/>
      <c r="N80075" s="36"/>
    </row>
    <row r="80076" spans="13:14" x14ac:dyDescent="0.25">
      <c r="M80076" s="36"/>
      <c r="N80076" s="36"/>
    </row>
    <row r="80077" spans="13:14" x14ac:dyDescent="0.25">
      <c r="M80077" s="36"/>
      <c r="N80077" s="36"/>
    </row>
    <row r="80078" spans="13:14" x14ac:dyDescent="0.25">
      <c r="M80078" s="36"/>
      <c r="N80078" s="36"/>
    </row>
    <row r="80079" spans="13:14" x14ac:dyDescent="0.25">
      <c r="M80079" s="36"/>
      <c r="N80079" s="36"/>
    </row>
    <row r="80080" spans="13:14" x14ac:dyDescent="0.25">
      <c r="M80080" s="36"/>
      <c r="N80080" s="36"/>
    </row>
    <row r="80081" spans="13:14" x14ac:dyDescent="0.25">
      <c r="M80081" s="36"/>
      <c r="N80081" s="36"/>
    </row>
    <row r="80082" spans="13:14" x14ac:dyDescent="0.25">
      <c r="M80082" s="36"/>
      <c r="N80082" s="36"/>
    </row>
    <row r="80083" spans="13:14" x14ac:dyDescent="0.25">
      <c r="M80083" s="36"/>
      <c r="N80083" s="36"/>
    </row>
    <row r="80084" spans="13:14" x14ac:dyDescent="0.25">
      <c r="M80084" s="36"/>
      <c r="N80084" s="36"/>
    </row>
    <row r="80085" spans="13:14" x14ac:dyDescent="0.25">
      <c r="M80085" s="36"/>
      <c r="N80085" s="36"/>
    </row>
    <row r="80086" spans="13:14" x14ac:dyDescent="0.25">
      <c r="M80086" s="36"/>
      <c r="N80086" s="36"/>
    </row>
    <row r="80087" spans="13:14" x14ac:dyDescent="0.25">
      <c r="M80087" s="36"/>
      <c r="N80087" s="36"/>
    </row>
    <row r="80088" spans="13:14" x14ac:dyDescent="0.25">
      <c r="M80088" s="36"/>
      <c r="N80088" s="36"/>
    </row>
    <row r="80089" spans="13:14" x14ac:dyDescent="0.25">
      <c r="M80089" s="36"/>
      <c r="N80089" s="36"/>
    </row>
    <row r="80090" spans="13:14" x14ac:dyDescent="0.25">
      <c r="M80090" s="36"/>
      <c r="N80090" s="36"/>
    </row>
    <row r="80091" spans="13:14" x14ac:dyDescent="0.25">
      <c r="M80091" s="36"/>
      <c r="N80091" s="36"/>
    </row>
    <row r="80092" spans="13:14" x14ac:dyDescent="0.25">
      <c r="M80092" s="36"/>
      <c r="N80092" s="36"/>
    </row>
    <row r="80093" spans="13:14" x14ac:dyDescent="0.25">
      <c r="M80093" s="36"/>
      <c r="N80093" s="36"/>
    </row>
    <row r="80094" spans="13:14" x14ac:dyDescent="0.25">
      <c r="M80094" s="36"/>
      <c r="N80094" s="36"/>
    </row>
    <row r="80095" spans="13:14" x14ac:dyDescent="0.25">
      <c r="M80095" s="36"/>
      <c r="N80095" s="36"/>
    </row>
    <row r="80096" spans="13:14" x14ac:dyDescent="0.25">
      <c r="M80096" s="36"/>
      <c r="N80096" s="36"/>
    </row>
    <row r="80097" spans="13:14" x14ac:dyDescent="0.25">
      <c r="M80097" s="36"/>
      <c r="N80097" s="36"/>
    </row>
    <row r="80098" spans="13:14" x14ac:dyDescent="0.25">
      <c r="M80098" s="36"/>
      <c r="N80098" s="36"/>
    </row>
    <row r="80099" spans="13:14" x14ac:dyDescent="0.25">
      <c r="M80099" s="36"/>
      <c r="N80099" s="36"/>
    </row>
    <row r="80100" spans="13:14" x14ac:dyDescent="0.25">
      <c r="M80100" s="36"/>
      <c r="N80100" s="36"/>
    </row>
    <row r="80101" spans="13:14" x14ac:dyDescent="0.25">
      <c r="M80101" s="36"/>
      <c r="N80101" s="36"/>
    </row>
    <row r="80102" spans="13:14" x14ac:dyDescent="0.25">
      <c r="M80102" s="36"/>
      <c r="N80102" s="36"/>
    </row>
    <row r="80103" spans="13:14" x14ac:dyDescent="0.25">
      <c r="M80103" s="36"/>
      <c r="N80103" s="36"/>
    </row>
    <row r="80104" spans="13:14" x14ac:dyDescent="0.25">
      <c r="M80104" s="36"/>
      <c r="N80104" s="36"/>
    </row>
    <row r="80105" spans="13:14" x14ac:dyDescent="0.25">
      <c r="M80105" s="36"/>
      <c r="N80105" s="36"/>
    </row>
    <row r="80106" spans="13:14" x14ac:dyDescent="0.25">
      <c r="M80106" s="36"/>
      <c r="N80106" s="36"/>
    </row>
    <row r="80107" spans="13:14" x14ac:dyDescent="0.25">
      <c r="M80107" s="36"/>
      <c r="N80107" s="36"/>
    </row>
    <row r="80108" spans="13:14" x14ac:dyDescent="0.25">
      <c r="M80108" s="36"/>
      <c r="N80108" s="36"/>
    </row>
    <row r="80109" spans="13:14" x14ac:dyDescent="0.25">
      <c r="M80109" s="36"/>
      <c r="N80109" s="36"/>
    </row>
    <row r="80110" spans="13:14" x14ac:dyDescent="0.25">
      <c r="M80110" s="36"/>
      <c r="N80110" s="36"/>
    </row>
    <row r="80111" spans="13:14" x14ac:dyDescent="0.25">
      <c r="M80111" s="36"/>
      <c r="N80111" s="36"/>
    </row>
    <row r="80112" spans="13:14" x14ac:dyDescent="0.25">
      <c r="M80112" s="36"/>
      <c r="N80112" s="36"/>
    </row>
    <row r="80113" spans="12:14" x14ac:dyDescent="0.25">
      <c r="M80113" s="36"/>
      <c r="N80113" s="36"/>
    </row>
    <row r="80114" spans="12:14" x14ac:dyDescent="0.25">
      <c r="M80114" s="36"/>
      <c r="N80114" s="36"/>
    </row>
    <row r="80115" spans="12:14" x14ac:dyDescent="0.25">
      <c r="M80115" s="36"/>
      <c r="N80115" s="36"/>
    </row>
    <row r="80116" spans="12:14" x14ac:dyDescent="0.25">
      <c r="M80116" s="36"/>
      <c r="N80116" s="36"/>
    </row>
    <row r="80117" spans="12:14" x14ac:dyDescent="0.25">
      <c r="L80117" s="36"/>
      <c r="M80117" s="36"/>
      <c r="N80117" s="36"/>
    </row>
    <row r="80118" spans="12:14" x14ac:dyDescent="0.25">
      <c r="L80118" s="36"/>
      <c r="M80118" s="36"/>
      <c r="N80118" s="36"/>
    </row>
    <row r="80119" spans="12:14" x14ac:dyDescent="0.25">
      <c r="L80119" s="36"/>
      <c r="M80119" s="36"/>
      <c r="N80119" s="36"/>
    </row>
    <row r="80120" spans="12:14" x14ac:dyDescent="0.25">
      <c r="L80120" s="36"/>
      <c r="M80120" s="36"/>
      <c r="N80120" s="36"/>
    </row>
    <row r="80121" spans="12:14" x14ac:dyDescent="0.25">
      <c r="L80121" s="36"/>
      <c r="M80121" s="36"/>
      <c r="N80121" s="36"/>
    </row>
    <row r="80122" spans="12:14" x14ac:dyDescent="0.25">
      <c r="L80122" s="36"/>
      <c r="M80122" s="36"/>
      <c r="N80122" s="36"/>
    </row>
    <row r="80123" spans="12:14" x14ac:dyDescent="0.25">
      <c r="L80123" s="36"/>
      <c r="M80123" s="36"/>
      <c r="N80123" s="36"/>
    </row>
    <row r="80124" spans="12:14" x14ac:dyDescent="0.25">
      <c r="L80124" s="36"/>
      <c r="M80124" s="36"/>
      <c r="N80124" s="36"/>
    </row>
    <row r="80125" spans="12:14" x14ac:dyDescent="0.25">
      <c r="L80125" s="36"/>
      <c r="M80125" s="36"/>
      <c r="N80125" s="36"/>
    </row>
    <row r="80126" spans="12:14" x14ac:dyDescent="0.25">
      <c r="L80126" s="36"/>
      <c r="M80126" s="36"/>
      <c r="N80126" s="36"/>
    </row>
    <row r="80127" spans="12:14" x14ac:dyDescent="0.25">
      <c r="L80127" s="36"/>
      <c r="M80127" s="36"/>
      <c r="N80127" s="36"/>
    </row>
    <row r="80128" spans="12:14" x14ac:dyDescent="0.25">
      <c r="L80128" s="36"/>
      <c r="M80128" s="36"/>
      <c r="N80128" s="36"/>
    </row>
    <row r="80129" spans="12:14" x14ac:dyDescent="0.25">
      <c r="L80129" s="36"/>
      <c r="M80129" s="36"/>
      <c r="N80129" s="36"/>
    </row>
    <row r="80130" spans="12:14" x14ac:dyDescent="0.25">
      <c r="L80130" s="36"/>
      <c r="M80130" s="36"/>
      <c r="N80130" s="36"/>
    </row>
    <row r="80131" spans="12:14" x14ac:dyDescent="0.25">
      <c r="L80131" s="36"/>
      <c r="M80131" s="36"/>
      <c r="N80131" s="36"/>
    </row>
    <row r="80132" spans="12:14" x14ac:dyDescent="0.25">
      <c r="L80132" s="36"/>
      <c r="M80132" s="36"/>
      <c r="N80132" s="36"/>
    </row>
    <row r="80133" spans="12:14" x14ac:dyDescent="0.25">
      <c r="L80133" s="36"/>
      <c r="M80133" s="36"/>
      <c r="N80133" s="36"/>
    </row>
    <row r="80134" spans="12:14" x14ac:dyDescent="0.25">
      <c r="L80134" s="36"/>
      <c r="M80134" s="36"/>
      <c r="N80134" s="36"/>
    </row>
    <row r="80135" spans="12:14" x14ac:dyDescent="0.25">
      <c r="L80135" s="36"/>
      <c r="M80135" s="36"/>
      <c r="N80135" s="36"/>
    </row>
    <row r="80136" spans="12:14" x14ac:dyDescent="0.25">
      <c r="L80136" s="36"/>
      <c r="M80136" s="36"/>
      <c r="N80136" s="36"/>
    </row>
    <row r="80137" spans="12:14" x14ac:dyDescent="0.25">
      <c r="L80137" s="36"/>
      <c r="M80137" s="36"/>
      <c r="N80137" s="36"/>
    </row>
    <row r="80138" spans="12:14" x14ac:dyDescent="0.25">
      <c r="L80138" s="36"/>
      <c r="M80138" s="36"/>
      <c r="N80138" s="36"/>
    </row>
    <row r="80139" spans="12:14" x14ac:dyDescent="0.25">
      <c r="L80139" s="36"/>
      <c r="M80139" s="36"/>
      <c r="N80139" s="36"/>
    </row>
    <row r="80140" spans="12:14" x14ac:dyDescent="0.25">
      <c r="L80140" s="36"/>
      <c r="M80140" s="36"/>
      <c r="N80140" s="36"/>
    </row>
    <row r="80141" spans="12:14" x14ac:dyDescent="0.25">
      <c r="L80141" s="36"/>
      <c r="M80141" s="36"/>
      <c r="N80141" s="36"/>
    </row>
    <row r="80142" spans="12:14" x14ac:dyDescent="0.25">
      <c r="L80142" s="36"/>
      <c r="M80142" s="36"/>
      <c r="N80142" s="36"/>
    </row>
    <row r="80143" spans="12:14" x14ac:dyDescent="0.25">
      <c r="L80143" s="36"/>
      <c r="M80143" s="36"/>
      <c r="N80143" s="36"/>
    </row>
    <row r="80144" spans="12:14" x14ac:dyDescent="0.25">
      <c r="L80144" s="36"/>
      <c r="M80144" s="36"/>
      <c r="N80144" s="36"/>
    </row>
    <row r="80145" spans="12:14" x14ac:dyDescent="0.25">
      <c r="L80145" s="36"/>
      <c r="M80145" s="36"/>
      <c r="N80145" s="36"/>
    </row>
    <row r="80146" spans="12:14" x14ac:dyDescent="0.25">
      <c r="L80146" s="36"/>
      <c r="M80146" s="36"/>
      <c r="N80146" s="36"/>
    </row>
    <row r="80147" spans="12:14" x14ac:dyDescent="0.25">
      <c r="L80147" s="36"/>
      <c r="M80147" s="36"/>
      <c r="N80147" s="36"/>
    </row>
    <row r="80148" spans="12:14" x14ac:dyDescent="0.25">
      <c r="L80148" s="36"/>
      <c r="M80148" s="36"/>
      <c r="N80148" s="36"/>
    </row>
    <row r="80149" spans="12:14" x14ac:dyDescent="0.25">
      <c r="L80149" s="36"/>
      <c r="M80149" s="36"/>
      <c r="N80149" s="36"/>
    </row>
    <row r="80150" spans="12:14" x14ac:dyDescent="0.25">
      <c r="L80150" s="36"/>
      <c r="M80150" s="36"/>
      <c r="N80150" s="36"/>
    </row>
    <row r="80151" spans="12:14" x14ac:dyDescent="0.25">
      <c r="L80151" s="36"/>
      <c r="M80151" s="36"/>
      <c r="N80151" s="36"/>
    </row>
    <row r="80152" spans="12:14" x14ac:dyDescent="0.25">
      <c r="L80152" s="36"/>
      <c r="M80152" s="36"/>
      <c r="N80152" s="36"/>
    </row>
    <row r="80153" spans="12:14" x14ac:dyDescent="0.25">
      <c r="L80153" s="36"/>
      <c r="M80153" s="36"/>
      <c r="N80153" s="36"/>
    </row>
    <row r="80154" spans="12:14" x14ac:dyDescent="0.25">
      <c r="L80154" s="36"/>
      <c r="M80154" s="36"/>
      <c r="N80154" s="36"/>
    </row>
    <row r="80155" spans="12:14" x14ac:dyDescent="0.25">
      <c r="L80155" s="36"/>
      <c r="M80155" s="36"/>
      <c r="N80155" s="36"/>
    </row>
    <row r="80156" spans="12:14" x14ac:dyDescent="0.25">
      <c r="L80156" s="36"/>
      <c r="M80156" s="36"/>
      <c r="N80156" s="36"/>
    </row>
    <row r="80157" spans="12:14" x14ac:dyDescent="0.25">
      <c r="L80157" s="36"/>
      <c r="M80157" s="36"/>
      <c r="N80157" s="36"/>
    </row>
    <row r="80158" spans="12:14" x14ac:dyDescent="0.25">
      <c r="L80158" s="36"/>
      <c r="M80158" s="36"/>
      <c r="N80158" s="36"/>
    </row>
    <row r="80159" spans="12:14" x14ac:dyDescent="0.25">
      <c r="L80159" s="36"/>
      <c r="M80159" s="36"/>
      <c r="N80159" s="36"/>
    </row>
    <row r="80160" spans="12:14" x14ac:dyDescent="0.25">
      <c r="L80160" s="36"/>
      <c r="M80160" s="36"/>
      <c r="N80160" s="36"/>
    </row>
    <row r="80161" spans="12:14" x14ac:dyDescent="0.25">
      <c r="L80161" s="36"/>
      <c r="M80161" s="36"/>
      <c r="N80161" s="36"/>
    </row>
    <row r="80162" spans="12:14" x14ac:dyDescent="0.25">
      <c r="L80162" s="36"/>
      <c r="M80162" s="36"/>
      <c r="N80162" s="36"/>
    </row>
    <row r="80163" spans="12:14" x14ac:dyDescent="0.25">
      <c r="L80163" s="36"/>
      <c r="M80163" s="36"/>
      <c r="N80163" s="36"/>
    </row>
    <row r="80164" spans="12:14" x14ac:dyDescent="0.25">
      <c r="L80164" s="36"/>
      <c r="M80164" s="36"/>
      <c r="N80164" s="36"/>
    </row>
    <row r="80165" spans="12:14" x14ac:dyDescent="0.25">
      <c r="L80165" s="36"/>
      <c r="M80165" s="36"/>
      <c r="N80165" s="36"/>
    </row>
    <row r="80166" spans="12:14" x14ac:dyDescent="0.25">
      <c r="L80166" s="36"/>
      <c r="M80166" s="36"/>
      <c r="N80166" s="36"/>
    </row>
    <row r="80167" spans="12:14" x14ac:dyDescent="0.25">
      <c r="L80167" s="36"/>
      <c r="M80167" s="36"/>
      <c r="N80167" s="36"/>
    </row>
    <row r="80168" spans="12:14" x14ac:dyDescent="0.25">
      <c r="L80168" s="36"/>
      <c r="M80168" s="36"/>
      <c r="N80168" s="36"/>
    </row>
    <row r="80169" spans="12:14" x14ac:dyDescent="0.25">
      <c r="L80169" s="36"/>
      <c r="M80169" s="36"/>
      <c r="N80169" s="36"/>
    </row>
    <row r="80170" spans="12:14" x14ac:dyDescent="0.25">
      <c r="L80170" s="36"/>
      <c r="M80170" s="36"/>
      <c r="N80170" s="36"/>
    </row>
    <row r="80171" spans="12:14" x14ac:dyDescent="0.25">
      <c r="L80171" s="36"/>
      <c r="M80171" s="36"/>
      <c r="N80171" s="36"/>
    </row>
    <row r="80172" spans="12:14" x14ac:dyDescent="0.25">
      <c r="L80172" s="36"/>
      <c r="M80172" s="36"/>
      <c r="N80172" s="36"/>
    </row>
    <row r="80173" spans="12:14" x14ac:dyDescent="0.25">
      <c r="L80173" s="36"/>
      <c r="M80173" s="36"/>
      <c r="N80173" s="36"/>
    </row>
    <row r="80174" spans="12:14" x14ac:dyDescent="0.25">
      <c r="L80174" s="36"/>
      <c r="M80174" s="36"/>
      <c r="N80174" s="36"/>
    </row>
    <row r="80175" spans="12:14" x14ac:dyDescent="0.25">
      <c r="L80175" s="36"/>
      <c r="M80175" s="36"/>
      <c r="N80175" s="36"/>
    </row>
    <row r="80176" spans="12:14" x14ac:dyDescent="0.25">
      <c r="L80176" s="36"/>
      <c r="M80176" s="36"/>
      <c r="N80176" s="36"/>
    </row>
    <row r="80177" spans="12:14" x14ac:dyDescent="0.25">
      <c r="L80177" s="36"/>
      <c r="M80177" s="36"/>
      <c r="N80177" s="36"/>
    </row>
    <row r="80178" spans="12:14" x14ac:dyDescent="0.25">
      <c r="L80178" s="36"/>
      <c r="M80178" s="36"/>
      <c r="N80178" s="36"/>
    </row>
    <row r="80179" spans="12:14" x14ac:dyDescent="0.25">
      <c r="L80179" s="36"/>
      <c r="M80179" s="36"/>
      <c r="N80179" s="36"/>
    </row>
    <row r="80180" spans="12:14" x14ac:dyDescent="0.25">
      <c r="L80180" s="36"/>
      <c r="M80180" s="36"/>
      <c r="N80180" s="36"/>
    </row>
    <row r="80181" spans="12:14" x14ac:dyDescent="0.25">
      <c r="L80181" s="36"/>
      <c r="M80181" s="36"/>
      <c r="N80181" s="36"/>
    </row>
    <row r="80182" spans="12:14" x14ac:dyDescent="0.25">
      <c r="L80182" s="36"/>
      <c r="M80182" s="36"/>
      <c r="N80182" s="36"/>
    </row>
    <row r="80183" spans="12:14" x14ac:dyDescent="0.25">
      <c r="L80183" s="36"/>
      <c r="M80183" s="36"/>
      <c r="N80183" s="36"/>
    </row>
    <row r="80184" spans="12:14" x14ac:dyDescent="0.25">
      <c r="L80184" s="36"/>
      <c r="M80184" s="36"/>
      <c r="N80184" s="36"/>
    </row>
    <row r="80185" spans="12:14" x14ac:dyDescent="0.25">
      <c r="L80185" s="36"/>
      <c r="M80185" s="36"/>
      <c r="N80185" s="36"/>
    </row>
    <row r="80186" spans="12:14" x14ac:dyDescent="0.25">
      <c r="L80186" s="36"/>
      <c r="M80186" s="36"/>
      <c r="N80186" s="36"/>
    </row>
    <row r="80187" spans="12:14" x14ac:dyDescent="0.25">
      <c r="L80187" s="36"/>
      <c r="M80187" s="36"/>
      <c r="N80187" s="36"/>
    </row>
    <row r="80188" spans="12:14" x14ac:dyDescent="0.25">
      <c r="L80188" s="36"/>
      <c r="M80188" s="36"/>
      <c r="N80188" s="36"/>
    </row>
    <row r="80189" spans="12:14" x14ac:dyDescent="0.25">
      <c r="L80189" s="36"/>
      <c r="M80189" s="36"/>
      <c r="N80189" s="36"/>
    </row>
    <row r="80190" spans="12:14" x14ac:dyDescent="0.25">
      <c r="L80190" s="36"/>
      <c r="M80190" s="36"/>
      <c r="N80190" s="36"/>
    </row>
    <row r="80191" spans="12:14" x14ac:dyDescent="0.25">
      <c r="L80191" s="36"/>
      <c r="M80191" s="36"/>
      <c r="N80191" s="36"/>
    </row>
    <row r="80192" spans="12:14" x14ac:dyDescent="0.25">
      <c r="L80192" s="36"/>
      <c r="M80192" s="36"/>
      <c r="N80192" s="36"/>
    </row>
    <row r="80193" spans="12:14" x14ac:dyDescent="0.25">
      <c r="L80193" s="36"/>
      <c r="M80193" s="36"/>
      <c r="N80193" s="36"/>
    </row>
    <row r="80194" spans="12:14" x14ac:dyDescent="0.25">
      <c r="L80194" s="36"/>
      <c r="M80194" s="36"/>
      <c r="N80194" s="36"/>
    </row>
    <row r="80195" spans="12:14" x14ac:dyDescent="0.25">
      <c r="L80195" s="36"/>
      <c r="M80195" s="36"/>
      <c r="N80195" s="36"/>
    </row>
    <row r="80196" spans="12:14" x14ac:dyDescent="0.25">
      <c r="L80196" s="36"/>
      <c r="M80196" s="36"/>
      <c r="N80196" s="36"/>
    </row>
    <row r="80197" spans="12:14" x14ac:dyDescent="0.25">
      <c r="L80197" s="36"/>
      <c r="M80197" s="36"/>
      <c r="N80197" s="36"/>
    </row>
    <row r="80198" spans="12:14" x14ac:dyDescent="0.25">
      <c r="L80198" s="36"/>
      <c r="M80198" s="36"/>
      <c r="N80198" s="36"/>
    </row>
    <row r="80199" spans="12:14" x14ac:dyDescent="0.25">
      <c r="L80199" s="36"/>
      <c r="M80199" s="36"/>
      <c r="N80199" s="36"/>
    </row>
    <row r="80200" spans="12:14" x14ac:dyDescent="0.25">
      <c r="L80200" s="36"/>
      <c r="M80200" s="36"/>
      <c r="N80200" s="36"/>
    </row>
    <row r="80201" spans="12:14" x14ac:dyDescent="0.25">
      <c r="L80201" s="36"/>
      <c r="M80201" s="36"/>
      <c r="N80201" s="36"/>
    </row>
    <row r="80202" spans="12:14" x14ac:dyDescent="0.25">
      <c r="L80202" s="36"/>
      <c r="M80202" s="36"/>
      <c r="N80202" s="36"/>
    </row>
    <row r="80203" spans="12:14" x14ac:dyDescent="0.25">
      <c r="L80203" s="36"/>
      <c r="M80203" s="36"/>
      <c r="N80203" s="36"/>
    </row>
    <row r="80204" spans="12:14" x14ac:dyDescent="0.25">
      <c r="L80204" s="36"/>
      <c r="M80204" s="36"/>
      <c r="N80204" s="36"/>
    </row>
    <row r="80205" spans="12:14" x14ac:dyDescent="0.25">
      <c r="L80205" s="36"/>
      <c r="M80205" s="36"/>
      <c r="N80205" s="36"/>
    </row>
    <row r="80206" spans="12:14" x14ac:dyDescent="0.25">
      <c r="L80206" s="36"/>
      <c r="M80206" s="36"/>
      <c r="N80206" s="36"/>
    </row>
    <row r="80207" spans="12:14" x14ac:dyDescent="0.25">
      <c r="L80207" s="36"/>
      <c r="M80207" s="36"/>
      <c r="N80207" s="36"/>
    </row>
    <row r="80208" spans="12:14" x14ac:dyDescent="0.25">
      <c r="L80208" s="36"/>
      <c r="M80208" s="36"/>
      <c r="N80208" s="36"/>
    </row>
    <row r="80209" spans="12:14" x14ac:dyDescent="0.25">
      <c r="L80209" s="36"/>
      <c r="M80209" s="36"/>
      <c r="N80209" s="36"/>
    </row>
    <row r="80210" spans="12:14" x14ac:dyDescent="0.25">
      <c r="L80210" s="36"/>
      <c r="M80210" s="36"/>
      <c r="N80210" s="36"/>
    </row>
    <row r="80211" spans="12:14" x14ac:dyDescent="0.25">
      <c r="L80211" s="36"/>
      <c r="M80211" s="36"/>
      <c r="N80211" s="36"/>
    </row>
    <row r="80212" spans="12:14" x14ac:dyDescent="0.25">
      <c r="L80212" s="36"/>
      <c r="M80212" s="36"/>
      <c r="N80212" s="36"/>
    </row>
    <row r="80213" spans="12:14" x14ac:dyDescent="0.25">
      <c r="L80213" s="36"/>
      <c r="M80213" s="36"/>
      <c r="N80213" s="36"/>
    </row>
    <row r="80214" spans="12:14" x14ac:dyDescent="0.25">
      <c r="L80214" s="36"/>
      <c r="M80214" s="36"/>
      <c r="N80214" s="36"/>
    </row>
    <row r="80215" spans="12:14" x14ac:dyDescent="0.25">
      <c r="L80215" s="36"/>
      <c r="M80215" s="36"/>
      <c r="N80215" s="36"/>
    </row>
    <row r="80216" spans="12:14" x14ac:dyDescent="0.25">
      <c r="L80216" s="36"/>
      <c r="M80216" s="36"/>
      <c r="N80216" s="36"/>
    </row>
    <row r="80217" spans="12:14" x14ac:dyDescent="0.25">
      <c r="L80217" s="36"/>
      <c r="M80217" s="36"/>
      <c r="N80217" s="36"/>
    </row>
    <row r="80218" spans="12:14" x14ac:dyDescent="0.25">
      <c r="L80218" s="36"/>
      <c r="M80218" s="36"/>
      <c r="N80218" s="36"/>
    </row>
    <row r="80219" spans="12:14" x14ac:dyDescent="0.25">
      <c r="L80219" s="36"/>
      <c r="M80219" s="36"/>
      <c r="N80219" s="36"/>
    </row>
    <row r="80220" spans="12:14" x14ac:dyDescent="0.25">
      <c r="L80220" s="36"/>
      <c r="M80220" s="36"/>
      <c r="N80220" s="36"/>
    </row>
    <row r="80221" spans="12:14" x14ac:dyDescent="0.25">
      <c r="L80221" s="36"/>
      <c r="M80221" s="36"/>
      <c r="N80221" s="36"/>
    </row>
    <row r="80222" spans="12:14" x14ac:dyDescent="0.25">
      <c r="L80222" s="36"/>
      <c r="M80222" s="36"/>
      <c r="N80222" s="36"/>
    </row>
    <row r="80223" spans="12:14" x14ac:dyDescent="0.25">
      <c r="L80223" s="36"/>
      <c r="M80223" s="36"/>
      <c r="N80223" s="36"/>
    </row>
    <row r="80224" spans="12:14" x14ac:dyDescent="0.25">
      <c r="L80224" s="36"/>
      <c r="M80224" s="36"/>
      <c r="N80224" s="36"/>
    </row>
    <row r="80225" spans="12:14" x14ac:dyDescent="0.25">
      <c r="L80225" s="36"/>
      <c r="M80225" s="36"/>
      <c r="N80225" s="36"/>
    </row>
    <row r="80226" spans="12:14" x14ac:dyDescent="0.25">
      <c r="L80226" s="36"/>
      <c r="M80226" s="36"/>
      <c r="N80226" s="36"/>
    </row>
    <row r="80227" spans="12:14" x14ac:dyDescent="0.25">
      <c r="L80227" s="36"/>
      <c r="M80227" s="36"/>
      <c r="N80227" s="36"/>
    </row>
    <row r="80228" spans="12:14" x14ac:dyDescent="0.25">
      <c r="L80228" s="36"/>
      <c r="M80228" s="36"/>
      <c r="N80228" s="36"/>
    </row>
    <row r="80229" spans="12:14" x14ac:dyDescent="0.25">
      <c r="L80229" s="36"/>
      <c r="M80229" s="36"/>
      <c r="N80229" s="36"/>
    </row>
    <row r="80230" spans="12:14" x14ac:dyDescent="0.25">
      <c r="L80230" s="36"/>
      <c r="M80230" s="36"/>
      <c r="N80230" s="36"/>
    </row>
    <row r="80231" spans="12:14" x14ac:dyDescent="0.25">
      <c r="L80231" s="36"/>
      <c r="M80231" s="36"/>
      <c r="N80231" s="36"/>
    </row>
    <row r="80232" spans="12:14" x14ac:dyDescent="0.25">
      <c r="L80232" s="36"/>
      <c r="M80232" s="36"/>
      <c r="N80232" s="36"/>
    </row>
    <row r="80233" spans="12:14" x14ac:dyDescent="0.25">
      <c r="L80233" s="36"/>
      <c r="M80233" s="36"/>
      <c r="N80233" s="36"/>
    </row>
    <row r="80234" spans="12:14" x14ac:dyDescent="0.25">
      <c r="L80234" s="36"/>
      <c r="M80234" s="36"/>
      <c r="N80234" s="36"/>
    </row>
    <row r="80235" spans="12:14" x14ac:dyDescent="0.25">
      <c r="L80235" s="36"/>
      <c r="M80235" s="36"/>
      <c r="N80235" s="36"/>
    </row>
    <row r="80236" spans="12:14" x14ac:dyDescent="0.25">
      <c r="L80236" s="36"/>
      <c r="M80236" s="36"/>
      <c r="N80236" s="36"/>
    </row>
    <row r="80237" spans="12:14" x14ac:dyDescent="0.25">
      <c r="L80237" s="36"/>
      <c r="M80237" s="36"/>
      <c r="N80237" s="36"/>
    </row>
    <row r="80238" spans="12:14" x14ac:dyDescent="0.25">
      <c r="L80238" s="36"/>
      <c r="M80238" s="36"/>
      <c r="N80238" s="36"/>
    </row>
    <row r="80239" spans="12:14" x14ac:dyDescent="0.25">
      <c r="L80239" s="36"/>
      <c r="M80239" s="36"/>
      <c r="N80239" s="36"/>
    </row>
    <row r="80240" spans="12:14" x14ac:dyDescent="0.25">
      <c r="L80240" s="36"/>
      <c r="M80240" s="36"/>
      <c r="N80240" s="36"/>
    </row>
    <row r="80241" spans="12:14" x14ac:dyDescent="0.25">
      <c r="L80241" s="36"/>
      <c r="M80241" s="36"/>
      <c r="N80241" s="36"/>
    </row>
    <row r="80242" spans="12:14" x14ac:dyDescent="0.25">
      <c r="L80242" s="36"/>
      <c r="M80242" s="36"/>
      <c r="N80242" s="36"/>
    </row>
    <row r="80243" spans="12:14" x14ac:dyDescent="0.25">
      <c r="L80243" s="36"/>
      <c r="M80243" s="36"/>
      <c r="N80243" s="36"/>
    </row>
    <row r="80244" spans="12:14" x14ac:dyDescent="0.25">
      <c r="L80244" s="36"/>
      <c r="M80244" s="36"/>
      <c r="N80244" s="36"/>
    </row>
    <row r="80245" spans="12:14" x14ac:dyDescent="0.25">
      <c r="L80245" s="36"/>
      <c r="M80245" s="36"/>
      <c r="N80245" s="36"/>
    </row>
    <row r="80246" spans="12:14" x14ac:dyDescent="0.25">
      <c r="L80246" s="36"/>
      <c r="M80246" s="36"/>
      <c r="N80246" s="36"/>
    </row>
    <row r="80247" spans="12:14" x14ac:dyDescent="0.25">
      <c r="L80247" s="36"/>
      <c r="M80247" s="36"/>
      <c r="N80247" s="36"/>
    </row>
    <row r="80248" spans="12:14" x14ac:dyDescent="0.25">
      <c r="L80248" s="36"/>
      <c r="M80248" s="36"/>
      <c r="N80248" s="36"/>
    </row>
    <row r="80249" spans="12:14" x14ac:dyDescent="0.25">
      <c r="L80249" s="36"/>
      <c r="M80249" s="36"/>
      <c r="N80249" s="36"/>
    </row>
    <row r="80250" spans="12:14" x14ac:dyDescent="0.25">
      <c r="L80250" s="36"/>
      <c r="M80250" s="36"/>
      <c r="N80250" s="36"/>
    </row>
    <row r="80251" spans="12:14" x14ac:dyDescent="0.25">
      <c r="L80251" s="36"/>
      <c r="M80251" s="36"/>
      <c r="N80251" s="36"/>
    </row>
    <row r="80252" spans="12:14" x14ac:dyDescent="0.25">
      <c r="L80252" s="36"/>
      <c r="M80252" s="36"/>
      <c r="N80252" s="36"/>
    </row>
    <row r="80253" spans="12:14" x14ac:dyDescent="0.25">
      <c r="L80253" s="36"/>
      <c r="M80253" s="36"/>
      <c r="N80253" s="36"/>
    </row>
    <row r="80254" spans="12:14" x14ac:dyDescent="0.25">
      <c r="L80254" s="36"/>
      <c r="M80254" s="36"/>
      <c r="N80254" s="36"/>
    </row>
    <row r="80255" spans="12:14" x14ac:dyDescent="0.25">
      <c r="L80255" s="36"/>
      <c r="M80255" s="36"/>
      <c r="N80255" s="36"/>
    </row>
    <row r="80256" spans="12:14" x14ac:dyDescent="0.25">
      <c r="L80256" s="36"/>
      <c r="M80256" s="36"/>
      <c r="N80256" s="36"/>
    </row>
    <row r="80257" spans="12:14" x14ac:dyDescent="0.25">
      <c r="L80257" s="36"/>
      <c r="M80257" s="36"/>
      <c r="N80257" s="36"/>
    </row>
    <row r="80258" spans="12:14" x14ac:dyDescent="0.25">
      <c r="L80258" s="36"/>
      <c r="M80258" s="36"/>
      <c r="N80258" s="36"/>
    </row>
    <row r="80259" spans="12:14" x14ac:dyDescent="0.25">
      <c r="L80259" s="36"/>
      <c r="M80259" s="36"/>
      <c r="N80259" s="36"/>
    </row>
    <row r="80260" spans="12:14" x14ac:dyDescent="0.25">
      <c r="L80260" s="36"/>
      <c r="M80260" s="36"/>
      <c r="N80260" s="36"/>
    </row>
    <row r="80261" spans="12:14" x14ac:dyDescent="0.25">
      <c r="L80261" s="36"/>
      <c r="M80261" s="36"/>
      <c r="N80261" s="36"/>
    </row>
    <row r="80262" spans="12:14" x14ac:dyDescent="0.25">
      <c r="L80262" s="36"/>
      <c r="M80262" s="36"/>
      <c r="N80262" s="36"/>
    </row>
    <row r="80263" spans="12:14" x14ac:dyDescent="0.25">
      <c r="L80263" s="36"/>
      <c r="M80263" s="36"/>
      <c r="N80263" s="36"/>
    </row>
    <row r="80264" spans="12:14" x14ac:dyDescent="0.25">
      <c r="L80264" s="36"/>
      <c r="M80264" s="36"/>
      <c r="N80264" s="36"/>
    </row>
    <row r="80265" spans="12:14" x14ac:dyDescent="0.25">
      <c r="L80265" s="36"/>
      <c r="M80265" s="36"/>
      <c r="N80265" s="36"/>
    </row>
    <row r="80266" spans="12:14" x14ac:dyDescent="0.25">
      <c r="L80266" s="36"/>
      <c r="M80266" s="36"/>
      <c r="N80266" s="36"/>
    </row>
    <row r="80267" spans="12:14" x14ac:dyDescent="0.25">
      <c r="L80267" s="36"/>
      <c r="M80267" s="36"/>
      <c r="N80267" s="36"/>
    </row>
    <row r="80268" spans="12:14" x14ac:dyDescent="0.25">
      <c r="L80268" s="36"/>
      <c r="M80268" s="36"/>
      <c r="N80268" s="36"/>
    </row>
    <row r="80269" spans="12:14" x14ac:dyDescent="0.25">
      <c r="L80269" s="36"/>
      <c r="M80269" s="36"/>
      <c r="N80269" s="36"/>
    </row>
    <row r="80270" spans="12:14" x14ac:dyDescent="0.25">
      <c r="L80270" s="36"/>
      <c r="M80270" s="36"/>
      <c r="N80270" s="36"/>
    </row>
    <row r="80271" spans="12:14" x14ac:dyDescent="0.25">
      <c r="L80271" s="36"/>
      <c r="M80271" s="36"/>
      <c r="N80271" s="36"/>
    </row>
    <row r="80272" spans="12:14" x14ac:dyDescent="0.25">
      <c r="L80272" s="36"/>
      <c r="M80272" s="36"/>
      <c r="N80272" s="36"/>
    </row>
    <row r="80273" spans="12:14" x14ac:dyDescent="0.25">
      <c r="L80273" s="36"/>
      <c r="M80273" s="36"/>
      <c r="N80273" s="36"/>
    </row>
    <row r="80274" spans="12:14" x14ac:dyDescent="0.25">
      <c r="L80274" s="36"/>
      <c r="M80274" s="36"/>
      <c r="N80274" s="36"/>
    </row>
    <row r="80275" spans="12:14" x14ac:dyDescent="0.25">
      <c r="L80275" s="36"/>
      <c r="M80275" s="36"/>
      <c r="N80275" s="36"/>
    </row>
    <row r="80276" spans="12:14" x14ac:dyDescent="0.25">
      <c r="L80276" s="36"/>
      <c r="M80276" s="36"/>
      <c r="N80276" s="36"/>
    </row>
    <row r="80277" spans="12:14" x14ac:dyDescent="0.25">
      <c r="L80277" s="36"/>
      <c r="M80277" s="36"/>
      <c r="N80277" s="36"/>
    </row>
    <row r="80278" spans="12:14" x14ac:dyDescent="0.25">
      <c r="L80278" s="36"/>
      <c r="M80278" s="36"/>
      <c r="N80278" s="36"/>
    </row>
    <row r="80279" spans="12:14" x14ac:dyDescent="0.25">
      <c r="L80279" s="36"/>
      <c r="M80279" s="36"/>
      <c r="N80279" s="36"/>
    </row>
    <row r="80280" spans="12:14" x14ac:dyDescent="0.25">
      <c r="L80280" s="36"/>
      <c r="M80280" s="36"/>
      <c r="N80280" s="36"/>
    </row>
    <row r="80281" spans="12:14" x14ac:dyDescent="0.25">
      <c r="L80281" s="36"/>
      <c r="M80281" s="36"/>
      <c r="N80281" s="36"/>
    </row>
    <row r="80282" spans="12:14" x14ac:dyDescent="0.25">
      <c r="L80282" s="36"/>
      <c r="M80282" s="36"/>
      <c r="N80282" s="36"/>
    </row>
    <row r="80283" spans="12:14" x14ac:dyDescent="0.25">
      <c r="L80283" s="36"/>
      <c r="M80283" s="36"/>
      <c r="N80283" s="36"/>
    </row>
    <row r="80284" spans="12:14" x14ac:dyDescent="0.25">
      <c r="L80284" s="36"/>
      <c r="M80284" s="36"/>
      <c r="N80284" s="36"/>
    </row>
    <row r="80285" spans="12:14" x14ac:dyDescent="0.25">
      <c r="L80285" s="36"/>
      <c r="M80285" s="36"/>
      <c r="N80285" s="36"/>
    </row>
    <row r="80286" spans="12:14" x14ac:dyDescent="0.25">
      <c r="L80286" s="36"/>
      <c r="M80286" s="36"/>
      <c r="N80286" s="36"/>
    </row>
    <row r="80287" spans="12:14" x14ac:dyDescent="0.25">
      <c r="L80287" s="36"/>
      <c r="M80287" s="36"/>
      <c r="N80287" s="36"/>
    </row>
    <row r="80288" spans="12:14" x14ac:dyDescent="0.25">
      <c r="L80288" s="36"/>
      <c r="M80288" s="36"/>
      <c r="N80288" s="36"/>
    </row>
    <row r="80289" spans="12:14" x14ac:dyDescent="0.25">
      <c r="L80289" s="36"/>
      <c r="M80289" s="36"/>
      <c r="N80289" s="36"/>
    </row>
    <row r="80290" spans="12:14" x14ac:dyDescent="0.25">
      <c r="L80290" s="36"/>
      <c r="M80290" s="36"/>
      <c r="N80290" s="36"/>
    </row>
    <row r="80291" spans="12:14" x14ac:dyDescent="0.25">
      <c r="L80291" s="36"/>
      <c r="M80291" s="36"/>
      <c r="N80291" s="36"/>
    </row>
    <row r="80292" spans="12:14" x14ac:dyDescent="0.25">
      <c r="L80292" s="36"/>
      <c r="M80292" s="36"/>
      <c r="N80292" s="36"/>
    </row>
    <row r="80293" spans="12:14" x14ac:dyDescent="0.25">
      <c r="L80293" s="36"/>
      <c r="M80293" s="36"/>
      <c r="N80293" s="36"/>
    </row>
    <row r="80294" spans="12:14" x14ac:dyDescent="0.25">
      <c r="L80294" s="36"/>
      <c r="M80294" s="36"/>
      <c r="N80294" s="36"/>
    </row>
    <row r="80295" spans="12:14" x14ac:dyDescent="0.25">
      <c r="L80295" s="36"/>
      <c r="M80295" s="36"/>
      <c r="N80295" s="36"/>
    </row>
    <row r="80296" spans="12:14" x14ac:dyDescent="0.25">
      <c r="L80296" s="36"/>
      <c r="M80296" s="36"/>
      <c r="N80296" s="36"/>
    </row>
    <row r="80297" spans="12:14" x14ac:dyDescent="0.25">
      <c r="L80297" s="36"/>
      <c r="M80297" s="36"/>
      <c r="N80297" s="36"/>
    </row>
    <row r="80298" spans="12:14" x14ac:dyDescent="0.25">
      <c r="L80298" s="36"/>
      <c r="M80298" s="36"/>
      <c r="N80298" s="36"/>
    </row>
    <row r="80299" spans="12:14" x14ac:dyDescent="0.25">
      <c r="L80299" s="36"/>
      <c r="M80299" s="36"/>
      <c r="N80299" s="36"/>
    </row>
    <row r="80300" spans="12:14" x14ac:dyDescent="0.25">
      <c r="L80300" s="36"/>
      <c r="M80300" s="36"/>
      <c r="N80300" s="36"/>
    </row>
    <row r="80301" spans="12:14" x14ac:dyDescent="0.25">
      <c r="L80301" s="36"/>
      <c r="M80301" s="36"/>
      <c r="N80301" s="36"/>
    </row>
    <row r="80302" spans="12:14" x14ac:dyDescent="0.25">
      <c r="L80302" s="36"/>
      <c r="M80302" s="36"/>
      <c r="N80302" s="36"/>
    </row>
    <row r="80303" spans="12:14" x14ac:dyDescent="0.25">
      <c r="L80303" s="36"/>
      <c r="M80303" s="36"/>
      <c r="N80303" s="36"/>
    </row>
    <row r="80304" spans="12:14" x14ac:dyDescent="0.25">
      <c r="L80304" s="36"/>
      <c r="M80304" s="36"/>
      <c r="N80304" s="36"/>
    </row>
    <row r="80305" spans="12:14" x14ac:dyDescent="0.25">
      <c r="L80305" s="36"/>
      <c r="M80305" s="36"/>
      <c r="N80305" s="36"/>
    </row>
    <row r="80306" spans="12:14" x14ac:dyDescent="0.25">
      <c r="L80306" s="36"/>
      <c r="M80306" s="36"/>
      <c r="N80306" s="36"/>
    </row>
    <row r="80307" spans="12:14" x14ac:dyDescent="0.25">
      <c r="L80307" s="36"/>
      <c r="M80307" s="36"/>
      <c r="N80307" s="36"/>
    </row>
    <row r="80308" spans="12:14" x14ac:dyDescent="0.25">
      <c r="L80308" s="36"/>
      <c r="M80308" s="36"/>
      <c r="N80308" s="36"/>
    </row>
    <row r="80309" spans="12:14" x14ac:dyDescent="0.25">
      <c r="L80309" s="36"/>
      <c r="M80309" s="36"/>
      <c r="N80309" s="36"/>
    </row>
    <row r="80310" spans="12:14" x14ac:dyDescent="0.25">
      <c r="L80310" s="36"/>
      <c r="M80310" s="36"/>
      <c r="N80310" s="36"/>
    </row>
    <row r="80311" spans="12:14" x14ac:dyDescent="0.25">
      <c r="L80311" s="36"/>
      <c r="M80311" s="36"/>
      <c r="N80311" s="36"/>
    </row>
    <row r="80312" spans="12:14" x14ac:dyDescent="0.25">
      <c r="L80312" s="36"/>
      <c r="M80312" s="36"/>
      <c r="N80312" s="36"/>
    </row>
    <row r="80313" spans="12:14" x14ac:dyDescent="0.25">
      <c r="L80313" s="36"/>
      <c r="M80313" s="36"/>
      <c r="N80313" s="36"/>
    </row>
    <row r="80314" spans="12:14" x14ac:dyDescent="0.25">
      <c r="L80314" s="36"/>
      <c r="M80314" s="36"/>
      <c r="N80314" s="36"/>
    </row>
    <row r="80315" spans="12:14" x14ac:dyDescent="0.25">
      <c r="L80315" s="36"/>
      <c r="M80315" s="36"/>
      <c r="N80315" s="36"/>
    </row>
    <row r="80316" spans="12:14" x14ac:dyDescent="0.25">
      <c r="L80316" s="36"/>
      <c r="M80316" s="36"/>
      <c r="N80316" s="36"/>
    </row>
    <row r="80317" spans="12:14" x14ac:dyDescent="0.25">
      <c r="L80317" s="36"/>
      <c r="M80317" s="36"/>
      <c r="N80317" s="36"/>
    </row>
    <row r="80318" spans="12:14" x14ac:dyDescent="0.25">
      <c r="L80318" s="36"/>
      <c r="M80318" s="36"/>
      <c r="N80318" s="36"/>
    </row>
    <row r="80319" spans="12:14" x14ac:dyDescent="0.25">
      <c r="L80319" s="36"/>
      <c r="M80319" s="36"/>
      <c r="N80319" s="36"/>
    </row>
    <row r="80320" spans="12:14" x14ac:dyDescent="0.25">
      <c r="L80320" s="36"/>
      <c r="M80320" s="36"/>
      <c r="N80320" s="36"/>
    </row>
    <row r="80321" spans="12:14" x14ac:dyDescent="0.25">
      <c r="L80321" s="36"/>
      <c r="M80321" s="36"/>
      <c r="N80321" s="36"/>
    </row>
    <row r="80322" spans="12:14" x14ac:dyDescent="0.25">
      <c r="L80322" s="36"/>
      <c r="M80322" s="36"/>
      <c r="N80322" s="36"/>
    </row>
    <row r="80323" spans="12:14" x14ac:dyDescent="0.25">
      <c r="L80323" s="36"/>
      <c r="M80323" s="36"/>
      <c r="N80323" s="36"/>
    </row>
    <row r="80324" spans="12:14" x14ac:dyDescent="0.25">
      <c r="L80324" s="36"/>
      <c r="M80324" s="36"/>
      <c r="N80324" s="36"/>
    </row>
    <row r="80325" spans="12:14" x14ac:dyDescent="0.25">
      <c r="L80325" s="36"/>
      <c r="M80325" s="36"/>
      <c r="N80325" s="36"/>
    </row>
    <row r="80326" spans="12:14" x14ac:dyDescent="0.25">
      <c r="L80326" s="36"/>
      <c r="M80326" s="36"/>
      <c r="N80326" s="36"/>
    </row>
    <row r="80327" spans="12:14" x14ac:dyDescent="0.25">
      <c r="L80327" s="36"/>
      <c r="M80327" s="36"/>
      <c r="N80327" s="36"/>
    </row>
    <row r="80328" spans="12:14" x14ac:dyDescent="0.25">
      <c r="L80328" s="36"/>
      <c r="M80328" s="36"/>
      <c r="N80328" s="36"/>
    </row>
    <row r="80329" spans="12:14" x14ac:dyDescent="0.25">
      <c r="L80329" s="36"/>
      <c r="M80329" s="36"/>
      <c r="N80329" s="36"/>
    </row>
    <row r="80330" spans="12:14" x14ac:dyDescent="0.25">
      <c r="L80330" s="36"/>
      <c r="M80330" s="36"/>
      <c r="N80330" s="36"/>
    </row>
    <row r="80331" spans="12:14" x14ac:dyDescent="0.25">
      <c r="L80331" s="36"/>
      <c r="M80331" s="36"/>
      <c r="N80331" s="36"/>
    </row>
    <row r="80332" spans="12:14" x14ac:dyDescent="0.25">
      <c r="L80332" s="36"/>
      <c r="M80332" s="36"/>
      <c r="N80332" s="36"/>
    </row>
    <row r="80333" spans="12:14" x14ac:dyDescent="0.25">
      <c r="L80333" s="36"/>
      <c r="M80333" s="36"/>
      <c r="N80333" s="36"/>
    </row>
    <row r="80334" spans="12:14" x14ac:dyDescent="0.25">
      <c r="L80334" s="36"/>
      <c r="M80334" s="36"/>
      <c r="N80334" s="36"/>
    </row>
    <row r="80335" spans="12:14" x14ac:dyDescent="0.25">
      <c r="L80335" s="36"/>
      <c r="M80335" s="36"/>
      <c r="N80335" s="36"/>
    </row>
    <row r="80336" spans="12:14" x14ac:dyDescent="0.25">
      <c r="L80336" s="36"/>
      <c r="M80336" s="36"/>
      <c r="N80336" s="36"/>
    </row>
    <row r="80337" spans="12:14" x14ac:dyDescent="0.25">
      <c r="L80337" s="36"/>
      <c r="M80337" s="36"/>
      <c r="N80337" s="36"/>
    </row>
    <row r="80338" spans="12:14" x14ac:dyDescent="0.25">
      <c r="L80338" s="36"/>
      <c r="M80338" s="36"/>
      <c r="N80338" s="36"/>
    </row>
    <row r="80339" spans="12:14" x14ac:dyDescent="0.25">
      <c r="L80339" s="36"/>
      <c r="M80339" s="36"/>
      <c r="N80339" s="36"/>
    </row>
    <row r="80340" spans="12:14" x14ac:dyDescent="0.25">
      <c r="L80340" s="36"/>
      <c r="M80340" s="36"/>
      <c r="N80340" s="36"/>
    </row>
    <row r="80341" spans="12:14" x14ac:dyDescent="0.25">
      <c r="L80341" s="36"/>
      <c r="M80341" s="36"/>
      <c r="N80341" s="36"/>
    </row>
    <row r="80342" spans="12:14" x14ac:dyDescent="0.25">
      <c r="L80342" s="36"/>
      <c r="M80342" s="36"/>
      <c r="N80342" s="36"/>
    </row>
    <row r="80343" spans="12:14" x14ac:dyDescent="0.25">
      <c r="L80343" s="36"/>
      <c r="M80343" s="36"/>
      <c r="N80343" s="36"/>
    </row>
    <row r="80344" spans="12:14" x14ac:dyDescent="0.25">
      <c r="L80344" s="36"/>
      <c r="M80344" s="36"/>
      <c r="N80344" s="36"/>
    </row>
    <row r="80345" spans="12:14" x14ac:dyDescent="0.25">
      <c r="L80345" s="36"/>
      <c r="M80345" s="36"/>
      <c r="N80345" s="36"/>
    </row>
    <row r="80346" spans="12:14" x14ac:dyDescent="0.25">
      <c r="L80346" s="36"/>
      <c r="M80346" s="36"/>
      <c r="N80346" s="36"/>
    </row>
    <row r="80347" spans="12:14" x14ac:dyDescent="0.25">
      <c r="L80347" s="36"/>
      <c r="M80347" s="36"/>
      <c r="N80347" s="36"/>
    </row>
    <row r="80348" spans="12:14" x14ac:dyDescent="0.25">
      <c r="L80348" s="36"/>
      <c r="M80348" s="36"/>
      <c r="N80348" s="36"/>
    </row>
    <row r="80349" spans="12:14" x14ac:dyDescent="0.25">
      <c r="L80349" s="36"/>
      <c r="M80349" s="36"/>
      <c r="N80349" s="36"/>
    </row>
    <row r="80350" spans="12:14" x14ac:dyDescent="0.25">
      <c r="L80350" s="36"/>
      <c r="M80350" s="36"/>
      <c r="N80350" s="36"/>
    </row>
    <row r="80351" spans="12:14" x14ac:dyDescent="0.25">
      <c r="L80351" s="36"/>
      <c r="M80351" s="36"/>
      <c r="N80351" s="36"/>
    </row>
    <row r="80352" spans="12:14" x14ac:dyDescent="0.25">
      <c r="L80352" s="36"/>
      <c r="M80352" s="36"/>
      <c r="N80352" s="36"/>
    </row>
    <row r="80353" spans="12:14" x14ac:dyDescent="0.25">
      <c r="L80353" s="36"/>
      <c r="M80353" s="36"/>
      <c r="N80353" s="36"/>
    </row>
    <row r="80354" spans="12:14" x14ac:dyDescent="0.25">
      <c r="L80354" s="36"/>
      <c r="M80354" s="36"/>
      <c r="N80354" s="36"/>
    </row>
    <row r="80355" spans="12:14" x14ac:dyDescent="0.25">
      <c r="L80355" s="36"/>
      <c r="M80355" s="36"/>
      <c r="N80355" s="36"/>
    </row>
    <row r="80356" spans="12:14" x14ac:dyDescent="0.25">
      <c r="L80356" s="36"/>
      <c r="M80356" s="36"/>
      <c r="N80356" s="36"/>
    </row>
    <row r="80357" spans="12:14" x14ac:dyDescent="0.25">
      <c r="L80357" s="36"/>
      <c r="M80357" s="36"/>
      <c r="N80357" s="36"/>
    </row>
    <row r="80358" spans="12:14" x14ac:dyDescent="0.25">
      <c r="L80358" s="36"/>
      <c r="M80358" s="36"/>
      <c r="N80358" s="36"/>
    </row>
    <row r="80359" spans="12:14" x14ac:dyDescent="0.25">
      <c r="L80359" s="36"/>
      <c r="M80359" s="36"/>
      <c r="N80359" s="36"/>
    </row>
    <row r="80360" spans="12:14" x14ac:dyDescent="0.25">
      <c r="L80360" s="36"/>
      <c r="M80360" s="36"/>
      <c r="N80360" s="36"/>
    </row>
    <row r="80361" spans="12:14" x14ac:dyDescent="0.25">
      <c r="L80361" s="36"/>
      <c r="M80361" s="36"/>
      <c r="N80361" s="36"/>
    </row>
    <row r="80362" spans="12:14" x14ac:dyDescent="0.25">
      <c r="L80362" s="36"/>
      <c r="M80362" s="36"/>
      <c r="N80362" s="36"/>
    </row>
    <row r="80363" spans="12:14" x14ac:dyDescent="0.25">
      <c r="L80363" s="36"/>
      <c r="M80363" s="36"/>
      <c r="N80363" s="36"/>
    </row>
    <row r="80364" spans="12:14" x14ac:dyDescent="0.25">
      <c r="L80364" s="36"/>
      <c r="M80364" s="36"/>
      <c r="N80364" s="36"/>
    </row>
    <row r="80365" spans="12:14" x14ac:dyDescent="0.25">
      <c r="L80365" s="36"/>
      <c r="M80365" s="36"/>
      <c r="N80365" s="36"/>
    </row>
    <row r="80366" spans="12:14" x14ac:dyDescent="0.25">
      <c r="L80366" s="36"/>
      <c r="M80366" s="36"/>
      <c r="N80366" s="36"/>
    </row>
    <row r="80367" spans="12:14" x14ac:dyDescent="0.25">
      <c r="L80367" s="36"/>
      <c r="M80367" s="36"/>
      <c r="N80367" s="36"/>
    </row>
    <row r="80368" spans="12:14" x14ac:dyDescent="0.25">
      <c r="L80368" s="36"/>
      <c r="M80368" s="36"/>
      <c r="N80368" s="36"/>
    </row>
    <row r="80369" spans="12:14" x14ac:dyDescent="0.25">
      <c r="L80369" s="36"/>
      <c r="M80369" s="36"/>
      <c r="N80369" s="36"/>
    </row>
    <row r="80370" spans="12:14" x14ac:dyDescent="0.25">
      <c r="L80370" s="36"/>
      <c r="M80370" s="36"/>
      <c r="N80370" s="36"/>
    </row>
    <row r="80371" spans="12:14" x14ac:dyDescent="0.25">
      <c r="L80371" s="36"/>
      <c r="M80371" s="36"/>
      <c r="N80371" s="36"/>
    </row>
    <row r="80372" spans="12:14" x14ac:dyDescent="0.25">
      <c r="L80372" s="36"/>
      <c r="M80372" s="36"/>
      <c r="N80372" s="36"/>
    </row>
    <row r="80373" spans="12:14" x14ac:dyDescent="0.25">
      <c r="L80373" s="36"/>
      <c r="M80373" s="36"/>
      <c r="N80373" s="36"/>
    </row>
    <row r="80374" spans="12:14" x14ac:dyDescent="0.25">
      <c r="L80374" s="36"/>
      <c r="M80374" s="36"/>
      <c r="N80374" s="36"/>
    </row>
    <row r="80375" spans="12:14" x14ac:dyDescent="0.25">
      <c r="L80375" s="36"/>
      <c r="M80375" s="36"/>
      <c r="N80375" s="36"/>
    </row>
    <row r="80376" spans="12:14" x14ac:dyDescent="0.25">
      <c r="L80376" s="36"/>
      <c r="M80376" s="36"/>
      <c r="N80376" s="36"/>
    </row>
    <row r="80377" spans="12:14" x14ac:dyDescent="0.25">
      <c r="L80377" s="36"/>
      <c r="M80377" s="36"/>
      <c r="N80377" s="36"/>
    </row>
    <row r="80378" spans="12:14" x14ac:dyDescent="0.25">
      <c r="L80378" s="36"/>
      <c r="M80378" s="36"/>
      <c r="N80378" s="36"/>
    </row>
    <row r="80379" spans="12:14" x14ac:dyDescent="0.25">
      <c r="L80379" s="36"/>
      <c r="M80379" s="36"/>
      <c r="N80379" s="36"/>
    </row>
    <row r="80380" spans="12:14" x14ac:dyDescent="0.25">
      <c r="L80380" s="36"/>
      <c r="M80380" s="36"/>
      <c r="N80380" s="36"/>
    </row>
    <row r="80381" spans="12:14" x14ac:dyDescent="0.25">
      <c r="L80381" s="36"/>
      <c r="M80381" s="36"/>
      <c r="N80381" s="36"/>
    </row>
    <row r="80382" spans="12:14" x14ac:dyDescent="0.25">
      <c r="L80382" s="36"/>
      <c r="M80382" s="36"/>
      <c r="N80382" s="36"/>
    </row>
    <row r="80383" spans="12:14" x14ac:dyDescent="0.25">
      <c r="L80383" s="36"/>
      <c r="M80383" s="36"/>
      <c r="N80383" s="36"/>
    </row>
    <row r="80384" spans="12:14" x14ac:dyDescent="0.25">
      <c r="L80384" s="36"/>
      <c r="M80384" s="36"/>
      <c r="N80384" s="36"/>
    </row>
    <row r="80385" spans="12:14" x14ac:dyDescent="0.25">
      <c r="L80385" s="36"/>
      <c r="M80385" s="36"/>
      <c r="N80385" s="36"/>
    </row>
    <row r="80386" spans="12:14" x14ac:dyDescent="0.25">
      <c r="L80386" s="36"/>
      <c r="M80386" s="36"/>
      <c r="N80386" s="36"/>
    </row>
    <row r="80387" spans="12:14" x14ac:dyDescent="0.25">
      <c r="L80387" s="36"/>
      <c r="M80387" s="36"/>
      <c r="N80387" s="36"/>
    </row>
    <row r="80388" spans="12:14" x14ac:dyDescent="0.25">
      <c r="L80388" s="36"/>
      <c r="M80388" s="36"/>
      <c r="N80388" s="36"/>
    </row>
    <row r="80389" spans="12:14" x14ac:dyDescent="0.25">
      <c r="L80389" s="36"/>
      <c r="M80389" s="36"/>
      <c r="N80389" s="36"/>
    </row>
    <row r="80390" spans="12:14" x14ac:dyDescent="0.25">
      <c r="L80390" s="36"/>
      <c r="M80390" s="36"/>
      <c r="N80390" s="36"/>
    </row>
    <row r="80391" spans="12:14" x14ac:dyDescent="0.25">
      <c r="L80391" s="36"/>
      <c r="M80391" s="36"/>
      <c r="N80391" s="36"/>
    </row>
    <row r="80392" spans="12:14" x14ac:dyDescent="0.25">
      <c r="L80392" s="36"/>
      <c r="M80392" s="36"/>
      <c r="N80392" s="36"/>
    </row>
    <row r="80393" spans="12:14" x14ac:dyDescent="0.25">
      <c r="L80393" s="36"/>
      <c r="M80393" s="36"/>
      <c r="N80393" s="36"/>
    </row>
    <row r="80394" spans="12:14" x14ac:dyDescent="0.25">
      <c r="L80394" s="36"/>
      <c r="M80394" s="36"/>
      <c r="N80394" s="36"/>
    </row>
    <row r="80395" spans="12:14" x14ac:dyDescent="0.25">
      <c r="L80395" s="36"/>
      <c r="M80395" s="36"/>
      <c r="N80395" s="36"/>
    </row>
    <row r="80396" spans="12:14" x14ac:dyDescent="0.25">
      <c r="L80396" s="36"/>
      <c r="M80396" s="36"/>
      <c r="N80396" s="36"/>
    </row>
    <row r="80397" spans="12:14" x14ac:dyDescent="0.25">
      <c r="L80397" s="36"/>
      <c r="M80397" s="36"/>
      <c r="N80397" s="36"/>
    </row>
    <row r="80398" spans="12:14" x14ac:dyDescent="0.25">
      <c r="L80398" s="36"/>
      <c r="M80398" s="36"/>
      <c r="N80398" s="36"/>
    </row>
    <row r="80399" spans="12:14" x14ac:dyDescent="0.25">
      <c r="L80399" s="36"/>
      <c r="M80399" s="36"/>
      <c r="N80399" s="36"/>
    </row>
    <row r="80400" spans="12:14" x14ac:dyDescent="0.25">
      <c r="L80400" s="36"/>
      <c r="M80400" s="36"/>
      <c r="N80400" s="36"/>
    </row>
    <row r="80401" spans="12:14" x14ac:dyDescent="0.25">
      <c r="L80401" s="36"/>
      <c r="M80401" s="36"/>
      <c r="N80401" s="36"/>
    </row>
    <row r="80402" spans="12:14" x14ac:dyDescent="0.25">
      <c r="L80402" s="36"/>
      <c r="M80402" s="36"/>
      <c r="N80402" s="36"/>
    </row>
    <row r="80403" spans="12:14" x14ac:dyDescent="0.25">
      <c r="L80403" s="36"/>
      <c r="M80403" s="36"/>
      <c r="N80403" s="36"/>
    </row>
    <row r="80404" spans="12:14" x14ac:dyDescent="0.25">
      <c r="L80404" s="36"/>
      <c r="M80404" s="36"/>
      <c r="N80404" s="36"/>
    </row>
    <row r="80405" spans="12:14" x14ac:dyDescent="0.25">
      <c r="L80405" s="36"/>
      <c r="M80405" s="36"/>
      <c r="N80405" s="36"/>
    </row>
    <row r="80406" spans="12:14" x14ac:dyDescent="0.25">
      <c r="L80406" s="36"/>
      <c r="M80406" s="36"/>
      <c r="N80406" s="36"/>
    </row>
    <row r="80407" spans="12:14" x14ac:dyDescent="0.25">
      <c r="L80407" s="36"/>
      <c r="M80407" s="36"/>
      <c r="N80407" s="36"/>
    </row>
    <row r="80408" spans="12:14" x14ac:dyDescent="0.25">
      <c r="L80408" s="36"/>
      <c r="M80408" s="36"/>
      <c r="N80408" s="36"/>
    </row>
    <row r="80409" spans="12:14" x14ac:dyDescent="0.25">
      <c r="L80409" s="36"/>
      <c r="M80409" s="36"/>
      <c r="N80409" s="36"/>
    </row>
    <row r="80410" spans="12:14" x14ac:dyDescent="0.25">
      <c r="L80410" s="36"/>
      <c r="M80410" s="36"/>
      <c r="N80410" s="36"/>
    </row>
    <row r="80411" spans="12:14" x14ac:dyDescent="0.25">
      <c r="L80411" s="36"/>
      <c r="M80411" s="36"/>
      <c r="N80411" s="36"/>
    </row>
    <row r="80412" spans="12:14" x14ac:dyDescent="0.25">
      <c r="L80412" s="36"/>
      <c r="M80412" s="36"/>
      <c r="N80412" s="36"/>
    </row>
    <row r="80413" spans="12:14" x14ac:dyDescent="0.25">
      <c r="L80413" s="36"/>
      <c r="M80413" s="36"/>
      <c r="N80413" s="36"/>
    </row>
    <row r="80414" spans="12:14" x14ac:dyDescent="0.25">
      <c r="L80414" s="36"/>
      <c r="M80414" s="36"/>
      <c r="N80414" s="36"/>
    </row>
    <row r="80415" spans="12:14" x14ac:dyDescent="0.25">
      <c r="L80415" s="36"/>
      <c r="M80415" s="36"/>
      <c r="N80415" s="36"/>
    </row>
    <row r="80416" spans="12:14" x14ac:dyDescent="0.25">
      <c r="L80416" s="36"/>
      <c r="M80416" s="36"/>
      <c r="N80416" s="36"/>
    </row>
    <row r="80417" spans="12:14" x14ac:dyDescent="0.25">
      <c r="L80417" s="36"/>
      <c r="M80417" s="36"/>
      <c r="N80417" s="36"/>
    </row>
    <row r="80418" spans="12:14" x14ac:dyDescent="0.25">
      <c r="L80418" s="36"/>
      <c r="M80418" s="36"/>
      <c r="N80418" s="36"/>
    </row>
    <row r="80419" spans="12:14" x14ac:dyDescent="0.25">
      <c r="L80419" s="36"/>
      <c r="M80419" s="36"/>
      <c r="N80419" s="36"/>
    </row>
    <row r="80420" spans="12:14" x14ac:dyDescent="0.25">
      <c r="L80420" s="36"/>
      <c r="M80420" s="36"/>
      <c r="N80420" s="36"/>
    </row>
    <row r="80421" spans="12:14" x14ac:dyDescent="0.25">
      <c r="L80421" s="36"/>
      <c r="M80421" s="36"/>
      <c r="N80421" s="36"/>
    </row>
    <row r="80422" spans="12:14" x14ac:dyDescent="0.25">
      <c r="L80422" s="36"/>
      <c r="M80422" s="36"/>
      <c r="N80422" s="36"/>
    </row>
    <row r="80423" spans="12:14" x14ac:dyDescent="0.25">
      <c r="L80423" s="36"/>
      <c r="M80423" s="36"/>
      <c r="N80423" s="36"/>
    </row>
    <row r="80424" spans="12:14" x14ac:dyDescent="0.25">
      <c r="L80424" s="36"/>
      <c r="M80424" s="36"/>
      <c r="N80424" s="36"/>
    </row>
    <row r="80425" spans="12:14" x14ac:dyDescent="0.25">
      <c r="L80425" s="36"/>
      <c r="M80425" s="36"/>
      <c r="N80425" s="36"/>
    </row>
    <row r="80426" spans="12:14" x14ac:dyDescent="0.25">
      <c r="L80426" s="36"/>
      <c r="M80426" s="36"/>
      <c r="N80426" s="36"/>
    </row>
    <row r="80427" spans="12:14" x14ac:dyDescent="0.25">
      <c r="L80427" s="36"/>
      <c r="M80427" s="36"/>
      <c r="N80427" s="36"/>
    </row>
    <row r="80428" spans="12:14" x14ac:dyDescent="0.25">
      <c r="L80428" s="36"/>
      <c r="M80428" s="36"/>
      <c r="N80428" s="36"/>
    </row>
    <row r="80429" spans="12:14" x14ac:dyDescent="0.25">
      <c r="L80429" s="36"/>
      <c r="M80429" s="36"/>
      <c r="N80429" s="36"/>
    </row>
    <row r="80430" spans="12:14" x14ac:dyDescent="0.25">
      <c r="L80430" s="36"/>
      <c r="M80430" s="36"/>
      <c r="N80430" s="36"/>
    </row>
    <row r="80431" spans="12:14" x14ac:dyDescent="0.25">
      <c r="L80431" s="36"/>
      <c r="M80431" s="36"/>
      <c r="N80431" s="36"/>
    </row>
    <row r="80432" spans="12:14" x14ac:dyDescent="0.25">
      <c r="L80432" s="36"/>
      <c r="M80432" s="36"/>
      <c r="N80432" s="36"/>
    </row>
    <row r="80433" spans="12:14" x14ac:dyDescent="0.25">
      <c r="L80433" s="36"/>
      <c r="M80433" s="36"/>
      <c r="N80433" s="36"/>
    </row>
    <row r="80434" spans="12:14" x14ac:dyDescent="0.25">
      <c r="L80434" s="36"/>
      <c r="M80434" s="36"/>
      <c r="N80434" s="36"/>
    </row>
    <row r="80435" spans="12:14" x14ac:dyDescent="0.25">
      <c r="L80435" s="36"/>
      <c r="M80435" s="36"/>
      <c r="N80435" s="36"/>
    </row>
    <row r="80436" spans="12:14" x14ac:dyDescent="0.25">
      <c r="L80436" s="36"/>
      <c r="M80436" s="36"/>
      <c r="N80436" s="36"/>
    </row>
    <row r="80437" spans="12:14" x14ac:dyDescent="0.25">
      <c r="L80437" s="36"/>
      <c r="M80437" s="36"/>
      <c r="N80437" s="36"/>
    </row>
    <row r="80438" spans="12:14" x14ac:dyDescent="0.25">
      <c r="L80438" s="36"/>
      <c r="M80438" s="36"/>
      <c r="N80438" s="36"/>
    </row>
    <row r="80439" spans="12:14" x14ac:dyDescent="0.25">
      <c r="L80439" s="36"/>
      <c r="M80439" s="36"/>
      <c r="N80439" s="36"/>
    </row>
    <row r="80440" spans="12:14" x14ac:dyDescent="0.25">
      <c r="L80440" s="36"/>
      <c r="M80440" s="36"/>
      <c r="N80440" s="36"/>
    </row>
    <row r="80441" spans="12:14" x14ac:dyDescent="0.25">
      <c r="L80441" s="36"/>
      <c r="M80441" s="36"/>
      <c r="N80441" s="36"/>
    </row>
    <row r="80442" spans="12:14" x14ac:dyDescent="0.25">
      <c r="L80442" s="36"/>
      <c r="M80442" s="36"/>
      <c r="N80442" s="36"/>
    </row>
    <row r="80443" spans="12:14" x14ac:dyDescent="0.25">
      <c r="L80443" s="36"/>
      <c r="M80443" s="36"/>
      <c r="N80443" s="36"/>
    </row>
    <row r="80444" spans="12:14" x14ac:dyDescent="0.25">
      <c r="L80444" s="36"/>
      <c r="M80444" s="36"/>
      <c r="N80444" s="36"/>
    </row>
    <row r="80445" spans="12:14" x14ac:dyDescent="0.25">
      <c r="L80445" s="36"/>
      <c r="M80445" s="36"/>
      <c r="N80445" s="36"/>
    </row>
    <row r="80446" spans="12:14" x14ac:dyDescent="0.25">
      <c r="L80446" s="36"/>
      <c r="M80446" s="36"/>
      <c r="N80446" s="36"/>
    </row>
    <row r="80447" spans="12:14" x14ac:dyDescent="0.25">
      <c r="L80447" s="36"/>
      <c r="M80447" s="36"/>
      <c r="N80447" s="36"/>
    </row>
    <row r="80448" spans="12:14" x14ac:dyDescent="0.25">
      <c r="L80448" s="36"/>
      <c r="M80448" s="36"/>
      <c r="N80448" s="36"/>
    </row>
    <row r="80449" spans="12:14" x14ac:dyDescent="0.25">
      <c r="L80449" s="36"/>
      <c r="M80449" s="36"/>
      <c r="N80449" s="36"/>
    </row>
    <row r="80450" spans="12:14" x14ac:dyDescent="0.25">
      <c r="L80450" s="36"/>
      <c r="M80450" s="36"/>
      <c r="N80450" s="36"/>
    </row>
    <row r="80451" spans="12:14" x14ac:dyDescent="0.25">
      <c r="L80451" s="36"/>
      <c r="M80451" s="36"/>
      <c r="N80451" s="36"/>
    </row>
    <row r="80452" spans="12:14" x14ac:dyDescent="0.25">
      <c r="L80452" s="36"/>
      <c r="M80452" s="36"/>
      <c r="N80452" s="36"/>
    </row>
    <row r="80453" spans="12:14" x14ac:dyDescent="0.25">
      <c r="L80453" s="36"/>
      <c r="M80453" s="36"/>
      <c r="N80453" s="36"/>
    </row>
    <row r="80454" spans="12:14" x14ac:dyDescent="0.25">
      <c r="L80454" s="36"/>
      <c r="M80454" s="36"/>
      <c r="N80454" s="36"/>
    </row>
    <row r="80455" spans="12:14" x14ac:dyDescent="0.25">
      <c r="L80455" s="36"/>
      <c r="M80455" s="36"/>
      <c r="N80455" s="36"/>
    </row>
    <row r="80456" spans="12:14" x14ac:dyDescent="0.25">
      <c r="L80456" s="36"/>
      <c r="M80456" s="36"/>
      <c r="N80456" s="36"/>
    </row>
    <row r="80457" spans="12:14" x14ac:dyDescent="0.25">
      <c r="L80457" s="36"/>
      <c r="M80457" s="36"/>
      <c r="N80457" s="36"/>
    </row>
    <row r="80458" spans="12:14" x14ac:dyDescent="0.25">
      <c r="L80458" s="36"/>
      <c r="M80458" s="36"/>
      <c r="N80458" s="36"/>
    </row>
    <row r="80459" spans="12:14" x14ac:dyDescent="0.25">
      <c r="L80459" s="36"/>
      <c r="M80459" s="36"/>
      <c r="N80459" s="36"/>
    </row>
    <row r="80460" spans="12:14" x14ac:dyDescent="0.25">
      <c r="L80460" s="36"/>
      <c r="M80460" s="36"/>
      <c r="N80460" s="36"/>
    </row>
    <row r="80461" spans="12:14" x14ac:dyDescent="0.25">
      <c r="L80461" s="36"/>
      <c r="M80461" s="36"/>
      <c r="N80461" s="36"/>
    </row>
    <row r="80462" spans="12:14" x14ac:dyDescent="0.25">
      <c r="L80462" s="36"/>
      <c r="M80462" s="36"/>
      <c r="N80462" s="36"/>
    </row>
    <row r="80463" spans="12:14" x14ac:dyDescent="0.25">
      <c r="L80463" s="36"/>
      <c r="M80463" s="36"/>
      <c r="N80463" s="36"/>
    </row>
    <row r="80464" spans="12:14" x14ac:dyDescent="0.25">
      <c r="L80464" s="36"/>
      <c r="M80464" s="36"/>
      <c r="N80464" s="36"/>
    </row>
    <row r="80465" spans="12:14" x14ac:dyDescent="0.25">
      <c r="L80465" s="36"/>
      <c r="M80465" s="36"/>
      <c r="N80465" s="36"/>
    </row>
    <row r="80466" spans="12:14" x14ac:dyDescent="0.25">
      <c r="L80466" s="36"/>
      <c r="M80466" s="36"/>
      <c r="N80466" s="36"/>
    </row>
    <row r="80467" spans="12:14" x14ac:dyDescent="0.25">
      <c r="L80467" s="36"/>
      <c r="M80467" s="36"/>
      <c r="N80467" s="36"/>
    </row>
    <row r="80468" spans="12:14" x14ac:dyDescent="0.25">
      <c r="L80468" s="36"/>
      <c r="M80468" s="36"/>
      <c r="N80468" s="36"/>
    </row>
    <row r="80469" spans="12:14" x14ac:dyDescent="0.25">
      <c r="L80469" s="36"/>
      <c r="M80469" s="36"/>
      <c r="N80469" s="36"/>
    </row>
    <row r="80470" spans="12:14" x14ac:dyDescent="0.25">
      <c r="L80470" s="36"/>
      <c r="M80470" s="36"/>
      <c r="N80470" s="36"/>
    </row>
    <row r="80471" spans="12:14" x14ac:dyDescent="0.25">
      <c r="L80471" s="36"/>
      <c r="M80471" s="36"/>
      <c r="N80471" s="36"/>
    </row>
    <row r="80472" spans="12:14" x14ac:dyDescent="0.25">
      <c r="L80472" s="36"/>
      <c r="M80472" s="36"/>
      <c r="N80472" s="36"/>
    </row>
    <row r="80473" spans="12:14" x14ac:dyDescent="0.25">
      <c r="L80473" s="36"/>
      <c r="M80473" s="36"/>
      <c r="N80473" s="36"/>
    </row>
    <row r="80474" spans="12:14" x14ac:dyDescent="0.25">
      <c r="L80474" s="36"/>
      <c r="M80474" s="36"/>
      <c r="N80474" s="36"/>
    </row>
    <row r="80475" spans="12:14" x14ac:dyDescent="0.25">
      <c r="L80475" s="36"/>
      <c r="M80475" s="36"/>
      <c r="N80475" s="36"/>
    </row>
    <row r="80476" spans="12:14" x14ac:dyDescent="0.25">
      <c r="L80476" s="36"/>
      <c r="M80476" s="36"/>
      <c r="N80476" s="36"/>
    </row>
    <row r="80477" spans="12:14" x14ac:dyDescent="0.25">
      <c r="L80477" s="36"/>
      <c r="M80477" s="36"/>
      <c r="N80477" s="36"/>
    </row>
    <row r="80478" spans="12:14" x14ac:dyDescent="0.25">
      <c r="L80478" s="36"/>
      <c r="M80478" s="36"/>
      <c r="N80478" s="36"/>
    </row>
    <row r="80479" spans="12:14" x14ac:dyDescent="0.25">
      <c r="L80479" s="36"/>
      <c r="M80479" s="36"/>
      <c r="N80479" s="36"/>
    </row>
    <row r="80480" spans="12:14" x14ac:dyDescent="0.25">
      <c r="L80480" s="36"/>
      <c r="M80480" s="36"/>
      <c r="N80480" s="36"/>
    </row>
    <row r="80481" spans="12:14" x14ac:dyDescent="0.25">
      <c r="L80481" s="36"/>
      <c r="M80481" s="36"/>
      <c r="N80481" s="36"/>
    </row>
    <row r="80482" spans="12:14" x14ac:dyDescent="0.25">
      <c r="L80482" s="36"/>
      <c r="M80482" s="36"/>
      <c r="N80482" s="36"/>
    </row>
    <row r="80483" spans="12:14" x14ac:dyDescent="0.25">
      <c r="L80483" s="36"/>
      <c r="M80483" s="36"/>
      <c r="N80483" s="36"/>
    </row>
    <row r="80484" spans="12:14" x14ac:dyDescent="0.25">
      <c r="L80484" s="36"/>
      <c r="M80484" s="36"/>
      <c r="N80484" s="36"/>
    </row>
    <row r="80485" spans="12:14" x14ac:dyDescent="0.25">
      <c r="L80485" s="36"/>
      <c r="M80485" s="36"/>
      <c r="N80485" s="36"/>
    </row>
    <row r="80486" spans="12:14" x14ac:dyDescent="0.25">
      <c r="L80486" s="36"/>
      <c r="M80486" s="36"/>
      <c r="N80486" s="36"/>
    </row>
    <row r="80487" spans="12:14" x14ac:dyDescent="0.25">
      <c r="L80487" s="36"/>
      <c r="M80487" s="36"/>
      <c r="N80487" s="36"/>
    </row>
    <row r="80488" spans="12:14" x14ac:dyDescent="0.25">
      <c r="L80488" s="36"/>
      <c r="M80488" s="36"/>
      <c r="N80488" s="36"/>
    </row>
    <row r="80489" spans="12:14" x14ac:dyDescent="0.25">
      <c r="L80489" s="36"/>
      <c r="M80489" s="36"/>
      <c r="N80489" s="36"/>
    </row>
    <row r="80490" spans="12:14" x14ac:dyDescent="0.25">
      <c r="L80490" s="36"/>
      <c r="M80490" s="36"/>
      <c r="N80490" s="36"/>
    </row>
    <row r="80491" spans="12:14" x14ac:dyDescent="0.25">
      <c r="L80491" s="36"/>
      <c r="M80491" s="36"/>
      <c r="N80491" s="36"/>
    </row>
    <row r="80492" spans="12:14" x14ac:dyDescent="0.25">
      <c r="L80492" s="36"/>
      <c r="M80492" s="36"/>
      <c r="N80492" s="36"/>
    </row>
    <row r="80493" spans="12:14" x14ac:dyDescent="0.25">
      <c r="L80493" s="36"/>
      <c r="M80493" s="36"/>
      <c r="N80493" s="36"/>
    </row>
    <row r="80494" spans="12:14" x14ac:dyDescent="0.25">
      <c r="L80494" s="36"/>
      <c r="M80494" s="36"/>
      <c r="N80494" s="36"/>
    </row>
    <row r="80495" spans="12:14" x14ac:dyDescent="0.25">
      <c r="L80495" s="36"/>
      <c r="M80495" s="36"/>
      <c r="N80495" s="36"/>
    </row>
    <row r="80496" spans="12:14" x14ac:dyDescent="0.25">
      <c r="L80496" s="36"/>
      <c r="M80496" s="36"/>
      <c r="N80496" s="36"/>
    </row>
    <row r="80497" spans="12:14" x14ac:dyDescent="0.25">
      <c r="L80497" s="36"/>
      <c r="M80497" s="36"/>
      <c r="N80497" s="36"/>
    </row>
    <row r="80498" spans="12:14" x14ac:dyDescent="0.25">
      <c r="L80498" s="36"/>
      <c r="M80498" s="36"/>
      <c r="N80498" s="36"/>
    </row>
    <row r="80499" spans="12:14" x14ac:dyDescent="0.25">
      <c r="L80499" s="36"/>
      <c r="M80499" s="36"/>
      <c r="N80499" s="36"/>
    </row>
    <row r="80500" spans="12:14" x14ac:dyDescent="0.25">
      <c r="L80500" s="36"/>
      <c r="M80500" s="36"/>
      <c r="N80500" s="36"/>
    </row>
    <row r="80501" spans="12:14" x14ac:dyDescent="0.25">
      <c r="L80501" s="36"/>
      <c r="M80501" s="36"/>
      <c r="N80501" s="36"/>
    </row>
    <row r="80502" spans="12:14" x14ac:dyDescent="0.25">
      <c r="L80502" s="36"/>
      <c r="M80502" s="36"/>
      <c r="N80502" s="36"/>
    </row>
    <row r="80503" spans="12:14" x14ac:dyDescent="0.25">
      <c r="L80503" s="36"/>
      <c r="M80503" s="36"/>
      <c r="N80503" s="36"/>
    </row>
    <row r="80504" spans="12:14" x14ac:dyDescent="0.25">
      <c r="L80504" s="36"/>
      <c r="M80504" s="36"/>
      <c r="N80504" s="36"/>
    </row>
    <row r="80505" spans="12:14" x14ac:dyDescent="0.25">
      <c r="L80505" s="36"/>
      <c r="M80505" s="36"/>
      <c r="N80505" s="36"/>
    </row>
    <row r="80506" spans="12:14" x14ac:dyDescent="0.25">
      <c r="L80506" s="36"/>
      <c r="M80506" s="36"/>
      <c r="N80506" s="36"/>
    </row>
    <row r="80507" spans="12:14" x14ac:dyDescent="0.25">
      <c r="L80507" s="36"/>
      <c r="M80507" s="36"/>
      <c r="N80507" s="36"/>
    </row>
    <row r="80508" spans="12:14" x14ac:dyDescent="0.25">
      <c r="L80508" s="36"/>
      <c r="M80508" s="36"/>
      <c r="N80508" s="36"/>
    </row>
    <row r="80509" spans="12:14" x14ac:dyDescent="0.25">
      <c r="L80509" s="36"/>
      <c r="M80509" s="36"/>
      <c r="N80509" s="36"/>
    </row>
    <row r="80510" spans="12:14" x14ac:dyDescent="0.25">
      <c r="L80510" s="36"/>
      <c r="M80510" s="36"/>
      <c r="N80510" s="36"/>
    </row>
    <row r="80511" spans="12:14" x14ac:dyDescent="0.25">
      <c r="L80511" s="36"/>
      <c r="M80511" s="36"/>
      <c r="N80511" s="36"/>
    </row>
    <row r="80512" spans="12:14" x14ac:dyDescent="0.25">
      <c r="L80512" s="36"/>
      <c r="M80512" s="36"/>
      <c r="N80512" s="36"/>
    </row>
    <row r="80513" spans="12:14" x14ac:dyDescent="0.25">
      <c r="L80513" s="36"/>
      <c r="M80513" s="36"/>
      <c r="N80513" s="36"/>
    </row>
    <row r="80514" spans="12:14" x14ac:dyDescent="0.25">
      <c r="L80514" s="36"/>
      <c r="M80514" s="36"/>
      <c r="N80514" s="36"/>
    </row>
    <row r="80515" spans="12:14" x14ac:dyDescent="0.25">
      <c r="L80515" s="36"/>
      <c r="M80515" s="36"/>
      <c r="N80515" s="36"/>
    </row>
    <row r="80516" spans="12:14" x14ac:dyDescent="0.25">
      <c r="L80516" s="36"/>
      <c r="M80516" s="36"/>
      <c r="N80516" s="36"/>
    </row>
    <row r="80517" spans="12:14" x14ac:dyDescent="0.25">
      <c r="L80517" s="36"/>
      <c r="M80517" s="36"/>
      <c r="N80517" s="36"/>
    </row>
    <row r="80518" spans="12:14" x14ac:dyDescent="0.25">
      <c r="L80518" s="36"/>
      <c r="M80518" s="36"/>
      <c r="N80518" s="36"/>
    </row>
    <row r="80519" spans="12:14" x14ac:dyDescent="0.25">
      <c r="L80519" s="36"/>
      <c r="M80519" s="36"/>
      <c r="N80519" s="36"/>
    </row>
    <row r="80520" spans="12:14" x14ac:dyDescent="0.25">
      <c r="L80520" s="36"/>
      <c r="M80520" s="36"/>
      <c r="N80520" s="36"/>
    </row>
    <row r="80521" spans="12:14" x14ac:dyDescent="0.25">
      <c r="L80521" s="36"/>
      <c r="M80521" s="36"/>
      <c r="N80521" s="36"/>
    </row>
    <row r="80522" spans="12:14" x14ac:dyDescent="0.25">
      <c r="L80522" s="36"/>
      <c r="M80522" s="36"/>
      <c r="N80522" s="36"/>
    </row>
    <row r="80523" spans="12:14" x14ac:dyDescent="0.25">
      <c r="L80523" s="36"/>
      <c r="M80523" s="36"/>
      <c r="N80523" s="36"/>
    </row>
    <row r="80524" spans="12:14" x14ac:dyDescent="0.25">
      <c r="L80524" s="36"/>
      <c r="M80524" s="36"/>
      <c r="N80524" s="36"/>
    </row>
    <row r="80525" spans="12:14" x14ac:dyDescent="0.25">
      <c r="L80525" s="36"/>
      <c r="M80525" s="36"/>
      <c r="N80525" s="36"/>
    </row>
    <row r="80526" spans="12:14" x14ac:dyDescent="0.25">
      <c r="L80526" s="36"/>
      <c r="M80526" s="36"/>
      <c r="N80526" s="36"/>
    </row>
    <row r="80527" spans="12:14" x14ac:dyDescent="0.25">
      <c r="L80527" s="36"/>
      <c r="M80527" s="36"/>
      <c r="N80527" s="36"/>
    </row>
    <row r="80528" spans="12:14" x14ac:dyDescent="0.25">
      <c r="L80528" s="36"/>
      <c r="M80528" s="36"/>
      <c r="N80528" s="36"/>
    </row>
    <row r="80529" spans="12:14" x14ac:dyDescent="0.25">
      <c r="L80529" s="36"/>
      <c r="M80529" s="36"/>
      <c r="N80529" s="36"/>
    </row>
    <row r="80530" spans="12:14" x14ac:dyDescent="0.25">
      <c r="L80530" s="36"/>
      <c r="M80530" s="36"/>
      <c r="N80530" s="36"/>
    </row>
    <row r="80531" spans="12:14" x14ac:dyDescent="0.25">
      <c r="L80531" s="36"/>
      <c r="M80531" s="36"/>
      <c r="N80531" s="36"/>
    </row>
    <row r="80532" spans="12:14" x14ac:dyDescent="0.25">
      <c r="L80532" s="36"/>
      <c r="M80532" s="36"/>
      <c r="N80532" s="36"/>
    </row>
    <row r="80533" spans="12:14" x14ac:dyDescent="0.25">
      <c r="L80533" s="36"/>
      <c r="M80533" s="36"/>
      <c r="N80533" s="36"/>
    </row>
    <row r="80534" spans="12:14" x14ac:dyDescent="0.25">
      <c r="L80534" s="36"/>
      <c r="M80534" s="36"/>
      <c r="N80534" s="36"/>
    </row>
    <row r="80535" spans="12:14" x14ac:dyDescent="0.25">
      <c r="L80535" s="36"/>
      <c r="M80535" s="36"/>
      <c r="N80535" s="36"/>
    </row>
    <row r="80536" spans="12:14" x14ac:dyDescent="0.25">
      <c r="L80536" s="36"/>
      <c r="M80536" s="36"/>
      <c r="N80536" s="36"/>
    </row>
    <row r="80537" spans="12:14" x14ac:dyDescent="0.25">
      <c r="L80537" s="36"/>
      <c r="M80537" s="36"/>
      <c r="N80537" s="36"/>
    </row>
    <row r="80538" spans="12:14" x14ac:dyDescent="0.25">
      <c r="L80538" s="36"/>
      <c r="M80538" s="36"/>
      <c r="N80538" s="36"/>
    </row>
    <row r="80539" spans="12:14" x14ac:dyDescent="0.25">
      <c r="L80539" s="36"/>
      <c r="M80539" s="36"/>
      <c r="N80539" s="36"/>
    </row>
    <row r="80540" spans="12:14" x14ac:dyDescent="0.25">
      <c r="L80540" s="36"/>
      <c r="M80540" s="36"/>
      <c r="N80540" s="36"/>
    </row>
    <row r="80541" spans="12:14" x14ac:dyDescent="0.25">
      <c r="L80541" s="36"/>
      <c r="M80541" s="36"/>
      <c r="N80541" s="36"/>
    </row>
    <row r="80542" spans="12:14" x14ac:dyDescent="0.25">
      <c r="L80542" s="36"/>
      <c r="M80542" s="36"/>
      <c r="N80542" s="36"/>
    </row>
    <row r="80543" spans="12:14" x14ac:dyDescent="0.25">
      <c r="L80543" s="36"/>
      <c r="M80543" s="36"/>
      <c r="N80543" s="36"/>
    </row>
    <row r="80544" spans="12:14" x14ac:dyDescent="0.25">
      <c r="L80544" s="36"/>
      <c r="M80544" s="36"/>
      <c r="N80544" s="36"/>
    </row>
    <row r="80545" spans="12:14" x14ac:dyDescent="0.25">
      <c r="L80545" s="36"/>
      <c r="M80545" s="36"/>
      <c r="N80545" s="36"/>
    </row>
    <row r="80546" spans="12:14" x14ac:dyDescent="0.25">
      <c r="L80546" s="36"/>
      <c r="M80546" s="36"/>
      <c r="N80546" s="36"/>
    </row>
    <row r="80547" spans="12:14" x14ac:dyDescent="0.25">
      <c r="L80547" s="36"/>
      <c r="M80547" s="36"/>
      <c r="N80547" s="36"/>
    </row>
    <row r="80548" spans="12:14" x14ac:dyDescent="0.25">
      <c r="L80548" s="36"/>
      <c r="M80548" s="36"/>
      <c r="N80548" s="36"/>
    </row>
    <row r="80549" spans="12:14" x14ac:dyDescent="0.25">
      <c r="L80549" s="36"/>
      <c r="M80549" s="36"/>
      <c r="N80549" s="36"/>
    </row>
    <row r="80550" spans="12:14" x14ac:dyDescent="0.25">
      <c r="L80550" s="36"/>
      <c r="M80550" s="36"/>
      <c r="N80550" s="36"/>
    </row>
    <row r="80551" spans="12:14" x14ac:dyDescent="0.25">
      <c r="L80551" s="36"/>
      <c r="M80551" s="36"/>
      <c r="N80551" s="36"/>
    </row>
    <row r="80552" spans="12:14" x14ac:dyDescent="0.25">
      <c r="L80552" s="36"/>
      <c r="M80552" s="36"/>
      <c r="N80552" s="36"/>
    </row>
    <row r="80553" spans="12:14" x14ac:dyDescent="0.25">
      <c r="L80553" s="36"/>
      <c r="M80553" s="36"/>
      <c r="N80553" s="36"/>
    </row>
    <row r="80554" spans="12:14" x14ac:dyDescent="0.25">
      <c r="L80554" s="36"/>
      <c r="M80554" s="36"/>
      <c r="N80554" s="36"/>
    </row>
    <row r="80555" spans="12:14" x14ac:dyDescent="0.25">
      <c r="L80555" s="36"/>
      <c r="M80555" s="36"/>
      <c r="N80555" s="36"/>
    </row>
    <row r="80556" spans="12:14" x14ac:dyDescent="0.25">
      <c r="L80556" s="36"/>
      <c r="M80556" s="36"/>
      <c r="N80556" s="36"/>
    </row>
    <row r="80557" spans="12:14" x14ac:dyDescent="0.25">
      <c r="L80557" s="36"/>
      <c r="M80557" s="36"/>
      <c r="N80557" s="36"/>
    </row>
    <row r="80558" spans="12:14" x14ac:dyDescent="0.25">
      <c r="L80558" s="36"/>
      <c r="M80558" s="36"/>
      <c r="N80558" s="36"/>
    </row>
    <row r="80559" spans="12:14" x14ac:dyDescent="0.25">
      <c r="L80559" s="36"/>
      <c r="M80559" s="36"/>
      <c r="N80559" s="36"/>
    </row>
    <row r="80560" spans="12:14" x14ac:dyDescent="0.25">
      <c r="L80560" s="36"/>
      <c r="M80560" s="36"/>
      <c r="N80560" s="36"/>
    </row>
    <row r="80561" spans="12:14" x14ac:dyDescent="0.25">
      <c r="L80561" s="36"/>
      <c r="M80561" s="36"/>
      <c r="N80561" s="36"/>
    </row>
    <row r="80562" spans="12:14" x14ac:dyDescent="0.25">
      <c r="L80562" s="36"/>
      <c r="M80562" s="36"/>
      <c r="N80562" s="36"/>
    </row>
    <row r="80563" spans="12:14" x14ac:dyDescent="0.25">
      <c r="L80563" s="36"/>
      <c r="M80563" s="36"/>
      <c r="N80563" s="36"/>
    </row>
    <row r="80564" spans="12:14" x14ac:dyDescent="0.25">
      <c r="L80564" s="36"/>
      <c r="M80564" s="36"/>
      <c r="N80564" s="36"/>
    </row>
    <row r="80565" spans="12:14" x14ac:dyDescent="0.25">
      <c r="L80565" s="36"/>
      <c r="M80565" s="36"/>
      <c r="N80565" s="36"/>
    </row>
    <row r="80566" spans="12:14" x14ac:dyDescent="0.25">
      <c r="L80566" s="36"/>
      <c r="M80566" s="36"/>
      <c r="N80566" s="36"/>
    </row>
    <row r="80567" spans="12:14" x14ac:dyDescent="0.25">
      <c r="L80567" s="36"/>
      <c r="M80567" s="36"/>
      <c r="N80567" s="36"/>
    </row>
    <row r="80568" spans="12:14" x14ac:dyDescent="0.25">
      <c r="L80568" s="36"/>
      <c r="M80568" s="36"/>
      <c r="N80568" s="36"/>
    </row>
    <row r="80569" spans="12:14" x14ac:dyDescent="0.25">
      <c r="L80569" s="36"/>
      <c r="M80569" s="36"/>
      <c r="N80569" s="36"/>
    </row>
    <row r="80570" spans="12:14" x14ac:dyDescent="0.25">
      <c r="L80570" s="36"/>
      <c r="M80570" s="36"/>
      <c r="N80570" s="36"/>
    </row>
    <row r="80571" spans="12:14" x14ac:dyDescent="0.25">
      <c r="L80571" s="36"/>
      <c r="M80571" s="36"/>
      <c r="N80571" s="36"/>
    </row>
    <row r="80572" spans="12:14" x14ac:dyDescent="0.25">
      <c r="L80572" s="36"/>
      <c r="M80572" s="36"/>
      <c r="N80572" s="36"/>
    </row>
    <row r="80573" spans="12:14" x14ac:dyDescent="0.25">
      <c r="L80573" s="36"/>
      <c r="M80573" s="36"/>
      <c r="N80573" s="36"/>
    </row>
    <row r="80574" spans="12:14" x14ac:dyDescent="0.25">
      <c r="L80574" s="36"/>
      <c r="M80574" s="36"/>
      <c r="N80574" s="36"/>
    </row>
    <row r="80575" spans="12:14" x14ac:dyDescent="0.25">
      <c r="L80575" s="36"/>
      <c r="M80575" s="36"/>
      <c r="N80575" s="36"/>
    </row>
    <row r="80576" spans="12:14" x14ac:dyDescent="0.25">
      <c r="L80576" s="36"/>
      <c r="M80576" s="36"/>
      <c r="N80576" s="36"/>
    </row>
    <row r="80577" spans="12:14" x14ac:dyDescent="0.25">
      <c r="L80577" s="36"/>
      <c r="M80577" s="36"/>
      <c r="N80577" s="36"/>
    </row>
    <row r="80578" spans="12:14" x14ac:dyDescent="0.25">
      <c r="L80578" s="36"/>
      <c r="M80578" s="36"/>
      <c r="N80578" s="36"/>
    </row>
    <row r="80579" spans="12:14" x14ac:dyDescent="0.25">
      <c r="L80579" s="36"/>
      <c r="M80579" s="36"/>
      <c r="N80579" s="36"/>
    </row>
    <row r="80580" spans="12:14" x14ac:dyDescent="0.25">
      <c r="L80580" s="36"/>
      <c r="M80580" s="36"/>
      <c r="N80580" s="36"/>
    </row>
    <row r="80581" spans="12:14" x14ac:dyDescent="0.25">
      <c r="L80581" s="36"/>
      <c r="M80581" s="36"/>
      <c r="N80581" s="36"/>
    </row>
    <row r="80582" spans="12:14" x14ac:dyDescent="0.25">
      <c r="L80582" s="36"/>
      <c r="M80582" s="36"/>
      <c r="N80582" s="36"/>
    </row>
    <row r="80583" spans="12:14" x14ac:dyDescent="0.25">
      <c r="L80583" s="36"/>
      <c r="M80583" s="36"/>
      <c r="N80583" s="36"/>
    </row>
    <row r="80584" spans="12:14" x14ac:dyDescent="0.25">
      <c r="L80584" s="36"/>
      <c r="M80584" s="36"/>
      <c r="N80584" s="36"/>
    </row>
    <row r="80585" spans="12:14" x14ac:dyDescent="0.25">
      <c r="L80585" s="36"/>
      <c r="M80585" s="36"/>
      <c r="N80585" s="36"/>
    </row>
    <row r="80586" spans="12:14" x14ac:dyDescent="0.25">
      <c r="L80586" s="36"/>
      <c r="M80586" s="36"/>
      <c r="N80586" s="36"/>
    </row>
    <row r="80587" spans="12:14" x14ac:dyDescent="0.25">
      <c r="L80587" s="36"/>
      <c r="M80587" s="36"/>
      <c r="N80587" s="36"/>
    </row>
    <row r="80588" spans="12:14" x14ac:dyDescent="0.25">
      <c r="L80588" s="36"/>
      <c r="M80588" s="36"/>
      <c r="N80588" s="36"/>
    </row>
    <row r="80589" spans="12:14" x14ac:dyDescent="0.25">
      <c r="L80589" s="36"/>
      <c r="M80589" s="36"/>
      <c r="N80589" s="36"/>
    </row>
    <row r="80590" spans="12:14" x14ac:dyDescent="0.25">
      <c r="L80590" s="36"/>
      <c r="M80590" s="36"/>
      <c r="N80590" s="36"/>
    </row>
    <row r="80591" spans="12:14" x14ac:dyDescent="0.25">
      <c r="L80591" s="36"/>
      <c r="M80591" s="36"/>
      <c r="N80591" s="36"/>
    </row>
    <row r="80592" spans="12:14" x14ac:dyDescent="0.25">
      <c r="L80592" s="36"/>
      <c r="M80592" s="36"/>
      <c r="N80592" s="36"/>
    </row>
    <row r="80593" spans="12:14" x14ac:dyDescent="0.25">
      <c r="L80593" s="36"/>
      <c r="M80593" s="36"/>
      <c r="N80593" s="36"/>
    </row>
    <row r="80594" spans="12:14" x14ac:dyDescent="0.25">
      <c r="L80594" s="36"/>
      <c r="M80594" s="36"/>
      <c r="N80594" s="36"/>
    </row>
    <row r="80595" spans="12:14" x14ac:dyDescent="0.25">
      <c r="L80595" s="36"/>
      <c r="M80595" s="36"/>
      <c r="N80595" s="36"/>
    </row>
    <row r="80596" spans="12:14" x14ac:dyDescent="0.25">
      <c r="L80596" s="36"/>
      <c r="M80596" s="36"/>
      <c r="N80596" s="36"/>
    </row>
    <row r="80597" spans="12:14" x14ac:dyDescent="0.25">
      <c r="L80597" s="36"/>
      <c r="M80597" s="36"/>
      <c r="N80597" s="36"/>
    </row>
    <row r="80598" spans="12:14" x14ac:dyDescent="0.25">
      <c r="L80598" s="36"/>
      <c r="M80598" s="36"/>
      <c r="N80598" s="36"/>
    </row>
    <row r="80599" spans="12:14" x14ac:dyDescent="0.25">
      <c r="L80599" s="36"/>
      <c r="M80599" s="36"/>
      <c r="N80599" s="36"/>
    </row>
    <row r="80600" spans="12:14" x14ac:dyDescent="0.25">
      <c r="L80600" s="36"/>
      <c r="M80600" s="36"/>
      <c r="N80600" s="36"/>
    </row>
    <row r="80601" spans="12:14" x14ac:dyDescent="0.25">
      <c r="L80601" s="36"/>
      <c r="M80601" s="36"/>
      <c r="N80601" s="36"/>
    </row>
    <row r="80602" spans="12:14" x14ac:dyDescent="0.25">
      <c r="L80602" s="36"/>
      <c r="M80602" s="36"/>
      <c r="N80602" s="36"/>
    </row>
    <row r="80603" spans="12:14" x14ac:dyDescent="0.25">
      <c r="L80603" s="36"/>
      <c r="M80603" s="36"/>
      <c r="N80603" s="36"/>
    </row>
    <row r="80604" spans="12:14" x14ac:dyDescent="0.25">
      <c r="L80604" s="36"/>
      <c r="M80604" s="36"/>
      <c r="N80604" s="36"/>
    </row>
    <row r="80605" spans="12:14" x14ac:dyDescent="0.25">
      <c r="L80605" s="36"/>
      <c r="M80605" s="36"/>
      <c r="N80605" s="36"/>
    </row>
    <row r="80606" spans="12:14" x14ac:dyDescent="0.25">
      <c r="L80606" s="36"/>
      <c r="M80606" s="36"/>
      <c r="N80606" s="36"/>
    </row>
    <row r="80607" spans="12:14" x14ac:dyDescent="0.25">
      <c r="L80607" s="36"/>
      <c r="M80607" s="36"/>
      <c r="N80607" s="36"/>
    </row>
    <row r="80608" spans="12:14" x14ac:dyDescent="0.25">
      <c r="L80608" s="36"/>
      <c r="M80608" s="36"/>
      <c r="N80608" s="36"/>
    </row>
    <row r="80609" spans="12:14" x14ac:dyDescent="0.25">
      <c r="L80609" s="36"/>
      <c r="M80609" s="36"/>
      <c r="N80609" s="36"/>
    </row>
    <row r="80610" spans="12:14" x14ac:dyDescent="0.25">
      <c r="L80610" s="36"/>
      <c r="M80610" s="36"/>
      <c r="N80610" s="36"/>
    </row>
    <row r="80611" spans="12:14" x14ac:dyDescent="0.25">
      <c r="L80611" s="36"/>
      <c r="M80611" s="36"/>
      <c r="N80611" s="36"/>
    </row>
    <row r="80612" spans="12:14" x14ac:dyDescent="0.25">
      <c r="L80612" s="36"/>
      <c r="M80612" s="36"/>
      <c r="N80612" s="36"/>
    </row>
    <row r="80613" spans="12:14" x14ac:dyDescent="0.25">
      <c r="L80613" s="36"/>
      <c r="M80613" s="36"/>
      <c r="N80613" s="36"/>
    </row>
    <row r="80614" spans="12:14" x14ac:dyDescent="0.25">
      <c r="L80614" s="36"/>
      <c r="M80614" s="36"/>
      <c r="N80614" s="36"/>
    </row>
    <row r="80615" spans="12:14" x14ac:dyDescent="0.25">
      <c r="L80615" s="36"/>
      <c r="M80615" s="36"/>
      <c r="N80615" s="36"/>
    </row>
    <row r="80616" spans="12:14" x14ac:dyDescent="0.25">
      <c r="L80616" s="36"/>
      <c r="M80616" s="36"/>
      <c r="N80616" s="36"/>
    </row>
    <row r="80617" spans="12:14" x14ac:dyDescent="0.25">
      <c r="L80617" s="36"/>
      <c r="M80617" s="36"/>
      <c r="N80617" s="36"/>
    </row>
    <row r="80618" spans="12:14" x14ac:dyDescent="0.25">
      <c r="L80618" s="36"/>
      <c r="M80618" s="36"/>
      <c r="N80618" s="36"/>
    </row>
    <row r="80619" spans="12:14" x14ac:dyDescent="0.25">
      <c r="L80619" s="36"/>
      <c r="M80619" s="36"/>
      <c r="N80619" s="36"/>
    </row>
    <row r="80620" spans="12:14" x14ac:dyDescent="0.25">
      <c r="L80620" s="36"/>
      <c r="M80620" s="36"/>
      <c r="N80620" s="36"/>
    </row>
    <row r="80621" spans="12:14" x14ac:dyDescent="0.25">
      <c r="L80621" s="36"/>
      <c r="M80621" s="36"/>
      <c r="N80621" s="36"/>
    </row>
    <row r="80622" spans="12:14" x14ac:dyDescent="0.25">
      <c r="L80622" s="36"/>
      <c r="M80622" s="36"/>
      <c r="N80622" s="36"/>
    </row>
    <row r="80623" spans="12:14" x14ac:dyDescent="0.25">
      <c r="L80623" s="36"/>
      <c r="M80623" s="36"/>
      <c r="N80623" s="36"/>
    </row>
    <row r="80624" spans="12:14" x14ac:dyDescent="0.25">
      <c r="L80624" s="36"/>
      <c r="M80624" s="36"/>
      <c r="N80624" s="36"/>
    </row>
    <row r="80625" spans="12:14" x14ac:dyDescent="0.25">
      <c r="L80625" s="36"/>
      <c r="M80625" s="36"/>
      <c r="N80625" s="36"/>
    </row>
    <row r="80626" spans="12:14" x14ac:dyDescent="0.25">
      <c r="L80626" s="36"/>
      <c r="M80626" s="36"/>
      <c r="N80626" s="36"/>
    </row>
    <row r="80627" spans="12:14" x14ac:dyDescent="0.25">
      <c r="L80627" s="36"/>
      <c r="M80627" s="36"/>
      <c r="N80627" s="36"/>
    </row>
    <row r="80628" spans="12:14" x14ac:dyDescent="0.25">
      <c r="L80628" s="36"/>
      <c r="M80628" s="36"/>
      <c r="N80628" s="36"/>
    </row>
    <row r="80629" spans="12:14" x14ac:dyDescent="0.25">
      <c r="L80629" s="36"/>
      <c r="M80629" s="36"/>
      <c r="N80629" s="36"/>
    </row>
    <row r="80630" spans="12:14" x14ac:dyDescent="0.25">
      <c r="L80630" s="36"/>
      <c r="M80630" s="36"/>
      <c r="N80630" s="36"/>
    </row>
    <row r="80631" spans="12:14" x14ac:dyDescent="0.25">
      <c r="L80631" s="36"/>
      <c r="M80631" s="36"/>
      <c r="N80631" s="36"/>
    </row>
    <row r="80632" spans="12:14" x14ac:dyDescent="0.25">
      <c r="L80632" s="36"/>
      <c r="M80632" s="36"/>
      <c r="N80632" s="36"/>
    </row>
    <row r="80633" spans="12:14" x14ac:dyDescent="0.25">
      <c r="L80633" s="36"/>
      <c r="M80633" s="36"/>
      <c r="N80633" s="36"/>
    </row>
    <row r="80634" spans="12:14" x14ac:dyDescent="0.25">
      <c r="L80634" s="36"/>
      <c r="M80634" s="36"/>
      <c r="N80634" s="36"/>
    </row>
    <row r="80635" spans="12:14" x14ac:dyDescent="0.25">
      <c r="L80635" s="36"/>
      <c r="M80635" s="36"/>
      <c r="N80635" s="36"/>
    </row>
    <row r="80636" spans="12:14" x14ac:dyDescent="0.25">
      <c r="L80636" s="36"/>
      <c r="M80636" s="36"/>
      <c r="N80636" s="36"/>
    </row>
    <row r="80637" spans="12:14" x14ac:dyDescent="0.25">
      <c r="L80637" s="36"/>
      <c r="M80637" s="36"/>
      <c r="N80637" s="36"/>
    </row>
    <row r="80638" spans="12:14" x14ac:dyDescent="0.25">
      <c r="L80638" s="36"/>
      <c r="M80638" s="36"/>
      <c r="N80638" s="36"/>
    </row>
    <row r="80639" spans="12:14" x14ac:dyDescent="0.25">
      <c r="L80639" s="36"/>
      <c r="M80639" s="36"/>
      <c r="N80639" s="36"/>
    </row>
    <row r="80640" spans="12:14" x14ac:dyDescent="0.25">
      <c r="L80640" s="36"/>
      <c r="M80640" s="36"/>
      <c r="N80640" s="36"/>
    </row>
    <row r="80641" spans="12:14" x14ac:dyDescent="0.25">
      <c r="L80641" s="36"/>
      <c r="M80641" s="36"/>
      <c r="N80641" s="36"/>
    </row>
    <row r="80642" spans="12:14" x14ac:dyDescent="0.25">
      <c r="L80642" s="36"/>
      <c r="M80642" s="36"/>
      <c r="N80642" s="36"/>
    </row>
    <row r="80643" spans="12:14" x14ac:dyDescent="0.25">
      <c r="L80643" s="36"/>
      <c r="M80643" s="36"/>
      <c r="N80643" s="36"/>
    </row>
    <row r="80644" spans="12:14" x14ac:dyDescent="0.25">
      <c r="L80644" s="36"/>
      <c r="M80644" s="36"/>
      <c r="N80644" s="36"/>
    </row>
    <row r="80645" spans="12:14" x14ac:dyDescent="0.25">
      <c r="L80645" s="36"/>
      <c r="M80645" s="36"/>
      <c r="N80645" s="36"/>
    </row>
    <row r="80646" spans="12:14" x14ac:dyDescent="0.25">
      <c r="L80646" s="36"/>
      <c r="M80646" s="36"/>
      <c r="N80646" s="36"/>
    </row>
    <row r="80647" spans="12:14" x14ac:dyDescent="0.25">
      <c r="L80647" s="36"/>
      <c r="M80647" s="36"/>
      <c r="N80647" s="36"/>
    </row>
    <row r="80648" spans="12:14" x14ac:dyDescent="0.25">
      <c r="L80648" s="36"/>
      <c r="M80648" s="36"/>
      <c r="N80648" s="36"/>
    </row>
    <row r="80649" spans="12:14" x14ac:dyDescent="0.25">
      <c r="L80649" s="36"/>
      <c r="M80649" s="36"/>
      <c r="N80649" s="36"/>
    </row>
    <row r="80650" spans="12:14" x14ac:dyDescent="0.25">
      <c r="L80650" s="36"/>
      <c r="M80650" s="36"/>
      <c r="N80650" s="36"/>
    </row>
    <row r="80651" spans="12:14" x14ac:dyDescent="0.25">
      <c r="L80651" s="36"/>
      <c r="M80651" s="36"/>
      <c r="N80651" s="36"/>
    </row>
    <row r="80652" spans="12:14" x14ac:dyDescent="0.25">
      <c r="L80652" s="36"/>
      <c r="M80652" s="36"/>
      <c r="N80652" s="36"/>
    </row>
    <row r="80653" spans="12:14" x14ac:dyDescent="0.25">
      <c r="L80653" s="36"/>
      <c r="M80653" s="36"/>
      <c r="N80653" s="36"/>
    </row>
    <row r="80654" spans="12:14" x14ac:dyDescent="0.25">
      <c r="L80654" s="36"/>
      <c r="M80654" s="36"/>
      <c r="N80654" s="36"/>
    </row>
    <row r="80655" spans="12:14" x14ac:dyDescent="0.25">
      <c r="L80655" s="36"/>
      <c r="M80655" s="36"/>
      <c r="N80655" s="36"/>
    </row>
    <row r="80656" spans="12:14" x14ac:dyDescent="0.25">
      <c r="L80656" s="36"/>
      <c r="M80656" s="36"/>
      <c r="N80656" s="36"/>
    </row>
    <row r="80657" spans="12:14" x14ac:dyDescent="0.25">
      <c r="L80657" s="36"/>
      <c r="M80657" s="36"/>
      <c r="N80657" s="36"/>
    </row>
    <row r="80658" spans="12:14" x14ac:dyDescent="0.25">
      <c r="L80658" s="36"/>
      <c r="M80658" s="36"/>
      <c r="N80658" s="36"/>
    </row>
    <row r="80659" spans="12:14" x14ac:dyDescent="0.25">
      <c r="L80659" s="36"/>
      <c r="M80659" s="36"/>
      <c r="N80659" s="36"/>
    </row>
    <row r="80660" spans="12:14" x14ac:dyDescent="0.25">
      <c r="L80660" s="36"/>
      <c r="M80660" s="36"/>
      <c r="N80660" s="36"/>
    </row>
    <row r="80661" spans="12:14" x14ac:dyDescent="0.25">
      <c r="L80661" s="36"/>
      <c r="M80661" s="36"/>
      <c r="N80661" s="36"/>
    </row>
    <row r="80662" spans="12:14" x14ac:dyDescent="0.25">
      <c r="L80662" s="36"/>
      <c r="M80662" s="36"/>
      <c r="N80662" s="36"/>
    </row>
    <row r="80663" spans="12:14" x14ac:dyDescent="0.25">
      <c r="L80663" s="36"/>
      <c r="M80663" s="36"/>
      <c r="N80663" s="36"/>
    </row>
    <row r="80664" spans="12:14" x14ac:dyDescent="0.25">
      <c r="L80664" s="36"/>
      <c r="M80664" s="36"/>
      <c r="N80664" s="36"/>
    </row>
    <row r="80665" spans="12:14" x14ac:dyDescent="0.25">
      <c r="L80665" s="36"/>
      <c r="M80665" s="36"/>
      <c r="N80665" s="36"/>
    </row>
    <row r="80666" spans="12:14" x14ac:dyDescent="0.25">
      <c r="L80666" s="36"/>
      <c r="M80666" s="36"/>
      <c r="N80666" s="36"/>
    </row>
    <row r="80667" spans="12:14" x14ac:dyDescent="0.25">
      <c r="L80667" s="36"/>
      <c r="M80667" s="36"/>
      <c r="N80667" s="36"/>
    </row>
    <row r="80668" spans="12:14" x14ac:dyDescent="0.25">
      <c r="L80668" s="36"/>
      <c r="M80668" s="36"/>
      <c r="N80668" s="36"/>
    </row>
    <row r="80669" spans="12:14" x14ac:dyDescent="0.25">
      <c r="L80669" s="36"/>
      <c r="M80669" s="36"/>
      <c r="N80669" s="36"/>
    </row>
    <row r="80670" spans="12:14" x14ac:dyDescent="0.25">
      <c r="L80670" s="36"/>
      <c r="M80670" s="36"/>
      <c r="N80670" s="36"/>
    </row>
    <row r="80671" spans="12:14" x14ac:dyDescent="0.25">
      <c r="L80671" s="36"/>
      <c r="M80671" s="36"/>
      <c r="N80671" s="36"/>
    </row>
    <row r="80672" spans="12:14" x14ac:dyDescent="0.25">
      <c r="L80672" s="36"/>
      <c r="M80672" s="36"/>
      <c r="N80672" s="36"/>
    </row>
    <row r="80673" spans="12:14" x14ac:dyDescent="0.25">
      <c r="L80673" s="36"/>
      <c r="M80673" s="36"/>
      <c r="N80673" s="36"/>
    </row>
    <row r="80674" spans="12:14" x14ac:dyDescent="0.25">
      <c r="L80674" s="36"/>
      <c r="M80674" s="36"/>
      <c r="N80674" s="36"/>
    </row>
    <row r="80675" spans="12:14" x14ac:dyDescent="0.25">
      <c r="L80675" s="36"/>
      <c r="M80675" s="36"/>
      <c r="N80675" s="36"/>
    </row>
    <row r="80676" spans="12:14" x14ac:dyDescent="0.25">
      <c r="L80676" s="36"/>
      <c r="M80676" s="36"/>
      <c r="N80676" s="36"/>
    </row>
    <row r="80677" spans="12:14" x14ac:dyDescent="0.25">
      <c r="L80677" s="36"/>
      <c r="M80677" s="36"/>
      <c r="N80677" s="36"/>
    </row>
    <row r="80678" spans="12:14" x14ac:dyDescent="0.25">
      <c r="L80678" s="36"/>
      <c r="M80678" s="36"/>
      <c r="N80678" s="36"/>
    </row>
    <row r="80679" spans="12:14" x14ac:dyDescent="0.25">
      <c r="L80679" s="36"/>
      <c r="M80679" s="36"/>
      <c r="N80679" s="36"/>
    </row>
    <row r="80680" spans="12:14" x14ac:dyDescent="0.25">
      <c r="L80680" s="36"/>
      <c r="M80680" s="36"/>
      <c r="N80680" s="36"/>
    </row>
    <row r="80681" spans="12:14" x14ac:dyDescent="0.25">
      <c r="L80681" s="36"/>
      <c r="M80681" s="36"/>
      <c r="N80681" s="36"/>
    </row>
    <row r="80682" spans="12:14" x14ac:dyDescent="0.25">
      <c r="L80682" s="36"/>
      <c r="M80682" s="36"/>
      <c r="N80682" s="36"/>
    </row>
    <row r="80683" spans="12:14" x14ac:dyDescent="0.25">
      <c r="L80683" s="36"/>
      <c r="M80683" s="36"/>
      <c r="N80683" s="36"/>
    </row>
    <row r="80684" spans="12:14" x14ac:dyDescent="0.25">
      <c r="L80684" s="36"/>
      <c r="M80684" s="36"/>
      <c r="N80684" s="36"/>
    </row>
    <row r="80685" spans="12:14" x14ac:dyDescent="0.25">
      <c r="L80685" s="36"/>
      <c r="M80685" s="36"/>
      <c r="N80685" s="36"/>
    </row>
    <row r="80686" spans="12:14" x14ac:dyDescent="0.25">
      <c r="L80686" s="36"/>
      <c r="M80686" s="36"/>
      <c r="N80686" s="36"/>
    </row>
    <row r="80687" spans="12:14" x14ac:dyDescent="0.25">
      <c r="L80687" s="36"/>
      <c r="M80687" s="36"/>
      <c r="N80687" s="36"/>
    </row>
    <row r="80688" spans="12:14" x14ac:dyDescent="0.25">
      <c r="L80688" s="36"/>
      <c r="M80688" s="36"/>
      <c r="N80688" s="36"/>
    </row>
    <row r="80689" spans="12:14" x14ac:dyDescent="0.25">
      <c r="L80689" s="36"/>
      <c r="M80689" s="36"/>
      <c r="N80689" s="36"/>
    </row>
    <row r="80690" spans="12:14" x14ac:dyDescent="0.25">
      <c r="L80690" s="36"/>
      <c r="M80690" s="36"/>
      <c r="N80690" s="36"/>
    </row>
    <row r="80691" spans="12:14" x14ac:dyDescent="0.25">
      <c r="L80691" s="36"/>
      <c r="M80691" s="36"/>
      <c r="N80691" s="36"/>
    </row>
    <row r="80692" spans="12:14" x14ac:dyDescent="0.25">
      <c r="L80692" s="36"/>
      <c r="M80692" s="36"/>
      <c r="N80692" s="36"/>
    </row>
    <row r="80693" spans="12:14" x14ac:dyDescent="0.25">
      <c r="L80693" s="36"/>
      <c r="M80693" s="36"/>
      <c r="N80693" s="36"/>
    </row>
    <row r="80694" spans="12:14" x14ac:dyDescent="0.25">
      <c r="L80694" s="36"/>
      <c r="M80694" s="36"/>
      <c r="N80694" s="36"/>
    </row>
    <row r="80695" spans="12:14" x14ac:dyDescent="0.25">
      <c r="L80695" s="36"/>
      <c r="M80695" s="36"/>
      <c r="N80695" s="36"/>
    </row>
    <row r="80696" spans="12:14" x14ac:dyDescent="0.25">
      <c r="L80696" s="36"/>
      <c r="M80696" s="36"/>
      <c r="N80696" s="36"/>
    </row>
    <row r="80697" spans="12:14" x14ac:dyDescent="0.25">
      <c r="L80697" s="36"/>
      <c r="M80697" s="36"/>
      <c r="N80697" s="36"/>
    </row>
    <row r="80698" spans="12:14" x14ac:dyDescent="0.25">
      <c r="L80698" s="36"/>
      <c r="M80698" s="36"/>
      <c r="N80698" s="36"/>
    </row>
    <row r="80699" spans="12:14" x14ac:dyDescent="0.25">
      <c r="L80699" s="36"/>
      <c r="M80699" s="36"/>
      <c r="N80699" s="36"/>
    </row>
    <row r="80700" spans="12:14" x14ac:dyDescent="0.25">
      <c r="L80700" s="36"/>
      <c r="M80700" s="36"/>
      <c r="N80700" s="36"/>
    </row>
    <row r="80701" spans="12:14" x14ac:dyDescent="0.25">
      <c r="L80701" s="36"/>
      <c r="M80701" s="36"/>
      <c r="N80701" s="36"/>
    </row>
    <row r="80702" spans="12:14" x14ac:dyDescent="0.25">
      <c r="L80702" s="36"/>
      <c r="M80702" s="36"/>
      <c r="N80702" s="36"/>
    </row>
    <row r="80703" spans="12:14" x14ac:dyDescent="0.25">
      <c r="L80703" s="36"/>
      <c r="M80703" s="36"/>
      <c r="N80703" s="36"/>
    </row>
    <row r="80704" spans="12:14" x14ac:dyDescent="0.25">
      <c r="L80704" s="36"/>
      <c r="M80704" s="36"/>
      <c r="N80704" s="36"/>
    </row>
    <row r="80705" spans="12:14" x14ac:dyDescent="0.25">
      <c r="L80705" s="36"/>
      <c r="M80705" s="36"/>
      <c r="N80705" s="36"/>
    </row>
    <row r="80706" spans="12:14" x14ac:dyDescent="0.25">
      <c r="L80706" s="36"/>
      <c r="M80706" s="36"/>
      <c r="N80706" s="36"/>
    </row>
    <row r="80707" spans="12:14" x14ac:dyDescent="0.25">
      <c r="L80707" s="36"/>
      <c r="M80707" s="36"/>
      <c r="N80707" s="36"/>
    </row>
    <row r="80708" spans="12:14" x14ac:dyDescent="0.25">
      <c r="L80708" s="36"/>
      <c r="M80708" s="36"/>
      <c r="N80708" s="36"/>
    </row>
    <row r="80709" spans="12:14" x14ac:dyDescent="0.25">
      <c r="L80709" s="36"/>
      <c r="M80709" s="36"/>
      <c r="N80709" s="36"/>
    </row>
    <row r="80710" spans="12:14" x14ac:dyDescent="0.25">
      <c r="L80710" s="36"/>
      <c r="M80710" s="36"/>
      <c r="N80710" s="36"/>
    </row>
    <row r="80711" spans="12:14" x14ac:dyDescent="0.25">
      <c r="L80711" s="36"/>
      <c r="M80711" s="36"/>
      <c r="N80711" s="36"/>
    </row>
    <row r="80712" spans="12:14" x14ac:dyDescent="0.25">
      <c r="L80712" s="36"/>
      <c r="M80712" s="36"/>
      <c r="N80712" s="36"/>
    </row>
    <row r="80713" spans="12:14" x14ac:dyDescent="0.25">
      <c r="L80713" s="36"/>
      <c r="M80713" s="36"/>
      <c r="N80713" s="36"/>
    </row>
    <row r="80714" spans="12:14" x14ac:dyDescent="0.25">
      <c r="L80714" s="36"/>
      <c r="M80714" s="36"/>
      <c r="N80714" s="36"/>
    </row>
    <row r="80715" spans="12:14" x14ac:dyDescent="0.25">
      <c r="L80715" s="36"/>
      <c r="M80715" s="36"/>
      <c r="N80715" s="36"/>
    </row>
    <row r="80716" spans="12:14" x14ac:dyDescent="0.25">
      <c r="L80716" s="36"/>
      <c r="M80716" s="36"/>
      <c r="N80716" s="36"/>
    </row>
    <row r="80717" spans="12:14" x14ac:dyDescent="0.25">
      <c r="L80717" s="36"/>
      <c r="M80717" s="36"/>
      <c r="N80717" s="36"/>
    </row>
    <row r="80718" spans="12:14" x14ac:dyDescent="0.25">
      <c r="L80718" s="36"/>
      <c r="M80718" s="36"/>
      <c r="N80718" s="36"/>
    </row>
    <row r="80719" spans="12:14" x14ac:dyDescent="0.25">
      <c r="L80719" s="36"/>
      <c r="M80719" s="36"/>
      <c r="N80719" s="36"/>
    </row>
    <row r="80720" spans="12:14" x14ac:dyDescent="0.25">
      <c r="L80720" s="36"/>
      <c r="M80720" s="36"/>
      <c r="N80720" s="36"/>
    </row>
    <row r="80721" spans="12:14" x14ac:dyDescent="0.25">
      <c r="L80721" s="36"/>
      <c r="M80721" s="36"/>
      <c r="N80721" s="36"/>
    </row>
    <row r="80722" spans="12:14" x14ac:dyDescent="0.25">
      <c r="L80722" s="36"/>
      <c r="M80722" s="36"/>
      <c r="N80722" s="36"/>
    </row>
    <row r="80723" spans="12:14" x14ac:dyDescent="0.25">
      <c r="L80723" s="36"/>
      <c r="M80723" s="36"/>
      <c r="N80723" s="36"/>
    </row>
    <row r="80724" spans="12:14" x14ac:dyDescent="0.25">
      <c r="L80724" s="36"/>
      <c r="M80724" s="36"/>
      <c r="N80724" s="36"/>
    </row>
    <row r="80725" spans="12:14" x14ac:dyDescent="0.25">
      <c r="L80725" s="36"/>
      <c r="M80725" s="36"/>
      <c r="N80725" s="36"/>
    </row>
    <row r="80726" spans="12:14" x14ac:dyDescent="0.25">
      <c r="L80726" s="36"/>
      <c r="M80726" s="36"/>
      <c r="N80726" s="36"/>
    </row>
    <row r="80727" spans="12:14" x14ac:dyDescent="0.25">
      <c r="L80727" s="36"/>
      <c r="M80727" s="36"/>
      <c r="N80727" s="36"/>
    </row>
    <row r="80728" spans="12:14" x14ac:dyDescent="0.25">
      <c r="L80728" s="36"/>
      <c r="M80728" s="36"/>
      <c r="N80728" s="36"/>
    </row>
    <row r="80729" spans="12:14" x14ac:dyDescent="0.25">
      <c r="L80729" s="36"/>
      <c r="M80729" s="36"/>
      <c r="N80729" s="36"/>
    </row>
    <row r="80730" spans="12:14" x14ac:dyDescent="0.25">
      <c r="L80730" s="36"/>
      <c r="M80730" s="36"/>
      <c r="N80730" s="36"/>
    </row>
    <row r="80731" spans="12:14" x14ac:dyDescent="0.25">
      <c r="L80731" s="36"/>
      <c r="M80731" s="36"/>
      <c r="N80731" s="36"/>
    </row>
    <row r="80732" spans="12:14" x14ac:dyDescent="0.25">
      <c r="L80732" s="36"/>
      <c r="M80732" s="36"/>
      <c r="N80732" s="36"/>
    </row>
    <row r="80733" spans="12:14" x14ac:dyDescent="0.25">
      <c r="L80733" s="36"/>
      <c r="M80733" s="36"/>
      <c r="N80733" s="36"/>
    </row>
    <row r="80734" spans="12:14" x14ac:dyDescent="0.25">
      <c r="L80734" s="36"/>
      <c r="M80734" s="36"/>
      <c r="N80734" s="36"/>
    </row>
    <row r="80735" spans="12:14" x14ac:dyDescent="0.25">
      <c r="L80735" s="36"/>
      <c r="M80735" s="36"/>
      <c r="N80735" s="36"/>
    </row>
    <row r="80736" spans="12:14" x14ac:dyDescent="0.25">
      <c r="L80736" s="36"/>
      <c r="M80736" s="36"/>
      <c r="N80736" s="36"/>
    </row>
    <row r="80737" spans="12:14" x14ac:dyDescent="0.25">
      <c r="L80737" s="36"/>
      <c r="M80737" s="36"/>
      <c r="N80737" s="36"/>
    </row>
    <row r="80738" spans="12:14" x14ac:dyDescent="0.25">
      <c r="L80738" s="36"/>
      <c r="M80738" s="36"/>
      <c r="N80738" s="36"/>
    </row>
    <row r="80739" spans="12:14" x14ac:dyDescent="0.25">
      <c r="L80739" s="36"/>
      <c r="M80739" s="36"/>
      <c r="N80739" s="36"/>
    </row>
    <row r="80740" spans="12:14" x14ac:dyDescent="0.25">
      <c r="L80740" s="36"/>
      <c r="M80740" s="36"/>
      <c r="N80740" s="36"/>
    </row>
    <row r="80741" spans="12:14" x14ac:dyDescent="0.25">
      <c r="L80741" s="36"/>
      <c r="M80741" s="36"/>
      <c r="N80741" s="36"/>
    </row>
    <row r="80742" spans="12:14" x14ac:dyDescent="0.25">
      <c r="L80742" s="36"/>
      <c r="M80742" s="36"/>
      <c r="N80742" s="36"/>
    </row>
    <row r="80743" spans="12:14" x14ac:dyDescent="0.25">
      <c r="L80743" s="36"/>
      <c r="M80743" s="36"/>
      <c r="N80743" s="36"/>
    </row>
    <row r="80744" spans="12:14" x14ac:dyDescent="0.25">
      <c r="L80744" s="36"/>
      <c r="M80744" s="36"/>
      <c r="N80744" s="36"/>
    </row>
    <row r="80745" spans="12:14" x14ac:dyDescent="0.25">
      <c r="L80745" s="36"/>
      <c r="M80745" s="36"/>
      <c r="N80745" s="36"/>
    </row>
    <row r="80746" spans="12:14" x14ac:dyDescent="0.25">
      <c r="L80746" s="36"/>
      <c r="M80746" s="36"/>
      <c r="N80746" s="36"/>
    </row>
    <row r="80747" spans="12:14" x14ac:dyDescent="0.25">
      <c r="L80747" s="36"/>
      <c r="M80747" s="36"/>
      <c r="N80747" s="36"/>
    </row>
    <row r="80748" spans="12:14" x14ac:dyDescent="0.25">
      <c r="L80748" s="36"/>
      <c r="M80748" s="36"/>
      <c r="N80748" s="36"/>
    </row>
    <row r="80749" spans="12:14" x14ac:dyDescent="0.25">
      <c r="L80749" s="36"/>
      <c r="M80749" s="36"/>
      <c r="N80749" s="36"/>
    </row>
    <row r="80750" spans="12:14" x14ac:dyDescent="0.25">
      <c r="L80750" s="36"/>
      <c r="M80750" s="36"/>
      <c r="N80750" s="36"/>
    </row>
    <row r="80751" spans="12:14" x14ac:dyDescent="0.25">
      <c r="L80751" s="36"/>
      <c r="M80751" s="36"/>
      <c r="N80751" s="36"/>
    </row>
    <row r="80752" spans="12:14" x14ac:dyDescent="0.25">
      <c r="L80752" s="36"/>
      <c r="M80752" s="36"/>
      <c r="N80752" s="36"/>
    </row>
    <row r="80753" spans="12:14" x14ac:dyDescent="0.25">
      <c r="L80753" s="36"/>
      <c r="M80753" s="36"/>
      <c r="N80753" s="36"/>
    </row>
    <row r="80754" spans="12:14" x14ac:dyDescent="0.25">
      <c r="L80754" s="36"/>
      <c r="M80754" s="36"/>
      <c r="N80754" s="36"/>
    </row>
    <row r="80755" spans="12:14" x14ac:dyDescent="0.25">
      <c r="L80755" s="36"/>
      <c r="M80755" s="36"/>
      <c r="N80755" s="36"/>
    </row>
    <row r="80756" spans="12:14" x14ac:dyDescent="0.25">
      <c r="L80756" s="36"/>
      <c r="M80756" s="36"/>
      <c r="N80756" s="36"/>
    </row>
    <row r="80757" spans="12:14" x14ac:dyDescent="0.25">
      <c r="L80757" s="36"/>
      <c r="M80757" s="36"/>
      <c r="N80757" s="36"/>
    </row>
    <row r="80758" spans="12:14" x14ac:dyDescent="0.25">
      <c r="L80758" s="36"/>
      <c r="M80758" s="36"/>
      <c r="N80758" s="36"/>
    </row>
    <row r="80759" spans="12:14" x14ac:dyDescent="0.25">
      <c r="L80759" s="36"/>
      <c r="M80759" s="36"/>
      <c r="N80759" s="36"/>
    </row>
    <row r="80760" spans="12:14" x14ac:dyDescent="0.25">
      <c r="L80760" s="36"/>
      <c r="M80760" s="36"/>
      <c r="N80760" s="36"/>
    </row>
    <row r="80761" spans="12:14" x14ac:dyDescent="0.25">
      <c r="L80761" s="36"/>
      <c r="M80761" s="36"/>
      <c r="N80761" s="36"/>
    </row>
    <row r="80762" spans="12:14" x14ac:dyDescent="0.25">
      <c r="L80762" s="36"/>
      <c r="M80762" s="36"/>
      <c r="N80762" s="36"/>
    </row>
    <row r="80763" spans="12:14" x14ac:dyDescent="0.25">
      <c r="L80763" s="36"/>
      <c r="M80763" s="36"/>
      <c r="N80763" s="36"/>
    </row>
    <row r="80764" spans="12:14" x14ac:dyDescent="0.25">
      <c r="L80764" s="36"/>
      <c r="M80764" s="36"/>
      <c r="N80764" s="36"/>
    </row>
    <row r="80765" spans="12:14" x14ac:dyDescent="0.25">
      <c r="L80765" s="36"/>
      <c r="M80765" s="36"/>
      <c r="N80765" s="36"/>
    </row>
    <row r="80766" spans="12:14" x14ac:dyDescent="0.25">
      <c r="L80766" s="36"/>
      <c r="M80766" s="36"/>
      <c r="N80766" s="36"/>
    </row>
    <row r="80767" spans="12:14" x14ac:dyDescent="0.25">
      <c r="L80767" s="36"/>
      <c r="M80767" s="36"/>
      <c r="N80767" s="36"/>
    </row>
    <row r="80768" spans="12:14" x14ac:dyDescent="0.25">
      <c r="L80768" s="36"/>
      <c r="M80768" s="36"/>
      <c r="N80768" s="36"/>
    </row>
    <row r="80769" spans="12:14" x14ac:dyDescent="0.25">
      <c r="L80769" s="36"/>
      <c r="M80769" s="36"/>
      <c r="N80769" s="36"/>
    </row>
    <row r="80770" spans="12:14" x14ac:dyDescent="0.25">
      <c r="L80770" s="36"/>
      <c r="M80770" s="36"/>
      <c r="N80770" s="36"/>
    </row>
    <row r="80771" spans="12:14" x14ac:dyDescent="0.25">
      <c r="L80771" s="36"/>
      <c r="M80771" s="36"/>
      <c r="N80771" s="36"/>
    </row>
    <row r="80772" spans="12:14" x14ac:dyDescent="0.25">
      <c r="L80772" s="36"/>
      <c r="M80772" s="36"/>
      <c r="N80772" s="36"/>
    </row>
    <row r="80773" spans="12:14" x14ac:dyDescent="0.25">
      <c r="L80773" s="36"/>
      <c r="M80773" s="36"/>
      <c r="N80773" s="36"/>
    </row>
    <row r="80774" spans="12:14" x14ac:dyDescent="0.25">
      <c r="L80774" s="36"/>
      <c r="M80774" s="36"/>
      <c r="N80774" s="36"/>
    </row>
    <row r="80775" spans="12:14" x14ac:dyDescent="0.25">
      <c r="L80775" s="36"/>
      <c r="M80775" s="36"/>
      <c r="N80775" s="36"/>
    </row>
    <row r="80776" spans="12:14" x14ac:dyDescent="0.25">
      <c r="L80776" s="36"/>
      <c r="M80776" s="36"/>
      <c r="N80776" s="36"/>
    </row>
    <row r="80777" spans="12:14" x14ac:dyDescent="0.25">
      <c r="L80777" s="36"/>
      <c r="M80777" s="36"/>
      <c r="N80777" s="36"/>
    </row>
    <row r="80778" spans="12:14" x14ac:dyDescent="0.25">
      <c r="L80778" s="36"/>
      <c r="M80778" s="36"/>
      <c r="N80778" s="36"/>
    </row>
    <row r="80779" spans="12:14" x14ac:dyDescent="0.25">
      <c r="L80779" s="36"/>
      <c r="M80779" s="36"/>
      <c r="N80779" s="36"/>
    </row>
    <row r="80780" spans="12:14" x14ac:dyDescent="0.25">
      <c r="L80780" s="36"/>
      <c r="M80780" s="36"/>
      <c r="N80780" s="36"/>
    </row>
    <row r="80781" spans="12:14" x14ac:dyDescent="0.25">
      <c r="L80781" s="36"/>
      <c r="M80781" s="36"/>
      <c r="N80781" s="36"/>
    </row>
    <row r="80782" spans="12:14" x14ac:dyDescent="0.25">
      <c r="L80782" s="36"/>
      <c r="M80782" s="36"/>
      <c r="N80782" s="36"/>
    </row>
    <row r="80783" spans="12:14" x14ac:dyDescent="0.25">
      <c r="L80783" s="36"/>
      <c r="M80783" s="36"/>
      <c r="N80783" s="36"/>
    </row>
    <row r="80784" spans="12:14" x14ac:dyDescent="0.25">
      <c r="L80784" s="36"/>
      <c r="M80784" s="36"/>
      <c r="N80784" s="36"/>
    </row>
    <row r="80785" spans="12:14" x14ac:dyDescent="0.25">
      <c r="L80785" s="36"/>
      <c r="M80785" s="36"/>
      <c r="N80785" s="36"/>
    </row>
    <row r="80786" spans="12:14" x14ac:dyDescent="0.25">
      <c r="L80786" s="36"/>
      <c r="M80786" s="36"/>
      <c r="N80786" s="36"/>
    </row>
    <row r="80787" spans="12:14" x14ac:dyDescent="0.25">
      <c r="L80787" s="36"/>
      <c r="M80787" s="36"/>
      <c r="N80787" s="36"/>
    </row>
    <row r="80788" spans="12:14" x14ac:dyDescent="0.25">
      <c r="L80788" s="36"/>
      <c r="M80788" s="36"/>
      <c r="N80788" s="36"/>
    </row>
    <row r="80789" spans="12:14" x14ac:dyDescent="0.25">
      <c r="L80789" s="36"/>
      <c r="M80789" s="36"/>
      <c r="N80789" s="36"/>
    </row>
    <row r="80790" spans="12:14" x14ac:dyDescent="0.25">
      <c r="L80790" s="36"/>
      <c r="M80790" s="36"/>
      <c r="N80790" s="36"/>
    </row>
    <row r="80791" spans="12:14" x14ac:dyDescent="0.25">
      <c r="L80791" s="36"/>
      <c r="M80791" s="36"/>
      <c r="N80791" s="36"/>
    </row>
    <row r="80792" spans="12:14" x14ac:dyDescent="0.25">
      <c r="L80792" s="36"/>
      <c r="M80792" s="36"/>
      <c r="N80792" s="36"/>
    </row>
    <row r="80793" spans="12:14" x14ac:dyDescent="0.25">
      <c r="L80793" s="36"/>
      <c r="M80793" s="36"/>
      <c r="N80793" s="36"/>
    </row>
    <row r="80794" spans="12:14" x14ac:dyDescent="0.25">
      <c r="L80794" s="36"/>
      <c r="M80794" s="36"/>
      <c r="N80794" s="36"/>
    </row>
    <row r="80795" spans="12:14" x14ac:dyDescent="0.25">
      <c r="L80795" s="36"/>
      <c r="M80795" s="36"/>
      <c r="N80795" s="36"/>
    </row>
    <row r="80796" spans="12:14" x14ac:dyDescent="0.25">
      <c r="L80796" s="36"/>
      <c r="M80796" s="36"/>
      <c r="N80796" s="36"/>
    </row>
    <row r="80797" spans="12:14" x14ac:dyDescent="0.25">
      <c r="L80797" s="36"/>
      <c r="M80797" s="36"/>
      <c r="N80797" s="36"/>
    </row>
    <row r="80798" spans="12:14" x14ac:dyDescent="0.25">
      <c r="L80798" s="36"/>
      <c r="M80798" s="36"/>
      <c r="N80798" s="36"/>
    </row>
    <row r="80799" spans="12:14" x14ac:dyDescent="0.25">
      <c r="L80799" s="36"/>
      <c r="M80799" s="36"/>
      <c r="N80799" s="36"/>
    </row>
    <row r="80800" spans="12:14" x14ac:dyDescent="0.25">
      <c r="L80800" s="36"/>
      <c r="M80800" s="36"/>
      <c r="N80800" s="36"/>
    </row>
    <row r="80801" spans="12:14" x14ac:dyDescent="0.25">
      <c r="L80801" s="36"/>
      <c r="M80801" s="36"/>
      <c r="N80801" s="36"/>
    </row>
    <row r="80802" spans="12:14" x14ac:dyDescent="0.25">
      <c r="L80802" s="36"/>
      <c r="M80802" s="36"/>
      <c r="N80802" s="36"/>
    </row>
    <row r="80803" spans="12:14" x14ac:dyDescent="0.25">
      <c r="L80803" s="36"/>
      <c r="M80803" s="36"/>
      <c r="N80803" s="36"/>
    </row>
    <row r="80804" spans="12:14" x14ac:dyDescent="0.25">
      <c r="L80804" s="36"/>
      <c r="M80804" s="36"/>
      <c r="N80804" s="36"/>
    </row>
    <row r="80805" spans="12:14" x14ac:dyDescent="0.25">
      <c r="L80805" s="36"/>
      <c r="M80805" s="36"/>
      <c r="N80805" s="36"/>
    </row>
    <row r="80806" spans="12:14" x14ac:dyDescent="0.25">
      <c r="L80806" s="36"/>
      <c r="M80806" s="36"/>
      <c r="N80806" s="36"/>
    </row>
    <row r="80807" spans="12:14" x14ac:dyDescent="0.25">
      <c r="L80807" s="36"/>
      <c r="M80807" s="36"/>
      <c r="N80807" s="36"/>
    </row>
    <row r="80808" spans="12:14" x14ac:dyDescent="0.25">
      <c r="L80808" s="36"/>
      <c r="M80808" s="36"/>
      <c r="N80808" s="36"/>
    </row>
    <row r="80809" spans="12:14" x14ac:dyDescent="0.25">
      <c r="L80809" s="36"/>
      <c r="M80809" s="36"/>
      <c r="N80809" s="36"/>
    </row>
    <row r="80810" spans="12:14" x14ac:dyDescent="0.25">
      <c r="L80810" s="36"/>
      <c r="M80810" s="36"/>
      <c r="N80810" s="36"/>
    </row>
    <row r="80811" spans="12:14" x14ac:dyDescent="0.25">
      <c r="L80811" s="36"/>
      <c r="M80811" s="36"/>
      <c r="N80811" s="36"/>
    </row>
    <row r="80812" spans="12:14" x14ac:dyDescent="0.25">
      <c r="L80812" s="36"/>
      <c r="M80812" s="36"/>
      <c r="N80812" s="36"/>
    </row>
    <row r="80813" spans="12:14" x14ac:dyDescent="0.25">
      <c r="L80813" s="36"/>
      <c r="M80813" s="36"/>
      <c r="N80813" s="36"/>
    </row>
    <row r="80814" spans="12:14" x14ac:dyDescent="0.25">
      <c r="L80814" s="36"/>
      <c r="M80814" s="36"/>
      <c r="N80814" s="36"/>
    </row>
    <row r="80815" spans="12:14" x14ac:dyDescent="0.25">
      <c r="L80815" s="36"/>
      <c r="M80815" s="36"/>
      <c r="N80815" s="36"/>
    </row>
    <row r="80816" spans="12:14" x14ac:dyDescent="0.25">
      <c r="L80816" s="36"/>
      <c r="M80816" s="36"/>
      <c r="N80816" s="36"/>
    </row>
    <row r="80817" spans="12:14" x14ac:dyDescent="0.25">
      <c r="L80817" s="36"/>
      <c r="M80817" s="36"/>
      <c r="N80817" s="36"/>
    </row>
    <row r="80818" spans="12:14" x14ac:dyDescent="0.25">
      <c r="L80818" s="36"/>
      <c r="M80818" s="36"/>
      <c r="N80818" s="36"/>
    </row>
    <row r="80819" spans="12:14" x14ac:dyDescent="0.25">
      <c r="L80819" s="36"/>
      <c r="M80819" s="36"/>
      <c r="N80819" s="36"/>
    </row>
    <row r="80820" spans="12:14" x14ac:dyDescent="0.25">
      <c r="L80820" s="36"/>
      <c r="M80820" s="36"/>
      <c r="N80820" s="36"/>
    </row>
    <row r="80821" spans="12:14" x14ac:dyDescent="0.25">
      <c r="L80821" s="36"/>
      <c r="M80821" s="36"/>
      <c r="N80821" s="36"/>
    </row>
    <row r="80822" spans="12:14" x14ac:dyDescent="0.25">
      <c r="L80822" s="36"/>
      <c r="M80822" s="36"/>
      <c r="N80822" s="36"/>
    </row>
    <row r="80823" spans="12:14" x14ac:dyDescent="0.25">
      <c r="L80823" s="36"/>
      <c r="M80823" s="36"/>
      <c r="N80823" s="36"/>
    </row>
    <row r="80824" spans="12:14" x14ac:dyDescent="0.25">
      <c r="L80824" s="36"/>
      <c r="M80824" s="36"/>
      <c r="N80824" s="36"/>
    </row>
    <row r="80825" spans="12:14" x14ac:dyDescent="0.25">
      <c r="L80825" s="36"/>
      <c r="M80825" s="36"/>
      <c r="N80825" s="36"/>
    </row>
    <row r="80826" spans="12:14" x14ac:dyDescent="0.25">
      <c r="L80826" s="36"/>
      <c r="M80826" s="36"/>
      <c r="N80826" s="36"/>
    </row>
    <row r="80827" spans="12:14" x14ac:dyDescent="0.25">
      <c r="L80827" s="36"/>
      <c r="M80827" s="36"/>
      <c r="N80827" s="36"/>
    </row>
    <row r="80828" spans="12:14" x14ac:dyDescent="0.25">
      <c r="L80828" s="36"/>
      <c r="M80828" s="36"/>
      <c r="N80828" s="36"/>
    </row>
    <row r="80829" spans="12:14" x14ac:dyDescent="0.25">
      <c r="L80829" s="36"/>
      <c r="M80829" s="36"/>
      <c r="N80829" s="36"/>
    </row>
    <row r="80830" spans="12:14" x14ac:dyDescent="0.25">
      <c r="L80830" s="36"/>
      <c r="M80830" s="36"/>
      <c r="N80830" s="36"/>
    </row>
    <row r="80831" spans="12:14" x14ac:dyDescent="0.25">
      <c r="L80831" s="36"/>
      <c r="M80831" s="36"/>
      <c r="N80831" s="36"/>
    </row>
    <row r="80832" spans="12:14" x14ac:dyDescent="0.25">
      <c r="L80832" s="36"/>
      <c r="M80832" s="36"/>
      <c r="N80832" s="36"/>
    </row>
    <row r="80833" spans="12:14" x14ac:dyDescent="0.25">
      <c r="L80833" s="36"/>
      <c r="M80833" s="36"/>
      <c r="N80833" s="36"/>
    </row>
    <row r="80834" spans="12:14" x14ac:dyDescent="0.25">
      <c r="L80834" s="36"/>
      <c r="M80834" s="36"/>
      <c r="N80834" s="36"/>
    </row>
    <row r="80835" spans="12:14" x14ac:dyDescent="0.25">
      <c r="L80835" s="36"/>
      <c r="M80835" s="36"/>
      <c r="N80835" s="36"/>
    </row>
    <row r="80836" spans="12:14" x14ac:dyDescent="0.25">
      <c r="L80836" s="36"/>
      <c r="M80836" s="36"/>
      <c r="N80836" s="36"/>
    </row>
    <row r="80837" spans="12:14" x14ac:dyDescent="0.25">
      <c r="L80837" s="36"/>
      <c r="M80837" s="36"/>
      <c r="N80837" s="36"/>
    </row>
    <row r="80838" spans="12:14" x14ac:dyDescent="0.25">
      <c r="L80838" s="36"/>
      <c r="M80838" s="36"/>
      <c r="N80838" s="36"/>
    </row>
    <row r="80839" spans="12:14" x14ac:dyDescent="0.25">
      <c r="L80839" s="36"/>
      <c r="M80839" s="36"/>
      <c r="N80839" s="36"/>
    </row>
    <row r="80840" spans="12:14" x14ac:dyDescent="0.25">
      <c r="L80840" s="36"/>
      <c r="M80840" s="36"/>
      <c r="N80840" s="36"/>
    </row>
    <row r="80841" spans="12:14" x14ac:dyDescent="0.25">
      <c r="L80841" s="36"/>
      <c r="M80841" s="36"/>
      <c r="N80841" s="36"/>
    </row>
    <row r="80842" spans="12:14" x14ac:dyDescent="0.25">
      <c r="L80842" s="36"/>
      <c r="M80842" s="36"/>
      <c r="N80842" s="36"/>
    </row>
    <row r="80843" spans="12:14" x14ac:dyDescent="0.25">
      <c r="L80843" s="36"/>
      <c r="M80843" s="36"/>
      <c r="N80843" s="36"/>
    </row>
    <row r="80844" spans="12:14" x14ac:dyDescent="0.25">
      <c r="L80844" s="36"/>
      <c r="M80844" s="36"/>
      <c r="N80844" s="36"/>
    </row>
    <row r="80845" spans="12:14" x14ac:dyDescent="0.25">
      <c r="L80845" s="36"/>
      <c r="M80845" s="36"/>
      <c r="N80845" s="36"/>
    </row>
    <row r="80846" spans="12:14" x14ac:dyDescent="0.25">
      <c r="L80846" s="36"/>
      <c r="M80846" s="36"/>
      <c r="N80846" s="36"/>
    </row>
    <row r="80847" spans="12:14" x14ac:dyDescent="0.25">
      <c r="L80847" s="36"/>
      <c r="M80847" s="36"/>
      <c r="N80847" s="36"/>
    </row>
    <row r="80848" spans="12:14" x14ac:dyDescent="0.25">
      <c r="L80848" s="36"/>
      <c r="M80848" s="36"/>
      <c r="N80848" s="36"/>
    </row>
    <row r="80849" spans="12:14" x14ac:dyDescent="0.25">
      <c r="L80849" s="36"/>
      <c r="M80849" s="36"/>
      <c r="N80849" s="36"/>
    </row>
    <row r="80850" spans="12:14" x14ac:dyDescent="0.25">
      <c r="L80850" s="36"/>
      <c r="M80850" s="36"/>
      <c r="N80850" s="36"/>
    </row>
    <row r="80851" spans="12:14" x14ac:dyDescent="0.25">
      <c r="L80851" s="36"/>
      <c r="M80851" s="36"/>
      <c r="N80851" s="36"/>
    </row>
    <row r="80852" spans="12:14" x14ac:dyDescent="0.25">
      <c r="L80852" s="36"/>
      <c r="M80852" s="36"/>
      <c r="N80852" s="36"/>
    </row>
    <row r="80853" spans="12:14" x14ac:dyDescent="0.25">
      <c r="L80853" s="36"/>
      <c r="M80853" s="36"/>
      <c r="N80853" s="36"/>
    </row>
    <row r="80854" spans="12:14" x14ac:dyDescent="0.25">
      <c r="L80854" s="36"/>
      <c r="M80854" s="36"/>
      <c r="N80854" s="36"/>
    </row>
    <row r="80855" spans="12:14" x14ac:dyDescent="0.25">
      <c r="L80855" s="36"/>
      <c r="M80855" s="36"/>
      <c r="N80855" s="36"/>
    </row>
    <row r="80856" spans="12:14" x14ac:dyDescent="0.25">
      <c r="L80856" s="36"/>
      <c r="M80856" s="36"/>
      <c r="N80856" s="36"/>
    </row>
    <row r="80857" spans="12:14" x14ac:dyDescent="0.25">
      <c r="L80857" s="36"/>
      <c r="M80857" s="36"/>
      <c r="N80857" s="36"/>
    </row>
    <row r="80858" spans="12:14" x14ac:dyDescent="0.25">
      <c r="L80858" s="36"/>
      <c r="M80858" s="36"/>
      <c r="N80858" s="36"/>
    </row>
    <row r="80859" spans="12:14" x14ac:dyDescent="0.25">
      <c r="L80859" s="36"/>
      <c r="M80859" s="36"/>
      <c r="N80859" s="36"/>
    </row>
    <row r="80860" spans="12:14" x14ac:dyDescent="0.25">
      <c r="L80860" s="36"/>
      <c r="M80860" s="36"/>
      <c r="N80860" s="36"/>
    </row>
    <row r="80861" spans="12:14" x14ac:dyDescent="0.25">
      <c r="L80861" s="36"/>
      <c r="M80861" s="36"/>
      <c r="N80861" s="36"/>
    </row>
    <row r="80862" spans="12:14" x14ac:dyDescent="0.25">
      <c r="L80862" s="36"/>
      <c r="M80862" s="36"/>
      <c r="N80862" s="36"/>
    </row>
    <row r="80863" spans="12:14" x14ac:dyDescent="0.25">
      <c r="L80863" s="36"/>
      <c r="M80863" s="36"/>
      <c r="N80863" s="36"/>
    </row>
    <row r="80864" spans="12:14" x14ac:dyDescent="0.25">
      <c r="L80864" s="36"/>
      <c r="M80864" s="36"/>
      <c r="N80864" s="36"/>
    </row>
    <row r="80865" spans="12:14" x14ac:dyDescent="0.25">
      <c r="L80865" s="36"/>
      <c r="M80865" s="36"/>
      <c r="N80865" s="36"/>
    </row>
    <row r="80866" spans="12:14" x14ac:dyDescent="0.25">
      <c r="L80866" s="36"/>
      <c r="M80866" s="36"/>
      <c r="N80866" s="36"/>
    </row>
    <row r="80867" spans="12:14" x14ac:dyDescent="0.25">
      <c r="L80867" s="36"/>
      <c r="M80867" s="36"/>
      <c r="N80867" s="36"/>
    </row>
    <row r="80868" spans="12:14" x14ac:dyDescent="0.25">
      <c r="L80868" s="36"/>
      <c r="M80868" s="36"/>
      <c r="N80868" s="36"/>
    </row>
    <row r="80869" spans="12:14" x14ac:dyDescent="0.25">
      <c r="L80869" s="36"/>
      <c r="M80869" s="36"/>
      <c r="N80869" s="36"/>
    </row>
    <row r="80870" spans="12:14" x14ac:dyDescent="0.25">
      <c r="L80870" s="36"/>
      <c r="M80870" s="36"/>
      <c r="N80870" s="36"/>
    </row>
    <row r="80871" spans="12:14" x14ac:dyDescent="0.25">
      <c r="L80871" s="36"/>
      <c r="M80871" s="36"/>
      <c r="N80871" s="36"/>
    </row>
    <row r="80872" spans="12:14" x14ac:dyDescent="0.25">
      <c r="L80872" s="36"/>
      <c r="M80872" s="36"/>
      <c r="N80872" s="36"/>
    </row>
    <row r="80873" spans="12:14" x14ac:dyDescent="0.25">
      <c r="L80873" s="36"/>
      <c r="M80873" s="36"/>
      <c r="N80873" s="36"/>
    </row>
    <row r="80874" spans="12:14" x14ac:dyDescent="0.25">
      <c r="L80874" s="36"/>
      <c r="M80874" s="36"/>
      <c r="N80874" s="36"/>
    </row>
    <row r="80875" spans="12:14" x14ac:dyDescent="0.25">
      <c r="L80875" s="36"/>
      <c r="M80875" s="36"/>
      <c r="N80875" s="36"/>
    </row>
    <row r="80876" spans="12:14" x14ac:dyDescent="0.25">
      <c r="L80876" s="36"/>
      <c r="M80876" s="36"/>
      <c r="N80876" s="36"/>
    </row>
    <row r="80877" spans="12:14" x14ac:dyDescent="0.25">
      <c r="L80877" s="36"/>
      <c r="M80877" s="36"/>
      <c r="N80877" s="36"/>
    </row>
    <row r="80878" spans="12:14" x14ac:dyDescent="0.25">
      <c r="L80878" s="36"/>
      <c r="M80878" s="36"/>
      <c r="N80878" s="36"/>
    </row>
    <row r="80879" spans="12:14" x14ac:dyDescent="0.25">
      <c r="L80879" s="36"/>
      <c r="M80879" s="36"/>
      <c r="N80879" s="36"/>
    </row>
    <row r="80880" spans="12:14" x14ac:dyDescent="0.25">
      <c r="L80880" s="36"/>
      <c r="M80880" s="36"/>
      <c r="N80880" s="36"/>
    </row>
    <row r="80881" spans="12:14" x14ac:dyDescent="0.25">
      <c r="L80881" s="36"/>
      <c r="M80881" s="36"/>
      <c r="N80881" s="36"/>
    </row>
    <row r="80882" spans="12:14" x14ac:dyDescent="0.25">
      <c r="L80882" s="36"/>
      <c r="M80882" s="36"/>
      <c r="N80882" s="36"/>
    </row>
    <row r="80883" spans="12:14" x14ac:dyDescent="0.25">
      <c r="L80883" s="36"/>
      <c r="M80883" s="36"/>
      <c r="N80883" s="36"/>
    </row>
    <row r="80884" spans="12:14" x14ac:dyDescent="0.25">
      <c r="L80884" s="36"/>
      <c r="M80884" s="36"/>
      <c r="N80884" s="36"/>
    </row>
    <row r="80885" spans="12:14" x14ac:dyDescent="0.25">
      <c r="L80885" s="36"/>
      <c r="M80885" s="36"/>
      <c r="N80885" s="36"/>
    </row>
    <row r="80886" spans="12:14" x14ac:dyDescent="0.25">
      <c r="L80886" s="36"/>
      <c r="M80886" s="36"/>
      <c r="N80886" s="36"/>
    </row>
    <row r="80887" spans="12:14" x14ac:dyDescent="0.25">
      <c r="L80887" s="36"/>
      <c r="M80887" s="36"/>
      <c r="N80887" s="36"/>
    </row>
    <row r="80888" spans="12:14" x14ac:dyDescent="0.25">
      <c r="L80888" s="36"/>
      <c r="M80888" s="36"/>
      <c r="N80888" s="36"/>
    </row>
    <row r="80889" spans="12:14" x14ac:dyDescent="0.25">
      <c r="L80889" s="36"/>
      <c r="M80889" s="36"/>
      <c r="N80889" s="36"/>
    </row>
    <row r="80890" spans="12:14" x14ac:dyDescent="0.25">
      <c r="L80890" s="36"/>
      <c r="M80890" s="36"/>
      <c r="N80890" s="36"/>
    </row>
    <row r="80891" spans="12:14" x14ac:dyDescent="0.25">
      <c r="L80891" s="36"/>
      <c r="M80891" s="36"/>
      <c r="N80891" s="36"/>
    </row>
    <row r="80892" spans="12:14" x14ac:dyDescent="0.25">
      <c r="L80892" s="36"/>
      <c r="M80892" s="36"/>
      <c r="N80892" s="36"/>
    </row>
    <row r="80893" spans="12:14" x14ac:dyDescent="0.25">
      <c r="L80893" s="36"/>
      <c r="M80893" s="36"/>
      <c r="N80893" s="36"/>
    </row>
    <row r="80894" spans="12:14" x14ac:dyDescent="0.25">
      <c r="L80894" s="36"/>
      <c r="M80894" s="36"/>
      <c r="N80894" s="36"/>
    </row>
    <row r="80895" spans="12:14" x14ac:dyDescent="0.25">
      <c r="L80895" s="36"/>
      <c r="M80895" s="36"/>
      <c r="N80895" s="36"/>
    </row>
    <row r="80896" spans="12:14" x14ac:dyDescent="0.25">
      <c r="L80896" s="36"/>
      <c r="M80896" s="36"/>
      <c r="N80896" s="36"/>
    </row>
    <row r="80897" spans="12:14" x14ac:dyDescent="0.25">
      <c r="L80897" s="36"/>
      <c r="M80897" s="36"/>
      <c r="N80897" s="36"/>
    </row>
    <row r="80898" spans="12:14" x14ac:dyDescent="0.25">
      <c r="L80898" s="36"/>
      <c r="M80898" s="36"/>
      <c r="N80898" s="36"/>
    </row>
    <row r="80899" spans="12:14" x14ac:dyDescent="0.25">
      <c r="L80899" s="36"/>
      <c r="M80899" s="36"/>
      <c r="N80899" s="36"/>
    </row>
    <row r="80900" spans="12:14" x14ac:dyDescent="0.25">
      <c r="L80900" s="36"/>
      <c r="M80900" s="36"/>
      <c r="N80900" s="36"/>
    </row>
    <row r="80901" spans="12:14" x14ac:dyDescent="0.25">
      <c r="L80901" s="36"/>
      <c r="M80901" s="36"/>
      <c r="N80901" s="36"/>
    </row>
    <row r="80902" spans="12:14" x14ac:dyDescent="0.25">
      <c r="L80902" s="36"/>
      <c r="M80902" s="36"/>
      <c r="N80902" s="36"/>
    </row>
    <row r="80903" spans="12:14" x14ac:dyDescent="0.25">
      <c r="L80903" s="36"/>
      <c r="M80903" s="36"/>
      <c r="N80903" s="36"/>
    </row>
    <row r="80904" spans="12:14" x14ac:dyDescent="0.25">
      <c r="L80904" s="36"/>
      <c r="M80904" s="36"/>
      <c r="N80904" s="36"/>
    </row>
    <row r="80905" spans="12:14" x14ac:dyDescent="0.25">
      <c r="L80905" s="36"/>
      <c r="M80905" s="36"/>
      <c r="N80905" s="36"/>
    </row>
    <row r="80906" spans="12:14" x14ac:dyDescent="0.25">
      <c r="L80906" s="36"/>
      <c r="M80906" s="36"/>
      <c r="N80906" s="36"/>
    </row>
    <row r="80907" spans="12:14" x14ac:dyDescent="0.25">
      <c r="L80907" s="36"/>
      <c r="M80907" s="36"/>
      <c r="N80907" s="36"/>
    </row>
    <row r="80908" spans="12:14" x14ac:dyDescent="0.25">
      <c r="L80908" s="36"/>
      <c r="M80908" s="36"/>
      <c r="N80908" s="36"/>
    </row>
    <row r="80909" spans="12:14" x14ac:dyDescent="0.25">
      <c r="L80909" s="36"/>
      <c r="M80909" s="36"/>
      <c r="N80909" s="36"/>
    </row>
    <row r="80910" spans="12:14" x14ac:dyDescent="0.25">
      <c r="L80910" s="36"/>
      <c r="M80910" s="36"/>
      <c r="N80910" s="36"/>
    </row>
    <row r="80911" spans="12:14" x14ac:dyDescent="0.25">
      <c r="L80911" s="36"/>
      <c r="M80911" s="36"/>
      <c r="N80911" s="36"/>
    </row>
    <row r="80912" spans="12:14" x14ac:dyDescent="0.25">
      <c r="L80912" s="36"/>
      <c r="M80912" s="36"/>
      <c r="N80912" s="36"/>
    </row>
    <row r="80913" spans="12:14" x14ac:dyDescent="0.25">
      <c r="L80913" s="36"/>
      <c r="M80913" s="36"/>
      <c r="N80913" s="36"/>
    </row>
    <row r="80914" spans="12:14" x14ac:dyDescent="0.25">
      <c r="L80914" s="36"/>
      <c r="M80914" s="36"/>
      <c r="N80914" s="36"/>
    </row>
    <row r="80915" spans="12:14" x14ac:dyDescent="0.25">
      <c r="L80915" s="36"/>
      <c r="M80915" s="36"/>
      <c r="N80915" s="36"/>
    </row>
    <row r="80916" spans="12:14" x14ac:dyDescent="0.25">
      <c r="L80916" s="36"/>
      <c r="M80916" s="36"/>
      <c r="N80916" s="36"/>
    </row>
    <row r="80917" spans="12:14" x14ac:dyDescent="0.25">
      <c r="L80917" s="36"/>
      <c r="M80917" s="36"/>
      <c r="N80917" s="36"/>
    </row>
    <row r="80918" spans="12:14" x14ac:dyDescent="0.25">
      <c r="L80918" s="36"/>
      <c r="M80918" s="36"/>
      <c r="N80918" s="36"/>
    </row>
    <row r="80919" spans="12:14" x14ac:dyDescent="0.25">
      <c r="L80919" s="36"/>
      <c r="M80919" s="36"/>
      <c r="N80919" s="36"/>
    </row>
    <row r="80920" spans="12:14" x14ac:dyDescent="0.25">
      <c r="L80920" s="36"/>
      <c r="M80920" s="36"/>
      <c r="N80920" s="36"/>
    </row>
    <row r="80921" spans="12:14" x14ac:dyDescent="0.25">
      <c r="L80921" s="36"/>
      <c r="M80921" s="36"/>
      <c r="N80921" s="36"/>
    </row>
    <row r="80922" spans="12:14" x14ac:dyDescent="0.25">
      <c r="L80922" s="36"/>
      <c r="M80922" s="36"/>
      <c r="N80922" s="36"/>
    </row>
    <row r="80923" spans="12:14" x14ac:dyDescent="0.25">
      <c r="L80923" s="36"/>
      <c r="M80923" s="36"/>
      <c r="N80923" s="36"/>
    </row>
    <row r="80924" spans="12:14" x14ac:dyDescent="0.25">
      <c r="L80924" s="36"/>
      <c r="M80924" s="36"/>
      <c r="N80924" s="36"/>
    </row>
    <row r="80925" spans="12:14" x14ac:dyDescent="0.25">
      <c r="L80925" s="36"/>
      <c r="M80925" s="36"/>
      <c r="N80925" s="36"/>
    </row>
    <row r="80926" spans="12:14" x14ac:dyDescent="0.25">
      <c r="L80926" s="36"/>
      <c r="M80926" s="36"/>
      <c r="N80926" s="36"/>
    </row>
    <row r="80927" spans="12:14" x14ac:dyDescent="0.25">
      <c r="L80927" s="36"/>
      <c r="M80927" s="36"/>
      <c r="N80927" s="36"/>
    </row>
    <row r="80928" spans="12:14" x14ac:dyDescent="0.25">
      <c r="L80928" s="36"/>
      <c r="M80928" s="36"/>
      <c r="N80928" s="36"/>
    </row>
    <row r="80929" spans="12:14" x14ac:dyDescent="0.25">
      <c r="L80929" s="36"/>
      <c r="M80929" s="36"/>
      <c r="N80929" s="36"/>
    </row>
    <row r="80930" spans="12:14" x14ac:dyDescent="0.25">
      <c r="L80930" s="36"/>
      <c r="M80930" s="36"/>
      <c r="N80930" s="36"/>
    </row>
    <row r="80931" spans="12:14" x14ac:dyDescent="0.25">
      <c r="L80931" s="36"/>
      <c r="M80931" s="36"/>
      <c r="N80931" s="36"/>
    </row>
    <row r="80932" spans="12:14" x14ac:dyDescent="0.25">
      <c r="L80932" s="36"/>
      <c r="M80932" s="36"/>
      <c r="N80932" s="36"/>
    </row>
    <row r="80933" spans="12:14" x14ac:dyDescent="0.25">
      <c r="L80933" s="36"/>
      <c r="M80933" s="36"/>
      <c r="N80933" s="36"/>
    </row>
    <row r="80934" spans="12:14" x14ac:dyDescent="0.25">
      <c r="L80934" s="36"/>
      <c r="M80934" s="36"/>
      <c r="N80934" s="36"/>
    </row>
    <row r="80935" spans="12:14" x14ac:dyDescent="0.25">
      <c r="L80935" s="36"/>
      <c r="M80935" s="36"/>
      <c r="N80935" s="36"/>
    </row>
    <row r="80936" spans="12:14" x14ac:dyDescent="0.25">
      <c r="L80936" s="36"/>
      <c r="M80936" s="36"/>
      <c r="N80936" s="36"/>
    </row>
    <row r="80937" spans="12:14" x14ac:dyDescent="0.25">
      <c r="L80937" s="36"/>
      <c r="M80937" s="36"/>
      <c r="N80937" s="36"/>
    </row>
    <row r="80938" spans="12:14" x14ac:dyDescent="0.25">
      <c r="L80938" s="36"/>
      <c r="M80938" s="36"/>
      <c r="N80938" s="36"/>
    </row>
    <row r="80939" spans="12:14" x14ac:dyDescent="0.25">
      <c r="L80939" s="36"/>
      <c r="M80939" s="36"/>
      <c r="N80939" s="36"/>
    </row>
    <row r="80940" spans="12:14" x14ac:dyDescent="0.25">
      <c r="L80940" s="36"/>
      <c r="M80940" s="36"/>
      <c r="N80940" s="36"/>
    </row>
    <row r="80941" spans="12:14" x14ac:dyDescent="0.25">
      <c r="L80941" s="36"/>
      <c r="M80941" s="36"/>
      <c r="N80941" s="36"/>
    </row>
    <row r="80942" spans="12:14" x14ac:dyDescent="0.25">
      <c r="L80942" s="36"/>
      <c r="M80942" s="36"/>
      <c r="N80942" s="36"/>
    </row>
    <row r="80943" spans="12:14" x14ac:dyDescent="0.25">
      <c r="L80943" s="36"/>
      <c r="M80943" s="36"/>
      <c r="N80943" s="36"/>
    </row>
    <row r="80944" spans="12:14" x14ac:dyDescent="0.25">
      <c r="L80944" s="36"/>
      <c r="M80944" s="36"/>
      <c r="N80944" s="36"/>
    </row>
    <row r="80945" spans="12:14" x14ac:dyDescent="0.25">
      <c r="L80945" s="36"/>
      <c r="M80945" s="36"/>
      <c r="N80945" s="36"/>
    </row>
    <row r="80946" spans="12:14" x14ac:dyDescent="0.25">
      <c r="L80946" s="36"/>
      <c r="M80946" s="36"/>
      <c r="N80946" s="36"/>
    </row>
    <row r="80947" spans="12:14" x14ac:dyDescent="0.25">
      <c r="L80947" s="36"/>
      <c r="M80947" s="36"/>
      <c r="N80947" s="36"/>
    </row>
    <row r="80948" spans="12:14" x14ac:dyDescent="0.25">
      <c r="L80948" s="36"/>
      <c r="M80948" s="36"/>
      <c r="N80948" s="36"/>
    </row>
    <row r="80949" spans="12:14" x14ac:dyDescent="0.25">
      <c r="L80949" s="36"/>
      <c r="M80949" s="36"/>
      <c r="N80949" s="36"/>
    </row>
    <row r="80950" spans="12:14" x14ac:dyDescent="0.25">
      <c r="L80950" s="36"/>
      <c r="M80950" s="36"/>
      <c r="N80950" s="36"/>
    </row>
    <row r="80951" spans="12:14" x14ac:dyDescent="0.25">
      <c r="L80951" s="36"/>
      <c r="M80951" s="36"/>
      <c r="N80951" s="36"/>
    </row>
    <row r="80952" spans="12:14" x14ac:dyDescent="0.25">
      <c r="L80952" s="36"/>
      <c r="M80952" s="36"/>
      <c r="N80952" s="36"/>
    </row>
    <row r="80953" spans="12:14" x14ac:dyDescent="0.25">
      <c r="L80953" s="36"/>
      <c r="M80953" s="36"/>
      <c r="N80953" s="36"/>
    </row>
    <row r="80954" spans="12:14" x14ac:dyDescent="0.25">
      <c r="L80954" s="36"/>
      <c r="M80954" s="36"/>
      <c r="N80954" s="36"/>
    </row>
    <row r="80955" spans="12:14" x14ac:dyDescent="0.25">
      <c r="L80955" s="36"/>
      <c r="M80955" s="36"/>
      <c r="N80955" s="36"/>
    </row>
    <row r="80956" spans="12:14" x14ac:dyDescent="0.25">
      <c r="L80956" s="36"/>
      <c r="M80956" s="36"/>
      <c r="N80956" s="36"/>
    </row>
    <row r="80957" spans="12:14" x14ac:dyDescent="0.25">
      <c r="L80957" s="36"/>
      <c r="M80957" s="36"/>
      <c r="N80957" s="36"/>
    </row>
    <row r="80958" spans="12:14" x14ac:dyDescent="0.25">
      <c r="L80958" s="36"/>
      <c r="M80958" s="36"/>
      <c r="N80958" s="36"/>
    </row>
    <row r="80959" spans="12:14" x14ac:dyDescent="0.25">
      <c r="L80959" s="36"/>
      <c r="M80959" s="36"/>
      <c r="N80959" s="36"/>
    </row>
    <row r="80960" spans="12:14" x14ac:dyDescent="0.25">
      <c r="L80960" s="36"/>
      <c r="M80960" s="36"/>
      <c r="N80960" s="36"/>
    </row>
    <row r="80961" spans="12:14" x14ac:dyDescent="0.25">
      <c r="L80961" s="36"/>
      <c r="M80961" s="36"/>
      <c r="N80961" s="36"/>
    </row>
    <row r="80962" spans="12:14" x14ac:dyDescent="0.25">
      <c r="L80962" s="36"/>
      <c r="M80962" s="36"/>
      <c r="N80962" s="36"/>
    </row>
    <row r="80963" spans="12:14" x14ac:dyDescent="0.25">
      <c r="L80963" s="36"/>
      <c r="M80963" s="36"/>
      <c r="N80963" s="36"/>
    </row>
    <row r="80964" spans="12:14" x14ac:dyDescent="0.25">
      <c r="L80964" s="36"/>
      <c r="M80964" s="36"/>
      <c r="N80964" s="36"/>
    </row>
    <row r="80965" spans="12:14" x14ac:dyDescent="0.25">
      <c r="L80965" s="36"/>
      <c r="M80965" s="36"/>
      <c r="N80965" s="36"/>
    </row>
    <row r="80966" spans="12:14" x14ac:dyDescent="0.25">
      <c r="L80966" s="36"/>
      <c r="M80966" s="36"/>
      <c r="N80966" s="36"/>
    </row>
    <row r="80967" spans="12:14" x14ac:dyDescent="0.25">
      <c r="L80967" s="36"/>
      <c r="M80967" s="36"/>
      <c r="N80967" s="36"/>
    </row>
    <row r="80968" spans="12:14" x14ac:dyDescent="0.25">
      <c r="L80968" s="36"/>
      <c r="M80968" s="36"/>
      <c r="N80968" s="36"/>
    </row>
    <row r="80969" spans="12:14" x14ac:dyDescent="0.25">
      <c r="L80969" s="36"/>
      <c r="M80969" s="36"/>
      <c r="N80969" s="36"/>
    </row>
    <row r="80970" spans="12:14" x14ac:dyDescent="0.25">
      <c r="L80970" s="36"/>
      <c r="M80970" s="36"/>
      <c r="N80970" s="36"/>
    </row>
    <row r="80971" spans="12:14" x14ac:dyDescent="0.25">
      <c r="L80971" s="36"/>
      <c r="M80971" s="36"/>
      <c r="N80971" s="36"/>
    </row>
    <row r="80972" spans="12:14" x14ac:dyDescent="0.25">
      <c r="L80972" s="36"/>
      <c r="M80972" s="36"/>
      <c r="N80972" s="36"/>
    </row>
    <row r="80973" spans="12:14" x14ac:dyDescent="0.25">
      <c r="L80973" s="36"/>
      <c r="M80973" s="36"/>
      <c r="N80973" s="36"/>
    </row>
    <row r="80974" spans="12:14" x14ac:dyDescent="0.25">
      <c r="L80974" s="36"/>
      <c r="M80974" s="36"/>
      <c r="N80974" s="36"/>
    </row>
    <row r="80975" spans="12:14" x14ac:dyDescent="0.25">
      <c r="L80975" s="36"/>
      <c r="M80975" s="36"/>
      <c r="N80975" s="36"/>
    </row>
    <row r="80976" spans="12:14" x14ac:dyDescent="0.25">
      <c r="L80976" s="36"/>
      <c r="M80976" s="36"/>
      <c r="N80976" s="36"/>
    </row>
    <row r="80977" spans="12:14" x14ac:dyDescent="0.25">
      <c r="L80977" s="36"/>
      <c r="M80977" s="36"/>
      <c r="N80977" s="36"/>
    </row>
    <row r="80978" spans="12:14" x14ac:dyDescent="0.25">
      <c r="L80978" s="36"/>
      <c r="M80978" s="36"/>
      <c r="N80978" s="36"/>
    </row>
    <row r="80979" spans="12:14" x14ac:dyDescent="0.25">
      <c r="L80979" s="36"/>
      <c r="M80979" s="36"/>
      <c r="N80979" s="36"/>
    </row>
    <row r="80980" spans="12:14" x14ac:dyDescent="0.25">
      <c r="L80980" s="36"/>
      <c r="M80980" s="36"/>
      <c r="N80980" s="36"/>
    </row>
    <row r="80981" spans="12:14" x14ac:dyDescent="0.25">
      <c r="L80981" s="36"/>
      <c r="M80981" s="36"/>
      <c r="N80981" s="36"/>
    </row>
    <row r="80982" spans="12:14" x14ac:dyDescent="0.25">
      <c r="L80982" s="36"/>
      <c r="M80982" s="36"/>
      <c r="N80982" s="36"/>
    </row>
    <row r="80983" spans="12:14" x14ac:dyDescent="0.25">
      <c r="L80983" s="36"/>
      <c r="M80983" s="36"/>
      <c r="N80983" s="36"/>
    </row>
    <row r="80984" spans="12:14" x14ac:dyDescent="0.25">
      <c r="L80984" s="36"/>
      <c r="M80984" s="36"/>
      <c r="N80984" s="36"/>
    </row>
    <row r="80985" spans="12:14" x14ac:dyDescent="0.25">
      <c r="L80985" s="36"/>
      <c r="M80985" s="36"/>
      <c r="N80985" s="36"/>
    </row>
    <row r="80986" spans="12:14" x14ac:dyDescent="0.25">
      <c r="L80986" s="36"/>
      <c r="M80986" s="36"/>
      <c r="N80986" s="36"/>
    </row>
    <row r="80987" spans="12:14" x14ac:dyDescent="0.25">
      <c r="L80987" s="36"/>
      <c r="M80987" s="36"/>
      <c r="N80987" s="36"/>
    </row>
    <row r="80988" spans="12:14" x14ac:dyDescent="0.25">
      <c r="L80988" s="36"/>
      <c r="M80988" s="36"/>
      <c r="N80988" s="36"/>
    </row>
    <row r="80989" spans="12:14" x14ac:dyDescent="0.25">
      <c r="L80989" s="36"/>
      <c r="M80989" s="36"/>
      <c r="N80989" s="36"/>
    </row>
    <row r="80990" spans="12:14" x14ac:dyDescent="0.25">
      <c r="L80990" s="36"/>
      <c r="M80990" s="36"/>
      <c r="N80990" s="36"/>
    </row>
    <row r="80991" spans="12:14" x14ac:dyDescent="0.25">
      <c r="L80991" s="36"/>
      <c r="M80991" s="36"/>
      <c r="N80991" s="36"/>
    </row>
    <row r="80992" spans="12:14" x14ac:dyDescent="0.25">
      <c r="L80992" s="36"/>
      <c r="M80992" s="36"/>
      <c r="N80992" s="36"/>
    </row>
    <row r="80993" spans="12:14" x14ac:dyDescent="0.25">
      <c r="L80993" s="36"/>
      <c r="M80993" s="36"/>
      <c r="N80993" s="36"/>
    </row>
    <row r="80994" spans="12:14" x14ac:dyDescent="0.25">
      <c r="L80994" s="36"/>
      <c r="M80994" s="36"/>
      <c r="N80994" s="36"/>
    </row>
    <row r="80995" spans="12:14" x14ac:dyDescent="0.25">
      <c r="L80995" s="36"/>
      <c r="M80995" s="36"/>
      <c r="N80995" s="36"/>
    </row>
    <row r="80996" spans="12:14" x14ac:dyDescent="0.25">
      <c r="L80996" s="36"/>
      <c r="M80996" s="36"/>
      <c r="N80996" s="36"/>
    </row>
    <row r="80997" spans="12:14" x14ac:dyDescent="0.25">
      <c r="L80997" s="36"/>
      <c r="M80997" s="36"/>
      <c r="N80997" s="36"/>
    </row>
    <row r="80998" spans="12:14" x14ac:dyDescent="0.25">
      <c r="L80998" s="36"/>
      <c r="M80998" s="36"/>
      <c r="N80998" s="36"/>
    </row>
    <row r="80999" spans="12:14" x14ac:dyDescent="0.25">
      <c r="L80999" s="36"/>
      <c r="M80999" s="36"/>
      <c r="N80999" s="36"/>
    </row>
    <row r="81000" spans="12:14" x14ac:dyDescent="0.25">
      <c r="L81000" s="36"/>
      <c r="M81000" s="36"/>
      <c r="N81000" s="36"/>
    </row>
    <row r="81001" spans="12:14" x14ac:dyDescent="0.25">
      <c r="L81001" s="36"/>
      <c r="M81001" s="36"/>
      <c r="N81001" s="36"/>
    </row>
    <row r="81002" spans="12:14" x14ac:dyDescent="0.25">
      <c r="L81002" s="36"/>
      <c r="M81002" s="36"/>
      <c r="N81002" s="36"/>
    </row>
    <row r="81003" spans="12:14" x14ac:dyDescent="0.25">
      <c r="L81003" s="36"/>
      <c r="M81003" s="36"/>
      <c r="N81003" s="36"/>
    </row>
    <row r="81004" spans="12:14" x14ac:dyDescent="0.25">
      <c r="L81004" s="36"/>
      <c r="M81004" s="36"/>
      <c r="N81004" s="36"/>
    </row>
    <row r="81005" spans="12:14" x14ac:dyDescent="0.25">
      <c r="L81005" s="36"/>
      <c r="M81005" s="36"/>
      <c r="N81005" s="36"/>
    </row>
    <row r="81006" spans="12:14" x14ac:dyDescent="0.25">
      <c r="L81006" s="36"/>
      <c r="M81006" s="36"/>
      <c r="N81006" s="36"/>
    </row>
    <row r="81007" spans="12:14" x14ac:dyDescent="0.25">
      <c r="L81007" s="36"/>
      <c r="M81007" s="36"/>
      <c r="N81007" s="36"/>
    </row>
    <row r="81008" spans="12:14" x14ac:dyDescent="0.25">
      <c r="L81008" s="36"/>
      <c r="M81008" s="36"/>
      <c r="N81008" s="36"/>
    </row>
    <row r="81009" spans="12:14" x14ac:dyDescent="0.25">
      <c r="L81009" s="36"/>
      <c r="M81009" s="36"/>
      <c r="N81009" s="36"/>
    </row>
    <row r="81010" spans="12:14" x14ac:dyDescent="0.25">
      <c r="L81010" s="36"/>
      <c r="M81010" s="36"/>
      <c r="N81010" s="36"/>
    </row>
    <row r="81011" spans="12:14" x14ac:dyDescent="0.25">
      <c r="L81011" s="36"/>
      <c r="M81011" s="36"/>
      <c r="N81011" s="36"/>
    </row>
    <row r="81012" spans="12:14" x14ac:dyDescent="0.25">
      <c r="L81012" s="36"/>
      <c r="M81012" s="36"/>
      <c r="N81012" s="36"/>
    </row>
    <row r="81013" spans="12:14" x14ac:dyDescent="0.25">
      <c r="L81013" s="36"/>
      <c r="M81013" s="36"/>
      <c r="N81013" s="36"/>
    </row>
    <row r="81014" spans="12:14" x14ac:dyDescent="0.25">
      <c r="L81014" s="36"/>
      <c r="M81014" s="36"/>
      <c r="N81014" s="36"/>
    </row>
    <row r="81015" spans="12:14" x14ac:dyDescent="0.25">
      <c r="L81015" s="36"/>
      <c r="M81015" s="36"/>
      <c r="N81015" s="36"/>
    </row>
    <row r="81016" spans="12:14" x14ac:dyDescent="0.25">
      <c r="L81016" s="36"/>
      <c r="M81016" s="36"/>
      <c r="N81016" s="36"/>
    </row>
    <row r="81017" spans="12:14" x14ac:dyDescent="0.25">
      <c r="L81017" s="36"/>
      <c r="M81017" s="36"/>
      <c r="N81017" s="36"/>
    </row>
    <row r="81018" spans="12:14" x14ac:dyDescent="0.25">
      <c r="L81018" s="36"/>
      <c r="M81018" s="36"/>
      <c r="N81018" s="36"/>
    </row>
    <row r="81019" spans="12:14" x14ac:dyDescent="0.25">
      <c r="L81019" s="36"/>
      <c r="M81019" s="36"/>
      <c r="N81019" s="36"/>
    </row>
    <row r="81020" spans="12:14" x14ac:dyDescent="0.25">
      <c r="L81020" s="36"/>
      <c r="M81020" s="36"/>
      <c r="N81020" s="36"/>
    </row>
    <row r="81021" spans="12:14" x14ac:dyDescent="0.25">
      <c r="L81021" s="36"/>
      <c r="M81021" s="36"/>
      <c r="N81021" s="36"/>
    </row>
    <row r="81022" spans="12:14" x14ac:dyDescent="0.25">
      <c r="L81022" s="36"/>
      <c r="M81022" s="36"/>
      <c r="N81022" s="36"/>
    </row>
    <row r="81023" spans="12:14" x14ac:dyDescent="0.25">
      <c r="L81023" s="36"/>
      <c r="M81023" s="36"/>
      <c r="N81023" s="36"/>
    </row>
    <row r="81024" spans="12:14" x14ac:dyDescent="0.25">
      <c r="L81024" s="36"/>
      <c r="M81024" s="36"/>
      <c r="N81024" s="36"/>
    </row>
    <row r="81025" spans="12:14" x14ac:dyDescent="0.25">
      <c r="L81025" s="36"/>
      <c r="M81025" s="36"/>
      <c r="N81025" s="36"/>
    </row>
    <row r="81026" spans="12:14" x14ac:dyDescent="0.25">
      <c r="L81026" s="36"/>
      <c r="M81026" s="36"/>
      <c r="N81026" s="36"/>
    </row>
    <row r="81027" spans="12:14" x14ac:dyDescent="0.25">
      <c r="L81027" s="36"/>
      <c r="M81027" s="36"/>
      <c r="N81027" s="36"/>
    </row>
    <row r="81028" spans="12:14" x14ac:dyDescent="0.25">
      <c r="L81028" s="36"/>
      <c r="M81028" s="36"/>
      <c r="N81028" s="36"/>
    </row>
    <row r="81029" spans="12:14" x14ac:dyDescent="0.25">
      <c r="L81029" s="36"/>
      <c r="M81029" s="36"/>
      <c r="N81029" s="36"/>
    </row>
    <row r="81030" spans="12:14" x14ac:dyDescent="0.25">
      <c r="L81030" s="36"/>
      <c r="M81030" s="36"/>
      <c r="N81030" s="36"/>
    </row>
    <row r="81031" spans="12:14" x14ac:dyDescent="0.25">
      <c r="L81031" s="36"/>
      <c r="M81031" s="36"/>
      <c r="N81031" s="36"/>
    </row>
    <row r="81032" spans="12:14" x14ac:dyDescent="0.25">
      <c r="L81032" s="36"/>
      <c r="M81032" s="36"/>
      <c r="N81032" s="36"/>
    </row>
    <row r="81033" spans="12:14" x14ac:dyDescent="0.25">
      <c r="L81033" s="36"/>
      <c r="M81033" s="36"/>
      <c r="N81033" s="36"/>
    </row>
    <row r="81034" spans="12:14" x14ac:dyDescent="0.25">
      <c r="L81034" s="36"/>
      <c r="M81034" s="36"/>
      <c r="N81034" s="36"/>
    </row>
    <row r="81035" spans="12:14" x14ac:dyDescent="0.25">
      <c r="L81035" s="36"/>
      <c r="M81035" s="36"/>
      <c r="N81035" s="36"/>
    </row>
    <row r="81036" spans="12:14" x14ac:dyDescent="0.25">
      <c r="L81036" s="36"/>
      <c r="M81036" s="36"/>
      <c r="N81036" s="36"/>
    </row>
    <row r="81037" spans="12:14" x14ac:dyDescent="0.25">
      <c r="L81037" s="36"/>
      <c r="M81037" s="36"/>
      <c r="N81037" s="36"/>
    </row>
    <row r="81038" spans="12:14" x14ac:dyDescent="0.25">
      <c r="L81038" s="36"/>
      <c r="M81038" s="36"/>
      <c r="N81038" s="36"/>
    </row>
    <row r="81039" spans="12:14" x14ac:dyDescent="0.25">
      <c r="L81039" s="36"/>
      <c r="M81039" s="36"/>
      <c r="N81039" s="36"/>
    </row>
    <row r="81040" spans="12:14" x14ac:dyDescent="0.25">
      <c r="L81040" s="36"/>
      <c r="M81040" s="36"/>
      <c r="N81040" s="36"/>
    </row>
    <row r="81041" spans="12:14" x14ac:dyDescent="0.25">
      <c r="L81041" s="36"/>
      <c r="M81041" s="36"/>
      <c r="N81041" s="36"/>
    </row>
    <row r="81042" spans="12:14" x14ac:dyDescent="0.25">
      <c r="L81042" s="36"/>
      <c r="M81042" s="36"/>
      <c r="N81042" s="36"/>
    </row>
    <row r="81043" spans="12:14" x14ac:dyDescent="0.25">
      <c r="L81043" s="36"/>
      <c r="M81043" s="36"/>
      <c r="N81043" s="36"/>
    </row>
    <row r="81044" spans="12:14" x14ac:dyDescent="0.25">
      <c r="L81044" s="36"/>
      <c r="M81044" s="36"/>
      <c r="N81044" s="36"/>
    </row>
    <row r="81045" spans="12:14" x14ac:dyDescent="0.25">
      <c r="L81045" s="36"/>
      <c r="M81045" s="36"/>
      <c r="N81045" s="36"/>
    </row>
    <row r="81046" spans="12:14" x14ac:dyDescent="0.25">
      <c r="L81046" s="36"/>
      <c r="M81046" s="36"/>
      <c r="N81046" s="36"/>
    </row>
    <row r="81047" spans="12:14" x14ac:dyDescent="0.25">
      <c r="L81047" s="36"/>
      <c r="M81047" s="36"/>
      <c r="N81047" s="36"/>
    </row>
    <row r="81048" spans="12:14" x14ac:dyDescent="0.25">
      <c r="L81048" s="36"/>
      <c r="M81048" s="36"/>
      <c r="N81048" s="36"/>
    </row>
    <row r="81049" spans="12:14" x14ac:dyDescent="0.25">
      <c r="L81049" s="36"/>
      <c r="M81049" s="36"/>
      <c r="N81049" s="36"/>
    </row>
    <row r="81050" spans="12:14" x14ac:dyDescent="0.25">
      <c r="L81050" s="36"/>
      <c r="M81050" s="36"/>
      <c r="N81050" s="36"/>
    </row>
    <row r="81051" spans="12:14" x14ac:dyDescent="0.25">
      <c r="L81051" s="36"/>
      <c r="M81051" s="36"/>
      <c r="N81051" s="36"/>
    </row>
    <row r="81052" spans="12:14" x14ac:dyDescent="0.25">
      <c r="L81052" s="36"/>
      <c r="M81052" s="36"/>
      <c r="N81052" s="36"/>
    </row>
    <row r="81053" spans="12:14" x14ac:dyDescent="0.25">
      <c r="L81053" s="36"/>
      <c r="M81053" s="36"/>
      <c r="N81053" s="36"/>
    </row>
    <row r="81054" spans="12:14" x14ac:dyDescent="0.25">
      <c r="L81054" s="36"/>
      <c r="M81054" s="36"/>
      <c r="N81054" s="36"/>
    </row>
    <row r="81055" spans="12:14" x14ac:dyDescent="0.25">
      <c r="L81055" s="36"/>
      <c r="M81055" s="36"/>
      <c r="N81055" s="36"/>
    </row>
    <row r="81056" spans="12:14" x14ac:dyDescent="0.25">
      <c r="L81056" s="36"/>
      <c r="M81056" s="36"/>
      <c r="N81056" s="36"/>
    </row>
    <row r="81057" spans="12:14" x14ac:dyDescent="0.25">
      <c r="L81057" s="36"/>
      <c r="M81057" s="36"/>
      <c r="N81057" s="36"/>
    </row>
    <row r="81058" spans="12:14" x14ac:dyDescent="0.25">
      <c r="L81058" s="36"/>
      <c r="M81058" s="36"/>
      <c r="N81058" s="36"/>
    </row>
    <row r="81059" spans="12:14" x14ac:dyDescent="0.25">
      <c r="L81059" s="36"/>
      <c r="M81059" s="36"/>
      <c r="N81059" s="36"/>
    </row>
    <row r="81060" spans="12:14" x14ac:dyDescent="0.25">
      <c r="L81060" s="36"/>
      <c r="M81060" s="36"/>
      <c r="N81060" s="36"/>
    </row>
    <row r="81061" spans="12:14" x14ac:dyDescent="0.25">
      <c r="L81061" s="36"/>
      <c r="M81061" s="36"/>
      <c r="N81061" s="36"/>
    </row>
    <row r="81062" spans="12:14" x14ac:dyDescent="0.25">
      <c r="L81062" s="36"/>
      <c r="M81062" s="36"/>
      <c r="N81062" s="36"/>
    </row>
    <row r="81063" spans="12:14" x14ac:dyDescent="0.25">
      <c r="L81063" s="36"/>
      <c r="M81063" s="36"/>
      <c r="N81063" s="36"/>
    </row>
    <row r="81064" spans="12:14" x14ac:dyDescent="0.25">
      <c r="L81064" s="36"/>
      <c r="M81064" s="36"/>
      <c r="N81064" s="36"/>
    </row>
    <row r="81065" spans="12:14" x14ac:dyDescent="0.25">
      <c r="L81065" s="36"/>
      <c r="M81065" s="36"/>
      <c r="N81065" s="36"/>
    </row>
    <row r="81066" spans="12:14" x14ac:dyDescent="0.25">
      <c r="L81066" s="36"/>
      <c r="M81066" s="36"/>
      <c r="N81066" s="36"/>
    </row>
    <row r="81067" spans="12:14" x14ac:dyDescent="0.25">
      <c r="L81067" s="36"/>
      <c r="M81067" s="36"/>
      <c r="N81067" s="36"/>
    </row>
    <row r="81068" spans="12:14" x14ac:dyDescent="0.25">
      <c r="L81068" s="36"/>
      <c r="M81068" s="36"/>
      <c r="N81068" s="36"/>
    </row>
    <row r="81069" spans="12:14" x14ac:dyDescent="0.25">
      <c r="L81069" s="36"/>
      <c r="M81069" s="36"/>
      <c r="N81069" s="36"/>
    </row>
    <row r="81070" spans="12:14" x14ac:dyDescent="0.25">
      <c r="L81070" s="36"/>
      <c r="M81070" s="36"/>
      <c r="N81070" s="36"/>
    </row>
    <row r="81071" spans="12:14" x14ac:dyDescent="0.25">
      <c r="L81071" s="36"/>
      <c r="M81071" s="36"/>
      <c r="N81071" s="36"/>
    </row>
    <row r="81072" spans="12:14" x14ac:dyDescent="0.25">
      <c r="L81072" s="36"/>
      <c r="M81072" s="36"/>
      <c r="N81072" s="36"/>
    </row>
    <row r="81073" spans="12:14" x14ac:dyDescent="0.25">
      <c r="L81073" s="36"/>
      <c r="M81073" s="36"/>
      <c r="N81073" s="36"/>
    </row>
    <row r="81074" spans="12:14" x14ac:dyDescent="0.25">
      <c r="L81074" s="36"/>
      <c r="M81074" s="36"/>
      <c r="N81074" s="36"/>
    </row>
    <row r="81075" spans="12:14" x14ac:dyDescent="0.25">
      <c r="L81075" s="36"/>
      <c r="M81075" s="36"/>
      <c r="N81075" s="36"/>
    </row>
    <row r="81076" spans="12:14" x14ac:dyDescent="0.25">
      <c r="L81076" s="36"/>
      <c r="M81076" s="36"/>
      <c r="N81076" s="36"/>
    </row>
    <row r="81077" spans="12:14" x14ac:dyDescent="0.25">
      <c r="L81077" s="36"/>
      <c r="M81077" s="36"/>
      <c r="N81077" s="36"/>
    </row>
    <row r="81078" spans="12:14" x14ac:dyDescent="0.25">
      <c r="L81078" s="36"/>
      <c r="M81078" s="36"/>
      <c r="N81078" s="36"/>
    </row>
    <row r="81079" spans="12:14" x14ac:dyDescent="0.25">
      <c r="L81079" s="36"/>
      <c r="M81079" s="36"/>
      <c r="N81079" s="36"/>
    </row>
    <row r="81080" spans="12:14" x14ac:dyDescent="0.25">
      <c r="L81080" s="36"/>
      <c r="M81080" s="36"/>
      <c r="N81080" s="36"/>
    </row>
    <row r="81081" spans="12:14" x14ac:dyDescent="0.25">
      <c r="L81081" s="36"/>
      <c r="M81081" s="36"/>
      <c r="N81081" s="36"/>
    </row>
    <row r="81082" spans="12:14" x14ac:dyDescent="0.25">
      <c r="L81082" s="36"/>
      <c r="M81082" s="36"/>
      <c r="N81082" s="36"/>
    </row>
    <row r="81083" spans="12:14" x14ac:dyDescent="0.25">
      <c r="L81083" s="36"/>
      <c r="M81083" s="36"/>
      <c r="N81083" s="36"/>
    </row>
    <row r="81084" spans="12:14" x14ac:dyDescent="0.25">
      <c r="L81084" s="36"/>
      <c r="M81084" s="36"/>
      <c r="N81084" s="36"/>
    </row>
    <row r="81085" spans="12:14" x14ac:dyDescent="0.25">
      <c r="L81085" s="36"/>
      <c r="M81085" s="36"/>
      <c r="N81085" s="36"/>
    </row>
    <row r="81086" spans="12:14" x14ac:dyDescent="0.25">
      <c r="L81086" s="36"/>
      <c r="M81086" s="36"/>
      <c r="N81086" s="36"/>
    </row>
    <row r="81087" spans="12:14" x14ac:dyDescent="0.25">
      <c r="L81087" s="36"/>
      <c r="M81087" s="36"/>
      <c r="N81087" s="36"/>
    </row>
    <row r="81088" spans="12:14" x14ac:dyDescent="0.25">
      <c r="L81088" s="36"/>
      <c r="M81088" s="36"/>
      <c r="N81088" s="36"/>
    </row>
    <row r="81089" spans="12:14" x14ac:dyDescent="0.25">
      <c r="L81089" s="36"/>
      <c r="M81089" s="36"/>
      <c r="N81089" s="36"/>
    </row>
    <row r="81090" spans="12:14" x14ac:dyDescent="0.25">
      <c r="L81090" s="36"/>
      <c r="M81090" s="36"/>
      <c r="N81090" s="36"/>
    </row>
    <row r="81091" spans="12:14" x14ac:dyDescent="0.25">
      <c r="L81091" s="36"/>
      <c r="M81091" s="36"/>
      <c r="N81091" s="36"/>
    </row>
    <row r="81092" spans="12:14" x14ac:dyDescent="0.25">
      <c r="L81092" s="36"/>
      <c r="M81092" s="36"/>
      <c r="N81092" s="36"/>
    </row>
    <row r="81093" spans="12:14" x14ac:dyDescent="0.25">
      <c r="L81093" s="36"/>
      <c r="M81093" s="36"/>
      <c r="N81093" s="36"/>
    </row>
    <row r="81094" spans="12:14" x14ac:dyDescent="0.25">
      <c r="L81094" s="36"/>
      <c r="M81094" s="36"/>
      <c r="N81094" s="36"/>
    </row>
    <row r="81095" spans="12:14" x14ac:dyDescent="0.25">
      <c r="L81095" s="36"/>
      <c r="M81095" s="36"/>
      <c r="N81095" s="36"/>
    </row>
    <row r="81096" spans="12:14" x14ac:dyDescent="0.25">
      <c r="L81096" s="36"/>
      <c r="M81096" s="36"/>
      <c r="N81096" s="36"/>
    </row>
    <row r="81097" spans="12:14" x14ac:dyDescent="0.25">
      <c r="L81097" s="36"/>
      <c r="M81097" s="36"/>
      <c r="N81097" s="36"/>
    </row>
    <row r="81098" spans="12:14" x14ac:dyDescent="0.25">
      <c r="L81098" s="36"/>
      <c r="M81098" s="36"/>
      <c r="N81098" s="36"/>
    </row>
    <row r="81099" spans="12:14" x14ac:dyDescent="0.25">
      <c r="L81099" s="36"/>
      <c r="M81099" s="36"/>
      <c r="N81099" s="36"/>
    </row>
    <row r="81100" spans="12:14" x14ac:dyDescent="0.25">
      <c r="L81100" s="36"/>
      <c r="M81100" s="36"/>
      <c r="N81100" s="36"/>
    </row>
    <row r="81101" spans="12:14" x14ac:dyDescent="0.25">
      <c r="L81101" s="36"/>
      <c r="M81101" s="36"/>
      <c r="N81101" s="36"/>
    </row>
    <row r="81102" spans="12:14" x14ac:dyDescent="0.25">
      <c r="L81102" s="36"/>
      <c r="M81102" s="36"/>
      <c r="N81102" s="36"/>
    </row>
    <row r="81103" spans="12:14" x14ac:dyDescent="0.25">
      <c r="L81103" s="36"/>
      <c r="M81103" s="36"/>
      <c r="N81103" s="36"/>
    </row>
    <row r="81104" spans="12:14" x14ac:dyDescent="0.25">
      <c r="L81104" s="36"/>
      <c r="M81104" s="36"/>
      <c r="N81104" s="36"/>
    </row>
    <row r="81105" spans="12:14" x14ac:dyDescent="0.25">
      <c r="L81105" s="36"/>
      <c r="M81105" s="36"/>
      <c r="N81105" s="36"/>
    </row>
    <row r="81106" spans="12:14" x14ac:dyDescent="0.25">
      <c r="L81106" s="36"/>
      <c r="M81106" s="36"/>
      <c r="N81106" s="36"/>
    </row>
    <row r="81107" spans="12:14" x14ac:dyDescent="0.25">
      <c r="L81107" s="36"/>
      <c r="M81107" s="36"/>
      <c r="N81107" s="36"/>
    </row>
    <row r="81108" spans="12:14" x14ac:dyDescent="0.25">
      <c r="L81108" s="36"/>
      <c r="M81108" s="36"/>
      <c r="N81108" s="36"/>
    </row>
    <row r="81109" spans="12:14" x14ac:dyDescent="0.25">
      <c r="L81109" s="36"/>
      <c r="M81109" s="36"/>
      <c r="N81109" s="36"/>
    </row>
    <row r="81110" spans="12:14" x14ac:dyDescent="0.25">
      <c r="L81110" s="36"/>
      <c r="M81110" s="36"/>
      <c r="N81110" s="36"/>
    </row>
    <row r="81111" spans="12:14" x14ac:dyDescent="0.25">
      <c r="L81111" s="36"/>
      <c r="M81111" s="36"/>
      <c r="N81111" s="36"/>
    </row>
    <row r="81112" spans="12:14" x14ac:dyDescent="0.25">
      <c r="L81112" s="36"/>
      <c r="M81112" s="36"/>
      <c r="N81112" s="36"/>
    </row>
    <row r="81113" spans="12:14" x14ac:dyDescent="0.25">
      <c r="L81113" s="36"/>
      <c r="M81113" s="36"/>
      <c r="N81113" s="36"/>
    </row>
    <row r="81114" spans="12:14" x14ac:dyDescent="0.25">
      <c r="L81114" s="36"/>
      <c r="M81114" s="36"/>
      <c r="N81114" s="36"/>
    </row>
    <row r="81115" spans="12:14" x14ac:dyDescent="0.25">
      <c r="L81115" s="36"/>
      <c r="M81115" s="36"/>
      <c r="N81115" s="36"/>
    </row>
    <row r="81116" spans="12:14" x14ac:dyDescent="0.25">
      <c r="L81116" s="36"/>
      <c r="M81116" s="36"/>
      <c r="N81116" s="36"/>
    </row>
    <row r="81117" spans="12:14" x14ac:dyDescent="0.25">
      <c r="L81117" s="36"/>
      <c r="M81117" s="36"/>
      <c r="N81117" s="36"/>
    </row>
    <row r="81118" spans="12:14" x14ac:dyDescent="0.25">
      <c r="L81118" s="36"/>
      <c r="M81118" s="36"/>
      <c r="N81118" s="36"/>
    </row>
    <row r="81119" spans="12:14" x14ac:dyDescent="0.25">
      <c r="L81119" s="36"/>
      <c r="M81119" s="36"/>
      <c r="N81119" s="36"/>
    </row>
    <row r="81120" spans="12:14" x14ac:dyDescent="0.25">
      <c r="L81120" s="36"/>
      <c r="M81120" s="36"/>
      <c r="N81120" s="36"/>
    </row>
    <row r="81121" spans="12:14" x14ac:dyDescent="0.25">
      <c r="L81121" s="36"/>
      <c r="M81121" s="36"/>
      <c r="N81121" s="36"/>
    </row>
    <row r="81122" spans="12:14" x14ac:dyDescent="0.25">
      <c r="L81122" s="36"/>
      <c r="M81122" s="36"/>
      <c r="N81122" s="36"/>
    </row>
    <row r="81123" spans="12:14" x14ac:dyDescent="0.25">
      <c r="L81123" s="36"/>
      <c r="M81123" s="36"/>
      <c r="N81123" s="36"/>
    </row>
    <row r="81124" spans="12:14" x14ac:dyDescent="0.25">
      <c r="L81124" s="36"/>
      <c r="M81124" s="36"/>
      <c r="N81124" s="36"/>
    </row>
    <row r="81125" spans="12:14" x14ac:dyDescent="0.25">
      <c r="L81125" s="36"/>
      <c r="M81125" s="36"/>
      <c r="N81125" s="36"/>
    </row>
    <row r="81126" spans="12:14" x14ac:dyDescent="0.25">
      <c r="L81126" s="36"/>
      <c r="M81126" s="36"/>
      <c r="N81126" s="36"/>
    </row>
    <row r="81127" spans="12:14" x14ac:dyDescent="0.25">
      <c r="L81127" s="36"/>
      <c r="M81127" s="36"/>
      <c r="N81127" s="36"/>
    </row>
    <row r="81128" spans="12:14" x14ac:dyDescent="0.25">
      <c r="L81128" s="36"/>
      <c r="M81128" s="36"/>
      <c r="N81128" s="36"/>
    </row>
    <row r="81129" spans="12:14" x14ac:dyDescent="0.25">
      <c r="L81129" s="36"/>
      <c r="M81129" s="36"/>
      <c r="N81129" s="36"/>
    </row>
    <row r="81130" spans="12:14" x14ac:dyDescent="0.25">
      <c r="L81130" s="36"/>
      <c r="M81130" s="36"/>
      <c r="N81130" s="36"/>
    </row>
    <row r="81131" spans="12:14" x14ac:dyDescent="0.25">
      <c r="L81131" s="36"/>
      <c r="M81131" s="36"/>
      <c r="N81131" s="36"/>
    </row>
    <row r="81132" spans="12:14" x14ac:dyDescent="0.25">
      <c r="L81132" s="36"/>
      <c r="M81132" s="36"/>
      <c r="N81132" s="36"/>
    </row>
    <row r="81133" spans="12:14" x14ac:dyDescent="0.25">
      <c r="L81133" s="36"/>
      <c r="M81133" s="36"/>
      <c r="N81133" s="36"/>
    </row>
    <row r="81134" spans="12:14" x14ac:dyDescent="0.25">
      <c r="L81134" s="36"/>
      <c r="M81134" s="36"/>
      <c r="N81134" s="36"/>
    </row>
    <row r="81135" spans="12:14" x14ac:dyDescent="0.25">
      <c r="L81135" s="36"/>
      <c r="M81135" s="36"/>
      <c r="N81135" s="36"/>
    </row>
    <row r="81136" spans="12:14" x14ac:dyDescent="0.25">
      <c r="L81136" s="36"/>
      <c r="M81136" s="36"/>
      <c r="N81136" s="36"/>
    </row>
    <row r="81137" spans="12:14" x14ac:dyDescent="0.25">
      <c r="L81137" s="36"/>
      <c r="M81137" s="36"/>
      <c r="N81137" s="36"/>
    </row>
    <row r="81138" spans="12:14" x14ac:dyDescent="0.25">
      <c r="L81138" s="36"/>
      <c r="M81138" s="36"/>
      <c r="N81138" s="36"/>
    </row>
    <row r="81139" spans="12:14" x14ac:dyDescent="0.25">
      <c r="L81139" s="36"/>
      <c r="M81139" s="36"/>
      <c r="N81139" s="36"/>
    </row>
    <row r="81140" spans="12:14" x14ac:dyDescent="0.25">
      <c r="L81140" s="36"/>
      <c r="M81140" s="36"/>
      <c r="N81140" s="36"/>
    </row>
    <row r="81141" spans="12:14" x14ac:dyDescent="0.25">
      <c r="L81141" s="36"/>
      <c r="M81141" s="36"/>
      <c r="N81141" s="36"/>
    </row>
    <row r="81142" spans="12:14" x14ac:dyDescent="0.25">
      <c r="L81142" s="36"/>
      <c r="M81142" s="36"/>
      <c r="N81142" s="36"/>
    </row>
    <row r="81143" spans="12:14" x14ac:dyDescent="0.25">
      <c r="L81143" s="36"/>
      <c r="M81143" s="36"/>
      <c r="N81143" s="36"/>
    </row>
    <row r="81144" spans="12:14" x14ac:dyDescent="0.25">
      <c r="L81144" s="36"/>
      <c r="M81144" s="36"/>
      <c r="N81144" s="36"/>
    </row>
    <row r="81145" spans="12:14" x14ac:dyDescent="0.25">
      <c r="L81145" s="36"/>
      <c r="M81145" s="36"/>
      <c r="N81145" s="36"/>
    </row>
    <row r="81146" spans="12:14" x14ac:dyDescent="0.25">
      <c r="L81146" s="36"/>
      <c r="M81146" s="36"/>
      <c r="N81146" s="36"/>
    </row>
    <row r="81147" spans="12:14" x14ac:dyDescent="0.25">
      <c r="L81147" s="36"/>
      <c r="M81147" s="36"/>
      <c r="N81147" s="36"/>
    </row>
    <row r="81148" spans="12:14" x14ac:dyDescent="0.25">
      <c r="L81148" s="36"/>
      <c r="M81148" s="36"/>
      <c r="N81148" s="36"/>
    </row>
    <row r="81149" spans="12:14" x14ac:dyDescent="0.25">
      <c r="L81149" s="36"/>
      <c r="M81149" s="36"/>
      <c r="N81149" s="36"/>
    </row>
    <row r="81150" spans="12:14" x14ac:dyDescent="0.25">
      <c r="L81150" s="36"/>
      <c r="M81150" s="36"/>
      <c r="N81150" s="36"/>
    </row>
    <row r="81151" spans="12:14" x14ac:dyDescent="0.25">
      <c r="L81151" s="36"/>
      <c r="M81151" s="36"/>
      <c r="N81151" s="36"/>
    </row>
    <row r="81152" spans="12:14" x14ac:dyDescent="0.25">
      <c r="L81152" s="36"/>
      <c r="M81152" s="36"/>
      <c r="N81152" s="36"/>
    </row>
    <row r="81153" spans="12:14" x14ac:dyDescent="0.25">
      <c r="L81153" s="36"/>
      <c r="M81153" s="36"/>
      <c r="N81153" s="36"/>
    </row>
    <row r="81154" spans="12:14" x14ac:dyDescent="0.25">
      <c r="L81154" s="36"/>
      <c r="M81154" s="36"/>
      <c r="N81154" s="36"/>
    </row>
    <row r="81155" spans="12:14" x14ac:dyDescent="0.25">
      <c r="L81155" s="36"/>
      <c r="M81155" s="36"/>
      <c r="N81155" s="36"/>
    </row>
    <row r="81156" spans="12:14" x14ac:dyDescent="0.25">
      <c r="L81156" s="36"/>
      <c r="M81156" s="36"/>
      <c r="N81156" s="36"/>
    </row>
    <row r="81157" spans="12:14" x14ac:dyDescent="0.25">
      <c r="L81157" s="36"/>
      <c r="M81157" s="36"/>
      <c r="N81157" s="36"/>
    </row>
    <row r="81158" spans="12:14" x14ac:dyDescent="0.25">
      <c r="L81158" s="36"/>
      <c r="M81158" s="36"/>
      <c r="N81158" s="36"/>
    </row>
    <row r="81159" spans="12:14" x14ac:dyDescent="0.25">
      <c r="L81159" s="36"/>
      <c r="M81159" s="36"/>
      <c r="N81159" s="36"/>
    </row>
    <row r="81160" spans="12:14" x14ac:dyDescent="0.25">
      <c r="L81160" s="36"/>
      <c r="M81160" s="36"/>
      <c r="N81160" s="36"/>
    </row>
    <row r="81161" spans="12:14" x14ac:dyDescent="0.25">
      <c r="L81161" s="36"/>
      <c r="M81161" s="36"/>
      <c r="N81161" s="36"/>
    </row>
    <row r="81162" spans="12:14" x14ac:dyDescent="0.25">
      <c r="L81162" s="36"/>
      <c r="M81162" s="36"/>
      <c r="N81162" s="36"/>
    </row>
    <row r="81163" spans="12:14" x14ac:dyDescent="0.25">
      <c r="L81163" s="36"/>
      <c r="M81163" s="36"/>
      <c r="N81163" s="36"/>
    </row>
    <row r="81164" spans="12:14" x14ac:dyDescent="0.25">
      <c r="L81164" s="36"/>
      <c r="M81164" s="36"/>
      <c r="N81164" s="36"/>
    </row>
    <row r="81165" spans="12:14" x14ac:dyDescent="0.25">
      <c r="L81165" s="36"/>
      <c r="M81165" s="36"/>
      <c r="N81165" s="36"/>
    </row>
    <row r="81166" spans="12:14" x14ac:dyDescent="0.25">
      <c r="L81166" s="36"/>
      <c r="M81166" s="36"/>
      <c r="N81166" s="36"/>
    </row>
    <row r="81167" spans="12:14" x14ac:dyDescent="0.25">
      <c r="L81167" s="36"/>
      <c r="M81167" s="36"/>
      <c r="N81167" s="36"/>
    </row>
    <row r="81168" spans="12:14" x14ac:dyDescent="0.25">
      <c r="L81168" s="36"/>
      <c r="M81168" s="36"/>
      <c r="N81168" s="36"/>
    </row>
    <row r="81169" spans="12:14" x14ac:dyDescent="0.25">
      <c r="L81169" s="36"/>
      <c r="M81169" s="36"/>
      <c r="N81169" s="36"/>
    </row>
    <row r="81170" spans="12:14" x14ac:dyDescent="0.25">
      <c r="L81170" s="36"/>
      <c r="M81170" s="36"/>
      <c r="N81170" s="36"/>
    </row>
    <row r="81171" spans="12:14" x14ac:dyDescent="0.25">
      <c r="L81171" s="36"/>
      <c r="M81171" s="36"/>
      <c r="N81171" s="36"/>
    </row>
    <row r="81172" spans="12:14" x14ac:dyDescent="0.25">
      <c r="L81172" s="36"/>
      <c r="M81172" s="36"/>
      <c r="N81172" s="36"/>
    </row>
    <row r="81173" spans="12:14" x14ac:dyDescent="0.25">
      <c r="L81173" s="36"/>
      <c r="M81173" s="36"/>
      <c r="N81173" s="36"/>
    </row>
    <row r="81174" spans="12:14" x14ac:dyDescent="0.25">
      <c r="L81174" s="36"/>
      <c r="M81174" s="36"/>
      <c r="N81174" s="36"/>
    </row>
    <row r="81175" spans="12:14" x14ac:dyDescent="0.25">
      <c r="L81175" s="36"/>
      <c r="M81175" s="36"/>
      <c r="N81175" s="36"/>
    </row>
    <row r="81176" spans="12:14" x14ac:dyDescent="0.25">
      <c r="L81176" s="36"/>
      <c r="M81176" s="36"/>
      <c r="N81176" s="36"/>
    </row>
    <row r="81177" spans="12:14" x14ac:dyDescent="0.25">
      <c r="L81177" s="36"/>
      <c r="M81177" s="36"/>
      <c r="N81177" s="36"/>
    </row>
    <row r="81178" spans="12:14" x14ac:dyDescent="0.25">
      <c r="L81178" s="36"/>
      <c r="M81178" s="36"/>
      <c r="N81178" s="36"/>
    </row>
    <row r="81179" spans="12:14" x14ac:dyDescent="0.25">
      <c r="L81179" s="36"/>
      <c r="M81179" s="36"/>
      <c r="N81179" s="36"/>
    </row>
    <row r="81180" spans="12:14" x14ac:dyDescent="0.25">
      <c r="L81180" s="36"/>
      <c r="M81180" s="36"/>
      <c r="N81180" s="36"/>
    </row>
    <row r="81181" spans="12:14" x14ac:dyDescent="0.25">
      <c r="L81181" s="36"/>
      <c r="M81181" s="36"/>
      <c r="N81181" s="36"/>
    </row>
    <row r="81182" spans="12:14" x14ac:dyDescent="0.25">
      <c r="L81182" s="36"/>
      <c r="M81182" s="36"/>
      <c r="N81182" s="36"/>
    </row>
    <row r="81183" spans="12:14" x14ac:dyDescent="0.25">
      <c r="L81183" s="36"/>
      <c r="M81183" s="36"/>
      <c r="N81183" s="36"/>
    </row>
    <row r="81184" spans="12:14" x14ac:dyDescent="0.25">
      <c r="L81184" s="36"/>
      <c r="M81184" s="36"/>
      <c r="N81184" s="36"/>
    </row>
    <row r="81185" spans="12:14" x14ac:dyDescent="0.25">
      <c r="L81185" s="36"/>
      <c r="M81185" s="36"/>
      <c r="N81185" s="36"/>
    </row>
    <row r="81186" spans="12:14" x14ac:dyDescent="0.25">
      <c r="L81186" s="36"/>
      <c r="M81186" s="36"/>
      <c r="N81186" s="36"/>
    </row>
    <row r="81187" spans="12:14" x14ac:dyDescent="0.25">
      <c r="L81187" s="36"/>
      <c r="M81187" s="36"/>
      <c r="N81187" s="36"/>
    </row>
    <row r="81188" spans="12:14" x14ac:dyDescent="0.25">
      <c r="L81188" s="36"/>
      <c r="M81188" s="36"/>
      <c r="N81188" s="36"/>
    </row>
    <row r="81189" spans="12:14" x14ac:dyDescent="0.25">
      <c r="L81189" s="36"/>
      <c r="M81189" s="36"/>
      <c r="N81189" s="36"/>
    </row>
    <row r="81190" spans="12:14" x14ac:dyDescent="0.25">
      <c r="L81190" s="36"/>
      <c r="M81190" s="36"/>
      <c r="N81190" s="36"/>
    </row>
    <row r="81191" spans="12:14" x14ac:dyDescent="0.25">
      <c r="L81191" s="36"/>
      <c r="M81191" s="36"/>
      <c r="N81191" s="36"/>
    </row>
    <row r="81192" spans="12:14" x14ac:dyDescent="0.25">
      <c r="L81192" s="36"/>
      <c r="M81192" s="36"/>
      <c r="N81192" s="36"/>
    </row>
    <row r="81193" spans="12:14" x14ac:dyDescent="0.25">
      <c r="L81193" s="36"/>
      <c r="M81193" s="36"/>
      <c r="N81193" s="36"/>
    </row>
    <row r="81194" spans="12:14" x14ac:dyDescent="0.25">
      <c r="L81194" s="36"/>
      <c r="M81194" s="36"/>
      <c r="N81194" s="36"/>
    </row>
    <row r="81195" spans="12:14" x14ac:dyDescent="0.25">
      <c r="L81195" s="36"/>
      <c r="M81195" s="36"/>
      <c r="N81195" s="36"/>
    </row>
    <row r="81196" spans="12:14" x14ac:dyDescent="0.25">
      <c r="L81196" s="36"/>
      <c r="M81196" s="36"/>
      <c r="N81196" s="36"/>
    </row>
    <row r="81197" spans="12:14" x14ac:dyDescent="0.25">
      <c r="L81197" s="36"/>
      <c r="M81197" s="36"/>
      <c r="N81197" s="36"/>
    </row>
    <row r="81198" spans="12:14" x14ac:dyDescent="0.25">
      <c r="L81198" s="36"/>
      <c r="M81198" s="36"/>
      <c r="N81198" s="36"/>
    </row>
    <row r="81199" spans="12:14" x14ac:dyDescent="0.25">
      <c r="L81199" s="36"/>
      <c r="M81199" s="36"/>
      <c r="N81199" s="36"/>
    </row>
    <row r="81200" spans="12:14" x14ac:dyDescent="0.25">
      <c r="L81200" s="36"/>
      <c r="M81200" s="36"/>
      <c r="N81200" s="36"/>
    </row>
    <row r="81201" spans="12:14" x14ac:dyDescent="0.25">
      <c r="L81201" s="36"/>
      <c r="M81201" s="36"/>
      <c r="N81201" s="36"/>
    </row>
    <row r="81202" spans="12:14" x14ac:dyDescent="0.25">
      <c r="L81202" s="36"/>
      <c r="M81202" s="36"/>
      <c r="N81202" s="36"/>
    </row>
    <row r="81203" spans="12:14" x14ac:dyDescent="0.25">
      <c r="L81203" s="36"/>
      <c r="M81203" s="36"/>
      <c r="N81203" s="36"/>
    </row>
    <row r="81204" spans="12:14" x14ac:dyDescent="0.25">
      <c r="L81204" s="36"/>
      <c r="M81204" s="36"/>
      <c r="N81204" s="36"/>
    </row>
    <row r="81205" spans="12:14" x14ac:dyDescent="0.25">
      <c r="L81205" s="36"/>
      <c r="M81205" s="36"/>
      <c r="N81205" s="36"/>
    </row>
    <row r="81206" spans="12:14" x14ac:dyDescent="0.25">
      <c r="L81206" s="36"/>
      <c r="M81206" s="36"/>
      <c r="N81206" s="36"/>
    </row>
    <row r="81207" spans="12:14" x14ac:dyDescent="0.25">
      <c r="L81207" s="36"/>
      <c r="M81207" s="36"/>
      <c r="N81207" s="36"/>
    </row>
    <row r="81208" spans="12:14" x14ac:dyDescent="0.25">
      <c r="L81208" s="36"/>
      <c r="M81208" s="36"/>
      <c r="N81208" s="36"/>
    </row>
    <row r="81209" spans="12:14" x14ac:dyDescent="0.25">
      <c r="L81209" s="36"/>
      <c r="M81209" s="36"/>
      <c r="N81209" s="36"/>
    </row>
    <row r="81210" spans="12:14" x14ac:dyDescent="0.25">
      <c r="L81210" s="36"/>
      <c r="M81210" s="36"/>
      <c r="N81210" s="36"/>
    </row>
    <row r="81211" spans="12:14" x14ac:dyDescent="0.25">
      <c r="L81211" s="36"/>
      <c r="M81211" s="36"/>
      <c r="N81211" s="36"/>
    </row>
    <row r="81212" spans="12:14" x14ac:dyDescent="0.25">
      <c r="L81212" s="36"/>
      <c r="M81212" s="36"/>
      <c r="N81212" s="36"/>
    </row>
    <row r="81213" spans="12:14" x14ac:dyDescent="0.25">
      <c r="L81213" s="36"/>
      <c r="M81213" s="36"/>
      <c r="N81213" s="36"/>
    </row>
    <row r="81214" spans="12:14" x14ac:dyDescent="0.25">
      <c r="L81214" s="36"/>
      <c r="M81214" s="36"/>
      <c r="N81214" s="36"/>
    </row>
    <row r="81215" spans="12:14" x14ac:dyDescent="0.25">
      <c r="L81215" s="36"/>
      <c r="M81215" s="36"/>
      <c r="N81215" s="36"/>
    </row>
    <row r="81216" spans="12:14" x14ac:dyDescent="0.25">
      <c r="L81216" s="36"/>
      <c r="M81216" s="36"/>
      <c r="N81216" s="36"/>
    </row>
    <row r="81217" spans="12:14" x14ac:dyDescent="0.25">
      <c r="L81217" s="36"/>
      <c r="M81217" s="36"/>
      <c r="N81217" s="36"/>
    </row>
    <row r="81218" spans="12:14" x14ac:dyDescent="0.25">
      <c r="L81218" s="36"/>
      <c r="M81218" s="36"/>
      <c r="N81218" s="36"/>
    </row>
    <row r="81219" spans="12:14" x14ac:dyDescent="0.25">
      <c r="L81219" s="36"/>
      <c r="M81219" s="36"/>
      <c r="N81219" s="36"/>
    </row>
    <row r="81220" spans="12:14" x14ac:dyDescent="0.25">
      <c r="L81220" s="36"/>
      <c r="M81220" s="36"/>
      <c r="N81220" s="36"/>
    </row>
    <row r="81221" spans="12:14" x14ac:dyDescent="0.25">
      <c r="L81221" s="36"/>
      <c r="M81221" s="36"/>
      <c r="N81221" s="36"/>
    </row>
    <row r="81222" spans="12:14" x14ac:dyDescent="0.25">
      <c r="L81222" s="36"/>
      <c r="M81222" s="36"/>
      <c r="N81222" s="36"/>
    </row>
    <row r="81223" spans="12:14" x14ac:dyDescent="0.25">
      <c r="L81223" s="36"/>
      <c r="M81223" s="36"/>
      <c r="N81223" s="36"/>
    </row>
    <row r="81224" spans="12:14" x14ac:dyDescent="0.25">
      <c r="L81224" s="36"/>
      <c r="M81224" s="36"/>
      <c r="N81224" s="36"/>
    </row>
    <row r="81225" spans="12:14" x14ac:dyDescent="0.25">
      <c r="L81225" s="36"/>
      <c r="M81225" s="36"/>
      <c r="N81225" s="36"/>
    </row>
    <row r="81226" spans="12:14" x14ac:dyDescent="0.25">
      <c r="L81226" s="36"/>
      <c r="M81226" s="36"/>
      <c r="N81226" s="36"/>
    </row>
    <row r="81227" spans="12:14" x14ac:dyDescent="0.25">
      <c r="L81227" s="36"/>
      <c r="M81227" s="36"/>
      <c r="N81227" s="36"/>
    </row>
    <row r="81228" spans="12:14" x14ac:dyDescent="0.25">
      <c r="L81228" s="36"/>
      <c r="M81228" s="36"/>
      <c r="N81228" s="36"/>
    </row>
    <row r="81229" spans="12:14" x14ac:dyDescent="0.25">
      <c r="L81229" s="36"/>
      <c r="M81229" s="36"/>
      <c r="N81229" s="36"/>
    </row>
    <row r="81230" spans="12:14" x14ac:dyDescent="0.25">
      <c r="L81230" s="36"/>
      <c r="M81230" s="36"/>
      <c r="N81230" s="36"/>
    </row>
    <row r="81231" spans="12:14" x14ac:dyDescent="0.25">
      <c r="L81231" s="36"/>
      <c r="M81231" s="36"/>
      <c r="N81231" s="36"/>
    </row>
    <row r="81232" spans="12:14" x14ac:dyDescent="0.25">
      <c r="L81232" s="36"/>
      <c r="M81232" s="36"/>
      <c r="N81232" s="36"/>
    </row>
    <row r="81233" spans="12:14" x14ac:dyDescent="0.25">
      <c r="L81233" s="36"/>
      <c r="M81233" s="36"/>
      <c r="N81233" s="36"/>
    </row>
    <row r="81234" spans="12:14" x14ac:dyDescent="0.25">
      <c r="L81234" s="36"/>
      <c r="M81234" s="36"/>
      <c r="N81234" s="36"/>
    </row>
    <row r="81235" spans="12:14" x14ac:dyDescent="0.25">
      <c r="L81235" s="36"/>
      <c r="M81235" s="36"/>
      <c r="N81235" s="36"/>
    </row>
    <row r="81236" spans="12:14" x14ac:dyDescent="0.25">
      <c r="L81236" s="36"/>
      <c r="M81236" s="36"/>
      <c r="N81236" s="36"/>
    </row>
    <row r="81237" spans="12:14" x14ac:dyDescent="0.25">
      <c r="L81237" s="36"/>
      <c r="M81237" s="36"/>
      <c r="N81237" s="36"/>
    </row>
    <row r="81238" spans="12:14" x14ac:dyDescent="0.25">
      <c r="L81238" s="36"/>
      <c r="M81238" s="36"/>
      <c r="N81238" s="36"/>
    </row>
    <row r="81239" spans="12:14" x14ac:dyDescent="0.25">
      <c r="L81239" s="36"/>
      <c r="M81239" s="36"/>
      <c r="N81239" s="36"/>
    </row>
    <row r="81240" spans="12:14" x14ac:dyDescent="0.25">
      <c r="L81240" s="36"/>
      <c r="M81240" s="36"/>
      <c r="N81240" s="36"/>
    </row>
    <row r="81241" spans="12:14" x14ac:dyDescent="0.25">
      <c r="L81241" s="36"/>
      <c r="M81241" s="36"/>
      <c r="N81241" s="36"/>
    </row>
    <row r="81242" spans="12:14" x14ac:dyDescent="0.25">
      <c r="L81242" s="36"/>
      <c r="M81242" s="36"/>
      <c r="N81242" s="36"/>
    </row>
    <row r="81243" spans="12:14" x14ac:dyDescent="0.25">
      <c r="L81243" s="36"/>
      <c r="M81243" s="36"/>
      <c r="N81243" s="36"/>
    </row>
    <row r="81244" spans="12:14" x14ac:dyDescent="0.25">
      <c r="L81244" s="36"/>
      <c r="M81244" s="36"/>
      <c r="N81244" s="36"/>
    </row>
    <row r="81245" spans="12:14" x14ac:dyDescent="0.25">
      <c r="L81245" s="36"/>
      <c r="M81245" s="36"/>
      <c r="N81245" s="36"/>
    </row>
    <row r="81246" spans="12:14" x14ac:dyDescent="0.25">
      <c r="L81246" s="36"/>
      <c r="M81246" s="36"/>
      <c r="N81246" s="36"/>
    </row>
    <row r="81247" spans="12:14" x14ac:dyDescent="0.25">
      <c r="L81247" s="36"/>
      <c r="M81247" s="36"/>
      <c r="N81247" s="36"/>
    </row>
    <row r="81248" spans="12:14" x14ac:dyDescent="0.25">
      <c r="L81248" s="36"/>
      <c r="M81248" s="36"/>
      <c r="N81248" s="36"/>
    </row>
    <row r="81249" spans="12:14" x14ac:dyDescent="0.25">
      <c r="L81249" s="36"/>
      <c r="M81249" s="36"/>
      <c r="N81249" s="36"/>
    </row>
    <row r="81250" spans="12:14" x14ac:dyDescent="0.25">
      <c r="L81250" s="36"/>
      <c r="M81250" s="36"/>
      <c r="N81250" s="36"/>
    </row>
    <row r="81251" spans="12:14" x14ac:dyDescent="0.25">
      <c r="L81251" s="36"/>
      <c r="M81251" s="36"/>
      <c r="N81251" s="36"/>
    </row>
    <row r="81252" spans="12:14" x14ac:dyDescent="0.25">
      <c r="L81252" s="36"/>
      <c r="M81252" s="36"/>
      <c r="N81252" s="36"/>
    </row>
    <row r="81253" spans="12:14" x14ac:dyDescent="0.25">
      <c r="L81253" s="36"/>
      <c r="M81253" s="36"/>
      <c r="N81253" s="36"/>
    </row>
    <row r="81254" spans="12:14" x14ac:dyDescent="0.25">
      <c r="L81254" s="36"/>
      <c r="M81254" s="36"/>
      <c r="N81254" s="36"/>
    </row>
    <row r="81255" spans="12:14" x14ac:dyDescent="0.25">
      <c r="L81255" s="36"/>
      <c r="M81255" s="36"/>
      <c r="N81255" s="36"/>
    </row>
    <row r="81256" spans="12:14" x14ac:dyDescent="0.25">
      <c r="L81256" s="36"/>
      <c r="M81256" s="36"/>
      <c r="N81256" s="36"/>
    </row>
    <row r="81257" spans="12:14" x14ac:dyDescent="0.25">
      <c r="L81257" s="36"/>
      <c r="M81257" s="36"/>
      <c r="N81257" s="36"/>
    </row>
    <row r="81258" spans="12:14" x14ac:dyDescent="0.25">
      <c r="L81258" s="36"/>
      <c r="M81258" s="36"/>
      <c r="N81258" s="36"/>
    </row>
    <row r="81259" spans="12:14" x14ac:dyDescent="0.25">
      <c r="L81259" s="36"/>
      <c r="M81259" s="36"/>
      <c r="N81259" s="36"/>
    </row>
    <row r="81260" spans="12:14" x14ac:dyDescent="0.25">
      <c r="L81260" s="36"/>
      <c r="M81260" s="36"/>
      <c r="N81260" s="36"/>
    </row>
    <row r="81261" spans="12:14" x14ac:dyDescent="0.25">
      <c r="L81261" s="36"/>
      <c r="M81261" s="36"/>
      <c r="N81261" s="36"/>
    </row>
    <row r="81262" spans="12:14" x14ac:dyDescent="0.25">
      <c r="L81262" s="36"/>
      <c r="M81262" s="36"/>
      <c r="N81262" s="36"/>
    </row>
    <row r="81263" spans="12:14" x14ac:dyDescent="0.25">
      <c r="L81263" s="36"/>
      <c r="M81263" s="36"/>
      <c r="N81263" s="36"/>
    </row>
    <row r="81264" spans="12:14" x14ac:dyDescent="0.25">
      <c r="L81264" s="36"/>
      <c r="M81264" s="36"/>
      <c r="N81264" s="36"/>
    </row>
    <row r="81265" spans="12:14" x14ac:dyDescent="0.25">
      <c r="L81265" s="36"/>
      <c r="M81265" s="36"/>
      <c r="N81265" s="36"/>
    </row>
    <row r="81266" spans="12:14" x14ac:dyDescent="0.25">
      <c r="L81266" s="36"/>
      <c r="M81266" s="36"/>
      <c r="N81266" s="36"/>
    </row>
    <row r="81267" spans="12:14" x14ac:dyDescent="0.25">
      <c r="L81267" s="36"/>
      <c r="M81267" s="36"/>
      <c r="N81267" s="36"/>
    </row>
    <row r="81268" spans="12:14" x14ac:dyDescent="0.25">
      <c r="L81268" s="36"/>
      <c r="M81268" s="36"/>
      <c r="N81268" s="36"/>
    </row>
    <row r="81269" spans="12:14" x14ac:dyDescent="0.25">
      <c r="L81269" s="36"/>
      <c r="M81269" s="36"/>
      <c r="N81269" s="36"/>
    </row>
    <row r="81270" spans="12:14" x14ac:dyDescent="0.25">
      <c r="L81270" s="36"/>
      <c r="M81270" s="36"/>
      <c r="N81270" s="36"/>
    </row>
    <row r="81271" spans="12:14" x14ac:dyDescent="0.25">
      <c r="L81271" s="36"/>
      <c r="M81271" s="36"/>
      <c r="N81271" s="36"/>
    </row>
    <row r="81272" spans="12:14" x14ac:dyDescent="0.25">
      <c r="L81272" s="36"/>
      <c r="M81272" s="36"/>
      <c r="N81272" s="36"/>
    </row>
    <row r="81273" spans="12:14" x14ac:dyDescent="0.25">
      <c r="L81273" s="36"/>
      <c r="M81273" s="36"/>
      <c r="N81273" s="36"/>
    </row>
    <row r="81274" spans="12:14" x14ac:dyDescent="0.25">
      <c r="L81274" s="36"/>
      <c r="M81274" s="36"/>
      <c r="N81274" s="36"/>
    </row>
    <row r="81275" spans="12:14" x14ac:dyDescent="0.25">
      <c r="L81275" s="36"/>
      <c r="M81275" s="36"/>
      <c r="N81275" s="36"/>
    </row>
    <row r="81276" spans="12:14" x14ac:dyDescent="0.25">
      <c r="L81276" s="36"/>
      <c r="M81276" s="36"/>
      <c r="N81276" s="36"/>
    </row>
    <row r="81277" spans="12:14" x14ac:dyDescent="0.25">
      <c r="L81277" s="36"/>
      <c r="M81277" s="36"/>
      <c r="N81277" s="36"/>
    </row>
    <row r="81278" spans="12:14" x14ac:dyDescent="0.25">
      <c r="L81278" s="36"/>
      <c r="M81278" s="36"/>
      <c r="N81278" s="36"/>
    </row>
    <row r="81279" spans="12:14" x14ac:dyDescent="0.25">
      <c r="L81279" s="36"/>
      <c r="M81279" s="36"/>
      <c r="N81279" s="36"/>
    </row>
    <row r="81280" spans="12:14" x14ac:dyDescent="0.25">
      <c r="L81280" s="36"/>
      <c r="M81280" s="36"/>
      <c r="N81280" s="36"/>
    </row>
    <row r="81281" spans="12:14" x14ac:dyDescent="0.25">
      <c r="L81281" s="36"/>
      <c r="M81281" s="36"/>
      <c r="N81281" s="36"/>
    </row>
    <row r="81282" spans="12:14" x14ac:dyDescent="0.25">
      <c r="L81282" s="36"/>
      <c r="M81282" s="36"/>
      <c r="N81282" s="36"/>
    </row>
    <row r="81283" spans="12:14" x14ac:dyDescent="0.25">
      <c r="L81283" s="36"/>
      <c r="M81283" s="36"/>
      <c r="N81283" s="36"/>
    </row>
    <row r="81284" spans="12:14" x14ac:dyDescent="0.25">
      <c r="L81284" s="36"/>
      <c r="M81284" s="36"/>
      <c r="N81284" s="36"/>
    </row>
    <row r="81285" spans="12:14" x14ac:dyDescent="0.25">
      <c r="L81285" s="36"/>
      <c r="M81285" s="36"/>
      <c r="N81285" s="36"/>
    </row>
    <row r="81286" spans="12:14" x14ac:dyDescent="0.25">
      <c r="L81286" s="36"/>
      <c r="M81286" s="36"/>
      <c r="N81286" s="36"/>
    </row>
    <row r="81287" spans="12:14" x14ac:dyDescent="0.25">
      <c r="L81287" s="36"/>
      <c r="M81287" s="36"/>
      <c r="N81287" s="36"/>
    </row>
    <row r="81288" spans="12:14" x14ac:dyDescent="0.25">
      <c r="L81288" s="36"/>
      <c r="M81288" s="36"/>
      <c r="N81288" s="36"/>
    </row>
    <row r="81289" spans="12:14" x14ac:dyDescent="0.25">
      <c r="L81289" s="36"/>
      <c r="M81289" s="36"/>
      <c r="N81289" s="36"/>
    </row>
    <row r="81290" spans="12:14" x14ac:dyDescent="0.25">
      <c r="L81290" s="36"/>
      <c r="M81290" s="36"/>
      <c r="N81290" s="36"/>
    </row>
    <row r="81291" spans="12:14" x14ac:dyDescent="0.25">
      <c r="L81291" s="36"/>
      <c r="M81291" s="36"/>
      <c r="N81291" s="36"/>
    </row>
    <row r="81292" spans="12:14" x14ac:dyDescent="0.25">
      <c r="L81292" s="36"/>
      <c r="M81292" s="36"/>
      <c r="N81292" s="36"/>
    </row>
    <row r="81293" spans="12:14" x14ac:dyDescent="0.25">
      <c r="L81293" s="36"/>
      <c r="M81293" s="36"/>
      <c r="N81293" s="36"/>
    </row>
    <row r="81294" spans="12:14" x14ac:dyDescent="0.25">
      <c r="L81294" s="36"/>
      <c r="M81294" s="36"/>
      <c r="N81294" s="36"/>
    </row>
    <row r="81295" spans="12:14" x14ac:dyDescent="0.25">
      <c r="L81295" s="36"/>
      <c r="M81295" s="36"/>
      <c r="N81295" s="36"/>
    </row>
    <row r="81296" spans="12:14" x14ac:dyDescent="0.25">
      <c r="L81296" s="36"/>
      <c r="M81296" s="36"/>
      <c r="N81296" s="36"/>
    </row>
    <row r="81297" spans="12:14" x14ac:dyDescent="0.25">
      <c r="L81297" s="36"/>
      <c r="M81297" s="36"/>
      <c r="N81297" s="36"/>
    </row>
    <row r="81298" spans="12:14" x14ac:dyDescent="0.25">
      <c r="L81298" s="36"/>
      <c r="M81298" s="36"/>
      <c r="N81298" s="36"/>
    </row>
    <row r="81299" spans="12:14" x14ac:dyDescent="0.25">
      <c r="L81299" s="36"/>
      <c r="M81299" s="36"/>
      <c r="N81299" s="36"/>
    </row>
    <row r="81300" spans="12:14" x14ac:dyDescent="0.25">
      <c r="L81300" s="36"/>
      <c r="M81300" s="36"/>
      <c r="N81300" s="36"/>
    </row>
    <row r="81301" spans="12:14" x14ac:dyDescent="0.25">
      <c r="L81301" s="36"/>
      <c r="M81301" s="36"/>
      <c r="N81301" s="36"/>
    </row>
    <row r="81302" spans="12:14" x14ac:dyDescent="0.25">
      <c r="L81302" s="36"/>
      <c r="M81302" s="36"/>
      <c r="N81302" s="36"/>
    </row>
    <row r="81303" spans="12:14" x14ac:dyDescent="0.25">
      <c r="L81303" s="36"/>
      <c r="M81303" s="36"/>
      <c r="N81303" s="36"/>
    </row>
    <row r="81304" spans="12:14" x14ac:dyDescent="0.25">
      <c r="L81304" s="36"/>
      <c r="M81304" s="36"/>
      <c r="N81304" s="36"/>
    </row>
    <row r="81305" spans="12:14" x14ac:dyDescent="0.25">
      <c r="L81305" s="36"/>
      <c r="M81305" s="36"/>
      <c r="N81305" s="36"/>
    </row>
    <row r="81306" spans="12:14" x14ac:dyDescent="0.25">
      <c r="L81306" s="36"/>
      <c r="M81306" s="36"/>
      <c r="N81306" s="36"/>
    </row>
    <row r="81307" spans="12:14" x14ac:dyDescent="0.25">
      <c r="L81307" s="36"/>
      <c r="M81307" s="36"/>
      <c r="N81307" s="36"/>
    </row>
    <row r="81308" spans="12:14" x14ac:dyDescent="0.25">
      <c r="L81308" s="36"/>
      <c r="M81308" s="36"/>
      <c r="N81308" s="36"/>
    </row>
    <row r="81309" spans="12:14" x14ac:dyDescent="0.25">
      <c r="L81309" s="36"/>
      <c r="M81309" s="36"/>
      <c r="N81309" s="36"/>
    </row>
    <row r="81310" spans="12:14" x14ac:dyDescent="0.25">
      <c r="L81310" s="36"/>
      <c r="M81310" s="36"/>
      <c r="N81310" s="36"/>
    </row>
    <row r="81311" spans="12:14" x14ac:dyDescent="0.25">
      <c r="L81311" s="36"/>
      <c r="M81311" s="36"/>
      <c r="N81311" s="36"/>
    </row>
    <row r="81312" spans="12:14" x14ac:dyDescent="0.25">
      <c r="L81312" s="36"/>
      <c r="M81312" s="36"/>
      <c r="N81312" s="36"/>
    </row>
    <row r="81313" spans="12:14" x14ac:dyDescent="0.25">
      <c r="L81313" s="36"/>
      <c r="M81313" s="36"/>
      <c r="N81313" s="36"/>
    </row>
    <row r="81314" spans="12:14" x14ac:dyDescent="0.25">
      <c r="L81314" s="36"/>
      <c r="M81314" s="36"/>
      <c r="N81314" s="36"/>
    </row>
    <row r="81315" spans="12:14" x14ac:dyDescent="0.25">
      <c r="L81315" s="36"/>
      <c r="M81315" s="36"/>
      <c r="N81315" s="36"/>
    </row>
    <row r="81316" spans="12:14" x14ac:dyDescent="0.25">
      <c r="L81316" s="36"/>
      <c r="M81316" s="36"/>
      <c r="N81316" s="36"/>
    </row>
    <row r="81317" spans="12:14" x14ac:dyDescent="0.25">
      <c r="L81317" s="36"/>
      <c r="M81317" s="36"/>
      <c r="N81317" s="36"/>
    </row>
    <row r="81318" spans="12:14" x14ac:dyDescent="0.25">
      <c r="L81318" s="36"/>
      <c r="M81318" s="36"/>
      <c r="N81318" s="36"/>
    </row>
    <row r="81319" spans="12:14" x14ac:dyDescent="0.25">
      <c r="L81319" s="36"/>
      <c r="M81319" s="36"/>
      <c r="N81319" s="36"/>
    </row>
    <row r="81320" spans="12:14" x14ac:dyDescent="0.25">
      <c r="L81320" s="36"/>
      <c r="M81320" s="36"/>
      <c r="N81320" s="36"/>
    </row>
    <row r="81321" spans="12:14" x14ac:dyDescent="0.25">
      <c r="L81321" s="36"/>
      <c r="M81321" s="36"/>
      <c r="N81321" s="36"/>
    </row>
    <row r="81322" spans="12:14" x14ac:dyDescent="0.25">
      <c r="L81322" s="36"/>
      <c r="M81322" s="36"/>
      <c r="N81322" s="36"/>
    </row>
    <row r="81323" spans="12:14" x14ac:dyDescent="0.25">
      <c r="L81323" s="36"/>
      <c r="M81323" s="36"/>
      <c r="N81323" s="36"/>
    </row>
    <row r="81324" spans="12:14" x14ac:dyDescent="0.25">
      <c r="L81324" s="36"/>
      <c r="M81324" s="36"/>
      <c r="N81324" s="36"/>
    </row>
    <row r="81325" spans="12:14" x14ac:dyDescent="0.25">
      <c r="L81325" s="36"/>
      <c r="M81325" s="36"/>
      <c r="N81325" s="36"/>
    </row>
    <row r="81326" spans="12:14" x14ac:dyDescent="0.25">
      <c r="L81326" s="36"/>
      <c r="M81326" s="36"/>
      <c r="N81326" s="36"/>
    </row>
    <row r="81327" spans="12:14" x14ac:dyDescent="0.25">
      <c r="L81327" s="36"/>
      <c r="M81327" s="36"/>
      <c r="N81327" s="36"/>
    </row>
    <row r="81328" spans="12:14" x14ac:dyDescent="0.25">
      <c r="L81328" s="36"/>
      <c r="M81328" s="36"/>
      <c r="N81328" s="36"/>
    </row>
    <row r="81329" spans="12:14" x14ac:dyDescent="0.25">
      <c r="L81329" s="36"/>
      <c r="M81329" s="36"/>
      <c r="N81329" s="36"/>
    </row>
    <row r="81330" spans="12:14" x14ac:dyDescent="0.25">
      <c r="L81330" s="36"/>
      <c r="M81330" s="36"/>
      <c r="N81330" s="36"/>
    </row>
    <row r="81331" spans="12:14" x14ac:dyDescent="0.25">
      <c r="L81331" s="36"/>
      <c r="M81331" s="36"/>
      <c r="N81331" s="36"/>
    </row>
    <row r="81332" spans="12:14" x14ac:dyDescent="0.25">
      <c r="L81332" s="36"/>
      <c r="M81332" s="36"/>
      <c r="N81332" s="36"/>
    </row>
    <row r="81333" spans="12:14" x14ac:dyDescent="0.25">
      <c r="L81333" s="36"/>
      <c r="M81333" s="36"/>
      <c r="N81333" s="36"/>
    </row>
    <row r="81334" spans="12:14" x14ac:dyDescent="0.25">
      <c r="L81334" s="36"/>
      <c r="M81334" s="36"/>
      <c r="N81334" s="36"/>
    </row>
    <row r="81335" spans="12:14" x14ac:dyDescent="0.25">
      <c r="L81335" s="36"/>
      <c r="M81335" s="36"/>
      <c r="N81335" s="36"/>
    </row>
    <row r="81336" spans="12:14" x14ac:dyDescent="0.25">
      <c r="L81336" s="36"/>
      <c r="M81336" s="36"/>
      <c r="N81336" s="36"/>
    </row>
    <row r="81337" spans="12:14" x14ac:dyDescent="0.25">
      <c r="L81337" s="36"/>
      <c r="M81337" s="36"/>
      <c r="N81337" s="36"/>
    </row>
    <row r="81338" spans="12:14" x14ac:dyDescent="0.25">
      <c r="L81338" s="36"/>
      <c r="M81338" s="36"/>
      <c r="N81338" s="36"/>
    </row>
    <row r="81339" spans="12:14" x14ac:dyDescent="0.25">
      <c r="L81339" s="36"/>
      <c r="M81339" s="36"/>
      <c r="N81339" s="36"/>
    </row>
    <row r="81340" spans="12:14" x14ac:dyDescent="0.25">
      <c r="L81340" s="36"/>
      <c r="M81340" s="36"/>
      <c r="N81340" s="36"/>
    </row>
    <row r="81341" spans="12:14" x14ac:dyDescent="0.25">
      <c r="L81341" s="36"/>
      <c r="M81341" s="36"/>
      <c r="N81341" s="36"/>
    </row>
    <row r="81342" spans="12:14" x14ac:dyDescent="0.25">
      <c r="L81342" s="36"/>
      <c r="M81342" s="36"/>
      <c r="N81342" s="36"/>
    </row>
    <row r="81343" spans="12:14" x14ac:dyDescent="0.25">
      <c r="L81343" s="36"/>
      <c r="M81343" s="36"/>
      <c r="N81343" s="36"/>
    </row>
    <row r="81344" spans="12:14" x14ac:dyDescent="0.25">
      <c r="L81344" s="36"/>
      <c r="M81344" s="36"/>
      <c r="N81344" s="36"/>
    </row>
    <row r="81345" spans="12:14" x14ac:dyDescent="0.25">
      <c r="L81345" s="36"/>
      <c r="M81345" s="36"/>
      <c r="N81345" s="36"/>
    </row>
    <row r="81346" spans="12:14" x14ac:dyDescent="0.25">
      <c r="L81346" s="36"/>
      <c r="M81346" s="36"/>
      <c r="N81346" s="36"/>
    </row>
    <row r="81347" spans="12:14" x14ac:dyDescent="0.25">
      <c r="L81347" s="36"/>
      <c r="M81347" s="36"/>
      <c r="N81347" s="36"/>
    </row>
    <row r="81348" spans="12:14" x14ac:dyDescent="0.25">
      <c r="L81348" s="36"/>
      <c r="M81348" s="36"/>
      <c r="N81348" s="36"/>
    </row>
    <row r="81349" spans="12:14" x14ac:dyDescent="0.25">
      <c r="L81349" s="36"/>
      <c r="M81349" s="36"/>
      <c r="N81349" s="36"/>
    </row>
    <row r="81350" spans="12:14" x14ac:dyDescent="0.25">
      <c r="L81350" s="36"/>
      <c r="M81350" s="36"/>
      <c r="N81350" s="36"/>
    </row>
    <row r="81351" spans="12:14" x14ac:dyDescent="0.25">
      <c r="L81351" s="36"/>
      <c r="M81351" s="36"/>
      <c r="N81351" s="36"/>
    </row>
    <row r="81352" spans="12:14" x14ac:dyDescent="0.25">
      <c r="L81352" s="36"/>
      <c r="M81352" s="36"/>
      <c r="N81352" s="36"/>
    </row>
    <row r="81353" spans="12:14" x14ac:dyDescent="0.25">
      <c r="L81353" s="36"/>
      <c r="M81353" s="36"/>
      <c r="N81353" s="36"/>
    </row>
    <row r="81354" spans="12:14" x14ac:dyDescent="0.25">
      <c r="L81354" s="36"/>
      <c r="M81354" s="36"/>
      <c r="N81354" s="36"/>
    </row>
    <row r="81355" spans="12:14" x14ac:dyDescent="0.25">
      <c r="L81355" s="36"/>
      <c r="M81355" s="36"/>
      <c r="N81355" s="36"/>
    </row>
    <row r="81356" spans="12:14" x14ac:dyDescent="0.25">
      <c r="L81356" s="36"/>
      <c r="M81356" s="36"/>
      <c r="N81356" s="36"/>
    </row>
    <row r="81357" spans="12:14" x14ac:dyDescent="0.25">
      <c r="L81357" s="36"/>
      <c r="M81357" s="36"/>
      <c r="N81357" s="36"/>
    </row>
    <row r="81358" spans="12:14" x14ac:dyDescent="0.25">
      <c r="L81358" s="36"/>
      <c r="M81358" s="36"/>
      <c r="N81358" s="36"/>
    </row>
    <row r="81359" spans="12:14" x14ac:dyDescent="0.25">
      <c r="L81359" s="36"/>
      <c r="M81359" s="36"/>
      <c r="N81359" s="36"/>
    </row>
    <row r="81360" spans="12:14" x14ac:dyDescent="0.25">
      <c r="L81360" s="36"/>
      <c r="M81360" s="36"/>
      <c r="N81360" s="36"/>
    </row>
    <row r="81361" spans="12:14" x14ac:dyDescent="0.25">
      <c r="L81361" s="36"/>
      <c r="M81361" s="36"/>
      <c r="N81361" s="36"/>
    </row>
    <row r="81362" spans="12:14" x14ac:dyDescent="0.25">
      <c r="L81362" s="36"/>
      <c r="M81362" s="36"/>
      <c r="N81362" s="36"/>
    </row>
    <row r="81363" spans="12:14" x14ac:dyDescent="0.25">
      <c r="L81363" s="36"/>
      <c r="M81363" s="36"/>
      <c r="N81363" s="36"/>
    </row>
    <row r="81364" spans="12:14" x14ac:dyDescent="0.25">
      <c r="L81364" s="36"/>
      <c r="M81364" s="36"/>
      <c r="N81364" s="36"/>
    </row>
    <row r="81365" spans="12:14" x14ac:dyDescent="0.25">
      <c r="L81365" s="36"/>
      <c r="M81365" s="36"/>
      <c r="N81365" s="36"/>
    </row>
    <row r="81366" spans="12:14" x14ac:dyDescent="0.25">
      <c r="L81366" s="36"/>
      <c r="M81366" s="36"/>
      <c r="N81366" s="36"/>
    </row>
    <row r="81367" spans="12:14" x14ac:dyDescent="0.25">
      <c r="L81367" s="36"/>
      <c r="M81367" s="36"/>
      <c r="N81367" s="36"/>
    </row>
    <row r="81368" spans="12:14" x14ac:dyDescent="0.25">
      <c r="L81368" s="36"/>
      <c r="M81368" s="36"/>
      <c r="N81368" s="36"/>
    </row>
    <row r="81369" spans="12:14" x14ac:dyDescent="0.25">
      <c r="L81369" s="36"/>
      <c r="M81369" s="36"/>
      <c r="N81369" s="36"/>
    </row>
    <row r="81370" spans="12:14" x14ac:dyDescent="0.25">
      <c r="L81370" s="36"/>
      <c r="M81370" s="36"/>
      <c r="N81370" s="36"/>
    </row>
    <row r="81371" spans="12:14" x14ac:dyDescent="0.25">
      <c r="L81371" s="36"/>
      <c r="M81371" s="36"/>
      <c r="N81371" s="36"/>
    </row>
    <row r="81372" spans="12:14" x14ac:dyDescent="0.25">
      <c r="L81372" s="36"/>
      <c r="M81372" s="36"/>
      <c r="N81372" s="36"/>
    </row>
    <row r="81373" spans="12:14" x14ac:dyDescent="0.25">
      <c r="L81373" s="36"/>
      <c r="M81373" s="36"/>
      <c r="N81373" s="36"/>
    </row>
    <row r="81374" spans="12:14" x14ac:dyDescent="0.25">
      <c r="L81374" s="36"/>
      <c r="M81374" s="36"/>
      <c r="N81374" s="36"/>
    </row>
    <row r="81375" spans="12:14" x14ac:dyDescent="0.25">
      <c r="L81375" s="36"/>
      <c r="M81375" s="36"/>
      <c r="N81375" s="36"/>
    </row>
    <row r="81376" spans="12:14" x14ac:dyDescent="0.25">
      <c r="L81376" s="36"/>
      <c r="M81376" s="36"/>
      <c r="N81376" s="36"/>
    </row>
    <row r="81377" spans="12:14" x14ac:dyDescent="0.25">
      <c r="L81377" s="36"/>
      <c r="M81377" s="36"/>
      <c r="N81377" s="36"/>
    </row>
    <row r="81378" spans="12:14" x14ac:dyDescent="0.25">
      <c r="L81378" s="36"/>
      <c r="M81378" s="36"/>
      <c r="N81378" s="36"/>
    </row>
    <row r="81379" spans="12:14" x14ac:dyDescent="0.25">
      <c r="L81379" s="36"/>
      <c r="M81379" s="36"/>
      <c r="N81379" s="36"/>
    </row>
    <row r="81380" spans="12:14" x14ac:dyDescent="0.25">
      <c r="L81380" s="36"/>
      <c r="M81380" s="36"/>
      <c r="N81380" s="36"/>
    </row>
    <row r="81381" spans="12:14" x14ac:dyDescent="0.25">
      <c r="L81381" s="36"/>
      <c r="M81381" s="36"/>
      <c r="N81381" s="36"/>
    </row>
    <row r="81382" spans="12:14" x14ac:dyDescent="0.25">
      <c r="L81382" s="36"/>
      <c r="M81382" s="36"/>
      <c r="N81382" s="36"/>
    </row>
    <row r="81383" spans="12:14" x14ac:dyDescent="0.25">
      <c r="L81383" s="36"/>
      <c r="M81383" s="36"/>
      <c r="N81383" s="36"/>
    </row>
    <row r="81384" spans="12:14" x14ac:dyDescent="0.25">
      <c r="L81384" s="36"/>
      <c r="M81384" s="36"/>
      <c r="N81384" s="36"/>
    </row>
    <row r="81385" spans="12:14" x14ac:dyDescent="0.25">
      <c r="L81385" s="36"/>
      <c r="M81385" s="36"/>
      <c r="N81385" s="36"/>
    </row>
    <row r="81386" spans="12:14" x14ac:dyDescent="0.25">
      <c r="L81386" s="36"/>
      <c r="M81386" s="36"/>
      <c r="N81386" s="36"/>
    </row>
    <row r="81387" spans="12:14" x14ac:dyDescent="0.25">
      <c r="L81387" s="36"/>
      <c r="M81387" s="36"/>
      <c r="N81387" s="36"/>
    </row>
    <row r="81388" spans="12:14" x14ac:dyDescent="0.25">
      <c r="L81388" s="36"/>
      <c r="M81388" s="36"/>
      <c r="N81388" s="36"/>
    </row>
    <row r="81389" spans="12:14" x14ac:dyDescent="0.25">
      <c r="L81389" s="36"/>
      <c r="M81389" s="36"/>
      <c r="N81389" s="36"/>
    </row>
    <row r="81390" spans="12:14" x14ac:dyDescent="0.25">
      <c r="L81390" s="36"/>
      <c r="M81390" s="36"/>
      <c r="N81390" s="36"/>
    </row>
    <row r="81391" spans="12:14" x14ac:dyDescent="0.25">
      <c r="L81391" s="36"/>
      <c r="M81391" s="36"/>
      <c r="N81391" s="36"/>
    </row>
    <row r="81392" spans="12:14" x14ac:dyDescent="0.25">
      <c r="L81392" s="36"/>
      <c r="M81392" s="36"/>
      <c r="N81392" s="36"/>
    </row>
    <row r="81393" spans="12:14" x14ac:dyDescent="0.25">
      <c r="L81393" s="36"/>
      <c r="M81393" s="36"/>
      <c r="N81393" s="36"/>
    </row>
    <row r="81394" spans="12:14" x14ac:dyDescent="0.25">
      <c r="L81394" s="36"/>
      <c r="M81394" s="36"/>
      <c r="N81394" s="36"/>
    </row>
    <row r="81395" spans="12:14" x14ac:dyDescent="0.25">
      <c r="L81395" s="36"/>
      <c r="M81395" s="36"/>
      <c r="N81395" s="36"/>
    </row>
    <row r="81396" spans="12:14" x14ac:dyDescent="0.25">
      <c r="L81396" s="36"/>
      <c r="M81396" s="36"/>
      <c r="N81396" s="36"/>
    </row>
    <row r="81397" spans="12:14" x14ac:dyDescent="0.25">
      <c r="L81397" s="36"/>
      <c r="M81397" s="36"/>
      <c r="N81397" s="36"/>
    </row>
    <row r="81398" spans="12:14" x14ac:dyDescent="0.25">
      <c r="L81398" s="36"/>
      <c r="M81398" s="36"/>
      <c r="N81398" s="36"/>
    </row>
    <row r="81399" spans="12:14" x14ac:dyDescent="0.25">
      <c r="L81399" s="36"/>
      <c r="M81399" s="36"/>
      <c r="N81399" s="36"/>
    </row>
    <row r="81400" spans="12:14" x14ac:dyDescent="0.25">
      <c r="L81400" s="36"/>
      <c r="M81400" s="36"/>
      <c r="N81400" s="36"/>
    </row>
    <row r="81401" spans="12:14" x14ac:dyDescent="0.25">
      <c r="L81401" s="36"/>
      <c r="M81401" s="36"/>
      <c r="N81401" s="36"/>
    </row>
    <row r="81402" spans="12:14" x14ac:dyDescent="0.25">
      <c r="L81402" s="36"/>
      <c r="M81402" s="36"/>
      <c r="N81402" s="36"/>
    </row>
    <row r="81403" spans="12:14" x14ac:dyDescent="0.25">
      <c r="L81403" s="36"/>
      <c r="M81403" s="36"/>
      <c r="N81403" s="36"/>
    </row>
    <row r="81404" spans="12:14" x14ac:dyDescent="0.25">
      <c r="L81404" s="36"/>
      <c r="M81404" s="36"/>
      <c r="N81404" s="36"/>
    </row>
    <row r="81405" spans="12:14" x14ac:dyDescent="0.25">
      <c r="L81405" s="36"/>
      <c r="M81405" s="36"/>
      <c r="N81405" s="36"/>
    </row>
    <row r="81406" spans="12:14" x14ac:dyDescent="0.25">
      <c r="L81406" s="36"/>
      <c r="M81406" s="36"/>
      <c r="N81406" s="36"/>
    </row>
    <row r="81407" spans="12:14" x14ac:dyDescent="0.25">
      <c r="L81407" s="36"/>
      <c r="M81407" s="36"/>
      <c r="N81407" s="36"/>
    </row>
    <row r="81408" spans="12:14" x14ac:dyDescent="0.25">
      <c r="L81408" s="36"/>
      <c r="M81408" s="36"/>
      <c r="N81408" s="36"/>
    </row>
    <row r="81409" spans="12:14" x14ac:dyDescent="0.25">
      <c r="L81409" s="36"/>
      <c r="M81409" s="36"/>
      <c r="N81409" s="36"/>
    </row>
    <row r="81410" spans="12:14" x14ac:dyDescent="0.25">
      <c r="L81410" s="36"/>
      <c r="M81410" s="36"/>
      <c r="N81410" s="36"/>
    </row>
    <row r="81411" spans="12:14" x14ac:dyDescent="0.25">
      <c r="L81411" s="36"/>
      <c r="M81411" s="36"/>
      <c r="N81411" s="36"/>
    </row>
    <row r="81412" spans="12:14" x14ac:dyDescent="0.25">
      <c r="L81412" s="36"/>
      <c r="M81412" s="36"/>
      <c r="N81412" s="36"/>
    </row>
    <row r="81413" spans="12:14" x14ac:dyDescent="0.25">
      <c r="L81413" s="36"/>
      <c r="M81413" s="36"/>
      <c r="N81413" s="36"/>
    </row>
    <row r="81414" spans="12:14" x14ac:dyDescent="0.25">
      <c r="L81414" s="36"/>
      <c r="M81414" s="36"/>
      <c r="N81414" s="36"/>
    </row>
    <row r="81415" spans="12:14" x14ac:dyDescent="0.25">
      <c r="L81415" s="36"/>
      <c r="M81415" s="36"/>
      <c r="N81415" s="36"/>
    </row>
    <row r="81416" spans="12:14" x14ac:dyDescent="0.25">
      <c r="L81416" s="36"/>
      <c r="M81416" s="36"/>
      <c r="N81416" s="36"/>
    </row>
    <row r="81417" spans="12:14" x14ac:dyDescent="0.25">
      <c r="L81417" s="36"/>
      <c r="M81417" s="36"/>
      <c r="N81417" s="36"/>
    </row>
    <row r="81418" spans="12:14" x14ac:dyDescent="0.25">
      <c r="L81418" s="36"/>
      <c r="M81418" s="36"/>
      <c r="N81418" s="36"/>
    </row>
    <row r="81419" spans="12:14" x14ac:dyDescent="0.25">
      <c r="L81419" s="36"/>
      <c r="M81419" s="36"/>
      <c r="N81419" s="36"/>
    </row>
    <row r="81420" spans="12:14" x14ac:dyDescent="0.25">
      <c r="L81420" s="36"/>
      <c r="M81420" s="36"/>
      <c r="N81420" s="36"/>
    </row>
    <row r="81421" spans="12:14" x14ac:dyDescent="0.25">
      <c r="L81421" s="36"/>
      <c r="M81421" s="36"/>
      <c r="N81421" s="36"/>
    </row>
    <row r="81422" spans="12:14" x14ac:dyDescent="0.25">
      <c r="L81422" s="36"/>
      <c r="M81422" s="36"/>
      <c r="N81422" s="36"/>
    </row>
    <row r="81423" spans="12:14" x14ac:dyDescent="0.25">
      <c r="L81423" s="36"/>
      <c r="M81423" s="36"/>
      <c r="N81423" s="36"/>
    </row>
    <row r="81424" spans="12:14" x14ac:dyDescent="0.25">
      <c r="L81424" s="36"/>
      <c r="M81424" s="36"/>
      <c r="N81424" s="36"/>
    </row>
    <row r="81425" spans="12:14" x14ac:dyDescent="0.25">
      <c r="L81425" s="36"/>
      <c r="M81425" s="36"/>
      <c r="N81425" s="36"/>
    </row>
    <row r="81426" spans="12:14" x14ac:dyDescent="0.25">
      <c r="L81426" s="36"/>
      <c r="M81426" s="36"/>
      <c r="N81426" s="36"/>
    </row>
    <row r="81427" spans="12:14" x14ac:dyDescent="0.25">
      <c r="L81427" s="36"/>
      <c r="M81427" s="36"/>
      <c r="N81427" s="36"/>
    </row>
    <row r="81428" spans="12:14" x14ac:dyDescent="0.25">
      <c r="L81428" s="36"/>
      <c r="M81428" s="36"/>
      <c r="N81428" s="36"/>
    </row>
    <row r="81429" spans="12:14" x14ac:dyDescent="0.25">
      <c r="L81429" s="36"/>
      <c r="M81429" s="36"/>
      <c r="N81429" s="36"/>
    </row>
    <row r="81430" spans="12:14" x14ac:dyDescent="0.25">
      <c r="L81430" s="36"/>
      <c r="M81430" s="36"/>
      <c r="N81430" s="36"/>
    </row>
    <row r="81431" spans="12:14" x14ac:dyDescent="0.25">
      <c r="L81431" s="36"/>
      <c r="M81431" s="36"/>
      <c r="N81431" s="36"/>
    </row>
    <row r="81432" spans="12:14" x14ac:dyDescent="0.25">
      <c r="L81432" s="36"/>
      <c r="M81432" s="36"/>
      <c r="N81432" s="36"/>
    </row>
    <row r="81433" spans="12:14" x14ac:dyDescent="0.25">
      <c r="L81433" s="36"/>
      <c r="M81433" s="36"/>
      <c r="N81433" s="36"/>
    </row>
    <row r="81434" spans="12:14" x14ac:dyDescent="0.25">
      <c r="L81434" s="36"/>
      <c r="M81434" s="36"/>
      <c r="N81434" s="36"/>
    </row>
    <row r="81435" spans="12:14" x14ac:dyDescent="0.25">
      <c r="L81435" s="36"/>
      <c r="M81435" s="36"/>
      <c r="N81435" s="36"/>
    </row>
    <row r="81436" spans="12:14" x14ac:dyDescent="0.25">
      <c r="L81436" s="36"/>
      <c r="M81436" s="36"/>
      <c r="N81436" s="36"/>
    </row>
    <row r="81437" spans="12:14" x14ac:dyDescent="0.25">
      <c r="L81437" s="36"/>
      <c r="M81437" s="36"/>
      <c r="N81437" s="36"/>
    </row>
    <row r="81438" spans="12:14" x14ac:dyDescent="0.25">
      <c r="L81438" s="36"/>
      <c r="M81438" s="36"/>
      <c r="N81438" s="36"/>
    </row>
    <row r="81439" spans="12:14" x14ac:dyDescent="0.25">
      <c r="L81439" s="36"/>
      <c r="M81439" s="36"/>
      <c r="N81439" s="36"/>
    </row>
    <row r="81440" spans="12:14" x14ac:dyDescent="0.25">
      <c r="L81440" s="36"/>
      <c r="M81440" s="36"/>
      <c r="N81440" s="36"/>
    </row>
    <row r="81441" spans="12:14" x14ac:dyDescent="0.25">
      <c r="L81441" s="36"/>
      <c r="M81441" s="36"/>
      <c r="N81441" s="36"/>
    </row>
    <row r="81442" spans="12:14" x14ac:dyDescent="0.25">
      <c r="L81442" s="36"/>
      <c r="M81442" s="36"/>
      <c r="N81442" s="36"/>
    </row>
    <row r="81443" spans="12:14" x14ac:dyDescent="0.25">
      <c r="L81443" s="36"/>
      <c r="M81443" s="36"/>
      <c r="N81443" s="36"/>
    </row>
    <row r="81444" spans="12:14" x14ac:dyDescent="0.25">
      <c r="L81444" s="36"/>
      <c r="M81444" s="36"/>
      <c r="N81444" s="36"/>
    </row>
    <row r="81445" spans="12:14" x14ac:dyDescent="0.25">
      <c r="L81445" s="36"/>
      <c r="M81445" s="36"/>
      <c r="N81445" s="36"/>
    </row>
    <row r="81446" spans="12:14" x14ac:dyDescent="0.25">
      <c r="L81446" s="36"/>
      <c r="M81446" s="36"/>
      <c r="N81446" s="36"/>
    </row>
    <row r="81447" spans="12:14" x14ac:dyDescent="0.25">
      <c r="L81447" s="36"/>
      <c r="M81447" s="36"/>
      <c r="N81447" s="36"/>
    </row>
    <row r="81448" spans="12:14" x14ac:dyDescent="0.25">
      <c r="L81448" s="36"/>
      <c r="M81448" s="36"/>
      <c r="N81448" s="36"/>
    </row>
    <row r="81449" spans="12:14" x14ac:dyDescent="0.25">
      <c r="L81449" s="36"/>
      <c r="M81449" s="36"/>
      <c r="N81449" s="36"/>
    </row>
    <row r="81450" spans="12:14" x14ac:dyDescent="0.25">
      <c r="L81450" s="36"/>
      <c r="M81450" s="36"/>
      <c r="N81450" s="36"/>
    </row>
    <row r="81451" spans="12:14" x14ac:dyDescent="0.25">
      <c r="L81451" s="36"/>
      <c r="M81451" s="36"/>
      <c r="N81451" s="36"/>
    </row>
    <row r="81452" spans="12:14" x14ac:dyDescent="0.25">
      <c r="L81452" s="36"/>
      <c r="M81452" s="36"/>
      <c r="N81452" s="36"/>
    </row>
    <row r="81453" spans="12:14" x14ac:dyDescent="0.25">
      <c r="L81453" s="36"/>
      <c r="M81453" s="36"/>
      <c r="N81453" s="36"/>
    </row>
    <row r="81454" spans="12:14" x14ac:dyDescent="0.25">
      <c r="L81454" s="36"/>
      <c r="M81454" s="36"/>
      <c r="N81454" s="36"/>
    </row>
    <row r="81455" spans="12:14" x14ac:dyDescent="0.25">
      <c r="L81455" s="36"/>
      <c r="M81455" s="36"/>
      <c r="N81455" s="36"/>
    </row>
    <row r="81456" spans="12:14" x14ac:dyDescent="0.25">
      <c r="L81456" s="36"/>
      <c r="M81456" s="36"/>
      <c r="N81456" s="36"/>
    </row>
    <row r="81457" spans="12:14" x14ac:dyDescent="0.25">
      <c r="L81457" s="36"/>
      <c r="M81457" s="36"/>
      <c r="N81457" s="36"/>
    </row>
    <row r="81458" spans="12:14" x14ac:dyDescent="0.25">
      <c r="L81458" s="36"/>
      <c r="M81458" s="36"/>
      <c r="N81458" s="36"/>
    </row>
    <row r="81459" spans="12:14" x14ac:dyDescent="0.25">
      <c r="L81459" s="36"/>
      <c r="M81459" s="36"/>
      <c r="N81459" s="36"/>
    </row>
    <row r="81460" spans="12:14" x14ac:dyDescent="0.25">
      <c r="L81460" s="36"/>
      <c r="M81460" s="36"/>
      <c r="N81460" s="36"/>
    </row>
    <row r="81461" spans="12:14" x14ac:dyDescent="0.25">
      <c r="L81461" s="36"/>
      <c r="M81461" s="36"/>
      <c r="N81461" s="36"/>
    </row>
    <row r="81462" spans="12:14" x14ac:dyDescent="0.25">
      <c r="L81462" s="36"/>
      <c r="M81462" s="36"/>
      <c r="N81462" s="36"/>
    </row>
    <row r="81463" spans="12:14" x14ac:dyDescent="0.25">
      <c r="L81463" s="36"/>
      <c r="M81463" s="36"/>
      <c r="N81463" s="36"/>
    </row>
    <row r="81464" spans="12:14" x14ac:dyDescent="0.25">
      <c r="L81464" s="36"/>
      <c r="M81464" s="36"/>
      <c r="N81464" s="36"/>
    </row>
    <row r="81465" spans="12:14" x14ac:dyDescent="0.25">
      <c r="L81465" s="36"/>
      <c r="M81465" s="36"/>
      <c r="N81465" s="36"/>
    </row>
    <row r="81466" spans="12:14" x14ac:dyDescent="0.25">
      <c r="L81466" s="36"/>
      <c r="M81466" s="36"/>
      <c r="N81466" s="36"/>
    </row>
    <row r="81467" spans="12:14" x14ac:dyDescent="0.25">
      <c r="L81467" s="36"/>
      <c r="M81467" s="36"/>
      <c r="N81467" s="36"/>
    </row>
    <row r="81468" spans="12:14" x14ac:dyDescent="0.25">
      <c r="L81468" s="36"/>
      <c r="M81468" s="36"/>
      <c r="N81468" s="36"/>
    </row>
    <row r="81469" spans="12:14" x14ac:dyDescent="0.25">
      <c r="L81469" s="36"/>
      <c r="M81469" s="36"/>
      <c r="N81469" s="36"/>
    </row>
    <row r="81470" spans="12:14" x14ac:dyDescent="0.25">
      <c r="L81470" s="36"/>
      <c r="M81470" s="36"/>
      <c r="N81470" s="36"/>
    </row>
    <row r="81471" spans="12:14" x14ac:dyDescent="0.25">
      <c r="L81471" s="36"/>
      <c r="M81471" s="36"/>
      <c r="N81471" s="36"/>
    </row>
    <row r="81472" spans="12:14" x14ac:dyDescent="0.25">
      <c r="L81472" s="36"/>
      <c r="M81472" s="36"/>
      <c r="N81472" s="36"/>
    </row>
    <row r="81473" spans="12:14" x14ac:dyDescent="0.25">
      <c r="L81473" s="36"/>
      <c r="M81473" s="36"/>
      <c r="N81473" s="36"/>
    </row>
    <row r="81474" spans="12:14" x14ac:dyDescent="0.25">
      <c r="L81474" s="36"/>
      <c r="M81474" s="36"/>
      <c r="N81474" s="36"/>
    </row>
    <row r="81475" spans="12:14" x14ac:dyDescent="0.25">
      <c r="L81475" s="36"/>
      <c r="M81475" s="36"/>
      <c r="N81475" s="36"/>
    </row>
    <row r="81476" spans="12:14" x14ac:dyDescent="0.25">
      <c r="L81476" s="36"/>
      <c r="M81476" s="36"/>
      <c r="N81476" s="36"/>
    </row>
    <row r="81477" spans="12:14" x14ac:dyDescent="0.25">
      <c r="L81477" s="36"/>
      <c r="M81477" s="36"/>
      <c r="N81477" s="36"/>
    </row>
    <row r="81478" spans="12:14" x14ac:dyDescent="0.25">
      <c r="L81478" s="36"/>
      <c r="M81478" s="36"/>
      <c r="N81478" s="36"/>
    </row>
    <row r="81479" spans="12:14" x14ac:dyDescent="0.25">
      <c r="L81479" s="36"/>
      <c r="M81479" s="36"/>
      <c r="N81479" s="36"/>
    </row>
    <row r="81480" spans="12:14" x14ac:dyDescent="0.25">
      <c r="L81480" s="36"/>
      <c r="M81480" s="36"/>
      <c r="N81480" s="36"/>
    </row>
    <row r="81481" spans="12:14" x14ac:dyDescent="0.25">
      <c r="L81481" s="36"/>
      <c r="M81481" s="36"/>
      <c r="N81481" s="36"/>
    </row>
    <row r="81482" spans="12:14" x14ac:dyDescent="0.25">
      <c r="L81482" s="36"/>
      <c r="M81482" s="36"/>
      <c r="N81482" s="36"/>
    </row>
    <row r="81483" spans="12:14" x14ac:dyDescent="0.25">
      <c r="L81483" s="36"/>
      <c r="M81483" s="36"/>
      <c r="N81483" s="36"/>
    </row>
    <row r="81484" spans="12:14" x14ac:dyDescent="0.25">
      <c r="L81484" s="36"/>
      <c r="M81484" s="36"/>
      <c r="N81484" s="36"/>
    </row>
    <row r="81485" spans="12:14" x14ac:dyDescent="0.25">
      <c r="L81485" s="36"/>
      <c r="M81485" s="36"/>
      <c r="N81485" s="36"/>
    </row>
    <row r="81486" spans="12:14" x14ac:dyDescent="0.25">
      <c r="L81486" s="36"/>
      <c r="M81486" s="36"/>
      <c r="N81486" s="36"/>
    </row>
    <row r="81487" spans="12:14" x14ac:dyDescent="0.25">
      <c r="L81487" s="36"/>
      <c r="M81487" s="36"/>
      <c r="N81487" s="36"/>
    </row>
    <row r="81488" spans="12:14" x14ac:dyDescent="0.25">
      <c r="L81488" s="36"/>
      <c r="M81488" s="36"/>
      <c r="N81488" s="36"/>
    </row>
    <row r="81489" spans="12:14" x14ac:dyDescent="0.25">
      <c r="L81489" s="36"/>
      <c r="M81489" s="36"/>
      <c r="N81489" s="36"/>
    </row>
    <row r="81490" spans="12:14" x14ac:dyDescent="0.25">
      <c r="L81490" s="36"/>
      <c r="M81490" s="36"/>
      <c r="N81490" s="36"/>
    </row>
    <row r="81491" spans="12:14" x14ac:dyDescent="0.25">
      <c r="L81491" s="36"/>
      <c r="M81491" s="36"/>
      <c r="N81491" s="36"/>
    </row>
    <row r="81492" spans="12:14" x14ac:dyDescent="0.25">
      <c r="L81492" s="36"/>
      <c r="M81492" s="36"/>
      <c r="N81492" s="36"/>
    </row>
    <row r="81493" spans="12:14" x14ac:dyDescent="0.25">
      <c r="L81493" s="36"/>
      <c r="M81493" s="36"/>
      <c r="N81493" s="36"/>
    </row>
    <row r="81494" spans="12:14" x14ac:dyDescent="0.25">
      <c r="L81494" s="36"/>
      <c r="M81494" s="36"/>
      <c r="N81494" s="36"/>
    </row>
    <row r="81495" spans="12:14" x14ac:dyDescent="0.25">
      <c r="L81495" s="36"/>
      <c r="M81495" s="36"/>
      <c r="N81495" s="36"/>
    </row>
    <row r="81496" spans="12:14" x14ac:dyDescent="0.25">
      <c r="L81496" s="36"/>
      <c r="M81496" s="36"/>
      <c r="N81496" s="36"/>
    </row>
    <row r="81497" spans="12:14" x14ac:dyDescent="0.25">
      <c r="L81497" s="36"/>
      <c r="M81497" s="36"/>
      <c r="N81497" s="36"/>
    </row>
    <row r="81498" spans="12:14" x14ac:dyDescent="0.25">
      <c r="L81498" s="36"/>
      <c r="M81498" s="36"/>
      <c r="N81498" s="36"/>
    </row>
    <row r="81499" spans="12:14" x14ac:dyDescent="0.25">
      <c r="L81499" s="36"/>
      <c r="M81499" s="36"/>
      <c r="N81499" s="36"/>
    </row>
    <row r="81500" spans="12:14" x14ac:dyDescent="0.25">
      <c r="L81500" s="36"/>
      <c r="M81500" s="36"/>
      <c r="N81500" s="36"/>
    </row>
    <row r="81501" spans="12:14" x14ac:dyDescent="0.25">
      <c r="L81501" s="36"/>
      <c r="M81501" s="36"/>
      <c r="N81501" s="36"/>
    </row>
    <row r="81502" spans="12:14" x14ac:dyDescent="0.25">
      <c r="L81502" s="36"/>
      <c r="M81502" s="36"/>
      <c r="N81502" s="36"/>
    </row>
    <row r="81503" spans="12:14" x14ac:dyDescent="0.25">
      <c r="L81503" s="36"/>
      <c r="M81503" s="36"/>
      <c r="N81503" s="36"/>
    </row>
    <row r="81504" spans="12:14" x14ac:dyDescent="0.25">
      <c r="L81504" s="36"/>
      <c r="M81504" s="36"/>
      <c r="N81504" s="36"/>
    </row>
    <row r="81505" spans="12:14" x14ac:dyDescent="0.25">
      <c r="L81505" s="36"/>
      <c r="M81505" s="36"/>
      <c r="N81505" s="36"/>
    </row>
    <row r="81506" spans="12:14" x14ac:dyDescent="0.25">
      <c r="L81506" s="36"/>
      <c r="M81506" s="36"/>
      <c r="N81506" s="36"/>
    </row>
    <row r="81507" spans="12:14" x14ac:dyDescent="0.25">
      <c r="L81507" s="36"/>
      <c r="M81507" s="36"/>
      <c r="N81507" s="36"/>
    </row>
    <row r="81508" spans="12:14" x14ac:dyDescent="0.25">
      <c r="L81508" s="36"/>
      <c r="M81508" s="36"/>
      <c r="N81508" s="36"/>
    </row>
    <row r="81509" spans="12:14" x14ac:dyDescent="0.25">
      <c r="L81509" s="36"/>
      <c r="M81509" s="36"/>
      <c r="N81509" s="36"/>
    </row>
    <row r="81510" spans="12:14" x14ac:dyDescent="0.25">
      <c r="L81510" s="36"/>
      <c r="M81510" s="36"/>
      <c r="N81510" s="36"/>
    </row>
    <row r="81511" spans="12:14" x14ac:dyDescent="0.25">
      <c r="L81511" s="36"/>
      <c r="M81511" s="36"/>
      <c r="N81511" s="36"/>
    </row>
    <row r="81512" spans="12:14" x14ac:dyDescent="0.25">
      <c r="L81512" s="36"/>
      <c r="M81512" s="36"/>
      <c r="N81512" s="36"/>
    </row>
    <row r="81513" spans="12:14" x14ac:dyDescent="0.25">
      <c r="L81513" s="36"/>
      <c r="M81513" s="36"/>
      <c r="N81513" s="36"/>
    </row>
    <row r="81514" spans="12:14" x14ac:dyDescent="0.25">
      <c r="L81514" s="36"/>
      <c r="M81514" s="36"/>
      <c r="N81514" s="36"/>
    </row>
    <row r="81515" spans="12:14" x14ac:dyDescent="0.25">
      <c r="L81515" s="36"/>
      <c r="M81515" s="36"/>
      <c r="N81515" s="36"/>
    </row>
    <row r="81516" spans="12:14" x14ac:dyDescent="0.25">
      <c r="L81516" s="36"/>
      <c r="M81516" s="36"/>
      <c r="N81516" s="36"/>
    </row>
    <row r="81517" spans="12:14" x14ac:dyDescent="0.25">
      <c r="L81517" s="36"/>
      <c r="M81517" s="36"/>
      <c r="N81517" s="36"/>
    </row>
    <row r="81518" spans="12:14" x14ac:dyDescent="0.25">
      <c r="L81518" s="36"/>
      <c r="M81518" s="36"/>
      <c r="N81518" s="36"/>
    </row>
    <row r="81519" spans="12:14" x14ac:dyDescent="0.25">
      <c r="L81519" s="36"/>
      <c r="M81519" s="36"/>
      <c r="N81519" s="36"/>
    </row>
    <row r="81520" spans="12:14" x14ac:dyDescent="0.25">
      <c r="L81520" s="36"/>
      <c r="M81520" s="36"/>
      <c r="N81520" s="36"/>
    </row>
    <row r="81521" spans="12:14" x14ac:dyDescent="0.25">
      <c r="L81521" s="36"/>
      <c r="M81521" s="36"/>
      <c r="N81521" s="36"/>
    </row>
    <row r="81522" spans="12:14" x14ac:dyDescent="0.25">
      <c r="L81522" s="36"/>
      <c r="M81522" s="36"/>
      <c r="N81522" s="36"/>
    </row>
    <row r="81523" spans="12:14" x14ac:dyDescent="0.25">
      <c r="L81523" s="36"/>
      <c r="M81523" s="36"/>
      <c r="N81523" s="36"/>
    </row>
    <row r="81524" spans="12:14" x14ac:dyDescent="0.25">
      <c r="L81524" s="36"/>
      <c r="M81524" s="36"/>
      <c r="N81524" s="36"/>
    </row>
    <row r="81525" spans="12:14" x14ac:dyDescent="0.25">
      <c r="L81525" s="36"/>
      <c r="M81525" s="36"/>
      <c r="N81525" s="36"/>
    </row>
    <row r="81526" spans="12:14" x14ac:dyDescent="0.25">
      <c r="L81526" s="36"/>
      <c r="M81526" s="36"/>
      <c r="N81526" s="36"/>
    </row>
    <row r="81527" spans="12:14" x14ac:dyDescent="0.25">
      <c r="L81527" s="36"/>
      <c r="M81527" s="36"/>
      <c r="N81527" s="36"/>
    </row>
    <row r="81528" spans="12:14" x14ac:dyDescent="0.25">
      <c r="L81528" s="36"/>
      <c r="M81528" s="36"/>
      <c r="N81528" s="36"/>
    </row>
    <row r="81529" spans="12:14" x14ac:dyDescent="0.25">
      <c r="L81529" s="36"/>
      <c r="M81529" s="36"/>
      <c r="N81529" s="36"/>
    </row>
    <row r="81530" spans="12:14" x14ac:dyDescent="0.25">
      <c r="L81530" s="36"/>
      <c r="M81530" s="36"/>
      <c r="N81530" s="36"/>
    </row>
    <row r="81531" spans="12:14" x14ac:dyDescent="0.25">
      <c r="L81531" s="36"/>
      <c r="M81531" s="36"/>
      <c r="N81531" s="36"/>
    </row>
    <row r="81532" spans="12:14" x14ac:dyDescent="0.25">
      <c r="L81532" s="36"/>
      <c r="M81532" s="36"/>
      <c r="N81532" s="36"/>
    </row>
    <row r="81533" spans="12:14" x14ac:dyDescent="0.25">
      <c r="L81533" s="36"/>
      <c r="M81533" s="36"/>
      <c r="N81533" s="36"/>
    </row>
    <row r="81534" spans="12:14" x14ac:dyDescent="0.25">
      <c r="L81534" s="36"/>
      <c r="M81534" s="36"/>
      <c r="N81534" s="36"/>
    </row>
    <row r="81535" spans="12:14" x14ac:dyDescent="0.25">
      <c r="L81535" s="36"/>
      <c r="M81535" s="36"/>
      <c r="N81535" s="36"/>
    </row>
    <row r="81536" spans="12:14" x14ac:dyDescent="0.25">
      <c r="L81536" s="36"/>
      <c r="M81536" s="36"/>
      <c r="N81536" s="36"/>
    </row>
    <row r="81537" spans="12:14" x14ac:dyDescent="0.25">
      <c r="L81537" s="36"/>
      <c r="M81537" s="36"/>
      <c r="N81537" s="36"/>
    </row>
    <row r="81538" spans="12:14" x14ac:dyDescent="0.25">
      <c r="L81538" s="36"/>
      <c r="M81538" s="36"/>
      <c r="N81538" s="36"/>
    </row>
    <row r="81539" spans="12:14" x14ac:dyDescent="0.25">
      <c r="L81539" s="36"/>
      <c r="M81539" s="36"/>
      <c r="N81539" s="36"/>
    </row>
    <row r="81540" spans="12:14" x14ac:dyDescent="0.25">
      <c r="L81540" s="36"/>
      <c r="M81540" s="36"/>
      <c r="N81540" s="36"/>
    </row>
    <row r="81541" spans="12:14" x14ac:dyDescent="0.25">
      <c r="L81541" s="36"/>
      <c r="M81541" s="36"/>
      <c r="N81541" s="36"/>
    </row>
    <row r="81542" spans="12:14" x14ac:dyDescent="0.25">
      <c r="L81542" s="36"/>
      <c r="M81542" s="36"/>
      <c r="N81542" s="36"/>
    </row>
    <row r="81543" spans="12:14" x14ac:dyDescent="0.25">
      <c r="L81543" s="36"/>
      <c r="M81543" s="36"/>
      <c r="N81543" s="36"/>
    </row>
    <row r="81544" spans="12:14" x14ac:dyDescent="0.25">
      <c r="L81544" s="36"/>
      <c r="M81544" s="36"/>
      <c r="N81544" s="36"/>
    </row>
    <row r="81545" spans="12:14" x14ac:dyDescent="0.25">
      <c r="L81545" s="36"/>
      <c r="M81545" s="36"/>
      <c r="N81545" s="36"/>
    </row>
    <row r="81546" spans="12:14" x14ac:dyDescent="0.25">
      <c r="L81546" s="36"/>
      <c r="M81546" s="36"/>
      <c r="N81546" s="36"/>
    </row>
    <row r="81547" spans="12:14" x14ac:dyDescent="0.25">
      <c r="L81547" s="36"/>
      <c r="M81547" s="36"/>
      <c r="N81547" s="36"/>
    </row>
    <row r="81548" spans="12:14" x14ac:dyDescent="0.25">
      <c r="L81548" s="36"/>
      <c r="M81548" s="36"/>
      <c r="N81548" s="36"/>
    </row>
    <row r="81549" spans="12:14" x14ac:dyDescent="0.25">
      <c r="L81549" s="36"/>
      <c r="M81549" s="36"/>
      <c r="N81549" s="36"/>
    </row>
    <row r="81550" spans="12:14" x14ac:dyDescent="0.25">
      <c r="L81550" s="36"/>
      <c r="M81550" s="36"/>
      <c r="N81550" s="36"/>
    </row>
    <row r="81551" spans="12:14" x14ac:dyDescent="0.25">
      <c r="L81551" s="36"/>
      <c r="M81551" s="36"/>
      <c r="N81551" s="36"/>
    </row>
    <row r="81552" spans="12:14" x14ac:dyDescent="0.25">
      <c r="L81552" s="36"/>
      <c r="M81552" s="36"/>
      <c r="N81552" s="36"/>
    </row>
    <row r="81553" spans="12:14" x14ac:dyDescent="0.25">
      <c r="L81553" s="36"/>
      <c r="M81553" s="36"/>
      <c r="N81553" s="36"/>
    </row>
    <row r="81554" spans="12:14" x14ac:dyDescent="0.25">
      <c r="L81554" s="36"/>
      <c r="M81554" s="36"/>
      <c r="N81554" s="36"/>
    </row>
    <row r="81555" spans="12:14" x14ac:dyDescent="0.25">
      <c r="L81555" s="36"/>
      <c r="M81555" s="36"/>
      <c r="N81555" s="36"/>
    </row>
    <row r="81556" spans="12:14" x14ac:dyDescent="0.25">
      <c r="L81556" s="36"/>
      <c r="M81556" s="36"/>
      <c r="N81556" s="36"/>
    </row>
    <row r="81557" spans="12:14" x14ac:dyDescent="0.25">
      <c r="L81557" s="36"/>
      <c r="M81557" s="36"/>
      <c r="N81557" s="36"/>
    </row>
    <row r="81558" spans="12:14" x14ac:dyDescent="0.25">
      <c r="L81558" s="36"/>
      <c r="M81558" s="36"/>
      <c r="N81558" s="36"/>
    </row>
    <row r="81559" spans="12:14" x14ac:dyDescent="0.25">
      <c r="L81559" s="36"/>
      <c r="M81559" s="36"/>
      <c r="N81559" s="36"/>
    </row>
    <row r="81560" spans="12:14" x14ac:dyDescent="0.25">
      <c r="L81560" s="36"/>
      <c r="M81560" s="36"/>
      <c r="N81560" s="36"/>
    </row>
    <row r="81561" spans="12:14" x14ac:dyDescent="0.25">
      <c r="L81561" s="36"/>
      <c r="M81561" s="36"/>
      <c r="N81561" s="36"/>
    </row>
    <row r="81562" spans="12:14" x14ac:dyDescent="0.25">
      <c r="L81562" s="36"/>
      <c r="M81562" s="36"/>
      <c r="N81562" s="36"/>
    </row>
    <row r="81563" spans="12:14" x14ac:dyDescent="0.25">
      <c r="L81563" s="36"/>
      <c r="M81563" s="36"/>
      <c r="N81563" s="36"/>
    </row>
    <row r="81564" spans="12:14" x14ac:dyDescent="0.25">
      <c r="L81564" s="36"/>
      <c r="M81564" s="36"/>
      <c r="N81564" s="36"/>
    </row>
    <row r="81565" spans="12:14" x14ac:dyDescent="0.25">
      <c r="L81565" s="36"/>
      <c r="M81565" s="36"/>
      <c r="N81565" s="36"/>
    </row>
    <row r="81566" spans="12:14" x14ac:dyDescent="0.25">
      <c r="L81566" s="36"/>
      <c r="M81566" s="36"/>
      <c r="N81566" s="36"/>
    </row>
    <row r="81567" spans="12:14" x14ac:dyDescent="0.25">
      <c r="L81567" s="36"/>
      <c r="M81567" s="36"/>
      <c r="N81567" s="36"/>
    </row>
    <row r="81568" spans="12:14" x14ac:dyDescent="0.25">
      <c r="L81568" s="36"/>
      <c r="M81568" s="36"/>
      <c r="N81568" s="36"/>
    </row>
    <row r="81569" spans="12:14" x14ac:dyDescent="0.25">
      <c r="L81569" s="36"/>
      <c r="M81569" s="36"/>
      <c r="N81569" s="36"/>
    </row>
    <row r="81570" spans="12:14" x14ac:dyDescent="0.25">
      <c r="L81570" s="36"/>
      <c r="M81570" s="36"/>
      <c r="N81570" s="36"/>
    </row>
    <row r="81571" spans="12:14" x14ac:dyDescent="0.25">
      <c r="L81571" s="36"/>
      <c r="M81571" s="36"/>
      <c r="N81571" s="36"/>
    </row>
    <row r="81572" spans="12:14" x14ac:dyDescent="0.25">
      <c r="L81572" s="36"/>
      <c r="M81572" s="36"/>
      <c r="N81572" s="36"/>
    </row>
    <row r="81573" spans="12:14" x14ac:dyDescent="0.25">
      <c r="L81573" s="36"/>
      <c r="M81573" s="36"/>
      <c r="N81573" s="36"/>
    </row>
    <row r="81574" spans="12:14" x14ac:dyDescent="0.25">
      <c r="L81574" s="36"/>
      <c r="M81574" s="36"/>
      <c r="N81574" s="36"/>
    </row>
    <row r="81575" spans="12:14" x14ac:dyDescent="0.25">
      <c r="L81575" s="36"/>
      <c r="M81575" s="36"/>
      <c r="N81575" s="36"/>
    </row>
    <row r="81576" spans="12:14" x14ac:dyDescent="0.25">
      <c r="L81576" s="36"/>
      <c r="M81576" s="36"/>
      <c r="N81576" s="36"/>
    </row>
    <row r="81577" spans="12:14" x14ac:dyDescent="0.25">
      <c r="L81577" s="36"/>
      <c r="M81577" s="36"/>
      <c r="N81577" s="36"/>
    </row>
    <row r="81578" spans="12:14" x14ac:dyDescent="0.25">
      <c r="L81578" s="36"/>
      <c r="M81578" s="36"/>
      <c r="N81578" s="36"/>
    </row>
    <row r="81579" spans="12:14" x14ac:dyDescent="0.25">
      <c r="L81579" s="36"/>
      <c r="M81579" s="36"/>
      <c r="N81579" s="36"/>
    </row>
    <row r="81580" spans="12:14" x14ac:dyDescent="0.25">
      <c r="L81580" s="36"/>
      <c r="M81580" s="36"/>
      <c r="N81580" s="36"/>
    </row>
    <row r="81581" spans="12:14" x14ac:dyDescent="0.25">
      <c r="L81581" s="36"/>
      <c r="M81581" s="36"/>
      <c r="N81581" s="36"/>
    </row>
    <row r="81582" spans="12:14" x14ac:dyDescent="0.25">
      <c r="L81582" s="36"/>
      <c r="M81582" s="36"/>
      <c r="N81582" s="36"/>
    </row>
    <row r="81583" spans="12:14" x14ac:dyDescent="0.25">
      <c r="L81583" s="36"/>
      <c r="M81583" s="36"/>
      <c r="N81583" s="36"/>
    </row>
    <row r="81584" spans="12:14" x14ac:dyDescent="0.25">
      <c r="L81584" s="36"/>
      <c r="M81584" s="36"/>
      <c r="N81584" s="36"/>
    </row>
    <row r="81585" spans="12:14" x14ac:dyDescent="0.25">
      <c r="L81585" s="36"/>
      <c r="M81585" s="36"/>
      <c r="N81585" s="36"/>
    </row>
    <row r="81586" spans="12:14" x14ac:dyDescent="0.25">
      <c r="L81586" s="36"/>
      <c r="M81586" s="36"/>
      <c r="N81586" s="36"/>
    </row>
    <row r="81587" spans="12:14" x14ac:dyDescent="0.25">
      <c r="L81587" s="36"/>
      <c r="M81587" s="36"/>
      <c r="N81587" s="36"/>
    </row>
    <row r="81588" spans="12:14" x14ac:dyDescent="0.25">
      <c r="L81588" s="36"/>
      <c r="M81588" s="36"/>
      <c r="N81588" s="36"/>
    </row>
    <row r="81589" spans="12:14" x14ac:dyDescent="0.25">
      <c r="L81589" s="36"/>
      <c r="M81589" s="36"/>
      <c r="N81589" s="36"/>
    </row>
    <row r="81590" spans="12:14" x14ac:dyDescent="0.25">
      <c r="L81590" s="36"/>
      <c r="M81590" s="36"/>
      <c r="N81590" s="36"/>
    </row>
    <row r="81591" spans="12:14" x14ac:dyDescent="0.25">
      <c r="L81591" s="36"/>
      <c r="M81591" s="36"/>
      <c r="N81591" s="36"/>
    </row>
    <row r="81592" spans="12:14" x14ac:dyDescent="0.25">
      <c r="L81592" s="36"/>
      <c r="M81592" s="36"/>
      <c r="N81592" s="36"/>
    </row>
    <row r="81593" spans="12:14" x14ac:dyDescent="0.25">
      <c r="L81593" s="36"/>
      <c r="M81593" s="36"/>
      <c r="N81593" s="36"/>
    </row>
    <row r="81594" spans="12:14" x14ac:dyDescent="0.25">
      <c r="L81594" s="36"/>
      <c r="M81594" s="36"/>
      <c r="N81594" s="36"/>
    </row>
    <row r="81595" spans="12:14" x14ac:dyDescent="0.25">
      <c r="L81595" s="36"/>
      <c r="M81595" s="36"/>
      <c r="N81595" s="36"/>
    </row>
    <row r="81596" spans="12:14" x14ac:dyDescent="0.25">
      <c r="L81596" s="36"/>
      <c r="M81596" s="36"/>
      <c r="N81596" s="36"/>
    </row>
    <row r="81597" spans="12:14" x14ac:dyDescent="0.25">
      <c r="L81597" s="36"/>
      <c r="M81597" s="36"/>
      <c r="N81597" s="36"/>
    </row>
    <row r="81598" spans="12:14" x14ac:dyDescent="0.25">
      <c r="L81598" s="36"/>
      <c r="M81598" s="36"/>
      <c r="N81598" s="36"/>
    </row>
    <row r="81599" spans="12:14" x14ac:dyDescent="0.25">
      <c r="L81599" s="36"/>
      <c r="M81599" s="36"/>
      <c r="N81599" s="36"/>
    </row>
    <row r="81600" spans="12:14" x14ac:dyDescent="0.25">
      <c r="L81600" s="36"/>
      <c r="M81600" s="36"/>
      <c r="N81600" s="36"/>
    </row>
    <row r="81601" spans="12:14" x14ac:dyDescent="0.25">
      <c r="L81601" s="36"/>
      <c r="M81601" s="36"/>
      <c r="N81601" s="36"/>
    </row>
    <row r="81602" spans="12:14" x14ac:dyDescent="0.25">
      <c r="L81602" s="36"/>
      <c r="M81602" s="36"/>
      <c r="N81602" s="36"/>
    </row>
    <row r="81603" spans="12:14" x14ac:dyDescent="0.25">
      <c r="L81603" s="36"/>
      <c r="M81603" s="36"/>
      <c r="N81603" s="36"/>
    </row>
    <row r="81604" spans="12:14" x14ac:dyDescent="0.25">
      <c r="L81604" s="36"/>
      <c r="M81604" s="36"/>
      <c r="N81604" s="36"/>
    </row>
    <row r="81605" spans="12:14" x14ac:dyDescent="0.25">
      <c r="L81605" s="36"/>
      <c r="M81605" s="36"/>
      <c r="N81605" s="36"/>
    </row>
    <row r="81606" spans="12:14" x14ac:dyDescent="0.25">
      <c r="L81606" s="36"/>
      <c r="M81606" s="36"/>
      <c r="N81606" s="36"/>
    </row>
    <row r="81607" spans="12:14" x14ac:dyDescent="0.25">
      <c r="L81607" s="36"/>
      <c r="M81607" s="36"/>
      <c r="N81607" s="36"/>
    </row>
    <row r="81608" spans="12:14" x14ac:dyDescent="0.25">
      <c r="L81608" s="36"/>
      <c r="M81608" s="36"/>
      <c r="N81608" s="36"/>
    </row>
    <row r="81609" spans="12:14" x14ac:dyDescent="0.25">
      <c r="L81609" s="36"/>
      <c r="M81609" s="36"/>
      <c r="N81609" s="36"/>
    </row>
    <row r="81610" spans="12:14" x14ac:dyDescent="0.25">
      <c r="L81610" s="36"/>
      <c r="M81610" s="36"/>
      <c r="N81610" s="36"/>
    </row>
    <row r="81611" spans="12:14" x14ac:dyDescent="0.25">
      <c r="L81611" s="36"/>
      <c r="M81611" s="36"/>
      <c r="N81611" s="36"/>
    </row>
    <row r="81612" spans="12:14" x14ac:dyDescent="0.25">
      <c r="L81612" s="36"/>
      <c r="M81612" s="36"/>
      <c r="N81612" s="36"/>
    </row>
    <row r="81613" spans="12:14" x14ac:dyDescent="0.25">
      <c r="L81613" s="36"/>
      <c r="M81613" s="36"/>
      <c r="N81613" s="36"/>
    </row>
    <row r="81614" spans="12:14" x14ac:dyDescent="0.25">
      <c r="L81614" s="36"/>
      <c r="M81614" s="36"/>
      <c r="N81614" s="36"/>
    </row>
    <row r="81615" spans="12:14" x14ac:dyDescent="0.25">
      <c r="L81615" s="36"/>
      <c r="M81615" s="36"/>
      <c r="N81615" s="36"/>
    </row>
    <row r="81616" spans="12:14" x14ac:dyDescent="0.25">
      <c r="L81616" s="36"/>
      <c r="M81616" s="36"/>
      <c r="N81616" s="36"/>
    </row>
    <row r="81617" spans="12:14" x14ac:dyDescent="0.25">
      <c r="L81617" s="36"/>
      <c r="M81617" s="36"/>
      <c r="N81617" s="36"/>
    </row>
    <row r="81618" spans="12:14" x14ac:dyDescent="0.25">
      <c r="L81618" s="36"/>
      <c r="M81618" s="36"/>
      <c r="N81618" s="36"/>
    </row>
    <row r="81619" spans="12:14" x14ac:dyDescent="0.25">
      <c r="L81619" s="36"/>
      <c r="M81619" s="36"/>
      <c r="N81619" s="36"/>
    </row>
    <row r="81620" spans="12:14" x14ac:dyDescent="0.25">
      <c r="L81620" s="36"/>
      <c r="M81620" s="36"/>
      <c r="N81620" s="36"/>
    </row>
    <row r="81621" spans="12:14" x14ac:dyDescent="0.25">
      <c r="L81621" s="36"/>
      <c r="M81621" s="36"/>
      <c r="N81621" s="36"/>
    </row>
    <row r="81622" spans="12:14" x14ac:dyDescent="0.25">
      <c r="L81622" s="36"/>
      <c r="M81622" s="36"/>
      <c r="N81622" s="36"/>
    </row>
    <row r="81623" spans="12:14" x14ac:dyDescent="0.25">
      <c r="L81623" s="36"/>
      <c r="M81623" s="36"/>
      <c r="N81623" s="36"/>
    </row>
    <row r="81624" spans="12:14" x14ac:dyDescent="0.25">
      <c r="L81624" s="36"/>
      <c r="M81624" s="36"/>
      <c r="N81624" s="36"/>
    </row>
    <row r="81625" spans="12:14" x14ac:dyDescent="0.25">
      <c r="L81625" s="36"/>
      <c r="M81625" s="36"/>
      <c r="N81625" s="36"/>
    </row>
    <row r="81626" spans="12:14" x14ac:dyDescent="0.25">
      <c r="L81626" s="36"/>
      <c r="M81626" s="36"/>
      <c r="N81626" s="36"/>
    </row>
    <row r="81627" spans="12:14" x14ac:dyDescent="0.25">
      <c r="L81627" s="36"/>
      <c r="M81627" s="36"/>
      <c r="N81627" s="36"/>
    </row>
    <row r="81628" spans="12:14" x14ac:dyDescent="0.25">
      <c r="L81628" s="36"/>
      <c r="M81628" s="36"/>
      <c r="N81628" s="36"/>
    </row>
    <row r="81629" spans="12:14" x14ac:dyDescent="0.25">
      <c r="L81629" s="36"/>
      <c r="M81629" s="36"/>
      <c r="N81629" s="36"/>
    </row>
    <row r="81630" spans="12:14" x14ac:dyDescent="0.25">
      <c r="L81630" s="36"/>
      <c r="M81630" s="36"/>
      <c r="N81630" s="36"/>
    </row>
    <row r="81631" spans="12:14" x14ac:dyDescent="0.25">
      <c r="L81631" s="36"/>
      <c r="M81631" s="36"/>
      <c r="N81631" s="36"/>
    </row>
    <row r="81632" spans="12:14" x14ac:dyDescent="0.25">
      <c r="L81632" s="36"/>
      <c r="M81632" s="36"/>
      <c r="N81632" s="36"/>
    </row>
    <row r="81633" spans="12:14" x14ac:dyDescent="0.25">
      <c r="L81633" s="36"/>
      <c r="M81633" s="36"/>
      <c r="N81633" s="36"/>
    </row>
    <row r="81634" spans="12:14" x14ac:dyDescent="0.25">
      <c r="L81634" s="36"/>
      <c r="M81634" s="36"/>
      <c r="N81634" s="36"/>
    </row>
    <row r="81635" spans="12:14" x14ac:dyDescent="0.25">
      <c r="L81635" s="36"/>
      <c r="M81635" s="36"/>
      <c r="N81635" s="36"/>
    </row>
    <row r="81636" spans="12:14" x14ac:dyDescent="0.25">
      <c r="L81636" s="36"/>
      <c r="M81636" s="36"/>
      <c r="N81636" s="36"/>
    </row>
    <row r="81637" spans="12:14" x14ac:dyDescent="0.25">
      <c r="L81637" s="36"/>
      <c r="M81637" s="36"/>
      <c r="N81637" s="36"/>
    </row>
    <row r="81638" spans="12:14" x14ac:dyDescent="0.25">
      <c r="L81638" s="36"/>
      <c r="M81638" s="36"/>
      <c r="N81638" s="36"/>
    </row>
    <row r="81639" spans="12:14" x14ac:dyDescent="0.25">
      <c r="L81639" s="36"/>
      <c r="M81639" s="36"/>
      <c r="N81639" s="36"/>
    </row>
    <row r="81640" spans="12:14" x14ac:dyDescent="0.25">
      <c r="L81640" s="36"/>
      <c r="M81640" s="36"/>
      <c r="N81640" s="36"/>
    </row>
    <row r="81641" spans="12:14" x14ac:dyDescent="0.25">
      <c r="L81641" s="36"/>
      <c r="M81641" s="36"/>
      <c r="N81641" s="36"/>
    </row>
    <row r="81642" spans="12:14" x14ac:dyDescent="0.25">
      <c r="L81642" s="36"/>
      <c r="M81642" s="36"/>
      <c r="N81642" s="36"/>
    </row>
    <row r="81643" spans="12:14" x14ac:dyDescent="0.25">
      <c r="L81643" s="36"/>
      <c r="M81643" s="36"/>
      <c r="N81643" s="36"/>
    </row>
    <row r="81644" spans="12:14" x14ac:dyDescent="0.25">
      <c r="L81644" s="36"/>
      <c r="M81644" s="36"/>
      <c r="N81644" s="36"/>
    </row>
    <row r="81645" spans="12:14" x14ac:dyDescent="0.25">
      <c r="L81645" s="36"/>
      <c r="M81645" s="36"/>
      <c r="N81645" s="36"/>
    </row>
    <row r="81646" spans="12:14" x14ac:dyDescent="0.25">
      <c r="L81646" s="36"/>
      <c r="M81646" s="36"/>
      <c r="N81646" s="36"/>
    </row>
    <row r="81647" spans="12:14" x14ac:dyDescent="0.25">
      <c r="L81647" s="36"/>
      <c r="M81647" s="36"/>
      <c r="N81647" s="36"/>
    </row>
    <row r="81648" spans="12:14" x14ac:dyDescent="0.25">
      <c r="L81648" s="36"/>
      <c r="M81648" s="36"/>
      <c r="N81648" s="36"/>
    </row>
    <row r="81649" spans="12:14" x14ac:dyDescent="0.25">
      <c r="L81649" s="36"/>
      <c r="M81649" s="36"/>
      <c r="N81649" s="36"/>
    </row>
    <row r="81650" spans="12:14" x14ac:dyDescent="0.25">
      <c r="L81650" s="36"/>
      <c r="M81650" s="36"/>
      <c r="N81650" s="36"/>
    </row>
    <row r="81651" spans="12:14" x14ac:dyDescent="0.25">
      <c r="L81651" s="36"/>
      <c r="M81651" s="36"/>
      <c r="N81651" s="36"/>
    </row>
    <row r="81652" spans="12:14" x14ac:dyDescent="0.25">
      <c r="L81652" s="36"/>
      <c r="M81652" s="36"/>
      <c r="N81652" s="36"/>
    </row>
    <row r="81653" spans="12:14" x14ac:dyDescent="0.25">
      <c r="L81653" s="36"/>
      <c r="M81653" s="36"/>
      <c r="N81653" s="36"/>
    </row>
    <row r="81654" spans="12:14" x14ac:dyDescent="0.25">
      <c r="L81654" s="36"/>
      <c r="M81654" s="36"/>
      <c r="N81654" s="36"/>
    </row>
    <row r="81655" spans="12:14" x14ac:dyDescent="0.25">
      <c r="L81655" s="36"/>
      <c r="M81655" s="36"/>
      <c r="N81655" s="36"/>
    </row>
    <row r="81656" spans="12:14" x14ac:dyDescent="0.25">
      <c r="L81656" s="36"/>
      <c r="M81656" s="36"/>
      <c r="N81656" s="36"/>
    </row>
    <row r="81657" spans="12:14" x14ac:dyDescent="0.25">
      <c r="L81657" s="36"/>
      <c r="M81657" s="36"/>
      <c r="N81657" s="36"/>
    </row>
    <row r="81658" spans="12:14" x14ac:dyDescent="0.25">
      <c r="L81658" s="36"/>
      <c r="M81658" s="36"/>
      <c r="N81658" s="36"/>
    </row>
    <row r="81659" spans="12:14" x14ac:dyDescent="0.25">
      <c r="L81659" s="36"/>
      <c r="M81659" s="36"/>
      <c r="N81659" s="36"/>
    </row>
    <row r="81660" spans="12:14" x14ac:dyDescent="0.25">
      <c r="L81660" s="36"/>
      <c r="M81660" s="36"/>
      <c r="N81660" s="36"/>
    </row>
    <row r="81661" spans="12:14" x14ac:dyDescent="0.25">
      <c r="L81661" s="36"/>
      <c r="M81661" s="36"/>
      <c r="N81661" s="36"/>
    </row>
    <row r="81662" spans="12:14" x14ac:dyDescent="0.25">
      <c r="L81662" s="36"/>
      <c r="M81662" s="36"/>
      <c r="N81662" s="36"/>
    </row>
    <row r="81663" spans="12:14" x14ac:dyDescent="0.25">
      <c r="L81663" s="36"/>
      <c r="M81663" s="36"/>
      <c r="N81663" s="36"/>
    </row>
    <row r="81664" spans="12:14" x14ac:dyDescent="0.25">
      <c r="L81664" s="36"/>
      <c r="M81664" s="36"/>
      <c r="N81664" s="36"/>
    </row>
    <row r="81665" spans="12:14" x14ac:dyDescent="0.25">
      <c r="L81665" s="36"/>
      <c r="M81665" s="36"/>
      <c r="N81665" s="36"/>
    </row>
    <row r="81666" spans="12:14" x14ac:dyDescent="0.25">
      <c r="L81666" s="36"/>
      <c r="M81666" s="36"/>
      <c r="N81666" s="36"/>
    </row>
    <row r="81667" spans="12:14" x14ac:dyDescent="0.25">
      <c r="L81667" s="36"/>
      <c r="M81667" s="36"/>
      <c r="N81667" s="36"/>
    </row>
    <row r="81668" spans="12:14" x14ac:dyDescent="0.25">
      <c r="L81668" s="36"/>
      <c r="M81668" s="36"/>
      <c r="N81668" s="36"/>
    </row>
    <row r="81669" spans="12:14" x14ac:dyDescent="0.25">
      <c r="L81669" s="36"/>
      <c r="M81669" s="36"/>
      <c r="N81669" s="36"/>
    </row>
    <row r="81670" spans="12:14" x14ac:dyDescent="0.25">
      <c r="L81670" s="36"/>
      <c r="M81670" s="36"/>
      <c r="N81670" s="36"/>
    </row>
    <row r="81671" spans="12:14" x14ac:dyDescent="0.25">
      <c r="L81671" s="36"/>
      <c r="M81671" s="36"/>
      <c r="N81671" s="36"/>
    </row>
    <row r="81672" spans="12:14" x14ac:dyDescent="0.25">
      <c r="L81672" s="36"/>
      <c r="M81672" s="36"/>
      <c r="N81672" s="36"/>
    </row>
    <row r="81673" spans="12:14" x14ac:dyDescent="0.25">
      <c r="L81673" s="36"/>
      <c r="M81673" s="36"/>
      <c r="N81673" s="36"/>
    </row>
    <row r="81674" spans="12:14" x14ac:dyDescent="0.25">
      <c r="L81674" s="36"/>
      <c r="M81674" s="36"/>
      <c r="N81674" s="36"/>
    </row>
    <row r="81675" spans="12:14" x14ac:dyDescent="0.25">
      <c r="L81675" s="36"/>
      <c r="M81675" s="36"/>
      <c r="N81675" s="36"/>
    </row>
    <row r="81676" spans="12:14" x14ac:dyDescent="0.25">
      <c r="L81676" s="36"/>
      <c r="M81676" s="36"/>
      <c r="N81676" s="36"/>
    </row>
    <row r="81677" spans="12:14" x14ac:dyDescent="0.25">
      <c r="L81677" s="36"/>
      <c r="M81677" s="36"/>
      <c r="N81677" s="36"/>
    </row>
    <row r="81678" spans="12:14" x14ac:dyDescent="0.25">
      <c r="L81678" s="36"/>
      <c r="M81678" s="36"/>
      <c r="N81678" s="36"/>
    </row>
    <row r="81679" spans="12:14" x14ac:dyDescent="0.25">
      <c r="L81679" s="36"/>
      <c r="M81679" s="36"/>
      <c r="N81679" s="36"/>
    </row>
    <row r="81680" spans="12:14" x14ac:dyDescent="0.25">
      <c r="L81680" s="36"/>
      <c r="M81680" s="36"/>
      <c r="N81680" s="36"/>
    </row>
    <row r="81681" spans="12:14" x14ac:dyDescent="0.25">
      <c r="L81681" s="36"/>
      <c r="M81681" s="36"/>
      <c r="N81681" s="36"/>
    </row>
    <row r="81682" spans="12:14" x14ac:dyDescent="0.25">
      <c r="L81682" s="36"/>
      <c r="M81682" s="36"/>
      <c r="N81682" s="36"/>
    </row>
    <row r="81683" spans="12:14" x14ac:dyDescent="0.25">
      <c r="L81683" s="36"/>
      <c r="M81683" s="36"/>
      <c r="N81683" s="36"/>
    </row>
    <row r="81684" spans="12:14" x14ac:dyDescent="0.25">
      <c r="L81684" s="36"/>
      <c r="M81684" s="36"/>
      <c r="N81684" s="36"/>
    </row>
    <row r="81685" spans="12:14" x14ac:dyDescent="0.25">
      <c r="L81685" s="36"/>
      <c r="M81685" s="36"/>
      <c r="N81685" s="36"/>
    </row>
    <row r="81686" spans="12:14" x14ac:dyDescent="0.25">
      <c r="L81686" s="36"/>
      <c r="M81686" s="36"/>
      <c r="N81686" s="36"/>
    </row>
    <row r="81687" spans="12:14" x14ac:dyDescent="0.25">
      <c r="L81687" s="36"/>
      <c r="M81687" s="36"/>
      <c r="N81687" s="36"/>
    </row>
    <row r="81688" spans="12:14" x14ac:dyDescent="0.25">
      <c r="L81688" s="36"/>
      <c r="M81688" s="36"/>
      <c r="N81688" s="36"/>
    </row>
    <row r="81689" spans="12:14" x14ac:dyDescent="0.25">
      <c r="L81689" s="36"/>
      <c r="M81689" s="36"/>
      <c r="N81689" s="36"/>
    </row>
    <row r="81690" spans="12:14" x14ac:dyDescent="0.25">
      <c r="L81690" s="36"/>
      <c r="M81690" s="36"/>
      <c r="N81690" s="36"/>
    </row>
    <row r="81691" spans="12:14" x14ac:dyDescent="0.25">
      <c r="L81691" s="36"/>
      <c r="M81691" s="36"/>
      <c r="N81691" s="36"/>
    </row>
    <row r="81692" spans="12:14" x14ac:dyDescent="0.25">
      <c r="L81692" s="36"/>
      <c r="M81692" s="36"/>
      <c r="N81692" s="36"/>
    </row>
    <row r="81693" spans="12:14" x14ac:dyDescent="0.25">
      <c r="L81693" s="36"/>
      <c r="M81693" s="36"/>
      <c r="N81693" s="36"/>
    </row>
    <row r="81694" spans="12:14" x14ac:dyDescent="0.25">
      <c r="L81694" s="36"/>
      <c r="M81694" s="36"/>
      <c r="N81694" s="36"/>
    </row>
    <row r="81695" spans="12:14" x14ac:dyDescent="0.25">
      <c r="L81695" s="36"/>
      <c r="M81695" s="36"/>
      <c r="N81695" s="36"/>
    </row>
    <row r="81696" spans="12:14" x14ac:dyDescent="0.25">
      <c r="L81696" s="36"/>
      <c r="M81696" s="36"/>
      <c r="N81696" s="36"/>
    </row>
    <row r="81697" spans="12:14" x14ac:dyDescent="0.25">
      <c r="L81697" s="36"/>
      <c r="M81697" s="36"/>
      <c r="N81697" s="36"/>
    </row>
    <row r="81698" spans="12:14" x14ac:dyDescent="0.25">
      <c r="L81698" s="36"/>
      <c r="M81698" s="36"/>
      <c r="N81698" s="36"/>
    </row>
    <row r="81699" spans="12:14" x14ac:dyDescent="0.25">
      <c r="L81699" s="36"/>
      <c r="M81699" s="36"/>
      <c r="N81699" s="36"/>
    </row>
    <row r="81700" spans="12:14" x14ac:dyDescent="0.25">
      <c r="L81700" s="36"/>
      <c r="M81700" s="36"/>
      <c r="N81700" s="36"/>
    </row>
    <row r="81701" spans="12:14" x14ac:dyDescent="0.25">
      <c r="L81701" s="36"/>
      <c r="M81701" s="36"/>
      <c r="N81701" s="36"/>
    </row>
    <row r="81702" spans="12:14" x14ac:dyDescent="0.25">
      <c r="L81702" s="36"/>
      <c r="M81702" s="36"/>
      <c r="N81702" s="36"/>
    </row>
    <row r="81703" spans="12:14" x14ac:dyDescent="0.25">
      <c r="L81703" s="36"/>
      <c r="M81703" s="36"/>
      <c r="N81703" s="36"/>
    </row>
    <row r="81704" spans="12:14" x14ac:dyDescent="0.25">
      <c r="L81704" s="36"/>
      <c r="M81704" s="36"/>
      <c r="N81704" s="36"/>
    </row>
    <row r="81705" spans="12:14" x14ac:dyDescent="0.25">
      <c r="L81705" s="36"/>
      <c r="M81705" s="36"/>
      <c r="N81705" s="36"/>
    </row>
    <row r="81706" spans="12:14" x14ac:dyDescent="0.25">
      <c r="L81706" s="36"/>
      <c r="M81706" s="36"/>
      <c r="N81706" s="36"/>
    </row>
    <row r="81707" spans="12:14" x14ac:dyDescent="0.25">
      <c r="L81707" s="36"/>
      <c r="M81707" s="36"/>
      <c r="N81707" s="36"/>
    </row>
    <row r="81708" spans="12:14" x14ac:dyDescent="0.25">
      <c r="L81708" s="36"/>
      <c r="M81708" s="36"/>
      <c r="N81708" s="36"/>
    </row>
    <row r="81709" spans="12:14" x14ac:dyDescent="0.25">
      <c r="L81709" s="36"/>
      <c r="M81709" s="36"/>
      <c r="N81709" s="36"/>
    </row>
    <row r="81710" spans="12:14" x14ac:dyDescent="0.25">
      <c r="L81710" s="36"/>
      <c r="M81710" s="36"/>
      <c r="N81710" s="36"/>
    </row>
    <row r="81711" spans="12:14" x14ac:dyDescent="0.25">
      <c r="L81711" s="36"/>
      <c r="M81711" s="36"/>
      <c r="N81711" s="36"/>
    </row>
    <row r="81712" spans="12:14" x14ac:dyDescent="0.25">
      <c r="L81712" s="36"/>
      <c r="M81712" s="36"/>
      <c r="N81712" s="36"/>
    </row>
    <row r="81713" spans="12:14" x14ac:dyDescent="0.25">
      <c r="L81713" s="36"/>
      <c r="M81713" s="36"/>
      <c r="N81713" s="36"/>
    </row>
    <row r="81714" spans="12:14" x14ac:dyDescent="0.25">
      <c r="L81714" s="36"/>
      <c r="M81714" s="36"/>
      <c r="N81714" s="36"/>
    </row>
    <row r="81715" spans="12:14" x14ac:dyDescent="0.25">
      <c r="L81715" s="36"/>
      <c r="M81715" s="36"/>
      <c r="N81715" s="36"/>
    </row>
    <row r="81716" spans="12:14" x14ac:dyDescent="0.25">
      <c r="L81716" s="36"/>
      <c r="M81716" s="36"/>
      <c r="N81716" s="36"/>
    </row>
    <row r="81717" spans="12:14" x14ac:dyDescent="0.25">
      <c r="L81717" s="36"/>
      <c r="M81717" s="36"/>
      <c r="N81717" s="36"/>
    </row>
    <row r="81718" spans="12:14" x14ac:dyDescent="0.25">
      <c r="L81718" s="36"/>
      <c r="M81718" s="36"/>
      <c r="N81718" s="36"/>
    </row>
    <row r="81719" spans="12:14" x14ac:dyDescent="0.25">
      <c r="L81719" s="36"/>
      <c r="M81719" s="36"/>
      <c r="N81719" s="36"/>
    </row>
    <row r="81720" spans="12:14" x14ac:dyDescent="0.25">
      <c r="L81720" s="36"/>
      <c r="M81720" s="36"/>
      <c r="N81720" s="36"/>
    </row>
    <row r="81721" spans="12:14" x14ac:dyDescent="0.25">
      <c r="L81721" s="36"/>
      <c r="M81721" s="36"/>
      <c r="N81721" s="36"/>
    </row>
    <row r="81722" spans="12:14" x14ac:dyDescent="0.25">
      <c r="L81722" s="36"/>
      <c r="M81722" s="36"/>
      <c r="N81722" s="36"/>
    </row>
    <row r="81723" spans="12:14" x14ac:dyDescent="0.25">
      <c r="L81723" s="36"/>
      <c r="M81723" s="36"/>
      <c r="N81723" s="36"/>
    </row>
    <row r="81724" spans="12:14" x14ac:dyDescent="0.25">
      <c r="L81724" s="36"/>
      <c r="M81724" s="36"/>
      <c r="N81724" s="36"/>
    </row>
    <row r="81725" spans="12:14" x14ac:dyDescent="0.25">
      <c r="L81725" s="36"/>
      <c r="M81725" s="36"/>
      <c r="N81725" s="36"/>
    </row>
    <row r="81726" spans="12:14" x14ac:dyDescent="0.25">
      <c r="L81726" s="36"/>
      <c r="M81726" s="36"/>
      <c r="N81726" s="36"/>
    </row>
    <row r="81727" spans="12:14" x14ac:dyDescent="0.25">
      <c r="L81727" s="36"/>
      <c r="M81727" s="36"/>
      <c r="N81727" s="36"/>
    </row>
    <row r="81728" spans="12:14" x14ac:dyDescent="0.25">
      <c r="L81728" s="36"/>
      <c r="M81728" s="36"/>
      <c r="N81728" s="36"/>
    </row>
    <row r="81729" spans="12:14" x14ac:dyDescent="0.25">
      <c r="L81729" s="36"/>
      <c r="M81729" s="36"/>
      <c r="N81729" s="36"/>
    </row>
    <row r="81730" spans="12:14" x14ac:dyDescent="0.25">
      <c r="L81730" s="36"/>
      <c r="M81730" s="36"/>
      <c r="N81730" s="36"/>
    </row>
    <row r="81731" spans="12:14" x14ac:dyDescent="0.25">
      <c r="L81731" s="36"/>
      <c r="M81731" s="36"/>
      <c r="N81731" s="36"/>
    </row>
    <row r="81732" spans="12:14" x14ac:dyDescent="0.25">
      <c r="L81732" s="36"/>
      <c r="M81732" s="36"/>
      <c r="N81732" s="36"/>
    </row>
    <row r="81733" spans="12:14" x14ac:dyDescent="0.25">
      <c r="L81733" s="36"/>
      <c r="M81733" s="36"/>
      <c r="N81733" s="36"/>
    </row>
    <row r="81734" spans="12:14" x14ac:dyDescent="0.25">
      <c r="L81734" s="36"/>
      <c r="M81734" s="36"/>
      <c r="N81734" s="36"/>
    </row>
    <row r="81735" spans="12:14" x14ac:dyDescent="0.25">
      <c r="L81735" s="36"/>
      <c r="M81735" s="36"/>
      <c r="N81735" s="36"/>
    </row>
    <row r="81736" spans="12:14" x14ac:dyDescent="0.25">
      <c r="L81736" s="36"/>
      <c r="M81736" s="36"/>
      <c r="N81736" s="36"/>
    </row>
    <row r="81737" spans="12:14" x14ac:dyDescent="0.25">
      <c r="L81737" s="36"/>
      <c r="M81737" s="36"/>
      <c r="N81737" s="36"/>
    </row>
    <row r="81738" spans="12:14" x14ac:dyDescent="0.25">
      <c r="L81738" s="36"/>
      <c r="M81738" s="36"/>
      <c r="N81738" s="36"/>
    </row>
    <row r="81739" spans="12:14" x14ac:dyDescent="0.25">
      <c r="L81739" s="36"/>
      <c r="M81739" s="36"/>
      <c r="N81739" s="36"/>
    </row>
    <row r="81740" spans="12:14" x14ac:dyDescent="0.25">
      <c r="L81740" s="36"/>
      <c r="M81740" s="36"/>
      <c r="N81740" s="36"/>
    </row>
    <row r="81741" spans="12:14" x14ac:dyDescent="0.25">
      <c r="L81741" s="36"/>
      <c r="M81741" s="36"/>
      <c r="N81741" s="36"/>
    </row>
    <row r="81742" spans="12:14" x14ac:dyDescent="0.25">
      <c r="L81742" s="36"/>
      <c r="M81742" s="36"/>
      <c r="N81742" s="36"/>
    </row>
    <row r="81743" spans="12:14" x14ac:dyDescent="0.25">
      <c r="L81743" s="36"/>
      <c r="M81743" s="36"/>
      <c r="N81743" s="36"/>
    </row>
    <row r="81744" spans="12:14" x14ac:dyDescent="0.25">
      <c r="L81744" s="36"/>
      <c r="M81744" s="36"/>
      <c r="N81744" s="36"/>
    </row>
    <row r="81745" spans="12:14" x14ac:dyDescent="0.25">
      <c r="L81745" s="36"/>
      <c r="M81745" s="36"/>
      <c r="N81745" s="36"/>
    </row>
    <row r="81746" spans="12:14" x14ac:dyDescent="0.25">
      <c r="L81746" s="36"/>
      <c r="M81746" s="36"/>
      <c r="N81746" s="36"/>
    </row>
    <row r="81747" spans="12:14" x14ac:dyDescent="0.25">
      <c r="L81747" s="36"/>
      <c r="M81747" s="36"/>
      <c r="N81747" s="36"/>
    </row>
    <row r="81748" spans="12:14" x14ac:dyDescent="0.25">
      <c r="L81748" s="36"/>
      <c r="M81748" s="36"/>
      <c r="N81748" s="36"/>
    </row>
    <row r="81749" spans="12:14" x14ac:dyDescent="0.25">
      <c r="L81749" s="36"/>
      <c r="M81749" s="36"/>
      <c r="N81749" s="36"/>
    </row>
    <row r="81750" spans="12:14" x14ac:dyDescent="0.25">
      <c r="L81750" s="36"/>
      <c r="M81750" s="36"/>
      <c r="N81750" s="36"/>
    </row>
    <row r="81751" spans="12:14" x14ac:dyDescent="0.25">
      <c r="L81751" s="36"/>
      <c r="M81751" s="36"/>
      <c r="N81751" s="36"/>
    </row>
    <row r="81752" spans="12:14" x14ac:dyDescent="0.25">
      <c r="L81752" s="36"/>
      <c r="M81752" s="36"/>
      <c r="N81752" s="36"/>
    </row>
    <row r="81753" spans="12:14" x14ac:dyDescent="0.25">
      <c r="L81753" s="36"/>
      <c r="M81753" s="36"/>
      <c r="N81753" s="36"/>
    </row>
    <row r="81754" spans="12:14" x14ac:dyDescent="0.25">
      <c r="L81754" s="36"/>
      <c r="M81754" s="36"/>
      <c r="N81754" s="36"/>
    </row>
    <row r="81755" spans="12:14" x14ac:dyDescent="0.25">
      <c r="L81755" s="36"/>
      <c r="M81755" s="36"/>
      <c r="N81755" s="36"/>
    </row>
    <row r="81756" spans="12:14" x14ac:dyDescent="0.25">
      <c r="L81756" s="36"/>
      <c r="M81756" s="36"/>
      <c r="N81756" s="36"/>
    </row>
    <row r="81757" spans="12:14" x14ac:dyDescent="0.25">
      <c r="L81757" s="36"/>
      <c r="M81757" s="36"/>
      <c r="N81757" s="36"/>
    </row>
    <row r="81758" spans="12:14" x14ac:dyDescent="0.25">
      <c r="L81758" s="36"/>
      <c r="M81758" s="36"/>
      <c r="N81758" s="36"/>
    </row>
    <row r="81759" spans="12:14" x14ac:dyDescent="0.25">
      <c r="L81759" s="36"/>
      <c r="M81759" s="36"/>
      <c r="N81759" s="36"/>
    </row>
    <row r="81760" spans="12:14" x14ac:dyDescent="0.25">
      <c r="L81760" s="36"/>
      <c r="M81760" s="36"/>
      <c r="N81760" s="36"/>
    </row>
    <row r="81761" spans="12:14" x14ac:dyDescent="0.25">
      <c r="L81761" s="36"/>
      <c r="M81761" s="36"/>
      <c r="N81761" s="36"/>
    </row>
    <row r="81762" spans="12:14" x14ac:dyDescent="0.25">
      <c r="L81762" s="36"/>
      <c r="M81762" s="36"/>
      <c r="N81762" s="36"/>
    </row>
    <row r="81763" spans="12:14" x14ac:dyDescent="0.25">
      <c r="L81763" s="36"/>
      <c r="M81763" s="36"/>
      <c r="N81763" s="36"/>
    </row>
    <row r="81764" spans="12:14" x14ac:dyDescent="0.25">
      <c r="L81764" s="36"/>
      <c r="M81764" s="36"/>
      <c r="N81764" s="36"/>
    </row>
    <row r="81765" spans="12:14" x14ac:dyDescent="0.25">
      <c r="L81765" s="36"/>
      <c r="M81765" s="36"/>
      <c r="N81765" s="36"/>
    </row>
    <row r="81766" spans="12:14" x14ac:dyDescent="0.25">
      <c r="L81766" s="36"/>
      <c r="M81766" s="36"/>
      <c r="N81766" s="36"/>
    </row>
    <row r="81767" spans="12:14" x14ac:dyDescent="0.25">
      <c r="L81767" s="36"/>
      <c r="M81767" s="36"/>
      <c r="N81767" s="36"/>
    </row>
    <row r="81768" spans="12:14" x14ac:dyDescent="0.25">
      <c r="L81768" s="36"/>
      <c r="M81768" s="36"/>
      <c r="N81768" s="36"/>
    </row>
    <row r="81769" spans="12:14" x14ac:dyDescent="0.25">
      <c r="L81769" s="36"/>
      <c r="M81769" s="36"/>
      <c r="N81769" s="36"/>
    </row>
    <row r="81770" spans="12:14" x14ac:dyDescent="0.25">
      <c r="L81770" s="36"/>
      <c r="M81770" s="36"/>
      <c r="N81770" s="36"/>
    </row>
    <row r="81771" spans="12:14" x14ac:dyDescent="0.25">
      <c r="L81771" s="36"/>
      <c r="M81771" s="36"/>
      <c r="N81771" s="36"/>
    </row>
    <row r="81772" spans="12:14" x14ac:dyDescent="0.25">
      <c r="L81772" s="36"/>
      <c r="M81772" s="36"/>
      <c r="N81772" s="36"/>
    </row>
    <row r="81773" spans="12:14" x14ac:dyDescent="0.25">
      <c r="L81773" s="36"/>
      <c r="M81773" s="36"/>
      <c r="N81773" s="36"/>
    </row>
    <row r="81774" spans="12:14" x14ac:dyDescent="0.25">
      <c r="L81774" s="36"/>
      <c r="M81774" s="36"/>
      <c r="N81774" s="36"/>
    </row>
    <row r="81775" spans="12:14" x14ac:dyDescent="0.25">
      <c r="L81775" s="36"/>
      <c r="M81775" s="36"/>
      <c r="N81775" s="36"/>
    </row>
    <row r="81776" spans="12:14" x14ac:dyDescent="0.25">
      <c r="L81776" s="36"/>
      <c r="M81776" s="36"/>
      <c r="N81776" s="36"/>
    </row>
    <row r="81777" spans="12:14" x14ac:dyDescent="0.25">
      <c r="L81777" s="36"/>
      <c r="M81777" s="36"/>
      <c r="N81777" s="36"/>
    </row>
    <row r="81778" spans="12:14" x14ac:dyDescent="0.25">
      <c r="L81778" s="36"/>
      <c r="M81778" s="36"/>
      <c r="N81778" s="36"/>
    </row>
    <row r="81779" spans="12:14" x14ac:dyDescent="0.25">
      <c r="L81779" s="36"/>
      <c r="M81779" s="36"/>
      <c r="N81779" s="36"/>
    </row>
    <row r="81780" spans="12:14" x14ac:dyDescent="0.25">
      <c r="L81780" s="36"/>
      <c r="M81780" s="36"/>
      <c r="N81780" s="36"/>
    </row>
    <row r="81781" spans="12:14" x14ac:dyDescent="0.25">
      <c r="L81781" s="36"/>
      <c r="M81781" s="36"/>
      <c r="N81781" s="36"/>
    </row>
    <row r="81782" spans="12:14" x14ac:dyDescent="0.25">
      <c r="L81782" s="36"/>
      <c r="M81782" s="36"/>
      <c r="N81782" s="36"/>
    </row>
    <row r="81783" spans="12:14" x14ac:dyDescent="0.25">
      <c r="L81783" s="36"/>
      <c r="M81783" s="36"/>
      <c r="N81783" s="36"/>
    </row>
    <row r="81784" spans="12:14" x14ac:dyDescent="0.25">
      <c r="L81784" s="36"/>
      <c r="M81784" s="36"/>
      <c r="N81784" s="36"/>
    </row>
    <row r="81785" spans="12:14" x14ac:dyDescent="0.25">
      <c r="L81785" s="36"/>
      <c r="M81785" s="36"/>
      <c r="N81785" s="36"/>
    </row>
    <row r="81786" spans="12:14" x14ac:dyDescent="0.25">
      <c r="L81786" s="36"/>
      <c r="M81786" s="36"/>
      <c r="N81786" s="36"/>
    </row>
    <row r="81787" spans="12:14" x14ac:dyDescent="0.25">
      <c r="L81787" s="36"/>
      <c r="M81787" s="36"/>
      <c r="N81787" s="36"/>
    </row>
    <row r="81788" spans="12:14" x14ac:dyDescent="0.25">
      <c r="L81788" s="36"/>
      <c r="M81788" s="36"/>
      <c r="N81788" s="36"/>
    </row>
    <row r="81789" spans="12:14" x14ac:dyDescent="0.25">
      <c r="L81789" s="36"/>
      <c r="M81789" s="36"/>
      <c r="N81789" s="36"/>
    </row>
    <row r="81790" spans="12:14" x14ac:dyDescent="0.25">
      <c r="L81790" s="36"/>
      <c r="M81790" s="36"/>
      <c r="N81790" s="36"/>
    </row>
    <row r="81791" spans="12:14" x14ac:dyDescent="0.25">
      <c r="L81791" s="36"/>
      <c r="M81791" s="36"/>
      <c r="N81791" s="36"/>
    </row>
    <row r="81792" spans="12:14" x14ac:dyDescent="0.25">
      <c r="L81792" s="36"/>
      <c r="M81792" s="36"/>
      <c r="N81792" s="36"/>
    </row>
    <row r="81793" spans="12:14" x14ac:dyDescent="0.25">
      <c r="L81793" s="36"/>
      <c r="M81793" s="36"/>
      <c r="N81793" s="36"/>
    </row>
    <row r="81794" spans="12:14" x14ac:dyDescent="0.25">
      <c r="L81794" s="36"/>
      <c r="M81794" s="36"/>
      <c r="N81794" s="36"/>
    </row>
    <row r="81795" spans="12:14" x14ac:dyDescent="0.25">
      <c r="L81795" s="36"/>
      <c r="M81795" s="36"/>
      <c r="N81795" s="36"/>
    </row>
    <row r="81796" spans="12:14" x14ac:dyDescent="0.25">
      <c r="L81796" s="36"/>
      <c r="M81796" s="36"/>
      <c r="N81796" s="36"/>
    </row>
    <row r="81797" spans="12:14" x14ac:dyDescent="0.25">
      <c r="L81797" s="36"/>
      <c r="M81797" s="36"/>
      <c r="N81797" s="36"/>
    </row>
    <row r="81798" spans="12:14" x14ac:dyDescent="0.25">
      <c r="L81798" s="36"/>
      <c r="M81798" s="36"/>
      <c r="N81798" s="36"/>
    </row>
    <row r="81799" spans="12:14" x14ac:dyDescent="0.25">
      <c r="L81799" s="36"/>
      <c r="M81799" s="36"/>
      <c r="N81799" s="36"/>
    </row>
    <row r="81800" spans="12:14" x14ac:dyDescent="0.25">
      <c r="L81800" s="36"/>
      <c r="M81800" s="36"/>
      <c r="N81800" s="36"/>
    </row>
    <row r="81801" spans="12:14" x14ac:dyDescent="0.25">
      <c r="L81801" s="36"/>
      <c r="M81801" s="36"/>
      <c r="N81801" s="36"/>
    </row>
    <row r="81802" spans="12:14" x14ac:dyDescent="0.25">
      <c r="L81802" s="36"/>
      <c r="M81802" s="36"/>
      <c r="N81802" s="36"/>
    </row>
    <row r="81803" spans="12:14" x14ac:dyDescent="0.25">
      <c r="L81803" s="36"/>
      <c r="M81803" s="36"/>
      <c r="N81803" s="36"/>
    </row>
    <row r="81804" spans="12:14" x14ac:dyDescent="0.25">
      <c r="L81804" s="36"/>
      <c r="M81804" s="36"/>
      <c r="N81804" s="36"/>
    </row>
    <row r="81805" spans="12:14" x14ac:dyDescent="0.25">
      <c r="L81805" s="36"/>
      <c r="M81805" s="36"/>
      <c r="N81805" s="36"/>
    </row>
    <row r="81806" spans="12:14" x14ac:dyDescent="0.25">
      <c r="L81806" s="36"/>
      <c r="M81806" s="36"/>
      <c r="N81806" s="36"/>
    </row>
    <row r="81807" spans="12:14" x14ac:dyDescent="0.25">
      <c r="L81807" s="36"/>
      <c r="M81807" s="36"/>
      <c r="N81807" s="36"/>
    </row>
    <row r="81808" spans="12:14" x14ac:dyDescent="0.25">
      <c r="L81808" s="36"/>
      <c r="M81808" s="36"/>
      <c r="N81808" s="36"/>
    </row>
    <row r="81809" spans="12:14" x14ac:dyDescent="0.25">
      <c r="L81809" s="36"/>
      <c r="M81809" s="36"/>
      <c r="N81809" s="36"/>
    </row>
    <row r="81810" spans="12:14" x14ac:dyDescent="0.25">
      <c r="L81810" s="36"/>
      <c r="M81810" s="36"/>
      <c r="N81810" s="36"/>
    </row>
    <row r="81811" spans="12:14" x14ac:dyDescent="0.25">
      <c r="L81811" s="36"/>
      <c r="M81811" s="36"/>
      <c r="N81811" s="36"/>
    </row>
    <row r="81812" spans="12:14" x14ac:dyDescent="0.25">
      <c r="L81812" s="36"/>
      <c r="M81812" s="36"/>
      <c r="N81812" s="36"/>
    </row>
    <row r="81813" spans="12:14" x14ac:dyDescent="0.25">
      <c r="L81813" s="36"/>
      <c r="M81813" s="36"/>
      <c r="N81813" s="36"/>
    </row>
    <row r="81814" spans="12:14" x14ac:dyDescent="0.25">
      <c r="L81814" s="36"/>
      <c r="M81814" s="36"/>
      <c r="N81814" s="36"/>
    </row>
    <row r="81815" spans="12:14" x14ac:dyDescent="0.25">
      <c r="L81815" s="36"/>
      <c r="M81815" s="36"/>
      <c r="N81815" s="36"/>
    </row>
    <row r="81816" spans="12:14" x14ac:dyDescent="0.25">
      <c r="L81816" s="36"/>
      <c r="M81816" s="36"/>
      <c r="N81816" s="36"/>
    </row>
    <row r="81817" spans="12:14" x14ac:dyDescent="0.25">
      <c r="L81817" s="36"/>
      <c r="M81817" s="36"/>
      <c r="N81817" s="36"/>
    </row>
    <row r="81818" spans="12:14" x14ac:dyDescent="0.25">
      <c r="L81818" s="36"/>
      <c r="M81818" s="36"/>
      <c r="N81818" s="36"/>
    </row>
    <row r="81819" spans="12:14" x14ac:dyDescent="0.25">
      <c r="L81819" s="36"/>
      <c r="M81819" s="36"/>
      <c r="N81819" s="36"/>
    </row>
    <row r="81820" spans="12:14" x14ac:dyDescent="0.25">
      <c r="L81820" s="36"/>
      <c r="M81820" s="36"/>
      <c r="N81820" s="36"/>
    </row>
    <row r="81821" spans="12:14" x14ac:dyDescent="0.25">
      <c r="L81821" s="36"/>
      <c r="M81821" s="36"/>
      <c r="N81821" s="36"/>
    </row>
    <row r="81822" spans="12:14" x14ac:dyDescent="0.25">
      <c r="L81822" s="36"/>
      <c r="M81822" s="36"/>
      <c r="N81822" s="36"/>
    </row>
    <row r="81823" spans="12:14" x14ac:dyDescent="0.25">
      <c r="L81823" s="36"/>
      <c r="M81823" s="36"/>
      <c r="N81823" s="36"/>
    </row>
    <row r="81824" spans="12:14" x14ac:dyDescent="0.25">
      <c r="L81824" s="36"/>
      <c r="M81824" s="36"/>
      <c r="N81824" s="36"/>
    </row>
    <row r="81825" spans="12:14" x14ac:dyDescent="0.25">
      <c r="L81825" s="36"/>
      <c r="M81825" s="36"/>
      <c r="N81825" s="36"/>
    </row>
    <row r="81826" spans="12:14" x14ac:dyDescent="0.25">
      <c r="L81826" s="36"/>
      <c r="M81826" s="36"/>
      <c r="N81826" s="36"/>
    </row>
    <row r="81827" spans="12:14" x14ac:dyDescent="0.25">
      <c r="L81827" s="36"/>
      <c r="M81827" s="36"/>
      <c r="N81827" s="36"/>
    </row>
    <row r="81828" spans="12:14" x14ac:dyDescent="0.25">
      <c r="L81828" s="36"/>
      <c r="M81828" s="36"/>
      <c r="N81828" s="36"/>
    </row>
    <row r="81829" spans="12:14" x14ac:dyDescent="0.25">
      <c r="L81829" s="36"/>
      <c r="M81829" s="36"/>
      <c r="N81829" s="36"/>
    </row>
    <row r="81830" spans="12:14" x14ac:dyDescent="0.25">
      <c r="L81830" s="36"/>
      <c r="M81830" s="36"/>
      <c r="N81830" s="36"/>
    </row>
    <row r="81831" spans="12:14" x14ac:dyDescent="0.25">
      <c r="L81831" s="36"/>
      <c r="M81831" s="36"/>
      <c r="N81831" s="36"/>
    </row>
    <row r="81832" spans="12:14" x14ac:dyDescent="0.25">
      <c r="L81832" s="36"/>
      <c r="M81832" s="36"/>
      <c r="N81832" s="36"/>
    </row>
    <row r="81833" spans="12:14" x14ac:dyDescent="0.25">
      <c r="L81833" s="36"/>
      <c r="M81833" s="36"/>
      <c r="N81833" s="36"/>
    </row>
    <row r="81834" spans="12:14" x14ac:dyDescent="0.25">
      <c r="L81834" s="36"/>
      <c r="M81834" s="36"/>
      <c r="N81834" s="36"/>
    </row>
    <row r="81835" spans="12:14" x14ac:dyDescent="0.25">
      <c r="L81835" s="36"/>
      <c r="M81835" s="36"/>
      <c r="N81835" s="36"/>
    </row>
    <row r="81836" spans="12:14" x14ac:dyDescent="0.25">
      <c r="L81836" s="36"/>
      <c r="M81836" s="36"/>
      <c r="N81836" s="36"/>
    </row>
    <row r="81837" spans="12:14" x14ac:dyDescent="0.25">
      <c r="L81837" s="36"/>
      <c r="M81837" s="36"/>
      <c r="N81837" s="36"/>
    </row>
    <row r="81838" spans="12:14" x14ac:dyDescent="0.25">
      <c r="L81838" s="36"/>
      <c r="M81838" s="36"/>
      <c r="N81838" s="36"/>
    </row>
    <row r="81839" spans="12:14" x14ac:dyDescent="0.25">
      <c r="L81839" s="36"/>
      <c r="M81839" s="36"/>
      <c r="N81839" s="36"/>
    </row>
    <row r="81840" spans="12:14" x14ac:dyDescent="0.25">
      <c r="L81840" s="36"/>
      <c r="M81840" s="36"/>
      <c r="N81840" s="36"/>
    </row>
    <row r="81841" spans="12:14" x14ac:dyDescent="0.25">
      <c r="L81841" s="36"/>
      <c r="M81841" s="36"/>
      <c r="N81841" s="36"/>
    </row>
    <row r="81842" spans="12:14" x14ac:dyDescent="0.25">
      <c r="L81842" s="36"/>
      <c r="M81842" s="36"/>
      <c r="N81842" s="36"/>
    </row>
    <row r="81843" spans="12:14" x14ac:dyDescent="0.25">
      <c r="L81843" s="36"/>
      <c r="M81843" s="36"/>
      <c r="N81843" s="36"/>
    </row>
    <row r="81844" spans="12:14" x14ac:dyDescent="0.25">
      <c r="L81844" s="36"/>
      <c r="M81844" s="36"/>
      <c r="N81844" s="36"/>
    </row>
    <row r="81845" spans="12:14" x14ac:dyDescent="0.25">
      <c r="L81845" s="36"/>
      <c r="M81845" s="36"/>
      <c r="N81845" s="36"/>
    </row>
    <row r="81846" spans="12:14" x14ac:dyDescent="0.25">
      <c r="L81846" s="36"/>
      <c r="M81846" s="36"/>
      <c r="N81846" s="36"/>
    </row>
    <row r="81847" spans="12:14" x14ac:dyDescent="0.25">
      <c r="L81847" s="36"/>
      <c r="M81847" s="36"/>
      <c r="N81847" s="36"/>
    </row>
    <row r="81848" spans="12:14" x14ac:dyDescent="0.25">
      <c r="L81848" s="36"/>
      <c r="M81848" s="36"/>
      <c r="N81848" s="36"/>
    </row>
    <row r="81849" spans="12:14" x14ac:dyDescent="0.25">
      <c r="L81849" s="36"/>
      <c r="M81849" s="36"/>
      <c r="N81849" s="36"/>
    </row>
    <row r="81850" spans="12:14" x14ac:dyDescent="0.25">
      <c r="L81850" s="36"/>
      <c r="M81850" s="36"/>
      <c r="N81850" s="36"/>
    </row>
    <row r="81851" spans="12:14" x14ac:dyDescent="0.25">
      <c r="L81851" s="36"/>
      <c r="M81851" s="36"/>
      <c r="N81851" s="36"/>
    </row>
    <row r="81852" spans="12:14" x14ac:dyDescent="0.25">
      <c r="L81852" s="36"/>
      <c r="M81852" s="36"/>
      <c r="N81852" s="36"/>
    </row>
    <row r="81853" spans="12:14" x14ac:dyDescent="0.25">
      <c r="L81853" s="36"/>
      <c r="M81853" s="36"/>
      <c r="N81853" s="36"/>
    </row>
    <row r="81854" spans="12:14" x14ac:dyDescent="0.25">
      <c r="L81854" s="36"/>
      <c r="M81854" s="36"/>
      <c r="N81854" s="36"/>
    </row>
    <row r="81855" spans="12:14" x14ac:dyDescent="0.25">
      <c r="L81855" s="36"/>
      <c r="M81855" s="36"/>
      <c r="N81855" s="36"/>
    </row>
    <row r="81856" spans="12:14" x14ac:dyDescent="0.25">
      <c r="L81856" s="36"/>
      <c r="M81856" s="36"/>
      <c r="N81856" s="36"/>
    </row>
    <row r="81857" spans="12:14" x14ac:dyDescent="0.25">
      <c r="L81857" s="36"/>
      <c r="M81857" s="36"/>
      <c r="N81857" s="36"/>
    </row>
    <row r="81858" spans="12:14" x14ac:dyDescent="0.25">
      <c r="L81858" s="36"/>
      <c r="M81858" s="36"/>
      <c r="N81858" s="36"/>
    </row>
    <row r="81859" spans="12:14" x14ac:dyDescent="0.25">
      <c r="L81859" s="36"/>
      <c r="M81859" s="36"/>
      <c r="N81859" s="36"/>
    </row>
    <row r="81860" spans="12:14" x14ac:dyDescent="0.25">
      <c r="L81860" s="36"/>
      <c r="M81860" s="36"/>
      <c r="N81860" s="36"/>
    </row>
    <row r="81861" spans="12:14" x14ac:dyDescent="0.25">
      <c r="L81861" s="36"/>
      <c r="M81861" s="36"/>
      <c r="N81861" s="36"/>
    </row>
    <row r="81862" spans="12:14" x14ac:dyDescent="0.25">
      <c r="L81862" s="36"/>
      <c r="M81862" s="36"/>
      <c r="N81862" s="36"/>
    </row>
    <row r="81863" spans="12:14" x14ac:dyDescent="0.25">
      <c r="L81863" s="36"/>
      <c r="M81863" s="36"/>
      <c r="N81863" s="36"/>
    </row>
    <row r="81864" spans="12:14" x14ac:dyDescent="0.25">
      <c r="L81864" s="36"/>
      <c r="M81864" s="36"/>
      <c r="N81864" s="36"/>
    </row>
    <row r="81865" spans="12:14" x14ac:dyDescent="0.25">
      <c r="L81865" s="36"/>
      <c r="M81865" s="36"/>
      <c r="N81865" s="36"/>
    </row>
    <row r="81866" spans="12:14" x14ac:dyDescent="0.25">
      <c r="L81866" s="36"/>
      <c r="M81866" s="36"/>
      <c r="N81866" s="36"/>
    </row>
    <row r="81867" spans="12:14" x14ac:dyDescent="0.25">
      <c r="L81867" s="36"/>
      <c r="M81867" s="36"/>
      <c r="N81867" s="36"/>
    </row>
    <row r="81868" spans="12:14" x14ac:dyDescent="0.25">
      <c r="L81868" s="36"/>
      <c r="M81868" s="36"/>
      <c r="N81868" s="36"/>
    </row>
    <row r="81869" spans="12:14" x14ac:dyDescent="0.25">
      <c r="L81869" s="36"/>
      <c r="M81869" s="36"/>
      <c r="N81869" s="36"/>
    </row>
    <row r="81870" spans="12:14" x14ac:dyDescent="0.25">
      <c r="L81870" s="36"/>
      <c r="M81870" s="36"/>
      <c r="N81870" s="36"/>
    </row>
    <row r="81871" spans="12:14" x14ac:dyDescent="0.25">
      <c r="L81871" s="36"/>
      <c r="M81871" s="36"/>
      <c r="N81871" s="36"/>
    </row>
    <row r="81872" spans="12:14" x14ac:dyDescent="0.25">
      <c r="L81872" s="36"/>
      <c r="M81872" s="36"/>
      <c r="N81872" s="36"/>
    </row>
    <row r="81873" spans="12:14" x14ac:dyDescent="0.25">
      <c r="L81873" s="36"/>
      <c r="M81873" s="36"/>
      <c r="N81873" s="36"/>
    </row>
    <row r="81874" spans="12:14" x14ac:dyDescent="0.25">
      <c r="L81874" s="36"/>
      <c r="M81874" s="36"/>
      <c r="N81874" s="36"/>
    </row>
    <row r="81875" spans="12:14" x14ac:dyDescent="0.25">
      <c r="L81875" s="36"/>
      <c r="M81875" s="36"/>
      <c r="N81875" s="36"/>
    </row>
    <row r="81876" spans="12:14" x14ac:dyDescent="0.25">
      <c r="L81876" s="36"/>
      <c r="M81876" s="36"/>
      <c r="N81876" s="36"/>
    </row>
    <row r="81877" spans="12:14" x14ac:dyDescent="0.25">
      <c r="L81877" s="36"/>
      <c r="M81877" s="36"/>
      <c r="N81877" s="36"/>
    </row>
    <row r="81878" spans="12:14" x14ac:dyDescent="0.25">
      <c r="L81878" s="36"/>
      <c r="M81878" s="36"/>
      <c r="N81878" s="36"/>
    </row>
    <row r="81879" spans="12:14" x14ac:dyDescent="0.25">
      <c r="L81879" s="36"/>
      <c r="M81879" s="36"/>
      <c r="N81879" s="36"/>
    </row>
    <row r="81880" spans="12:14" x14ac:dyDescent="0.25">
      <c r="L81880" s="36"/>
      <c r="M81880" s="36"/>
      <c r="N81880" s="36"/>
    </row>
    <row r="81881" spans="12:14" x14ac:dyDescent="0.25">
      <c r="L81881" s="36"/>
      <c r="M81881" s="36"/>
      <c r="N81881" s="36"/>
    </row>
    <row r="81882" spans="12:14" x14ac:dyDescent="0.25">
      <c r="L81882" s="36"/>
      <c r="M81882" s="36"/>
      <c r="N81882" s="36"/>
    </row>
    <row r="81883" spans="12:14" x14ac:dyDescent="0.25">
      <c r="L81883" s="36"/>
      <c r="M81883" s="36"/>
      <c r="N81883" s="36"/>
    </row>
    <row r="81884" spans="12:14" x14ac:dyDescent="0.25">
      <c r="L81884" s="36"/>
      <c r="M81884" s="36"/>
      <c r="N81884" s="36"/>
    </row>
    <row r="81885" spans="12:14" x14ac:dyDescent="0.25">
      <c r="L81885" s="36"/>
      <c r="M81885" s="36"/>
      <c r="N81885" s="36"/>
    </row>
    <row r="81886" spans="12:14" x14ac:dyDescent="0.25">
      <c r="L81886" s="36"/>
      <c r="M81886" s="36"/>
      <c r="N81886" s="36"/>
    </row>
    <row r="81887" spans="12:14" x14ac:dyDescent="0.25">
      <c r="L81887" s="36"/>
      <c r="M81887" s="36"/>
      <c r="N81887" s="36"/>
    </row>
    <row r="81888" spans="12:14" x14ac:dyDescent="0.25">
      <c r="L81888" s="36"/>
      <c r="M81888" s="36"/>
      <c r="N81888" s="36"/>
    </row>
    <row r="81889" spans="12:14" x14ac:dyDescent="0.25">
      <c r="L81889" s="36"/>
      <c r="M81889" s="36"/>
      <c r="N81889" s="36"/>
    </row>
    <row r="81890" spans="12:14" x14ac:dyDescent="0.25">
      <c r="L81890" s="36"/>
      <c r="M81890" s="36"/>
      <c r="N81890" s="36"/>
    </row>
    <row r="81891" spans="12:14" x14ac:dyDescent="0.25">
      <c r="L81891" s="36"/>
      <c r="M81891" s="36"/>
      <c r="N81891" s="36"/>
    </row>
    <row r="81892" spans="12:14" x14ac:dyDescent="0.25">
      <c r="L81892" s="36"/>
      <c r="M81892" s="36"/>
      <c r="N81892" s="36"/>
    </row>
    <row r="81893" spans="12:14" x14ac:dyDescent="0.25">
      <c r="L81893" s="36"/>
      <c r="M81893" s="36"/>
      <c r="N81893" s="36"/>
    </row>
    <row r="81894" spans="12:14" x14ac:dyDescent="0.25">
      <c r="L81894" s="36"/>
      <c r="M81894" s="36"/>
      <c r="N81894" s="36"/>
    </row>
    <row r="81895" spans="12:14" x14ac:dyDescent="0.25">
      <c r="L81895" s="36"/>
      <c r="M81895" s="36"/>
      <c r="N81895" s="36"/>
    </row>
    <row r="81896" spans="12:14" x14ac:dyDescent="0.25">
      <c r="L81896" s="36"/>
      <c r="M81896" s="36"/>
      <c r="N81896" s="36"/>
    </row>
    <row r="81897" spans="12:14" x14ac:dyDescent="0.25">
      <c r="L81897" s="36"/>
      <c r="M81897" s="36"/>
      <c r="N81897" s="36"/>
    </row>
    <row r="81898" spans="12:14" x14ac:dyDescent="0.25">
      <c r="L81898" s="36"/>
      <c r="M81898" s="36"/>
      <c r="N81898" s="36"/>
    </row>
    <row r="81899" spans="12:14" x14ac:dyDescent="0.25">
      <c r="L81899" s="36"/>
      <c r="M81899" s="36"/>
      <c r="N81899" s="36"/>
    </row>
    <row r="81900" spans="12:14" x14ac:dyDescent="0.25">
      <c r="L81900" s="36"/>
      <c r="M81900" s="36"/>
      <c r="N81900" s="36"/>
    </row>
    <row r="81901" spans="12:14" x14ac:dyDescent="0.25">
      <c r="L81901" s="36"/>
      <c r="M81901" s="36"/>
      <c r="N81901" s="36"/>
    </row>
    <row r="81902" spans="12:14" x14ac:dyDescent="0.25">
      <c r="L81902" s="36"/>
      <c r="M81902" s="36"/>
      <c r="N81902" s="36"/>
    </row>
    <row r="81903" spans="12:14" x14ac:dyDescent="0.25">
      <c r="L81903" s="36"/>
      <c r="M81903" s="36"/>
      <c r="N81903" s="36"/>
    </row>
    <row r="81904" spans="12:14" x14ac:dyDescent="0.25">
      <c r="L81904" s="36"/>
      <c r="M81904" s="36"/>
      <c r="N81904" s="36"/>
    </row>
    <row r="81905" spans="12:14" x14ac:dyDescent="0.25">
      <c r="L81905" s="36"/>
      <c r="M81905" s="36"/>
      <c r="N81905" s="36"/>
    </row>
    <row r="81906" spans="12:14" x14ac:dyDescent="0.25">
      <c r="L81906" s="36"/>
      <c r="M81906" s="36"/>
      <c r="N81906" s="36"/>
    </row>
    <row r="81907" spans="12:14" x14ac:dyDescent="0.25">
      <c r="L81907" s="36"/>
      <c r="M81907" s="36"/>
      <c r="N81907" s="36"/>
    </row>
    <row r="81908" spans="12:14" x14ac:dyDescent="0.25">
      <c r="L81908" s="36"/>
      <c r="M81908" s="36"/>
      <c r="N81908" s="36"/>
    </row>
    <row r="81909" spans="12:14" x14ac:dyDescent="0.25">
      <c r="L81909" s="36"/>
      <c r="M81909" s="36"/>
      <c r="N81909" s="36"/>
    </row>
    <row r="81910" spans="12:14" x14ac:dyDescent="0.25">
      <c r="L81910" s="36"/>
      <c r="M81910" s="36"/>
      <c r="N81910" s="36"/>
    </row>
    <row r="81911" spans="12:14" x14ac:dyDescent="0.25">
      <c r="L81911" s="36"/>
      <c r="M81911" s="36"/>
      <c r="N81911" s="36"/>
    </row>
    <row r="81912" spans="12:14" x14ac:dyDescent="0.25">
      <c r="L81912" s="36"/>
      <c r="M81912" s="36"/>
      <c r="N81912" s="36"/>
    </row>
    <row r="81913" spans="12:14" x14ac:dyDescent="0.25">
      <c r="L81913" s="36"/>
      <c r="M81913" s="36"/>
      <c r="N81913" s="36"/>
    </row>
    <row r="81914" spans="12:14" x14ac:dyDescent="0.25">
      <c r="L81914" s="36"/>
      <c r="M81914" s="36"/>
      <c r="N81914" s="36"/>
    </row>
    <row r="81915" spans="12:14" x14ac:dyDescent="0.25">
      <c r="L81915" s="36"/>
      <c r="M81915" s="36"/>
      <c r="N81915" s="36"/>
    </row>
    <row r="81916" spans="12:14" x14ac:dyDescent="0.25">
      <c r="L81916" s="36"/>
      <c r="M81916" s="36"/>
      <c r="N81916" s="36"/>
    </row>
    <row r="81917" spans="12:14" x14ac:dyDescent="0.25">
      <c r="L81917" s="36"/>
      <c r="M81917" s="36"/>
      <c r="N81917" s="36"/>
    </row>
    <row r="81918" spans="12:14" x14ac:dyDescent="0.25">
      <c r="L81918" s="36"/>
      <c r="M81918" s="36"/>
      <c r="N81918" s="36"/>
    </row>
    <row r="81919" spans="12:14" x14ac:dyDescent="0.25">
      <c r="L81919" s="36"/>
      <c r="M81919" s="36"/>
      <c r="N81919" s="36"/>
    </row>
    <row r="81920" spans="12:14" x14ac:dyDescent="0.25">
      <c r="L81920" s="36"/>
      <c r="M81920" s="36"/>
      <c r="N81920" s="36"/>
    </row>
    <row r="81921" spans="12:14" x14ac:dyDescent="0.25">
      <c r="L81921" s="36"/>
      <c r="M81921" s="36"/>
      <c r="N81921" s="36"/>
    </row>
    <row r="81922" spans="12:14" x14ac:dyDescent="0.25">
      <c r="L81922" s="36"/>
      <c r="M81922" s="36"/>
      <c r="N81922" s="36"/>
    </row>
    <row r="81923" spans="12:14" x14ac:dyDescent="0.25">
      <c r="L81923" s="36"/>
      <c r="M81923" s="36"/>
      <c r="N81923" s="36"/>
    </row>
    <row r="81924" spans="12:14" x14ac:dyDescent="0.25">
      <c r="L81924" s="36"/>
      <c r="M81924" s="36"/>
      <c r="N81924" s="36"/>
    </row>
    <row r="81925" spans="12:14" x14ac:dyDescent="0.25">
      <c r="L81925" s="36"/>
      <c r="M81925" s="36"/>
      <c r="N81925" s="36"/>
    </row>
    <row r="81926" spans="12:14" x14ac:dyDescent="0.25">
      <c r="L81926" s="36"/>
      <c r="M81926" s="36"/>
      <c r="N81926" s="36"/>
    </row>
    <row r="81927" spans="12:14" x14ac:dyDescent="0.25">
      <c r="L81927" s="36"/>
      <c r="M81927" s="36"/>
      <c r="N81927" s="36"/>
    </row>
    <row r="81928" spans="12:14" x14ac:dyDescent="0.25">
      <c r="L81928" s="36"/>
      <c r="M81928" s="36"/>
      <c r="N81928" s="36"/>
    </row>
    <row r="81929" spans="12:14" x14ac:dyDescent="0.25">
      <c r="L81929" s="36"/>
      <c r="M81929" s="36"/>
      <c r="N81929" s="36"/>
    </row>
    <row r="81930" spans="12:14" x14ac:dyDescent="0.25">
      <c r="L81930" s="36"/>
      <c r="M81930" s="36"/>
      <c r="N81930" s="36"/>
    </row>
    <row r="81931" spans="12:14" x14ac:dyDescent="0.25">
      <c r="L81931" s="36"/>
      <c r="M81931" s="36"/>
      <c r="N81931" s="36"/>
    </row>
    <row r="81932" spans="12:14" x14ac:dyDescent="0.25">
      <c r="L81932" s="36"/>
      <c r="M81932" s="36"/>
      <c r="N81932" s="36"/>
    </row>
    <row r="81933" spans="12:14" x14ac:dyDescent="0.25">
      <c r="L81933" s="36"/>
      <c r="M81933" s="36"/>
      <c r="N81933" s="36"/>
    </row>
    <row r="81934" spans="12:14" x14ac:dyDescent="0.25">
      <c r="L81934" s="36"/>
      <c r="M81934" s="36"/>
      <c r="N81934" s="36"/>
    </row>
    <row r="81935" spans="12:14" x14ac:dyDescent="0.25">
      <c r="L81935" s="36"/>
      <c r="M81935" s="36"/>
      <c r="N81935" s="36"/>
    </row>
    <row r="81936" spans="12:14" x14ac:dyDescent="0.25">
      <c r="L81936" s="36"/>
      <c r="M81936" s="36"/>
      <c r="N81936" s="36"/>
    </row>
    <row r="81937" spans="12:14" x14ac:dyDescent="0.25">
      <c r="L81937" s="36"/>
      <c r="M81937" s="36"/>
      <c r="N81937" s="36"/>
    </row>
    <row r="81938" spans="12:14" x14ac:dyDescent="0.25">
      <c r="L81938" s="36"/>
      <c r="M81938" s="36"/>
      <c r="N81938" s="36"/>
    </row>
    <row r="81939" spans="12:14" x14ac:dyDescent="0.25">
      <c r="L81939" s="36"/>
      <c r="M81939" s="36"/>
      <c r="N81939" s="36"/>
    </row>
    <row r="81940" spans="12:14" x14ac:dyDescent="0.25">
      <c r="L81940" s="36"/>
      <c r="M81940" s="36"/>
      <c r="N81940" s="36"/>
    </row>
    <row r="81941" spans="12:14" x14ac:dyDescent="0.25">
      <c r="L81941" s="36"/>
      <c r="M81941" s="36"/>
      <c r="N81941" s="36"/>
    </row>
    <row r="81942" spans="12:14" x14ac:dyDescent="0.25">
      <c r="L81942" s="36"/>
      <c r="M81942" s="36"/>
      <c r="N81942" s="36"/>
    </row>
    <row r="81943" spans="12:14" x14ac:dyDescent="0.25">
      <c r="L81943" s="36"/>
      <c r="M81943" s="36"/>
      <c r="N81943" s="36"/>
    </row>
    <row r="81944" spans="12:14" x14ac:dyDescent="0.25">
      <c r="L81944" s="36"/>
      <c r="M81944" s="36"/>
      <c r="N81944" s="36"/>
    </row>
    <row r="81945" spans="12:14" x14ac:dyDescent="0.25">
      <c r="L81945" s="36"/>
      <c r="M81945" s="36"/>
      <c r="N81945" s="36"/>
    </row>
    <row r="81946" spans="12:14" x14ac:dyDescent="0.25">
      <c r="L81946" s="36"/>
      <c r="M81946" s="36"/>
      <c r="N81946" s="36"/>
    </row>
    <row r="81947" spans="12:14" x14ac:dyDescent="0.25">
      <c r="L81947" s="36"/>
      <c r="M81947" s="36"/>
      <c r="N81947" s="36"/>
    </row>
    <row r="81948" spans="12:14" x14ac:dyDescent="0.25">
      <c r="L81948" s="36"/>
      <c r="M81948" s="36"/>
      <c r="N81948" s="36"/>
    </row>
    <row r="81949" spans="12:14" x14ac:dyDescent="0.25">
      <c r="L81949" s="36"/>
      <c r="M81949" s="36"/>
      <c r="N81949" s="36"/>
    </row>
    <row r="81950" spans="12:14" x14ac:dyDescent="0.25">
      <c r="L81950" s="36"/>
      <c r="M81950" s="36"/>
      <c r="N81950" s="36"/>
    </row>
    <row r="81951" spans="12:14" x14ac:dyDescent="0.25">
      <c r="L81951" s="36"/>
      <c r="M81951" s="36"/>
      <c r="N81951" s="36"/>
    </row>
    <row r="81952" spans="12:14" x14ac:dyDescent="0.25">
      <c r="L81952" s="36"/>
      <c r="M81952" s="36"/>
      <c r="N81952" s="36"/>
    </row>
    <row r="81953" spans="12:14" x14ac:dyDescent="0.25">
      <c r="L81953" s="36"/>
      <c r="M81953" s="36"/>
      <c r="N81953" s="36"/>
    </row>
    <row r="81954" spans="12:14" x14ac:dyDescent="0.25">
      <c r="L81954" s="36"/>
      <c r="M81954" s="36"/>
      <c r="N81954" s="36"/>
    </row>
    <row r="81955" spans="12:14" x14ac:dyDescent="0.25">
      <c r="L81955" s="36"/>
      <c r="M81955" s="36"/>
      <c r="N81955" s="36"/>
    </row>
    <row r="81956" spans="12:14" x14ac:dyDescent="0.25">
      <c r="L81956" s="36"/>
      <c r="M81956" s="36"/>
      <c r="N81956" s="36"/>
    </row>
    <row r="81957" spans="12:14" x14ac:dyDescent="0.25">
      <c r="L81957" s="36"/>
      <c r="M81957" s="36"/>
      <c r="N81957" s="36"/>
    </row>
    <row r="81958" spans="12:14" x14ac:dyDescent="0.25">
      <c r="L81958" s="36"/>
      <c r="M81958" s="36"/>
      <c r="N81958" s="36"/>
    </row>
    <row r="81959" spans="12:14" x14ac:dyDescent="0.25">
      <c r="L81959" s="36"/>
      <c r="M81959" s="36"/>
      <c r="N81959" s="36"/>
    </row>
    <row r="81960" spans="12:14" x14ac:dyDescent="0.25">
      <c r="L81960" s="36"/>
      <c r="M81960" s="36"/>
      <c r="N81960" s="36"/>
    </row>
    <row r="81961" spans="12:14" x14ac:dyDescent="0.25">
      <c r="L81961" s="36"/>
      <c r="M81961" s="36"/>
      <c r="N81961" s="36"/>
    </row>
    <row r="81962" spans="12:14" x14ac:dyDescent="0.25">
      <c r="L81962" s="36"/>
      <c r="M81962" s="36"/>
      <c r="N81962" s="36"/>
    </row>
    <row r="81963" spans="12:14" x14ac:dyDescent="0.25">
      <c r="L81963" s="36"/>
      <c r="M81963" s="36"/>
      <c r="N81963" s="36"/>
    </row>
    <row r="81964" spans="12:14" x14ac:dyDescent="0.25">
      <c r="L81964" s="36"/>
      <c r="M81964" s="36"/>
      <c r="N81964" s="36"/>
    </row>
    <row r="81965" spans="12:14" x14ac:dyDescent="0.25">
      <c r="L81965" s="36"/>
      <c r="M81965" s="36"/>
      <c r="N81965" s="36"/>
    </row>
    <row r="81966" spans="12:14" x14ac:dyDescent="0.25">
      <c r="L81966" s="36"/>
      <c r="M81966" s="36"/>
      <c r="N81966" s="36"/>
    </row>
    <row r="81967" spans="12:14" x14ac:dyDescent="0.25">
      <c r="L81967" s="36"/>
      <c r="M81967" s="36"/>
      <c r="N81967" s="36"/>
    </row>
    <row r="81968" spans="12:14" x14ac:dyDescent="0.25">
      <c r="L81968" s="36"/>
      <c r="M81968" s="36"/>
      <c r="N81968" s="36"/>
    </row>
    <row r="81969" spans="12:14" x14ac:dyDescent="0.25">
      <c r="L81969" s="36"/>
      <c r="M81969" s="36"/>
      <c r="N81969" s="36"/>
    </row>
    <row r="81970" spans="12:14" x14ac:dyDescent="0.25">
      <c r="L81970" s="36"/>
      <c r="M81970" s="36"/>
      <c r="N81970" s="36"/>
    </row>
    <row r="81971" spans="12:14" x14ac:dyDescent="0.25">
      <c r="L81971" s="36"/>
      <c r="M81971" s="36"/>
      <c r="N81971" s="36"/>
    </row>
    <row r="81972" spans="12:14" x14ac:dyDescent="0.25">
      <c r="L81972" s="36"/>
      <c r="M81972" s="36"/>
      <c r="N81972" s="36"/>
    </row>
    <row r="81973" spans="12:14" x14ac:dyDescent="0.25">
      <c r="L81973" s="36"/>
      <c r="M81973" s="36"/>
      <c r="N81973" s="36"/>
    </row>
    <row r="81974" spans="12:14" x14ac:dyDescent="0.25">
      <c r="L81974" s="36"/>
      <c r="M81974" s="36"/>
      <c r="N81974" s="36"/>
    </row>
    <row r="81975" spans="12:14" x14ac:dyDescent="0.25">
      <c r="L81975" s="36"/>
      <c r="M81975" s="36"/>
      <c r="N81975" s="36"/>
    </row>
    <row r="81976" spans="12:14" x14ac:dyDescent="0.25">
      <c r="L81976" s="36"/>
      <c r="M81976" s="36"/>
      <c r="N81976" s="36"/>
    </row>
    <row r="81977" spans="12:14" x14ac:dyDescent="0.25">
      <c r="L81977" s="36"/>
      <c r="M81977" s="36"/>
      <c r="N81977" s="36"/>
    </row>
    <row r="81978" spans="12:14" x14ac:dyDescent="0.25">
      <c r="L81978" s="36"/>
      <c r="M81978" s="36"/>
      <c r="N81978" s="36"/>
    </row>
    <row r="81979" spans="12:14" x14ac:dyDescent="0.25">
      <c r="L81979" s="36"/>
      <c r="M81979" s="36"/>
      <c r="N81979" s="36"/>
    </row>
    <row r="81980" spans="12:14" x14ac:dyDescent="0.25">
      <c r="L81980" s="36"/>
      <c r="M81980" s="36"/>
      <c r="N81980" s="36"/>
    </row>
    <row r="81981" spans="12:14" x14ac:dyDescent="0.25">
      <c r="L81981" s="36"/>
      <c r="M81981" s="36"/>
      <c r="N81981" s="36"/>
    </row>
    <row r="81982" spans="12:14" x14ac:dyDescent="0.25">
      <c r="L81982" s="36"/>
      <c r="M81982" s="36"/>
      <c r="N81982" s="36"/>
    </row>
    <row r="81983" spans="12:14" x14ac:dyDescent="0.25">
      <c r="L81983" s="36"/>
      <c r="M81983" s="36"/>
      <c r="N81983" s="36"/>
    </row>
    <row r="81984" spans="12:14" x14ac:dyDescent="0.25">
      <c r="L81984" s="36"/>
      <c r="M81984" s="36"/>
      <c r="N81984" s="36"/>
    </row>
    <row r="81985" spans="12:14" x14ac:dyDescent="0.25">
      <c r="L81985" s="36"/>
      <c r="M81985" s="36"/>
      <c r="N81985" s="36"/>
    </row>
    <row r="81986" spans="12:14" x14ac:dyDescent="0.25">
      <c r="L81986" s="36"/>
      <c r="M81986" s="36"/>
      <c r="N81986" s="36"/>
    </row>
    <row r="81987" spans="12:14" x14ac:dyDescent="0.25">
      <c r="L81987" s="36"/>
      <c r="M81987" s="36"/>
      <c r="N81987" s="36"/>
    </row>
    <row r="81988" spans="12:14" x14ac:dyDescent="0.25">
      <c r="L81988" s="36"/>
      <c r="M81988" s="36"/>
      <c r="N81988" s="36"/>
    </row>
    <row r="81989" spans="12:14" x14ac:dyDescent="0.25">
      <c r="L81989" s="36"/>
      <c r="M81989" s="36"/>
      <c r="N81989" s="36"/>
    </row>
    <row r="81990" spans="12:14" x14ac:dyDescent="0.25">
      <c r="L81990" s="36"/>
      <c r="M81990" s="36"/>
      <c r="N81990" s="36"/>
    </row>
    <row r="81991" spans="12:14" x14ac:dyDescent="0.25">
      <c r="L81991" s="36"/>
      <c r="M81991" s="36"/>
      <c r="N81991" s="36"/>
    </row>
    <row r="81992" spans="12:14" x14ac:dyDescent="0.25">
      <c r="L81992" s="36"/>
      <c r="M81992" s="36"/>
      <c r="N81992" s="36"/>
    </row>
    <row r="81993" spans="12:14" x14ac:dyDescent="0.25">
      <c r="L81993" s="36"/>
      <c r="M81993" s="36"/>
      <c r="N81993" s="36"/>
    </row>
    <row r="81994" spans="12:14" x14ac:dyDescent="0.25">
      <c r="L81994" s="36"/>
      <c r="M81994" s="36"/>
      <c r="N81994" s="36"/>
    </row>
    <row r="81995" spans="12:14" x14ac:dyDescent="0.25">
      <c r="L81995" s="36"/>
      <c r="M81995" s="36"/>
      <c r="N81995" s="36"/>
    </row>
    <row r="81996" spans="12:14" x14ac:dyDescent="0.25">
      <c r="L81996" s="36"/>
      <c r="M81996" s="36"/>
      <c r="N81996" s="36"/>
    </row>
    <row r="81997" spans="12:14" x14ac:dyDescent="0.25">
      <c r="L81997" s="36"/>
      <c r="M81997" s="36"/>
      <c r="N81997" s="36"/>
    </row>
    <row r="81998" spans="12:14" x14ac:dyDescent="0.25">
      <c r="L81998" s="36"/>
      <c r="M81998" s="36"/>
      <c r="N81998" s="36"/>
    </row>
    <row r="81999" spans="12:14" x14ac:dyDescent="0.25">
      <c r="L81999" s="36"/>
      <c r="M81999" s="36"/>
      <c r="N81999" s="36"/>
    </row>
    <row r="82000" spans="12:14" x14ac:dyDescent="0.25">
      <c r="L82000" s="36"/>
      <c r="M82000" s="36"/>
      <c r="N82000" s="36"/>
    </row>
    <row r="82001" spans="12:14" x14ac:dyDescent="0.25">
      <c r="L82001" s="36"/>
      <c r="M82001" s="36"/>
      <c r="N82001" s="36"/>
    </row>
    <row r="82002" spans="12:14" x14ac:dyDescent="0.25">
      <c r="L82002" s="36"/>
      <c r="M82002" s="36"/>
      <c r="N82002" s="36"/>
    </row>
    <row r="82003" spans="12:14" x14ac:dyDescent="0.25">
      <c r="L82003" s="36"/>
      <c r="M82003" s="36"/>
      <c r="N82003" s="36"/>
    </row>
    <row r="82004" spans="12:14" x14ac:dyDescent="0.25">
      <c r="L82004" s="36"/>
      <c r="M82004" s="36"/>
      <c r="N82004" s="36"/>
    </row>
    <row r="82005" spans="12:14" x14ac:dyDescent="0.25">
      <c r="L82005" s="36"/>
      <c r="M82005" s="36"/>
      <c r="N82005" s="36"/>
    </row>
    <row r="82006" spans="12:14" x14ac:dyDescent="0.25">
      <c r="L82006" s="36"/>
      <c r="M82006" s="36"/>
      <c r="N82006" s="36"/>
    </row>
    <row r="82007" spans="12:14" x14ac:dyDescent="0.25">
      <c r="L82007" s="36"/>
      <c r="M82007" s="36"/>
      <c r="N82007" s="36"/>
    </row>
    <row r="82008" spans="12:14" x14ac:dyDescent="0.25">
      <c r="L82008" s="36"/>
      <c r="M82008" s="36"/>
      <c r="N82008" s="36"/>
    </row>
    <row r="82009" spans="12:14" x14ac:dyDescent="0.25">
      <c r="L82009" s="36"/>
      <c r="M82009" s="36"/>
      <c r="N82009" s="36"/>
    </row>
    <row r="82010" spans="12:14" x14ac:dyDescent="0.25">
      <c r="L82010" s="36"/>
      <c r="M82010" s="36"/>
      <c r="N82010" s="36"/>
    </row>
    <row r="82011" spans="12:14" x14ac:dyDescent="0.25">
      <c r="L82011" s="36"/>
      <c r="M82011" s="36"/>
      <c r="N82011" s="36"/>
    </row>
    <row r="82012" spans="12:14" x14ac:dyDescent="0.25">
      <c r="L82012" s="36"/>
      <c r="M82012" s="36"/>
      <c r="N82012" s="36"/>
    </row>
    <row r="82013" spans="12:14" x14ac:dyDescent="0.25">
      <c r="L82013" s="36"/>
      <c r="M82013" s="36"/>
      <c r="N82013" s="36"/>
    </row>
    <row r="82014" spans="12:14" x14ac:dyDescent="0.25">
      <c r="L82014" s="36"/>
      <c r="M82014" s="36"/>
      <c r="N82014" s="36"/>
    </row>
    <row r="82015" spans="12:14" x14ac:dyDescent="0.25">
      <c r="L82015" s="36"/>
      <c r="M82015" s="36"/>
      <c r="N82015" s="36"/>
    </row>
    <row r="82016" spans="12:14" x14ac:dyDescent="0.25">
      <c r="L82016" s="36"/>
      <c r="M82016" s="36"/>
      <c r="N82016" s="36"/>
    </row>
    <row r="82017" spans="12:14" x14ac:dyDescent="0.25">
      <c r="L82017" s="36"/>
      <c r="M82017" s="36"/>
      <c r="N82017" s="36"/>
    </row>
    <row r="82018" spans="12:14" x14ac:dyDescent="0.25">
      <c r="L82018" s="36"/>
      <c r="M82018" s="36"/>
      <c r="N82018" s="36"/>
    </row>
    <row r="82019" spans="12:14" x14ac:dyDescent="0.25">
      <c r="L82019" s="36"/>
      <c r="M82019" s="36"/>
      <c r="N82019" s="36"/>
    </row>
    <row r="82020" spans="12:14" x14ac:dyDescent="0.25">
      <c r="L82020" s="36"/>
      <c r="M82020" s="36"/>
      <c r="N82020" s="36"/>
    </row>
    <row r="82021" spans="12:14" x14ac:dyDescent="0.25">
      <c r="L82021" s="36"/>
      <c r="M82021" s="36"/>
      <c r="N82021" s="36"/>
    </row>
    <row r="82022" spans="12:14" x14ac:dyDescent="0.25">
      <c r="L82022" s="36"/>
      <c r="M82022" s="36"/>
      <c r="N82022" s="36"/>
    </row>
    <row r="82023" spans="12:14" x14ac:dyDescent="0.25">
      <c r="L82023" s="36"/>
      <c r="M82023" s="36"/>
      <c r="N82023" s="36"/>
    </row>
    <row r="82024" spans="12:14" x14ac:dyDescent="0.25">
      <c r="L82024" s="36"/>
      <c r="M82024" s="36"/>
      <c r="N82024" s="36"/>
    </row>
    <row r="82025" spans="12:14" x14ac:dyDescent="0.25">
      <c r="L82025" s="36"/>
      <c r="M82025" s="36"/>
      <c r="N82025" s="36"/>
    </row>
    <row r="82026" spans="12:14" x14ac:dyDescent="0.25">
      <c r="L82026" s="36"/>
      <c r="M82026" s="36"/>
      <c r="N82026" s="36"/>
    </row>
    <row r="82027" spans="12:14" x14ac:dyDescent="0.25">
      <c r="L82027" s="36"/>
      <c r="M82027" s="36"/>
      <c r="N82027" s="36"/>
    </row>
    <row r="82028" spans="12:14" x14ac:dyDescent="0.25">
      <c r="L82028" s="36"/>
      <c r="M82028" s="36"/>
      <c r="N82028" s="36"/>
    </row>
    <row r="82029" spans="12:14" x14ac:dyDescent="0.25">
      <c r="L82029" s="36"/>
      <c r="M82029" s="36"/>
      <c r="N82029" s="36"/>
    </row>
    <row r="82030" spans="12:14" x14ac:dyDescent="0.25">
      <c r="L82030" s="36"/>
      <c r="M82030" s="36"/>
      <c r="N82030" s="36"/>
    </row>
    <row r="82031" spans="12:14" x14ac:dyDescent="0.25">
      <c r="L82031" s="36"/>
      <c r="M82031" s="36"/>
      <c r="N82031" s="36"/>
    </row>
    <row r="82032" spans="12:14" x14ac:dyDescent="0.25">
      <c r="L82032" s="36"/>
      <c r="M82032" s="36"/>
      <c r="N82032" s="36"/>
    </row>
    <row r="82033" spans="12:14" x14ac:dyDescent="0.25">
      <c r="L82033" s="36"/>
      <c r="M82033" s="36"/>
      <c r="N82033" s="36"/>
    </row>
    <row r="82034" spans="12:14" x14ac:dyDescent="0.25">
      <c r="L82034" s="36"/>
      <c r="M82034" s="36"/>
      <c r="N82034" s="36"/>
    </row>
    <row r="82035" spans="12:14" x14ac:dyDescent="0.25">
      <c r="L82035" s="36"/>
      <c r="M82035" s="36"/>
      <c r="N82035" s="36"/>
    </row>
    <row r="82036" spans="12:14" x14ac:dyDescent="0.25">
      <c r="L82036" s="36"/>
      <c r="M82036" s="36"/>
      <c r="N82036" s="36"/>
    </row>
    <row r="82037" spans="12:14" x14ac:dyDescent="0.25">
      <c r="L82037" s="36"/>
      <c r="M82037" s="36"/>
      <c r="N82037" s="36"/>
    </row>
    <row r="82038" spans="12:14" x14ac:dyDescent="0.25">
      <c r="L82038" s="36"/>
      <c r="M82038" s="36"/>
      <c r="N82038" s="36"/>
    </row>
    <row r="82039" spans="12:14" x14ac:dyDescent="0.25">
      <c r="L82039" s="36"/>
      <c r="M82039" s="36"/>
      <c r="N82039" s="36"/>
    </row>
    <row r="82040" spans="12:14" x14ac:dyDescent="0.25">
      <c r="L82040" s="36"/>
      <c r="M82040" s="36"/>
      <c r="N82040" s="36"/>
    </row>
    <row r="82041" spans="12:14" x14ac:dyDescent="0.25">
      <c r="L82041" s="36"/>
      <c r="M82041" s="36"/>
      <c r="N82041" s="36"/>
    </row>
    <row r="82042" spans="12:14" x14ac:dyDescent="0.25">
      <c r="L82042" s="36"/>
      <c r="M82042" s="36"/>
      <c r="N82042" s="36"/>
    </row>
    <row r="82043" spans="12:14" x14ac:dyDescent="0.25">
      <c r="L82043" s="36"/>
      <c r="M82043" s="36"/>
      <c r="N82043" s="36"/>
    </row>
    <row r="82044" spans="12:14" x14ac:dyDescent="0.25">
      <c r="L82044" s="36"/>
      <c r="M82044" s="36"/>
      <c r="N82044" s="36"/>
    </row>
    <row r="82045" spans="12:14" x14ac:dyDescent="0.25">
      <c r="L82045" s="36"/>
      <c r="M82045" s="36"/>
      <c r="N82045" s="36"/>
    </row>
    <row r="82046" spans="12:14" x14ac:dyDescent="0.25">
      <c r="L82046" s="36"/>
      <c r="M82046" s="36"/>
      <c r="N82046" s="36"/>
    </row>
    <row r="82047" spans="12:14" x14ac:dyDescent="0.25">
      <c r="L82047" s="36"/>
      <c r="M82047" s="36"/>
      <c r="N82047" s="36"/>
    </row>
    <row r="82048" spans="12:14" x14ac:dyDescent="0.25">
      <c r="L82048" s="36"/>
      <c r="M82048" s="36"/>
      <c r="N82048" s="36"/>
    </row>
    <row r="82049" spans="12:14" x14ac:dyDescent="0.25">
      <c r="L82049" s="36"/>
      <c r="M82049" s="36"/>
      <c r="N82049" s="36"/>
    </row>
    <row r="82050" spans="12:14" x14ac:dyDescent="0.25">
      <c r="L82050" s="36"/>
      <c r="M82050" s="36"/>
      <c r="N82050" s="36"/>
    </row>
    <row r="82051" spans="12:14" x14ac:dyDescent="0.25">
      <c r="L82051" s="36"/>
      <c r="M82051" s="36"/>
      <c r="N82051" s="36"/>
    </row>
    <row r="82052" spans="12:14" x14ac:dyDescent="0.25">
      <c r="L82052" s="36"/>
      <c r="M82052" s="36"/>
      <c r="N82052" s="36"/>
    </row>
    <row r="82053" spans="12:14" x14ac:dyDescent="0.25">
      <c r="L82053" s="36"/>
      <c r="M82053" s="36"/>
      <c r="N82053" s="36"/>
    </row>
    <row r="82054" spans="12:14" x14ac:dyDescent="0.25">
      <c r="L82054" s="36"/>
      <c r="M82054" s="36"/>
      <c r="N82054" s="36"/>
    </row>
    <row r="82055" spans="12:14" x14ac:dyDescent="0.25">
      <c r="L82055" s="36"/>
      <c r="M82055" s="36"/>
      <c r="N82055" s="36"/>
    </row>
    <row r="82056" spans="12:14" x14ac:dyDescent="0.25">
      <c r="L82056" s="36"/>
      <c r="M82056" s="36"/>
      <c r="N82056" s="36"/>
    </row>
    <row r="82057" spans="12:14" x14ac:dyDescent="0.25">
      <c r="L82057" s="36"/>
      <c r="M82057" s="36"/>
      <c r="N82057" s="36"/>
    </row>
    <row r="82058" spans="12:14" x14ac:dyDescent="0.25">
      <c r="L82058" s="36"/>
      <c r="M82058" s="36"/>
      <c r="N82058" s="36"/>
    </row>
    <row r="82059" spans="12:14" x14ac:dyDescent="0.25">
      <c r="L82059" s="36"/>
      <c r="M82059" s="36"/>
      <c r="N82059" s="36"/>
    </row>
    <row r="82060" spans="12:14" x14ac:dyDescent="0.25">
      <c r="L82060" s="36"/>
      <c r="M82060" s="36"/>
      <c r="N82060" s="36"/>
    </row>
    <row r="82061" spans="12:14" x14ac:dyDescent="0.25">
      <c r="L82061" s="36"/>
      <c r="M82061" s="36"/>
      <c r="N82061" s="36"/>
    </row>
    <row r="82062" spans="12:14" x14ac:dyDescent="0.25">
      <c r="L82062" s="36"/>
      <c r="M82062" s="36"/>
      <c r="N82062" s="36"/>
    </row>
    <row r="82063" spans="12:14" x14ac:dyDescent="0.25">
      <c r="L82063" s="36"/>
      <c r="M82063" s="36"/>
      <c r="N82063" s="36"/>
    </row>
    <row r="82064" spans="12:14" x14ac:dyDescent="0.25">
      <c r="L82064" s="36"/>
      <c r="M82064" s="36"/>
      <c r="N82064" s="36"/>
    </row>
    <row r="82065" spans="12:14" x14ac:dyDescent="0.25">
      <c r="L82065" s="36"/>
      <c r="M82065" s="36"/>
      <c r="N82065" s="36"/>
    </row>
    <row r="82066" spans="12:14" x14ac:dyDescent="0.25">
      <c r="L82066" s="36"/>
      <c r="M82066" s="36"/>
      <c r="N82066" s="36"/>
    </row>
    <row r="82067" spans="12:14" x14ac:dyDescent="0.25">
      <c r="L82067" s="36"/>
      <c r="M82067" s="36"/>
      <c r="N82067" s="36"/>
    </row>
    <row r="82068" spans="12:14" x14ac:dyDescent="0.25">
      <c r="L82068" s="36"/>
      <c r="M82068" s="36"/>
      <c r="N82068" s="36"/>
    </row>
    <row r="82069" spans="12:14" x14ac:dyDescent="0.25">
      <c r="L82069" s="36"/>
      <c r="M82069" s="36"/>
      <c r="N82069" s="36"/>
    </row>
    <row r="82070" spans="12:14" x14ac:dyDescent="0.25">
      <c r="L82070" s="36"/>
      <c r="M82070" s="36"/>
      <c r="N82070" s="36"/>
    </row>
    <row r="82071" spans="12:14" x14ac:dyDescent="0.25">
      <c r="L82071" s="36"/>
      <c r="M82071" s="36"/>
      <c r="N82071" s="36"/>
    </row>
    <row r="82072" spans="12:14" x14ac:dyDescent="0.25">
      <c r="L82072" s="36"/>
      <c r="M82072" s="36"/>
      <c r="N82072" s="36"/>
    </row>
    <row r="82073" spans="12:14" x14ac:dyDescent="0.25">
      <c r="L82073" s="36"/>
      <c r="M82073" s="36"/>
      <c r="N82073" s="36"/>
    </row>
    <row r="82074" spans="12:14" x14ac:dyDescent="0.25">
      <c r="L82074" s="36"/>
      <c r="M82074" s="36"/>
      <c r="N82074" s="36"/>
    </row>
    <row r="82075" spans="12:14" x14ac:dyDescent="0.25">
      <c r="L82075" s="36"/>
      <c r="M82075" s="36"/>
      <c r="N82075" s="36"/>
    </row>
    <row r="82076" spans="12:14" x14ac:dyDescent="0.25">
      <c r="L82076" s="36"/>
      <c r="M82076" s="36"/>
      <c r="N82076" s="36"/>
    </row>
    <row r="82077" spans="12:14" x14ac:dyDescent="0.25">
      <c r="L82077" s="36"/>
      <c r="M82077" s="36"/>
      <c r="N82077" s="36"/>
    </row>
    <row r="82078" spans="12:14" x14ac:dyDescent="0.25">
      <c r="L82078" s="36"/>
      <c r="M82078" s="36"/>
      <c r="N82078" s="36"/>
    </row>
    <row r="82079" spans="12:14" x14ac:dyDescent="0.25">
      <c r="L82079" s="36"/>
      <c r="M82079" s="36"/>
      <c r="N82079" s="36"/>
    </row>
    <row r="82080" spans="12:14" x14ac:dyDescent="0.25">
      <c r="L82080" s="36"/>
      <c r="M82080" s="36"/>
      <c r="N82080" s="36"/>
    </row>
    <row r="82081" spans="12:14" x14ac:dyDescent="0.25">
      <c r="L82081" s="36"/>
      <c r="M82081" s="36"/>
      <c r="N82081" s="36"/>
    </row>
    <row r="82082" spans="12:14" x14ac:dyDescent="0.25">
      <c r="L82082" s="36"/>
      <c r="M82082" s="36"/>
      <c r="N82082" s="36"/>
    </row>
    <row r="82083" spans="12:14" x14ac:dyDescent="0.25">
      <c r="L82083" s="36"/>
      <c r="M82083" s="36"/>
      <c r="N82083" s="36"/>
    </row>
    <row r="82084" spans="12:14" x14ac:dyDescent="0.25">
      <c r="L82084" s="36"/>
      <c r="M82084" s="36"/>
      <c r="N82084" s="36"/>
    </row>
    <row r="82085" spans="12:14" x14ac:dyDescent="0.25">
      <c r="L82085" s="36"/>
      <c r="M82085" s="36"/>
      <c r="N82085" s="36"/>
    </row>
    <row r="82086" spans="12:14" x14ac:dyDescent="0.25">
      <c r="L82086" s="36"/>
      <c r="M82086" s="36"/>
      <c r="N82086" s="36"/>
    </row>
    <row r="82087" spans="12:14" x14ac:dyDescent="0.25">
      <c r="L82087" s="36"/>
      <c r="M82087" s="36"/>
      <c r="N82087" s="36"/>
    </row>
    <row r="82088" spans="12:14" x14ac:dyDescent="0.25">
      <c r="L82088" s="36"/>
      <c r="M82088" s="36"/>
      <c r="N82088" s="36"/>
    </row>
    <row r="82089" spans="12:14" x14ac:dyDescent="0.25">
      <c r="L82089" s="36"/>
      <c r="M82089" s="36"/>
      <c r="N82089" s="36"/>
    </row>
    <row r="82090" spans="12:14" x14ac:dyDescent="0.25">
      <c r="L82090" s="36"/>
      <c r="M82090" s="36"/>
      <c r="N82090" s="36"/>
    </row>
    <row r="82091" spans="12:14" x14ac:dyDescent="0.25">
      <c r="L82091" s="36"/>
      <c r="M82091" s="36"/>
      <c r="N82091" s="36"/>
    </row>
    <row r="82092" spans="12:14" x14ac:dyDescent="0.25">
      <c r="L82092" s="36"/>
      <c r="M82092" s="36"/>
      <c r="N82092" s="36"/>
    </row>
    <row r="82093" spans="12:14" x14ac:dyDescent="0.25">
      <c r="L82093" s="36"/>
      <c r="M82093" s="36"/>
      <c r="N82093" s="36"/>
    </row>
    <row r="82094" spans="12:14" x14ac:dyDescent="0.25">
      <c r="L82094" s="36"/>
      <c r="M82094" s="36"/>
      <c r="N82094" s="36"/>
    </row>
    <row r="82095" spans="12:14" x14ac:dyDescent="0.25">
      <c r="L82095" s="36"/>
      <c r="M82095" s="36"/>
      <c r="N82095" s="36"/>
    </row>
    <row r="82096" spans="12:14" x14ac:dyDescent="0.25">
      <c r="L82096" s="36"/>
      <c r="M82096" s="36"/>
      <c r="N82096" s="36"/>
    </row>
    <row r="82097" spans="12:14" x14ac:dyDescent="0.25">
      <c r="L82097" s="36"/>
      <c r="M82097" s="36"/>
      <c r="N82097" s="36"/>
    </row>
    <row r="82098" spans="12:14" x14ac:dyDescent="0.25">
      <c r="L82098" s="36"/>
      <c r="M82098" s="36"/>
      <c r="N82098" s="36"/>
    </row>
    <row r="82099" spans="12:14" x14ac:dyDescent="0.25">
      <c r="L82099" s="36"/>
      <c r="M82099" s="36"/>
      <c r="N82099" s="36"/>
    </row>
    <row r="82100" spans="12:14" x14ac:dyDescent="0.25">
      <c r="L82100" s="36"/>
      <c r="M82100" s="36"/>
      <c r="N82100" s="36"/>
    </row>
    <row r="82101" spans="12:14" x14ac:dyDescent="0.25">
      <c r="L82101" s="36"/>
      <c r="M82101" s="36"/>
      <c r="N82101" s="36"/>
    </row>
    <row r="82102" spans="12:14" x14ac:dyDescent="0.25">
      <c r="L82102" s="36"/>
      <c r="M82102" s="36"/>
      <c r="N82102" s="36"/>
    </row>
    <row r="82103" spans="12:14" x14ac:dyDescent="0.25">
      <c r="L82103" s="36"/>
      <c r="M82103" s="36"/>
      <c r="N82103" s="36"/>
    </row>
    <row r="82104" spans="12:14" x14ac:dyDescent="0.25">
      <c r="L82104" s="36"/>
      <c r="M82104" s="36"/>
      <c r="N82104" s="36"/>
    </row>
    <row r="82105" spans="12:14" x14ac:dyDescent="0.25">
      <c r="L82105" s="36"/>
      <c r="M82105" s="36"/>
      <c r="N82105" s="36"/>
    </row>
    <row r="82106" spans="12:14" x14ac:dyDescent="0.25">
      <c r="L82106" s="36"/>
      <c r="M82106" s="36"/>
      <c r="N82106" s="36"/>
    </row>
    <row r="82107" spans="12:14" x14ac:dyDescent="0.25">
      <c r="L82107" s="36"/>
      <c r="M82107" s="36"/>
      <c r="N82107" s="36"/>
    </row>
    <row r="82108" spans="12:14" x14ac:dyDescent="0.25">
      <c r="L82108" s="36"/>
      <c r="M82108" s="36"/>
      <c r="N82108" s="36"/>
    </row>
    <row r="82109" spans="12:14" x14ac:dyDescent="0.25">
      <c r="L82109" s="36"/>
      <c r="M82109" s="36"/>
      <c r="N82109" s="36"/>
    </row>
    <row r="82110" spans="12:14" x14ac:dyDescent="0.25">
      <c r="L82110" s="36"/>
      <c r="M82110" s="36"/>
      <c r="N82110" s="36"/>
    </row>
    <row r="82111" spans="12:14" x14ac:dyDescent="0.25">
      <c r="L82111" s="36"/>
      <c r="M82111" s="36"/>
      <c r="N82111" s="36"/>
    </row>
    <row r="82112" spans="12:14" x14ac:dyDescent="0.25">
      <c r="L82112" s="36"/>
      <c r="M82112" s="36"/>
      <c r="N82112" s="36"/>
    </row>
    <row r="82113" spans="12:14" x14ac:dyDescent="0.25">
      <c r="L82113" s="36"/>
      <c r="M82113" s="36"/>
      <c r="N82113" s="36"/>
    </row>
    <row r="82114" spans="12:14" x14ac:dyDescent="0.25">
      <c r="L82114" s="36"/>
      <c r="M82114" s="36"/>
      <c r="N82114" s="36"/>
    </row>
    <row r="82115" spans="12:14" x14ac:dyDescent="0.25">
      <c r="L82115" s="36"/>
      <c r="M82115" s="36"/>
      <c r="N82115" s="36"/>
    </row>
    <row r="82116" spans="12:14" x14ac:dyDescent="0.25">
      <c r="L82116" s="36"/>
      <c r="M82116" s="36"/>
      <c r="N82116" s="36"/>
    </row>
    <row r="82117" spans="12:14" x14ac:dyDescent="0.25">
      <c r="L82117" s="36"/>
      <c r="M82117" s="36"/>
      <c r="N82117" s="36"/>
    </row>
    <row r="82118" spans="12:14" x14ac:dyDescent="0.25">
      <c r="L82118" s="36"/>
      <c r="M82118" s="36"/>
      <c r="N82118" s="36"/>
    </row>
    <row r="82119" spans="12:14" x14ac:dyDescent="0.25">
      <c r="L82119" s="36"/>
      <c r="M82119" s="36"/>
      <c r="N82119" s="36"/>
    </row>
    <row r="82120" spans="12:14" x14ac:dyDescent="0.25">
      <c r="L82120" s="36"/>
      <c r="M82120" s="36"/>
      <c r="N82120" s="36"/>
    </row>
    <row r="82121" spans="12:14" x14ac:dyDescent="0.25">
      <c r="L82121" s="36"/>
      <c r="M82121" s="36"/>
      <c r="N82121" s="36"/>
    </row>
    <row r="82122" spans="12:14" x14ac:dyDescent="0.25">
      <c r="L82122" s="36"/>
      <c r="M82122" s="36"/>
      <c r="N82122" s="36"/>
    </row>
    <row r="82123" spans="12:14" x14ac:dyDescent="0.25">
      <c r="L82123" s="36"/>
      <c r="M82123" s="36"/>
      <c r="N82123" s="36"/>
    </row>
    <row r="82124" spans="12:14" x14ac:dyDescent="0.25">
      <c r="L82124" s="36"/>
      <c r="M82124" s="36"/>
      <c r="N82124" s="36"/>
    </row>
    <row r="82125" spans="12:14" x14ac:dyDescent="0.25">
      <c r="L82125" s="36"/>
      <c r="M82125" s="36"/>
      <c r="N82125" s="36"/>
    </row>
    <row r="82126" spans="12:14" x14ac:dyDescent="0.25">
      <c r="L82126" s="36"/>
      <c r="M82126" s="36"/>
      <c r="N82126" s="36"/>
    </row>
    <row r="82127" spans="12:14" x14ac:dyDescent="0.25">
      <c r="L82127" s="36"/>
      <c r="M82127" s="36"/>
      <c r="N82127" s="36"/>
    </row>
    <row r="82128" spans="12:14" x14ac:dyDescent="0.25">
      <c r="L82128" s="36"/>
      <c r="M82128" s="36"/>
      <c r="N82128" s="36"/>
    </row>
    <row r="82129" spans="12:14" x14ac:dyDescent="0.25">
      <c r="L82129" s="36"/>
      <c r="M82129" s="36"/>
      <c r="N82129" s="36"/>
    </row>
    <row r="82130" spans="12:14" x14ac:dyDescent="0.25">
      <c r="L82130" s="36"/>
      <c r="M82130" s="36"/>
      <c r="N82130" s="36"/>
    </row>
    <row r="82131" spans="12:14" x14ac:dyDescent="0.25">
      <c r="L82131" s="36"/>
      <c r="M82131" s="36"/>
      <c r="N82131" s="36"/>
    </row>
    <row r="82132" spans="12:14" x14ac:dyDescent="0.25">
      <c r="L82132" s="36"/>
      <c r="M82132" s="36"/>
      <c r="N82132" s="36"/>
    </row>
    <row r="82133" spans="12:14" x14ac:dyDescent="0.25">
      <c r="L82133" s="36"/>
      <c r="M82133" s="36"/>
      <c r="N82133" s="36"/>
    </row>
    <row r="82134" spans="12:14" x14ac:dyDescent="0.25">
      <c r="L82134" s="36"/>
      <c r="M82134" s="36"/>
      <c r="N82134" s="36"/>
    </row>
    <row r="82135" spans="12:14" x14ac:dyDescent="0.25">
      <c r="L82135" s="36"/>
      <c r="M82135" s="36"/>
      <c r="N82135" s="36"/>
    </row>
    <row r="82136" spans="12:14" x14ac:dyDescent="0.25">
      <c r="L82136" s="36"/>
      <c r="M82136" s="36"/>
      <c r="N82136" s="36"/>
    </row>
    <row r="82137" spans="12:14" x14ac:dyDescent="0.25">
      <c r="L82137" s="36"/>
      <c r="M82137" s="36"/>
      <c r="N82137" s="36"/>
    </row>
    <row r="82138" spans="12:14" x14ac:dyDescent="0.25">
      <c r="L82138" s="36"/>
      <c r="M82138" s="36"/>
      <c r="N82138" s="36"/>
    </row>
    <row r="82139" spans="12:14" x14ac:dyDescent="0.25">
      <c r="L82139" s="36"/>
      <c r="M82139" s="36"/>
      <c r="N82139" s="36"/>
    </row>
    <row r="82140" spans="12:14" x14ac:dyDescent="0.25">
      <c r="L82140" s="36"/>
      <c r="M82140" s="36"/>
      <c r="N82140" s="36"/>
    </row>
    <row r="82141" spans="12:14" x14ac:dyDescent="0.25">
      <c r="L82141" s="36"/>
      <c r="M82141" s="36"/>
      <c r="N82141" s="36"/>
    </row>
    <row r="82142" spans="12:14" x14ac:dyDescent="0.25">
      <c r="L82142" s="36"/>
      <c r="M82142" s="36"/>
      <c r="N82142" s="36"/>
    </row>
    <row r="82143" spans="12:14" x14ac:dyDescent="0.25">
      <c r="L82143" s="36"/>
      <c r="M82143" s="36"/>
      <c r="N82143" s="36"/>
    </row>
    <row r="82144" spans="12:14" x14ac:dyDescent="0.25">
      <c r="L82144" s="36"/>
      <c r="M82144" s="36"/>
      <c r="N82144" s="36"/>
    </row>
    <row r="82145" spans="12:14" x14ac:dyDescent="0.25">
      <c r="L82145" s="36"/>
      <c r="M82145" s="36"/>
      <c r="N82145" s="36"/>
    </row>
    <row r="82146" spans="12:14" x14ac:dyDescent="0.25">
      <c r="L82146" s="36"/>
      <c r="M82146" s="36"/>
      <c r="N82146" s="36"/>
    </row>
    <row r="82147" spans="12:14" x14ac:dyDescent="0.25">
      <c r="L82147" s="36"/>
      <c r="M82147" s="36"/>
      <c r="N82147" s="36"/>
    </row>
    <row r="82148" spans="12:14" x14ac:dyDescent="0.25">
      <c r="L82148" s="36"/>
      <c r="M82148" s="36"/>
      <c r="N82148" s="36"/>
    </row>
    <row r="82149" spans="12:14" x14ac:dyDescent="0.25">
      <c r="L82149" s="36"/>
      <c r="M82149" s="36"/>
      <c r="N82149" s="36"/>
    </row>
    <row r="82150" spans="12:14" x14ac:dyDescent="0.25">
      <c r="L82150" s="36"/>
      <c r="M82150" s="36"/>
      <c r="N82150" s="36"/>
    </row>
    <row r="82151" spans="12:14" x14ac:dyDescent="0.25">
      <c r="L82151" s="36"/>
      <c r="M82151" s="36"/>
      <c r="N82151" s="36"/>
    </row>
    <row r="82152" spans="12:14" x14ac:dyDescent="0.25">
      <c r="L82152" s="36"/>
      <c r="M82152" s="36"/>
      <c r="N82152" s="36"/>
    </row>
    <row r="82153" spans="12:14" x14ac:dyDescent="0.25">
      <c r="L82153" s="36"/>
      <c r="M82153" s="36"/>
      <c r="N82153" s="36"/>
    </row>
    <row r="82154" spans="12:14" x14ac:dyDescent="0.25">
      <c r="L82154" s="36"/>
      <c r="M82154" s="36"/>
      <c r="N82154" s="36"/>
    </row>
    <row r="82155" spans="12:14" x14ac:dyDescent="0.25">
      <c r="L82155" s="36"/>
      <c r="M82155" s="36"/>
      <c r="N82155" s="36"/>
    </row>
    <row r="82156" spans="12:14" x14ac:dyDescent="0.25">
      <c r="L82156" s="36"/>
      <c r="M82156" s="36"/>
      <c r="N82156" s="36"/>
    </row>
    <row r="82157" spans="12:14" x14ac:dyDescent="0.25">
      <c r="L82157" s="36"/>
      <c r="M82157" s="36"/>
      <c r="N82157" s="36"/>
    </row>
    <row r="82158" spans="12:14" x14ac:dyDescent="0.25">
      <c r="L82158" s="36"/>
      <c r="M82158" s="36"/>
      <c r="N82158" s="36"/>
    </row>
    <row r="82159" spans="12:14" x14ac:dyDescent="0.25">
      <c r="L82159" s="36"/>
      <c r="M82159" s="36"/>
      <c r="N82159" s="36"/>
    </row>
    <row r="82160" spans="12:14" x14ac:dyDescent="0.25">
      <c r="L82160" s="36"/>
      <c r="M82160" s="36"/>
      <c r="N82160" s="36"/>
    </row>
    <row r="82161" spans="12:14" x14ac:dyDescent="0.25">
      <c r="L82161" s="36"/>
      <c r="M82161" s="36"/>
      <c r="N82161" s="36"/>
    </row>
    <row r="82162" spans="12:14" x14ac:dyDescent="0.25">
      <c r="L82162" s="36"/>
      <c r="M82162" s="36"/>
      <c r="N82162" s="36"/>
    </row>
    <row r="82163" spans="12:14" x14ac:dyDescent="0.25">
      <c r="L82163" s="36"/>
      <c r="M82163" s="36"/>
      <c r="N82163" s="36"/>
    </row>
    <row r="82164" spans="12:14" x14ac:dyDescent="0.25">
      <c r="L82164" s="36"/>
      <c r="M82164" s="36"/>
      <c r="N82164" s="36"/>
    </row>
    <row r="82165" spans="12:14" x14ac:dyDescent="0.25">
      <c r="L82165" s="36"/>
      <c r="M82165" s="36"/>
      <c r="N82165" s="36"/>
    </row>
    <row r="82166" spans="12:14" x14ac:dyDescent="0.25">
      <c r="L82166" s="36"/>
      <c r="M82166" s="36"/>
      <c r="N82166" s="36"/>
    </row>
    <row r="82167" spans="12:14" x14ac:dyDescent="0.25">
      <c r="L82167" s="36"/>
      <c r="M82167" s="36"/>
      <c r="N82167" s="36"/>
    </row>
    <row r="82168" spans="12:14" x14ac:dyDescent="0.25">
      <c r="L82168" s="36"/>
      <c r="M82168" s="36"/>
      <c r="N82168" s="36"/>
    </row>
    <row r="82169" spans="12:14" x14ac:dyDescent="0.25">
      <c r="L82169" s="36"/>
      <c r="M82169" s="36"/>
      <c r="N82169" s="36"/>
    </row>
    <row r="82170" spans="12:14" x14ac:dyDescent="0.25">
      <c r="L82170" s="36"/>
      <c r="M82170" s="36"/>
      <c r="N82170" s="36"/>
    </row>
    <row r="82171" spans="12:14" x14ac:dyDescent="0.25">
      <c r="L82171" s="36"/>
      <c r="M82171" s="36"/>
      <c r="N82171" s="36"/>
    </row>
    <row r="82172" spans="12:14" x14ac:dyDescent="0.25">
      <c r="L82172" s="36"/>
      <c r="M82172" s="36"/>
      <c r="N82172" s="36"/>
    </row>
    <row r="82173" spans="12:14" x14ac:dyDescent="0.25">
      <c r="L82173" s="36"/>
      <c r="M82173" s="36"/>
      <c r="N82173" s="36"/>
    </row>
    <row r="82174" spans="12:14" x14ac:dyDescent="0.25">
      <c r="L82174" s="36"/>
      <c r="M82174" s="36"/>
      <c r="N82174" s="36"/>
    </row>
    <row r="82175" spans="12:14" x14ac:dyDescent="0.25">
      <c r="L82175" s="36"/>
      <c r="M82175" s="36"/>
      <c r="N82175" s="36"/>
    </row>
    <row r="82176" spans="12:14" x14ac:dyDescent="0.25">
      <c r="L82176" s="36"/>
      <c r="M82176" s="36"/>
      <c r="N82176" s="36"/>
    </row>
    <row r="82177" spans="12:14" x14ac:dyDescent="0.25">
      <c r="L82177" s="36"/>
      <c r="M82177" s="36"/>
      <c r="N82177" s="36"/>
    </row>
    <row r="82178" spans="12:14" x14ac:dyDescent="0.25">
      <c r="L82178" s="36"/>
      <c r="M82178" s="36"/>
      <c r="N82178" s="36"/>
    </row>
    <row r="82179" spans="12:14" x14ac:dyDescent="0.25">
      <c r="L82179" s="36"/>
      <c r="M82179" s="36"/>
      <c r="N82179" s="36"/>
    </row>
    <row r="82180" spans="12:14" x14ac:dyDescent="0.25">
      <c r="L82180" s="36"/>
      <c r="M82180" s="36"/>
      <c r="N82180" s="36"/>
    </row>
    <row r="82181" spans="12:14" x14ac:dyDescent="0.25">
      <c r="L82181" s="36"/>
      <c r="M82181" s="36"/>
      <c r="N82181" s="36"/>
    </row>
    <row r="82182" spans="12:14" x14ac:dyDescent="0.25">
      <c r="L82182" s="36"/>
      <c r="M82182" s="36"/>
      <c r="N82182" s="36"/>
    </row>
    <row r="82183" spans="12:14" x14ac:dyDescent="0.25">
      <c r="L82183" s="36"/>
      <c r="M82183" s="36"/>
      <c r="N82183" s="36"/>
    </row>
    <row r="82184" spans="12:14" x14ac:dyDescent="0.25">
      <c r="L82184" s="36"/>
      <c r="M82184" s="36"/>
      <c r="N82184" s="36"/>
    </row>
    <row r="82185" spans="12:14" x14ac:dyDescent="0.25">
      <c r="L82185" s="36"/>
      <c r="M82185" s="36"/>
      <c r="N82185" s="36"/>
    </row>
    <row r="82186" spans="12:14" x14ac:dyDescent="0.25">
      <c r="L82186" s="36"/>
      <c r="M82186" s="36"/>
      <c r="N82186" s="36"/>
    </row>
    <row r="82187" spans="12:14" x14ac:dyDescent="0.25">
      <c r="L82187" s="36"/>
      <c r="M82187" s="36"/>
      <c r="N82187" s="36"/>
    </row>
    <row r="82188" spans="12:14" x14ac:dyDescent="0.25">
      <c r="L82188" s="36"/>
      <c r="M82188" s="36"/>
      <c r="N82188" s="36"/>
    </row>
    <row r="82189" spans="12:14" x14ac:dyDescent="0.25">
      <c r="L82189" s="36"/>
      <c r="M82189" s="36"/>
      <c r="N82189" s="36"/>
    </row>
    <row r="82190" spans="12:14" x14ac:dyDescent="0.25">
      <c r="L82190" s="36"/>
      <c r="M82190" s="36"/>
      <c r="N82190" s="36"/>
    </row>
    <row r="82191" spans="12:14" x14ac:dyDescent="0.25">
      <c r="L82191" s="36"/>
      <c r="M82191" s="36"/>
      <c r="N82191" s="36"/>
    </row>
    <row r="82192" spans="12:14" x14ac:dyDescent="0.25">
      <c r="L82192" s="36"/>
      <c r="M82192" s="36"/>
      <c r="N82192" s="36"/>
    </row>
    <row r="82193" spans="12:14" x14ac:dyDescent="0.25">
      <c r="L82193" s="36"/>
      <c r="M82193" s="36"/>
      <c r="N82193" s="36"/>
    </row>
    <row r="82194" spans="12:14" x14ac:dyDescent="0.25">
      <c r="L82194" s="36"/>
      <c r="M82194" s="36"/>
      <c r="N82194" s="36"/>
    </row>
    <row r="82195" spans="12:14" x14ac:dyDescent="0.25">
      <c r="L82195" s="36"/>
      <c r="M82195" s="36"/>
      <c r="N82195" s="36"/>
    </row>
    <row r="82196" spans="12:14" x14ac:dyDescent="0.25">
      <c r="L82196" s="36"/>
      <c r="M82196" s="36"/>
      <c r="N82196" s="36"/>
    </row>
    <row r="82197" spans="12:14" x14ac:dyDescent="0.25">
      <c r="L82197" s="36"/>
      <c r="M82197" s="36"/>
      <c r="N82197" s="36"/>
    </row>
    <row r="82198" spans="12:14" x14ac:dyDescent="0.25">
      <c r="L82198" s="36"/>
      <c r="M82198" s="36"/>
      <c r="N82198" s="36"/>
    </row>
    <row r="82199" spans="12:14" x14ac:dyDescent="0.25">
      <c r="L82199" s="36"/>
      <c r="M82199" s="36"/>
      <c r="N82199" s="36"/>
    </row>
    <row r="82200" spans="12:14" x14ac:dyDescent="0.25">
      <c r="L82200" s="36"/>
      <c r="M82200" s="36"/>
      <c r="N82200" s="36"/>
    </row>
    <row r="82201" spans="12:14" x14ac:dyDescent="0.25">
      <c r="L82201" s="36"/>
      <c r="M82201" s="36"/>
      <c r="N82201" s="36"/>
    </row>
    <row r="82202" spans="12:14" x14ac:dyDescent="0.25">
      <c r="L82202" s="36"/>
      <c r="M82202" s="36"/>
      <c r="N82202" s="36"/>
    </row>
    <row r="82203" spans="12:14" x14ac:dyDescent="0.25">
      <c r="L82203" s="36"/>
      <c r="M82203" s="36"/>
      <c r="N82203" s="36"/>
    </row>
    <row r="82204" spans="12:14" x14ac:dyDescent="0.25">
      <c r="L82204" s="36"/>
      <c r="M82204" s="36"/>
      <c r="N82204" s="36"/>
    </row>
    <row r="82205" spans="12:14" x14ac:dyDescent="0.25">
      <c r="L82205" s="36"/>
      <c r="M82205" s="36"/>
      <c r="N82205" s="36"/>
    </row>
    <row r="82206" spans="12:14" x14ac:dyDescent="0.25">
      <c r="L82206" s="36"/>
      <c r="M82206" s="36"/>
      <c r="N82206" s="36"/>
    </row>
    <row r="82207" spans="12:14" x14ac:dyDescent="0.25">
      <c r="L82207" s="36"/>
      <c r="M82207" s="36"/>
      <c r="N82207" s="36"/>
    </row>
    <row r="82208" spans="12:14" x14ac:dyDescent="0.25">
      <c r="L82208" s="36"/>
      <c r="M82208" s="36"/>
      <c r="N82208" s="36"/>
    </row>
    <row r="82209" spans="12:14" x14ac:dyDescent="0.25">
      <c r="L82209" s="36"/>
      <c r="M82209" s="36"/>
      <c r="N82209" s="36"/>
    </row>
    <row r="82210" spans="12:14" x14ac:dyDescent="0.25">
      <c r="L82210" s="36"/>
      <c r="M82210" s="36"/>
      <c r="N82210" s="36"/>
    </row>
    <row r="82211" spans="12:14" x14ac:dyDescent="0.25">
      <c r="L82211" s="36"/>
      <c r="M82211" s="36"/>
      <c r="N82211" s="36"/>
    </row>
    <row r="82212" spans="12:14" x14ac:dyDescent="0.25">
      <c r="L82212" s="36"/>
      <c r="M82212" s="36"/>
      <c r="N82212" s="36"/>
    </row>
    <row r="82213" spans="12:14" x14ac:dyDescent="0.25">
      <c r="L82213" s="36"/>
      <c r="M82213" s="36"/>
      <c r="N82213" s="36"/>
    </row>
    <row r="82214" spans="12:14" x14ac:dyDescent="0.25">
      <c r="L82214" s="36"/>
      <c r="M82214" s="36"/>
      <c r="N82214" s="36"/>
    </row>
    <row r="82215" spans="12:14" x14ac:dyDescent="0.25">
      <c r="L82215" s="36"/>
      <c r="M82215" s="36"/>
      <c r="N82215" s="36"/>
    </row>
    <row r="82216" spans="12:14" x14ac:dyDescent="0.25">
      <c r="L82216" s="36"/>
      <c r="M82216" s="36"/>
      <c r="N82216" s="36"/>
    </row>
    <row r="82217" spans="12:14" x14ac:dyDescent="0.25">
      <c r="L82217" s="36"/>
      <c r="M82217" s="36"/>
      <c r="N82217" s="36"/>
    </row>
    <row r="82218" spans="12:14" x14ac:dyDescent="0.25">
      <c r="L82218" s="36"/>
      <c r="M82218" s="36"/>
      <c r="N82218" s="36"/>
    </row>
    <row r="82219" spans="12:14" x14ac:dyDescent="0.25">
      <c r="L82219" s="36"/>
      <c r="M82219" s="36"/>
      <c r="N82219" s="36"/>
    </row>
    <row r="82220" spans="12:14" x14ac:dyDescent="0.25">
      <c r="L82220" s="36"/>
      <c r="M82220" s="36"/>
      <c r="N82220" s="36"/>
    </row>
    <row r="82221" spans="12:14" x14ac:dyDescent="0.25">
      <c r="L82221" s="36"/>
      <c r="M82221" s="36"/>
      <c r="N82221" s="36"/>
    </row>
    <row r="82222" spans="12:14" x14ac:dyDescent="0.25">
      <c r="L82222" s="36"/>
      <c r="M82222" s="36"/>
      <c r="N82222" s="36"/>
    </row>
    <row r="82223" spans="12:14" x14ac:dyDescent="0.25">
      <c r="L82223" s="36"/>
      <c r="M82223" s="36"/>
      <c r="N82223" s="36"/>
    </row>
    <row r="82224" spans="12:14" x14ac:dyDescent="0.25">
      <c r="L82224" s="36"/>
      <c r="M82224" s="36"/>
      <c r="N82224" s="36"/>
    </row>
    <row r="82225" spans="12:14" x14ac:dyDescent="0.25">
      <c r="L82225" s="36"/>
      <c r="M82225" s="36"/>
      <c r="N82225" s="36"/>
    </row>
    <row r="82226" spans="12:14" x14ac:dyDescent="0.25">
      <c r="L82226" s="36"/>
      <c r="M82226" s="36"/>
      <c r="N82226" s="36"/>
    </row>
    <row r="82227" spans="12:14" x14ac:dyDescent="0.25">
      <c r="L82227" s="36"/>
      <c r="M82227" s="36"/>
      <c r="N82227" s="36"/>
    </row>
    <row r="82228" spans="12:14" x14ac:dyDescent="0.25">
      <c r="L82228" s="36"/>
      <c r="M82228" s="36"/>
      <c r="N82228" s="36"/>
    </row>
    <row r="82229" spans="12:14" x14ac:dyDescent="0.25">
      <c r="L82229" s="36"/>
      <c r="M82229" s="36"/>
      <c r="N82229" s="36"/>
    </row>
    <row r="82230" spans="12:14" x14ac:dyDescent="0.25">
      <c r="L82230" s="36"/>
      <c r="M82230" s="36"/>
      <c r="N82230" s="36"/>
    </row>
    <row r="82231" spans="12:14" x14ac:dyDescent="0.25">
      <c r="L82231" s="36"/>
      <c r="M82231" s="36"/>
      <c r="N82231" s="36"/>
    </row>
    <row r="82232" spans="12:14" x14ac:dyDescent="0.25">
      <c r="L82232" s="36"/>
      <c r="M82232" s="36"/>
      <c r="N82232" s="36"/>
    </row>
    <row r="82233" spans="12:14" x14ac:dyDescent="0.25">
      <c r="L82233" s="36"/>
      <c r="M82233" s="36"/>
      <c r="N82233" s="36"/>
    </row>
    <row r="82234" spans="12:14" x14ac:dyDescent="0.25">
      <c r="L82234" s="36"/>
      <c r="M82234" s="36"/>
      <c r="N82234" s="36"/>
    </row>
    <row r="82235" spans="12:14" x14ac:dyDescent="0.25">
      <c r="L82235" s="36"/>
      <c r="M82235" s="36"/>
      <c r="N82235" s="36"/>
    </row>
    <row r="82236" spans="12:14" x14ac:dyDescent="0.25">
      <c r="L82236" s="36"/>
      <c r="M82236" s="36"/>
      <c r="N82236" s="36"/>
    </row>
    <row r="82237" spans="12:14" x14ac:dyDescent="0.25">
      <c r="L82237" s="36"/>
      <c r="M82237" s="36"/>
      <c r="N82237" s="36"/>
    </row>
    <row r="82238" spans="12:14" x14ac:dyDescent="0.25">
      <c r="L82238" s="36"/>
      <c r="M82238" s="36"/>
      <c r="N82238" s="36"/>
    </row>
    <row r="82239" spans="12:14" x14ac:dyDescent="0.25">
      <c r="L82239" s="36"/>
      <c r="M82239" s="36"/>
      <c r="N82239" s="36"/>
    </row>
    <row r="82240" spans="12:14" x14ac:dyDescent="0.25">
      <c r="L82240" s="36"/>
      <c r="M82240" s="36"/>
      <c r="N82240" s="36"/>
    </row>
    <row r="82241" spans="12:14" x14ac:dyDescent="0.25">
      <c r="L82241" s="36"/>
      <c r="M82241" s="36"/>
      <c r="N82241" s="36"/>
    </row>
    <row r="82242" spans="12:14" x14ac:dyDescent="0.25">
      <c r="L82242" s="36"/>
      <c r="M82242" s="36"/>
      <c r="N82242" s="36"/>
    </row>
    <row r="82243" spans="12:14" x14ac:dyDescent="0.25">
      <c r="L82243" s="36"/>
      <c r="M82243" s="36"/>
      <c r="N82243" s="36"/>
    </row>
    <row r="82244" spans="12:14" x14ac:dyDescent="0.25">
      <c r="L82244" s="36"/>
      <c r="M82244" s="36"/>
      <c r="N82244" s="36"/>
    </row>
    <row r="82245" spans="12:14" x14ac:dyDescent="0.25">
      <c r="L82245" s="36"/>
      <c r="M82245" s="36"/>
      <c r="N82245" s="36"/>
    </row>
    <row r="82246" spans="12:14" x14ac:dyDescent="0.25">
      <c r="L82246" s="36"/>
      <c r="M82246" s="36"/>
      <c r="N82246" s="36"/>
    </row>
    <row r="82247" spans="12:14" x14ac:dyDescent="0.25">
      <c r="L82247" s="36"/>
      <c r="M82247" s="36"/>
      <c r="N82247" s="36"/>
    </row>
    <row r="82248" spans="12:14" x14ac:dyDescent="0.25">
      <c r="L82248" s="36"/>
      <c r="M82248" s="36"/>
      <c r="N82248" s="36"/>
    </row>
    <row r="82249" spans="12:14" x14ac:dyDescent="0.25">
      <c r="L82249" s="36"/>
      <c r="M82249" s="36"/>
      <c r="N82249" s="36"/>
    </row>
    <row r="82250" spans="12:14" x14ac:dyDescent="0.25">
      <c r="L82250" s="36"/>
      <c r="M82250" s="36"/>
      <c r="N82250" s="36"/>
    </row>
    <row r="82251" spans="12:14" x14ac:dyDescent="0.25">
      <c r="L82251" s="36"/>
      <c r="M82251" s="36"/>
      <c r="N82251" s="36"/>
    </row>
    <row r="82252" spans="12:14" x14ac:dyDescent="0.25">
      <c r="L82252" s="36"/>
      <c r="M82252" s="36"/>
      <c r="N82252" s="36"/>
    </row>
    <row r="82253" spans="12:14" x14ac:dyDescent="0.25">
      <c r="L82253" s="36"/>
      <c r="M82253" s="36"/>
      <c r="N82253" s="36"/>
    </row>
    <row r="82254" spans="12:14" x14ac:dyDescent="0.25">
      <c r="L82254" s="36"/>
      <c r="M82254" s="36"/>
      <c r="N82254" s="36"/>
    </row>
    <row r="82255" spans="12:14" x14ac:dyDescent="0.25">
      <c r="L82255" s="36"/>
      <c r="M82255" s="36"/>
      <c r="N82255" s="36"/>
    </row>
    <row r="82256" spans="12:14" x14ac:dyDescent="0.25">
      <c r="L82256" s="36"/>
      <c r="M82256" s="36"/>
      <c r="N82256" s="36"/>
    </row>
    <row r="82257" spans="12:14" x14ac:dyDescent="0.25">
      <c r="L82257" s="36"/>
      <c r="M82257" s="36"/>
      <c r="N82257" s="36"/>
    </row>
    <row r="82258" spans="12:14" x14ac:dyDescent="0.25">
      <c r="L82258" s="36"/>
      <c r="M82258" s="36"/>
      <c r="N82258" s="36"/>
    </row>
    <row r="82259" spans="12:14" x14ac:dyDescent="0.25">
      <c r="L82259" s="36"/>
      <c r="M82259" s="36"/>
      <c r="N82259" s="36"/>
    </row>
    <row r="82260" spans="12:14" x14ac:dyDescent="0.25">
      <c r="L82260" s="36"/>
      <c r="M82260" s="36"/>
      <c r="N82260" s="36"/>
    </row>
    <row r="82261" spans="12:14" x14ac:dyDescent="0.25">
      <c r="L82261" s="36"/>
      <c r="M82261" s="36"/>
      <c r="N82261" s="36"/>
    </row>
    <row r="82262" spans="12:14" x14ac:dyDescent="0.25">
      <c r="L82262" s="36"/>
      <c r="M82262" s="36"/>
      <c r="N82262" s="36"/>
    </row>
    <row r="82263" spans="12:14" x14ac:dyDescent="0.25">
      <c r="L82263" s="36"/>
      <c r="M82263" s="36"/>
      <c r="N82263" s="36"/>
    </row>
    <row r="82264" spans="12:14" x14ac:dyDescent="0.25">
      <c r="L82264" s="36"/>
      <c r="M82264" s="36"/>
      <c r="N82264" s="36"/>
    </row>
    <row r="82265" spans="12:14" x14ac:dyDescent="0.25">
      <c r="L82265" s="36"/>
      <c r="M82265" s="36"/>
      <c r="N82265" s="36"/>
    </row>
    <row r="82266" spans="12:14" x14ac:dyDescent="0.25">
      <c r="L82266" s="36"/>
      <c r="M82266" s="36"/>
      <c r="N82266" s="36"/>
    </row>
    <row r="82267" spans="12:14" x14ac:dyDescent="0.25">
      <c r="L82267" s="36"/>
      <c r="M82267" s="36"/>
      <c r="N82267" s="36"/>
    </row>
    <row r="82268" spans="12:14" x14ac:dyDescent="0.25">
      <c r="L82268" s="36"/>
      <c r="M82268" s="36"/>
      <c r="N82268" s="36"/>
    </row>
    <row r="82269" spans="12:14" x14ac:dyDescent="0.25">
      <c r="L82269" s="36"/>
      <c r="M82269" s="36"/>
      <c r="N82269" s="36"/>
    </row>
    <row r="82270" spans="12:14" x14ac:dyDescent="0.25">
      <c r="L82270" s="36"/>
      <c r="M82270" s="36"/>
      <c r="N82270" s="36"/>
    </row>
    <row r="82271" spans="12:14" x14ac:dyDescent="0.25">
      <c r="L82271" s="36"/>
      <c r="M82271" s="36"/>
      <c r="N82271" s="36"/>
    </row>
    <row r="82272" spans="12:14" x14ac:dyDescent="0.25">
      <c r="L82272" s="36"/>
      <c r="M82272" s="36"/>
      <c r="N82272" s="36"/>
    </row>
    <row r="82273" spans="12:14" x14ac:dyDescent="0.25">
      <c r="L82273" s="36"/>
      <c r="M82273" s="36"/>
      <c r="N82273" s="36"/>
    </row>
    <row r="82274" spans="12:14" x14ac:dyDescent="0.25">
      <c r="L82274" s="36"/>
      <c r="M82274" s="36"/>
      <c r="N82274" s="36"/>
    </row>
    <row r="82275" spans="12:14" x14ac:dyDescent="0.25">
      <c r="L82275" s="36"/>
      <c r="M82275" s="36"/>
      <c r="N82275" s="36"/>
    </row>
    <row r="82276" spans="12:14" x14ac:dyDescent="0.25">
      <c r="L82276" s="36"/>
      <c r="M82276" s="36"/>
      <c r="N82276" s="36"/>
    </row>
    <row r="82277" spans="12:14" x14ac:dyDescent="0.25">
      <c r="L82277" s="36"/>
      <c r="M82277" s="36"/>
      <c r="N82277" s="36"/>
    </row>
    <row r="82278" spans="12:14" x14ac:dyDescent="0.25">
      <c r="L82278" s="36"/>
      <c r="M82278" s="36"/>
      <c r="N82278" s="36"/>
    </row>
    <row r="82279" spans="12:14" x14ac:dyDescent="0.25">
      <c r="L82279" s="36"/>
      <c r="M82279" s="36"/>
      <c r="N82279" s="36"/>
    </row>
    <row r="82280" spans="12:14" x14ac:dyDescent="0.25">
      <c r="L82280" s="36"/>
      <c r="M82280" s="36"/>
      <c r="N82280" s="36"/>
    </row>
    <row r="82281" spans="12:14" x14ac:dyDescent="0.25">
      <c r="L82281" s="36"/>
      <c r="M82281" s="36"/>
      <c r="N82281" s="36"/>
    </row>
    <row r="82282" spans="12:14" x14ac:dyDescent="0.25">
      <c r="L82282" s="36"/>
      <c r="M82282" s="36"/>
      <c r="N82282" s="36"/>
    </row>
    <row r="82283" spans="12:14" x14ac:dyDescent="0.25">
      <c r="L82283" s="36"/>
      <c r="M82283" s="36"/>
      <c r="N82283" s="36"/>
    </row>
    <row r="82284" spans="12:14" x14ac:dyDescent="0.25">
      <c r="L82284" s="36"/>
      <c r="M82284" s="36"/>
      <c r="N82284" s="36"/>
    </row>
    <row r="82285" spans="12:14" x14ac:dyDescent="0.25">
      <c r="L82285" s="36"/>
      <c r="M82285" s="36"/>
      <c r="N82285" s="36"/>
    </row>
    <row r="82286" spans="12:14" x14ac:dyDescent="0.25">
      <c r="L82286" s="36"/>
      <c r="M82286" s="36"/>
      <c r="N82286" s="36"/>
    </row>
    <row r="82287" spans="12:14" x14ac:dyDescent="0.25">
      <c r="L82287" s="36"/>
      <c r="M82287" s="36"/>
      <c r="N82287" s="36"/>
    </row>
    <row r="82288" spans="12:14" x14ac:dyDescent="0.25">
      <c r="L82288" s="36"/>
      <c r="M82288" s="36"/>
      <c r="N82288" s="36"/>
    </row>
    <row r="82289" spans="12:14" x14ac:dyDescent="0.25">
      <c r="L82289" s="36"/>
      <c r="M82289" s="36"/>
      <c r="N82289" s="36"/>
    </row>
    <row r="82290" spans="12:14" x14ac:dyDescent="0.25">
      <c r="L82290" s="36"/>
      <c r="M82290" s="36"/>
      <c r="N82290" s="36"/>
    </row>
    <row r="82291" spans="12:14" x14ac:dyDescent="0.25">
      <c r="L82291" s="36"/>
      <c r="M82291" s="36"/>
      <c r="N82291" s="36"/>
    </row>
    <row r="82292" spans="12:14" x14ac:dyDescent="0.25">
      <c r="L82292" s="36"/>
      <c r="M82292" s="36"/>
      <c r="N82292" s="36"/>
    </row>
    <row r="82293" spans="12:14" x14ac:dyDescent="0.25">
      <c r="L82293" s="36"/>
      <c r="M82293" s="36"/>
      <c r="N82293" s="36"/>
    </row>
    <row r="82294" spans="12:14" x14ac:dyDescent="0.25">
      <c r="L82294" s="36"/>
      <c r="M82294" s="36"/>
      <c r="N82294" s="36"/>
    </row>
    <row r="82295" spans="12:14" x14ac:dyDescent="0.25">
      <c r="L82295" s="36"/>
      <c r="M82295" s="36"/>
      <c r="N82295" s="36"/>
    </row>
    <row r="82296" spans="12:14" x14ac:dyDescent="0.25">
      <c r="L82296" s="36"/>
      <c r="M82296" s="36"/>
      <c r="N82296" s="36"/>
    </row>
    <row r="82297" spans="12:14" x14ac:dyDescent="0.25">
      <c r="L82297" s="36"/>
      <c r="M82297" s="36"/>
      <c r="N82297" s="36"/>
    </row>
    <row r="82298" spans="12:14" x14ac:dyDescent="0.25">
      <c r="L82298" s="36"/>
      <c r="M82298" s="36"/>
      <c r="N82298" s="36"/>
    </row>
    <row r="82299" spans="12:14" x14ac:dyDescent="0.25">
      <c r="L82299" s="36"/>
      <c r="M82299" s="36"/>
      <c r="N82299" s="36"/>
    </row>
    <row r="82300" spans="12:14" x14ac:dyDescent="0.25">
      <c r="L82300" s="36"/>
      <c r="M82300" s="36"/>
      <c r="N82300" s="36"/>
    </row>
    <row r="82301" spans="12:14" x14ac:dyDescent="0.25">
      <c r="L82301" s="36"/>
      <c r="M82301" s="36"/>
      <c r="N82301" s="36"/>
    </row>
    <row r="82302" spans="12:14" x14ac:dyDescent="0.25">
      <c r="L82302" s="36"/>
      <c r="M82302" s="36"/>
      <c r="N82302" s="36"/>
    </row>
    <row r="82303" spans="12:14" x14ac:dyDescent="0.25">
      <c r="L82303" s="36"/>
      <c r="M82303" s="36"/>
      <c r="N82303" s="36"/>
    </row>
    <row r="82304" spans="12:14" x14ac:dyDescent="0.25">
      <c r="L82304" s="36"/>
      <c r="M82304" s="36"/>
      <c r="N82304" s="36"/>
    </row>
    <row r="82305" spans="12:14" x14ac:dyDescent="0.25">
      <c r="L82305" s="36"/>
      <c r="M82305" s="36"/>
      <c r="N82305" s="36"/>
    </row>
    <row r="82306" spans="12:14" x14ac:dyDescent="0.25">
      <c r="L82306" s="36"/>
      <c r="M82306" s="36"/>
      <c r="N82306" s="36"/>
    </row>
    <row r="82307" spans="12:14" x14ac:dyDescent="0.25">
      <c r="L82307" s="36"/>
      <c r="M82307" s="36"/>
      <c r="N82307" s="36"/>
    </row>
    <row r="82308" spans="12:14" x14ac:dyDescent="0.25">
      <c r="L82308" s="36"/>
      <c r="M82308" s="36"/>
      <c r="N82308" s="36"/>
    </row>
    <row r="82309" spans="12:14" x14ac:dyDescent="0.25">
      <c r="L82309" s="36"/>
      <c r="M82309" s="36"/>
      <c r="N82309" s="36"/>
    </row>
    <row r="82310" spans="12:14" x14ac:dyDescent="0.25">
      <c r="L82310" s="36"/>
      <c r="M82310" s="36"/>
      <c r="N82310" s="36"/>
    </row>
    <row r="82311" spans="12:14" x14ac:dyDescent="0.25">
      <c r="M82311" s="36"/>
      <c r="N82311" s="36"/>
    </row>
    <row r="82312" spans="12:14" x14ac:dyDescent="0.25">
      <c r="M82312" s="36"/>
      <c r="N82312" s="36"/>
    </row>
    <row r="82313" spans="12:14" x14ac:dyDescent="0.25">
      <c r="M82313" s="36"/>
      <c r="N82313" s="36"/>
    </row>
    <row r="82314" spans="12:14" x14ac:dyDescent="0.25">
      <c r="M82314" s="36"/>
      <c r="N82314" s="36"/>
    </row>
    <row r="82315" spans="12:14" x14ac:dyDescent="0.25">
      <c r="M82315" s="36"/>
      <c r="N82315" s="36"/>
    </row>
    <row r="82316" spans="12:14" x14ac:dyDescent="0.25">
      <c r="M82316" s="36"/>
      <c r="N82316" s="36"/>
    </row>
    <row r="82317" spans="12:14" x14ac:dyDescent="0.25">
      <c r="M82317" s="36"/>
      <c r="N82317" s="36"/>
    </row>
    <row r="82318" spans="12:14" x14ac:dyDescent="0.25">
      <c r="M82318" s="36"/>
      <c r="N82318" s="36"/>
    </row>
    <row r="82319" spans="12:14" x14ac:dyDescent="0.25">
      <c r="M82319" s="36"/>
      <c r="N82319" s="36"/>
    </row>
    <row r="82320" spans="12:14" x14ac:dyDescent="0.25">
      <c r="M82320" s="36"/>
      <c r="N82320" s="36"/>
    </row>
    <row r="82321" spans="13:14" x14ac:dyDescent="0.25">
      <c r="M82321" s="36"/>
      <c r="N82321" s="36"/>
    </row>
    <row r="82322" spans="13:14" x14ac:dyDescent="0.25">
      <c r="M82322" s="36"/>
      <c r="N82322" s="36"/>
    </row>
    <row r="82323" spans="13:14" x14ac:dyDescent="0.25">
      <c r="M82323" s="36"/>
      <c r="N82323" s="36"/>
    </row>
    <row r="82324" spans="13:14" x14ac:dyDescent="0.25">
      <c r="M82324" s="36"/>
      <c r="N82324" s="36"/>
    </row>
    <row r="82325" spans="13:14" x14ac:dyDescent="0.25">
      <c r="M82325" s="36"/>
      <c r="N82325" s="36"/>
    </row>
    <row r="82326" spans="13:14" x14ac:dyDescent="0.25">
      <c r="M82326" s="36"/>
      <c r="N82326" s="36"/>
    </row>
    <row r="82327" spans="13:14" x14ac:dyDescent="0.25">
      <c r="M82327" s="36"/>
      <c r="N82327" s="36"/>
    </row>
    <row r="82328" spans="13:14" x14ac:dyDescent="0.25">
      <c r="M82328" s="36"/>
      <c r="N82328" s="36"/>
    </row>
    <row r="82329" spans="13:14" x14ac:dyDescent="0.25">
      <c r="M82329" s="36"/>
      <c r="N82329" s="36"/>
    </row>
    <row r="82330" spans="13:14" x14ac:dyDescent="0.25">
      <c r="M82330" s="36"/>
      <c r="N82330" s="36"/>
    </row>
    <row r="82331" spans="13:14" x14ac:dyDescent="0.25">
      <c r="M82331" s="36"/>
      <c r="N82331" s="36"/>
    </row>
    <row r="82332" spans="13:14" x14ac:dyDescent="0.25">
      <c r="M82332" s="36"/>
      <c r="N82332" s="36"/>
    </row>
    <row r="82333" spans="13:14" x14ac:dyDescent="0.25">
      <c r="M82333" s="36"/>
      <c r="N82333" s="36"/>
    </row>
    <row r="82334" spans="13:14" x14ac:dyDescent="0.25">
      <c r="M82334" s="36"/>
      <c r="N82334" s="36"/>
    </row>
    <row r="82335" spans="13:14" x14ac:dyDescent="0.25">
      <c r="M82335" s="36"/>
      <c r="N82335" s="36"/>
    </row>
    <row r="82336" spans="13:14" x14ac:dyDescent="0.25">
      <c r="M82336" s="36"/>
      <c r="N82336" s="36"/>
    </row>
    <row r="82337" spans="12:14" x14ac:dyDescent="0.25">
      <c r="M82337" s="36"/>
      <c r="N82337" s="36"/>
    </row>
    <row r="82338" spans="12:14" x14ac:dyDescent="0.25">
      <c r="M82338" s="36"/>
      <c r="N82338" s="36"/>
    </row>
    <row r="82339" spans="12:14" x14ac:dyDescent="0.25">
      <c r="M82339" s="36"/>
      <c r="N82339" s="36"/>
    </row>
    <row r="82340" spans="12:14" x14ac:dyDescent="0.25">
      <c r="M82340" s="36"/>
      <c r="N82340" s="36"/>
    </row>
    <row r="82341" spans="12:14" x14ac:dyDescent="0.25">
      <c r="M82341" s="36"/>
      <c r="N82341" s="36"/>
    </row>
    <row r="82342" spans="12:14" x14ac:dyDescent="0.25">
      <c r="M82342" s="36"/>
      <c r="N82342" s="36"/>
    </row>
    <row r="82343" spans="12:14" x14ac:dyDescent="0.25">
      <c r="M82343" s="36"/>
      <c r="N82343" s="36"/>
    </row>
    <row r="82344" spans="12:14" x14ac:dyDescent="0.25">
      <c r="M82344" s="36"/>
      <c r="N82344" s="36"/>
    </row>
    <row r="82345" spans="12:14" x14ac:dyDescent="0.25">
      <c r="L82345" s="36"/>
      <c r="M82345" s="36"/>
      <c r="N82345" s="36"/>
    </row>
    <row r="82346" spans="12:14" x14ac:dyDescent="0.25">
      <c r="M82346" s="36"/>
      <c r="N82346" s="36"/>
    </row>
    <row r="82347" spans="12:14" x14ac:dyDescent="0.25">
      <c r="M82347" s="36"/>
      <c r="N82347" s="36"/>
    </row>
    <row r="82348" spans="12:14" x14ac:dyDescent="0.25">
      <c r="M82348" s="36"/>
      <c r="N82348" s="36"/>
    </row>
    <row r="82349" spans="12:14" x14ac:dyDescent="0.25">
      <c r="M82349" s="36"/>
      <c r="N82349" s="36"/>
    </row>
    <row r="82350" spans="12:14" x14ac:dyDescent="0.25">
      <c r="M82350" s="36"/>
      <c r="N82350" s="36"/>
    </row>
    <row r="82351" spans="12:14" x14ac:dyDescent="0.25">
      <c r="M82351" s="36"/>
      <c r="N82351" s="36"/>
    </row>
    <row r="82352" spans="12:14" x14ac:dyDescent="0.25">
      <c r="M82352" s="36"/>
      <c r="N82352" s="36"/>
    </row>
    <row r="82353" spans="13:14" x14ac:dyDescent="0.25">
      <c r="M82353" s="36"/>
      <c r="N82353" s="36"/>
    </row>
    <row r="82354" spans="13:14" x14ac:dyDescent="0.25">
      <c r="M82354" s="36"/>
      <c r="N82354" s="36"/>
    </row>
    <row r="82355" spans="13:14" x14ac:dyDescent="0.25">
      <c r="M82355" s="36"/>
      <c r="N82355" s="36"/>
    </row>
    <row r="82356" spans="13:14" x14ac:dyDescent="0.25">
      <c r="M82356" s="36"/>
      <c r="N82356" s="36"/>
    </row>
    <row r="82357" spans="13:14" x14ac:dyDescent="0.25">
      <c r="M82357" s="36"/>
      <c r="N82357" s="36"/>
    </row>
    <row r="82358" spans="13:14" x14ac:dyDescent="0.25">
      <c r="M82358" s="36"/>
      <c r="N82358" s="36"/>
    </row>
    <row r="82359" spans="13:14" x14ac:dyDescent="0.25">
      <c r="M82359" s="36"/>
      <c r="N82359" s="36"/>
    </row>
    <row r="82360" spans="13:14" x14ac:dyDescent="0.25">
      <c r="M82360" s="36"/>
      <c r="N82360" s="36"/>
    </row>
    <row r="82361" spans="13:14" x14ac:dyDescent="0.25">
      <c r="M82361" s="36"/>
      <c r="N82361" s="36"/>
    </row>
    <row r="82362" spans="13:14" x14ac:dyDescent="0.25">
      <c r="M82362" s="36"/>
      <c r="N82362" s="36"/>
    </row>
    <row r="82363" spans="13:14" x14ac:dyDescent="0.25">
      <c r="M82363" s="36"/>
      <c r="N82363" s="36"/>
    </row>
    <row r="82364" spans="13:14" x14ac:dyDescent="0.25">
      <c r="M82364" s="36"/>
      <c r="N82364" s="36"/>
    </row>
    <row r="82365" spans="13:14" x14ac:dyDescent="0.25">
      <c r="M82365" s="36"/>
      <c r="N82365" s="36"/>
    </row>
    <row r="82366" spans="13:14" x14ac:dyDescent="0.25">
      <c r="M82366" s="36"/>
      <c r="N82366" s="36"/>
    </row>
    <row r="82367" spans="13:14" x14ac:dyDescent="0.25">
      <c r="M82367" s="36"/>
      <c r="N82367" s="36"/>
    </row>
    <row r="82368" spans="13:14" x14ac:dyDescent="0.25">
      <c r="M82368" s="36"/>
      <c r="N82368" s="36"/>
    </row>
    <row r="82369" spans="13:14" x14ac:dyDescent="0.25">
      <c r="M82369" s="36"/>
      <c r="N82369" s="36"/>
    </row>
    <row r="82370" spans="13:14" x14ac:dyDescent="0.25">
      <c r="M82370" s="36"/>
      <c r="N82370" s="36"/>
    </row>
    <row r="82371" spans="13:14" x14ac:dyDescent="0.25">
      <c r="M82371" s="36"/>
      <c r="N82371" s="36"/>
    </row>
    <row r="82372" spans="13:14" x14ac:dyDescent="0.25">
      <c r="M82372" s="36"/>
      <c r="N82372" s="36"/>
    </row>
    <row r="82373" spans="13:14" x14ac:dyDescent="0.25">
      <c r="M82373" s="36"/>
      <c r="N82373" s="36"/>
    </row>
    <row r="82374" spans="13:14" x14ac:dyDescent="0.25">
      <c r="M82374" s="36"/>
      <c r="N82374" s="36"/>
    </row>
    <row r="82375" spans="13:14" x14ac:dyDescent="0.25">
      <c r="M82375" s="36"/>
      <c r="N82375" s="36"/>
    </row>
    <row r="82376" spans="13:14" x14ac:dyDescent="0.25">
      <c r="M82376" s="36"/>
      <c r="N82376" s="36"/>
    </row>
    <row r="82377" spans="13:14" x14ac:dyDescent="0.25">
      <c r="M82377" s="36"/>
      <c r="N82377" s="36"/>
    </row>
    <row r="82378" spans="13:14" x14ac:dyDescent="0.25">
      <c r="M82378" s="36"/>
      <c r="N82378" s="36"/>
    </row>
    <row r="82379" spans="13:14" x14ac:dyDescent="0.25">
      <c r="M82379" s="36"/>
      <c r="N82379" s="36"/>
    </row>
    <row r="82380" spans="13:14" x14ac:dyDescent="0.25">
      <c r="M82380" s="36"/>
      <c r="N82380" s="36"/>
    </row>
    <row r="82381" spans="13:14" x14ac:dyDescent="0.25">
      <c r="M82381" s="36"/>
      <c r="N82381" s="36"/>
    </row>
    <row r="82382" spans="13:14" x14ac:dyDescent="0.25">
      <c r="M82382" s="36"/>
      <c r="N82382" s="36"/>
    </row>
    <row r="82383" spans="13:14" x14ac:dyDescent="0.25">
      <c r="M82383" s="36"/>
      <c r="N82383" s="36"/>
    </row>
    <row r="82384" spans="13:14" x14ac:dyDescent="0.25">
      <c r="M82384" s="36"/>
      <c r="N82384" s="36"/>
    </row>
    <row r="82385" spans="13:14" x14ac:dyDescent="0.25">
      <c r="M82385" s="36"/>
      <c r="N82385" s="36"/>
    </row>
    <row r="82386" spans="13:14" x14ac:dyDescent="0.25">
      <c r="M82386" s="36"/>
      <c r="N82386" s="36"/>
    </row>
    <row r="82387" spans="13:14" x14ac:dyDescent="0.25">
      <c r="M82387" s="36"/>
      <c r="N82387" s="36"/>
    </row>
    <row r="82388" spans="13:14" x14ac:dyDescent="0.25">
      <c r="M82388" s="36"/>
      <c r="N82388" s="36"/>
    </row>
    <row r="82389" spans="13:14" x14ac:dyDescent="0.25">
      <c r="M82389" s="36"/>
      <c r="N82389" s="36"/>
    </row>
    <row r="82390" spans="13:14" x14ac:dyDescent="0.25">
      <c r="M82390" s="36"/>
      <c r="N82390" s="36"/>
    </row>
    <row r="82391" spans="13:14" x14ac:dyDescent="0.25">
      <c r="M82391" s="36"/>
      <c r="N82391" s="36"/>
    </row>
    <row r="82392" spans="13:14" x14ac:dyDescent="0.25">
      <c r="M82392" s="36"/>
      <c r="N82392" s="36"/>
    </row>
    <row r="82393" spans="13:14" x14ac:dyDescent="0.25">
      <c r="M82393" s="36"/>
      <c r="N82393" s="36"/>
    </row>
    <row r="82394" spans="13:14" x14ac:dyDescent="0.25">
      <c r="M82394" s="36"/>
      <c r="N82394" s="36"/>
    </row>
    <row r="82395" spans="13:14" x14ac:dyDescent="0.25">
      <c r="M82395" s="36"/>
      <c r="N82395" s="36"/>
    </row>
    <row r="82396" spans="13:14" x14ac:dyDescent="0.25">
      <c r="M82396" s="36"/>
      <c r="N82396" s="36"/>
    </row>
    <row r="82397" spans="13:14" x14ac:dyDescent="0.25">
      <c r="M82397" s="36"/>
      <c r="N82397" s="36"/>
    </row>
    <row r="82398" spans="13:14" x14ac:dyDescent="0.25">
      <c r="M82398" s="36"/>
      <c r="N82398" s="36"/>
    </row>
    <row r="82399" spans="13:14" x14ac:dyDescent="0.25">
      <c r="M82399" s="36"/>
      <c r="N82399" s="36"/>
    </row>
    <row r="82400" spans="13:14" x14ac:dyDescent="0.25">
      <c r="M82400" s="36"/>
      <c r="N82400" s="36"/>
    </row>
    <row r="82401" spans="13:14" x14ac:dyDescent="0.25">
      <c r="M82401" s="36"/>
      <c r="N82401" s="36"/>
    </row>
    <row r="82402" spans="13:14" x14ac:dyDescent="0.25">
      <c r="M82402" s="36"/>
      <c r="N82402" s="36"/>
    </row>
    <row r="82403" spans="13:14" x14ac:dyDescent="0.25">
      <c r="M82403" s="36"/>
      <c r="N82403" s="36"/>
    </row>
    <row r="82404" spans="13:14" x14ac:dyDescent="0.25">
      <c r="M82404" s="36"/>
      <c r="N82404" s="36"/>
    </row>
    <row r="82405" spans="13:14" x14ac:dyDescent="0.25">
      <c r="M82405" s="36"/>
      <c r="N82405" s="36"/>
    </row>
    <row r="82406" spans="13:14" x14ac:dyDescent="0.25">
      <c r="M82406" s="36"/>
      <c r="N82406" s="36"/>
    </row>
    <row r="82407" spans="13:14" x14ac:dyDescent="0.25">
      <c r="M82407" s="36"/>
      <c r="N82407" s="36"/>
    </row>
    <row r="82408" spans="13:14" x14ac:dyDescent="0.25">
      <c r="M82408" s="36"/>
      <c r="N82408" s="36"/>
    </row>
    <row r="82409" spans="13:14" x14ac:dyDescent="0.25">
      <c r="M82409" s="36"/>
      <c r="N82409" s="36"/>
    </row>
    <row r="82410" spans="13:14" x14ac:dyDescent="0.25">
      <c r="M82410" s="36"/>
      <c r="N82410" s="36"/>
    </row>
    <row r="82411" spans="13:14" x14ac:dyDescent="0.25">
      <c r="M82411" s="36"/>
      <c r="N82411" s="36"/>
    </row>
    <row r="82412" spans="13:14" x14ac:dyDescent="0.25">
      <c r="M82412" s="36"/>
      <c r="N82412" s="36"/>
    </row>
    <row r="82413" spans="13:14" x14ac:dyDescent="0.25">
      <c r="M82413" s="36"/>
      <c r="N82413" s="36"/>
    </row>
    <row r="82414" spans="13:14" x14ac:dyDescent="0.25">
      <c r="M82414" s="36"/>
      <c r="N82414" s="36"/>
    </row>
    <row r="82415" spans="13:14" x14ac:dyDescent="0.25">
      <c r="M82415" s="36"/>
      <c r="N82415" s="36"/>
    </row>
    <row r="82416" spans="13:14" x14ac:dyDescent="0.25">
      <c r="M82416" s="36"/>
      <c r="N82416" s="36"/>
    </row>
    <row r="82417" spans="13:14" x14ac:dyDescent="0.25">
      <c r="M82417" s="36"/>
      <c r="N82417" s="36"/>
    </row>
    <row r="82418" spans="13:14" x14ac:dyDescent="0.25">
      <c r="M82418" s="36"/>
      <c r="N82418" s="36"/>
    </row>
    <row r="82419" spans="13:14" x14ac:dyDescent="0.25">
      <c r="M82419" s="36"/>
      <c r="N82419" s="36"/>
    </row>
    <row r="82420" spans="13:14" x14ac:dyDescent="0.25">
      <c r="M82420" s="36"/>
      <c r="N82420" s="36"/>
    </row>
    <row r="82421" spans="13:14" x14ac:dyDescent="0.25">
      <c r="M82421" s="36"/>
      <c r="N82421" s="36"/>
    </row>
    <row r="82422" spans="13:14" x14ac:dyDescent="0.25">
      <c r="M82422" s="36"/>
      <c r="N82422" s="36"/>
    </row>
    <row r="82423" spans="13:14" x14ac:dyDescent="0.25">
      <c r="M82423" s="36"/>
      <c r="N82423" s="36"/>
    </row>
    <row r="82424" spans="13:14" x14ac:dyDescent="0.25">
      <c r="M82424" s="36"/>
      <c r="N82424" s="36"/>
    </row>
    <row r="82425" spans="13:14" x14ac:dyDescent="0.25">
      <c r="M82425" s="36"/>
      <c r="N82425" s="36"/>
    </row>
    <row r="82426" spans="13:14" x14ac:dyDescent="0.25">
      <c r="M82426" s="36"/>
      <c r="N82426" s="36"/>
    </row>
    <row r="82427" spans="13:14" x14ac:dyDescent="0.25">
      <c r="M82427" s="36"/>
      <c r="N82427" s="36"/>
    </row>
    <row r="82428" spans="13:14" x14ac:dyDescent="0.25">
      <c r="M82428" s="36"/>
      <c r="N82428" s="36"/>
    </row>
    <row r="82429" spans="13:14" x14ac:dyDescent="0.25">
      <c r="M82429" s="36"/>
      <c r="N82429" s="36"/>
    </row>
    <row r="82430" spans="13:14" x14ac:dyDescent="0.25">
      <c r="M82430" s="36"/>
      <c r="N82430" s="36"/>
    </row>
    <row r="82431" spans="13:14" x14ac:dyDescent="0.25">
      <c r="M82431" s="36"/>
      <c r="N82431" s="36"/>
    </row>
    <row r="82432" spans="13:14" x14ac:dyDescent="0.25">
      <c r="M82432" s="36"/>
      <c r="N82432" s="36"/>
    </row>
    <row r="82433" spans="13:14" x14ac:dyDescent="0.25">
      <c r="M82433" s="36"/>
      <c r="N82433" s="36"/>
    </row>
    <row r="82434" spans="13:14" x14ac:dyDescent="0.25">
      <c r="M82434" s="36"/>
      <c r="N82434" s="36"/>
    </row>
    <row r="82435" spans="13:14" x14ac:dyDescent="0.25">
      <c r="M82435" s="36"/>
      <c r="N82435" s="36"/>
    </row>
    <row r="82436" spans="13:14" x14ac:dyDescent="0.25">
      <c r="M82436" s="36"/>
      <c r="N82436" s="36"/>
    </row>
    <row r="82437" spans="13:14" x14ac:dyDescent="0.25">
      <c r="M82437" s="36"/>
      <c r="N82437" s="36"/>
    </row>
    <row r="82438" spans="13:14" x14ac:dyDescent="0.25">
      <c r="M82438" s="36"/>
      <c r="N82438" s="36"/>
    </row>
    <row r="82439" spans="13:14" x14ac:dyDescent="0.25">
      <c r="M82439" s="36"/>
      <c r="N82439" s="36"/>
    </row>
    <row r="82440" spans="13:14" x14ac:dyDescent="0.25">
      <c r="M82440" s="36"/>
      <c r="N82440" s="36"/>
    </row>
    <row r="82441" spans="13:14" x14ac:dyDescent="0.25">
      <c r="M82441" s="36"/>
      <c r="N82441" s="36"/>
    </row>
    <row r="82442" spans="13:14" x14ac:dyDescent="0.25">
      <c r="M82442" s="36"/>
      <c r="N82442" s="36"/>
    </row>
    <row r="82443" spans="13:14" x14ac:dyDescent="0.25">
      <c r="M82443" s="36"/>
      <c r="N82443" s="36"/>
    </row>
    <row r="82444" spans="13:14" x14ac:dyDescent="0.25">
      <c r="M82444" s="36"/>
      <c r="N82444" s="36"/>
    </row>
    <row r="82445" spans="13:14" x14ac:dyDescent="0.25">
      <c r="M82445" s="36"/>
      <c r="N82445" s="36"/>
    </row>
    <row r="82446" spans="13:14" x14ac:dyDescent="0.25">
      <c r="M82446" s="36"/>
      <c r="N82446" s="36"/>
    </row>
    <row r="82447" spans="13:14" x14ac:dyDescent="0.25">
      <c r="M82447" s="36"/>
      <c r="N82447" s="36"/>
    </row>
    <row r="82448" spans="13:14" x14ac:dyDescent="0.25">
      <c r="M82448" s="36"/>
      <c r="N82448" s="36"/>
    </row>
    <row r="82449" spans="13:14" x14ac:dyDescent="0.25">
      <c r="M82449" s="36"/>
      <c r="N82449" s="36"/>
    </row>
    <row r="82450" spans="13:14" x14ac:dyDescent="0.25">
      <c r="M82450" s="36"/>
      <c r="N82450" s="36"/>
    </row>
    <row r="82451" spans="13:14" x14ac:dyDescent="0.25">
      <c r="M82451" s="36"/>
      <c r="N82451" s="36"/>
    </row>
    <row r="82452" spans="13:14" x14ac:dyDescent="0.25">
      <c r="M82452" s="36"/>
      <c r="N82452" s="36"/>
    </row>
    <row r="82453" spans="13:14" x14ac:dyDescent="0.25">
      <c r="M82453" s="36"/>
      <c r="N82453" s="36"/>
    </row>
    <row r="82454" spans="13:14" x14ac:dyDescent="0.25">
      <c r="M82454" s="36"/>
      <c r="N82454" s="36"/>
    </row>
    <row r="82455" spans="13:14" x14ac:dyDescent="0.25">
      <c r="M82455" s="36"/>
      <c r="N82455" s="36"/>
    </row>
    <row r="82456" spans="13:14" x14ac:dyDescent="0.25">
      <c r="M82456" s="36"/>
      <c r="N82456" s="36"/>
    </row>
    <row r="82457" spans="13:14" x14ac:dyDescent="0.25">
      <c r="M82457" s="36"/>
      <c r="N82457" s="36"/>
    </row>
    <row r="82458" spans="13:14" x14ac:dyDescent="0.25">
      <c r="M82458" s="36"/>
      <c r="N82458" s="36"/>
    </row>
    <row r="82459" spans="13:14" x14ac:dyDescent="0.25">
      <c r="M82459" s="36"/>
      <c r="N82459" s="36"/>
    </row>
    <row r="82460" spans="13:14" x14ac:dyDescent="0.25">
      <c r="M82460" s="36"/>
      <c r="N82460" s="36"/>
    </row>
    <row r="82461" spans="13:14" x14ac:dyDescent="0.25">
      <c r="M82461" s="36"/>
      <c r="N82461" s="36"/>
    </row>
    <row r="82462" spans="13:14" x14ac:dyDescent="0.25">
      <c r="M82462" s="36"/>
      <c r="N82462" s="36"/>
    </row>
    <row r="82463" spans="13:14" x14ac:dyDescent="0.25">
      <c r="M82463" s="36"/>
      <c r="N82463" s="36"/>
    </row>
    <row r="82464" spans="13:14" x14ac:dyDescent="0.25">
      <c r="M82464" s="36"/>
      <c r="N82464" s="36"/>
    </row>
    <row r="82465" spans="13:14" x14ac:dyDescent="0.25">
      <c r="M82465" s="36"/>
      <c r="N82465" s="36"/>
    </row>
    <row r="82466" spans="13:14" x14ac:dyDescent="0.25">
      <c r="M82466" s="36"/>
      <c r="N82466" s="36"/>
    </row>
    <row r="82467" spans="13:14" x14ac:dyDescent="0.25">
      <c r="M82467" s="36"/>
      <c r="N82467" s="36"/>
    </row>
    <row r="82468" spans="13:14" x14ac:dyDescent="0.25">
      <c r="M82468" s="36"/>
      <c r="N82468" s="36"/>
    </row>
    <row r="82469" spans="13:14" x14ac:dyDescent="0.25">
      <c r="M82469" s="36"/>
      <c r="N82469" s="36"/>
    </row>
    <row r="82470" spans="13:14" x14ac:dyDescent="0.25">
      <c r="M82470" s="36"/>
      <c r="N82470" s="36"/>
    </row>
    <row r="82471" spans="13:14" x14ac:dyDescent="0.25">
      <c r="M82471" s="36"/>
      <c r="N82471" s="36"/>
    </row>
    <row r="82472" spans="13:14" x14ac:dyDescent="0.25">
      <c r="M82472" s="36"/>
      <c r="N82472" s="36"/>
    </row>
    <row r="82473" spans="13:14" x14ac:dyDescent="0.25">
      <c r="M82473" s="36"/>
      <c r="N82473" s="36"/>
    </row>
    <row r="82474" spans="13:14" x14ac:dyDescent="0.25">
      <c r="M82474" s="36"/>
      <c r="N82474" s="36"/>
    </row>
    <row r="82475" spans="13:14" x14ac:dyDescent="0.25">
      <c r="M82475" s="36"/>
      <c r="N82475" s="36"/>
    </row>
    <row r="82476" spans="13:14" x14ac:dyDescent="0.25">
      <c r="M82476" s="36"/>
      <c r="N82476" s="36"/>
    </row>
    <row r="82477" spans="13:14" x14ac:dyDescent="0.25">
      <c r="M82477" s="36"/>
      <c r="N82477" s="36"/>
    </row>
    <row r="82478" spans="13:14" x14ac:dyDescent="0.25">
      <c r="M82478" s="36"/>
      <c r="N82478" s="36"/>
    </row>
    <row r="82479" spans="13:14" x14ac:dyDescent="0.25">
      <c r="M82479" s="36"/>
      <c r="N82479" s="36"/>
    </row>
    <row r="82480" spans="13:14" x14ac:dyDescent="0.25">
      <c r="M82480" s="36"/>
      <c r="N82480" s="36"/>
    </row>
    <row r="82481" spans="13:14" x14ac:dyDescent="0.25">
      <c r="M82481" s="36"/>
      <c r="N82481" s="36"/>
    </row>
    <row r="82482" spans="13:14" x14ac:dyDescent="0.25">
      <c r="M82482" s="36"/>
      <c r="N82482" s="36"/>
    </row>
    <row r="82483" spans="13:14" x14ac:dyDescent="0.25">
      <c r="M82483" s="36"/>
      <c r="N82483" s="36"/>
    </row>
    <row r="82484" spans="13:14" x14ac:dyDescent="0.25">
      <c r="M82484" s="36"/>
      <c r="N82484" s="36"/>
    </row>
    <row r="82485" spans="13:14" x14ac:dyDescent="0.25">
      <c r="M82485" s="36"/>
      <c r="N82485" s="36"/>
    </row>
    <row r="82486" spans="13:14" x14ac:dyDescent="0.25">
      <c r="M82486" s="36"/>
      <c r="N82486" s="36"/>
    </row>
    <row r="82487" spans="13:14" x14ac:dyDescent="0.25">
      <c r="M82487" s="36"/>
      <c r="N82487" s="36"/>
    </row>
    <row r="82488" spans="13:14" x14ac:dyDescent="0.25">
      <c r="M82488" s="36"/>
      <c r="N82488" s="36"/>
    </row>
    <row r="82489" spans="13:14" x14ac:dyDescent="0.25">
      <c r="M82489" s="36"/>
      <c r="N82489" s="36"/>
    </row>
    <row r="82490" spans="13:14" x14ac:dyDescent="0.25">
      <c r="M82490" s="36"/>
      <c r="N82490" s="36"/>
    </row>
    <row r="82491" spans="13:14" x14ac:dyDescent="0.25">
      <c r="M82491" s="36"/>
      <c r="N82491" s="36"/>
    </row>
    <row r="82492" spans="13:14" x14ac:dyDescent="0.25">
      <c r="M82492" s="36"/>
      <c r="N82492" s="36"/>
    </row>
    <row r="82493" spans="13:14" x14ac:dyDescent="0.25">
      <c r="M82493" s="36"/>
      <c r="N82493" s="36"/>
    </row>
    <row r="82494" spans="13:14" x14ac:dyDescent="0.25">
      <c r="M82494" s="36"/>
      <c r="N82494" s="36"/>
    </row>
    <row r="82495" spans="13:14" x14ac:dyDescent="0.25">
      <c r="M82495" s="36"/>
      <c r="N82495" s="36"/>
    </row>
    <row r="82496" spans="13:14" x14ac:dyDescent="0.25">
      <c r="M82496" s="36"/>
      <c r="N82496" s="36"/>
    </row>
    <row r="82497" spans="13:14" x14ac:dyDescent="0.25">
      <c r="M82497" s="36"/>
      <c r="N82497" s="36"/>
    </row>
    <row r="82498" spans="13:14" x14ac:dyDescent="0.25">
      <c r="M82498" s="36"/>
      <c r="N82498" s="36"/>
    </row>
    <row r="82499" spans="13:14" x14ac:dyDescent="0.25">
      <c r="M82499" s="36"/>
      <c r="N82499" s="36"/>
    </row>
    <row r="82500" spans="13:14" x14ac:dyDescent="0.25">
      <c r="M82500" s="36"/>
      <c r="N82500" s="36"/>
    </row>
    <row r="82501" spans="13:14" x14ac:dyDescent="0.25">
      <c r="M82501" s="36"/>
      <c r="N82501" s="36"/>
    </row>
    <row r="82502" spans="13:14" x14ac:dyDescent="0.25">
      <c r="M82502" s="36"/>
      <c r="N82502" s="36"/>
    </row>
    <row r="82503" spans="13:14" x14ac:dyDescent="0.25">
      <c r="M82503" s="36"/>
      <c r="N82503" s="36"/>
    </row>
    <row r="82504" spans="13:14" x14ac:dyDescent="0.25">
      <c r="M82504" s="36"/>
      <c r="N82504" s="36"/>
    </row>
    <row r="82505" spans="13:14" x14ac:dyDescent="0.25">
      <c r="M82505" s="36"/>
      <c r="N82505" s="36"/>
    </row>
    <row r="82506" spans="13:14" x14ac:dyDescent="0.25">
      <c r="M82506" s="36"/>
      <c r="N82506" s="36"/>
    </row>
    <row r="82507" spans="13:14" x14ac:dyDescent="0.25">
      <c r="M82507" s="36"/>
      <c r="N82507" s="36"/>
    </row>
    <row r="82508" spans="13:14" x14ac:dyDescent="0.25">
      <c r="M82508" s="36"/>
      <c r="N82508" s="36"/>
    </row>
    <row r="82509" spans="13:14" x14ac:dyDescent="0.25">
      <c r="M82509" s="36"/>
      <c r="N82509" s="36"/>
    </row>
    <row r="82510" spans="13:14" x14ac:dyDescent="0.25">
      <c r="M82510" s="36"/>
      <c r="N82510" s="36"/>
    </row>
    <row r="82511" spans="13:14" x14ac:dyDescent="0.25">
      <c r="M82511" s="36"/>
      <c r="N82511" s="36"/>
    </row>
    <row r="82512" spans="13:14" x14ac:dyDescent="0.25">
      <c r="M82512" s="36"/>
      <c r="N82512" s="36"/>
    </row>
    <row r="82513" spans="13:14" x14ac:dyDescent="0.25">
      <c r="M82513" s="36"/>
      <c r="N82513" s="36"/>
    </row>
    <row r="82514" spans="13:14" x14ac:dyDescent="0.25">
      <c r="M82514" s="36"/>
      <c r="N82514" s="36"/>
    </row>
    <row r="82515" spans="13:14" x14ac:dyDescent="0.25">
      <c r="M82515" s="36"/>
      <c r="N82515" s="36"/>
    </row>
    <row r="82516" spans="13:14" x14ac:dyDescent="0.25">
      <c r="M82516" s="36"/>
      <c r="N82516" s="36"/>
    </row>
    <row r="82517" spans="13:14" x14ac:dyDescent="0.25">
      <c r="M82517" s="36"/>
      <c r="N82517" s="36"/>
    </row>
    <row r="82518" spans="13:14" x14ac:dyDescent="0.25">
      <c r="M82518" s="36"/>
      <c r="N82518" s="36"/>
    </row>
    <row r="82519" spans="13:14" x14ac:dyDescent="0.25">
      <c r="M82519" s="36"/>
      <c r="N82519" s="36"/>
    </row>
    <row r="82520" spans="13:14" x14ac:dyDescent="0.25">
      <c r="M82520" s="36"/>
      <c r="N82520" s="36"/>
    </row>
    <row r="82521" spans="13:14" x14ac:dyDescent="0.25">
      <c r="M82521" s="36"/>
      <c r="N82521" s="36"/>
    </row>
    <row r="82522" spans="13:14" x14ac:dyDescent="0.25">
      <c r="M82522" s="36"/>
      <c r="N82522" s="36"/>
    </row>
    <row r="82523" spans="13:14" x14ac:dyDescent="0.25">
      <c r="M82523" s="36"/>
      <c r="N82523" s="36"/>
    </row>
    <row r="82524" spans="13:14" x14ac:dyDescent="0.25">
      <c r="M82524" s="36"/>
      <c r="N82524" s="36"/>
    </row>
    <row r="82525" spans="13:14" x14ac:dyDescent="0.25">
      <c r="M82525" s="36"/>
      <c r="N82525" s="36"/>
    </row>
    <row r="82526" spans="13:14" x14ac:dyDescent="0.25">
      <c r="M82526" s="36"/>
      <c r="N82526" s="36"/>
    </row>
    <row r="82527" spans="13:14" x14ac:dyDescent="0.25">
      <c r="M82527" s="36"/>
      <c r="N82527" s="36"/>
    </row>
    <row r="82528" spans="13:14" x14ac:dyDescent="0.25">
      <c r="M82528" s="36"/>
      <c r="N82528" s="36"/>
    </row>
    <row r="82529" spans="13:14" x14ac:dyDescent="0.25">
      <c r="M82529" s="36"/>
      <c r="N82529" s="36"/>
    </row>
    <row r="82530" spans="13:14" x14ac:dyDescent="0.25">
      <c r="M82530" s="36"/>
      <c r="N82530" s="36"/>
    </row>
    <row r="82531" spans="13:14" x14ac:dyDescent="0.25">
      <c r="M82531" s="36"/>
      <c r="N82531" s="36"/>
    </row>
    <row r="82532" spans="13:14" x14ac:dyDescent="0.25">
      <c r="M82532" s="36"/>
      <c r="N82532" s="36"/>
    </row>
    <row r="82533" spans="13:14" x14ac:dyDescent="0.25">
      <c r="M82533" s="36"/>
      <c r="N82533" s="36"/>
    </row>
    <row r="82534" spans="13:14" x14ac:dyDescent="0.25">
      <c r="M82534" s="36"/>
      <c r="N82534" s="36"/>
    </row>
    <row r="82535" spans="13:14" x14ac:dyDescent="0.25">
      <c r="M82535" s="36"/>
      <c r="N82535" s="36"/>
    </row>
    <row r="82536" spans="13:14" x14ac:dyDescent="0.25">
      <c r="M82536" s="36"/>
      <c r="N82536" s="36"/>
    </row>
    <row r="82537" spans="13:14" x14ac:dyDescent="0.25">
      <c r="M82537" s="36"/>
      <c r="N82537" s="36"/>
    </row>
    <row r="82538" spans="13:14" x14ac:dyDescent="0.25">
      <c r="M82538" s="36"/>
      <c r="N82538" s="36"/>
    </row>
    <row r="82539" spans="13:14" x14ac:dyDescent="0.25">
      <c r="M82539" s="36"/>
      <c r="N82539" s="36"/>
    </row>
    <row r="82540" spans="13:14" x14ac:dyDescent="0.25">
      <c r="M82540" s="36"/>
      <c r="N82540" s="36"/>
    </row>
    <row r="82541" spans="13:14" x14ac:dyDescent="0.25">
      <c r="M82541" s="36"/>
      <c r="N82541" s="36"/>
    </row>
    <row r="82542" spans="13:14" x14ac:dyDescent="0.25">
      <c r="M82542" s="36"/>
      <c r="N82542" s="36"/>
    </row>
    <row r="82543" spans="13:14" x14ac:dyDescent="0.25">
      <c r="M82543" s="36"/>
      <c r="N82543" s="36"/>
    </row>
    <row r="82544" spans="13:14" x14ac:dyDescent="0.25">
      <c r="M82544" s="36"/>
      <c r="N82544" s="36"/>
    </row>
    <row r="82545" spans="13:14" x14ac:dyDescent="0.25">
      <c r="M82545" s="36"/>
      <c r="N82545" s="36"/>
    </row>
    <row r="82546" spans="13:14" x14ac:dyDescent="0.25">
      <c r="M82546" s="36"/>
      <c r="N82546" s="36"/>
    </row>
    <row r="82547" spans="13:14" x14ac:dyDescent="0.25">
      <c r="M82547" s="36"/>
      <c r="N82547" s="36"/>
    </row>
    <row r="82548" spans="13:14" x14ac:dyDescent="0.25">
      <c r="M82548" s="36"/>
      <c r="N82548" s="36"/>
    </row>
    <row r="82549" spans="13:14" x14ac:dyDescent="0.25">
      <c r="M82549" s="36"/>
      <c r="N82549" s="36"/>
    </row>
    <row r="82550" spans="13:14" x14ac:dyDescent="0.25">
      <c r="M82550" s="36"/>
      <c r="N82550" s="36"/>
    </row>
    <row r="82551" spans="13:14" x14ac:dyDescent="0.25">
      <c r="M82551" s="36"/>
      <c r="N82551" s="36"/>
    </row>
    <row r="82552" spans="13:14" x14ac:dyDescent="0.25">
      <c r="M82552" s="36"/>
      <c r="N82552" s="36"/>
    </row>
    <row r="82553" spans="13:14" x14ac:dyDescent="0.25">
      <c r="M82553" s="36"/>
      <c r="N82553" s="36"/>
    </row>
    <row r="82554" spans="13:14" x14ac:dyDescent="0.25">
      <c r="M82554" s="36"/>
      <c r="N82554" s="36"/>
    </row>
    <row r="82555" spans="13:14" x14ac:dyDescent="0.25">
      <c r="M82555" s="36"/>
      <c r="N82555" s="36"/>
    </row>
    <row r="82556" spans="13:14" x14ac:dyDescent="0.25">
      <c r="M82556" s="36"/>
      <c r="N82556" s="36"/>
    </row>
    <row r="82557" spans="13:14" x14ac:dyDescent="0.25">
      <c r="M82557" s="36"/>
      <c r="N82557" s="36"/>
    </row>
    <row r="82558" spans="13:14" x14ac:dyDescent="0.25">
      <c r="M82558" s="36"/>
      <c r="N82558" s="36"/>
    </row>
    <row r="82559" spans="13:14" x14ac:dyDescent="0.25">
      <c r="M82559" s="36"/>
      <c r="N82559" s="36"/>
    </row>
    <row r="82560" spans="13:14" x14ac:dyDescent="0.25">
      <c r="M82560" s="36"/>
      <c r="N82560" s="36"/>
    </row>
    <row r="82561" spans="13:14" x14ac:dyDescent="0.25">
      <c r="M82561" s="36"/>
      <c r="N82561" s="36"/>
    </row>
    <row r="82562" spans="13:14" x14ac:dyDescent="0.25">
      <c r="M82562" s="36"/>
      <c r="N82562" s="36"/>
    </row>
    <row r="82563" spans="13:14" x14ac:dyDescent="0.25">
      <c r="M82563" s="36"/>
      <c r="N82563" s="36"/>
    </row>
    <row r="82564" spans="13:14" x14ac:dyDescent="0.25">
      <c r="M82564" s="36"/>
      <c r="N82564" s="36"/>
    </row>
    <row r="82565" spans="13:14" x14ac:dyDescent="0.25">
      <c r="M82565" s="36"/>
      <c r="N82565" s="36"/>
    </row>
    <row r="82566" spans="13:14" x14ac:dyDescent="0.25">
      <c r="M82566" s="36"/>
      <c r="N82566" s="36"/>
    </row>
    <row r="82567" spans="13:14" x14ac:dyDescent="0.25">
      <c r="M82567" s="36"/>
      <c r="N82567" s="36"/>
    </row>
    <row r="82568" spans="13:14" x14ac:dyDescent="0.25">
      <c r="M82568" s="36"/>
      <c r="N82568" s="36"/>
    </row>
    <row r="82569" spans="13:14" x14ac:dyDescent="0.25">
      <c r="M82569" s="36"/>
      <c r="N82569" s="36"/>
    </row>
    <row r="82570" spans="13:14" x14ac:dyDescent="0.25">
      <c r="M82570" s="36"/>
      <c r="N82570" s="36"/>
    </row>
    <row r="82571" spans="13:14" x14ac:dyDescent="0.25">
      <c r="M82571" s="36"/>
      <c r="N82571" s="36"/>
    </row>
    <row r="82572" spans="13:14" x14ac:dyDescent="0.25">
      <c r="M82572" s="36"/>
      <c r="N82572" s="36"/>
    </row>
    <row r="82573" spans="13:14" x14ac:dyDescent="0.25">
      <c r="M82573" s="36"/>
      <c r="N82573" s="36"/>
    </row>
    <row r="82574" spans="13:14" x14ac:dyDescent="0.25">
      <c r="M82574" s="36"/>
      <c r="N82574" s="36"/>
    </row>
    <row r="82575" spans="13:14" x14ac:dyDescent="0.25">
      <c r="M82575" s="36"/>
      <c r="N82575" s="36"/>
    </row>
    <row r="82576" spans="13:14" x14ac:dyDescent="0.25">
      <c r="M82576" s="36"/>
      <c r="N82576" s="36"/>
    </row>
    <row r="82577" spans="13:14" x14ac:dyDescent="0.25">
      <c r="M82577" s="36"/>
      <c r="N82577" s="36"/>
    </row>
    <row r="82578" spans="13:14" x14ac:dyDescent="0.25">
      <c r="M82578" s="36"/>
      <c r="N82578" s="36"/>
    </row>
    <row r="82579" spans="13:14" x14ac:dyDescent="0.25">
      <c r="M82579" s="36"/>
      <c r="N82579" s="36"/>
    </row>
    <row r="82580" spans="13:14" x14ac:dyDescent="0.25">
      <c r="M82580" s="36"/>
      <c r="N82580" s="36"/>
    </row>
    <row r="82581" spans="13:14" x14ac:dyDescent="0.25">
      <c r="M82581" s="36"/>
      <c r="N82581" s="36"/>
    </row>
    <row r="82582" spans="13:14" x14ac:dyDescent="0.25">
      <c r="M82582" s="36"/>
      <c r="N82582" s="36"/>
    </row>
    <row r="82583" spans="13:14" x14ac:dyDescent="0.25">
      <c r="M82583" s="36"/>
      <c r="N82583" s="36"/>
    </row>
    <row r="82584" spans="13:14" x14ac:dyDescent="0.25">
      <c r="M82584" s="36"/>
      <c r="N82584" s="36"/>
    </row>
    <row r="82585" spans="13:14" x14ac:dyDescent="0.25">
      <c r="M82585" s="36"/>
      <c r="N82585" s="36"/>
    </row>
    <row r="82586" spans="13:14" x14ac:dyDescent="0.25">
      <c r="M82586" s="36"/>
      <c r="N82586" s="36"/>
    </row>
    <row r="82587" spans="13:14" x14ac:dyDescent="0.25">
      <c r="M82587" s="36"/>
      <c r="N82587" s="36"/>
    </row>
    <row r="82588" spans="13:14" x14ac:dyDescent="0.25">
      <c r="M82588" s="36"/>
      <c r="N82588" s="36"/>
    </row>
    <row r="82589" spans="13:14" x14ac:dyDescent="0.25">
      <c r="M82589" s="36"/>
      <c r="N82589" s="36"/>
    </row>
    <row r="82590" spans="13:14" x14ac:dyDescent="0.25">
      <c r="M82590" s="36"/>
      <c r="N82590" s="36"/>
    </row>
    <row r="82591" spans="13:14" x14ac:dyDescent="0.25">
      <c r="M82591" s="36"/>
      <c r="N82591" s="36"/>
    </row>
    <row r="82592" spans="13:14" x14ac:dyDescent="0.25">
      <c r="M82592" s="36"/>
      <c r="N82592" s="36"/>
    </row>
    <row r="82593" spans="13:14" x14ac:dyDescent="0.25">
      <c r="M82593" s="36"/>
      <c r="N82593" s="36"/>
    </row>
    <row r="82594" spans="13:14" x14ac:dyDescent="0.25">
      <c r="M82594" s="36"/>
      <c r="N82594" s="36"/>
    </row>
    <row r="82595" spans="13:14" x14ac:dyDescent="0.25">
      <c r="M82595" s="36"/>
      <c r="N82595" s="36"/>
    </row>
    <row r="82596" spans="13:14" x14ac:dyDescent="0.25">
      <c r="M82596" s="36"/>
      <c r="N82596" s="36"/>
    </row>
    <row r="82597" spans="13:14" x14ac:dyDescent="0.25">
      <c r="M82597" s="36"/>
      <c r="N82597" s="36"/>
    </row>
    <row r="82598" spans="13:14" x14ac:dyDescent="0.25">
      <c r="M82598" s="36"/>
      <c r="N82598" s="36"/>
    </row>
    <row r="82599" spans="13:14" x14ac:dyDescent="0.25">
      <c r="M82599" s="36"/>
      <c r="N82599" s="36"/>
    </row>
    <row r="82600" spans="13:14" x14ac:dyDescent="0.25">
      <c r="M82600" s="36"/>
      <c r="N82600" s="36"/>
    </row>
    <row r="82601" spans="13:14" x14ac:dyDescent="0.25">
      <c r="M82601" s="36"/>
      <c r="N82601" s="36"/>
    </row>
    <row r="82602" spans="13:14" x14ac:dyDescent="0.25">
      <c r="M82602" s="36"/>
      <c r="N82602" s="36"/>
    </row>
    <row r="82603" spans="13:14" x14ac:dyDescent="0.25">
      <c r="M82603" s="36"/>
      <c r="N82603" s="36"/>
    </row>
    <row r="82604" spans="13:14" x14ac:dyDescent="0.25">
      <c r="M82604" s="36"/>
      <c r="N82604" s="36"/>
    </row>
    <row r="82605" spans="13:14" x14ac:dyDescent="0.25">
      <c r="M82605" s="36"/>
      <c r="N82605" s="36"/>
    </row>
    <row r="82606" spans="13:14" x14ac:dyDescent="0.25">
      <c r="M82606" s="36"/>
      <c r="N82606" s="36"/>
    </row>
    <row r="82607" spans="13:14" x14ac:dyDescent="0.25">
      <c r="M82607" s="36"/>
      <c r="N82607" s="36"/>
    </row>
    <row r="82608" spans="13:14" x14ac:dyDescent="0.25">
      <c r="M82608" s="36"/>
      <c r="N82608" s="36"/>
    </row>
    <row r="82609" spans="13:14" x14ac:dyDescent="0.25">
      <c r="M82609" s="36"/>
      <c r="N82609" s="36"/>
    </row>
    <row r="82610" spans="13:14" x14ac:dyDescent="0.25">
      <c r="M82610" s="36"/>
      <c r="N82610" s="36"/>
    </row>
    <row r="82611" spans="13:14" x14ac:dyDescent="0.25">
      <c r="M82611" s="36"/>
      <c r="N82611" s="36"/>
    </row>
    <row r="82612" spans="13:14" x14ac:dyDescent="0.25">
      <c r="M82612" s="36"/>
      <c r="N82612" s="36"/>
    </row>
    <row r="82613" spans="13:14" x14ac:dyDescent="0.25">
      <c r="M82613" s="36"/>
      <c r="N82613" s="36"/>
    </row>
    <row r="82614" spans="13:14" x14ac:dyDescent="0.25">
      <c r="M82614" s="36"/>
      <c r="N82614" s="36"/>
    </row>
    <row r="82615" spans="13:14" x14ac:dyDescent="0.25">
      <c r="M82615" s="36"/>
      <c r="N82615" s="36"/>
    </row>
    <row r="82616" spans="13:14" x14ac:dyDescent="0.25">
      <c r="M82616" s="36"/>
      <c r="N82616" s="36"/>
    </row>
    <row r="82617" spans="13:14" x14ac:dyDescent="0.25">
      <c r="M82617" s="36"/>
      <c r="N82617" s="36"/>
    </row>
    <row r="82618" spans="13:14" x14ac:dyDescent="0.25">
      <c r="M82618" s="36"/>
      <c r="N82618" s="36"/>
    </row>
    <row r="82619" spans="13:14" x14ac:dyDescent="0.25">
      <c r="M82619" s="36"/>
      <c r="N82619" s="36"/>
    </row>
    <row r="82620" spans="13:14" x14ac:dyDescent="0.25">
      <c r="M82620" s="36"/>
      <c r="N82620" s="36"/>
    </row>
    <row r="82621" spans="13:14" x14ac:dyDescent="0.25">
      <c r="M82621" s="36"/>
      <c r="N82621" s="36"/>
    </row>
    <row r="82622" spans="13:14" x14ac:dyDescent="0.25">
      <c r="M82622" s="36"/>
      <c r="N82622" s="36"/>
    </row>
    <row r="82623" spans="13:14" x14ac:dyDescent="0.25">
      <c r="M82623" s="36"/>
      <c r="N82623" s="36"/>
    </row>
    <row r="82624" spans="13:14" x14ac:dyDescent="0.25">
      <c r="M82624" s="36"/>
      <c r="N82624" s="36"/>
    </row>
    <row r="82625" spans="13:14" x14ac:dyDescent="0.25">
      <c r="M82625" s="36"/>
      <c r="N82625" s="36"/>
    </row>
    <row r="82626" spans="13:14" x14ac:dyDescent="0.25">
      <c r="M82626" s="36"/>
      <c r="N82626" s="36"/>
    </row>
    <row r="82627" spans="13:14" x14ac:dyDescent="0.25">
      <c r="M82627" s="36"/>
      <c r="N82627" s="36"/>
    </row>
    <row r="82628" spans="13:14" x14ac:dyDescent="0.25">
      <c r="M82628" s="36"/>
      <c r="N82628" s="36"/>
    </row>
    <row r="82629" spans="13:14" x14ac:dyDescent="0.25">
      <c r="M82629" s="36"/>
      <c r="N82629" s="36"/>
    </row>
    <row r="82630" spans="13:14" x14ac:dyDescent="0.25">
      <c r="M82630" s="36"/>
      <c r="N82630" s="36"/>
    </row>
    <row r="82631" spans="13:14" x14ac:dyDescent="0.25">
      <c r="M82631" s="36"/>
      <c r="N82631" s="36"/>
    </row>
    <row r="82632" spans="13:14" x14ac:dyDescent="0.25">
      <c r="M82632" s="36"/>
      <c r="N82632" s="36"/>
    </row>
    <row r="82633" spans="13:14" x14ac:dyDescent="0.25">
      <c r="M82633" s="36"/>
      <c r="N82633" s="36"/>
    </row>
    <row r="82634" spans="13:14" x14ac:dyDescent="0.25">
      <c r="M82634" s="36"/>
      <c r="N82634" s="36"/>
    </row>
    <row r="82635" spans="13:14" x14ac:dyDescent="0.25">
      <c r="M82635" s="36"/>
      <c r="N82635" s="36"/>
    </row>
    <row r="82636" spans="13:14" x14ac:dyDescent="0.25">
      <c r="M82636" s="36"/>
      <c r="N82636" s="36"/>
    </row>
    <row r="82637" spans="13:14" x14ac:dyDescent="0.25">
      <c r="M82637" s="36"/>
      <c r="N82637" s="36"/>
    </row>
    <row r="82638" spans="13:14" x14ac:dyDescent="0.25">
      <c r="M82638" s="36"/>
      <c r="N82638" s="36"/>
    </row>
    <row r="82639" spans="13:14" x14ac:dyDescent="0.25">
      <c r="M82639" s="36"/>
      <c r="N82639" s="36"/>
    </row>
    <row r="82640" spans="13:14" x14ac:dyDescent="0.25">
      <c r="M82640" s="36"/>
      <c r="N82640" s="36"/>
    </row>
    <row r="82641" spans="13:14" x14ac:dyDescent="0.25">
      <c r="M82641" s="36"/>
      <c r="N82641" s="36"/>
    </row>
    <row r="82642" spans="13:14" x14ac:dyDescent="0.25">
      <c r="M82642" s="36"/>
      <c r="N82642" s="36"/>
    </row>
    <row r="82643" spans="13:14" x14ac:dyDescent="0.25">
      <c r="M82643" s="36"/>
      <c r="N82643" s="36"/>
    </row>
    <row r="82644" spans="13:14" x14ac:dyDescent="0.25">
      <c r="M82644" s="36"/>
      <c r="N82644" s="36"/>
    </row>
    <row r="82645" spans="13:14" x14ac:dyDescent="0.25">
      <c r="M82645" s="36"/>
      <c r="N82645" s="36"/>
    </row>
    <row r="82646" spans="13:14" x14ac:dyDescent="0.25">
      <c r="M82646" s="36"/>
      <c r="N82646" s="36"/>
    </row>
    <row r="82647" spans="13:14" x14ac:dyDescent="0.25">
      <c r="M82647" s="36"/>
      <c r="N82647" s="36"/>
    </row>
    <row r="82648" spans="13:14" x14ac:dyDescent="0.25">
      <c r="M82648" s="36"/>
      <c r="N82648" s="36"/>
    </row>
    <row r="82649" spans="13:14" x14ac:dyDescent="0.25">
      <c r="M82649" s="36"/>
      <c r="N82649" s="36"/>
    </row>
    <row r="82650" spans="13:14" x14ac:dyDescent="0.25">
      <c r="M82650" s="36"/>
      <c r="N82650" s="36"/>
    </row>
    <row r="82651" spans="13:14" x14ac:dyDescent="0.25">
      <c r="M82651" s="36"/>
      <c r="N82651" s="36"/>
    </row>
    <row r="82652" spans="13:14" x14ac:dyDescent="0.25">
      <c r="M82652" s="36"/>
      <c r="N82652" s="36"/>
    </row>
    <row r="82653" spans="13:14" x14ac:dyDescent="0.25">
      <c r="M82653" s="36"/>
      <c r="N82653" s="36"/>
    </row>
    <row r="82654" spans="13:14" x14ac:dyDescent="0.25">
      <c r="M82654" s="36"/>
      <c r="N82654" s="36"/>
    </row>
    <row r="82655" spans="13:14" x14ac:dyDescent="0.25">
      <c r="M82655" s="36"/>
      <c r="N82655" s="36"/>
    </row>
    <row r="82656" spans="13:14" x14ac:dyDescent="0.25">
      <c r="M82656" s="36"/>
      <c r="N82656" s="36"/>
    </row>
    <row r="82657" spans="13:14" x14ac:dyDescent="0.25">
      <c r="M82657" s="36"/>
      <c r="N82657" s="36"/>
    </row>
    <row r="82658" spans="13:14" x14ac:dyDescent="0.25">
      <c r="M82658" s="36"/>
      <c r="N82658" s="36"/>
    </row>
    <row r="82659" spans="13:14" x14ac:dyDescent="0.25">
      <c r="M82659" s="36"/>
      <c r="N82659" s="36"/>
    </row>
    <row r="82660" spans="13:14" x14ac:dyDescent="0.25">
      <c r="M82660" s="36"/>
      <c r="N82660" s="36"/>
    </row>
    <row r="82661" spans="13:14" x14ac:dyDescent="0.25">
      <c r="M82661" s="36"/>
      <c r="N82661" s="36"/>
    </row>
    <row r="82662" spans="13:14" x14ac:dyDescent="0.25">
      <c r="M82662" s="36"/>
      <c r="N82662" s="36"/>
    </row>
    <row r="82663" spans="13:14" x14ac:dyDescent="0.25">
      <c r="M82663" s="36"/>
      <c r="N82663" s="36"/>
    </row>
    <row r="82664" spans="13:14" x14ac:dyDescent="0.25">
      <c r="M82664" s="36"/>
      <c r="N82664" s="36"/>
    </row>
    <row r="82665" spans="13:14" x14ac:dyDescent="0.25">
      <c r="M82665" s="36"/>
      <c r="N82665" s="36"/>
    </row>
    <row r="82666" spans="13:14" x14ac:dyDescent="0.25">
      <c r="M82666" s="36"/>
      <c r="N82666" s="36"/>
    </row>
    <row r="82667" spans="13:14" x14ac:dyDescent="0.25">
      <c r="M82667" s="36"/>
      <c r="N82667" s="36"/>
    </row>
    <row r="82668" spans="13:14" x14ac:dyDescent="0.25">
      <c r="M82668" s="36"/>
      <c r="N82668" s="36"/>
    </row>
    <row r="82669" spans="13:14" x14ac:dyDescent="0.25">
      <c r="M82669" s="36"/>
      <c r="N82669" s="36"/>
    </row>
    <row r="82670" spans="13:14" x14ac:dyDescent="0.25">
      <c r="M82670" s="36"/>
      <c r="N82670" s="36"/>
    </row>
    <row r="82671" spans="13:14" x14ac:dyDescent="0.25">
      <c r="M82671" s="36"/>
      <c r="N82671" s="36"/>
    </row>
    <row r="82672" spans="13:14" x14ac:dyDescent="0.25">
      <c r="M82672" s="36"/>
      <c r="N82672" s="36"/>
    </row>
    <row r="82673" spans="13:14" x14ac:dyDescent="0.25">
      <c r="M82673" s="36"/>
      <c r="N82673" s="36"/>
    </row>
    <row r="82674" spans="13:14" x14ac:dyDescent="0.25">
      <c r="M82674" s="36"/>
      <c r="N82674" s="36"/>
    </row>
    <row r="82675" spans="13:14" x14ac:dyDescent="0.25">
      <c r="M82675" s="36"/>
      <c r="N82675" s="36"/>
    </row>
    <row r="82676" spans="13:14" x14ac:dyDescent="0.25">
      <c r="M82676" s="36"/>
      <c r="N82676" s="36"/>
    </row>
    <row r="82677" spans="13:14" x14ac:dyDescent="0.25">
      <c r="M82677" s="36"/>
      <c r="N82677" s="36"/>
    </row>
    <row r="82678" spans="13:14" x14ac:dyDescent="0.25">
      <c r="M82678" s="36"/>
      <c r="N82678" s="36"/>
    </row>
    <row r="82679" spans="13:14" x14ac:dyDescent="0.25">
      <c r="M82679" s="36"/>
      <c r="N82679" s="36"/>
    </row>
    <row r="82680" spans="13:14" x14ac:dyDescent="0.25">
      <c r="M82680" s="36"/>
      <c r="N82680" s="36"/>
    </row>
    <row r="82681" spans="13:14" x14ac:dyDescent="0.25">
      <c r="M82681" s="36"/>
      <c r="N82681" s="36"/>
    </row>
    <row r="82682" spans="13:14" x14ac:dyDescent="0.25">
      <c r="M82682" s="36"/>
      <c r="N82682" s="36"/>
    </row>
    <row r="82683" spans="13:14" x14ac:dyDescent="0.25">
      <c r="M82683" s="36"/>
      <c r="N82683" s="36"/>
    </row>
    <row r="82684" spans="13:14" x14ac:dyDescent="0.25">
      <c r="M82684" s="36"/>
      <c r="N82684" s="36"/>
    </row>
    <row r="82685" spans="13:14" x14ac:dyDescent="0.25">
      <c r="M82685" s="36"/>
      <c r="N82685" s="36"/>
    </row>
    <row r="82686" spans="13:14" x14ac:dyDescent="0.25">
      <c r="M82686" s="36"/>
      <c r="N82686" s="36"/>
    </row>
    <row r="82687" spans="13:14" x14ac:dyDescent="0.25">
      <c r="M82687" s="36"/>
      <c r="N82687" s="36"/>
    </row>
    <row r="82688" spans="13:14" x14ac:dyDescent="0.25">
      <c r="M82688" s="36"/>
      <c r="N82688" s="36"/>
    </row>
    <row r="82689" spans="13:14" x14ac:dyDescent="0.25">
      <c r="M82689" s="36"/>
      <c r="N82689" s="36"/>
    </row>
    <row r="82690" spans="13:14" x14ac:dyDescent="0.25">
      <c r="M82690" s="36"/>
      <c r="N82690" s="36"/>
    </row>
    <row r="82691" spans="13:14" x14ac:dyDescent="0.25">
      <c r="M82691" s="36"/>
      <c r="N82691" s="36"/>
    </row>
    <row r="82692" spans="13:14" x14ac:dyDescent="0.25">
      <c r="M82692" s="36"/>
      <c r="N82692" s="36"/>
    </row>
    <row r="82693" spans="13:14" x14ac:dyDescent="0.25">
      <c r="M82693" s="36"/>
      <c r="N82693" s="36"/>
    </row>
    <row r="82694" spans="13:14" x14ac:dyDescent="0.25">
      <c r="M82694" s="36"/>
      <c r="N82694" s="36"/>
    </row>
    <row r="82695" spans="13:14" x14ac:dyDescent="0.25">
      <c r="M82695" s="36"/>
      <c r="N82695" s="36"/>
    </row>
    <row r="82696" spans="13:14" x14ac:dyDescent="0.25">
      <c r="M82696" s="36"/>
      <c r="N82696" s="36"/>
    </row>
    <row r="82697" spans="13:14" x14ac:dyDescent="0.25">
      <c r="M82697" s="36"/>
      <c r="N82697" s="36"/>
    </row>
    <row r="82698" spans="13:14" x14ac:dyDescent="0.25">
      <c r="M82698" s="36"/>
      <c r="N82698" s="36"/>
    </row>
    <row r="82699" spans="13:14" x14ac:dyDescent="0.25">
      <c r="M82699" s="36"/>
      <c r="N82699" s="36"/>
    </row>
    <row r="82700" spans="13:14" x14ac:dyDescent="0.25">
      <c r="M82700" s="36"/>
      <c r="N82700" s="36"/>
    </row>
    <row r="82701" spans="13:14" x14ac:dyDescent="0.25">
      <c r="M82701" s="36"/>
      <c r="N82701" s="36"/>
    </row>
    <row r="82702" spans="13:14" x14ac:dyDescent="0.25">
      <c r="M82702" s="36"/>
      <c r="N82702" s="36"/>
    </row>
    <row r="82703" spans="13:14" x14ac:dyDescent="0.25">
      <c r="M82703" s="36"/>
      <c r="N82703" s="36"/>
    </row>
    <row r="82704" spans="13:14" x14ac:dyDescent="0.25">
      <c r="M82704" s="36"/>
      <c r="N82704" s="36"/>
    </row>
    <row r="82705" spans="12:14" x14ac:dyDescent="0.25">
      <c r="M82705" s="36"/>
      <c r="N82705" s="36"/>
    </row>
    <row r="82706" spans="12:14" x14ac:dyDescent="0.25">
      <c r="M82706" s="36"/>
      <c r="N82706" s="36"/>
    </row>
    <row r="82707" spans="12:14" x14ac:dyDescent="0.25">
      <c r="M82707" s="36"/>
      <c r="N82707" s="36"/>
    </row>
    <row r="82708" spans="12:14" x14ac:dyDescent="0.25">
      <c r="M82708" s="36"/>
      <c r="N82708" s="36"/>
    </row>
    <row r="82709" spans="12:14" x14ac:dyDescent="0.25">
      <c r="L82709" s="36"/>
      <c r="M82709" s="36"/>
      <c r="N82709" s="36"/>
    </row>
    <row r="82710" spans="12:14" x14ac:dyDescent="0.25">
      <c r="L82710" s="36"/>
      <c r="M82710" s="36"/>
      <c r="N82710" s="36"/>
    </row>
    <row r="82711" spans="12:14" x14ac:dyDescent="0.25">
      <c r="L82711" s="36"/>
      <c r="M82711" s="36"/>
      <c r="N82711" s="36"/>
    </row>
    <row r="82712" spans="12:14" x14ac:dyDescent="0.25">
      <c r="L82712" s="36"/>
      <c r="M82712" s="36"/>
      <c r="N82712" s="36"/>
    </row>
    <row r="82713" spans="12:14" x14ac:dyDescent="0.25">
      <c r="L82713" s="36"/>
      <c r="M82713" s="36"/>
      <c r="N82713" s="36"/>
    </row>
    <row r="82714" spans="12:14" x14ac:dyDescent="0.25">
      <c r="L82714" s="36"/>
      <c r="M82714" s="36"/>
      <c r="N82714" s="36"/>
    </row>
    <row r="82715" spans="12:14" x14ac:dyDescent="0.25">
      <c r="L82715" s="36"/>
      <c r="M82715" s="36"/>
      <c r="N82715" s="36"/>
    </row>
    <row r="82716" spans="12:14" x14ac:dyDescent="0.25">
      <c r="L82716" s="36"/>
      <c r="M82716" s="36"/>
      <c r="N82716" s="36"/>
    </row>
    <row r="82717" spans="12:14" x14ac:dyDescent="0.25">
      <c r="L82717" s="36"/>
      <c r="M82717" s="36"/>
      <c r="N82717" s="36"/>
    </row>
    <row r="82718" spans="12:14" x14ac:dyDescent="0.25">
      <c r="L82718" s="36"/>
      <c r="M82718" s="36"/>
      <c r="N82718" s="36"/>
    </row>
    <row r="82719" spans="12:14" x14ac:dyDescent="0.25">
      <c r="L82719" s="36"/>
      <c r="M82719" s="36"/>
      <c r="N82719" s="36"/>
    </row>
    <row r="82720" spans="12:14" x14ac:dyDescent="0.25">
      <c r="L82720" s="36"/>
      <c r="M82720" s="36"/>
      <c r="N82720" s="36"/>
    </row>
    <row r="82721" spans="12:14" x14ac:dyDescent="0.25">
      <c r="L82721" s="36"/>
      <c r="M82721" s="36"/>
      <c r="N82721" s="36"/>
    </row>
    <row r="82722" spans="12:14" x14ac:dyDescent="0.25">
      <c r="L82722" s="36"/>
      <c r="M82722" s="36"/>
      <c r="N82722" s="36"/>
    </row>
    <row r="82723" spans="12:14" x14ac:dyDescent="0.25">
      <c r="L82723" s="36"/>
      <c r="M82723" s="36"/>
      <c r="N82723" s="36"/>
    </row>
    <row r="82724" spans="12:14" x14ac:dyDescent="0.25">
      <c r="L82724" s="36"/>
      <c r="M82724" s="36"/>
      <c r="N82724" s="36"/>
    </row>
    <row r="82725" spans="12:14" x14ac:dyDescent="0.25">
      <c r="L82725" s="36"/>
      <c r="M82725" s="36"/>
      <c r="N82725" s="36"/>
    </row>
    <row r="82726" spans="12:14" x14ac:dyDescent="0.25">
      <c r="L82726" s="36"/>
      <c r="M82726" s="36"/>
      <c r="N82726" s="36"/>
    </row>
    <row r="82727" spans="12:14" x14ac:dyDescent="0.25">
      <c r="L82727" s="36"/>
      <c r="M82727" s="36"/>
      <c r="N82727" s="36"/>
    </row>
    <row r="82728" spans="12:14" x14ac:dyDescent="0.25">
      <c r="L82728" s="36"/>
      <c r="M82728" s="36"/>
      <c r="N82728" s="36"/>
    </row>
    <row r="82729" spans="12:14" x14ac:dyDescent="0.25">
      <c r="L82729" s="36"/>
      <c r="M82729" s="36"/>
      <c r="N82729" s="36"/>
    </row>
    <row r="82730" spans="12:14" x14ac:dyDescent="0.25">
      <c r="L82730" s="36"/>
      <c r="M82730" s="36"/>
      <c r="N82730" s="36"/>
    </row>
    <row r="82731" spans="12:14" x14ac:dyDescent="0.25">
      <c r="L82731" s="36"/>
      <c r="M82731" s="36"/>
      <c r="N82731" s="36"/>
    </row>
    <row r="82732" spans="12:14" x14ac:dyDescent="0.25">
      <c r="L82732" s="36"/>
      <c r="M82732" s="36"/>
      <c r="N82732" s="36"/>
    </row>
    <row r="82733" spans="12:14" x14ac:dyDescent="0.25">
      <c r="L82733" s="36"/>
      <c r="M82733" s="36"/>
      <c r="N82733" s="36"/>
    </row>
    <row r="82734" spans="12:14" x14ac:dyDescent="0.25">
      <c r="L82734" s="36"/>
      <c r="M82734" s="36"/>
      <c r="N82734" s="36"/>
    </row>
    <row r="82735" spans="12:14" x14ac:dyDescent="0.25">
      <c r="L82735" s="36"/>
      <c r="M82735" s="36"/>
      <c r="N82735" s="36"/>
    </row>
    <row r="82736" spans="12:14" x14ac:dyDescent="0.25">
      <c r="L82736" s="36"/>
      <c r="M82736" s="36"/>
      <c r="N82736" s="36"/>
    </row>
    <row r="82737" spans="12:14" x14ac:dyDescent="0.25">
      <c r="L82737" s="36"/>
      <c r="M82737" s="36"/>
      <c r="N82737" s="36"/>
    </row>
    <row r="82738" spans="12:14" x14ac:dyDescent="0.25">
      <c r="L82738" s="36"/>
      <c r="M82738" s="36"/>
      <c r="N82738" s="36"/>
    </row>
    <row r="82739" spans="12:14" x14ac:dyDescent="0.25">
      <c r="L82739" s="36"/>
      <c r="M82739" s="36"/>
      <c r="N82739" s="36"/>
    </row>
    <row r="82740" spans="12:14" x14ac:dyDescent="0.25">
      <c r="L82740" s="36"/>
      <c r="M82740" s="36"/>
      <c r="N82740" s="36"/>
    </row>
    <row r="82741" spans="12:14" x14ac:dyDescent="0.25">
      <c r="L82741" s="36"/>
      <c r="M82741" s="36"/>
      <c r="N82741" s="36"/>
    </row>
    <row r="82742" spans="12:14" x14ac:dyDescent="0.25">
      <c r="L82742" s="36"/>
      <c r="M82742" s="36"/>
      <c r="N82742" s="36"/>
    </row>
    <row r="82743" spans="12:14" x14ac:dyDescent="0.25">
      <c r="L82743" s="36"/>
      <c r="M82743" s="36"/>
      <c r="N82743" s="36"/>
    </row>
    <row r="82744" spans="12:14" x14ac:dyDescent="0.25">
      <c r="L82744" s="36"/>
      <c r="M82744" s="36"/>
      <c r="N82744" s="36"/>
    </row>
    <row r="82745" spans="12:14" x14ac:dyDescent="0.25">
      <c r="L82745" s="36"/>
      <c r="M82745" s="36"/>
      <c r="N82745" s="36"/>
    </row>
    <row r="82746" spans="12:14" x14ac:dyDescent="0.25">
      <c r="L82746" s="36"/>
      <c r="M82746" s="36"/>
      <c r="N82746" s="36"/>
    </row>
    <row r="82747" spans="12:14" x14ac:dyDescent="0.25">
      <c r="L82747" s="36"/>
      <c r="M82747" s="36"/>
      <c r="N82747" s="36"/>
    </row>
    <row r="82748" spans="12:14" x14ac:dyDescent="0.25">
      <c r="L82748" s="36"/>
      <c r="M82748" s="36"/>
      <c r="N82748" s="36"/>
    </row>
    <row r="82749" spans="12:14" x14ac:dyDescent="0.25">
      <c r="L82749" s="36"/>
      <c r="M82749" s="36"/>
      <c r="N82749" s="36"/>
    </row>
    <row r="82750" spans="12:14" x14ac:dyDescent="0.25">
      <c r="L82750" s="36"/>
      <c r="M82750" s="36"/>
      <c r="N82750" s="36"/>
    </row>
    <row r="82751" spans="12:14" x14ac:dyDescent="0.25">
      <c r="L82751" s="36"/>
      <c r="M82751" s="36"/>
      <c r="N82751" s="36"/>
    </row>
    <row r="82752" spans="12:14" x14ac:dyDescent="0.25">
      <c r="L82752" s="36"/>
      <c r="M82752" s="36"/>
      <c r="N82752" s="36"/>
    </row>
    <row r="82753" spans="12:14" x14ac:dyDescent="0.25">
      <c r="L82753" s="36"/>
      <c r="M82753" s="36"/>
      <c r="N82753" s="36"/>
    </row>
    <row r="82754" spans="12:14" x14ac:dyDescent="0.25">
      <c r="L82754" s="36"/>
      <c r="M82754" s="36"/>
      <c r="N82754" s="36"/>
    </row>
    <row r="82755" spans="12:14" x14ac:dyDescent="0.25">
      <c r="L82755" s="36"/>
      <c r="M82755" s="36"/>
      <c r="N82755" s="36"/>
    </row>
    <row r="82756" spans="12:14" x14ac:dyDescent="0.25">
      <c r="L82756" s="36"/>
      <c r="M82756" s="36"/>
      <c r="N82756" s="36"/>
    </row>
    <row r="82757" spans="12:14" x14ac:dyDescent="0.25">
      <c r="L82757" s="36"/>
      <c r="M82757" s="36"/>
      <c r="N82757" s="36"/>
    </row>
    <row r="82758" spans="12:14" x14ac:dyDescent="0.25">
      <c r="L82758" s="36"/>
      <c r="M82758" s="36"/>
      <c r="N82758" s="36"/>
    </row>
    <row r="82759" spans="12:14" x14ac:dyDescent="0.25">
      <c r="L82759" s="36"/>
      <c r="M82759" s="36"/>
      <c r="N82759" s="36"/>
    </row>
    <row r="82760" spans="12:14" x14ac:dyDescent="0.25">
      <c r="L82760" s="36"/>
      <c r="M82760" s="36"/>
      <c r="N82760" s="36"/>
    </row>
    <row r="82761" spans="12:14" x14ac:dyDescent="0.25">
      <c r="L82761" s="36"/>
      <c r="M82761" s="36"/>
      <c r="N82761" s="36"/>
    </row>
    <row r="82762" spans="12:14" x14ac:dyDescent="0.25">
      <c r="L82762" s="36"/>
      <c r="M82762" s="36"/>
      <c r="N82762" s="36"/>
    </row>
    <row r="82763" spans="12:14" x14ac:dyDescent="0.25">
      <c r="L82763" s="36"/>
      <c r="M82763" s="36"/>
      <c r="N82763" s="36"/>
    </row>
    <row r="82764" spans="12:14" x14ac:dyDescent="0.25">
      <c r="L82764" s="36"/>
      <c r="M82764" s="36"/>
      <c r="N82764" s="36"/>
    </row>
    <row r="82765" spans="12:14" x14ac:dyDescent="0.25">
      <c r="L82765" s="36"/>
      <c r="M82765" s="36"/>
      <c r="N82765" s="36"/>
    </row>
    <row r="82766" spans="12:14" x14ac:dyDescent="0.25">
      <c r="L82766" s="36"/>
      <c r="M82766" s="36"/>
      <c r="N82766" s="36"/>
    </row>
    <row r="82767" spans="12:14" x14ac:dyDescent="0.25">
      <c r="L82767" s="36"/>
      <c r="M82767" s="36"/>
      <c r="N82767" s="36"/>
    </row>
    <row r="82768" spans="12:14" x14ac:dyDescent="0.25">
      <c r="L82768" s="36"/>
      <c r="M82768" s="36"/>
      <c r="N82768" s="36"/>
    </row>
    <row r="82769" spans="12:14" x14ac:dyDescent="0.25">
      <c r="L82769" s="36"/>
      <c r="M82769" s="36"/>
      <c r="N82769" s="36"/>
    </row>
    <row r="82770" spans="12:14" x14ac:dyDescent="0.25">
      <c r="L82770" s="36"/>
      <c r="M82770" s="36"/>
      <c r="N82770" s="36"/>
    </row>
    <row r="82771" spans="12:14" x14ac:dyDescent="0.25">
      <c r="L82771" s="36"/>
      <c r="M82771" s="36"/>
      <c r="N82771" s="36"/>
    </row>
    <row r="82772" spans="12:14" x14ac:dyDescent="0.25">
      <c r="L82772" s="36"/>
      <c r="M82772" s="36"/>
      <c r="N82772" s="36"/>
    </row>
    <row r="82773" spans="12:14" x14ac:dyDescent="0.25">
      <c r="L82773" s="36"/>
      <c r="M82773" s="36"/>
      <c r="N82773" s="36"/>
    </row>
    <row r="82774" spans="12:14" x14ac:dyDescent="0.25">
      <c r="L82774" s="36"/>
      <c r="M82774" s="36"/>
      <c r="N82774" s="36"/>
    </row>
    <row r="82775" spans="12:14" x14ac:dyDescent="0.25">
      <c r="L82775" s="36"/>
      <c r="M82775" s="36"/>
      <c r="N82775" s="36"/>
    </row>
    <row r="82776" spans="12:14" x14ac:dyDescent="0.25">
      <c r="L82776" s="36"/>
      <c r="M82776" s="36"/>
      <c r="N82776" s="36"/>
    </row>
    <row r="82777" spans="12:14" x14ac:dyDescent="0.25">
      <c r="L82777" s="36"/>
      <c r="M82777" s="36"/>
      <c r="N82777" s="36"/>
    </row>
    <row r="82778" spans="12:14" x14ac:dyDescent="0.25">
      <c r="L82778" s="36"/>
      <c r="M82778" s="36"/>
      <c r="N82778" s="36"/>
    </row>
    <row r="82779" spans="12:14" x14ac:dyDescent="0.25">
      <c r="L82779" s="36"/>
      <c r="M82779" s="36"/>
      <c r="N82779" s="36"/>
    </row>
    <row r="82780" spans="12:14" x14ac:dyDescent="0.25">
      <c r="L82780" s="36"/>
      <c r="M82780" s="36"/>
      <c r="N82780" s="36"/>
    </row>
    <row r="82781" spans="12:14" x14ac:dyDescent="0.25">
      <c r="L82781" s="36"/>
      <c r="M82781" s="36"/>
      <c r="N82781" s="36"/>
    </row>
    <row r="82782" spans="12:14" x14ac:dyDescent="0.25">
      <c r="L82782" s="36"/>
      <c r="M82782" s="36"/>
      <c r="N82782" s="36"/>
    </row>
    <row r="82783" spans="12:14" x14ac:dyDescent="0.25">
      <c r="L82783" s="36"/>
      <c r="M82783" s="36"/>
      <c r="N82783" s="36"/>
    </row>
    <row r="82784" spans="12:14" x14ac:dyDescent="0.25">
      <c r="L82784" s="36"/>
      <c r="M82784" s="36"/>
      <c r="N82784" s="36"/>
    </row>
    <row r="82785" spans="12:14" x14ac:dyDescent="0.25">
      <c r="L82785" s="36"/>
      <c r="M82785" s="36"/>
      <c r="N82785" s="36"/>
    </row>
    <row r="82786" spans="12:14" x14ac:dyDescent="0.25">
      <c r="L82786" s="36"/>
      <c r="M82786" s="36"/>
      <c r="N82786" s="36"/>
    </row>
    <row r="82787" spans="12:14" x14ac:dyDescent="0.25">
      <c r="L82787" s="36"/>
      <c r="M82787" s="36"/>
      <c r="N82787" s="36"/>
    </row>
    <row r="82788" spans="12:14" x14ac:dyDescent="0.25">
      <c r="L82788" s="36"/>
      <c r="M82788" s="36"/>
      <c r="N82788" s="36"/>
    </row>
    <row r="82789" spans="12:14" x14ac:dyDescent="0.25">
      <c r="L82789" s="36"/>
      <c r="M82789" s="36"/>
      <c r="N82789" s="36"/>
    </row>
    <row r="82790" spans="12:14" x14ac:dyDescent="0.25">
      <c r="L82790" s="36"/>
      <c r="M82790" s="36"/>
      <c r="N82790" s="36"/>
    </row>
    <row r="82791" spans="12:14" x14ac:dyDescent="0.25">
      <c r="L82791" s="36"/>
      <c r="M82791" s="36"/>
      <c r="N82791" s="36"/>
    </row>
    <row r="82792" spans="12:14" x14ac:dyDescent="0.25">
      <c r="L82792" s="36"/>
      <c r="M82792" s="36"/>
      <c r="N82792" s="36"/>
    </row>
    <row r="82793" spans="12:14" x14ac:dyDescent="0.25">
      <c r="L82793" s="36"/>
      <c r="M82793" s="36"/>
      <c r="N82793" s="36"/>
    </row>
    <row r="82794" spans="12:14" x14ac:dyDescent="0.25">
      <c r="L82794" s="36"/>
      <c r="M82794" s="36"/>
      <c r="N82794" s="36"/>
    </row>
    <row r="82795" spans="12:14" x14ac:dyDescent="0.25">
      <c r="L82795" s="36"/>
      <c r="M82795" s="36"/>
      <c r="N82795" s="36"/>
    </row>
    <row r="82796" spans="12:14" x14ac:dyDescent="0.25">
      <c r="L82796" s="36"/>
      <c r="M82796" s="36"/>
      <c r="N82796" s="36"/>
    </row>
    <row r="82797" spans="12:14" x14ac:dyDescent="0.25">
      <c r="L82797" s="36"/>
      <c r="M82797" s="36"/>
      <c r="N82797" s="36"/>
    </row>
    <row r="82798" spans="12:14" x14ac:dyDescent="0.25">
      <c r="L82798" s="36"/>
      <c r="M82798" s="36"/>
      <c r="N82798" s="36"/>
    </row>
    <row r="82799" spans="12:14" x14ac:dyDescent="0.25">
      <c r="L82799" s="36"/>
      <c r="M82799" s="36"/>
      <c r="N82799" s="36"/>
    </row>
    <row r="82800" spans="12:14" x14ac:dyDescent="0.25">
      <c r="L82800" s="36"/>
      <c r="M82800" s="36"/>
      <c r="N82800" s="36"/>
    </row>
    <row r="82801" spans="12:14" x14ac:dyDescent="0.25">
      <c r="L82801" s="36"/>
      <c r="M82801" s="36"/>
      <c r="N82801" s="36"/>
    </row>
    <row r="82802" spans="12:14" x14ac:dyDescent="0.25">
      <c r="L82802" s="36"/>
      <c r="M82802" s="36"/>
      <c r="N82802" s="36"/>
    </row>
    <row r="82803" spans="12:14" x14ac:dyDescent="0.25">
      <c r="L82803" s="36"/>
      <c r="M82803" s="36"/>
      <c r="N82803" s="36"/>
    </row>
    <row r="82804" spans="12:14" x14ac:dyDescent="0.25">
      <c r="L82804" s="36"/>
      <c r="M82804" s="36"/>
      <c r="N82804" s="36"/>
    </row>
    <row r="82805" spans="12:14" x14ac:dyDescent="0.25">
      <c r="L82805" s="36"/>
      <c r="M82805" s="36"/>
      <c r="N82805" s="36"/>
    </row>
    <row r="82806" spans="12:14" x14ac:dyDescent="0.25">
      <c r="L82806" s="36"/>
      <c r="M82806" s="36"/>
      <c r="N82806" s="36"/>
    </row>
    <row r="82807" spans="12:14" x14ac:dyDescent="0.25">
      <c r="L82807" s="36"/>
      <c r="M82807" s="36"/>
      <c r="N82807" s="36"/>
    </row>
    <row r="82808" spans="12:14" x14ac:dyDescent="0.25">
      <c r="L82808" s="36"/>
      <c r="M82808" s="36"/>
      <c r="N82808" s="36"/>
    </row>
    <row r="82809" spans="12:14" x14ac:dyDescent="0.25">
      <c r="L82809" s="36"/>
      <c r="M82809" s="36"/>
      <c r="N82809" s="36"/>
    </row>
    <row r="82810" spans="12:14" x14ac:dyDescent="0.25">
      <c r="L82810" s="36"/>
      <c r="M82810" s="36"/>
      <c r="N82810" s="36"/>
    </row>
    <row r="82811" spans="12:14" x14ac:dyDescent="0.25">
      <c r="L82811" s="36"/>
      <c r="M82811" s="36"/>
      <c r="N82811" s="36"/>
    </row>
    <row r="82812" spans="12:14" x14ac:dyDescent="0.25">
      <c r="L82812" s="36"/>
      <c r="M82812" s="36"/>
      <c r="N82812" s="36"/>
    </row>
    <row r="82813" spans="12:14" x14ac:dyDescent="0.25">
      <c r="L82813" s="36"/>
      <c r="M82813" s="36"/>
      <c r="N82813" s="36"/>
    </row>
    <row r="82814" spans="12:14" x14ac:dyDescent="0.25">
      <c r="L82814" s="36"/>
      <c r="M82814" s="36"/>
      <c r="N82814" s="36"/>
    </row>
    <row r="82815" spans="12:14" x14ac:dyDescent="0.25">
      <c r="L82815" s="36"/>
      <c r="M82815" s="36"/>
      <c r="N82815" s="36"/>
    </row>
    <row r="82816" spans="12:14" x14ac:dyDescent="0.25">
      <c r="L82816" s="36"/>
      <c r="M82816" s="36"/>
      <c r="N82816" s="36"/>
    </row>
    <row r="82817" spans="12:14" x14ac:dyDescent="0.25">
      <c r="L82817" s="36"/>
      <c r="M82817" s="36"/>
      <c r="N82817" s="36"/>
    </row>
    <row r="82818" spans="12:14" x14ac:dyDescent="0.25">
      <c r="L82818" s="36"/>
      <c r="M82818" s="36"/>
      <c r="N82818" s="36"/>
    </row>
    <row r="82819" spans="12:14" x14ac:dyDescent="0.25">
      <c r="L82819" s="36"/>
      <c r="M82819" s="36"/>
      <c r="N82819" s="36"/>
    </row>
    <row r="82820" spans="12:14" x14ac:dyDescent="0.25">
      <c r="L82820" s="36"/>
      <c r="M82820" s="36"/>
      <c r="N82820" s="36"/>
    </row>
    <row r="82821" spans="12:14" x14ac:dyDescent="0.25">
      <c r="L82821" s="36"/>
      <c r="M82821" s="36"/>
      <c r="N82821" s="36"/>
    </row>
    <row r="82822" spans="12:14" x14ac:dyDescent="0.25">
      <c r="L82822" s="36"/>
      <c r="M82822" s="36"/>
      <c r="N82822" s="36"/>
    </row>
    <row r="82823" spans="12:14" x14ac:dyDescent="0.25">
      <c r="L82823" s="36"/>
      <c r="M82823" s="36"/>
      <c r="N82823" s="36"/>
    </row>
    <row r="82824" spans="12:14" x14ac:dyDescent="0.25">
      <c r="L82824" s="36"/>
      <c r="M82824" s="36"/>
      <c r="N82824" s="36"/>
    </row>
    <row r="82825" spans="12:14" x14ac:dyDescent="0.25">
      <c r="L82825" s="36"/>
      <c r="M82825" s="36"/>
      <c r="N82825" s="36"/>
    </row>
    <row r="82826" spans="12:14" x14ac:dyDescent="0.25">
      <c r="L82826" s="36"/>
      <c r="M82826" s="36"/>
      <c r="N82826" s="36"/>
    </row>
    <row r="82827" spans="12:14" x14ac:dyDescent="0.25">
      <c r="L82827" s="36"/>
      <c r="M82827" s="36"/>
      <c r="N82827" s="36"/>
    </row>
    <row r="82828" spans="12:14" x14ac:dyDescent="0.25">
      <c r="L82828" s="36"/>
      <c r="M82828" s="36"/>
      <c r="N82828" s="36"/>
    </row>
    <row r="82829" spans="12:14" x14ac:dyDescent="0.25">
      <c r="L82829" s="36"/>
      <c r="M82829" s="36"/>
      <c r="N82829" s="36"/>
    </row>
    <row r="82830" spans="12:14" x14ac:dyDescent="0.25">
      <c r="L82830" s="36"/>
      <c r="M82830" s="36"/>
      <c r="N82830" s="36"/>
    </row>
    <row r="82831" spans="12:14" x14ac:dyDescent="0.25">
      <c r="L82831" s="36"/>
      <c r="M82831" s="36"/>
      <c r="N82831" s="36"/>
    </row>
    <row r="82832" spans="12:14" x14ac:dyDescent="0.25">
      <c r="L82832" s="36"/>
      <c r="M82832" s="36"/>
      <c r="N82832" s="36"/>
    </row>
    <row r="82833" spans="12:14" x14ac:dyDescent="0.25">
      <c r="L82833" s="36"/>
      <c r="M82833" s="36"/>
      <c r="N82833" s="36"/>
    </row>
    <row r="82834" spans="12:14" x14ac:dyDescent="0.25">
      <c r="L82834" s="36"/>
      <c r="M82834" s="36"/>
      <c r="N82834" s="36"/>
    </row>
    <row r="82835" spans="12:14" x14ac:dyDescent="0.25">
      <c r="L82835" s="36"/>
      <c r="M82835" s="36"/>
      <c r="N82835" s="36"/>
    </row>
    <row r="82836" spans="12:14" x14ac:dyDescent="0.25">
      <c r="L82836" s="36"/>
      <c r="M82836" s="36"/>
      <c r="N82836" s="36"/>
    </row>
    <row r="82837" spans="12:14" x14ac:dyDescent="0.25">
      <c r="L82837" s="36"/>
      <c r="M82837" s="36"/>
      <c r="N82837" s="36"/>
    </row>
    <row r="82838" spans="12:14" x14ac:dyDescent="0.25">
      <c r="L82838" s="36"/>
      <c r="M82838" s="36"/>
      <c r="N82838" s="36"/>
    </row>
    <row r="82839" spans="12:14" x14ac:dyDescent="0.25">
      <c r="L82839" s="36"/>
      <c r="M82839" s="36"/>
      <c r="N82839" s="36"/>
    </row>
    <row r="82840" spans="12:14" x14ac:dyDescent="0.25">
      <c r="L82840" s="36"/>
      <c r="M82840" s="36"/>
      <c r="N82840" s="36"/>
    </row>
    <row r="82841" spans="12:14" x14ac:dyDescent="0.25">
      <c r="L82841" s="36"/>
      <c r="M82841" s="36"/>
      <c r="N82841" s="36"/>
    </row>
    <row r="82842" spans="12:14" x14ac:dyDescent="0.25">
      <c r="L82842" s="36"/>
      <c r="M82842" s="36"/>
      <c r="N82842" s="36"/>
    </row>
    <row r="82843" spans="12:14" x14ac:dyDescent="0.25">
      <c r="L82843" s="36"/>
      <c r="M82843" s="36"/>
      <c r="N82843" s="36"/>
    </row>
    <row r="82844" spans="12:14" x14ac:dyDescent="0.25">
      <c r="L82844" s="36"/>
      <c r="M82844" s="36"/>
      <c r="N82844" s="36"/>
    </row>
    <row r="82845" spans="12:14" x14ac:dyDescent="0.25">
      <c r="L82845" s="36"/>
      <c r="M82845" s="36"/>
      <c r="N82845" s="36"/>
    </row>
    <row r="82846" spans="12:14" x14ac:dyDescent="0.25">
      <c r="L82846" s="36"/>
      <c r="M82846" s="36"/>
      <c r="N82846" s="36"/>
    </row>
    <row r="82847" spans="12:14" x14ac:dyDescent="0.25">
      <c r="L82847" s="36"/>
      <c r="M82847" s="36"/>
      <c r="N82847" s="36"/>
    </row>
    <row r="82848" spans="12:14" x14ac:dyDescent="0.25">
      <c r="L82848" s="36"/>
      <c r="M82848" s="36"/>
      <c r="N82848" s="36"/>
    </row>
    <row r="82849" spans="12:14" x14ac:dyDescent="0.25">
      <c r="L82849" s="36"/>
      <c r="M82849" s="36"/>
      <c r="N82849" s="36"/>
    </row>
    <row r="82850" spans="12:14" x14ac:dyDescent="0.25">
      <c r="L82850" s="36"/>
      <c r="M82850" s="36"/>
      <c r="N82850" s="36"/>
    </row>
    <row r="82851" spans="12:14" x14ac:dyDescent="0.25">
      <c r="L82851" s="36"/>
      <c r="M82851" s="36"/>
      <c r="N82851" s="36"/>
    </row>
    <row r="82852" spans="12:14" x14ac:dyDescent="0.25">
      <c r="L82852" s="36"/>
      <c r="M82852" s="36"/>
      <c r="N82852" s="36"/>
    </row>
    <row r="82853" spans="12:14" x14ac:dyDescent="0.25">
      <c r="L82853" s="36"/>
      <c r="M82853" s="36"/>
      <c r="N82853" s="36"/>
    </row>
    <row r="82854" spans="12:14" x14ac:dyDescent="0.25">
      <c r="L82854" s="36"/>
      <c r="M82854" s="36"/>
      <c r="N82854" s="36"/>
    </row>
    <row r="82855" spans="12:14" x14ac:dyDescent="0.25">
      <c r="L82855" s="36"/>
      <c r="M82855" s="36"/>
      <c r="N82855" s="36"/>
    </row>
    <row r="82856" spans="12:14" x14ac:dyDescent="0.25">
      <c r="L82856" s="36"/>
      <c r="M82856" s="36"/>
      <c r="N82856" s="36"/>
    </row>
    <row r="82857" spans="12:14" x14ac:dyDescent="0.25">
      <c r="L82857" s="36"/>
      <c r="M82857" s="36"/>
      <c r="N82857" s="36"/>
    </row>
    <row r="82858" spans="12:14" x14ac:dyDescent="0.25">
      <c r="L82858" s="36"/>
      <c r="M82858" s="36"/>
      <c r="N82858" s="36"/>
    </row>
    <row r="82859" spans="12:14" x14ac:dyDescent="0.25">
      <c r="L82859" s="36"/>
      <c r="M82859" s="36"/>
      <c r="N82859" s="36"/>
    </row>
    <row r="82860" spans="12:14" x14ac:dyDescent="0.25">
      <c r="L82860" s="36"/>
      <c r="M82860" s="36"/>
      <c r="N82860" s="36"/>
    </row>
    <row r="82861" spans="12:14" x14ac:dyDescent="0.25">
      <c r="L82861" s="36"/>
      <c r="M82861" s="36"/>
      <c r="N82861" s="36"/>
    </row>
    <row r="82862" spans="12:14" x14ac:dyDescent="0.25">
      <c r="L82862" s="36"/>
      <c r="M82862" s="36"/>
      <c r="N82862" s="36"/>
    </row>
    <row r="82863" spans="12:14" x14ac:dyDescent="0.25">
      <c r="L82863" s="36"/>
      <c r="M82863" s="36"/>
      <c r="N82863" s="36"/>
    </row>
    <row r="82864" spans="12:14" x14ac:dyDescent="0.25">
      <c r="L82864" s="36"/>
      <c r="M82864" s="36"/>
      <c r="N82864" s="36"/>
    </row>
    <row r="82865" spans="12:14" x14ac:dyDescent="0.25">
      <c r="L82865" s="36"/>
      <c r="M82865" s="36"/>
      <c r="N82865" s="36"/>
    </row>
    <row r="82866" spans="12:14" x14ac:dyDescent="0.25">
      <c r="L82866" s="36"/>
      <c r="M82866" s="36"/>
      <c r="N82866" s="36"/>
    </row>
    <row r="82867" spans="12:14" x14ac:dyDescent="0.25">
      <c r="L82867" s="36"/>
      <c r="M82867" s="36"/>
      <c r="N82867" s="36"/>
    </row>
    <row r="82868" spans="12:14" x14ac:dyDescent="0.25">
      <c r="L82868" s="36"/>
      <c r="M82868" s="36"/>
      <c r="N82868" s="36"/>
    </row>
    <row r="82869" spans="12:14" x14ac:dyDescent="0.25">
      <c r="L82869" s="36"/>
      <c r="M82869" s="36"/>
      <c r="N82869" s="36"/>
    </row>
    <row r="82870" spans="12:14" x14ac:dyDescent="0.25">
      <c r="L82870" s="36"/>
      <c r="M82870" s="36"/>
      <c r="N82870" s="36"/>
    </row>
    <row r="82871" spans="12:14" x14ac:dyDescent="0.25">
      <c r="L82871" s="36"/>
      <c r="M82871" s="36"/>
      <c r="N82871" s="36"/>
    </row>
    <row r="82872" spans="12:14" x14ac:dyDescent="0.25">
      <c r="L82872" s="36"/>
      <c r="M82872" s="36"/>
      <c r="N82872" s="36"/>
    </row>
    <row r="82873" spans="12:14" x14ac:dyDescent="0.25">
      <c r="L82873" s="36"/>
      <c r="M82873" s="36"/>
      <c r="N82873" s="36"/>
    </row>
    <row r="82874" spans="12:14" x14ac:dyDescent="0.25">
      <c r="L82874" s="36"/>
      <c r="M82874" s="36"/>
      <c r="N82874" s="36"/>
    </row>
    <row r="82875" spans="12:14" x14ac:dyDescent="0.25">
      <c r="L82875" s="36"/>
      <c r="M82875" s="36"/>
      <c r="N82875" s="36"/>
    </row>
    <row r="82876" spans="12:14" x14ac:dyDescent="0.25">
      <c r="L82876" s="36"/>
      <c r="M82876" s="36"/>
      <c r="N82876" s="36"/>
    </row>
    <row r="82877" spans="12:14" x14ac:dyDescent="0.25">
      <c r="L82877" s="36"/>
      <c r="M82877" s="36"/>
      <c r="N82877" s="36"/>
    </row>
    <row r="82878" spans="12:14" x14ac:dyDescent="0.25">
      <c r="L82878" s="36"/>
      <c r="M82878" s="36"/>
      <c r="N82878" s="36"/>
    </row>
    <row r="82879" spans="12:14" x14ac:dyDescent="0.25">
      <c r="L82879" s="36"/>
      <c r="M82879" s="36"/>
      <c r="N82879" s="36"/>
    </row>
    <row r="82880" spans="12:14" x14ac:dyDescent="0.25">
      <c r="L82880" s="36"/>
      <c r="M82880" s="36"/>
      <c r="N82880" s="36"/>
    </row>
    <row r="82881" spans="12:14" x14ac:dyDescent="0.25">
      <c r="L82881" s="36"/>
      <c r="M82881" s="36"/>
      <c r="N82881" s="36"/>
    </row>
    <row r="82882" spans="12:14" x14ac:dyDescent="0.25">
      <c r="L82882" s="36"/>
      <c r="M82882" s="36"/>
      <c r="N82882" s="36"/>
    </row>
    <row r="82883" spans="12:14" x14ac:dyDescent="0.25">
      <c r="L82883" s="36"/>
      <c r="M82883" s="36"/>
      <c r="N82883" s="36"/>
    </row>
    <row r="82884" spans="12:14" x14ac:dyDescent="0.25">
      <c r="L82884" s="36"/>
      <c r="M82884" s="36"/>
      <c r="N82884" s="36"/>
    </row>
    <row r="82885" spans="12:14" x14ac:dyDescent="0.25">
      <c r="L82885" s="36"/>
      <c r="M82885" s="36"/>
      <c r="N82885" s="36"/>
    </row>
    <row r="82886" spans="12:14" x14ac:dyDescent="0.25">
      <c r="L82886" s="36"/>
      <c r="M82886" s="36"/>
      <c r="N82886" s="36"/>
    </row>
    <row r="82887" spans="12:14" x14ac:dyDescent="0.25">
      <c r="L82887" s="36"/>
      <c r="M82887" s="36"/>
      <c r="N82887" s="36"/>
    </row>
    <row r="82888" spans="12:14" x14ac:dyDescent="0.25">
      <c r="L82888" s="36"/>
      <c r="M82888" s="36"/>
      <c r="N82888" s="36"/>
    </row>
    <row r="82889" spans="12:14" x14ac:dyDescent="0.25">
      <c r="L82889" s="36"/>
      <c r="M82889" s="36"/>
      <c r="N82889" s="36"/>
    </row>
    <row r="82890" spans="12:14" x14ac:dyDescent="0.25">
      <c r="L82890" s="36"/>
      <c r="M82890" s="36"/>
      <c r="N82890" s="36"/>
    </row>
    <row r="82891" spans="12:14" x14ac:dyDescent="0.25">
      <c r="L82891" s="36"/>
      <c r="M82891" s="36"/>
      <c r="N82891" s="36"/>
    </row>
    <row r="82892" spans="12:14" x14ac:dyDescent="0.25">
      <c r="L82892" s="36"/>
      <c r="M82892" s="36"/>
      <c r="N82892" s="36"/>
    </row>
    <row r="82893" spans="12:14" x14ac:dyDescent="0.25">
      <c r="L82893" s="36"/>
      <c r="M82893" s="36"/>
      <c r="N82893" s="36"/>
    </row>
    <row r="82894" spans="12:14" x14ac:dyDescent="0.25">
      <c r="L82894" s="36"/>
      <c r="M82894" s="36"/>
      <c r="N82894" s="36"/>
    </row>
    <row r="82895" spans="12:14" x14ac:dyDescent="0.25">
      <c r="L82895" s="36"/>
      <c r="M82895" s="36"/>
      <c r="N82895" s="36"/>
    </row>
    <row r="82896" spans="12:14" x14ac:dyDescent="0.25">
      <c r="L82896" s="36"/>
      <c r="M82896" s="36"/>
      <c r="N82896" s="36"/>
    </row>
    <row r="82897" spans="12:14" x14ac:dyDescent="0.25">
      <c r="L82897" s="36"/>
      <c r="M82897" s="36"/>
      <c r="N82897" s="36"/>
    </row>
    <row r="82898" spans="12:14" x14ac:dyDescent="0.25">
      <c r="L82898" s="36"/>
      <c r="M82898" s="36"/>
      <c r="N82898" s="36"/>
    </row>
    <row r="82899" spans="12:14" x14ac:dyDescent="0.25">
      <c r="L82899" s="36"/>
      <c r="M82899" s="36"/>
      <c r="N82899" s="36"/>
    </row>
    <row r="82900" spans="12:14" x14ac:dyDescent="0.25">
      <c r="L82900" s="36"/>
      <c r="M82900" s="36"/>
      <c r="N82900" s="36"/>
    </row>
    <row r="82901" spans="12:14" x14ac:dyDescent="0.25">
      <c r="L82901" s="36"/>
      <c r="M82901" s="36"/>
      <c r="N82901" s="36"/>
    </row>
    <row r="82902" spans="12:14" x14ac:dyDescent="0.25">
      <c r="L82902" s="36"/>
      <c r="M82902" s="36"/>
      <c r="N82902" s="36"/>
    </row>
    <row r="82903" spans="12:14" x14ac:dyDescent="0.25">
      <c r="L82903" s="36"/>
      <c r="M82903" s="36"/>
      <c r="N82903" s="36"/>
    </row>
    <row r="82904" spans="12:14" x14ac:dyDescent="0.25">
      <c r="L82904" s="36"/>
      <c r="M82904" s="36"/>
      <c r="N82904" s="36"/>
    </row>
    <row r="82905" spans="12:14" x14ac:dyDescent="0.25">
      <c r="L82905" s="36"/>
      <c r="M82905" s="36"/>
      <c r="N82905" s="36"/>
    </row>
    <row r="82906" spans="12:14" x14ac:dyDescent="0.25">
      <c r="L82906" s="36"/>
      <c r="M82906" s="36"/>
      <c r="N82906" s="36"/>
    </row>
    <row r="82907" spans="12:14" x14ac:dyDescent="0.25">
      <c r="L82907" s="36"/>
      <c r="M82907" s="36"/>
      <c r="N82907" s="36"/>
    </row>
    <row r="82908" spans="12:14" x14ac:dyDescent="0.25">
      <c r="L82908" s="36"/>
      <c r="M82908" s="36"/>
      <c r="N82908" s="36"/>
    </row>
    <row r="82909" spans="12:14" x14ac:dyDescent="0.25">
      <c r="L82909" s="36"/>
      <c r="M82909" s="36"/>
      <c r="N82909" s="36"/>
    </row>
    <row r="82910" spans="12:14" x14ac:dyDescent="0.25">
      <c r="L82910" s="36"/>
      <c r="M82910" s="36"/>
      <c r="N82910" s="36"/>
    </row>
    <row r="82911" spans="12:14" x14ac:dyDescent="0.25">
      <c r="L82911" s="36"/>
      <c r="M82911" s="36"/>
      <c r="N82911" s="36"/>
    </row>
    <row r="82912" spans="12:14" x14ac:dyDescent="0.25">
      <c r="L82912" s="36"/>
      <c r="M82912" s="36"/>
      <c r="N82912" s="36"/>
    </row>
    <row r="82913" spans="12:14" x14ac:dyDescent="0.25">
      <c r="L82913" s="36"/>
      <c r="M82913" s="36"/>
      <c r="N82913" s="36"/>
    </row>
    <row r="82914" spans="12:14" x14ac:dyDescent="0.25">
      <c r="L82914" s="36"/>
      <c r="M82914" s="36"/>
      <c r="N82914" s="36"/>
    </row>
    <row r="82915" spans="12:14" x14ac:dyDescent="0.25">
      <c r="L82915" s="36"/>
      <c r="M82915" s="36"/>
      <c r="N82915" s="36"/>
    </row>
    <row r="82916" spans="12:14" x14ac:dyDescent="0.25">
      <c r="L82916" s="36"/>
      <c r="M82916" s="36"/>
      <c r="N82916" s="36"/>
    </row>
    <row r="82917" spans="12:14" x14ac:dyDescent="0.25">
      <c r="L82917" s="36"/>
      <c r="M82917" s="36"/>
      <c r="N82917" s="36"/>
    </row>
    <row r="82918" spans="12:14" x14ac:dyDescent="0.25">
      <c r="L82918" s="36"/>
      <c r="M82918" s="36"/>
      <c r="N82918" s="36"/>
    </row>
    <row r="82919" spans="12:14" x14ac:dyDescent="0.25">
      <c r="L82919" s="36"/>
      <c r="M82919" s="36"/>
      <c r="N82919" s="36"/>
    </row>
    <row r="82920" spans="12:14" x14ac:dyDescent="0.25">
      <c r="L82920" s="36"/>
      <c r="M82920" s="36"/>
      <c r="N82920" s="36"/>
    </row>
    <row r="82921" spans="12:14" x14ac:dyDescent="0.25">
      <c r="L82921" s="36"/>
      <c r="M82921" s="36"/>
      <c r="N82921" s="36"/>
    </row>
    <row r="82922" spans="12:14" x14ac:dyDescent="0.25">
      <c r="L82922" s="36"/>
      <c r="M82922" s="36"/>
      <c r="N82922" s="36"/>
    </row>
    <row r="82923" spans="12:14" x14ac:dyDescent="0.25">
      <c r="L82923" s="36"/>
      <c r="M82923" s="36"/>
      <c r="N82923" s="36"/>
    </row>
    <row r="82924" spans="12:14" x14ac:dyDescent="0.25">
      <c r="L82924" s="36"/>
      <c r="M82924" s="36"/>
      <c r="N82924" s="36"/>
    </row>
    <row r="82925" spans="12:14" x14ac:dyDescent="0.25">
      <c r="L82925" s="36"/>
      <c r="M82925" s="36"/>
      <c r="N82925" s="36"/>
    </row>
    <row r="82926" spans="12:14" x14ac:dyDescent="0.25">
      <c r="L82926" s="36"/>
      <c r="M82926" s="36"/>
      <c r="N82926" s="36"/>
    </row>
    <row r="82927" spans="12:14" x14ac:dyDescent="0.25">
      <c r="L82927" s="36"/>
      <c r="M82927" s="36"/>
      <c r="N82927" s="36"/>
    </row>
    <row r="82928" spans="12:14" x14ac:dyDescent="0.25">
      <c r="L82928" s="36"/>
      <c r="M82928" s="36"/>
      <c r="N82928" s="36"/>
    </row>
    <row r="82929" spans="12:14" x14ac:dyDescent="0.25">
      <c r="L82929" s="36"/>
      <c r="M82929" s="36"/>
      <c r="N82929" s="36"/>
    </row>
    <row r="82930" spans="12:14" x14ac:dyDescent="0.25">
      <c r="L82930" s="36"/>
      <c r="M82930" s="36"/>
      <c r="N82930" s="36"/>
    </row>
    <row r="82931" spans="12:14" x14ac:dyDescent="0.25">
      <c r="L82931" s="36"/>
      <c r="M82931" s="36"/>
      <c r="N82931" s="36"/>
    </row>
    <row r="82932" spans="12:14" x14ac:dyDescent="0.25">
      <c r="L82932" s="36"/>
      <c r="M82932" s="36"/>
      <c r="N82932" s="36"/>
    </row>
    <row r="82933" spans="12:14" x14ac:dyDescent="0.25">
      <c r="L82933" s="36"/>
      <c r="M82933" s="36"/>
      <c r="N82933" s="36"/>
    </row>
    <row r="82934" spans="12:14" x14ac:dyDescent="0.25">
      <c r="L82934" s="36"/>
      <c r="M82934" s="36"/>
      <c r="N82934" s="36"/>
    </row>
    <row r="82935" spans="12:14" x14ac:dyDescent="0.25">
      <c r="L82935" s="36"/>
      <c r="M82935" s="36"/>
      <c r="N82935" s="36"/>
    </row>
    <row r="82936" spans="12:14" x14ac:dyDescent="0.25">
      <c r="L82936" s="36"/>
      <c r="M82936" s="36"/>
      <c r="N82936" s="36"/>
    </row>
    <row r="82937" spans="12:14" x14ac:dyDescent="0.25">
      <c r="L82937" s="36"/>
      <c r="M82937" s="36"/>
      <c r="N82937" s="36"/>
    </row>
    <row r="82938" spans="12:14" x14ac:dyDescent="0.25">
      <c r="L82938" s="36"/>
      <c r="M82938" s="36"/>
      <c r="N82938" s="36"/>
    </row>
    <row r="82939" spans="12:14" x14ac:dyDescent="0.25">
      <c r="L82939" s="36"/>
      <c r="M82939" s="36"/>
      <c r="N82939" s="36"/>
    </row>
    <row r="82940" spans="12:14" x14ac:dyDescent="0.25">
      <c r="L82940" s="36"/>
      <c r="M82940" s="36"/>
      <c r="N82940" s="36"/>
    </row>
    <row r="82941" spans="12:14" x14ac:dyDescent="0.25">
      <c r="L82941" s="36"/>
      <c r="M82941" s="36"/>
      <c r="N82941" s="36"/>
    </row>
    <row r="82942" spans="12:14" x14ac:dyDescent="0.25">
      <c r="L82942" s="36"/>
      <c r="M82942" s="36"/>
      <c r="N82942" s="36"/>
    </row>
    <row r="82943" spans="12:14" x14ac:dyDescent="0.25">
      <c r="L82943" s="36"/>
      <c r="M82943" s="36"/>
      <c r="N82943" s="36"/>
    </row>
    <row r="82944" spans="12:14" x14ac:dyDescent="0.25">
      <c r="L82944" s="36"/>
      <c r="M82944" s="36"/>
      <c r="N82944" s="36"/>
    </row>
    <row r="82945" spans="12:14" x14ac:dyDescent="0.25">
      <c r="L82945" s="36"/>
      <c r="M82945" s="36"/>
      <c r="N82945" s="36"/>
    </row>
    <row r="82946" spans="12:14" x14ac:dyDescent="0.25">
      <c r="L82946" s="36"/>
      <c r="M82946" s="36"/>
      <c r="N82946" s="36"/>
    </row>
    <row r="82947" spans="12:14" x14ac:dyDescent="0.25">
      <c r="L82947" s="36"/>
      <c r="M82947" s="36"/>
      <c r="N82947" s="36"/>
    </row>
    <row r="82948" spans="12:14" x14ac:dyDescent="0.25">
      <c r="L82948" s="36"/>
      <c r="M82948" s="36"/>
      <c r="N82948" s="36"/>
    </row>
    <row r="82949" spans="12:14" x14ac:dyDescent="0.25">
      <c r="L82949" s="36"/>
      <c r="M82949" s="36"/>
      <c r="N82949" s="36"/>
    </row>
    <row r="82950" spans="12:14" x14ac:dyDescent="0.25">
      <c r="L82950" s="36"/>
      <c r="M82950" s="36"/>
      <c r="N82950" s="36"/>
    </row>
    <row r="82951" spans="12:14" x14ac:dyDescent="0.25">
      <c r="L82951" s="36"/>
      <c r="M82951" s="36"/>
      <c r="N82951" s="36"/>
    </row>
    <row r="82952" spans="12:14" x14ac:dyDescent="0.25">
      <c r="L82952" s="36"/>
      <c r="M82952" s="36"/>
      <c r="N82952" s="36"/>
    </row>
    <row r="82953" spans="12:14" x14ac:dyDescent="0.25">
      <c r="L82953" s="36"/>
      <c r="M82953" s="36"/>
      <c r="N82953" s="36"/>
    </row>
    <row r="82954" spans="12:14" x14ac:dyDescent="0.25">
      <c r="L82954" s="36"/>
      <c r="M82954" s="36"/>
      <c r="N82954" s="36"/>
    </row>
    <row r="82955" spans="12:14" x14ac:dyDescent="0.25">
      <c r="L82955" s="36"/>
      <c r="M82955" s="36"/>
      <c r="N82955" s="36"/>
    </row>
    <row r="82956" spans="12:14" x14ac:dyDescent="0.25">
      <c r="L82956" s="36"/>
      <c r="M82956" s="36"/>
      <c r="N82956" s="36"/>
    </row>
    <row r="82957" spans="12:14" x14ac:dyDescent="0.25">
      <c r="L82957" s="36"/>
      <c r="M82957" s="36"/>
      <c r="N82957" s="36"/>
    </row>
    <row r="82958" spans="12:14" x14ac:dyDescent="0.25">
      <c r="L82958" s="36"/>
      <c r="M82958" s="36"/>
      <c r="N82958" s="36"/>
    </row>
    <row r="82959" spans="12:14" x14ac:dyDescent="0.25">
      <c r="L82959" s="36"/>
      <c r="M82959" s="36"/>
      <c r="N82959" s="36"/>
    </row>
    <row r="82960" spans="12:14" x14ac:dyDescent="0.25">
      <c r="L82960" s="36"/>
      <c r="M82960" s="36"/>
      <c r="N82960" s="36"/>
    </row>
    <row r="82961" spans="12:14" x14ac:dyDescent="0.25">
      <c r="L82961" s="36"/>
      <c r="M82961" s="36"/>
      <c r="N82961" s="36"/>
    </row>
    <row r="82962" spans="12:14" x14ac:dyDescent="0.25">
      <c r="L82962" s="36"/>
      <c r="M82962" s="36"/>
      <c r="N82962" s="36"/>
    </row>
    <row r="82963" spans="12:14" x14ac:dyDescent="0.25">
      <c r="L82963" s="36"/>
      <c r="M82963" s="36"/>
      <c r="N82963" s="36"/>
    </row>
    <row r="82964" spans="12:14" x14ac:dyDescent="0.25">
      <c r="L82964" s="36"/>
      <c r="M82964" s="36"/>
      <c r="N82964" s="36"/>
    </row>
    <row r="82965" spans="12:14" x14ac:dyDescent="0.25">
      <c r="L82965" s="36"/>
      <c r="M82965" s="36"/>
      <c r="N82965" s="36"/>
    </row>
    <row r="82966" spans="12:14" x14ac:dyDescent="0.25">
      <c r="L82966" s="36"/>
      <c r="M82966" s="36"/>
      <c r="N82966" s="36"/>
    </row>
    <row r="82967" spans="12:14" x14ac:dyDescent="0.25">
      <c r="L82967" s="36"/>
      <c r="M82967" s="36"/>
      <c r="N82967" s="36"/>
    </row>
    <row r="82968" spans="12:14" x14ac:dyDescent="0.25">
      <c r="L82968" s="36"/>
      <c r="M82968" s="36"/>
      <c r="N82968" s="36"/>
    </row>
    <row r="82969" spans="12:14" x14ac:dyDescent="0.25">
      <c r="L82969" s="36"/>
      <c r="M82969" s="36"/>
      <c r="N82969" s="36"/>
    </row>
    <row r="82970" spans="12:14" x14ac:dyDescent="0.25">
      <c r="L82970" s="36"/>
      <c r="M82970" s="36"/>
      <c r="N82970" s="36"/>
    </row>
    <row r="82971" spans="12:14" x14ac:dyDescent="0.25">
      <c r="L82971" s="36"/>
      <c r="M82971" s="36"/>
      <c r="N82971" s="36"/>
    </row>
    <row r="82972" spans="12:14" x14ac:dyDescent="0.25">
      <c r="L82972" s="36"/>
      <c r="M82972" s="36"/>
      <c r="N82972" s="36"/>
    </row>
    <row r="82973" spans="12:14" x14ac:dyDescent="0.25">
      <c r="L82973" s="36"/>
      <c r="M82973" s="36"/>
      <c r="N82973" s="36"/>
    </row>
    <row r="82974" spans="12:14" x14ac:dyDescent="0.25">
      <c r="L82974" s="36"/>
      <c r="M82974" s="36"/>
      <c r="N82974" s="36"/>
    </row>
    <row r="82975" spans="12:14" x14ac:dyDescent="0.25">
      <c r="L82975" s="36"/>
      <c r="M82975" s="36"/>
      <c r="N82975" s="36"/>
    </row>
    <row r="82976" spans="12:14" x14ac:dyDescent="0.25">
      <c r="L82976" s="36"/>
      <c r="M82976" s="36"/>
      <c r="N82976" s="36"/>
    </row>
    <row r="82977" spans="12:14" x14ac:dyDescent="0.25">
      <c r="L82977" s="36"/>
      <c r="M82977" s="36"/>
      <c r="N82977" s="36"/>
    </row>
    <row r="82978" spans="12:14" x14ac:dyDescent="0.25">
      <c r="L82978" s="36"/>
      <c r="M82978" s="36"/>
      <c r="N82978" s="36"/>
    </row>
    <row r="82979" spans="12:14" x14ac:dyDescent="0.25">
      <c r="L82979" s="36"/>
      <c r="M82979" s="36"/>
      <c r="N82979" s="36"/>
    </row>
    <row r="82980" spans="12:14" x14ac:dyDescent="0.25">
      <c r="L82980" s="36"/>
      <c r="M82980" s="36"/>
      <c r="N82980" s="36"/>
    </row>
    <row r="82981" spans="12:14" x14ac:dyDescent="0.25">
      <c r="L82981" s="36"/>
      <c r="M82981" s="36"/>
      <c r="N82981" s="36"/>
    </row>
    <row r="82982" spans="12:14" x14ac:dyDescent="0.25">
      <c r="L82982" s="36"/>
      <c r="M82982" s="36"/>
      <c r="N82982" s="36"/>
    </row>
    <row r="82983" spans="12:14" x14ac:dyDescent="0.25">
      <c r="L82983" s="36"/>
      <c r="M82983" s="36"/>
      <c r="N82983" s="36"/>
    </row>
    <row r="82984" spans="12:14" x14ac:dyDescent="0.25">
      <c r="L82984" s="36"/>
      <c r="M82984" s="36"/>
      <c r="N82984" s="36"/>
    </row>
    <row r="82985" spans="12:14" x14ac:dyDescent="0.25">
      <c r="L82985" s="36"/>
      <c r="M82985" s="36"/>
      <c r="N82985" s="36"/>
    </row>
    <row r="82986" spans="12:14" x14ac:dyDescent="0.25">
      <c r="L82986" s="36"/>
      <c r="M82986" s="36"/>
      <c r="N82986" s="36"/>
    </row>
    <row r="82987" spans="12:14" x14ac:dyDescent="0.25">
      <c r="L82987" s="36"/>
      <c r="M82987" s="36"/>
      <c r="N82987" s="36"/>
    </row>
    <row r="82988" spans="12:14" x14ac:dyDescent="0.25">
      <c r="L82988" s="36"/>
      <c r="M82988" s="36"/>
      <c r="N82988" s="36"/>
    </row>
    <row r="82989" spans="12:14" x14ac:dyDescent="0.25">
      <c r="L82989" s="36"/>
      <c r="M82989" s="36"/>
      <c r="N82989" s="36"/>
    </row>
    <row r="82990" spans="12:14" x14ac:dyDescent="0.25">
      <c r="L82990" s="36"/>
      <c r="M82990" s="36"/>
      <c r="N82990" s="36"/>
    </row>
    <row r="82991" spans="12:14" x14ac:dyDescent="0.25">
      <c r="L82991" s="36"/>
      <c r="M82991" s="36"/>
      <c r="N82991" s="36"/>
    </row>
    <row r="82992" spans="12:14" x14ac:dyDescent="0.25">
      <c r="L82992" s="36"/>
      <c r="M82992" s="36"/>
      <c r="N82992" s="36"/>
    </row>
    <row r="82993" spans="12:14" x14ac:dyDescent="0.25">
      <c r="L82993" s="36"/>
      <c r="M82993" s="36"/>
      <c r="N82993" s="36"/>
    </row>
    <row r="82994" spans="12:14" x14ac:dyDescent="0.25">
      <c r="L82994" s="36"/>
      <c r="M82994" s="36"/>
      <c r="N82994" s="36"/>
    </row>
    <row r="82995" spans="12:14" x14ac:dyDescent="0.25">
      <c r="L82995" s="36"/>
      <c r="M82995" s="36"/>
      <c r="N82995" s="36"/>
    </row>
    <row r="82996" spans="12:14" x14ac:dyDescent="0.25">
      <c r="L82996" s="36"/>
      <c r="M82996" s="36"/>
      <c r="N82996" s="36"/>
    </row>
    <row r="82997" spans="12:14" x14ac:dyDescent="0.25">
      <c r="L82997" s="36"/>
      <c r="M82997" s="36"/>
      <c r="N82997" s="36"/>
    </row>
    <row r="82998" spans="12:14" x14ac:dyDescent="0.25">
      <c r="L82998" s="36"/>
      <c r="M82998" s="36"/>
      <c r="N82998" s="36"/>
    </row>
    <row r="82999" spans="12:14" x14ac:dyDescent="0.25">
      <c r="L82999" s="36"/>
      <c r="M82999" s="36"/>
      <c r="N82999" s="36"/>
    </row>
    <row r="83000" spans="12:14" x14ac:dyDescent="0.25">
      <c r="L83000" s="36"/>
      <c r="M83000" s="36"/>
      <c r="N83000" s="36"/>
    </row>
    <row r="83001" spans="12:14" x14ac:dyDescent="0.25">
      <c r="L83001" s="36"/>
      <c r="M83001" s="36"/>
      <c r="N83001" s="36"/>
    </row>
    <row r="83002" spans="12:14" x14ac:dyDescent="0.25">
      <c r="L83002" s="36"/>
      <c r="M83002" s="36"/>
      <c r="N83002" s="36"/>
    </row>
    <row r="83003" spans="12:14" x14ac:dyDescent="0.25">
      <c r="L83003" s="36"/>
      <c r="M83003" s="36"/>
      <c r="N83003" s="36"/>
    </row>
    <row r="83004" spans="12:14" x14ac:dyDescent="0.25">
      <c r="L83004" s="36"/>
      <c r="M83004" s="36"/>
      <c r="N83004" s="36"/>
    </row>
    <row r="83005" spans="12:14" x14ac:dyDescent="0.25">
      <c r="L83005" s="36"/>
      <c r="M83005" s="36"/>
      <c r="N83005" s="36"/>
    </row>
    <row r="83006" spans="12:14" x14ac:dyDescent="0.25">
      <c r="L83006" s="36"/>
      <c r="M83006" s="36"/>
      <c r="N83006" s="36"/>
    </row>
    <row r="83007" spans="12:14" x14ac:dyDescent="0.25">
      <c r="L83007" s="36"/>
      <c r="M83007" s="36"/>
      <c r="N83007" s="36"/>
    </row>
    <row r="83008" spans="12:14" x14ac:dyDescent="0.25">
      <c r="L83008" s="36"/>
      <c r="M83008" s="36"/>
      <c r="N83008" s="36"/>
    </row>
    <row r="83009" spans="12:14" x14ac:dyDescent="0.25">
      <c r="L83009" s="36"/>
      <c r="M83009" s="36"/>
      <c r="N83009" s="36"/>
    </row>
    <row r="83010" spans="12:14" x14ac:dyDescent="0.25">
      <c r="L83010" s="36"/>
      <c r="M83010" s="36"/>
      <c r="N83010" s="36"/>
    </row>
    <row r="83011" spans="12:14" x14ac:dyDescent="0.25">
      <c r="L83011" s="36"/>
      <c r="M83011" s="36"/>
      <c r="N83011" s="36"/>
    </row>
    <row r="83012" spans="12:14" x14ac:dyDescent="0.25">
      <c r="L83012" s="36"/>
      <c r="M83012" s="36"/>
      <c r="N83012" s="36"/>
    </row>
    <row r="83013" spans="12:14" x14ac:dyDescent="0.25">
      <c r="L83013" s="36"/>
      <c r="M83013" s="36"/>
      <c r="N83013" s="36"/>
    </row>
    <row r="83014" spans="12:14" x14ac:dyDescent="0.25">
      <c r="L83014" s="36"/>
      <c r="M83014" s="36"/>
      <c r="N83014" s="36"/>
    </row>
    <row r="83015" spans="12:14" x14ac:dyDescent="0.25">
      <c r="L83015" s="36"/>
      <c r="M83015" s="36"/>
      <c r="N83015" s="36"/>
    </row>
    <row r="83016" spans="12:14" x14ac:dyDescent="0.25">
      <c r="L83016" s="36"/>
      <c r="M83016" s="36"/>
      <c r="N83016" s="36"/>
    </row>
    <row r="83017" spans="12:14" x14ac:dyDescent="0.25">
      <c r="L83017" s="36"/>
      <c r="M83017" s="36"/>
      <c r="N83017" s="36"/>
    </row>
    <row r="83018" spans="12:14" x14ac:dyDescent="0.25">
      <c r="L83018" s="36"/>
      <c r="M83018" s="36"/>
      <c r="N83018" s="36"/>
    </row>
    <row r="83019" spans="12:14" x14ac:dyDescent="0.25">
      <c r="L83019" s="36"/>
      <c r="M83019" s="36"/>
      <c r="N83019" s="36"/>
    </row>
    <row r="83020" spans="12:14" x14ac:dyDescent="0.25">
      <c r="L83020" s="36"/>
      <c r="M83020" s="36"/>
      <c r="N83020" s="36"/>
    </row>
    <row r="83021" spans="12:14" x14ac:dyDescent="0.25">
      <c r="L83021" s="36"/>
      <c r="M83021" s="36"/>
      <c r="N83021" s="36"/>
    </row>
    <row r="83022" spans="12:14" x14ac:dyDescent="0.25">
      <c r="L83022" s="36"/>
      <c r="M83022" s="36"/>
      <c r="N83022" s="36"/>
    </row>
    <row r="83023" spans="12:14" x14ac:dyDescent="0.25">
      <c r="L83023" s="36"/>
      <c r="M83023" s="36"/>
      <c r="N83023" s="36"/>
    </row>
    <row r="83024" spans="12:14" x14ac:dyDescent="0.25">
      <c r="L83024" s="36"/>
      <c r="M83024" s="36"/>
      <c r="N83024" s="36"/>
    </row>
    <row r="83025" spans="12:14" x14ac:dyDescent="0.25">
      <c r="L83025" s="36"/>
      <c r="M83025" s="36"/>
      <c r="N83025" s="36"/>
    </row>
    <row r="83026" spans="12:14" x14ac:dyDescent="0.25">
      <c r="L83026" s="36"/>
      <c r="M83026" s="36"/>
      <c r="N83026" s="36"/>
    </row>
    <row r="83027" spans="12:14" x14ac:dyDescent="0.25">
      <c r="L83027" s="36"/>
      <c r="M83027" s="36"/>
      <c r="N83027" s="36"/>
    </row>
    <row r="83028" spans="12:14" x14ac:dyDescent="0.25">
      <c r="L83028" s="36"/>
      <c r="M83028" s="36"/>
      <c r="N83028" s="36"/>
    </row>
    <row r="83029" spans="12:14" x14ac:dyDescent="0.25">
      <c r="L83029" s="36"/>
      <c r="M83029" s="36"/>
      <c r="N83029" s="36"/>
    </row>
    <row r="83030" spans="12:14" x14ac:dyDescent="0.25">
      <c r="L83030" s="36"/>
      <c r="M83030" s="36"/>
      <c r="N83030" s="36"/>
    </row>
    <row r="83031" spans="12:14" x14ac:dyDescent="0.25">
      <c r="L83031" s="36"/>
      <c r="M83031" s="36"/>
      <c r="N83031" s="36"/>
    </row>
    <row r="83032" spans="12:14" x14ac:dyDescent="0.25">
      <c r="L83032" s="36"/>
      <c r="M83032" s="36"/>
      <c r="N83032" s="36"/>
    </row>
    <row r="83033" spans="12:14" x14ac:dyDescent="0.25">
      <c r="L83033" s="36"/>
      <c r="M83033" s="36"/>
      <c r="N83033" s="36"/>
    </row>
    <row r="83034" spans="12:14" x14ac:dyDescent="0.25">
      <c r="L83034" s="36"/>
      <c r="M83034" s="36"/>
      <c r="N83034" s="36"/>
    </row>
    <row r="83035" spans="12:14" x14ac:dyDescent="0.25">
      <c r="L83035" s="36"/>
      <c r="M83035" s="36"/>
      <c r="N83035" s="36"/>
    </row>
    <row r="83036" spans="12:14" x14ac:dyDescent="0.25">
      <c r="L83036" s="36"/>
      <c r="M83036" s="36"/>
      <c r="N83036" s="36"/>
    </row>
    <row r="83037" spans="12:14" x14ac:dyDescent="0.25">
      <c r="L83037" s="36"/>
      <c r="M83037" s="36"/>
      <c r="N83037" s="36"/>
    </row>
    <row r="83038" spans="12:14" x14ac:dyDescent="0.25">
      <c r="L83038" s="36"/>
      <c r="M83038" s="36"/>
      <c r="N83038" s="36"/>
    </row>
    <row r="83039" spans="12:14" x14ac:dyDescent="0.25">
      <c r="L83039" s="36"/>
      <c r="M83039" s="36"/>
      <c r="N83039" s="36"/>
    </row>
    <row r="83040" spans="12:14" x14ac:dyDescent="0.25">
      <c r="L83040" s="36"/>
      <c r="M83040" s="36"/>
      <c r="N83040" s="36"/>
    </row>
    <row r="83041" spans="12:14" x14ac:dyDescent="0.25">
      <c r="L83041" s="36"/>
      <c r="M83041" s="36"/>
      <c r="N83041" s="36"/>
    </row>
    <row r="83042" spans="12:14" x14ac:dyDescent="0.25">
      <c r="L83042" s="36"/>
      <c r="M83042" s="36"/>
      <c r="N83042" s="36"/>
    </row>
    <row r="83043" spans="12:14" x14ac:dyDescent="0.25">
      <c r="L83043" s="36"/>
      <c r="M83043" s="36"/>
      <c r="N83043" s="36"/>
    </row>
    <row r="83044" spans="12:14" x14ac:dyDescent="0.25">
      <c r="L83044" s="36"/>
      <c r="M83044" s="36"/>
      <c r="N83044" s="36"/>
    </row>
    <row r="83045" spans="12:14" x14ac:dyDescent="0.25">
      <c r="L83045" s="36"/>
      <c r="M83045" s="36"/>
      <c r="N83045" s="36"/>
    </row>
    <row r="83046" spans="12:14" x14ac:dyDescent="0.25">
      <c r="L83046" s="36"/>
      <c r="M83046" s="36"/>
      <c r="N83046" s="36"/>
    </row>
    <row r="83047" spans="12:14" x14ac:dyDescent="0.25">
      <c r="L83047" s="36"/>
      <c r="M83047" s="36"/>
      <c r="N83047" s="36"/>
    </row>
    <row r="83048" spans="12:14" x14ac:dyDescent="0.25">
      <c r="L83048" s="36"/>
      <c r="M83048" s="36"/>
      <c r="N83048" s="36"/>
    </row>
    <row r="83049" spans="12:14" x14ac:dyDescent="0.25">
      <c r="L83049" s="36"/>
      <c r="M83049" s="36"/>
      <c r="N83049" s="36"/>
    </row>
    <row r="83050" spans="12:14" x14ac:dyDescent="0.25">
      <c r="L83050" s="36"/>
      <c r="M83050" s="36"/>
      <c r="N83050" s="36"/>
    </row>
    <row r="83051" spans="12:14" x14ac:dyDescent="0.25">
      <c r="L83051" s="36"/>
      <c r="M83051" s="36"/>
      <c r="N83051" s="36"/>
    </row>
    <row r="83052" spans="12:14" x14ac:dyDescent="0.25">
      <c r="L83052" s="36"/>
      <c r="M83052" s="36"/>
      <c r="N83052" s="36"/>
    </row>
    <row r="83053" spans="12:14" x14ac:dyDescent="0.25">
      <c r="L83053" s="36"/>
      <c r="M83053" s="36"/>
      <c r="N83053" s="36"/>
    </row>
    <row r="83054" spans="12:14" x14ac:dyDescent="0.25">
      <c r="L83054" s="36"/>
      <c r="M83054" s="36"/>
      <c r="N83054" s="36"/>
    </row>
    <row r="83055" spans="12:14" x14ac:dyDescent="0.25">
      <c r="L83055" s="36"/>
      <c r="M83055" s="36"/>
      <c r="N83055" s="36"/>
    </row>
    <row r="83056" spans="12:14" x14ac:dyDescent="0.25">
      <c r="L83056" s="36"/>
      <c r="M83056" s="36"/>
      <c r="N83056" s="36"/>
    </row>
    <row r="83057" spans="12:14" x14ac:dyDescent="0.25">
      <c r="L83057" s="36"/>
      <c r="M83057" s="36"/>
      <c r="N83057" s="36"/>
    </row>
    <row r="83058" spans="12:14" x14ac:dyDescent="0.25">
      <c r="L83058" s="36"/>
      <c r="M83058" s="36"/>
      <c r="N83058" s="36"/>
    </row>
    <row r="83059" spans="12:14" x14ac:dyDescent="0.25">
      <c r="L83059" s="36"/>
      <c r="M83059" s="36"/>
      <c r="N83059" s="36"/>
    </row>
    <row r="83060" spans="12:14" x14ac:dyDescent="0.25">
      <c r="L83060" s="36"/>
      <c r="M83060" s="36"/>
      <c r="N83060" s="36"/>
    </row>
    <row r="83061" spans="12:14" x14ac:dyDescent="0.25">
      <c r="L83061" s="36"/>
      <c r="M83061" s="36"/>
      <c r="N83061" s="36"/>
    </row>
    <row r="83062" spans="12:14" x14ac:dyDescent="0.25">
      <c r="L83062" s="36"/>
      <c r="M83062" s="36"/>
      <c r="N83062" s="36"/>
    </row>
    <row r="83063" spans="12:14" x14ac:dyDescent="0.25">
      <c r="L83063" s="36"/>
      <c r="M83063" s="36"/>
      <c r="N83063" s="36"/>
    </row>
    <row r="83064" spans="12:14" x14ac:dyDescent="0.25">
      <c r="L83064" s="36"/>
      <c r="M83064" s="36"/>
      <c r="N83064" s="36"/>
    </row>
    <row r="83065" spans="12:14" x14ac:dyDescent="0.25">
      <c r="L83065" s="36"/>
      <c r="M83065" s="36"/>
      <c r="N83065" s="36"/>
    </row>
    <row r="83066" spans="12:14" x14ac:dyDescent="0.25">
      <c r="L83066" s="36"/>
      <c r="M83066" s="36"/>
      <c r="N83066" s="36"/>
    </row>
    <row r="83067" spans="12:14" x14ac:dyDescent="0.25">
      <c r="L83067" s="36"/>
      <c r="M83067" s="36"/>
      <c r="N83067" s="36"/>
    </row>
    <row r="83068" spans="12:14" x14ac:dyDescent="0.25">
      <c r="L83068" s="36"/>
      <c r="M83068" s="36"/>
      <c r="N83068" s="36"/>
    </row>
    <row r="83069" spans="12:14" x14ac:dyDescent="0.25">
      <c r="L83069" s="36"/>
      <c r="M83069" s="36"/>
      <c r="N83069" s="36"/>
    </row>
    <row r="83070" spans="12:14" x14ac:dyDescent="0.25">
      <c r="L83070" s="36"/>
      <c r="M83070" s="36"/>
      <c r="N83070" s="36"/>
    </row>
    <row r="83071" spans="12:14" x14ac:dyDescent="0.25">
      <c r="L83071" s="36"/>
      <c r="M83071" s="36"/>
      <c r="N83071" s="36"/>
    </row>
    <row r="83072" spans="12:14" x14ac:dyDescent="0.25">
      <c r="L83072" s="36"/>
      <c r="M83072" s="36"/>
      <c r="N83072" s="36"/>
    </row>
    <row r="83073" spans="12:14" x14ac:dyDescent="0.25">
      <c r="L83073" s="36"/>
      <c r="M83073" s="36"/>
      <c r="N83073" s="36"/>
    </row>
    <row r="83074" spans="12:14" x14ac:dyDescent="0.25">
      <c r="L83074" s="36"/>
      <c r="M83074" s="36"/>
      <c r="N83074" s="36"/>
    </row>
    <row r="83075" spans="12:14" x14ac:dyDescent="0.25">
      <c r="L83075" s="36"/>
      <c r="M83075" s="36"/>
      <c r="N83075" s="36"/>
    </row>
    <row r="83076" spans="12:14" x14ac:dyDescent="0.25">
      <c r="L83076" s="36"/>
      <c r="M83076" s="36"/>
      <c r="N83076" s="36"/>
    </row>
    <row r="83077" spans="12:14" x14ac:dyDescent="0.25">
      <c r="L83077" s="36"/>
      <c r="M83077" s="36"/>
      <c r="N83077" s="36"/>
    </row>
    <row r="83078" spans="12:14" x14ac:dyDescent="0.25">
      <c r="L83078" s="36"/>
      <c r="M83078" s="36"/>
      <c r="N83078" s="36"/>
    </row>
    <row r="83079" spans="12:14" x14ac:dyDescent="0.25">
      <c r="L83079" s="36"/>
      <c r="M83079" s="36"/>
      <c r="N83079" s="36"/>
    </row>
    <row r="83080" spans="12:14" x14ac:dyDescent="0.25">
      <c r="L83080" s="36"/>
      <c r="M83080" s="36"/>
      <c r="N83080" s="36"/>
    </row>
    <row r="83081" spans="12:14" x14ac:dyDescent="0.25">
      <c r="L83081" s="36"/>
      <c r="M83081" s="36"/>
      <c r="N83081" s="36"/>
    </row>
    <row r="83082" spans="12:14" x14ac:dyDescent="0.25">
      <c r="L83082" s="36"/>
      <c r="M83082" s="36"/>
      <c r="N83082" s="36"/>
    </row>
    <row r="83083" spans="12:14" x14ac:dyDescent="0.25">
      <c r="L83083" s="36"/>
      <c r="M83083" s="36"/>
      <c r="N83083" s="36"/>
    </row>
    <row r="83084" spans="12:14" x14ac:dyDescent="0.25">
      <c r="L83084" s="36"/>
      <c r="M83084" s="36"/>
      <c r="N83084" s="36"/>
    </row>
    <row r="83085" spans="12:14" x14ac:dyDescent="0.25">
      <c r="L83085" s="36"/>
      <c r="M83085" s="36"/>
      <c r="N83085" s="36"/>
    </row>
    <row r="83086" spans="12:14" x14ac:dyDescent="0.25">
      <c r="L83086" s="36"/>
      <c r="M83086" s="36"/>
      <c r="N83086" s="36"/>
    </row>
    <row r="83087" spans="12:14" x14ac:dyDescent="0.25">
      <c r="L83087" s="36"/>
      <c r="M83087" s="36"/>
      <c r="N83087" s="36"/>
    </row>
    <row r="83088" spans="12:14" x14ac:dyDescent="0.25">
      <c r="L83088" s="36"/>
      <c r="M83088" s="36"/>
      <c r="N83088" s="36"/>
    </row>
    <row r="83089" spans="12:14" x14ac:dyDescent="0.25">
      <c r="L83089" s="36"/>
      <c r="M83089" s="36"/>
      <c r="N83089" s="36"/>
    </row>
    <row r="83090" spans="12:14" x14ac:dyDescent="0.25">
      <c r="L83090" s="36"/>
      <c r="M83090" s="36"/>
      <c r="N83090" s="36"/>
    </row>
    <row r="83091" spans="12:14" x14ac:dyDescent="0.25">
      <c r="L83091" s="36"/>
      <c r="M83091" s="36"/>
      <c r="N83091" s="36"/>
    </row>
    <row r="83092" spans="12:14" x14ac:dyDescent="0.25">
      <c r="L83092" s="36"/>
      <c r="M83092" s="36"/>
      <c r="N83092" s="36"/>
    </row>
    <row r="83093" spans="12:14" x14ac:dyDescent="0.25">
      <c r="L83093" s="36"/>
      <c r="M83093" s="36"/>
      <c r="N83093" s="36"/>
    </row>
    <row r="83094" spans="12:14" x14ac:dyDescent="0.25">
      <c r="L83094" s="36"/>
      <c r="M83094" s="36"/>
      <c r="N83094" s="36"/>
    </row>
    <row r="83095" spans="12:14" x14ac:dyDescent="0.25">
      <c r="L83095" s="36"/>
      <c r="M83095" s="36"/>
      <c r="N83095" s="36"/>
    </row>
    <row r="83096" spans="12:14" x14ac:dyDescent="0.25">
      <c r="L83096" s="36"/>
      <c r="M83096" s="36"/>
      <c r="N83096" s="36"/>
    </row>
    <row r="83097" spans="12:14" x14ac:dyDescent="0.25">
      <c r="L83097" s="36"/>
      <c r="M83097" s="36"/>
      <c r="N83097" s="36"/>
    </row>
    <row r="83098" spans="12:14" x14ac:dyDescent="0.25">
      <c r="L83098" s="36"/>
      <c r="M83098" s="36"/>
      <c r="N83098" s="36"/>
    </row>
    <row r="83099" spans="12:14" x14ac:dyDescent="0.25">
      <c r="L83099" s="36"/>
      <c r="M83099" s="36"/>
      <c r="N83099" s="36"/>
    </row>
    <row r="83100" spans="12:14" x14ac:dyDescent="0.25">
      <c r="L83100" s="36"/>
      <c r="M83100" s="36"/>
      <c r="N83100" s="36"/>
    </row>
    <row r="83101" spans="12:14" x14ac:dyDescent="0.25">
      <c r="L83101" s="36"/>
      <c r="M83101" s="36"/>
      <c r="N83101" s="36"/>
    </row>
    <row r="83102" spans="12:14" x14ac:dyDescent="0.25">
      <c r="L83102" s="36"/>
      <c r="M83102" s="36"/>
      <c r="N83102" s="36"/>
    </row>
    <row r="83103" spans="12:14" x14ac:dyDescent="0.25">
      <c r="L83103" s="36"/>
      <c r="M83103" s="36"/>
      <c r="N83103" s="36"/>
    </row>
    <row r="83104" spans="12:14" x14ac:dyDescent="0.25">
      <c r="L83104" s="36"/>
      <c r="M83104" s="36"/>
      <c r="N83104" s="36"/>
    </row>
    <row r="83105" spans="12:14" x14ac:dyDescent="0.25">
      <c r="L83105" s="36"/>
      <c r="M83105" s="36"/>
      <c r="N83105" s="36"/>
    </row>
    <row r="83106" spans="12:14" x14ac:dyDescent="0.25">
      <c r="L83106" s="36"/>
      <c r="M83106" s="36"/>
      <c r="N83106" s="36"/>
    </row>
    <row r="83107" spans="12:14" x14ac:dyDescent="0.25">
      <c r="L83107" s="36"/>
      <c r="M83107" s="36"/>
      <c r="N83107" s="36"/>
    </row>
    <row r="83108" spans="12:14" x14ac:dyDescent="0.25">
      <c r="L83108" s="36"/>
      <c r="M83108" s="36"/>
      <c r="N83108" s="36"/>
    </row>
    <row r="83109" spans="12:14" x14ac:dyDescent="0.25">
      <c r="L83109" s="36"/>
      <c r="M83109" s="36"/>
      <c r="N83109" s="36"/>
    </row>
    <row r="83110" spans="12:14" x14ac:dyDescent="0.25">
      <c r="L83110" s="36"/>
      <c r="M83110" s="36"/>
      <c r="N83110" s="36"/>
    </row>
    <row r="83111" spans="12:14" x14ac:dyDescent="0.25">
      <c r="L83111" s="36"/>
      <c r="M83111" s="36"/>
      <c r="N83111" s="36"/>
    </row>
    <row r="83112" spans="12:14" x14ac:dyDescent="0.25">
      <c r="L83112" s="36"/>
      <c r="M83112" s="36"/>
      <c r="N83112" s="36"/>
    </row>
    <row r="83113" spans="12:14" x14ac:dyDescent="0.25">
      <c r="L83113" s="36"/>
      <c r="M83113" s="36"/>
      <c r="N83113" s="36"/>
    </row>
    <row r="83114" spans="12:14" x14ac:dyDescent="0.25">
      <c r="L83114" s="36"/>
      <c r="M83114" s="36"/>
      <c r="N83114" s="36"/>
    </row>
    <row r="83115" spans="12:14" x14ac:dyDescent="0.25">
      <c r="L83115" s="36"/>
      <c r="M83115" s="36"/>
      <c r="N83115" s="36"/>
    </row>
    <row r="83116" spans="12:14" x14ac:dyDescent="0.25">
      <c r="L83116" s="36"/>
      <c r="M83116" s="36"/>
      <c r="N83116" s="36"/>
    </row>
    <row r="83117" spans="12:14" x14ac:dyDescent="0.25">
      <c r="L83117" s="36"/>
      <c r="M83117" s="36"/>
      <c r="N83117" s="36"/>
    </row>
    <row r="83118" spans="12:14" x14ac:dyDescent="0.25">
      <c r="L83118" s="36"/>
      <c r="M83118" s="36"/>
      <c r="N83118" s="36"/>
    </row>
    <row r="83119" spans="12:14" x14ac:dyDescent="0.25">
      <c r="L83119" s="36"/>
      <c r="M83119" s="36"/>
      <c r="N83119" s="36"/>
    </row>
    <row r="83120" spans="12:14" x14ac:dyDescent="0.25">
      <c r="L83120" s="36"/>
      <c r="M83120" s="36"/>
      <c r="N83120" s="36"/>
    </row>
    <row r="83121" spans="12:14" x14ac:dyDescent="0.25">
      <c r="L83121" s="36"/>
      <c r="M83121" s="36"/>
      <c r="N83121" s="36"/>
    </row>
    <row r="83122" spans="12:14" x14ac:dyDescent="0.25">
      <c r="L83122" s="36"/>
      <c r="M83122" s="36"/>
      <c r="N83122" s="36"/>
    </row>
    <row r="83123" spans="12:14" x14ac:dyDescent="0.25">
      <c r="L83123" s="36"/>
      <c r="M83123" s="36"/>
      <c r="N83123" s="36"/>
    </row>
    <row r="83124" spans="12:14" x14ac:dyDescent="0.25">
      <c r="L83124" s="36"/>
      <c r="M83124" s="36"/>
      <c r="N83124" s="36"/>
    </row>
    <row r="83125" spans="12:14" x14ac:dyDescent="0.25">
      <c r="L83125" s="36"/>
      <c r="M83125" s="36"/>
      <c r="N83125" s="36"/>
    </row>
    <row r="83126" spans="12:14" x14ac:dyDescent="0.25">
      <c r="L83126" s="36"/>
      <c r="M83126" s="36"/>
      <c r="N83126" s="36"/>
    </row>
    <row r="83127" spans="12:14" x14ac:dyDescent="0.25">
      <c r="L83127" s="36"/>
      <c r="M83127" s="36"/>
      <c r="N83127" s="36"/>
    </row>
    <row r="83128" spans="12:14" x14ac:dyDescent="0.25">
      <c r="L83128" s="36"/>
      <c r="M83128" s="36"/>
      <c r="N83128" s="36"/>
    </row>
    <row r="83129" spans="12:14" x14ac:dyDescent="0.25">
      <c r="L83129" s="36"/>
      <c r="M83129" s="36"/>
      <c r="N83129" s="36"/>
    </row>
    <row r="83130" spans="12:14" x14ac:dyDescent="0.25">
      <c r="L83130" s="36"/>
      <c r="M83130" s="36"/>
      <c r="N83130" s="36"/>
    </row>
    <row r="83131" spans="12:14" x14ac:dyDescent="0.25">
      <c r="L83131" s="36"/>
      <c r="M83131" s="36"/>
      <c r="N83131" s="36"/>
    </row>
    <row r="83132" spans="12:14" x14ac:dyDescent="0.25">
      <c r="L83132" s="36"/>
      <c r="M83132" s="36"/>
      <c r="N83132" s="36"/>
    </row>
    <row r="83133" spans="12:14" x14ac:dyDescent="0.25">
      <c r="L83133" s="36"/>
      <c r="M83133" s="36"/>
      <c r="N83133" s="36"/>
    </row>
    <row r="83134" spans="12:14" x14ac:dyDescent="0.25">
      <c r="L83134" s="36"/>
      <c r="M83134" s="36"/>
      <c r="N83134" s="36"/>
    </row>
    <row r="83135" spans="12:14" x14ac:dyDescent="0.25">
      <c r="L83135" s="36"/>
      <c r="M83135" s="36"/>
      <c r="N83135" s="36"/>
    </row>
    <row r="83136" spans="12:14" x14ac:dyDescent="0.25">
      <c r="L83136" s="36"/>
      <c r="M83136" s="36"/>
      <c r="N83136" s="36"/>
    </row>
    <row r="83137" spans="12:14" x14ac:dyDescent="0.25">
      <c r="L83137" s="36"/>
      <c r="M83137" s="36"/>
      <c r="N83137" s="36"/>
    </row>
    <row r="83138" spans="12:14" x14ac:dyDescent="0.25">
      <c r="L83138" s="36"/>
      <c r="M83138" s="36"/>
      <c r="N83138" s="36"/>
    </row>
    <row r="83139" spans="12:14" x14ac:dyDescent="0.25">
      <c r="L83139" s="36"/>
      <c r="M83139" s="36"/>
      <c r="N83139" s="36"/>
    </row>
    <row r="83140" spans="12:14" x14ac:dyDescent="0.25">
      <c r="L83140" s="36"/>
      <c r="M83140" s="36"/>
      <c r="N83140" s="36"/>
    </row>
    <row r="83141" spans="12:14" x14ac:dyDescent="0.25">
      <c r="L83141" s="36"/>
      <c r="M83141" s="36"/>
      <c r="N83141" s="36"/>
    </row>
    <row r="83142" spans="12:14" x14ac:dyDescent="0.25">
      <c r="L83142" s="36"/>
      <c r="M83142" s="36"/>
      <c r="N83142" s="36"/>
    </row>
    <row r="83143" spans="12:14" x14ac:dyDescent="0.25">
      <c r="L83143" s="36"/>
      <c r="M83143" s="36"/>
      <c r="N83143" s="36"/>
    </row>
    <row r="83144" spans="12:14" x14ac:dyDescent="0.25">
      <c r="L83144" s="36"/>
      <c r="M83144" s="36"/>
      <c r="N83144" s="36"/>
    </row>
    <row r="83145" spans="12:14" x14ac:dyDescent="0.25">
      <c r="L83145" s="36"/>
      <c r="M83145" s="36"/>
      <c r="N83145" s="36"/>
    </row>
    <row r="83146" spans="12:14" x14ac:dyDescent="0.25">
      <c r="L83146" s="36"/>
      <c r="M83146" s="36"/>
      <c r="N83146" s="36"/>
    </row>
    <row r="83147" spans="12:14" x14ac:dyDescent="0.25">
      <c r="L83147" s="36"/>
      <c r="M83147" s="36"/>
      <c r="N83147" s="36"/>
    </row>
    <row r="83148" spans="12:14" x14ac:dyDescent="0.25">
      <c r="L83148" s="36"/>
      <c r="M83148" s="36"/>
      <c r="N83148" s="36"/>
    </row>
    <row r="83149" spans="12:14" x14ac:dyDescent="0.25">
      <c r="L83149" s="36"/>
      <c r="M83149" s="36"/>
      <c r="N83149" s="36"/>
    </row>
    <row r="83150" spans="12:14" x14ac:dyDescent="0.25">
      <c r="L83150" s="36"/>
      <c r="M83150" s="36"/>
      <c r="N83150" s="36"/>
    </row>
    <row r="83151" spans="12:14" x14ac:dyDescent="0.25">
      <c r="L83151" s="36"/>
      <c r="M83151" s="36"/>
      <c r="N83151" s="36"/>
    </row>
    <row r="83152" spans="12:14" x14ac:dyDescent="0.25">
      <c r="L83152" s="36"/>
      <c r="M83152" s="36"/>
      <c r="N83152" s="36"/>
    </row>
    <row r="83153" spans="12:14" x14ac:dyDescent="0.25">
      <c r="L83153" s="36"/>
      <c r="M83153" s="36"/>
      <c r="N83153" s="36"/>
    </row>
    <row r="83154" spans="12:14" x14ac:dyDescent="0.25">
      <c r="L83154" s="36"/>
      <c r="M83154" s="36"/>
      <c r="N83154" s="36"/>
    </row>
    <row r="83155" spans="12:14" x14ac:dyDescent="0.25">
      <c r="L83155" s="36"/>
      <c r="M83155" s="36"/>
      <c r="N83155" s="36"/>
    </row>
    <row r="83156" spans="12:14" x14ac:dyDescent="0.25">
      <c r="L83156" s="36"/>
      <c r="M83156" s="36"/>
      <c r="N83156" s="36"/>
    </row>
    <row r="83157" spans="12:14" x14ac:dyDescent="0.25">
      <c r="L83157" s="36"/>
      <c r="M83157" s="36"/>
      <c r="N83157" s="36"/>
    </row>
    <row r="83158" spans="12:14" x14ac:dyDescent="0.25">
      <c r="L83158" s="36"/>
      <c r="M83158" s="36"/>
      <c r="N83158" s="36"/>
    </row>
    <row r="83159" spans="12:14" x14ac:dyDescent="0.25">
      <c r="L83159" s="36"/>
      <c r="M83159" s="36"/>
      <c r="N83159" s="36"/>
    </row>
    <row r="83160" spans="12:14" x14ac:dyDescent="0.25">
      <c r="L83160" s="36"/>
      <c r="M83160" s="36"/>
      <c r="N83160" s="36"/>
    </row>
    <row r="83161" spans="12:14" x14ac:dyDescent="0.25">
      <c r="L83161" s="36"/>
      <c r="M83161" s="36"/>
      <c r="N83161" s="36"/>
    </row>
    <row r="83162" spans="12:14" x14ac:dyDescent="0.25">
      <c r="L83162" s="36"/>
      <c r="M83162" s="36"/>
      <c r="N83162" s="36"/>
    </row>
    <row r="83163" spans="12:14" x14ac:dyDescent="0.25">
      <c r="L83163" s="36"/>
      <c r="M83163" s="36"/>
      <c r="N83163" s="36"/>
    </row>
    <row r="83164" spans="12:14" x14ac:dyDescent="0.25">
      <c r="L83164" s="36"/>
      <c r="M83164" s="36"/>
      <c r="N83164" s="36"/>
    </row>
    <row r="83165" spans="12:14" x14ac:dyDescent="0.25">
      <c r="L83165" s="36"/>
      <c r="M83165" s="36"/>
      <c r="N83165" s="36"/>
    </row>
    <row r="83166" spans="12:14" x14ac:dyDescent="0.25">
      <c r="L83166" s="36"/>
      <c r="M83166" s="36"/>
      <c r="N83166" s="36"/>
    </row>
    <row r="83167" spans="12:14" x14ac:dyDescent="0.25">
      <c r="L83167" s="36"/>
      <c r="M83167" s="36"/>
      <c r="N83167" s="36"/>
    </row>
    <row r="83168" spans="12:14" x14ac:dyDescent="0.25">
      <c r="L83168" s="36"/>
      <c r="M83168" s="36"/>
      <c r="N83168" s="36"/>
    </row>
    <row r="83169" spans="12:14" x14ac:dyDescent="0.25">
      <c r="L83169" s="36"/>
      <c r="M83169" s="36"/>
      <c r="N83169" s="36"/>
    </row>
    <row r="83170" spans="12:14" x14ac:dyDescent="0.25">
      <c r="L83170" s="36"/>
      <c r="M83170" s="36"/>
      <c r="N83170" s="36"/>
    </row>
    <row r="83171" spans="12:14" x14ac:dyDescent="0.25">
      <c r="L83171" s="36"/>
      <c r="M83171" s="36"/>
      <c r="N83171" s="36"/>
    </row>
    <row r="83172" spans="12:14" x14ac:dyDescent="0.25">
      <c r="L83172" s="36"/>
      <c r="M83172" s="36"/>
      <c r="N83172" s="36"/>
    </row>
    <row r="83173" spans="12:14" x14ac:dyDescent="0.25">
      <c r="L83173" s="36"/>
      <c r="M83173" s="36"/>
      <c r="N83173" s="36"/>
    </row>
    <row r="83174" spans="12:14" x14ac:dyDescent="0.25">
      <c r="L83174" s="36"/>
      <c r="M83174" s="36"/>
      <c r="N83174" s="36"/>
    </row>
    <row r="83175" spans="12:14" x14ac:dyDescent="0.25">
      <c r="L83175" s="36"/>
      <c r="M83175" s="36"/>
      <c r="N83175" s="36"/>
    </row>
    <row r="83176" spans="12:14" x14ac:dyDescent="0.25">
      <c r="L83176" s="36"/>
      <c r="M83176" s="36"/>
      <c r="N83176" s="36"/>
    </row>
    <row r="83177" spans="12:14" x14ac:dyDescent="0.25">
      <c r="L83177" s="36"/>
      <c r="M83177" s="36"/>
      <c r="N83177" s="36"/>
    </row>
    <row r="83178" spans="12:14" x14ac:dyDescent="0.25">
      <c r="L83178" s="36"/>
      <c r="M83178" s="36"/>
      <c r="N83178" s="36"/>
    </row>
    <row r="83179" spans="12:14" x14ac:dyDescent="0.25">
      <c r="L83179" s="36"/>
      <c r="M83179" s="36"/>
      <c r="N83179" s="36"/>
    </row>
    <row r="83180" spans="12:14" x14ac:dyDescent="0.25">
      <c r="L83180" s="36"/>
      <c r="M83180" s="36"/>
      <c r="N83180" s="36"/>
    </row>
    <row r="83181" spans="12:14" x14ac:dyDescent="0.25">
      <c r="L83181" s="36"/>
      <c r="M83181" s="36"/>
      <c r="N83181" s="36"/>
    </row>
    <row r="83182" spans="12:14" x14ac:dyDescent="0.25">
      <c r="L83182" s="36"/>
      <c r="M83182" s="36"/>
      <c r="N83182" s="36"/>
    </row>
    <row r="83183" spans="12:14" x14ac:dyDescent="0.25">
      <c r="L83183" s="36"/>
      <c r="M83183" s="36"/>
      <c r="N83183" s="36"/>
    </row>
    <row r="83184" spans="12:14" x14ac:dyDescent="0.25">
      <c r="L83184" s="36"/>
      <c r="M83184" s="36"/>
      <c r="N83184" s="36"/>
    </row>
    <row r="83185" spans="12:14" x14ac:dyDescent="0.25">
      <c r="L83185" s="36"/>
      <c r="M83185" s="36"/>
      <c r="N83185" s="36"/>
    </row>
    <row r="83186" spans="12:14" x14ac:dyDescent="0.25">
      <c r="L83186" s="36"/>
      <c r="M83186" s="36"/>
      <c r="N83186" s="36"/>
    </row>
    <row r="83187" spans="12:14" x14ac:dyDescent="0.25">
      <c r="L83187" s="36"/>
      <c r="M83187" s="36"/>
      <c r="N83187" s="36"/>
    </row>
    <row r="83188" spans="12:14" x14ac:dyDescent="0.25">
      <c r="L83188" s="36"/>
      <c r="M83188" s="36"/>
      <c r="N83188" s="36"/>
    </row>
    <row r="83189" spans="12:14" x14ac:dyDescent="0.25">
      <c r="L83189" s="36"/>
      <c r="M83189" s="36"/>
      <c r="N83189" s="36"/>
    </row>
    <row r="83190" spans="12:14" x14ac:dyDescent="0.25">
      <c r="L83190" s="36"/>
      <c r="M83190" s="36"/>
      <c r="N83190" s="36"/>
    </row>
    <row r="83191" spans="12:14" x14ac:dyDescent="0.25">
      <c r="L83191" s="36"/>
      <c r="M83191" s="36"/>
      <c r="N83191" s="36"/>
    </row>
    <row r="83192" spans="12:14" x14ac:dyDescent="0.25">
      <c r="L83192" s="36"/>
      <c r="M83192" s="36"/>
      <c r="N83192" s="36"/>
    </row>
    <row r="83193" spans="12:14" x14ac:dyDescent="0.25">
      <c r="L83193" s="36"/>
      <c r="M83193" s="36"/>
      <c r="N83193" s="36"/>
    </row>
    <row r="83194" spans="12:14" x14ac:dyDescent="0.25">
      <c r="L83194" s="36"/>
      <c r="M83194" s="36"/>
      <c r="N83194" s="36"/>
    </row>
    <row r="83195" spans="12:14" x14ac:dyDescent="0.25">
      <c r="L83195" s="36"/>
      <c r="M83195" s="36"/>
      <c r="N83195" s="36"/>
    </row>
    <row r="83196" spans="12:14" x14ac:dyDescent="0.25">
      <c r="L83196" s="36"/>
      <c r="M83196" s="36"/>
      <c r="N83196" s="36"/>
    </row>
    <row r="83197" spans="12:14" x14ac:dyDescent="0.25">
      <c r="L83197" s="36"/>
      <c r="M83197" s="36"/>
      <c r="N83197" s="36"/>
    </row>
    <row r="83198" spans="12:14" x14ac:dyDescent="0.25">
      <c r="L83198" s="36"/>
      <c r="M83198" s="36"/>
      <c r="N83198" s="36"/>
    </row>
    <row r="83199" spans="12:14" x14ac:dyDescent="0.25">
      <c r="L83199" s="36"/>
      <c r="M83199" s="36"/>
      <c r="N83199" s="36"/>
    </row>
    <row r="83200" spans="12:14" x14ac:dyDescent="0.25">
      <c r="L83200" s="36"/>
      <c r="M83200" s="36"/>
      <c r="N83200" s="36"/>
    </row>
    <row r="83201" spans="12:14" x14ac:dyDescent="0.25">
      <c r="L83201" s="36"/>
      <c r="M83201" s="36"/>
      <c r="N83201" s="36"/>
    </row>
    <row r="83202" spans="12:14" x14ac:dyDescent="0.25">
      <c r="L83202" s="36"/>
      <c r="M83202" s="36"/>
      <c r="N83202" s="36"/>
    </row>
    <row r="83203" spans="12:14" x14ac:dyDescent="0.25">
      <c r="L83203" s="36"/>
      <c r="M83203" s="36"/>
      <c r="N83203" s="36"/>
    </row>
    <row r="83204" spans="12:14" x14ac:dyDescent="0.25">
      <c r="L83204" s="36"/>
      <c r="M83204" s="36"/>
      <c r="N83204" s="36"/>
    </row>
    <row r="83205" spans="12:14" x14ac:dyDescent="0.25">
      <c r="L83205" s="36"/>
      <c r="M83205" s="36"/>
      <c r="N83205" s="36"/>
    </row>
    <row r="83206" spans="12:14" x14ac:dyDescent="0.25">
      <c r="L83206" s="36"/>
      <c r="M83206" s="36"/>
      <c r="N83206" s="36"/>
    </row>
    <row r="83207" spans="12:14" x14ac:dyDescent="0.25">
      <c r="L83207" s="36"/>
      <c r="M83207" s="36"/>
      <c r="N83207" s="36"/>
    </row>
    <row r="83208" spans="12:14" x14ac:dyDescent="0.25">
      <c r="L83208" s="36"/>
      <c r="M83208" s="36"/>
      <c r="N83208" s="36"/>
    </row>
    <row r="83209" spans="12:14" x14ac:dyDescent="0.25">
      <c r="L83209" s="36"/>
      <c r="M83209" s="36"/>
      <c r="N83209" s="36"/>
    </row>
    <row r="83210" spans="12:14" x14ac:dyDescent="0.25">
      <c r="L83210" s="36"/>
      <c r="M83210" s="36"/>
      <c r="N83210" s="36"/>
    </row>
    <row r="83211" spans="12:14" x14ac:dyDescent="0.25">
      <c r="L83211" s="36"/>
      <c r="M83211" s="36"/>
      <c r="N83211" s="36"/>
    </row>
    <row r="83212" spans="12:14" x14ac:dyDescent="0.25">
      <c r="L83212" s="36"/>
      <c r="M83212" s="36"/>
      <c r="N83212" s="36"/>
    </row>
    <row r="83213" spans="12:14" x14ac:dyDescent="0.25">
      <c r="L83213" s="36"/>
      <c r="M83213" s="36"/>
      <c r="N83213" s="36"/>
    </row>
    <row r="83214" spans="12:14" x14ac:dyDescent="0.25">
      <c r="L83214" s="36"/>
      <c r="M83214" s="36"/>
      <c r="N83214" s="36"/>
    </row>
    <row r="83215" spans="12:14" x14ac:dyDescent="0.25">
      <c r="L83215" s="36"/>
      <c r="M83215" s="36"/>
      <c r="N83215" s="36"/>
    </row>
    <row r="83216" spans="12:14" x14ac:dyDescent="0.25">
      <c r="L83216" s="36"/>
      <c r="M83216" s="36"/>
      <c r="N83216" s="36"/>
    </row>
    <row r="83217" spans="12:14" x14ac:dyDescent="0.25">
      <c r="L83217" s="36"/>
      <c r="M83217" s="36"/>
      <c r="N83217" s="36"/>
    </row>
    <row r="83218" spans="12:14" x14ac:dyDescent="0.25">
      <c r="L83218" s="36"/>
      <c r="M83218" s="36"/>
      <c r="N83218" s="36"/>
    </row>
    <row r="83219" spans="12:14" x14ac:dyDescent="0.25">
      <c r="L83219" s="36"/>
      <c r="M83219" s="36"/>
      <c r="N83219" s="36"/>
    </row>
    <row r="83220" spans="12:14" x14ac:dyDescent="0.25">
      <c r="L83220" s="36"/>
      <c r="M83220" s="36"/>
      <c r="N83220" s="36"/>
    </row>
    <row r="83221" spans="12:14" x14ac:dyDescent="0.25">
      <c r="L83221" s="36"/>
      <c r="M83221" s="36"/>
      <c r="N83221" s="36"/>
    </row>
    <row r="83222" spans="12:14" x14ac:dyDescent="0.25">
      <c r="L83222" s="36"/>
      <c r="M83222" s="36"/>
      <c r="N83222" s="36"/>
    </row>
    <row r="83223" spans="12:14" x14ac:dyDescent="0.25">
      <c r="L83223" s="36"/>
      <c r="M83223" s="36"/>
      <c r="N83223" s="36"/>
    </row>
    <row r="83224" spans="12:14" x14ac:dyDescent="0.25">
      <c r="L83224" s="36"/>
      <c r="M83224" s="36"/>
      <c r="N83224" s="36"/>
    </row>
    <row r="83225" spans="12:14" x14ac:dyDescent="0.25">
      <c r="L83225" s="36"/>
      <c r="M83225" s="36"/>
      <c r="N83225" s="36"/>
    </row>
    <row r="83226" spans="12:14" x14ac:dyDescent="0.25">
      <c r="L83226" s="36"/>
      <c r="M83226" s="36"/>
      <c r="N83226" s="36"/>
    </row>
    <row r="83227" spans="12:14" x14ac:dyDescent="0.25">
      <c r="L83227" s="36"/>
      <c r="M83227" s="36"/>
      <c r="N83227" s="36"/>
    </row>
    <row r="83228" spans="12:14" x14ac:dyDescent="0.25">
      <c r="L83228" s="36"/>
      <c r="M83228" s="36"/>
      <c r="N83228" s="36"/>
    </row>
    <row r="83229" spans="12:14" x14ac:dyDescent="0.25">
      <c r="L83229" s="36"/>
      <c r="M83229" s="36"/>
      <c r="N83229" s="36"/>
    </row>
    <row r="83230" spans="12:14" x14ac:dyDescent="0.25">
      <c r="L83230" s="36"/>
      <c r="M83230" s="36"/>
      <c r="N83230" s="36"/>
    </row>
    <row r="83231" spans="12:14" x14ac:dyDescent="0.25">
      <c r="L83231" s="36"/>
      <c r="M83231" s="36"/>
      <c r="N83231" s="36"/>
    </row>
    <row r="83232" spans="12:14" x14ac:dyDescent="0.25">
      <c r="L83232" s="36"/>
      <c r="M83232" s="36"/>
      <c r="N83232" s="36"/>
    </row>
    <row r="83233" spans="12:14" x14ac:dyDescent="0.25">
      <c r="L83233" s="36"/>
      <c r="M83233" s="36"/>
      <c r="N83233" s="36"/>
    </row>
    <row r="83234" spans="12:14" x14ac:dyDescent="0.25">
      <c r="L83234" s="36"/>
      <c r="M83234" s="36"/>
      <c r="N83234" s="36"/>
    </row>
    <row r="83235" spans="12:14" x14ac:dyDescent="0.25">
      <c r="L83235" s="36"/>
      <c r="M83235" s="36"/>
      <c r="N83235" s="36"/>
    </row>
    <row r="83236" spans="12:14" x14ac:dyDescent="0.25">
      <c r="L83236" s="36"/>
      <c r="M83236" s="36"/>
      <c r="N83236" s="36"/>
    </row>
    <row r="83237" spans="12:14" x14ac:dyDescent="0.25">
      <c r="L83237" s="36"/>
      <c r="M83237" s="36"/>
      <c r="N83237" s="36"/>
    </row>
    <row r="83238" spans="12:14" x14ac:dyDescent="0.25">
      <c r="L83238" s="36"/>
      <c r="M83238" s="36"/>
      <c r="N83238" s="36"/>
    </row>
    <row r="83239" spans="12:14" x14ac:dyDescent="0.25">
      <c r="L83239" s="36"/>
      <c r="M83239" s="36"/>
      <c r="N83239" s="36"/>
    </row>
    <row r="83240" spans="12:14" x14ac:dyDescent="0.25">
      <c r="L83240" s="36"/>
      <c r="M83240" s="36"/>
      <c r="N83240" s="36"/>
    </row>
    <row r="83241" spans="12:14" x14ac:dyDescent="0.25">
      <c r="L83241" s="36"/>
      <c r="M83241" s="36"/>
      <c r="N83241" s="36"/>
    </row>
    <row r="83242" spans="12:14" x14ac:dyDescent="0.25">
      <c r="L83242" s="36"/>
      <c r="M83242" s="36"/>
      <c r="N83242" s="36"/>
    </row>
    <row r="83243" spans="12:14" x14ac:dyDescent="0.25">
      <c r="L83243" s="36"/>
      <c r="M83243" s="36"/>
      <c r="N83243" s="36"/>
    </row>
    <row r="83244" spans="12:14" x14ac:dyDescent="0.25">
      <c r="L83244" s="36"/>
      <c r="M83244" s="36"/>
      <c r="N83244" s="36"/>
    </row>
    <row r="83245" spans="12:14" x14ac:dyDescent="0.25">
      <c r="L83245" s="36"/>
      <c r="M83245" s="36"/>
      <c r="N83245" s="36"/>
    </row>
    <row r="83246" spans="12:14" x14ac:dyDescent="0.25">
      <c r="L83246" s="36"/>
      <c r="M83246" s="36"/>
      <c r="N83246" s="36"/>
    </row>
    <row r="83247" spans="12:14" x14ac:dyDescent="0.25">
      <c r="L83247" s="36"/>
      <c r="M83247" s="36"/>
      <c r="N83247" s="36"/>
    </row>
    <row r="83248" spans="12:14" x14ac:dyDescent="0.25">
      <c r="L83248" s="36"/>
      <c r="M83248" s="36"/>
      <c r="N83248" s="36"/>
    </row>
    <row r="83249" spans="12:14" x14ac:dyDescent="0.25">
      <c r="L83249" s="36"/>
      <c r="M83249" s="36"/>
      <c r="N83249" s="36"/>
    </row>
    <row r="83250" spans="12:14" x14ac:dyDescent="0.25">
      <c r="L83250" s="36"/>
      <c r="M83250" s="36"/>
      <c r="N83250" s="36"/>
    </row>
    <row r="83251" spans="12:14" x14ac:dyDescent="0.25">
      <c r="L83251" s="36"/>
      <c r="M83251" s="36"/>
      <c r="N83251" s="36"/>
    </row>
    <row r="83252" spans="12:14" x14ac:dyDescent="0.25">
      <c r="L83252" s="36"/>
      <c r="M83252" s="36"/>
      <c r="N83252" s="36"/>
    </row>
    <row r="83253" spans="12:14" x14ac:dyDescent="0.25">
      <c r="L83253" s="36"/>
      <c r="M83253" s="36"/>
      <c r="N83253" s="36"/>
    </row>
    <row r="83254" spans="12:14" x14ac:dyDescent="0.25">
      <c r="L83254" s="36"/>
      <c r="M83254" s="36"/>
      <c r="N83254" s="36"/>
    </row>
    <row r="83255" spans="12:14" x14ac:dyDescent="0.25">
      <c r="L83255" s="36"/>
      <c r="M83255" s="36"/>
      <c r="N83255" s="36"/>
    </row>
    <row r="83256" spans="12:14" x14ac:dyDescent="0.25">
      <c r="L83256" s="36"/>
      <c r="M83256" s="36"/>
      <c r="N83256" s="36"/>
    </row>
    <row r="83257" spans="12:14" x14ac:dyDescent="0.25">
      <c r="L83257" s="36"/>
      <c r="M83257" s="36"/>
      <c r="N83257" s="36"/>
    </row>
    <row r="83258" spans="12:14" x14ac:dyDescent="0.25">
      <c r="L83258" s="36"/>
      <c r="M83258" s="36"/>
      <c r="N83258" s="36"/>
    </row>
    <row r="83259" spans="12:14" x14ac:dyDescent="0.25">
      <c r="L83259" s="36"/>
      <c r="M83259" s="36"/>
      <c r="N83259" s="36"/>
    </row>
    <row r="83260" spans="12:14" x14ac:dyDescent="0.25">
      <c r="L83260" s="36"/>
      <c r="M83260" s="36"/>
      <c r="N83260" s="36"/>
    </row>
    <row r="83261" spans="12:14" x14ac:dyDescent="0.25">
      <c r="L83261" s="36"/>
      <c r="M83261" s="36"/>
      <c r="N83261" s="36"/>
    </row>
    <row r="83262" spans="12:14" x14ac:dyDescent="0.25">
      <c r="L83262" s="36"/>
      <c r="M83262" s="36"/>
      <c r="N83262" s="36"/>
    </row>
    <row r="83263" spans="12:14" x14ac:dyDescent="0.25">
      <c r="L83263" s="36"/>
      <c r="M83263" s="36"/>
      <c r="N83263" s="36"/>
    </row>
    <row r="83264" spans="12:14" x14ac:dyDescent="0.25">
      <c r="L83264" s="36"/>
      <c r="M83264" s="36"/>
      <c r="N83264" s="36"/>
    </row>
    <row r="83265" spans="12:14" x14ac:dyDescent="0.25">
      <c r="L83265" s="36"/>
      <c r="M83265" s="36"/>
      <c r="N83265" s="36"/>
    </row>
    <row r="83266" spans="12:14" x14ac:dyDescent="0.25">
      <c r="L83266" s="36"/>
      <c r="M83266" s="36"/>
      <c r="N83266" s="36"/>
    </row>
    <row r="83267" spans="12:14" x14ac:dyDescent="0.25">
      <c r="L83267" s="36"/>
      <c r="M83267" s="36"/>
      <c r="N83267" s="36"/>
    </row>
    <row r="83268" spans="12:14" x14ac:dyDescent="0.25">
      <c r="L83268" s="36"/>
      <c r="M83268" s="36"/>
      <c r="N83268" s="36"/>
    </row>
    <row r="83269" spans="12:14" x14ac:dyDescent="0.25">
      <c r="L83269" s="36"/>
      <c r="M83269" s="36"/>
      <c r="N83269" s="36"/>
    </row>
    <row r="83270" spans="12:14" x14ac:dyDescent="0.25">
      <c r="L83270" s="36"/>
      <c r="M83270" s="36"/>
      <c r="N83270" s="36"/>
    </row>
    <row r="83271" spans="12:14" x14ac:dyDescent="0.25">
      <c r="L83271" s="36"/>
      <c r="M83271" s="36"/>
      <c r="N83271" s="36"/>
    </row>
    <row r="83272" spans="12:14" x14ac:dyDescent="0.25">
      <c r="L83272" s="36"/>
      <c r="M83272" s="36"/>
      <c r="N83272" s="36"/>
    </row>
    <row r="83273" spans="12:14" x14ac:dyDescent="0.25">
      <c r="L83273" s="36"/>
      <c r="M83273" s="36"/>
      <c r="N83273" s="36"/>
    </row>
    <row r="83274" spans="12:14" x14ac:dyDescent="0.25">
      <c r="L83274" s="36"/>
      <c r="M83274" s="36"/>
      <c r="N83274" s="36"/>
    </row>
    <row r="83275" spans="12:14" x14ac:dyDescent="0.25">
      <c r="L83275" s="36"/>
      <c r="M83275" s="36"/>
      <c r="N83275" s="36"/>
    </row>
    <row r="83276" spans="12:14" x14ac:dyDescent="0.25">
      <c r="L83276" s="36"/>
      <c r="M83276" s="36"/>
      <c r="N83276" s="36"/>
    </row>
    <row r="83277" spans="12:14" x14ac:dyDescent="0.25">
      <c r="L83277" s="36"/>
      <c r="M83277" s="36"/>
      <c r="N83277" s="36"/>
    </row>
    <row r="83278" spans="12:14" x14ac:dyDescent="0.25">
      <c r="L83278" s="36"/>
      <c r="M83278" s="36"/>
      <c r="N83278" s="36"/>
    </row>
    <row r="83279" spans="12:14" x14ac:dyDescent="0.25">
      <c r="L83279" s="36"/>
      <c r="M83279" s="36"/>
      <c r="N83279" s="36"/>
    </row>
    <row r="83280" spans="12:14" x14ac:dyDescent="0.25">
      <c r="L83280" s="36"/>
      <c r="M83280" s="36"/>
      <c r="N83280" s="36"/>
    </row>
    <row r="83281" spans="12:14" x14ac:dyDescent="0.25">
      <c r="L83281" s="36"/>
      <c r="M83281" s="36"/>
      <c r="N83281" s="36"/>
    </row>
    <row r="83282" spans="12:14" x14ac:dyDescent="0.25">
      <c r="L83282" s="36"/>
      <c r="M83282" s="36"/>
      <c r="N83282" s="36"/>
    </row>
    <row r="83283" spans="12:14" x14ac:dyDescent="0.25">
      <c r="L83283" s="36"/>
      <c r="M83283" s="36"/>
      <c r="N83283" s="36"/>
    </row>
    <row r="83284" spans="12:14" x14ac:dyDescent="0.25">
      <c r="L83284" s="36"/>
      <c r="M83284" s="36"/>
      <c r="N83284" s="36"/>
    </row>
    <row r="83285" spans="12:14" x14ac:dyDescent="0.25">
      <c r="L83285" s="36"/>
      <c r="M83285" s="36"/>
      <c r="N83285" s="36"/>
    </row>
    <row r="83286" spans="12:14" x14ac:dyDescent="0.25">
      <c r="L83286" s="36"/>
      <c r="M83286" s="36"/>
      <c r="N83286" s="36"/>
    </row>
    <row r="83287" spans="12:14" x14ac:dyDescent="0.25">
      <c r="L83287" s="36"/>
      <c r="M83287" s="36"/>
      <c r="N83287" s="36"/>
    </row>
    <row r="83288" spans="12:14" x14ac:dyDescent="0.25">
      <c r="L83288" s="36"/>
      <c r="M83288" s="36"/>
      <c r="N83288" s="36"/>
    </row>
    <row r="83289" spans="12:14" x14ac:dyDescent="0.25">
      <c r="L83289" s="36"/>
      <c r="M83289" s="36"/>
      <c r="N83289" s="36"/>
    </row>
    <row r="83290" spans="12:14" x14ac:dyDescent="0.25">
      <c r="L83290" s="36"/>
      <c r="M83290" s="36"/>
      <c r="N83290" s="36"/>
    </row>
    <row r="83291" spans="12:14" x14ac:dyDescent="0.25">
      <c r="L83291" s="36"/>
      <c r="M83291" s="36"/>
      <c r="N83291" s="36"/>
    </row>
    <row r="83292" spans="12:14" x14ac:dyDescent="0.25">
      <c r="L83292" s="36"/>
      <c r="M83292" s="36"/>
      <c r="N83292" s="36"/>
    </row>
    <row r="83293" spans="12:14" x14ac:dyDescent="0.25">
      <c r="L83293" s="36"/>
      <c r="M83293" s="36"/>
      <c r="N83293" s="36"/>
    </row>
    <row r="83294" spans="12:14" x14ac:dyDescent="0.25">
      <c r="L83294" s="36"/>
      <c r="M83294" s="36"/>
      <c r="N83294" s="36"/>
    </row>
    <row r="83295" spans="12:14" x14ac:dyDescent="0.25">
      <c r="L83295" s="36"/>
      <c r="M83295" s="36"/>
      <c r="N83295" s="36"/>
    </row>
    <row r="83296" spans="12:14" x14ac:dyDescent="0.25">
      <c r="L83296" s="36"/>
      <c r="M83296" s="36"/>
      <c r="N83296" s="36"/>
    </row>
    <row r="83297" spans="12:14" x14ac:dyDescent="0.25">
      <c r="L83297" s="36"/>
      <c r="M83297" s="36"/>
      <c r="N83297" s="36"/>
    </row>
    <row r="83298" spans="12:14" x14ac:dyDescent="0.25">
      <c r="L83298" s="36"/>
      <c r="M83298" s="36"/>
      <c r="N83298" s="36"/>
    </row>
    <row r="83299" spans="12:14" x14ac:dyDescent="0.25">
      <c r="L83299" s="36"/>
      <c r="M83299" s="36"/>
      <c r="N83299" s="36"/>
    </row>
    <row r="83300" spans="12:14" x14ac:dyDescent="0.25">
      <c r="L83300" s="36"/>
      <c r="M83300" s="36"/>
      <c r="N83300" s="36"/>
    </row>
    <row r="83301" spans="12:14" x14ac:dyDescent="0.25">
      <c r="L83301" s="36"/>
      <c r="M83301" s="36"/>
      <c r="N83301" s="36"/>
    </row>
    <row r="83302" spans="12:14" x14ac:dyDescent="0.25">
      <c r="L83302" s="36"/>
      <c r="M83302" s="36"/>
      <c r="N83302" s="36"/>
    </row>
    <row r="83303" spans="12:14" x14ac:dyDescent="0.25">
      <c r="L83303" s="36"/>
      <c r="M83303" s="36"/>
      <c r="N83303" s="36"/>
    </row>
    <row r="83304" spans="12:14" x14ac:dyDescent="0.25">
      <c r="L83304" s="36"/>
      <c r="M83304" s="36"/>
      <c r="N83304" s="36"/>
    </row>
    <row r="83305" spans="12:14" x14ac:dyDescent="0.25">
      <c r="L83305" s="36"/>
      <c r="M83305" s="36"/>
      <c r="N83305" s="36"/>
    </row>
    <row r="83306" spans="12:14" x14ac:dyDescent="0.25">
      <c r="L83306" s="36"/>
      <c r="M83306" s="36"/>
      <c r="N83306" s="36"/>
    </row>
    <row r="83307" spans="12:14" x14ac:dyDescent="0.25">
      <c r="L83307" s="36"/>
      <c r="M83307" s="36"/>
      <c r="N83307" s="36"/>
    </row>
    <row r="83308" spans="12:14" x14ac:dyDescent="0.25">
      <c r="L83308" s="36"/>
      <c r="M83308" s="36"/>
      <c r="N83308" s="36"/>
    </row>
    <row r="83309" spans="12:14" x14ac:dyDescent="0.25">
      <c r="L83309" s="36"/>
      <c r="M83309" s="36"/>
      <c r="N83309" s="36"/>
    </row>
    <row r="83310" spans="12:14" x14ac:dyDescent="0.25">
      <c r="L83310" s="36"/>
      <c r="M83310" s="36"/>
      <c r="N83310" s="36"/>
    </row>
    <row r="83311" spans="12:14" x14ac:dyDescent="0.25">
      <c r="L83311" s="36"/>
      <c r="M83311" s="36"/>
      <c r="N83311" s="36"/>
    </row>
    <row r="83312" spans="12:14" x14ac:dyDescent="0.25">
      <c r="L83312" s="36"/>
      <c r="M83312" s="36"/>
      <c r="N83312" s="36"/>
    </row>
    <row r="83313" spans="12:14" x14ac:dyDescent="0.25">
      <c r="L83313" s="36"/>
      <c r="M83313" s="36"/>
      <c r="N83313" s="36"/>
    </row>
    <row r="83314" spans="12:14" x14ac:dyDescent="0.25">
      <c r="L83314" s="36"/>
      <c r="M83314" s="36"/>
      <c r="N83314" s="36"/>
    </row>
    <row r="83315" spans="12:14" x14ac:dyDescent="0.25">
      <c r="L83315" s="36"/>
      <c r="M83315" s="36"/>
      <c r="N83315" s="36"/>
    </row>
    <row r="83316" spans="12:14" x14ac:dyDescent="0.25">
      <c r="L83316" s="36"/>
      <c r="M83316" s="36"/>
      <c r="N83316" s="36"/>
    </row>
    <row r="83317" spans="12:14" x14ac:dyDescent="0.25">
      <c r="L83317" s="36"/>
      <c r="M83317" s="36"/>
      <c r="N83317" s="36"/>
    </row>
    <row r="83318" spans="12:14" x14ac:dyDescent="0.25">
      <c r="L83318" s="36"/>
      <c r="M83318" s="36"/>
      <c r="N83318" s="36"/>
    </row>
    <row r="83319" spans="12:14" x14ac:dyDescent="0.25">
      <c r="L83319" s="36"/>
      <c r="M83319" s="36"/>
      <c r="N83319" s="36"/>
    </row>
    <row r="83320" spans="12:14" x14ac:dyDescent="0.25">
      <c r="L83320" s="36"/>
      <c r="M83320" s="36"/>
      <c r="N83320" s="36"/>
    </row>
    <row r="83321" spans="12:14" x14ac:dyDescent="0.25">
      <c r="L83321" s="36"/>
      <c r="M83321" s="36"/>
      <c r="N83321" s="36"/>
    </row>
    <row r="83322" spans="12:14" x14ac:dyDescent="0.25">
      <c r="L83322" s="36"/>
      <c r="M83322" s="36"/>
      <c r="N83322" s="36"/>
    </row>
    <row r="83323" spans="12:14" x14ac:dyDescent="0.25">
      <c r="L83323" s="36"/>
      <c r="M83323" s="36"/>
      <c r="N83323" s="36"/>
    </row>
    <row r="83324" spans="12:14" x14ac:dyDescent="0.25">
      <c r="L83324" s="36"/>
      <c r="M83324" s="36"/>
      <c r="N83324" s="36"/>
    </row>
    <row r="83325" spans="12:14" x14ac:dyDescent="0.25">
      <c r="L83325" s="36"/>
      <c r="M83325" s="36"/>
      <c r="N83325" s="36"/>
    </row>
    <row r="83326" spans="12:14" x14ac:dyDescent="0.25">
      <c r="L83326" s="36"/>
      <c r="M83326" s="36"/>
      <c r="N83326" s="36"/>
    </row>
    <row r="83327" spans="12:14" x14ac:dyDescent="0.25">
      <c r="L83327" s="36"/>
      <c r="M83327" s="36"/>
      <c r="N83327" s="36"/>
    </row>
    <row r="83328" spans="12:14" x14ac:dyDescent="0.25">
      <c r="L83328" s="36"/>
      <c r="M83328" s="36"/>
      <c r="N83328" s="36"/>
    </row>
    <row r="83329" spans="12:14" x14ac:dyDescent="0.25">
      <c r="L83329" s="36"/>
      <c r="M83329" s="36"/>
      <c r="N83329" s="36"/>
    </row>
    <row r="83330" spans="12:14" x14ac:dyDescent="0.25">
      <c r="L83330" s="36"/>
      <c r="M83330" s="36"/>
      <c r="N83330" s="36"/>
    </row>
    <row r="83331" spans="12:14" x14ac:dyDescent="0.25">
      <c r="L83331" s="36"/>
      <c r="M83331" s="36"/>
      <c r="N83331" s="36"/>
    </row>
    <row r="83332" spans="12:14" x14ac:dyDescent="0.25">
      <c r="L83332" s="36"/>
      <c r="M83332" s="36"/>
      <c r="N83332" s="36"/>
    </row>
    <row r="83333" spans="12:14" x14ac:dyDescent="0.25">
      <c r="L83333" s="36"/>
      <c r="M83333" s="36"/>
      <c r="N83333" s="36"/>
    </row>
    <row r="83334" spans="12:14" x14ac:dyDescent="0.25">
      <c r="L83334" s="36"/>
      <c r="M83334" s="36"/>
      <c r="N83334" s="36"/>
    </row>
    <row r="83335" spans="12:14" x14ac:dyDescent="0.25">
      <c r="L83335" s="36"/>
      <c r="M83335" s="36"/>
      <c r="N83335" s="36"/>
    </row>
    <row r="83336" spans="12:14" x14ac:dyDescent="0.25">
      <c r="L83336" s="36"/>
      <c r="M83336" s="36"/>
      <c r="N83336" s="36"/>
    </row>
    <row r="83337" spans="12:14" x14ac:dyDescent="0.25">
      <c r="L83337" s="36"/>
      <c r="M83337" s="36"/>
      <c r="N83337" s="36"/>
    </row>
    <row r="83338" spans="12:14" x14ac:dyDescent="0.25">
      <c r="L83338" s="36"/>
      <c r="M83338" s="36"/>
      <c r="N83338" s="36"/>
    </row>
    <row r="83339" spans="12:14" x14ac:dyDescent="0.25">
      <c r="L83339" s="36"/>
      <c r="M83339" s="36"/>
      <c r="N83339" s="36"/>
    </row>
    <row r="83340" spans="12:14" x14ac:dyDescent="0.25">
      <c r="L83340" s="36"/>
      <c r="M83340" s="36"/>
      <c r="N83340" s="36"/>
    </row>
    <row r="83341" spans="12:14" x14ac:dyDescent="0.25">
      <c r="L83341" s="36"/>
      <c r="M83341" s="36"/>
      <c r="N83341" s="36"/>
    </row>
    <row r="83342" spans="12:14" x14ac:dyDescent="0.25">
      <c r="L83342" s="36"/>
      <c r="M83342" s="36"/>
      <c r="N83342" s="36"/>
    </row>
    <row r="83343" spans="12:14" x14ac:dyDescent="0.25">
      <c r="L83343" s="36"/>
      <c r="M83343" s="36"/>
      <c r="N83343" s="36"/>
    </row>
    <row r="83344" spans="12:14" x14ac:dyDescent="0.25">
      <c r="L83344" s="36"/>
      <c r="M83344" s="36"/>
      <c r="N83344" s="36"/>
    </row>
    <row r="83345" spans="12:14" x14ac:dyDescent="0.25">
      <c r="L83345" s="36"/>
      <c r="M83345" s="36"/>
      <c r="N83345" s="36"/>
    </row>
    <row r="83346" spans="12:14" x14ac:dyDescent="0.25">
      <c r="L83346" s="36"/>
      <c r="M83346" s="36"/>
      <c r="N83346" s="36"/>
    </row>
    <row r="83347" spans="12:14" x14ac:dyDescent="0.25">
      <c r="L83347" s="36"/>
      <c r="M83347" s="36"/>
      <c r="N83347" s="36"/>
    </row>
    <row r="83348" spans="12:14" x14ac:dyDescent="0.25">
      <c r="L83348" s="36"/>
      <c r="M83348" s="36"/>
      <c r="N83348" s="36"/>
    </row>
    <row r="83349" spans="12:14" x14ac:dyDescent="0.25">
      <c r="L83349" s="36"/>
      <c r="M83349" s="36"/>
      <c r="N83349" s="36"/>
    </row>
    <row r="83350" spans="12:14" x14ac:dyDescent="0.25">
      <c r="L83350" s="36"/>
      <c r="M83350" s="36"/>
      <c r="N83350" s="36"/>
    </row>
    <row r="83351" spans="12:14" x14ac:dyDescent="0.25">
      <c r="L83351" s="36"/>
      <c r="M83351" s="36"/>
      <c r="N83351" s="36"/>
    </row>
    <row r="83352" spans="12:14" x14ac:dyDescent="0.25">
      <c r="L83352" s="36"/>
      <c r="M83352" s="36"/>
      <c r="N83352" s="36"/>
    </row>
    <row r="83353" spans="12:14" x14ac:dyDescent="0.25">
      <c r="L83353" s="36"/>
      <c r="M83353" s="36"/>
      <c r="N83353" s="36"/>
    </row>
    <row r="83354" spans="12:14" x14ac:dyDescent="0.25">
      <c r="L83354" s="36"/>
      <c r="M83354" s="36"/>
      <c r="N83354" s="36"/>
    </row>
    <row r="83355" spans="12:14" x14ac:dyDescent="0.25">
      <c r="L83355" s="36"/>
      <c r="M83355" s="36"/>
      <c r="N83355" s="36"/>
    </row>
    <row r="83356" spans="12:14" x14ac:dyDescent="0.25">
      <c r="L83356" s="36"/>
      <c r="M83356" s="36"/>
      <c r="N83356" s="36"/>
    </row>
    <row r="83357" spans="12:14" x14ac:dyDescent="0.25">
      <c r="L83357" s="36"/>
      <c r="M83357" s="36"/>
      <c r="N83357" s="36"/>
    </row>
    <row r="83358" spans="12:14" x14ac:dyDescent="0.25">
      <c r="L83358" s="36"/>
      <c r="M83358" s="36"/>
      <c r="N83358" s="36"/>
    </row>
    <row r="83359" spans="12:14" x14ac:dyDescent="0.25">
      <c r="L83359" s="36"/>
      <c r="M83359" s="36"/>
      <c r="N83359" s="36"/>
    </row>
    <row r="83360" spans="12:14" x14ac:dyDescent="0.25">
      <c r="L83360" s="36"/>
      <c r="M83360" s="36"/>
      <c r="N83360" s="36"/>
    </row>
    <row r="83361" spans="12:14" x14ac:dyDescent="0.25">
      <c r="L83361" s="36"/>
      <c r="M83361" s="36"/>
      <c r="N83361" s="36"/>
    </row>
    <row r="83362" spans="12:14" x14ac:dyDescent="0.25">
      <c r="L83362" s="36"/>
      <c r="M83362" s="36"/>
      <c r="N83362" s="36"/>
    </row>
    <row r="83363" spans="12:14" x14ac:dyDescent="0.25">
      <c r="L83363" s="36"/>
      <c r="M83363" s="36"/>
      <c r="N83363" s="36"/>
    </row>
    <row r="83364" spans="12:14" x14ac:dyDescent="0.25">
      <c r="L83364" s="36"/>
      <c r="M83364" s="36"/>
      <c r="N83364" s="36"/>
    </row>
    <row r="83365" spans="12:14" x14ac:dyDescent="0.25">
      <c r="L83365" s="36"/>
      <c r="M83365" s="36"/>
      <c r="N83365" s="36"/>
    </row>
    <row r="83366" spans="12:14" x14ac:dyDescent="0.25">
      <c r="L83366" s="36"/>
      <c r="M83366" s="36"/>
      <c r="N83366" s="36"/>
    </row>
    <row r="83367" spans="12:14" x14ac:dyDescent="0.25">
      <c r="L83367" s="36"/>
      <c r="M83367" s="36"/>
      <c r="N83367" s="36"/>
    </row>
    <row r="83368" spans="12:14" x14ac:dyDescent="0.25">
      <c r="L83368" s="36"/>
      <c r="M83368" s="36"/>
      <c r="N83368" s="36"/>
    </row>
    <row r="83369" spans="12:14" x14ac:dyDescent="0.25">
      <c r="L83369" s="36"/>
      <c r="M83369" s="36"/>
      <c r="N83369" s="36"/>
    </row>
    <row r="83370" spans="12:14" x14ac:dyDescent="0.25">
      <c r="L83370" s="36"/>
      <c r="M83370" s="36"/>
      <c r="N83370" s="36"/>
    </row>
    <row r="83371" spans="12:14" x14ac:dyDescent="0.25">
      <c r="L83371" s="36"/>
      <c r="M83371" s="36"/>
      <c r="N83371" s="36"/>
    </row>
    <row r="83372" spans="12:14" x14ac:dyDescent="0.25">
      <c r="L83372" s="36"/>
      <c r="M83372" s="36"/>
      <c r="N83372" s="36"/>
    </row>
    <row r="83373" spans="12:14" x14ac:dyDescent="0.25">
      <c r="L83373" s="36"/>
      <c r="M83373" s="36"/>
      <c r="N83373" s="36"/>
    </row>
    <row r="83374" spans="12:14" x14ac:dyDescent="0.25">
      <c r="L83374" s="36"/>
      <c r="M83374" s="36"/>
      <c r="N83374" s="36"/>
    </row>
    <row r="83375" spans="12:14" x14ac:dyDescent="0.25">
      <c r="L83375" s="36"/>
      <c r="M83375" s="36"/>
      <c r="N83375" s="36"/>
    </row>
    <row r="83376" spans="12:14" x14ac:dyDescent="0.25">
      <c r="L83376" s="36"/>
      <c r="M83376" s="36"/>
      <c r="N83376" s="36"/>
    </row>
    <row r="83377" spans="12:14" x14ac:dyDescent="0.25">
      <c r="L83377" s="36"/>
      <c r="M83377" s="36"/>
      <c r="N83377" s="36"/>
    </row>
    <row r="83378" spans="12:14" x14ac:dyDescent="0.25">
      <c r="L83378" s="36"/>
      <c r="M83378" s="36"/>
      <c r="N83378" s="36"/>
    </row>
    <row r="83379" spans="12:14" x14ac:dyDescent="0.25">
      <c r="L83379" s="36"/>
      <c r="M83379" s="36"/>
      <c r="N83379" s="36"/>
    </row>
    <row r="83380" spans="12:14" x14ac:dyDescent="0.25">
      <c r="L83380" s="36"/>
      <c r="M83380" s="36"/>
      <c r="N83380" s="36"/>
    </row>
    <row r="83381" spans="12:14" x14ac:dyDescent="0.25">
      <c r="L83381" s="36"/>
      <c r="M83381" s="36"/>
      <c r="N83381" s="36"/>
    </row>
    <row r="83382" spans="12:14" x14ac:dyDescent="0.25">
      <c r="L83382" s="36"/>
      <c r="M83382" s="36"/>
      <c r="N83382" s="36"/>
    </row>
    <row r="83383" spans="12:14" x14ac:dyDescent="0.25">
      <c r="L83383" s="36"/>
      <c r="M83383" s="36"/>
      <c r="N83383" s="36"/>
    </row>
    <row r="83384" spans="12:14" x14ac:dyDescent="0.25">
      <c r="L83384" s="36"/>
      <c r="M83384" s="36"/>
      <c r="N83384" s="36"/>
    </row>
    <row r="83385" spans="12:14" x14ac:dyDescent="0.25">
      <c r="L83385" s="36"/>
      <c r="M83385" s="36"/>
      <c r="N83385" s="36"/>
    </row>
    <row r="83386" spans="12:14" x14ac:dyDescent="0.25">
      <c r="L83386" s="36"/>
      <c r="M83386" s="36"/>
      <c r="N83386" s="36"/>
    </row>
    <row r="83387" spans="12:14" x14ac:dyDescent="0.25">
      <c r="L83387" s="36"/>
      <c r="M83387" s="36"/>
      <c r="N83387" s="36"/>
    </row>
    <row r="83388" spans="12:14" x14ac:dyDescent="0.25">
      <c r="L83388" s="36"/>
      <c r="M83388" s="36"/>
      <c r="N83388" s="36"/>
    </row>
    <row r="83389" spans="12:14" x14ac:dyDescent="0.25">
      <c r="L83389" s="36"/>
      <c r="M83389" s="36"/>
      <c r="N83389" s="36"/>
    </row>
    <row r="83390" spans="12:14" x14ac:dyDescent="0.25">
      <c r="L83390" s="36"/>
      <c r="M83390" s="36"/>
      <c r="N83390" s="36"/>
    </row>
    <row r="83391" spans="12:14" x14ac:dyDescent="0.25">
      <c r="L83391" s="36"/>
      <c r="M83391" s="36"/>
      <c r="N83391" s="36"/>
    </row>
    <row r="83392" spans="12:14" x14ac:dyDescent="0.25">
      <c r="L83392" s="36"/>
      <c r="M83392" s="36"/>
      <c r="N83392" s="36"/>
    </row>
    <row r="83393" spans="12:14" x14ac:dyDescent="0.25">
      <c r="L83393" s="36"/>
      <c r="M83393" s="36"/>
      <c r="N83393" s="36"/>
    </row>
    <row r="83394" spans="12:14" x14ac:dyDescent="0.25">
      <c r="L83394" s="36"/>
      <c r="M83394" s="36"/>
      <c r="N83394" s="36"/>
    </row>
    <row r="83395" spans="12:14" x14ac:dyDescent="0.25">
      <c r="L83395" s="36"/>
      <c r="M83395" s="36"/>
      <c r="N83395" s="36"/>
    </row>
    <row r="83396" spans="12:14" x14ac:dyDescent="0.25">
      <c r="L83396" s="36"/>
      <c r="M83396" s="36"/>
      <c r="N83396" s="36"/>
    </row>
    <row r="83397" spans="12:14" x14ac:dyDescent="0.25">
      <c r="L83397" s="36"/>
      <c r="M83397" s="36"/>
      <c r="N83397" s="36"/>
    </row>
    <row r="83398" spans="12:14" x14ac:dyDescent="0.25">
      <c r="L83398" s="36"/>
      <c r="M83398" s="36"/>
      <c r="N83398" s="36"/>
    </row>
    <row r="83399" spans="12:14" x14ac:dyDescent="0.25">
      <c r="L83399" s="36"/>
      <c r="M83399" s="36"/>
      <c r="N83399" s="36"/>
    </row>
    <row r="83400" spans="12:14" x14ac:dyDescent="0.25">
      <c r="L83400" s="36"/>
      <c r="M83400" s="36"/>
      <c r="N83400" s="36"/>
    </row>
    <row r="83401" spans="12:14" x14ac:dyDescent="0.25">
      <c r="L83401" s="36"/>
      <c r="M83401" s="36"/>
      <c r="N83401" s="36"/>
    </row>
    <row r="83402" spans="12:14" x14ac:dyDescent="0.25">
      <c r="L83402" s="36"/>
      <c r="M83402" s="36"/>
      <c r="N83402" s="36"/>
    </row>
    <row r="83403" spans="12:14" x14ac:dyDescent="0.25">
      <c r="L83403" s="36"/>
      <c r="M83403" s="36"/>
      <c r="N83403" s="36"/>
    </row>
    <row r="83404" spans="12:14" x14ac:dyDescent="0.25">
      <c r="L83404" s="36"/>
      <c r="M83404" s="36"/>
      <c r="N83404" s="36"/>
    </row>
    <row r="83405" spans="12:14" x14ac:dyDescent="0.25">
      <c r="L83405" s="36"/>
      <c r="M83405" s="36"/>
      <c r="N83405" s="36"/>
    </row>
    <row r="83406" spans="12:14" x14ac:dyDescent="0.25">
      <c r="L83406" s="36"/>
      <c r="M83406" s="36"/>
      <c r="N83406" s="36"/>
    </row>
    <row r="83407" spans="12:14" x14ac:dyDescent="0.25">
      <c r="L83407" s="36"/>
      <c r="M83407" s="36"/>
      <c r="N83407" s="36"/>
    </row>
    <row r="83408" spans="12:14" x14ac:dyDescent="0.25">
      <c r="L83408" s="36"/>
      <c r="M83408" s="36"/>
      <c r="N83408" s="36"/>
    </row>
    <row r="83409" spans="12:14" x14ac:dyDescent="0.25">
      <c r="L83409" s="36"/>
      <c r="M83409" s="36"/>
      <c r="N83409" s="36"/>
    </row>
    <row r="83410" spans="12:14" x14ac:dyDescent="0.25">
      <c r="L83410" s="36"/>
      <c r="M83410" s="36"/>
      <c r="N83410" s="36"/>
    </row>
    <row r="83411" spans="12:14" x14ac:dyDescent="0.25">
      <c r="L83411" s="36"/>
      <c r="M83411" s="36"/>
      <c r="N83411" s="36"/>
    </row>
    <row r="83412" spans="12:14" x14ac:dyDescent="0.25">
      <c r="L83412" s="36"/>
      <c r="M83412" s="36"/>
      <c r="N83412" s="36"/>
    </row>
    <row r="83413" spans="12:14" x14ac:dyDescent="0.25">
      <c r="L83413" s="36"/>
      <c r="M83413" s="36"/>
      <c r="N83413" s="36"/>
    </row>
    <row r="83414" spans="12:14" x14ac:dyDescent="0.25">
      <c r="L83414" s="36"/>
      <c r="M83414" s="36"/>
      <c r="N83414" s="36"/>
    </row>
    <row r="83415" spans="12:14" x14ac:dyDescent="0.25">
      <c r="L83415" s="36"/>
      <c r="M83415" s="36"/>
      <c r="N83415" s="36"/>
    </row>
    <row r="83416" spans="12:14" x14ac:dyDescent="0.25">
      <c r="L83416" s="36"/>
      <c r="M83416" s="36"/>
      <c r="N83416" s="36"/>
    </row>
    <row r="83417" spans="12:14" x14ac:dyDescent="0.25">
      <c r="L83417" s="36"/>
      <c r="M83417" s="36"/>
      <c r="N83417" s="36"/>
    </row>
    <row r="83418" spans="12:14" x14ac:dyDescent="0.25">
      <c r="L83418" s="36"/>
      <c r="M83418" s="36"/>
      <c r="N83418" s="36"/>
    </row>
    <row r="83419" spans="12:14" x14ac:dyDescent="0.25">
      <c r="L83419" s="36"/>
      <c r="M83419" s="36"/>
      <c r="N83419" s="36"/>
    </row>
    <row r="83420" spans="12:14" x14ac:dyDescent="0.25">
      <c r="L83420" s="36"/>
      <c r="M83420" s="36"/>
      <c r="N83420" s="36"/>
    </row>
    <row r="83421" spans="12:14" x14ac:dyDescent="0.25">
      <c r="L83421" s="36"/>
      <c r="M83421" s="36"/>
      <c r="N83421" s="36"/>
    </row>
    <row r="83422" spans="12:14" x14ac:dyDescent="0.25">
      <c r="L83422" s="36"/>
      <c r="M83422" s="36"/>
      <c r="N83422" s="36"/>
    </row>
    <row r="83423" spans="12:14" x14ac:dyDescent="0.25">
      <c r="L83423" s="36"/>
      <c r="M83423" s="36"/>
      <c r="N83423" s="36"/>
    </row>
    <row r="83424" spans="12:14" x14ac:dyDescent="0.25">
      <c r="L83424" s="36"/>
      <c r="M83424" s="36"/>
      <c r="N83424" s="36"/>
    </row>
    <row r="83425" spans="12:14" x14ac:dyDescent="0.25">
      <c r="L83425" s="36"/>
      <c r="M83425" s="36"/>
      <c r="N83425" s="36"/>
    </row>
    <row r="83426" spans="12:14" x14ac:dyDescent="0.25">
      <c r="L83426" s="36"/>
      <c r="M83426" s="36"/>
      <c r="N83426" s="36"/>
    </row>
    <row r="83427" spans="12:14" x14ac:dyDescent="0.25">
      <c r="L83427" s="36"/>
      <c r="M83427" s="36"/>
      <c r="N83427" s="36"/>
    </row>
    <row r="83428" spans="12:14" x14ac:dyDescent="0.25">
      <c r="L83428" s="36"/>
      <c r="M83428" s="36"/>
      <c r="N83428" s="36"/>
    </row>
    <row r="83429" spans="12:14" x14ac:dyDescent="0.25">
      <c r="L83429" s="36"/>
      <c r="M83429" s="36"/>
      <c r="N83429" s="36"/>
    </row>
    <row r="83430" spans="12:14" x14ac:dyDescent="0.25">
      <c r="L83430" s="36"/>
      <c r="M83430" s="36"/>
      <c r="N83430" s="36"/>
    </row>
    <row r="83431" spans="12:14" x14ac:dyDescent="0.25">
      <c r="L83431" s="36"/>
      <c r="M83431" s="36"/>
      <c r="N83431" s="36"/>
    </row>
    <row r="83432" spans="12:14" x14ac:dyDescent="0.25">
      <c r="L83432" s="36"/>
      <c r="M83432" s="36"/>
      <c r="N83432" s="36"/>
    </row>
    <row r="83433" spans="12:14" x14ac:dyDescent="0.25">
      <c r="L83433" s="36"/>
      <c r="M83433" s="36"/>
      <c r="N83433" s="36"/>
    </row>
    <row r="83434" spans="12:14" x14ac:dyDescent="0.25">
      <c r="L83434" s="36"/>
      <c r="M83434" s="36"/>
      <c r="N83434" s="36"/>
    </row>
    <row r="83435" spans="12:14" x14ac:dyDescent="0.25">
      <c r="L83435" s="36"/>
      <c r="M83435" s="36"/>
      <c r="N83435" s="36"/>
    </row>
    <row r="83436" spans="12:14" x14ac:dyDescent="0.25">
      <c r="L83436" s="36"/>
      <c r="M83436" s="36"/>
      <c r="N83436" s="36"/>
    </row>
    <row r="83437" spans="12:14" x14ac:dyDescent="0.25">
      <c r="L83437" s="36"/>
      <c r="M83437" s="36"/>
      <c r="N83437" s="36"/>
    </row>
    <row r="83438" spans="12:14" x14ac:dyDescent="0.25">
      <c r="L83438" s="36"/>
      <c r="M83438" s="36"/>
      <c r="N83438" s="36"/>
    </row>
    <row r="83439" spans="12:14" x14ac:dyDescent="0.25">
      <c r="L83439" s="36"/>
      <c r="M83439" s="36"/>
      <c r="N83439" s="36"/>
    </row>
    <row r="83440" spans="12:14" x14ac:dyDescent="0.25">
      <c r="L83440" s="36"/>
      <c r="M83440" s="36"/>
      <c r="N83440" s="36"/>
    </row>
    <row r="83441" spans="12:14" x14ac:dyDescent="0.25">
      <c r="L83441" s="36"/>
      <c r="M83441" s="36"/>
      <c r="N83441" s="36"/>
    </row>
    <row r="83442" spans="12:14" x14ac:dyDescent="0.25">
      <c r="L83442" s="36"/>
      <c r="M83442" s="36"/>
      <c r="N83442" s="36"/>
    </row>
    <row r="83443" spans="12:14" x14ac:dyDescent="0.25">
      <c r="L83443" s="36"/>
      <c r="M83443" s="36"/>
      <c r="N83443" s="36"/>
    </row>
    <row r="83444" spans="12:14" x14ac:dyDescent="0.25">
      <c r="L83444" s="36"/>
      <c r="M83444" s="36"/>
      <c r="N83444" s="36"/>
    </row>
    <row r="83445" spans="12:14" x14ac:dyDescent="0.25">
      <c r="L83445" s="36"/>
      <c r="M83445" s="36"/>
      <c r="N83445" s="36"/>
    </row>
    <row r="83446" spans="12:14" x14ac:dyDescent="0.25">
      <c r="L83446" s="36"/>
      <c r="M83446" s="36"/>
      <c r="N83446" s="36"/>
    </row>
    <row r="83447" spans="12:14" x14ac:dyDescent="0.25">
      <c r="L83447" s="36"/>
      <c r="M83447" s="36"/>
      <c r="N83447" s="36"/>
    </row>
    <row r="83448" spans="12:14" x14ac:dyDescent="0.25">
      <c r="L83448" s="36"/>
      <c r="M83448" s="36"/>
      <c r="N83448" s="36"/>
    </row>
    <row r="83449" spans="12:14" x14ac:dyDescent="0.25">
      <c r="L83449" s="36"/>
      <c r="M83449" s="36"/>
      <c r="N83449" s="36"/>
    </row>
    <row r="83450" spans="12:14" x14ac:dyDescent="0.25">
      <c r="L83450" s="36"/>
      <c r="M83450" s="36"/>
      <c r="N83450" s="36"/>
    </row>
    <row r="83451" spans="12:14" x14ac:dyDescent="0.25">
      <c r="L83451" s="36"/>
      <c r="M83451" s="36"/>
      <c r="N83451" s="36"/>
    </row>
    <row r="83452" spans="12:14" x14ac:dyDescent="0.25">
      <c r="L83452" s="36"/>
      <c r="M83452" s="36"/>
      <c r="N83452" s="36"/>
    </row>
    <row r="83453" spans="12:14" x14ac:dyDescent="0.25">
      <c r="L83453" s="36"/>
      <c r="M83453" s="36"/>
      <c r="N83453" s="36"/>
    </row>
    <row r="83454" spans="12:14" x14ac:dyDescent="0.25">
      <c r="L83454" s="36"/>
      <c r="M83454" s="36"/>
      <c r="N83454" s="36"/>
    </row>
    <row r="83455" spans="12:14" x14ac:dyDescent="0.25">
      <c r="L83455" s="36"/>
      <c r="M83455" s="36"/>
      <c r="N83455" s="36"/>
    </row>
    <row r="83456" spans="12:14" x14ac:dyDescent="0.25">
      <c r="L83456" s="36"/>
      <c r="M83456" s="36"/>
      <c r="N83456" s="36"/>
    </row>
    <row r="83457" spans="12:14" x14ac:dyDescent="0.25">
      <c r="L83457" s="36"/>
      <c r="M83457" s="36"/>
      <c r="N83457" s="36"/>
    </row>
    <row r="83458" spans="12:14" x14ac:dyDescent="0.25">
      <c r="L83458" s="36"/>
      <c r="M83458" s="36"/>
      <c r="N83458" s="36"/>
    </row>
    <row r="83459" spans="12:14" x14ac:dyDescent="0.25">
      <c r="L83459" s="36"/>
      <c r="M83459" s="36"/>
      <c r="N83459" s="36"/>
    </row>
    <row r="83460" spans="12:14" x14ac:dyDescent="0.25">
      <c r="L83460" s="36"/>
      <c r="M83460" s="36"/>
      <c r="N83460" s="36"/>
    </row>
    <row r="83461" spans="12:14" x14ac:dyDescent="0.25">
      <c r="L83461" s="36"/>
      <c r="M83461" s="36"/>
      <c r="N83461" s="36"/>
    </row>
    <row r="83462" spans="12:14" x14ac:dyDescent="0.25">
      <c r="L83462" s="36"/>
      <c r="M83462" s="36"/>
      <c r="N83462" s="36"/>
    </row>
    <row r="83463" spans="12:14" x14ac:dyDescent="0.25">
      <c r="L83463" s="36"/>
      <c r="M83463" s="36"/>
      <c r="N83463" s="36"/>
    </row>
    <row r="83464" spans="12:14" x14ac:dyDescent="0.25">
      <c r="L83464" s="36"/>
      <c r="M83464" s="36"/>
      <c r="N83464" s="36"/>
    </row>
    <row r="83465" spans="12:14" x14ac:dyDescent="0.25">
      <c r="L83465" s="36"/>
      <c r="M83465" s="36"/>
      <c r="N83465" s="36"/>
    </row>
    <row r="83466" spans="12:14" x14ac:dyDescent="0.25">
      <c r="L83466" s="36"/>
      <c r="M83466" s="36"/>
      <c r="N83466" s="36"/>
    </row>
    <row r="83467" spans="12:14" x14ac:dyDescent="0.25">
      <c r="L83467" s="36"/>
      <c r="M83467" s="36"/>
      <c r="N83467" s="36"/>
    </row>
    <row r="83468" spans="12:14" x14ac:dyDescent="0.25">
      <c r="L83468" s="36"/>
      <c r="M83468" s="36"/>
      <c r="N83468" s="36"/>
    </row>
    <row r="83469" spans="12:14" x14ac:dyDescent="0.25">
      <c r="L83469" s="36"/>
      <c r="M83469" s="36"/>
      <c r="N83469" s="36"/>
    </row>
    <row r="83470" spans="12:14" x14ac:dyDescent="0.25">
      <c r="L83470" s="36"/>
      <c r="M83470" s="36"/>
      <c r="N83470" s="36"/>
    </row>
    <row r="83471" spans="12:14" x14ac:dyDescent="0.25">
      <c r="L83471" s="36"/>
      <c r="M83471" s="36"/>
      <c r="N83471" s="36"/>
    </row>
    <row r="83472" spans="12:14" x14ac:dyDescent="0.25">
      <c r="L83472" s="36"/>
      <c r="M83472" s="36"/>
      <c r="N83472" s="36"/>
    </row>
    <row r="83473" spans="12:14" x14ac:dyDescent="0.25">
      <c r="L83473" s="36"/>
      <c r="M83473" s="36"/>
      <c r="N83473" s="36"/>
    </row>
    <row r="83474" spans="12:14" x14ac:dyDescent="0.25">
      <c r="L83474" s="36"/>
      <c r="M83474" s="36"/>
      <c r="N83474" s="36"/>
    </row>
    <row r="83475" spans="12:14" x14ac:dyDescent="0.25">
      <c r="L83475" s="36"/>
      <c r="M83475" s="36"/>
      <c r="N83475" s="36"/>
    </row>
    <row r="83476" spans="12:14" x14ac:dyDescent="0.25">
      <c r="L83476" s="36"/>
      <c r="M83476" s="36"/>
      <c r="N83476" s="36"/>
    </row>
    <row r="83477" spans="12:14" x14ac:dyDescent="0.25">
      <c r="L83477" s="36"/>
      <c r="M83477" s="36"/>
      <c r="N83477" s="36"/>
    </row>
    <row r="83478" spans="12:14" x14ac:dyDescent="0.25">
      <c r="L83478" s="36"/>
      <c r="M83478" s="36"/>
      <c r="N83478" s="36"/>
    </row>
    <row r="83479" spans="12:14" x14ac:dyDescent="0.25">
      <c r="L83479" s="36"/>
      <c r="M83479" s="36"/>
      <c r="N83479" s="36"/>
    </row>
    <row r="83480" spans="12:14" x14ac:dyDescent="0.25">
      <c r="L83480" s="36"/>
      <c r="M83480" s="36"/>
      <c r="N83480" s="36"/>
    </row>
    <row r="83481" spans="12:14" x14ac:dyDescent="0.25">
      <c r="L83481" s="36"/>
      <c r="M83481" s="36"/>
      <c r="N83481" s="36"/>
    </row>
    <row r="83482" spans="12:14" x14ac:dyDescent="0.25">
      <c r="L83482" s="36"/>
      <c r="M83482" s="36"/>
      <c r="N83482" s="36"/>
    </row>
    <row r="83483" spans="12:14" x14ac:dyDescent="0.25">
      <c r="L83483" s="36"/>
      <c r="M83483" s="36"/>
      <c r="N83483" s="36"/>
    </row>
    <row r="83484" spans="12:14" x14ac:dyDescent="0.25">
      <c r="L83484" s="36"/>
      <c r="M83484" s="36"/>
      <c r="N83484" s="36"/>
    </row>
    <row r="83485" spans="12:14" x14ac:dyDescent="0.25">
      <c r="L83485" s="36"/>
      <c r="M83485" s="36"/>
      <c r="N83485" s="36"/>
    </row>
    <row r="83486" spans="12:14" x14ac:dyDescent="0.25">
      <c r="L83486" s="36"/>
      <c r="M83486" s="36"/>
      <c r="N83486" s="36"/>
    </row>
    <row r="83487" spans="12:14" x14ac:dyDescent="0.25">
      <c r="L83487" s="36"/>
      <c r="M83487" s="36"/>
      <c r="N83487" s="36"/>
    </row>
    <row r="83488" spans="12:14" x14ac:dyDescent="0.25">
      <c r="L83488" s="36"/>
      <c r="M83488" s="36"/>
      <c r="N83488" s="36"/>
    </row>
    <row r="83489" spans="12:14" x14ac:dyDescent="0.25">
      <c r="L83489" s="36"/>
      <c r="M83489" s="36"/>
      <c r="N83489" s="36"/>
    </row>
    <row r="83490" spans="12:14" x14ac:dyDescent="0.25">
      <c r="L83490" s="36"/>
      <c r="M83490" s="36"/>
      <c r="N83490" s="36"/>
    </row>
    <row r="83491" spans="12:14" x14ac:dyDescent="0.25">
      <c r="L83491" s="36"/>
      <c r="M83491" s="36"/>
      <c r="N83491" s="36"/>
    </row>
    <row r="83492" spans="12:14" x14ac:dyDescent="0.25">
      <c r="L83492" s="36"/>
      <c r="M83492" s="36"/>
      <c r="N83492" s="36"/>
    </row>
    <row r="83493" spans="12:14" x14ac:dyDescent="0.25">
      <c r="L83493" s="36"/>
      <c r="M83493" s="36"/>
      <c r="N83493" s="36"/>
    </row>
    <row r="83494" spans="12:14" x14ac:dyDescent="0.25">
      <c r="L83494" s="36"/>
      <c r="M83494" s="36"/>
      <c r="N83494" s="36"/>
    </row>
    <row r="83495" spans="12:14" x14ac:dyDescent="0.25">
      <c r="L83495" s="36"/>
      <c r="M83495" s="36"/>
      <c r="N83495" s="36"/>
    </row>
    <row r="83496" spans="12:14" x14ac:dyDescent="0.25">
      <c r="L83496" s="36"/>
      <c r="M83496" s="36"/>
      <c r="N83496" s="36"/>
    </row>
    <row r="83497" spans="12:14" x14ac:dyDescent="0.25">
      <c r="L83497" s="36"/>
      <c r="M83497" s="36"/>
      <c r="N83497" s="36"/>
    </row>
    <row r="83498" spans="12:14" x14ac:dyDescent="0.25">
      <c r="L83498" s="36"/>
      <c r="M83498" s="36"/>
      <c r="N83498" s="36"/>
    </row>
    <row r="83499" spans="12:14" x14ac:dyDescent="0.25">
      <c r="L83499" s="36"/>
      <c r="M83499" s="36"/>
      <c r="N83499" s="36"/>
    </row>
    <row r="83500" spans="12:14" x14ac:dyDescent="0.25">
      <c r="L83500" s="36"/>
      <c r="M83500" s="36"/>
      <c r="N83500" s="36"/>
    </row>
    <row r="83501" spans="12:14" x14ac:dyDescent="0.25">
      <c r="L83501" s="36"/>
      <c r="M83501" s="36"/>
      <c r="N83501" s="36"/>
    </row>
    <row r="83502" spans="12:14" x14ac:dyDescent="0.25">
      <c r="L83502" s="36"/>
      <c r="M83502" s="36"/>
      <c r="N83502" s="36"/>
    </row>
    <row r="83503" spans="12:14" x14ac:dyDescent="0.25">
      <c r="L83503" s="36"/>
      <c r="M83503" s="36"/>
      <c r="N83503" s="36"/>
    </row>
    <row r="83504" spans="12:14" x14ac:dyDescent="0.25">
      <c r="L83504" s="36"/>
      <c r="M83504" s="36"/>
      <c r="N83504" s="36"/>
    </row>
    <row r="83505" spans="12:14" x14ac:dyDescent="0.25">
      <c r="L83505" s="36"/>
      <c r="M83505" s="36"/>
      <c r="N83505" s="36"/>
    </row>
    <row r="83506" spans="12:14" x14ac:dyDescent="0.25">
      <c r="L83506" s="36"/>
      <c r="M83506" s="36"/>
      <c r="N83506" s="36"/>
    </row>
    <row r="83507" spans="12:14" x14ac:dyDescent="0.25">
      <c r="L83507" s="36"/>
      <c r="M83507" s="36"/>
      <c r="N83507" s="36"/>
    </row>
    <row r="83508" spans="12:14" x14ac:dyDescent="0.25">
      <c r="L83508" s="36"/>
      <c r="M83508" s="36"/>
      <c r="N83508" s="36"/>
    </row>
    <row r="83509" spans="12:14" x14ac:dyDescent="0.25">
      <c r="L83509" s="36"/>
      <c r="M83509" s="36"/>
      <c r="N83509" s="36"/>
    </row>
    <row r="83510" spans="12:14" x14ac:dyDescent="0.25">
      <c r="L83510" s="36"/>
      <c r="M83510" s="36"/>
      <c r="N83510" s="36"/>
    </row>
    <row r="83511" spans="12:14" x14ac:dyDescent="0.25">
      <c r="L83511" s="36"/>
      <c r="M83511" s="36"/>
      <c r="N83511" s="36"/>
    </row>
    <row r="83512" spans="12:14" x14ac:dyDescent="0.25">
      <c r="L83512" s="36"/>
      <c r="M83512" s="36"/>
      <c r="N83512" s="36"/>
    </row>
    <row r="83513" spans="12:14" x14ac:dyDescent="0.25">
      <c r="L83513" s="36"/>
      <c r="M83513" s="36"/>
      <c r="N83513" s="36"/>
    </row>
    <row r="83514" spans="12:14" x14ac:dyDescent="0.25">
      <c r="L83514" s="36"/>
      <c r="M83514" s="36"/>
      <c r="N83514" s="36"/>
    </row>
    <row r="83515" spans="12:14" x14ac:dyDescent="0.25">
      <c r="L83515" s="36"/>
      <c r="M83515" s="36"/>
      <c r="N83515" s="36"/>
    </row>
    <row r="83516" spans="12:14" x14ac:dyDescent="0.25">
      <c r="L83516" s="36"/>
      <c r="M83516" s="36"/>
      <c r="N83516" s="36"/>
    </row>
    <row r="83517" spans="12:14" x14ac:dyDescent="0.25">
      <c r="L83517" s="36"/>
      <c r="M83517" s="36"/>
      <c r="N83517" s="36"/>
    </row>
    <row r="83518" spans="12:14" x14ac:dyDescent="0.25">
      <c r="L83518" s="36"/>
      <c r="M83518" s="36"/>
      <c r="N83518" s="36"/>
    </row>
    <row r="83519" spans="12:14" x14ac:dyDescent="0.25">
      <c r="L83519" s="36"/>
      <c r="M83519" s="36"/>
      <c r="N83519" s="36"/>
    </row>
    <row r="83520" spans="12:14" x14ac:dyDescent="0.25">
      <c r="L83520" s="36"/>
      <c r="M83520" s="36"/>
      <c r="N83520" s="36"/>
    </row>
    <row r="83521" spans="12:14" x14ac:dyDescent="0.25">
      <c r="L83521" s="36"/>
      <c r="M83521" s="36"/>
      <c r="N83521" s="36"/>
    </row>
    <row r="83522" spans="12:14" x14ac:dyDescent="0.25">
      <c r="L83522" s="36"/>
      <c r="M83522" s="36"/>
      <c r="N83522" s="36"/>
    </row>
    <row r="83523" spans="12:14" x14ac:dyDescent="0.25">
      <c r="L83523" s="36"/>
      <c r="M83523" s="36"/>
      <c r="N83523" s="36"/>
    </row>
    <row r="83524" spans="12:14" x14ac:dyDescent="0.25">
      <c r="L83524" s="36"/>
      <c r="M83524" s="36"/>
      <c r="N83524" s="36"/>
    </row>
    <row r="83525" spans="12:14" x14ac:dyDescent="0.25">
      <c r="L83525" s="36"/>
      <c r="M83525" s="36"/>
      <c r="N83525" s="36"/>
    </row>
    <row r="83526" spans="12:14" x14ac:dyDescent="0.25">
      <c r="L83526" s="36"/>
      <c r="M83526" s="36"/>
      <c r="N83526" s="36"/>
    </row>
    <row r="83527" spans="12:14" x14ac:dyDescent="0.25">
      <c r="L83527" s="36"/>
      <c r="M83527" s="36"/>
      <c r="N83527" s="36"/>
    </row>
    <row r="83528" spans="12:14" x14ac:dyDescent="0.25">
      <c r="L83528" s="36"/>
      <c r="M83528" s="36"/>
      <c r="N83528" s="36"/>
    </row>
    <row r="83529" spans="12:14" x14ac:dyDescent="0.25">
      <c r="L83529" s="36"/>
      <c r="M83529" s="36"/>
      <c r="N83529" s="36"/>
    </row>
    <row r="83530" spans="12:14" x14ac:dyDescent="0.25">
      <c r="L83530" s="36"/>
      <c r="M83530" s="36"/>
      <c r="N83530" s="36"/>
    </row>
    <row r="83531" spans="12:14" x14ac:dyDescent="0.25">
      <c r="L83531" s="36"/>
      <c r="M83531" s="36"/>
      <c r="N83531" s="36"/>
    </row>
    <row r="83532" spans="12:14" x14ac:dyDescent="0.25">
      <c r="L83532" s="36"/>
      <c r="M83532" s="36"/>
      <c r="N83532" s="36"/>
    </row>
    <row r="83533" spans="12:14" x14ac:dyDescent="0.25">
      <c r="L83533" s="36"/>
      <c r="M83533" s="36"/>
      <c r="N83533" s="36"/>
    </row>
    <row r="83534" spans="12:14" x14ac:dyDescent="0.25">
      <c r="L83534" s="36"/>
      <c r="M83534" s="36"/>
      <c r="N83534" s="36"/>
    </row>
    <row r="83535" spans="12:14" x14ac:dyDescent="0.25">
      <c r="L83535" s="36"/>
      <c r="M83535" s="36"/>
      <c r="N83535" s="36"/>
    </row>
    <row r="83536" spans="12:14" x14ac:dyDescent="0.25">
      <c r="L83536" s="36"/>
      <c r="M83536" s="36"/>
      <c r="N83536" s="36"/>
    </row>
    <row r="83537" spans="12:14" x14ac:dyDescent="0.25">
      <c r="L83537" s="36"/>
      <c r="M83537" s="36"/>
      <c r="N83537" s="36"/>
    </row>
    <row r="83538" spans="12:14" x14ac:dyDescent="0.25">
      <c r="L83538" s="36"/>
      <c r="M83538" s="36"/>
      <c r="N83538" s="36"/>
    </row>
    <row r="83539" spans="12:14" x14ac:dyDescent="0.25">
      <c r="L83539" s="36"/>
      <c r="M83539" s="36"/>
      <c r="N83539" s="36"/>
    </row>
    <row r="83540" spans="12:14" x14ac:dyDescent="0.25">
      <c r="L83540" s="36"/>
      <c r="M83540" s="36"/>
      <c r="N83540" s="36"/>
    </row>
    <row r="83541" spans="12:14" x14ac:dyDescent="0.25">
      <c r="L83541" s="36"/>
      <c r="M83541" s="36"/>
      <c r="N83541" s="36"/>
    </row>
    <row r="83542" spans="12:14" x14ac:dyDescent="0.25">
      <c r="L83542" s="36"/>
      <c r="M83542" s="36"/>
      <c r="N83542" s="36"/>
    </row>
    <row r="83543" spans="12:14" x14ac:dyDescent="0.25">
      <c r="L83543" s="36"/>
      <c r="M83543" s="36"/>
      <c r="N83543" s="36"/>
    </row>
    <row r="83544" spans="12:14" x14ac:dyDescent="0.25">
      <c r="L83544" s="36"/>
      <c r="M83544" s="36"/>
      <c r="N83544" s="36"/>
    </row>
    <row r="83545" spans="12:14" x14ac:dyDescent="0.25">
      <c r="L83545" s="36"/>
      <c r="M83545" s="36"/>
      <c r="N83545" s="36"/>
    </row>
    <row r="83546" spans="12:14" x14ac:dyDescent="0.25">
      <c r="L83546" s="36"/>
      <c r="M83546" s="36"/>
      <c r="N83546" s="36"/>
    </row>
    <row r="83547" spans="12:14" x14ac:dyDescent="0.25">
      <c r="L83547" s="36"/>
      <c r="M83547" s="36"/>
      <c r="N83547" s="36"/>
    </row>
    <row r="83548" spans="12:14" x14ac:dyDescent="0.25">
      <c r="L83548" s="36"/>
      <c r="M83548" s="36"/>
      <c r="N83548" s="36"/>
    </row>
    <row r="83549" spans="12:14" x14ac:dyDescent="0.25">
      <c r="L83549" s="36"/>
      <c r="M83549" s="36"/>
      <c r="N83549" s="36"/>
    </row>
    <row r="83550" spans="12:14" x14ac:dyDescent="0.25">
      <c r="L83550" s="36"/>
      <c r="M83550" s="36"/>
      <c r="N83550" s="36"/>
    </row>
    <row r="83551" spans="12:14" x14ac:dyDescent="0.25">
      <c r="L83551" s="36"/>
      <c r="M83551" s="36"/>
      <c r="N83551" s="36"/>
    </row>
    <row r="83552" spans="12:14" x14ac:dyDescent="0.25">
      <c r="L83552" s="36"/>
      <c r="M83552" s="36"/>
      <c r="N83552" s="36"/>
    </row>
    <row r="83553" spans="12:14" x14ac:dyDescent="0.25">
      <c r="L83553" s="36"/>
      <c r="M83553" s="36"/>
      <c r="N83553" s="36"/>
    </row>
    <row r="83554" spans="12:14" x14ac:dyDescent="0.25">
      <c r="L83554" s="36"/>
      <c r="M83554" s="36"/>
      <c r="N83554" s="36"/>
    </row>
    <row r="83555" spans="12:14" x14ac:dyDescent="0.25">
      <c r="L83555" s="36"/>
      <c r="M83555" s="36"/>
      <c r="N83555" s="36"/>
    </row>
    <row r="83556" spans="12:14" x14ac:dyDescent="0.25">
      <c r="L83556" s="36"/>
      <c r="M83556" s="36"/>
      <c r="N83556" s="36"/>
    </row>
    <row r="83557" spans="12:14" x14ac:dyDescent="0.25">
      <c r="L83557" s="36"/>
      <c r="M83557" s="36"/>
      <c r="N83557" s="36"/>
    </row>
    <row r="83558" spans="12:14" x14ac:dyDescent="0.25">
      <c r="L83558" s="36"/>
      <c r="M83558" s="36"/>
      <c r="N83558" s="36"/>
    </row>
    <row r="83559" spans="12:14" x14ac:dyDescent="0.25">
      <c r="L83559" s="36"/>
      <c r="M83559" s="36"/>
      <c r="N83559" s="36"/>
    </row>
    <row r="83560" spans="12:14" x14ac:dyDescent="0.25">
      <c r="L83560" s="36"/>
      <c r="M83560" s="36"/>
      <c r="N83560" s="36"/>
    </row>
    <row r="83561" spans="12:14" x14ac:dyDescent="0.25">
      <c r="L83561" s="36"/>
      <c r="M83561" s="36"/>
      <c r="N83561" s="36"/>
    </row>
    <row r="83562" spans="12:14" x14ac:dyDescent="0.25">
      <c r="L83562" s="36"/>
      <c r="M83562" s="36"/>
      <c r="N83562" s="36"/>
    </row>
    <row r="83563" spans="12:14" x14ac:dyDescent="0.25">
      <c r="L83563" s="36"/>
      <c r="M83563" s="36"/>
      <c r="N83563" s="36"/>
    </row>
    <row r="83564" spans="12:14" x14ac:dyDescent="0.25">
      <c r="L83564" s="36"/>
      <c r="M83564" s="36"/>
      <c r="N83564" s="36"/>
    </row>
    <row r="83565" spans="12:14" x14ac:dyDescent="0.25">
      <c r="L83565" s="36"/>
      <c r="M83565" s="36"/>
      <c r="N83565" s="36"/>
    </row>
    <row r="83566" spans="12:14" x14ac:dyDescent="0.25">
      <c r="L83566" s="36"/>
      <c r="M83566" s="36"/>
      <c r="N83566" s="36"/>
    </row>
    <row r="83567" spans="12:14" x14ac:dyDescent="0.25">
      <c r="L83567" s="36"/>
      <c r="M83567" s="36"/>
      <c r="N83567" s="36"/>
    </row>
    <row r="83568" spans="12:14" x14ac:dyDescent="0.25">
      <c r="L83568" s="36"/>
      <c r="M83568" s="36"/>
      <c r="N83568" s="36"/>
    </row>
    <row r="83569" spans="12:14" x14ac:dyDescent="0.25">
      <c r="L83569" s="36"/>
      <c r="M83569" s="36"/>
      <c r="N83569" s="36"/>
    </row>
    <row r="83570" spans="12:14" x14ac:dyDescent="0.25">
      <c r="L83570" s="36"/>
      <c r="M83570" s="36"/>
      <c r="N83570" s="36"/>
    </row>
    <row r="83571" spans="12:14" x14ac:dyDescent="0.25">
      <c r="L83571" s="36"/>
      <c r="M83571" s="36"/>
      <c r="N83571" s="36"/>
    </row>
    <row r="83572" spans="12:14" x14ac:dyDescent="0.25">
      <c r="L83572" s="36"/>
      <c r="M83572" s="36"/>
      <c r="N83572" s="36"/>
    </row>
    <row r="83573" spans="12:14" x14ac:dyDescent="0.25">
      <c r="L83573" s="36"/>
      <c r="M83573" s="36"/>
      <c r="N83573" s="36"/>
    </row>
    <row r="83574" spans="12:14" x14ac:dyDescent="0.25">
      <c r="L83574" s="36"/>
      <c r="M83574" s="36"/>
      <c r="N83574" s="36"/>
    </row>
    <row r="83575" spans="12:14" x14ac:dyDescent="0.25">
      <c r="L83575" s="36"/>
      <c r="M83575" s="36"/>
      <c r="N83575" s="36"/>
    </row>
    <row r="83576" spans="12:14" x14ac:dyDescent="0.25">
      <c r="L83576" s="36"/>
      <c r="M83576" s="36"/>
      <c r="N83576" s="36"/>
    </row>
    <row r="83577" spans="12:14" x14ac:dyDescent="0.25">
      <c r="L83577" s="36"/>
      <c r="M83577" s="36"/>
      <c r="N83577" s="36"/>
    </row>
    <row r="83578" spans="12:14" x14ac:dyDescent="0.25">
      <c r="L83578" s="36"/>
      <c r="M83578" s="36"/>
      <c r="N83578" s="36"/>
    </row>
    <row r="83579" spans="12:14" x14ac:dyDescent="0.25">
      <c r="L83579" s="36"/>
      <c r="M83579" s="36"/>
      <c r="N83579" s="36"/>
    </row>
    <row r="83580" spans="12:14" x14ac:dyDescent="0.25">
      <c r="L83580" s="36"/>
      <c r="M83580" s="36"/>
      <c r="N83580" s="36"/>
    </row>
    <row r="83581" spans="12:14" x14ac:dyDescent="0.25">
      <c r="L83581" s="36"/>
      <c r="M83581" s="36"/>
      <c r="N83581" s="36"/>
    </row>
    <row r="83582" spans="12:14" x14ac:dyDescent="0.25">
      <c r="L83582" s="36"/>
      <c r="M83582" s="36"/>
      <c r="N83582" s="36"/>
    </row>
    <row r="83583" spans="12:14" x14ac:dyDescent="0.25">
      <c r="L83583" s="36"/>
      <c r="M83583" s="36"/>
      <c r="N83583" s="36"/>
    </row>
    <row r="83584" spans="12:14" x14ac:dyDescent="0.25">
      <c r="L83584" s="36"/>
      <c r="M83584" s="36"/>
      <c r="N83584" s="36"/>
    </row>
    <row r="83585" spans="12:14" x14ac:dyDescent="0.25">
      <c r="L83585" s="36"/>
      <c r="M83585" s="36"/>
      <c r="N83585" s="36"/>
    </row>
    <row r="83586" spans="12:14" x14ac:dyDescent="0.25">
      <c r="L83586" s="36"/>
      <c r="M83586" s="36"/>
      <c r="N83586" s="36"/>
    </row>
    <row r="83587" spans="12:14" x14ac:dyDescent="0.25">
      <c r="L83587" s="36"/>
      <c r="M83587" s="36"/>
      <c r="N83587" s="36"/>
    </row>
    <row r="83588" spans="12:14" x14ac:dyDescent="0.25">
      <c r="L83588" s="36"/>
      <c r="M83588" s="36"/>
      <c r="N83588" s="36"/>
    </row>
    <row r="83589" spans="12:14" x14ac:dyDescent="0.25">
      <c r="L83589" s="36"/>
      <c r="M83589" s="36"/>
      <c r="N83589" s="36"/>
    </row>
    <row r="83590" spans="12:14" x14ac:dyDescent="0.25">
      <c r="L83590" s="36"/>
      <c r="M83590" s="36"/>
      <c r="N83590" s="36"/>
    </row>
    <row r="83591" spans="12:14" x14ac:dyDescent="0.25">
      <c r="L83591" s="36"/>
      <c r="M83591" s="36"/>
      <c r="N83591" s="36"/>
    </row>
    <row r="83592" spans="12:14" x14ac:dyDescent="0.25">
      <c r="L83592" s="36"/>
      <c r="M83592" s="36"/>
      <c r="N83592" s="36"/>
    </row>
    <row r="83593" spans="12:14" x14ac:dyDescent="0.25">
      <c r="L83593" s="36"/>
      <c r="M83593" s="36"/>
      <c r="N83593" s="36"/>
    </row>
    <row r="83594" spans="12:14" x14ac:dyDescent="0.25">
      <c r="L83594" s="36"/>
      <c r="M83594" s="36"/>
      <c r="N83594" s="36"/>
    </row>
    <row r="83595" spans="12:14" x14ac:dyDescent="0.25">
      <c r="L83595" s="36"/>
      <c r="M83595" s="36"/>
      <c r="N83595" s="36"/>
    </row>
    <row r="83596" spans="12:14" x14ac:dyDescent="0.25">
      <c r="L83596" s="36"/>
      <c r="M83596" s="36"/>
      <c r="N83596" s="36"/>
    </row>
    <row r="83597" spans="12:14" x14ac:dyDescent="0.25">
      <c r="L83597" s="36"/>
      <c r="M83597" s="36"/>
      <c r="N83597" s="36"/>
    </row>
    <row r="83598" spans="12:14" x14ac:dyDescent="0.25">
      <c r="L83598" s="36"/>
      <c r="M83598" s="36"/>
      <c r="N83598" s="36"/>
    </row>
    <row r="83599" spans="12:14" x14ac:dyDescent="0.25">
      <c r="L83599" s="36"/>
      <c r="M83599" s="36"/>
      <c r="N83599" s="36"/>
    </row>
    <row r="83600" spans="12:14" x14ac:dyDescent="0.25">
      <c r="L83600" s="36"/>
      <c r="M83600" s="36"/>
      <c r="N83600" s="36"/>
    </row>
    <row r="83601" spans="12:14" x14ac:dyDescent="0.25">
      <c r="L83601" s="36"/>
      <c r="M83601" s="36"/>
      <c r="N83601" s="36"/>
    </row>
    <row r="83602" spans="12:14" x14ac:dyDescent="0.25">
      <c r="L83602" s="36"/>
      <c r="M83602" s="36"/>
      <c r="N83602" s="36"/>
    </row>
    <row r="83603" spans="12:14" x14ac:dyDescent="0.25">
      <c r="L83603" s="36"/>
      <c r="M83603" s="36"/>
      <c r="N83603" s="36"/>
    </row>
    <row r="83604" spans="12:14" x14ac:dyDescent="0.25">
      <c r="L83604" s="36"/>
      <c r="M83604" s="36"/>
      <c r="N83604" s="36"/>
    </row>
    <row r="83605" spans="12:14" x14ac:dyDescent="0.25">
      <c r="L83605" s="36"/>
      <c r="M83605" s="36"/>
      <c r="N83605" s="36"/>
    </row>
    <row r="83606" spans="12:14" x14ac:dyDescent="0.25">
      <c r="L83606" s="36"/>
      <c r="M83606" s="36"/>
      <c r="N83606" s="36"/>
    </row>
    <row r="83607" spans="12:14" x14ac:dyDescent="0.25">
      <c r="L83607" s="36"/>
      <c r="M83607" s="36"/>
      <c r="N83607" s="36"/>
    </row>
    <row r="83608" spans="12:14" x14ac:dyDescent="0.25">
      <c r="L83608" s="36"/>
      <c r="M83608" s="36"/>
      <c r="N83608" s="36"/>
    </row>
    <row r="83609" spans="12:14" x14ac:dyDescent="0.25">
      <c r="L83609" s="36"/>
      <c r="M83609" s="36"/>
      <c r="N83609" s="36"/>
    </row>
    <row r="83610" spans="12:14" x14ac:dyDescent="0.25">
      <c r="L83610" s="36"/>
      <c r="M83610" s="36"/>
      <c r="N83610" s="36"/>
    </row>
    <row r="83611" spans="12:14" x14ac:dyDescent="0.25">
      <c r="L83611" s="36"/>
      <c r="M83611" s="36"/>
      <c r="N83611" s="36"/>
    </row>
    <row r="83612" spans="12:14" x14ac:dyDescent="0.25">
      <c r="L83612" s="36"/>
      <c r="M83612" s="36"/>
      <c r="N83612" s="36"/>
    </row>
    <row r="83613" spans="12:14" x14ac:dyDescent="0.25">
      <c r="L83613" s="36"/>
      <c r="M83613" s="36"/>
      <c r="N83613" s="36"/>
    </row>
    <row r="83614" spans="12:14" x14ac:dyDescent="0.25">
      <c r="L83614" s="36"/>
      <c r="M83614" s="36"/>
      <c r="N83614" s="36"/>
    </row>
    <row r="83615" spans="12:14" x14ac:dyDescent="0.25">
      <c r="L83615" s="36"/>
      <c r="M83615" s="36"/>
      <c r="N83615" s="36"/>
    </row>
    <row r="83616" spans="12:14" x14ac:dyDescent="0.25">
      <c r="L83616" s="36"/>
      <c r="M83616" s="36"/>
      <c r="N83616" s="36"/>
    </row>
    <row r="83617" spans="12:14" x14ac:dyDescent="0.25">
      <c r="L83617" s="36"/>
      <c r="M83617" s="36"/>
      <c r="N83617" s="36"/>
    </row>
    <row r="83618" spans="12:14" x14ac:dyDescent="0.25">
      <c r="L83618" s="36"/>
      <c r="M83618" s="36"/>
      <c r="N83618" s="36"/>
    </row>
    <row r="83619" spans="12:14" x14ac:dyDescent="0.25">
      <c r="L83619" s="36"/>
      <c r="M83619" s="36"/>
      <c r="N83619" s="36"/>
    </row>
    <row r="83620" spans="12:14" x14ac:dyDescent="0.25">
      <c r="L83620" s="36"/>
      <c r="M83620" s="36"/>
      <c r="N83620" s="36"/>
    </row>
    <row r="83621" spans="12:14" x14ac:dyDescent="0.25">
      <c r="L83621" s="36"/>
      <c r="M83621" s="36"/>
      <c r="N83621" s="36"/>
    </row>
    <row r="83622" spans="12:14" x14ac:dyDescent="0.25">
      <c r="L83622" s="36"/>
      <c r="M83622" s="36"/>
      <c r="N83622" s="36"/>
    </row>
    <row r="83623" spans="12:14" x14ac:dyDescent="0.25">
      <c r="L83623" s="36"/>
      <c r="M83623" s="36"/>
      <c r="N83623" s="36"/>
    </row>
    <row r="83624" spans="12:14" x14ac:dyDescent="0.25">
      <c r="L83624" s="36"/>
      <c r="M83624" s="36"/>
      <c r="N83624" s="36"/>
    </row>
    <row r="83625" spans="12:14" x14ac:dyDescent="0.25">
      <c r="L83625" s="36"/>
      <c r="M83625" s="36"/>
      <c r="N83625" s="36"/>
    </row>
    <row r="83626" spans="12:14" x14ac:dyDescent="0.25">
      <c r="L83626" s="36"/>
      <c r="M83626" s="36"/>
      <c r="N83626" s="36"/>
    </row>
    <row r="83627" spans="12:14" x14ac:dyDescent="0.25">
      <c r="L83627" s="36"/>
      <c r="M83627" s="36"/>
      <c r="N83627" s="36"/>
    </row>
    <row r="83628" spans="12:14" x14ac:dyDescent="0.25">
      <c r="L83628" s="36"/>
      <c r="M83628" s="36"/>
      <c r="N83628" s="36"/>
    </row>
    <row r="83629" spans="12:14" x14ac:dyDescent="0.25">
      <c r="L83629" s="36"/>
      <c r="M83629" s="36"/>
      <c r="N83629" s="36"/>
    </row>
    <row r="83630" spans="12:14" x14ac:dyDescent="0.25">
      <c r="L83630" s="36"/>
      <c r="M83630" s="36"/>
      <c r="N83630" s="36"/>
    </row>
    <row r="83631" spans="12:14" x14ac:dyDescent="0.25">
      <c r="L83631" s="36"/>
      <c r="M83631" s="36"/>
      <c r="N83631" s="36"/>
    </row>
    <row r="83632" spans="12:14" x14ac:dyDescent="0.25">
      <c r="L83632" s="36"/>
      <c r="M83632" s="36"/>
      <c r="N83632" s="36"/>
    </row>
    <row r="83633" spans="12:14" x14ac:dyDescent="0.25">
      <c r="L83633" s="36"/>
      <c r="M83633" s="36"/>
      <c r="N83633" s="36"/>
    </row>
    <row r="83634" spans="12:14" x14ac:dyDescent="0.25">
      <c r="L83634" s="36"/>
      <c r="M83634" s="36"/>
      <c r="N83634" s="36"/>
    </row>
    <row r="83635" spans="12:14" x14ac:dyDescent="0.25">
      <c r="L83635" s="36"/>
      <c r="M83635" s="36"/>
      <c r="N83635" s="36"/>
    </row>
    <row r="83636" spans="12:14" x14ac:dyDescent="0.25">
      <c r="L83636" s="36"/>
      <c r="M83636" s="36"/>
      <c r="N83636" s="36"/>
    </row>
    <row r="83637" spans="12:14" x14ac:dyDescent="0.25">
      <c r="L83637" s="36"/>
      <c r="M83637" s="36"/>
      <c r="N83637" s="36"/>
    </row>
    <row r="83638" spans="12:14" x14ac:dyDescent="0.25">
      <c r="L83638" s="36"/>
      <c r="M83638" s="36"/>
      <c r="N83638" s="36"/>
    </row>
    <row r="83639" spans="12:14" x14ac:dyDescent="0.25">
      <c r="L83639" s="36"/>
      <c r="M83639" s="36"/>
      <c r="N83639" s="36"/>
    </row>
    <row r="83640" spans="12:14" x14ac:dyDescent="0.25">
      <c r="L83640" s="36"/>
      <c r="M83640" s="36"/>
      <c r="N83640" s="36"/>
    </row>
    <row r="83641" spans="12:14" x14ac:dyDescent="0.25">
      <c r="L83641" s="36"/>
      <c r="M83641" s="36"/>
      <c r="N83641" s="36"/>
    </row>
    <row r="83642" spans="12:14" x14ac:dyDescent="0.25">
      <c r="L83642" s="36"/>
      <c r="M83642" s="36"/>
      <c r="N83642" s="36"/>
    </row>
    <row r="83643" spans="12:14" x14ac:dyDescent="0.25">
      <c r="L83643" s="36"/>
      <c r="M83643" s="36"/>
      <c r="N83643" s="36"/>
    </row>
    <row r="83644" spans="12:14" x14ac:dyDescent="0.25">
      <c r="L83644" s="36"/>
      <c r="M83644" s="36"/>
      <c r="N83644" s="36"/>
    </row>
    <row r="83645" spans="12:14" x14ac:dyDescent="0.25">
      <c r="L83645" s="36"/>
      <c r="M83645" s="36"/>
      <c r="N83645" s="36"/>
    </row>
    <row r="83646" spans="12:14" x14ac:dyDescent="0.25">
      <c r="L83646" s="36"/>
      <c r="M83646" s="36"/>
      <c r="N83646" s="36"/>
    </row>
    <row r="83647" spans="12:14" x14ac:dyDescent="0.25">
      <c r="L83647" s="36"/>
      <c r="M83647" s="36"/>
      <c r="N83647" s="36"/>
    </row>
    <row r="83648" spans="12:14" x14ac:dyDescent="0.25">
      <c r="L83648" s="36"/>
      <c r="M83648" s="36"/>
      <c r="N83648" s="36"/>
    </row>
    <row r="83649" spans="12:14" x14ac:dyDescent="0.25">
      <c r="L83649" s="36"/>
      <c r="M83649" s="36"/>
      <c r="N83649" s="36"/>
    </row>
    <row r="83650" spans="12:14" x14ac:dyDescent="0.25">
      <c r="L83650" s="36"/>
      <c r="M83650" s="36"/>
      <c r="N83650" s="36"/>
    </row>
    <row r="83651" spans="12:14" x14ac:dyDescent="0.25">
      <c r="L83651" s="36"/>
      <c r="M83651" s="36"/>
      <c r="N83651" s="36"/>
    </row>
    <row r="83652" spans="12:14" x14ac:dyDescent="0.25">
      <c r="L83652" s="36"/>
      <c r="M83652" s="36"/>
      <c r="N83652" s="36"/>
    </row>
    <row r="83653" spans="12:14" x14ac:dyDescent="0.25">
      <c r="L83653" s="36"/>
      <c r="M83653" s="36"/>
      <c r="N83653" s="36"/>
    </row>
    <row r="83654" spans="12:14" x14ac:dyDescent="0.25">
      <c r="L83654" s="36"/>
      <c r="M83654" s="36"/>
      <c r="N83654" s="36"/>
    </row>
    <row r="83655" spans="12:14" x14ac:dyDescent="0.25">
      <c r="L83655" s="36"/>
      <c r="M83655" s="36"/>
      <c r="N83655" s="36"/>
    </row>
    <row r="83656" spans="12:14" x14ac:dyDescent="0.25">
      <c r="L83656" s="36"/>
      <c r="M83656" s="36"/>
      <c r="N83656" s="36"/>
    </row>
    <row r="83657" spans="12:14" x14ac:dyDescent="0.25">
      <c r="L83657" s="36"/>
      <c r="M83657" s="36"/>
      <c r="N83657" s="36"/>
    </row>
    <row r="83658" spans="12:14" x14ac:dyDescent="0.25">
      <c r="L83658" s="36"/>
      <c r="M83658" s="36"/>
      <c r="N83658" s="36"/>
    </row>
    <row r="83659" spans="12:14" x14ac:dyDescent="0.25">
      <c r="L83659" s="36"/>
      <c r="M83659" s="36"/>
      <c r="N83659" s="36"/>
    </row>
    <row r="83660" spans="12:14" x14ac:dyDescent="0.25">
      <c r="L83660" s="36"/>
      <c r="M83660" s="36"/>
      <c r="N83660" s="36"/>
    </row>
    <row r="83661" spans="12:14" x14ac:dyDescent="0.25">
      <c r="L83661" s="36"/>
      <c r="M83661" s="36"/>
      <c r="N83661" s="36"/>
    </row>
    <row r="83662" spans="12:14" x14ac:dyDescent="0.25">
      <c r="L83662" s="36"/>
      <c r="M83662" s="36"/>
      <c r="N83662" s="36"/>
    </row>
    <row r="83663" spans="12:14" x14ac:dyDescent="0.25">
      <c r="L83663" s="36"/>
      <c r="M83663" s="36"/>
      <c r="N83663" s="36"/>
    </row>
    <row r="83664" spans="12:14" x14ac:dyDescent="0.25">
      <c r="L83664" s="36"/>
      <c r="M83664" s="36"/>
      <c r="N83664" s="36"/>
    </row>
    <row r="83665" spans="12:14" x14ac:dyDescent="0.25">
      <c r="L83665" s="36"/>
      <c r="M83665" s="36"/>
      <c r="N83665" s="36"/>
    </row>
    <row r="83666" spans="12:14" x14ac:dyDescent="0.25">
      <c r="L83666" s="36"/>
      <c r="M83666" s="36"/>
      <c r="N83666" s="36"/>
    </row>
    <row r="83667" spans="12:14" x14ac:dyDescent="0.25">
      <c r="L83667" s="36"/>
      <c r="M83667" s="36"/>
      <c r="N83667" s="36"/>
    </row>
    <row r="83668" spans="12:14" x14ac:dyDescent="0.25">
      <c r="L83668" s="36"/>
      <c r="M83668" s="36"/>
      <c r="N83668" s="36"/>
    </row>
    <row r="83669" spans="12:14" x14ac:dyDescent="0.25">
      <c r="L83669" s="36"/>
      <c r="M83669" s="36"/>
      <c r="N83669" s="36"/>
    </row>
    <row r="83670" spans="12:14" x14ac:dyDescent="0.25">
      <c r="L83670" s="36"/>
      <c r="M83670" s="36"/>
      <c r="N83670" s="36"/>
    </row>
    <row r="83671" spans="12:14" x14ac:dyDescent="0.25">
      <c r="L83671" s="36"/>
      <c r="M83671" s="36"/>
      <c r="N83671" s="36"/>
    </row>
    <row r="83672" spans="12:14" x14ac:dyDescent="0.25">
      <c r="L83672" s="36"/>
      <c r="M83672" s="36"/>
      <c r="N83672" s="36"/>
    </row>
    <row r="83673" spans="12:14" x14ac:dyDescent="0.25">
      <c r="L83673" s="36"/>
      <c r="M83673" s="36"/>
      <c r="N83673" s="36"/>
    </row>
    <row r="83674" spans="12:14" x14ac:dyDescent="0.25">
      <c r="L83674" s="36"/>
      <c r="M83674" s="36"/>
      <c r="N83674" s="36"/>
    </row>
    <row r="83675" spans="12:14" x14ac:dyDescent="0.25">
      <c r="L83675" s="36"/>
      <c r="M83675" s="36"/>
      <c r="N83675" s="36"/>
    </row>
    <row r="83676" spans="12:14" x14ac:dyDescent="0.25">
      <c r="L83676" s="36"/>
      <c r="M83676" s="36"/>
      <c r="N83676" s="36"/>
    </row>
    <row r="83677" spans="12:14" x14ac:dyDescent="0.25">
      <c r="L83677" s="36"/>
      <c r="M83677" s="36"/>
      <c r="N83677" s="36"/>
    </row>
    <row r="83678" spans="12:14" x14ac:dyDescent="0.25">
      <c r="L83678" s="36"/>
      <c r="M83678" s="36"/>
      <c r="N83678" s="36"/>
    </row>
    <row r="83679" spans="12:14" x14ac:dyDescent="0.25">
      <c r="L83679" s="36"/>
      <c r="M83679" s="36"/>
      <c r="N83679" s="36"/>
    </row>
    <row r="83680" spans="12:14" x14ac:dyDescent="0.25">
      <c r="L83680" s="36"/>
      <c r="M83680" s="36"/>
      <c r="N83680" s="36"/>
    </row>
    <row r="83681" spans="12:14" x14ac:dyDescent="0.25">
      <c r="L83681" s="36"/>
      <c r="M83681" s="36"/>
      <c r="N83681" s="36"/>
    </row>
    <row r="83682" spans="12:14" x14ac:dyDescent="0.25">
      <c r="L83682" s="36"/>
      <c r="M83682" s="36"/>
      <c r="N83682" s="36"/>
    </row>
    <row r="83683" spans="12:14" x14ac:dyDescent="0.25">
      <c r="L83683" s="36"/>
      <c r="M83683" s="36"/>
      <c r="N83683" s="36"/>
    </row>
    <row r="83684" spans="12:14" x14ac:dyDescent="0.25">
      <c r="L83684" s="36"/>
      <c r="M83684" s="36"/>
      <c r="N83684" s="36"/>
    </row>
    <row r="83685" spans="12:14" x14ac:dyDescent="0.25">
      <c r="L83685" s="36"/>
      <c r="M83685" s="36"/>
      <c r="N83685" s="36"/>
    </row>
    <row r="83686" spans="12:14" x14ac:dyDescent="0.25">
      <c r="L83686" s="36"/>
      <c r="M83686" s="36"/>
      <c r="N83686" s="36"/>
    </row>
    <row r="83687" spans="12:14" x14ac:dyDescent="0.25">
      <c r="L83687" s="36"/>
      <c r="M83687" s="36"/>
      <c r="N83687" s="36"/>
    </row>
    <row r="83688" spans="12:14" x14ac:dyDescent="0.25">
      <c r="L83688" s="36"/>
      <c r="M83688" s="36"/>
      <c r="N83688" s="36"/>
    </row>
    <row r="83689" spans="12:14" x14ac:dyDescent="0.25">
      <c r="L83689" s="36"/>
      <c r="M83689" s="36"/>
      <c r="N83689" s="36"/>
    </row>
    <row r="83690" spans="12:14" x14ac:dyDescent="0.25">
      <c r="L83690" s="36"/>
      <c r="M83690" s="36"/>
      <c r="N83690" s="36"/>
    </row>
    <row r="83691" spans="12:14" x14ac:dyDescent="0.25">
      <c r="L83691" s="36"/>
      <c r="M83691" s="36"/>
      <c r="N83691" s="36"/>
    </row>
    <row r="83692" spans="12:14" x14ac:dyDescent="0.25">
      <c r="L83692" s="36"/>
      <c r="M83692" s="36"/>
      <c r="N83692" s="36"/>
    </row>
    <row r="83693" spans="12:14" x14ac:dyDescent="0.25">
      <c r="L83693" s="36"/>
      <c r="M83693" s="36"/>
      <c r="N83693" s="36"/>
    </row>
    <row r="83694" spans="12:14" x14ac:dyDescent="0.25">
      <c r="L83694" s="36"/>
      <c r="M83694" s="36"/>
      <c r="N83694" s="36"/>
    </row>
    <row r="83695" spans="12:14" x14ac:dyDescent="0.25">
      <c r="L83695" s="36"/>
      <c r="M83695" s="36"/>
      <c r="N83695" s="36"/>
    </row>
    <row r="83696" spans="12:14" x14ac:dyDescent="0.25">
      <c r="L83696" s="36"/>
      <c r="M83696" s="36"/>
      <c r="N83696" s="36"/>
    </row>
    <row r="83697" spans="12:14" x14ac:dyDescent="0.25">
      <c r="L83697" s="36"/>
      <c r="M83697" s="36"/>
      <c r="N83697" s="36"/>
    </row>
    <row r="83698" spans="12:14" x14ac:dyDescent="0.25">
      <c r="L83698" s="36"/>
      <c r="M83698" s="36"/>
      <c r="N83698" s="36"/>
    </row>
    <row r="83699" spans="12:14" x14ac:dyDescent="0.25">
      <c r="L83699" s="36"/>
      <c r="M83699" s="36"/>
      <c r="N83699" s="36"/>
    </row>
    <row r="83700" spans="12:14" x14ac:dyDescent="0.25">
      <c r="L83700" s="36"/>
      <c r="M83700" s="36"/>
      <c r="N83700" s="36"/>
    </row>
    <row r="83701" spans="12:14" x14ac:dyDescent="0.25">
      <c r="L83701" s="36"/>
      <c r="M83701" s="36"/>
      <c r="N83701" s="36"/>
    </row>
    <row r="83702" spans="12:14" x14ac:dyDescent="0.25">
      <c r="L83702" s="36"/>
      <c r="M83702" s="36"/>
      <c r="N83702" s="36"/>
    </row>
    <row r="83703" spans="12:14" x14ac:dyDescent="0.25">
      <c r="L83703" s="36"/>
      <c r="M83703" s="36"/>
      <c r="N83703" s="36"/>
    </row>
    <row r="83704" spans="12:14" x14ac:dyDescent="0.25">
      <c r="L83704" s="36"/>
      <c r="M83704" s="36"/>
      <c r="N83704" s="36"/>
    </row>
    <row r="83705" spans="12:14" x14ac:dyDescent="0.25">
      <c r="L83705" s="36"/>
      <c r="M83705" s="36"/>
      <c r="N83705" s="36"/>
    </row>
    <row r="83706" spans="12:14" x14ac:dyDescent="0.25">
      <c r="L83706" s="36"/>
      <c r="M83706" s="36"/>
      <c r="N83706" s="36"/>
    </row>
    <row r="83707" spans="12:14" x14ac:dyDescent="0.25">
      <c r="L83707" s="36"/>
      <c r="M83707" s="36"/>
      <c r="N83707" s="36"/>
    </row>
    <row r="83708" spans="12:14" x14ac:dyDescent="0.25">
      <c r="L83708" s="36"/>
      <c r="M83708" s="36"/>
      <c r="N83708" s="36"/>
    </row>
    <row r="83709" spans="12:14" x14ac:dyDescent="0.25">
      <c r="L83709" s="36"/>
      <c r="M83709" s="36"/>
      <c r="N83709" s="36"/>
    </row>
    <row r="83710" spans="12:14" x14ac:dyDescent="0.25">
      <c r="L83710" s="36"/>
      <c r="M83710" s="36"/>
      <c r="N83710" s="36"/>
    </row>
    <row r="83711" spans="12:14" x14ac:dyDescent="0.25">
      <c r="L83711" s="36"/>
      <c r="M83711" s="36"/>
      <c r="N83711" s="36"/>
    </row>
    <row r="83712" spans="12:14" x14ac:dyDescent="0.25">
      <c r="L83712" s="36"/>
      <c r="M83712" s="36"/>
      <c r="N83712" s="36"/>
    </row>
    <row r="83713" spans="12:14" x14ac:dyDescent="0.25">
      <c r="L83713" s="36"/>
      <c r="M83713" s="36"/>
      <c r="N83713" s="36"/>
    </row>
    <row r="83714" spans="12:14" x14ac:dyDescent="0.25">
      <c r="L83714" s="36"/>
      <c r="M83714" s="36"/>
      <c r="N83714" s="36"/>
    </row>
    <row r="83715" spans="12:14" x14ac:dyDescent="0.25">
      <c r="L83715" s="36"/>
      <c r="M83715" s="36"/>
      <c r="N83715" s="36"/>
    </row>
    <row r="83716" spans="12:14" x14ac:dyDescent="0.25">
      <c r="L83716" s="36"/>
      <c r="M83716" s="36"/>
      <c r="N83716" s="36"/>
    </row>
    <row r="83717" spans="12:14" x14ac:dyDescent="0.25">
      <c r="L83717" s="36"/>
      <c r="M83717" s="36"/>
      <c r="N83717" s="36"/>
    </row>
    <row r="83718" spans="12:14" x14ac:dyDescent="0.25">
      <c r="L83718" s="36"/>
      <c r="M83718" s="36"/>
      <c r="N83718" s="36"/>
    </row>
    <row r="83719" spans="12:14" x14ac:dyDescent="0.25">
      <c r="L83719" s="36"/>
      <c r="M83719" s="36"/>
      <c r="N83719" s="36"/>
    </row>
    <row r="83720" spans="12:14" x14ac:dyDescent="0.25">
      <c r="L83720" s="36"/>
      <c r="M83720" s="36"/>
      <c r="N83720" s="36"/>
    </row>
    <row r="83721" spans="12:14" x14ac:dyDescent="0.25">
      <c r="L83721" s="36"/>
      <c r="M83721" s="36"/>
      <c r="N83721" s="36"/>
    </row>
    <row r="83722" spans="12:14" x14ac:dyDescent="0.25">
      <c r="L83722" s="36"/>
      <c r="M83722" s="36"/>
      <c r="N83722" s="36"/>
    </row>
    <row r="83723" spans="12:14" x14ac:dyDescent="0.25">
      <c r="L83723" s="36"/>
      <c r="M83723" s="36"/>
      <c r="N83723" s="36"/>
    </row>
    <row r="83724" spans="12:14" x14ac:dyDescent="0.25">
      <c r="L83724" s="36"/>
      <c r="M83724" s="36"/>
      <c r="N83724" s="36"/>
    </row>
    <row r="83725" spans="12:14" x14ac:dyDescent="0.25">
      <c r="L83725" s="36"/>
      <c r="M83725" s="36"/>
      <c r="N83725" s="36"/>
    </row>
    <row r="83726" spans="12:14" x14ac:dyDescent="0.25">
      <c r="L83726" s="36"/>
      <c r="M83726" s="36"/>
      <c r="N83726" s="36"/>
    </row>
    <row r="83727" spans="12:14" x14ac:dyDescent="0.25">
      <c r="L83727" s="36"/>
      <c r="M83727" s="36"/>
      <c r="N83727" s="36"/>
    </row>
    <row r="83728" spans="12:14" x14ac:dyDescent="0.25">
      <c r="L83728" s="36"/>
      <c r="M83728" s="36"/>
      <c r="N83728" s="36"/>
    </row>
    <row r="83729" spans="12:14" x14ac:dyDescent="0.25">
      <c r="L83729" s="36"/>
      <c r="M83729" s="36"/>
      <c r="N83729" s="36"/>
    </row>
    <row r="83730" spans="12:14" x14ac:dyDescent="0.25">
      <c r="L83730" s="36"/>
      <c r="M83730" s="36"/>
      <c r="N83730" s="36"/>
    </row>
    <row r="83731" spans="12:14" x14ac:dyDescent="0.25">
      <c r="L83731" s="36"/>
      <c r="M83731" s="36"/>
      <c r="N83731" s="36"/>
    </row>
    <row r="83732" spans="12:14" x14ac:dyDescent="0.25">
      <c r="L83732" s="36"/>
      <c r="M83732" s="36"/>
      <c r="N83732" s="36"/>
    </row>
    <row r="83733" spans="12:14" x14ac:dyDescent="0.25">
      <c r="L83733" s="36"/>
      <c r="M83733" s="36"/>
      <c r="N83733" s="36"/>
    </row>
    <row r="83734" spans="12:14" x14ac:dyDescent="0.25">
      <c r="L83734" s="36"/>
      <c r="M83734" s="36"/>
      <c r="N83734" s="36"/>
    </row>
    <row r="83735" spans="12:14" x14ac:dyDescent="0.25">
      <c r="L83735" s="36"/>
      <c r="M83735" s="36"/>
      <c r="N83735" s="36"/>
    </row>
    <row r="83736" spans="12:14" x14ac:dyDescent="0.25">
      <c r="L83736" s="36"/>
      <c r="M83736" s="36"/>
      <c r="N83736" s="36"/>
    </row>
    <row r="83737" spans="12:14" x14ac:dyDescent="0.25">
      <c r="L83737" s="36"/>
      <c r="M83737" s="36"/>
      <c r="N83737" s="36"/>
    </row>
    <row r="83738" spans="12:14" x14ac:dyDescent="0.25">
      <c r="L83738" s="36"/>
      <c r="M83738" s="36"/>
      <c r="N83738" s="36"/>
    </row>
    <row r="83739" spans="12:14" x14ac:dyDescent="0.25">
      <c r="L83739" s="36"/>
      <c r="M83739" s="36"/>
      <c r="N83739" s="36"/>
    </row>
    <row r="83740" spans="12:14" x14ac:dyDescent="0.25">
      <c r="L83740" s="36"/>
      <c r="M83740" s="36"/>
      <c r="N83740" s="36"/>
    </row>
    <row r="83741" spans="12:14" x14ac:dyDescent="0.25">
      <c r="L83741" s="36"/>
      <c r="M83741" s="36"/>
      <c r="N83741" s="36"/>
    </row>
    <row r="83742" spans="12:14" x14ac:dyDescent="0.25">
      <c r="L83742" s="36"/>
      <c r="M83742" s="36"/>
      <c r="N83742" s="36"/>
    </row>
    <row r="83743" spans="12:14" x14ac:dyDescent="0.25">
      <c r="L83743" s="36"/>
      <c r="M83743" s="36"/>
      <c r="N83743" s="36"/>
    </row>
    <row r="83744" spans="12:14" x14ac:dyDescent="0.25">
      <c r="L83744" s="36"/>
      <c r="M83744" s="36"/>
      <c r="N83744" s="36"/>
    </row>
    <row r="83745" spans="12:14" x14ac:dyDescent="0.25">
      <c r="L83745" s="36"/>
      <c r="M83745" s="36"/>
      <c r="N83745" s="36"/>
    </row>
    <row r="83746" spans="12:14" x14ac:dyDescent="0.25">
      <c r="L83746" s="36"/>
      <c r="M83746" s="36"/>
      <c r="N83746" s="36"/>
    </row>
    <row r="83747" spans="12:14" x14ac:dyDescent="0.25">
      <c r="L83747" s="36"/>
      <c r="M83747" s="36"/>
      <c r="N83747" s="36"/>
    </row>
    <row r="83748" spans="12:14" x14ac:dyDescent="0.25">
      <c r="L83748" s="36"/>
      <c r="M83748" s="36"/>
      <c r="N83748" s="36"/>
    </row>
    <row r="83749" spans="12:14" x14ac:dyDescent="0.25">
      <c r="L83749" s="36"/>
      <c r="M83749" s="36"/>
      <c r="N83749" s="36"/>
    </row>
    <row r="83750" spans="12:14" x14ac:dyDescent="0.25">
      <c r="L83750" s="36"/>
      <c r="M83750" s="36"/>
      <c r="N83750" s="36"/>
    </row>
    <row r="83751" spans="12:14" x14ac:dyDescent="0.25">
      <c r="L83751" s="36"/>
      <c r="M83751" s="36"/>
      <c r="N83751" s="36"/>
    </row>
    <row r="83752" spans="12:14" x14ac:dyDescent="0.25">
      <c r="L83752" s="36"/>
      <c r="M83752" s="36"/>
      <c r="N83752" s="36"/>
    </row>
    <row r="83753" spans="12:14" x14ac:dyDescent="0.25">
      <c r="L83753" s="36"/>
      <c r="M83753" s="36"/>
      <c r="N83753" s="36"/>
    </row>
    <row r="83754" spans="12:14" x14ac:dyDescent="0.25">
      <c r="L83754" s="36"/>
      <c r="M83754" s="36"/>
      <c r="N83754" s="36"/>
    </row>
    <row r="83755" spans="12:14" x14ac:dyDescent="0.25">
      <c r="L83755" s="36"/>
      <c r="M83755" s="36"/>
      <c r="N83755" s="36"/>
    </row>
    <row r="83756" spans="12:14" x14ac:dyDescent="0.25">
      <c r="L83756" s="36"/>
      <c r="M83756" s="36"/>
      <c r="N83756" s="36"/>
    </row>
    <row r="83757" spans="12:14" x14ac:dyDescent="0.25">
      <c r="L83757" s="36"/>
      <c r="M83757" s="36"/>
      <c r="N83757" s="36"/>
    </row>
    <row r="83758" spans="12:14" x14ac:dyDescent="0.25">
      <c r="L83758" s="36"/>
      <c r="M83758" s="36"/>
      <c r="N83758" s="36"/>
    </row>
    <row r="83759" spans="12:14" x14ac:dyDescent="0.25">
      <c r="L83759" s="36"/>
      <c r="M83759" s="36"/>
      <c r="N83759" s="36"/>
    </row>
    <row r="83760" spans="12:14" x14ac:dyDescent="0.25">
      <c r="L83760" s="36"/>
      <c r="M83760" s="36"/>
      <c r="N83760" s="36"/>
    </row>
    <row r="83761" spans="12:14" x14ac:dyDescent="0.25">
      <c r="L83761" s="36"/>
      <c r="M83761" s="36"/>
      <c r="N83761" s="36"/>
    </row>
    <row r="83762" spans="12:14" x14ac:dyDescent="0.25">
      <c r="L83762" s="36"/>
      <c r="M83762" s="36"/>
      <c r="N83762" s="36"/>
    </row>
    <row r="83763" spans="12:14" x14ac:dyDescent="0.25">
      <c r="L83763" s="36"/>
      <c r="M83763" s="36"/>
      <c r="N83763" s="36"/>
    </row>
    <row r="83764" spans="12:14" x14ac:dyDescent="0.25">
      <c r="L83764" s="36"/>
      <c r="M83764" s="36"/>
      <c r="N83764" s="36"/>
    </row>
    <row r="83765" spans="12:14" x14ac:dyDescent="0.25">
      <c r="L83765" s="36"/>
      <c r="M83765" s="36"/>
      <c r="N83765" s="36"/>
    </row>
    <row r="83766" spans="12:14" x14ac:dyDescent="0.25">
      <c r="L83766" s="36"/>
      <c r="M83766" s="36"/>
      <c r="N83766" s="36"/>
    </row>
    <row r="83767" spans="12:14" x14ac:dyDescent="0.25">
      <c r="L83767" s="36"/>
      <c r="M83767" s="36"/>
      <c r="N83767" s="36"/>
    </row>
    <row r="83768" spans="12:14" x14ac:dyDescent="0.25">
      <c r="L83768" s="36"/>
      <c r="M83768" s="36"/>
      <c r="N83768" s="36"/>
    </row>
    <row r="83769" spans="12:14" x14ac:dyDescent="0.25">
      <c r="L83769" s="36"/>
      <c r="M83769" s="36"/>
      <c r="N83769" s="36"/>
    </row>
    <row r="83770" spans="12:14" x14ac:dyDescent="0.25">
      <c r="L83770" s="36"/>
      <c r="M83770" s="36"/>
      <c r="N83770" s="36"/>
    </row>
    <row r="83771" spans="12:14" x14ac:dyDescent="0.25">
      <c r="L83771" s="36"/>
      <c r="M83771" s="36"/>
      <c r="N83771" s="36"/>
    </row>
    <row r="83772" spans="12:14" x14ac:dyDescent="0.25">
      <c r="L83772" s="36"/>
      <c r="M83772" s="36"/>
      <c r="N83772" s="36"/>
    </row>
    <row r="83773" spans="12:14" x14ac:dyDescent="0.25">
      <c r="L83773" s="36"/>
      <c r="M83773" s="36"/>
      <c r="N83773" s="36"/>
    </row>
    <row r="83774" spans="12:14" x14ac:dyDescent="0.25">
      <c r="L83774" s="36"/>
      <c r="M83774" s="36"/>
      <c r="N83774" s="36"/>
    </row>
    <row r="83775" spans="12:14" x14ac:dyDescent="0.25">
      <c r="L83775" s="36"/>
      <c r="M83775" s="36"/>
      <c r="N83775" s="36"/>
    </row>
    <row r="83776" spans="12:14" x14ac:dyDescent="0.25">
      <c r="L83776" s="36"/>
      <c r="M83776" s="36"/>
      <c r="N83776" s="36"/>
    </row>
    <row r="83777" spans="12:14" x14ac:dyDescent="0.25">
      <c r="L83777" s="36"/>
      <c r="M83777" s="36"/>
      <c r="N83777" s="36"/>
    </row>
    <row r="83778" spans="12:14" x14ac:dyDescent="0.25">
      <c r="L83778" s="36"/>
      <c r="M83778" s="36"/>
      <c r="N83778" s="36"/>
    </row>
    <row r="83779" spans="12:14" x14ac:dyDescent="0.25">
      <c r="L83779" s="36"/>
      <c r="M83779" s="36"/>
      <c r="N83779" s="36"/>
    </row>
    <row r="83780" spans="12:14" x14ac:dyDescent="0.25">
      <c r="L83780" s="36"/>
      <c r="M83780" s="36"/>
      <c r="N83780" s="36"/>
    </row>
    <row r="83781" spans="12:14" x14ac:dyDescent="0.25">
      <c r="L83781" s="36"/>
      <c r="M83781" s="36"/>
      <c r="N83781" s="36"/>
    </row>
    <row r="83782" spans="12:14" x14ac:dyDescent="0.25">
      <c r="L83782" s="36"/>
      <c r="M83782" s="36"/>
      <c r="N83782" s="36"/>
    </row>
    <row r="83783" spans="12:14" x14ac:dyDescent="0.25">
      <c r="L83783" s="36"/>
      <c r="M83783" s="36"/>
      <c r="N83783" s="36"/>
    </row>
    <row r="83784" spans="12:14" x14ac:dyDescent="0.25">
      <c r="L83784" s="36"/>
      <c r="M83784" s="36"/>
      <c r="N83784" s="36"/>
    </row>
    <row r="83785" spans="12:14" x14ac:dyDescent="0.25">
      <c r="L83785" s="36"/>
      <c r="M83785" s="36"/>
      <c r="N83785" s="36"/>
    </row>
    <row r="83786" spans="12:14" x14ac:dyDescent="0.25">
      <c r="L83786" s="36"/>
      <c r="M83786" s="36"/>
      <c r="N83786" s="36"/>
    </row>
    <row r="83787" spans="12:14" x14ac:dyDescent="0.25">
      <c r="L83787" s="36"/>
      <c r="M83787" s="36"/>
      <c r="N83787" s="36"/>
    </row>
    <row r="83788" spans="12:14" x14ac:dyDescent="0.25">
      <c r="L83788" s="36"/>
      <c r="M83788" s="36"/>
      <c r="N83788" s="36"/>
    </row>
    <row r="83789" spans="12:14" x14ac:dyDescent="0.25">
      <c r="L83789" s="36"/>
      <c r="M83789" s="36"/>
      <c r="N83789" s="36"/>
    </row>
    <row r="83790" spans="12:14" x14ac:dyDescent="0.25">
      <c r="L83790" s="36"/>
      <c r="M83790" s="36"/>
      <c r="N83790" s="36"/>
    </row>
    <row r="83791" spans="12:14" x14ac:dyDescent="0.25">
      <c r="L83791" s="36"/>
      <c r="M83791" s="36"/>
      <c r="N83791" s="36"/>
    </row>
    <row r="83792" spans="12:14" x14ac:dyDescent="0.25">
      <c r="L83792" s="36"/>
      <c r="M83792" s="36"/>
      <c r="N83792" s="36"/>
    </row>
    <row r="83793" spans="12:14" x14ac:dyDescent="0.25">
      <c r="L83793" s="36"/>
      <c r="M83793" s="36"/>
      <c r="N83793" s="36"/>
    </row>
    <row r="83794" spans="12:14" x14ac:dyDescent="0.25">
      <c r="L83794" s="36"/>
      <c r="M83794" s="36"/>
      <c r="N83794" s="36"/>
    </row>
    <row r="83795" spans="12:14" x14ac:dyDescent="0.25">
      <c r="L83795" s="36"/>
      <c r="M83795" s="36"/>
      <c r="N83795" s="36"/>
    </row>
    <row r="83796" spans="12:14" x14ac:dyDescent="0.25">
      <c r="L83796" s="36"/>
      <c r="M83796" s="36"/>
      <c r="N83796" s="36"/>
    </row>
    <row r="83797" spans="12:14" x14ac:dyDescent="0.25">
      <c r="L83797" s="36"/>
      <c r="M83797" s="36"/>
      <c r="N83797" s="36"/>
    </row>
    <row r="83798" spans="12:14" x14ac:dyDescent="0.25">
      <c r="L83798" s="36"/>
      <c r="M83798" s="36"/>
      <c r="N83798" s="36"/>
    </row>
    <row r="83799" spans="12:14" x14ac:dyDescent="0.25">
      <c r="L83799" s="36"/>
      <c r="M83799" s="36"/>
      <c r="N83799" s="36"/>
    </row>
    <row r="83800" spans="12:14" x14ac:dyDescent="0.25">
      <c r="L83800" s="36"/>
      <c r="M83800" s="36"/>
      <c r="N83800" s="36"/>
    </row>
    <row r="83801" spans="12:14" x14ac:dyDescent="0.25">
      <c r="L83801" s="36"/>
      <c r="M83801" s="36"/>
      <c r="N83801" s="36"/>
    </row>
    <row r="83802" spans="12:14" x14ac:dyDescent="0.25">
      <c r="L83802" s="36"/>
      <c r="M83802" s="36"/>
      <c r="N83802" s="36"/>
    </row>
    <row r="83803" spans="12:14" x14ac:dyDescent="0.25">
      <c r="L83803" s="36"/>
      <c r="M83803" s="36"/>
      <c r="N83803" s="36"/>
    </row>
    <row r="83804" spans="12:14" x14ac:dyDescent="0.25">
      <c r="L83804" s="36"/>
      <c r="M83804" s="36"/>
      <c r="N83804" s="36"/>
    </row>
    <row r="83805" spans="12:14" x14ac:dyDescent="0.25">
      <c r="L83805" s="36"/>
      <c r="M83805" s="36"/>
      <c r="N83805" s="36"/>
    </row>
    <row r="83806" spans="12:14" x14ac:dyDescent="0.25">
      <c r="L83806" s="36"/>
      <c r="M83806" s="36"/>
      <c r="N83806" s="36"/>
    </row>
    <row r="83807" spans="12:14" x14ac:dyDescent="0.25">
      <c r="L83807" s="36"/>
      <c r="M83807" s="36"/>
      <c r="N83807" s="36"/>
    </row>
    <row r="83808" spans="12:14" x14ac:dyDescent="0.25">
      <c r="L83808" s="36"/>
      <c r="M83808" s="36"/>
      <c r="N83808" s="36"/>
    </row>
    <row r="83809" spans="12:14" x14ac:dyDescent="0.25">
      <c r="L83809" s="36"/>
      <c r="M83809" s="36"/>
      <c r="N83809" s="36"/>
    </row>
    <row r="83810" spans="12:14" x14ac:dyDescent="0.25">
      <c r="L83810" s="36"/>
      <c r="M83810" s="36"/>
      <c r="N83810" s="36"/>
    </row>
    <row r="83811" spans="12:14" x14ac:dyDescent="0.25">
      <c r="L83811" s="36"/>
      <c r="M83811" s="36"/>
      <c r="N83811" s="36"/>
    </row>
    <row r="83812" spans="12:14" x14ac:dyDescent="0.25">
      <c r="L83812" s="36"/>
      <c r="M83812" s="36"/>
      <c r="N83812" s="36"/>
    </row>
    <row r="83813" spans="12:14" x14ac:dyDescent="0.25">
      <c r="L83813" s="36"/>
      <c r="M83813" s="36"/>
      <c r="N83813" s="36"/>
    </row>
    <row r="83814" spans="12:14" x14ac:dyDescent="0.25">
      <c r="L83814" s="36"/>
      <c r="M83814" s="36"/>
      <c r="N83814" s="36"/>
    </row>
    <row r="83815" spans="12:14" x14ac:dyDescent="0.25">
      <c r="L83815" s="36"/>
      <c r="M83815" s="36"/>
      <c r="N83815" s="36"/>
    </row>
    <row r="83816" spans="12:14" x14ac:dyDescent="0.25">
      <c r="L83816" s="36"/>
      <c r="M83816" s="36"/>
      <c r="N83816" s="36"/>
    </row>
    <row r="83817" spans="12:14" x14ac:dyDescent="0.25">
      <c r="L83817" s="36"/>
      <c r="M83817" s="36"/>
      <c r="N83817" s="36"/>
    </row>
    <row r="83818" spans="12:14" x14ac:dyDescent="0.25">
      <c r="L83818" s="36"/>
      <c r="M83818" s="36"/>
      <c r="N83818" s="36"/>
    </row>
    <row r="83819" spans="12:14" x14ac:dyDescent="0.25">
      <c r="L83819" s="36"/>
      <c r="M83819" s="36"/>
      <c r="N83819" s="36"/>
    </row>
    <row r="83820" spans="12:14" x14ac:dyDescent="0.25">
      <c r="L83820" s="36"/>
      <c r="M83820" s="36"/>
      <c r="N83820" s="36"/>
    </row>
    <row r="83821" spans="12:14" x14ac:dyDescent="0.25">
      <c r="L83821" s="36"/>
      <c r="M83821" s="36"/>
      <c r="N83821" s="36"/>
    </row>
    <row r="83822" spans="12:14" x14ac:dyDescent="0.25">
      <c r="L83822" s="36"/>
      <c r="M83822" s="36"/>
      <c r="N83822" s="36"/>
    </row>
    <row r="83823" spans="12:14" x14ac:dyDescent="0.25">
      <c r="L83823" s="36"/>
      <c r="M83823" s="36"/>
      <c r="N83823" s="36"/>
    </row>
    <row r="83824" spans="12:14" x14ac:dyDescent="0.25">
      <c r="L83824" s="36"/>
      <c r="M83824" s="36"/>
      <c r="N83824" s="36"/>
    </row>
    <row r="83825" spans="12:14" x14ac:dyDescent="0.25">
      <c r="L83825" s="36"/>
      <c r="M83825" s="36"/>
      <c r="N83825" s="36"/>
    </row>
    <row r="83826" spans="12:14" x14ac:dyDescent="0.25">
      <c r="L83826" s="36"/>
      <c r="M83826" s="36"/>
      <c r="N83826" s="36"/>
    </row>
    <row r="83827" spans="12:14" x14ac:dyDescent="0.25">
      <c r="L83827" s="36"/>
      <c r="M83827" s="36"/>
      <c r="N83827" s="36"/>
    </row>
    <row r="83828" spans="12:14" x14ac:dyDescent="0.25">
      <c r="L83828" s="36"/>
      <c r="M83828" s="36"/>
      <c r="N83828" s="36"/>
    </row>
    <row r="83829" spans="12:14" x14ac:dyDescent="0.25">
      <c r="L83829" s="36"/>
      <c r="M83829" s="36"/>
      <c r="N83829" s="36"/>
    </row>
    <row r="83830" spans="12:14" x14ac:dyDescent="0.25">
      <c r="L83830" s="36"/>
      <c r="M83830" s="36"/>
      <c r="N83830" s="36"/>
    </row>
    <row r="83831" spans="12:14" x14ac:dyDescent="0.25">
      <c r="L83831" s="36"/>
      <c r="M83831" s="36"/>
      <c r="N83831" s="36"/>
    </row>
    <row r="83832" spans="12:14" x14ac:dyDescent="0.25">
      <c r="L83832" s="36"/>
      <c r="M83832" s="36"/>
      <c r="N83832" s="36"/>
    </row>
    <row r="83833" spans="12:14" x14ac:dyDescent="0.25">
      <c r="L83833" s="36"/>
      <c r="M83833" s="36"/>
      <c r="N83833" s="36"/>
    </row>
    <row r="83834" spans="12:14" x14ac:dyDescent="0.25">
      <c r="L83834" s="36"/>
      <c r="M83834" s="36"/>
      <c r="N83834" s="36"/>
    </row>
    <row r="83835" spans="12:14" x14ac:dyDescent="0.25">
      <c r="L83835" s="36"/>
      <c r="M83835" s="36"/>
      <c r="N83835" s="36"/>
    </row>
    <row r="83836" spans="12:14" x14ac:dyDescent="0.25">
      <c r="L83836" s="36"/>
      <c r="M83836" s="36"/>
      <c r="N83836" s="36"/>
    </row>
    <row r="83837" spans="12:14" x14ac:dyDescent="0.25">
      <c r="L83837" s="36"/>
      <c r="M83837" s="36"/>
      <c r="N83837" s="36"/>
    </row>
    <row r="83838" spans="12:14" x14ac:dyDescent="0.25">
      <c r="L83838" s="36"/>
      <c r="M83838" s="36"/>
      <c r="N83838" s="36"/>
    </row>
    <row r="83839" spans="12:14" x14ac:dyDescent="0.25">
      <c r="L83839" s="36"/>
      <c r="M83839" s="36"/>
      <c r="N83839" s="36"/>
    </row>
    <row r="83840" spans="12:14" x14ac:dyDescent="0.25">
      <c r="L83840" s="36"/>
      <c r="M83840" s="36"/>
      <c r="N83840" s="36"/>
    </row>
    <row r="83841" spans="12:14" x14ac:dyDescent="0.25">
      <c r="L83841" s="36"/>
      <c r="M83841" s="36"/>
      <c r="N83841" s="36"/>
    </row>
    <row r="83842" spans="12:14" x14ac:dyDescent="0.25">
      <c r="L83842" s="36"/>
      <c r="M83842" s="36"/>
      <c r="N83842" s="36"/>
    </row>
    <row r="83843" spans="12:14" x14ac:dyDescent="0.25">
      <c r="L83843" s="36"/>
      <c r="M83843" s="36"/>
      <c r="N83843" s="36"/>
    </row>
    <row r="83844" spans="12:14" x14ac:dyDescent="0.25">
      <c r="L83844" s="36"/>
      <c r="M83844" s="36"/>
      <c r="N83844" s="36"/>
    </row>
    <row r="83845" spans="12:14" x14ac:dyDescent="0.25">
      <c r="L83845" s="36"/>
      <c r="M83845" s="36"/>
      <c r="N83845" s="36"/>
    </row>
    <row r="83846" spans="12:14" x14ac:dyDescent="0.25">
      <c r="L83846" s="36"/>
      <c r="M83846" s="36"/>
      <c r="N83846" s="36"/>
    </row>
    <row r="83847" spans="12:14" x14ac:dyDescent="0.25">
      <c r="L83847" s="36"/>
      <c r="M83847" s="36"/>
      <c r="N83847" s="36"/>
    </row>
    <row r="83848" spans="12:14" x14ac:dyDescent="0.25">
      <c r="L83848" s="36"/>
      <c r="M83848" s="36"/>
      <c r="N83848" s="36"/>
    </row>
    <row r="83849" spans="12:14" x14ac:dyDescent="0.25">
      <c r="L83849" s="36"/>
      <c r="M83849" s="36"/>
      <c r="N83849" s="36"/>
    </row>
    <row r="83850" spans="12:14" x14ac:dyDescent="0.25">
      <c r="L83850" s="36"/>
      <c r="M83850" s="36"/>
      <c r="N83850" s="36"/>
    </row>
    <row r="83851" spans="12:14" x14ac:dyDescent="0.25">
      <c r="L83851" s="36"/>
      <c r="M83851" s="36"/>
      <c r="N83851" s="36"/>
    </row>
    <row r="83852" spans="12:14" x14ac:dyDescent="0.25">
      <c r="L83852" s="36"/>
      <c r="M83852" s="36"/>
      <c r="N83852" s="36"/>
    </row>
    <row r="83853" spans="12:14" x14ac:dyDescent="0.25">
      <c r="L83853" s="36"/>
      <c r="M83853" s="36"/>
      <c r="N83853" s="36"/>
    </row>
    <row r="83854" spans="12:14" x14ac:dyDescent="0.25">
      <c r="L83854" s="36"/>
      <c r="M83854" s="36"/>
      <c r="N83854" s="36"/>
    </row>
    <row r="83855" spans="12:14" x14ac:dyDescent="0.25">
      <c r="L83855" s="36"/>
      <c r="M83855" s="36"/>
      <c r="N83855" s="36"/>
    </row>
    <row r="83856" spans="12:14" x14ac:dyDescent="0.25">
      <c r="L83856" s="36"/>
      <c r="M83856" s="36"/>
      <c r="N83856" s="36"/>
    </row>
    <row r="83857" spans="12:14" x14ac:dyDescent="0.25">
      <c r="L83857" s="36"/>
      <c r="M83857" s="36"/>
      <c r="N83857" s="36"/>
    </row>
    <row r="83858" spans="12:14" x14ac:dyDescent="0.25">
      <c r="L83858" s="36"/>
      <c r="M83858" s="36"/>
      <c r="N83858" s="36"/>
    </row>
    <row r="83859" spans="12:14" x14ac:dyDescent="0.25">
      <c r="L83859" s="36"/>
      <c r="M83859" s="36"/>
      <c r="N83859" s="36"/>
    </row>
    <row r="83860" spans="12:14" x14ac:dyDescent="0.25">
      <c r="L83860" s="36"/>
      <c r="M83860" s="36"/>
      <c r="N83860" s="36"/>
    </row>
    <row r="83861" spans="12:14" x14ac:dyDescent="0.25">
      <c r="L83861" s="36"/>
      <c r="M83861" s="36"/>
      <c r="N83861" s="36"/>
    </row>
    <row r="83862" spans="12:14" x14ac:dyDescent="0.25">
      <c r="L83862" s="36"/>
      <c r="M83862" s="36"/>
      <c r="N83862" s="36"/>
    </row>
    <row r="83863" spans="12:14" x14ac:dyDescent="0.25">
      <c r="L83863" s="36"/>
      <c r="M83863" s="36"/>
      <c r="N83863" s="36"/>
    </row>
    <row r="83864" spans="12:14" x14ac:dyDescent="0.25">
      <c r="L83864" s="36"/>
      <c r="M83864" s="36"/>
      <c r="N83864" s="36"/>
    </row>
    <row r="83865" spans="12:14" x14ac:dyDescent="0.25">
      <c r="L83865" s="36"/>
      <c r="M83865" s="36"/>
      <c r="N83865" s="36"/>
    </row>
    <row r="83866" spans="12:14" x14ac:dyDescent="0.25">
      <c r="L83866" s="36"/>
      <c r="M83866" s="36"/>
      <c r="N83866" s="36"/>
    </row>
    <row r="83867" spans="12:14" x14ac:dyDescent="0.25">
      <c r="L83867" s="36"/>
      <c r="M83867" s="36"/>
      <c r="N83867" s="36"/>
    </row>
    <row r="83868" spans="12:14" x14ac:dyDescent="0.25">
      <c r="L83868" s="36"/>
      <c r="M83868" s="36"/>
      <c r="N83868" s="36"/>
    </row>
    <row r="83869" spans="12:14" x14ac:dyDescent="0.25">
      <c r="L83869" s="36"/>
      <c r="M83869" s="36"/>
      <c r="N83869" s="36"/>
    </row>
    <row r="83870" spans="12:14" x14ac:dyDescent="0.25">
      <c r="L83870" s="36"/>
      <c r="M83870" s="36"/>
      <c r="N83870" s="36"/>
    </row>
    <row r="83871" spans="12:14" x14ac:dyDescent="0.25">
      <c r="L83871" s="36"/>
      <c r="M83871" s="36"/>
      <c r="N83871" s="36"/>
    </row>
    <row r="83872" spans="12:14" x14ac:dyDescent="0.25">
      <c r="L83872" s="36"/>
      <c r="M83872" s="36"/>
      <c r="N83872" s="36"/>
    </row>
    <row r="83873" spans="12:14" x14ac:dyDescent="0.25">
      <c r="L83873" s="36"/>
      <c r="M83873" s="36"/>
      <c r="N83873" s="36"/>
    </row>
    <row r="83874" spans="12:14" x14ac:dyDescent="0.25">
      <c r="L83874" s="36"/>
      <c r="M83874" s="36"/>
      <c r="N83874" s="36"/>
    </row>
    <row r="83875" spans="12:14" x14ac:dyDescent="0.25">
      <c r="L83875" s="36"/>
      <c r="M83875" s="36"/>
      <c r="N83875" s="36"/>
    </row>
    <row r="83876" spans="12:14" x14ac:dyDescent="0.25">
      <c r="L83876" s="36"/>
      <c r="M83876" s="36"/>
      <c r="N83876" s="36"/>
    </row>
    <row r="83877" spans="12:14" x14ac:dyDescent="0.25">
      <c r="L83877" s="36"/>
      <c r="M83877" s="36"/>
      <c r="N83877" s="36"/>
    </row>
    <row r="83878" spans="12:14" x14ac:dyDescent="0.25">
      <c r="L83878" s="36"/>
      <c r="M83878" s="36"/>
      <c r="N83878" s="36"/>
    </row>
    <row r="83879" spans="12:14" x14ac:dyDescent="0.25">
      <c r="L83879" s="36"/>
      <c r="M83879" s="36"/>
      <c r="N83879" s="36"/>
    </row>
    <row r="83880" spans="12:14" x14ac:dyDescent="0.25">
      <c r="L83880" s="36"/>
      <c r="M83880" s="36"/>
      <c r="N83880" s="36"/>
    </row>
    <row r="83881" spans="12:14" x14ac:dyDescent="0.25">
      <c r="L83881" s="36"/>
      <c r="M83881" s="36"/>
      <c r="N83881" s="36"/>
    </row>
    <row r="83882" spans="12:14" x14ac:dyDescent="0.25">
      <c r="L83882" s="36"/>
      <c r="M83882" s="36"/>
      <c r="N83882" s="36"/>
    </row>
    <row r="83883" spans="12:14" x14ac:dyDescent="0.25">
      <c r="L83883" s="36"/>
      <c r="M83883" s="36"/>
      <c r="N83883" s="36"/>
    </row>
    <row r="83884" spans="12:14" x14ac:dyDescent="0.25">
      <c r="L83884" s="36"/>
      <c r="M83884" s="36"/>
      <c r="N83884" s="36"/>
    </row>
    <row r="83885" spans="12:14" x14ac:dyDescent="0.25">
      <c r="L83885" s="36"/>
      <c r="M83885" s="36"/>
      <c r="N83885" s="36"/>
    </row>
    <row r="83886" spans="12:14" x14ac:dyDescent="0.25">
      <c r="L83886" s="36"/>
      <c r="M83886" s="36"/>
      <c r="N83886" s="36"/>
    </row>
    <row r="83887" spans="12:14" x14ac:dyDescent="0.25">
      <c r="L83887" s="36"/>
      <c r="M83887" s="36"/>
      <c r="N83887" s="36"/>
    </row>
    <row r="83888" spans="12:14" x14ac:dyDescent="0.25">
      <c r="L83888" s="36"/>
      <c r="M83888" s="36"/>
      <c r="N83888" s="36"/>
    </row>
    <row r="83889" spans="12:14" x14ac:dyDescent="0.25">
      <c r="L83889" s="36"/>
      <c r="M83889" s="36"/>
      <c r="N83889" s="36"/>
    </row>
    <row r="83890" spans="12:14" x14ac:dyDescent="0.25">
      <c r="L83890" s="36"/>
      <c r="M83890" s="36"/>
      <c r="N83890" s="36"/>
    </row>
    <row r="83891" spans="12:14" x14ac:dyDescent="0.25">
      <c r="L83891" s="36"/>
      <c r="M83891" s="36"/>
      <c r="N83891" s="36"/>
    </row>
    <row r="83892" spans="12:14" x14ac:dyDescent="0.25">
      <c r="L83892" s="36"/>
      <c r="M83892" s="36"/>
      <c r="N83892" s="36"/>
    </row>
    <row r="83893" spans="12:14" x14ac:dyDescent="0.25">
      <c r="L83893" s="36"/>
      <c r="M83893" s="36"/>
      <c r="N83893" s="36"/>
    </row>
    <row r="83894" spans="12:14" x14ac:dyDescent="0.25">
      <c r="L83894" s="36"/>
      <c r="M83894" s="36"/>
      <c r="N83894" s="36"/>
    </row>
    <row r="83895" spans="12:14" x14ac:dyDescent="0.25">
      <c r="L83895" s="36"/>
      <c r="M83895" s="36"/>
      <c r="N83895" s="36"/>
    </row>
    <row r="83896" spans="12:14" x14ac:dyDescent="0.25">
      <c r="L83896" s="36"/>
      <c r="M83896" s="36"/>
      <c r="N83896" s="36"/>
    </row>
    <row r="83897" spans="12:14" x14ac:dyDescent="0.25">
      <c r="L83897" s="36"/>
      <c r="M83897" s="36"/>
      <c r="N83897" s="36"/>
    </row>
    <row r="83898" spans="12:14" x14ac:dyDescent="0.25">
      <c r="L83898" s="36"/>
      <c r="M83898" s="36"/>
      <c r="N83898" s="36"/>
    </row>
    <row r="83899" spans="12:14" x14ac:dyDescent="0.25">
      <c r="L83899" s="36"/>
      <c r="M83899" s="36"/>
      <c r="N83899" s="36"/>
    </row>
    <row r="83900" spans="12:14" x14ac:dyDescent="0.25">
      <c r="L83900" s="36"/>
      <c r="M83900" s="36"/>
      <c r="N83900" s="36"/>
    </row>
    <row r="83901" spans="12:14" x14ac:dyDescent="0.25">
      <c r="L83901" s="36"/>
      <c r="M83901" s="36"/>
      <c r="N83901" s="36"/>
    </row>
    <row r="83902" spans="12:14" x14ac:dyDescent="0.25">
      <c r="L83902" s="36"/>
      <c r="M83902" s="36"/>
      <c r="N83902" s="36"/>
    </row>
    <row r="83903" spans="12:14" x14ac:dyDescent="0.25">
      <c r="L83903" s="36"/>
      <c r="M83903" s="36"/>
      <c r="N83903" s="36"/>
    </row>
    <row r="83904" spans="12:14" x14ac:dyDescent="0.25">
      <c r="L83904" s="36"/>
      <c r="M83904" s="36"/>
      <c r="N83904" s="36"/>
    </row>
    <row r="83905" spans="12:14" x14ac:dyDescent="0.25">
      <c r="L83905" s="36"/>
      <c r="M83905" s="36"/>
      <c r="N83905" s="36"/>
    </row>
    <row r="83906" spans="12:14" x14ac:dyDescent="0.25">
      <c r="L83906" s="36"/>
      <c r="M83906" s="36"/>
      <c r="N83906" s="36"/>
    </row>
    <row r="83907" spans="12:14" x14ac:dyDescent="0.25">
      <c r="L83907" s="36"/>
      <c r="M83907" s="36"/>
      <c r="N83907" s="36"/>
    </row>
    <row r="83908" spans="12:14" x14ac:dyDescent="0.25">
      <c r="L83908" s="36"/>
      <c r="M83908" s="36"/>
      <c r="N83908" s="36"/>
    </row>
    <row r="83909" spans="12:14" x14ac:dyDescent="0.25">
      <c r="L83909" s="36"/>
      <c r="M83909" s="36"/>
      <c r="N83909" s="36"/>
    </row>
    <row r="83910" spans="12:14" x14ac:dyDescent="0.25">
      <c r="L83910" s="36"/>
      <c r="M83910" s="36"/>
      <c r="N83910" s="36"/>
    </row>
    <row r="83911" spans="12:14" x14ac:dyDescent="0.25">
      <c r="L83911" s="36"/>
      <c r="M83911" s="36"/>
      <c r="N83911" s="36"/>
    </row>
    <row r="83912" spans="12:14" x14ac:dyDescent="0.25">
      <c r="L83912" s="36"/>
      <c r="M83912" s="36"/>
      <c r="N83912" s="36"/>
    </row>
    <row r="83913" spans="12:14" x14ac:dyDescent="0.25">
      <c r="L83913" s="36"/>
      <c r="M83913" s="36"/>
      <c r="N83913" s="36"/>
    </row>
    <row r="83914" spans="12:14" x14ac:dyDescent="0.25">
      <c r="L83914" s="36"/>
      <c r="M83914" s="36"/>
      <c r="N83914" s="36"/>
    </row>
    <row r="83915" spans="12:14" x14ac:dyDescent="0.25">
      <c r="L83915" s="36"/>
      <c r="M83915" s="36"/>
      <c r="N83915" s="36"/>
    </row>
    <row r="83916" spans="12:14" x14ac:dyDescent="0.25">
      <c r="L83916" s="36"/>
      <c r="M83916" s="36"/>
      <c r="N83916" s="36"/>
    </row>
    <row r="83917" spans="12:14" x14ac:dyDescent="0.25">
      <c r="L83917" s="36"/>
      <c r="M83917" s="36"/>
      <c r="N83917" s="36"/>
    </row>
    <row r="83918" spans="12:14" x14ac:dyDescent="0.25">
      <c r="L83918" s="36"/>
      <c r="M83918" s="36"/>
      <c r="N83918" s="36"/>
    </row>
    <row r="83919" spans="12:14" x14ac:dyDescent="0.25">
      <c r="L83919" s="36"/>
      <c r="M83919" s="36"/>
      <c r="N83919" s="36"/>
    </row>
    <row r="83920" spans="12:14" x14ac:dyDescent="0.25">
      <c r="L83920" s="36"/>
      <c r="M83920" s="36"/>
      <c r="N83920" s="36"/>
    </row>
    <row r="83921" spans="12:14" x14ac:dyDescent="0.25">
      <c r="L83921" s="36"/>
      <c r="M83921" s="36"/>
      <c r="N83921" s="36"/>
    </row>
    <row r="83922" spans="12:14" x14ac:dyDescent="0.25">
      <c r="L83922" s="36"/>
      <c r="M83922" s="36"/>
      <c r="N83922" s="36"/>
    </row>
    <row r="83923" spans="12:14" x14ac:dyDescent="0.25">
      <c r="L83923" s="36"/>
      <c r="M83923" s="36"/>
      <c r="N83923" s="36"/>
    </row>
    <row r="83924" spans="12:14" x14ac:dyDescent="0.25">
      <c r="L83924" s="36"/>
      <c r="M83924" s="36"/>
      <c r="N83924" s="36"/>
    </row>
    <row r="83925" spans="12:14" x14ac:dyDescent="0.25">
      <c r="L83925" s="36"/>
      <c r="M83925" s="36"/>
      <c r="N83925" s="36"/>
    </row>
    <row r="83926" spans="12:14" x14ac:dyDescent="0.25">
      <c r="L83926" s="36"/>
      <c r="M83926" s="36"/>
      <c r="N83926" s="36"/>
    </row>
    <row r="83927" spans="12:14" x14ac:dyDescent="0.25">
      <c r="L83927" s="36"/>
      <c r="M83927" s="36"/>
      <c r="N83927" s="36"/>
    </row>
    <row r="83928" spans="12:14" x14ac:dyDescent="0.25">
      <c r="L83928" s="36"/>
      <c r="M83928" s="36"/>
      <c r="N83928" s="36"/>
    </row>
    <row r="83929" spans="12:14" x14ac:dyDescent="0.25">
      <c r="L83929" s="36"/>
      <c r="M83929" s="36"/>
      <c r="N83929" s="36"/>
    </row>
    <row r="83930" spans="12:14" x14ac:dyDescent="0.25">
      <c r="L83930" s="36"/>
      <c r="M83930" s="36"/>
      <c r="N83930" s="36"/>
    </row>
    <row r="83931" spans="12:14" x14ac:dyDescent="0.25">
      <c r="L83931" s="36"/>
      <c r="M83931" s="36"/>
      <c r="N83931" s="36"/>
    </row>
    <row r="83932" spans="12:14" x14ac:dyDescent="0.25">
      <c r="L83932" s="36"/>
      <c r="M83932" s="36"/>
      <c r="N83932" s="36"/>
    </row>
    <row r="83933" spans="12:14" x14ac:dyDescent="0.25">
      <c r="L83933" s="36"/>
      <c r="M83933" s="36"/>
      <c r="N83933" s="36"/>
    </row>
    <row r="83934" spans="12:14" x14ac:dyDescent="0.25">
      <c r="L83934" s="36"/>
      <c r="M83934" s="36"/>
      <c r="N83934" s="36"/>
    </row>
    <row r="83935" spans="12:14" x14ac:dyDescent="0.25">
      <c r="L83935" s="36"/>
      <c r="M83935" s="36"/>
      <c r="N83935" s="36"/>
    </row>
    <row r="83936" spans="12:14" x14ac:dyDescent="0.25">
      <c r="L83936" s="36"/>
      <c r="M83936" s="36"/>
      <c r="N83936" s="36"/>
    </row>
    <row r="83937" spans="12:14" x14ac:dyDescent="0.25">
      <c r="L83937" s="36"/>
      <c r="M83937" s="36"/>
      <c r="N83937" s="36"/>
    </row>
    <row r="83938" spans="12:14" x14ac:dyDescent="0.25">
      <c r="L83938" s="36"/>
      <c r="M83938" s="36"/>
      <c r="N83938" s="36"/>
    </row>
    <row r="83939" spans="12:14" x14ac:dyDescent="0.25">
      <c r="L83939" s="36"/>
      <c r="M83939" s="36"/>
      <c r="N83939" s="36"/>
    </row>
    <row r="83940" spans="12:14" x14ac:dyDescent="0.25">
      <c r="L83940" s="36"/>
      <c r="M83940" s="36"/>
      <c r="N83940" s="36"/>
    </row>
    <row r="83941" spans="12:14" x14ac:dyDescent="0.25">
      <c r="L83941" s="36"/>
      <c r="M83941" s="36"/>
      <c r="N83941" s="36"/>
    </row>
    <row r="83942" spans="12:14" x14ac:dyDescent="0.25">
      <c r="L83942" s="36"/>
      <c r="M83942" s="36"/>
      <c r="N83942" s="36"/>
    </row>
    <row r="83943" spans="12:14" x14ac:dyDescent="0.25">
      <c r="L83943" s="36"/>
      <c r="M83943" s="36"/>
      <c r="N83943" s="36"/>
    </row>
    <row r="83944" spans="12:14" x14ac:dyDescent="0.25">
      <c r="L83944" s="36"/>
      <c r="M83944" s="36"/>
      <c r="N83944" s="36"/>
    </row>
    <row r="83945" spans="12:14" x14ac:dyDescent="0.25">
      <c r="L83945" s="36"/>
      <c r="M83945" s="36"/>
      <c r="N83945" s="36"/>
    </row>
    <row r="83946" spans="12:14" x14ac:dyDescent="0.25">
      <c r="L83946" s="36"/>
      <c r="M83946" s="36"/>
      <c r="N83946" s="36"/>
    </row>
    <row r="83947" spans="12:14" x14ac:dyDescent="0.25">
      <c r="L83947" s="36"/>
      <c r="M83947" s="36"/>
      <c r="N83947" s="36"/>
    </row>
    <row r="83948" spans="12:14" x14ac:dyDescent="0.25">
      <c r="L83948" s="36"/>
      <c r="M83948" s="36"/>
      <c r="N83948" s="36"/>
    </row>
    <row r="83949" spans="12:14" x14ac:dyDescent="0.25">
      <c r="L83949" s="36"/>
      <c r="M83949" s="36"/>
      <c r="N83949" s="36"/>
    </row>
    <row r="83950" spans="12:14" x14ac:dyDescent="0.25">
      <c r="L83950" s="36"/>
      <c r="M83950" s="36"/>
      <c r="N83950" s="36"/>
    </row>
    <row r="83951" spans="12:14" x14ac:dyDescent="0.25">
      <c r="L83951" s="36"/>
      <c r="M83951" s="36"/>
      <c r="N83951" s="36"/>
    </row>
    <row r="83952" spans="12:14" x14ac:dyDescent="0.25">
      <c r="L83952" s="36"/>
      <c r="M83952" s="36"/>
      <c r="N83952" s="36"/>
    </row>
    <row r="83953" spans="12:14" x14ac:dyDescent="0.25">
      <c r="L83953" s="36"/>
      <c r="M83953" s="36"/>
      <c r="N83953" s="36"/>
    </row>
    <row r="83954" spans="12:14" x14ac:dyDescent="0.25">
      <c r="L83954" s="36"/>
      <c r="M83954" s="36"/>
      <c r="N83954" s="36"/>
    </row>
    <row r="83955" spans="12:14" x14ac:dyDescent="0.25">
      <c r="L83955" s="36"/>
      <c r="M83955" s="36"/>
      <c r="N83955" s="36"/>
    </row>
    <row r="83956" spans="12:14" x14ac:dyDescent="0.25">
      <c r="L83956" s="36"/>
      <c r="M83956" s="36"/>
      <c r="N83956" s="36"/>
    </row>
    <row r="83957" spans="12:14" x14ac:dyDescent="0.25">
      <c r="L83957" s="36"/>
      <c r="M83957" s="36"/>
      <c r="N83957" s="36"/>
    </row>
    <row r="83958" spans="12:14" x14ac:dyDescent="0.25">
      <c r="L83958" s="36"/>
      <c r="M83958" s="36"/>
      <c r="N83958" s="36"/>
    </row>
    <row r="83959" spans="12:14" x14ac:dyDescent="0.25">
      <c r="L83959" s="36"/>
      <c r="M83959" s="36"/>
      <c r="N83959" s="36"/>
    </row>
    <row r="83960" spans="12:14" x14ac:dyDescent="0.25">
      <c r="L83960" s="36"/>
      <c r="M83960" s="36"/>
      <c r="N83960" s="36"/>
    </row>
    <row r="83961" spans="12:14" x14ac:dyDescent="0.25">
      <c r="L83961" s="36"/>
      <c r="M83961" s="36"/>
      <c r="N83961" s="36"/>
    </row>
    <row r="83962" spans="12:14" x14ac:dyDescent="0.25">
      <c r="L83962" s="36"/>
      <c r="M83962" s="36"/>
      <c r="N83962" s="36"/>
    </row>
    <row r="83963" spans="12:14" x14ac:dyDescent="0.25">
      <c r="L83963" s="36"/>
      <c r="M83963" s="36"/>
      <c r="N83963" s="36"/>
    </row>
    <row r="83964" spans="12:14" x14ac:dyDescent="0.25">
      <c r="L83964" s="36"/>
      <c r="M83964" s="36"/>
      <c r="N83964" s="36"/>
    </row>
    <row r="83965" spans="12:14" x14ac:dyDescent="0.25">
      <c r="L83965" s="36"/>
      <c r="M83965" s="36"/>
      <c r="N83965" s="36"/>
    </row>
    <row r="83966" spans="12:14" x14ac:dyDescent="0.25">
      <c r="L83966" s="36"/>
      <c r="M83966" s="36"/>
      <c r="N83966" s="36"/>
    </row>
    <row r="83967" spans="12:14" x14ac:dyDescent="0.25">
      <c r="L83967" s="36"/>
      <c r="M83967" s="36"/>
      <c r="N83967" s="36"/>
    </row>
    <row r="83968" spans="12:14" x14ac:dyDescent="0.25">
      <c r="L83968" s="36"/>
      <c r="M83968" s="36"/>
      <c r="N83968" s="36"/>
    </row>
    <row r="83969" spans="12:14" x14ac:dyDescent="0.25">
      <c r="L83969" s="36"/>
      <c r="M83969" s="36"/>
      <c r="N83969" s="36"/>
    </row>
    <row r="83970" spans="12:14" x14ac:dyDescent="0.25">
      <c r="L83970" s="36"/>
      <c r="M83970" s="36"/>
      <c r="N83970" s="36"/>
    </row>
    <row r="83971" spans="12:14" x14ac:dyDescent="0.25">
      <c r="L83971" s="36"/>
      <c r="M83971" s="36"/>
      <c r="N83971" s="36"/>
    </row>
    <row r="83972" spans="12:14" x14ac:dyDescent="0.25">
      <c r="L83972" s="36"/>
      <c r="M83972" s="36"/>
      <c r="N83972" s="36"/>
    </row>
    <row r="83973" spans="12:14" x14ac:dyDescent="0.25">
      <c r="L83973" s="36"/>
      <c r="M83973" s="36"/>
      <c r="N83973" s="36"/>
    </row>
    <row r="83974" spans="12:14" x14ac:dyDescent="0.25">
      <c r="L83974" s="36"/>
      <c r="M83974" s="36"/>
      <c r="N83974" s="36"/>
    </row>
    <row r="83975" spans="12:14" x14ac:dyDescent="0.25">
      <c r="L83975" s="36"/>
      <c r="M83975" s="36"/>
      <c r="N83975" s="36"/>
    </row>
    <row r="83976" spans="12:14" x14ac:dyDescent="0.25">
      <c r="L83976" s="36"/>
      <c r="M83976" s="36"/>
      <c r="N83976" s="36"/>
    </row>
    <row r="83977" spans="12:14" x14ac:dyDescent="0.25">
      <c r="L83977" s="36"/>
      <c r="M83977" s="36"/>
      <c r="N83977" s="36"/>
    </row>
    <row r="83978" spans="12:14" x14ac:dyDescent="0.25">
      <c r="L83978" s="36"/>
      <c r="M83978" s="36"/>
      <c r="N83978" s="36"/>
    </row>
    <row r="83979" spans="12:14" x14ac:dyDescent="0.25">
      <c r="L83979" s="36"/>
      <c r="M83979" s="36"/>
      <c r="N83979" s="36"/>
    </row>
    <row r="83980" spans="12:14" x14ac:dyDescent="0.25">
      <c r="L83980" s="36"/>
      <c r="M83980" s="36"/>
      <c r="N83980" s="36"/>
    </row>
    <row r="83981" spans="12:14" x14ac:dyDescent="0.25">
      <c r="L83981" s="36"/>
      <c r="M83981" s="36"/>
      <c r="N83981" s="36"/>
    </row>
    <row r="83982" spans="12:14" x14ac:dyDescent="0.25">
      <c r="L83982" s="36"/>
      <c r="M83982" s="36"/>
      <c r="N83982" s="36"/>
    </row>
    <row r="83983" spans="12:14" x14ac:dyDescent="0.25">
      <c r="L83983" s="36"/>
      <c r="M83983" s="36"/>
      <c r="N83983" s="36"/>
    </row>
    <row r="83984" spans="12:14" x14ac:dyDescent="0.25">
      <c r="L83984" s="36"/>
      <c r="M83984" s="36"/>
      <c r="N83984" s="36"/>
    </row>
    <row r="83985" spans="12:14" x14ac:dyDescent="0.25">
      <c r="L83985" s="36"/>
      <c r="M83985" s="36"/>
      <c r="N83985" s="36"/>
    </row>
    <row r="83986" spans="12:14" x14ac:dyDescent="0.25">
      <c r="L83986" s="36"/>
      <c r="M83986" s="36"/>
      <c r="N83986" s="36"/>
    </row>
    <row r="83987" spans="12:14" x14ac:dyDescent="0.25">
      <c r="L83987" s="36"/>
      <c r="M83987" s="36"/>
      <c r="N83987" s="36"/>
    </row>
    <row r="83988" spans="12:14" x14ac:dyDescent="0.25">
      <c r="L83988" s="36"/>
      <c r="M83988" s="36"/>
      <c r="N83988" s="36"/>
    </row>
    <row r="83989" spans="12:14" x14ac:dyDescent="0.25">
      <c r="L83989" s="36"/>
      <c r="M83989" s="36"/>
      <c r="N83989" s="36"/>
    </row>
    <row r="83990" spans="12:14" x14ac:dyDescent="0.25">
      <c r="L83990" s="36"/>
      <c r="M83990" s="36"/>
      <c r="N83990" s="36"/>
    </row>
    <row r="83991" spans="12:14" x14ac:dyDescent="0.25">
      <c r="L83991" s="36"/>
      <c r="M83991" s="36"/>
      <c r="N83991" s="36"/>
    </row>
    <row r="83992" spans="12:14" x14ac:dyDescent="0.25">
      <c r="L83992" s="36"/>
      <c r="M83992" s="36"/>
      <c r="N83992" s="36"/>
    </row>
    <row r="83993" spans="12:14" x14ac:dyDescent="0.25">
      <c r="L83993" s="36"/>
      <c r="M83993" s="36"/>
      <c r="N83993" s="36"/>
    </row>
    <row r="83994" spans="12:14" x14ac:dyDescent="0.25">
      <c r="L83994" s="36"/>
      <c r="M83994" s="36"/>
      <c r="N83994" s="36"/>
    </row>
    <row r="83995" spans="12:14" x14ac:dyDescent="0.25">
      <c r="L83995" s="36"/>
      <c r="M83995" s="36"/>
      <c r="N83995" s="36"/>
    </row>
    <row r="83996" spans="12:14" x14ac:dyDescent="0.25">
      <c r="L83996" s="36"/>
      <c r="M83996" s="36"/>
      <c r="N83996" s="36"/>
    </row>
    <row r="83997" spans="12:14" x14ac:dyDescent="0.25">
      <c r="L83997" s="36"/>
      <c r="M83997" s="36"/>
      <c r="N83997" s="36"/>
    </row>
    <row r="83998" spans="12:14" x14ac:dyDescent="0.25">
      <c r="L83998" s="36"/>
      <c r="M83998" s="36"/>
      <c r="N83998" s="36"/>
    </row>
    <row r="83999" spans="12:14" x14ac:dyDescent="0.25">
      <c r="L83999" s="36"/>
      <c r="M83999" s="36"/>
      <c r="N83999" s="36"/>
    </row>
    <row r="84000" spans="12:14" x14ac:dyDescent="0.25">
      <c r="L84000" s="36"/>
      <c r="M84000" s="36"/>
      <c r="N84000" s="36"/>
    </row>
    <row r="84001" spans="12:14" x14ac:dyDescent="0.25">
      <c r="L84001" s="36"/>
      <c r="M84001" s="36"/>
      <c r="N84001" s="36"/>
    </row>
    <row r="84002" spans="12:14" x14ac:dyDescent="0.25">
      <c r="L84002" s="36"/>
      <c r="M84002" s="36"/>
      <c r="N84002" s="36"/>
    </row>
    <row r="84003" spans="12:14" x14ac:dyDescent="0.25">
      <c r="L84003" s="36"/>
      <c r="M84003" s="36"/>
      <c r="N84003" s="36"/>
    </row>
    <row r="84004" spans="12:14" x14ac:dyDescent="0.25">
      <c r="L84004" s="36"/>
      <c r="M84004" s="36"/>
      <c r="N84004" s="36"/>
    </row>
    <row r="84005" spans="12:14" x14ac:dyDescent="0.25">
      <c r="L84005" s="36"/>
      <c r="M84005" s="36"/>
      <c r="N84005" s="36"/>
    </row>
    <row r="84006" spans="12:14" x14ac:dyDescent="0.25">
      <c r="L84006" s="36"/>
      <c r="M84006" s="36"/>
      <c r="N84006" s="36"/>
    </row>
    <row r="84007" spans="12:14" x14ac:dyDescent="0.25">
      <c r="L84007" s="36"/>
      <c r="M84007" s="36"/>
      <c r="N84007" s="36"/>
    </row>
    <row r="84008" spans="12:14" x14ac:dyDescent="0.25">
      <c r="L84008" s="36"/>
      <c r="M84008" s="36"/>
      <c r="N84008" s="36"/>
    </row>
    <row r="84009" spans="12:14" x14ac:dyDescent="0.25">
      <c r="L84009" s="36"/>
      <c r="M84009" s="36"/>
      <c r="N84009" s="36"/>
    </row>
    <row r="84010" spans="12:14" x14ac:dyDescent="0.25">
      <c r="L84010" s="36"/>
      <c r="M84010" s="36"/>
      <c r="N84010" s="36"/>
    </row>
    <row r="84011" spans="12:14" x14ac:dyDescent="0.25">
      <c r="L84011" s="36"/>
      <c r="M84011" s="36"/>
      <c r="N84011" s="36"/>
    </row>
    <row r="84012" spans="12:14" x14ac:dyDescent="0.25">
      <c r="L84012" s="36"/>
      <c r="M84012" s="36"/>
      <c r="N84012" s="36"/>
    </row>
    <row r="84013" spans="12:14" x14ac:dyDescent="0.25">
      <c r="L84013" s="36"/>
      <c r="M84013" s="36"/>
      <c r="N84013" s="36"/>
    </row>
    <row r="84014" spans="12:14" x14ac:dyDescent="0.25">
      <c r="L84014" s="36"/>
      <c r="M84014" s="36"/>
      <c r="N84014" s="36"/>
    </row>
    <row r="84015" spans="12:14" x14ac:dyDescent="0.25">
      <c r="L84015" s="36"/>
      <c r="M84015" s="36"/>
      <c r="N84015" s="36"/>
    </row>
    <row r="84016" spans="12:14" x14ac:dyDescent="0.25">
      <c r="L84016" s="36"/>
      <c r="M84016" s="36"/>
      <c r="N84016" s="36"/>
    </row>
    <row r="84017" spans="12:14" x14ac:dyDescent="0.25">
      <c r="L84017" s="36"/>
      <c r="M84017" s="36"/>
      <c r="N84017" s="36"/>
    </row>
    <row r="84018" spans="12:14" x14ac:dyDescent="0.25">
      <c r="L84018" s="36"/>
      <c r="M84018" s="36"/>
      <c r="N84018" s="36"/>
    </row>
    <row r="84019" spans="12:14" x14ac:dyDescent="0.25">
      <c r="L84019" s="36"/>
      <c r="M84019" s="36"/>
      <c r="N84019" s="36"/>
    </row>
    <row r="84020" spans="12:14" x14ac:dyDescent="0.25">
      <c r="L84020" s="36"/>
      <c r="M84020" s="36"/>
      <c r="N84020" s="36"/>
    </row>
    <row r="84021" spans="12:14" x14ac:dyDescent="0.25">
      <c r="L84021" s="36"/>
      <c r="M84021" s="36"/>
      <c r="N84021" s="36"/>
    </row>
    <row r="84022" spans="12:14" x14ac:dyDescent="0.25">
      <c r="L84022" s="36"/>
      <c r="M84022" s="36"/>
      <c r="N84022" s="36"/>
    </row>
    <row r="84023" spans="12:14" x14ac:dyDescent="0.25">
      <c r="L84023" s="36"/>
      <c r="M84023" s="36"/>
      <c r="N84023" s="36"/>
    </row>
    <row r="84024" spans="12:14" x14ac:dyDescent="0.25">
      <c r="L84024" s="36"/>
      <c r="M84024" s="36"/>
      <c r="N84024" s="36"/>
    </row>
    <row r="84025" spans="12:14" x14ac:dyDescent="0.25">
      <c r="L84025" s="36"/>
      <c r="M84025" s="36"/>
      <c r="N84025" s="36"/>
    </row>
    <row r="84026" spans="12:14" x14ac:dyDescent="0.25">
      <c r="L84026" s="36"/>
      <c r="M84026" s="36"/>
      <c r="N84026" s="36"/>
    </row>
    <row r="84027" spans="12:14" x14ac:dyDescent="0.25">
      <c r="L84027" s="36"/>
      <c r="M84027" s="36"/>
      <c r="N84027" s="36"/>
    </row>
    <row r="84028" spans="12:14" x14ac:dyDescent="0.25">
      <c r="L84028" s="36"/>
      <c r="M84028" s="36"/>
      <c r="N84028" s="36"/>
    </row>
    <row r="84029" spans="12:14" x14ac:dyDescent="0.25">
      <c r="L84029" s="36"/>
      <c r="M84029" s="36"/>
      <c r="N84029" s="36"/>
    </row>
    <row r="84030" spans="12:14" x14ac:dyDescent="0.25">
      <c r="L84030" s="36"/>
      <c r="M84030" s="36"/>
      <c r="N84030" s="36"/>
    </row>
    <row r="84031" spans="12:14" x14ac:dyDescent="0.25">
      <c r="L84031" s="36"/>
      <c r="M84031" s="36"/>
      <c r="N84031" s="36"/>
    </row>
    <row r="84032" spans="12:14" x14ac:dyDescent="0.25">
      <c r="L84032" s="36"/>
      <c r="M84032" s="36"/>
      <c r="N84032" s="36"/>
    </row>
    <row r="84033" spans="12:14" x14ac:dyDescent="0.25">
      <c r="L84033" s="36"/>
      <c r="M84033" s="36"/>
      <c r="N84033" s="36"/>
    </row>
    <row r="84034" spans="12:14" x14ac:dyDescent="0.25">
      <c r="L84034" s="36"/>
      <c r="M84034" s="36"/>
      <c r="N84034" s="36"/>
    </row>
    <row r="84035" spans="12:14" x14ac:dyDescent="0.25">
      <c r="L84035" s="36"/>
      <c r="M84035" s="36"/>
      <c r="N84035" s="36"/>
    </row>
    <row r="84036" spans="12:14" x14ac:dyDescent="0.25">
      <c r="L84036" s="36"/>
      <c r="M84036" s="36"/>
      <c r="N84036" s="36"/>
    </row>
    <row r="84037" spans="12:14" x14ac:dyDescent="0.25">
      <c r="L84037" s="36"/>
      <c r="M84037" s="36"/>
      <c r="N84037" s="36"/>
    </row>
    <row r="84038" spans="12:14" x14ac:dyDescent="0.25">
      <c r="L84038" s="36"/>
      <c r="M84038" s="36"/>
      <c r="N84038" s="36"/>
    </row>
    <row r="84039" spans="12:14" x14ac:dyDescent="0.25">
      <c r="L84039" s="36"/>
      <c r="M84039" s="36"/>
      <c r="N84039" s="36"/>
    </row>
    <row r="84040" spans="12:14" x14ac:dyDescent="0.25">
      <c r="L84040" s="36"/>
      <c r="M84040" s="36"/>
      <c r="N84040" s="36"/>
    </row>
    <row r="84041" spans="12:14" x14ac:dyDescent="0.25">
      <c r="L84041" s="36"/>
      <c r="M84041" s="36"/>
      <c r="N84041" s="36"/>
    </row>
    <row r="84042" spans="12:14" x14ac:dyDescent="0.25">
      <c r="L84042" s="36"/>
      <c r="M84042" s="36"/>
      <c r="N84042" s="36"/>
    </row>
    <row r="84043" spans="12:14" x14ac:dyDescent="0.25">
      <c r="L84043" s="36"/>
      <c r="M84043" s="36"/>
      <c r="N84043" s="36"/>
    </row>
    <row r="84044" spans="12:14" x14ac:dyDescent="0.25">
      <c r="L84044" s="36"/>
      <c r="M84044" s="36"/>
      <c r="N84044" s="36"/>
    </row>
    <row r="84045" spans="12:14" x14ac:dyDescent="0.25">
      <c r="L84045" s="36"/>
      <c r="M84045" s="36"/>
      <c r="N84045" s="36"/>
    </row>
    <row r="84046" spans="12:14" x14ac:dyDescent="0.25">
      <c r="L84046" s="36"/>
      <c r="M84046" s="36"/>
      <c r="N84046" s="36"/>
    </row>
    <row r="84047" spans="12:14" x14ac:dyDescent="0.25">
      <c r="L84047" s="36"/>
      <c r="M84047" s="36"/>
      <c r="N84047" s="36"/>
    </row>
    <row r="84048" spans="12:14" x14ac:dyDescent="0.25">
      <c r="L84048" s="36"/>
      <c r="M84048" s="36"/>
      <c r="N84048" s="36"/>
    </row>
    <row r="84049" spans="12:14" x14ac:dyDescent="0.25">
      <c r="L84049" s="36"/>
      <c r="M84049" s="36"/>
      <c r="N84049" s="36"/>
    </row>
    <row r="84050" spans="12:14" x14ac:dyDescent="0.25">
      <c r="L84050" s="36"/>
      <c r="M84050" s="36"/>
      <c r="N84050" s="36"/>
    </row>
    <row r="84051" spans="12:14" x14ac:dyDescent="0.25">
      <c r="L84051" s="36"/>
      <c r="M84051" s="36"/>
      <c r="N84051" s="36"/>
    </row>
    <row r="84052" spans="12:14" x14ac:dyDescent="0.25">
      <c r="L84052" s="36"/>
      <c r="M84052" s="36"/>
      <c r="N84052" s="36"/>
    </row>
    <row r="84053" spans="12:14" x14ac:dyDescent="0.25">
      <c r="L84053" s="36"/>
      <c r="M84053" s="36"/>
      <c r="N84053" s="36"/>
    </row>
    <row r="84054" spans="12:14" x14ac:dyDescent="0.25">
      <c r="L84054" s="36"/>
      <c r="M84054" s="36"/>
      <c r="N84054" s="36"/>
    </row>
    <row r="84055" spans="12:14" x14ac:dyDescent="0.25">
      <c r="L84055" s="36"/>
      <c r="M84055" s="36"/>
      <c r="N84055" s="36"/>
    </row>
    <row r="84056" spans="12:14" x14ac:dyDescent="0.25">
      <c r="L84056" s="36"/>
      <c r="M84056" s="36"/>
      <c r="N84056" s="36"/>
    </row>
    <row r="84057" spans="12:14" x14ac:dyDescent="0.25">
      <c r="L84057" s="36"/>
      <c r="M84057" s="36"/>
      <c r="N84057" s="36"/>
    </row>
    <row r="84058" spans="12:14" x14ac:dyDescent="0.25">
      <c r="L84058" s="36"/>
      <c r="M84058" s="36"/>
      <c r="N84058" s="36"/>
    </row>
    <row r="84059" spans="12:14" x14ac:dyDescent="0.25">
      <c r="L84059" s="36"/>
      <c r="M84059" s="36"/>
      <c r="N84059" s="36"/>
    </row>
    <row r="84060" spans="12:14" x14ac:dyDescent="0.25">
      <c r="L84060" s="36"/>
      <c r="M84060" s="36"/>
      <c r="N84060" s="36"/>
    </row>
    <row r="84061" spans="12:14" x14ac:dyDescent="0.25">
      <c r="L84061" s="36"/>
      <c r="M84061" s="36"/>
      <c r="N84061" s="36"/>
    </row>
    <row r="84062" spans="12:14" x14ac:dyDescent="0.25">
      <c r="L84062" s="36"/>
      <c r="M84062" s="36"/>
      <c r="N84062" s="36"/>
    </row>
    <row r="84063" spans="12:14" x14ac:dyDescent="0.25">
      <c r="L84063" s="36"/>
      <c r="M84063" s="36"/>
      <c r="N84063" s="36"/>
    </row>
    <row r="84064" spans="12:14" x14ac:dyDescent="0.25">
      <c r="L84064" s="36"/>
      <c r="M84064" s="36"/>
      <c r="N84064" s="36"/>
    </row>
    <row r="84065" spans="12:14" x14ac:dyDescent="0.25">
      <c r="L84065" s="36"/>
      <c r="M84065" s="36"/>
      <c r="N84065" s="36"/>
    </row>
    <row r="84066" spans="12:14" x14ac:dyDescent="0.25">
      <c r="L84066" s="36"/>
      <c r="M84066" s="36"/>
      <c r="N84066" s="36"/>
    </row>
    <row r="84067" spans="12:14" x14ac:dyDescent="0.25">
      <c r="L84067" s="36"/>
      <c r="M84067" s="36"/>
      <c r="N84067" s="36"/>
    </row>
    <row r="84068" spans="12:14" x14ac:dyDescent="0.25">
      <c r="L84068" s="36"/>
      <c r="M84068" s="36"/>
      <c r="N84068" s="36"/>
    </row>
    <row r="84069" spans="12:14" x14ac:dyDescent="0.25">
      <c r="L84069" s="36"/>
      <c r="M84069" s="36"/>
      <c r="N84069" s="36"/>
    </row>
    <row r="84070" spans="12:14" x14ac:dyDescent="0.25">
      <c r="L84070" s="36"/>
      <c r="M84070" s="36"/>
      <c r="N84070" s="36"/>
    </row>
    <row r="84071" spans="12:14" x14ac:dyDescent="0.25">
      <c r="L84071" s="36"/>
      <c r="M84071" s="36"/>
      <c r="N84071" s="36"/>
    </row>
    <row r="84072" spans="12:14" x14ac:dyDescent="0.25">
      <c r="L84072" s="36"/>
      <c r="M84072" s="36"/>
      <c r="N84072" s="36"/>
    </row>
    <row r="84073" spans="12:14" x14ac:dyDescent="0.25">
      <c r="L84073" s="36"/>
      <c r="M84073" s="36"/>
      <c r="N84073" s="36"/>
    </row>
    <row r="84074" spans="12:14" x14ac:dyDescent="0.25">
      <c r="L84074" s="36"/>
      <c r="M84074" s="36"/>
      <c r="N84074" s="36"/>
    </row>
    <row r="84075" spans="12:14" x14ac:dyDescent="0.25">
      <c r="L84075" s="36"/>
      <c r="M84075" s="36"/>
      <c r="N84075" s="36"/>
    </row>
    <row r="84076" spans="12:14" x14ac:dyDescent="0.25">
      <c r="L84076" s="36"/>
      <c r="M84076" s="36"/>
      <c r="N84076" s="36"/>
    </row>
    <row r="84077" spans="12:14" x14ac:dyDescent="0.25">
      <c r="L84077" s="36"/>
      <c r="M84077" s="36"/>
      <c r="N84077" s="36"/>
    </row>
    <row r="84078" spans="12:14" x14ac:dyDescent="0.25">
      <c r="L84078" s="36"/>
      <c r="M84078" s="36"/>
      <c r="N84078" s="36"/>
    </row>
    <row r="84079" spans="12:14" x14ac:dyDescent="0.25">
      <c r="L84079" s="36"/>
      <c r="M84079" s="36"/>
      <c r="N84079" s="36"/>
    </row>
    <row r="84080" spans="12:14" x14ac:dyDescent="0.25">
      <c r="L84080" s="36"/>
      <c r="M84080" s="36"/>
      <c r="N84080" s="36"/>
    </row>
    <row r="84081" spans="12:14" x14ac:dyDescent="0.25">
      <c r="L84081" s="36"/>
      <c r="M84081" s="36"/>
      <c r="N84081" s="36"/>
    </row>
    <row r="84082" spans="12:14" x14ac:dyDescent="0.25">
      <c r="L84082" s="36"/>
      <c r="M84082" s="36"/>
      <c r="N84082" s="36"/>
    </row>
    <row r="84083" spans="12:14" x14ac:dyDescent="0.25">
      <c r="L84083" s="36"/>
      <c r="M84083" s="36"/>
      <c r="N84083" s="36"/>
    </row>
    <row r="84084" spans="12:14" x14ac:dyDescent="0.25">
      <c r="L84084" s="36"/>
      <c r="M84084" s="36"/>
      <c r="N84084" s="36"/>
    </row>
    <row r="84085" spans="12:14" x14ac:dyDescent="0.25">
      <c r="L84085" s="36"/>
      <c r="M84085" s="36"/>
      <c r="N84085" s="36"/>
    </row>
    <row r="84086" spans="12:14" x14ac:dyDescent="0.25">
      <c r="L84086" s="36"/>
      <c r="M84086" s="36"/>
      <c r="N84086" s="36"/>
    </row>
    <row r="84087" spans="12:14" x14ac:dyDescent="0.25">
      <c r="L84087" s="36"/>
      <c r="M84087" s="36"/>
      <c r="N84087" s="36"/>
    </row>
    <row r="84088" spans="12:14" x14ac:dyDescent="0.25">
      <c r="L84088" s="36"/>
      <c r="M84088" s="36"/>
      <c r="N84088" s="36"/>
    </row>
    <row r="84089" spans="12:14" x14ac:dyDescent="0.25">
      <c r="L84089" s="36"/>
      <c r="M84089" s="36"/>
      <c r="N84089" s="36"/>
    </row>
    <row r="84090" spans="12:14" x14ac:dyDescent="0.25">
      <c r="L84090" s="36"/>
      <c r="M84090" s="36"/>
      <c r="N84090" s="36"/>
    </row>
    <row r="84091" spans="12:14" x14ac:dyDescent="0.25">
      <c r="L84091" s="36"/>
      <c r="M84091" s="36"/>
      <c r="N84091" s="36"/>
    </row>
    <row r="84092" spans="12:14" x14ac:dyDescent="0.25">
      <c r="L84092" s="36"/>
      <c r="M84092" s="36"/>
      <c r="N84092" s="36"/>
    </row>
    <row r="84093" spans="12:14" x14ac:dyDescent="0.25">
      <c r="L84093" s="36"/>
      <c r="M84093" s="36"/>
      <c r="N84093" s="36"/>
    </row>
    <row r="84094" spans="12:14" x14ac:dyDescent="0.25">
      <c r="L84094" s="36"/>
      <c r="M84094" s="36"/>
      <c r="N84094" s="36"/>
    </row>
    <row r="84095" spans="12:14" x14ac:dyDescent="0.25">
      <c r="L84095" s="36"/>
      <c r="M84095" s="36"/>
      <c r="N84095" s="36"/>
    </row>
    <row r="84096" spans="12:14" x14ac:dyDescent="0.25">
      <c r="L84096" s="36"/>
      <c r="M84096" s="36"/>
      <c r="N84096" s="36"/>
    </row>
    <row r="84097" spans="12:14" x14ac:dyDescent="0.25">
      <c r="L84097" s="36"/>
      <c r="M84097" s="36"/>
      <c r="N84097" s="36"/>
    </row>
    <row r="84098" spans="12:14" x14ac:dyDescent="0.25">
      <c r="L84098" s="36"/>
      <c r="M84098" s="36"/>
      <c r="N84098" s="36"/>
    </row>
    <row r="84099" spans="12:14" x14ac:dyDescent="0.25">
      <c r="L84099" s="36"/>
      <c r="M84099" s="36"/>
      <c r="N84099" s="36"/>
    </row>
    <row r="84100" spans="12:14" x14ac:dyDescent="0.25">
      <c r="L84100" s="36"/>
      <c r="M84100" s="36"/>
      <c r="N84100" s="36"/>
    </row>
    <row r="84101" spans="12:14" x14ac:dyDescent="0.25">
      <c r="L84101" s="36"/>
      <c r="M84101" s="36"/>
      <c r="N84101" s="36"/>
    </row>
    <row r="84102" spans="12:14" x14ac:dyDescent="0.25">
      <c r="L84102" s="36"/>
      <c r="M84102" s="36"/>
      <c r="N84102" s="36"/>
    </row>
    <row r="84103" spans="12:14" x14ac:dyDescent="0.25">
      <c r="L84103" s="36"/>
      <c r="M84103" s="36"/>
      <c r="N84103" s="36"/>
    </row>
    <row r="84104" spans="12:14" x14ac:dyDescent="0.25">
      <c r="L84104" s="36"/>
      <c r="M84104" s="36"/>
      <c r="N84104" s="36"/>
    </row>
    <row r="84105" spans="12:14" x14ac:dyDescent="0.25">
      <c r="L84105" s="36"/>
      <c r="M84105" s="36"/>
      <c r="N84105" s="36"/>
    </row>
    <row r="84106" spans="12:14" x14ac:dyDescent="0.25">
      <c r="L84106" s="36"/>
      <c r="M84106" s="36"/>
      <c r="N84106" s="36"/>
    </row>
    <row r="84107" spans="12:14" x14ac:dyDescent="0.25">
      <c r="L84107" s="36"/>
      <c r="M84107" s="36"/>
      <c r="N84107" s="36"/>
    </row>
    <row r="84108" spans="12:14" x14ac:dyDescent="0.25">
      <c r="L84108" s="36"/>
      <c r="M84108" s="36"/>
      <c r="N84108" s="36"/>
    </row>
    <row r="84109" spans="12:14" x14ac:dyDescent="0.25">
      <c r="L84109" s="36"/>
      <c r="M84109" s="36"/>
      <c r="N84109" s="36"/>
    </row>
    <row r="84110" spans="12:14" x14ac:dyDescent="0.25">
      <c r="L84110" s="36"/>
      <c r="M84110" s="36"/>
      <c r="N84110" s="36"/>
    </row>
    <row r="84111" spans="12:14" x14ac:dyDescent="0.25">
      <c r="L84111" s="36"/>
      <c r="M84111" s="36"/>
      <c r="N84111" s="36"/>
    </row>
    <row r="84112" spans="12:14" x14ac:dyDescent="0.25">
      <c r="L84112" s="36"/>
      <c r="M84112" s="36"/>
      <c r="N84112" s="36"/>
    </row>
    <row r="84113" spans="12:14" x14ac:dyDescent="0.25">
      <c r="L84113" s="36"/>
      <c r="M84113" s="36"/>
      <c r="N84113" s="36"/>
    </row>
    <row r="84114" spans="12:14" x14ac:dyDescent="0.25">
      <c r="L84114" s="36"/>
      <c r="M84114" s="36"/>
      <c r="N84114" s="36"/>
    </row>
    <row r="84115" spans="12:14" x14ac:dyDescent="0.25">
      <c r="L84115" s="36"/>
      <c r="M84115" s="36"/>
      <c r="N84115" s="36"/>
    </row>
    <row r="84116" spans="12:14" x14ac:dyDescent="0.25">
      <c r="L84116" s="36"/>
      <c r="M84116" s="36"/>
      <c r="N84116" s="36"/>
    </row>
    <row r="84117" spans="12:14" x14ac:dyDescent="0.25">
      <c r="L84117" s="36"/>
      <c r="M84117" s="36"/>
      <c r="N84117" s="36"/>
    </row>
    <row r="84118" spans="12:14" x14ac:dyDescent="0.25">
      <c r="L84118" s="36"/>
      <c r="M84118" s="36"/>
      <c r="N84118" s="36"/>
    </row>
    <row r="84119" spans="12:14" x14ac:dyDescent="0.25">
      <c r="L84119" s="36"/>
      <c r="M84119" s="36"/>
      <c r="N84119" s="36"/>
    </row>
    <row r="84120" spans="12:14" x14ac:dyDescent="0.25">
      <c r="L84120" s="36"/>
      <c r="M84120" s="36"/>
      <c r="N84120" s="36"/>
    </row>
    <row r="84121" spans="12:14" x14ac:dyDescent="0.25">
      <c r="L84121" s="36"/>
      <c r="M84121" s="36"/>
      <c r="N84121" s="36"/>
    </row>
    <row r="84122" spans="12:14" x14ac:dyDescent="0.25">
      <c r="L84122" s="36"/>
      <c r="M84122" s="36"/>
      <c r="N84122" s="36"/>
    </row>
    <row r="84123" spans="12:14" x14ac:dyDescent="0.25">
      <c r="L84123" s="36"/>
      <c r="M84123" s="36"/>
      <c r="N84123" s="36"/>
    </row>
    <row r="84124" spans="12:14" x14ac:dyDescent="0.25">
      <c r="L84124" s="36"/>
      <c r="M84124" s="36"/>
      <c r="N84124" s="36"/>
    </row>
    <row r="84125" spans="12:14" x14ac:dyDescent="0.25">
      <c r="L84125" s="36"/>
      <c r="M84125" s="36"/>
      <c r="N84125" s="36"/>
    </row>
    <row r="84126" spans="12:14" x14ac:dyDescent="0.25">
      <c r="L84126" s="36"/>
      <c r="M84126" s="36"/>
      <c r="N84126" s="36"/>
    </row>
    <row r="84127" spans="12:14" x14ac:dyDescent="0.25">
      <c r="L84127" s="36"/>
      <c r="M84127" s="36"/>
      <c r="N84127" s="36"/>
    </row>
    <row r="84128" spans="12:14" x14ac:dyDescent="0.25">
      <c r="L84128" s="36"/>
      <c r="M84128" s="36"/>
      <c r="N84128" s="36"/>
    </row>
    <row r="84129" spans="12:14" x14ac:dyDescent="0.25">
      <c r="L84129" s="36"/>
      <c r="M84129" s="36"/>
      <c r="N84129" s="36"/>
    </row>
    <row r="84130" spans="12:14" x14ac:dyDescent="0.25">
      <c r="L84130" s="36"/>
      <c r="M84130" s="36"/>
      <c r="N84130" s="36"/>
    </row>
    <row r="84131" spans="12:14" x14ac:dyDescent="0.25">
      <c r="L84131" s="36"/>
      <c r="M84131" s="36"/>
      <c r="N84131" s="36"/>
    </row>
    <row r="84132" spans="12:14" x14ac:dyDescent="0.25">
      <c r="L84132" s="36"/>
      <c r="M84132" s="36"/>
      <c r="N84132" s="36"/>
    </row>
    <row r="84133" spans="12:14" x14ac:dyDescent="0.25">
      <c r="L84133" s="36"/>
      <c r="M84133" s="36"/>
      <c r="N84133" s="36"/>
    </row>
    <row r="84134" spans="12:14" x14ac:dyDescent="0.25">
      <c r="L84134" s="36"/>
      <c r="M84134" s="36"/>
      <c r="N84134" s="36"/>
    </row>
    <row r="84135" spans="12:14" x14ac:dyDescent="0.25">
      <c r="L84135" s="36"/>
      <c r="M84135" s="36"/>
      <c r="N84135" s="36"/>
    </row>
    <row r="84136" spans="12:14" x14ac:dyDescent="0.25">
      <c r="L84136" s="36"/>
      <c r="M84136" s="36"/>
      <c r="N84136" s="36"/>
    </row>
    <row r="84137" spans="12:14" x14ac:dyDescent="0.25">
      <c r="L84137" s="36"/>
      <c r="M84137" s="36"/>
      <c r="N84137" s="36"/>
    </row>
    <row r="84138" spans="12:14" x14ac:dyDescent="0.25">
      <c r="L84138" s="36"/>
      <c r="M84138" s="36"/>
      <c r="N84138" s="36"/>
    </row>
    <row r="84139" spans="12:14" x14ac:dyDescent="0.25">
      <c r="L84139" s="36"/>
      <c r="M84139" s="36"/>
      <c r="N84139" s="36"/>
    </row>
    <row r="84140" spans="12:14" x14ac:dyDescent="0.25">
      <c r="L84140" s="36"/>
      <c r="M84140" s="36"/>
      <c r="N84140" s="36"/>
    </row>
    <row r="84141" spans="12:14" x14ac:dyDescent="0.25">
      <c r="L84141" s="36"/>
      <c r="M84141" s="36"/>
      <c r="N84141" s="36"/>
    </row>
    <row r="84142" spans="12:14" x14ac:dyDescent="0.25">
      <c r="L84142" s="36"/>
      <c r="M84142" s="36"/>
      <c r="N84142" s="36"/>
    </row>
    <row r="84143" spans="12:14" x14ac:dyDescent="0.25">
      <c r="L84143" s="36"/>
      <c r="M84143" s="36"/>
      <c r="N84143" s="36"/>
    </row>
    <row r="84144" spans="12:14" x14ac:dyDescent="0.25">
      <c r="L84144" s="36"/>
      <c r="M84144" s="36"/>
      <c r="N84144" s="36"/>
    </row>
    <row r="84145" spans="12:14" x14ac:dyDescent="0.25">
      <c r="L84145" s="36"/>
      <c r="M84145" s="36"/>
      <c r="N84145" s="36"/>
    </row>
    <row r="84146" spans="12:14" x14ac:dyDescent="0.25">
      <c r="L84146" s="36"/>
      <c r="M84146" s="36"/>
      <c r="N84146" s="36"/>
    </row>
    <row r="84147" spans="12:14" x14ac:dyDescent="0.25">
      <c r="L84147" s="36"/>
      <c r="M84147" s="36"/>
      <c r="N84147" s="36"/>
    </row>
    <row r="84148" spans="12:14" x14ac:dyDescent="0.25">
      <c r="L84148" s="36"/>
      <c r="M84148" s="36"/>
      <c r="N84148" s="36"/>
    </row>
    <row r="84149" spans="12:14" x14ac:dyDescent="0.25">
      <c r="L84149" s="36"/>
      <c r="M84149" s="36"/>
      <c r="N84149" s="36"/>
    </row>
    <row r="84150" spans="12:14" x14ac:dyDescent="0.25">
      <c r="L84150" s="36"/>
      <c r="M84150" s="36"/>
      <c r="N84150" s="36"/>
    </row>
    <row r="84151" spans="12:14" x14ac:dyDescent="0.25">
      <c r="L84151" s="36"/>
      <c r="M84151" s="36"/>
      <c r="N84151" s="36"/>
    </row>
    <row r="84152" spans="12:14" x14ac:dyDescent="0.25">
      <c r="L84152" s="36"/>
      <c r="M84152" s="36"/>
      <c r="N84152" s="36"/>
    </row>
    <row r="84153" spans="12:14" x14ac:dyDescent="0.25">
      <c r="L84153" s="36"/>
      <c r="M84153" s="36"/>
      <c r="N84153" s="36"/>
    </row>
    <row r="84154" spans="12:14" x14ac:dyDescent="0.25">
      <c r="L84154" s="36"/>
      <c r="M84154" s="36"/>
      <c r="N84154" s="36"/>
    </row>
    <row r="84155" spans="12:14" x14ac:dyDescent="0.25">
      <c r="L84155" s="36"/>
      <c r="M84155" s="36"/>
      <c r="N84155" s="36"/>
    </row>
    <row r="84156" spans="12:14" x14ac:dyDescent="0.25">
      <c r="L84156" s="36"/>
      <c r="M84156" s="36"/>
      <c r="N84156" s="36"/>
    </row>
    <row r="84157" spans="12:14" x14ac:dyDescent="0.25">
      <c r="L84157" s="36"/>
      <c r="M84157" s="36"/>
      <c r="N84157" s="36"/>
    </row>
    <row r="84158" spans="12:14" x14ac:dyDescent="0.25">
      <c r="L84158" s="36"/>
      <c r="M84158" s="36"/>
      <c r="N84158" s="36"/>
    </row>
    <row r="84159" spans="12:14" x14ac:dyDescent="0.25">
      <c r="L84159" s="36"/>
      <c r="M84159" s="36"/>
      <c r="N84159" s="36"/>
    </row>
    <row r="84160" spans="12:14" x14ac:dyDescent="0.25">
      <c r="L84160" s="36"/>
      <c r="M84160" s="36"/>
      <c r="N84160" s="36"/>
    </row>
    <row r="84161" spans="12:14" x14ac:dyDescent="0.25">
      <c r="L84161" s="36"/>
      <c r="M84161" s="36"/>
      <c r="N84161" s="36"/>
    </row>
    <row r="84162" spans="12:14" x14ac:dyDescent="0.25">
      <c r="L84162" s="36"/>
      <c r="M84162" s="36"/>
      <c r="N84162" s="36"/>
    </row>
    <row r="84163" spans="12:14" x14ac:dyDescent="0.25">
      <c r="L84163" s="36"/>
      <c r="M84163" s="36"/>
      <c r="N84163" s="36"/>
    </row>
    <row r="84164" spans="12:14" x14ac:dyDescent="0.25">
      <c r="L84164" s="36"/>
      <c r="M84164" s="36"/>
      <c r="N84164" s="36"/>
    </row>
    <row r="84165" spans="12:14" x14ac:dyDescent="0.25">
      <c r="L84165" s="36"/>
      <c r="M84165" s="36"/>
      <c r="N84165" s="36"/>
    </row>
    <row r="84166" spans="12:14" x14ac:dyDescent="0.25">
      <c r="L84166" s="36"/>
      <c r="M84166" s="36"/>
      <c r="N84166" s="36"/>
    </row>
    <row r="84167" spans="12:14" x14ac:dyDescent="0.25">
      <c r="L84167" s="36"/>
      <c r="M84167" s="36"/>
      <c r="N84167" s="36"/>
    </row>
    <row r="84168" spans="12:14" x14ac:dyDescent="0.25">
      <c r="L84168" s="36"/>
      <c r="M84168" s="36"/>
      <c r="N84168" s="36"/>
    </row>
    <row r="84169" spans="12:14" x14ac:dyDescent="0.25">
      <c r="L84169" s="36"/>
      <c r="M84169" s="36"/>
      <c r="N84169" s="36"/>
    </row>
    <row r="84170" spans="12:14" x14ac:dyDescent="0.25">
      <c r="L84170" s="36"/>
      <c r="M84170" s="36"/>
      <c r="N84170" s="36"/>
    </row>
    <row r="84171" spans="12:14" x14ac:dyDescent="0.25">
      <c r="L84171" s="36"/>
      <c r="M84171" s="36"/>
      <c r="N84171" s="36"/>
    </row>
    <row r="84172" spans="12:14" x14ac:dyDescent="0.25">
      <c r="L84172" s="36"/>
      <c r="M84172" s="36"/>
      <c r="N84172" s="36"/>
    </row>
    <row r="84173" spans="12:14" x14ac:dyDescent="0.25">
      <c r="L84173" s="36"/>
      <c r="M84173" s="36"/>
      <c r="N84173" s="36"/>
    </row>
    <row r="84174" spans="12:14" x14ac:dyDescent="0.25">
      <c r="L84174" s="36"/>
      <c r="M84174" s="36"/>
      <c r="N84174" s="36"/>
    </row>
    <row r="84175" spans="12:14" x14ac:dyDescent="0.25">
      <c r="L84175" s="36"/>
      <c r="M84175" s="36"/>
      <c r="N84175" s="36"/>
    </row>
    <row r="84176" spans="12:14" x14ac:dyDescent="0.25">
      <c r="L84176" s="36"/>
      <c r="M84176" s="36"/>
      <c r="N84176" s="36"/>
    </row>
    <row r="84177" spans="12:14" x14ac:dyDescent="0.25">
      <c r="L84177" s="36"/>
      <c r="M84177" s="36"/>
      <c r="N84177" s="36"/>
    </row>
    <row r="84178" spans="12:14" x14ac:dyDescent="0.25">
      <c r="L84178" s="36"/>
      <c r="M84178" s="36"/>
      <c r="N84178" s="36"/>
    </row>
    <row r="84179" spans="12:14" x14ac:dyDescent="0.25">
      <c r="L84179" s="36"/>
      <c r="M84179" s="36"/>
      <c r="N84179" s="36"/>
    </row>
    <row r="84180" spans="12:14" x14ac:dyDescent="0.25">
      <c r="L84180" s="36"/>
      <c r="M84180" s="36"/>
      <c r="N84180" s="36"/>
    </row>
    <row r="84181" spans="12:14" x14ac:dyDescent="0.25">
      <c r="L84181" s="36"/>
      <c r="M84181" s="36"/>
      <c r="N84181" s="36"/>
    </row>
    <row r="84182" spans="12:14" x14ac:dyDescent="0.25">
      <c r="L84182" s="36"/>
      <c r="M84182" s="36"/>
      <c r="N84182" s="36"/>
    </row>
    <row r="84183" spans="12:14" x14ac:dyDescent="0.25">
      <c r="L84183" s="36"/>
      <c r="M84183" s="36"/>
      <c r="N84183" s="36"/>
    </row>
    <row r="84184" spans="12:14" x14ac:dyDescent="0.25">
      <c r="L84184" s="36"/>
      <c r="M84184" s="36"/>
      <c r="N84184" s="36"/>
    </row>
    <row r="84185" spans="12:14" x14ac:dyDescent="0.25">
      <c r="L84185" s="36"/>
      <c r="M84185" s="36"/>
      <c r="N84185" s="36"/>
    </row>
    <row r="84186" spans="12:14" x14ac:dyDescent="0.25">
      <c r="L84186" s="36"/>
      <c r="M84186" s="36"/>
      <c r="N84186" s="36"/>
    </row>
    <row r="84187" spans="12:14" x14ac:dyDescent="0.25">
      <c r="L84187" s="36"/>
      <c r="M84187" s="36"/>
      <c r="N84187" s="36"/>
    </row>
    <row r="84188" spans="12:14" x14ac:dyDescent="0.25">
      <c r="L84188" s="36"/>
      <c r="M84188" s="36"/>
      <c r="N84188" s="36"/>
    </row>
    <row r="84189" spans="12:14" x14ac:dyDescent="0.25">
      <c r="L84189" s="36"/>
      <c r="M84189" s="36"/>
      <c r="N84189" s="36"/>
    </row>
    <row r="84190" spans="12:14" x14ac:dyDescent="0.25">
      <c r="L84190" s="36"/>
      <c r="M84190" s="36"/>
      <c r="N84190" s="36"/>
    </row>
    <row r="84191" spans="12:14" x14ac:dyDescent="0.25">
      <c r="L84191" s="36"/>
      <c r="M84191" s="36"/>
      <c r="N84191" s="36"/>
    </row>
    <row r="84192" spans="12:14" x14ac:dyDescent="0.25">
      <c r="L84192" s="36"/>
      <c r="M84192" s="36"/>
      <c r="N84192" s="36"/>
    </row>
    <row r="84193" spans="12:14" x14ac:dyDescent="0.25">
      <c r="L84193" s="36"/>
      <c r="M84193" s="36"/>
      <c r="N84193" s="36"/>
    </row>
    <row r="84194" spans="12:14" x14ac:dyDescent="0.25">
      <c r="L84194" s="36"/>
      <c r="M84194" s="36"/>
      <c r="N84194" s="36"/>
    </row>
    <row r="84195" spans="12:14" x14ac:dyDescent="0.25">
      <c r="L84195" s="36"/>
      <c r="M84195" s="36"/>
      <c r="N84195" s="36"/>
    </row>
    <row r="84196" spans="12:14" x14ac:dyDescent="0.25">
      <c r="L84196" s="36"/>
      <c r="M84196" s="36"/>
      <c r="N84196" s="36"/>
    </row>
    <row r="84197" spans="12:14" x14ac:dyDescent="0.25">
      <c r="L84197" s="36"/>
      <c r="M84197" s="36"/>
      <c r="N84197" s="36"/>
    </row>
    <row r="84198" spans="12:14" x14ac:dyDescent="0.25">
      <c r="L84198" s="36"/>
      <c r="M84198" s="36"/>
      <c r="N84198" s="36"/>
    </row>
    <row r="84199" spans="12:14" x14ac:dyDescent="0.25">
      <c r="L84199" s="36"/>
      <c r="M84199" s="36"/>
      <c r="N84199" s="36"/>
    </row>
    <row r="84200" spans="12:14" x14ac:dyDescent="0.25">
      <c r="L84200" s="36"/>
      <c r="M84200" s="36"/>
      <c r="N84200" s="36"/>
    </row>
    <row r="84201" spans="12:14" x14ac:dyDescent="0.25">
      <c r="L84201" s="36"/>
      <c r="M84201" s="36"/>
      <c r="N84201" s="36"/>
    </row>
    <row r="84202" spans="12:14" x14ac:dyDescent="0.25">
      <c r="L84202" s="36"/>
      <c r="M84202" s="36"/>
      <c r="N84202" s="36"/>
    </row>
    <row r="84203" spans="12:14" x14ac:dyDescent="0.25">
      <c r="L84203" s="36"/>
      <c r="M84203" s="36"/>
      <c r="N84203" s="36"/>
    </row>
    <row r="84204" spans="12:14" x14ac:dyDescent="0.25">
      <c r="L84204" s="36"/>
      <c r="M84204" s="36"/>
      <c r="N84204" s="36"/>
    </row>
    <row r="84205" spans="12:14" x14ac:dyDescent="0.25">
      <c r="L84205" s="36"/>
      <c r="M84205" s="36"/>
      <c r="N84205" s="36"/>
    </row>
    <row r="84206" spans="12:14" x14ac:dyDescent="0.25">
      <c r="L84206" s="36"/>
      <c r="M84206" s="36"/>
      <c r="N84206" s="36"/>
    </row>
    <row r="84207" spans="12:14" x14ac:dyDescent="0.25">
      <c r="L84207" s="36"/>
      <c r="M84207" s="36"/>
      <c r="N84207" s="36"/>
    </row>
    <row r="84208" spans="12:14" x14ac:dyDescent="0.25">
      <c r="L84208" s="36"/>
      <c r="M84208" s="36"/>
      <c r="N84208" s="36"/>
    </row>
    <row r="84209" spans="12:14" x14ac:dyDescent="0.25">
      <c r="L84209" s="36"/>
      <c r="M84209" s="36"/>
      <c r="N84209" s="36"/>
    </row>
    <row r="84210" spans="12:14" x14ac:dyDescent="0.25">
      <c r="L84210" s="36"/>
      <c r="M84210" s="36"/>
      <c r="N84210" s="36"/>
    </row>
    <row r="84211" spans="12:14" x14ac:dyDescent="0.25">
      <c r="L84211" s="36"/>
      <c r="M84211" s="36"/>
      <c r="N84211" s="36"/>
    </row>
    <row r="84212" spans="12:14" x14ac:dyDescent="0.25">
      <c r="L84212" s="36"/>
      <c r="M84212" s="36"/>
      <c r="N84212" s="36"/>
    </row>
    <row r="84213" spans="12:14" x14ac:dyDescent="0.25">
      <c r="L84213" s="36"/>
      <c r="M84213" s="36"/>
      <c r="N84213" s="36"/>
    </row>
    <row r="84214" spans="12:14" x14ac:dyDescent="0.25">
      <c r="L84214" s="36"/>
      <c r="M84214" s="36"/>
      <c r="N84214" s="36"/>
    </row>
    <row r="84215" spans="12:14" x14ac:dyDescent="0.25">
      <c r="L84215" s="36"/>
      <c r="M84215" s="36"/>
      <c r="N84215" s="36"/>
    </row>
    <row r="84216" spans="12:14" x14ac:dyDescent="0.25">
      <c r="L84216" s="36"/>
      <c r="M84216" s="36"/>
      <c r="N84216" s="36"/>
    </row>
    <row r="84217" spans="12:14" x14ac:dyDescent="0.25">
      <c r="L84217" s="36"/>
      <c r="M84217" s="36"/>
      <c r="N84217" s="36"/>
    </row>
    <row r="84218" spans="12:14" x14ac:dyDescent="0.25">
      <c r="L84218" s="36"/>
      <c r="M84218" s="36"/>
      <c r="N84218" s="36"/>
    </row>
    <row r="84219" spans="12:14" x14ac:dyDescent="0.25">
      <c r="L84219" s="36"/>
      <c r="M84219" s="36"/>
      <c r="N84219" s="36"/>
    </row>
    <row r="84220" spans="12:14" x14ac:dyDescent="0.25">
      <c r="L84220" s="36"/>
      <c r="M84220" s="36"/>
      <c r="N84220" s="36"/>
    </row>
    <row r="84221" spans="12:14" x14ac:dyDescent="0.25">
      <c r="L84221" s="36"/>
      <c r="M84221" s="36"/>
      <c r="N84221" s="36"/>
    </row>
    <row r="84222" spans="12:14" x14ac:dyDescent="0.25">
      <c r="L84222" s="36"/>
      <c r="M84222" s="36"/>
      <c r="N84222" s="36"/>
    </row>
    <row r="84223" spans="12:14" x14ac:dyDescent="0.25">
      <c r="L84223" s="36"/>
      <c r="M84223" s="36"/>
      <c r="N84223" s="36"/>
    </row>
    <row r="84224" spans="12:14" x14ac:dyDescent="0.25">
      <c r="L84224" s="36"/>
      <c r="M84224" s="36"/>
      <c r="N84224" s="36"/>
    </row>
    <row r="84225" spans="12:14" x14ac:dyDescent="0.25">
      <c r="L84225" s="36"/>
      <c r="M84225" s="36"/>
      <c r="N84225" s="36"/>
    </row>
    <row r="84226" spans="12:14" x14ac:dyDescent="0.25">
      <c r="L84226" s="36"/>
      <c r="M84226" s="36"/>
      <c r="N84226" s="36"/>
    </row>
    <row r="84227" spans="12:14" x14ac:dyDescent="0.25">
      <c r="L84227" s="36"/>
      <c r="M84227" s="36"/>
      <c r="N84227" s="36"/>
    </row>
    <row r="84228" spans="12:14" x14ac:dyDescent="0.25">
      <c r="L84228" s="36"/>
      <c r="M84228" s="36"/>
      <c r="N84228" s="36"/>
    </row>
    <row r="84229" spans="12:14" x14ac:dyDescent="0.25">
      <c r="L84229" s="36"/>
      <c r="M84229" s="36"/>
      <c r="N84229" s="36"/>
    </row>
    <row r="84230" spans="12:14" x14ac:dyDescent="0.25">
      <c r="L84230" s="36"/>
      <c r="M84230" s="36"/>
      <c r="N84230" s="36"/>
    </row>
    <row r="84231" spans="12:14" x14ac:dyDescent="0.25">
      <c r="L84231" s="36"/>
      <c r="M84231" s="36"/>
      <c r="N84231" s="36"/>
    </row>
    <row r="84232" spans="12:14" x14ac:dyDescent="0.25">
      <c r="L84232" s="36"/>
      <c r="M84232" s="36"/>
      <c r="N84232" s="36"/>
    </row>
    <row r="84233" spans="12:14" x14ac:dyDescent="0.25">
      <c r="L84233" s="36"/>
      <c r="M84233" s="36"/>
      <c r="N84233" s="36"/>
    </row>
    <row r="84234" spans="12:14" x14ac:dyDescent="0.25">
      <c r="L84234" s="36"/>
      <c r="M84234" s="36"/>
      <c r="N84234" s="36"/>
    </row>
    <row r="84235" spans="12:14" x14ac:dyDescent="0.25">
      <c r="L84235" s="36"/>
      <c r="M84235" s="36"/>
      <c r="N84235" s="36"/>
    </row>
    <row r="84236" spans="12:14" x14ac:dyDescent="0.25">
      <c r="L84236" s="36"/>
      <c r="M84236" s="36"/>
      <c r="N84236" s="36"/>
    </row>
    <row r="84237" spans="12:14" x14ac:dyDescent="0.25">
      <c r="L84237" s="36"/>
      <c r="M84237" s="36"/>
      <c r="N84237" s="36"/>
    </row>
    <row r="84238" spans="12:14" x14ac:dyDescent="0.25">
      <c r="L84238" s="36"/>
      <c r="M84238" s="36"/>
      <c r="N84238" s="36"/>
    </row>
    <row r="84239" spans="12:14" x14ac:dyDescent="0.25">
      <c r="L84239" s="36"/>
      <c r="M84239" s="36"/>
      <c r="N84239" s="36"/>
    </row>
    <row r="84240" spans="12:14" x14ac:dyDescent="0.25">
      <c r="L84240" s="36"/>
      <c r="M84240" s="36"/>
      <c r="N84240" s="36"/>
    </row>
    <row r="84241" spans="12:14" x14ac:dyDescent="0.25">
      <c r="L84241" s="36"/>
      <c r="M84241" s="36"/>
      <c r="N84241" s="36"/>
    </row>
    <row r="84242" spans="12:14" x14ac:dyDescent="0.25">
      <c r="L84242" s="36"/>
      <c r="M84242" s="36"/>
      <c r="N84242" s="36"/>
    </row>
    <row r="84243" spans="12:14" x14ac:dyDescent="0.25">
      <c r="L84243" s="36"/>
      <c r="M84243" s="36"/>
      <c r="N84243" s="36"/>
    </row>
    <row r="84244" spans="12:14" x14ac:dyDescent="0.25">
      <c r="L84244" s="36"/>
      <c r="M84244" s="36"/>
      <c r="N84244" s="36"/>
    </row>
    <row r="84245" spans="12:14" x14ac:dyDescent="0.25">
      <c r="L84245" s="36"/>
      <c r="M84245" s="36"/>
      <c r="N84245" s="36"/>
    </row>
    <row r="84246" spans="12:14" x14ac:dyDescent="0.25">
      <c r="L84246" s="36"/>
      <c r="M84246" s="36"/>
      <c r="N84246" s="36"/>
    </row>
    <row r="84247" spans="12:14" x14ac:dyDescent="0.25">
      <c r="L84247" s="36"/>
      <c r="M84247" s="36"/>
      <c r="N84247" s="36"/>
    </row>
    <row r="84248" spans="12:14" x14ac:dyDescent="0.25">
      <c r="L84248" s="36"/>
      <c r="M84248" s="36"/>
      <c r="N84248" s="36"/>
    </row>
    <row r="84249" spans="12:14" x14ac:dyDescent="0.25">
      <c r="L84249" s="36"/>
      <c r="M84249" s="36"/>
      <c r="N84249" s="36"/>
    </row>
    <row r="84250" spans="12:14" x14ac:dyDescent="0.25">
      <c r="L84250" s="36"/>
      <c r="M84250" s="36"/>
      <c r="N84250" s="36"/>
    </row>
    <row r="84251" spans="12:14" x14ac:dyDescent="0.25">
      <c r="L84251" s="36"/>
      <c r="M84251" s="36"/>
      <c r="N84251" s="36"/>
    </row>
    <row r="84252" spans="12:14" x14ac:dyDescent="0.25">
      <c r="L84252" s="36"/>
      <c r="M84252" s="36"/>
      <c r="N84252" s="36"/>
    </row>
    <row r="84253" spans="12:14" x14ac:dyDescent="0.25">
      <c r="L84253" s="36"/>
      <c r="M84253" s="36"/>
      <c r="N84253" s="36"/>
    </row>
    <row r="84254" spans="12:14" x14ac:dyDescent="0.25">
      <c r="L84254" s="36"/>
      <c r="M84254" s="36"/>
      <c r="N84254" s="36"/>
    </row>
    <row r="84255" spans="12:14" x14ac:dyDescent="0.25">
      <c r="L84255" s="36"/>
      <c r="M84255" s="36"/>
      <c r="N84255" s="36"/>
    </row>
    <row r="84256" spans="12:14" x14ac:dyDescent="0.25">
      <c r="L84256" s="36"/>
      <c r="M84256" s="36"/>
      <c r="N84256" s="36"/>
    </row>
    <row r="84257" spans="12:14" x14ac:dyDescent="0.25">
      <c r="L84257" s="36"/>
      <c r="M84257" s="36"/>
      <c r="N84257" s="36"/>
    </row>
    <row r="84258" spans="12:14" x14ac:dyDescent="0.25">
      <c r="L84258" s="36"/>
      <c r="M84258" s="36"/>
      <c r="N84258" s="36"/>
    </row>
    <row r="84259" spans="12:14" x14ac:dyDescent="0.25">
      <c r="L84259" s="36"/>
      <c r="M84259" s="36"/>
      <c r="N84259" s="36"/>
    </row>
    <row r="84260" spans="12:14" x14ac:dyDescent="0.25">
      <c r="L84260" s="36"/>
      <c r="M84260" s="36"/>
      <c r="N84260" s="36"/>
    </row>
    <row r="84261" spans="12:14" x14ac:dyDescent="0.25">
      <c r="L84261" s="36"/>
      <c r="M84261" s="36"/>
      <c r="N84261" s="36"/>
    </row>
    <row r="84262" spans="12:14" x14ac:dyDescent="0.25">
      <c r="L84262" s="36"/>
      <c r="M84262" s="36"/>
      <c r="N84262" s="36"/>
    </row>
    <row r="84263" spans="12:14" x14ac:dyDescent="0.25">
      <c r="L84263" s="36"/>
      <c r="M84263" s="36"/>
      <c r="N84263" s="36"/>
    </row>
    <row r="84264" spans="12:14" x14ac:dyDescent="0.25">
      <c r="L84264" s="36"/>
      <c r="M84264" s="36"/>
      <c r="N84264" s="36"/>
    </row>
    <row r="84265" spans="12:14" x14ac:dyDescent="0.25">
      <c r="L84265" s="36"/>
      <c r="M84265" s="36"/>
      <c r="N84265" s="36"/>
    </row>
    <row r="84266" spans="12:14" x14ac:dyDescent="0.25">
      <c r="L84266" s="36"/>
      <c r="M84266" s="36"/>
      <c r="N84266" s="36"/>
    </row>
    <row r="84267" spans="12:14" x14ac:dyDescent="0.25">
      <c r="L84267" s="36"/>
      <c r="M84267" s="36"/>
      <c r="N84267" s="36"/>
    </row>
    <row r="84268" spans="12:14" x14ac:dyDescent="0.25">
      <c r="L84268" s="36"/>
      <c r="M84268" s="36"/>
      <c r="N84268" s="36"/>
    </row>
    <row r="84269" spans="12:14" x14ac:dyDescent="0.25">
      <c r="L84269" s="36"/>
      <c r="M84269" s="36"/>
      <c r="N84269" s="36"/>
    </row>
    <row r="84270" spans="12:14" x14ac:dyDescent="0.25">
      <c r="L84270" s="36"/>
      <c r="M84270" s="36"/>
      <c r="N84270" s="36"/>
    </row>
    <row r="84271" spans="12:14" x14ac:dyDescent="0.25">
      <c r="L84271" s="36"/>
      <c r="M84271" s="36"/>
      <c r="N84271" s="36"/>
    </row>
    <row r="84272" spans="12:14" x14ac:dyDescent="0.25">
      <c r="L84272" s="36"/>
      <c r="M84272" s="36"/>
      <c r="N84272" s="36"/>
    </row>
    <row r="84273" spans="12:14" x14ac:dyDescent="0.25">
      <c r="L84273" s="36"/>
      <c r="M84273" s="36"/>
      <c r="N84273" s="36"/>
    </row>
    <row r="84274" spans="12:14" x14ac:dyDescent="0.25">
      <c r="L84274" s="36"/>
      <c r="M84274" s="36"/>
      <c r="N84274" s="36"/>
    </row>
    <row r="84275" spans="12:14" x14ac:dyDescent="0.25">
      <c r="L84275" s="36"/>
      <c r="M84275" s="36"/>
      <c r="N84275" s="36"/>
    </row>
    <row r="84276" spans="12:14" x14ac:dyDescent="0.25">
      <c r="L84276" s="36"/>
      <c r="M84276" s="36"/>
      <c r="N84276" s="36"/>
    </row>
    <row r="84277" spans="12:14" x14ac:dyDescent="0.25">
      <c r="L84277" s="36"/>
      <c r="M84277" s="36"/>
      <c r="N84277" s="36"/>
    </row>
    <row r="84278" spans="12:14" x14ac:dyDescent="0.25">
      <c r="L84278" s="36"/>
      <c r="M84278" s="36"/>
      <c r="N84278" s="36"/>
    </row>
    <row r="84279" spans="12:14" x14ac:dyDescent="0.25">
      <c r="L84279" s="36"/>
      <c r="M84279" s="36"/>
      <c r="N84279" s="36"/>
    </row>
    <row r="84280" spans="12:14" x14ac:dyDescent="0.25">
      <c r="L84280" s="36"/>
      <c r="M84280" s="36"/>
      <c r="N84280" s="36"/>
    </row>
    <row r="84281" spans="12:14" x14ac:dyDescent="0.25">
      <c r="L84281" s="36"/>
      <c r="M84281" s="36"/>
      <c r="N84281" s="36"/>
    </row>
    <row r="84282" spans="12:14" x14ac:dyDescent="0.25">
      <c r="L84282" s="36"/>
      <c r="M84282" s="36"/>
      <c r="N84282" s="36"/>
    </row>
    <row r="84283" spans="12:14" x14ac:dyDescent="0.25">
      <c r="L84283" s="36"/>
      <c r="M84283" s="36"/>
      <c r="N84283" s="36"/>
    </row>
    <row r="84284" spans="12:14" x14ac:dyDescent="0.25">
      <c r="L84284" s="36"/>
      <c r="M84284" s="36"/>
      <c r="N84284" s="36"/>
    </row>
    <row r="84285" spans="12:14" x14ac:dyDescent="0.25">
      <c r="L84285" s="36"/>
      <c r="M84285" s="36"/>
      <c r="N84285" s="36"/>
    </row>
    <row r="84286" spans="12:14" x14ac:dyDescent="0.25">
      <c r="L84286" s="36"/>
      <c r="M84286" s="36"/>
      <c r="N84286" s="36"/>
    </row>
    <row r="84287" spans="12:14" x14ac:dyDescent="0.25">
      <c r="L84287" s="36"/>
      <c r="M84287" s="36"/>
      <c r="N84287" s="36"/>
    </row>
    <row r="84288" spans="12:14" x14ac:dyDescent="0.25">
      <c r="L84288" s="36"/>
      <c r="M84288" s="36"/>
      <c r="N84288" s="36"/>
    </row>
    <row r="84289" spans="12:14" x14ac:dyDescent="0.25">
      <c r="L84289" s="36"/>
      <c r="M84289" s="36"/>
      <c r="N84289" s="36"/>
    </row>
    <row r="84290" spans="12:14" x14ac:dyDescent="0.25">
      <c r="L84290" s="36"/>
      <c r="M84290" s="36"/>
      <c r="N84290" s="36"/>
    </row>
    <row r="84291" spans="12:14" x14ac:dyDescent="0.25">
      <c r="L84291" s="36"/>
      <c r="M84291" s="36"/>
      <c r="N84291" s="36"/>
    </row>
    <row r="84292" spans="12:14" x14ac:dyDescent="0.25">
      <c r="L84292" s="36"/>
      <c r="M84292" s="36"/>
      <c r="N84292" s="36"/>
    </row>
    <row r="84293" spans="12:14" x14ac:dyDescent="0.25">
      <c r="L84293" s="36"/>
      <c r="M84293" s="36"/>
      <c r="N84293" s="36"/>
    </row>
    <row r="84294" spans="12:14" x14ac:dyDescent="0.25">
      <c r="L84294" s="36"/>
      <c r="M84294" s="36"/>
      <c r="N84294" s="36"/>
    </row>
    <row r="84295" spans="12:14" x14ac:dyDescent="0.25">
      <c r="L84295" s="36"/>
      <c r="M84295" s="36"/>
      <c r="N84295" s="36"/>
    </row>
    <row r="84296" spans="12:14" x14ac:dyDescent="0.25">
      <c r="L84296" s="36"/>
      <c r="M84296" s="36"/>
      <c r="N84296" s="36"/>
    </row>
    <row r="84297" spans="12:14" x14ac:dyDescent="0.25">
      <c r="L84297" s="36"/>
      <c r="M84297" s="36"/>
      <c r="N84297" s="36"/>
    </row>
    <row r="84298" spans="12:14" x14ac:dyDescent="0.25">
      <c r="L84298" s="36"/>
      <c r="M84298" s="36"/>
      <c r="N84298" s="36"/>
    </row>
    <row r="84299" spans="12:14" x14ac:dyDescent="0.25">
      <c r="L84299" s="36"/>
      <c r="M84299" s="36"/>
      <c r="N84299" s="36"/>
    </row>
    <row r="84300" spans="12:14" x14ac:dyDescent="0.25">
      <c r="L84300" s="36"/>
      <c r="M84300" s="36"/>
      <c r="N84300" s="36"/>
    </row>
    <row r="84301" spans="12:14" x14ac:dyDescent="0.25">
      <c r="L84301" s="36"/>
      <c r="M84301" s="36"/>
      <c r="N84301" s="36"/>
    </row>
    <row r="84302" spans="12:14" x14ac:dyDescent="0.25">
      <c r="L84302" s="36"/>
      <c r="M84302" s="36"/>
      <c r="N84302" s="36"/>
    </row>
    <row r="84303" spans="12:14" x14ac:dyDescent="0.25">
      <c r="L84303" s="36"/>
      <c r="M84303" s="36"/>
      <c r="N84303" s="36"/>
    </row>
    <row r="84304" spans="12:14" x14ac:dyDescent="0.25">
      <c r="L84304" s="36"/>
      <c r="M84304" s="36"/>
      <c r="N84304" s="36"/>
    </row>
    <row r="84305" spans="12:14" x14ac:dyDescent="0.25">
      <c r="L84305" s="36"/>
      <c r="M84305" s="36"/>
      <c r="N84305" s="36"/>
    </row>
    <row r="84306" spans="12:14" x14ac:dyDescent="0.25">
      <c r="L84306" s="36"/>
      <c r="M84306" s="36"/>
      <c r="N84306" s="36"/>
    </row>
    <row r="84307" spans="12:14" x14ac:dyDescent="0.25">
      <c r="L84307" s="36"/>
      <c r="M84307" s="36"/>
      <c r="N84307" s="36"/>
    </row>
    <row r="84308" spans="12:14" x14ac:dyDescent="0.25">
      <c r="L84308" s="36"/>
      <c r="M84308" s="36"/>
      <c r="N84308" s="36"/>
    </row>
    <row r="84309" spans="12:14" x14ac:dyDescent="0.25">
      <c r="L84309" s="36"/>
      <c r="M84309" s="36"/>
      <c r="N84309" s="36"/>
    </row>
    <row r="84310" spans="12:14" x14ac:dyDescent="0.25">
      <c r="L84310" s="36"/>
      <c r="M84310" s="36"/>
      <c r="N84310" s="36"/>
    </row>
    <row r="84311" spans="12:14" x14ac:dyDescent="0.25">
      <c r="L84311" s="36"/>
      <c r="M84311" s="36"/>
      <c r="N84311" s="36"/>
    </row>
    <row r="84312" spans="12:14" x14ac:dyDescent="0.25">
      <c r="L84312" s="36"/>
      <c r="M84312" s="36"/>
      <c r="N84312" s="36"/>
    </row>
    <row r="84313" spans="12:14" x14ac:dyDescent="0.25">
      <c r="L84313" s="36"/>
      <c r="M84313" s="36"/>
      <c r="N84313" s="36"/>
    </row>
    <row r="84314" spans="12:14" x14ac:dyDescent="0.25">
      <c r="L84314" s="36"/>
      <c r="M84314" s="36"/>
      <c r="N84314" s="36"/>
    </row>
    <row r="84315" spans="12:14" x14ac:dyDescent="0.25">
      <c r="L84315" s="36"/>
      <c r="M84315" s="36"/>
      <c r="N84315" s="36"/>
    </row>
    <row r="84316" spans="12:14" x14ac:dyDescent="0.25">
      <c r="L84316" s="36"/>
      <c r="M84316" s="36"/>
      <c r="N84316" s="36"/>
    </row>
    <row r="84317" spans="12:14" x14ac:dyDescent="0.25">
      <c r="L84317" s="36"/>
      <c r="M84317" s="36"/>
      <c r="N84317" s="36"/>
    </row>
    <row r="84318" spans="12:14" x14ac:dyDescent="0.25">
      <c r="L84318" s="36"/>
      <c r="M84318" s="36"/>
      <c r="N84318" s="36"/>
    </row>
    <row r="84319" spans="12:14" x14ac:dyDescent="0.25">
      <c r="L84319" s="36"/>
      <c r="M84319" s="36"/>
      <c r="N84319" s="36"/>
    </row>
    <row r="84320" spans="12:14" x14ac:dyDescent="0.25">
      <c r="L84320" s="36"/>
      <c r="M84320" s="36"/>
      <c r="N84320" s="36"/>
    </row>
    <row r="84321" spans="12:14" x14ac:dyDescent="0.25">
      <c r="L84321" s="36"/>
      <c r="M84321" s="36"/>
      <c r="N84321" s="36"/>
    </row>
    <row r="84322" spans="12:14" x14ac:dyDescent="0.25">
      <c r="L84322" s="36"/>
      <c r="M84322" s="36"/>
      <c r="N84322" s="36"/>
    </row>
    <row r="84323" spans="12:14" x14ac:dyDescent="0.25">
      <c r="L84323" s="36"/>
      <c r="M84323" s="36"/>
      <c r="N84323" s="36"/>
    </row>
    <row r="84324" spans="12:14" x14ac:dyDescent="0.25">
      <c r="L84324" s="36"/>
      <c r="M84324" s="36"/>
      <c r="N84324" s="36"/>
    </row>
    <row r="84325" spans="12:14" x14ac:dyDescent="0.25">
      <c r="L84325" s="36"/>
      <c r="M84325" s="36"/>
      <c r="N84325" s="36"/>
    </row>
    <row r="84326" spans="12:14" x14ac:dyDescent="0.25">
      <c r="L84326" s="36"/>
      <c r="M84326" s="36"/>
      <c r="N84326" s="36"/>
    </row>
    <row r="84327" spans="12:14" x14ac:dyDescent="0.25">
      <c r="L84327" s="36"/>
      <c r="M84327" s="36"/>
      <c r="N84327" s="36"/>
    </row>
    <row r="84328" spans="12:14" x14ac:dyDescent="0.25">
      <c r="L84328" s="36"/>
      <c r="M84328" s="36"/>
      <c r="N84328" s="36"/>
    </row>
    <row r="84329" spans="12:14" x14ac:dyDescent="0.25">
      <c r="L84329" s="36"/>
      <c r="M84329" s="36"/>
      <c r="N84329" s="36"/>
    </row>
    <row r="84330" spans="12:14" x14ac:dyDescent="0.25">
      <c r="L84330" s="36"/>
      <c r="M84330" s="36"/>
      <c r="N84330" s="36"/>
    </row>
    <row r="84331" spans="12:14" x14ac:dyDescent="0.25">
      <c r="L84331" s="36"/>
      <c r="M84331" s="36"/>
      <c r="N84331" s="36"/>
    </row>
    <row r="84332" spans="12:14" x14ac:dyDescent="0.25">
      <c r="L84332" s="36"/>
      <c r="M84332" s="36"/>
      <c r="N84332" s="36"/>
    </row>
    <row r="84333" spans="12:14" x14ac:dyDescent="0.25">
      <c r="L84333" s="36"/>
      <c r="M84333" s="36"/>
      <c r="N84333" s="36"/>
    </row>
    <row r="84334" spans="12:14" x14ac:dyDescent="0.25">
      <c r="L84334" s="36"/>
      <c r="M84334" s="36"/>
      <c r="N84334" s="36"/>
    </row>
    <row r="84335" spans="12:14" x14ac:dyDescent="0.25">
      <c r="L84335" s="36"/>
      <c r="M84335" s="36"/>
      <c r="N84335" s="36"/>
    </row>
    <row r="84336" spans="12:14" x14ac:dyDescent="0.25">
      <c r="L84336" s="36"/>
      <c r="M84336" s="36"/>
      <c r="N84336" s="36"/>
    </row>
    <row r="84337" spans="12:14" x14ac:dyDescent="0.25">
      <c r="L84337" s="36"/>
      <c r="M84337" s="36"/>
      <c r="N84337" s="36"/>
    </row>
    <row r="84338" spans="12:14" x14ac:dyDescent="0.25">
      <c r="L84338" s="36"/>
      <c r="M84338" s="36"/>
      <c r="N84338" s="36"/>
    </row>
    <row r="84339" spans="12:14" x14ac:dyDescent="0.25">
      <c r="L84339" s="36"/>
      <c r="M84339" s="36"/>
      <c r="N84339" s="36"/>
    </row>
    <row r="84340" spans="12:14" x14ac:dyDescent="0.25">
      <c r="L84340" s="36"/>
      <c r="M84340" s="36"/>
      <c r="N84340" s="36"/>
    </row>
    <row r="84341" spans="12:14" x14ac:dyDescent="0.25">
      <c r="L84341" s="36"/>
      <c r="M84341" s="36"/>
      <c r="N84341" s="36"/>
    </row>
    <row r="84342" spans="12:14" x14ac:dyDescent="0.25">
      <c r="L84342" s="36"/>
      <c r="M84342" s="36"/>
      <c r="N84342" s="36"/>
    </row>
    <row r="84343" spans="12:14" x14ac:dyDescent="0.25">
      <c r="L84343" s="36"/>
      <c r="M84343" s="36"/>
      <c r="N84343" s="36"/>
    </row>
    <row r="84344" spans="12:14" x14ac:dyDescent="0.25">
      <c r="L84344" s="36"/>
      <c r="M84344" s="36"/>
      <c r="N84344" s="36"/>
    </row>
    <row r="84345" spans="12:14" x14ac:dyDescent="0.25">
      <c r="L84345" s="36"/>
      <c r="M84345" s="36"/>
      <c r="N84345" s="36"/>
    </row>
    <row r="84346" spans="12:14" x14ac:dyDescent="0.25">
      <c r="L84346" s="36"/>
      <c r="M84346" s="36"/>
      <c r="N84346" s="36"/>
    </row>
    <row r="84347" spans="12:14" x14ac:dyDescent="0.25">
      <c r="L84347" s="36"/>
      <c r="M84347" s="36"/>
      <c r="N84347" s="36"/>
    </row>
    <row r="84348" spans="12:14" x14ac:dyDescent="0.25">
      <c r="L84348" s="36"/>
      <c r="M84348" s="36"/>
      <c r="N84348" s="36"/>
    </row>
    <row r="84349" spans="12:14" x14ac:dyDescent="0.25">
      <c r="L84349" s="36"/>
      <c r="M84349" s="36"/>
      <c r="N84349" s="36"/>
    </row>
    <row r="84350" spans="12:14" x14ac:dyDescent="0.25">
      <c r="L84350" s="36"/>
      <c r="M84350" s="36"/>
      <c r="N84350" s="36"/>
    </row>
    <row r="84351" spans="12:14" x14ac:dyDescent="0.25">
      <c r="L84351" s="36"/>
      <c r="M84351" s="36"/>
      <c r="N84351" s="36"/>
    </row>
    <row r="84352" spans="12:14" x14ac:dyDescent="0.25">
      <c r="L84352" s="36"/>
      <c r="M84352" s="36"/>
      <c r="N84352" s="36"/>
    </row>
    <row r="84353" spans="12:14" x14ac:dyDescent="0.25">
      <c r="L84353" s="36"/>
      <c r="M84353" s="36"/>
      <c r="N84353" s="36"/>
    </row>
    <row r="84354" spans="12:14" x14ac:dyDescent="0.25">
      <c r="L84354" s="36"/>
      <c r="M84354" s="36"/>
      <c r="N84354" s="36"/>
    </row>
    <row r="84355" spans="12:14" x14ac:dyDescent="0.25">
      <c r="L84355" s="36"/>
      <c r="M84355" s="36"/>
      <c r="N84355" s="36"/>
    </row>
    <row r="84356" spans="12:14" x14ac:dyDescent="0.25">
      <c r="L84356" s="36"/>
      <c r="M84356" s="36"/>
      <c r="N84356" s="36"/>
    </row>
    <row r="84357" spans="12:14" x14ac:dyDescent="0.25">
      <c r="L84357" s="36"/>
      <c r="M84357" s="36"/>
      <c r="N84357" s="36"/>
    </row>
    <row r="84358" spans="12:14" x14ac:dyDescent="0.25">
      <c r="L84358" s="36"/>
      <c r="M84358" s="36"/>
      <c r="N84358" s="36"/>
    </row>
    <row r="84359" spans="12:14" x14ac:dyDescent="0.25">
      <c r="L84359" s="36"/>
      <c r="M84359" s="36"/>
      <c r="N84359" s="36"/>
    </row>
    <row r="84360" spans="12:14" x14ac:dyDescent="0.25">
      <c r="L84360" s="36"/>
      <c r="M84360" s="36"/>
      <c r="N84360" s="36"/>
    </row>
    <row r="84361" spans="12:14" x14ac:dyDescent="0.25">
      <c r="L84361" s="36"/>
      <c r="M84361" s="36"/>
      <c r="N84361" s="36"/>
    </row>
    <row r="84362" spans="12:14" x14ac:dyDescent="0.25">
      <c r="L84362" s="36"/>
      <c r="M84362" s="36"/>
      <c r="N84362" s="36"/>
    </row>
    <row r="84363" spans="12:14" x14ac:dyDescent="0.25">
      <c r="L84363" s="36"/>
      <c r="M84363" s="36"/>
      <c r="N84363" s="36"/>
    </row>
    <row r="84364" spans="12:14" x14ac:dyDescent="0.25">
      <c r="L84364" s="36"/>
      <c r="M84364" s="36"/>
      <c r="N84364" s="36"/>
    </row>
    <row r="84365" spans="12:14" x14ac:dyDescent="0.25">
      <c r="L84365" s="36"/>
      <c r="M84365" s="36"/>
      <c r="N84365" s="36"/>
    </row>
    <row r="84366" spans="12:14" x14ac:dyDescent="0.25">
      <c r="L84366" s="36"/>
      <c r="M84366" s="36"/>
      <c r="N84366" s="36"/>
    </row>
    <row r="84367" spans="12:14" x14ac:dyDescent="0.25">
      <c r="L84367" s="36"/>
      <c r="M84367" s="36"/>
      <c r="N84367" s="36"/>
    </row>
    <row r="84368" spans="12:14" x14ac:dyDescent="0.25">
      <c r="L84368" s="36"/>
      <c r="M84368" s="36"/>
      <c r="N84368" s="36"/>
    </row>
    <row r="84369" spans="12:14" x14ac:dyDescent="0.25">
      <c r="L84369" s="36"/>
      <c r="M84369" s="36"/>
      <c r="N84369" s="36"/>
    </row>
    <row r="84370" spans="12:14" x14ac:dyDescent="0.25">
      <c r="L84370" s="36"/>
      <c r="M84370" s="36"/>
      <c r="N84370" s="36"/>
    </row>
    <row r="84371" spans="12:14" x14ac:dyDescent="0.25">
      <c r="L84371" s="36"/>
      <c r="M84371" s="36"/>
      <c r="N84371" s="36"/>
    </row>
    <row r="84372" spans="12:14" x14ac:dyDescent="0.25">
      <c r="L84372" s="36"/>
      <c r="M84372" s="36"/>
      <c r="N84372" s="36"/>
    </row>
    <row r="84373" spans="12:14" x14ac:dyDescent="0.25">
      <c r="L84373" s="36"/>
      <c r="M84373" s="36"/>
      <c r="N84373" s="36"/>
    </row>
    <row r="84374" spans="12:14" x14ac:dyDescent="0.25">
      <c r="L84374" s="36"/>
      <c r="M84374" s="36"/>
      <c r="N84374" s="36"/>
    </row>
    <row r="84375" spans="12:14" x14ac:dyDescent="0.25">
      <c r="L84375" s="36"/>
      <c r="M84375" s="36"/>
      <c r="N84375" s="36"/>
    </row>
    <row r="84376" spans="12:14" x14ac:dyDescent="0.25">
      <c r="L84376" s="36"/>
      <c r="M84376" s="36"/>
      <c r="N84376" s="36"/>
    </row>
    <row r="84377" spans="12:14" x14ac:dyDescent="0.25">
      <c r="L84377" s="36"/>
      <c r="M84377" s="36"/>
      <c r="N84377" s="36"/>
    </row>
    <row r="84378" spans="12:14" x14ac:dyDescent="0.25">
      <c r="L84378" s="36"/>
      <c r="M84378" s="36"/>
      <c r="N84378" s="36"/>
    </row>
    <row r="84379" spans="12:14" x14ac:dyDescent="0.25">
      <c r="L84379" s="36"/>
      <c r="M84379" s="36"/>
      <c r="N84379" s="36"/>
    </row>
    <row r="84380" spans="12:14" x14ac:dyDescent="0.25">
      <c r="L84380" s="36"/>
      <c r="M84380" s="36"/>
      <c r="N84380" s="36"/>
    </row>
    <row r="84381" spans="12:14" x14ac:dyDescent="0.25">
      <c r="L84381" s="36"/>
      <c r="M84381" s="36"/>
      <c r="N84381" s="36"/>
    </row>
    <row r="84382" spans="12:14" x14ac:dyDescent="0.25">
      <c r="L84382" s="36"/>
      <c r="M84382" s="36"/>
      <c r="N84382" s="36"/>
    </row>
    <row r="84383" spans="12:14" x14ac:dyDescent="0.25">
      <c r="L84383" s="36"/>
      <c r="M84383" s="36"/>
      <c r="N84383" s="36"/>
    </row>
    <row r="84384" spans="12:14" x14ac:dyDescent="0.25">
      <c r="L84384" s="36"/>
      <c r="M84384" s="36"/>
      <c r="N84384" s="36"/>
    </row>
    <row r="84385" spans="12:14" x14ac:dyDescent="0.25">
      <c r="L84385" s="36"/>
      <c r="M84385" s="36"/>
      <c r="N84385" s="36"/>
    </row>
    <row r="84386" spans="12:14" x14ac:dyDescent="0.25">
      <c r="L84386" s="36"/>
      <c r="M84386" s="36"/>
      <c r="N84386" s="36"/>
    </row>
    <row r="84387" spans="12:14" x14ac:dyDescent="0.25">
      <c r="L84387" s="36"/>
      <c r="M84387" s="36"/>
      <c r="N84387" s="36"/>
    </row>
    <row r="84388" spans="12:14" x14ac:dyDescent="0.25">
      <c r="L84388" s="36"/>
      <c r="M84388" s="36"/>
      <c r="N84388" s="36"/>
    </row>
    <row r="84389" spans="12:14" x14ac:dyDescent="0.25">
      <c r="L84389" s="36"/>
      <c r="M84389" s="36"/>
      <c r="N84389" s="36"/>
    </row>
    <row r="84390" spans="12:14" x14ac:dyDescent="0.25">
      <c r="L84390" s="36"/>
      <c r="M84390" s="36"/>
      <c r="N84390" s="36"/>
    </row>
    <row r="84391" spans="12:14" x14ac:dyDescent="0.25">
      <c r="L84391" s="36"/>
      <c r="M84391" s="36"/>
      <c r="N84391" s="36"/>
    </row>
    <row r="84392" spans="12:14" x14ac:dyDescent="0.25">
      <c r="L84392" s="36"/>
      <c r="M84392" s="36"/>
      <c r="N84392" s="36"/>
    </row>
    <row r="84393" spans="12:14" x14ac:dyDescent="0.25">
      <c r="M84393" s="36"/>
      <c r="N84393" s="36"/>
    </row>
    <row r="84394" spans="12:14" x14ac:dyDescent="0.25">
      <c r="M84394" s="36"/>
      <c r="N84394" s="36"/>
    </row>
    <row r="84395" spans="12:14" x14ac:dyDescent="0.25">
      <c r="M84395" s="36"/>
      <c r="N84395" s="36"/>
    </row>
    <row r="84396" spans="12:14" x14ac:dyDescent="0.25">
      <c r="M84396" s="36"/>
      <c r="N84396" s="36"/>
    </row>
    <row r="84397" spans="12:14" x14ac:dyDescent="0.25">
      <c r="M84397" s="36"/>
      <c r="N84397" s="36"/>
    </row>
    <row r="84398" spans="12:14" x14ac:dyDescent="0.25">
      <c r="M84398" s="36"/>
      <c r="N84398" s="36"/>
    </row>
    <row r="84399" spans="12:14" x14ac:dyDescent="0.25">
      <c r="M84399" s="36"/>
      <c r="N84399" s="36"/>
    </row>
    <row r="84400" spans="12:14" x14ac:dyDescent="0.25">
      <c r="M84400" s="36"/>
      <c r="N84400" s="36"/>
    </row>
    <row r="84401" spans="13:14" x14ac:dyDescent="0.25">
      <c r="M84401" s="36"/>
      <c r="N84401" s="36"/>
    </row>
    <row r="84402" spans="13:14" x14ac:dyDescent="0.25">
      <c r="M84402" s="36"/>
      <c r="N84402" s="36"/>
    </row>
    <row r="84403" spans="13:14" x14ac:dyDescent="0.25">
      <c r="M84403" s="36"/>
      <c r="N84403" s="36"/>
    </row>
    <row r="84404" spans="13:14" x14ac:dyDescent="0.25">
      <c r="M84404" s="36"/>
      <c r="N84404" s="36"/>
    </row>
    <row r="84405" spans="13:14" x14ac:dyDescent="0.25">
      <c r="M84405" s="36"/>
      <c r="N84405" s="36"/>
    </row>
    <row r="84406" spans="13:14" x14ac:dyDescent="0.25">
      <c r="M84406" s="36"/>
      <c r="N84406" s="36"/>
    </row>
    <row r="84407" spans="13:14" x14ac:dyDescent="0.25">
      <c r="M84407" s="36"/>
      <c r="N84407" s="36"/>
    </row>
    <row r="84408" spans="13:14" x14ac:dyDescent="0.25">
      <c r="M84408" s="36"/>
      <c r="N84408" s="36"/>
    </row>
    <row r="84409" spans="13:14" x14ac:dyDescent="0.25">
      <c r="M84409" s="36"/>
      <c r="N84409" s="36"/>
    </row>
    <row r="84410" spans="13:14" x14ac:dyDescent="0.25">
      <c r="M84410" s="36"/>
      <c r="N84410" s="36"/>
    </row>
    <row r="84411" spans="13:14" x14ac:dyDescent="0.25">
      <c r="M84411" s="36"/>
      <c r="N84411" s="36"/>
    </row>
    <row r="84412" spans="13:14" x14ac:dyDescent="0.25">
      <c r="M84412" s="36"/>
      <c r="N84412" s="36"/>
    </row>
    <row r="84413" spans="13:14" x14ac:dyDescent="0.25">
      <c r="M84413" s="36"/>
      <c r="N84413" s="36"/>
    </row>
    <row r="84414" spans="13:14" x14ac:dyDescent="0.25">
      <c r="M84414" s="36"/>
      <c r="N84414" s="36"/>
    </row>
    <row r="84415" spans="13:14" x14ac:dyDescent="0.25">
      <c r="M84415" s="36"/>
      <c r="N84415" s="36"/>
    </row>
    <row r="84416" spans="13:14" x14ac:dyDescent="0.25">
      <c r="M84416" s="36"/>
      <c r="N84416" s="36"/>
    </row>
    <row r="84417" spans="13:14" x14ac:dyDescent="0.25">
      <c r="M84417" s="36"/>
      <c r="N84417" s="36"/>
    </row>
    <row r="84418" spans="13:14" x14ac:dyDescent="0.25">
      <c r="M84418" s="36"/>
      <c r="N84418" s="36"/>
    </row>
    <row r="84419" spans="13:14" x14ac:dyDescent="0.25">
      <c r="M84419" s="36"/>
      <c r="N84419" s="36"/>
    </row>
    <row r="84420" spans="13:14" x14ac:dyDescent="0.25">
      <c r="M84420" s="36"/>
      <c r="N84420" s="36"/>
    </row>
    <row r="84421" spans="13:14" x14ac:dyDescent="0.25">
      <c r="M84421" s="36"/>
      <c r="N84421" s="36"/>
    </row>
    <row r="84422" spans="13:14" x14ac:dyDescent="0.25">
      <c r="M84422" s="36"/>
      <c r="N84422" s="36"/>
    </row>
    <row r="84423" spans="13:14" x14ac:dyDescent="0.25">
      <c r="M84423" s="36"/>
      <c r="N84423" s="36"/>
    </row>
    <row r="84424" spans="13:14" x14ac:dyDescent="0.25">
      <c r="M84424" s="36"/>
      <c r="N84424" s="36"/>
    </row>
    <row r="84425" spans="13:14" x14ac:dyDescent="0.25">
      <c r="M84425" s="36"/>
      <c r="N84425" s="36"/>
    </row>
    <row r="84426" spans="13:14" x14ac:dyDescent="0.25">
      <c r="M84426" s="36"/>
      <c r="N84426" s="36"/>
    </row>
    <row r="84427" spans="13:14" x14ac:dyDescent="0.25">
      <c r="M84427" s="36"/>
      <c r="N84427" s="36"/>
    </row>
    <row r="84428" spans="13:14" x14ac:dyDescent="0.25">
      <c r="M84428" s="36"/>
      <c r="N84428" s="36"/>
    </row>
    <row r="84429" spans="13:14" x14ac:dyDescent="0.25">
      <c r="M84429" s="36"/>
      <c r="N84429" s="36"/>
    </row>
    <row r="84430" spans="13:14" x14ac:dyDescent="0.25">
      <c r="M84430" s="36"/>
      <c r="N84430" s="36"/>
    </row>
    <row r="84431" spans="13:14" x14ac:dyDescent="0.25">
      <c r="M84431" s="36"/>
      <c r="N84431" s="36"/>
    </row>
    <row r="84432" spans="13:14" x14ac:dyDescent="0.25">
      <c r="M84432" s="36"/>
      <c r="N84432" s="36"/>
    </row>
    <row r="84433" spans="13:14" x14ac:dyDescent="0.25">
      <c r="M84433" s="36"/>
      <c r="N84433" s="36"/>
    </row>
    <row r="84434" spans="13:14" x14ac:dyDescent="0.25">
      <c r="M84434" s="36"/>
      <c r="N84434" s="36"/>
    </row>
    <row r="84435" spans="13:14" x14ac:dyDescent="0.25">
      <c r="M84435" s="36"/>
      <c r="N84435" s="36"/>
    </row>
    <row r="84436" spans="13:14" x14ac:dyDescent="0.25">
      <c r="M84436" s="36"/>
      <c r="N84436" s="36"/>
    </row>
    <row r="84437" spans="13:14" x14ac:dyDescent="0.25">
      <c r="M84437" s="36"/>
      <c r="N84437" s="36"/>
    </row>
    <row r="84438" spans="13:14" x14ac:dyDescent="0.25">
      <c r="M84438" s="36"/>
      <c r="N84438" s="36"/>
    </row>
    <row r="84439" spans="13:14" x14ac:dyDescent="0.25">
      <c r="M84439" s="36"/>
      <c r="N84439" s="36"/>
    </row>
    <row r="84440" spans="13:14" x14ac:dyDescent="0.25">
      <c r="M84440" s="36"/>
      <c r="N84440" s="36"/>
    </row>
    <row r="84441" spans="13:14" x14ac:dyDescent="0.25">
      <c r="M84441" s="36"/>
      <c r="N84441" s="36"/>
    </row>
    <row r="84442" spans="13:14" x14ac:dyDescent="0.25">
      <c r="M84442" s="36"/>
      <c r="N84442" s="36"/>
    </row>
    <row r="84443" spans="13:14" x14ac:dyDescent="0.25">
      <c r="M84443" s="36"/>
      <c r="N84443" s="36"/>
    </row>
    <row r="84444" spans="13:14" x14ac:dyDescent="0.25">
      <c r="M84444" s="36"/>
      <c r="N84444" s="36"/>
    </row>
    <row r="84445" spans="13:14" x14ac:dyDescent="0.25">
      <c r="M84445" s="36"/>
      <c r="N84445" s="36"/>
    </row>
    <row r="84446" spans="13:14" x14ac:dyDescent="0.25">
      <c r="M84446" s="36"/>
      <c r="N84446" s="36"/>
    </row>
    <row r="84447" spans="13:14" x14ac:dyDescent="0.25">
      <c r="M84447" s="36"/>
      <c r="N84447" s="36"/>
    </row>
    <row r="84448" spans="13:14" x14ac:dyDescent="0.25">
      <c r="M84448" s="36"/>
      <c r="N84448" s="36"/>
    </row>
    <row r="84449" spans="13:14" x14ac:dyDescent="0.25">
      <c r="M84449" s="36"/>
      <c r="N84449" s="36"/>
    </row>
    <row r="84450" spans="13:14" x14ac:dyDescent="0.25">
      <c r="M84450" s="36"/>
      <c r="N84450" s="36"/>
    </row>
    <row r="84451" spans="13:14" x14ac:dyDescent="0.25">
      <c r="M84451" s="36"/>
      <c r="N84451" s="36"/>
    </row>
    <row r="84452" spans="13:14" x14ac:dyDescent="0.25">
      <c r="M84452" s="36"/>
      <c r="N84452" s="36"/>
    </row>
    <row r="84453" spans="13:14" x14ac:dyDescent="0.25">
      <c r="M84453" s="36"/>
      <c r="N84453" s="36"/>
    </row>
    <row r="84454" spans="13:14" x14ac:dyDescent="0.25">
      <c r="M84454" s="36"/>
      <c r="N84454" s="36"/>
    </row>
    <row r="84455" spans="13:14" x14ac:dyDescent="0.25">
      <c r="M84455" s="36"/>
      <c r="N84455" s="36"/>
    </row>
    <row r="84456" spans="13:14" x14ac:dyDescent="0.25">
      <c r="M84456" s="36"/>
      <c r="N84456" s="36"/>
    </row>
    <row r="84457" spans="13:14" x14ac:dyDescent="0.25">
      <c r="M84457" s="36"/>
      <c r="N84457" s="36"/>
    </row>
    <row r="84458" spans="13:14" x14ac:dyDescent="0.25">
      <c r="M84458" s="36"/>
      <c r="N84458" s="36"/>
    </row>
    <row r="84459" spans="13:14" x14ac:dyDescent="0.25">
      <c r="M84459" s="36"/>
      <c r="N84459" s="36"/>
    </row>
    <row r="84460" spans="13:14" x14ac:dyDescent="0.25">
      <c r="M84460" s="36"/>
      <c r="N84460" s="36"/>
    </row>
    <row r="84461" spans="13:14" x14ac:dyDescent="0.25">
      <c r="M84461" s="36"/>
      <c r="N84461" s="36"/>
    </row>
    <row r="84462" spans="13:14" x14ac:dyDescent="0.25">
      <c r="M84462" s="36"/>
      <c r="N84462" s="36"/>
    </row>
    <row r="84463" spans="13:14" x14ac:dyDescent="0.25">
      <c r="M84463" s="36"/>
      <c r="N84463" s="36"/>
    </row>
    <row r="84464" spans="13:14" x14ac:dyDescent="0.25">
      <c r="M84464" s="36"/>
      <c r="N84464" s="36"/>
    </row>
    <row r="84465" spans="13:14" x14ac:dyDescent="0.25">
      <c r="M84465" s="36"/>
      <c r="N84465" s="36"/>
    </row>
    <row r="84466" spans="13:14" x14ac:dyDescent="0.25">
      <c r="M84466" s="36"/>
      <c r="N84466" s="36"/>
    </row>
    <row r="84467" spans="13:14" x14ac:dyDescent="0.25">
      <c r="M84467" s="36"/>
      <c r="N84467" s="36"/>
    </row>
    <row r="84468" spans="13:14" x14ac:dyDescent="0.25">
      <c r="M84468" s="36"/>
      <c r="N84468" s="36"/>
    </row>
    <row r="84469" spans="13:14" x14ac:dyDescent="0.25">
      <c r="M84469" s="36"/>
      <c r="N84469" s="36"/>
    </row>
    <row r="84470" spans="13:14" x14ac:dyDescent="0.25">
      <c r="M84470" s="36"/>
      <c r="N84470" s="36"/>
    </row>
    <row r="84471" spans="13:14" x14ac:dyDescent="0.25">
      <c r="M84471" s="36"/>
      <c r="N84471" s="36"/>
    </row>
    <row r="84472" spans="13:14" x14ac:dyDescent="0.25">
      <c r="M84472" s="36"/>
      <c r="N84472" s="36"/>
    </row>
    <row r="84473" spans="13:14" x14ac:dyDescent="0.25">
      <c r="M84473" s="36"/>
      <c r="N84473" s="36"/>
    </row>
    <row r="84474" spans="13:14" x14ac:dyDescent="0.25">
      <c r="M84474" s="36"/>
      <c r="N84474" s="36"/>
    </row>
    <row r="84475" spans="13:14" x14ac:dyDescent="0.25">
      <c r="M84475" s="36"/>
      <c r="N84475" s="36"/>
    </row>
    <row r="84476" spans="13:14" x14ac:dyDescent="0.25">
      <c r="M84476" s="36"/>
      <c r="N84476" s="36"/>
    </row>
    <row r="84477" spans="13:14" x14ac:dyDescent="0.25">
      <c r="M84477" s="36"/>
      <c r="N84477" s="36"/>
    </row>
    <row r="84478" spans="13:14" x14ac:dyDescent="0.25">
      <c r="M84478" s="36"/>
      <c r="N84478" s="36"/>
    </row>
    <row r="84479" spans="13:14" x14ac:dyDescent="0.25">
      <c r="M84479" s="36"/>
      <c r="N84479" s="36"/>
    </row>
    <row r="84480" spans="13:14" x14ac:dyDescent="0.25">
      <c r="M84480" s="36"/>
      <c r="N84480" s="36"/>
    </row>
    <row r="84481" spans="13:14" x14ac:dyDescent="0.25">
      <c r="M84481" s="36"/>
      <c r="N84481" s="36"/>
    </row>
    <row r="84482" spans="13:14" x14ac:dyDescent="0.25">
      <c r="M84482" s="36"/>
      <c r="N84482" s="36"/>
    </row>
    <row r="84483" spans="13:14" x14ac:dyDescent="0.25">
      <c r="M84483" s="36"/>
      <c r="N84483" s="36"/>
    </row>
    <row r="84484" spans="13:14" x14ac:dyDescent="0.25">
      <c r="M84484" s="36"/>
      <c r="N84484" s="36"/>
    </row>
    <row r="84485" spans="13:14" x14ac:dyDescent="0.25">
      <c r="M84485" s="36"/>
      <c r="N84485" s="36"/>
    </row>
    <row r="84486" spans="13:14" x14ac:dyDescent="0.25">
      <c r="M84486" s="36"/>
      <c r="N84486" s="36"/>
    </row>
    <row r="84487" spans="13:14" x14ac:dyDescent="0.25">
      <c r="M84487" s="36"/>
      <c r="N84487" s="36"/>
    </row>
    <row r="84488" spans="13:14" x14ac:dyDescent="0.25">
      <c r="M84488" s="36"/>
      <c r="N84488" s="36"/>
    </row>
    <row r="84489" spans="13:14" x14ac:dyDescent="0.25">
      <c r="M84489" s="36"/>
      <c r="N84489" s="36"/>
    </row>
    <row r="84490" spans="13:14" x14ac:dyDescent="0.25">
      <c r="M84490" s="36"/>
      <c r="N84490" s="36"/>
    </row>
    <row r="84491" spans="13:14" x14ac:dyDescent="0.25">
      <c r="M84491" s="36"/>
      <c r="N84491" s="36"/>
    </row>
    <row r="84492" spans="13:14" x14ac:dyDescent="0.25">
      <c r="M84492" s="36"/>
      <c r="N84492" s="36"/>
    </row>
    <row r="84493" spans="13:14" x14ac:dyDescent="0.25">
      <c r="M84493" s="36"/>
      <c r="N84493" s="36"/>
    </row>
    <row r="84494" spans="13:14" x14ac:dyDescent="0.25">
      <c r="M84494" s="36"/>
      <c r="N84494" s="36"/>
    </row>
    <row r="84495" spans="13:14" x14ac:dyDescent="0.25">
      <c r="M84495" s="36"/>
      <c r="N84495" s="36"/>
    </row>
    <row r="84496" spans="13:14" x14ac:dyDescent="0.25">
      <c r="M84496" s="36"/>
      <c r="N84496" s="36"/>
    </row>
    <row r="84497" spans="12:14" x14ac:dyDescent="0.25">
      <c r="M84497" s="36"/>
      <c r="N84497" s="36"/>
    </row>
    <row r="84498" spans="12:14" x14ac:dyDescent="0.25">
      <c r="M84498" s="36"/>
      <c r="N84498" s="36"/>
    </row>
    <row r="84499" spans="12:14" x14ac:dyDescent="0.25">
      <c r="M84499" s="36"/>
      <c r="N84499" s="36"/>
    </row>
    <row r="84500" spans="12:14" x14ac:dyDescent="0.25">
      <c r="M84500" s="36"/>
      <c r="N84500" s="36"/>
    </row>
    <row r="84501" spans="12:14" x14ac:dyDescent="0.25">
      <c r="M84501" s="36"/>
      <c r="N84501" s="36"/>
    </row>
    <row r="84502" spans="12:14" x14ac:dyDescent="0.25">
      <c r="M84502" s="36"/>
      <c r="N84502" s="36"/>
    </row>
    <row r="84503" spans="12:14" x14ac:dyDescent="0.25">
      <c r="M84503" s="36"/>
      <c r="N84503" s="36"/>
    </row>
    <row r="84504" spans="12:14" x14ac:dyDescent="0.25">
      <c r="M84504" s="36"/>
      <c r="N84504" s="36"/>
    </row>
    <row r="84505" spans="12:14" x14ac:dyDescent="0.25">
      <c r="L84505" s="36"/>
      <c r="M84505" s="36"/>
      <c r="N84505" s="36"/>
    </row>
    <row r="84506" spans="12:14" x14ac:dyDescent="0.25">
      <c r="L84506" s="36"/>
      <c r="M84506" s="36"/>
      <c r="N84506" s="36"/>
    </row>
    <row r="84507" spans="12:14" x14ac:dyDescent="0.25">
      <c r="L84507" s="36"/>
      <c r="M84507" s="36"/>
      <c r="N84507" s="36"/>
    </row>
    <row r="84508" spans="12:14" x14ac:dyDescent="0.25">
      <c r="L84508" s="36"/>
      <c r="M84508" s="36"/>
      <c r="N84508" s="36"/>
    </row>
    <row r="84509" spans="12:14" x14ac:dyDescent="0.25">
      <c r="L84509" s="36"/>
      <c r="M84509" s="36"/>
      <c r="N84509" s="36"/>
    </row>
    <row r="84510" spans="12:14" x14ac:dyDescent="0.25">
      <c r="L84510" s="36"/>
      <c r="M84510" s="36"/>
      <c r="N84510" s="36"/>
    </row>
    <row r="84511" spans="12:14" x14ac:dyDescent="0.25">
      <c r="L84511" s="36"/>
      <c r="M84511" s="36"/>
      <c r="N84511" s="36"/>
    </row>
    <row r="84512" spans="12:14" x14ac:dyDescent="0.25">
      <c r="L84512" s="36"/>
      <c r="M84512" s="36"/>
      <c r="N84512" s="36"/>
    </row>
    <row r="84513" spans="12:14" x14ac:dyDescent="0.25">
      <c r="L84513" s="36"/>
      <c r="M84513" s="36"/>
      <c r="N84513" s="36"/>
    </row>
    <row r="84514" spans="12:14" x14ac:dyDescent="0.25">
      <c r="L84514" s="36"/>
      <c r="M84514" s="36"/>
      <c r="N84514" s="36"/>
    </row>
    <row r="84515" spans="12:14" x14ac:dyDescent="0.25">
      <c r="L84515" s="36"/>
      <c r="M84515" s="36"/>
      <c r="N84515" s="36"/>
    </row>
    <row r="84516" spans="12:14" x14ac:dyDescent="0.25">
      <c r="L84516" s="36"/>
      <c r="M84516" s="36"/>
      <c r="N84516" s="36"/>
    </row>
    <row r="84517" spans="12:14" x14ac:dyDescent="0.25">
      <c r="L84517" s="36"/>
      <c r="M84517" s="36"/>
      <c r="N84517" s="36"/>
    </row>
    <row r="84518" spans="12:14" x14ac:dyDescent="0.25">
      <c r="L84518" s="36"/>
      <c r="M84518" s="36"/>
      <c r="N84518" s="36"/>
    </row>
    <row r="84519" spans="12:14" x14ac:dyDescent="0.25">
      <c r="L84519" s="36"/>
      <c r="M84519" s="36"/>
      <c r="N84519" s="36"/>
    </row>
    <row r="84520" spans="12:14" x14ac:dyDescent="0.25">
      <c r="L84520" s="36"/>
      <c r="M84520" s="36"/>
      <c r="N84520" s="36"/>
    </row>
    <row r="84521" spans="12:14" x14ac:dyDescent="0.25">
      <c r="L84521" s="36"/>
      <c r="M84521" s="36"/>
      <c r="N84521" s="36"/>
    </row>
    <row r="84522" spans="12:14" x14ac:dyDescent="0.25">
      <c r="L84522" s="36"/>
      <c r="M84522" s="36"/>
      <c r="N84522" s="36"/>
    </row>
    <row r="84523" spans="12:14" x14ac:dyDescent="0.25">
      <c r="L84523" s="36"/>
      <c r="M84523" s="36"/>
      <c r="N84523" s="36"/>
    </row>
    <row r="84524" spans="12:14" x14ac:dyDescent="0.25">
      <c r="L84524" s="36"/>
      <c r="M84524" s="36"/>
      <c r="N84524" s="36"/>
    </row>
    <row r="84525" spans="12:14" x14ac:dyDescent="0.25">
      <c r="L84525" s="36"/>
      <c r="M84525" s="36"/>
      <c r="N84525" s="36"/>
    </row>
    <row r="84526" spans="12:14" x14ac:dyDescent="0.25">
      <c r="L84526" s="36"/>
      <c r="M84526" s="36"/>
      <c r="N84526" s="36"/>
    </row>
    <row r="84527" spans="12:14" x14ac:dyDescent="0.25">
      <c r="L84527" s="36"/>
      <c r="M84527" s="36"/>
      <c r="N84527" s="36"/>
    </row>
    <row r="84528" spans="12:14" x14ac:dyDescent="0.25">
      <c r="L84528" s="36"/>
      <c r="M84528" s="36"/>
      <c r="N84528" s="36"/>
    </row>
    <row r="84529" spans="12:14" x14ac:dyDescent="0.25">
      <c r="L84529" s="36"/>
      <c r="M84529" s="36"/>
      <c r="N84529" s="36"/>
    </row>
    <row r="84530" spans="12:14" x14ac:dyDescent="0.25">
      <c r="L84530" s="36"/>
      <c r="M84530" s="36"/>
      <c r="N84530" s="36"/>
    </row>
    <row r="84531" spans="12:14" x14ac:dyDescent="0.25">
      <c r="L84531" s="36"/>
      <c r="M84531" s="36"/>
      <c r="N84531" s="36"/>
    </row>
    <row r="84532" spans="12:14" x14ac:dyDescent="0.25">
      <c r="L84532" s="36"/>
      <c r="M84532" s="36"/>
      <c r="N84532" s="36"/>
    </row>
    <row r="84533" spans="12:14" x14ac:dyDescent="0.25">
      <c r="L84533" s="36"/>
      <c r="M84533" s="36"/>
      <c r="N84533" s="36"/>
    </row>
    <row r="84534" spans="12:14" x14ac:dyDescent="0.25">
      <c r="L84534" s="36"/>
      <c r="M84534" s="36"/>
      <c r="N84534" s="36"/>
    </row>
    <row r="84535" spans="12:14" x14ac:dyDescent="0.25">
      <c r="L84535" s="36"/>
      <c r="M84535" s="36"/>
      <c r="N84535" s="36"/>
    </row>
    <row r="84536" spans="12:14" x14ac:dyDescent="0.25">
      <c r="L84536" s="36"/>
      <c r="M84536" s="36"/>
      <c r="N84536" s="36"/>
    </row>
    <row r="84537" spans="12:14" x14ac:dyDescent="0.25">
      <c r="L84537" s="36"/>
      <c r="M84537" s="36"/>
      <c r="N84537" s="36"/>
    </row>
    <row r="84538" spans="12:14" x14ac:dyDescent="0.25">
      <c r="L84538" s="36"/>
      <c r="M84538" s="36"/>
      <c r="N84538" s="36"/>
    </row>
    <row r="84539" spans="12:14" x14ac:dyDescent="0.25">
      <c r="L84539" s="36"/>
      <c r="M84539" s="36"/>
      <c r="N84539" s="36"/>
    </row>
    <row r="84540" spans="12:14" x14ac:dyDescent="0.25">
      <c r="L84540" s="36"/>
      <c r="M84540" s="36"/>
      <c r="N84540" s="36"/>
    </row>
    <row r="84541" spans="12:14" x14ac:dyDescent="0.25">
      <c r="L84541" s="36"/>
      <c r="M84541" s="36"/>
      <c r="N84541" s="36"/>
    </row>
    <row r="84542" spans="12:14" x14ac:dyDescent="0.25">
      <c r="L84542" s="36"/>
      <c r="M84542" s="36"/>
      <c r="N84542" s="36"/>
    </row>
    <row r="84543" spans="12:14" x14ac:dyDescent="0.25">
      <c r="L84543" s="36"/>
      <c r="M84543" s="36"/>
      <c r="N84543" s="36"/>
    </row>
    <row r="84544" spans="12:14" x14ac:dyDescent="0.25">
      <c r="L84544" s="36"/>
      <c r="M84544" s="36"/>
      <c r="N84544" s="36"/>
    </row>
    <row r="84545" spans="12:14" x14ac:dyDescent="0.25">
      <c r="L84545" s="36"/>
      <c r="M84545" s="36"/>
      <c r="N84545" s="36"/>
    </row>
    <row r="84546" spans="12:14" x14ac:dyDescent="0.25">
      <c r="L84546" s="36"/>
      <c r="M84546" s="36"/>
      <c r="N84546" s="36"/>
    </row>
    <row r="84547" spans="12:14" x14ac:dyDescent="0.25">
      <c r="L84547" s="36"/>
      <c r="M84547" s="36"/>
      <c r="N84547" s="36"/>
    </row>
    <row r="84548" spans="12:14" x14ac:dyDescent="0.25">
      <c r="L84548" s="36"/>
      <c r="M84548" s="36"/>
      <c r="N84548" s="36"/>
    </row>
    <row r="84549" spans="12:14" x14ac:dyDescent="0.25">
      <c r="L84549" s="36"/>
      <c r="M84549" s="36"/>
      <c r="N84549" s="36"/>
    </row>
    <row r="84550" spans="12:14" x14ac:dyDescent="0.25">
      <c r="L84550" s="36"/>
      <c r="M84550" s="36"/>
      <c r="N84550" s="36"/>
    </row>
    <row r="84551" spans="12:14" x14ac:dyDescent="0.25">
      <c r="L84551" s="36"/>
      <c r="M84551" s="36"/>
      <c r="N84551" s="36"/>
    </row>
    <row r="84552" spans="12:14" x14ac:dyDescent="0.25">
      <c r="L84552" s="36"/>
      <c r="M84552" s="36"/>
      <c r="N84552" s="36"/>
    </row>
    <row r="84553" spans="12:14" x14ac:dyDescent="0.25">
      <c r="L84553" s="36"/>
      <c r="M84553" s="36"/>
      <c r="N84553" s="36"/>
    </row>
    <row r="84554" spans="12:14" x14ac:dyDescent="0.25">
      <c r="L84554" s="36"/>
      <c r="M84554" s="36"/>
      <c r="N84554" s="36"/>
    </row>
    <row r="84555" spans="12:14" x14ac:dyDescent="0.25">
      <c r="L84555" s="36"/>
      <c r="M84555" s="36"/>
      <c r="N84555" s="36"/>
    </row>
    <row r="84556" spans="12:14" x14ac:dyDescent="0.25">
      <c r="L84556" s="36"/>
      <c r="M84556" s="36"/>
      <c r="N84556" s="36"/>
    </row>
    <row r="84557" spans="12:14" x14ac:dyDescent="0.25">
      <c r="L84557" s="36"/>
      <c r="M84557" s="36"/>
      <c r="N84557" s="36"/>
    </row>
    <row r="84558" spans="12:14" x14ac:dyDescent="0.25">
      <c r="L84558" s="36"/>
      <c r="M84558" s="36"/>
      <c r="N84558" s="36"/>
    </row>
    <row r="84559" spans="12:14" x14ac:dyDescent="0.25">
      <c r="L84559" s="36"/>
      <c r="M84559" s="36"/>
      <c r="N84559" s="36"/>
    </row>
    <row r="84560" spans="12:14" x14ac:dyDescent="0.25">
      <c r="L84560" s="36"/>
      <c r="M84560" s="36"/>
      <c r="N84560" s="36"/>
    </row>
    <row r="84561" spans="12:14" x14ac:dyDescent="0.25">
      <c r="L84561" s="36"/>
      <c r="M84561" s="36"/>
      <c r="N84561" s="36"/>
    </row>
    <row r="84562" spans="12:14" x14ac:dyDescent="0.25">
      <c r="L84562" s="36"/>
      <c r="M84562" s="36"/>
      <c r="N84562" s="36"/>
    </row>
    <row r="84563" spans="12:14" x14ac:dyDescent="0.25">
      <c r="L84563" s="36"/>
      <c r="M84563" s="36"/>
      <c r="N84563" s="36"/>
    </row>
    <row r="84564" spans="12:14" x14ac:dyDescent="0.25">
      <c r="L84564" s="36"/>
      <c r="M84564" s="36"/>
      <c r="N84564" s="36"/>
    </row>
    <row r="84565" spans="12:14" x14ac:dyDescent="0.25">
      <c r="L84565" s="36"/>
      <c r="M84565" s="36"/>
      <c r="N84565" s="36"/>
    </row>
    <row r="84566" spans="12:14" x14ac:dyDescent="0.25">
      <c r="L84566" s="36"/>
      <c r="M84566" s="36"/>
      <c r="N84566" s="36"/>
    </row>
    <row r="84567" spans="12:14" x14ac:dyDescent="0.25">
      <c r="L84567" s="36"/>
      <c r="M84567" s="36"/>
      <c r="N84567" s="36"/>
    </row>
    <row r="84568" spans="12:14" x14ac:dyDescent="0.25">
      <c r="L84568" s="36"/>
      <c r="M84568" s="36"/>
      <c r="N84568" s="36"/>
    </row>
    <row r="84569" spans="12:14" x14ac:dyDescent="0.25">
      <c r="L84569" s="36"/>
      <c r="M84569" s="36"/>
      <c r="N84569" s="36"/>
    </row>
    <row r="84570" spans="12:14" x14ac:dyDescent="0.25">
      <c r="L84570" s="36"/>
      <c r="M84570" s="36"/>
      <c r="N84570" s="36"/>
    </row>
    <row r="84571" spans="12:14" x14ac:dyDescent="0.25">
      <c r="L84571" s="36"/>
      <c r="M84571" s="36"/>
      <c r="N84571" s="36"/>
    </row>
    <row r="84572" spans="12:14" x14ac:dyDescent="0.25">
      <c r="L84572" s="36"/>
      <c r="M84572" s="36"/>
      <c r="N84572" s="36"/>
    </row>
    <row r="84573" spans="12:14" x14ac:dyDescent="0.25">
      <c r="L84573" s="36"/>
      <c r="M84573" s="36"/>
      <c r="N84573" s="36"/>
    </row>
    <row r="84574" spans="12:14" x14ac:dyDescent="0.25">
      <c r="L84574" s="36"/>
      <c r="M84574" s="36"/>
      <c r="N84574" s="36"/>
    </row>
    <row r="84575" spans="12:14" x14ac:dyDescent="0.25">
      <c r="L84575" s="36"/>
      <c r="M84575" s="36"/>
      <c r="N84575" s="36"/>
    </row>
    <row r="84576" spans="12:14" x14ac:dyDescent="0.25">
      <c r="L84576" s="36"/>
      <c r="M84576" s="36"/>
      <c r="N84576" s="36"/>
    </row>
    <row r="84577" spans="12:14" x14ac:dyDescent="0.25">
      <c r="L84577" s="36"/>
      <c r="M84577" s="36"/>
      <c r="N84577" s="36"/>
    </row>
    <row r="84578" spans="12:14" x14ac:dyDescent="0.25">
      <c r="L84578" s="36"/>
      <c r="M84578" s="36"/>
      <c r="N84578" s="36"/>
    </row>
    <row r="84579" spans="12:14" x14ac:dyDescent="0.25">
      <c r="L84579" s="36"/>
      <c r="M84579" s="36"/>
      <c r="N84579" s="36"/>
    </row>
    <row r="84580" spans="12:14" x14ac:dyDescent="0.25">
      <c r="L84580" s="36"/>
      <c r="M84580" s="36"/>
      <c r="N84580" s="36"/>
    </row>
    <row r="84581" spans="12:14" x14ac:dyDescent="0.25">
      <c r="L84581" s="36"/>
      <c r="M84581" s="36"/>
      <c r="N84581" s="36"/>
    </row>
    <row r="84582" spans="12:14" x14ac:dyDescent="0.25">
      <c r="L84582" s="36"/>
      <c r="M84582" s="36"/>
      <c r="N84582" s="36"/>
    </row>
    <row r="84583" spans="12:14" x14ac:dyDescent="0.25">
      <c r="L84583" s="36"/>
      <c r="M84583" s="36"/>
      <c r="N84583" s="36"/>
    </row>
    <row r="84584" spans="12:14" x14ac:dyDescent="0.25">
      <c r="L84584" s="36"/>
      <c r="M84584" s="36"/>
      <c r="N84584" s="36"/>
    </row>
    <row r="84585" spans="12:14" x14ac:dyDescent="0.25">
      <c r="L84585" s="36"/>
      <c r="M84585" s="36"/>
      <c r="N84585" s="36"/>
    </row>
    <row r="84586" spans="12:14" x14ac:dyDescent="0.25">
      <c r="L84586" s="36"/>
      <c r="M84586" s="36"/>
      <c r="N84586" s="36"/>
    </row>
    <row r="84587" spans="12:14" x14ac:dyDescent="0.25">
      <c r="L84587" s="36"/>
      <c r="M84587" s="36"/>
      <c r="N84587" s="36"/>
    </row>
    <row r="84588" spans="12:14" x14ac:dyDescent="0.25">
      <c r="L84588" s="36"/>
      <c r="M84588" s="36"/>
      <c r="N84588" s="36"/>
    </row>
    <row r="84589" spans="12:14" x14ac:dyDescent="0.25">
      <c r="L84589" s="36"/>
      <c r="M84589" s="36"/>
      <c r="N84589" s="36"/>
    </row>
    <row r="84590" spans="12:14" x14ac:dyDescent="0.25">
      <c r="L84590" s="36"/>
      <c r="M84590" s="36"/>
      <c r="N84590" s="36"/>
    </row>
    <row r="84591" spans="12:14" x14ac:dyDescent="0.25">
      <c r="L84591" s="36"/>
      <c r="M84591" s="36"/>
      <c r="N84591" s="36"/>
    </row>
    <row r="84592" spans="12:14" x14ac:dyDescent="0.25">
      <c r="L84592" s="36"/>
      <c r="M84592" s="36"/>
      <c r="N84592" s="36"/>
    </row>
    <row r="84593" spans="12:14" x14ac:dyDescent="0.25">
      <c r="L84593" s="36"/>
      <c r="M84593" s="36"/>
      <c r="N84593" s="36"/>
    </row>
    <row r="84594" spans="12:14" x14ac:dyDescent="0.25">
      <c r="L84594" s="36"/>
      <c r="M84594" s="36"/>
      <c r="N84594" s="36"/>
    </row>
    <row r="84595" spans="12:14" x14ac:dyDescent="0.25">
      <c r="L84595" s="36"/>
      <c r="M84595" s="36"/>
      <c r="N84595" s="36"/>
    </row>
    <row r="84596" spans="12:14" x14ac:dyDescent="0.25">
      <c r="L84596" s="36"/>
      <c r="M84596" s="36"/>
      <c r="N84596" s="36"/>
    </row>
    <row r="84597" spans="12:14" x14ac:dyDescent="0.25">
      <c r="L84597" s="36"/>
      <c r="M84597" s="36"/>
      <c r="N84597" s="36"/>
    </row>
    <row r="84598" spans="12:14" x14ac:dyDescent="0.25">
      <c r="L84598" s="36"/>
      <c r="M84598" s="36"/>
      <c r="N84598" s="36"/>
    </row>
    <row r="84599" spans="12:14" x14ac:dyDescent="0.25">
      <c r="L84599" s="36"/>
      <c r="M84599" s="36"/>
      <c r="N84599" s="36"/>
    </row>
    <row r="84600" spans="12:14" x14ac:dyDescent="0.25">
      <c r="L84600" s="36"/>
      <c r="M84600" s="36"/>
      <c r="N84600" s="36"/>
    </row>
    <row r="84601" spans="12:14" x14ac:dyDescent="0.25">
      <c r="L84601" s="36"/>
      <c r="M84601" s="36"/>
      <c r="N84601" s="36"/>
    </row>
    <row r="84602" spans="12:14" x14ac:dyDescent="0.25">
      <c r="L84602" s="36"/>
      <c r="M84602" s="36"/>
      <c r="N84602" s="36"/>
    </row>
    <row r="84603" spans="12:14" x14ac:dyDescent="0.25">
      <c r="L84603" s="36"/>
      <c r="M84603" s="36"/>
      <c r="N84603" s="36"/>
    </row>
    <row r="84604" spans="12:14" x14ac:dyDescent="0.25">
      <c r="L84604" s="36"/>
      <c r="M84604" s="36"/>
      <c r="N84604" s="36"/>
    </row>
    <row r="84605" spans="12:14" x14ac:dyDescent="0.25">
      <c r="L84605" s="36"/>
      <c r="M84605" s="36"/>
      <c r="N84605" s="36"/>
    </row>
    <row r="84606" spans="12:14" x14ac:dyDescent="0.25">
      <c r="L84606" s="36"/>
      <c r="M84606" s="36"/>
      <c r="N84606" s="36"/>
    </row>
    <row r="84607" spans="12:14" x14ac:dyDescent="0.25">
      <c r="L84607" s="36"/>
      <c r="M84607" s="36"/>
      <c r="N84607" s="36"/>
    </row>
    <row r="84608" spans="12:14" x14ac:dyDescent="0.25">
      <c r="L84608" s="36"/>
      <c r="M84608" s="36"/>
      <c r="N84608" s="36"/>
    </row>
    <row r="84609" spans="12:14" x14ac:dyDescent="0.25">
      <c r="L84609" s="36"/>
      <c r="M84609" s="36"/>
      <c r="N84609" s="36"/>
    </row>
    <row r="84610" spans="12:14" x14ac:dyDescent="0.25">
      <c r="L84610" s="36"/>
      <c r="M84610" s="36"/>
      <c r="N84610" s="36"/>
    </row>
    <row r="84611" spans="12:14" x14ac:dyDescent="0.25">
      <c r="L84611" s="36"/>
      <c r="M84611" s="36"/>
      <c r="N84611" s="36"/>
    </row>
    <row r="84612" spans="12:14" x14ac:dyDescent="0.25">
      <c r="L84612" s="36"/>
      <c r="M84612" s="36"/>
      <c r="N84612" s="36"/>
    </row>
    <row r="84613" spans="12:14" x14ac:dyDescent="0.25">
      <c r="L84613" s="36"/>
      <c r="M84613" s="36"/>
      <c r="N84613" s="36"/>
    </row>
    <row r="84614" spans="12:14" x14ac:dyDescent="0.25">
      <c r="L84614" s="36"/>
      <c r="M84614" s="36"/>
      <c r="N84614" s="36"/>
    </row>
    <row r="84615" spans="12:14" x14ac:dyDescent="0.25">
      <c r="L84615" s="36"/>
      <c r="M84615" s="36"/>
      <c r="N84615" s="36"/>
    </row>
    <row r="84616" spans="12:14" x14ac:dyDescent="0.25">
      <c r="L84616" s="36"/>
      <c r="M84616" s="36"/>
      <c r="N84616" s="36"/>
    </row>
    <row r="84617" spans="12:14" x14ac:dyDescent="0.25">
      <c r="L84617" s="36"/>
      <c r="M84617" s="36"/>
      <c r="N84617" s="36"/>
    </row>
    <row r="84618" spans="12:14" x14ac:dyDescent="0.25">
      <c r="L84618" s="36"/>
      <c r="M84618" s="36"/>
      <c r="N84618" s="36"/>
    </row>
    <row r="84619" spans="12:14" x14ac:dyDescent="0.25">
      <c r="L84619" s="36"/>
      <c r="M84619" s="36"/>
      <c r="N84619" s="36"/>
    </row>
    <row r="84620" spans="12:14" x14ac:dyDescent="0.25">
      <c r="L84620" s="36"/>
      <c r="M84620" s="36"/>
      <c r="N84620" s="36"/>
    </row>
    <row r="84621" spans="12:14" x14ac:dyDescent="0.25">
      <c r="L84621" s="36"/>
      <c r="M84621" s="36"/>
      <c r="N84621" s="36"/>
    </row>
    <row r="84622" spans="12:14" x14ac:dyDescent="0.25">
      <c r="L84622" s="36"/>
      <c r="M84622" s="36"/>
      <c r="N84622" s="36"/>
    </row>
    <row r="84623" spans="12:14" x14ac:dyDescent="0.25">
      <c r="L84623" s="36"/>
      <c r="M84623" s="36"/>
      <c r="N84623" s="36"/>
    </row>
    <row r="84624" spans="12:14" x14ac:dyDescent="0.25">
      <c r="L84624" s="36"/>
      <c r="M84624" s="36"/>
      <c r="N84624" s="36"/>
    </row>
    <row r="84625" spans="12:14" x14ac:dyDescent="0.25">
      <c r="L84625" s="36"/>
      <c r="M84625" s="36"/>
      <c r="N84625" s="36"/>
    </row>
    <row r="84626" spans="12:14" x14ac:dyDescent="0.25">
      <c r="L84626" s="36"/>
      <c r="M84626" s="36"/>
      <c r="N84626" s="36"/>
    </row>
    <row r="84627" spans="12:14" x14ac:dyDescent="0.25">
      <c r="L84627" s="36"/>
      <c r="M84627" s="36"/>
      <c r="N84627" s="36"/>
    </row>
    <row r="84628" spans="12:14" x14ac:dyDescent="0.25">
      <c r="L84628" s="36"/>
      <c r="M84628" s="36"/>
      <c r="N84628" s="36"/>
    </row>
    <row r="84629" spans="12:14" x14ac:dyDescent="0.25">
      <c r="L84629" s="36"/>
      <c r="M84629" s="36"/>
      <c r="N84629" s="36"/>
    </row>
    <row r="84630" spans="12:14" x14ac:dyDescent="0.25">
      <c r="L84630" s="36"/>
      <c r="M84630" s="36"/>
      <c r="N84630" s="36"/>
    </row>
    <row r="84631" spans="12:14" x14ac:dyDescent="0.25">
      <c r="L84631" s="36"/>
      <c r="M84631" s="36"/>
      <c r="N84631" s="36"/>
    </row>
    <row r="84632" spans="12:14" x14ac:dyDescent="0.25">
      <c r="L84632" s="36"/>
      <c r="M84632" s="36"/>
      <c r="N84632" s="36"/>
    </row>
    <row r="84633" spans="12:14" x14ac:dyDescent="0.25">
      <c r="L84633" s="36"/>
      <c r="M84633" s="36"/>
      <c r="N84633" s="36"/>
    </row>
    <row r="84634" spans="12:14" x14ac:dyDescent="0.25">
      <c r="L84634" s="36"/>
      <c r="M84634" s="36"/>
      <c r="N84634" s="36"/>
    </row>
    <row r="84635" spans="12:14" x14ac:dyDescent="0.25">
      <c r="L84635" s="36"/>
      <c r="M84635" s="36"/>
      <c r="N84635" s="36"/>
    </row>
    <row r="84636" spans="12:14" x14ac:dyDescent="0.25">
      <c r="L84636" s="36"/>
      <c r="M84636" s="36"/>
      <c r="N84636" s="36"/>
    </row>
    <row r="84637" spans="12:14" x14ac:dyDescent="0.25">
      <c r="L84637" s="36"/>
      <c r="M84637" s="36"/>
      <c r="N84637" s="36"/>
    </row>
    <row r="84638" spans="12:14" x14ac:dyDescent="0.25">
      <c r="L84638" s="36"/>
      <c r="M84638" s="36"/>
      <c r="N84638" s="36"/>
    </row>
    <row r="84639" spans="12:14" x14ac:dyDescent="0.25">
      <c r="L84639" s="36"/>
      <c r="M84639" s="36"/>
      <c r="N84639" s="36"/>
    </row>
    <row r="84640" spans="12:14" x14ac:dyDescent="0.25">
      <c r="L84640" s="36"/>
      <c r="M84640" s="36"/>
      <c r="N84640" s="36"/>
    </row>
    <row r="84641" spans="12:14" x14ac:dyDescent="0.25">
      <c r="L84641" s="36"/>
      <c r="M84641" s="36"/>
      <c r="N84641" s="36"/>
    </row>
    <row r="84642" spans="12:14" x14ac:dyDescent="0.25">
      <c r="L84642" s="36"/>
      <c r="M84642" s="36"/>
      <c r="N84642" s="36"/>
    </row>
    <row r="84643" spans="12:14" x14ac:dyDescent="0.25">
      <c r="L84643" s="36"/>
      <c r="M84643" s="36"/>
      <c r="N84643" s="36"/>
    </row>
    <row r="84644" spans="12:14" x14ac:dyDescent="0.25">
      <c r="L84644" s="36"/>
      <c r="M84644" s="36"/>
      <c r="N84644" s="36"/>
    </row>
    <row r="84645" spans="12:14" x14ac:dyDescent="0.25">
      <c r="L84645" s="36"/>
      <c r="M84645" s="36"/>
      <c r="N84645" s="36"/>
    </row>
    <row r="84646" spans="12:14" x14ac:dyDescent="0.25">
      <c r="L84646" s="36"/>
      <c r="M84646" s="36"/>
      <c r="N84646" s="36"/>
    </row>
    <row r="84647" spans="12:14" x14ac:dyDescent="0.25">
      <c r="L84647" s="36"/>
      <c r="M84647" s="36"/>
      <c r="N84647" s="36"/>
    </row>
    <row r="84648" spans="12:14" x14ac:dyDescent="0.25">
      <c r="L84648" s="36"/>
      <c r="M84648" s="36"/>
      <c r="N84648" s="36"/>
    </row>
    <row r="84649" spans="12:14" x14ac:dyDescent="0.25">
      <c r="L84649" s="36"/>
      <c r="M84649" s="36"/>
      <c r="N84649" s="36"/>
    </row>
    <row r="84650" spans="12:14" x14ac:dyDescent="0.25">
      <c r="L84650" s="36"/>
      <c r="M84650" s="36"/>
      <c r="N84650" s="36"/>
    </row>
    <row r="84651" spans="12:14" x14ac:dyDescent="0.25">
      <c r="L84651" s="36"/>
      <c r="M84651" s="36"/>
      <c r="N84651" s="36"/>
    </row>
    <row r="84652" spans="12:14" x14ac:dyDescent="0.25">
      <c r="L84652" s="36"/>
      <c r="M84652" s="36"/>
      <c r="N84652" s="36"/>
    </row>
    <row r="84653" spans="12:14" x14ac:dyDescent="0.25">
      <c r="L84653" s="36"/>
      <c r="M84653" s="36"/>
      <c r="N84653" s="36"/>
    </row>
    <row r="84654" spans="12:14" x14ac:dyDescent="0.25">
      <c r="L84654" s="36"/>
      <c r="M84654" s="36"/>
      <c r="N84654" s="36"/>
    </row>
    <row r="84655" spans="12:14" x14ac:dyDescent="0.25">
      <c r="L84655" s="36"/>
      <c r="M84655" s="36"/>
      <c r="N84655" s="36"/>
    </row>
    <row r="84656" spans="12:14" x14ac:dyDescent="0.25">
      <c r="L84656" s="36"/>
      <c r="M84656" s="36"/>
      <c r="N84656" s="36"/>
    </row>
    <row r="84657" spans="12:14" x14ac:dyDescent="0.25">
      <c r="L84657" s="36"/>
      <c r="M84657" s="36"/>
      <c r="N84657" s="36"/>
    </row>
    <row r="84658" spans="12:14" x14ac:dyDescent="0.25">
      <c r="L84658" s="36"/>
      <c r="M84658" s="36"/>
      <c r="N84658" s="36"/>
    </row>
    <row r="84659" spans="12:14" x14ac:dyDescent="0.25">
      <c r="L84659" s="36"/>
      <c r="M84659" s="36"/>
      <c r="N84659" s="36"/>
    </row>
    <row r="84660" spans="12:14" x14ac:dyDescent="0.25">
      <c r="L84660" s="36"/>
      <c r="M84660" s="36"/>
      <c r="N84660" s="36"/>
    </row>
    <row r="84661" spans="12:14" x14ac:dyDescent="0.25">
      <c r="L84661" s="36"/>
      <c r="M84661" s="36"/>
      <c r="N84661" s="36"/>
    </row>
    <row r="84662" spans="12:14" x14ac:dyDescent="0.25">
      <c r="L84662" s="36"/>
      <c r="M84662" s="36"/>
      <c r="N84662" s="36"/>
    </row>
    <row r="84663" spans="12:14" x14ac:dyDescent="0.25">
      <c r="L84663" s="36"/>
      <c r="M84663" s="36"/>
      <c r="N84663" s="36"/>
    </row>
    <row r="84664" spans="12:14" x14ac:dyDescent="0.25">
      <c r="L84664" s="36"/>
      <c r="M84664" s="36"/>
      <c r="N84664" s="36"/>
    </row>
    <row r="84665" spans="12:14" x14ac:dyDescent="0.25">
      <c r="L84665" s="36"/>
      <c r="M84665" s="36"/>
      <c r="N84665" s="36"/>
    </row>
    <row r="84666" spans="12:14" x14ac:dyDescent="0.25">
      <c r="L84666" s="36"/>
      <c r="M84666" s="36"/>
      <c r="N84666" s="36"/>
    </row>
    <row r="84667" spans="12:14" x14ac:dyDescent="0.25">
      <c r="L84667" s="36"/>
      <c r="M84667" s="36"/>
      <c r="N84667" s="36"/>
    </row>
    <row r="84668" spans="12:14" x14ac:dyDescent="0.25">
      <c r="L84668" s="36"/>
      <c r="M84668" s="36"/>
      <c r="N84668" s="36"/>
    </row>
    <row r="84669" spans="12:14" x14ac:dyDescent="0.25">
      <c r="L84669" s="36"/>
      <c r="M84669" s="36"/>
      <c r="N84669" s="36"/>
    </row>
    <row r="84670" spans="12:14" x14ac:dyDescent="0.25">
      <c r="L84670" s="36"/>
      <c r="M84670" s="36"/>
      <c r="N84670" s="36"/>
    </row>
    <row r="84671" spans="12:14" x14ac:dyDescent="0.25">
      <c r="L84671" s="36"/>
      <c r="M84671" s="36"/>
      <c r="N84671" s="36"/>
    </row>
    <row r="84672" spans="12:14" x14ac:dyDescent="0.25">
      <c r="L84672" s="36"/>
      <c r="M84672" s="36"/>
      <c r="N84672" s="36"/>
    </row>
    <row r="84673" spans="12:14" x14ac:dyDescent="0.25">
      <c r="L84673" s="36"/>
      <c r="M84673" s="36"/>
      <c r="N84673" s="36"/>
    </row>
    <row r="84674" spans="12:14" x14ac:dyDescent="0.25">
      <c r="L84674" s="36"/>
      <c r="M84674" s="36"/>
      <c r="N84674" s="36"/>
    </row>
    <row r="84675" spans="12:14" x14ac:dyDescent="0.25">
      <c r="L84675" s="36"/>
      <c r="M84675" s="36"/>
      <c r="N84675" s="36"/>
    </row>
    <row r="84676" spans="12:14" x14ac:dyDescent="0.25">
      <c r="L84676" s="36"/>
      <c r="M84676" s="36"/>
      <c r="N84676" s="36"/>
    </row>
    <row r="84677" spans="12:14" x14ac:dyDescent="0.25">
      <c r="L84677" s="36"/>
      <c r="M84677" s="36"/>
      <c r="N84677" s="36"/>
    </row>
    <row r="84678" spans="12:14" x14ac:dyDescent="0.25">
      <c r="L84678" s="36"/>
      <c r="M84678" s="36"/>
      <c r="N84678" s="36"/>
    </row>
    <row r="84679" spans="12:14" x14ac:dyDescent="0.25">
      <c r="L84679" s="36"/>
      <c r="M84679" s="36"/>
      <c r="N84679" s="36"/>
    </row>
    <row r="84680" spans="12:14" x14ac:dyDescent="0.25">
      <c r="L84680" s="36"/>
      <c r="M84680" s="36"/>
      <c r="N84680" s="36"/>
    </row>
    <row r="84681" spans="12:14" x14ac:dyDescent="0.25">
      <c r="L84681" s="36"/>
      <c r="M84681" s="36"/>
      <c r="N84681" s="36"/>
    </row>
    <row r="84682" spans="12:14" x14ac:dyDescent="0.25">
      <c r="L84682" s="36"/>
      <c r="M84682" s="36"/>
      <c r="N84682" s="36"/>
    </row>
    <row r="84683" spans="12:14" x14ac:dyDescent="0.25">
      <c r="L84683" s="36"/>
      <c r="M84683" s="36"/>
      <c r="N84683" s="36"/>
    </row>
    <row r="84684" spans="12:14" x14ac:dyDescent="0.25">
      <c r="L84684" s="36"/>
      <c r="M84684" s="36"/>
      <c r="N84684" s="36"/>
    </row>
    <row r="84685" spans="12:14" x14ac:dyDescent="0.25">
      <c r="L84685" s="36"/>
      <c r="M84685" s="36"/>
      <c r="N84685" s="36"/>
    </row>
    <row r="84686" spans="12:14" x14ac:dyDescent="0.25">
      <c r="L84686" s="36"/>
      <c r="M84686" s="36"/>
      <c r="N84686" s="36"/>
    </row>
    <row r="84687" spans="12:14" x14ac:dyDescent="0.25">
      <c r="L84687" s="36"/>
      <c r="M84687" s="36"/>
      <c r="N84687" s="36"/>
    </row>
    <row r="84688" spans="12:14" x14ac:dyDescent="0.25">
      <c r="L84688" s="36"/>
      <c r="M84688" s="36"/>
      <c r="N84688" s="36"/>
    </row>
    <row r="84689" spans="12:14" x14ac:dyDescent="0.25">
      <c r="L84689" s="36"/>
      <c r="M84689" s="36"/>
      <c r="N84689" s="36"/>
    </row>
    <row r="84690" spans="12:14" x14ac:dyDescent="0.25">
      <c r="L84690" s="36"/>
      <c r="M84690" s="36"/>
      <c r="N84690" s="36"/>
    </row>
    <row r="84691" spans="12:14" x14ac:dyDescent="0.25">
      <c r="L84691" s="36"/>
      <c r="M84691" s="36"/>
      <c r="N84691" s="36"/>
    </row>
    <row r="84692" spans="12:14" x14ac:dyDescent="0.25">
      <c r="L84692" s="36"/>
      <c r="M84692" s="36"/>
      <c r="N84692" s="36"/>
    </row>
    <row r="84693" spans="12:14" x14ac:dyDescent="0.25">
      <c r="L84693" s="36"/>
      <c r="M84693" s="36"/>
      <c r="N84693" s="36"/>
    </row>
    <row r="84694" spans="12:14" x14ac:dyDescent="0.25">
      <c r="L84694" s="36"/>
      <c r="M84694" s="36"/>
      <c r="N84694" s="36"/>
    </row>
    <row r="84695" spans="12:14" x14ac:dyDescent="0.25">
      <c r="L84695" s="36"/>
      <c r="M84695" s="36"/>
      <c r="N84695" s="36"/>
    </row>
    <row r="84696" spans="12:14" x14ac:dyDescent="0.25">
      <c r="L84696" s="36"/>
      <c r="M84696" s="36"/>
      <c r="N84696" s="36"/>
    </row>
    <row r="84697" spans="12:14" x14ac:dyDescent="0.25">
      <c r="L84697" s="36"/>
      <c r="M84697" s="36"/>
      <c r="N84697" s="36"/>
    </row>
    <row r="84698" spans="12:14" x14ac:dyDescent="0.25">
      <c r="L84698" s="36"/>
      <c r="M84698" s="36"/>
      <c r="N84698" s="36"/>
    </row>
    <row r="84699" spans="12:14" x14ac:dyDescent="0.25">
      <c r="L84699" s="36"/>
      <c r="M84699" s="36"/>
      <c r="N84699" s="36"/>
    </row>
    <row r="84700" spans="12:14" x14ac:dyDescent="0.25">
      <c r="L84700" s="36"/>
      <c r="M84700" s="36"/>
      <c r="N84700" s="36"/>
    </row>
    <row r="84701" spans="12:14" x14ac:dyDescent="0.25">
      <c r="L84701" s="36"/>
      <c r="M84701" s="36"/>
      <c r="N84701" s="36"/>
    </row>
    <row r="84702" spans="12:14" x14ac:dyDescent="0.25">
      <c r="L84702" s="36"/>
      <c r="M84702" s="36"/>
      <c r="N84702" s="36"/>
    </row>
    <row r="84703" spans="12:14" x14ac:dyDescent="0.25">
      <c r="L84703" s="36"/>
      <c r="M84703" s="36"/>
      <c r="N84703" s="36"/>
    </row>
    <row r="84704" spans="12:14" x14ac:dyDescent="0.25">
      <c r="L84704" s="36"/>
      <c r="M84704" s="36"/>
      <c r="N84704" s="36"/>
    </row>
    <row r="84705" spans="12:14" x14ac:dyDescent="0.25">
      <c r="L84705" s="36"/>
      <c r="M84705" s="36"/>
      <c r="N84705" s="36"/>
    </row>
    <row r="84706" spans="12:14" x14ac:dyDescent="0.25">
      <c r="L84706" s="36"/>
      <c r="M84706" s="36"/>
      <c r="N84706" s="36"/>
    </row>
    <row r="84707" spans="12:14" x14ac:dyDescent="0.25">
      <c r="L84707" s="36"/>
      <c r="M84707" s="36"/>
      <c r="N84707" s="36"/>
    </row>
    <row r="84708" spans="12:14" x14ac:dyDescent="0.25">
      <c r="L84708" s="36"/>
      <c r="M84708" s="36"/>
      <c r="N84708" s="36"/>
    </row>
    <row r="84709" spans="12:14" x14ac:dyDescent="0.25">
      <c r="L84709" s="36"/>
      <c r="M84709" s="36"/>
      <c r="N84709" s="36"/>
    </row>
    <row r="84710" spans="12:14" x14ac:dyDescent="0.25">
      <c r="L84710" s="36"/>
      <c r="M84710" s="36"/>
      <c r="N84710" s="36"/>
    </row>
    <row r="84711" spans="12:14" x14ac:dyDescent="0.25">
      <c r="L84711" s="36"/>
      <c r="M84711" s="36"/>
      <c r="N84711" s="36"/>
    </row>
    <row r="84712" spans="12:14" x14ac:dyDescent="0.25">
      <c r="L84712" s="36"/>
      <c r="M84712" s="36"/>
      <c r="N84712" s="36"/>
    </row>
    <row r="84713" spans="12:14" x14ac:dyDescent="0.25">
      <c r="L84713" s="36"/>
      <c r="M84713" s="36"/>
      <c r="N84713" s="36"/>
    </row>
    <row r="84714" spans="12:14" x14ac:dyDescent="0.25">
      <c r="L84714" s="36"/>
      <c r="M84714" s="36"/>
      <c r="N84714" s="36"/>
    </row>
    <row r="84715" spans="12:14" x14ac:dyDescent="0.25">
      <c r="L84715" s="36"/>
      <c r="M84715" s="36"/>
      <c r="N84715" s="36"/>
    </row>
    <row r="84716" spans="12:14" x14ac:dyDescent="0.25">
      <c r="L84716" s="36"/>
      <c r="M84716" s="36"/>
      <c r="N84716" s="36"/>
    </row>
    <row r="84717" spans="12:14" x14ac:dyDescent="0.25">
      <c r="L84717" s="36"/>
      <c r="M84717" s="36"/>
      <c r="N84717" s="36"/>
    </row>
    <row r="84718" spans="12:14" x14ac:dyDescent="0.25">
      <c r="L84718" s="36"/>
      <c r="M84718" s="36"/>
      <c r="N84718" s="36"/>
    </row>
    <row r="84719" spans="12:14" x14ac:dyDescent="0.25">
      <c r="L84719" s="36"/>
      <c r="M84719" s="36"/>
      <c r="N84719" s="36"/>
    </row>
    <row r="84720" spans="12:14" x14ac:dyDescent="0.25">
      <c r="L84720" s="36"/>
      <c r="M84720" s="36"/>
      <c r="N84720" s="36"/>
    </row>
    <row r="84721" spans="12:14" x14ac:dyDescent="0.25">
      <c r="L84721" s="36"/>
      <c r="M84721" s="36"/>
      <c r="N84721" s="36"/>
    </row>
    <row r="84722" spans="12:14" x14ac:dyDescent="0.25">
      <c r="L84722" s="36"/>
      <c r="M84722" s="36"/>
      <c r="N84722" s="36"/>
    </row>
    <row r="84723" spans="12:14" x14ac:dyDescent="0.25">
      <c r="L84723" s="36"/>
      <c r="M84723" s="36"/>
      <c r="N84723" s="36"/>
    </row>
    <row r="84724" spans="12:14" x14ac:dyDescent="0.25">
      <c r="L84724" s="36"/>
      <c r="M84724" s="36"/>
      <c r="N84724" s="36"/>
    </row>
    <row r="84725" spans="12:14" x14ac:dyDescent="0.25">
      <c r="L84725" s="36"/>
      <c r="M84725" s="36"/>
      <c r="N84725" s="36"/>
    </row>
    <row r="84726" spans="12:14" x14ac:dyDescent="0.25">
      <c r="L84726" s="36"/>
      <c r="M84726" s="36"/>
      <c r="N84726" s="36"/>
    </row>
    <row r="84727" spans="12:14" x14ac:dyDescent="0.25">
      <c r="L84727" s="36"/>
      <c r="M84727" s="36"/>
      <c r="N84727" s="36"/>
    </row>
    <row r="84728" spans="12:14" x14ac:dyDescent="0.25">
      <c r="L84728" s="36"/>
      <c r="M84728" s="36"/>
      <c r="N84728" s="36"/>
    </row>
    <row r="84729" spans="12:14" x14ac:dyDescent="0.25">
      <c r="L84729" s="36"/>
      <c r="M84729" s="36"/>
      <c r="N84729" s="36"/>
    </row>
    <row r="84730" spans="12:14" x14ac:dyDescent="0.25">
      <c r="L84730" s="36"/>
      <c r="M84730" s="36"/>
      <c r="N84730" s="36"/>
    </row>
    <row r="84731" spans="12:14" x14ac:dyDescent="0.25">
      <c r="L84731" s="36"/>
      <c r="M84731" s="36"/>
      <c r="N84731" s="36"/>
    </row>
    <row r="84732" spans="12:14" x14ac:dyDescent="0.25">
      <c r="L84732" s="36"/>
      <c r="M84732" s="36"/>
      <c r="N84732" s="36"/>
    </row>
    <row r="84733" spans="12:14" x14ac:dyDescent="0.25">
      <c r="L84733" s="36"/>
      <c r="M84733" s="36"/>
      <c r="N84733" s="36"/>
    </row>
    <row r="84734" spans="12:14" x14ac:dyDescent="0.25">
      <c r="L84734" s="36"/>
      <c r="M84734" s="36"/>
      <c r="N84734" s="36"/>
    </row>
    <row r="84735" spans="12:14" x14ac:dyDescent="0.25">
      <c r="L84735" s="36"/>
      <c r="M84735" s="36"/>
      <c r="N84735" s="36"/>
    </row>
    <row r="84736" spans="12:14" x14ac:dyDescent="0.25">
      <c r="L84736" s="36"/>
      <c r="M84736" s="36"/>
      <c r="N84736" s="36"/>
    </row>
    <row r="84737" spans="12:14" x14ac:dyDescent="0.25">
      <c r="L84737" s="36"/>
      <c r="M84737" s="36"/>
      <c r="N84737" s="36"/>
    </row>
    <row r="84738" spans="12:14" x14ac:dyDescent="0.25">
      <c r="L84738" s="36"/>
      <c r="M84738" s="36"/>
      <c r="N84738" s="36"/>
    </row>
    <row r="84739" spans="12:14" x14ac:dyDescent="0.25">
      <c r="L84739" s="36"/>
      <c r="M84739" s="36"/>
      <c r="N84739" s="36"/>
    </row>
    <row r="84740" spans="12:14" x14ac:dyDescent="0.25">
      <c r="L84740" s="36"/>
      <c r="M84740" s="36"/>
      <c r="N84740" s="36"/>
    </row>
    <row r="84741" spans="12:14" x14ac:dyDescent="0.25">
      <c r="L84741" s="36"/>
      <c r="M84741" s="36"/>
      <c r="N84741" s="36"/>
    </row>
    <row r="84742" spans="12:14" x14ac:dyDescent="0.25">
      <c r="L84742" s="36"/>
      <c r="M84742" s="36"/>
      <c r="N84742" s="36"/>
    </row>
    <row r="84743" spans="12:14" x14ac:dyDescent="0.25">
      <c r="L84743" s="36"/>
      <c r="M84743" s="36"/>
      <c r="N84743" s="36"/>
    </row>
    <row r="84744" spans="12:14" x14ac:dyDescent="0.25">
      <c r="L84744" s="36"/>
      <c r="M84744" s="36"/>
      <c r="N84744" s="36"/>
    </row>
    <row r="84745" spans="12:14" x14ac:dyDescent="0.25">
      <c r="L84745" s="36"/>
      <c r="M84745" s="36"/>
      <c r="N84745" s="36"/>
    </row>
    <row r="84746" spans="12:14" x14ac:dyDescent="0.25">
      <c r="L84746" s="36"/>
      <c r="M84746" s="36"/>
      <c r="N84746" s="36"/>
    </row>
    <row r="84747" spans="12:14" x14ac:dyDescent="0.25">
      <c r="L84747" s="36"/>
      <c r="M84747" s="36"/>
      <c r="N84747" s="36"/>
    </row>
    <row r="84748" spans="12:14" x14ac:dyDescent="0.25">
      <c r="L84748" s="36"/>
      <c r="M84748" s="36"/>
      <c r="N84748" s="36"/>
    </row>
    <row r="84749" spans="12:14" x14ac:dyDescent="0.25">
      <c r="L84749" s="36"/>
      <c r="M84749" s="36"/>
      <c r="N84749" s="36"/>
    </row>
    <row r="84750" spans="12:14" x14ac:dyDescent="0.25">
      <c r="L84750" s="36"/>
      <c r="M84750" s="36"/>
      <c r="N84750" s="36"/>
    </row>
    <row r="84751" spans="12:14" x14ac:dyDescent="0.25">
      <c r="L84751" s="36"/>
      <c r="M84751" s="36"/>
      <c r="N84751" s="36"/>
    </row>
    <row r="84752" spans="12:14" x14ac:dyDescent="0.25">
      <c r="L84752" s="36"/>
      <c r="M84752" s="36"/>
      <c r="N84752" s="36"/>
    </row>
    <row r="84753" spans="12:14" x14ac:dyDescent="0.25">
      <c r="L84753" s="36"/>
      <c r="M84753" s="36"/>
      <c r="N84753" s="36"/>
    </row>
    <row r="84754" spans="12:14" x14ac:dyDescent="0.25">
      <c r="L84754" s="36"/>
      <c r="M84754" s="36"/>
      <c r="N84754" s="36"/>
    </row>
    <row r="84755" spans="12:14" x14ac:dyDescent="0.25">
      <c r="L84755" s="36"/>
      <c r="M84755" s="36"/>
      <c r="N84755" s="36"/>
    </row>
    <row r="84756" spans="12:14" x14ac:dyDescent="0.25">
      <c r="L84756" s="36"/>
      <c r="M84756" s="36"/>
      <c r="N84756" s="36"/>
    </row>
    <row r="84757" spans="12:14" x14ac:dyDescent="0.25">
      <c r="L84757" s="36"/>
      <c r="M84757" s="36"/>
      <c r="N84757" s="36"/>
    </row>
    <row r="84758" spans="12:14" x14ac:dyDescent="0.25">
      <c r="L84758" s="36"/>
      <c r="M84758" s="36"/>
      <c r="N84758" s="36"/>
    </row>
    <row r="84759" spans="12:14" x14ac:dyDescent="0.25">
      <c r="L84759" s="36"/>
      <c r="M84759" s="36"/>
      <c r="N84759" s="36"/>
    </row>
    <row r="84760" spans="12:14" x14ac:dyDescent="0.25">
      <c r="L84760" s="36"/>
      <c r="M84760" s="36"/>
      <c r="N84760" s="36"/>
    </row>
    <row r="84761" spans="12:14" x14ac:dyDescent="0.25">
      <c r="L84761" s="36"/>
      <c r="M84761" s="36"/>
      <c r="N84761" s="36"/>
    </row>
    <row r="84762" spans="12:14" x14ac:dyDescent="0.25">
      <c r="L84762" s="36"/>
      <c r="M84762" s="36"/>
      <c r="N84762" s="36"/>
    </row>
    <row r="84763" spans="12:14" x14ac:dyDescent="0.25">
      <c r="L84763" s="36"/>
      <c r="M84763" s="36"/>
      <c r="N84763" s="36"/>
    </row>
    <row r="84764" spans="12:14" x14ac:dyDescent="0.25">
      <c r="L84764" s="36"/>
      <c r="M84764" s="36"/>
      <c r="N84764" s="36"/>
    </row>
    <row r="84765" spans="12:14" x14ac:dyDescent="0.25">
      <c r="L84765" s="36"/>
      <c r="M84765" s="36"/>
      <c r="N84765" s="36"/>
    </row>
    <row r="84766" spans="12:14" x14ac:dyDescent="0.25">
      <c r="L84766" s="36"/>
      <c r="M84766" s="36"/>
      <c r="N84766" s="36"/>
    </row>
    <row r="84767" spans="12:14" x14ac:dyDescent="0.25">
      <c r="L84767" s="36"/>
      <c r="M84767" s="36"/>
      <c r="N84767" s="36"/>
    </row>
    <row r="84768" spans="12:14" x14ac:dyDescent="0.25">
      <c r="L84768" s="36"/>
      <c r="M84768" s="36"/>
      <c r="N84768" s="36"/>
    </row>
    <row r="84769" spans="12:14" x14ac:dyDescent="0.25">
      <c r="L84769" s="36"/>
      <c r="M84769" s="36"/>
      <c r="N84769" s="36"/>
    </row>
    <row r="84770" spans="12:14" x14ac:dyDescent="0.25">
      <c r="L84770" s="36"/>
      <c r="M84770" s="36"/>
      <c r="N84770" s="36"/>
    </row>
    <row r="84771" spans="12:14" x14ac:dyDescent="0.25">
      <c r="L84771" s="36"/>
      <c r="M84771" s="36"/>
      <c r="N84771" s="36"/>
    </row>
    <row r="84772" spans="12:14" x14ac:dyDescent="0.25">
      <c r="L84772" s="36"/>
      <c r="M84772" s="36"/>
      <c r="N84772" s="36"/>
    </row>
    <row r="84773" spans="12:14" x14ac:dyDescent="0.25">
      <c r="L84773" s="36"/>
      <c r="M84773" s="36"/>
      <c r="N84773" s="36"/>
    </row>
    <row r="84774" spans="12:14" x14ac:dyDescent="0.25">
      <c r="L84774" s="36"/>
      <c r="M84774" s="36"/>
      <c r="N84774" s="36"/>
    </row>
    <row r="84775" spans="12:14" x14ac:dyDescent="0.25">
      <c r="L84775" s="36"/>
      <c r="M84775" s="36"/>
      <c r="N84775" s="36"/>
    </row>
    <row r="84776" spans="12:14" x14ac:dyDescent="0.25">
      <c r="L84776" s="36"/>
      <c r="M84776" s="36"/>
      <c r="N84776" s="36"/>
    </row>
    <row r="84777" spans="12:14" x14ac:dyDescent="0.25">
      <c r="L84777" s="36"/>
      <c r="M84777" s="36"/>
      <c r="N84777" s="36"/>
    </row>
    <row r="84778" spans="12:14" x14ac:dyDescent="0.25">
      <c r="L84778" s="36"/>
      <c r="M84778" s="36"/>
      <c r="N84778" s="36"/>
    </row>
    <row r="84779" spans="12:14" x14ac:dyDescent="0.25">
      <c r="L84779" s="36"/>
      <c r="M84779" s="36"/>
      <c r="N84779" s="36"/>
    </row>
    <row r="84780" spans="12:14" x14ac:dyDescent="0.25">
      <c r="L84780" s="36"/>
      <c r="M84780" s="36"/>
      <c r="N84780" s="36"/>
    </row>
    <row r="84781" spans="12:14" x14ac:dyDescent="0.25">
      <c r="L84781" s="36"/>
      <c r="M84781" s="36"/>
      <c r="N84781" s="36"/>
    </row>
    <row r="84782" spans="12:14" x14ac:dyDescent="0.25">
      <c r="L84782" s="36"/>
      <c r="M84782" s="36"/>
      <c r="N84782" s="36"/>
    </row>
    <row r="84783" spans="12:14" x14ac:dyDescent="0.25">
      <c r="L84783" s="36"/>
      <c r="M84783" s="36"/>
      <c r="N84783" s="36"/>
    </row>
    <row r="84784" spans="12:14" x14ac:dyDescent="0.25">
      <c r="L84784" s="36"/>
      <c r="M84784" s="36"/>
      <c r="N84784" s="36"/>
    </row>
    <row r="84785" spans="12:14" x14ac:dyDescent="0.25">
      <c r="L84785" s="36"/>
      <c r="M84785" s="36"/>
      <c r="N84785" s="36"/>
    </row>
    <row r="84786" spans="12:14" x14ac:dyDescent="0.25">
      <c r="L84786" s="36"/>
      <c r="M84786" s="36"/>
      <c r="N84786" s="36"/>
    </row>
    <row r="84787" spans="12:14" x14ac:dyDescent="0.25">
      <c r="L84787" s="36"/>
      <c r="M84787" s="36"/>
      <c r="N84787" s="36"/>
    </row>
    <row r="84788" spans="12:14" x14ac:dyDescent="0.25">
      <c r="L84788" s="36"/>
      <c r="M84788" s="36"/>
      <c r="N84788" s="36"/>
    </row>
    <row r="84789" spans="12:14" x14ac:dyDescent="0.25">
      <c r="L84789" s="36"/>
      <c r="M84789" s="36"/>
      <c r="N84789" s="36"/>
    </row>
    <row r="84790" spans="12:14" x14ac:dyDescent="0.25">
      <c r="L84790" s="36"/>
      <c r="M84790" s="36"/>
      <c r="N84790" s="36"/>
    </row>
    <row r="84791" spans="12:14" x14ac:dyDescent="0.25">
      <c r="L84791" s="36"/>
      <c r="M84791" s="36"/>
      <c r="N84791" s="36"/>
    </row>
    <row r="84792" spans="12:14" x14ac:dyDescent="0.25">
      <c r="L84792" s="36"/>
      <c r="M84792" s="36"/>
      <c r="N84792" s="36"/>
    </row>
    <row r="84793" spans="12:14" x14ac:dyDescent="0.25">
      <c r="L84793" s="36"/>
      <c r="M84793" s="36"/>
      <c r="N84793" s="36"/>
    </row>
    <row r="84794" spans="12:14" x14ac:dyDescent="0.25">
      <c r="L84794" s="36"/>
      <c r="M84794" s="36"/>
      <c r="N84794" s="36"/>
    </row>
    <row r="84795" spans="12:14" x14ac:dyDescent="0.25">
      <c r="L84795" s="36"/>
      <c r="M84795" s="36"/>
      <c r="N84795" s="36"/>
    </row>
    <row r="84796" spans="12:14" x14ac:dyDescent="0.25">
      <c r="L84796" s="36"/>
      <c r="M84796" s="36"/>
      <c r="N84796" s="36"/>
    </row>
    <row r="84797" spans="12:14" x14ac:dyDescent="0.25">
      <c r="L84797" s="36"/>
      <c r="M84797" s="36"/>
      <c r="N84797" s="36"/>
    </row>
    <row r="84798" spans="12:14" x14ac:dyDescent="0.25">
      <c r="L84798" s="36"/>
      <c r="M84798" s="36"/>
      <c r="N84798" s="36"/>
    </row>
    <row r="84799" spans="12:14" x14ac:dyDescent="0.25">
      <c r="L84799" s="36"/>
      <c r="M84799" s="36"/>
      <c r="N84799" s="36"/>
    </row>
    <row r="84800" spans="12:14" x14ac:dyDescent="0.25">
      <c r="L84800" s="36"/>
      <c r="M84800" s="36"/>
      <c r="N84800" s="36"/>
    </row>
    <row r="84801" spans="12:14" x14ac:dyDescent="0.25">
      <c r="L84801" s="36"/>
      <c r="M84801" s="36"/>
      <c r="N84801" s="36"/>
    </row>
    <row r="84802" spans="12:14" x14ac:dyDescent="0.25">
      <c r="L84802" s="36"/>
      <c r="M84802" s="36"/>
      <c r="N84802" s="36"/>
    </row>
    <row r="84803" spans="12:14" x14ac:dyDescent="0.25">
      <c r="L84803" s="36"/>
      <c r="M84803" s="36"/>
      <c r="N84803" s="36"/>
    </row>
    <row r="84804" spans="12:14" x14ac:dyDescent="0.25">
      <c r="L84804" s="36"/>
      <c r="M84804" s="36"/>
      <c r="N84804" s="36"/>
    </row>
    <row r="84805" spans="12:14" x14ac:dyDescent="0.25">
      <c r="L84805" s="36"/>
      <c r="M84805" s="36"/>
      <c r="N84805" s="36"/>
    </row>
    <row r="84806" spans="12:14" x14ac:dyDescent="0.25">
      <c r="L84806" s="36"/>
      <c r="M84806" s="36"/>
      <c r="N84806" s="36"/>
    </row>
    <row r="84807" spans="12:14" x14ac:dyDescent="0.25">
      <c r="L84807" s="36"/>
      <c r="M84807" s="36"/>
      <c r="N84807" s="36"/>
    </row>
    <row r="84808" spans="12:14" x14ac:dyDescent="0.25">
      <c r="L84808" s="36"/>
      <c r="M84808" s="36"/>
      <c r="N84808" s="36"/>
    </row>
    <row r="84809" spans="12:14" x14ac:dyDescent="0.25">
      <c r="L84809" s="36"/>
      <c r="M84809" s="36"/>
      <c r="N84809" s="36"/>
    </row>
    <row r="84810" spans="12:14" x14ac:dyDescent="0.25">
      <c r="L84810" s="36"/>
      <c r="M84810" s="36"/>
      <c r="N84810" s="36"/>
    </row>
    <row r="84811" spans="12:14" x14ac:dyDescent="0.25">
      <c r="L84811" s="36"/>
      <c r="M84811" s="36"/>
      <c r="N84811" s="36"/>
    </row>
    <row r="84812" spans="12:14" x14ac:dyDescent="0.25">
      <c r="L84812" s="36"/>
      <c r="M84812" s="36"/>
      <c r="N84812" s="36"/>
    </row>
    <row r="84813" spans="12:14" x14ac:dyDescent="0.25">
      <c r="L84813" s="36"/>
      <c r="M84813" s="36"/>
      <c r="N84813" s="36"/>
    </row>
    <row r="84814" spans="12:14" x14ac:dyDescent="0.25">
      <c r="L84814" s="36"/>
      <c r="M84814" s="36"/>
      <c r="N84814" s="36"/>
    </row>
    <row r="84815" spans="12:14" x14ac:dyDescent="0.25">
      <c r="L84815" s="36"/>
      <c r="M84815" s="36"/>
      <c r="N84815" s="36"/>
    </row>
    <row r="84816" spans="12:14" x14ac:dyDescent="0.25">
      <c r="L84816" s="36"/>
      <c r="M84816" s="36"/>
      <c r="N84816" s="36"/>
    </row>
    <row r="84817" spans="12:14" x14ac:dyDescent="0.25">
      <c r="L84817" s="36"/>
      <c r="M84817" s="36"/>
      <c r="N84817" s="36"/>
    </row>
    <row r="84818" spans="12:14" x14ac:dyDescent="0.25">
      <c r="L84818" s="36"/>
      <c r="M84818" s="36"/>
      <c r="N84818" s="36"/>
    </row>
    <row r="84819" spans="12:14" x14ac:dyDescent="0.25">
      <c r="L84819" s="36"/>
      <c r="M84819" s="36"/>
      <c r="N84819" s="36"/>
    </row>
    <row r="84820" spans="12:14" x14ac:dyDescent="0.25">
      <c r="L84820" s="36"/>
      <c r="M84820" s="36"/>
      <c r="N84820" s="36"/>
    </row>
    <row r="84821" spans="12:14" x14ac:dyDescent="0.25">
      <c r="L84821" s="36"/>
      <c r="M84821" s="36"/>
      <c r="N84821" s="36"/>
    </row>
    <row r="84822" spans="12:14" x14ac:dyDescent="0.25">
      <c r="L84822" s="36"/>
      <c r="M84822" s="36"/>
      <c r="N84822" s="36"/>
    </row>
    <row r="84823" spans="12:14" x14ac:dyDescent="0.25">
      <c r="L84823" s="36"/>
      <c r="M84823" s="36"/>
      <c r="N84823" s="36"/>
    </row>
    <row r="84824" spans="12:14" x14ac:dyDescent="0.25">
      <c r="L84824" s="36"/>
      <c r="M84824" s="36"/>
      <c r="N84824" s="36"/>
    </row>
    <row r="84825" spans="12:14" x14ac:dyDescent="0.25">
      <c r="L84825" s="36"/>
      <c r="M84825" s="36"/>
      <c r="N84825" s="36"/>
    </row>
    <row r="84826" spans="12:14" x14ac:dyDescent="0.25">
      <c r="L84826" s="36"/>
      <c r="M84826" s="36"/>
      <c r="N84826" s="36"/>
    </row>
    <row r="84827" spans="12:14" x14ac:dyDescent="0.25">
      <c r="L84827" s="36"/>
      <c r="M84827" s="36"/>
      <c r="N84827" s="36"/>
    </row>
    <row r="84828" spans="12:14" x14ac:dyDescent="0.25">
      <c r="L84828" s="36"/>
      <c r="M84828" s="36"/>
      <c r="N84828" s="36"/>
    </row>
    <row r="84829" spans="12:14" x14ac:dyDescent="0.25">
      <c r="L84829" s="36"/>
      <c r="M84829" s="36"/>
      <c r="N84829" s="36"/>
    </row>
    <row r="84830" spans="12:14" x14ac:dyDescent="0.25">
      <c r="L84830" s="36"/>
      <c r="M84830" s="36"/>
      <c r="N84830" s="36"/>
    </row>
    <row r="84831" spans="12:14" x14ac:dyDescent="0.25">
      <c r="L84831" s="36"/>
      <c r="M84831" s="36"/>
      <c r="N84831" s="36"/>
    </row>
    <row r="84832" spans="12:14" x14ac:dyDescent="0.25">
      <c r="L84832" s="36"/>
      <c r="M84832" s="36"/>
      <c r="N84832" s="36"/>
    </row>
    <row r="84833" spans="12:14" x14ac:dyDescent="0.25">
      <c r="L84833" s="36"/>
      <c r="M84833" s="36"/>
      <c r="N84833" s="36"/>
    </row>
    <row r="84834" spans="12:14" x14ac:dyDescent="0.25">
      <c r="L84834" s="36"/>
      <c r="M84834" s="36"/>
      <c r="N84834" s="36"/>
    </row>
    <row r="84835" spans="12:14" x14ac:dyDescent="0.25">
      <c r="L84835" s="36"/>
      <c r="M84835" s="36"/>
      <c r="N84835" s="36"/>
    </row>
    <row r="84836" spans="12:14" x14ac:dyDescent="0.25">
      <c r="L84836" s="36"/>
      <c r="M84836" s="36"/>
      <c r="N84836" s="36"/>
    </row>
    <row r="84837" spans="12:14" x14ac:dyDescent="0.25">
      <c r="L84837" s="36"/>
      <c r="M84837" s="36"/>
      <c r="N84837" s="36"/>
    </row>
    <row r="84838" spans="12:14" x14ac:dyDescent="0.25">
      <c r="L84838" s="36"/>
      <c r="M84838" s="36"/>
      <c r="N84838" s="36"/>
    </row>
    <row r="84839" spans="12:14" x14ac:dyDescent="0.25">
      <c r="L84839" s="36"/>
      <c r="M84839" s="36"/>
      <c r="N84839" s="36"/>
    </row>
    <row r="84840" spans="12:14" x14ac:dyDescent="0.25">
      <c r="L84840" s="36"/>
      <c r="M84840" s="36"/>
      <c r="N84840" s="36"/>
    </row>
    <row r="84841" spans="12:14" x14ac:dyDescent="0.25">
      <c r="L84841" s="36"/>
      <c r="M84841" s="36"/>
      <c r="N84841" s="36"/>
    </row>
    <row r="84842" spans="12:14" x14ac:dyDescent="0.25">
      <c r="L84842" s="36"/>
      <c r="M84842" s="36"/>
      <c r="N84842" s="36"/>
    </row>
    <row r="84843" spans="12:14" x14ac:dyDescent="0.25">
      <c r="L84843" s="36"/>
      <c r="M84843" s="36"/>
      <c r="N84843" s="36"/>
    </row>
    <row r="84844" spans="12:14" x14ac:dyDescent="0.25">
      <c r="L84844" s="36"/>
      <c r="M84844" s="36"/>
      <c r="N84844" s="36"/>
    </row>
    <row r="84845" spans="12:14" x14ac:dyDescent="0.25">
      <c r="L84845" s="36"/>
      <c r="M84845" s="36"/>
      <c r="N84845" s="36"/>
    </row>
    <row r="84846" spans="12:14" x14ac:dyDescent="0.25">
      <c r="L84846" s="36"/>
      <c r="M84846" s="36"/>
      <c r="N84846" s="36"/>
    </row>
    <row r="84847" spans="12:14" x14ac:dyDescent="0.25">
      <c r="L84847" s="36"/>
      <c r="M84847" s="36"/>
      <c r="N84847" s="36"/>
    </row>
    <row r="84848" spans="12:14" x14ac:dyDescent="0.25">
      <c r="L84848" s="36"/>
      <c r="M84848" s="36"/>
      <c r="N84848" s="36"/>
    </row>
    <row r="84849" spans="12:14" x14ac:dyDescent="0.25">
      <c r="L84849" s="36"/>
      <c r="M84849" s="36"/>
      <c r="N84849" s="36"/>
    </row>
    <row r="84850" spans="12:14" x14ac:dyDescent="0.25">
      <c r="L84850" s="36"/>
      <c r="M84850" s="36"/>
      <c r="N84850" s="36"/>
    </row>
    <row r="84851" spans="12:14" x14ac:dyDescent="0.25">
      <c r="L84851" s="36"/>
      <c r="M84851" s="36"/>
      <c r="N84851" s="36"/>
    </row>
    <row r="84852" spans="12:14" x14ac:dyDescent="0.25">
      <c r="L84852" s="36"/>
      <c r="M84852" s="36"/>
      <c r="N84852" s="36"/>
    </row>
    <row r="84853" spans="12:14" x14ac:dyDescent="0.25">
      <c r="L84853" s="36"/>
      <c r="M84853" s="36"/>
      <c r="N84853" s="36"/>
    </row>
    <row r="84854" spans="12:14" x14ac:dyDescent="0.25">
      <c r="L84854" s="36"/>
      <c r="M84854" s="36"/>
      <c r="N84854" s="36"/>
    </row>
    <row r="84855" spans="12:14" x14ac:dyDescent="0.25">
      <c r="L84855" s="36"/>
      <c r="M84855" s="36"/>
      <c r="N84855" s="36"/>
    </row>
    <row r="84856" spans="12:14" x14ac:dyDescent="0.25">
      <c r="L84856" s="36"/>
      <c r="M84856" s="36"/>
      <c r="N84856" s="36"/>
    </row>
    <row r="84857" spans="12:14" x14ac:dyDescent="0.25">
      <c r="L84857" s="36"/>
      <c r="M84857" s="36"/>
      <c r="N84857" s="36"/>
    </row>
    <row r="84858" spans="12:14" x14ac:dyDescent="0.25">
      <c r="L84858" s="36"/>
      <c r="M84858" s="36"/>
      <c r="N84858" s="36"/>
    </row>
    <row r="84859" spans="12:14" x14ac:dyDescent="0.25">
      <c r="L84859" s="36"/>
      <c r="M84859" s="36"/>
      <c r="N84859" s="36"/>
    </row>
    <row r="84860" spans="12:14" x14ac:dyDescent="0.25">
      <c r="L84860" s="36"/>
      <c r="M84860" s="36"/>
      <c r="N84860" s="36"/>
    </row>
    <row r="84861" spans="12:14" x14ac:dyDescent="0.25">
      <c r="L84861" s="36"/>
      <c r="M84861" s="36"/>
      <c r="N84861" s="36"/>
    </row>
    <row r="84862" spans="12:14" x14ac:dyDescent="0.25">
      <c r="L84862" s="36"/>
      <c r="M84862" s="36"/>
      <c r="N84862" s="36"/>
    </row>
    <row r="84863" spans="12:14" x14ac:dyDescent="0.25">
      <c r="L84863" s="36"/>
      <c r="M84863" s="36"/>
      <c r="N84863" s="36"/>
    </row>
    <row r="84864" spans="12:14" x14ac:dyDescent="0.25">
      <c r="L84864" s="36"/>
      <c r="M84864" s="36"/>
      <c r="N84864" s="36"/>
    </row>
    <row r="84865" spans="12:14" x14ac:dyDescent="0.25">
      <c r="L84865" s="36"/>
      <c r="M84865" s="36"/>
      <c r="N84865" s="36"/>
    </row>
    <row r="84866" spans="12:14" x14ac:dyDescent="0.25">
      <c r="L84866" s="36"/>
      <c r="M84866" s="36"/>
      <c r="N84866" s="36"/>
    </row>
    <row r="84867" spans="12:14" x14ac:dyDescent="0.25">
      <c r="L84867" s="36"/>
      <c r="M84867" s="36"/>
      <c r="N84867" s="36"/>
    </row>
    <row r="84868" spans="12:14" x14ac:dyDescent="0.25">
      <c r="L84868" s="36"/>
      <c r="M84868" s="36"/>
      <c r="N84868" s="36"/>
    </row>
    <row r="84869" spans="12:14" x14ac:dyDescent="0.25">
      <c r="L84869" s="36"/>
      <c r="M84869" s="36"/>
      <c r="N84869" s="36"/>
    </row>
    <row r="84870" spans="12:14" x14ac:dyDescent="0.25">
      <c r="L84870" s="36"/>
      <c r="M84870" s="36"/>
      <c r="N84870" s="36"/>
    </row>
    <row r="84871" spans="12:14" x14ac:dyDescent="0.25">
      <c r="L84871" s="36"/>
      <c r="M84871" s="36"/>
      <c r="N84871" s="36"/>
    </row>
    <row r="84872" spans="12:14" x14ac:dyDescent="0.25">
      <c r="L84872" s="36"/>
      <c r="M84872" s="36"/>
      <c r="N84872" s="36"/>
    </row>
    <row r="84873" spans="12:14" x14ac:dyDescent="0.25">
      <c r="L84873" s="36"/>
      <c r="M84873" s="36"/>
      <c r="N84873" s="36"/>
    </row>
    <row r="84874" spans="12:14" x14ac:dyDescent="0.25">
      <c r="L84874" s="36"/>
      <c r="M84874" s="36"/>
      <c r="N84874" s="36"/>
    </row>
    <row r="84875" spans="12:14" x14ac:dyDescent="0.25">
      <c r="L84875" s="36"/>
      <c r="M84875" s="36"/>
      <c r="N84875" s="36"/>
    </row>
    <row r="84876" spans="12:14" x14ac:dyDescent="0.25">
      <c r="L84876" s="36"/>
      <c r="M84876" s="36"/>
      <c r="N84876" s="36"/>
    </row>
    <row r="84877" spans="12:14" x14ac:dyDescent="0.25">
      <c r="L84877" s="36"/>
      <c r="M84877" s="36"/>
      <c r="N84877" s="36"/>
    </row>
    <row r="84878" spans="12:14" x14ac:dyDescent="0.25">
      <c r="L84878" s="36"/>
      <c r="M84878" s="36"/>
      <c r="N84878" s="36"/>
    </row>
    <row r="84879" spans="12:14" x14ac:dyDescent="0.25">
      <c r="L84879" s="36"/>
      <c r="M84879" s="36"/>
      <c r="N84879" s="36"/>
    </row>
    <row r="84880" spans="12:14" x14ac:dyDescent="0.25">
      <c r="L84880" s="36"/>
      <c r="M84880" s="36"/>
      <c r="N84880" s="36"/>
    </row>
    <row r="84881" spans="12:14" x14ac:dyDescent="0.25">
      <c r="L84881" s="36"/>
      <c r="M84881" s="36"/>
      <c r="N84881" s="36"/>
    </row>
    <row r="84882" spans="12:14" x14ac:dyDescent="0.25">
      <c r="L84882" s="36"/>
      <c r="M84882" s="36"/>
      <c r="N84882" s="36"/>
    </row>
    <row r="84883" spans="12:14" x14ac:dyDescent="0.25">
      <c r="L84883" s="36"/>
      <c r="M84883" s="36"/>
      <c r="N84883" s="36"/>
    </row>
    <row r="84884" spans="12:14" x14ac:dyDescent="0.25">
      <c r="L84884" s="36"/>
      <c r="M84884" s="36"/>
      <c r="N84884" s="36"/>
    </row>
    <row r="84885" spans="12:14" x14ac:dyDescent="0.25">
      <c r="L84885" s="36"/>
      <c r="M84885" s="36"/>
      <c r="N84885" s="36"/>
    </row>
    <row r="84886" spans="12:14" x14ac:dyDescent="0.25">
      <c r="L84886" s="36"/>
      <c r="M84886" s="36"/>
      <c r="N84886" s="36"/>
    </row>
    <row r="84887" spans="12:14" x14ac:dyDescent="0.25">
      <c r="L84887" s="36"/>
      <c r="M84887" s="36"/>
      <c r="N84887" s="36"/>
    </row>
    <row r="84888" spans="12:14" x14ac:dyDescent="0.25">
      <c r="L84888" s="36"/>
      <c r="M84888" s="36"/>
      <c r="N84888" s="36"/>
    </row>
    <row r="84889" spans="12:14" x14ac:dyDescent="0.25">
      <c r="L84889" s="36"/>
      <c r="M84889" s="36"/>
      <c r="N84889" s="36"/>
    </row>
    <row r="84890" spans="12:14" x14ac:dyDescent="0.25">
      <c r="L84890" s="36"/>
      <c r="M84890" s="36"/>
      <c r="N84890" s="36"/>
    </row>
    <row r="84891" spans="12:14" x14ac:dyDescent="0.25">
      <c r="L84891" s="36"/>
      <c r="M84891" s="36"/>
      <c r="N84891" s="36"/>
    </row>
    <row r="84892" spans="12:14" x14ac:dyDescent="0.25">
      <c r="L84892" s="36"/>
      <c r="M84892" s="36"/>
      <c r="N84892" s="36"/>
    </row>
    <row r="84893" spans="12:14" x14ac:dyDescent="0.25">
      <c r="L84893" s="36"/>
      <c r="M84893" s="36"/>
      <c r="N84893" s="36"/>
    </row>
    <row r="84894" spans="12:14" x14ac:dyDescent="0.25">
      <c r="L84894" s="36"/>
      <c r="M84894" s="36"/>
      <c r="N84894" s="36"/>
    </row>
    <row r="84895" spans="12:14" x14ac:dyDescent="0.25">
      <c r="L84895" s="36"/>
      <c r="M84895" s="36"/>
      <c r="N84895" s="36"/>
    </row>
    <row r="84896" spans="12:14" x14ac:dyDescent="0.25">
      <c r="L84896" s="36"/>
      <c r="M84896" s="36"/>
      <c r="N84896" s="36"/>
    </row>
    <row r="84897" spans="12:14" x14ac:dyDescent="0.25">
      <c r="L84897" s="36"/>
      <c r="M84897" s="36"/>
      <c r="N84897" s="36"/>
    </row>
    <row r="84898" spans="12:14" x14ac:dyDescent="0.25">
      <c r="L84898" s="36"/>
      <c r="M84898" s="36"/>
      <c r="N84898" s="36"/>
    </row>
    <row r="84899" spans="12:14" x14ac:dyDescent="0.25">
      <c r="L84899" s="36"/>
      <c r="M84899" s="36"/>
      <c r="N84899" s="36"/>
    </row>
    <row r="84900" spans="12:14" x14ac:dyDescent="0.25">
      <c r="L84900" s="36"/>
      <c r="M84900" s="36"/>
      <c r="N84900" s="36"/>
    </row>
    <row r="84901" spans="12:14" x14ac:dyDescent="0.25">
      <c r="L84901" s="36"/>
      <c r="M84901" s="36"/>
      <c r="N84901" s="36"/>
    </row>
    <row r="84902" spans="12:14" x14ac:dyDescent="0.25">
      <c r="L84902" s="36"/>
      <c r="M84902" s="36"/>
      <c r="N84902" s="36"/>
    </row>
    <row r="84903" spans="12:14" x14ac:dyDescent="0.25">
      <c r="L84903" s="36"/>
      <c r="M84903" s="36"/>
      <c r="N84903" s="36"/>
    </row>
    <row r="84904" spans="12:14" x14ac:dyDescent="0.25">
      <c r="L84904" s="36"/>
      <c r="M84904" s="36"/>
      <c r="N84904" s="36"/>
    </row>
    <row r="84905" spans="12:14" x14ac:dyDescent="0.25">
      <c r="L84905" s="36"/>
      <c r="M84905" s="36"/>
      <c r="N84905" s="36"/>
    </row>
    <row r="84906" spans="12:14" x14ac:dyDescent="0.25">
      <c r="L84906" s="36"/>
      <c r="M84906" s="36"/>
      <c r="N84906" s="36"/>
    </row>
    <row r="84907" spans="12:14" x14ac:dyDescent="0.25">
      <c r="L84907" s="36"/>
      <c r="M84907" s="36"/>
      <c r="N84907" s="36"/>
    </row>
    <row r="84908" spans="12:14" x14ac:dyDescent="0.25">
      <c r="L84908" s="36"/>
      <c r="M84908" s="36"/>
      <c r="N84908" s="36"/>
    </row>
    <row r="84909" spans="12:14" x14ac:dyDescent="0.25">
      <c r="L84909" s="36"/>
      <c r="M84909" s="36"/>
      <c r="N84909" s="36"/>
    </row>
    <row r="84910" spans="12:14" x14ac:dyDescent="0.25">
      <c r="L84910" s="36"/>
      <c r="M84910" s="36"/>
      <c r="N84910" s="36"/>
    </row>
    <row r="84911" spans="12:14" x14ac:dyDescent="0.25">
      <c r="L84911" s="36"/>
      <c r="M84911" s="36"/>
      <c r="N84911" s="36"/>
    </row>
    <row r="84912" spans="12:14" x14ac:dyDescent="0.25">
      <c r="L84912" s="36"/>
      <c r="M84912" s="36"/>
      <c r="N84912" s="36"/>
    </row>
    <row r="84913" spans="12:14" x14ac:dyDescent="0.25">
      <c r="L84913" s="36"/>
      <c r="M84913" s="36"/>
      <c r="N84913" s="36"/>
    </row>
    <row r="84914" spans="12:14" x14ac:dyDescent="0.25">
      <c r="L84914" s="36"/>
      <c r="M84914" s="36"/>
      <c r="N84914" s="36"/>
    </row>
    <row r="84915" spans="12:14" x14ac:dyDescent="0.25">
      <c r="L84915" s="36"/>
      <c r="M84915" s="36"/>
      <c r="N84915" s="36"/>
    </row>
    <row r="84916" spans="12:14" x14ac:dyDescent="0.25">
      <c r="L84916" s="36"/>
      <c r="M84916" s="36"/>
      <c r="N84916" s="36"/>
    </row>
    <row r="84917" spans="12:14" x14ac:dyDescent="0.25">
      <c r="L84917" s="36"/>
      <c r="M84917" s="36"/>
      <c r="N84917" s="36"/>
    </row>
    <row r="84918" spans="12:14" x14ac:dyDescent="0.25">
      <c r="L84918" s="36"/>
      <c r="M84918" s="36"/>
      <c r="N84918" s="36"/>
    </row>
    <row r="84919" spans="12:14" x14ac:dyDescent="0.25">
      <c r="L84919" s="36"/>
      <c r="M84919" s="36"/>
      <c r="N84919" s="36"/>
    </row>
    <row r="84920" spans="12:14" x14ac:dyDescent="0.25">
      <c r="L84920" s="36"/>
      <c r="M84920" s="36"/>
      <c r="N84920" s="36"/>
    </row>
    <row r="84921" spans="12:14" x14ac:dyDescent="0.25">
      <c r="L84921" s="36"/>
      <c r="M84921" s="36"/>
      <c r="N84921" s="36"/>
    </row>
    <row r="84922" spans="12:14" x14ac:dyDescent="0.25">
      <c r="L84922" s="36"/>
      <c r="M84922" s="36"/>
      <c r="N84922" s="36"/>
    </row>
    <row r="84923" spans="12:14" x14ac:dyDescent="0.25">
      <c r="L84923" s="36"/>
      <c r="M84923" s="36"/>
      <c r="N84923" s="36"/>
    </row>
    <row r="84924" spans="12:14" x14ac:dyDescent="0.25">
      <c r="L84924" s="36"/>
      <c r="M84924" s="36"/>
      <c r="N84924" s="36"/>
    </row>
    <row r="84925" spans="12:14" x14ac:dyDescent="0.25">
      <c r="L84925" s="36"/>
      <c r="M84925" s="36"/>
      <c r="N84925" s="36"/>
    </row>
    <row r="84926" spans="12:14" x14ac:dyDescent="0.25">
      <c r="L84926" s="36"/>
      <c r="M84926" s="36"/>
      <c r="N84926" s="36"/>
    </row>
    <row r="84927" spans="12:14" x14ac:dyDescent="0.25">
      <c r="L84927" s="36"/>
      <c r="M84927" s="36"/>
      <c r="N84927" s="36"/>
    </row>
    <row r="84928" spans="12:14" x14ac:dyDescent="0.25">
      <c r="L84928" s="36"/>
      <c r="M84928" s="36"/>
      <c r="N84928" s="36"/>
    </row>
    <row r="84929" spans="12:14" x14ac:dyDescent="0.25">
      <c r="L84929" s="36"/>
      <c r="M84929" s="36"/>
      <c r="N84929" s="36"/>
    </row>
    <row r="84930" spans="12:14" x14ac:dyDescent="0.25">
      <c r="L84930" s="36"/>
      <c r="M84930" s="36"/>
      <c r="N84930" s="36"/>
    </row>
    <row r="84931" spans="12:14" x14ac:dyDescent="0.25">
      <c r="L84931" s="36"/>
      <c r="M84931" s="36"/>
      <c r="N84931" s="36"/>
    </row>
    <row r="84932" spans="12:14" x14ac:dyDescent="0.25">
      <c r="L84932" s="36"/>
      <c r="M84932" s="36"/>
      <c r="N84932" s="36"/>
    </row>
    <row r="84933" spans="12:14" x14ac:dyDescent="0.25">
      <c r="L84933" s="36"/>
      <c r="M84933" s="36"/>
      <c r="N84933" s="36"/>
    </row>
    <row r="84934" spans="12:14" x14ac:dyDescent="0.25">
      <c r="L84934" s="36"/>
      <c r="M84934" s="36"/>
      <c r="N84934" s="36"/>
    </row>
    <row r="84935" spans="12:14" x14ac:dyDescent="0.25">
      <c r="L84935" s="36"/>
      <c r="M84935" s="36"/>
      <c r="N84935" s="36"/>
    </row>
    <row r="84936" spans="12:14" x14ac:dyDescent="0.25">
      <c r="L84936" s="36"/>
      <c r="M84936" s="36"/>
      <c r="N84936" s="36"/>
    </row>
    <row r="84937" spans="12:14" x14ac:dyDescent="0.25">
      <c r="L84937" s="36"/>
      <c r="M84937" s="36"/>
      <c r="N84937" s="36"/>
    </row>
    <row r="84938" spans="12:14" x14ac:dyDescent="0.25">
      <c r="L84938" s="36"/>
      <c r="M84938" s="36"/>
      <c r="N84938" s="36"/>
    </row>
    <row r="84939" spans="12:14" x14ac:dyDescent="0.25">
      <c r="L84939" s="36"/>
      <c r="M84939" s="36"/>
      <c r="N84939" s="36"/>
    </row>
    <row r="84940" spans="12:14" x14ac:dyDescent="0.25">
      <c r="L84940" s="36"/>
      <c r="M84940" s="36"/>
      <c r="N84940" s="36"/>
    </row>
    <row r="84941" spans="12:14" x14ac:dyDescent="0.25">
      <c r="L84941" s="36"/>
      <c r="M84941" s="36"/>
      <c r="N84941" s="36"/>
    </row>
    <row r="84942" spans="12:14" x14ac:dyDescent="0.25">
      <c r="L84942" s="36"/>
      <c r="M84942" s="36"/>
      <c r="N84942" s="36"/>
    </row>
    <row r="84943" spans="12:14" x14ac:dyDescent="0.25">
      <c r="L84943" s="36"/>
      <c r="M84943" s="36"/>
      <c r="N84943" s="36"/>
    </row>
    <row r="84944" spans="12:14" x14ac:dyDescent="0.25">
      <c r="L84944" s="36"/>
      <c r="M84944" s="36"/>
      <c r="N84944" s="36"/>
    </row>
    <row r="84945" spans="12:14" x14ac:dyDescent="0.25">
      <c r="L84945" s="36"/>
      <c r="M84945" s="36"/>
      <c r="N84945" s="36"/>
    </row>
    <row r="84946" spans="12:14" x14ac:dyDescent="0.25">
      <c r="L84946" s="36"/>
      <c r="M84946" s="36"/>
      <c r="N84946" s="36"/>
    </row>
    <row r="84947" spans="12:14" x14ac:dyDescent="0.25">
      <c r="L84947" s="36"/>
      <c r="M84947" s="36"/>
      <c r="N84947" s="36"/>
    </row>
    <row r="84948" spans="12:14" x14ac:dyDescent="0.25">
      <c r="L84948" s="36"/>
      <c r="M84948" s="36"/>
      <c r="N84948" s="36"/>
    </row>
    <row r="84949" spans="12:14" x14ac:dyDescent="0.25">
      <c r="L84949" s="36"/>
      <c r="M84949" s="36"/>
      <c r="N84949" s="36"/>
    </row>
    <row r="84950" spans="12:14" x14ac:dyDescent="0.25">
      <c r="L84950" s="36"/>
      <c r="M84950" s="36"/>
      <c r="N84950" s="36"/>
    </row>
    <row r="84951" spans="12:14" x14ac:dyDescent="0.25">
      <c r="L84951" s="36"/>
      <c r="M84951" s="36"/>
      <c r="N84951" s="36"/>
    </row>
    <row r="84952" spans="12:14" x14ac:dyDescent="0.25">
      <c r="L84952" s="36"/>
      <c r="M84952" s="36"/>
      <c r="N84952" s="36"/>
    </row>
    <row r="84953" spans="12:14" x14ac:dyDescent="0.25">
      <c r="L84953" s="36"/>
      <c r="M84953" s="36"/>
      <c r="N84953" s="36"/>
    </row>
    <row r="84954" spans="12:14" x14ac:dyDescent="0.25">
      <c r="L84954" s="36"/>
      <c r="M84954" s="36"/>
      <c r="N84954" s="36"/>
    </row>
    <row r="84955" spans="12:14" x14ac:dyDescent="0.25">
      <c r="L84955" s="36"/>
      <c r="M84955" s="36"/>
      <c r="N84955" s="36"/>
    </row>
    <row r="84956" spans="12:14" x14ac:dyDescent="0.25">
      <c r="L84956" s="36"/>
      <c r="M84956" s="36"/>
      <c r="N84956" s="36"/>
    </row>
    <row r="84957" spans="12:14" x14ac:dyDescent="0.25">
      <c r="L84957" s="36"/>
      <c r="M84957" s="36"/>
      <c r="N84957" s="36"/>
    </row>
    <row r="84958" spans="12:14" x14ac:dyDescent="0.25">
      <c r="L84958" s="36"/>
      <c r="M84958" s="36"/>
      <c r="N84958" s="36"/>
    </row>
    <row r="84959" spans="12:14" x14ac:dyDescent="0.25">
      <c r="L84959" s="36"/>
      <c r="M84959" s="36"/>
      <c r="N84959" s="36"/>
    </row>
    <row r="84960" spans="12:14" x14ac:dyDescent="0.25">
      <c r="L84960" s="36"/>
      <c r="M84960" s="36"/>
      <c r="N84960" s="36"/>
    </row>
    <row r="84961" spans="12:14" x14ac:dyDescent="0.25">
      <c r="L84961" s="36"/>
      <c r="M84961" s="36"/>
      <c r="N84961" s="36"/>
    </row>
    <row r="84962" spans="12:14" x14ac:dyDescent="0.25">
      <c r="L84962" s="36"/>
      <c r="M84962" s="36"/>
      <c r="N84962" s="36"/>
    </row>
    <row r="84963" spans="12:14" x14ac:dyDescent="0.25">
      <c r="L84963" s="36"/>
      <c r="M84963" s="36"/>
      <c r="N84963" s="36"/>
    </row>
    <row r="84964" spans="12:14" x14ac:dyDescent="0.25">
      <c r="L84964" s="36"/>
      <c r="M84964" s="36"/>
      <c r="N84964" s="36"/>
    </row>
    <row r="84965" spans="12:14" x14ac:dyDescent="0.25">
      <c r="L84965" s="36"/>
      <c r="M84965" s="36"/>
      <c r="N84965" s="36"/>
    </row>
    <row r="84966" spans="12:14" x14ac:dyDescent="0.25">
      <c r="L84966" s="36"/>
      <c r="M84966" s="36"/>
      <c r="N84966" s="36"/>
    </row>
    <row r="84967" spans="12:14" x14ac:dyDescent="0.25">
      <c r="L84967" s="36"/>
      <c r="M84967" s="36"/>
      <c r="N84967" s="36"/>
    </row>
    <row r="84968" spans="12:14" x14ac:dyDescent="0.25">
      <c r="L84968" s="36"/>
      <c r="M84968" s="36"/>
      <c r="N84968" s="36"/>
    </row>
    <row r="84969" spans="12:14" x14ac:dyDescent="0.25">
      <c r="L84969" s="36"/>
      <c r="M84969" s="36"/>
      <c r="N84969" s="36"/>
    </row>
    <row r="84970" spans="12:14" x14ac:dyDescent="0.25">
      <c r="L84970" s="36"/>
      <c r="M84970" s="36"/>
      <c r="N84970" s="36"/>
    </row>
    <row r="84971" spans="12:14" x14ac:dyDescent="0.25">
      <c r="L84971" s="36"/>
      <c r="M84971" s="36"/>
      <c r="N84971" s="36"/>
    </row>
    <row r="84972" spans="12:14" x14ac:dyDescent="0.25">
      <c r="L84972" s="36"/>
      <c r="M84972" s="36"/>
      <c r="N84972" s="36"/>
    </row>
    <row r="84973" spans="12:14" x14ac:dyDescent="0.25">
      <c r="L84973" s="36"/>
      <c r="M84973" s="36"/>
      <c r="N84973" s="36"/>
    </row>
    <row r="84974" spans="12:14" x14ac:dyDescent="0.25">
      <c r="L84974" s="36"/>
      <c r="M84974" s="36"/>
      <c r="N84974" s="36"/>
    </row>
    <row r="84975" spans="12:14" x14ac:dyDescent="0.25">
      <c r="L84975" s="36"/>
      <c r="M84975" s="36"/>
      <c r="N84975" s="36"/>
    </row>
    <row r="84976" spans="12:14" x14ac:dyDescent="0.25">
      <c r="L84976" s="36"/>
      <c r="M84976" s="36"/>
      <c r="N84976" s="36"/>
    </row>
    <row r="84977" spans="12:14" x14ac:dyDescent="0.25">
      <c r="L84977" s="36"/>
      <c r="M84977" s="36"/>
      <c r="N84977" s="36"/>
    </row>
    <row r="84978" spans="12:14" x14ac:dyDescent="0.25">
      <c r="L84978" s="36"/>
      <c r="M84978" s="36"/>
      <c r="N84978" s="36"/>
    </row>
    <row r="84979" spans="12:14" x14ac:dyDescent="0.25">
      <c r="L84979" s="36"/>
      <c r="M84979" s="36"/>
      <c r="N84979" s="36"/>
    </row>
    <row r="84980" spans="12:14" x14ac:dyDescent="0.25">
      <c r="L84980" s="36"/>
      <c r="M84980" s="36"/>
      <c r="N84980" s="36"/>
    </row>
    <row r="84981" spans="12:14" x14ac:dyDescent="0.25">
      <c r="L84981" s="36"/>
      <c r="M84981" s="36"/>
      <c r="N84981" s="36"/>
    </row>
    <row r="84982" spans="12:14" x14ac:dyDescent="0.25">
      <c r="L84982" s="36"/>
      <c r="M84982" s="36"/>
      <c r="N84982" s="36"/>
    </row>
    <row r="84983" spans="12:14" x14ac:dyDescent="0.25">
      <c r="L84983" s="36"/>
      <c r="M84983" s="36"/>
      <c r="N84983" s="36"/>
    </row>
    <row r="84984" spans="12:14" x14ac:dyDescent="0.25">
      <c r="L84984" s="36"/>
      <c r="M84984" s="36"/>
      <c r="N84984" s="36"/>
    </row>
    <row r="84985" spans="12:14" x14ac:dyDescent="0.25">
      <c r="L84985" s="36"/>
      <c r="M84985" s="36"/>
      <c r="N84985" s="36"/>
    </row>
    <row r="84986" spans="12:14" x14ac:dyDescent="0.25">
      <c r="L84986" s="36"/>
      <c r="M84986" s="36"/>
      <c r="N84986" s="36"/>
    </row>
    <row r="84987" spans="12:14" x14ac:dyDescent="0.25">
      <c r="L84987" s="36"/>
      <c r="M84987" s="36"/>
      <c r="N84987" s="36"/>
    </row>
    <row r="84988" spans="12:14" x14ac:dyDescent="0.25">
      <c r="L84988" s="36"/>
      <c r="M84988" s="36"/>
      <c r="N84988" s="36"/>
    </row>
    <row r="84989" spans="12:14" x14ac:dyDescent="0.25">
      <c r="L84989" s="36"/>
      <c r="M84989" s="36"/>
      <c r="N84989" s="36"/>
    </row>
    <row r="84990" spans="12:14" x14ac:dyDescent="0.25">
      <c r="L84990" s="36"/>
      <c r="M84990" s="36"/>
      <c r="N84990" s="36"/>
    </row>
    <row r="84991" spans="12:14" x14ac:dyDescent="0.25">
      <c r="L84991" s="36"/>
      <c r="M84991" s="36"/>
      <c r="N84991" s="36"/>
    </row>
    <row r="84992" spans="12:14" x14ac:dyDescent="0.25">
      <c r="L84992" s="36"/>
      <c r="M84992" s="36"/>
      <c r="N84992" s="36"/>
    </row>
    <row r="84993" spans="12:14" x14ac:dyDescent="0.25">
      <c r="L84993" s="36"/>
      <c r="M84993" s="36"/>
      <c r="N84993" s="36"/>
    </row>
    <row r="84994" spans="12:14" x14ac:dyDescent="0.25">
      <c r="L84994" s="36"/>
      <c r="M84994" s="36"/>
      <c r="N84994" s="36"/>
    </row>
    <row r="84995" spans="12:14" x14ac:dyDescent="0.25">
      <c r="L84995" s="36"/>
      <c r="M84995" s="36"/>
      <c r="N84995" s="36"/>
    </row>
    <row r="84996" spans="12:14" x14ac:dyDescent="0.25">
      <c r="L84996" s="36"/>
      <c r="M84996" s="36"/>
      <c r="N84996" s="36"/>
    </row>
    <row r="84997" spans="12:14" x14ac:dyDescent="0.25">
      <c r="L84997" s="36"/>
      <c r="M84997" s="36"/>
      <c r="N84997" s="36"/>
    </row>
    <row r="84998" spans="12:14" x14ac:dyDescent="0.25">
      <c r="L84998" s="36"/>
      <c r="M84998" s="36"/>
      <c r="N84998" s="36"/>
    </row>
    <row r="84999" spans="12:14" x14ac:dyDescent="0.25">
      <c r="L84999" s="36"/>
      <c r="M84999" s="36"/>
      <c r="N84999" s="36"/>
    </row>
    <row r="85000" spans="12:14" x14ac:dyDescent="0.25">
      <c r="L85000" s="36"/>
      <c r="M85000" s="36"/>
      <c r="N85000" s="36"/>
    </row>
    <row r="85001" spans="12:14" x14ac:dyDescent="0.25">
      <c r="L85001" s="36"/>
      <c r="M85001" s="36"/>
      <c r="N85001" s="36"/>
    </row>
    <row r="85002" spans="12:14" x14ac:dyDescent="0.25">
      <c r="L85002" s="36"/>
      <c r="M85002" s="36"/>
      <c r="N85002" s="36"/>
    </row>
    <row r="85003" spans="12:14" x14ac:dyDescent="0.25">
      <c r="L85003" s="36"/>
      <c r="M85003" s="36"/>
      <c r="N85003" s="36"/>
    </row>
    <row r="85004" spans="12:14" x14ac:dyDescent="0.25">
      <c r="L85004" s="36"/>
      <c r="M85004" s="36"/>
      <c r="N85004" s="36"/>
    </row>
    <row r="85005" spans="12:14" x14ac:dyDescent="0.25">
      <c r="L85005" s="36"/>
      <c r="M85005" s="36"/>
      <c r="N85005" s="36"/>
    </row>
    <row r="85006" spans="12:14" x14ac:dyDescent="0.25">
      <c r="L85006" s="36"/>
      <c r="M85006" s="36"/>
      <c r="N85006" s="36"/>
    </row>
    <row r="85007" spans="12:14" x14ac:dyDescent="0.25">
      <c r="L85007" s="36"/>
      <c r="M85007" s="36"/>
      <c r="N85007" s="36"/>
    </row>
    <row r="85008" spans="12:14" x14ac:dyDescent="0.25">
      <c r="L85008" s="36"/>
      <c r="M85008" s="36"/>
      <c r="N85008" s="36"/>
    </row>
    <row r="85009" spans="12:14" x14ac:dyDescent="0.25">
      <c r="L85009" s="36"/>
      <c r="M85009" s="36"/>
      <c r="N85009" s="36"/>
    </row>
    <row r="85010" spans="12:14" x14ac:dyDescent="0.25">
      <c r="L85010" s="36"/>
      <c r="M85010" s="36"/>
      <c r="N85010" s="36"/>
    </row>
    <row r="85011" spans="12:14" x14ac:dyDescent="0.25">
      <c r="L85011" s="36"/>
      <c r="M85011" s="36"/>
      <c r="N85011" s="36"/>
    </row>
    <row r="85012" spans="12:14" x14ac:dyDescent="0.25">
      <c r="L85012" s="36"/>
      <c r="M85012" s="36"/>
      <c r="N85012" s="36"/>
    </row>
    <row r="85013" spans="12:14" x14ac:dyDescent="0.25">
      <c r="L85013" s="36"/>
      <c r="M85013" s="36"/>
      <c r="N85013" s="36"/>
    </row>
    <row r="85014" spans="12:14" x14ac:dyDescent="0.25">
      <c r="L85014" s="36"/>
      <c r="M85014" s="36"/>
      <c r="N85014" s="36"/>
    </row>
    <row r="85015" spans="12:14" x14ac:dyDescent="0.25">
      <c r="L85015" s="36"/>
      <c r="M85015" s="36"/>
      <c r="N85015" s="36"/>
    </row>
    <row r="85016" spans="12:14" x14ac:dyDescent="0.25">
      <c r="L85016" s="36"/>
      <c r="M85016" s="36"/>
      <c r="N85016" s="36"/>
    </row>
    <row r="85017" spans="12:14" x14ac:dyDescent="0.25">
      <c r="L85017" s="36"/>
      <c r="M85017" s="36"/>
      <c r="N85017" s="36"/>
    </row>
    <row r="85018" spans="12:14" x14ac:dyDescent="0.25">
      <c r="L85018" s="36"/>
      <c r="M85018" s="36"/>
      <c r="N85018" s="36"/>
    </row>
    <row r="85019" spans="12:14" x14ac:dyDescent="0.25">
      <c r="L85019" s="36"/>
      <c r="M85019" s="36"/>
      <c r="N85019" s="36"/>
    </row>
    <row r="85020" spans="12:14" x14ac:dyDescent="0.25">
      <c r="L85020" s="36"/>
      <c r="M85020" s="36"/>
      <c r="N85020" s="36"/>
    </row>
    <row r="85021" spans="12:14" x14ac:dyDescent="0.25">
      <c r="L85021" s="36"/>
      <c r="M85021" s="36"/>
      <c r="N85021" s="36"/>
    </row>
    <row r="85022" spans="12:14" x14ac:dyDescent="0.25">
      <c r="L85022" s="36"/>
      <c r="M85022" s="36"/>
      <c r="N85022" s="36"/>
    </row>
    <row r="85023" spans="12:14" x14ac:dyDescent="0.25">
      <c r="L85023" s="36"/>
      <c r="M85023" s="36"/>
      <c r="N85023" s="36"/>
    </row>
    <row r="85024" spans="12:14" x14ac:dyDescent="0.25">
      <c r="L85024" s="36"/>
      <c r="M85024" s="36"/>
      <c r="N85024" s="36"/>
    </row>
    <row r="85025" spans="12:14" x14ac:dyDescent="0.25">
      <c r="L85025" s="36"/>
      <c r="M85025" s="36"/>
      <c r="N85025" s="36"/>
    </row>
    <row r="85026" spans="12:14" x14ac:dyDescent="0.25">
      <c r="L85026" s="36"/>
      <c r="M85026" s="36"/>
      <c r="N85026" s="36"/>
    </row>
    <row r="85027" spans="12:14" x14ac:dyDescent="0.25">
      <c r="L85027" s="36"/>
      <c r="M85027" s="36"/>
      <c r="N85027" s="36"/>
    </row>
    <row r="85028" spans="12:14" x14ac:dyDescent="0.25">
      <c r="L85028" s="36"/>
      <c r="M85028" s="36"/>
      <c r="N85028" s="36"/>
    </row>
    <row r="85029" spans="12:14" x14ac:dyDescent="0.25">
      <c r="L85029" s="36"/>
      <c r="M85029" s="36"/>
      <c r="N85029" s="36"/>
    </row>
    <row r="85030" spans="12:14" x14ac:dyDescent="0.25">
      <c r="L85030" s="36"/>
      <c r="M85030" s="36"/>
      <c r="N85030" s="36"/>
    </row>
    <row r="85031" spans="12:14" x14ac:dyDescent="0.25">
      <c r="L85031" s="36"/>
      <c r="M85031" s="36"/>
      <c r="N85031" s="36"/>
    </row>
    <row r="85032" spans="12:14" x14ac:dyDescent="0.25">
      <c r="L85032" s="36"/>
      <c r="M85032" s="36"/>
      <c r="N85032" s="36"/>
    </row>
    <row r="85033" spans="12:14" x14ac:dyDescent="0.25">
      <c r="L85033" s="36"/>
      <c r="M85033" s="36"/>
      <c r="N85033" s="36"/>
    </row>
    <row r="85034" spans="12:14" x14ac:dyDescent="0.25">
      <c r="L85034" s="36"/>
      <c r="M85034" s="36"/>
      <c r="N85034" s="36"/>
    </row>
    <row r="85035" spans="12:14" x14ac:dyDescent="0.25">
      <c r="L85035" s="36"/>
      <c r="M85035" s="36"/>
      <c r="N85035" s="36"/>
    </row>
    <row r="85036" spans="12:14" x14ac:dyDescent="0.25">
      <c r="L85036" s="36"/>
      <c r="M85036" s="36"/>
      <c r="N85036" s="36"/>
    </row>
    <row r="85037" spans="12:14" x14ac:dyDescent="0.25">
      <c r="L85037" s="36"/>
      <c r="M85037" s="36"/>
      <c r="N85037" s="36"/>
    </row>
    <row r="85038" spans="12:14" x14ac:dyDescent="0.25">
      <c r="L85038" s="36"/>
      <c r="M85038" s="36"/>
      <c r="N85038" s="36"/>
    </row>
    <row r="85039" spans="12:14" x14ac:dyDescent="0.25">
      <c r="L85039" s="36"/>
      <c r="M85039" s="36"/>
      <c r="N85039" s="36"/>
    </row>
    <row r="85040" spans="12:14" x14ac:dyDescent="0.25">
      <c r="L85040" s="36"/>
      <c r="M85040" s="36"/>
      <c r="N85040" s="36"/>
    </row>
    <row r="85041" spans="12:14" x14ac:dyDescent="0.25">
      <c r="L85041" s="36"/>
      <c r="M85041" s="36"/>
      <c r="N85041" s="36"/>
    </row>
    <row r="85042" spans="12:14" x14ac:dyDescent="0.25">
      <c r="L85042" s="36"/>
      <c r="M85042" s="36"/>
      <c r="N85042" s="36"/>
    </row>
    <row r="85043" spans="12:14" x14ac:dyDescent="0.25">
      <c r="L85043" s="36"/>
      <c r="M85043" s="36"/>
      <c r="N85043" s="36"/>
    </row>
    <row r="85044" spans="12:14" x14ac:dyDescent="0.25">
      <c r="L85044" s="36"/>
      <c r="M85044" s="36"/>
      <c r="N85044" s="36"/>
    </row>
    <row r="85045" spans="12:14" x14ac:dyDescent="0.25">
      <c r="L85045" s="36"/>
      <c r="M85045" s="36"/>
      <c r="N85045" s="36"/>
    </row>
    <row r="85046" spans="12:14" x14ac:dyDescent="0.25">
      <c r="L85046" s="36"/>
      <c r="M85046" s="36"/>
      <c r="N85046" s="36"/>
    </row>
    <row r="85047" spans="12:14" x14ac:dyDescent="0.25">
      <c r="L85047" s="36"/>
      <c r="M85047" s="36"/>
      <c r="N85047" s="36"/>
    </row>
    <row r="85048" spans="12:14" x14ac:dyDescent="0.25">
      <c r="L85048" s="36"/>
      <c r="M85048" s="36"/>
      <c r="N85048" s="36"/>
    </row>
    <row r="85049" spans="12:14" x14ac:dyDescent="0.25">
      <c r="L85049" s="36"/>
      <c r="M85049" s="36"/>
      <c r="N85049" s="36"/>
    </row>
    <row r="85050" spans="12:14" x14ac:dyDescent="0.25">
      <c r="L85050" s="36"/>
      <c r="M85050" s="36"/>
      <c r="N85050" s="36"/>
    </row>
    <row r="85051" spans="12:14" x14ac:dyDescent="0.25">
      <c r="L85051" s="36"/>
      <c r="M85051" s="36"/>
      <c r="N85051" s="36"/>
    </row>
    <row r="85052" spans="12:14" x14ac:dyDescent="0.25">
      <c r="L85052" s="36"/>
      <c r="M85052" s="36"/>
      <c r="N85052" s="36"/>
    </row>
    <row r="85053" spans="12:14" x14ac:dyDescent="0.25">
      <c r="L85053" s="36"/>
      <c r="M85053" s="36"/>
      <c r="N85053" s="36"/>
    </row>
    <row r="85054" spans="12:14" x14ac:dyDescent="0.25">
      <c r="L85054" s="36"/>
      <c r="M85054" s="36"/>
      <c r="N85054" s="36"/>
    </row>
    <row r="85055" spans="12:14" x14ac:dyDescent="0.25">
      <c r="L85055" s="36"/>
      <c r="M85055" s="36"/>
      <c r="N85055" s="36"/>
    </row>
    <row r="85056" spans="12:14" x14ac:dyDescent="0.25">
      <c r="L85056" s="36"/>
      <c r="M85056" s="36"/>
      <c r="N85056" s="36"/>
    </row>
    <row r="85057" spans="12:14" x14ac:dyDescent="0.25">
      <c r="L85057" s="36"/>
      <c r="M85057" s="36"/>
      <c r="N85057" s="36"/>
    </row>
    <row r="85058" spans="12:14" x14ac:dyDescent="0.25">
      <c r="L85058" s="36"/>
      <c r="M85058" s="36"/>
      <c r="N85058" s="36"/>
    </row>
    <row r="85059" spans="12:14" x14ac:dyDescent="0.25">
      <c r="L85059" s="36"/>
      <c r="M85059" s="36"/>
      <c r="N85059" s="36"/>
    </row>
    <row r="85060" spans="12:14" x14ac:dyDescent="0.25">
      <c r="L85060" s="36"/>
      <c r="M85060" s="36"/>
      <c r="N85060" s="36"/>
    </row>
    <row r="85061" spans="12:14" x14ac:dyDescent="0.25">
      <c r="L85061" s="36"/>
      <c r="M85061" s="36"/>
      <c r="N85061" s="36"/>
    </row>
    <row r="85062" spans="12:14" x14ac:dyDescent="0.25">
      <c r="L85062" s="36"/>
      <c r="M85062" s="36"/>
      <c r="N85062" s="36"/>
    </row>
    <row r="85063" spans="12:14" x14ac:dyDescent="0.25">
      <c r="L85063" s="36"/>
      <c r="M85063" s="36"/>
      <c r="N85063" s="36"/>
    </row>
    <row r="85064" spans="12:14" x14ac:dyDescent="0.25">
      <c r="L85064" s="36"/>
      <c r="M85064" s="36"/>
      <c r="N85064" s="36"/>
    </row>
    <row r="85065" spans="12:14" x14ac:dyDescent="0.25">
      <c r="L85065" s="36"/>
      <c r="M85065" s="36"/>
      <c r="N85065" s="36"/>
    </row>
    <row r="85066" spans="12:14" x14ac:dyDescent="0.25">
      <c r="L85066" s="36"/>
      <c r="M85066" s="36"/>
      <c r="N85066" s="36"/>
    </row>
    <row r="85067" spans="12:14" x14ac:dyDescent="0.25">
      <c r="L85067" s="36"/>
      <c r="M85067" s="36"/>
      <c r="N85067" s="36"/>
    </row>
    <row r="85068" spans="12:14" x14ac:dyDescent="0.25">
      <c r="L85068" s="36"/>
      <c r="M85068" s="36"/>
      <c r="N85068" s="36"/>
    </row>
    <row r="85069" spans="12:14" x14ac:dyDescent="0.25">
      <c r="L85069" s="36"/>
      <c r="M85069" s="36"/>
      <c r="N85069" s="36"/>
    </row>
    <row r="85070" spans="12:14" x14ac:dyDescent="0.25">
      <c r="L85070" s="36"/>
      <c r="M85070" s="36"/>
      <c r="N85070" s="36"/>
    </row>
    <row r="85071" spans="12:14" x14ac:dyDescent="0.25">
      <c r="L85071" s="36"/>
      <c r="M85071" s="36"/>
      <c r="N85071" s="36"/>
    </row>
    <row r="85072" spans="12:14" x14ac:dyDescent="0.25">
      <c r="L85072" s="36"/>
      <c r="M85072" s="36"/>
      <c r="N85072" s="36"/>
    </row>
    <row r="85073" spans="12:14" x14ac:dyDescent="0.25">
      <c r="L85073" s="36"/>
      <c r="M85073" s="36"/>
      <c r="N85073" s="36"/>
    </row>
    <row r="85074" spans="12:14" x14ac:dyDescent="0.25">
      <c r="L85074" s="36"/>
      <c r="M85074" s="36"/>
      <c r="N85074" s="36"/>
    </row>
    <row r="85075" spans="12:14" x14ac:dyDescent="0.25">
      <c r="L85075" s="36"/>
      <c r="M85075" s="36"/>
      <c r="N85075" s="36"/>
    </row>
    <row r="85076" spans="12:14" x14ac:dyDescent="0.25">
      <c r="L85076" s="36"/>
      <c r="M85076" s="36"/>
      <c r="N85076" s="36"/>
    </row>
    <row r="85077" spans="12:14" x14ac:dyDescent="0.25">
      <c r="L85077" s="36"/>
      <c r="M85077" s="36"/>
      <c r="N85077" s="36"/>
    </row>
    <row r="85078" spans="12:14" x14ac:dyDescent="0.25">
      <c r="L85078" s="36"/>
      <c r="M85078" s="36"/>
      <c r="N85078" s="36"/>
    </row>
    <row r="85079" spans="12:14" x14ac:dyDescent="0.25">
      <c r="L85079" s="36"/>
      <c r="M85079" s="36"/>
      <c r="N85079" s="36"/>
    </row>
    <row r="85080" spans="12:14" x14ac:dyDescent="0.25">
      <c r="L85080" s="36"/>
      <c r="M85080" s="36"/>
      <c r="N85080" s="36"/>
    </row>
    <row r="85081" spans="12:14" x14ac:dyDescent="0.25">
      <c r="L85081" s="36"/>
      <c r="M85081" s="36"/>
      <c r="N85081" s="36"/>
    </row>
    <row r="85082" spans="12:14" x14ac:dyDescent="0.25">
      <c r="L85082" s="36"/>
      <c r="M85082" s="36"/>
      <c r="N85082" s="36"/>
    </row>
    <row r="85083" spans="12:14" x14ac:dyDescent="0.25">
      <c r="L85083" s="36"/>
      <c r="M85083" s="36"/>
      <c r="N85083" s="36"/>
    </row>
    <row r="85084" spans="12:14" x14ac:dyDescent="0.25">
      <c r="L85084" s="36"/>
      <c r="M85084" s="36"/>
      <c r="N85084" s="36"/>
    </row>
    <row r="85085" spans="12:14" x14ac:dyDescent="0.25">
      <c r="L85085" s="36"/>
      <c r="M85085" s="36"/>
      <c r="N85085" s="36"/>
    </row>
    <row r="85086" spans="12:14" x14ac:dyDescent="0.25">
      <c r="L85086" s="36"/>
      <c r="M85086" s="36"/>
      <c r="N85086" s="36"/>
    </row>
    <row r="85087" spans="12:14" x14ac:dyDescent="0.25">
      <c r="L85087" s="36"/>
      <c r="M85087" s="36"/>
      <c r="N85087" s="36"/>
    </row>
    <row r="85088" spans="12:14" x14ac:dyDescent="0.25">
      <c r="L85088" s="36"/>
      <c r="M85088" s="36"/>
      <c r="N85088" s="36"/>
    </row>
    <row r="85089" spans="12:14" x14ac:dyDescent="0.25">
      <c r="L85089" s="36"/>
      <c r="M85089" s="36"/>
      <c r="N85089" s="36"/>
    </row>
    <row r="85090" spans="12:14" x14ac:dyDescent="0.25">
      <c r="L85090" s="36"/>
      <c r="M85090" s="36"/>
      <c r="N85090" s="36"/>
    </row>
    <row r="85091" spans="12:14" x14ac:dyDescent="0.25">
      <c r="L85091" s="36"/>
      <c r="M85091" s="36"/>
      <c r="N85091" s="36"/>
    </row>
    <row r="85092" spans="12:14" x14ac:dyDescent="0.25">
      <c r="L85092" s="36"/>
      <c r="M85092" s="36"/>
      <c r="N85092" s="36"/>
    </row>
    <row r="85093" spans="12:14" x14ac:dyDescent="0.25">
      <c r="L85093" s="36"/>
      <c r="M85093" s="36"/>
      <c r="N85093" s="36"/>
    </row>
    <row r="85094" spans="12:14" x14ac:dyDescent="0.25">
      <c r="L85094" s="36"/>
      <c r="M85094" s="36"/>
      <c r="N85094" s="36"/>
    </row>
    <row r="85095" spans="12:14" x14ac:dyDescent="0.25">
      <c r="L85095" s="36"/>
      <c r="M85095" s="36"/>
      <c r="N85095" s="36"/>
    </row>
    <row r="85096" spans="12:14" x14ac:dyDescent="0.25">
      <c r="L85096" s="36"/>
      <c r="M85096" s="36"/>
      <c r="N85096" s="36"/>
    </row>
    <row r="85097" spans="12:14" x14ac:dyDescent="0.25">
      <c r="L85097" s="36"/>
      <c r="M85097" s="36"/>
      <c r="N85097" s="36"/>
    </row>
    <row r="85098" spans="12:14" x14ac:dyDescent="0.25">
      <c r="L85098" s="36"/>
      <c r="M85098" s="36"/>
      <c r="N85098" s="36"/>
    </row>
    <row r="85099" spans="12:14" x14ac:dyDescent="0.25">
      <c r="L85099" s="36"/>
      <c r="M85099" s="36"/>
      <c r="N85099" s="36"/>
    </row>
    <row r="85100" spans="12:14" x14ac:dyDescent="0.25">
      <c r="L85100" s="36"/>
      <c r="M85100" s="36"/>
      <c r="N85100" s="36"/>
    </row>
    <row r="85101" spans="12:14" x14ac:dyDescent="0.25">
      <c r="L85101" s="36"/>
      <c r="M85101" s="36"/>
      <c r="N85101" s="36"/>
    </row>
    <row r="85102" spans="12:14" x14ac:dyDescent="0.25">
      <c r="L85102" s="36"/>
      <c r="M85102" s="36"/>
      <c r="N85102" s="36"/>
    </row>
    <row r="85103" spans="12:14" x14ac:dyDescent="0.25">
      <c r="L85103" s="36"/>
      <c r="M85103" s="36"/>
      <c r="N85103" s="36"/>
    </row>
    <row r="85104" spans="12:14" x14ac:dyDescent="0.25">
      <c r="L85104" s="36"/>
      <c r="M85104" s="36"/>
      <c r="N85104" s="36"/>
    </row>
    <row r="85105" spans="12:14" x14ac:dyDescent="0.25">
      <c r="L85105" s="36"/>
      <c r="M85105" s="36"/>
      <c r="N85105" s="36"/>
    </row>
    <row r="85106" spans="12:14" x14ac:dyDescent="0.25">
      <c r="L85106" s="36"/>
      <c r="M85106" s="36"/>
      <c r="N85106" s="36"/>
    </row>
    <row r="85107" spans="12:14" x14ac:dyDescent="0.25">
      <c r="L85107" s="36"/>
      <c r="M85107" s="36"/>
      <c r="N85107" s="36"/>
    </row>
    <row r="85108" spans="12:14" x14ac:dyDescent="0.25">
      <c r="L85108" s="36"/>
      <c r="M85108" s="36"/>
      <c r="N85108" s="36"/>
    </row>
    <row r="85109" spans="12:14" x14ac:dyDescent="0.25">
      <c r="L85109" s="36"/>
      <c r="M85109" s="36"/>
      <c r="N85109" s="36"/>
    </row>
    <row r="85110" spans="12:14" x14ac:dyDescent="0.25">
      <c r="L85110" s="36"/>
      <c r="M85110" s="36"/>
      <c r="N85110" s="36"/>
    </row>
    <row r="85111" spans="12:14" x14ac:dyDescent="0.25">
      <c r="L85111" s="36"/>
      <c r="M85111" s="36"/>
      <c r="N85111" s="36"/>
    </row>
    <row r="85112" spans="12:14" x14ac:dyDescent="0.25">
      <c r="L85112" s="36"/>
      <c r="M85112" s="36"/>
      <c r="N85112" s="36"/>
    </row>
    <row r="85113" spans="12:14" x14ac:dyDescent="0.25">
      <c r="L85113" s="36"/>
      <c r="M85113" s="36"/>
      <c r="N85113" s="36"/>
    </row>
    <row r="85114" spans="12:14" x14ac:dyDescent="0.25">
      <c r="L85114" s="36"/>
      <c r="M85114" s="36"/>
      <c r="N85114" s="36"/>
    </row>
    <row r="85115" spans="12:14" x14ac:dyDescent="0.25">
      <c r="L85115" s="36"/>
      <c r="M85115" s="36"/>
      <c r="N85115" s="36"/>
    </row>
    <row r="85116" spans="12:14" x14ac:dyDescent="0.25">
      <c r="L85116" s="36"/>
      <c r="M85116" s="36"/>
      <c r="N85116" s="36"/>
    </row>
    <row r="85117" spans="12:14" x14ac:dyDescent="0.25">
      <c r="L85117" s="36"/>
      <c r="M85117" s="36"/>
      <c r="N85117" s="36"/>
    </row>
    <row r="85118" spans="12:14" x14ac:dyDescent="0.25">
      <c r="L85118" s="36"/>
      <c r="M85118" s="36"/>
      <c r="N85118" s="36"/>
    </row>
    <row r="85119" spans="12:14" x14ac:dyDescent="0.25">
      <c r="L85119" s="36"/>
      <c r="M85119" s="36"/>
      <c r="N85119" s="36"/>
    </row>
    <row r="85120" spans="12:14" x14ac:dyDescent="0.25">
      <c r="L85120" s="36"/>
      <c r="M85120" s="36"/>
      <c r="N85120" s="36"/>
    </row>
    <row r="85121" spans="12:14" x14ac:dyDescent="0.25">
      <c r="L85121" s="36"/>
      <c r="M85121" s="36"/>
      <c r="N85121" s="36"/>
    </row>
    <row r="85122" spans="12:14" x14ac:dyDescent="0.25">
      <c r="L85122" s="36"/>
      <c r="M85122" s="36"/>
      <c r="N85122" s="36"/>
    </row>
    <row r="85123" spans="12:14" x14ac:dyDescent="0.25">
      <c r="L85123" s="36"/>
      <c r="M85123" s="36"/>
      <c r="N85123" s="36"/>
    </row>
    <row r="85124" spans="12:14" x14ac:dyDescent="0.25">
      <c r="L85124" s="36"/>
      <c r="M85124" s="36"/>
      <c r="N85124" s="36"/>
    </row>
    <row r="85125" spans="12:14" x14ac:dyDescent="0.25">
      <c r="L85125" s="36"/>
      <c r="M85125" s="36"/>
      <c r="N85125" s="36"/>
    </row>
    <row r="85126" spans="12:14" x14ac:dyDescent="0.25">
      <c r="L85126" s="36"/>
      <c r="M85126" s="36"/>
      <c r="N85126" s="36"/>
    </row>
    <row r="85127" spans="12:14" x14ac:dyDescent="0.25">
      <c r="L85127" s="36"/>
      <c r="M85127" s="36"/>
      <c r="N85127" s="36"/>
    </row>
    <row r="85128" spans="12:14" x14ac:dyDescent="0.25">
      <c r="L85128" s="36"/>
      <c r="M85128" s="36"/>
      <c r="N85128" s="36"/>
    </row>
    <row r="85129" spans="12:14" x14ac:dyDescent="0.25">
      <c r="L85129" s="36"/>
      <c r="M85129" s="36"/>
      <c r="N85129" s="36"/>
    </row>
    <row r="85130" spans="12:14" x14ac:dyDescent="0.25">
      <c r="L85130" s="36"/>
      <c r="M85130" s="36"/>
      <c r="N85130" s="36"/>
    </row>
    <row r="85131" spans="12:14" x14ac:dyDescent="0.25">
      <c r="L85131" s="36"/>
      <c r="M85131" s="36"/>
      <c r="N85131" s="36"/>
    </row>
    <row r="85132" spans="12:14" x14ac:dyDescent="0.25">
      <c r="L85132" s="36"/>
      <c r="M85132" s="36"/>
      <c r="N85132" s="36"/>
    </row>
    <row r="85133" spans="12:14" x14ac:dyDescent="0.25">
      <c r="L85133" s="36"/>
      <c r="M85133" s="36"/>
      <c r="N85133" s="36"/>
    </row>
    <row r="85134" spans="12:14" x14ac:dyDescent="0.25">
      <c r="L85134" s="36"/>
      <c r="M85134" s="36"/>
      <c r="N85134" s="36"/>
    </row>
    <row r="85135" spans="12:14" x14ac:dyDescent="0.25">
      <c r="L85135" s="36"/>
      <c r="M85135" s="36"/>
      <c r="N85135" s="36"/>
    </row>
    <row r="85136" spans="12:14" x14ac:dyDescent="0.25">
      <c r="L85136" s="36"/>
      <c r="M85136" s="36"/>
      <c r="N85136" s="36"/>
    </row>
    <row r="85137" spans="12:14" x14ac:dyDescent="0.25">
      <c r="L85137" s="36"/>
      <c r="M85137" s="36"/>
      <c r="N85137" s="36"/>
    </row>
    <row r="85138" spans="12:14" x14ac:dyDescent="0.25">
      <c r="L85138" s="36"/>
      <c r="M85138" s="36"/>
      <c r="N85138" s="36"/>
    </row>
    <row r="85139" spans="12:14" x14ac:dyDescent="0.25">
      <c r="L85139" s="36"/>
      <c r="M85139" s="36"/>
      <c r="N85139" s="36"/>
    </row>
    <row r="85140" spans="12:14" x14ac:dyDescent="0.25">
      <c r="L85140" s="36"/>
      <c r="M85140" s="36"/>
      <c r="N85140" s="36"/>
    </row>
    <row r="85141" spans="12:14" x14ac:dyDescent="0.25">
      <c r="L85141" s="36"/>
      <c r="M85141" s="36"/>
      <c r="N85141" s="36"/>
    </row>
    <row r="85142" spans="12:14" x14ac:dyDescent="0.25">
      <c r="L85142" s="36"/>
      <c r="M85142" s="36"/>
      <c r="N85142" s="36"/>
    </row>
    <row r="85143" spans="12:14" x14ac:dyDescent="0.25">
      <c r="L85143" s="36"/>
      <c r="M85143" s="36"/>
      <c r="N85143" s="36"/>
    </row>
    <row r="85144" spans="12:14" x14ac:dyDescent="0.25">
      <c r="L85144" s="36"/>
      <c r="M85144" s="36"/>
      <c r="N85144" s="36"/>
    </row>
    <row r="85145" spans="12:14" x14ac:dyDescent="0.25">
      <c r="L85145" s="36"/>
      <c r="M85145" s="36"/>
      <c r="N85145" s="36"/>
    </row>
    <row r="85146" spans="12:14" x14ac:dyDescent="0.25">
      <c r="L85146" s="36"/>
      <c r="M85146" s="36"/>
      <c r="N85146" s="36"/>
    </row>
    <row r="85147" spans="12:14" x14ac:dyDescent="0.25">
      <c r="L85147" s="36"/>
      <c r="M85147" s="36"/>
      <c r="N85147" s="36"/>
    </row>
    <row r="85148" spans="12:14" x14ac:dyDescent="0.25">
      <c r="L85148" s="36"/>
      <c r="M85148" s="36"/>
      <c r="N85148" s="36"/>
    </row>
    <row r="85149" spans="12:14" x14ac:dyDescent="0.25">
      <c r="L85149" s="36"/>
      <c r="M85149" s="36"/>
      <c r="N85149" s="36"/>
    </row>
    <row r="85150" spans="12:14" x14ac:dyDescent="0.25">
      <c r="L85150" s="36"/>
      <c r="M85150" s="36"/>
      <c r="N85150" s="36"/>
    </row>
    <row r="85151" spans="12:14" x14ac:dyDescent="0.25">
      <c r="L85151" s="36"/>
      <c r="M85151" s="36"/>
      <c r="N85151" s="36"/>
    </row>
    <row r="85152" spans="12:14" x14ac:dyDescent="0.25">
      <c r="L85152" s="36"/>
      <c r="M85152" s="36"/>
      <c r="N85152" s="36"/>
    </row>
    <row r="85153" spans="12:14" x14ac:dyDescent="0.25">
      <c r="L85153" s="36"/>
      <c r="M85153" s="36"/>
      <c r="N85153" s="36"/>
    </row>
    <row r="85154" spans="12:14" x14ac:dyDescent="0.25">
      <c r="L85154" s="36"/>
      <c r="M85154" s="36"/>
      <c r="N85154" s="36"/>
    </row>
    <row r="85155" spans="12:14" x14ac:dyDescent="0.25">
      <c r="L85155" s="36"/>
      <c r="M85155" s="36"/>
      <c r="N85155" s="36"/>
    </row>
    <row r="85156" spans="12:14" x14ac:dyDescent="0.25">
      <c r="L85156" s="36"/>
      <c r="M85156" s="36"/>
      <c r="N85156" s="36"/>
    </row>
    <row r="85157" spans="12:14" x14ac:dyDescent="0.25">
      <c r="L85157" s="36"/>
      <c r="M85157" s="36"/>
      <c r="N85157" s="36"/>
    </row>
    <row r="85158" spans="12:14" x14ac:dyDescent="0.25">
      <c r="L85158" s="36"/>
      <c r="M85158" s="36"/>
      <c r="N85158" s="36"/>
    </row>
    <row r="85159" spans="12:14" x14ac:dyDescent="0.25">
      <c r="L85159" s="36"/>
      <c r="M85159" s="36"/>
      <c r="N85159" s="36"/>
    </row>
    <row r="85160" spans="12:14" x14ac:dyDescent="0.25">
      <c r="L85160" s="36"/>
      <c r="M85160" s="36"/>
      <c r="N85160" s="36"/>
    </row>
    <row r="85161" spans="12:14" x14ac:dyDescent="0.25">
      <c r="L85161" s="36"/>
      <c r="M85161" s="36"/>
      <c r="N85161" s="36"/>
    </row>
    <row r="85162" spans="12:14" x14ac:dyDescent="0.25">
      <c r="L85162" s="36"/>
      <c r="M85162" s="36"/>
      <c r="N85162" s="36"/>
    </row>
    <row r="85163" spans="12:14" x14ac:dyDescent="0.25">
      <c r="L85163" s="36"/>
      <c r="M85163" s="36"/>
      <c r="N85163" s="36"/>
    </row>
    <row r="85164" spans="12:14" x14ac:dyDescent="0.25">
      <c r="L85164" s="36"/>
      <c r="M85164" s="36"/>
      <c r="N85164" s="36"/>
    </row>
    <row r="85165" spans="12:14" x14ac:dyDescent="0.25">
      <c r="L85165" s="36"/>
      <c r="M85165" s="36"/>
      <c r="N85165" s="36"/>
    </row>
    <row r="85166" spans="12:14" x14ac:dyDescent="0.25">
      <c r="L85166" s="36"/>
      <c r="M85166" s="36"/>
      <c r="N85166" s="36"/>
    </row>
    <row r="85167" spans="12:14" x14ac:dyDescent="0.25">
      <c r="L85167" s="36"/>
      <c r="M85167" s="36"/>
      <c r="N85167" s="36"/>
    </row>
    <row r="85168" spans="12:14" x14ac:dyDescent="0.25">
      <c r="L85168" s="36"/>
      <c r="M85168" s="36"/>
      <c r="N85168" s="36"/>
    </row>
    <row r="85169" spans="12:14" x14ac:dyDescent="0.25">
      <c r="L85169" s="36"/>
      <c r="M85169" s="36"/>
      <c r="N85169" s="36"/>
    </row>
    <row r="85170" spans="12:14" x14ac:dyDescent="0.25">
      <c r="L85170" s="36"/>
      <c r="M85170" s="36"/>
      <c r="N85170" s="36"/>
    </row>
    <row r="85171" spans="12:14" x14ac:dyDescent="0.25">
      <c r="L85171" s="36"/>
      <c r="M85171" s="36"/>
      <c r="N85171" s="36"/>
    </row>
    <row r="85172" spans="12:14" x14ac:dyDescent="0.25">
      <c r="L85172" s="36"/>
      <c r="M85172" s="36"/>
      <c r="N85172" s="36"/>
    </row>
    <row r="85173" spans="12:14" x14ac:dyDescent="0.25">
      <c r="L85173" s="36"/>
      <c r="M85173" s="36"/>
      <c r="N85173" s="36"/>
    </row>
    <row r="85174" spans="12:14" x14ac:dyDescent="0.25">
      <c r="L85174" s="36"/>
      <c r="M85174" s="36"/>
      <c r="N85174" s="36"/>
    </row>
    <row r="85175" spans="12:14" x14ac:dyDescent="0.25">
      <c r="L85175" s="36"/>
      <c r="M85175" s="36"/>
      <c r="N85175" s="36"/>
    </row>
    <row r="85176" spans="12:14" x14ac:dyDescent="0.25">
      <c r="L85176" s="36"/>
      <c r="M85176" s="36"/>
      <c r="N85176" s="36"/>
    </row>
    <row r="85177" spans="12:14" x14ac:dyDescent="0.25">
      <c r="L85177" s="36"/>
      <c r="M85177" s="36"/>
      <c r="N85177" s="36"/>
    </row>
    <row r="85178" spans="12:14" x14ac:dyDescent="0.25">
      <c r="L85178" s="36"/>
      <c r="M85178" s="36"/>
      <c r="N85178" s="36"/>
    </row>
    <row r="85179" spans="12:14" x14ac:dyDescent="0.25">
      <c r="L85179" s="36"/>
      <c r="M85179" s="36"/>
      <c r="N85179" s="36"/>
    </row>
    <row r="85180" spans="12:14" x14ac:dyDescent="0.25">
      <c r="L85180" s="36"/>
      <c r="M85180" s="36"/>
      <c r="N85180" s="36"/>
    </row>
    <row r="85181" spans="12:14" x14ac:dyDescent="0.25">
      <c r="L85181" s="36"/>
      <c r="M85181" s="36"/>
      <c r="N85181" s="36"/>
    </row>
    <row r="85182" spans="12:14" x14ac:dyDescent="0.25">
      <c r="L85182" s="36"/>
      <c r="M85182" s="36"/>
      <c r="N85182" s="36"/>
    </row>
    <row r="85183" spans="12:14" x14ac:dyDescent="0.25">
      <c r="L85183" s="36"/>
      <c r="M85183" s="36"/>
      <c r="N85183" s="36"/>
    </row>
    <row r="85184" spans="12:14" x14ac:dyDescent="0.25">
      <c r="L85184" s="36"/>
      <c r="M85184" s="36"/>
      <c r="N85184" s="36"/>
    </row>
    <row r="85185" spans="12:14" x14ac:dyDescent="0.25">
      <c r="L85185" s="36"/>
      <c r="M85185" s="36"/>
      <c r="N85185" s="36"/>
    </row>
    <row r="85186" spans="12:14" x14ac:dyDescent="0.25">
      <c r="L85186" s="36"/>
      <c r="M85186" s="36"/>
      <c r="N85186" s="36"/>
    </row>
    <row r="85187" spans="12:14" x14ac:dyDescent="0.25">
      <c r="L85187" s="36"/>
      <c r="M85187" s="36"/>
      <c r="N85187" s="36"/>
    </row>
    <row r="85188" spans="12:14" x14ac:dyDescent="0.25">
      <c r="L85188" s="36"/>
      <c r="M85188" s="36"/>
      <c r="N85188" s="36"/>
    </row>
    <row r="85189" spans="12:14" x14ac:dyDescent="0.25">
      <c r="L85189" s="36"/>
      <c r="M85189" s="36"/>
      <c r="N85189" s="36"/>
    </row>
    <row r="85190" spans="12:14" x14ac:dyDescent="0.25">
      <c r="L85190" s="36"/>
      <c r="M85190" s="36"/>
      <c r="N85190" s="36"/>
    </row>
    <row r="85191" spans="12:14" x14ac:dyDescent="0.25">
      <c r="L85191" s="36"/>
      <c r="M85191" s="36"/>
      <c r="N85191" s="36"/>
    </row>
    <row r="85192" spans="12:14" x14ac:dyDescent="0.25">
      <c r="L85192" s="36"/>
      <c r="M85192" s="36"/>
      <c r="N85192" s="36"/>
    </row>
    <row r="85193" spans="12:14" x14ac:dyDescent="0.25">
      <c r="L85193" s="36"/>
      <c r="M85193" s="36"/>
      <c r="N85193" s="36"/>
    </row>
    <row r="85194" spans="12:14" x14ac:dyDescent="0.25">
      <c r="L85194" s="36"/>
      <c r="M85194" s="36"/>
      <c r="N85194" s="36"/>
    </row>
    <row r="85195" spans="12:14" x14ac:dyDescent="0.25">
      <c r="L85195" s="36"/>
      <c r="M85195" s="36"/>
      <c r="N85195" s="36"/>
    </row>
    <row r="85196" spans="12:14" x14ac:dyDescent="0.25">
      <c r="L85196" s="36"/>
      <c r="M85196" s="36"/>
      <c r="N85196" s="36"/>
    </row>
    <row r="85197" spans="12:14" x14ac:dyDescent="0.25">
      <c r="L85197" s="36"/>
      <c r="M85197" s="36"/>
      <c r="N85197" s="36"/>
    </row>
    <row r="85198" spans="12:14" x14ac:dyDescent="0.25">
      <c r="L85198" s="36"/>
      <c r="M85198" s="36"/>
      <c r="N85198" s="36"/>
    </row>
    <row r="85199" spans="12:14" x14ac:dyDescent="0.25">
      <c r="L85199" s="36"/>
      <c r="M85199" s="36"/>
      <c r="N85199" s="36"/>
    </row>
    <row r="85200" spans="12:14" x14ac:dyDescent="0.25">
      <c r="L85200" s="36"/>
      <c r="M85200" s="36"/>
      <c r="N85200" s="36"/>
    </row>
    <row r="85201" spans="12:14" x14ac:dyDescent="0.25">
      <c r="L85201" s="36"/>
      <c r="M85201" s="36"/>
      <c r="N85201" s="36"/>
    </row>
    <row r="85202" spans="12:14" x14ac:dyDescent="0.25">
      <c r="L85202" s="36"/>
      <c r="M85202" s="36"/>
      <c r="N85202" s="36"/>
    </row>
    <row r="85203" spans="12:14" x14ac:dyDescent="0.25">
      <c r="L85203" s="36"/>
      <c r="M85203" s="36"/>
      <c r="N85203" s="36"/>
    </row>
    <row r="85204" spans="12:14" x14ac:dyDescent="0.25">
      <c r="L85204" s="36"/>
      <c r="M85204" s="36"/>
      <c r="N85204" s="36"/>
    </row>
    <row r="85205" spans="12:14" x14ac:dyDescent="0.25">
      <c r="L85205" s="36"/>
      <c r="M85205" s="36"/>
      <c r="N85205" s="36"/>
    </row>
    <row r="85206" spans="12:14" x14ac:dyDescent="0.25">
      <c r="L85206" s="36"/>
      <c r="M85206" s="36"/>
      <c r="N85206" s="36"/>
    </row>
    <row r="85207" spans="12:14" x14ac:dyDescent="0.25">
      <c r="L85207" s="36"/>
      <c r="M85207" s="36"/>
      <c r="N85207" s="36"/>
    </row>
    <row r="85208" spans="12:14" x14ac:dyDescent="0.25">
      <c r="L85208" s="36"/>
      <c r="M85208" s="36"/>
      <c r="N85208" s="36"/>
    </row>
    <row r="85209" spans="12:14" x14ac:dyDescent="0.25">
      <c r="L85209" s="36"/>
      <c r="M85209" s="36"/>
      <c r="N85209" s="36"/>
    </row>
    <row r="85210" spans="12:14" x14ac:dyDescent="0.25">
      <c r="L85210" s="36"/>
      <c r="M85210" s="36"/>
      <c r="N85210" s="36"/>
    </row>
    <row r="85211" spans="12:14" x14ac:dyDescent="0.25">
      <c r="L85211" s="36"/>
      <c r="M85211" s="36"/>
      <c r="N85211" s="36"/>
    </row>
    <row r="85212" spans="12:14" x14ac:dyDescent="0.25">
      <c r="L85212" s="36"/>
      <c r="M85212" s="36"/>
      <c r="N85212" s="36"/>
    </row>
    <row r="85213" spans="12:14" x14ac:dyDescent="0.25">
      <c r="L85213" s="36"/>
      <c r="M85213" s="36"/>
      <c r="N85213" s="36"/>
    </row>
    <row r="85214" spans="12:14" x14ac:dyDescent="0.25">
      <c r="L85214" s="36"/>
      <c r="M85214" s="36"/>
      <c r="N85214" s="36"/>
    </row>
    <row r="85215" spans="12:14" x14ac:dyDescent="0.25">
      <c r="L85215" s="36"/>
      <c r="M85215" s="36"/>
      <c r="N85215" s="36"/>
    </row>
    <row r="85216" spans="12:14" x14ac:dyDescent="0.25">
      <c r="L85216" s="36"/>
      <c r="M85216" s="36"/>
      <c r="N85216" s="36"/>
    </row>
    <row r="85217" spans="12:14" x14ac:dyDescent="0.25">
      <c r="L85217" s="36"/>
      <c r="M85217" s="36"/>
      <c r="N85217" s="36"/>
    </row>
    <row r="85218" spans="12:14" x14ac:dyDescent="0.25">
      <c r="L85218" s="36"/>
      <c r="M85218" s="36"/>
      <c r="N85218" s="36"/>
    </row>
    <row r="85219" spans="12:14" x14ac:dyDescent="0.25">
      <c r="L85219" s="36"/>
      <c r="M85219" s="36"/>
      <c r="N85219" s="36"/>
    </row>
    <row r="85220" spans="12:14" x14ac:dyDescent="0.25">
      <c r="L85220" s="36"/>
      <c r="M85220" s="36"/>
      <c r="N85220" s="36"/>
    </row>
    <row r="85221" spans="12:14" x14ac:dyDescent="0.25">
      <c r="L85221" s="36"/>
      <c r="M85221" s="36"/>
      <c r="N85221" s="36"/>
    </row>
    <row r="85222" spans="12:14" x14ac:dyDescent="0.25">
      <c r="L85222" s="36"/>
      <c r="M85222" s="36"/>
      <c r="N85222" s="36"/>
    </row>
    <row r="85223" spans="12:14" x14ac:dyDescent="0.25">
      <c r="L85223" s="36"/>
      <c r="M85223" s="36"/>
      <c r="N85223" s="36"/>
    </row>
    <row r="85224" spans="12:14" x14ac:dyDescent="0.25">
      <c r="L85224" s="36"/>
      <c r="M85224" s="36"/>
      <c r="N85224" s="36"/>
    </row>
    <row r="85225" spans="12:14" x14ac:dyDescent="0.25">
      <c r="L85225" s="36"/>
      <c r="M85225" s="36"/>
      <c r="N85225" s="36"/>
    </row>
    <row r="85226" spans="12:14" x14ac:dyDescent="0.25">
      <c r="L85226" s="36"/>
      <c r="M85226" s="36"/>
      <c r="N85226" s="36"/>
    </row>
    <row r="85227" spans="12:14" x14ac:dyDescent="0.25">
      <c r="L85227" s="36"/>
      <c r="M85227" s="36"/>
      <c r="N85227" s="36"/>
    </row>
    <row r="85228" spans="12:14" x14ac:dyDescent="0.25">
      <c r="L85228" s="36"/>
      <c r="M85228" s="36"/>
      <c r="N85228" s="36"/>
    </row>
    <row r="85229" spans="12:14" x14ac:dyDescent="0.25">
      <c r="L85229" s="36"/>
      <c r="M85229" s="36"/>
      <c r="N85229" s="36"/>
    </row>
    <row r="85230" spans="12:14" x14ac:dyDescent="0.25">
      <c r="L85230" s="36"/>
      <c r="M85230" s="36"/>
      <c r="N85230" s="36"/>
    </row>
    <row r="85231" spans="12:14" x14ac:dyDescent="0.25">
      <c r="L85231" s="36"/>
      <c r="M85231" s="36"/>
      <c r="N85231" s="36"/>
    </row>
    <row r="85232" spans="12:14" x14ac:dyDescent="0.25">
      <c r="L85232" s="36"/>
      <c r="M85232" s="36"/>
      <c r="N85232" s="36"/>
    </row>
    <row r="85233" spans="12:14" x14ac:dyDescent="0.25">
      <c r="L85233" s="36"/>
      <c r="M85233" s="36"/>
      <c r="N85233" s="36"/>
    </row>
    <row r="85234" spans="12:14" x14ac:dyDescent="0.25">
      <c r="L85234" s="36"/>
      <c r="M85234" s="36"/>
      <c r="N85234" s="36"/>
    </row>
    <row r="85235" spans="12:14" x14ac:dyDescent="0.25">
      <c r="L85235" s="36"/>
      <c r="M85235" s="36"/>
      <c r="N85235" s="36"/>
    </row>
    <row r="85236" spans="12:14" x14ac:dyDescent="0.25">
      <c r="L85236" s="36"/>
      <c r="M85236" s="36"/>
      <c r="N85236" s="36"/>
    </row>
    <row r="85237" spans="12:14" x14ac:dyDescent="0.25">
      <c r="L85237" s="36"/>
      <c r="M85237" s="36"/>
      <c r="N85237" s="36"/>
    </row>
    <row r="85238" spans="12:14" x14ac:dyDescent="0.25">
      <c r="L85238" s="36"/>
      <c r="M85238" s="36"/>
      <c r="N85238" s="36"/>
    </row>
    <row r="85239" spans="12:14" x14ac:dyDescent="0.25">
      <c r="L85239" s="36"/>
      <c r="M85239" s="36"/>
      <c r="N85239" s="36"/>
    </row>
    <row r="85240" spans="12:14" x14ac:dyDescent="0.25">
      <c r="L85240" s="36"/>
      <c r="M85240" s="36"/>
      <c r="N85240" s="36"/>
    </row>
    <row r="85241" spans="12:14" x14ac:dyDescent="0.25">
      <c r="L85241" s="36"/>
      <c r="M85241" s="36"/>
      <c r="N85241" s="36"/>
    </row>
    <row r="85242" spans="12:14" x14ac:dyDescent="0.25">
      <c r="L85242" s="36"/>
      <c r="M85242" s="36"/>
      <c r="N85242" s="36"/>
    </row>
    <row r="85243" spans="12:14" x14ac:dyDescent="0.25">
      <c r="L85243" s="36"/>
      <c r="M85243" s="36"/>
      <c r="N85243" s="36"/>
    </row>
    <row r="85244" spans="12:14" x14ac:dyDescent="0.25">
      <c r="L85244" s="36"/>
      <c r="M85244" s="36"/>
      <c r="N85244" s="36"/>
    </row>
    <row r="85245" spans="12:14" x14ac:dyDescent="0.25">
      <c r="L85245" s="36"/>
      <c r="M85245" s="36"/>
      <c r="N85245" s="36"/>
    </row>
    <row r="85246" spans="12:14" x14ac:dyDescent="0.25">
      <c r="L85246" s="36"/>
      <c r="M85246" s="36"/>
      <c r="N85246" s="36"/>
    </row>
    <row r="85247" spans="12:14" x14ac:dyDescent="0.25">
      <c r="L85247" s="36"/>
      <c r="M85247" s="36"/>
      <c r="N85247" s="36"/>
    </row>
    <row r="85248" spans="12:14" x14ac:dyDescent="0.25">
      <c r="L85248" s="36"/>
      <c r="M85248" s="36"/>
      <c r="N85248" s="36"/>
    </row>
    <row r="85249" spans="12:14" x14ac:dyDescent="0.25">
      <c r="L85249" s="36"/>
      <c r="M85249" s="36"/>
      <c r="N85249" s="36"/>
    </row>
    <row r="85250" spans="12:14" x14ac:dyDescent="0.25">
      <c r="L85250" s="36"/>
      <c r="M85250" s="36"/>
      <c r="N85250" s="36"/>
    </row>
    <row r="85251" spans="12:14" x14ac:dyDescent="0.25">
      <c r="L85251" s="36"/>
      <c r="M85251" s="36"/>
      <c r="N85251" s="36"/>
    </row>
    <row r="85252" spans="12:14" x14ac:dyDescent="0.25">
      <c r="L85252" s="36"/>
      <c r="M85252" s="36"/>
      <c r="N85252" s="36"/>
    </row>
    <row r="85253" spans="12:14" x14ac:dyDescent="0.25">
      <c r="L85253" s="36"/>
      <c r="M85253" s="36"/>
      <c r="N85253" s="36"/>
    </row>
    <row r="85254" spans="12:14" x14ac:dyDescent="0.25">
      <c r="L85254" s="36"/>
      <c r="M85254" s="36"/>
      <c r="N85254" s="36"/>
    </row>
    <row r="85255" spans="12:14" x14ac:dyDescent="0.25">
      <c r="L85255" s="36"/>
      <c r="M85255" s="36"/>
      <c r="N85255" s="36"/>
    </row>
    <row r="85256" spans="12:14" x14ac:dyDescent="0.25">
      <c r="L85256" s="36"/>
      <c r="M85256" s="36"/>
      <c r="N85256" s="36"/>
    </row>
    <row r="85257" spans="12:14" x14ac:dyDescent="0.25">
      <c r="L85257" s="36"/>
      <c r="M85257" s="36"/>
      <c r="N85257" s="36"/>
    </row>
    <row r="85258" spans="12:14" x14ac:dyDescent="0.25">
      <c r="L85258" s="36"/>
      <c r="M85258" s="36"/>
      <c r="N85258" s="36"/>
    </row>
    <row r="85259" spans="12:14" x14ac:dyDescent="0.25">
      <c r="L85259" s="36"/>
      <c r="M85259" s="36"/>
      <c r="N85259" s="36"/>
    </row>
    <row r="85260" spans="12:14" x14ac:dyDescent="0.25">
      <c r="L85260" s="36"/>
      <c r="M85260" s="36"/>
      <c r="N85260" s="36"/>
    </row>
    <row r="85261" spans="12:14" x14ac:dyDescent="0.25">
      <c r="L85261" s="36"/>
      <c r="M85261" s="36"/>
      <c r="N85261" s="36"/>
    </row>
    <row r="85262" spans="12:14" x14ac:dyDescent="0.25">
      <c r="L85262" s="36"/>
      <c r="M85262" s="36"/>
      <c r="N85262" s="36"/>
    </row>
    <row r="85263" spans="12:14" x14ac:dyDescent="0.25">
      <c r="L85263" s="36"/>
      <c r="M85263" s="36"/>
      <c r="N85263" s="36"/>
    </row>
    <row r="85264" spans="12:14" x14ac:dyDescent="0.25">
      <c r="L85264" s="36"/>
      <c r="M85264" s="36"/>
      <c r="N85264" s="36"/>
    </row>
    <row r="85265" spans="12:14" x14ac:dyDescent="0.25">
      <c r="L85265" s="36"/>
      <c r="M85265" s="36"/>
      <c r="N85265" s="36"/>
    </row>
    <row r="85266" spans="12:14" x14ac:dyDescent="0.25">
      <c r="L85266" s="36"/>
      <c r="M85266" s="36"/>
      <c r="N85266" s="36"/>
    </row>
    <row r="85267" spans="12:14" x14ac:dyDescent="0.25">
      <c r="L85267" s="36"/>
      <c r="M85267" s="36"/>
      <c r="N85267" s="36"/>
    </row>
    <row r="85268" spans="12:14" x14ac:dyDescent="0.25">
      <c r="L85268" s="36"/>
      <c r="M85268" s="36"/>
      <c r="N85268" s="36"/>
    </row>
    <row r="85269" spans="12:14" x14ac:dyDescent="0.25">
      <c r="L85269" s="36"/>
      <c r="M85269" s="36"/>
      <c r="N85269" s="36"/>
    </row>
    <row r="85270" spans="12:14" x14ac:dyDescent="0.25">
      <c r="L85270" s="36"/>
      <c r="M85270" s="36"/>
      <c r="N85270" s="36"/>
    </row>
    <row r="85271" spans="12:14" x14ac:dyDescent="0.25">
      <c r="L85271" s="36"/>
      <c r="M85271" s="36"/>
      <c r="N85271" s="36"/>
    </row>
    <row r="85272" spans="12:14" x14ac:dyDescent="0.25">
      <c r="L85272" s="36"/>
      <c r="M85272" s="36"/>
      <c r="N85272" s="36"/>
    </row>
    <row r="85273" spans="12:14" x14ac:dyDescent="0.25">
      <c r="L85273" s="36"/>
      <c r="M85273" s="36"/>
      <c r="N85273" s="36"/>
    </row>
    <row r="85274" spans="12:14" x14ac:dyDescent="0.25">
      <c r="L85274" s="36"/>
      <c r="M85274" s="36"/>
      <c r="N85274" s="36"/>
    </row>
    <row r="85275" spans="12:14" x14ac:dyDescent="0.25">
      <c r="L85275" s="36"/>
      <c r="M85275" s="36"/>
      <c r="N85275" s="36"/>
    </row>
    <row r="85276" spans="12:14" x14ac:dyDescent="0.25">
      <c r="L85276" s="36"/>
      <c r="M85276" s="36"/>
      <c r="N85276" s="36"/>
    </row>
    <row r="85277" spans="12:14" x14ac:dyDescent="0.25">
      <c r="L85277" s="36"/>
      <c r="M85277" s="36"/>
      <c r="N85277" s="36"/>
    </row>
    <row r="85278" spans="12:14" x14ac:dyDescent="0.25">
      <c r="L85278" s="36"/>
      <c r="M85278" s="36"/>
      <c r="N85278" s="36"/>
    </row>
    <row r="85279" spans="12:14" x14ac:dyDescent="0.25">
      <c r="L85279" s="36"/>
      <c r="M85279" s="36"/>
      <c r="N85279" s="36"/>
    </row>
    <row r="85280" spans="12:14" x14ac:dyDescent="0.25">
      <c r="L85280" s="36"/>
      <c r="M85280" s="36"/>
      <c r="N85280" s="36"/>
    </row>
    <row r="85281" spans="12:14" x14ac:dyDescent="0.25">
      <c r="L85281" s="36"/>
      <c r="M85281" s="36"/>
      <c r="N85281" s="36"/>
    </row>
    <row r="85282" spans="12:14" x14ac:dyDescent="0.25">
      <c r="L85282" s="36"/>
      <c r="M85282" s="36"/>
      <c r="N85282" s="36"/>
    </row>
    <row r="85283" spans="12:14" x14ac:dyDescent="0.25">
      <c r="L85283" s="36"/>
      <c r="M85283" s="36"/>
      <c r="N85283" s="36"/>
    </row>
    <row r="85284" spans="12:14" x14ac:dyDescent="0.25">
      <c r="L85284" s="36"/>
      <c r="M85284" s="36"/>
      <c r="N85284" s="36"/>
    </row>
    <row r="85285" spans="12:14" x14ac:dyDescent="0.25">
      <c r="L85285" s="36"/>
      <c r="M85285" s="36"/>
      <c r="N85285" s="36"/>
    </row>
    <row r="85286" spans="12:14" x14ac:dyDescent="0.25">
      <c r="L85286" s="36"/>
      <c r="M85286" s="36"/>
      <c r="N85286" s="36"/>
    </row>
    <row r="85287" spans="12:14" x14ac:dyDescent="0.25">
      <c r="L85287" s="36"/>
      <c r="M85287" s="36"/>
      <c r="N85287" s="36"/>
    </row>
    <row r="85288" spans="12:14" x14ac:dyDescent="0.25">
      <c r="L85288" s="36"/>
      <c r="M85288" s="36"/>
      <c r="N85288" s="36"/>
    </row>
    <row r="85289" spans="12:14" x14ac:dyDescent="0.25">
      <c r="L85289" s="36"/>
      <c r="M85289" s="36"/>
      <c r="N85289" s="36"/>
    </row>
    <row r="85290" spans="12:14" x14ac:dyDescent="0.25">
      <c r="L85290" s="36"/>
      <c r="M85290" s="36"/>
      <c r="N85290" s="36"/>
    </row>
    <row r="85291" spans="12:14" x14ac:dyDescent="0.25">
      <c r="L85291" s="36"/>
      <c r="M85291" s="36"/>
      <c r="N85291" s="36"/>
    </row>
    <row r="85292" spans="12:14" x14ac:dyDescent="0.25">
      <c r="L85292" s="36"/>
      <c r="M85292" s="36"/>
      <c r="N85292" s="36"/>
    </row>
    <row r="85293" spans="12:14" x14ac:dyDescent="0.25">
      <c r="L85293" s="36"/>
      <c r="M85293" s="36"/>
      <c r="N85293" s="36"/>
    </row>
    <row r="85294" spans="12:14" x14ac:dyDescent="0.25">
      <c r="L85294" s="36"/>
      <c r="M85294" s="36"/>
      <c r="N85294" s="36"/>
    </row>
    <row r="85295" spans="12:14" x14ac:dyDescent="0.25">
      <c r="L85295" s="36"/>
      <c r="M85295" s="36"/>
      <c r="N85295" s="36"/>
    </row>
    <row r="85296" spans="12:14" x14ac:dyDescent="0.25">
      <c r="L85296" s="36"/>
      <c r="M85296" s="36"/>
      <c r="N85296" s="36"/>
    </row>
    <row r="85297" spans="12:14" x14ac:dyDescent="0.25">
      <c r="L85297" s="36"/>
      <c r="M85297" s="36"/>
      <c r="N85297" s="36"/>
    </row>
    <row r="85298" spans="12:14" x14ac:dyDescent="0.25">
      <c r="L85298" s="36"/>
      <c r="M85298" s="36"/>
      <c r="N85298" s="36"/>
    </row>
    <row r="85299" spans="12:14" x14ac:dyDescent="0.25">
      <c r="L85299" s="36"/>
      <c r="M85299" s="36"/>
      <c r="N85299" s="36"/>
    </row>
    <row r="85300" spans="12:14" x14ac:dyDescent="0.25">
      <c r="L85300" s="36"/>
      <c r="M85300" s="36"/>
      <c r="N85300" s="36"/>
    </row>
    <row r="85301" spans="12:14" x14ac:dyDescent="0.25">
      <c r="L85301" s="36"/>
      <c r="M85301" s="36"/>
      <c r="N85301" s="36"/>
    </row>
    <row r="85302" spans="12:14" x14ac:dyDescent="0.25">
      <c r="L85302" s="36"/>
      <c r="M85302" s="36"/>
      <c r="N85302" s="36"/>
    </row>
    <row r="85303" spans="12:14" x14ac:dyDescent="0.25">
      <c r="L85303" s="36"/>
      <c r="M85303" s="36"/>
      <c r="N85303" s="36"/>
    </row>
    <row r="85304" spans="12:14" x14ac:dyDescent="0.25">
      <c r="L85304" s="36"/>
      <c r="M85304" s="36"/>
      <c r="N85304" s="36"/>
    </row>
    <row r="85305" spans="12:14" x14ac:dyDescent="0.25">
      <c r="L85305" s="36"/>
      <c r="M85305" s="36"/>
      <c r="N85305" s="36"/>
    </row>
    <row r="85306" spans="12:14" x14ac:dyDescent="0.25">
      <c r="L85306" s="36"/>
      <c r="M85306" s="36"/>
      <c r="N85306" s="36"/>
    </row>
    <row r="85307" spans="12:14" x14ac:dyDescent="0.25">
      <c r="L85307" s="36"/>
      <c r="M85307" s="36"/>
      <c r="N85307" s="36"/>
    </row>
    <row r="85308" spans="12:14" x14ac:dyDescent="0.25">
      <c r="L85308" s="36"/>
      <c r="M85308" s="36"/>
      <c r="N85308" s="36"/>
    </row>
    <row r="85309" spans="12:14" x14ac:dyDescent="0.25">
      <c r="L85309" s="36"/>
      <c r="M85309" s="36"/>
      <c r="N85309" s="36"/>
    </row>
    <row r="85310" spans="12:14" x14ac:dyDescent="0.25">
      <c r="L85310" s="36"/>
      <c r="M85310" s="36"/>
      <c r="N85310" s="36"/>
    </row>
    <row r="85311" spans="12:14" x14ac:dyDescent="0.25">
      <c r="L85311" s="36"/>
      <c r="M85311" s="36"/>
      <c r="N85311" s="36"/>
    </row>
    <row r="85312" spans="12:14" x14ac:dyDescent="0.25">
      <c r="L85312" s="36"/>
      <c r="M85312" s="36"/>
      <c r="N85312" s="36"/>
    </row>
    <row r="85313" spans="12:14" x14ac:dyDescent="0.25">
      <c r="L85313" s="36"/>
      <c r="M85313" s="36"/>
      <c r="N85313" s="36"/>
    </row>
    <row r="85314" spans="12:14" x14ac:dyDescent="0.25">
      <c r="L85314" s="36"/>
      <c r="M85314" s="36"/>
      <c r="N85314" s="36"/>
    </row>
    <row r="85315" spans="12:14" x14ac:dyDescent="0.25">
      <c r="L85315" s="36"/>
      <c r="M85315" s="36"/>
      <c r="N85315" s="36"/>
    </row>
    <row r="85316" spans="12:14" x14ac:dyDescent="0.25">
      <c r="L85316" s="36"/>
      <c r="M85316" s="36"/>
      <c r="N85316" s="36"/>
    </row>
    <row r="85317" spans="12:14" x14ac:dyDescent="0.25">
      <c r="L85317" s="36"/>
      <c r="M85317" s="36"/>
      <c r="N85317" s="36"/>
    </row>
    <row r="85318" spans="12:14" x14ac:dyDescent="0.25">
      <c r="L85318" s="36"/>
      <c r="M85318" s="36"/>
      <c r="N85318" s="36"/>
    </row>
    <row r="85319" spans="12:14" x14ac:dyDescent="0.25">
      <c r="L85319" s="36"/>
      <c r="M85319" s="36"/>
      <c r="N85319" s="36"/>
    </row>
    <row r="85320" spans="12:14" x14ac:dyDescent="0.25">
      <c r="L85320" s="36"/>
      <c r="M85320" s="36"/>
      <c r="N85320" s="36"/>
    </row>
    <row r="85321" spans="12:14" x14ac:dyDescent="0.25">
      <c r="L85321" s="36"/>
      <c r="M85321" s="36"/>
      <c r="N85321" s="36"/>
    </row>
    <row r="85322" spans="12:14" x14ac:dyDescent="0.25">
      <c r="L85322" s="36"/>
      <c r="M85322" s="36"/>
      <c r="N85322" s="36"/>
    </row>
    <row r="85323" spans="12:14" x14ac:dyDescent="0.25">
      <c r="L85323" s="36"/>
      <c r="M85323" s="36"/>
      <c r="N85323" s="36"/>
    </row>
    <row r="85324" spans="12:14" x14ac:dyDescent="0.25">
      <c r="L85324" s="36"/>
      <c r="M85324" s="36"/>
      <c r="N85324" s="36"/>
    </row>
    <row r="85325" spans="12:14" x14ac:dyDescent="0.25">
      <c r="L85325" s="36"/>
      <c r="M85325" s="36"/>
      <c r="N85325" s="36"/>
    </row>
    <row r="85326" spans="12:14" x14ac:dyDescent="0.25">
      <c r="L85326" s="36"/>
      <c r="M85326" s="36"/>
      <c r="N85326" s="36"/>
    </row>
    <row r="85327" spans="12:14" x14ac:dyDescent="0.25">
      <c r="L85327" s="36"/>
      <c r="M85327" s="36"/>
      <c r="N85327" s="36"/>
    </row>
    <row r="85328" spans="12:14" x14ac:dyDescent="0.25">
      <c r="L85328" s="36"/>
      <c r="M85328" s="36"/>
      <c r="N85328" s="36"/>
    </row>
    <row r="85329" spans="12:14" x14ac:dyDescent="0.25">
      <c r="L85329" s="36"/>
      <c r="M85329" s="36"/>
      <c r="N85329" s="36"/>
    </row>
    <row r="85330" spans="12:14" x14ac:dyDescent="0.25">
      <c r="L85330" s="36"/>
      <c r="M85330" s="36"/>
      <c r="N85330" s="36"/>
    </row>
    <row r="85331" spans="12:14" x14ac:dyDescent="0.25">
      <c r="L85331" s="36"/>
      <c r="M85331" s="36"/>
      <c r="N85331" s="36"/>
    </row>
    <row r="85332" spans="12:14" x14ac:dyDescent="0.25">
      <c r="L85332" s="36"/>
      <c r="M85332" s="36"/>
      <c r="N85332" s="36"/>
    </row>
    <row r="85333" spans="12:14" x14ac:dyDescent="0.25">
      <c r="L85333" s="36"/>
      <c r="M85333" s="36"/>
      <c r="N85333" s="36"/>
    </row>
    <row r="85334" spans="12:14" x14ac:dyDescent="0.25">
      <c r="L85334" s="36"/>
      <c r="M85334" s="36"/>
      <c r="N85334" s="36"/>
    </row>
    <row r="85335" spans="12:14" x14ac:dyDescent="0.25">
      <c r="L85335" s="36"/>
      <c r="M85335" s="36"/>
      <c r="N85335" s="36"/>
    </row>
    <row r="85336" spans="12:14" x14ac:dyDescent="0.25">
      <c r="L85336" s="36"/>
      <c r="M85336" s="36"/>
      <c r="N85336" s="36"/>
    </row>
    <row r="85337" spans="12:14" x14ac:dyDescent="0.25">
      <c r="L85337" s="36"/>
      <c r="M85337" s="36"/>
      <c r="N85337" s="36"/>
    </row>
    <row r="85338" spans="12:14" x14ac:dyDescent="0.25">
      <c r="L85338" s="36"/>
      <c r="M85338" s="36"/>
      <c r="N85338" s="36"/>
    </row>
    <row r="85339" spans="12:14" x14ac:dyDescent="0.25">
      <c r="L85339" s="36"/>
      <c r="M85339" s="36"/>
      <c r="N85339" s="36"/>
    </row>
    <row r="85340" spans="12:14" x14ac:dyDescent="0.25">
      <c r="L85340" s="36"/>
      <c r="M85340" s="36"/>
      <c r="N85340" s="36"/>
    </row>
    <row r="85341" spans="12:14" x14ac:dyDescent="0.25">
      <c r="L85341" s="36"/>
      <c r="M85341" s="36"/>
      <c r="N85341" s="36"/>
    </row>
    <row r="85342" spans="12:14" x14ac:dyDescent="0.25">
      <c r="L85342" s="36"/>
      <c r="M85342" s="36"/>
      <c r="N85342" s="36"/>
    </row>
    <row r="85343" spans="12:14" x14ac:dyDescent="0.25">
      <c r="L85343" s="36"/>
      <c r="M85343" s="36"/>
      <c r="N85343" s="36"/>
    </row>
    <row r="85344" spans="12:14" x14ac:dyDescent="0.25">
      <c r="L85344" s="36"/>
      <c r="M85344" s="36"/>
      <c r="N85344" s="36"/>
    </row>
    <row r="85345" spans="12:14" x14ac:dyDescent="0.25">
      <c r="L85345" s="36"/>
      <c r="M85345" s="36"/>
      <c r="N85345" s="36"/>
    </row>
    <row r="85346" spans="12:14" x14ac:dyDescent="0.25">
      <c r="L85346" s="36"/>
      <c r="M85346" s="36"/>
      <c r="N85346" s="36"/>
    </row>
    <row r="85347" spans="12:14" x14ac:dyDescent="0.25">
      <c r="L85347" s="36"/>
      <c r="M85347" s="36"/>
      <c r="N85347" s="36"/>
    </row>
    <row r="85348" spans="12:14" x14ac:dyDescent="0.25">
      <c r="L85348" s="36"/>
      <c r="M85348" s="36"/>
      <c r="N85348" s="36"/>
    </row>
    <row r="85349" spans="12:14" x14ac:dyDescent="0.25">
      <c r="L85349" s="36"/>
      <c r="M85349" s="36"/>
      <c r="N85349" s="36"/>
    </row>
    <row r="85350" spans="12:14" x14ac:dyDescent="0.25">
      <c r="L85350" s="36"/>
      <c r="M85350" s="36"/>
      <c r="N85350" s="36"/>
    </row>
    <row r="85351" spans="12:14" x14ac:dyDescent="0.25">
      <c r="L85351" s="36"/>
      <c r="M85351" s="36"/>
      <c r="N85351" s="36"/>
    </row>
    <row r="85352" spans="12:14" x14ac:dyDescent="0.25">
      <c r="L85352" s="36"/>
      <c r="M85352" s="36"/>
      <c r="N85352" s="36"/>
    </row>
    <row r="85353" spans="12:14" x14ac:dyDescent="0.25">
      <c r="L85353" s="36"/>
      <c r="M85353" s="36"/>
      <c r="N85353" s="36"/>
    </row>
    <row r="85354" spans="12:14" x14ac:dyDescent="0.25">
      <c r="L85354" s="36"/>
      <c r="M85354" s="36"/>
      <c r="N85354" s="36"/>
    </row>
    <row r="85355" spans="12:14" x14ac:dyDescent="0.25">
      <c r="L85355" s="36"/>
      <c r="M85355" s="36"/>
      <c r="N85355" s="36"/>
    </row>
    <row r="85356" spans="12:14" x14ac:dyDescent="0.25">
      <c r="L85356" s="36"/>
      <c r="M85356" s="36"/>
      <c r="N85356" s="36"/>
    </row>
    <row r="85357" spans="12:14" x14ac:dyDescent="0.25">
      <c r="L85357" s="36"/>
      <c r="M85357" s="36"/>
      <c r="N85357" s="36"/>
    </row>
    <row r="85358" spans="12:14" x14ac:dyDescent="0.25">
      <c r="L85358" s="36"/>
      <c r="M85358" s="36"/>
      <c r="N85358" s="36"/>
    </row>
    <row r="85359" spans="12:14" x14ac:dyDescent="0.25">
      <c r="L85359" s="36"/>
      <c r="M85359" s="36"/>
      <c r="N85359" s="36"/>
    </row>
    <row r="85360" spans="12:14" x14ac:dyDescent="0.25">
      <c r="L85360" s="36"/>
      <c r="M85360" s="36"/>
      <c r="N85360" s="36"/>
    </row>
    <row r="85361" spans="12:14" x14ac:dyDescent="0.25">
      <c r="L85361" s="36"/>
      <c r="M85361" s="36"/>
      <c r="N85361" s="36"/>
    </row>
    <row r="85362" spans="12:14" x14ac:dyDescent="0.25">
      <c r="L85362" s="36"/>
      <c r="M85362" s="36"/>
      <c r="N85362" s="36"/>
    </row>
    <row r="85363" spans="12:14" x14ac:dyDescent="0.25">
      <c r="L85363" s="36"/>
      <c r="M85363" s="36"/>
      <c r="N85363" s="36"/>
    </row>
    <row r="85364" spans="12:14" x14ac:dyDescent="0.25">
      <c r="L85364" s="36"/>
      <c r="M85364" s="36"/>
      <c r="N85364" s="36"/>
    </row>
    <row r="85365" spans="12:14" x14ac:dyDescent="0.25">
      <c r="L85365" s="36"/>
      <c r="M85365" s="36"/>
      <c r="N85365" s="36"/>
    </row>
    <row r="85366" spans="12:14" x14ac:dyDescent="0.25">
      <c r="L85366" s="36"/>
      <c r="M85366" s="36"/>
      <c r="N85366" s="36"/>
    </row>
    <row r="85367" spans="12:14" x14ac:dyDescent="0.25">
      <c r="L85367" s="36"/>
      <c r="M85367" s="36"/>
      <c r="N85367" s="36"/>
    </row>
    <row r="85368" spans="12:14" x14ac:dyDescent="0.25">
      <c r="L85368" s="36"/>
      <c r="M85368" s="36"/>
      <c r="N85368" s="36"/>
    </row>
    <row r="85369" spans="12:14" x14ac:dyDescent="0.25">
      <c r="L85369" s="36"/>
      <c r="M85369" s="36"/>
      <c r="N85369" s="36"/>
    </row>
    <row r="85370" spans="12:14" x14ac:dyDescent="0.25">
      <c r="L85370" s="36"/>
      <c r="M85370" s="36"/>
      <c r="N85370" s="36"/>
    </row>
    <row r="85371" spans="12:14" x14ac:dyDescent="0.25">
      <c r="L85371" s="36"/>
      <c r="M85371" s="36"/>
      <c r="N85371" s="36"/>
    </row>
    <row r="85372" spans="12:14" x14ac:dyDescent="0.25">
      <c r="L85372" s="36"/>
      <c r="M85372" s="36"/>
      <c r="N85372" s="36"/>
    </row>
    <row r="85373" spans="12:14" x14ac:dyDescent="0.25">
      <c r="L85373" s="36"/>
      <c r="M85373" s="36"/>
      <c r="N85373" s="36"/>
    </row>
    <row r="85374" spans="12:14" x14ac:dyDescent="0.25">
      <c r="L85374" s="36"/>
      <c r="M85374" s="36"/>
      <c r="N85374" s="36"/>
    </row>
    <row r="85375" spans="12:14" x14ac:dyDescent="0.25">
      <c r="L85375" s="36"/>
      <c r="M85375" s="36"/>
      <c r="N85375" s="36"/>
    </row>
    <row r="85376" spans="12:14" x14ac:dyDescent="0.25">
      <c r="L85376" s="36"/>
      <c r="M85376" s="36"/>
      <c r="N85376" s="36"/>
    </row>
    <row r="85377" spans="12:14" x14ac:dyDescent="0.25">
      <c r="L85377" s="36"/>
      <c r="M85377" s="36"/>
      <c r="N85377" s="36"/>
    </row>
    <row r="85378" spans="12:14" x14ac:dyDescent="0.25">
      <c r="L85378" s="36"/>
      <c r="M85378" s="36"/>
      <c r="N85378" s="36"/>
    </row>
    <row r="85379" spans="12:14" x14ac:dyDescent="0.25">
      <c r="L85379" s="36"/>
      <c r="M85379" s="36"/>
      <c r="N85379" s="36"/>
    </row>
    <row r="85380" spans="12:14" x14ac:dyDescent="0.25">
      <c r="L85380" s="36"/>
      <c r="M85380" s="36"/>
      <c r="N85380" s="36"/>
    </row>
    <row r="85381" spans="12:14" x14ac:dyDescent="0.25">
      <c r="L85381" s="36"/>
      <c r="M85381" s="36"/>
      <c r="N85381" s="36"/>
    </row>
    <row r="85382" spans="12:14" x14ac:dyDescent="0.25">
      <c r="L85382" s="36"/>
      <c r="M85382" s="36"/>
      <c r="N85382" s="36"/>
    </row>
    <row r="85383" spans="12:14" x14ac:dyDescent="0.25">
      <c r="L85383" s="36"/>
      <c r="M85383" s="36"/>
      <c r="N85383" s="36"/>
    </row>
    <row r="85384" spans="12:14" x14ac:dyDescent="0.25">
      <c r="L85384" s="36"/>
      <c r="M85384" s="36"/>
      <c r="N85384" s="36"/>
    </row>
    <row r="85385" spans="12:14" x14ac:dyDescent="0.25">
      <c r="L85385" s="36"/>
      <c r="M85385" s="36"/>
      <c r="N85385" s="36"/>
    </row>
    <row r="85386" spans="12:14" x14ac:dyDescent="0.25">
      <c r="L85386" s="36"/>
      <c r="M85386" s="36"/>
      <c r="N85386" s="36"/>
    </row>
    <row r="85387" spans="12:14" x14ac:dyDescent="0.25">
      <c r="L85387" s="36"/>
      <c r="M85387" s="36"/>
      <c r="N85387" s="36"/>
    </row>
    <row r="85388" spans="12:14" x14ac:dyDescent="0.25">
      <c r="L85388" s="36"/>
      <c r="M85388" s="36"/>
      <c r="N85388" s="36"/>
    </row>
    <row r="85389" spans="12:14" x14ac:dyDescent="0.25">
      <c r="L85389" s="36"/>
      <c r="M85389" s="36"/>
      <c r="N85389" s="36"/>
    </row>
    <row r="85390" spans="12:14" x14ac:dyDescent="0.25">
      <c r="L85390" s="36"/>
      <c r="M85390" s="36"/>
      <c r="N85390" s="36"/>
    </row>
    <row r="85391" spans="12:14" x14ac:dyDescent="0.25">
      <c r="L85391" s="36"/>
      <c r="M85391" s="36"/>
      <c r="N85391" s="36"/>
    </row>
    <row r="85392" spans="12:14" x14ac:dyDescent="0.25">
      <c r="L85392" s="36"/>
      <c r="M85392" s="36"/>
      <c r="N85392" s="36"/>
    </row>
    <row r="85393" spans="12:14" x14ac:dyDescent="0.25">
      <c r="L85393" s="36"/>
      <c r="M85393" s="36"/>
      <c r="N85393" s="36"/>
    </row>
    <row r="85394" spans="12:14" x14ac:dyDescent="0.25">
      <c r="L85394" s="36"/>
      <c r="M85394" s="36"/>
      <c r="N85394" s="36"/>
    </row>
    <row r="85395" spans="12:14" x14ac:dyDescent="0.25">
      <c r="L85395" s="36"/>
      <c r="M85395" s="36"/>
      <c r="N85395" s="36"/>
    </row>
    <row r="85396" spans="12:14" x14ac:dyDescent="0.25">
      <c r="L85396" s="36"/>
      <c r="M85396" s="36"/>
      <c r="N85396" s="36"/>
    </row>
    <row r="85397" spans="12:14" x14ac:dyDescent="0.25">
      <c r="L85397" s="36"/>
      <c r="M85397" s="36"/>
      <c r="N85397" s="36"/>
    </row>
    <row r="85398" spans="12:14" x14ac:dyDescent="0.25">
      <c r="L85398" s="36"/>
      <c r="M85398" s="36"/>
      <c r="N85398" s="36"/>
    </row>
    <row r="85399" spans="12:14" x14ac:dyDescent="0.25">
      <c r="L85399" s="36"/>
      <c r="M85399" s="36"/>
      <c r="N85399" s="36"/>
    </row>
    <row r="85400" spans="12:14" x14ac:dyDescent="0.25">
      <c r="L85400" s="36"/>
      <c r="M85400" s="36"/>
      <c r="N85400" s="36"/>
    </row>
    <row r="85401" spans="12:14" x14ac:dyDescent="0.25">
      <c r="L85401" s="36"/>
      <c r="M85401" s="36"/>
      <c r="N85401" s="36"/>
    </row>
    <row r="85402" spans="12:14" x14ac:dyDescent="0.25">
      <c r="L85402" s="36"/>
      <c r="M85402" s="36"/>
      <c r="N85402" s="36"/>
    </row>
    <row r="85403" spans="12:14" x14ac:dyDescent="0.25">
      <c r="L85403" s="36"/>
      <c r="M85403" s="36"/>
      <c r="N85403" s="36"/>
    </row>
    <row r="85404" spans="12:14" x14ac:dyDescent="0.25">
      <c r="L85404" s="36"/>
      <c r="M85404" s="36"/>
      <c r="N85404" s="36"/>
    </row>
    <row r="85405" spans="12:14" x14ac:dyDescent="0.25">
      <c r="L85405" s="36"/>
      <c r="M85405" s="36"/>
      <c r="N85405" s="36"/>
    </row>
    <row r="85406" spans="12:14" x14ac:dyDescent="0.25">
      <c r="L85406" s="36"/>
      <c r="M85406" s="36"/>
      <c r="N85406" s="36"/>
    </row>
    <row r="85407" spans="12:14" x14ac:dyDescent="0.25">
      <c r="L85407" s="36"/>
      <c r="M85407" s="36"/>
      <c r="N85407" s="36"/>
    </row>
    <row r="85408" spans="12:14" x14ac:dyDescent="0.25">
      <c r="L85408" s="36"/>
      <c r="M85408" s="36"/>
      <c r="N85408" s="36"/>
    </row>
    <row r="85409" spans="12:14" x14ac:dyDescent="0.25">
      <c r="L85409" s="36"/>
      <c r="M85409" s="36"/>
      <c r="N85409" s="36"/>
    </row>
    <row r="85410" spans="12:14" x14ac:dyDescent="0.25">
      <c r="L85410" s="36"/>
      <c r="M85410" s="36"/>
      <c r="N85410" s="36"/>
    </row>
    <row r="85411" spans="12:14" x14ac:dyDescent="0.25">
      <c r="L85411" s="36"/>
      <c r="M85411" s="36"/>
      <c r="N85411" s="36"/>
    </row>
    <row r="85412" spans="12:14" x14ac:dyDescent="0.25">
      <c r="L85412" s="36"/>
      <c r="M85412" s="36"/>
      <c r="N85412" s="36"/>
    </row>
    <row r="85413" spans="12:14" x14ac:dyDescent="0.25">
      <c r="L85413" s="36"/>
      <c r="M85413" s="36"/>
      <c r="N85413" s="36"/>
    </row>
    <row r="85414" spans="12:14" x14ac:dyDescent="0.25">
      <c r="L85414" s="36"/>
      <c r="M85414" s="36"/>
      <c r="N85414" s="36"/>
    </row>
    <row r="85415" spans="12:14" x14ac:dyDescent="0.25">
      <c r="L85415" s="36"/>
      <c r="M85415" s="36"/>
      <c r="N85415" s="36"/>
    </row>
    <row r="85416" spans="12:14" x14ac:dyDescent="0.25">
      <c r="L85416" s="36"/>
      <c r="M85416" s="36"/>
      <c r="N85416" s="36"/>
    </row>
    <row r="85417" spans="12:14" x14ac:dyDescent="0.25">
      <c r="L85417" s="36"/>
      <c r="M85417" s="36"/>
      <c r="N85417" s="36"/>
    </row>
    <row r="85418" spans="12:14" x14ac:dyDescent="0.25">
      <c r="L85418" s="36"/>
      <c r="M85418" s="36"/>
      <c r="N85418" s="36"/>
    </row>
    <row r="85419" spans="12:14" x14ac:dyDescent="0.25">
      <c r="L85419" s="36"/>
      <c r="M85419" s="36"/>
      <c r="N85419" s="36"/>
    </row>
    <row r="85420" spans="12:14" x14ac:dyDescent="0.25">
      <c r="L85420" s="36"/>
      <c r="M85420" s="36"/>
      <c r="N85420" s="36"/>
    </row>
    <row r="85421" spans="12:14" x14ac:dyDescent="0.25">
      <c r="L85421" s="36"/>
      <c r="M85421" s="36"/>
      <c r="N85421" s="36"/>
    </row>
    <row r="85422" spans="12:14" x14ac:dyDescent="0.25">
      <c r="L85422" s="36"/>
      <c r="M85422" s="36"/>
      <c r="N85422" s="36"/>
    </row>
    <row r="85423" spans="12:14" x14ac:dyDescent="0.25">
      <c r="L85423" s="36"/>
      <c r="M85423" s="36"/>
      <c r="N85423" s="36"/>
    </row>
    <row r="85424" spans="12:14" x14ac:dyDescent="0.25">
      <c r="L85424" s="36"/>
      <c r="M85424" s="36"/>
      <c r="N85424" s="36"/>
    </row>
    <row r="85425" spans="12:14" x14ac:dyDescent="0.25">
      <c r="L85425" s="36"/>
      <c r="M85425" s="36"/>
      <c r="N85425" s="36"/>
    </row>
    <row r="85426" spans="12:14" x14ac:dyDescent="0.25">
      <c r="L85426" s="36"/>
      <c r="M85426" s="36"/>
      <c r="N85426" s="36"/>
    </row>
    <row r="85427" spans="12:14" x14ac:dyDescent="0.25">
      <c r="L85427" s="36"/>
      <c r="M85427" s="36"/>
      <c r="N85427" s="36"/>
    </row>
    <row r="85428" spans="12:14" x14ac:dyDescent="0.25">
      <c r="L85428" s="36"/>
      <c r="M85428" s="36"/>
      <c r="N85428" s="36"/>
    </row>
    <row r="85429" spans="12:14" x14ac:dyDescent="0.25">
      <c r="L85429" s="36"/>
      <c r="M85429" s="36"/>
      <c r="N85429" s="36"/>
    </row>
    <row r="85430" spans="12:14" x14ac:dyDescent="0.25">
      <c r="L85430" s="36"/>
      <c r="M85430" s="36"/>
      <c r="N85430" s="36"/>
    </row>
    <row r="85431" spans="12:14" x14ac:dyDescent="0.25">
      <c r="L85431" s="36"/>
      <c r="M85431" s="36"/>
      <c r="N85431" s="36"/>
    </row>
    <row r="85432" spans="12:14" x14ac:dyDescent="0.25">
      <c r="L85432" s="36"/>
      <c r="M85432" s="36"/>
      <c r="N85432" s="36"/>
    </row>
    <row r="85433" spans="12:14" x14ac:dyDescent="0.25">
      <c r="L85433" s="36"/>
      <c r="M85433" s="36"/>
      <c r="N85433" s="36"/>
    </row>
    <row r="85434" spans="12:14" x14ac:dyDescent="0.25">
      <c r="L85434" s="36"/>
      <c r="M85434" s="36"/>
      <c r="N85434" s="36"/>
    </row>
    <row r="85435" spans="12:14" x14ac:dyDescent="0.25">
      <c r="L85435" s="36"/>
      <c r="M85435" s="36"/>
      <c r="N85435" s="36"/>
    </row>
    <row r="85436" spans="12:14" x14ac:dyDescent="0.25">
      <c r="L85436" s="36"/>
      <c r="M85436" s="36"/>
      <c r="N85436" s="36"/>
    </row>
    <row r="85437" spans="12:14" x14ac:dyDescent="0.25">
      <c r="L85437" s="36"/>
      <c r="M85437" s="36"/>
      <c r="N85437" s="36"/>
    </row>
    <row r="85438" spans="12:14" x14ac:dyDescent="0.25">
      <c r="L85438" s="36"/>
      <c r="M85438" s="36"/>
      <c r="N85438" s="36"/>
    </row>
    <row r="85439" spans="12:14" x14ac:dyDescent="0.25">
      <c r="L85439" s="36"/>
      <c r="M85439" s="36"/>
      <c r="N85439" s="36"/>
    </row>
    <row r="85440" spans="12:14" x14ac:dyDescent="0.25">
      <c r="L85440" s="36"/>
      <c r="M85440" s="36"/>
      <c r="N85440" s="36"/>
    </row>
    <row r="85441" spans="12:14" x14ac:dyDescent="0.25">
      <c r="L85441" s="36"/>
      <c r="M85441" s="36"/>
      <c r="N85441" s="36"/>
    </row>
    <row r="85442" spans="12:14" x14ac:dyDescent="0.25">
      <c r="L85442" s="36"/>
      <c r="M85442" s="36"/>
      <c r="N85442" s="36"/>
    </row>
    <row r="85443" spans="12:14" x14ac:dyDescent="0.25">
      <c r="L85443" s="36"/>
      <c r="M85443" s="36"/>
      <c r="N85443" s="36"/>
    </row>
    <row r="85444" spans="12:14" x14ac:dyDescent="0.25">
      <c r="L85444" s="36"/>
      <c r="M85444" s="36"/>
      <c r="N85444" s="36"/>
    </row>
    <row r="85445" spans="12:14" x14ac:dyDescent="0.25">
      <c r="L85445" s="36"/>
      <c r="M85445" s="36"/>
      <c r="N85445" s="36"/>
    </row>
    <row r="85446" spans="12:14" x14ac:dyDescent="0.25">
      <c r="L85446" s="36"/>
      <c r="M85446" s="36"/>
      <c r="N85446" s="36"/>
    </row>
    <row r="85447" spans="12:14" x14ac:dyDescent="0.25">
      <c r="L85447" s="36"/>
      <c r="M85447" s="36"/>
      <c r="N85447" s="36"/>
    </row>
    <row r="85448" spans="12:14" x14ac:dyDescent="0.25">
      <c r="L85448" s="36"/>
      <c r="M85448" s="36"/>
      <c r="N85448" s="36"/>
    </row>
    <row r="85449" spans="12:14" x14ac:dyDescent="0.25">
      <c r="L85449" s="36"/>
      <c r="M85449" s="36"/>
      <c r="N85449" s="36"/>
    </row>
    <row r="85450" spans="12:14" x14ac:dyDescent="0.25">
      <c r="L85450" s="36"/>
      <c r="M85450" s="36"/>
      <c r="N85450" s="36"/>
    </row>
    <row r="85451" spans="12:14" x14ac:dyDescent="0.25">
      <c r="L85451" s="36"/>
      <c r="M85451" s="36"/>
      <c r="N85451" s="36"/>
    </row>
    <row r="85452" spans="12:14" x14ac:dyDescent="0.25">
      <c r="L85452" s="36"/>
      <c r="M85452" s="36"/>
      <c r="N85452" s="36"/>
    </row>
    <row r="85453" spans="12:14" x14ac:dyDescent="0.25">
      <c r="L85453" s="36"/>
      <c r="M85453" s="36"/>
      <c r="N85453" s="36"/>
    </row>
    <row r="85454" spans="12:14" x14ac:dyDescent="0.25">
      <c r="L85454" s="36"/>
      <c r="M85454" s="36"/>
      <c r="N85454" s="36"/>
    </row>
    <row r="85455" spans="12:14" x14ac:dyDescent="0.25">
      <c r="L85455" s="36"/>
      <c r="M85455" s="36"/>
      <c r="N85455" s="36"/>
    </row>
    <row r="85456" spans="12:14" x14ac:dyDescent="0.25">
      <c r="L85456" s="36"/>
      <c r="M85456" s="36"/>
      <c r="N85456" s="36"/>
    </row>
    <row r="85457" spans="12:14" x14ac:dyDescent="0.25">
      <c r="L85457" s="36"/>
      <c r="M85457" s="36"/>
      <c r="N85457" s="36"/>
    </row>
    <row r="85458" spans="12:14" x14ac:dyDescent="0.25">
      <c r="L85458" s="36"/>
      <c r="M85458" s="36"/>
      <c r="N85458" s="36"/>
    </row>
    <row r="85459" spans="12:14" x14ac:dyDescent="0.25">
      <c r="L85459" s="36"/>
      <c r="M85459" s="36"/>
      <c r="N85459" s="36"/>
    </row>
    <row r="85460" spans="12:14" x14ac:dyDescent="0.25">
      <c r="L85460" s="36"/>
      <c r="M85460" s="36"/>
      <c r="N85460" s="36"/>
    </row>
    <row r="85461" spans="12:14" x14ac:dyDescent="0.25">
      <c r="L85461" s="36"/>
      <c r="M85461" s="36"/>
      <c r="N85461" s="36"/>
    </row>
    <row r="85462" spans="12:14" x14ac:dyDescent="0.25">
      <c r="L85462" s="36"/>
      <c r="M85462" s="36"/>
      <c r="N85462" s="36"/>
    </row>
    <row r="85463" spans="12:14" x14ac:dyDescent="0.25">
      <c r="L85463" s="36"/>
      <c r="M85463" s="36"/>
      <c r="N85463" s="36"/>
    </row>
    <row r="85464" spans="12:14" x14ac:dyDescent="0.25">
      <c r="L85464" s="36"/>
      <c r="M85464" s="36"/>
      <c r="N85464" s="36"/>
    </row>
    <row r="85465" spans="12:14" x14ac:dyDescent="0.25">
      <c r="L85465" s="36"/>
      <c r="M85465" s="36"/>
      <c r="N85465" s="36"/>
    </row>
    <row r="85466" spans="12:14" x14ac:dyDescent="0.25">
      <c r="L85466" s="36"/>
      <c r="M85466" s="36"/>
      <c r="N85466" s="36"/>
    </row>
    <row r="85467" spans="12:14" x14ac:dyDescent="0.25">
      <c r="L85467" s="36"/>
      <c r="M85467" s="36"/>
      <c r="N85467" s="36"/>
    </row>
    <row r="85468" spans="12:14" x14ac:dyDescent="0.25">
      <c r="L85468" s="36"/>
      <c r="M85468" s="36"/>
      <c r="N85468" s="36"/>
    </row>
    <row r="85469" spans="12:14" x14ac:dyDescent="0.25">
      <c r="L85469" s="36"/>
      <c r="M85469" s="36"/>
      <c r="N85469" s="36"/>
    </row>
    <row r="85470" spans="12:14" x14ac:dyDescent="0.25">
      <c r="L85470" s="36"/>
      <c r="M85470" s="36"/>
      <c r="N85470" s="36"/>
    </row>
    <row r="85471" spans="12:14" x14ac:dyDescent="0.25">
      <c r="L85471" s="36"/>
      <c r="M85471" s="36"/>
      <c r="N85471" s="36"/>
    </row>
    <row r="85472" spans="12:14" x14ac:dyDescent="0.25">
      <c r="L85472" s="36"/>
      <c r="M85472" s="36"/>
      <c r="N85472" s="36"/>
    </row>
    <row r="85473" spans="12:14" x14ac:dyDescent="0.25">
      <c r="L85473" s="36"/>
      <c r="M85473" s="36"/>
      <c r="N85473" s="36"/>
    </row>
    <row r="85474" spans="12:14" x14ac:dyDescent="0.25">
      <c r="L85474" s="36"/>
      <c r="M85474" s="36"/>
      <c r="N85474" s="36"/>
    </row>
    <row r="85475" spans="12:14" x14ac:dyDescent="0.25">
      <c r="L85475" s="36"/>
      <c r="M85475" s="36"/>
      <c r="N85475" s="36"/>
    </row>
    <row r="85476" spans="12:14" x14ac:dyDescent="0.25">
      <c r="L85476" s="36"/>
      <c r="M85476" s="36"/>
      <c r="N85476" s="36"/>
    </row>
    <row r="85477" spans="12:14" x14ac:dyDescent="0.25">
      <c r="L85477" s="36"/>
      <c r="M85477" s="36"/>
      <c r="N85477" s="36"/>
    </row>
    <row r="85478" spans="12:14" x14ac:dyDescent="0.25">
      <c r="L85478" s="36"/>
      <c r="M85478" s="36"/>
      <c r="N85478" s="36"/>
    </row>
    <row r="85479" spans="12:14" x14ac:dyDescent="0.25">
      <c r="L85479" s="36"/>
      <c r="M85479" s="36"/>
      <c r="N85479" s="36"/>
    </row>
    <row r="85480" spans="12:14" x14ac:dyDescent="0.25">
      <c r="L85480" s="36"/>
      <c r="M85480" s="36"/>
      <c r="N85480" s="36"/>
    </row>
    <row r="85481" spans="12:14" x14ac:dyDescent="0.25">
      <c r="L85481" s="36"/>
      <c r="M85481" s="36"/>
      <c r="N85481" s="36"/>
    </row>
    <row r="85482" spans="12:14" x14ac:dyDescent="0.25">
      <c r="L85482" s="36"/>
      <c r="M85482" s="36"/>
      <c r="N85482" s="36"/>
    </row>
    <row r="85483" spans="12:14" x14ac:dyDescent="0.25">
      <c r="L85483" s="36"/>
      <c r="M85483" s="36"/>
      <c r="N85483" s="36"/>
    </row>
    <row r="85484" spans="12:14" x14ac:dyDescent="0.25">
      <c r="L85484" s="36"/>
      <c r="M85484" s="36"/>
      <c r="N85484" s="36"/>
    </row>
    <row r="85485" spans="12:14" x14ac:dyDescent="0.25">
      <c r="L85485" s="36"/>
      <c r="M85485" s="36"/>
      <c r="N85485" s="36"/>
    </row>
    <row r="85486" spans="12:14" x14ac:dyDescent="0.25">
      <c r="L85486" s="36"/>
      <c r="M85486" s="36"/>
      <c r="N85486" s="36"/>
    </row>
    <row r="85487" spans="12:14" x14ac:dyDescent="0.25">
      <c r="L85487" s="36"/>
      <c r="M85487" s="36"/>
      <c r="N85487" s="36"/>
    </row>
    <row r="85488" spans="12:14" x14ac:dyDescent="0.25">
      <c r="L85488" s="36"/>
      <c r="M85488" s="36"/>
      <c r="N85488" s="36"/>
    </row>
    <row r="85489" spans="12:14" x14ac:dyDescent="0.25">
      <c r="L85489" s="36"/>
      <c r="M85489" s="36"/>
      <c r="N85489" s="36"/>
    </row>
    <row r="85490" spans="12:14" x14ac:dyDescent="0.25">
      <c r="L85490" s="36"/>
      <c r="M85490" s="36"/>
      <c r="N85490" s="36"/>
    </row>
    <row r="85491" spans="12:14" x14ac:dyDescent="0.25">
      <c r="L85491" s="36"/>
      <c r="M85491" s="36"/>
      <c r="N85491" s="36"/>
    </row>
    <row r="85492" spans="12:14" x14ac:dyDescent="0.25">
      <c r="L85492" s="36"/>
      <c r="M85492" s="36"/>
      <c r="N85492" s="36"/>
    </row>
    <row r="85493" spans="12:14" x14ac:dyDescent="0.25">
      <c r="L85493" s="36"/>
      <c r="M85493" s="36"/>
      <c r="N85493" s="36"/>
    </row>
    <row r="85494" spans="12:14" x14ac:dyDescent="0.25">
      <c r="L85494" s="36"/>
      <c r="M85494" s="36"/>
      <c r="N85494" s="36"/>
    </row>
    <row r="85495" spans="12:14" x14ac:dyDescent="0.25">
      <c r="L85495" s="36"/>
      <c r="M85495" s="36"/>
      <c r="N85495" s="36"/>
    </row>
    <row r="85496" spans="12:14" x14ac:dyDescent="0.25">
      <c r="L85496" s="36"/>
      <c r="M85496" s="36"/>
      <c r="N85496" s="36"/>
    </row>
    <row r="85497" spans="12:14" x14ac:dyDescent="0.25">
      <c r="L85497" s="36"/>
      <c r="M85497" s="36"/>
      <c r="N85497" s="36"/>
    </row>
    <row r="85498" spans="12:14" x14ac:dyDescent="0.25">
      <c r="L85498" s="36"/>
      <c r="M85498" s="36"/>
      <c r="N85498" s="36"/>
    </row>
    <row r="85499" spans="12:14" x14ac:dyDescent="0.25">
      <c r="L85499" s="36"/>
      <c r="M85499" s="36"/>
      <c r="N85499" s="36"/>
    </row>
    <row r="85500" spans="12:14" x14ac:dyDescent="0.25">
      <c r="L85500" s="36"/>
      <c r="M85500" s="36"/>
      <c r="N85500" s="36"/>
    </row>
    <row r="85501" spans="12:14" x14ac:dyDescent="0.25">
      <c r="L85501" s="36"/>
      <c r="M85501" s="36"/>
      <c r="N85501" s="36"/>
    </row>
    <row r="85502" spans="12:14" x14ac:dyDescent="0.25">
      <c r="L85502" s="36"/>
      <c r="M85502" s="36"/>
      <c r="N85502" s="36"/>
    </row>
    <row r="85503" spans="12:14" x14ac:dyDescent="0.25">
      <c r="L85503" s="36"/>
      <c r="M85503" s="36"/>
      <c r="N85503" s="36"/>
    </row>
    <row r="85504" spans="12:14" x14ac:dyDescent="0.25">
      <c r="L85504" s="36"/>
      <c r="M85504" s="36"/>
      <c r="N85504" s="36"/>
    </row>
    <row r="85505" spans="12:14" x14ac:dyDescent="0.25">
      <c r="L85505" s="36"/>
      <c r="M85505" s="36"/>
      <c r="N85505" s="36"/>
    </row>
    <row r="85506" spans="12:14" x14ac:dyDescent="0.25">
      <c r="L85506" s="36"/>
      <c r="M85506" s="36"/>
      <c r="N85506" s="36"/>
    </row>
    <row r="85507" spans="12:14" x14ac:dyDescent="0.25">
      <c r="L85507" s="36"/>
      <c r="M85507" s="36"/>
      <c r="N85507" s="36"/>
    </row>
    <row r="85508" spans="12:14" x14ac:dyDescent="0.25">
      <c r="L85508" s="36"/>
      <c r="M85508" s="36"/>
      <c r="N85508" s="36"/>
    </row>
    <row r="85509" spans="12:14" x14ac:dyDescent="0.25">
      <c r="L85509" s="36"/>
      <c r="M85509" s="36"/>
      <c r="N85509" s="36"/>
    </row>
    <row r="85510" spans="12:14" x14ac:dyDescent="0.25">
      <c r="L85510" s="36"/>
      <c r="M85510" s="36"/>
      <c r="N85510" s="36"/>
    </row>
    <row r="85511" spans="12:14" x14ac:dyDescent="0.25">
      <c r="L85511" s="36"/>
      <c r="M85511" s="36"/>
      <c r="N85511" s="36"/>
    </row>
    <row r="85512" spans="12:14" x14ac:dyDescent="0.25">
      <c r="L85512" s="36"/>
      <c r="M85512" s="36"/>
      <c r="N85512" s="36"/>
    </row>
    <row r="85513" spans="12:14" x14ac:dyDescent="0.25">
      <c r="L85513" s="36"/>
      <c r="M85513" s="36"/>
      <c r="N85513" s="36"/>
    </row>
    <row r="85514" spans="12:14" x14ac:dyDescent="0.25">
      <c r="L85514" s="36"/>
      <c r="M85514" s="36"/>
      <c r="N85514" s="36"/>
    </row>
    <row r="85515" spans="12:14" x14ac:dyDescent="0.25">
      <c r="L85515" s="36"/>
      <c r="M85515" s="36"/>
      <c r="N85515" s="36"/>
    </row>
    <row r="85516" spans="12:14" x14ac:dyDescent="0.25">
      <c r="L85516" s="36"/>
      <c r="M85516" s="36"/>
      <c r="N85516" s="36"/>
    </row>
    <row r="85517" spans="12:14" x14ac:dyDescent="0.25">
      <c r="L85517" s="36"/>
      <c r="M85517" s="36"/>
      <c r="N85517" s="36"/>
    </row>
    <row r="85518" spans="12:14" x14ac:dyDescent="0.25">
      <c r="L85518" s="36"/>
      <c r="M85518" s="36"/>
      <c r="N85518" s="36"/>
    </row>
    <row r="85519" spans="12:14" x14ac:dyDescent="0.25">
      <c r="L85519" s="36"/>
      <c r="M85519" s="36"/>
      <c r="N85519" s="36"/>
    </row>
    <row r="85520" spans="12:14" x14ac:dyDescent="0.25">
      <c r="L85520" s="36"/>
      <c r="M85520" s="36"/>
      <c r="N85520" s="36"/>
    </row>
    <row r="85521" spans="12:14" x14ac:dyDescent="0.25">
      <c r="L85521" s="36"/>
      <c r="M85521" s="36"/>
      <c r="N85521" s="36"/>
    </row>
    <row r="85522" spans="12:14" x14ac:dyDescent="0.25">
      <c r="L85522" s="36"/>
      <c r="M85522" s="36"/>
      <c r="N85522" s="36"/>
    </row>
    <row r="85523" spans="12:14" x14ac:dyDescent="0.25">
      <c r="L85523" s="36"/>
      <c r="M85523" s="36"/>
      <c r="N85523" s="36"/>
    </row>
    <row r="85524" spans="12:14" x14ac:dyDescent="0.25">
      <c r="L85524" s="36"/>
      <c r="M85524" s="36"/>
      <c r="N85524" s="36"/>
    </row>
    <row r="85525" spans="12:14" x14ac:dyDescent="0.25">
      <c r="L85525" s="36"/>
      <c r="M85525" s="36"/>
      <c r="N85525" s="36"/>
    </row>
    <row r="85526" spans="12:14" x14ac:dyDescent="0.25">
      <c r="L85526" s="36"/>
      <c r="M85526" s="36"/>
      <c r="N85526" s="36"/>
    </row>
    <row r="85527" spans="12:14" x14ac:dyDescent="0.25">
      <c r="L85527" s="36"/>
      <c r="M85527" s="36"/>
      <c r="N85527" s="36"/>
    </row>
    <row r="85528" spans="12:14" x14ac:dyDescent="0.25">
      <c r="L85528" s="36"/>
      <c r="M85528" s="36"/>
      <c r="N85528" s="36"/>
    </row>
    <row r="85529" spans="12:14" x14ac:dyDescent="0.25">
      <c r="L85529" s="36"/>
      <c r="M85529" s="36"/>
      <c r="N85529" s="36"/>
    </row>
    <row r="85530" spans="12:14" x14ac:dyDescent="0.25">
      <c r="L85530" s="36"/>
      <c r="M85530" s="36"/>
      <c r="N85530" s="36"/>
    </row>
    <row r="85531" spans="12:14" x14ac:dyDescent="0.25">
      <c r="L85531" s="36"/>
      <c r="M85531" s="36"/>
      <c r="N85531" s="36"/>
    </row>
    <row r="85532" spans="12:14" x14ac:dyDescent="0.25">
      <c r="L85532" s="36"/>
      <c r="M85532" s="36"/>
      <c r="N85532" s="36"/>
    </row>
    <row r="85533" spans="12:14" x14ac:dyDescent="0.25">
      <c r="L85533" s="36"/>
      <c r="M85533" s="36"/>
      <c r="N85533" s="36"/>
    </row>
    <row r="85534" spans="12:14" x14ac:dyDescent="0.25">
      <c r="L85534" s="36"/>
      <c r="M85534" s="36"/>
      <c r="N85534" s="36"/>
    </row>
    <row r="85535" spans="12:14" x14ac:dyDescent="0.25">
      <c r="L85535" s="36"/>
      <c r="M85535" s="36"/>
      <c r="N85535" s="36"/>
    </row>
    <row r="85536" spans="12:14" x14ac:dyDescent="0.25">
      <c r="L85536" s="36"/>
      <c r="M85536" s="36"/>
      <c r="N85536" s="36"/>
    </row>
    <row r="85537" spans="12:14" x14ac:dyDescent="0.25">
      <c r="L85537" s="36"/>
      <c r="M85537" s="36"/>
      <c r="N85537" s="36"/>
    </row>
    <row r="85538" spans="12:14" x14ac:dyDescent="0.25">
      <c r="L85538" s="36"/>
      <c r="M85538" s="36"/>
      <c r="N85538" s="36"/>
    </row>
    <row r="85539" spans="12:14" x14ac:dyDescent="0.25">
      <c r="L85539" s="36"/>
      <c r="M85539" s="36"/>
      <c r="N85539" s="36"/>
    </row>
    <row r="85540" spans="12:14" x14ac:dyDescent="0.25">
      <c r="L85540" s="36"/>
      <c r="M85540" s="36"/>
      <c r="N85540" s="36"/>
    </row>
    <row r="85541" spans="12:14" x14ac:dyDescent="0.25">
      <c r="L85541" s="36"/>
      <c r="M85541" s="36"/>
      <c r="N85541" s="36"/>
    </row>
    <row r="85542" spans="12:14" x14ac:dyDescent="0.25">
      <c r="L85542" s="36"/>
      <c r="M85542" s="36"/>
      <c r="N85542" s="36"/>
    </row>
    <row r="85543" spans="12:14" x14ac:dyDescent="0.25">
      <c r="L85543" s="36"/>
      <c r="M85543" s="36"/>
      <c r="N85543" s="36"/>
    </row>
    <row r="85544" spans="12:14" x14ac:dyDescent="0.25">
      <c r="L85544" s="36"/>
      <c r="M85544" s="36"/>
      <c r="N85544" s="36"/>
    </row>
    <row r="85545" spans="12:14" x14ac:dyDescent="0.25">
      <c r="L85545" s="36"/>
      <c r="M85545" s="36"/>
      <c r="N85545" s="36"/>
    </row>
    <row r="85546" spans="12:14" x14ac:dyDescent="0.25">
      <c r="L85546" s="36"/>
      <c r="M85546" s="36"/>
      <c r="N85546" s="36"/>
    </row>
    <row r="85547" spans="12:14" x14ac:dyDescent="0.25">
      <c r="L85547" s="36"/>
      <c r="M85547" s="36"/>
      <c r="N85547" s="36"/>
    </row>
    <row r="85548" spans="12:14" x14ac:dyDescent="0.25">
      <c r="L85548" s="36"/>
      <c r="M85548" s="36"/>
      <c r="N85548" s="36"/>
    </row>
    <row r="85549" spans="12:14" x14ac:dyDescent="0.25">
      <c r="L85549" s="36"/>
      <c r="M85549" s="36"/>
      <c r="N85549" s="36"/>
    </row>
    <row r="85550" spans="12:14" x14ac:dyDescent="0.25">
      <c r="L85550" s="36"/>
      <c r="M85550" s="36"/>
      <c r="N85550" s="36"/>
    </row>
    <row r="85551" spans="12:14" x14ac:dyDescent="0.25">
      <c r="L85551" s="36"/>
      <c r="M85551" s="36"/>
      <c r="N85551" s="36"/>
    </row>
    <row r="85552" spans="12:14" x14ac:dyDescent="0.25">
      <c r="L85552" s="36"/>
      <c r="M85552" s="36"/>
      <c r="N85552" s="36"/>
    </row>
    <row r="85553" spans="12:14" x14ac:dyDescent="0.25">
      <c r="L85553" s="36"/>
      <c r="M85553" s="36"/>
      <c r="N85553" s="36"/>
    </row>
    <row r="85554" spans="12:14" x14ac:dyDescent="0.25">
      <c r="L85554" s="36"/>
      <c r="M85554" s="36"/>
      <c r="N85554" s="36"/>
    </row>
    <row r="85555" spans="12:14" x14ac:dyDescent="0.25">
      <c r="L85555" s="36"/>
      <c r="M85555" s="36"/>
      <c r="N85555" s="36"/>
    </row>
    <row r="85556" spans="12:14" x14ac:dyDescent="0.25">
      <c r="L85556" s="36"/>
      <c r="M85556" s="36"/>
      <c r="N85556" s="36"/>
    </row>
    <row r="85557" spans="12:14" x14ac:dyDescent="0.25">
      <c r="L85557" s="36"/>
      <c r="M85557" s="36"/>
      <c r="N85557" s="36"/>
    </row>
    <row r="85558" spans="12:14" x14ac:dyDescent="0.25">
      <c r="L85558" s="36"/>
      <c r="M85558" s="36"/>
      <c r="N85558" s="36"/>
    </row>
    <row r="85559" spans="12:14" x14ac:dyDescent="0.25">
      <c r="L85559" s="36"/>
      <c r="M85559" s="36"/>
      <c r="N85559" s="36"/>
    </row>
    <row r="85560" spans="12:14" x14ac:dyDescent="0.25">
      <c r="L85560" s="36"/>
      <c r="M85560" s="36"/>
      <c r="N85560" s="36"/>
    </row>
    <row r="85561" spans="12:14" x14ac:dyDescent="0.25">
      <c r="L85561" s="36"/>
      <c r="M85561" s="36"/>
      <c r="N85561" s="36"/>
    </row>
    <row r="85562" spans="12:14" x14ac:dyDescent="0.25">
      <c r="L85562" s="36"/>
      <c r="M85562" s="36"/>
      <c r="N85562" s="36"/>
    </row>
    <row r="85563" spans="12:14" x14ac:dyDescent="0.25">
      <c r="L85563" s="36"/>
      <c r="M85563" s="36"/>
      <c r="N85563" s="36"/>
    </row>
    <row r="85564" spans="12:14" x14ac:dyDescent="0.25">
      <c r="L85564" s="36"/>
      <c r="M85564" s="36"/>
      <c r="N85564" s="36"/>
    </row>
    <row r="85565" spans="12:14" x14ac:dyDescent="0.25">
      <c r="L85565" s="36"/>
      <c r="M85565" s="36"/>
      <c r="N85565" s="36"/>
    </row>
    <row r="85566" spans="12:14" x14ac:dyDescent="0.25">
      <c r="L85566" s="36"/>
      <c r="M85566" s="36"/>
      <c r="N85566" s="36"/>
    </row>
    <row r="85567" spans="12:14" x14ac:dyDescent="0.25">
      <c r="L85567" s="36"/>
      <c r="M85567" s="36"/>
      <c r="N85567" s="36"/>
    </row>
    <row r="85568" spans="12:14" x14ac:dyDescent="0.25">
      <c r="L85568" s="36"/>
      <c r="M85568" s="36"/>
      <c r="N85568" s="36"/>
    </row>
    <row r="85569" spans="12:14" x14ac:dyDescent="0.25">
      <c r="L85569" s="36"/>
      <c r="M85569" s="36"/>
      <c r="N85569" s="36"/>
    </row>
    <row r="85570" spans="12:14" x14ac:dyDescent="0.25">
      <c r="L85570" s="36"/>
      <c r="M85570" s="36"/>
      <c r="N85570" s="36"/>
    </row>
    <row r="85571" spans="12:14" x14ac:dyDescent="0.25">
      <c r="L85571" s="36"/>
      <c r="M85571" s="36"/>
      <c r="N85571" s="36"/>
    </row>
    <row r="85572" spans="12:14" x14ac:dyDescent="0.25">
      <c r="L85572" s="36"/>
      <c r="M85572" s="36"/>
      <c r="N85572" s="36"/>
    </row>
    <row r="85573" spans="12:14" x14ac:dyDescent="0.25">
      <c r="L85573" s="36"/>
      <c r="M85573" s="36"/>
      <c r="N85573" s="36"/>
    </row>
    <row r="85574" spans="12:14" x14ac:dyDescent="0.25">
      <c r="L85574" s="36"/>
      <c r="M85574" s="36"/>
      <c r="N85574" s="36"/>
    </row>
    <row r="85575" spans="12:14" x14ac:dyDescent="0.25">
      <c r="L85575" s="36"/>
      <c r="M85575" s="36"/>
      <c r="N85575" s="36"/>
    </row>
    <row r="85576" spans="12:14" x14ac:dyDescent="0.25">
      <c r="L85576" s="36"/>
      <c r="M85576" s="36"/>
      <c r="N85576" s="36"/>
    </row>
    <row r="85577" spans="12:14" x14ac:dyDescent="0.25">
      <c r="L85577" s="36"/>
      <c r="M85577" s="36"/>
      <c r="N85577" s="36"/>
    </row>
    <row r="85578" spans="12:14" x14ac:dyDescent="0.25">
      <c r="L85578" s="36"/>
      <c r="M85578" s="36"/>
      <c r="N85578" s="36"/>
    </row>
    <row r="85579" spans="12:14" x14ac:dyDescent="0.25">
      <c r="L85579" s="36"/>
      <c r="M85579" s="36"/>
      <c r="N85579" s="36"/>
    </row>
    <row r="85580" spans="12:14" x14ac:dyDescent="0.25">
      <c r="L85580" s="36"/>
      <c r="M85580" s="36"/>
      <c r="N85580" s="36"/>
    </row>
    <row r="85581" spans="12:14" x14ac:dyDescent="0.25">
      <c r="L85581" s="36"/>
      <c r="M85581" s="36"/>
      <c r="N85581" s="36"/>
    </row>
    <row r="85582" spans="12:14" x14ac:dyDescent="0.25">
      <c r="L85582" s="36"/>
      <c r="M85582" s="36"/>
      <c r="N85582" s="36"/>
    </row>
    <row r="85583" spans="12:14" x14ac:dyDescent="0.25">
      <c r="L85583" s="36"/>
      <c r="M85583" s="36"/>
      <c r="N85583" s="36"/>
    </row>
    <row r="85584" spans="12:14" x14ac:dyDescent="0.25">
      <c r="L85584" s="36"/>
      <c r="M85584" s="36"/>
      <c r="N85584" s="36"/>
    </row>
    <row r="85585" spans="12:14" x14ac:dyDescent="0.25">
      <c r="L85585" s="36"/>
      <c r="M85585" s="36"/>
      <c r="N85585" s="36"/>
    </row>
    <row r="85586" spans="12:14" x14ac:dyDescent="0.25">
      <c r="L85586" s="36"/>
      <c r="M85586" s="36"/>
      <c r="N85586" s="36"/>
    </row>
    <row r="85587" spans="12:14" x14ac:dyDescent="0.25">
      <c r="L85587" s="36"/>
      <c r="M85587" s="36"/>
      <c r="N85587" s="36"/>
    </row>
    <row r="85588" spans="12:14" x14ac:dyDescent="0.25">
      <c r="L85588" s="36"/>
      <c r="M85588" s="36"/>
      <c r="N85588" s="36"/>
    </row>
    <row r="85589" spans="12:14" x14ac:dyDescent="0.25">
      <c r="L85589" s="36"/>
      <c r="M85589" s="36"/>
      <c r="N85589" s="36"/>
    </row>
    <row r="85590" spans="12:14" x14ac:dyDescent="0.25">
      <c r="L85590" s="36"/>
      <c r="M85590" s="36"/>
      <c r="N85590" s="36"/>
    </row>
    <row r="85591" spans="12:14" x14ac:dyDescent="0.25">
      <c r="L85591" s="36"/>
      <c r="M85591" s="36"/>
      <c r="N85591" s="36"/>
    </row>
    <row r="85592" spans="12:14" x14ac:dyDescent="0.25">
      <c r="L85592" s="36"/>
      <c r="M85592" s="36"/>
      <c r="N85592" s="36"/>
    </row>
    <row r="85593" spans="12:14" x14ac:dyDescent="0.25">
      <c r="L85593" s="36"/>
      <c r="M85593" s="36"/>
      <c r="N85593" s="36"/>
    </row>
    <row r="85594" spans="12:14" x14ac:dyDescent="0.25">
      <c r="L85594" s="36"/>
      <c r="M85594" s="36"/>
      <c r="N85594" s="36"/>
    </row>
    <row r="85595" spans="12:14" x14ac:dyDescent="0.25">
      <c r="L85595" s="36"/>
      <c r="M85595" s="36"/>
      <c r="N85595" s="36"/>
    </row>
    <row r="85596" spans="12:14" x14ac:dyDescent="0.25">
      <c r="L85596" s="36"/>
      <c r="M85596" s="36"/>
      <c r="N85596" s="36"/>
    </row>
    <row r="85597" spans="12:14" x14ac:dyDescent="0.25">
      <c r="L85597" s="36"/>
      <c r="M85597" s="36"/>
      <c r="N85597" s="36"/>
    </row>
    <row r="85598" spans="12:14" x14ac:dyDescent="0.25">
      <c r="L85598" s="36"/>
      <c r="M85598" s="36"/>
      <c r="N85598" s="36"/>
    </row>
    <row r="85599" spans="12:14" x14ac:dyDescent="0.25">
      <c r="L85599" s="36"/>
      <c r="M85599" s="36"/>
      <c r="N85599" s="36"/>
    </row>
    <row r="85600" spans="12:14" x14ac:dyDescent="0.25">
      <c r="L85600" s="36"/>
      <c r="M85600" s="36"/>
      <c r="N85600" s="36"/>
    </row>
    <row r="85601" spans="12:14" x14ac:dyDescent="0.25">
      <c r="L85601" s="36"/>
      <c r="M85601" s="36"/>
      <c r="N85601" s="36"/>
    </row>
    <row r="85602" spans="12:14" x14ac:dyDescent="0.25">
      <c r="L85602" s="36"/>
      <c r="M85602" s="36"/>
      <c r="N85602" s="36"/>
    </row>
    <row r="85603" spans="12:14" x14ac:dyDescent="0.25">
      <c r="L85603" s="36"/>
      <c r="M85603" s="36"/>
      <c r="N85603" s="36"/>
    </row>
    <row r="85604" spans="12:14" x14ac:dyDescent="0.25">
      <c r="L85604" s="36"/>
      <c r="M85604" s="36"/>
      <c r="N85604" s="36"/>
    </row>
    <row r="85605" spans="12:14" x14ac:dyDescent="0.25">
      <c r="L85605" s="36"/>
      <c r="M85605" s="36"/>
      <c r="N85605" s="36"/>
    </row>
    <row r="85606" spans="12:14" x14ac:dyDescent="0.25">
      <c r="L85606" s="36"/>
      <c r="M85606" s="36"/>
      <c r="N85606" s="36"/>
    </row>
    <row r="85607" spans="12:14" x14ac:dyDescent="0.25">
      <c r="L85607" s="36"/>
      <c r="M85607" s="36"/>
      <c r="N85607" s="36"/>
    </row>
    <row r="85608" spans="12:14" x14ac:dyDescent="0.25">
      <c r="L85608" s="36"/>
      <c r="M85608" s="36"/>
      <c r="N85608" s="36"/>
    </row>
    <row r="85609" spans="12:14" x14ac:dyDescent="0.25">
      <c r="L85609" s="36"/>
      <c r="M85609" s="36"/>
      <c r="N85609" s="36"/>
    </row>
    <row r="85610" spans="12:14" x14ac:dyDescent="0.25">
      <c r="L85610" s="36"/>
      <c r="M85610" s="36"/>
      <c r="N85610" s="36"/>
    </row>
    <row r="85611" spans="12:14" x14ac:dyDescent="0.25">
      <c r="L85611" s="36"/>
      <c r="M85611" s="36"/>
      <c r="N85611" s="36"/>
    </row>
    <row r="85612" spans="12:14" x14ac:dyDescent="0.25">
      <c r="L85612" s="36"/>
      <c r="M85612" s="36"/>
      <c r="N85612" s="36"/>
    </row>
    <row r="85613" spans="12:14" x14ac:dyDescent="0.25">
      <c r="L85613" s="36"/>
      <c r="M85613" s="36"/>
      <c r="N85613" s="36"/>
    </row>
    <row r="85614" spans="12:14" x14ac:dyDescent="0.25">
      <c r="L85614" s="36"/>
      <c r="M85614" s="36"/>
      <c r="N85614" s="36"/>
    </row>
    <row r="85615" spans="12:14" x14ac:dyDescent="0.25">
      <c r="L85615" s="36"/>
      <c r="M85615" s="36"/>
      <c r="N85615" s="36"/>
    </row>
    <row r="85616" spans="12:14" x14ac:dyDescent="0.25">
      <c r="L85616" s="36"/>
      <c r="M85616" s="36"/>
      <c r="N85616" s="36"/>
    </row>
    <row r="85617" spans="12:14" x14ac:dyDescent="0.25">
      <c r="L85617" s="36"/>
      <c r="M85617" s="36"/>
      <c r="N85617" s="36"/>
    </row>
    <row r="85618" spans="12:14" x14ac:dyDescent="0.25">
      <c r="L85618" s="36"/>
      <c r="M85618" s="36"/>
      <c r="N85618" s="36"/>
    </row>
    <row r="85619" spans="12:14" x14ac:dyDescent="0.25">
      <c r="L85619" s="36"/>
      <c r="M85619" s="36"/>
      <c r="N85619" s="36"/>
    </row>
    <row r="85620" spans="12:14" x14ac:dyDescent="0.25">
      <c r="L85620" s="36"/>
      <c r="M85620" s="36"/>
      <c r="N85620" s="36"/>
    </row>
    <row r="85621" spans="12:14" x14ac:dyDescent="0.25">
      <c r="L85621" s="36"/>
      <c r="M85621" s="36"/>
      <c r="N85621" s="36"/>
    </row>
    <row r="85622" spans="12:14" x14ac:dyDescent="0.25">
      <c r="L85622" s="36"/>
      <c r="M85622" s="36"/>
      <c r="N85622" s="36"/>
    </row>
    <row r="85623" spans="12:14" x14ac:dyDescent="0.25">
      <c r="L85623" s="36"/>
      <c r="M85623" s="36"/>
      <c r="N85623" s="36"/>
    </row>
    <row r="85624" spans="12:14" x14ac:dyDescent="0.25">
      <c r="L85624" s="36"/>
      <c r="M85624" s="36"/>
      <c r="N85624" s="36"/>
    </row>
    <row r="85625" spans="12:14" x14ac:dyDescent="0.25">
      <c r="L85625" s="36"/>
      <c r="M85625" s="36"/>
      <c r="N85625" s="36"/>
    </row>
    <row r="85626" spans="12:14" x14ac:dyDescent="0.25">
      <c r="L85626" s="36"/>
      <c r="M85626" s="36"/>
      <c r="N85626" s="36"/>
    </row>
    <row r="85627" spans="12:14" x14ac:dyDescent="0.25">
      <c r="L85627" s="36"/>
      <c r="M85627" s="36"/>
      <c r="N85627" s="36"/>
    </row>
    <row r="85628" spans="12:14" x14ac:dyDescent="0.25">
      <c r="L85628" s="36"/>
      <c r="M85628" s="36"/>
      <c r="N85628" s="36"/>
    </row>
    <row r="85629" spans="12:14" x14ac:dyDescent="0.25">
      <c r="L85629" s="36"/>
      <c r="M85629" s="36"/>
      <c r="N85629" s="36"/>
    </row>
    <row r="85630" spans="12:14" x14ac:dyDescent="0.25">
      <c r="L85630" s="36"/>
      <c r="M85630" s="36"/>
      <c r="N85630" s="36"/>
    </row>
    <row r="85631" spans="12:14" x14ac:dyDescent="0.25">
      <c r="L85631" s="36"/>
      <c r="M85631" s="36"/>
      <c r="N85631" s="36"/>
    </row>
    <row r="85632" spans="12:14" x14ac:dyDescent="0.25">
      <c r="L85632" s="36"/>
      <c r="M85632" s="36"/>
      <c r="N85632" s="36"/>
    </row>
    <row r="85633" spans="12:14" x14ac:dyDescent="0.25">
      <c r="L85633" s="36"/>
      <c r="M85633" s="36"/>
      <c r="N85633" s="36"/>
    </row>
    <row r="85634" spans="12:14" x14ac:dyDescent="0.25">
      <c r="L85634" s="36"/>
      <c r="M85634" s="36"/>
      <c r="N85634" s="36"/>
    </row>
    <row r="85635" spans="12:14" x14ac:dyDescent="0.25">
      <c r="L85635" s="36"/>
      <c r="M85635" s="36"/>
      <c r="N85635" s="36"/>
    </row>
    <row r="85636" spans="12:14" x14ac:dyDescent="0.25">
      <c r="L85636" s="36"/>
      <c r="M85636" s="36"/>
      <c r="N85636" s="36"/>
    </row>
    <row r="85637" spans="12:14" x14ac:dyDescent="0.25">
      <c r="L85637" s="36"/>
      <c r="M85637" s="36"/>
      <c r="N85637" s="36"/>
    </row>
    <row r="85638" spans="12:14" x14ac:dyDescent="0.25">
      <c r="L85638" s="36"/>
      <c r="M85638" s="36"/>
      <c r="N85638" s="36"/>
    </row>
    <row r="85639" spans="12:14" x14ac:dyDescent="0.25">
      <c r="L85639" s="36"/>
      <c r="M85639" s="36"/>
      <c r="N85639" s="36"/>
    </row>
    <row r="85640" spans="12:14" x14ac:dyDescent="0.25">
      <c r="L85640" s="36"/>
      <c r="M85640" s="36"/>
      <c r="N85640" s="36"/>
    </row>
    <row r="85641" spans="12:14" x14ac:dyDescent="0.25">
      <c r="L85641" s="36"/>
      <c r="M85641" s="36"/>
      <c r="N85641" s="36"/>
    </row>
    <row r="85642" spans="12:14" x14ac:dyDescent="0.25">
      <c r="L85642" s="36"/>
      <c r="M85642" s="36"/>
      <c r="N85642" s="36"/>
    </row>
    <row r="85643" spans="12:14" x14ac:dyDescent="0.25">
      <c r="L85643" s="36"/>
      <c r="M85643" s="36"/>
      <c r="N85643" s="36"/>
    </row>
    <row r="85644" spans="12:14" x14ac:dyDescent="0.25">
      <c r="L85644" s="36"/>
      <c r="M85644" s="36"/>
      <c r="N85644" s="36"/>
    </row>
    <row r="85645" spans="12:14" x14ac:dyDescent="0.25">
      <c r="L85645" s="36"/>
      <c r="M85645" s="36"/>
      <c r="N85645" s="36"/>
    </row>
    <row r="85646" spans="12:14" x14ac:dyDescent="0.25">
      <c r="L85646" s="36"/>
      <c r="M85646" s="36"/>
      <c r="N85646" s="36"/>
    </row>
    <row r="85647" spans="12:14" x14ac:dyDescent="0.25">
      <c r="L85647" s="36"/>
      <c r="M85647" s="36"/>
      <c r="N85647" s="36"/>
    </row>
    <row r="85648" spans="12:14" x14ac:dyDescent="0.25">
      <c r="L85648" s="36"/>
      <c r="M85648" s="36"/>
      <c r="N85648" s="36"/>
    </row>
    <row r="85649" spans="12:14" x14ac:dyDescent="0.25">
      <c r="L85649" s="36"/>
      <c r="M85649" s="36"/>
      <c r="N85649" s="36"/>
    </row>
    <row r="85650" spans="12:14" x14ac:dyDescent="0.25">
      <c r="L85650" s="36"/>
      <c r="M85650" s="36"/>
      <c r="N85650" s="36"/>
    </row>
    <row r="85651" spans="12:14" x14ac:dyDescent="0.25">
      <c r="L85651" s="36"/>
      <c r="M85651" s="36"/>
      <c r="N85651" s="36"/>
    </row>
    <row r="85652" spans="12:14" x14ac:dyDescent="0.25">
      <c r="L85652" s="36"/>
      <c r="M85652" s="36"/>
      <c r="N85652" s="36"/>
    </row>
    <row r="85653" spans="12:14" x14ac:dyDescent="0.25">
      <c r="L85653" s="36"/>
      <c r="M85653" s="36"/>
      <c r="N85653" s="36"/>
    </row>
    <row r="85654" spans="12:14" x14ac:dyDescent="0.25">
      <c r="L85654" s="36"/>
      <c r="M85654" s="36"/>
      <c r="N85654" s="36"/>
    </row>
    <row r="85655" spans="12:14" x14ac:dyDescent="0.25">
      <c r="L85655" s="36"/>
      <c r="M85655" s="36"/>
      <c r="N85655" s="36"/>
    </row>
    <row r="85656" spans="12:14" x14ac:dyDescent="0.25">
      <c r="L85656" s="36"/>
      <c r="M85656" s="36"/>
      <c r="N85656" s="36"/>
    </row>
    <row r="85657" spans="12:14" x14ac:dyDescent="0.25">
      <c r="L85657" s="36"/>
      <c r="M85657" s="36"/>
      <c r="N85657" s="36"/>
    </row>
    <row r="85658" spans="12:14" x14ac:dyDescent="0.25">
      <c r="L85658" s="36"/>
      <c r="M85658" s="36"/>
      <c r="N85658" s="36"/>
    </row>
    <row r="85659" spans="12:14" x14ac:dyDescent="0.25">
      <c r="L85659" s="36"/>
      <c r="M85659" s="36"/>
      <c r="N85659" s="36"/>
    </row>
    <row r="85660" spans="12:14" x14ac:dyDescent="0.25">
      <c r="L85660" s="36"/>
      <c r="M85660" s="36"/>
      <c r="N85660" s="36"/>
    </row>
    <row r="85661" spans="12:14" x14ac:dyDescent="0.25">
      <c r="L85661" s="36"/>
      <c r="M85661" s="36"/>
      <c r="N85661" s="36"/>
    </row>
    <row r="85662" spans="12:14" x14ac:dyDescent="0.25">
      <c r="L85662" s="36"/>
      <c r="M85662" s="36"/>
      <c r="N85662" s="36"/>
    </row>
    <row r="85663" spans="12:14" x14ac:dyDescent="0.25">
      <c r="L85663" s="36"/>
      <c r="M85663" s="36"/>
      <c r="N85663" s="36"/>
    </row>
    <row r="85664" spans="12:14" x14ac:dyDescent="0.25">
      <c r="L85664" s="36"/>
      <c r="M85664" s="36"/>
      <c r="N85664" s="36"/>
    </row>
    <row r="85665" spans="12:14" x14ac:dyDescent="0.25">
      <c r="L85665" s="36"/>
      <c r="M85665" s="36"/>
      <c r="N85665" s="36"/>
    </row>
    <row r="85666" spans="12:14" x14ac:dyDescent="0.25">
      <c r="L85666" s="36"/>
      <c r="M85666" s="36"/>
      <c r="N85666" s="36"/>
    </row>
    <row r="85667" spans="12:14" x14ac:dyDescent="0.25">
      <c r="L85667" s="36"/>
      <c r="M85667" s="36"/>
      <c r="N85667" s="36"/>
    </row>
    <row r="85668" spans="12:14" x14ac:dyDescent="0.25">
      <c r="L85668" s="36"/>
      <c r="M85668" s="36"/>
      <c r="N85668" s="36"/>
    </row>
    <row r="85669" spans="12:14" x14ac:dyDescent="0.25">
      <c r="L85669" s="36"/>
      <c r="M85669" s="36"/>
      <c r="N85669" s="36"/>
    </row>
    <row r="85670" spans="12:14" x14ac:dyDescent="0.25">
      <c r="L85670" s="36"/>
      <c r="M85670" s="36"/>
      <c r="N85670" s="36"/>
    </row>
    <row r="85671" spans="12:14" x14ac:dyDescent="0.25">
      <c r="L85671" s="36"/>
      <c r="M85671" s="36"/>
      <c r="N85671" s="36"/>
    </row>
    <row r="85672" spans="12:14" x14ac:dyDescent="0.25">
      <c r="L85672" s="36"/>
      <c r="M85672" s="36"/>
      <c r="N85672" s="36"/>
    </row>
    <row r="85673" spans="12:14" x14ac:dyDescent="0.25">
      <c r="L85673" s="36"/>
      <c r="M85673" s="36"/>
      <c r="N85673" s="36"/>
    </row>
    <row r="85674" spans="12:14" x14ac:dyDescent="0.25">
      <c r="L85674" s="36"/>
      <c r="M85674" s="36"/>
      <c r="N85674" s="36"/>
    </row>
    <row r="85675" spans="12:14" x14ac:dyDescent="0.25">
      <c r="L85675" s="36"/>
      <c r="M85675" s="36"/>
      <c r="N85675" s="36"/>
    </row>
    <row r="85676" spans="12:14" x14ac:dyDescent="0.25">
      <c r="L85676" s="36"/>
      <c r="M85676" s="36"/>
      <c r="N85676" s="36"/>
    </row>
    <row r="85677" spans="12:14" x14ac:dyDescent="0.25">
      <c r="L85677" s="36"/>
      <c r="M85677" s="36"/>
      <c r="N85677" s="36"/>
    </row>
    <row r="85678" spans="12:14" x14ac:dyDescent="0.25">
      <c r="L85678" s="36"/>
      <c r="M85678" s="36"/>
      <c r="N85678" s="36"/>
    </row>
    <row r="85679" spans="12:14" x14ac:dyDescent="0.25">
      <c r="L85679" s="36"/>
      <c r="M85679" s="36"/>
      <c r="N85679" s="36"/>
    </row>
    <row r="85680" spans="12:14" x14ac:dyDescent="0.25">
      <c r="L85680" s="36"/>
      <c r="M85680" s="36"/>
      <c r="N85680" s="36"/>
    </row>
    <row r="85681" spans="12:14" x14ac:dyDescent="0.25">
      <c r="L85681" s="36"/>
      <c r="M85681" s="36"/>
      <c r="N85681" s="36"/>
    </row>
    <row r="85682" spans="12:14" x14ac:dyDescent="0.25">
      <c r="L85682" s="36"/>
      <c r="M85682" s="36"/>
      <c r="N85682" s="36"/>
    </row>
    <row r="85683" spans="12:14" x14ac:dyDescent="0.25">
      <c r="L85683" s="36"/>
      <c r="M85683" s="36"/>
      <c r="N85683" s="36"/>
    </row>
    <row r="85684" spans="12:14" x14ac:dyDescent="0.25">
      <c r="L85684" s="36"/>
      <c r="M85684" s="36"/>
      <c r="N85684" s="36"/>
    </row>
    <row r="85685" spans="12:14" x14ac:dyDescent="0.25">
      <c r="L85685" s="36"/>
      <c r="M85685" s="36"/>
      <c r="N85685" s="36"/>
    </row>
    <row r="85686" spans="12:14" x14ac:dyDescent="0.25">
      <c r="L85686" s="36"/>
      <c r="M85686" s="36"/>
      <c r="N85686" s="36"/>
    </row>
    <row r="85687" spans="12:14" x14ac:dyDescent="0.25">
      <c r="L85687" s="36"/>
      <c r="M85687" s="36"/>
      <c r="N85687" s="36"/>
    </row>
    <row r="85688" spans="12:14" x14ac:dyDescent="0.25">
      <c r="L85688" s="36"/>
      <c r="M85688" s="36"/>
      <c r="N85688" s="36"/>
    </row>
    <row r="85689" spans="12:14" x14ac:dyDescent="0.25">
      <c r="L85689" s="36"/>
      <c r="M85689" s="36"/>
      <c r="N85689" s="36"/>
    </row>
    <row r="85690" spans="12:14" x14ac:dyDescent="0.25">
      <c r="L85690" s="36"/>
      <c r="M85690" s="36"/>
      <c r="N85690" s="36"/>
    </row>
    <row r="85691" spans="12:14" x14ac:dyDescent="0.25">
      <c r="L85691" s="36"/>
      <c r="M85691" s="36"/>
      <c r="N85691" s="36"/>
    </row>
    <row r="85692" spans="12:14" x14ac:dyDescent="0.25">
      <c r="L85692" s="36"/>
      <c r="M85692" s="36"/>
      <c r="N85692" s="36"/>
    </row>
    <row r="85693" spans="12:14" x14ac:dyDescent="0.25">
      <c r="L85693" s="36"/>
      <c r="M85693" s="36"/>
      <c r="N85693" s="36"/>
    </row>
    <row r="85694" spans="12:14" x14ac:dyDescent="0.25">
      <c r="L85694" s="36"/>
      <c r="M85694" s="36"/>
      <c r="N85694" s="36"/>
    </row>
    <row r="85695" spans="12:14" x14ac:dyDescent="0.25">
      <c r="L85695" s="36"/>
      <c r="M85695" s="36"/>
      <c r="N85695" s="36"/>
    </row>
    <row r="85696" spans="12:14" x14ac:dyDescent="0.25">
      <c r="L85696" s="36"/>
      <c r="M85696" s="36"/>
      <c r="N85696" s="36"/>
    </row>
    <row r="85697" spans="12:14" x14ac:dyDescent="0.25">
      <c r="L85697" s="36"/>
      <c r="M85697" s="36"/>
      <c r="N85697" s="36"/>
    </row>
    <row r="85698" spans="12:14" x14ac:dyDescent="0.25">
      <c r="L85698" s="36"/>
      <c r="M85698" s="36"/>
      <c r="N85698" s="36"/>
    </row>
    <row r="85699" spans="12:14" x14ac:dyDescent="0.25">
      <c r="L85699" s="36"/>
      <c r="M85699" s="36"/>
      <c r="N85699" s="36"/>
    </row>
    <row r="85700" spans="12:14" x14ac:dyDescent="0.25">
      <c r="L85700" s="36"/>
      <c r="M85700" s="36"/>
      <c r="N85700" s="36"/>
    </row>
    <row r="85701" spans="12:14" x14ac:dyDescent="0.25">
      <c r="L85701" s="36"/>
      <c r="M85701" s="36"/>
      <c r="N85701" s="36"/>
    </row>
    <row r="85702" spans="12:14" x14ac:dyDescent="0.25">
      <c r="L85702" s="36"/>
      <c r="M85702" s="36"/>
      <c r="N85702" s="36"/>
    </row>
    <row r="85703" spans="12:14" x14ac:dyDescent="0.25">
      <c r="L85703" s="36"/>
      <c r="M85703" s="36"/>
      <c r="N85703" s="36"/>
    </row>
    <row r="85704" spans="12:14" x14ac:dyDescent="0.25">
      <c r="L85704" s="36"/>
      <c r="M85704" s="36"/>
      <c r="N85704" s="36"/>
    </row>
    <row r="85705" spans="12:14" x14ac:dyDescent="0.25">
      <c r="L85705" s="36"/>
      <c r="M85705" s="36"/>
      <c r="N85705" s="36"/>
    </row>
    <row r="85706" spans="12:14" x14ac:dyDescent="0.25">
      <c r="L85706" s="36"/>
      <c r="M85706" s="36"/>
      <c r="N85706" s="36"/>
    </row>
    <row r="85707" spans="12:14" x14ac:dyDescent="0.25">
      <c r="L85707" s="36"/>
      <c r="M85707" s="36"/>
      <c r="N85707" s="36"/>
    </row>
    <row r="85708" spans="12:14" x14ac:dyDescent="0.25">
      <c r="L85708" s="36"/>
      <c r="M85708" s="36"/>
      <c r="N85708" s="36"/>
    </row>
    <row r="85709" spans="12:14" x14ac:dyDescent="0.25">
      <c r="L85709" s="36"/>
      <c r="M85709" s="36"/>
      <c r="N85709" s="36"/>
    </row>
    <row r="85710" spans="12:14" x14ac:dyDescent="0.25">
      <c r="L85710" s="36"/>
      <c r="M85710" s="36"/>
      <c r="N85710" s="36"/>
    </row>
    <row r="85711" spans="12:14" x14ac:dyDescent="0.25">
      <c r="L85711" s="36"/>
      <c r="M85711" s="36"/>
      <c r="N85711" s="36"/>
    </row>
    <row r="85712" spans="12:14" x14ac:dyDescent="0.25">
      <c r="L85712" s="36"/>
      <c r="M85712" s="36"/>
      <c r="N85712" s="36"/>
    </row>
    <row r="85713" spans="12:14" x14ac:dyDescent="0.25">
      <c r="L85713" s="36"/>
      <c r="M85713" s="36"/>
      <c r="N85713" s="36"/>
    </row>
    <row r="85714" spans="12:14" x14ac:dyDescent="0.25">
      <c r="L85714" s="36"/>
      <c r="M85714" s="36"/>
      <c r="N85714" s="36"/>
    </row>
    <row r="85715" spans="12:14" x14ac:dyDescent="0.25">
      <c r="L85715" s="36"/>
      <c r="M85715" s="36"/>
      <c r="N85715" s="36"/>
    </row>
    <row r="85716" spans="12:14" x14ac:dyDescent="0.25">
      <c r="L85716" s="36"/>
      <c r="M85716" s="36"/>
      <c r="N85716" s="36"/>
    </row>
    <row r="85717" spans="12:14" x14ac:dyDescent="0.25">
      <c r="L85717" s="36"/>
      <c r="M85717" s="36"/>
      <c r="N85717" s="36"/>
    </row>
    <row r="85718" spans="12:14" x14ac:dyDescent="0.25">
      <c r="L85718" s="36"/>
      <c r="M85718" s="36"/>
      <c r="N85718" s="36"/>
    </row>
    <row r="85719" spans="12:14" x14ac:dyDescent="0.25">
      <c r="L85719" s="36"/>
      <c r="M85719" s="36"/>
      <c r="N85719" s="36"/>
    </row>
    <row r="85720" spans="12:14" x14ac:dyDescent="0.25">
      <c r="L85720" s="36"/>
      <c r="M85720" s="36"/>
      <c r="N85720" s="36"/>
    </row>
    <row r="85721" spans="12:14" x14ac:dyDescent="0.25">
      <c r="L85721" s="36"/>
      <c r="M85721" s="36"/>
      <c r="N85721" s="36"/>
    </row>
    <row r="85722" spans="12:14" x14ac:dyDescent="0.25">
      <c r="L85722" s="36"/>
      <c r="M85722" s="36"/>
      <c r="N85722" s="36"/>
    </row>
    <row r="85723" spans="12:14" x14ac:dyDescent="0.25">
      <c r="L85723" s="36"/>
      <c r="M85723" s="36"/>
      <c r="N85723" s="36"/>
    </row>
    <row r="85724" spans="12:14" x14ac:dyDescent="0.25">
      <c r="L85724" s="36"/>
      <c r="M85724" s="36"/>
      <c r="N85724" s="36"/>
    </row>
    <row r="85725" spans="12:14" x14ac:dyDescent="0.25">
      <c r="L85725" s="36"/>
      <c r="M85725" s="36"/>
      <c r="N85725" s="36"/>
    </row>
    <row r="85726" spans="12:14" x14ac:dyDescent="0.25">
      <c r="L85726" s="36"/>
      <c r="M85726" s="36"/>
      <c r="N85726" s="36"/>
    </row>
    <row r="85727" spans="12:14" x14ac:dyDescent="0.25">
      <c r="L85727" s="36"/>
      <c r="M85727" s="36"/>
      <c r="N85727" s="36"/>
    </row>
    <row r="85728" spans="12:14" x14ac:dyDescent="0.25">
      <c r="L85728" s="36"/>
      <c r="M85728" s="36"/>
      <c r="N85728" s="36"/>
    </row>
    <row r="85729" spans="12:14" x14ac:dyDescent="0.25">
      <c r="L85729" s="36"/>
      <c r="M85729" s="36"/>
      <c r="N85729" s="36"/>
    </row>
    <row r="85730" spans="12:14" x14ac:dyDescent="0.25">
      <c r="L85730" s="36"/>
      <c r="M85730" s="36"/>
      <c r="N85730" s="36"/>
    </row>
    <row r="85731" spans="12:14" x14ac:dyDescent="0.25">
      <c r="L85731" s="36"/>
      <c r="M85731" s="36"/>
      <c r="N85731" s="36"/>
    </row>
    <row r="85732" spans="12:14" x14ac:dyDescent="0.25">
      <c r="L85732" s="36"/>
      <c r="M85732" s="36"/>
      <c r="N85732" s="36"/>
    </row>
    <row r="85733" spans="12:14" x14ac:dyDescent="0.25">
      <c r="L85733" s="36"/>
      <c r="M85733" s="36"/>
      <c r="N85733" s="36"/>
    </row>
    <row r="85734" spans="12:14" x14ac:dyDescent="0.25">
      <c r="L85734" s="36"/>
      <c r="M85734" s="36"/>
      <c r="N85734" s="36"/>
    </row>
    <row r="85735" spans="12:14" x14ac:dyDescent="0.25">
      <c r="L85735" s="36"/>
      <c r="M85735" s="36"/>
      <c r="N85735" s="36"/>
    </row>
    <row r="85736" spans="12:14" x14ac:dyDescent="0.25">
      <c r="L85736" s="36"/>
      <c r="M85736" s="36"/>
      <c r="N85736" s="36"/>
    </row>
    <row r="85737" spans="12:14" x14ac:dyDescent="0.25">
      <c r="L85737" s="36"/>
      <c r="M85737" s="36"/>
      <c r="N85737" s="36"/>
    </row>
    <row r="85738" spans="12:14" x14ac:dyDescent="0.25">
      <c r="L85738" s="36"/>
      <c r="M85738" s="36"/>
      <c r="N85738" s="36"/>
    </row>
    <row r="85739" spans="12:14" x14ac:dyDescent="0.25">
      <c r="L85739" s="36"/>
      <c r="M85739" s="36"/>
      <c r="N85739" s="36"/>
    </row>
    <row r="85740" spans="12:14" x14ac:dyDescent="0.25">
      <c r="L85740" s="36"/>
      <c r="M85740" s="36"/>
      <c r="N85740" s="36"/>
    </row>
    <row r="85741" spans="12:14" x14ac:dyDescent="0.25">
      <c r="L85741" s="36"/>
      <c r="M85741" s="36"/>
      <c r="N85741" s="36"/>
    </row>
    <row r="85742" spans="12:14" x14ac:dyDescent="0.25">
      <c r="L85742" s="36"/>
      <c r="M85742" s="36"/>
      <c r="N85742" s="36"/>
    </row>
    <row r="85743" spans="12:14" x14ac:dyDescent="0.25">
      <c r="L85743" s="36"/>
      <c r="M85743" s="36"/>
      <c r="N85743" s="36"/>
    </row>
    <row r="85744" spans="12:14" x14ac:dyDescent="0.25">
      <c r="L85744" s="36"/>
      <c r="M85744" s="36"/>
      <c r="N85744" s="36"/>
    </row>
    <row r="85745" spans="12:14" x14ac:dyDescent="0.25">
      <c r="L85745" s="36"/>
      <c r="M85745" s="36"/>
      <c r="N85745" s="36"/>
    </row>
    <row r="85746" spans="12:14" x14ac:dyDescent="0.25">
      <c r="L85746" s="36"/>
      <c r="M85746" s="36"/>
      <c r="N85746" s="36"/>
    </row>
    <row r="85747" spans="12:14" x14ac:dyDescent="0.25">
      <c r="L85747" s="36"/>
      <c r="M85747" s="36"/>
      <c r="N85747" s="36"/>
    </row>
    <row r="85748" spans="12:14" x14ac:dyDescent="0.25">
      <c r="L85748" s="36"/>
      <c r="M85748" s="36"/>
      <c r="N85748" s="36"/>
    </row>
    <row r="85749" spans="12:14" x14ac:dyDescent="0.25">
      <c r="L85749" s="36"/>
      <c r="M85749" s="36"/>
      <c r="N85749" s="36"/>
    </row>
    <row r="85750" spans="12:14" x14ac:dyDescent="0.25">
      <c r="L85750" s="36"/>
      <c r="M85750" s="36"/>
      <c r="N85750" s="36"/>
    </row>
    <row r="85751" spans="12:14" x14ac:dyDescent="0.25">
      <c r="L85751" s="36"/>
      <c r="M85751" s="36"/>
      <c r="N85751" s="36"/>
    </row>
    <row r="85752" spans="12:14" x14ac:dyDescent="0.25">
      <c r="L85752" s="36"/>
      <c r="M85752" s="36"/>
      <c r="N85752" s="36"/>
    </row>
    <row r="85753" spans="12:14" x14ac:dyDescent="0.25">
      <c r="L85753" s="36"/>
      <c r="M85753" s="36"/>
      <c r="N85753" s="36"/>
    </row>
    <row r="85754" spans="12:14" x14ac:dyDescent="0.25">
      <c r="L85754" s="36"/>
      <c r="M85754" s="36"/>
      <c r="N85754" s="36"/>
    </row>
    <row r="85755" spans="12:14" x14ac:dyDescent="0.25">
      <c r="L85755" s="36"/>
      <c r="M85755" s="36"/>
      <c r="N85755" s="36"/>
    </row>
    <row r="85756" spans="12:14" x14ac:dyDescent="0.25">
      <c r="L85756" s="36"/>
      <c r="M85756" s="36"/>
      <c r="N85756" s="36"/>
    </row>
    <row r="85757" spans="12:14" x14ac:dyDescent="0.25">
      <c r="L85757" s="36"/>
      <c r="M85757" s="36"/>
      <c r="N85757" s="36"/>
    </row>
    <row r="85758" spans="12:14" x14ac:dyDescent="0.25">
      <c r="L85758" s="36"/>
      <c r="M85758" s="36"/>
      <c r="N85758" s="36"/>
    </row>
    <row r="85759" spans="12:14" x14ac:dyDescent="0.25">
      <c r="L85759" s="36"/>
      <c r="M85759" s="36"/>
      <c r="N85759" s="36"/>
    </row>
    <row r="85760" spans="12:14" x14ac:dyDescent="0.25">
      <c r="L85760" s="36"/>
      <c r="M85760" s="36"/>
      <c r="N85760" s="36"/>
    </row>
    <row r="85761" spans="12:14" x14ac:dyDescent="0.25">
      <c r="L85761" s="36"/>
      <c r="M85761" s="36"/>
      <c r="N85761" s="36"/>
    </row>
    <row r="85762" spans="12:14" x14ac:dyDescent="0.25">
      <c r="L85762" s="36"/>
      <c r="M85762" s="36"/>
      <c r="N85762" s="36"/>
    </row>
    <row r="85763" spans="12:14" x14ac:dyDescent="0.25">
      <c r="L85763" s="36"/>
      <c r="M85763" s="36"/>
      <c r="N85763" s="36"/>
    </row>
    <row r="85764" spans="12:14" x14ac:dyDescent="0.25">
      <c r="L85764" s="36"/>
      <c r="M85764" s="36"/>
      <c r="N85764" s="36"/>
    </row>
    <row r="85765" spans="12:14" x14ac:dyDescent="0.25">
      <c r="L85765" s="36"/>
      <c r="M85765" s="36"/>
      <c r="N85765" s="36"/>
    </row>
    <row r="85766" spans="12:14" x14ac:dyDescent="0.25">
      <c r="L85766" s="36"/>
      <c r="M85766" s="36"/>
      <c r="N85766" s="36"/>
    </row>
    <row r="85767" spans="12:14" x14ac:dyDescent="0.25">
      <c r="L85767" s="36"/>
      <c r="M85767" s="36"/>
      <c r="N85767" s="36"/>
    </row>
    <row r="85768" spans="12:14" x14ac:dyDescent="0.25">
      <c r="L85768" s="36"/>
      <c r="M85768" s="36"/>
      <c r="N85768" s="36"/>
    </row>
    <row r="85769" spans="12:14" x14ac:dyDescent="0.25">
      <c r="L85769" s="36"/>
      <c r="M85769" s="36"/>
      <c r="N85769" s="36"/>
    </row>
    <row r="85770" spans="12:14" x14ac:dyDescent="0.25">
      <c r="L85770" s="36"/>
      <c r="M85770" s="36"/>
      <c r="N85770" s="36"/>
    </row>
    <row r="85771" spans="12:14" x14ac:dyDescent="0.25">
      <c r="L85771" s="36"/>
      <c r="M85771" s="36"/>
      <c r="N85771" s="36"/>
    </row>
    <row r="85772" spans="12:14" x14ac:dyDescent="0.25">
      <c r="L85772" s="36"/>
      <c r="M85772" s="36"/>
      <c r="N85772" s="36"/>
    </row>
    <row r="85773" spans="12:14" x14ac:dyDescent="0.25">
      <c r="L85773" s="36"/>
      <c r="M85773" s="36"/>
      <c r="N85773" s="36"/>
    </row>
    <row r="85774" spans="12:14" x14ac:dyDescent="0.25">
      <c r="L85774" s="36"/>
      <c r="M85774" s="36"/>
      <c r="N85774" s="36"/>
    </row>
    <row r="85775" spans="12:14" x14ac:dyDescent="0.25">
      <c r="L85775" s="36"/>
      <c r="M85775" s="36"/>
      <c r="N85775" s="36"/>
    </row>
    <row r="85776" spans="12:14" x14ac:dyDescent="0.25">
      <c r="L85776" s="36"/>
      <c r="M85776" s="36"/>
      <c r="N85776" s="36"/>
    </row>
    <row r="85777" spans="12:14" x14ac:dyDescent="0.25">
      <c r="L85777" s="36"/>
      <c r="M85777" s="36"/>
      <c r="N85777" s="36"/>
    </row>
    <row r="85778" spans="12:14" x14ac:dyDescent="0.25">
      <c r="L85778" s="36"/>
      <c r="M85778" s="36"/>
      <c r="N85778" s="36"/>
    </row>
    <row r="85779" spans="12:14" x14ac:dyDescent="0.25">
      <c r="L85779" s="36"/>
      <c r="M85779" s="36"/>
      <c r="N85779" s="36"/>
    </row>
    <row r="85780" spans="12:14" x14ac:dyDescent="0.25">
      <c r="L85780" s="36"/>
      <c r="M85780" s="36"/>
      <c r="N85780" s="36"/>
    </row>
    <row r="85781" spans="12:14" x14ac:dyDescent="0.25">
      <c r="L85781" s="36"/>
      <c r="M85781" s="36"/>
      <c r="N85781" s="36"/>
    </row>
    <row r="85782" spans="12:14" x14ac:dyDescent="0.25">
      <c r="L85782" s="36"/>
      <c r="M85782" s="36"/>
      <c r="N85782" s="36"/>
    </row>
    <row r="85783" spans="12:14" x14ac:dyDescent="0.25">
      <c r="L85783" s="36"/>
      <c r="M85783" s="36"/>
      <c r="N85783" s="36"/>
    </row>
    <row r="85784" spans="12:14" x14ac:dyDescent="0.25">
      <c r="L85784" s="36"/>
      <c r="M85784" s="36"/>
      <c r="N85784" s="36"/>
    </row>
    <row r="85785" spans="12:14" x14ac:dyDescent="0.25">
      <c r="L85785" s="36"/>
      <c r="M85785" s="36"/>
      <c r="N85785" s="36"/>
    </row>
    <row r="85786" spans="12:14" x14ac:dyDescent="0.25">
      <c r="L85786" s="36"/>
      <c r="M85786" s="36"/>
      <c r="N85786" s="36"/>
    </row>
    <row r="85787" spans="12:14" x14ac:dyDescent="0.25">
      <c r="L85787" s="36"/>
      <c r="M85787" s="36"/>
      <c r="N85787" s="36"/>
    </row>
    <row r="85788" spans="12:14" x14ac:dyDescent="0.25">
      <c r="L85788" s="36"/>
      <c r="M85788" s="36"/>
      <c r="N85788" s="36"/>
    </row>
    <row r="85789" spans="12:14" x14ac:dyDescent="0.25">
      <c r="L85789" s="36"/>
      <c r="M85789" s="36"/>
      <c r="N85789" s="36"/>
    </row>
    <row r="85790" spans="12:14" x14ac:dyDescent="0.25">
      <c r="L85790" s="36"/>
      <c r="M85790" s="36"/>
      <c r="N85790" s="36"/>
    </row>
    <row r="85791" spans="12:14" x14ac:dyDescent="0.25">
      <c r="L85791" s="36"/>
      <c r="M85791" s="36"/>
      <c r="N85791" s="36"/>
    </row>
    <row r="85792" spans="12:14" x14ac:dyDescent="0.25">
      <c r="L85792" s="36"/>
      <c r="M85792" s="36"/>
      <c r="N85792" s="36"/>
    </row>
    <row r="85793" spans="12:14" x14ac:dyDescent="0.25">
      <c r="L85793" s="36"/>
      <c r="M85793" s="36"/>
      <c r="N85793" s="36"/>
    </row>
    <row r="85794" spans="12:14" x14ac:dyDescent="0.25">
      <c r="L85794" s="36"/>
      <c r="M85794" s="36"/>
      <c r="N85794" s="36"/>
    </row>
    <row r="85795" spans="12:14" x14ac:dyDescent="0.25">
      <c r="L85795" s="36"/>
      <c r="M85795" s="36"/>
      <c r="N85795" s="36"/>
    </row>
    <row r="85796" spans="12:14" x14ac:dyDescent="0.25">
      <c r="L85796" s="36"/>
      <c r="M85796" s="36"/>
      <c r="N85796" s="36"/>
    </row>
    <row r="85797" spans="12:14" x14ac:dyDescent="0.25">
      <c r="L85797" s="36"/>
      <c r="M85797" s="36"/>
      <c r="N85797" s="36"/>
    </row>
    <row r="85798" spans="12:14" x14ac:dyDescent="0.25">
      <c r="L85798" s="36"/>
      <c r="M85798" s="36"/>
      <c r="N85798" s="36"/>
    </row>
    <row r="85799" spans="12:14" x14ac:dyDescent="0.25">
      <c r="L85799" s="36"/>
      <c r="M85799" s="36"/>
      <c r="N85799" s="36"/>
    </row>
    <row r="85800" spans="12:14" x14ac:dyDescent="0.25">
      <c r="L85800" s="36"/>
      <c r="M85800" s="36"/>
      <c r="N85800" s="36"/>
    </row>
    <row r="85801" spans="12:14" x14ac:dyDescent="0.25">
      <c r="L85801" s="36"/>
      <c r="M85801" s="36"/>
      <c r="N85801" s="36"/>
    </row>
    <row r="85802" spans="12:14" x14ac:dyDescent="0.25">
      <c r="L85802" s="36"/>
      <c r="M85802" s="36"/>
      <c r="N85802" s="36"/>
    </row>
    <row r="85803" spans="12:14" x14ac:dyDescent="0.25">
      <c r="L85803" s="36"/>
      <c r="M85803" s="36"/>
      <c r="N85803" s="36"/>
    </row>
    <row r="85804" spans="12:14" x14ac:dyDescent="0.25">
      <c r="L85804" s="36"/>
      <c r="M85804" s="36"/>
      <c r="N85804" s="36"/>
    </row>
    <row r="85805" spans="12:14" x14ac:dyDescent="0.25">
      <c r="L85805" s="36"/>
      <c r="M85805" s="36"/>
      <c r="N85805" s="36"/>
    </row>
    <row r="85806" spans="12:14" x14ac:dyDescent="0.25">
      <c r="L85806" s="36"/>
      <c r="M85806" s="36"/>
      <c r="N85806" s="36"/>
    </row>
    <row r="85807" spans="12:14" x14ac:dyDescent="0.25">
      <c r="L85807" s="36"/>
      <c r="M85807" s="36"/>
      <c r="N85807" s="36"/>
    </row>
    <row r="85808" spans="12:14" x14ac:dyDescent="0.25">
      <c r="L85808" s="36"/>
      <c r="M85808" s="36"/>
      <c r="N85808" s="36"/>
    </row>
    <row r="85809" spans="12:14" x14ac:dyDescent="0.25">
      <c r="L85809" s="36"/>
      <c r="M85809" s="36"/>
      <c r="N85809" s="36"/>
    </row>
    <row r="85810" spans="12:14" x14ac:dyDescent="0.25">
      <c r="L85810" s="36"/>
      <c r="M85810" s="36"/>
      <c r="N85810" s="36"/>
    </row>
    <row r="85811" spans="12:14" x14ac:dyDescent="0.25">
      <c r="L85811" s="36"/>
      <c r="M85811" s="36"/>
      <c r="N85811" s="36"/>
    </row>
    <row r="85812" spans="12:14" x14ac:dyDescent="0.25">
      <c r="L85812" s="36"/>
      <c r="M85812" s="36"/>
      <c r="N85812" s="36"/>
    </row>
    <row r="85813" spans="12:14" x14ac:dyDescent="0.25">
      <c r="L85813" s="36"/>
      <c r="M85813" s="36"/>
      <c r="N85813" s="36"/>
    </row>
    <row r="85814" spans="12:14" x14ac:dyDescent="0.25">
      <c r="L85814" s="36"/>
      <c r="M85814" s="36"/>
      <c r="N85814" s="36"/>
    </row>
    <row r="85815" spans="12:14" x14ac:dyDescent="0.25">
      <c r="L85815" s="36"/>
      <c r="M85815" s="36"/>
      <c r="N85815" s="36"/>
    </row>
    <row r="85816" spans="12:14" x14ac:dyDescent="0.25">
      <c r="L85816" s="36"/>
      <c r="M85816" s="36"/>
      <c r="N85816" s="36"/>
    </row>
    <row r="85817" spans="12:14" x14ac:dyDescent="0.25">
      <c r="L85817" s="36"/>
      <c r="M85817" s="36"/>
      <c r="N85817" s="36"/>
    </row>
    <row r="85818" spans="12:14" x14ac:dyDescent="0.25">
      <c r="L85818" s="36"/>
      <c r="M85818" s="36"/>
      <c r="N85818" s="36"/>
    </row>
    <row r="85819" spans="12:14" x14ac:dyDescent="0.25">
      <c r="L85819" s="36"/>
      <c r="M85819" s="36"/>
      <c r="N85819" s="36"/>
    </row>
    <row r="85820" spans="12:14" x14ac:dyDescent="0.25">
      <c r="L85820" s="36"/>
      <c r="M85820" s="36"/>
      <c r="N85820" s="36"/>
    </row>
    <row r="85821" spans="12:14" x14ac:dyDescent="0.25">
      <c r="L85821" s="36"/>
      <c r="M85821" s="36"/>
      <c r="N85821" s="36"/>
    </row>
    <row r="85822" spans="12:14" x14ac:dyDescent="0.25">
      <c r="L85822" s="36"/>
      <c r="M85822" s="36"/>
      <c r="N85822" s="36"/>
    </row>
    <row r="85823" spans="12:14" x14ac:dyDescent="0.25">
      <c r="L85823" s="36"/>
      <c r="M85823" s="36"/>
      <c r="N85823" s="36"/>
    </row>
    <row r="85824" spans="12:14" x14ac:dyDescent="0.25">
      <c r="L85824" s="36"/>
      <c r="M85824" s="36"/>
      <c r="N85824" s="36"/>
    </row>
    <row r="85825" spans="12:14" x14ac:dyDescent="0.25">
      <c r="L85825" s="36"/>
      <c r="M85825" s="36"/>
      <c r="N85825" s="36"/>
    </row>
    <row r="85826" spans="12:14" x14ac:dyDescent="0.25">
      <c r="L85826" s="36"/>
      <c r="M85826" s="36"/>
      <c r="N85826" s="36"/>
    </row>
    <row r="85827" spans="12:14" x14ac:dyDescent="0.25">
      <c r="L85827" s="36"/>
      <c r="M85827" s="36"/>
      <c r="N85827" s="36"/>
    </row>
    <row r="85828" spans="12:14" x14ac:dyDescent="0.25">
      <c r="L85828" s="36"/>
      <c r="M85828" s="36"/>
      <c r="N85828" s="36"/>
    </row>
    <row r="85829" spans="12:14" x14ac:dyDescent="0.25">
      <c r="L85829" s="36"/>
      <c r="M85829" s="36"/>
      <c r="N85829" s="36"/>
    </row>
    <row r="85830" spans="12:14" x14ac:dyDescent="0.25">
      <c r="L85830" s="36"/>
      <c r="M85830" s="36"/>
      <c r="N85830" s="36"/>
    </row>
    <row r="85831" spans="12:14" x14ac:dyDescent="0.25">
      <c r="L85831" s="36"/>
      <c r="M85831" s="36"/>
      <c r="N85831" s="36"/>
    </row>
    <row r="85832" spans="12:14" x14ac:dyDescent="0.25">
      <c r="L85832" s="36"/>
      <c r="M85832" s="36"/>
      <c r="N85832" s="36"/>
    </row>
    <row r="85833" spans="12:14" x14ac:dyDescent="0.25">
      <c r="L85833" s="36"/>
      <c r="M85833" s="36"/>
      <c r="N85833" s="36"/>
    </row>
    <row r="85834" spans="12:14" x14ac:dyDescent="0.25">
      <c r="L85834" s="36"/>
      <c r="M85834" s="36"/>
      <c r="N85834" s="36"/>
    </row>
    <row r="85835" spans="12:14" x14ac:dyDescent="0.25">
      <c r="L85835" s="36"/>
      <c r="M85835" s="36"/>
      <c r="N85835" s="36"/>
    </row>
    <row r="85836" spans="12:14" x14ac:dyDescent="0.25">
      <c r="L85836" s="36"/>
      <c r="M85836" s="36"/>
      <c r="N85836" s="36"/>
    </row>
    <row r="85837" spans="12:14" x14ac:dyDescent="0.25">
      <c r="L85837" s="36"/>
      <c r="M85837" s="36"/>
      <c r="N85837" s="36"/>
    </row>
    <row r="85838" spans="12:14" x14ac:dyDescent="0.25">
      <c r="L85838" s="36"/>
      <c r="M85838" s="36"/>
      <c r="N85838" s="36"/>
    </row>
    <row r="85839" spans="12:14" x14ac:dyDescent="0.25">
      <c r="L85839" s="36"/>
      <c r="M85839" s="36"/>
      <c r="N85839" s="36"/>
    </row>
    <row r="85840" spans="12:14" x14ac:dyDescent="0.25">
      <c r="L85840" s="36"/>
      <c r="M85840" s="36"/>
      <c r="N85840" s="36"/>
    </row>
    <row r="85841" spans="12:14" x14ac:dyDescent="0.25">
      <c r="L85841" s="36"/>
      <c r="M85841" s="36"/>
      <c r="N85841" s="36"/>
    </row>
    <row r="85842" spans="12:14" x14ac:dyDescent="0.25">
      <c r="L85842" s="36"/>
      <c r="M85842" s="36"/>
      <c r="N85842" s="36"/>
    </row>
    <row r="85843" spans="12:14" x14ac:dyDescent="0.25">
      <c r="L85843" s="36"/>
      <c r="M85843" s="36"/>
      <c r="N85843" s="36"/>
    </row>
    <row r="85844" spans="12:14" x14ac:dyDescent="0.25">
      <c r="L85844" s="36"/>
      <c r="M85844" s="36"/>
      <c r="N85844" s="36"/>
    </row>
    <row r="85845" spans="12:14" x14ac:dyDescent="0.25">
      <c r="L85845" s="36"/>
      <c r="M85845" s="36"/>
      <c r="N85845" s="36"/>
    </row>
    <row r="85846" spans="12:14" x14ac:dyDescent="0.25">
      <c r="L85846" s="36"/>
      <c r="M85846" s="36"/>
      <c r="N85846" s="36"/>
    </row>
    <row r="85847" spans="12:14" x14ac:dyDescent="0.25">
      <c r="L85847" s="36"/>
      <c r="M85847" s="36"/>
      <c r="N85847" s="36"/>
    </row>
    <row r="85848" spans="12:14" x14ac:dyDescent="0.25">
      <c r="L85848" s="36"/>
      <c r="M85848" s="36"/>
      <c r="N85848" s="36"/>
    </row>
    <row r="85849" spans="12:14" x14ac:dyDescent="0.25">
      <c r="L85849" s="36"/>
      <c r="M85849" s="36"/>
      <c r="N85849" s="36"/>
    </row>
    <row r="85850" spans="12:14" x14ac:dyDescent="0.25">
      <c r="L85850" s="36"/>
      <c r="M85850" s="36"/>
      <c r="N85850" s="36"/>
    </row>
    <row r="85851" spans="12:14" x14ac:dyDescent="0.25">
      <c r="L85851" s="36"/>
      <c r="M85851" s="36"/>
      <c r="N85851" s="36"/>
    </row>
    <row r="85852" spans="12:14" x14ac:dyDescent="0.25">
      <c r="L85852" s="36"/>
      <c r="M85852" s="36"/>
      <c r="N85852" s="36"/>
    </row>
    <row r="85853" spans="12:14" x14ac:dyDescent="0.25">
      <c r="L85853" s="36"/>
      <c r="M85853" s="36"/>
      <c r="N85853" s="36"/>
    </row>
    <row r="85854" spans="12:14" x14ac:dyDescent="0.25">
      <c r="L85854" s="36"/>
      <c r="M85854" s="36"/>
      <c r="N85854" s="36"/>
    </row>
    <row r="85855" spans="12:14" x14ac:dyDescent="0.25">
      <c r="L85855" s="36"/>
      <c r="M85855" s="36"/>
      <c r="N85855" s="36"/>
    </row>
    <row r="85856" spans="12:14" x14ac:dyDescent="0.25">
      <c r="L85856" s="36"/>
      <c r="M85856" s="36"/>
      <c r="N85856" s="36"/>
    </row>
    <row r="85857" spans="12:14" x14ac:dyDescent="0.25">
      <c r="L85857" s="36"/>
      <c r="M85857" s="36"/>
      <c r="N85857" s="36"/>
    </row>
    <row r="85858" spans="12:14" x14ac:dyDescent="0.25">
      <c r="L85858" s="36"/>
      <c r="M85858" s="36"/>
      <c r="N85858" s="36"/>
    </row>
    <row r="85859" spans="12:14" x14ac:dyDescent="0.25">
      <c r="L85859" s="36"/>
      <c r="M85859" s="36"/>
      <c r="N85859" s="36"/>
    </row>
    <row r="85860" spans="12:14" x14ac:dyDescent="0.25">
      <c r="L85860" s="36"/>
      <c r="M85860" s="36"/>
      <c r="N85860" s="36"/>
    </row>
    <row r="85861" spans="12:14" x14ac:dyDescent="0.25">
      <c r="L85861" s="36"/>
      <c r="M85861" s="36"/>
      <c r="N85861" s="36"/>
    </row>
    <row r="85862" spans="12:14" x14ac:dyDescent="0.25">
      <c r="L85862" s="36"/>
      <c r="M85862" s="36"/>
      <c r="N85862" s="36"/>
    </row>
    <row r="85863" spans="12:14" x14ac:dyDescent="0.25">
      <c r="L85863" s="36"/>
      <c r="M85863" s="36"/>
      <c r="N85863" s="36"/>
    </row>
    <row r="85864" spans="12:14" x14ac:dyDescent="0.25">
      <c r="L85864" s="36"/>
      <c r="M85864" s="36"/>
      <c r="N85864" s="36"/>
    </row>
    <row r="85865" spans="12:14" x14ac:dyDescent="0.25">
      <c r="L85865" s="36"/>
      <c r="M85865" s="36"/>
      <c r="N85865" s="36"/>
    </row>
    <row r="85866" spans="12:14" x14ac:dyDescent="0.25">
      <c r="L85866" s="36"/>
      <c r="M85866" s="36"/>
      <c r="N85866" s="36"/>
    </row>
    <row r="85867" spans="12:14" x14ac:dyDescent="0.25">
      <c r="L85867" s="36"/>
      <c r="M85867" s="36"/>
      <c r="N85867" s="36"/>
    </row>
    <row r="85868" spans="12:14" x14ac:dyDescent="0.25">
      <c r="L85868" s="36"/>
      <c r="M85868" s="36"/>
      <c r="N85868" s="36"/>
    </row>
    <row r="85869" spans="12:14" x14ac:dyDescent="0.25">
      <c r="L85869" s="36"/>
      <c r="M85869" s="36"/>
      <c r="N85869" s="36"/>
    </row>
    <row r="85870" spans="12:14" x14ac:dyDescent="0.25">
      <c r="L85870" s="36"/>
      <c r="M85870" s="36"/>
      <c r="N85870" s="36"/>
    </row>
    <row r="85871" spans="12:14" x14ac:dyDescent="0.25">
      <c r="L85871" s="36"/>
      <c r="M85871" s="36"/>
      <c r="N85871" s="36"/>
    </row>
    <row r="85872" spans="12:14" x14ac:dyDescent="0.25">
      <c r="L85872" s="36"/>
      <c r="M85872" s="36"/>
      <c r="N85872" s="36"/>
    </row>
    <row r="85873" spans="12:14" x14ac:dyDescent="0.25">
      <c r="L85873" s="36"/>
      <c r="M85873" s="36"/>
      <c r="N85873" s="36"/>
    </row>
    <row r="85874" spans="12:14" x14ac:dyDescent="0.25">
      <c r="L85874" s="36"/>
      <c r="M85874" s="36"/>
      <c r="N85874" s="36"/>
    </row>
    <row r="85875" spans="12:14" x14ac:dyDescent="0.25">
      <c r="L85875" s="36"/>
      <c r="M85875" s="36"/>
      <c r="N85875" s="36"/>
    </row>
    <row r="85876" spans="12:14" x14ac:dyDescent="0.25">
      <c r="L85876" s="36"/>
      <c r="M85876" s="36"/>
      <c r="N85876" s="36"/>
    </row>
    <row r="85877" spans="12:14" x14ac:dyDescent="0.25">
      <c r="L85877" s="36"/>
      <c r="M85877" s="36"/>
      <c r="N85877" s="36"/>
    </row>
    <row r="85878" spans="12:14" x14ac:dyDescent="0.25">
      <c r="L85878" s="36"/>
      <c r="M85878" s="36"/>
      <c r="N85878" s="36"/>
    </row>
    <row r="85879" spans="12:14" x14ac:dyDescent="0.25">
      <c r="L85879" s="36"/>
      <c r="M85879" s="36"/>
      <c r="N85879" s="36"/>
    </row>
    <row r="85880" spans="12:14" x14ac:dyDescent="0.25">
      <c r="L85880" s="36"/>
      <c r="M85880" s="36"/>
      <c r="N85880" s="36"/>
    </row>
    <row r="85881" spans="12:14" x14ac:dyDescent="0.25">
      <c r="L85881" s="36"/>
      <c r="M85881" s="36"/>
      <c r="N85881" s="36"/>
    </row>
    <row r="85882" spans="12:14" x14ac:dyDescent="0.25">
      <c r="L85882" s="36"/>
      <c r="M85882" s="36"/>
      <c r="N85882" s="36"/>
    </row>
    <row r="85883" spans="12:14" x14ac:dyDescent="0.25">
      <c r="L85883" s="36"/>
      <c r="M85883" s="36"/>
      <c r="N85883" s="36"/>
    </row>
    <row r="85884" spans="12:14" x14ac:dyDescent="0.25">
      <c r="L85884" s="36"/>
      <c r="M85884" s="36"/>
      <c r="N85884" s="36"/>
    </row>
    <row r="85885" spans="12:14" x14ac:dyDescent="0.25">
      <c r="L85885" s="36"/>
      <c r="M85885" s="36"/>
      <c r="N85885" s="36"/>
    </row>
    <row r="85886" spans="12:14" x14ac:dyDescent="0.25">
      <c r="L85886" s="36"/>
      <c r="M85886" s="36"/>
      <c r="N85886" s="36"/>
    </row>
    <row r="85887" spans="12:14" x14ac:dyDescent="0.25">
      <c r="L85887" s="36"/>
      <c r="M85887" s="36"/>
      <c r="N85887" s="36"/>
    </row>
    <row r="85888" spans="12:14" x14ac:dyDescent="0.25">
      <c r="L85888" s="36"/>
      <c r="M85888" s="36"/>
      <c r="N85888" s="36"/>
    </row>
    <row r="85889" spans="12:14" x14ac:dyDescent="0.25">
      <c r="L85889" s="36"/>
      <c r="M85889" s="36"/>
      <c r="N85889" s="36"/>
    </row>
    <row r="85890" spans="12:14" x14ac:dyDescent="0.25">
      <c r="L85890" s="36"/>
      <c r="M85890" s="36"/>
      <c r="N85890" s="36"/>
    </row>
    <row r="85891" spans="12:14" x14ac:dyDescent="0.25">
      <c r="L85891" s="36"/>
      <c r="M85891" s="36"/>
      <c r="N85891" s="36"/>
    </row>
    <row r="85892" spans="12:14" x14ac:dyDescent="0.25">
      <c r="L85892" s="36"/>
      <c r="M85892" s="36"/>
      <c r="N85892" s="36"/>
    </row>
    <row r="85893" spans="12:14" x14ac:dyDescent="0.25">
      <c r="L85893" s="36"/>
      <c r="M85893" s="36"/>
      <c r="N85893" s="36"/>
    </row>
    <row r="85894" spans="12:14" x14ac:dyDescent="0.25">
      <c r="L85894" s="36"/>
      <c r="M85894" s="36"/>
      <c r="N85894" s="36"/>
    </row>
    <row r="85895" spans="12:14" x14ac:dyDescent="0.25">
      <c r="L85895" s="36"/>
      <c r="M85895" s="36"/>
      <c r="N85895" s="36"/>
    </row>
    <row r="85896" spans="12:14" x14ac:dyDescent="0.25">
      <c r="L85896" s="36"/>
      <c r="M85896" s="36"/>
      <c r="N85896" s="36"/>
    </row>
    <row r="85897" spans="12:14" x14ac:dyDescent="0.25">
      <c r="L85897" s="36"/>
      <c r="M85897" s="36"/>
      <c r="N85897" s="36"/>
    </row>
    <row r="85898" spans="12:14" x14ac:dyDescent="0.25">
      <c r="L85898" s="36"/>
      <c r="M85898" s="36"/>
      <c r="N85898" s="36"/>
    </row>
    <row r="85899" spans="12:14" x14ac:dyDescent="0.25">
      <c r="L85899" s="36"/>
      <c r="M85899" s="36"/>
      <c r="N85899" s="36"/>
    </row>
    <row r="85900" spans="12:14" x14ac:dyDescent="0.25">
      <c r="L85900" s="36"/>
      <c r="M85900" s="36"/>
      <c r="N85900" s="36"/>
    </row>
    <row r="85901" spans="12:14" x14ac:dyDescent="0.25">
      <c r="L85901" s="36"/>
      <c r="M85901" s="36"/>
      <c r="N85901" s="36"/>
    </row>
    <row r="85902" spans="12:14" x14ac:dyDescent="0.25">
      <c r="L85902" s="36"/>
      <c r="M85902" s="36"/>
      <c r="N85902" s="36"/>
    </row>
    <row r="85903" spans="12:14" x14ac:dyDescent="0.25">
      <c r="L85903" s="36"/>
      <c r="M85903" s="36"/>
      <c r="N85903" s="36"/>
    </row>
    <row r="85904" spans="12:14" x14ac:dyDescent="0.25">
      <c r="L85904" s="36"/>
      <c r="M85904" s="36"/>
      <c r="N85904" s="36"/>
    </row>
    <row r="85905" spans="12:14" x14ac:dyDescent="0.25">
      <c r="L85905" s="36"/>
      <c r="M85905" s="36"/>
      <c r="N85905" s="36"/>
    </row>
    <row r="85906" spans="12:14" x14ac:dyDescent="0.25">
      <c r="L85906" s="36"/>
      <c r="M85906" s="36"/>
      <c r="N85906" s="36"/>
    </row>
    <row r="85907" spans="12:14" x14ac:dyDescent="0.25">
      <c r="L85907" s="36"/>
      <c r="M85907" s="36"/>
      <c r="N85907" s="36"/>
    </row>
    <row r="85908" spans="12:14" x14ac:dyDescent="0.25">
      <c r="L85908" s="36"/>
      <c r="M85908" s="36"/>
      <c r="N85908" s="36"/>
    </row>
    <row r="85909" spans="12:14" x14ac:dyDescent="0.25">
      <c r="L85909" s="36"/>
      <c r="M85909" s="36"/>
      <c r="N85909" s="36"/>
    </row>
    <row r="85910" spans="12:14" x14ac:dyDescent="0.25">
      <c r="L85910" s="36"/>
      <c r="M85910" s="36"/>
      <c r="N85910" s="36"/>
    </row>
    <row r="85911" spans="12:14" x14ac:dyDescent="0.25">
      <c r="L85911" s="36"/>
      <c r="M85911" s="36"/>
      <c r="N85911" s="36"/>
    </row>
    <row r="85912" spans="12:14" x14ac:dyDescent="0.25">
      <c r="L85912" s="36"/>
      <c r="M85912" s="36"/>
      <c r="N85912" s="36"/>
    </row>
    <row r="85913" spans="12:14" x14ac:dyDescent="0.25">
      <c r="L85913" s="36"/>
      <c r="M85913" s="36"/>
      <c r="N85913" s="36"/>
    </row>
    <row r="85914" spans="12:14" x14ac:dyDescent="0.25">
      <c r="L85914" s="36"/>
      <c r="M85914" s="36"/>
      <c r="N85914" s="36"/>
    </row>
    <row r="85915" spans="12:14" x14ac:dyDescent="0.25">
      <c r="L85915" s="36"/>
      <c r="M85915" s="36"/>
      <c r="N85915" s="36"/>
    </row>
    <row r="85916" spans="12:14" x14ac:dyDescent="0.25">
      <c r="L85916" s="36"/>
      <c r="M85916" s="36"/>
      <c r="N85916" s="36"/>
    </row>
    <row r="85917" spans="12:14" x14ac:dyDescent="0.25">
      <c r="L85917" s="36"/>
      <c r="M85917" s="36"/>
      <c r="N85917" s="36"/>
    </row>
    <row r="85918" spans="12:14" x14ac:dyDescent="0.25">
      <c r="L85918" s="36"/>
      <c r="M85918" s="36"/>
      <c r="N85918" s="36"/>
    </row>
    <row r="85919" spans="12:14" x14ac:dyDescent="0.25">
      <c r="L85919" s="36"/>
      <c r="M85919" s="36"/>
      <c r="N85919" s="36"/>
    </row>
    <row r="85920" spans="12:14" x14ac:dyDescent="0.25">
      <c r="L85920" s="36"/>
      <c r="M85920" s="36"/>
      <c r="N85920" s="36"/>
    </row>
    <row r="85921" spans="12:14" x14ac:dyDescent="0.25">
      <c r="L85921" s="36"/>
      <c r="M85921" s="36"/>
      <c r="N85921" s="36"/>
    </row>
    <row r="85922" spans="12:14" x14ac:dyDescent="0.25">
      <c r="L85922" s="36"/>
      <c r="M85922" s="36"/>
      <c r="N85922" s="36"/>
    </row>
    <row r="85923" spans="12:14" x14ac:dyDescent="0.25">
      <c r="L85923" s="36"/>
      <c r="M85923" s="36"/>
      <c r="N85923" s="36"/>
    </row>
    <row r="85924" spans="12:14" x14ac:dyDescent="0.25">
      <c r="L85924" s="36"/>
      <c r="M85924" s="36"/>
      <c r="N85924" s="36"/>
    </row>
    <row r="85925" spans="12:14" x14ac:dyDescent="0.25">
      <c r="L85925" s="36"/>
      <c r="M85925" s="36"/>
      <c r="N85925" s="36"/>
    </row>
    <row r="85926" spans="12:14" x14ac:dyDescent="0.25">
      <c r="L85926" s="36"/>
      <c r="M85926" s="36"/>
      <c r="N85926" s="36"/>
    </row>
    <row r="85927" spans="12:14" x14ac:dyDescent="0.25">
      <c r="L85927" s="36"/>
      <c r="M85927" s="36"/>
      <c r="N85927" s="36"/>
    </row>
    <row r="85928" spans="12:14" x14ac:dyDescent="0.25">
      <c r="L85928" s="36"/>
      <c r="M85928" s="36"/>
      <c r="N85928" s="36"/>
    </row>
    <row r="85929" spans="12:14" x14ac:dyDescent="0.25">
      <c r="L85929" s="36"/>
      <c r="M85929" s="36"/>
      <c r="N85929" s="36"/>
    </row>
    <row r="85930" spans="12:14" x14ac:dyDescent="0.25">
      <c r="L85930" s="36"/>
      <c r="M85930" s="36"/>
      <c r="N85930" s="36"/>
    </row>
    <row r="85931" spans="12:14" x14ac:dyDescent="0.25">
      <c r="L85931" s="36"/>
      <c r="M85931" s="36"/>
      <c r="N85931" s="36"/>
    </row>
    <row r="85932" spans="12:14" x14ac:dyDescent="0.25">
      <c r="L85932" s="36"/>
      <c r="M85932" s="36"/>
      <c r="N85932" s="36"/>
    </row>
    <row r="85933" spans="12:14" x14ac:dyDescent="0.25">
      <c r="L85933" s="36"/>
      <c r="M85933" s="36"/>
      <c r="N85933" s="36"/>
    </row>
    <row r="85934" spans="12:14" x14ac:dyDescent="0.25">
      <c r="L85934" s="36"/>
      <c r="M85934" s="36"/>
      <c r="N85934" s="36"/>
    </row>
    <row r="85935" spans="12:14" x14ac:dyDescent="0.25">
      <c r="L85935" s="36"/>
      <c r="M85935" s="36"/>
      <c r="N85935" s="36"/>
    </row>
    <row r="85936" spans="12:14" x14ac:dyDescent="0.25">
      <c r="L85936" s="36"/>
      <c r="M85936" s="36"/>
      <c r="N85936" s="36"/>
    </row>
    <row r="85937" spans="12:14" x14ac:dyDescent="0.25">
      <c r="L85937" s="36"/>
      <c r="M85937" s="36"/>
      <c r="N85937" s="36"/>
    </row>
    <row r="85938" spans="12:14" x14ac:dyDescent="0.25">
      <c r="L85938" s="36"/>
      <c r="M85938" s="36"/>
      <c r="N85938" s="36"/>
    </row>
    <row r="85939" spans="12:14" x14ac:dyDescent="0.25">
      <c r="L85939" s="36"/>
      <c r="M85939" s="36"/>
      <c r="N85939" s="36"/>
    </row>
    <row r="85940" spans="12:14" x14ac:dyDescent="0.25">
      <c r="L85940" s="36"/>
      <c r="M85940" s="36"/>
      <c r="N85940" s="36"/>
    </row>
    <row r="85941" spans="12:14" x14ac:dyDescent="0.25">
      <c r="L85941" s="36"/>
      <c r="M85941" s="36"/>
      <c r="N85941" s="36"/>
    </row>
    <row r="85942" spans="12:14" x14ac:dyDescent="0.25">
      <c r="L85942" s="36"/>
      <c r="M85942" s="36"/>
      <c r="N85942" s="36"/>
    </row>
    <row r="85943" spans="12:14" x14ac:dyDescent="0.25">
      <c r="L85943" s="36"/>
      <c r="M85943" s="36"/>
      <c r="N85943" s="36"/>
    </row>
    <row r="85944" spans="12:14" x14ac:dyDescent="0.25">
      <c r="L85944" s="36"/>
      <c r="M85944" s="36"/>
      <c r="N85944" s="36"/>
    </row>
    <row r="85945" spans="12:14" x14ac:dyDescent="0.25">
      <c r="L85945" s="36"/>
      <c r="M85945" s="36"/>
      <c r="N85945" s="36"/>
    </row>
    <row r="85946" spans="12:14" x14ac:dyDescent="0.25">
      <c r="L85946" s="36"/>
      <c r="M85946" s="36"/>
      <c r="N85946" s="36"/>
    </row>
    <row r="85947" spans="12:14" x14ac:dyDescent="0.25">
      <c r="L85947" s="36"/>
      <c r="M85947" s="36"/>
      <c r="N85947" s="36"/>
    </row>
    <row r="85948" spans="12:14" x14ac:dyDescent="0.25">
      <c r="L85948" s="36"/>
      <c r="M85948" s="36"/>
      <c r="N85948" s="36"/>
    </row>
    <row r="85949" spans="12:14" x14ac:dyDescent="0.25">
      <c r="L85949" s="36"/>
      <c r="M85949" s="36"/>
      <c r="N85949" s="36"/>
    </row>
    <row r="85950" spans="12:14" x14ac:dyDescent="0.25">
      <c r="L85950" s="36"/>
      <c r="M85950" s="36"/>
      <c r="N85950" s="36"/>
    </row>
    <row r="85951" spans="12:14" x14ac:dyDescent="0.25">
      <c r="L85951" s="36"/>
      <c r="M85951" s="36"/>
      <c r="N85951" s="36"/>
    </row>
    <row r="85952" spans="12:14" x14ac:dyDescent="0.25">
      <c r="L85952" s="36"/>
      <c r="M85952" s="36"/>
      <c r="N85952" s="36"/>
    </row>
    <row r="85953" spans="12:14" x14ac:dyDescent="0.25">
      <c r="L85953" s="36"/>
      <c r="M85953" s="36"/>
      <c r="N85953" s="36"/>
    </row>
    <row r="85954" spans="12:14" x14ac:dyDescent="0.25">
      <c r="L85954" s="36"/>
      <c r="M85954" s="36"/>
      <c r="N85954" s="36"/>
    </row>
    <row r="85955" spans="12:14" x14ac:dyDescent="0.25">
      <c r="L85955" s="36"/>
      <c r="M85955" s="36"/>
      <c r="N85955" s="36"/>
    </row>
    <row r="85956" spans="12:14" x14ac:dyDescent="0.25">
      <c r="L85956" s="36"/>
      <c r="M85956" s="36"/>
      <c r="N85956" s="36"/>
    </row>
    <row r="85957" spans="12:14" x14ac:dyDescent="0.25">
      <c r="L85957" s="36"/>
      <c r="M85957" s="36"/>
      <c r="N85957" s="36"/>
    </row>
    <row r="85958" spans="12:14" x14ac:dyDescent="0.25">
      <c r="L85958" s="36"/>
      <c r="M85958" s="36"/>
      <c r="N85958" s="36"/>
    </row>
    <row r="85959" spans="12:14" x14ac:dyDescent="0.25">
      <c r="L85959" s="36"/>
      <c r="M85959" s="36"/>
      <c r="N85959" s="36"/>
    </row>
    <row r="85960" spans="12:14" x14ac:dyDescent="0.25">
      <c r="L85960" s="36"/>
      <c r="M85960" s="36"/>
      <c r="N85960" s="36"/>
    </row>
    <row r="85961" spans="12:14" x14ac:dyDescent="0.25">
      <c r="L85961" s="36"/>
      <c r="M85961" s="36"/>
      <c r="N85961" s="36"/>
    </row>
    <row r="85962" spans="12:14" x14ac:dyDescent="0.25">
      <c r="L85962" s="36"/>
      <c r="M85962" s="36"/>
      <c r="N85962" s="36"/>
    </row>
    <row r="85963" spans="12:14" x14ac:dyDescent="0.25">
      <c r="L85963" s="36"/>
      <c r="M85963" s="36"/>
      <c r="N85963" s="36"/>
    </row>
    <row r="85964" spans="12:14" x14ac:dyDescent="0.25">
      <c r="L85964" s="36"/>
      <c r="M85964" s="36"/>
      <c r="N85964" s="36"/>
    </row>
    <row r="85965" spans="12:14" x14ac:dyDescent="0.25">
      <c r="L85965" s="36"/>
      <c r="M85965" s="36"/>
      <c r="N85965" s="36"/>
    </row>
    <row r="85966" spans="12:14" x14ac:dyDescent="0.25">
      <c r="L85966" s="36"/>
      <c r="M85966" s="36"/>
      <c r="N85966" s="36"/>
    </row>
    <row r="85967" spans="12:14" x14ac:dyDescent="0.25">
      <c r="L85967" s="36"/>
      <c r="M85967" s="36"/>
      <c r="N85967" s="36"/>
    </row>
    <row r="85968" spans="12:14" x14ac:dyDescent="0.25">
      <c r="L85968" s="36"/>
      <c r="M85968" s="36"/>
      <c r="N85968" s="36"/>
    </row>
    <row r="85969" spans="12:14" x14ac:dyDescent="0.25">
      <c r="L85969" s="36"/>
      <c r="M85969" s="36"/>
      <c r="N85969" s="36"/>
    </row>
    <row r="85970" spans="12:14" x14ac:dyDescent="0.25">
      <c r="L85970" s="36"/>
      <c r="M85970" s="36"/>
      <c r="N85970" s="36"/>
    </row>
    <row r="85971" spans="12:14" x14ac:dyDescent="0.25">
      <c r="L85971" s="36"/>
      <c r="M85971" s="36"/>
      <c r="N85971" s="36"/>
    </row>
    <row r="85972" spans="12:14" x14ac:dyDescent="0.25">
      <c r="L85972" s="36"/>
      <c r="M85972" s="36"/>
      <c r="N85972" s="36"/>
    </row>
    <row r="85973" spans="12:14" x14ac:dyDescent="0.25">
      <c r="L85973" s="36"/>
      <c r="M85973" s="36"/>
      <c r="N85973" s="36"/>
    </row>
    <row r="85974" spans="12:14" x14ac:dyDescent="0.25">
      <c r="L85974" s="36"/>
      <c r="M85974" s="36"/>
      <c r="N85974" s="36"/>
    </row>
    <row r="85975" spans="12:14" x14ac:dyDescent="0.25">
      <c r="L85975" s="36"/>
      <c r="M85975" s="36"/>
      <c r="N85975" s="36"/>
    </row>
    <row r="85976" spans="12:14" x14ac:dyDescent="0.25">
      <c r="L85976" s="36"/>
      <c r="M85976" s="36"/>
      <c r="N85976" s="36"/>
    </row>
    <row r="85977" spans="12:14" x14ac:dyDescent="0.25">
      <c r="L85977" s="36"/>
      <c r="M85977" s="36"/>
      <c r="N85977" s="36"/>
    </row>
    <row r="85978" spans="12:14" x14ac:dyDescent="0.25">
      <c r="L85978" s="36"/>
      <c r="M85978" s="36"/>
      <c r="N85978" s="36"/>
    </row>
    <row r="85979" spans="12:14" x14ac:dyDescent="0.25">
      <c r="L85979" s="36"/>
      <c r="M85979" s="36"/>
      <c r="N85979" s="36"/>
    </row>
    <row r="85980" spans="12:14" x14ac:dyDescent="0.25">
      <c r="L85980" s="36"/>
      <c r="M85980" s="36"/>
      <c r="N85980" s="36"/>
    </row>
    <row r="85981" spans="12:14" x14ac:dyDescent="0.25">
      <c r="L85981" s="36"/>
      <c r="M85981" s="36"/>
      <c r="N85981" s="36"/>
    </row>
    <row r="85982" spans="12:14" x14ac:dyDescent="0.25">
      <c r="L85982" s="36"/>
      <c r="M85982" s="36"/>
      <c r="N85982" s="36"/>
    </row>
    <row r="85983" spans="12:14" x14ac:dyDescent="0.25">
      <c r="L85983" s="36"/>
      <c r="M85983" s="36"/>
      <c r="N85983" s="36"/>
    </row>
    <row r="85984" spans="12:14" x14ac:dyDescent="0.25">
      <c r="L85984" s="36"/>
      <c r="M85984" s="36"/>
      <c r="N85984" s="36"/>
    </row>
    <row r="85985" spans="12:14" x14ac:dyDescent="0.25">
      <c r="L85985" s="36"/>
      <c r="M85985" s="36"/>
      <c r="N85985" s="36"/>
    </row>
    <row r="85986" spans="12:14" x14ac:dyDescent="0.25">
      <c r="L85986" s="36"/>
      <c r="M85986" s="36"/>
      <c r="N85986" s="36"/>
    </row>
    <row r="85987" spans="12:14" x14ac:dyDescent="0.25">
      <c r="L85987" s="36"/>
      <c r="M85987" s="36"/>
      <c r="N85987" s="36"/>
    </row>
    <row r="85988" spans="12:14" x14ac:dyDescent="0.25">
      <c r="L85988" s="36"/>
      <c r="M85988" s="36"/>
      <c r="N85988" s="36"/>
    </row>
    <row r="85989" spans="12:14" x14ac:dyDescent="0.25">
      <c r="L85989" s="36"/>
      <c r="M85989" s="36"/>
      <c r="N85989" s="36"/>
    </row>
    <row r="85990" spans="12:14" x14ac:dyDescent="0.25">
      <c r="L85990" s="36"/>
      <c r="M85990" s="36"/>
      <c r="N85990" s="36"/>
    </row>
    <row r="85991" spans="12:14" x14ac:dyDescent="0.25">
      <c r="L85991" s="36"/>
      <c r="M85991" s="36"/>
      <c r="N85991" s="36"/>
    </row>
    <row r="85992" spans="12:14" x14ac:dyDescent="0.25">
      <c r="L85992" s="36"/>
      <c r="M85992" s="36"/>
      <c r="N85992" s="36"/>
    </row>
    <row r="85993" spans="12:14" x14ac:dyDescent="0.25">
      <c r="L85993" s="36"/>
      <c r="M85993" s="36"/>
      <c r="N85993" s="36"/>
    </row>
    <row r="85994" spans="12:14" x14ac:dyDescent="0.25">
      <c r="L85994" s="36"/>
      <c r="M85994" s="36"/>
      <c r="N85994" s="36"/>
    </row>
    <row r="85995" spans="12:14" x14ac:dyDescent="0.25">
      <c r="L85995" s="36"/>
      <c r="M85995" s="36"/>
      <c r="N85995" s="36"/>
    </row>
    <row r="85996" spans="12:14" x14ac:dyDescent="0.25">
      <c r="L85996" s="36"/>
      <c r="M85996" s="36"/>
      <c r="N85996" s="36"/>
    </row>
    <row r="85997" spans="12:14" x14ac:dyDescent="0.25">
      <c r="L85997" s="36"/>
      <c r="M85997" s="36"/>
      <c r="N85997" s="36"/>
    </row>
    <row r="85998" spans="12:14" x14ac:dyDescent="0.25">
      <c r="L85998" s="36"/>
      <c r="M85998" s="36"/>
      <c r="N85998" s="36"/>
    </row>
    <row r="85999" spans="12:14" x14ac:dyDescent="0.25">
      <c r="L85999" s="36"/>
      <c r="M85999" s="36"/>
      <c r="N85999" s="36"/>
    </row>
    <row r="86000" spans="12:14" x14ac:dyDescent="0.25">
      <c r="L86000" s="36"/>
      <c r="M86000" s="36"/>
      <c r="N86000" s="36"/>
    </row>
    <row r="86001" spans="12:14" x14ac:dyDescent="0.25">
      <c r="L86001" s="36"/>
      <c r="M86001" s="36"/>
      <c r="N86001" s="36"/>
    </row>
    <row r="86002" spans="12:14" x14ac:dyDescent="0.25">
      <c r="L86002" s="36"/>
      <c r="M86002" s="36"/>
      <c r="N86002" s="36"/>
    </row>
    <row r="86003" spans="12:14" x14ac:dyDescent="0.25">
      <c r="L86003" s="36"/>
      <c r="M86003" s="36"/>
      <c r="N86003" s="36"/>
    </row>
    <row r="86004" spans="12:14" x14ac:dyDescent="0.25">
      <c r="L86004" s="36"/>
      <c r="M86004" s="36"/>
      <c r="N86004" s="36"/>
    </row>
    <row r="86005" spans="12:14" x14ac:dyDescent="0.25">
      <c r="L86005" s="36"/>
      <c r="M86005" s="36"/>
      <c r="N86005" s="36"/>
    </row>
    <row r="86006" spans="12:14" x14ac:dyDescent="0.25">
      <c r="L86006" s="36"/>
      <c r="M86006" s="36"/>
      <c r="N86006" s="36"/>
    </row>
    <row r="86007" spans="12:14" x14ac:dyDescent="0.25">
      <c r="L86007" s="36"/>
      <c r="M86007" s="36"/>
      <c r="N86007" s="36"/>
    </row>
    <row r="86008" spans="12:14" x14ac:dyDescent="0.25">
      <c r="L86008" s="36"/>
      <c r="M86008" s="36"/>
      <c r="N86008" s="36"/>
    </row>
    <row r="86009" spans="12:14" x14ac:dyDescent="0.25">
      <c r="L86009" s="36"/>
      <c r="M86009" s="36"/>
      <c r="N86009" s="36"/>
    </row>
    <row r="86010" spans="12:14" x14ac:dyDescent="0.25">
      <c r="L86010" s="36"/>
      <c r="M86010" s="36"/>
      <c r="N86010" s="36"/>
    </row>
    <row r="86011" spans="12:14" x14ac:dyDescent="0.25">
      <c r="L86011" s="36"/>
      <c r="M86011" s="36"/>
      <c r="N86011" s="36"/>
    </row>
    <row r="86012" spans="12:14" x14ac:dyDescent="0.25">
      <c r="L86012" s="36"/>
      <c r="M86012" s="36"/>
      <c r="N86012" s="36"/>
    </row>
    <row r="86013" spans="12:14" x14ac:dyDescent="0.25">
      <c r="L86013" s="36"/>
      <c r="M86013" s="36"/>
      <c r="N86013" s="36"/>
    </row>
    <row r="86014" spans="12:14" x14ac:dyDescent="0.25">
      <c r="L86014" s="36"/>
      <c r="M86014" s="36"/>
      <c r="N86014" s="36"/>
    </row>
    <row r="86015" spans="12:14" x14ac:dyDescent="0.25">
      <c r="L86015" s="36"/>
      <c r="M86015" s="36"/>
      <c r="N86015" s="36"/>
    </row>
    <row r="86016" spans="12:14" x14ac:dyDescent="0.25">
      <c r="L86016" s="36"/>
      <c r="M86016" s="36"/>
      <c r="N86016" s="36"/>
    </row>
    <row r="86017" spans="12:14" x14ac:dyDescent="0.25">
      <c r="L86017" s="36"/>
      <c r="M86017" s="36"/>
      <c r="N86017" s="36"/>
    </row>
    <row r="86018" spans="12:14" x14ac:dyDescent="0.25">
      <c r="L86018" s="36"/>
      <c r="M86018" s="36"/>
      <c r="N86018" s="36"/>
    </row>
    <row r="86019" spans="12:14" x14ac:dyDescent="0.25">
      <c r="L86019" s="36"/>
      <c r="M86019" s="36"/>
      <c r="N86019" s="36"/>
    </row>
    <row r="86020" spans="12:14" x14ac:dyDescent="0.25">
      <c r="L86020" s="36"/>
      <c r="M86020" s="36"/>
      <c r="N86020" s="36"/>
    </row>
    <row r="86021" spans="12:14" x14ac:dyDescent="0.25">
      <c r="L86021" s="36"/>
      <c r="M86021" s="36"/>
      <c r="N86021" s="36"/>
    </row>
    <row r="86022" spans="12:14" x14ac:dyDescent="0.25">
      <c r="L86022" s="36"/>
      <c r="M86022" s="36"/>
      <c r="N86022" s="36"/>
    </row>
    <row r="86023" spans="12:14" x14ac:dyDescent="0.25">
      <c r="L86023" s="36"/>
      <c r="M86023" s="36"/>
      <c r="N86023" s="36"/>
    </row>
    <row r="86024" spans="12:14" x14ac:dyDescent="0.25">
      <c r="L86024" s="36"/>
      <c r="M86024" s="36"/>
      <c r="N86024" s="36"/>
    </row>
    <row r="86025" spans="12:14" x14ac:dyDescent="0.25">
      <c r="L86025" s="36"/>
      <c r="M86025" s="36"/>
      <c r="N86025" s="36"/>
    </row>
    <row r="86026" spans="12:14" x14ac:dyDescent="0.25">
      <c r="L86026" s="36"/>
      <c r="M86026" s="36"/>
      <c r="N86026" s="36"/>
    </row>
    <row r="86027" spans="12:14" x14ac:dyDescent="0.25">
      <c r="L86027" s="36"/>
      <c r="M86027" s="36"/>
      <c r="N86027" s="36"/>
    </row>
    <row r="86028" spans="12:14" x14ac:dyDescent="0.25">
      <c r="L86028" s="36"/>
      <c r="M86028" s="36"/>
      <c r="N86028" s="36"/>
    </row>
    <row r="86029" spans="12:14" x14ac:dyDescent="0.25">
      <c r="L86029" s="36"/>
      <c r="M86029" s="36"/>
      <c r="N86029" s="36"/>
    </row>
    <row r="86030" spans="12:14" x14ac:dyDescent="0.25">
      <c r="L86030" s="36"/>
      <c r="M86030" s="36"/>
      <c r="N86030" s="36"/>
    </row>
    <row r="86031" spans="12:14" x14ac:dyDescent="0.25">
      <c r="L86031" s="36"/>
      <c r="M86031" s="36"/>
      <c r="N86031" s="36"/>
    </row>
    <row r="86032" spans="12:14" x14ac:dyDescent="0.25">
      <c r="L86032" s="36"/>
      <c r="M86032" s="36"/>
      <c r="N86032" s="36"/>
    </row>
    <row r="86033" spans="12:14" x14ac:dyDescent="0.25">
      <c r="L86033" s="36"/>
      <c r="M86033" s="36"/>
      <c r="N86033" s="36"/>
    </row>
    <row r="86034" spans="12:14" x14ac:dyDescent="0.25">
      <c r="L86034" s="36"/>
      <c r="M86034" s="36"/>
      <c r="N86034" s="36"/>
    </row>
    <row r="86035" spans="12:14" x14ac:dyDescent="0.25">
      <c r="L86035" s="36"/>
      <c r="M86035" s="36"/>
      <c r="N86035" s="36"/>
    </row>
    <row r="86036" spans="12:14" x14ac:dyDescent="0.25">
      <c r="L86036" s="36"/>
      <c r="M86036" s="36"/>
      <c r="N86036" s="36"/>
    </row>
    <row r="86037" spans="12:14" x14ac:dyDescent="0.25">
      <c r="L86037" s="36"/>
      <c r="M86037" s="36"/>
      <c r="N86037" s="36"/>
    </row>
    <row r="86038" spans="12:14" x14ac:dyDescent="0.25">
      <c r="L86038" s="36"/>
      <c r="M86038" s="36"/>
      <c r="N86038" s="36"/>
    </row>
    <row r="86039" spans="12:14" x14ac:dyDescent="0.25">
      <c r="L86039" s="36"/>
      <c r="M86039" s="36"/>
      <c r="N86039" s="36"/>
    </row>
    <row r="86040" spans="12:14" x14ac:dyDescent="0.25">
      <c r="L86040" s="36"/>
      <c r="M86040" s="36"/>
      <c r="N86040" s="36"/>
    </row>
    <row r="86041" spans="12:14" x14ac:dyDescent="0.25">
      <c r="L86041" s="36"/>
      <c r="M86041" s="36"/>
      <c r="N86041" s="36"/>
    </row>
    <row r="86042" spans="12:14" x14ac:dyDescent="0.25">
      <c r="L86042" s="36"/>
      <c r="M86042" s="36"/>
      <c r="N86042" s="36"/>
    </row>
    <row r="86043" spans="12:14" x14ac:dyDescent="0.25">
      <c r="M86043" s="36"/>
      <c r="N86043" s="36"/>
    </row>
    <row r="86044" spans="12:14" x14ac:dyDescent="0.25">
      <c r="M86044" s="36"/>
      <c r="N86044" s="36"/>
    </row>
    <row r="86045" spans="12:14" x14ac:dyDescent="0.25">
      <c r="M86045" s="36"/>
      <c r="N86045" s="36"/>
    </row>
    <row r="86046" spans="12:14" x14ac:dyDescent="0.25">
      <c r="M86046" s="36"/>
      <c r="N86046" s="36"/>
    </row>
    <row r="86047" spans="12:14" x14ac:dyDescent="0.25">
      <c r="M86047" s="36"/>
      <c r="N86047" s="36"/>
    </row>
    <row r="86048" spans="12:14" x14ac:dyDescent="0.25">
      <c r="M86048" s="36"/>
      <c r="N86048" s="36"/>
    </row>
    <row r="86049" spans="13:14" x14ac:dyDescent="0.25">
      <c r="M86049" s="36"/>
      <c r="N86049" s="36"/>
    </row>
    <row r="86050" spans="13:14" x14ac:dyDescent="0.25">
      <c r="M86050" s="36"/>
      <c r="N86050" s="36"/>
    </row>
    <row r="86051" spans="13:14" x14ac:dyDescent="0.25">
      <c r="M86051" s="36"/>
      <c r="N86051" s="36"/>
    </row>
    <row r="86052" spans="13:14" x14ac:dyDescent="0.25">
      <c r="M86052" s="36"/>
      <c r="N86052" s="36"/>
    </row>
    <row r="86053" spans="13:14" x14ac:dyDescent="0.25">
      <c r="M86053" s="36"/>
      <c r="N86053" s="36"/>
    </row>
    <row r="86054" spans="13:14" x14ac:dyDescent="0.25">
      <c r="M86054" s="36"/>
      <c r="N86054" s="36"/>
    </row>
    <row r="86055" spans="13:14" x14ac:dyDescent="0.25">
      <c r="M86055" s="36"/>
      <c r="N86055" s="36"/>
    </row>
    <row r="86056" spans="13:14" x14ac:dyDescent="0.25">
      <c r="M86056" s="36"/>
      <c r="N86056" s="36"/>
    </row>
    <row r="86057" spans="13:14" x14ac:dyDescent="0.25">
      <c r="M86057" s="36"/>
      <c r="N86057" s="36"/>
    </row>
    <row r="86058" spans="13:14" x14ac:dyDescent="0.25">
      <c r="M86058" s="36"/>
      <c r="N86058" s="36"/>
    </row>
    <row r="86059" spans="13:14" x14ac:dyDescent="0.25">
      <c r="M86059" s="36"/>
      <c r="N86059" s="36"/>
    </row>
    <row r="86060" spans="13:14" x14ac:dyDescent="0.25">
      <c r="M86060" s="36"/>
      <c r="N86060" s="36"/>
    </row>
    <row r="86061" spans="13:14" x14ac:dyDescent="0.25">
      <c r="M86061" s="36"/>
      <c r="N86061" s="36"/>
    </row>
    <row r="86062" spans="13:14" x14ac:dyDescent="0.25">
      <c r="M86062" s="36"/>
      <c r="N86062" s="36"/>
    </row>
    <row r="86063" spans="13:14" x14ac:dyDescent="0.25">
      <c r="M86063" s="36"/>
      <c r="N86063" s="36"/>
    </row>
    <row r="86064" spans="13:14" x14ac:dyDescent="0.25">
      <c r="M86064" s="36"/>
      <c r="N86064" s="36"/>
    </row>
    <row r="86065" spans="13:14" x14ac:dyDescent="0.25">
      <c r="M86065" s="36"/>
      <c r="N86065" s="36"/>
    </row>
    <row r="86066" spans="13:14" x14ac:dyDescent="0.25">
      <c r="M86066" s="36"/>
      <c r="N86066" s="36"/>
    </row>
    <row r="86067" spans="13:14" x14ac:dyDescent="0.25">
      <c r="M86067" s="36"/>
      <c r="N86067" s="36"/>
    </row>
    <row r="86068" spans="13:14" x14ac:dyDescent="0.25">
      <c r="M86068" s="36"/>
      <c r="N86068" s="36"/>
    </row>
    <row r="86069" spans="13:14" x14ac:dyDescent="0.25">
      <c r="M86069" s="36"/>
      <c r="N86069" s="36"/>
    </row>
    <row r="86070" spans="13:14" x14ac:dyDescent="0.25">
      <c r="M86070" s="36"/>
      <c r="N86070" s="36"/>
    </row>
    <row r="86071" spans="13:14" x14ac:dyDescent="0.25">
      <c r="M86071" s="36"/>
      <c r="N86071" s="36"/>
    </row>
    <row r="86072" spans="13:14" x14ac:dyDescent="0.25">
      <c r="M86072" s="36"/>
      <c r="N86072" s="36"/>
    </row>
    <row r="86073" spans="13:14" x14ac:dyDescent="0.25">
      <c r="M86073" s="36"/>
      <c r="N86073" s="36"/>
    </row>
    <row r="86074" spans="13:14" x14ac:dyDescent="0.25">
      <c r="M86074" s="36"/>
      <c r="N86074" s="36"/>
    </row>
    <row r="86075" spans="13:14" x14ac:dyDescent="0.25">
      <c r="M86075" s="36"/>
      <c r="N86075" s="36"/>
    </row>
    <row r="86076" spans="13:14" x14ac:dyDescent="0.25">
      <c r="M86076" s="36"/>
      <c r="N86076" s="36"/>
    </row>
    <row r="86077" spans="13:14" x14ac:dyDescent="0.25">
      <c r="M86077" s="36"/>
      <c r="N86077" s="36"/>
    </row>
    <row r="86078" spans="13:14" x14ac:dyDescent="0.25">
      <c r="M86078" s="36"/>
      <c r="N86078" s="36"/>
    </row>
    <row r="86079" spans="13:14" x14ac:dyDescent="0.25">
      <c r="M86079" s="36"/>
      <c r="N86079" s="36"/>
    </row>
    <row r="86080" spans="13:14" x14ac:dyDescent="0.25">
      <c r="M86080" s="36"/>
      <c r="N86080" s="36"/>
    </row>
    <row r="86081" spans="13:14" x14ac:dyDescent="0.25">
      <c r="M86081" s="36"/>
      <c r="N86081" s="36"/>
    </row>
    <row r="86082" spans="13:14" x14ac:dyDescent="0.25">
      <c r="M86082" s="36"/>
      <c r="N86082" s="36"/>
    </row>
    <row r="86083" spans="13:14" x14ac:dyDescent="0.25">
      <c r="M86083" s="36"/>
      <c r="N86083" s="36"/>
    </row>
    <row r="86084" spans="13:14" x14ac:dyDescent="0.25">
      <c r="M86084" s="36"/>
      <c r="N86084" s="36"/>
    </row>
    <row r="86085" spans="13:14" x14ac:dyDescent="0.25">
      <c r="M86085" s="36"/>
      <c r="N86085" s="36"/>
    </row>
    <row r="86086" spans="13:14" x14ac:dyDescent="0.25">
      <c r="M86086" s="36"/>
      <c r="N86086" s="36"/>
    </row>
    <row r="86087" spans="13:14" x14ac:dyDescent="0.25">
      <c r="M86087" s="36"/>
      <c r="N86087" s="36"/>
    </row>
    <row r="86088" spans="13:14" x14ac:dyDescent="0.25">
      <c r="M86088" s="36"/>
      <c r="N86088" s="36"/>
    </row>
    <row r="86089" spans="13:14" x14ac:dyDescent="0.25">
      <c r="M86089" s="36"/>
      <c r="N86089" s="36"/>
    </row>
    <row r="86090" spans="13:14" x14ac:dyDescent="0.25">
      <c r="M86090" s="36"/>
      <c r="N86090" s="36"/>
    </row>
    <row r="86091" spans="13:14" x14ac:dyDescent="0.25">
      <c r="M86091" s="36"/>
      <c r="N86091" s="36"/>
    </row>
    <row r="86092" spans="13:14" x14ac:dyDescent="0.25">
      <c r="M86092" s="36"/>
      <c r="N86092" s="36"/>
    </row>
    <row r="86093" spans="13:14" x14ac:dyDescent="0.25">
      <c r="M86093" s="36"/>
      <c r="N86093" s="36"/>
    </row>
    <row r="86094" spans="13:14" x14ac:dyDescent="0.25">
      <c r="M86094" s="36"/>
      <c r="N86094" s="36"/>
    </row>
    <row r="86095" spans="13:14" x14ac:dyDescent="0.25">
      <c r="M86095" s="36"/>
      <c r="N86095" s="36"/>
    </row>
    <row r="86096" spans="13:14" x14ac:dyDescent="0.25">
      <c r="M86096" s="36"/>
      <c r="N86096" s="36"/>
    </row>
    <row r="86097" spans="13:14" x14ac:dyDescent="0.25">
      <c r="M86097" s="36"/>
      <c r="N86097" s="36"/>
    </row>
    <row r="86098" spans="13:14" x14ac:dyDescent="0.25">
      <c r="M86098" s="36"/>
      <c r="N86098" s="36"/>
    </row>
    <row r="86099" spans="13:14" x14ac:dyDescent="0.25">
      <c r="M86099" s="36"/>
      <c r="N86099" s="36"/>
    </row>
    <row r="86100" spans="13:14" x14ac:dyDescent="0.25">
      <c r="M86100" s="36"/>
      <c r="N86100" s="36"/>
    </row>
    <row r="86101" spans="13:14" x14ac:dyDescent="0.25">
      <c r="M86101" s="36"/>
      <c r="N86101" s="36"/>
    </row>
    <row r="86102" spans="13:14" x14ac:dyDescent="0.25">
      <c r="M86102" s="36"/>
      <c r="N86102" s="36"/>
    </row>
    <row r="86103" spans="13:14" x14ac:dyDescent="0.25">
      <c r="M86103" s="36"/>
      <c r="N86103" s="36"/>
    </row>
    <row r="86104" spans="13:14" x14ac:dyDescent="0.25">
      <c r="M86104" s="36"/>
      <c r="N86104" s="36"/>
    </row>
    <row r="86105" spans="13:14" x14ac:dyDescent="0.25">
      <c r="M86105" s="36"/>
      <c r="N86105" s="36"/>
    </row>
    <row r="86106" spans="13:14" x14ac:dyDescent="0.25">
      <c r="M86106" s="36"/>
      <c r="N86106" s="36"/>
    </row>
    <row r="86107" spans="13:14" x14ac:dyDescent="0.25">
      <c r="M86107" s="36"/>
      <c r="N86107" s="36"/>
    </row>
    <row r="86108" spans="13:14" x14ac:dyDescent="0.25">
      <c r="M86108" s="36"/>
      <c r="N86108" s="36"/>
    </row>
    <row r="86109" spans="13:14" x14ac:dyDescent="0.25">
      <c r="M86109" s="36"/>
      <c r="N86109" s="36"/>
    </row>
    <row r="86110" spans="13:14" x14ac:dyDescent="0.25">
      <c r="M86110" s="36"/>
      <c r="N86110" s="36"/>
    </row>
    <row r="86111" spans="13:14" x14ac:dyDescent="0.25">
      <c r="M86111" s="36"/>
      <c r="N86111" s="36"/>
    </row>
    <row r="86112" spans="13:14" x14ac:dyDescent="0.25">
      <c r="M86112" s="36"/>
      <c r="N86112" s="36"/>
    </row>
    <row r="86113" spans="13:14" x14ac:dyDescent="0.25">
      <c r="M86113" s="36"/>
      <c r="N86113" s="36"/>
    </row>
    <row r="86114" spans="13:14" x14ac:dyDescent="0.25">
      <c r="M86114" s="36"/>
      <c r="N86114" s="36"/>
    </row>
    <row r="86115" spans="13:14" x14ac:dyDescent="0.25">
      <c r="M86115" s="36"/>
      <c r="N86115" s="36"/>
    </row>
    <row r="86116" spans="13:14" x14ac:dyDescent="0.25">
      <c r="M86116" s="36"/>
      <c r="N86116" s="36"/>
    </row>
    <row r="86117" spans="13:14" x14ac:dyDescent="0.25">
      <c r="M86117" s="36"/>
      <c r="N86117" s="36"/>
    </row>
    <row r="86118" spans="13:14" x14ac:dyDescent="0.25">
      <c r="M86118" s="36"/>
      <c r="N86118" s="36"/>
    </row>
    <row r="86119" spans="13:14" x14ac:dyDescent="0.25">
      <c r="M86119" s="36"/>
      <c r="N86119" s="36"/>
    </row>
    <row r="86120" spans="13:14" x14ac:dyDescent="0.25">
      <c r="M86120" s="36"/>
      <c r="N86120" s="36"/>
    </row>
    <row r="86121" spans="13:14" x14ac:dyDescent="0.25">
      <c r="M86121" s="36"/>
      <c r="N86121" s="36"/>
    </row>
    <row r="86122" spans="13:14" x14ac:dyDescent="0.25">
      <c r="M86122" s="36"/>
      <c r="N86122" s="36"/>
    </row>
    <row r="86123" spans="13:14" x14ac:dyDescent="0.25">
      <c r="M86123" s="36"/>
      <c r="N86123" s="36"/>
    </row>
    <row r="86124" spans="13:14" x14ac:dyDescent="0.25">
      <c r="M86124" s="36"/>
      <c r="N86124" s="36"/>
    </row>
    <row r="86125" spans="13:14" x14ac:dyDescent="0.25">
      <c r="M86125" s="36"/>
      <c r="N86125" s="36"/>
    </row>
    <row r="86126" spans="13:14" x14ac:dyDescent="0.25">
      <c r="M86126" s="36"/>
      <c r="N86126" s="36"/>
    </row>
    <row r="86127" spans="13:14" x14ac:dyDescent="0.25">
      <c r="M86127" s="36"/>
      <c r="N86127" s="36"/>
    </row>
    <row r="86128" spans="13:14" x14ac:dyDescent="0.25">
      <c r="M86128" s="36"/>
      <c r="N86128" s="36"/>
    </row>
    <row r="86129" spans="13:14" x14ac:dyDescent="0.25">
      <c r="M86129" s="36"/>
      <c r="N86129" s="36"/>
    </row>
    <row r="86130" spans="13:14" x14ac:dyDescent="0.25">
      <c r="M86130" s="36"/>
      <c r="N86130" s="36"/>
    </row>
    <row r="86131" spans="13:14" x14ac:dyDescent="0.25">
      <c r="M86131" s="36"/>
      <c r="N86131" s="36"/>
    </row>
    <row r="86132" spans="13:14" x14ac:dyDescent="0.25">
      <c r="M86132" s="36"/>
      <c r="N86132" s="36"/>
    </row>
    <row r="86133" spans="13:14" x14ac:dyDescent="0.25">
      <c r="M86133" s="36"/>
      <c r="N86133" s="36"/>
    </row>
    <row r="86134" spans="13:14" x14ac:dyDescent="0.25">
      <c r="M86134" s="36"/>
      <c r="N86134" s="36"/>
    </row>
    <row r="86135" spans="13:14" x14ac:dyDescent="0.25">
      <c r="M86135" s="36"/>
      <c r="N86135" s="36"/>
    </row>
    <row r="86136" spans="13:14" x14ac:dyDescent="0.25">
      <c r="M86136" s="36"/>
      <c r="N86136" s="36"/>
    </row>
    <row r="86137" spans="13:14" x14ac:dyDescent="0.25">
      <c r="M86137" s="36"/>
      <c r="N86137" s="36"/>
    </row>
    <row r="86138" spans="13:14" x14ac:dyDescent="0.25">
      <c r="M86138" s="36"/>
      <c r="N86138" s="36"/>
    </row>
    <row r="86139" spans="13:14" x14ac:dyDescent="0.25">
      <c r="M86139" s="36"/>
      <c r="N86139" s="36"/>
    </row>
    <row r="86140" spans="13:14" x14ac:dyDescent="0.25">
      <c r="M86140" s="36"/>
      <c r="N86140" s="36"/>
    </row>
    <row r="86141" spans="13:14" x14ac:dyDescent="0.25">
      <c r="M86141" s="36"/>
      <c r="N86141" s="36"/>
    </row>
    <row r="86142" spans="13:14" x14ac:dyDescent="0.25">
      <c r="M86142" s="36"/>
      <c r="N86142" s="36"/>
    </row>
    <row r="86143" spans="13:14" x14ac:dyDescent="0.25">
      <c r="M86143" s="36"/>
      <c r="N86143" s="36"/>
    </row>
    <row r="86144" spans="13:14" x14ac:dyDescent="0.25">
      <c r="M86144" s="36"/>
      <c r="N86144" s="36"/>
    </row>
    <row r="86145" spans="13:14" x14ac:dyDescent="0.25">
      <c r="M86145" s="36"/>
      <c r="N86145" s="36"/>
    </row>
    <row r="86146" spans="13:14" x14ac:dyDescent="0.25">
      <c r="M86146" s="36"/>
      <c r="N86146" s="36"/>
    </row>
    <row r="86147" spans="13:14" x14ac:dyDescent="0.25">
      <c r="M86147" s="36"/>
      <c r="N86147" s="36"/>
    </row>
    <row r="86148" spans="13:14" x14ac:dyDescent="0.25">
      <c r="M86148" s="36"/>
      <c r="N86148" s="36"/>
    </row>
    <row r="86149" spans="13:14" x14ac:dyDescent="0.25">
      <c r="M86149" s="36"/>
      <c r="N86149" s="36"/>
    </row>
    <row r="86150" spans="13:14" x14ac:dyDescent="0.25">
      <c r="M86150" s="36"/>
      <c r="N86150" s="36"/>
    </row>
    <row r="86151" spans="13:14" x14ac:dyDescent="0.25">
      <c r="M86151" s="36"/>
      <c r="N86151" s="36"/>
    </row>
    <row r="86152" spans="13:14" x14ac:dyDescent="0.25">
      <c r="M86152" s="36"/>
      <c r="N86152" s="36"/>
    </row>
    <row r="86153" spans="13:14" x14ac:dyDescent="0.25">
      <c r="M86153" s="36"/>
      <c r="N86153" s="36"/>
    </row>
    <row r="86154" spans="13:14" x14ac:dyDescent="0.25">
      <c r="M86154" s="36"/>
      <c r="N86154" s="36"/>
    </row>
    <row r="86155" spans="13:14" x14ac:dyDescent="0.25">
      <c r="M86155" s="36"/>
      <c r="N86155" s="36"/>
    </row>
    <row r="86156" spans="13:14" x14ac:dyDescent="0.25">
      <c r="M86156" s="36"/>
      <c r="N86156" s="36"/>
    </row>
    <row r="86157" spans="13:14" x14ac:dyDescent="0.25">
      <c r="M86157" s="36"/>
      <c r="N86157" s="36"/>
    </row>
    <row r="86158" spans="13:14" x14ac:dyDescent="0.25">
      <c r="M86158" s="36"/>
      <c r="N86158" s="36"/>
    </row>
    <row r="86159" spans="13:14" x14ac:dyDescent="0.25">
      <c r="M86159" s="36"/>
      <c r="N86159" s="36"/>
    </row>
    <row r="86160" spans="13:14" x14ac:dyDescent="0.25">
      <c r="M86160" s="36"/>
      <c r="N86160" s="36"/>
    </row>
    <row r="86161" spans="13:14" x14ac:dyDescent="0.25">
      <c r="M86161" s="36"/>
      <c r="N86161" s="36"/>
    </row>
    <row r="86162" spans="13:14" x14ac:dyDescent="0.25">
      <c r="M86162" s="36"/>
      <c r="N86162" s="36"/>
    </row>
    <row r="86163" spans="13:14" x14ac:dyDescent="0.25">
      <c r="M86163" s="36"/>
      <c r="N86163" s="36"/>
    </row>
    <row r="86164" spans="13:14" x14ac:dyDescent="0.25">
      <c r="M86164" s="36"/>
      <c r="N86164" s="36"/>
    </row>
    <row r="86165" spans="13:14" x14ac:dyDescent="0.25">
      <c r="M86165" s="36"/>
      <c r="N86165" s="36"/>
    </row>
    <row r="86166" spans="13:14" x14ac:dyDescent="0.25">
      <c r="M86166" s="36"/>
      <c r="N86166" s="36"/>
    </row>
    <row r="86167" spans="13:14" x14ac:dyDescent="0.25">
      <c r="M86167" s="36"/>
      <c r="N86167" s="36"/>
    </row>
    <row r="86168" spans="13:14" x14ac:dyDescent="0.25">
      <c r="M86168" s="36"/>
      <c r="N86168" s="36"/>
    </row>
    <row r="86169" spans="13:14" x14ac:dyDescent="0.25">
      <c r="M86169" s="36"/>
      <c r="N86169" s="36"/>
    </row>
    <row r="86170" spans="13:14" x14ac:dyDescent="0.25">
      <c r="M86170" s="36"/>
      <c r="N86170" s="36"/>
    </row>
    <row r="86171" spans="13:14" x14ac:dyDescent="0.25">
      <c r="M86171" s="36"/>
      <c r="N86171" s="36"/>
    </row>
    <row r="86172" spans="13:14" x14ac:dyDescent="0.25">
      <c r="M86172" s="36"/>
      <c r="N86172" s="36"/>
    </row>
    <row r="86173" spans="13:14" x14ac:dyDescent="0.25">
      <c r="M86173" s="36"/>
      <c r="N86173" s="36"/>
    </row>
    <row r="86174" spans="13:14" x14ac:dyDescent="0.25">
      <c r="M86174" s="36"/>
      <c r="N86174" s="36"/>
    </row>
    <row r="86175" spans="13:14" x14ac:dyDescent="0.25">
      <c r="M86175" s="36"/>
      <c r="N86175" s="36"/>
    </row>
    <row r="86176" spans="13:14" x14ac:dyDescent="0.25">
      <c r="M86176" s="36"/>
      <c r="N86176" s="36"/>
    </row>
    <row r="86177" spans="13:14" x14ac:dyDescent="0.25">
      <c r="M86177" s="36"/>
      <c r="N86177" s="36"/>
    </row>
    <row r="86178" spans="13:14" x14ac:dyDescent="0.25">
      <c r="M86178" s="36"/>
      <c r="N86178" s="36"/>
    </row>
    <row r="86179" spans="13:14" x14ac:dyDescent="0.25">
      <c r="M86179" s="36"/>
      <c r="N86179" s="36"/>
    </row>
    <row r="86180" spans="13:14" x14ac:dyDescent="0.25">
      <c r="M86180" s="36"/>
      <c r="N86180" s="36"/>
    </row>
    <row r="86181" spans="13:14" x14ac:dyDescent="0.25">
      <c r="M86181" s="36"/>
      <c r="N86181" s="36"/>
    </row>
    <row r="86182" spans="13:14" x14ac:dyDescent="0.25">
      <c r="M86182" s="36"/>
      <c r="N86182" s="36"/>
    </row>
    <row r="86183" spans="13:14" x14ac:dyDescent="0.25">
      <c r="M86183" s="36"/>
      <c r="N86183" s="36"/>
    </row>
    <row r="86184" spans="13:14" x14ac:dyDescent="0.25">
      <c r="M86184" s="36"/>
      <c r="N86184" s="36"/>
    </row>
    <row r="86185" spans="13:14" x14ac:dyDescent="0.25">
      <c r="M86185" s="36"/>
      <c r="N86185" s="36"/>
    </row>
    <row r="86186" spans="13:14" x14ac:dyDescent="0.25">
      <c r="M86186" s="36"/>
      <c r="N86186" s="36"/>
    </row>
    <row r="86187" spans="13:14" x14ac:dyDescent="0.25">
      <c r="M86187" s="36"/>
      <c r="N86187" s="36"/>
    </row>
    <row r="86188" spans="13:14" x14ac:dyDescent="0.25">
      <c r="M86188" s="36"/>
      <c r="N86188" s="36"/>
    </row>
    <row r="86189" spans="13:14" x14ac:dyDescent="0.25">
      <c r="M86189" s="36"/>
      <c r="N86189" s="36"/>
    </row>
    <row r="86190" spans="13:14" x14ac:dyDescent="0.25">
      <c r="M86190" s="36"/>
      <c r="N86190" s="36"/>
    </row>
    <row r="86191" spans="13:14" x14ac:dyDescent="0.25">
      <c r="M86191" s="36"/>
      <c r="N86191" s="36"/>
    </row>
    <row r="86192" spans="13:14" x14ac:dyDescent="0.25">
      <c r="M86192" s="36"/>
      <c r="N86192" s="36"/>
    </row>
    <row r="86193" spans="13:14" x14ac:dyDescent="0.25">
      <c r="M86193" s="36"/>
      <c r="N86193" s="36"/>
    </row>
    <row r="86194" spans="13:14" x14ac:dyDescent="0.25">
      <c r="M86194" s="36"/>
      <c r="N86194" s="36"/>
    </row>
    <row r="86195" spans="13:14" x14ac:dyDescent="0.25">
      <c r="M86195" s="36"/>
      <c r="N86195" s="36"/>
    </row>
    <row r="86196" spans="13:14" x14ac:dyDescent="0.25">
      <c r="M86196" s="36"/>
      <c r="N86196" s="36"/>
    </row>
    <row r="86197" spans="13:14" x14ac:dyDescent="0.25">
      <c r="M86197" s="36"/>
      <c r="N86197" s="36"/>
    </row>
    <row r="86198" spans="13:14" x14ac:dyDescent="0.25">
      <c r="M86198" s="36"/>
      <c r="N86198" s="36"/>
    </row>
    <row r="86199" spans="13:14" x14ac:dyDescent="0.25">
      <c r="M86199" s="36"/>
      <c r="N86199" s="36"/>
    </row>
    <row r="86200" spans="13:14" x14ac:dyDescent="0.25">
      <c r="M86200" s="36"/>
      <c r="N86200" s="36"/>
    </row>
    <row r="86201" spans="13:14" x14ac:dyDescent="0.25">
      <c r="M86201" s="36"/>
      <c r="N86201" s="36"/>
    </row>
    <row r="86202" spans="13:14" x14ac:dyDescent="0.25">
      <c r="M86202" s="36"/>
      <c r="N86202" s="36"/>
    </row>
    <row r="86203" spans="13:14" x14ac:dyDescent="0.25">
      <c r="M86203" s="36"/>
      <c r="N86203" s="36"/>
    </row>
    <row r="86204" spans="13:14" x14ac:dyDescent="0.25">
      <c r="M86204" s="36"/>
      <c r="N86204" s="36"/>
    </row>
    <row r="86205" spans="13:14" x14ac:dyDescent="0.25">
      <c r="M86205" s="36"/>
      <c r="N86205" s="36"/>
    </row>
    <row r="86206" spans="13:14" x14ac:dyDescent="0.25">
      <c r="M86206" s="36"/>
      <c r="N86206" s="36"/>
    </row>
    <row r="86207" spans="13:14" x14ac:dyDescent="0.25">
      <c r="M86207" s="36"/>
      <c r="N86207" s="36"/>
    </row>
    <row r="86208" spans="13:14" x14ac:dyDescent="0.25">
      <c r="M86208" s="36"/>
      <c r="N86208" s="36"/>
    </row>
    <row r="86209" spans="13:14" x14ac:dyDescent="0.25">
      <c r="M86209" s="36"/>
      <c r="N86209" s="36"/>
    </row>
    <row r="86210" spans="13:14" x14ac:dyDescent="0.25">
      <c r="M86210" s="36"/>
      <c r="N86210" s="36"/>
    </row>
    <row r="86211" spans="13:14" x14ac:dyDescent="0.25">
      <c r="M86211" s="36"/>
      <c r="N86211" s="36"/>
    </row>
    <row r="86212" spans="13:14" x14ac:dyDescent="0.25">
      <c r="M86212" s="36"/>
      <c r="N86212" s="36"/>
    </row>
    <row r="86213" spans="13:14" x14ac:dyDescent="0.25">
      <c r="M86213" s="36"/>
      <c r="N86213" s="36"/>
    </row>
    <row r="86214" spans="13:14" x14ac:dyDescent="0.25">
      <c r="M86214" s="36"/>
      <c r="N86214" s="36"/>
    </row>
    <row r="86215" spans="13:14" x14ac:dyDescent="0.25">
      <c r="M86215" s="36"/>
      <c r="N86215" s="36"/>
    </row>
    <row r="86216" spans="13:14" x14ac:dyDescent="0.25">
      <c r="M86216" s="36"/>
      <c r="N86216" s="36"/>
    </row>
    <row r="86217" spans="13:14" x14ac:dyDescent="0.25">
      <c r="M86217" s="36"/>
      <c r="N86217" s="36"/>
    </row>
    <row r="86218" spans="13:14" x14ac:dyDescent="0.25">
      <c r="M86218" s="36"/>
      <c r="N86218" s="36"/>
    </row>
    <row r="86219" spans="13:14" x14ac:dyDescent="0.25">
      <c r="M86219" s="36"/>
      <c r="N86219" s="36"/>
    </row>
    <row r="86220" spans="13:14" x14ac:dyDescent="0.25">
      <c r="M86220" s="36"/>
      <c r="N86220" s="36"/>
    </row>
    <row r="86221" spans="13:14" x14ac:dyDescent="0.25">
      <c r="M86221" s="36"/>
      <c r="N86221" s="36"/>
    </row>
    <row r="86222" spans="13:14" x14ac:dyDescent="0.25">
      <c r="M86222" s="36"/>
      <c r="N86222" s="36"/>
    </row>
    <row r="86223" spans="13:14" x14ac:dyDescent="0.25">
      <c r="M86223" s="36"/>
      <c r="N86223" s="36"/>
    </row>
    <row r="86224" spans="13:14" x14ac:dyDescent="0.25">
      <c r="M86224" s="36"/>
      <c r="N86224" s="36"/>
    </row>
    <row r="86225" spans="13:14" x14ac:dyDescent="0.25">
      <c r="M86225" s="36"/>
      <c r="N86225" s="36"/>
    </row>
    <row r="86226" spans="13:14" x14ac:dyDescent="0.25">
      <c r="M86226" s="36"/>
      <c r="N86226" s="36"/>
    </row>
    <row r="86227" spans="13:14" x14ac:dyDescent="0.25">
      <c r="M86227" s="36"/>
      <c r="N86227" s="36"/>
    </row>
    <row r="86228" spans="13:14" x14ac:dyDescent="0.25">
      <c r="M86228" s="36"/>
      <c r="N86228" s="36"/>
    </row>
    <row r="86229" spans="13:14" x14ac:dyDescent="0.25">
      <c r="M86229" s="36"/>
      <c r="N86229" s="36"/>
    </row>
    <row r="86230" spans="13:14" x14ac:dyDescent="0.25">
      <c r="M86230" s="36"/>
      <c r="N86230" s="36"/>
    </row>
    <row r="86231" spans="13:14" x14ac:dyDescent="0.25">
      <c r="M86231" s="36"/>
      <c r="N86231" s="36"/>
    </row>
    <row r="86232" spans="13:14" x14ac:dyDescent="0.25">
      <c r="M86232" s="36"/>
      <c r="N86232" s="36"/>
    </row>
    <row r="86233" spans="13:14" x14ac:dyDescent="0.25">
      <c r="M86233" s="36"/>
      <c r="N86233" s="36"/>
    </row>
    <row r="86234" spans="13:14" x14ac:dyDescent="0.25">
      <c r="M86234" s="36"/>
      <c r="N86234" s="36"/>
    </row>
    <row r="86235" spans="13:14" x14ac:dyDescent="0.25">
      <c r="M86235" s="36"/>
      <c r="N86235" s="36"/>
    </row>
    <row r="86236" spans="13:14" x14ac:dyDescent="0.25">
      <c r="M86236" s="36"/>
      <c r="N86236" s="36"/>
    </row>
    <row r="86237" spans="13:14" x14ac:dyDescent="0.25">
      <c r="M86237" s="36"/>
      <c r="N86237" s="36"/>
    </row>
    <row r="86238" spans="13:14" x14ac:dyDescent="0.25">
      <c r="M86238" s="36"/>
      <c r="N86238" s="36"/>
    </row>
    <row r="86239" spans="13:14" x14ac:dyDescent="0.25">
      <c r="M86239" s="36"/>
      <c r="N86239" s="36"/>
    </row>
    <row r="86240" spans="13:14" x14ac:dyDescent="0.25">
      <c r="M86240" s="36"/>
      <c r="N86240" s="36"/>
    </row>
    <row r="86241" spans="12:14" x14ac:dyDescent="0.25">
      <c r="M86241" s="36"/>
      <c r="N86241" s="36"/>
    </row>
    <row r="86242" spans="12:14" x14ac:dyDescent="0.25">
      <c r="M86242" s="36"/>
      <c r="N86242" s="36"/>
    </row>
    <row r="86243" spans="12:14" x14ac:dyDescent="0.25">
      <c r="M86243" s="36"/>
      <c r="N86243" s="36"/>
    </row>
    <row r="86244" spans="12:14" x14ac:dyDescent="0.25">
      <c r="M86244" s="36"/>
      <c r="N86244" s="36"/>
    </row>
    <row r="86245" spans="12:14" x14ac:dyDescent="0.25">
      <c r="M86245" s="36"/>
      <c r="N86245" s="36"/>
    </row>
    <row r="86246" spans="12:14" x14ac:dyDescent="0.25">
      <c r="L86246" s="36"/>
      <c r="M86246" s="36"/>
      <c r="N86246" s="36"/>
    </row>
    <row r="86247" spans="12:14" x14ac:dyDescent="0.25">
      <c r="L86247" s="36"/>
      <c r="M86247" s="36"/>
      <c r="N86247" s="36"/>
    </row>
    <row r="86248" spans="12:14" x14ac:dyDescent="0.25">
      <c r="L86248" s="36"/>
      <c r="M86248" s="36"/>
      <c r="N86248" s="36"/>
    </row>
    <row r="86249" spans="12:14" x14ac:dyDescent="0.25">
      <c r="L86249" s="36"/>
      <c r="M86249" s="36"/>
      <c r="N86249" s="36"/>
    </row>
    <row r="86250" spans="12:14" x14ac:dyDescent="0.25">
      <c r="L86250" s="36"/>
      <c r="M86250" s="36"/>
      <c r="N86250" s="36"/>
    </row>
    <row r="86251" spans="12:14" x14ac:dyDescent="0.25">
      <c r="L86251" s="36"/>
      <c r="M86251" s="36"/>
      <c r="N86251" s="36"/>
    </row>
    <row r="86252" spans="12:14" x14ac:dyDescent="0.25">
      <c r="L86252" s="36"/>
      <c r="M86252" s="36"/>
      <c r="N86252" s="36"/>
    </row>
    <row r="86253" spans="12:14" x14ac:dyDescent="0.25">
      <c r="L86253" s="36"/>
      <c r="M86253" s="36"/>
      <c r="N86253" s="36"/>
    </row>
    <row r="86254" spans="12:14" x14ac:dyDescent="0.25">
      <c r="L86254" s="36"/>
      <c r="M86254" s="36"/>
      <c r="N86254" s="36"/>
    </row>
    <row r="86255" spans="12:14" x14ac:dyDescent="0.25">
      <c r="L86255" s="36"/>
      <c r="M86255" s="36"/>
      <c r="N86255" s="36"/>
    </row>
    <row r="86256" spans="12:14" x14ac:dyDescent="0.25">
      <c r="L86256" s="36"/>
      <c r="M86256" s="36"/>
      <c r="N86256" s="36"/>
    </row>
    <row r="86257" spans="12:14" x14ac:dyDescent="0.25">
      <c r="L86257" s="36"/>
      <c r="M86257" s="36"/>
      <c r="N86257" s="36"/>
    </row>
    <row r="86258" spans="12:14" x14ac:dyDescent="0.25">
      <c r="L86258" s="36"/>
      <c r="M86258" s="36"/>
      <c r="N86258" s="36"/>
    </row>
    <row r="86259" spans="12:14" x14ac:dyDescent="0.25">
      <c r="L86259" s="36"/>
      <c r="M86259" s="36"/>
      <c r="N86259" s="36"/>
    </row>
    <row r="86260" spans="12:14" x14ac:dyDescent="0.25">
      <c r="L86260" s="36"/>
      <c r="M86260" s="36"/>
      <c r="N86260" s="36"/>
    </row>
    <row r="86261" spans="12:14" x14ac:dyDescent="0.25">
      <c r="L86261" s="36"/>
      <c r="M86261" s="36"/>
      <c r="N86261" s="36"/>
    </row>
    <row r="86262" spans="12:14" x14ac:dyDescent="0.25">
      <c r="L86262" s="36"/>
      <c r="M86262" s="36"/>
      <c r="N86262" s="36"/>
    </row>
    <row r="86263" spans="12:14" x14ac:dyDescent="0.25">
      <c r="L86263" s="36"/>
      <c r="M86263" s="36"/>
      <c r="N86263" s="36"/>
    </row>
    <row r="86264" spans="12:14" x14ac:dyDescent="0.25">
      <c r="L86264" s="36"/>
      <c r="M86264" s="36"/>
      <c r="N86264" s="36"/>
    </row>
    <row r="86265" spans="12:14" x14ac:dyDescent="0.25">
      <c r="L86265" s="36"/>
      <c r="M86265" s="36"/>
      <c r="N86265" s="36"/>
    </row>
    <row r="86266" spans="12:14" x14ac:dyDescent="0.25">
      <c r="L86266" s="36"/>
      <c r="M86266" s="36"/>
      <c r="N86266" s="36"/>
    </row>
    <row r="86267" spans="12:14" x14ac:dyDescent="0.25">
      <c r="L86267" s="36"/>
      <c r="M86267" s="36"/>
      <c r="N86267" s="36"/>
    </row>
    <row r="86268" spans="12:14" x14ac:dyDescent="0.25">
      <c r="L86268" s="36"/>
      <c r="M86268" s="36"/>
      <c r="N86268" s="36"/>
    </row>
    <row r="86269" spans="12:14" x14ac:dyDescent="0.25">
      <c r="L86269" s="36"/>
      <c r="M86269" s="36"/>
      <c r="N86269" s="36"/>
    </row>
    <row r="86270" spans="12:14" x14ac:dyDescent="0.25">
      <c r="L86270" s="36"/>
      <c r="M86270" s="36"/>
      <c r="N86270" s="36"/>
    </row>
    <row r="86271" spans="12:14" x14ac:dyDescent="0.25">
      <c r="L86271" s="36"/>
      <c r="M86271" s="36"/>
      <c r="N86271" s="36"/>
    </row>
    <row r="86272" spans="12:14" x14ac:dyDescent="0.25">
      <c r="L86272" s="36"/>
      <c r="M86272" s="36"/>
      <c r="N86272" s="36"/>
    </row>
    <row r="86273" spans="12:14" x14ac:dyDescent="0.25">
      <c r="L86273" s="36"/>
      <c r="M86273" s="36"/>
      <c r="N86273" s="36"/>
    </row>
    <row r="86274" spans="12:14" x14ac:dyDescent="0.25">
      <c r="L86274" s="36"/>
      <c r="M86274" s="36"/>
      <c r="N86274" s="36"/>
    </row>
    <row r="86275" spans="12:14" x14ac:dyDescent="0.25">
      <c r="L86275" s="36"/>
      <c r="M86275" s="36"/>
      <c r="N86275" s="36"/>
    </row>
    <row r="86276" spans="12:14" x14ac:dyDescent="0.25">
      <c r="L86276" s="36"/>
      <c r="M86276" s="36"/>
      <c r="N86276" s="36"/>
    </row>
    <row r="86277" spans="12:14" x14ac:dyDescent="0.25">
      <c r="L86277" s="36"/>
      <c r="M86277" s="36"/>
      <c r="N86277" s="36"/>
    </row>
    <row r="86278" spans="12:14" x14ac:dyDescent="0.25">
      <c r="L86278" s="36"/>
      <c r="M86278" s="36"/>
      <c r="N86278" s="36"/>
    </row>
    <row r="86279" spans="12:14" x14ac:dyDescent="0.25">
      <c r="L86279" s="36"/>
      <c r="M86279" s="36"/>
      <c r="N86279" s="36"/>
    </row>
    <row r="86280" spans="12:14" x14ac:dyDescent="0.25">
      <c r="L86280" s="36"/>
      <c r="M86280" s="36"/>
      <c r="N86280" s="36"/>
    </row>
    <row r="86281" spans="12:14" x14ac:dyDescent="0.25">
      <c r="L86281" s="36"/>
      <c r="M86281" s="36"/>
      <c r="N86281" s="36"/>
    </row>
    <row r="86282" spans="12:14" x14ac:dyDescent="0.25">
      <c r="L86282" s="36"/>
      <c r="M86282" s="36"/>
      <c r="N86282" s="36"/>
    </row>
    <row r="86283" spans="12:14" x14ac:dyDescent="0.25">
      <c r="L86283" s="36"/>
      <c r="M86283" s="36"/>
      <c r="N86283" s="36"/>
    </row>
    <row r="86284" spans="12:14" x14ac:dyDescent="0.25">
      <c r="L86284" s="36"/>
      <c r="M86284" s="36"/>
      <c r="N86284" s="36"/>
    </row>
    <row r="86285" spans="12:14" x14ac:dyDescent="0.25">
      <c r="L86285" s="36"/>
      <c r="M86285" s="36"/>
      <c r="N86285" s="36"/>
    </row>
    <row r="86286" spans="12:14" x14ac:dyDescent="0.25">
      <c r="L86286" s="36"/>
      <c r="M86286" s="36"/>
      <c r="N86286" s="36"/>
    </row>
    <row r="86287" spans="12:14" x14ac:dyDescent="0.25">
      <c r="L86287" s="36"/>
      <c r="M86287" s="36"/>
      <c r="N86287" s="36"/>
    </row>
    <row r="86288" spans="12:14" x14ac:dyDescent="0.25">
      <c r="L86288" s="36"/>
      <c r="M86288" s="36"/>
      <c r="N86288" s="36"/>
    </row>
    <row r="86289" spans="12:14" x14ac:dyDescent="0.25">
      <c r="L86289" s="36"/>
      <c r="M86289" s="36"/>
      <c r="N86289" s="36"/>
    </row>
    <row r="86290" spans="12:14" x14ac:dyDescent="0.25">
      <c r="L86290" s="36"/>
      <c r="M86290" s="36"/>
      <c r="N86290" s="36"/>
    </row>
    <row r="86291" spans="12:14" x14ac:dyDescent="0.25">
      <c r="L86291" s="36"/>
      <c r="M86291" s="36"/>
      <c r="N86291" s="36"/>
    </row>
    <row r="86292" spans="12:14" x14ac:dyDescent="0.25">
      <c r="L86292" s="36"/>
      <c r="M86292" s="36"/>
      <c r="N86292" s="36"/>
    </row>
    <row r="86293" spans="12:14" x14ac:dyDescent="0.25">
      <c r="L86293" s="36"/>
      <c r="M86293" s="36"/>
      <c r="N86293" s="36"/>
    </row>
    <row r="86294" spans="12:14" x14ac:dyDescent="0.25">
      <c r="L86294" s="36"/>
      <c r="M86294" s="36"/>
      <c r="N86294" s="36"/>
    </row>
    <row r="86295" spans="12:14" x14ac:dyDescent="0.25">
      <c r="L86295" s="36"/>
      <c r="M86295" s="36"/>
      <c r="N86295" s="36"/>
    </row>
    <row r="86296" spans="12:14" x14ac:dyDescent="0.25">
      <c r="L86296" s="36"/>
      <c r="M86296" s="36"/>
      <c r="N86296" s="36"/>
    </row>
    <row r="86297" spans="12:14" x14ac:dyDescent="0.25">
      <c r="L86297" s="36"/>
      <c r="M86297" s="36"/>
      <c r="N86297" s="36"/>
    </row>
    <row r="86298" spans="12:14" x14ac:dyDescent="0.25">
      <c r="L86298" s="36"/>
      <c r="M86298" s="36"/>
      <c r="N86298" s="36"/>
    </row>
    <row r="86299" spans="12:14" x14ac:dyDescent="0.25">
      <c r="L86299" s="36"/>
      <c r="M86299" s="36"/>
      <c r="N86299" s="36"/>
    </row>
    <row r="86300" spans="12:14" x14ac:dyDescent="0.25">
      <c r="L86300" s="36"/>
      <c r="M86300" s="36"/>
      <c r="N86300" s="36"/>
    </row>
    <row r="86301" spans="12:14" x14ac:dyDescent="0.25">
      <c r="L86301" s="36"/>
      <c r="M86301" s="36"/>
      <c r="N86301" s="36"/>
    </row>
    <row r="86302" spans="12:14" x14ac:dyDescent="0.25">
      <c r="L86302" s="36"/>
      <c r="M86302" s="36"/>
      <c r="N86302" s="36"/>
    </row>
    <row r="86303" spans="12:14" x14ac:dyDescent="0.25">
      <c r="L86303" s="36"/>
      <c r="M86303" s="36"/>
      <c r="N86303" s="36"/>
    </row>
    <row r="86304" spans="12:14" x14ac:dyDescent="0.25">
      <c r="L86304" s="36"/>
      <c r="M86304" s="36"/>
      <c r="N86304" s="36"/>
    </row>
    <row r="86305" spans="12:14" x14ac:dyDescent="0.25">
      <c r="L86305" s="36"/>
      <c r="M86305" s="36"/>
      <c r="N86305" s="36"/>
    </row>
    <row r="86306" spans="12:14" x14ac:dyDescent="0.25">
      <c r="L86306" s="36"/>
      <c r="M86306" s="36"/>
      <c r="N86306" s="36"/>
    </row>
    <row r="86307" spans="12:14" x14ac:dyDescent="0.25">
      <c r="L86307" s="36"/>
      <c r="M86307" s="36"/>
      <c r="N86307" s="36"/>
    </row>
    <row r="86308" spans="12:14" x14ac:dyDescent="0.25">
      <c r="L86308" s="36"/>
      <c r="M86308" s="36"/>
      <c r="N86308" s="36"/>
    </row>
    <row r="86309" spans="12:14" x14ac:dyDescent="0.25">
      <c r="L86309" s="36"/>
      <c r="M86309" s="36"/>
      <c r="N86309" s="36"/>
    </row>
    <row r="86310" spans="12:14" x14ac:dyDescent="0.25">
      <c r="L86310" s="36"/>
      <c r="M86310" s="36"/>
      <c r="N86310" s="36"/>
    </row>
    <row r="86311" spans="12:14" x14ac:dyDescent="0.25">
      <c r="L86311" s="36"/>
      <c r="M86311" s="36"/>
      <c r="N86311" s="36"/>
    </row>
    <row r="86312" spans="12:14" x14ac:dyDescent="0.25">
      <c r="L86312" s="36"/>
      <c r="M86312" s="36"/>
      <c r="N86312" s="36"/>
    </row>
    <row r="86313" spans="12:14" x14ac:dyDescent="0.25">
      <c r="L86313" s="36"/>
      <c r="M86313" s="36"/>
      <c r="N86313" s="36"/>
    </row>
    <row r="86314" spans="12:14" x14ac:dyDescent="0.25">
      <c r="L86314" s="36"/>
      <c r="M86314" s="36"/>
      <c r="N86314" s="36"/>
    </row>
    <row r="86315" spans="12:14" x14ac:dyDescent="0.25">
      <c r="L86315" s="36"/>
      <c r="M86315" s="36"/>
      <c r="N86315" s="36"/>
    </row>
    <row r="86316" spans="12:14" x14ac:dyDescent="0.25">
      <c r="L86316" s="36"/>
      <c r="M86316" s="36"/>
      <c r="N86316" s="36"/>
    </row>
    <row r="86317" spans="12:14" x14ac:dyDescent="0.25">
      <c r="L86317" s="36"/>
      <c r="M86317" s="36"/>
      <c r="N86317" s="36"/>
    </row>
    <row r="86318" spans="12:14" x14ac:dyDescent="0.25">
      <c r="L86318" s="36"/>
      <c r="M86318" s="36"/>
      <c r="N86318" s="36"/>
    </row>
    <row r="86319" spans="12:14" x14ac:dyDescent="0.25">
      <c r="L86319" s="36"/>
      <c r="M86319" s="36"/>
      <c r="N86319" s="36"/>
    </row>
    <row r="86320" spans="12:14" x14ac:dyDescent="0.25">
      <c r="L86320" s="36"/>
      <c r="M86320" s="36"/>
      <c r="N86320" s="36"/>
    </row>
    <row r="86321" spans="12:14" x14ac:dyDescent="0.25">
      <c r="L86321" s="36"/>
      <c r="M86321" s="36"/>
      <c r="N86321" s="36"/>
    </row>
    <row r="86322" spans="12:14" x14ac:dyDescent="0.25">
      <c r="L86322" s="36"/>
      <c r="M86322" s="36"/>
      <c r="N86322" s="36"/>
    </row>
    <row r="86323" spans="12:14" x14ac:dyDescent="0.25">
      <c r="L86323" s="36"/>
      <c r="M86323" s="36"/>
      <c r="N86323" s="36"/>
    </row>
    <row r="86324" spans="12:14" x14ac:dyDescent="0.25">
      <c r="L86324" s="36"/>
      <c r="M86324" s="36"/>
      <c r="N86324" s="36"/>
    </row>
    <row r="86325" spans="12:14" x14ac:dyDescent="0.25">
      <c r="L86325" s="36"/>
      <c r="M86325" s="36"/>
      <c r="N86325" s="36"/>
    </row>
    <row r="86326" spans="12:14" x14ac:dyDescent="0.25">
      <c r="L86326" s="36"/>
      <c r="M86326" s="36"/>
      <c r="N86326" s="36"/>
    </row>
    <row r="86327" spans="12:14" x14ac:dyDescent="0.25">
      <c r="L86327" s="36"/>
      <c r="M86327" s="36"/>
      <c r="N86327" s="36"/>
    </row>
    <row r="86328" spans="12:14" x14ac:dyDescent="0.25">
      <c r="L86328" s="36"/>
      <c r="M86328" s="36"/>
      <c r="N86328" s="36"/>
    </row>
    <row r="86329" spans="12:14" x14ac:dyDescent="0.25">
      <c r="L86329" s="36"/>
      <c r="M86329" s="36"/>
      <c r="N86329" s="36"/>
    </row>
    <row r="86330" spans="12:14" x14ac:dyDescent="0.25">
      <c r="L86330" s="36"/>
      <c r="M86330" s="36"/>
      <c r="N86330" s="36"/>
    </row>
    <row r="86331" spans="12:14" x14ac:dyDescent="0.25">
      <c r="L86331" s="36"/>
      <c r="M86331" s="36"/>
      <c r="N86331" s="36"/>
    </row>
    <row r="86332" spans="12:14" x14ac:dyDescent="0.25">
      <c r="L86332" s="36"/>
      <c r="M86332" s="36"/>
      <c r="N86332" s="36"/>
    </row>
    <row r="86333" spans="12:14" x14ac:dyDescent="0.25">
      <c r="L86333" s="36"/>
      <c r="M86333" s="36"/>
      <c r="N86333" s="36"/>
    </row>
    <row r="86334" spans="12:14" x14ac:dyDescent="0.25">
      <c r="L86334" s="36"/>
      <c r="M86334" s="36"/>
      <c r="N86334" s="36"/>
    </row>
    <row r="86335" spans="12:14" x14ac:dyDescent="0.25">
      <c r="L86335" s="36"/>
      <c r="M86335" s="36"/>
      <c r="N86335" s="36"/>
    </row>
    <row r="86336" spans="12:14" x14ac:dyDescent="0.25">
      <c r="L86336" s="36"/>
      <c r="M86336" s="36"/>
      <c r="N86336" s="36"/>
    </row>
    <row r="86337" spans="12:14" x14ac:dyDescent="0.25">
      <c r="L86337" s="36"/>
      <c r="M86337" s="36"/>
      <c r="N86337" s="36"/>
    </row>
    <row r="86338" spans="12:14" x14ac:dyDescent="0.25">
      <c r="L86338" s="36"/>
      <c r="M86338" s="36"/>
      <c r="N86338" s="36"/>
    </row>
    <row r="86339" spans="12:14" x14ac:dyDescent="0.25">
      <c r="L86339" s="36"/>
      <c r="M86339" s="36"/>
      <c r="N86339" s="36"/>
    </row>
    <row r="86340" spans="12:14" x14ac:dyDescent="0.25">
      <c r="L86340" s="36"/>
      <c r="M86340" s="36"/>
      <c r="N86340" s="36"/>
    </row>
    <row r="86341" spans="12:14" x14ac:dyDescent="0.25">
      <c r="L86341" s="36"/>
      <c r="M86341" s="36"/>
      <c r="N86341" s="36"/>
    </row>
    <row r="86342" spans="12:14" x14ac:dyDescent="0.25">
      <c r="L86342" s="36"/>
      <c r="M86342" s="36"/>
      <c r="N86342" s="36"/>
    </row>
    <row r="86343" spans="12:14" x14ac:dyDescent="0.25">
      <c r="L86343" s="36"/>
      <c r="M86343" s="36"/>
      <c r="N86343" s="36"/>
    </row>
    <row r="86344" spans="12:14" x14ac:dyDescent="0.25">
      <c r="L86344" s="36"/>
      <c r="M86344" s="36"/>
      <c r="N86344" s="36"/>
    </row>
    <row r="86345" spans="12:14" x14ac:dyDescent="0.25">
      <c r="L86345" s="36"/>
      <c r="M86345" s="36"/>
      <c r="N86345" s="36"/>
    </row>
    <row r="86346" spans="12:14" x14ac:dyDescent="0.25">
      <c r="L86346" s="36"/>
      <c r="M86346" s="36"/>
      <c r="N86346" s="36"/>
    </row>
    <row r="86347" spans="12:14" x14ac:dyDescent="0.25">
      <c r="L86347" s="36"/>
      <c r="M86347" s="36"/>
      <c r="N86347" s="36"/>
    </row>
    <row r="86348" spans="12:14" x14ac:dyDescent="0.25">
      <c r="L86348" s="36"/>
      <c r="M86348" s="36"/>
      <c r="N86348" s="36"/>
    </row>
    <row r="86349" spans="12:14" x14ac:dyDescent="0.25">
      <c r="L86349" s="36"/>
      <c r="M86349" s="36"/>
      <c r="N86349" s="36"/>
    </row>
    <row r="86350" spans="12:14" x14ac:dyDescent="0.25">
      <c r="L86350" s="36"/>
      <c r="M86350" s="36"/>
      <c r="N86350" s="36"/>
    </row>
    <row r="86351" spans="12:14" x14ac:dyDescent="0.25">
      <c r="L86351" s="36"/>
      <c r="M86351" s="36"/>
      <c r="N86351" s="36"/>
    </row>
    <row r="86352" spans="12:14" x14ac:dyDescent="0.25">
      <c r="L86352" s="36"/>
      <c r="M86352" s="36"/>
      <c r="N86352" s="36"/>
    </row>
    <row r="86353" spans="12:14" x14ac:dyDescent="0.25">
      <c r="L86353" s="36"/>
      <c r="M86353" s="36"/>
      <c r="N86353" s="36"/>
    </row>
    <row r="86354" spans="12:14" x14ac:dyDescent="0.25">
      <c r="L86354" s="36"/>
      <c r="M86354" s="36"/>
      <c r="N86354" s="36"/>
    </row>
    <row r="86355" spans="12:14" x14ac:dyDescent="0.25">
      <c r="L86355" s="36"/>
      <c r="M86355" s="36"/>
      <c r="N86355" s="36"/>
    </row>
    <row r="86356" spans="12:14" x14ac:dyDescent="0.25">
      <c r="L86356" s="36"/>
      <c r="M86356" s="36"/>
      <c r="N86356" s="36"/>
    </row>
    <row r="86357" spans="12:14" x14ac:dyDescent="0.25">
      <c r="L86357" s="36"/>
      <c r="M86357" s="36"/>
      <c r="N86357" s="36"/>
    </row>
    <row r="86358" spans="12:14" x14ac:dyDescent="0.25">
      <c r="L86358" s="36"/>
      <c r="M86358" s="36"/>
      <c r="N86358" s="36"/>
    </row>
    <row r="86359" spans="12:14" x14ac:dyDescent="0.25">
      <c r="L86359" s="36"/>
      <c r="M86359" s="36"/>
      <c r="N86359" s="36"/>
    </row>
    <row r="86360" spans="12:14" x14ac:dyDescent="0.25">
      <c r="L86360" s="36"/>
      <c r="M86360" s="36"/>
      <c r="N86360" s="36"/>
    </row>
    <row r="86361" spans="12:14" x14ac:dyDescent="0.25">
      <c r="L86361" s="36"/>
      <c r="M86361" s="36"/>
      <c r="N86361" s="36"/>
    </row>
    <row r="86362" spans="12:14" x14ac:dyDescent="0.25">
      <c r="L86362" s="36"/>
      <c r="M86362" s="36"/>
      <c r="N86362" s="36"/>
    </row>
    <row r="86363" spans="12:14" x14ac:dyDescent="0.25">
      <c r="L86363" s="36"/>
      <c r="M86363" s="36"/>
      <c r="N86363" s="36"/>
    </row>
    <row r="86364" spans="12:14" x14ac:dyDescent="0.25">
      <c r="L86364" s="36"/>
      <c r="M86364" s="36"/>
      <c r="N86364" s="36"/>
    </row>
    <row r="86365" spans="12:14" x14ac:dyDescent="0.25">
      <c r="L86365" s="36"/>
      <c r="M86365" s="36"/>
      <c r="N86365" s="36"/>
    </row>
    <row r="86366" spans="12:14" x14ac:dyDescent="0.25">
      <c r="L86366" s="36"/>
      <c r="M86366" s="36"/>
      <c r="N86366" s="36"/>
    </row>
    <row r="86367" spans="12:14" x14ac:dyDescent="0.25">
      <c r="L86367" s="36"/>
      <c r="M86367" s="36"/>
      <c r="N86367" s="36"/>
    </row>
    <row r="86368" spans="12:14" x14ac:dyDescent="0.25">
      <c r="L86368" s="36"/>
      <c r="M86368" s="36"/>
      <c r="N86368" s="36"/>
    </row>
    <row r="86369" spans="12:14" x14ac:dyDescent="0.25">
      <c r="L86369" s="36"/>
      <c r="M86369" s="36"/>
      <c r="N86369" s="36"/>
    </row>
    <row r="86370" spans="12:14" x14ac:dyDescent="0.25">
      <c r="L86370" s="36"/>
      <c r="M86370" s="36"/>
      <c r="N86370" s="36"/>
    </row>
    <row r="86371" spans="12:14" x14ac:dyDescent="0.25">
      <c r="L86371" s="36"/>
      <c r="M86371" s="36"/>
      <c r="N86371" s="36"/>
    </row>
    <row r="86372" spans="12:14" x14ac:dyDescent="0.25">
      <c r="L86372" s="36"/>
      <c r="M86372" s="36"/>
      <c r="N86372" s="36"/>
    </row>
    <row r="86373" spans="12:14" x14ac:dyDescent="0.25">
      <c r="L86373" s="36"/>
      <c r="M86373" s="36"/>
      <c r="N86373" s="36"/>
    </row>
    <row r="86374" spans="12:14" x14ac:dyDescent="0.25">
      <c r="L86374" s="36"/>
      <c r="M86374" s="36"/>
      <c r="N86374" s="36"/>
    </row>
    <row r="86375" spans="12:14" x14ac:dyDescent="0.25">
      <c r="L86375" s="36"/>
      <c r="M86375" s="36"/>
      <c r="N86375" s="36"/>
    </row>
    <row r="86376" spans="12:14" x14ac:dyDescent="0.25">
      <c r="L86376" s="36"/>
      <c r="M86376" s="36"/>
      <c r="N86376" s="36"/>
    </row>
    <row r="86377" spans="12:14" x14ac:dyDescent="0.25">
      <c r="L86377" s="36"/>
      <c r="M86377" s="36"/>
      <c r="N86377" s="36"/>
    </row>
    <row r="86378" spans="12:14" x14ac:dyDescent="0.25">
      <c r="L86378" s="36"/>
      <c r="M86378" s="36"/>
      <c r="N86378" s="36"/>
    </row>
    <row r="86379" spans="12:14" x14ac:dyDescent="0.25">
      <c r="L86379" s="36"/>
      <c r="M86379" s="36"/>
      <c r="N86379" s="36"/>
    </row>
    <row r="86380" spans="12:14" x14ac:dyDescent="0.25">
      <c r="L86380" s="36"/>
      <c r="M86380" s="36"/>
      <c r="N86380" s="36"/>
    </row>
    <row r="86381" spans="12:14" x14ac:dyDescent="0.25">
      <c r="L86381" s="36"/>
      <c r="M86381" s="36"/>
      <c r="N86381" s="36"/>
    </row>
    <row r="86382" spans="12:14" x14ac:dyDescent="0.25">
      <c r="L86382" s="36"/>
      <c r="M86382" s="36"/>
      <c r="N86382" s="36"/>
    </row>
    <row r="86383" spans="12:14" x14ac:dyDescent="0.25">
      <c r="L86383" s="36"/>
      <c r="M86383" s="36"/>
      <c r="N86383" s="36"/>
    </row>
    <row r="86384" spans="12:14" x14ac:dyDescent="0.25">
      <c r="L86384" s="36"/>
      <c r="M86384" s="36"/>
      <c r="N86384" s="36"/>
    </row>
    <row r="86385" spans="12:14" x14ac:dyDescent="0.25">
      <c r="L86385" s="36"/>
      <c r="M86385" s="36"/>
      <c r="N86385" s="36"/>
    </row>
    <row r="86386" spans="12:14" x14ac:dyDescent="0.25">
      <c r="L86386" s="36"/>
      <c r="M86386" s="36"/>
      <c r="N86386" s="36"/>
    </row>
    <row r="86387" spans="12:14" x14ac:dyDescent="0.25">
      <c r="L86387" s="36"/>
      <c r="M86387" s="36"/>
      <c r="N86387" s="36"/>
    </row>
    <row r="86388" spans="12:14" x14ac:dyDescent="0.25">
      <c r="L86388" s="36"/>
      <c r="M86388" s="36"/>
      <c r="N86388" s="36"/>
    </row>
    <row r="86389" spans="12:14" x14ac:dyDescent="0.25">
      <c r="L86389" s="36"/>
      <c r="M86389" s="36"/>
      <c r="N86389" s="36"/>
    </row>
    <row r="86390" spans="12:14" x14ac:dyDescent="0.25">
      <c r="L86390" s="36"/>
      <c r="M86390" s="36"/>
      <c r="N86390" s="36"/>
    </row>
    <row r="86391" spans="12:14" x14ac:dyDescent="0.25">
      <c r="L86391" s="36"/>
      <c r="M86391" s="36"/>
      <c r="N86391" s="36"/>
    </row>
    <row r="86392" spans="12:14" x14ac:dyDescent="0.25">
      <c r="L86392" s="36"/>
      <c r="M86392" s="36"/>
      <c r="N86392" s="36"/>
    </row>
    <row r="86393" spans="12:14" x14ac:dyDescent="0.25">
      <c r="L86393" s="36"/>
      <c r="M86393" s="36"/>
      <c r="N86393" s="36"/>
    </row>
    <row r="86394" spans="12:14" x14ac:dyDescent="0.25">
      <c r="L86394" s="36"/>
      <c r="M86394" s="36"/>
      <c r="N86394" s="36"/>
    </row>
    <row r="86395" spans="12:14" x14ac:dyDescent="0.25">
      <c r="L86395" s="36"/>
      <c r="M86395" s="36"/>
      <c r="N86395" s="36"/>
    </row>
    <row r="86396" spans="12:14" x14ac:dyDescent="0.25">
      <c r="L86396" s="36"/>
      <c r="M86396" s="36"/>
      <c r="N86396" s="36"/>
    </row>
    <row r="86397" spans="12:14" x14ac:dyDescent="0.25">
      <c r="L86397" s="36"/>
      <c r="M86397" s="36"/>
      <c r="N86397" s="36"/>
    </row>
    <row r="86398" spans="12:14" x14ac:dyDescent="0.25">
      <c r="L86398" s="36"/>
      <c r="M86398" s="36"/>
      <c r="N86398" s="36"/>
    </row>
    <row r="86399" spans="12:14" x14ac:dyDescent="0.25">
      <c r="L86399" s="36"/>
      <c r="M86399" s="36"/>
      <c r="N86399" s="36"/>
    </row>
    <row r="86400" spans="12:14" x14ac:dyDescent="0.25">
      <c r="L86400" s="36"/>
      <c r="M86400" s="36"/>
      <c r="N86400" s="36"/>
    </row>
    <row r="86401" spans="12:14" x14ac:dyDescent="0.25">
      <c r="L86401" s="36"/>
      <c r="M86401" s="36"/>
      <c r="N86401" s="36"/>
    </row>
    <row r="86402" spans="12:14" x14ac:dyDescent="0.25">
      <c r="L86402" s="36"/>
      <c r="M86402" s="36"/>
      <c r="N86402" s="36"/>
    </row>
    <row r="86403" spans="12:14" x14ac:dyDescent="0.25">
      <c r="L86403" s="36"/>
      <c r="M86403" s="36"/>
      <c r="N86403" s="36"/>
    </row>
    <row r="86404" spans="12:14" x14ac:dyDescent="0.25">
      <c r="L86404" s="36"/>
      <c r="M86404" s="36"/>
      <c r="N86404" s="36"/>
    </row>
    <row r="86405" spans="12:14" x14ac:dyDescent="0.25">
      <c r="L86405" s="36"/>
      <c r="M86405" s="36"/>
      <c r="N86405" s="36"/>
    </row>
    <row r="86406" spans="12:14" x14ac:dyDescent="0.25">
      <c r="L86406" s="36"/>
      <c r="M86406" s="36"/>
      <c r="N86406" s="36"/>
    </row>
    <row r="86407" spans="12:14" x14ac:dyDescent="0.25">
      <c r="L86407" s="36"/>
      <c r="M86407" s="36"/>
      <c r="N86407" s="36"/>
    </row>
    <row r="86408" spans="12:14" x14ac:dyDescent="0.25">
      <c r="L86408" s="36"/>
      <c r="M86408" s="36"/>
      <c r="N86408" s="36"/>
    </row>
    <row r="86409" spans="12:14" x14ac:dyDescent="0.25">
      <c r="L86409" s="36"/>
      <c r="M86409" s="36"/>
      <c r="N86409" s="36"/>
    </row>
    <row r="86410" spans="12:14" x14ac:dyDescent="0.25">
      <c r="L86410" s="36"/>
      <c r="M86410" s="36"/>
      <c r="N86410" s="36"/>
    </row>
    <row r="86411" spans="12:14" x14ac:dyDescent="0.25">
      <c r="L86411" s="36"/>
      <c r="M86411" s="36"/>
      <c r="N86411" s="36"/>
    </row>
    <row r="86412" spans="12:14" x14ac:dyDescent="0.25">
      <c r="L86412" s="36"/>
      <c r="M86412" s="36"/>
      <c r="N86412" s="36"/>
    </row>
    <row r="86413" spans="12:14" x14ac:dyDescent="0.25">
      <c r="L86413" s="36"/>
      <c r="M86413" s="36"/>
      <c r="N86413" s="36"/>
    </row>
    <row r="86414" spans="12:14" x14ac:dyDescent="0.25">
      <c r="L86414" s="36"/>
      <c r="M86414" s="36"/>
      <c r="N86414" s="36"/>
    </row>
    <row r="86415" spans="12:14" x14ac:dyDescent="0.25">
      <c r="L86415" s="36"/>
      <c r="M86415" s="36"/>
      <c r="N86415" s="36"/>
    </row>
    <row r="86416" spans="12:14" x14ac:dyDescent="0.25">
      <c r="L86416" s="36"/>
      <c r="M86416" s="36"/>
      <c r="N86416" s="36"/>
    </row>
    <row r="86417" spans="12:14" x14ac:dyDescent="0.25">
      <c r="L86417" s="36"/>
      <c r="M86417" s="36"/>
      <c r="N86417" s="36"/>
    </row>
    <row r="86418" spans="12:14" x14ac:dyDescent="0.25">
      <c r="L86418" s="36"/>
      <c r="M86418" s="36"/>
      <c r="N86418" s="36"/>
    </row>
    <row r="86419" spans="12:14" x14ac:dyDescent="0.25">
      <c r="L86419" s="36"/>
      <c r="M86419" s="36"/>
      <c r="N86419" s="36"/>
    </row>
    <row r="86420" spans="12:14" x14ac:dyDescent="0.25">
      <c r="L86420" s="36"/>
      <c r="M86420" s="36"/>
      <c r="N86420" s="36"/>
    </row>
    <row r="86421" spans="12:14" x14ac:dyDescent="0.25">
      <c r="L86421" s="36"/>
      <c r="M86421" s="36"/>
      <c r="N86421" s="36"/>
    </row>
    <row r="86422" spans="12:14" x14ac:dyDescent="0.25">
      <c r="L86422" s="36"/>
      <c r="M86422" s="36"/>
      <c r="N86422" s="36"/>
    </row>
    <row r="86423" spans="12:14" x14ac:dyDescent="0.25">
      <c r="L86423" s="36"/>
      <c r="M86423" s="36"/>
      <c r="N86423" s="36"/>
    </row>
    <row r="86424" spans="12:14" x14ac:dyDescent="0.25">
      <c r="L86424" s="36"/>
      <c r="M86424" s="36"/>
      <c r="N86424" s="36"/>
    </row>
    <row r="86425" spans="12:14" x14ac:dyDescent="0.25">
      <c r="L86425" s="36"/>
      <c r="M86425" s="36"/>
      <c r="N86425" s="36"/>
    </row>
    <row r="86426" spans="12:14" x14ac:dyDescent="0.25">
      <c r="L86426" s="36"/>
      <c r="M86426" s="36"/>
      <c r="N86426" s="36"/>
    </row>
    <row r="86427" spans="12:14" x14ac:dyDescent="0.25">
      <c r="L86427" s="36"/>
      <c r="M86427" s="36"/>
      <c r="N86427" s="36"/>
    </row>
    <row r="86428" spans="12:14" x14ac:dyDescent="0.25">
      <c r="L86428" s="36"/>
      <c r="M86428" s="36"/>
      <c r="N86428" s="36"/>
    </row>
    <row r="86429" spans="12:14" x14ac:dyDescent="0.25">
      <c r="L86429" s="36"/>
      <c r="M86429" s="36"/>
      <c r="N86429" s="36"/>
    </row>
    <row r="86430" spans="12:14" x14ac:dyDescent="0.25">
      <c r="L86430" s="36"/>
      <c r="M86430" s="36"/>
      <c r="N86430" s="36"/>
    </row>
    <row r="86431" spans="12:14" x14ac:dyDescent="0.25">
      <c r="L86431" s="36"/>
      <c r="M86431" s="36"/>
      <c r="N86431" s="36"/>
    </row>
    <row r="86432" spans="12:14" x14ac:dyDescent="0.25">
      <c r="L86432" s="36"/>
      <c r="M86432" s="36"/>
      <c r="N86432" s="36"/>
    </row>
    <row r="86433" spans="12:14" x14ac:dyDescent="0.25">
      <c r="L86433" s="36"/>
      <c r="M86433" s="36"/>
      <c r="N86433" s="36"/>
    </row>
    <row r="86434" spans="12:14" x14ac:dyDescent="0.25">
      <c r="L86434" s="36"/>
      <c r="M86434" s="36"/>
      <c r="N86434" s="36"/>
    </row>
    <row r="86435" spans="12:14" x14ac:dyDescent="0.25">
      <c r="L86435" s="36"/>
      <c r="M86435" s="36"/>
      <c r="N86435" s="36"/>
    </row>
    <row r="86436" spans="12:14" x14ac:dyDescent="0.25">
      <c r="L86436" s="36"/>
      <c r="M86436" s="36"/>
      <c r="N86436" s="36"/>
    </row>
    <row r="86437" spans="12:14" x14ac:dyDescent="0.25">
      <c r="L86437" s="36"/>
      <c r="M86437" s="36"/>
      <c r="N86437" s="36"/>
    </row>
    <row r="86438" spans="12:14" x14ac:dyDescent="0.25">
      <c r="L86438" s="36"/>
      <c r="M86438" s="36"/>
      <c r="N86438" s="36"/>
    </row>
    <row r="86439" spans="12:14" x14ac:dyDescent="0.25">
      <c r="L86439" s="36"/>
      <c r="M86439" s="36"/>
      <c r="N86439" s="36"/>
    </row>
    <row r="86440" spans="12:14" x14ac:dyDescent="0.25">
      <c r="L86440" s="36"/>
      <c r="M86440" s="36"/>
      <c r="N86440" s="36"/>
    </row>
    <row r="86441" spans="12:14" x14ac:dyDescent="0.25">
      <c r="L86441" s="36"/>
      <c r="M86441" s="36"/>
      <c r="N86441" s="36"/>
    </row>
    <row r="86442" spans="12:14" x14ac:dyDescent="0.25">
      <c r="L86442" s="36"/>
      <c r="M86442" s="36"/>
      <c r="N86442" s="36"/>
    </row>
    <row r="86443" spans="12:14" x14ac:dyDescent="0.25">
      <c r="L86443" s="36"/>
      <c r="M86443" s="36"/>
      <c r="N86443" s="36"/>
    </row>
    <row r="86444" spans="12:14" x14ac:dyDescent="0.25">
      <c r="L86444" s="36"/>
      <c r="M86444" s="36"/>
      <c r="N86444" s="36"/>
    </row>
    <row r="86445" spans="12:14" x14ac:dyDescent="0.25">
      <c r="L86445" s="36"/>
      <c r="M86445" s="36"/>
      <c r="N86445" s="36"/>
    </row>
    <row r="86446" spans="12:14" x14ac:dyDescent="0.25">
      <c r="L86446" s="36"/>
      <c r="M86446" s="36"/>
      <c r="N86446" s="36"/>
    </row>
    <row r="86447" spans="12:14" x14ac:dyDescent="0.25">
      <c r="L86447" s="36"/>
      <c r="M86447" s="36"/>
      <c r="N86447" s="36"/>
    </row>
    <row r="86448" spans="12:14" x14ac:dyDescent="0.25">
      <c r="L86448" s="36"/>
      <c r="M86448" s="36"/>
      <c r="N86448" s="36"/>
    </row>
    <row r="86449" spans="12:14" x14ac:dyDescent="0.25">
      <c r="L86449" s="36"/>
      <c r="M86449" s="36"/>
      <c r="N86449" s="36"/>
    </row>
    <row r="86450" spans="12:14" x14ac:dyDescent="0.25">
      <c r="L86450" s="36"/>
      <c r="M86450" s="36"/>
      <c r="N86450" s="36"/>
    </row>
    <row r="86451" spans="12:14" x14ac:dyDescent="0.25">
      <c r="L86451" s="36"/>
      <c r="M86451" s="36"/>
      <c r="N86451" s="36"/>
    </row>
    <row r="86452" spans="12:14" x14ac:dyDescent="0.25">
      <c r="L86452" s="36"/>
      <c r="M86452" s="36"/>
      <c r="N86452" s="36"/>
    </row>
    <row r="86453" spans="12:14" x14ac:dyDescent="0.25">
      <c r="L86453" s="36"/>
      <c r="M86453" s="36"/>
      <c r="N86453" s="36"/>
    </row>
    <row r="86454" spans="12:14" x14ac:dyDescent="0.25">
      <c r="L86454" s="36"/>
      <c r="M86454" s="36"/>
      <c r="N86454" s="36"/>
    </row>
    <row r="86455" spans="12:14" x14ac:dyDescent="0.25">
      <c r="L86455" s="36"/>
      <c r="M86455" s="36"/>
      <c r="N86455" s="36"/>
    </row>
    <row r="86456" spans="12:14" x14ac:dyDescent="0.25">
      <c r="L86456" s="36"/>
      <c r="M86456" s="36"/>
      <c r="N86456" s="36"/>
    </row>
    <row r="86457" spans="12:14" x14ac:dyDescent="0.25">
      <c r="L86457" s="36"/>
      <c r="M86457" s="36"/>
      <c r="N86457" s="36"/>
    </row>
    <row r="86458" spans="12:14" x14ac:dyDescent="0.25">
      <c r="L86458" s="36"/>
      <c r="M86458" s="36"/>
      <c r="N86458" s="36"/>
    </row>
    <row r="86459" spans="12:14" x14ac:dyDescent="0.25">
      <c r="L86459" s="36"/>
      <c r="M86459" s="36"/>
      <c r="N86459" s="36"/>
    </row>
    <row r="86460" spans="12:14" x14ac:dyDescent="0.25">
      <c r="L86460" s="36"/>
      <c r="M86460" s="36"/>
      <c r="N86460" s="36"/>
    </row>
    <row r="86461" spans="12:14" x14ac:dyDescent="0.25">
      <c r="L86461" s="36"/>
      <c r="M86461" s="36"/>
      <c r="N86461" s="36"/>
    </row>
    <row r="86462" spans="12:14" x14ac:dyDescent="0.25">
      <c r="L86462" s="36"/>
      <c r="M86462" s="36"/>
      <c r="N86462" s="36"/>
    </row>
    <row r="86463" spans="12:14" x14ac:dyDescent="0.25">
      <c r="L86463" s="36"/>
      <c r="M86463" s="36"/>
      <c r="N86463" s="36"/>
    </row>
    <row r="86464" spans="12:14" x14ac:dyDescent="0.25">
      <c r="L86464" s="36"/>
      <c r="M86464" s="36"/>
      <c r="N86464" s="36"/>
    </row>
    <row r="86465" spans="12:14" x14ac:dyDescent="0.25">
      <c r="L86465" s="36"/>
      <c r="M86465" s="36"/>
      <c r="N86465" s="36"/>
    </row>
    <row r="86466" spans="12:14" x14ac:dyDescent="0.25">
      <c r="L86466" s="36"/>
      <c r="M86466" s="36"/>
      <c r="N86466" s="36"/>
    </row>
    <row r="86467" spans="12:14" x14ac:dyDescent="0.25">
      <c r="L86467" s="36"/>
      <c r="M86467" s="36"/>
      <c r="N86467" s="36"/>
    </row>
    <row r="86468" spans="12:14" x14ac:dyDescent="0.25">
      <c r="L86468" s="36"/>
      <c r="M86468" s="36"/>
      <c r="N86468" s="36"/>
    </row>
    <row r="86469" spans="12:14" x14ac:dyDescent="0.25">
      <c r="L86469" s="36"/>
      <c r="M86469" s="36"/>
      <c r="N86469" s="36"/>
    </row>
    <row r="86470" spans="12:14" x14ac:dyDescent="0.25">
      <c r="L86470" s="36"/>
      <c r="M86470" s="36"/>
      <c r="N86470" s="36"/>
    </row>
    <row r="86471" spans="12:14" x14ac:dyDescent="0.25">
      <c r="L86471" s="36"/>
      <c r="M86471" s="36"/>
      <c r="N86471" s="36"/>
    </row>
    <row r="86472" spans="12:14" x14ac:dyDescent="0.25">
      <c r="L86472" s="36"/>
      <c r="M86472" s="36"/>
      <c r="N86472" s="36"/>
    </row>
    <row r="86473" spans="12:14" x14ac:dyDescent="0.25">
      <c r="L86473" s="36"/>
      <c r="M86473" s="36"/>
      <c r="N86473" s="36"/>
    </row>
    <row r="86474" spans="12:14" x14ac:dyDescent="0.25">
      <c r="L86474" s="36"/>
      <c r="M86474" s="36"/>
      <c r="N86474" s="36"/>
    </row>
    <row r="86475" spans="12:14" x14ac:dyDescent="0.25">
      <c r="L86475" s="36"/>
      <c r="M86475" s="36"/>
      <c r="N86475" s="36"/>
    </row>
    <row r="86476" spans="12:14" x14ac:dyDescent="0.25">
      <c r="L86476" s="36"/>
      <c r="M86476" s="36"/>
      <c r="N86476" s="36"/>
    </row>
    <row r="86477" spans="12:14" x14ac:dyDescent="0.25">
      <c r="L86477" s="36"/>
      <c r="M86477" s="36"/>
      <c r="N86477" s="36"/>
    </row>
    <row r="86478" spans="12:14" x14ac:dyDescent="0.25">
      <c r="L86478" s="36"/>
      <c r="M86478" s="36"/>
      <c r="N86478" s="36"/>
    </row>
    <row r="86479" spans="12:14" x14ac:dyDescent="0.25">
      <c r="L86479" s="36"/>
      <c r="M86479" s="36"/>
      <c r="N86479" s="36"/>
    </row>
    <row r="86480" spans="12:14" x14ac:dyDescent="0.25">
      <c r="L86480" s="36"/>
      <c r="M86480" s="36"/>
      <c r="N86480" s="36"/>
    </row>
    <row r="86481" spans="12:14" x14ac:dyDescent="0.25">
      <c r="L86481" s="36"/>
      <c r="M86481" s="36"/>
      <c r="N86481" s="36"/>
    </row>
    <row r="86482" spans="12:14" x14ac:dyDescent="0.25">
      <c r="L86482" s="36"/>
      <c r="M86482" s="36"/>
      <c r="N86482" s="36"/>
    </row>
    <row r="86483" spans="12:14" x14ac:dyDescent="0.25">
      <c r="L86483" s="36"/>
      <c r="M86483" s="36"/>
      <c r="N86483" s="36"/>
    </row>
    <row r="86484" spans="12:14" x14ac:dyDescent="0.25">
      <c r="L86484" s="36"/>
      <c r="M86484" s="36"/>
      <c r="N86484" s="36"/>
    </row>
    <row r="86485" spans="12:14" x14ac:dyDescent="0.25">
      <c r="L86485" s="36"/>
      <c r="M86485" s="36"/>
      <c r="N86485" s="36"/>
    </row>
    <row r="86486" spans="12:14" x14ac:dyDescent="0.25">
      <c r="L86486" s="36"/>
      <c r="M86486" s="36"/>
      <c r="N86486" s="36"/>
    </row>
    <row r="86487" spans="12:14" x14ac:dyDescent="0.25">
      <c r="L86487" s="36"/>
      <c r="M86487" s="36"/>
      <c r="N86487" s="36"/>
    </row>
    <row r="86488" spans="12:14" x14ac:dyDescent="0.25">
      <c r="L86488" s="36"/>
      <c r="M86488" s="36"/>
      <c r="N86488" s="36"/>
    </row>
    <row r="86489" spans="12:14" x14ac:dyDescent="0.25">
      <c r="L86489" s="36"/>
      <c r="M86489" s="36"/>
      <c r="N86489" s="36"/>
    </row>
    <row r="86490" spans="12:14" x14ac:dyDescent="0.25">
      <c r="L86490" s="36"/>
      <c r="M86490" s="36"/>
      <c r="N86490" s="36"/>
    </row>
    <row r="86491" spans="12:14" x14ac:dyDescent="0.25">
      <c r="L86491" s="36"/>
      <c r="M86491" s="36"/>
      <c r="N86491" s="36"/>
    </row>
    <row r="86492" spans="12:14" x14ac:dyDescent="0.25">
      <c r="L86492" s="36"/>
      <c r="M86492" s="36"/>
      <c r="N86492" s="36"/>
    </row>
    <row r="86493" spans="12:14" x14ac:dyDescent="0.25">
      <c r="L86493" s="36"/>
      <c r="M86493" s="36"/>
      <c r="N86493" s="36"/>
    </row>
    <row r="86494" spans="12:14" x14ac:dyDescent="0.25">
      <c r="L86494" s="36"/>
      <c r="M86494" s="36"/>
      <c r="N86494" s="36"/>
    </row>
    <row r="86495" spans="12:14" x14ac:dyDescent="0.25">
      <c r="L86495" s="36"/>
      <c r="M86495" s="36"/>
      <c r="N86495" s="36"/>
    </row>
    <row r="86496" spans="12:14" x14ac:dyDescent="0.25">
      <c r="L86496" s="36"/>
      <c r="M86496" s="36"/>
      <c r="N86496" s="36"/>
    </row>
    <row r="86497" spans="12:14" x14ac:dyDescent="0.25">
      <c r="L86497" s="36"/>
      <c r="M86497" s="36"/>
      <c r="N86497" s="36"/>
    </row>
    <row r="86498" spans="12:14" x14ac:dyDescent="0.25">
      <c r="L86498" s="36"/>
      <c r="M86498" s="36"/>
      <c r="N86498" s="36"/>
    </row>
    <row r="86499" spans="12:14" x14ac:dyDescent="0.25">
      <c r="L86499" s="36"/>
      <c r="M86499" s="36"/>
      <c r="N86499" s="36"/>
    </row>
    <row r="86500" spans="12:14" x14ac:dyDescent="0.25">
      <c r="L86500" s="36"/>
      <c r="M86500" s="36"/>
      <c r="N86500" s="36"/>
    </row>
    <row r="86501" spans="12:14" x14ac:dyDescent="0.25">
      <c r="L86501" s="36"/>
      <c r="M86501" s="36"/>
      <c r="N86501" s="36"/>
    </row>
    <row r="86502" spans="12:14" x14ac:dyDescent="0.25">
      <c r="L86502" s="36"/>
      <c r="M86502" s="36"/>
      <c r="N86502" s="36"/>
    </row>
    <row r="86503" spans="12:14" x14ac:dyDescent="0.25">
      <c r="L86503" s="36"/>
      <c r="M86503" s="36"/>
      <c r="N86503" s="36"/>
    </row>
    <row r="86504" spans="12:14" x14ac:dyDescent="0.25">
      <c r="L86504" s="36"/>
      <c r="M86504" s="36"/>
      <c r="N86504" s="36"/>
    </row>
    <row r="86505" spans="12:14" x14ac:dyDescent="0.25">
      <c r="L86505" s="36"/>
      <c r="M86505" s="36"/>
      <c r="N86505" s="36"/>
    </row>
    <row r="86506" spans="12:14" x14ac:dyDescent="0.25">
      <c r="L86506" s="36"/>
      <c r="M86506" s="36"/>
      <c r="N86506" s="36"/>
    </row>
    <row r="86507" spans="12:14" x14ac:dyDescent="0.25">
      <c r="L86507" s="36"/>
      <c r="M86507" s="36"/>
      <c r="N86507" s="36"/>
    </row>
    <row r="86508" spans="12:14" x14ac:dyDescent="0.25">
      <c r="L86508" s="36"/>
      <c r="M86508" s="36"/>
      <c r="N86508" s="36"/>
    </row>
    <row r="86509" spans="12:14" x14ac:dyDescent="0.25">
      <c r="L86509" s="36"/>
      <c r="M86509" s="36"/>
      <c r="N86509" s="36"/>
    </row>
    <row r="86510" spans="12:14" x14ac:dyDescent="0.25">
      <c r="L86510" s="36"/>
      <c r="M86510" s="36"/>
      <c r="N86510" s="36"/>
    </row>
    <row r="86511" spans="12:14" x14ac:dyDescent="0.25">
      <c r="L86511" s="36"/>
      <c r="M86511" s="36"/>
      <c r="N86511" s="36"/>
    </row>
    <row r="86512" spans="12:14" x14ac:dyDescent="0.25">
      <c r="L86512" s="36"/>
      <c r="M86512" s="36"/>
      <c r="N86512" s="36"/>
    </row>
    <row r="86513" spans="12:14" x14ac:dyDescent="0.25">
      <c r="L86513" s="36"/>
      <c r="M86513" s="36"/>
      <c r="N86513" s="36"/>
    </row>
    <row r="86514" spans="12:14" x14ac:dyDescent="0.25">
      <c r="L86514" s="36"/>
      <c r="M86514" s="36"/>
      <c r="N86514" s="36"/>
    </row>
    <row r="86515" spans="12:14" x14ac:dyDescent="0.25">
      <c r="L86515" s="36"/>
      <c r="M86515" s="36"/>
      <c r="N86515" s="36"/>
    </row>
    <row r="86516" spans="12:14" x14ac:dyDescent="0.25">
      <c r="L86516" s="36"/>
      <c r="M86516" s="36"/>
      <c r="N86516" s="36"/>
    </row>
    <row r="86517" spans="12:14" x14ac:dyDescent="0.25">
      <c r="L86517" s="36"/>
      <c r="M86517" s="36"/>
      <c r="N86517" s="36"/>
    </row>
    <row r="86518" spans="12:14" x14ac:dyDescent="0.25">
      <c r="L86518" s="36"/>
      <c r="M86518" s="36"/>
      <c r="N86518" s="36"/>
    </row>
    <row r="86519" spans="12:14" x14ac:dyDescent="0.25">
      <c r="L86519" s="36"/>
      <c r="M86519" s="36"/>
      <c r="N86519" s="36"/>
    </row>
    <row r="86520" spans="12:14" x14ac:dyDescent="0.25">
      <c r="L86520" s="36"/>
      <c r="M86520" s="36"/>
      <c r="N86520" s="36"/>
    </row>
    <row r="86521" spans="12:14" x14ac:dyDescent="0.25">
      <c r="L86521" s="36"/>
      <c r="M86521" s="36"/>
      <c r="N86521" s="36"/>
    </row>
    <row r="86522" spans="12:14" x14ac:dyDescent="0.25">
      <c r="L86522" s="36"/>
      <c r="M86522" s="36"/>
      <c r="N86522" s="36"/>
    </row>
    <row r="86523" spans="12:14" x14ac:dyDescent="0.25">
      <c r="L86523" s="36"/>
      <c r="M86523" s="36"/>
      <c r="N86523" s="36"/>
    </row>
    <row r="86524" spans="12:14" x14ac:dyDescent="0.25">
      <c r="L86524" s="36"/>
      <c r="M86524" s="36"/>
      <c r="N86524" s="36"/>
    </row>
    <row r="86525" spans="12:14" x14ac:dyDescent="0.25">
      <c r="L86525" s="36"/>
      <c r="M86525" s="36"/>
      <c r="N86525" s="36"/>
    </row>
    <row r="86526" spans="12:14" x14ac:dyDescent="0.25">
      <c r="L86526" s="36"/>
      <c r="M86526" s="36"/>
      <c r="N86526" s="36"/>
    </row>
    <row r="86527" spans="12:14" x14ac:dyDescent="0.25">
      <c r="L86527" s="36"/>
      <c r="M86527" s="36"/>
      <c r="N86527" s="36"/>
    </row>
    <row r="86528" spans="12:14" x14ac:dyDescent="0.25">
      <c r="L86528" s="36"/>
      <c r="M86528" s="36"/>
      <c r="N86528" s="36"/>
    </row>
    <row r="86529" spans="12:14" x14ac:dyDescent="0.25">
      <c r="L86529" s="36"/>
      <c r="M86529" s="36"/>
      <c r="N86529" s="36"/>
    </row>
    <row r="86530" spans="12:14" x14ac:dyDescent="0.25">
      <c r="L86530" s="36"/>
      <c r="M86530" s="36"/>
      <c r="N86530" s="36"/>
    </row>
    <row r="86531" spans="12:14" x14ac:dyDescent="0.25">
      <c r="L86531" s="36"/>
      <c r="M86531" s="36"/>
      <c r="N86531" s="36"/>
    </row>
    <row r="86532" spans="12:14" x14ac:dyDescent="0.25">
      <c r="L86532" s="36"/>
      <c r="M86532" s="36"/>
      <c r="N86532" s="36"/>
    </row>
    <row r="86533" spans="12:14" x14ac:dyDescent="0.25">
      <c r="L86533" s="36"/>
      <c r="M86533" s="36"/>
      <c r="N86533" s="36"/>
    </row>
    <row r="86534" spans="12:14" x14ac:dyDescent="0.25">
      <c r="L86534" s="36"/>
      <c r="M86534" s="36"/>
      <c r="N86534" s="36"/>
    </row>
    <row r="86535" spans="12:14" x14ac:dyDescent="0.25">
      <c r="L86535" s="36"/>
      <c r="M86535" s="36"/>
      <c r="N86535" s="36"/>
    </row>
    <row r="86536" spans="12:14" x14ac:dyDescent="0.25">
      <c r="L86536" s="36"/>
      <c r="M86536" s="36"/>
      <c r="N86536" s="36"/>
    </row>
    <row r="86537" spans="12:14" x14ac:dyDescent="0.25">
      <c r="L86537" s="36"/>
      <c r="M86537" s="36"/>
      <c r="N86537" s="36"/>
    </row>
    <row r="86538" spans="12:14" x14ac:dyDescent="0.25">
      <c r="L86538" s="36"/>
      <c r="M86538" s="36"/>
      <c r="N86538" s="36"/>
    </row>
    <row r="86539" spans="12:14" x14ac:dyDescent="0.25">
      <c r="L86539" s="36"/>
      <c r="M86539" s="36"/>
      <c r="N86539" s="36"/>
    </row>
    <row r="86540" spans="12:14" x14ac:dyDescent="0.25">
      <c r="L86540" s="36"/>
      <c r="M86540" s="36"/>
      <c r="N86540" s="36"/>
    </row>
    <row r="86541" spans="12:14" x14ac:dyDescent="0.25">
      <c r="L86541" s="36"/>
      <c r="M86541" s="36"/>
      <c r="N86541" s="36"/>
    </row>
    <row r="86542" spans="12:14" x14ac:dyDescent="0.25">
      <c r="L86542" s="36"/>
      <c r="M86542" s="36"/>
      <c r="N86542" s="36"/>
    </row>
    <row r="86543" spans="12:14" x14ac:dyDescent="0.25">
      <c r="L86543" s="36"/>
      <c r="M86543" s="36"/>
      <c r="N86543" s="36"/>
    </row>
    <row r="86544" spans="12:14" x14ac:dyDescent="0.25">
      <c r="L86544" s="36"/>
      <c r="M86544" s="36"/>
      <c r="N86544" s="36"/>
    </row>
    <row r="86545" spans="12:14" x14ac:dyDescent="0.25">
      <c r="L86545" s="36"/>
      <c r="M86545" s="36"/>
      <c r="N86545" s="36"/>
    </row>
    <row r="86546" spans="12:14" x14ac:dyDescent="0.25">
      <c r="L86546" s="36"/>
      <c r="M86546" s="36"/>
      <c r="N86546" s="36"/>
    </row>
    <row r="86547" spans="12:14" x14ac:dyDescent="0.25">
      <c r="L86547" s="36"/>
      <c r="M86547" s="36"/>
      <c r="N86547" s="36"/>
    </row>
    <row r="86548" spans="12:14" x14ac:dyDescent="0.25">
      <c r="L86548" s="36"/>
      <c r="M86548" s="36"/>
      <c r="N86548" s="36"/>
    </row>
    <row r="86549" spans="12:14" x14ac:dyDescent="0.25">
      <c r="L86549" s="36"/>
      <c r="M86549" s="36"/>
      <c r="N86549" s="36"/>
    </row>
    <row r="86550" spans="12:14" x14ac:dyDescent="0.25">
      <c r="L86550" s="36"/>
      <c r="M86550" s="36"/>
      <c r="N86550" s="36"/>
    </row>
    <row r="86551" spans="12:14" x14ac:dyDescent="0.25">
      <c r="L86551" s="36"/>
      <c r="M86551" s="36"/>
      <c r="N86551" s="36"/>
    </row>
    <row r="86552" spans="12:14" x14ac:dyDescent="0.25">
      <c r="L86552" s="36"/>
      <c r="M86552" s="36"/>
      <c r="N86552" s="36"/>
    </row>
    <row r="86553" spans="12:14" x14ac:dyDescent="0.25">
      <c r="L86553" s="36"/>
      <c r="M86553" s="36"/>
      <c r="N86553" s="36"/>
    </row>
    <row r="86554" spans="12:14" x14ac:dyDescent="0.25">
      <c r="L86554" s="36"/>
      <c r="M86554" s="36"/>
      <c r="N86554" s="36"/>
    </row>
    <row r="86555" spans="12:14" x14ac:dyDescent="0.25">
      <c r="L86555" s="36"/>
      <c r="M86555" s="36"/>
      <c r="N86555" s="36"/>
    </row>
    <row r="86556" spans="12:14" x14ac:dyDescent="0.25">
      <c r="L86556" s="36"/>
      <c r="M86556" s="36"/>
      <c r="N86556" s="36"/>
    </row>
    <row r="86557" spans="12:14" x14ac:dyDescent="0.25">
      <c r="L86557" s="36"/>
      <c r="M86557" s="36"/>
      <c r="N86557" s="36"/>
    </row>
    <row r="86558" spans="12:14" x14ac:dyDescent="0.25">
      <c r="L86558" s="36"/>
      <c r="M86558" s="36"/>
      <c r="N86558" s="36"/>
    </row>
    <row r="86559" spans="12:14" x14ac:dyDescent="0.25">
      <c r="L86559" s="36"/>
      <c r="M86559" s="36"/>
      <c r="N86559" s="36"/>
    </row>
    <row r="86560" spans="12:14" x14ac:dyDescent="0.25">
      <c r="L86560" s="36"/>
      <c r="M86560" s="36"/>
      <c r="N86560" s="36"/>
    </row>
    <row r="86561" spans="12:14" x14ac:dyDescent="0.25">
      <c r="L86561" s="36"/>
      <c r="M86561" s="36"/>
      <c r="N86561" s="36"/>
    </row>
    <row r="86562" spans="12:14" x14ac:dyDescent="0.25">
      <c r="L86562" s="36"/>
      <c r="M86562" s="36"/>
      <c r="N86562" s="36"/>
    </row>
    <row r="86563" spans="12:14" x14ac:dyDescent="0.25">
      <c r="L86563" s="36"/>
      <c r="M86563" s="36"/>
      <c r="N86563" s="36"/>
    </row>
    <row r="86564" spans="12:14" x14ac:dyDescent="0.25">
      <c r="L86564" s="36"/>
      <c r="M86564" s="36"/>
      <c r="N86564" s="36"/>
    </row>
    <row r="86565" spans="12:14" x14ac:dyDescent="0.25">
      <c r="L86565" s="36"/>
      <c r="M86565" s="36"/>
      <c r="N86565" s="36"/>
    </row>
    <row r="86566" spans="12:14" x14ac:dyDescent="0.25">
      <c r="L86566" s="36"/>
      <c r="M86566" s="36"/>
      <c r="N86566" s="36"/>
    </row>
    <row r="86567" spans="12:14" x14ac:dyDescent="0.25">
      <c r="L86567" s="36"/>
      <c r="M86567" s="36"/>
      <c r="N86567" s="36"/>
    </row>
    <row r="86568" spans="12:14" x14ac:dyDescent="0.25">
      <c r="L86568" s="36"/>
      <c r="M86568" s="36"/>
      <c r="N86568" s="36"/>
    </row>
    <row r="86569" spans="12:14" x14ac:dyDescent="0.25">
      <c r="L86569" s="36"/>
      <c r="M86569" s="36"/>
      <c r="N86569" s="36"/>
    </row>
    <row r="86570" spans="12:14" x14ac:dyDescent="0.25">
      <c r="L86570" s="36"/>
      <c r="M86570" s="36"/>
      <c r="N86570" s="36"/>
    </row>
    <row r="86571" spans="12:14" x14ac:dyDescent="0.25">
      <c r="L86571" s="36"/>
      <c r="M86571" s="36"/>
      <c r="N86571" s="36"/>
    </row>
    <row r="86572" spans="12:14" x14ac:dyDescent="0.25">
      <c r="L86572" s="36"/>
      <c r="M86572" s="36"/>
      <c r="N86572" s="36"/>
    </row>
    <row r="86573" spans="12:14" x14ac:dyDescent="0.25">
      <c r="L86573" s="36"/>
      <c r="M86573" s="36"/>
      <c r="N86573" s="36"/>
    </row>
    <row r="86574" spans="12:14" x14ac:dyDescent="0.25">
      <c r="L86574" s="36"/>
      <c r="M86574" s="36"/>
      <c r="N86574" s="36"/>
    </row>
    <row r="86575" spans="12:14" x14ac:dyDescent="0.25">
      <c r="L86575" s="36"/>
      <c r="M86575" s="36"/>
      <c r="N86575" s="36"/>
    </row>
    <row r="86576" spans="12:14" x14ac:dyDescent="0.25">
      <c r="L86576" s="36"/>
      <c r="M86576" s="36"/>
      <c r="N86576" s="36"/>
    </row>
    <row r="86577" spans="12:14" x14ac:dyDescent="0.25">
      <c r="L86577" s="36"/>
      <c r="M86577" s="36"/>
      <c r="N86577" s="36"/>
    </row>
    <row r="86578" spans="12:14" x14ac:dyDescent="0.25">
      <c r="L86578" s="36"/>
      <c r="M86578" s="36"/>
      <c r="N86578" s="36"/>
    </row>
    <row r="86579" spans="12:14" x14ac:dyDescent="0.25">
      <c r="L86579" s="36"/>
      <c r="M86579" s="36"/>
      <c r="N86579" s="36"/>
    </row>
    <row r="86580" spans="12:14" x14ac:dyDescent="0.25">
      <c r="L86580" s="36"/>
      <c r="M86580" s="36"/>
      <c r="N86580" s="36"/>
    </row>
    <row r="86581" spans="12:14" x14ac:dyDescent="0.25">
      <c r="L86581" s="36"/>
      <c r="M86581" s="36"/>
      <c r="N86581" s="36"/>
    </row>
    <row r="86582" spans="12:14" x14ac:dyDescent="0.25">
      <c r="L86582" s="36"/>
      <c r="M86582" s="36"/>
      <c r="N86582" s="36"/>
    </row>
    <row r="86583" spans="12:14" x14ac:dyDescent="0.25">
      <c r="L86583" s="36"/>
      <c r="M86583" s="36"/>
      <c r="N86583" s="36"/>
    </row>
    <row r="86584" spans="12:14" x14ac:dyDescent="0.25">
      <c r="L86584" s="36"/>
      <c r="M86584" s="36"/>
      <c r="N86584" s="36"/>
    </row>
    <row r="86585" spans="12:14" x14ac:dyDescent="0.25">
      <c r="L86585" s="36"/>
      <c r="M86585" s="36"/>
      <c r="N86585" s="36"/>
    </row>
    <row r="86586" spans="12:14" x14ac:dyDescent="0.25">
      <c r="L86586" s="36"/>
      <c r="M86586" s="36"/>
      <c r="N86586" s="36"/>
    </row>
    <row r="86587" spans="12:14" x14ac:dyDescent="0.25">
      <c r="L86587" s="36"/>
      <c r="M86587" s="36"/>
      <c r="N86587" s="36"/>
    </row>
    <row r="86588" spans="12:14" x14ac:dyDescent="0.25">
      <c r="L86588" s="36"/>
      <c r="M86588" s="36"/>
      <c r="N86588" s="36"/>
    </row>
    <row r="86589" spans="12:14" x14ac:dyDescent="0.25">
      <c r="L86589" s="36"/>
      <c r="M86589" s="36"/>
      <c r="N86589" s="36"/>
    </row>
    <row r="86590" spans="12:14" x14ac:dyDescent="0.25">
      <c r="L86590" s="36"/>
      <c r="M86590" s="36"/>
      <c r="N86590" s="36"/>
    </row>
    <row r="86591" spans="12:14" x14ac:dyDescent="0.25">
      <c r="L86591" s="36"/>
      <c r="M86591" s="36"/>
      <c r="N86591" s="36"/>
    </row>
    <row r="86592" spans="12:14" x14ac:dyDescent="0.25">
      <c r="L86592" s="36"/>
      <c r="M86592" s="36"/>
      <c r="N86592" s="36"/>
    </row>
    <row r="86593" spans="12:14" x14ac:dyDescent="0.25">
      <c r="L86593" s="36"/>
      <c r="M86593" s="36"/>
      <c r="N86593" s="36"/>
    </row>
    <row r="86594" spans="12:14" x14ac:dyDescent="0.25">
      <c r="L86594" s="36"/>
      <c r="M86594" s="36"/>
      <c r="N86594" s="36"/>
    </row>
    <row r="86595" spans="12:14" x14ac:dyDescent="0.25">
      <c r="L86595" s="36"/>
      <c r="M86595" s="36"/>
      <c r="N86595" s="36"/>
    </row>
    <row r="86596" spans="12:14" x14ac:dyDescent="0.25">
      <c r="L86596" s="36"/>
      <c r="M86596" s="36"/>
      <c r="N86596" s="36"/>
    </row>
    <row r="86597" spans="12:14" x14ac:dyDescent="0.25">
      <c r="L86597" s="36"/>
      <c r="M86597" s="36"/>
      <c r="N86597" s="36"/>
    </row>
    <row r="86598" spans="12:14" x14ac:dyDescent="0.25">
      <c r="L86598" s="36"/>
      <c r="M86598" s="36"/>
      <c r="N86598" s="36"/>
    </row>
    <row r="86599" spans="12:14" x14ac:dyDescent="0.25">
      <c r="L86599" s="36"/>
      <c r="M86599" s="36"/>
      <c r="N86599" s="36"/>
    </row>
    <row r="86600" spans="12:14" x14ac:dyDescent="0.25">
      <c r="L86600" s="36"/>
      <c r="M86600" s="36"/>
      <c r="N86600" s="36"/>
    </row>
    <row r="86601" spans="12:14" x14ac:dyDescent="0.25">
      <c r="L86601" s="36"/>
      <c r="M86601" s="36"/>
      <c r="N86601" s="36"/>
    </row>
    <row r="86602" spans="12:14" x14ac:dyDescent="0.25">
      <c r="L86602" s="36"/>
      <c r="M86602" s="36"/>
      <c r="N86602" s="36"/>
    </row>
    <row r="86603" spans="12:14" x14ac:dyDescent="0.25">
      <c r="L86603" s="36"/>
      <c r="M86603" s="36"/>
      <c r="N86603" s="36"/>
    </row>
    <row r="86604" spans="12:14" x14ac:dyDescent="0.25">
      <c r="L86604" s="36"/>
      <c r="M86604" s="36"/>
      <c r="N86604" s="36"/>
    </row>
    <row r="86605" spans="12:14" x14ac:dyDescent="0.25">
      <c r="L86605" s="36"/>
      <c r="M86605" s="36"/>
      <c r="N86605" s="36"/>
    </row>
    <row r="86606" spans="12:14" x14ac:dyDescent="0.25">
      <c r="L86606" s="36"/>
      <c r="M86606" s="36"/>
      <c r="N86606" s="36"/>
    </row>
    <row r="86607" spans="12:14" x14ac:dyDescent="0.25">
      <c r="L86607" s="36"/>
      <c r="M86607" s="36"/>
      <c r="N86607" s="36"/>
    </row>
    <row r="86608" spans="12:14" x14ac:dyDescent="0.25">
      <c r="L86608" s="36"/>
      <c r="M86608" s="36"/>
      <c r="N86608" s="36"/>
    </row>
    <row r="86609" spans="12:14" x14ac:dyDescent="0.25">
      <c r="L86609" s="36"/>
      <c r="M86609" s="36"/>
      <c r="N86609" s="36"/>
    </row>
    <row r="86610" spans="12:14" x14ac:dyDescent="0.25">
      <c r="L86610" s="36"/>
      <c r="M86610" s="36"/>
      <c r="N86610" s="36"/>
    </row>
    <row r="86611" spans="12:14" x14ac:dyDescent="0.25">
      <c r="L86611" s="36"/>
      <c r="M86611" s="36"/>
      <c r="N86611" s="36"/>
    </row>
    <row r="86612" spans="12:14" x14ac:dyDescent="0.25">
      <c r="L86612" s="36"/>
      <c r="M86612" s="36"/>
      <c r="N86612" s="36"/>
    </row>
    <row r="86613" spans="12:14" x14ac:dyDescent="0.25">
      <c r="L86613" s="36"/>
      <c r="M86613" s="36"/>
      <c r="N86613" s="36"/>
    </row>
    <row r="86614" spans="12:14" x14ac:dyDescent="0.25">
      <c r="L86614" s="36"/>
      <c r="M86614" s="36"/>
      <c r="N86614" s="36"/>
    </row>
    <row r="86615" spans="12:14" x14ac:dyDescent="0.25">
      <c r="L86615" s="36"/>
      <c r="M86615" s="36"/>
      <c r="N86615" s="36"/>
    </row>
    <row r="86616" spans="12:14" x14ac:dyDescent="0.25">
      <c r="L86616" s="36"/>
      <c r="M86616" s="36"/>
      <c r="N86616" s="36"/>
    </row>
    <row r="86617" spans="12:14" x14ac:dyDescent="0.25">
      <c r="L86617" s="36"/>
      <c r="M86617" s="36"/>
      <c r="N86617" s="36"/>
    </row>
    <row r="86618" spans="12:14" x14ac:dyDescent="0.25">
      <c r="L86618" s="36"/>
      <c r="M86618" s="36"/>
      <c r="N86618" s="36"/>
    </row>
    <row r="86619" spans="12:14" x14ac:dyDescent="0.25">
      <c r="L86619" s="36"/>
      <c r="M86619" s="36"/>
      <c r="N86619" s="36"/>
    </row>
    <row r="86620" spans="12:14" x14ac:dyDescent="0.25">
      <c r="L86620" s="36"/>
      <c r="M86620" s="36"/>
      <c r="N86620" s="36"/>
    </row>
    <row r="86621" spans="12:14" x14ac:dyDescent="0.25">
      <c r="L86621" s="36"/>
      <c r="M86621" s="36"/>
      <c r="N86621" s="36"/>
    </row>
    <row r="86622" spans="12:14" x14ac:dyDescent="0.25">
      <c r="L86622" s="36"/>
      <c r="M86622" s="36"/>
      <c r="N86622" s="36"/>
    </row>
    <row r="86623" spans="12:14" x14ac:dyDescent="0.25">
      <c r="L86623" s="36"/>
      <c r="M86623" s="36"/>
      <c r="N86623" s="36"/>
    </row>
    <row r="86624" spans="12:14" x14ac:dyDescent="0.25">
      <c r="L86624" s="36"/>
      <c r="M86624" s="36"/>
      <c r="N86624" s="36"/>
    </row>
    <row r="86625" spans="12:14" x14ac:dyDescent="0.25">
      <c r="L86625" s="36"/>
      <c r="M86625" s="36"/>
      <c r="N86625" s="36"/>
    </row>
    <row r="86626" spans="12:14" x14ac:dyDescent="0.25">
      <c r="L86626" s="36"/>
      <c r="M86626" s="36"/>
      <c r="N86626" s="36"/>
    </row>
    <row r="86627" spans="12:14" x14ac:dyDescent="0.25">
      <c r="L86627" s="36"/>
      <c r="M86627" s="36"/>
      <c r="N86627" s="36"/>
    </row>
    <row r="86628" spans="12:14" x14ac:dyDescent="0.25">
      <c r="L86628" s="36"/>
      <c r="M86628" s="36"/>
      <c r="N86628" s="36"/>
    </row>
    <row r="86629" spans="12:14" x14ac:dyDescent="0.25">
      <c r="L86629" s="36"/>
      <c r="M86629" s="36"/>
      <c r="N86629" s="36"/>
    </row>
    <row r="86630" spans="12:14" x14ac:dyDescent="0.25">
      <c r="L86630" s="36"/>
      <c r="M86630" s="36"/>
      <c r="N86630" s="36"/>
    </row>
    <row r="86631" spans="12:14" x14ac:dyDescent="0.25">
      <c r="L86631" s="36"/>
      <c r="M86631" s="36"/>
      <c r="N86631" s="36"/>
    </row>
    <row r="86632" spans="12:14" x14ac:dyDescent="0.25">
      <c r="L86632" s="36"/>
      <c r="M86632" s="36"/>
      <c r="N86632" s="36"/>
    </row>
    <row r="86633" spans="12:14" x14ac:dyDescent="0.25">
      <c r="L86633" s="36"/>
      <c r="M86633" s="36"/>
      <c r="N86633" s="36"/>
    </row>
    <row r="86634" spans="12:14" x14ac:dyDescent="0.25">
      <c r="L86634" s="36"/>
      <c r="M86634" s="36"/>
      <c r="N86634" s="36"/>
    </row>
    <row r="86635" spans="12:14" x14ac:dyDescent="0.25">
      <c r="L86635" s="36"/>
      <c r="M86635" s="36"/>
      <c r="N86635" s="36"/>
    </row>
    <row r="86636" spans="12:14" x14ac:dyDescent="0.25">
      <c r="L86636" s="36"/>
      <c r="M86636" s="36"/>
      <c r="N86636" s="36"/>
    </row>
    <row r="86637" spans="12:14" x14ac:dyDescent="0.25">
      <c r="L86637" s="36"/>
      <c r="M86637" s="36"/>
      <c r="N86637" s="36"/>
    </row>
    <row r="86638" spans="12:14" x14ac:dyDescent="0.25">
      <c r="L86638" s="36"/>
      <c r="M86638" s="36"/>
      <c r="N86638" s="36"/>
    </row>
    <row r="86639" spans="12:14" x14ac:dyDescent="0.25">
      <c r="L86639" s="36"/>
      <c r="M86639" s="36"/>
      <c r="N86639" s="36"/>
    </row>
    <row r="86640" spans="12:14" x14ac:dyDescent="0.25">
      <c r="L86640" s="36"/>
      <c r="M86640" s="36"/>
      <c r="N86640" s="36"/>
    </row>
    <row r="86641" spans="12:14" x14ac:dyDescent="0.25">
      <c r="L86641" s="36"/>
      <c r="M86641" s="36"/>
      <c r="N86641" s="36"/>
    </row>
    <row r="86642" spans="12:14" x14ac:dyDescent="0.25">
      <c r="L86642" s="36"/>
      <c r="M86642" s="36"/>
      <c r="N86642" s="36"/>
    </row>
    <row r="86643" spans="12:14" x14ac:dyDescent="0.25">
      <c r="L86643" s="36"/>
      <c r="M86643" s="36"/>
      <c r="N86643" s="36"/>
    </row>
    <row r="86644" spans="12:14" x14ac:dyDescent="0.25">
      <c r="L86644" s="36"/>
      <c r="M86644" s="36"/>
      <c r="N86644" s="36"/>
    </row>
    <row r="86645" spans="12:14" x14ac:dyDescent="0.25">
      <c r="L86645" s="36"/>
      <c r="M86645" s="36"/>
      <c r="N86645" s="36"/>
    </row>
    <row r="86646" spans="12:14" x14ac:dyDescent="0.25">
      <c r="L86646" s="36"/>
      <c r="M86646" s="36"/>
      <c r="N86646" s="36"/>
    </row>
    <row r="86647" spans="12:14" x14ac:dyDescent="0.25">
      <c r="L86647" s="36"/>
      <c r="M86647" s="36"/>
      <c r="N86647" s="36"/>
    </row>
    <row r="86648" spans="12:14" x14ac:dyDescent="0.25">
      <c r="L86648" s="36"/>
      <c r="M86648" s="36"/>
      <c r="N86648" s="36"/>
    </row>
    <row r="86649" spans="12:14" x14ac:dyDescent="0.25">
      <c r="L86649" s="36"/>
      <c r="M86649" s="36"/>
      <c r="N86649" s="36"/>
    </row>
    <row r="86650" spans="12:14" x14ac:dyDescent="0.25">
      <c r="L86650" s="36"/>
      <c r="M86650" s="36"/>
      <c r="N86650" s="36"/>
    </row>
    <row r="86651" spans="12:14" x14ac:dyDescent="0.25">
      <c r="L86651" s="36"/>
      <c r="M86651" s="36"/>
      <c r="N86651" s="36"/>
    </row>
    <row r="86652" spans="12:14" x14ac:dyDescent="0.25">
      <c r="L86652" s="36"/>
      <c r="M86652" s="36"/>
      <c r="N86652" s="36"/>
    </row>
    <row r="86653" spans="12:14" x14ac:dyDescent="0.25">
      <c r="L86653" s="36"/>
      <c r="M86653" s="36"/>
      <c r="N86653" s="36"/>
    </row>
    <row r="86654" spans="12:14" x14ac:dyDescent="0.25">
      <c r="L86654" s="36"/>
      <c r="M86654" s="36"/>
      <c r="N86654" s="36"/>
    </row>
    <row r="86655" spans="12:14" x14ac:dyDescent="0.25">
      <c r="L86655" s="36"/>
      <c r="M86655" s="36"/>
      <c r="N86655" s="36"/>
    </row>
    <row r="86656" spans="12:14" x14ac:dyDescent="0.25">
      <c r="L86656" s="36"/>
      <c r="M86656" s="36"/>
      <c r="N86656" s="36"/>
    </row>
    <row r="86657" spans="12:14" x14ac:dyDescent="0.25">
      <c r="L86657" s="36"/>
      <c r="M86657" s="36"/>
      <c r="N86657" s="36"/>
    </row>
    <row r="86658" spans="12:14" x14ac:dyDescent="0.25">
      <c r="L86658" s="36"/>
      <c r="M86658" s="36"/>
      <c r="N86658" s="36"/>
    </row>
    <row r="86659" spans="12:14" x14ac:dyDescent="0.25">
      <c r="L86659" s="36"/>
      <c r="M86659" s="36"/>
      <c r="N86659" s="36"/>
    </row>
    <row r="86660" spans="12:14" x14ac:dyDescent="0.25">
      <c r="L86660" s="36"/>
      <c r="M86660" s="36"/>
      <c r="N86660" s="36"/>
    </row>
    <row r="86661" spans="12:14" x14ac:dyDescent="0.25">
      <c r="L86661" s="36"/>
      <c r="M86661" s="36"/>
      <c r="N86661" s="36"/>
    </row>
    <row r="86662" spans="12:14" x14ac:dyDescent="0.25">
      <c r="L86662" s="36"/>
      <c r="M86662" s="36"/>
      <c r="N86662" s="36"/>
    </row>
    <row r="86663" spans="12:14" x14ac:dyDescent="0.25">
      <c r="L86663" s="36"/>
      <c r="M86663" s="36"/>
      <c r="N86663" s="36"/>
    </row>
    <row r="86664" spans="12:14" x14ac:dyDescent="0.25">
      <c r="L86664" s="36"/>
      <c r="M86664" s="36"/>
      <c r="N86664" s="36"/>
    </row>
    <row r="86665" spans="12:14" x14ac:dyDescent="0.25">
      <c r="L86665" s="36"/>
      <c r="M86665" s="36"/>
      <c r="N86665" s="36"/>
    </row>
    <row r="86666" spans="12:14" x14ac:dyDescent="0.25">
      <c r="L86666" s="36"/>
      <c r="M86666" s="36"/>
      <c r="N86666" s="36"/>
    </row>
    <row r="86667" spans="12:14" x14ac:dyDescent="0.25">
      <c r="L86667" s="36"/>
      <c r="M86667" s="36"/>
      <c r="N86667" s="36"/>
    </row>
    <row r="86668" spans="12:14" x14ac:dyDescent="0.25">
      <c r="L86668" s="36"/>
      <c r="M86668" s="36"/>
      <c r="N86668" s="36"/>
    </row>
    <row r="86669" spans="12:14" x14ac:dyDescent="0.25">
      <c r="L86669" s="36"/>
      <c r="M86669" s="36"/>
      <c r="N86669" s="36"/>
    </row>
    <row r="86670" spans="12:14" x14ac:dyDescent="0.25">
      <c r="L86670" s="36"/>
      <c r="M86670" s="36"/>
      <c r="N86670" s="36"/>
    </row>
    <row r="86671" spans="12:14" x14ac:dyDescent="0.25">
      <c r="L86671" s="36"/>
      <c r="M86671" s="36"/>
      <c r="N86671" s="36"/>
    </row>
    <row r="86672" spans="12:14" x14ac:dyDescent="0.25">
      <c r="L86672" s="36"/>
      <c r="M86672" s="36"/>
      <c r="N86672" s="36"/>
    </row>
    <row r="86673" spans="12:14" x14ac:dyDescent="0.25">
      <c r="L86673" s="36"/>
      <c r="M86673" s="36"/>
      <c r="N86673" s="36"/>
    </row>
    <row r="86674" spans="12:14" x14ac:dyDescent="0.25">
      <c r="L86674" s="36"/>
      <c r="M86674" s="36"/>
      <c r="N86674" s="36"/>
    </row>
    <row r="86675" spans="12:14" x14ac:dyDescent="0.25">
      <c r="L86675" s="36"/>
      <c r="M86675" s="36"/>
      <c r="N86675" s="36"/>
    </row>
    <row r="86676" spans="12:14" x14ac:dyDescent="0.25">
      <c r="L86676" s="36"/>
      <c r="M86676" s="36"/>
      <c r="N86676" s="36"/>
    </row>
    <row r="86677" spans="12:14" x14ac:dyDescent="0.25">
      <c r="L86677" s="36"/>
      <c r="M86677" s="36"/>
      <c r="N86677" s="36"/>
    </row>
    <row r="86678" spans="12:14" x14ac:dyDescent="0.25">
      <c r="L86678" s="36"/>
      <c r="M86678" s="36"/>
      <c r="N86678" s="36"/>
    </row>
    <row r="86679" spans="12:14" x14ac:dyDescent="0.25">
      <c r="L86679" s="36"/>
      <c r="M86679" s="36"/>
      <c r="N86679" s="36"/>
    </row>
    <row r="86680" spans="12:14" x14ac:dyDescent="0.25">
      <c r="L86680" s="36"/>
      <c r="M86680" s="36"/>
      <c r="N86680" s="36"/>
    </row>
    <row r="86681" spans="12:14" x14ac:dyDescent="0.25">
      <c r="L86681" s="36"/>
      <c r="M86681" s="36"/>
      <c r="N86681" s="36"/>
    </row>
    <row r="86682" spans="12:14" x14ac:dyDescent="0.25">
      <c r="L86682" s="36"/>
      <c r="M86682" s="36"/>
      <c r="N86682" s="36"/>
    </row>
    <row r="86683" spans="12:14" x14ac:dyDescent="0.25">
      <c r="L86683" s="36"/>
      <c r="M86683" s="36"/>
      <c r="N86683" s="36"/>
    </row>
    <row r="86684" spans="12:14" x14ac:dyDescent="0.25">
      <c r="L86684" s="36"/>
      <c r="M86684" s="36"/>
      <c r="N86684" s="36"/>
    </row>
    <row r="86685" spans="12:14" x14ac:dyDescent="0.25">
      <c r="L86685" s="36"/>
      <c r="M86685" s="36"/>
      <c r="N86685" s="36"/>
    </row>
    <row r="86686" spans="12:14" x14ac:dyDescent="0.25">
      <c r="L86686" s="36"/>
      <c r="M86686" s="36"/>
      <c r="N86686" s="36"/>
    </row>
    <row r="86687" spans="12:14" x14ac:dyDescent="0.25">
      <c r="L86687" s="36"/>
      <c r="M86687" s="36"/>
      <c r="N86687" s="36"/>
    </row>
    <row r="86688" spans="12:14" x14ac:dyDescent="0.25">
      <c r="L86688" s="36"/>
      <c r="M86688" s="36"/>
      <c r="N86688" s="36"/>
    </row>
    <row r="86689" spans="12:14" x14ac:dyDescent="0.25">
      <c r="L86689" s="36"/>
      <c r="M86689" s="36"/>
      <c r="N86689" s="36"/>
    </row>
    <row r="86690" spans="12:14" x14ac:dyDescent="0.25">
      <c r="L86690" s="36"/>
      <c r="M86690" s="36"/>
      <c r="N86690" s="36"/>
    </row>
    <row r="86691" spans="12:14" x14ac:dyDescent="0.25">
      <c r="L86691" s="36"/>
      <c r="M86691" s="36"/>
      <c r="N86691" s="36"/>
    </row>
    <row r="86692" spans="12:14" x14ac:dyDescent="0.25">
      <c r="L86692" s="36"/>
      <c r="M86692" s="36"/>
      <c r="N86692" s="36"/>
    </row>
    <row r="86693" spans="12:14" x14ac:dyDescent="0.25">
      <c r="L86693" s="36"/>
      <c r="M86693" s="36"/>
      <c r="N86693" s="36"/>
    </row>
    <row r="86694" spans="12:14" x14ac:dyDescent="0.25">
      <c r="L86694" s="36"/>
      <c r="M86694" s="36"/>
      <c r="N86694" s="36"/>
    </row>
    <row r="86695" spans="12:14" x14ac:dyDescent="0.25">
      <c r="L86695" s="36"/>
      <c r="M86695" s="36"/>
      <c r="N86695" s="36"/>
    </row>
    <row r="86696" spans="12:14" x14ac:dyDescent="0.25">
      <c r="L86696" s="36"/>
      <c r="M86696" s="36"/>
      <c r="N86696" s="36"/>
    </row>
    <row r="86697" spans="12:14" x14ac:dyDescent="0.25">
      <c r="L86697" s="36"/>
      <c r="M86697" s="36"/>
      <c r="N86697" s="36"/>
    </row>
    <row r="86698" spans="12:14" x14ac:dyDescent="0.25">
      <c r="L86698" s="36"/>
      <c r="M86698" s="36"/>
      <c r="N86698" s="36"/>
    </row>
    <row r="86699" spans="12:14" x14ac:dyDescent="0.25">
      <c r="L86699" s="36"/>
      <c r="M86699" s="36"/>
      <c r="N86699" s="36"/>
    </row>
    <row r="86700" spans="12:14" x14ac:dyDescent="0.25">
      <c r="L86700" s="36"/>
      <c r="M86700" s="36"/>
      <c r="N86700" s="36"/>
    </row>
    <row r="86701" spans="12:14" x14ac:dyDescent="0.25">
      <c r="L86701" s="36"/>
      <c r="M86701" s="36"/>
      <c r="N86701" s="36"/>
    </row>
    <row r="86702" spans="12:14" x14ac:dyDescent="0.25">
      <c r="L86702" s="36"/>
      <c r="M86702" s="36"/>
      <c r="N86702" s="36"/>
    </row>
    <row r="86703" spans="12:14" x14ac:dyDescent="0.25">
      <c r="L86703" s="36"/>
      <c r="M86703" s="36"/>
      <c r="N86703" s="36"/>
    </row>
    <row r="86704" spans="12:14" x14ac:dyDescent="0.25">
      <c r="L86704" s="36"/>
      <c r="M86704" s="36"/>
      <c r="N86704" s="36"/>
    </row>
    <row r="86705" spans="12:14" x14ac:dyDescent="0.25">
      <c r="L86705" s="36"/>
      <c r="M86705" s="36"/>
      <c r="N86705" s="36"/>
    </row>
    <row r="86706" spans="12:14" x14ac:dyDescent="0.25">
      <c r="L86706" s="36"/>
      <c r="M86706" s="36"/>
      <c r="N86706" s="36"/>
    </row>
    <row r="86707" spans="12:14" x14ac:dyDescent="0.25">
      <c r="L86707" s="36"/>
      <c r="M86707" s="36"/>
      <c r="N86707" s="36"/>
    </row>
    <row r="86708" spans="12:14" x14ac:dyDescent="0.25">
      <c r="L86708" s="36"/>
      <c r="M86708" s="36"/>
      <c r="N86708" s="36"/>
    </row>
    <row r="86709" spans="12:14" x14ac:dyDescent="0.25">
      <c r="L86709" s="36"/>
      <c r="M86709" s="36"/>
      <c r="N86709" s="36"/>
    </row>
    <row r="86710" spans="12:14" x14ac:dyDescent="0.25">
      <c r="L86710" s="36"/>
      <c r="M86710" s="36"/>
      <c r="N86710" s="36"/>
    </row>
    <row r="86711" spans="12:14" x14ac:dyDescent="0.25">
      <c r="L86711" s="36"/>
      <c r="M86711" s="36"/>
      <c r="N86711" s="36"/>
    </row>
    <row r="86712" spans="12:14" x14ac:dyDescent="0.25">
      <c r="L86712" s="36"/>
      <c r="M86712" s="36"/>
      <c r="N86712" s="36"/>
    </row>
    <row r="86713" spans="12:14" x14ac:dyDescent="0.25">
      <c r="L86713" s="36"/>
      <c r="M86713" s="36"/>
      <c r="N86713" s="36"/>
    </row>
    <row r="86714" spans="12:14" x14ac:dyDescent="0.25">
      <c r="L86714" s="36"/>
      <c r="M86714" s="36"/>
      <c r="N86714" s="36"/>
    </row>
    <row r="86715" spans="12:14" x14ac:dyDescent="0.25">
      <c r="L86715" s="36"/>
      <c r="M86715" s="36"/>
      <c r="N86715" s="36"/>
    </row>
    <row r="86716" spans="12:14" x14ac:dyDescent="0.25">
      <c r="L86716" s="36"/>
      <c r="M86716" s="36"/>
      <c r="N86716" s="36"/>
    </row>
    <row r="86717" spans="12:14" x14ac:dyDescent="0.25">
      <c r="L86717" s="36"/>
      <c r="M86717" s="36"/>
      <c r="N86717" s="36"/>
    </row>
    <row r="86718" spans="12:14" x14ac:dyDescent="0.25">
      <c r="L86718" s="36"/>
      <c r="M86718" s="36"/>
      <c r="N86718" s="36"/>
    </row>
    <row r="86719" spans="12:14" x14ac:dyDescent="0.25">
      <c r="L86719" s="36"/>
      <c r="M86719" s="36"/>
      <c r="N86719" s="36"/>
    </row>
    <row r="86720" spans="12:14" x14ac:dyDescent="0.25">
      <c r="L86720" s="36"/>
      <c r="M86720" s="36"/>
      <c r="N86720" s="36"/>
    </row>
    <row r="86721" spans="12:14" x14ac:dyDescent="0.25">
      <c r="L86721" s="36"/>
      <c r="M86721" s="36"/>
      <c r="N86721" s="36"/>
    </row>
    <row r="86722" spans="12:14" x14ac:dyDescent="0.25">
      <c r="L86722" s="36"/>
      <c r="M86722" s="36"/>
      <c r="N86722" s="36"/>
    </row>
    <row r="86723" spans="12:14" x14ac:dyDescent="0.25">
      <c r="L86723" s="36"/>
      <c r="M86723" s="36"/>
      <c r="N86723" s="36"/>
    </row>
    <row r="86724" spans="12:14" x14ac:dyDescent="0.25">
      <c r="L86724" s="36"/>
      <c r="M86724" s="36"/>
      <c r="N86724" s="36"/>
    </row>
    <row r="86725" spans="12:14" x14ac:dyDescent="0.25">
      <c r="L86725" s="36"/>
      <c r="M86725" s="36"/>
      <c r="N86725" s="36"/>
    </row>
    <row r="86726" spans="12:14" x14ac:dyDescent="0.25">
      <c r="L86726" s="36"/>
      <c r="M86726" s="36"/>
      <c r="N86726" s="36"/>
    </row>
    <row r="86727" spans="12:14" x14ac:dyDescent="0.25">
      <c r="L86727" s="36"/>
      <c r="M86727" s="36"/>
      <c r="N86727" s="36"/>
    </row>
    <row r="86728" spans="12:14" x14ac:dyDescent="0.25">
      <c r="L86728" s="36"/>
      <c r="M86728" s="36"/>
      <c r="N86728" s="36"/>
    </row>
    <row r="86729" spans="12:14" x14ac:dyDescent="0.25">
      <c r="L86729" s="36"/>
      <c r="M86729" s="36"/>
      <c r="N86729" s="36"/>
    </row>
    <row r="86730" spans="12:14" x14ac:dyDescent="0.25">
      <c r="L86730" s="36"/>
      <c r="M86730" s="36"/>
      <c r="N86730" s="36"/>
    </row>
    <row r="86731" spans="12:14" x14ac:dyDescent="0.25">
      <c r="L86731" s="36"/>
      <c r="M86731" s="36"/>
      <c r="N86731" s="36"/>
    </row>
    <row r="86732" spans="12:14" x14ac:dyDescent="0.25">
      <c r="L86732" s="36"/>
      <c r="M86732" s="36"/>
      <c r="N86732" s="36"/>
    </row>
    <row r="86733" spans="12:14" x14ac:dyDescent="0.25">
      <c r="L86733" s="36"/>
      <c r="M86733" s="36"/>
      <c r="N86733" s="36"/>
    </row>
    <row r="86734" spans="12:14" x14ac:dyDescent="0.25">
      <c r="L86734" s="36"/>
      <c r="M86734" s="36"/>
      <c r="N86734" s="36"/>
    </row>
    <row r="86735" spans="12:14" x14ac:dyDescent="0.25">
      <c r="L86735" s="36"/>
      <c r="M86735" s="36"/>
      <c r="N86735" s="36"/>
    </row>
    <row r="86736" spans="12:14" x14ac:dyDescent="0.25">
      <c r="L86736" s="36"/>
      <c r="M86736" s="36"/>
      <c r="N86736" s="36"/>
    </row>
    <row r="86737" spans="12:14" x14ac:dyDescent="0.25">
      <c r="L86737" s="36"/>
      <c r="M86737" s="36"/>
      <c r="N86737" s="36"/>
    </row>
    <row r="86738" spans="12:14" x14ac:dyDescent="0.25">
      <c r="L86738" s="36"/>
      <c r="M86738" s="36"/>
      <c r="N86738" s="36"/>
    </row>
    <row r="86739" spans="12:14" x14ac:dyDescent="0.25">
      <c r="L86739" s="36"/>
      <c r="M86739" s="36"/>
      <c r="N86739" s="36"/>
    </row>
    <row r="86740" spans="12:14" x14ac:dyDescent="0.25">
      <c r="L86740" s="36"/>
      <c r="M86740" s="36"/>
      <c r="N86740" s="36"/>
    </row>
    <row r="86741" spans="12:14" x14ac:dyDescent="0.25">
      <c r="L86741" s="36"/>
      <c r="M86741" s="36"/>
      <c r="N86741" s="36"/>
    </row>
    <row r="86742" spans="12:14" x14ac:dyDescent="0.25">
      <c r="L86742" s="36"/>
      <c r="M86742" s="36"/>
      <c r="N86742" s="36"/>
    </row>
    <row r="86743" spans="12:14" x14ac:dyDescent="0.25">
      <c r="L86743" s="36"/>
      <c r="M86743" s="36"/>
      <c r="N86743" s="36"/>
    </row>
    <row r="86744" spans="12:14" x14ac:dyDescent="0.25">
      <c r="L86744" s="36"/>
      <c r="M86744" s="36"/>
      <c r="N86744" s="36"/>
    </row>
    <row r="86745" spans="12:14" x14ac:dyDescent="0.25">
      <c r="L86745" s="36"/>
      <c r="M86745" s="36"/>
      <c r="N86745" s="36"/>
    </row>
    <row r="86746" spans="12:14" x14ac:dyDescent="0.25">
      <c r="L86746" s="36"/>
      <c r="M86746" s="36"/>
      <c r="N86746" s="36"/>
    </row>
    <row r="86747" spans="12:14" x14ac:dyDescent="0.25">
      <c r="L86747" s="36"/>
      <c r="M86747" s="36"/>
      <c r="N86747" s="36"/>
    </row>
    <row r="86748" spans="12:14" x14ac:dyDescent="0.25">
      <c r="L86748" s="36"/>
      <c r="M86748" s="36"/>
      <c r="N86748" s="36"/>
    </row>
    <row r="86749" spans="12:14" x14ac:dyDescent="0.25">
      <c r="L86749" s="36"/>
      <c r="M86749" s="36"/>
      <c r="N86749" s="36"/>
    </row>
    <row r="86750" spans="12:14" x14ac:dyDescent="0.25">
      <c r="L86750" s="36"/>
      <c r="M86750" s="36"/>
      <c r="N86750" s="36"/>
    </row>
    <row r="86751" spans="12:14" x14ac:dyDescent="0.25">
      <c r="L86751" s="36"/>
      <c r="M86751" s="36"/>
      <c r="N86751" s="36"/>
    </row>
    <row r="86752" spans="12:14" x14ac:dyDescent="0.25">
      <c r="L86752" s="36"/>
      <c r="M86752" s="36"/>
      <c r="N86752" s="36"/>
    </row>
    <row r="86753" spans="12:14" x14ac:dyDescent="0.25">
      <c r="L86753" s="36"/>
      <c r="M86753" s="36"/>
      <c r="N86753" s="36"/>
    </row>
    <row r="86754" spans="12:14" x14ac:dyDescent="0.25">
      <c r="L86754" s="36"/>
      <c r="M86754" s="36"/>
      <c r="N86754" s="36"/>
    </row>
    <row r="86755" spans="12:14" x14ac:dyDescent="0.25">
      <c r="L86755" s="36"/>
      <c r="M86755" s="36"/>
      <c r="N86755" s="36"/>
    </row>
    <row r="86756" spans="12:14" x14ac:dyDescent="0.25">
      <c r="L86756" s="36"/>
      <c r="M86756" s="36"/>
      <c r="N86756" s="36"/>
    </row>
    <row r="86757" spans="12:14" x14ac:dyDescent="0.25">
      <c r="L86757" s="36"/>
      <c r="M86757" s="36"/>
      <c r="N86757" s="36"/>
    </row>
    <row r="86758" spans="12:14" x14ac:dyDescent="0.25">
      <c r="L86758" s="36"/>
      <c r="M86758" s="36"/>
      <c r="N86758" s="36"/>
    </row>
    <row r="86759" spans="12:14" x14ac:dyDescent="0.25">
      <c r="L86759" s="36"/>
      <c r="M86759" s="36"/>
      <c r="N86759" s="36"/>
    </row>
    <row r="86760" spans="12:14" x14ac:dyDescent="0.25">
      <c r="L86760" s="36"/>
      <c r="M86760" s="36"/>
      <c r="N86760" s="36"/>
    </row>
    <row r="86761" spans="12:14" x14ac:dyDescent="0.25">
      <c r="L86761" s="36"/>
      <c r="M86761" s="36"/>
      <c r="N86761" s="36"/>
    </row>
    <row r="86762" spans="12:14" x14ac:dyDescent="0.25">
      <c r="L86762" s="36"/>
      <c r="M86762" s="36"/>
      <c r="N86762" s="36"/>
    </row>
    <row r="86763" spans="12:14" x14ac:dyDescent="0.25">
      <c r="L86763" s="36"/>
      <c r="M86763" s="36"/>
      <c r="N86763" s="36"/>
    </row>
    <row r="86764" spans="12:14" x14ac:dyDescent="0.25">
      <c r="L86764" s="36"/>
      <c r="M86764" s="36"/>
      <c r="N86764" s="36"/>
    </row>
    <row r="86765" spans="12:14" x14ac:dyDescent="0.25">
      <c r="L86765" s="36"/>
      <c r="M86765" s="36"/>
      <c r="N86765" s="36"/>
    </row>
    <row r="86766" spans="12:14" x14ac:dyDescent="0.25">
      <c r="L86766" s="36"/>
      <c r="M86766" s="36"/>
      <c r="N86766" s="36"/>
    </row>
    <row r="86767" spans="12:14" x14ac:dyDescent="0.25">
      <c r="L86767" s="36"/>
      <c r="M86767" s="36"/>
      <c r="N86767" s="36"/>
    </row>
    <row r="86768" spans="12:14" x14ac:dyDescent="0.25">
      <c r="L86768" s="36"/>
      <c r="M86768" s="36"/>
      <c r="N86768" s="36"/>
    </row>
    <row r="86769" spans="12:14" x14ac:dyDescent="0.25">
      <c r="L86769" s="36"/>
      <c r="M86769" s="36"/>
      <c r="N86769" s="36"/>
    </row>
    <row r="86770" spans="12:14" x14ac:dyDescent="0.25">
      <c r="L86770" s="36"/>
      <c r="M86770" s="36"/>
      <c r="N86770" s="36"/>
    </row>
    <row r="86771" spans="12:14" x14ac:dyDescent="0.25">
      <c r="L86771" s="36"/>
      <c r="M86771" s="36"/>
      <c r="N86771" s="36"/>
    </row>
    <row r="86772" spans="12:14" x14ac:dyDescent="0.25">
      <c r="L86772" s="36"/>
      <c r="M86772" s="36"/>
      <c r="N86772" s="36"/>
    </row>
    <row r="86773" spans="12:14" x14ac:dyDescent="0.25">
      <c r="L86773" s="36"/>
      <c r="M86773" s="36"/>
      <c r="N86773" s="36"/>
    </row>
    <row r="86774" spans="12:14" x14ac:dyDescent="0.25">
      <c r="L86774" s="36"/>
      <c r="M86774" s="36"/>
      <c r="N86774" s="36"/>
    </row>
    <row r="86775" spans="12:14" x14ac:dyDescent="0.25">
      <c r="L86775" s="36"/>
      <c r="M86775" s="36"/>
      <c r="N86775" s="36"/>
    </row>
    <row r="86776" spans="12:14" x14ac:dyDescent="0.25">
      <c r="L86776" s="36"/>
      <c r="M86776" s="36"/>
      <c r="N86776" s="36"/>
    </row>
    <row r="86777" spans="12:14" x14ac:dyDescent="0.25">
      <c r="L86777" s="36"/>
      <c r="M86777" s="36"/>
      <c r="N86777" s="36"/>
    </row>
    <row r="86778" spans="12:14" x14ac:dyDescent="0.25">
      <c r="L86778" s="36"/>
      <c r="M86778" s="36"/>
      <c r="N86778" s="36"/>
    </row>
    <row r="86779" spans="12:14" x14ac:dyDescent="0.25">
      <c r="L86779" s="36"/>
      <c r="M86779" s="36"/>
      <c r="N86779" s="36"/>
    </row>
    <row r="86780" spans="12:14" x14ac:dyDescent="0.25">
      <c r="L86780" s="36"/>
      <c r="M86780" s="36"/>
      <c r="N86780" s="36"/>
    </row>
    <row r="86781" spans="12:14" x14ac:dyDescent="0.25">
      <c r="L86781" s="36"/>
      <c r="M86781" s="36"/>
      <c r="N86781" s="36"/>
    </row>
    <row r="86782" spans="12:14" x14ac:dyDescent="0.25">
      <c r="L86782" s="36"/>
      <c r="M86782" s="36"/>
      <c r="N86782" s="36"/>
    </row>
    <row r="86783" spans="12:14" x14ac:dyDescent="0.25">
      <c r="L86783" s="36"/>
      <c r="M86783" s="36"/>
      <c r="N86783" s="36"/>
    </row>
    <row r="86784" spans="12:14" x14ac:dyDescent="0.25">
      <c r="L86784" s="36"/>
      <c r="M86784" s="36"/>
      <c r="N86784" s="36"/>
    </row>
    <row r="86785" spans="12:14" x14ac:dyDescent="0.25">
      <c r="L86785" s="36"/>
      <c r="M86785" s="36"/>
      <c r="N86785" s="36"/>
    </row>
    <row r="86786" spans="12:14" x14ac:dyDescent="0.25">
      <c r="L86786" s="36"/>
      <c r="M86786" s="36"/>
      <c r="N86786" s="36"/>
    </row>
    <row r="86787" spans="12:14" x14ac:dyDescent="0.25">
      <c r="L86787" s="36"/>
      <c r="M86787" s="36"/>
      <c r="N86787" s="36"/>
    </row>
    <row r="86788" spans="12:14" x14ac:dyDescent="0.25">
      <c r="L86788" s="36"/>
      <c r="M86788" s="36"/>
      <c r="N86788" s="36"/>
    </row>
    <row r="86789" spans="12:14" x14ac:dyDescent="0.25">
      <c r="L86789" s="36"/>
      <c r="M86789" s="36"/>
      <c r="N86789" s="36"/>
    </row>
    <row r="86790" spans="12:14" x14ac:dyDescent="0.25">
      <c r="L86790" s="36"/>
      <c r="M86790" s="36"/>
      <c r="N86790" s="36"/>
    </row>
    <row r="86791" spans="12:14" x14ac:dyDescent="0.25">
      <c r="L86791" s="36"/>
      <c r="M86791" s="36"/>
      <c r="N86791" s="36"/>
    </row>
    <row r="86792" spans="12:14" x14ac:dyDescent="0.25">
      <c r="L86792" s="36"/>
      <c r="M86792" s="36"/>
      <c r="N86792" s="36"/>
    </row>
    <row r="86793" spans="12:14" x14ac:dyDescent="0.25">
      <c r="L86793" s="36"/>
      <c r="M86793" s="36"/>
      <c r="N86793" s="36"/>
    </row>
    <row r="86794" spans="12:14" x14ac:dyDescent="0.25">
      <c r="L86794" s="36"/>
      <c r="M86794" s="36"/>
      <c r="N86794" s="36"/>
    </row>
    <row r="86795" spans="12:14" x14ac:dyDescent="0.25">
      <c r="L86795" s="36"/>
      <c r="M86795" s="36"/>
      <c r="N86795" s="36"/>
    </row>
    <row r="86796" spans="12:14" x14ac:dyDescent="0.25">
      <c r="L86796" s="36"/>
      <c r="M86796" s="36"/>
      <c r="N86796" s="36"/>
    </row>
    <row r="86797" spans="12:14" x14ac:dyDescent="0.25">
      <c r="L86797" s="36"/>
      <c r="M86797" s="36"/>
      <c r="N86797" s="36"/>
    </row>
    <row r="86798" spans="12:14" x14ac:dyDescent="0.25">
      <c r="L86798" s="36"/>
      <c r="M86798" s="36"/>
      <c r="N86798" s="36"/>
    </row>
    <row r="86799" spans="12:14" x14ac:dyDescent="0.25">
      <c r="L86799" s="36"/>
      <c r="M86799" s="36"/>
      <c r="N86799" s="36"/>
    </row>
    <row r="86800" spans="12:14" x14ac:dyDescent="0.25">
      <c r="L86800" s="36"/>
      <c r="M86800" s="36"/>
      <c r="N86800" s="36"/>
    </row>
    <row r="86801" spans="12:14" x14ac:dyDescent="0.25">
      <c r="L86801" s="36"/>
      <c r="M86801" s="36"/>
      <c r="N86801" s="36"/>
    </row>
    <row r="86802" spans="12:14" x14ac:dyDescent="0.25">
      <c r="L86802" s="36"/>
      <c r="M86802" s="36"/>
      <c r="N86802" s="36"/>
    </row>
    <row r="86803" spans="12:14" x14ac:dyDescent="0.25">
      <c r="L86803" s="36"/>
      <c r="M86803" s="36"/>
      <c r="N86803" s="36"/>
    </row>
    <row r="86804" spans="12:14" x14ac:dyDescent="0.25">
      <c r="L86804" s="36"/>
      <c r="M86804" s="36"/>
      <c r="N86804" s="36"/>
    </row>
    <row r="86805" spans="12:14" x14ac:dyDescent="0.25">
      <c r="L86805" s="36"/>
      <c r="M86805" s="36"/>
      <c r="N86805" s="36"/>
    </row>
    <row r="86806" spans="12:14" x14ac:dyDescent="0.25">
      <c r="L86806" s="36"/>
      <c r="M86806" s="36"/>
      <c r="N86806" s="36"/>
    </row>
    <row r="86807" spans="12:14" x14ac:dyDescent="0.25">
      <c r="L86807" s="36"/>
      <c r="M86807" s="36"/>
      <c r="N86807" s="36"/>
    </row>
    <row r="86808" spans="12:14" x14ac:dyDescent="0.25">
      <c r="L86808" s="36"/>
      <c r="M86808" s="36"/>
      <c r="N86808" s="36"/>
    </row>
    <row r="86809" spans="12:14" x14ac:dyDescent="0.25">
      <c r="L86809" s="36"/>
      <c r="M86809" s="36"/>
      <c r="N86809" s="36"/>
    </row>
    <row r="86810" spans="12:14" x14ac:dyDescent="0.25">
      <c r="L86810" s="36"/>
      <c r="M86810" s="36"/>
      <c r="N86810" s="36"/>
    </row>
    <row r="86811" spans="12:14" x14ac:dyDescent="0.25">
      <c r="L86811" s="36"/>
      <c r="M86811" s="36"/>
      <c r="N86811" s="36"/>
    </row>
    <row r="86812" spans="12:14" x14ac:dyDescent="0.25">
      <c r="L86812" s="36"/>
      <c r="M86812" s="36"/>
      <c r="N86812" s="36"/>
    </row>
    <row r="86813" spans="12:14" x14ac:dyDescent="0.25">
      <c r="L86813" s="36"/>
      <c r="M86813" s="36"/>
      <c r="N86813" s="36"/>
    </row>
    <row r="86814" spans="12:14" x14ac:dyDescent="0.25">
      <c r="L86814" s="36"/>
      <c r="M86814" s="36"/>
      <c r="N86814" s="36"/>
    </row>
    <row r="86815" spans="12:14" x14ac:dyDescent="0.25">
      <c r="L86815" s="36"/>
      <c r="M86815" s="36"/>
      <c r="N86815" s="36"/>
    </row>
    <row r="86816" spans="12:14" x14ac:dyDescent="0.25">
      <c r="L86816" s="36"/>
      <c r="M86816" s="36"/>
      <c r="N86816" s="36"/>
    </row>
    <row r="86817" spans="12:14" x14ac:dyDescent="0.25">
      <c r="L86817" s="36"/>
      <c r="M86817" s="36"/>
      <c r="N86817" s="36"/>
    </row>
    <row r="86818" spans="12:14" x14ac:dyDescent="0.25">
      <c r="L86818" s="36"/>
      <c r="M86818" s="36"/>
      <c r="N86818" s="36"/>
    </row>
    <row r="86819" spans="12:14" x14ac:dyDescent="0.25">
      <c r="L86819" s="36"/>
      <c r="M86819" s="36"/>
      <c r="N86819" s="36"/>
    </row>
    <row r="86820" spans="12:14" x14ac:dyDescent="0.25">
      <c r="L86820" s="36"/>
      <c r="M86820" s="36"/>
      <c r="N86820" s="36"/>
    </row>
    <row r="86821" spans="12:14" x14ac:dyDescent="0.25">
      <c r="L86821" s="36"/>
      <c r="M86821" s="36"/>
      <c r="N86821" s="36"/>
    </row>
    <row r="86822" spans="12:14" x14ac:dyDescent="0.25">
      <c r="L86822" s="36"/>
      <c r="M86822" s="36"/>
      <c r="N86822" s="36"/>
    </row>
    <row r="86823" spans="12:14" x14ac:dyDescent="0.25">
      <c r="L86823" s="36"/>
      <c r="M86823" s="36"/>
      <c r="N86823" s="36"/>
    </row>
    <row r="86824" spans="12:14" x14ac:dyDescent="0.25">
      <c r="L86824" s="36"/>
      <c r="M86824" s="36"/>
      <c r="N86824" s="36"/>
    </row>
    <row r="86825" spans="12:14" x14ac:dyDescent="0.25">
      <c r="L86825" s="36"/>
      <c r="M86825" s="36"/>
      <c r="N86825" s="36"/>
    </row>
    <row r="86826" spans="12:14" x14ac:dyDescent="0.25">
      <c r="L86826" s="36"/>
      <c r="M86826" s="36"/>
      <c r="N86826" s="36"/>
    </row>
    <row r="86827" spans="12:14" x14ac:dyDescent="0.25">
      <c r="L86827" s="36"/>
      <c r="M86827" s="36"/>
      <c r="N86827" s="36"/>
    </row>
    <row r="86828" spans="12:14" x14ac:dyDescent="0.25">
      <c r="L86828" s="36"/>
      <c r="M86828" s="36"/>
      <c r="N86828" s="36"/>
    </row>
    <row r="86829" spans="12:14" x14ac:dyDescent="0.25">
      <c r="L86829" s="36"/>
      <c r="M86829" s="36"/>
      <c r="N86829" s="36"/>
    </row>
    <row r="86830" spans="12:14" x14ac:dyDescent="0.25">
      <c r="L86830" s="36"/>
      <c r="M86830" s="36"/>
      <c r="N86830" s="36"/>
    </row>
    <row r="86831" spans="12:14" x14ac:dyDescent="0.25">
      <c r="L86831" s="36"/>
      <c r="M86831" s="36"/>
      <c r="N86831" s="36"/>
    </row>
    <row r="86832" spans="12:14" x14ac:dyDescent="0.25">
      <c r="L86832" s="36"/>
      <c r="M86832" s="36"/>
      <c r="N86832" s="36"/>
    </row>
    <row r="86833" spans="12:14" x14ac:dyDescent="0.25">
      <c r="L86833" s="36"/>
      <c r="M86833" s="36"/>
      <c r="N86833" s="36"/>
    </row>
    <row r="86834" spans="12:14" x14ac:dyDescent="0.25">
      <c r="L86834" s="36"/>
      <c r="M86834" s="36"/>
      <c r="N86834" s="36"/>
    </row>
    <row r="86835" spans="12:14" x14ac:dyDescent="0.25">
      <c r="L86835" s="36"/>
      <c r="M86835" s="36"/>
      <c r="N86835" s="36"/>
    </row>
    <row r="86836" spans="12:14" x14ac:dyDescent="0.25">
      <c r="L86836" s="36"/>
      <c r="M86836" s="36"/>
      <c r="N86836" s="36"/>
    </row>
    <row r="86837" spans="12:14" x14ac:dyDescent="0.25">
      <c r="L86837" s="36"/>
      <c r="M86837" s="36"/>
      <c r="N86837" s="36"/>
    </row>
    <row r="86838" spans="12:14" x14ac:dyDescent="0.25">
      <c r="L86838" s="36"/>
      <c r="M86838" s="36"/>
      <c r="N86838" s="36"/>
    </row>
    <row r="86839" spans="12:14" x14ac:dyDescent="0.25">
      <c r="L86839" s="36"/>
      <c r="M86839" s="36"/>
      <c r="N86839" s="36"/>
    </row>
    <row r="86840" spans="12:14" x14ac:dyDescent="0.25">
      <c r="L86840" s="36"/>
      <c r="M86840" s="36"/>
      <c r="N86840" s="36"/>
    </row>
    <row r="86841" spans="12:14" x14ac:dyDescent="0.25">
      <c r="L86841" s="36"/>
      <c r="M86841" s="36"/>
      <c r="N86841" s="36"/>
    </row>
    <row r="86842" spans="12:14" x14ac:dyDescent="0.25">
      <c r="L86842" s="36"/>
      <c r="M86842" s="36"/>
      <c r="N86842" s="36"/>
    </row>
    <row r="86843" spans="12:14" x14ac:dyDescent="0.25">
      <c r="L86843" s="36"/>
      <c r="M86843" s="36"/>
      <c r="N86843" s="36"/>
    </row>
    <row r="86844" spans="12:14" x14ac:dyDescent="0.25">
      <c r="L86844" s="36"/>
      <c r="M86844" s="36"/>
      <c r="N86844" s="36"/>
    </row>
    <row r="86845" spans="12:14" x14ac:dyDescent="0.25">
      <c r="L86845" s="36"/>
      <c r="M86845" s="36"/>
      <c r="N86845" s="36"/>
    </row>
    <row r="86846" spans="12:14" x14ac:dyDescent="0.25">
      <c r="L86846" s="36"/>
      <c r="M86846" s="36"/>
      <c r="N86846" s="36"/>
    </row>
    <row r="86847" spans="12:14" x14ac:dyDescent="0.25">
      <c r="L86847" s="36"/>
      <c r="M86847" s="36"/>
      <c r="N86847" s="36"/>
    </row>
    <row r="86848" spans="12:14" x14ac:dyDescent="0.25">
      <c r="L86848" s="36"/>
      <c r="M86848" s="36"/>
      <c r="N86848" s="36"/>
    </row>
    <row r="86849" spans="12:14" x14ac:dyDescent="0.25">
      <c r="L86849" s="36"/>
      <c r="M86849" s="36"/>
      <c r="N86849" s="36"/>
    </row>
    <row r="86850" spans="12:14" x14ac:dyDescent="0.25">
      <c r="L86850" s="36"/>
      <c r="M86850" s="36"/>
      <c r="N86850" s="36"/>
    </row>
    <row r="86851" spans="12:14" x14ac:dyDescent="0.25">
      <c r="L86851" s="36"/>
      <c r="M86851" s="36"/>
      <c r="N86851" s="36"/>
    </row>
    <row r="86852" spans="12:14" x14ac:dyDescent="0.25">
      <c r="L86852" s="36"/>
      <c r="M86852" s="36"/>
      <c r="N86852" s="36"/>
    </row>
    <row r="86853" spans="12:14" x14ac:dyDescent="0.25">
      <c r="L86853" s="36"/>
      <c r="M86853" s="36"/>
      <c r="N86853" s="36"/>
    </row>
    <row r="86854" spans="12:14" x14ac:dyDescent="0.25">
      <c r="L86854" s="36"/>
      <c r="M86854" s="36"/>
      <c r="N86854" s="36"/>
    </row>
    <row r="86855" spans="12:14" x14ac:dyDescent="0.25">
      <c r="L86855" s="36"/>
      <c r="M86855" s="36"/>
      <c r="N86855" s="36"/>
    </row>
    <row r="86856" spans="12:14" x14ac:dyDescent="0.25">
      <c r="L86856" s="36"/>
      <c r="M86856" s="36"/>
      <c r="N86856" s="36"/>
    </row>
    <row r="86857" spans="12:14" x14ac:dyDescent="0.25">
      <c r="L86857" s="36"/>
      <c r="M86857" s="36"/>
      <c r="N86857" s="36"/>
    </row>
    <row r="86858" spans="12:14" x14ac:dyDescent="0.25">
      <c r="L86858" s="36"/>
      <c r="M86858" s="36"/>
      <c r="N86858" s="36"/>
    </row>
    <row r="86859" spans="12:14" x14ac:dyDescent="0.25">
      <c r="L86859" s="36"/>
      <c r="M86859" s="36"/>
      <c r="N86859" s="36"/>
    </row>
    <row r="86860" spans="12:14" x14ac:dyDescent="0.25">
      <c r="L86860" s="36"/>
      <c r="M86860" s="36"/>
      <c r="N86860" s="36"/>
    </row>
    <row r="86861" spans="12:14" x14ac:dyDescent="0.25">
      <c r="L86861" s="36"/>
      <c r="M86861" s="36"/>
      <c r="N86861" s="36"/>
    </row>
    <row r="86862" spans="12:14" x14ac:dyDescent="0.25">
      <c r="L86862" s="36"/>
      <c r="M86862" s="36"/>
      <c r="N86862" s="36"/>
    </row>
    <row r="86863" spans="12:14" x14ac:dyDescent="0.25">
      <c r="L86863" s="36"/>
      <c r="M86863" s="36"/>
      <c r="N86863" s="36"/>
    </row>
    <row r="86864" spans="12:14" x14ac:dyDescent="0.25">
      <c r="L86864" s="36"/>
      <c r="M86864" s="36"/>
      <c r="N86864" s="36"/>
    </row>
    <row r="86865" spans="12:14" x14ac:dyDescent="0.25">
      <c r="L86865" s="36"/>
      <c r="M86865" s="36"/>
      <c r="N86865" s="36"/>
    </row>
    <row r="86866" spans="12:14" x14ac:dyDescent="0.25">
      <c r="L86866" s="36"/>
      <c r="M86866" s="36"/>
      <c r="N86866" s="36"/>
    </row>
    <row r="86867" spans="12:14" x14ac:dyDescent="0.25">
      <c r="L86867" s="36"/>
      <c r="M86867" s="36"/>
      <c r="N86867" s="36"/>
    </row>
    <row r="86868" spans="12:14" x14ac:dyDescent="0.25">
      <c r="L86868" s="36"/>
      <c r="M86868" s="36"/>
      <c r="N86868" s="36"/>
    </row>
    <row r="86869" spans="12:14" x14ac:dyDescent="0.25">
      <c r="L86869" s="36"/>
      <c r="M86869" s="36"/>
      <c r="N86869" s="36"/>
    </row>
    <row r="86870" spans="12:14" x14ac:dyDescent="0.25">
      <c r="L86870" s="36"/>
      <c r="M86870" s="36"/>
      <c r="N86870" s="36"/>
    </row>
    <row r="86871" spans="12:14" x14ac:dyDescent="0.25">
      <c r="L86871" s="36"/>
      <c r="M86871" s="36"/>
      <c r="N86871" s="36"/>
    </row>
    <row r="86872" spans="12:14" x14ac:dyDescent="0.25">
      <c r="L86872" s="36"/>
      <c r="M86872" s="36"/>
      <c r="N86872" s="36"/>
    </row>
    <row r="86873" spans="12:14" x14ac:dyDescent="0.25">
      <c r="L86873" s="36"/>
      <c r="M86873" s="36"/>
      <c r="N86873" s="36"/>
    </row>
    <row r="86874" spans="12:14" x14ac:dyDescent="0.25">
      <c r="L86874" s="36"/>
      <c r="M86874" s="36"/>
      <c r="N86874" s="36"/>
    </row>
    <row r="86875" spans="12:14" x14ac:dyDescent="0.25">
      <c r="L86875" s="36"/>
      <c r="M86875" s="36"/>
      <c r="N86875" s="36"/>
    </row>
    <row r="86876" spans="12:14" x14ac:dyDescent="0.25">
      <c r="L86876" s="36"/>
      <c r="M86876" s="36"/>
      <c r="N86876" s="36"/>
    </row>
    <row r="86877" spans="12:14" x14ac:dyDescent="0.25">
      <c r="L86877" s="36"/>
      <c r="M86877" s="36"/>
      <c r="N86877" s="36"/>
    </row>
    <row r="86878" spans="12:14" x14ac:dyDescent="0.25">
      <c r="L86878" s="36"/>
      <c r="M86878" s="36"/>
      <c r="N86878" s="36"/>
    </row>
    <row r="86879" spans="12:14" x14ac:dyDescent="0.25">
      <c r="L86879" s="36"/>
      <c r="M86879" s="36"/>
      <c r="N86879" s="36"/>
    </row>
    <row r="86880" spans="12:14" x14ac:dyDescent="0.25">
      <c r="L86880" s="36"/>
      <c r="M86880" s="36"/>
      <c r="N86880" s="36"/>
    </row>
    <row r="86881" spans="12:14" x14ac:dyDescent="0.25">
      <c r="L86881" s="36"/>
      <c r="M86881" s="36"/>
      <c r="N86881" s="36"/>
    </row>
    <row r="86882" spans="12:14" x14ac:dyDescent="0.25">
      <c r="L86882" s="36"/>
      <c r="M86882" s="36"/>
      <c r="N86882" s="36"/>
    </row>
    <row r="86883" spans="12:14" x14ac:dyDescent="0.25">
      <c r="L86883" s="36"/>
      <c r="M86883" s="36"/>
      <c r="N86883" s="36"/>
    </row>
    <row r="86884" spans="12:14" x14ac:dyDescent="0.25">
      <c r="L86884" s="36"/>
      <c r="M86884" s="36"/>
      <c r="N86884" s="36"/>
    </row>
    <row r="86885" spans="12:14" x14ac:dyDescent="0.25">
      <c r="L86885" s="36"/>
      <c r="M86885" s="36"/>
      <c r="N86885" s="36"/>
    </row>
    <row r="86886" spans="12:14" x14ac:dyDescent="0.25">
      <c r="L86886" s="36"/>
      <c r="M86886" s="36"/>
      <c r="N86886" s="36"/>
    </row>
    <row r="86887" spans="12:14" x14ac:dyDescent="0.25">
      <c r="L86887" s="36"/>
      <c r="M86887" s="36"/>
      <c r="N86887" s="36"/>
    </row>
    <row r="86888" spans="12:14" x14ac:dyDescent="0.25">
      <c r="L86888" s="36"/>
      <c r="M86888" s="36"/>
      <c r="N86888" s="36"/>
    </row>
    <row r="86889" spans="12:14" x14ac:dyDescent="0.25">
      <c r="L86889" s="36"/>
      <c r="M86889" s="36"/>
      <c r="N86889" s="36"/>
    </row>
    <row r="86890" spans="12:14" x14ac:dyDescent="0.25">
      <c r="L86890" s="36"/>
      <c r="M86890" s="36"/>
      <c r="N86890" s="36"/>
    </row>
    <row r="86891" spans="12:14" x14ac:dyDescent="0.25">
      <c r="L86891" s="36"/>
      <c r="M86891" s="36"/>
      <c r="N86891" s="36"/>
    </row>
    <row r="86892" spans="12:14" x14ac:dyDescent="0.25">
      <c r="L86892" s="36"/>
      <c r="M86892" s="36"/>
      <c r="N86892" s="36"/>
    </row>
    <row r="86893" spans="12:14" x14ac:dyDescent="0.25">
      <c r="L86893" s="36"/>
      <c r="M86893" s="36"/>
      <c r="N86893" s="36"/>
    </row>
    <row r="86894" spans="12:14" x14ac:dyDescent="0.25">
      <c r="L86894" s="36"/>
      <c r="M86894" s="36"/>
      <c r="N86894" s="36"/>
    </row>
    <row r="86895" spans="12:14" x14ac:dyDescent="0.25">
      <c r="L86895" s="36"/>
      <c r="M86895" s="36"/>
      <c r="N86895" s="36"/>
    </row>
    <row r="86896" spans="12:14" x14ac:dyDescent="0.25">
      <c r="L86896" s="36"/>
      <c r="M86896" s="36"/>
      <c r="N86896" s="36"/>
    </row>
    <row r="86897" spans="12:14" x14ac:dyDescent="0.25">
      <c r="L86897" s="36"/>
      <c r="M86897" s="36"/>
      <c r="N86897" s="36"/>
    </row>
    <row r="86898" spans="12:14" x14ac:dyDescent="0.25">
      <c r="L86898" s="36"/>
      <c r="M86898" s="36"/>
      <c r="N86898" s="36"/>
    </row>
    <row r="86899" spans="12:14" x14ac:dyDescent="0.25">
      <c r="L86899" s="36"/>
      <c r="M86899" s="36"/>
      <c r="N86899" s="36"/>
    </row>
    <row r="86900" spans="12:14" x14ac:dyDescent="0.25">
      <c r="L86900" s="36"/>
      <c r="M86900" s="36"/>
      <c r="N86900" s="36"/>
    </row>
    <row r="86901" spans="12:14" x14ac:dyDescent="0.25">
      <c r="L86901" s="36"/>
      <c r="M86901" s="36"/>
      <c r="N86901" s="36"/>
    </row>
    <row r="86902" spans="12:14" x14ac:dyDescent="0.25">
      <c r="L86902" s="36"/>
      <c r="M86902" s="36"/>
      <c r="N86902" s="36"/>
    </row>
    <row r="86903" spans="12:14" x14ac:dyDescent="0.25">
      <c r="L86903" s="36"/>
      <c r="M86903" s="36"/>
      <c r="N86903" s="36"/>
    </row>
    <row r="86904" spans="12:14" x14ac:dyDescent="0.25">
      <c r="L86904" s="36"/>
      <c r="M86904" s="36"/>
      <c r="N86904" s="36"/>
    </row>
    <row r="86905" spans="12:14" x14ac:dyDescent="0.25">
      <c r="L86905" s="36"/>
      <c r="M86905" s="36"/>
      <c r="N86905" s="36"/>
    </row>
    <row r="86906" spans="12:14" x14ac:dyDescent="0.25">
      <c r="L86906" s="36"/>
      <c r="M86906" s="36"/>
      <c r="N86906" s="36"/>
    </row>
    <row r="86907" spans="12:14" x14ac:dyDescent="0.25">
      <c r="L86907" s="36"/>
      <c r="M86907" s="36"/>
      <c r="N86907" s="36"/>
    </row>
    <row r="86908" spans="12:14" x14ac:dyDescent="0.25">
      <c r="L86908" s="36"/>
      <c r="M86908" s="36"/>
      <c r="N86908" s="36"/>
    </row>
    <row r="86909" spans="12:14" x14ac:dyDescent="0.25">
      <c r="L86909" s="36"/>
      <c r="M86909" s="36"/>
      <c r="N86909" s="36"/>
    </row>
    <row r="86910" spans="12:14" x14ac:dyDescent="0.25">
      <c r="L86910" s="36"/>
      <c r="M86910" s="36"/>
      <c r="N86910" s="36"/>
    </row>
    <row r="86911" spans="12:14" x14ac:dyDescent="0.25">
      <c r="L86911" s="36"/>
      <c r="M86911" s="36"/>
      <c r="N86911" s="36"/>
    </row>
    <row r="86912" spans="12:14" x14ac:dyDescent="0.25">
      <c r="L86912" s="36"/>
      <c r="M86912" s="36"/>
      <c r="N86912" s="36"/>
    </row>
    <row r="86913" spans="12:14" x14ac:dyDescent="0.25">
      <c r="L86913" s="36"/>
      <c r="M86913" s="36"/>
      <c r="N86913" s="36"/>
    </row>
    <row r="86914" spans="12:14" x14ac:dyDescent="0.25">
      <c r="L86914" s="36"/>
      <c r="M86914" s="36"/>
      <c r="N86914" s="36"/>
    </row>
    <row r="86915" spans="12:14" x14ac:dyDescent="0.25">
      <c r="L86915" s="36"/>
      <c r="M86915" s="36"/>
      <c r="N86915" s="36"/>
    </row>
    <row r="86916" spans="12:14" x14ac:dyDescent="0.25">
      <c r="L86916" s="36"/>
      <c r="M86916" s="36"/>
      <c r="N86916" s="36"/>
    </row>
    <row r="86917" spans="12:14" x14ac:dyDescent="0.25">
      <c r="L86917" s="36"/>
      <c r="M86917" s="36"/>
      <c r="N86917" s="36"/>
    </row>
    <row r="86918" spans="12:14" x14ac:dyDescent="0.25">
      <c r="L86918" s="36"/>
      <c r="M86918" s="36"/>
      <c r="N86918" s="36"/>
    </row>
    <row r="86919" spans="12:14" x14ac:dyDescent="0.25">
      <c r="L86919" s="36"/>
      <c r="M86919" s="36"/>
      <c r="N86919" s="36"/>
    </row>
    <row r="86920" spans="12:14" x14ac:dyDescent="0.25">
      <c r="L86920" s="36"/>
      <c r="M86920" s="36"/>
      <c r="N86920" s="36"/>
    </row>
    <row r="86921" spans="12:14" x14ac:dyDescent="0.25">
      <c r="L86921" s="36"/>
      <c r="M86921" s="36"/>
      <c r="N86921" s="36"/>
    </row>
    <row r="86922" spans="12:14" x14ac:dyDescent="0.25">
      <c r="L86922" s="36"/>
      <c r="M86922" s="36"/>
      <c r="N86922" s="36"/>
    </row>
    <row r="86923" spans="12:14" x14ac:dyDescent="0.25">
      <c r="L86923" s="36"/>
      <c r="M86923" s="36"/>
      <c r="N86923" s="36"/>
    </row>
    <row r="86924" spans="12:14" x14ac:dyDescent="0.25">
      <c r="L86924" s="36"/>
      <c r="M86924" s="36"/>
      <c r="N86924" s="36"/>
    </row>
    <row r="86925" spans="12:14" x14ac:dyDescent="0.25">
      <c r="L86925" s="36"/>
      <c r="M86925" s="36"/>
      <c r="N86925" s="36"/>
    </row>
    <row r="86926" spans="12:14" x14ac:dyDescent="0.25">
      <c r="L86926" s="36"/>
      <c r="M86926" s="36"/>
      <c r="N86926" s="36"/>
    </row>
    <row r="86927" spans="12:14" x14ac:dyDescent="0.25">
      <c r="L86927" s="36"/>
      <c r="M86927" s="36"/>
      <c r="N86927" s="36"/>
    </row>
    <row r="86928" spans="12:14" x14ac:dyDescent="0.25">
      <c r="L86928" s="36"/>
      <c r="M86928" s="36"/>
      <c r="N86928" s="36"/>
    </row>
    <row r="86929" spans="12:14" x14ac:dyDescent="0.25">
      <c r="L86929" s="36"/>
      <c r="M86929" s="36"/>
      <c r="N86929" s="36"/>
    </row>
    <row r="86930" spans="12:14" x14ac:dyDescent="0.25">
      <c r="L86930" s="36"/>
      <c r="M86930" s="36"/>
      <c r="N86930" s="36"/>
    </row>
    <row r="86931" spans="12:14" x14ac:dyDescent="0.25">
      <c r="L86931" s="36"/>
      <c r="M86931" s="36"/>
      <c r="N86931" s="36"/>
    </row>
    <row r="86932" spans="12:14" x14ac:dyDescent="0.25">
      <c r="L86932" s="36"/>
      <c r="M86932" s="36"/>
      <c r="N86932" s="36"/>
    </row>
    <row r="86933" spans="12:14" x14ac:dyDescent="0.25">
      <c r="L86933" s="36"/>
      <c r="M86933" s="36"/>
      <c r="N86933" s="36"/>
    </row>
    <row r="86934" spans="12:14" x14ac:dyDescent="0.25">
      <c r="L86934" s="36"/>
      <c r="M86934" s="36"/>
      <c r="N86934" s="36"/>
    </row>
    <row r="86935" spans="12:14" x14ac:dyDescent="0.25">
      <c r="L86935" s="36"/>
      <c r="M86935" s="36"/>
      <c r="N86935" s="36"/>
    </row>
    <row r="86936" spans="12:14" x14ac:dyDescent="0.25">
      <c r="L86936" s="36"/>
      <c r="M86936" s="36"/>
      <c r="N86936" s="36"/>
    </row>
    <row r="86937" spans="12:14" x14ac:dyDescent="0.25">
      <c r="L86937" s="36"/>
      <c r="M86937" s="36"/>
      <c r="N86937" s="36"/>
    </row>
    <row r="86938" spans="12:14" x14ac:dyDescent="0.25">
      <c r="L86938" s="36"/>
      <c r="M86938" s="36"/>
      <c r="N86938" s="36"/>
    </row>
    <row r="86939" spans="12:14" x14ac:dyDescent="0.25">
      <c r="L86939" s="36"/>
      <c r="M86939" s="36"/>
      <c r="N86939" s="36"/>
    </row>
    <row r="86940" spans="12:14" x14ac:dyDescent="0.25">
      <c r="L86940" s="36"/>
      <c r="M86940" s="36"/>
      <c r="N86940" s="36"/>
    </row>
    <row r="86941" spans="12:14" x14ac:dyDescent="0.25">
      <c r="L86941" s="36"/>
      <c r="M86941" s="36"/>
      <c r="N86941" s="36"/>
    </row>
    <row r="86942" spans="12:14" x14ac:dyDescent="0.25">
      <c r="L86942" s="36"/>
      <c r="M86942" s="36"/>
      <c r="N86942" s="36"/>
    </row>
    <row r="86943" spans="12:14" x14ac:dyDescent="0.25">
      <c r="L86943" s="36"/>
      <c r="M86943" s="36"/>
      <c r="N86943" s="36"/>
    </row>
    <row r="86944" spans="12:14" x14ac:dyDescent="0.25">
      <c r="L86944" s="36"/>
      <c r="M86944" s="36"/>
      <c r="N86944" s="36"/>
    </row>
    <row r="86945" spans="12:14" x14ac:dyDescent="0.25">
      <c r="L86945" s="36"/>
      <c r="M86945" s="36"/>
      <c r="N86945" s="36"/>
    </row>
    <row r="86946" spans="12:14" x14ac:dyDescent="0.25">
      <c r="L86946" s="36"/>
      <c r="M86946" s="36"/>
      <c r="N86946" s="36"/>
    </row>
    <row r="86947" spans="12:14" x14ac:dyDescent="0.25">
      <c r="L86947" s="36"/>
      <c r="M86947" s="36"/>
      <c r="N86947" s="36"/>
    </row>
    <row r="86948" spans="12:14" x14ac:dyDescent="0.25">
      <c r="L86948" s="36"/>
      <c r="M86948" s="36"/>
      <c r="N86948" s="36"/>
    </row>
    <row r="86949" spans="12:14" x14ac:dyDescent="0.25">
      <c r="L86949" s="36"/>
      <c r="M86949" s="36"/>
      <c r="N86949" s="36"/>
    </row>
    <row r="86950" spans="12:14" x14ac:dyDescent="0.25">
      <c r="L86950" s="36"/>
      <c r="M86950" s="36"/>
      <c r="N86950" s="36"/>
    </row>
    <row r="86951" spans="12:14" x14ac:dyDescent="0.25">
      <c r="L86951" s="36"/>
      <c r="M86951" s="36"/>
      <c r="N86951" s="36"/>
    </row>
    <row r="86952" spans="12:14" x14ac:dyDescent="0.25">
      <c r="L86952" s="36"/>
      <c r="M86952" s="36"/>
      <c r="N86952" s="36"/>
    </row>
    <row r="86953" spans="12:14" x14ac:dyDescent="0.25">
      <c r="L86953" s="36"/>
      <c r="M86953" s="36"/>
      <c r="N86953" s="36"/>
    </row>
    <row r="86954" spans="12:14" x14ac:dyDescent="0.25">
      <c r="L86954" s="36"/>
      <c r="M86954" s="36"/>
      <c r="N86954" s="36"/>
    </row>
    <row r="86955" spans="12:14" x14ac:dyDescent="0.25">
      <c r="L86955" s="36"/>
      <c r="M86955" s="36"/>
      <c r="N86955" s="36"/>
    </row>
    <row r="86956" spans="12:14" x14ac:dyDescent="0.25">
      <c r="L86956" s="36"/>
      <c r="M86956" s="36"/>
      <c r="N86956" s="36"/>
    </row>
    <row r="86957" spans="12:14" x14ac:dyDescent="0.25">
      <c r="L86957" s="36"/>
      <c r="M86957" s="36"/>
      <c r="N86957" s="36"/>
    </row>
    <row r="86958" spans="12:14" x14ac:dyDescent="0.25">
      <c r="L86958" s="36"/>
      <c r="M86958" s="36"/>
      <c r="N86958" s="36"/>
    </row>
    <row r="86959" spans="12:14" x14ac:dyDescent="0.25">
      <c r="L86959" s="36"/>
      <c r="M86959" s="36"/>
      <c r="N86959" s="36"/>
    </row>
    <row r="86960" spans="12:14" x14ac:dyDescent="0.25">
      <c r="L86960" s="36"/>
      <c r="M86960" s="36"/>
      <c r="N86960" s="36"/>
    </row>
    <row r="86961" spans="12:14" x14ac:dyDescent="0.25">
      <c r="L86961" s="36"/>
      <c r="M86961" s="36"/>
      <c r="N86961" s="36"/>
    </row>
    <row r="86962" spans="12:14" x14ac:dyDescent="0.25">
      <c r="L86962" s="36"/>
      <c r="M86962" s="36"/>
      <c r="N86962" s="36"/>
    </row>
    <row r="86963" spans="12:14" x14ac:dyDescent="0.25">
      <c r="L86963" s="36"/>
      <c r="M86963" s="36"/>
      <c r="N86963" s="36"/>
    </row>
    <row r="86964" spans="12:14" x14ac:dyDescent="0.25">
      <c r="L86964" s="36"/>
      <c r="M86964" s="36"/>
      <c r="N86964" s="36"/>
    </row>
    <row r="86965" spans="12:14" x14ac:dyDescent="0.25">
      <c r="L86965" s="36"/>
      <c r="M86965" s="36"/>
      <c r="N86965" s="36"/>
    </row>
    <row r="86966" spans="12:14" x14ac:dyDescent="0.25">
      <c r="L86966" s="36"/>
      <c r="M86966" s="36"/>
      <c r="N86966" s="36"/>
    </row>
    <row r="86967" spans="12:14" x14ac:dyDescent="0.25">
      <c r="L86967" s="36"/>
      <c r="M86967" s="36"/>
      <c r="N86967" s="36"/>
    </row>
    <row r="86968" spans="12:14" x14ac:dyDescent="0.25">
      <c r="L86968" s="36"/>
      <c r="M86968" s="36"/>
      <c r="N86968" s="36"/>
    </row>
    <row r="86969" spans="12:14" x14ac:dyDescent="0.25">
      <c r="L86969" s="36"/>
      <c r="M86969" s="36"/>
      <c r="N86969" s="36"/>
    </row>
    <row r="86970" spans="12:14" x14ac:dyDescent="0.25">
      <c r="L86970" s="36"/>
      <c r="M86970" s="36"/>
      <c r="N86970" s="36"/>
    </row>
    <row r="86971" spans="12:14" x14ac:dyDescent="0.25">
      <c r="L86971" s="36"/>
      <c r="M86971" s="36"/>
      <c r="N86971" s="36"/>
    </row>
    <row r="86972" spans="12:14" x14ac:dyDescent="0.25">
      <c r="L86972" s="36"/>
      <c r="M86972" s="36"/>
      <c r="N86972" s="36"/>
    </row>
    <row r="86973" spans="12:14" x14ac:dyDescent="0.25">
      <c r="L86973" s="36"/>
      <c r="M86973" s="36"/>
      <c r="N86973" s="36"/>
    </row>
    <row r="86974" spans="12:14" x14ac:dyDescent="0.25">
      <c r="L86974" s="36"/>
      <c r="M86974" s="36"/>
      <c r="N86974" s="36"/>
    </row>
    <row r="86975" spans="12:14" x14ac:dyDescent="0.25">
      <c r="L86975" s="36"/>
      <c r="M86975" s="36"/>
      <c r="N86975" s="36"/>
    </row>
    <row r="86976" spans="12:14" x14ac:dyDescent="0.25">
      <c r="L86976" s="36"/>
      <c r="M86976" s="36"/>
      <c r="N86976" s="36"/>
    </row>
    <row r="86977" spans="12:14" x14ac:dyDescent="0.25">
      <c r="L86977" s="36"/>
      <c r="M86977" s="36"/>
      <c r="N86977" s="36"/>
    </row>
    <row r="86978" spans="12:14" x14ac:dyDescent="0.25">
      <c r="L86978" s="36"/>
      <c r="M86978" s="36"/>
      <c r="N86978" s="36"/>
    </row>
    <row r="86979" spans="12:14" x14ac:dyDescent="0.25">
      <c r="L86979" s="36"/>
      <c r="M86979" s="36"/>
      <c r="N86979" s="36"/>
    </row>
    <row r="86980" spans="12:14" x14ac:dyDescent="0.25">
      <c r="L86980" s="36"/>
      <c r="M86980" s="36"/>
      <c r="N86980" s="36"/>
    </row>
    <row r="86981" spans="12:14" x14ac:dyDescent="0.25">
      <c r="L86981" s="36"/>
      <c r="M86981" s="36"/>
      <c r="N86981" s="36"/>
    </row>
    <row r="86982" spans="12:14" x14ac:dyDescent="0.25">
      <c r="L86982" s="36"/>
      <c r="M86982" s="36"/>
      <c r="N86982" s="36"/>
    </row>
    <row r="86983" spans="12:14" x14ac:dyDescent="0.25">
      <c r="L86983" s="36"/>
      <c r="M86983" s="36"/>
      <c r="N86983" s="36"/>
    </row>
    <row r="86984" spans="12:14" x14ac:dyDescent="0.25">
      <c r="L86984" s="36"/>
      <c r="M86984" s="36"/>
      <c r="N86984" s="36"/>
    </row>
    <row r="86985" spans="12:14" x14ac:dyDescent="0.25">
      <c r="L86985" s="36"/>
      <c r="M86985" s="36"/>
      <c r="N86985" s="36"/>
    </row>
    <row r="86986" spans="12:14" x14ac:dyDescent="0.25">
      <c r="L86986" s="36"/>
      <c r="M86986" s="36"/>
      <c r="N86986" s="36"/>
    </row>
    <row r="86987" spans="12:14" x14ac:dyDescent="0.25">
      <c r="L86987" s="36"/>
      <c r="M86987" s="36"/>
      <c r="N86987" s="36"/>
    </row>
    <row r="86988" spans="12:14" x14ac:dyDescent="0.25">
      <c r="L86988" s="36"/>
      <c r="M86988" s="36"/>
      <c r="N86988" s="36"/>
    </row>
    <row r="86989" spans="12:14" x14ac:dyDescent="0.25">
      <c r="L86989" s="36"/>
      <c r="M86989" s="36"/>
      <c r="N86989" s="36"/>
    </row>
    <row r="86990" spans="12:14" x14ac:dyDescent="0.25">
      <c r="L86990" s="36"/>
      <c r="M86990" s="36"/>
      <c r="N86990" s="36"/>
    </row>
    <row r="86991" spans="12:14" x14ac:dyDescent="0.25">
      <c r="L86991" s="36"/>
      <c r="M86991" s="36"/>
      <c r="N86991" s="36"/>
    </row>
    <row r="86992" spans="12:14" x14ac:dyDescent="0.25">
      <c r="L86992" s="36"/>
      <c r="M86992" s="36"/>
      <c r="N86992" s="36"/>
    </row>
    <row r="86993" spans="12:14" x14ac:dyDescent="0.25">
      <c r="L86993" s="36"/>
      <c r="M86993" s="36"/>
      <c r="N86993" s="36"/>
    </row>
    <row r="86994" spans="12:14" x14ac:dyDescent="0.25">
      <c r="L86994" s="36"/>
      <c r="M86994" s="36"/>
      <c r="N86994" s="36"/>
    </row>
    <row r="86995" spans="12:14" x14ac:dyDescent="0.25">
      <c r="L86995" s="36"/>
      <c r="M86995" s="36"/>
      <c r="N86995" s="36"/>
    </row>
    <row r="86996" spans="12:14" x14ac:dyDescent="0.25">
      <c r="L86996" s="36"/>
      <c r="M86996" s="36"/>
      <c r="N86996" s="36"/>
    </row>
    <row r="86997" spans="12:14" x14ac:dyDescent="0.25">
      <c r="L86997" s="36"/>
      <c r="M86997" s="36"/>
      <c r="N86997" s="36"/>
    </row>
    <row r="86998" spans="12:14" x14ac:dyDescent="0.25">
      <c r="L86998" s="36"/>
      <c r="M86998" s="36"/>
      <c r="N86998" s="36"/>
    </row>
    <row r="86999" spans="12:14" x14ac:dyDescent="0.25">
      <c r="L86999" s="36"/>
      <c r="M86999" s="36"/>
      <c r="N86999" s="36"/>
    </row>
    <row r="87000" spans="12:14" x14ac:dyDescent="0.25">
      <c r="L87000" s="36"/>
      <c r="M87000" s="36"/>
      <c r="N87000" s="36"/>
    </row>
    <row r="87001" spans="12:14" x14ac:dyDescent="0.25">
      <c r="L87001" s="36"/>
      <c r="M87001" s="36"/>
      <c r="N87001" s="36"/>
    </row>
    <row r="87002" spans="12:14" x14ac:dyDescent="0.25">
      <c r="L87002" s="36"/>
      <c r="M87002" s="36"/>
      <c r="N87002" s="36"/>
    </row>
    <row r="87003" spans="12:14" x14ac:dyDescent="0.25">
      <c r="L87003" s="36"/>
      <c r="M87003" s="36"/>
      <c r="N87003" s="36"/>
    </row>
    <row r="87004" spans="12:14" x14ac:dyDescent="0.25">
      <c r="L87004" s="36"/>
      <c r="M87004" s="36"/>
      <c r="N87004" s="36"/>
    </row>
    <row r="87005" spans="12:14" x14ac:dyDescent="0.25">
      <c r="L87005" s="36"/>
      <c r="M87005" s="36"/>
      <c r="N87005" s="36"/>
    </row>
    <row r="87006" spans="12:14" x14ac:dyDescent="0.25">
      <c r="L87006" s="36"/>
      <c r="M87006" s="36"/>
      <c r="N87006" s="36"/>
    </row>
    <row r="87007" spans="12:14" x14ac:dyDescent="0.25">
      <c r="L87007" s="36"/>
      <c r="M87007" s="36"/>
      <c r="N87007" s="36"/>
    </row>
    <row r="87008" spans="12:14" x14ac:dyDescent="0.25">
      <c r="L87008" s="36"/>
      <c r="M87008" s="36"/>
      <c r="N87008" s="36"/>
    </row>
    <row r="87009" spans="12:14" x14ac:dyDescent="0.25">
      <c r="L87009" s="36"/>
      <c r="M87009" s="36"/>
      <c r="N87009" s="36"/>
    </row>
    <row r="87010" spans="12:14" x14ac:dyDescent="0.25">
      <c r="L87010" s="36"/>
      <c r="M87010" s="36"/>
      <c r="N87010" s="36"/>
    </row>
    <row r="87011" spans="12:14" x14ac:dyDescent="0.25">
      <c r="L87011" s="36"/>
      <c r="M87011" s="36"/>
      <c r="N87011" s="36"/>
    </row>
    <row r="87012" spans="12:14" x14ac:dyDescent="0.25">
      <c r="L87012" s="36"/>
      <c r="M87012" s="36"/>
      <c r="N87012" s="36"/>
    </row>
    <row r="87013" spans="12:14" x14ac:dyDescent="0.25">
      <c r="L87013" s="36"/>
      <c r="M87013" s="36"/>
      <c r="N87013" s="36"/>
    </row>
    <row r="87014" spans="12:14" x14ac:dyDescent="0.25">
      <c r="L87014" s="36"/>
      <c r="M87014" s="36"/>
      <c r="N87014" s="36"/>
    </row>
    <row r="87015" spans="12:14" x14ac:dyDescent="0.25">
      <c r="L87015" s="36"/>
      <c r="M87015" s="36"/>
      <c r="N87015" s="36"/>
    </row>
    <row r="87016" spans="12:14" x14ac:dyDescent="0.25">
      <c r="L87016" s="36"/>
      <c r="M87016" s="36"/>
      <c r="N87016" s="36"/>
    </row>
    <row r="87017" spans="12:14" x14ac:dyDescent="0.25">
      <c r="L87017" s="36"/>
      <c r="M87017" s="36"/>
      <c r="N87017" s="36"/>
    </row>
    <row r="87018" spans="12:14" x14ac:dyDescent="0.25">
      <c r="L87018" s="36"/>
      <c r="M87018" s="36"/>
      <c r="N87018" s="36"/>
    </row>
    <row r="87019" spans="12:14" x14ac:dyDescent="0.25">
      <c r="L87019" s="36"/>
      <c r="M87019" s="36"/>
      <c r="N87019" s="36"/>
    </row>
    <row r="87020" spans="12:14" x14ac:dyDescent="0.25">
      <c r="L87020" s="36"/>
      <c r="M87020" s="36"/>
      <c r="N87020" s="36"/>
    </row>
    <row r="87021" spans="12:14" x14ac:dyDescent="0.25">
      <c r="L87021" s="36"/>
      <c r="M87021" s="36"/>
      <c r="N87021" s="36"/>
    </row>
    <row r="87022" spans="12:14" x14ac:dyDescent="0.25">
      <c r="L87022" s="36"/>
      <c r="M87022" s="36"/>
      <c r="N87022" s="36"/>
    </row>
    <row r="87023" spans="12:14" x14ac:dyDescent="0.25">
      <c r="L87023" s="36"/>
      <c r="M87023" s="36"/>
      <c r="N87023" s="36"/>
    </row>
    <row r="87024" spans="12:14" x14ac:dyDescent="0.25">
      <c r="L87024" s="36"/>
      <c r="M87024" s="36"/>
      <c r="N87024" s="36"/>
    </row>
    <row r="87025" spans="12:14" x14ac:dyDescent="0.25">
      <c r="L87025" s="36"/>
      <c r="M87025" s="36"/>
      <c r="N87025" s="36"/>
    </row>
    <row r="87026" spans="12:14" x14ac:dyDescent="0.25">
      <c r="L87026" s="36"/>
      <c r="M87026" s="36"/>
      <c r="N87026" s="36"/>
    </row>
    <row r="87027" spans="12:14" x14ac:dyDescent="0.25">
      <c r="L87027" s="36"/>
      <c r="M87027" s="36"/>
      <c r="N87027" s="36"/>
    </row>
    <row r="87028" spans="12:14" x14ac:dyDescent="0.25">
      <c r="L87028" s="36"/>
      <c r="M87028" s="36"/>
      <c r="N87028" s="36"/>
    </row>
    <row r="87029" spans="12:14" x14ac:dyDescent="0.25">
      <c r="L87029" s="36"/>
      <c r="M87029" s="36"/>
      <c r="N87029" s="36"/>
    </row>
    <row r="87030" spans="12:14" x14ac:dyDescent="0.25">
      <c r="L87030" s="36"/>
      <c r="M87030" s="36"/>
      <c r="N87030" s="36"/>
    </row>
    <row r="87031" spans="12:14" x14ac:dyDescent="0.25">
      <c r="L87031" s="36"/>
      <c r="M87031" s="36"/>
      <c r="N87031" s="36"/>
    </row>
    <row r="87032" spans="12:14" x14ac:dyDescent="0.25">
      <c r="L87032" s="36"/>
      <c r="M87032" s="36"/>
      <c r="N87032" s="36"/>
    </row>
    <row r="87033" spans="12:14" x14ac:dyDescent="0.25">
      <c r="L87033" s="36"/>
      <c r="M87033" s="36"/>
      <c r="N87033" s="36"/>
    </row>
    <row r="87034" spans="12:14" x14ac:dyDescent="0.25">
      <c r="L87034" s="36"/>
      <c r="M87034" s="36"/>
      <c r="N87034" s="36"/>
    </row>
    <row r="87035" spans="12:14" x14ac:dyDescent="0.25">
      <c r="L87035" s="36"/>
      <c r="M87035" s="36"/>
      <c r="N87035" s="36"/>
    </row>
    <row r="87036" spans="12:14" x14ac:dyDescent="0.25">
      <c r="L87036" s="36"/>
      <c r="M87036" s="36"/>
      <c r="N87036" s="36"/>
    </row>
    <row r="87037" spans="12:14" x14ac:dyDescent="0.25">
      <c r="L87037" s="36"/>
      <c r="M87037" s="36"/>
      <c r="N87037" s="36"/>
    </row>
    <row r="87038" spans="12:14" x14ac:dyDescent="0.25">
      <c r="L87038" s="36"/>
      <c r="M87038" s="36"/>
      <c r="N87038" s="36"/>
    </row>
    <row r="87039" spans="12:14" x14ac:dyDescent="0.25">
      <c r="L87039" s="36"/>
      <c r="M87039" s="36"/>
      <c r="N87039" s="36"/>
    </row>
    <row r="87040" spans="12:14" x14ac:dyDescent="0.25">
      <c r="L87040" s="36"/>
      <c r="M87040" s="36"/>
      <c r="N87040" s="36"/>
    </row>
    <row r="87041" spans="12:14" x14ac:dyDescent="0.25">
      <c r="L87041" s="36"/>
      <c r="M87041" s="36"/>
      <c r="N87041" s="36"/>
    </row>
    <row r="87042" spans="12:14" x14ac:dyDescent="0.25">
      <c r="L87042" s="36"/>
      <c r="M87042" s="36"/>
      <c r="N87042" s="36"/>
    </row>
    <row r="87043" spans="12:14" x14ac:dyDescent="0.25">
      <c r="L87043" s="36"/>
      <c r="M87043" s="36"/>
      <c r="N87043" s="36"/>
    </row>
    <row r="87044" spans="12:14" x14ac:dyDescent="0.25">
      <c r="L87044" s="36"/>
      <c r="M87044" s="36"/>
      <c r="N87044" s="36"/>
    </row>
    <row r="87045" spans="12:14" x14ac:dyDescent="0.25">
      <c r="L87045" s="36"/>
      <c r="M87045" s="36"/>
      <c r="N87045" s="36"/>
    </row>
    <row r="87046" spans="12:14" x14ac:dyDescent="0.25">
      <c r="L87046" s="36"/>
      <c r="M87046" s="36"/>
      <c r="N87046" s="36"/>
    </row>
    <row r="87047" spans="12:14" x14ac:dyDescent="0.25">
      <c r="L87047" s="36"/>
      <c r="M87047" s="36"/>
      <c r="N87047" s="36"/>
    </row>
    <row r="87048" spans="12:14" x14ac:dyDescent="0.25">
      <c r="L87048" s="36"/>
      <c r="M87048" s="36"/>
      <c r="N87048" s="36"/>
    </row>
    <row r="87049" spans="12:14" x14ac:dyDescent="0.25">
      <c r="L87049" s="36"/>
      <c r="M87049" s="36"/>
      <c r="N87049" s="36"/>
    </row>
    <row r="87050" spans="12:14" x14ac:dyDescent="0.25">
      <c r="L87050" s="36"/>
      <c r="M87050" s="36"/>
      <c r="N87050" s="36"/>
    </row>
    <row r="87051" spans="12:14" x14ac:dyDescent="0.25">
      <c r="L87051" s="36"/>
      <c r="M87051" s="36"/>
      <c r="N87051" s="36"/>
    </row>
    <row r="87052" spans="12:14" x14ac:dyDescent="0.25">
      <c r="L87052" s="36"/>
      <c r="M87052" s="36"/>
      <c r="N87052" s="36"/>
    </row>
    <row r="87053" spans="12:14" x14ac:dyDescent="0.25">
      <c r="L87053" s="36"/>
      <c r="M87053" s="36"/>
      <c r="N87053" s="36"/>
    </row>
    <row r="87054" spans="12:14" x14ac:dyDescent="0.25">
      <c r="L87054" s="36"/>
      <c r="M87054" s="36"/>
      <c r="N87054" s="36"/>
    </row>
    <row r="87055" spans="12:14" x14ac:dyDescent="0.25">
      <c r="L87055" s="36"/>
      <c r="M87055" s="36"/>
      <c r="N87055" s="36"/>
    </row>
    <row r="87056" spans="12:14" x14ac:dyDescent="0.25">
      <c r="L87056" s="36"/>
      <c r="M87056" s="36"/>
      <c r="N87056" s="36"/>
    </row>
    <row r="87057" spans="12:14" x14ac:dyDescent="0.25">
      <c r="L87057" s="36"/>
      <c r="M87057" s="36"/>
      <c r="N87057" s="36"/>
    </row>
    <row r="87058" spans="12:14" x14ac:dyDescent="0.25">
      <c r="L87058" s="36"/>
      <c r="M87058" s="36"/>
      <c r="N87058" s="36"/>
    </row>
    <row r="87059" spans="12:14" x14ac:dyDescent="0.25">
      <c r="L87059" s="36"/>
      <c r="M87059" s="36"/>
      <c r="N87059" s="36"/>
    </row>
    <row r="87060" spans="12:14" x14ac:dyDescent="0.25">
      <c r="L87060" s="36"/>
      <c r="M87060" s="36"/>
      <c r="N87060" s="36"/>
    </row>
    <row r="87061" spans="12:14" x14ac:dyDescent="0.25">
      <c r="L87061" s="36"/>
      <c r="M87061" s="36"/>
      <c r="N87061" s="36"/>
    </row>
    <row r="87062" spans="12:14" x14ac:dyDescent="0.25">
      <c r="L87062" s="36"/>
      <c r="M87062" s="36"/>
      <c r="N87062" s="36"/>
    </row>
    <row r="87063" spans="12:14" x14ac:dyDescent="0.25">
      <c r="L87063" s="36"/>
      <c r="M87063" s="36"/>
      <c r="N87063" s="36"/>
    </row>
    <row r="87064" spans="12:14" x14ac:dyDescent="0.25">
      <c r="L87064" s="36"/>
      <c r="M87064" s="36"/>
      <c r="N87064" s="36"/>
    </row>
    <row r="87065" spans="12:14" x14ac:dyDescent="0.25">
      <c r="L87065" s="36"/>
      <c r="M87065" s="36"/>
      <c r="N87065" s="36"/>
    </row>
    <row r="87066" spans="12:14" x14ac:dyDescent="0.25">
      <c r="L87066" s="36"/>
      <c r="M87066" s="36"/>
      <c r="N87066" s="36"/>
    </row>
    <row r="87067" spans="12:14" x14ac:dyDescent="0.25">
      <c r="L87067" s="36"/>
      <c r="M87067" s="36"/>
      <c r="N87067" s="36"/>
    </row>
    <row r="87068" spans="12:14" x14ac:dyDescent="0.25">
      <c r="L87068" s="36"/>
      <c r="M87068" s="36"/>
      <c r="N87068" s="36"/>
    </row>
    <row r="87069" spans="12:14" x14ac:dyDescent="0.25">
      <c r="L87069" s="36"/>
      <c r="M87069" s="36"/>
      <c r="N87069" s="36"/>
    </row>
    <row r="87070" spans="12:14" x14ac:dyDescent="0.25">
      <c r="L87070" s="36"/>
      <c r="M87070" s="36"/>
      <c r="N87070" s="36"/>
    </row>
    <row r="87071" spans="12:14" x14ac:dyDescent="0.25">
      <c r="L87071" s="36"/>
      <c r="M87071" s="36"/>
      <c r="N87071" s="36"/>
    </row>
    <row r="87072" spans="12:14" x14ac:dyDescent="0.25">
      <c r="L87072" s="36"/>
      <c r="M87072" s="36"/>
      <c r="N87072" s="36"/>
    </row>
    <row r="87073" spans="12:14" x14ac:dyDescent="0.25">
      <c r="L87073" s="36"/>
      <c r="M87073" s="36"/>
      <c r="N87073" s="36"/>
    </row>
    <row r="87074" spans="12:14" x14ac:dyDescent="0.25">
      <c r="L87074" s="36"/>
      <c r="M87074" s="36"/>
      <c r="N87074" s="36"/>
    </row>
    <row r="87075" spans="12:14" x14ac:dyDescent="0.25">
      <c r="L87075" s="36"/>
      <c r="M87075" s="36"/>
      <c r="N87075" s="36"/>
    </row>
    <row r="87076" spans="12:14" x14ac:dyDescent="0.25">
      <c r="L87076" s="36"/>
      <c r="M87076" s="36"/>
      <c r="N87076" s="36"/>
    </row>
    <row r="87077" spans="12:14" x14ac:dyDescent="0.25">
      <c r="L87077" s="36"/>
      <c r="M87077" s="36"/>
      <c r="N87077" s="36"/>
    </row>
    <row r="87078" spans="12:14" x14ac:dyDescent="0.25">
      <c r="L87078" s="36"/>
      <c r="M87078" s="36"/>
      <c r="N87078" s="36"/>
    </row>
    <row r="87079" spans="12:14" x14ac:dyDescent="0.25">
      <c r="L87079" s="36"/>
      <c r="M87079" s="36"/>
      <c r="N87079" s="36"/>
    </row>
    <row r="87080" spans="12:14" x14ac:dyDescent="0.25">
      <c r="L87080" s="36"/>
      <c r="M87080" s="36"/>
      <c r="N87080" s="36"/>
    </row>
    <row r="87081" spans="12:14" x14ac:dyDescent="0.25">
      <c r="L87081" s="36"/>
      <c r="M87081" s="36"/>
      <c r="N87081" s="36"/>
    </row>
    <row r="87082" spans="12:14" x14ac:dyDescent="0.25">
      <c r="L87082" s="36"/>
      <c r="M87082" s="36"/>
      <c r="N87082" s="36"/>
    </row>
    <row r="87083" spans="12:14" x14ac:dyDescent="0.25">
      <c r="L87083" s="36"/>
      <c r="M87083" s="36"/>
      <c r="N87083" s="36"/>
    </row>
    <row r="87084" spans="12:14" x14ac:dyDescent="0.25">
      <c r="L87084" s="36"/>
      <c r="M87084" s="36"/>
      <c r="N87084" s="36"/>
    </row>
    <row r="87085" spans="12:14" x14ac:dyDescent="0.25">
      <c r="L87085" s="36"/>
      <c r="M87085" s="36"/>
      <c r="N87085" s="36"/>
    </row>
    <row r="87086" spans="12:14" x14ac:dyDescent="0.25">
      <c r="L87086" s="36"/>
      <c r="M87086" s="36"/>
      <c r="N87086" s="36"/>
    </row>
    <row r="87087" spans="12:14" x14ac:dyDescent="0.25">
      <c r="L87087" s="36"/>
      <c r="M87087" s="36"/>
      <c r="N87087" s="36"/>
    </row>
    <row r="87088" spans="12:14" x14ac:dyDescent="0.25">
      <c r="L87088" s="36"/>
      <c r="M87088" s="36"/>
      <c r="N87088" s="36"/>
    </row>
    <row r="87089" spans="12:14" x14ac:dyDescent="0.25">
      <c r="L87089" s="36"/>
      <c r="M87089" s="36"/>
      <c r="N87089" s="36"/>
    </row>
    <row r="87090" spans="12:14" x14ac:dyDescent="0.25">
      <c r="L87090" s="36"/>
      <c r="M87090" s="36"/>
      <c r="N87090" s="36"/>
    </row>
    <row r="87091" spans="12:14" x14ac:dyDescent="0.25">
      <c r="L87091" s="36"/>
      <c r="M87091" s="36"/>
      <c r="N87091" s="36"/>
    </row>
    <row r="87092" spans="12:14" x14ac:dyDescent="0.25">
      <c r="L87092" s="36"/>
      <c r="M87092" s="36"/>
      <c r="N87092" s="36"/>
    </row>
    <row r="87093" spans="12:14" x14ac:dyDescent="0.25">
      <c r="L87093" s="36"/>
      <c r="M87093" s="36"/>
      <c r="N87093" s="36"/>
    </row>
    <row r="87094" spans="12:14" x14ac:dyDescent="0.25">
      <c r="L87094" s="36"/>
      <c r="M87094" s="36"/>
      <c r="N87094" s="36"/>
    </row>
    <row r="87095" spans="12:14" x14ac:dyDescent="0.25">
      <c r="L87095" s="36"/>
      <c r="M87095" s="36"/>
      <c r="N87095" s="36"/>
    </row>
    <row r="87096" spans="12:14" x14ac:dyDescent="0.25">
      <c r="L87096" s="36"/>
      <c r="M87096" s="36"/>
      <c r="N87096" s="36"/>
    </row>
    <row r="87097" spans="12:14" x14ac:dyDescent="0.25">
      <c r="L87097" s="36"/>
      <c r="M87097" s="36"/>
      <c r="N87097" s="36"/>
    </row>
    <row r="87098" spans="12:14" x14ac:dyDescent="0.25">
      <c r="L87098" s="36"/>
      <c r="M87098" s="36"/>
      <c r="N87098" s="36"/>
    </row>
    <row r="87099" spans="12:14" x14ac:dyDescent="0.25">
      <c r="L87099" s="36"/>
      <c r="M87099" s="36"/>
      <c r="N87099" s="36"/>
    </row>
    <row r="87100" spans="12:14" x14ac:dyDescent="0.25">
      <c r="L87100" s="36"/>
      <c r="M87100" s="36"/>
      <c r="N87100" s="36"/>
    </row>
    <row r="87101" spans="12:14" x14ac:dyDescent="0.25">
      <c r="L87101" s="36"/>
      <c r="M87101" s="36"/>
      <c r="N87101" s="36"/>
    </row>
    <row r="87102" spans="12:14" x14ac:dyDescent="0.25">
      <c r="L87102" s="36"/>
      <c r="M87102" s="36"/>
      <c r="N87102" s="36"/>
    </row>
    <row r="87103" spans="12:14" x14ac:dyDescent="0.25">
      <c r="L87103" s="36"/>
      <c r="M87103" s="36"/>
      <c r="N87103" s="36"/>
    </row>
    <row r="87104" spans="12:14" x14ac:dyDescent="0.25">
      <c r="L87104" s="36"/>
      <c r="M87104" s="36"/>
      <c r="N87104" s="36"/>
    </row>
    <row r="87105" spans="12:14" x14ac:dyDescent="0.25">
      <c r="L87105" s="36"/>
      <c r="M87105" s="36"/>
      <c r="N87105" s="36"/>
    </row>
    <row r="87106" spans="12:14" x14ac:dyDescent="0.25">
      <c r="L87106" s="36"/>
      <c r="M87106" s="36"/>
      <c r="N87106" s="36"/>
    </row>
    <row r="87107" spans="12:14" x14ac:dyDescent="0.25">
      <c r="L87107" s="36"/>
      <c r="M87107" s="36"/>
      <c r="N87107" s="36"/>
    </row>
    <row r="87108" spans="12:14" x14ac:dyDescent="0.25">
      <c r="L87108" s="36"/>
      <c r="M87108" s="36"/>
      <c r="N87108" s="36"/>
    </row>
    <row r="87109" spans="12:14" x14ac:dyDescent="0.25">
      <c r="L87109" s="36"/>
      <c r="M87109" s="36"/>
      <c r="N87109" s="36"/>
    </row>
    <row r="87110" spans="12:14" x14ac:dyDescent="0.25">
      <c r="L87110" s="36"/>
      <c r="M87110" s="36"/>
      <c r="N87110" s="36"/>
    </row>
    <row r="87111" spans="12:14" x14ac:dyDescent="0.25">
      <c r="L87111" s="36"/>
      <c r="M87111" s="36"/>
      <c r="N87111" s="36"/>
    </row>
    <row r="87112" spans="12:14" x14ac:dyDescent="0.25">
      <c r="L87112" s="36"/>
      <c r="M87112" s="36"/>
      <c r="N87112" s="36"/>
    </row>
    <row r="87113" spans="12:14" x14ac:dyDescent="0.25">
      <c r="L87113" s="36"/>
      <c r="M87113" s="36"/>
      <c r="N87113" s="36"/>
    </row>
    <row r="87114" spans="12:14" x14ac:dyDescent="0.25">
      <c r="L87114" s="36"/>
      <c r="M87114" s="36"/>
      <c r="N87114" s="36"/>
    </row>
    <row r="87115" spans="12:14" x14ac:dyDescent="0.25">
      <c r="L87115" s="36"/>
      <c r="M87115" s="36"/>
      <c r="N87115" s="36"/>
    </row>
    <row r="87116" spans="12:14" x14ac:dyDescent="0.25">
      <c r="L87116" s="36"/>
      <c r="M87116" s="36"/>
      <c r="N87116" s="36"/>
    </row>
    <row r="87117" spans="12:14" x14ac:dyDescent="0.25">
      <c r="L87117" s="36"/>
      <c r="M87117" s="36"/>
      <c r="N87117" s="36"/>
    </row>
    <row r="87118" spans="12:14" x14ac:dyDescent="0.25">
      <c r="L87118" s="36"/>
      <c r="M87118" s="36"/>
      <c r="N87118" s="36"/>
    </row>
    <row r="87119" spans="12:14" x14ac:dyDescent="0.25">
      <c r="L87119" s="36"/>
      <c r="M87119" s="36"/>
      <c r="N87119" s="36"/>
    </row>
    <row r="87120" spans="12:14" x14ac:dyDescent="0.25">
      <c r="L87120" s="36"/>
      <c r="M87120" s="36"/>
      <c r="N87120" s="36"/>
    </row>
    <row r="87121" spans="12:14" x14ac:dyDescent="0.25">
      <c r="L87121" s="36"/>
      <c r="M87121" s="36"/>
      <c r="N87121" s="36"/>
    </row>
    <row r="87122" spans="12:14" x14ac:dyDescent="0.25">
      <c r="L87122" s="36"/>
      <c r="M87122" s="36"/>
      <c r="N87122" s="36"/>
    </row>
    <row r="87123" spans="12:14" x14ac:dyDescent="0.25">
      <c r="L87123" s="36"/>
      <c r="M87123" s="36"/>
      <c r="N87123" s="36"/>
    </row>
    <row r="87124" spans="12:14" x14ac:dyDescent="0.25">
      <c r="L87124" s="36"/>
      <c r="M87124" s="36"/>
      <c r="N87124" s="36"/>
    </row>
    <row r="87125" spans="12:14" x14ac:dyDescent="0.25">
      <c r="L87125" s="36"/>
      <c r="M87125" s="36"/>
      <c r="N87125" s="36"/>
    </row>
    <row r="87126" spans="12:14" x14ac:dyDescent="0.25">
      <c r="L87126" s="36"/>
      <c r="M87126" s="36"/>
      <c r="N87126" s="36"/>
    </row>
    <row r="87127" spans="12:14" x14ac:dyDescent="0.25">
      <c r="L87127" s="36"/>
      <c r="M87127" s="36"/>
      <c r="N87127" s="36"/>
    </row>
    <row r="87128" spans="12:14" x14ac:dyDescent="0.25">
      <c r="L87128" s="36"/>
      <c r="M87128" s="36"/>
      <c r="N87128" s="36"/>
    </row>
    <row r="87129" spans="12:14" x14ac:dyDescent="0.25">
      <c r="L87129" s="36"/>
      <c r="M87129" s="36"/>
      <c r="N87129" s="36"/>
    </row>
    <row r="87130" spans="12:14" x14ac:dyDescent="0.25">
      <c r="L87130" s="36"/>
      <c r="M87130" s="36"/>
      <c r="N87130" s="36"/>
    </row>
    <row r="87131" spans="12:14" x14ac:dyDescent="0.25">
      <c r="L87131" s="36"/>
      <c r="M87131" s="36"/>
      <c r="N87131" s="36"/>
    </row>
    <row r="87132" spans="12:14" x14ac:dyDescent="0.25">
      <c r="L87132" s="36"/>
      <c r="M87132" s="36"/>
      <c r="N87132" s="36"/>
    </row>
    <row r="87133" spans="12:14" x14ac:dyDescent="0.25">
      <c r="L87133" s="36"/>
      <c r="M87133" s="36"/>
      <c r="N87133" s="36"/>
    </row>
    <row r="87134" spans="12:14" x14ac:dyDescent="0.25">
      <c r="L87134" s="36"/>
      <c r="M87134" s="36"/>
      <c r="N87134" s="36"/>
    </row>
    <row r="87135" spans="12:14" x14ac:dyDescent="0.25">
      <c r="L87135" s="36"/>
      <c r="M87135" s="36"/>
      <c r="N87135" s="36"/>
    </row>
    <row r="87136" spans="12:14" x14ac:dyDescent="0.25">
      <c r="L87136" s="36"/>
      <c r="M87136" s="36"/>
      <c r="N87136" s="36"/>
    </row>
    <row r="87137" spans="12:14" x14ac:dyDescent="0.25">
      <c r="L87137" s="36"/>
      <c r="M87137" s="36"/>
      <c r="N87137" s="36"/>
    </row>
    <row r="87138" spans="12:14" x14ac:dyDescent="0.25">
      <c r="L87138" s="36"/>
      <c r="M87138" s="36"/>
      <c r="N87138" s="36"/>
    </row>
    <row r="87139" spans="12:14" x14ac:dyDescent="0.25">
      <c r="L87139" s="36"/>
      <c r="M87139" s="36"/>
      <c r="N87139" s="36"/>
    </row>
    <row r="87140" spans="12:14" x14ac:dyDescent="0.25">
      <c r="L87140" s="36"/>
      <c r="M87140" s="36"/>
      <c r="N87140" s="36"/>
    </row>
    <row r="87141" spans="12:14" x14ac:dyDescent="0.25">
      <c r="L87141" s="36"/>
      <c r="M87141" s="36"/>
      <c r="N87141" s="36"/>
    </row>
    <row r="87142" spans="12:14" x14ac:dyDescent="0.25">
      <c r="L87142" s="36"/>
      <c r="M87142" s="36"/>
      <c r="N87142" s="36"/>
    </row>
    <row r="87143" spans="12:14" x14ac:dyDescent="0.25">
      <c r="L87143" s="36"/>
      <c r="M87143" s="36"/>
      <c r="N87143" s="36"/>
    </row>
    <row r="87144" spans="12:14" x14ac:dyDescent="0.25">
      <c r="L87144" s="36"/>
      <c r="M87144" s="36"/>
      <c r="N87144" s="36"/>
    </row>
    <row r="87145" spans="12:14" x14ac:dyDescent="0.25">
      <c r="L87145" s="36"/>
      <c r="M87145" s="36"/>
      <c r="N87145" s="36"/>
    </row>
    <row r="87146" spans="12:14" x14ac:dyDescent="0.25">
      <c r="L87146" s="36"/>
      <c r="M87146" s="36"/>
      <c r="N87146" s="36"/>
    </row>
    <row r="87147" spans="12:14" x14ac:dyDescent="0.25">
      <c r="L87147" s="36"/>
      <c r="M87147" s="36"/>
      <c r="N87147" s="36"/>
    </row>
    <row r="87148" spans="12:14" x14ac:dyDescent="0.25">
      <c r="L87148" s="36"/>
      <c r="M87148" s="36"/>
      <c r="N87148" s="36"/>
    </row>
    <row r="87149" spans="12:14" x14ac:dyDescent="0.25">
      <c r="L87149" s="36"/>
      <c r="M87149" s="36"/>
      <c r="N87149" s="36"/>
    </row>
    <row r="87150" spans="12:14" x14ac:dyDescent="0.25">
      <c r="L87150" s="36"/>
      <c r="M87150" s="36"/>
      <c r="N87150" s="36"/>
    </row>
    <row r="87151" spans="12:14" x14ac:dyDescent="0.25">
      <c r="L87151" s="36"/>
      <c r="M87151" s="36"/>
      <c r="N87151" s="36"/>
    </row>
    <row r="87152" spans="12:14" x14ac:dyDescent="0.25">
      <c r="L87152" s="36"/>
      <c r="M87152" s="36"/>
      <c r="N87152" s="36"/>
    </row>
    <row r="87153" spans="12:14" x14ac:dyDescent="0.25">
      <c r="L87153" s="36"/>
      <c r="M87153" s="36"/>
      <c r="N87153" s="36"/>
    </row>
    <row r="87154" spans="12:14" x14ac:dyDescent="0.25">
      <c r="L87154" s="36"/>
      <c r="M87154" s="36"/>
      <c r="N87154" s="36"/>
    </row>
    <row r="87155" spans="12:14" x14ac:dyDescent="0.25">
      <c r="L87155" s="36"/>
      <c r="M87155" s="36"/>
      <c r="N87155" s="36"/>
    </row>
    <row r="87156" spans="12:14" x14ac:dyDescent="0.25">
      <c r="L87156" s="36"/>
      <c r="M87156" s="36"/>
      <c r="N87156" s="36"/>
    </row>
    <row r="87157" spans="12:14" x14ac:dyDescent="0.25">
      <c r="L87157" s="36"/>
      <c r="M87157" s="36"/>
      <c r="N87157" s="36"/>
    </row>
    <row r="87158" spans="12:14" x14ac:dyDescent="0.25">
      <c r="L87158" s="36"/>
      <c r="M87158" s="36"/>
      <c r="N87158" s="36"/>
    </row>
    <row r="87159" spans="12:14" x14ac:dyDescent="0.25">
      <c r="L87159" s="36"/>
      <c r="M87159" s="36"/>
      <c r="N87159" s="36"/>
    </row>
    <row r="87160" spans="12:14" x14ac:dyDescent="0.25">
      <c r="L87160" s="36"/>
      <c r="M87160" s="36"/>
      <c r="N87160" s="36"/>
    </row>
    <row r="87161" spans="12:14" x14ac:dyDescent="0.25">
      <c r="L87161" s="36"/>
      <c r="M87161" s="36"/>
      <c r="N87161" s="36"/>
    </row>
    <row r="87162" spans="12:14" x14ac:dyDescent="0.25">
      <c r="L87162" s="36"/>
      <c r="M87162" s="36"/>
      <c r="N87162" s="36"/>
    </row>
    <row r="87163" spans="12:14" x14ac:dyDescent="0.25">
      <c r="L87163" s="36"/>
      <c r="M87163" s="36"/>
      <c r="N87163" s="36"/>
    </row>
    <row r="87164" spans="12:14" x14ac:dyDescent="0.25">
      <c r="L87164" s="36"/>
      <c r="M87164" s="36"/>
      <c r="N87164" s="36"/>
    </row>
    <row r="87165" spans="12:14" x14ac:dyDescent="0.25">
      <c r="L87165" s="36"/>
      <c r="M87165" s="36"/>
      <c r="N87165" s="36"/>
    </row>
    <row r="87166" spans="12:14" x14ac:dyDescent="0.25">
      <c r="L87166" s="36"/>
      <c r="M87166" s="36"/>
      <c r="N87166" s="36"/>
    </row>
    <row r="87167" spans="12:14" x14ac:dyDescent="0.25">
      <c r="L87167" s="36"/>
      <c r="M87167" s="36"/>
      <c r="N87167" s="36"/>
    </row>
    <row r="87168" spans="12:14" x14ac:dyDescent="0.25">
      <c r="L87168" s="36"/>
      <c r="M87168" s="36"/>
      <c r="N87168" s="36"/>
    </row>
    <row r="87169" spans="12:14" x14ac:dyDescent="0.25">
      <c r="L87169" s="36"/>
      <c r="M87169" s="36"/>
      <c r="N87169" s="36"/>
    </row>
    <row r="87170" spans="12:14" x14ac:dyDescent="0.25">
      <c r="L87170" s="36"/>
      <c r="M87170" s="36"/>
      <c r="N87170" s="36"/>
    </row>
    <row r="87171" spans="12:14" x14ac:dyDescent="0.25">
      <c r="L87171" s="36"/>
      <c r="M87171" s="36"/>
      <c r="N87171" s="36"/>
    </row>
    <row r="87172" spans="12:14" x14ac:dyDescent="0.25">
      <c r="L87172" s="36"/>
      <c r="M87172" s="36"/>
      <c r="N87172" s="36"/>
    </row>
    <row r="87173" spans="12:14" x14ac:dyDescent="0.25">
      <c r="L87173" s="36"/>
      <c r="M87173" s="36"/>
      <c r="N87173" s="36"/>
    </row>
    <row r="87174" spans="12:14" x14ac:dyDescent="0.25">
      <c r="L87174" s="36"/>
      <c r="M87174" s="36"/>
      <c r="N87174" s="36"/>
    </row>
    <row r="87175" spans="12:14" x14ac:dyDescent="0.25">
      <c r="L87175" s="36"/>
      <c r="M87175" s="36"/>
      <c r="N87175" s="36"/>
    </row>
    <row r="87176" spans="12:14" x14ac:dyDescent="0.25">
      <c r="L87176" s="36"/>
      <c r="M87176" s="36"/>
      <c r="N87176" s="36"/>
    </row>
    <row r="87177" spans="12:14" x14ac:dyDescent="0.25">
      <c r="L87177" s="36"/>
      <c r="M87177" s="36"/>
      <c r="N87177" s="36"/>
    </row>
    <row r="87178" spans="12:14" x14ac:dyDescent="0.25">
      <c r="L87178" s="36"/>
      <c r="M87178" s="36"/>
      <c r="N87178" s="36"/>
    </row>
    <row r="87179" spans="12:14" x14ac:dyDescent="0.25">
      <c r="L87179" s="36"/>
      <c r="M87179" s="36"/>
      <c r="N87179" s="36"/>
    </row>
    <row r="87180" spans="12:14" x14ac:dyDescent="0.25">
      <c r="L87180" s="36"/>
      <c r="M87180" s="36"/>
      <c r="N87180" s="36"/>
    </row>
    <row r="87181" spans="12:14" x14ac:dyDescent="0.25">
      <c r="L87181" s="36"/>
      <c r="M87181" s="36"/>
      <c r="N87181" s="36"/>
    </row>
    <row r="87182" spans="12:14" x14ac:dyDescent="0.25">
      <c r="L87182" s="36"/>
      <c r="M87182" s="36"/>
      <c r="N87182" s="36"/>
    </row>
    <row r="87183" spans="12:14" x14ac:dyDescent="0.25">
      <c r="L87183" s="36"/>
      <c r="M87183" s="36"/>
      <c r="N87183" s="36"/>
    </row>
    <row r="87184" spans="12:14" x14ac:dyDescent="0.25">
      <c r="L87184" s="36"/>
      <c r="M87184" s="36"/>
      <c r="N87184" s="36"/>
    </row>
    <row r="87185" spans="12:14" x14ac:dyDescent="0.25">
      <c r="L87185" s="36"/>
      <c r="M87185" s="36"/>
      <c r="N87185" s="36"/>
    </row>
    <row r="87186" spans="12:14" x14ac:dyDescent="0.25">
      <c r="L87186" s="36"/>
      <c r="M87186" s="36"/>
      <c r="N87186" s="36"/>
    </row>
    <row r="87187" spans="12:14" x14ac:dyDescent="0.25">
      <c r="L87187" s="36"/>
      <c r="M87187" s="36"/>
      <c r="N87187" s="36"/>
    </row>
    <row r="87188" spans="12:14" x14ac:dyDescent="0.25">
      <c r="L87188" s="36"/>
      <c r="M87188" s="36"/>
      <c r="N87188" s="36"/>
    </row>
    <row r="87189" spans="12:14" x14ac:dyDescent="0.25">
      <c r="L87189" s="36"/>
      <c r="M87189" s="36"/>
      <c r="N87189" s="36"/>
    </row>
    <row r="87190" spans="12:14" x14ac:dyDescent="0.25">
      <c r="L87190" s="36"/>
      <c r="M87190" s="36"/>
      <c r="N87190" s="36"/>
    </row>
    <row r="87191" spans="12:14" x14ac:dyDescent="0.25">
      <c r="L87191" s="36"/>
      <c r="M87191" s="36"/>
      <c r="N87191" s="36"/>
    </row>
    <row r="87192" spans="12:14" x14ac:dyDescent="0.25">
      <c r="L87192" s="36"/>
      <c r="M87192" s="36"/>
      <c r="N87192" s="36"/>
    </row>
    <row r="87193" spans="12:14" x14ac:dyDescent="0.25">
      <c r="L87193" s="36"/>
      <c r="M87193" s="36"/>
      <c r="N87193" s="36"/>
    </row>
    <row r="87194" spans="12:14" x14ac:dyDescent="0.25">
      <c r="L87194" s="36"/>
      <c r="M87194" s="36"/>
      <c r="N87194" s="36"/>
    </row>
    <row r="87195" spans="12:14" x14ac:dyDescent="0.25">
      <c r="L87195" s="36"/>
      <c r="M87195" s="36"/>
      <c r="N87195" s="36"/>
    </row>
    <row r="87196" spans="12:14" x14ac:dyDescent="0.25">
      <c r="L87196" s="36"/>
      <c r="M87196" s="36"/>
      <c r="N87196" s="36"/>
    </row>
    <row r="87197" spans="12:14" x14ac:dyDescent="0.25">
      <c r="L87197" s="36"/>
      <c r="M87197" s="36"/>
      <c r="N87197" s="36"/>
    </row>
    <row r="87198" spans="12:14" x14ac:dyDescent="0.25">
      <c r="L87198" s="36"/>
      <c r="M87198" s="36"/>
      <c r="N87198" s="36"/>
    </row>
    <row r="87199" spans="12:14" x14ac:dyDescent="0.25">
      <c r="L87199" s="36"/>
      <c r="M87199" s="36"/>
      <c r="N87199" s="36"/>
    </row>
    <row r="87200" spans="12:14" x14ac:dyDescent="0.25">
      <c r="L87200" s="36"/>
      <c r="M87200" s="36"/>
      <c r="N87200" s="36"/>
    </row>
    <row r="87201" spans="12:14" x14ac:dyDescent="0.25">
      <c r="L87201" s="36"/>
      <c r="M87201" s="36"/>
      <c r="N87201" s="36"/>
    </row>
    <row r="87202" spans="12:14" x14ac:dyDescent="0.25">
      <c r="L87202" s="36"/>
      <c r="M87202" s="36"/>
      <c r="N87202" s="36"/>
    </row>
    <row r="87203" spans="12:14" x14ac:dyDescent="0.25">
      <c r="L87203" s="36"/>
      <c r="M87203" s="36"/>
      <c r="N87203" s="36"/>
    </row>
    <row r="87204" spans="12:14" x14ac:dyDescent="0.25">
      <c r="L87204" s="36"/>
      <c r="M87204" s="36"/>
      <c r="N87204" s="36"/>
    </row>
    <row r="87205" spans="12:14" x14ac:dyDescent="0.25">
      <c r="L87205" s="36"/>
      <c r="M87205" s="36"/>
      <c r="N87205" s="36"/>
    </row>
    <row r="87206" spans="12:14" x14ac:dyDescent="0.25">
      <c r="L87206" s="36"/>
      <c r="M87206" s="36"/>
      <c r="N87206" s="36"/>
    </row>
    <row r="87207" spans="12:14" x14ac:dyDescent="0.25">
      <c r="L87207" s="36"/>
      <c r="M87207" s="36"/>
      <c r="N87207" s="36"/>
    </row>
    <row r="87208" spans="12:14" x14ac:dyDescent="0.25">
      <c r="L87208" s="36"/>
      <c r="M87208" s="36"/>
      <c r="N87208" s="36"/>
    </row>
    <row r="87209" spans="12:14" x14ac:dyDescent="0.25">
      <c r="L87209" s="36"/>
      <c r="M87209" s="36"/>
      <c r="N87209" s="36"/>
    </row>
    <row r="87210" spans="12:14" x14ac:dyDescent="0.25">
      <c r="L87210" s="36"/>
      <c r="M87210" s="36"/>
      <c r="N87210" s="36"/>
    </row>
    <row r="87211" spans="12:14" x14ac:dyDescent="0.25">
      <c r="L87211" s="36"/>
      <c r="M87211" s="36"/>
      <c r="N87211" s="36"/>
    </row>
    <row r="87212" spans="12:14" x14ac:dyDescent="0.25">
      <c r="L87212" s="36"/>
      <c r="M87212" s="36"/>
      <c r="N87212" s="36"/>
    </row>
    <row r="87213" spans="12:14" x14ac:dyDescent="0.25">
      <c r="L87213" s="36"/>
      <c r="M87213" s="36"/>
      <c r="N87213" s="36"/>
    </row>
    <row r="87214" spans="12:14" x14ac:dyDescent="0.25">
      <c r="L87214" s="36"/>
      <c r="M87214" s="36"/>
      <c r="N87214" s="36"/>
    </row>
    <row r="87215" spans="12:14" x14ac:dyDescent="0.25">
      <c r="L87215" s="36"/>
      <c r="M87215" s="36"/>
      <c r="N87215" s="36"/>
    </row>
    <row r="87216" spans="12:14" x14ac:dyDescent="0.25">
      <c r="L87216" s="36"/>
      <c r="M87216" s="36"/>
      <c r="N87216" s="36"/>
    </row>
    <row r="87217" spans="12:14" x14ac:dyDescent="0.25">
      <c r="L87217" s="36"/>
      <c r="M87217" s="36"/>
      <c r="N87217" s="36"/>
    </row>
    <row r="87218" spans="12:14" x14ac:dyDescent="0.25">
      <c r="L87218" s="36"/>
      <c r="M87218" s="36"/>
      <c r="N87218" s="36"/>
    </row>
    <row r="87219" spans="12:14" x14ac:dyDescent="0.25">
      <c r="L87219" s="36"/>
      <c r="M87219" s="36"/>
      <c r="N87219" s="36"/>
    </row>
    <row r="87220" spans="12:14" x14ac:dyDescent="0.25">
      <c r="L87220" s="36"/>
      <c r="M87220" s="36"/>
      <c r="N87220" s="36"/>
    </row>
    <row r="87221" spans="12:14" x14ac:dyDescent="0.25">
      <c r="L87221" s="36"/>
      <c r="M87221" s="36"/>
      <c r="N87221" s="36"/>
    </row>
    <row r="87222" spans="12:14" x14ac:dyDescent="0.25">
      <c r="L87222" s="36"/>
      <c r="M87222" s="36"/>
      <c r="N87222" s="36"/>
    </row>
    <row r="87223" spans="12:14" x14ac:dyDescent="0.25">
      <c r="L87223" s="36"/>
      <c r="M87223" s="36"/>
      <c r="N87223" s="36"/>
    </row>
    <row r="87224" spans="12:14" x14ac:dyDescent="0.25">
      <c r="L87224" s="36"/>
      <c r="M87224" s="36"/>
      <c r="N87224" s="36"/>
    </row>
    <row r="87225" spans="12:14" x14ac:dyDescent="0.25">
      <c r="L87225" s="36"/>
      <c r="M87225" s="36"/>
      <c r="N87225" s="36"/>
    </row>
    <row r="87226" spans="12:14" x14ac:dyDescent="0.25">
      <c r="L87226" s="36"/>
      <c r="M87226" s="36"/>
      <c r="N87226" s="36"/>
    </row>
    <row r="87227" spans="12:14" x14ac:dyDescent="0.25">
      <c r="L87227" s="36"/>
      <c r="M87227" s="36"/>
      <c r="N87227" s="36"/>
    </row>
    <row r="87228" spans="12:14" x14ac:dyDescent="0.25">
      <c r="L87228" s="36"/>
      <c r="M87228" s="36"/>
      <c r="N87228" s="36"/>
    </row>
    <row r="87229" spans="12:14" x14ac:dyDescent="0.25">
      <c r="L87229" s="36"/>
      <c r="M87229" s="36"/>
      <c r="N87229" s="36"/>
    </row>
    <row r="87230" spans="12:14" x14ac:dyDescent="0.25">
      <c r="L87230" s="36"/>
      <c r="M87230" s="36"/>
      <c r="N87230" s="36"/>
    </row>
    <row r="87231" spans="12:14" x14ac:dyDescent="0.25">
      <c r="L87231" s="36"/>
      <c r="M87231" s="36"/>
      <c r="N87231" s="36"/>
    </row>
    <row r="87232" spans="12:14" x14ac:dyDescent="0.25">
      <c r="L87232" s="36"/>
      <c r="M87232" s="36"/>
      <c r="N87232" s="36"/>
    </row>
    <row r="87233" spans="12:14" x14ac:dyDescent="0.25">
      <c r="L87233" s="36"/>
      <c r="M87233" s="36"/>
      <c r="N87233" s="36"/>
    </row>
    <row r="87234" spans="12:14" x14ac:dyDescent="0.25">
      <c r="L87234" s="36"/>
      <c r="M87234" s="36"/>
      <c r="N87234" s="36"/>
    </row>
    <row r="87235" spans="12:14" x14ac:dyDescent="0.25">
      <c r="L87235" s="36"/>
      <c r="M87235" s="36"/>
      <c r="N87235" s="36"/>
    </row>
    <row r="87236" spans="12:14" x14ac:dyDescent="0.25">
      <c r="L87236" s="36"/>
      <c r="M87236" s="36"/>
      <c r="N87236" s="36"/>
    </row>
    <row r="87237" spans="12:14" x14ac:dyDescent="0.25">
      <c r="L87237" s="36"/>
      <c r="M87237" s="36"/>
      <c r="N87237" s="36"/>
    </row>
    <row r="87238" spans="12:14" x14ac:dyDescent="0.25">
      <c r="L87238" s="36"/>
      <c r="M87238" s="36"/>
      <c r="N87238" s="36"/>
    </row>
    <row r="87239" spans="12:14" x14ac:dyDescent="0.25">
      <c r="L87239" s="36"/>
      <c r="M87239" s="36"/>
      <c r="N87239" s="36"/>
    </row>
    <row r="87240" spans="12:14" x14ac:dyDescent="0.25">
      <c r="L87240" s="36"/>
      <c r="M87240" s="36"/>
      <c r="N87240" s="36"/>
    </row>
    <row r="87241" spans="12:14" x14ac:dyDescent="0.25">
      <c r="L87241" s="36"/>
      <c r="M87241" s="36"/>
      <c r="N87241" s="36"/>
    </row>
    <row r="87242" spans="12:14" x14ac:dyDescent="0.25">
      <c r="L87242" s="36"/>
      <c r="M87242" s="36"/>
      <c r="N87242" s="36"/>
    </row>
    <row r="87243" spans="12:14" x14ac:dyDescent="0.25">
      <c r="L87243" s="36"/>
      <c r="M87243" s="36"/>
      <c r="N87243" s="36"/>
    </row>
    <row r="87244" spans="12:14" x14ac:dyDescent="0.25">
      <c r="L87244" s="36"/>
      <c r="M87244" s="36"/>
      <c r="N87244" s="36"/>
    </row>
    <row r="87245" spans="12:14" x14ac:dyDescent="0.25">
      <c r="L87245" s="36"/>
      <c r="M87245" s="36"/>
      <c r="N87245" s="36"/>
    </row>
    <row r="87246" spans="12:14" x14ac:dyDescent="0.25">
      <c r="L87246" s="36"/>
      <c r="M87246" s="36"/>
      <c r="N87246" s="36"/>
    </row>
    <row r="87247" spans="12:14" x14ac:dyDescent="0.25">
      <c r="L87247" s="36"/>
      <c r="M87247" s="36"/>
      <c r="N87247" s="36"/>
    </row>
    <row r="87248" spans="12:14" x14ac:dyDescent="0.25">
      <c r="L87248" s="36"/>
      <c r="M87248" s="36"/>
      <c r="N87248" s="36"/>
    </row>
    <row r="87249" spans="12:14" x14ac:dyDescent="0.25">
      <c r="L87249" s="36"/>
      <c r="M87249" s="36"/>
      <c r="N87249" s="36"/>
    </row>
    <row r="87250" spans="12:14" x14ac:dyDescent="0.25">
      <c r="L87250" s="36"/>
      <c r="M87250" s="36"/>
      <c r="N87250" s="36"/>
    </row>
    <row r="87251" spans="12:14" x14ac:dyDescent="0.25">
      <c r="L87251" s="36"/>
      <c r="M87251" s="36"/>
      <c r="N87251" s="36"/>
    </row>
    <row r="87252" spans="12:14" x14ac:dyDescent="0.25">
      <c r="L87252" s="36"/>
      <c r="M87252" s="36"/>
      <c r="N87252" s="36"/>
    </row>
    <row r="87253" spans="12:14" x14ac:dyDescent="0.25">
      <c r="L87253" s="36"/>
      <c r="M87253" s="36"/>
      <c r="N87253" s="36"/>
    </row>
    <row r="87254" spans="12:14" x14ac:dyDescent="0.25">
      <c r="L87254" s="36"/>
      <c r="M87254" s="36"/>
      <c r="N87254" s="36"/>
    </row>
    <row r="87255" spans="12:14" x14ac:dyDescent="0.25">
      <c r="L87255" s="36"/>
      <c r="M87255" s="36"/>
      <c r="N87255" s="36"/>
    </row>
    <row r="87256" spans="12:14" x14ac:dyDescent="0.25">
      <c r="L87256" s="36"/>
      <c r="M87256" s="36"/>
      <c r="N87256" s="36"/>
    </row>
    <row r="87257" spans="12:14" x14ac:dyDescent="0.25">
      <c r="L87257" s="36"/>
      <c r="M87257" s="36"/>
      <c r="N87257" s="36"/>
    </row>
    <row r="87258" spans="12:14" x14ac:dyDescent="0.25">
      <c r="L87258" s="36"/>
      <c r="M87258" s="36"/>
      <c r="N87258" s="36"/>
    </row>
    <row r="87259" spans="12:14" x14ac:dyDescent="0.25">
      <c r="L87259" s="36"/>
      <c r="M87259" s="36"/>
      <c r="N87259" s="36"/>
    </row>
    <row r="87260" spans="12:14" x14ac:dyDescent="0.25">
      <c r="L87260" s="36"/>
      <c r="M87260" s="36"/>
      <c r="N87260" s="36"/>
    </row>
    <row r="87261" spans="12:14" x14ac:dyDescent="0.25">
      <c r="L87261" s="36"/>
      <c r="M87261" s="36"/>
      <c r="N87261" s="36"/>
    </row>
    <row r="87262" spans="12:14" x14ac:dyDescent="0.25">
      <c r="L87262" s="36"/>
      <c r="M87262" s="36"/>
      <c r="N87262" s="36"/>
    </row>
    <row r="87263" spans="12:14" x14ac:dyDescent="0.25">
      <c r="L87263" s="36"/>
      <c r="M87263" s="36"/>
      <c r="N87263" s="36"/>
    </row>
    <row r="87264" spans="12:14" x14ac:dyDescent="0.25">
      <c r="L87264" s="36"/>
      <c r="M87264" s="36"/>
      <c r="N87264" s="36"/>
    </row>
    <row r="87265" spans="12:14" x14ac:dyDescent="0.25">
      <c r="L87265" s="36"/>
      <c r="M87265" s="36"/>
      <c r="N87265" s="36"/>
    </row>
    <row r="87266" spans="12:14" x14ac:dyDescent="0.25">
      <c r="L87266" s="36"/>
      <c r="M87266" s="36"/>
      <c r="N87266" s="36"/>
    </row>
    <row r="87267" spans="12:14" x14ac:dyDescent="0.25">
      <c r="L87267" s="36"/>
      <c r="M87267" s="36"/>
      <c r="N87267" s="36"/>
    </row>
    <row r="87268" spans="12:14" x14ac:dyDescent="0.25">
      <c r="L87268" s="36"/>
      <c r="M87268" s="36"/>
      <c r="N87268" s="36"/>
    </row>
    <row r="87269" spans="12:14" x14ac:dyDescent="0.25">
      <c r="L87269" s="36"/>
      <c r="M87269" s="36"/>
      <c r="N87269" s="36"/>
    </row>
    <row r="87270" spans="12:14" x14ac:dyDescent="0.25">
      <c r="L87270" s="36"/>
      <c r="M87270" s="36"/>
      <c r="N87270" s="36"/>
    </row>
    <row r="87271" spans="12:14" x14ac:dyDescent="0.25">
      <c r="L87271" s="36"/>
      <c r="M87271" s="36"/>
      <c r="N87271" s="36"/>
    </row>
    <row r="87272" spans="12:14" x14ac:dyDescent="0.25">
      <c r="L87272" s="36"/>
      <c r="M87272" s="36"/>
      <c r="N87272" s="36"/>
    </row>
    <row r="87273" spans="12:14" x14ac:dyDescent="0.25">
      <c r="L87273" s="36"/>
      <c r="M87273" s="36"/>
      <c r="N87273" s="36"/>
    </row>
    <row r="87274" spans="12:14" x14ac:dyDescent="0.25">
      <c r="L87274" s="36"/>
      <c r="M87274" s="36"/>
      <c r="N87274" s="36"/>
    </row>
    <row r="87275" spans="12:14" x14ac:dyDescent="0.25">
      <c r="L87275" s="36"/>
      <c r="M87275" s="36"/>
      <c r="N87275" s="36"/>
    </row>
    <row r="87276" spans="12:14" x14ac:dyDescent="0.25">
      <c r="L87276" s="36"/>
      <c r="M87276" s="36"/>
      <c r="N87276" s="36"/>
    </row>
    <row r="87277" spans="12:14" x14ac:dyDescent="0.25">
      <c r="L87277" s="36"/>
      <c r="M87277" s="36"/>
      <c r="N87277" s="36"/>
    </row>
    <row r="87278" spans="12:14" x14ac:dyDescent="0.25">
      <c r="L87278" s="36"/>
      <c r="M87278" s="36"/>
      <c r="N87278" s="36"/>
    </row>
    <row r="87279" spans="12:14" x14ac:dyDescent="0.25">
      <c r="L87279" s="36"/>
      <c r="M87279" s="36"/>
      <c r="N87279" s="36"/>
    </row>
    <row r="87280" spans="12:14" x14ac:dyDescent="0.25">
      <c r="L87280" s="36"/>
      <c r="M87280" s="36"/>
      <c r="N87280" s="36"/>
    </row>
    <row r="87281" spans="12:14" x14ac:dyDescent="0.25">
      <c r="L87281" s="36"/>
      <c r="M87281" s="36"/>
      <c r="N87281" s="36"/>
    </row>
    <row r="87282" spans="12:14" x14ac:dyDescent="0.25">
      <c r="L87282" s="36"/>
      <c r="M87282" s="36"/>
      <c r="N87282" s="36"/>
    </row>
    <row r="87283" spans="12:14" x14ac:dyDescent="0.25">
      <c r="L87283" s="36"/>
      <c r="M87283" s="36"/>
      <c r="N87283" s="36"/>
    </row>
    <row r="87284" spans="12:14" x14ac:dyDescent="0.25">
      <c r="L87284" s="36"/>
      <c r="M87284" s="36"/>
      <c r="N87284" s="36"/>
    </row>
    <row r="87285" spans="12:14" x14ac:dyDescent="0.25">
      <c r="L87285" s="36"/>
      <c r="M87285" s="36"/>
      <c r="N87285" s="36"/>
    </row>
    <row r="87286" spans="12:14" x14ac:dyDescent="0.25">
      <c r="L87286" s="36"/>
      <c r="M87286" s="36"/>
      <c r="N87286" s="36"/>
    </row>
    <row r="87287" spans="12:14" x14ac:dyDescent="0.25">
      <c r="L87287" s="36"/>
      <c r="M87287" s="36"/>
      <c r="N87287" s="36"/>
    </row>
    <row r="87288" spans="12:14" x14ac:dyDescent="0.25">
      <c r="L87288" s="36"/>
      <c r="M87288" s="36"/>
      <c r="N87288" s="36"/>
    </row>
    <row r="87289" spans="12:14" x14ac:dyDescent="0.25">
      <c r="L87289" s="36"/>
      <c r="M87289" s="36"/>
      <c r="N87289" s="36"/>
    </row>
    <row r="87290" spans="12:14" x14ac:dyDescent="0.25">
      <c r="L87290" s="36"/>
      <c r="M87290" s="36"/>
      <c r="N87290" s="36"/>
    </row>
    <row r="87291" spans="12:14" x14ac:dyDescent="0.25">
      <c r="L87291" s="36"/>
      <c r="M87291" s="36"/>
      <c r="N87291" s="36"/>
    </row>
    <row r="87292" spans="12:14" x14ac:dyDescent="0.25">
      <c r="L87292" s="36"/>
      <c r="M87292" s="36"/>
      <c r="N87292" s="36"/>
    </row>
    <row r="87293" spans="12:14" x14ac:dyDescent="0.25">
      <c r="L87293" s="36"/>
      <c r="M87293" s="36"/>
      <c r="N87293" s="36"/>
    </row>
    <row r="87294" spans="12:14" x14ac:dyDescent="0.25">
      <c r="L87294" s="36"/>
      <c r="M87294" s="36"/>
      <c r="N87294" s="36"/>
    </row>
    <row r="87295" spans="12:14" x14ac:dyDescent="0.25">
      <c r="L87295" s="36"/>
      <c r="M87295" s="36"/>
      <c r="N87295" s="36"/>
    </row>
    <row r="87296" spans="12:14" x14ac:dyDescent="0.25">
      <c r="L87296" s="36"/>
      <c r="M87296" s="36"/>
      <c r="N87296" s="36"/>
    </row>
    <row r="87297" spans="12:14" x14ac:dyDescent="0.25">
      <c r="L87297" s="36"/>
      <c r="M87297" s="36"/>
      <c r="N87297" s="36"/>
    </row>
    <row r="87298" spans="12:14" x14ac:dyDescent="0.25">
      <c r="L87298" s="36"/>
      <c r="M87298" s="36"/>
      <c r="N87298" s="36"/>
    </row>
    <row r="87299" spans="12:14" x14ac:dyDescent="0.25">
      <c r="L87299" s="36"/>
      <c r="M87299" s="36"/>
      <c r="N87299" s="36"/>
    </row>
    <row r="87300" spans="12:14" x14ac:dyDescent="0.25">
      <c r="L87300" s="36"/>
      <c r="M87300" s="36"/>
      <c r="N87300" s="36"/>
    </row>
    <row r="87301" spans="12:14" x14ac:dyDescent="0.25">
      <c r="L87301" s="36"/>
      <c r="M87301" s="36"/>
      <c r="N87301" s="36"/>
    </row>
    <row r="87302" spans="12:14" x14ac:dyDescent="0.25">
      <c r="L87302" s="36"/>
      <c r="M87302" s="36"/>
      <c r="N87302" s="36"/>
    </row>
    <row r="87303" spans="12:14" x14ac:dyDescent="0.25">
      <c r="L87303" s="36"/>
      <c r="M87303" s="36"/>
      <c r="N87303" s="36"/>
    </row>
    <row r="87304" spans="12:14" x14ac:dyDescent="0.25">
      <c r="L87304" s="36"/>
      <c r="M87304" s="36"/>
      <c r="N87304" s="36"/>
    </row>
    <row r="87305" spans="12:14" x14ac:dyDescent="0.25">
      <c r="L87305" s="36"/>
      <c r="M87305" s="36"/>
      <c r="N87305" s="36"/>
    </row>
    <row r="87306" spans="12:14" x14ac:dyDescent="0.25">
      <c r="L87306" s="36"/>
      <c r="M87306" s="36"/>
      <c r="N87306" s="36"/>
    </row>
    <row r="87307" spans="12:14" x14ac:dyDescent="0.25">
      <c r="L87307" s="36"/>
      <c r="M87307" s="36"/>
      <c r="N87307" s="36"/>
    </row>
    <row r="87308" spans="12:14" x14ac:dyDescent="0.25">
      <c r="L87308" s="36"/>
      <c r="M87308" s="36"/>
      <c r="N87308" s="36"/>
    </row>
    <row r="87309" spans="12:14" x14ac:dyDescent="0.25">
      <c r="L87309" s="36"/>
      <c r="M87309" s="36"/>
      <c r="N87309" s="36"/>
    </row>
    <row r="87310" spans="12:14" x14ac:dyDescent="0.25">
      <c r="L87310" s="36"/>
      <c r="M87310" s="36"/>
      <c r="N87310" s="36"/>
    </row>
    <row r="87311" spans="12:14" x14ac:dyDescent="0.25">
      <c r="L87311" s="36"/>
      <c r="M87311" s="36"/>
      <c r="N87311" s="36"/>
    </row>
    <row r="87312" spans="12:14" x14ac:dyDescent="0.25">
      <c r="L87312" s="36"/>
      <c r="M87312" s="36"/>
      <c r="N87312" s="36"/>
    </row>
    <row r="87313" spans="12:14" x14ac:dyDescent="0.25">
      <c r="L87313" s="36"/>
      <c r="M87313" s="36"/>
      <c r="N87313" s="36"/>
    </row>
    <row r="87314" spans="12:14" x14ac:dyDescent="0.25">
      <c r="L87314" s="36"/>
      <c r="M87314" s="36"/>
      <c r="N87314" s="36"/>
    </row>
    <row r="87315" spans="12:14" x14ac:dyDescent="0.25">
      <c r="L87315" s="36"/>
      <c r="M87315" s="36"/>
      <c r="N87315" s="36"/>
    </row>
    <row r="87316" spans="12:14" x14ac:dyDescent="0.25">
      <c r="L87316" s="36"/>
      <c r="M87316" s="36"/>
      <c r="N87316" s="36"/>
    </row>
    <row r="87317" spans="12:14" x14ac:dyDescent="0.25">
      <c r="L87317" s="36"/>
      <c r="M87317" s="36"/>
      <c r="N87317" s="36"/>
    </row>
    <row r="87318" spans="12:14" x14ac:dyDescent="0.25">
      <c r="L87318" s="36"/>
      <c r="M87318" s="36"/>
      <c r="N87318" s="36"/>
    </row>
    <row r="87319" spans="12:14" x14ac:dyDescent="0.25">
      <c r="L87319" s="36"/>
      <c r="M87319" s="36"/>
      <c r="N87319" s="36"/>
    </row>
    <row r="87320" spans="12:14" x14ac:dyDescent="0.25">
      <c r="L87320" s="36"/>
      <c r="M87320" s="36"/>
      <c r="N87320" s="36"/>
    </row>
    <row r="87321" spans="12:14" x14ac:dyDescent="0.25">
      <c r="L87321" s="36"/>
      <c r="M87321" s="36"/>
      <c r="N87321" s="36"/>
    </row>
    <row r="87322" spans="12:14" x14ac:dyDescent="0.25">
      <c r="L87322" s="36"/>
      <c r="M87322" s="36"/>
      <c r="N87322" s="36"/>
    </row>
    <row r="87323" spans="12:14" x14ac:dyDescent="0.25">
      <c r="L87323" s="36"/>
      <c r="M87323" s="36"/>
      <c r="N87323" s="36"/>
    </row>
    <row r="87324" spans="12:14" x14ac:dyDescent="0.25">
      <c r="L87324" s="36"/>
      <c r="M87324" s="36"/>
      <c r="N87324" s="36"/>
    </row>
    <row r="87325" spans="12:14" x14ac:dyDescent="0.25">
      <c r="L87325" s="36"/>
      <c r="M87325" s="36"/>
      <c r="N87325" s="36"/>
    </row>
    <row r="87326" spans="12:14" x14ac:dyDescent="0.25">
      <c r="L87326" s="36"/>
      <c r="M87326" s="36"/>
      <c r="N87326" s="36"/>
    </row>
    <row r="87327" spans="12:14" x14ac:dyDescent="0.25">
      <c r="L87327" s="36"/>
      <c r="M87327" s="36"/>
      <c r="N87327" s="36"/>
    </row>
    <row r="87328" spans="12:14" x14ac:dyDescent="0.25">
      <c r="L87328" s="36"/>
      <c r="M87328" s="36"/>
      <c r="N87328" s="36"/>
    </row>
    <row r="87329" spans="12:14" x14ac:dyDescent="0.25">
      <c r="L87329" s="36"/>
      <c r="M87329" s="36"/>
      <c r="N87329" s="36"/>
    </row>
    <row r="87330" spans="12:14" x14ac:dyDescent="0.25">
      <c r="L87330" s="36"/>
      <c r="M87330" s="36"/>
      <c r="N87330" s="36"/>
    </row>
    <row r="87331" spans="12:14" x14ac:dyDescent="0.25">
      <c r="L87331" s="36"/>
      <c r="M87331" s="36"/>
      <c r="N87331" s="36"/>
    </row>
    <row r="87332" spans="12:14" x14ac:dyDescent="0.25">
      <c r="L87332" s="36"/>
      <c r="M87332" s="36"/>
      <c r="N87332" s="36"/>
    </row>
    <row r="87333" spans="12:14" x14ac:dyDescent="0.25">
      <c r="L87333" s="36"/>
      <c r="M87333" s="36"/>
      <c r="N87333" s="36"/>
    </row>
    <row r="87334" spans="12:14" x14ac:dyDescent="0.25">
      <c r="L87334" s="36"/>
      <c r="M87334" s="36"/>
      <c r="N87334" s="36"/>
    </row>
    <row r="87335" spans="12:14" x14ac:dyDescent="0.25">
      <c r="L87335" s="36"/>
      <c r="M87335" s="36"/>
      <c r="N87335" s="36"/>
    </row>
    <row r="87336" spans="12:14" x14ac:dyDescent="0.25">
      <c r="L87336" s="36"/>
      <c r="M87336" s="36"/>
      <c r="N87336" s="36"/>
    </row>
    <row r="87337" spans="12:14" x14ac:dyDescent="0.25">
      <c r="L87337" s="36"/>
      <c r="M87337" s="36"/>
      <c r="N87337" s="36"/>
    </row>
    <row r="87338" spans="12:14" x14ac:dyDescent="0.25">
      <c r="L87338" s="36"/>
      <c r="M87338" s="36"/>
      <c r="N87338" s="36"/>
    </row>
    <row r="87339" spans="12:14" x14ac:dyDescent="0.25">
      <c r="L87339" s="36"/>
      <c r="M87339" s="36"/>
      <c r="N87339" s="36"/>
    </row>
    <row r="87340" spans="12:14" x14ac:dyDescent="0.25">
      <c r="L87340" s="36"/>
      <c r="M87340" s="36"/>
      <c r="N87340" s="36"/>
    </row>
    <row r="87341" spans="12:14" x14ac:dyDescent="0.25">
      <c r="L87341" s="36"/>
      <c r="M87341" s="36"/>
      <c r="N87341" s="36"/>
    </row>
    <row r="87342" spans="12:14" x14ac:dyDescent="0.25">
      <c r="L87342" s="36"/>
      <c r="M87342" s="36"/>
      <c r="N87342" s="36"/>
    </row>
    <row r="87343" spans="12:14" x14ac:dyDescent="0.25">
      <c r="L87343" s="36"/>
      <c r="M87343" s="36"/>
      <c r="N87343" s="36"/>
    </row>
    <row r="87344" spans="12:14" x14ac:dyDescent="0.25">
      <c r="L87344" s="36"/>
      <c r="M87344" s="36"/>
      <c r="N87344" s="36"/>
    </row>
    <row r="87345" spans="12:14" x14ac:dyDescent="0.25">
      <c r="L87345" s="36"/>
      <c r="M87345" s="36"/>
      <c r="N87345" s="36"/>
    </row>
    <row r="87346" spans="12:14" x14ac:dyDescent="0.25">
      <c r="L87346" s="36"/>
      <c r="M87346" s="36"/>
      <c r="N87346" s="36"/>
    </row>
    <row r="87347" spans="12:14" x14ac:dyDescent="0.25">
      <c r="L87347" s="36"/>
      <c r="M87347" s="36"/>
      <c r="N87347" s="36"/>
    </row>
    <row r="87348" spans="12:14" x14ac:dyDescent="0.25">
      <c r="L87348" s="36"/>
      <c r="M87348" s="36"/>
      <c r="N87348" s="36"/>
    </row>
    <row r="87349" spans="12:14" x14ac:dyDescent="0.25">
      <c r="L87349" s="36"/>
      <c r="M87349" s="36"/>
      <c r="N87349" s="36"/>
    </row>
    <row r="87350" spans="12:14" x14ac:dyDescent="0.25">
      <c r="L87350" s="36"/>
      <c r="M87350" s="36"/>
      <c r="N87350" s="36"/>
    </row>
    <row r="87351" spans="12:14" x14ac:dyDescent="0.25">
      <c r="L87351" s="36"/>
      <c r="M87351" s="36"/>
      <c r="N87351" s="36"/>
    </row>
    <row r="87352" spans="12:14" x14ac:dyDescent="0.25">
      <c r="L87352" s="36"/>
      <c r="M87352" s="36"/>
      <c r="N87352" s="36"/>
    </row>
    <row r="87353" spans="12:14" x14ac:dyDescent="0.25">
      <c r="L87353" s="36"/>
      <c r="M87353" s="36"/>
      <c r="N87353" s="36"/>
    </row>
    <row r="87354" spans="12:14" x14ac:dyDescent="0.25">
      <c r="L87354" s="36"/>
      <c r="M87354" s="36"/>
      <c r="N87354" s="36"/>
    </row>
    <row r="87355" spans="12:14" x14ac:dyDescent="0.25">
      <c r="L87355" s="36"/>
      <c r="M87355" s="36"/>
      <c r="N87355" s="36"/>
    </row>
    <row r="87356" spans="12:14" x14ac:dyDescent="0.25">
      <c r="L87356" s="36"/>
      <c r="M87356" s="36"/>
      <c r="N87356" s="36"/>
    </row>
    <row r="87357" spans="12:14" x14ac:dyDescent="0.25">
      <c r="L87357" s="36"/>
      <c r="M87357" s="36"/>
      <c r="N87357" s="36"/>
    </row>
    <row r="87358" spans="12:14" x14ac:dyDescent="0.25">
      <c r="L87358" s="36"/>
      <c r="M87358" s="36"/>
      <c r="N87358" s="36"/>
    </row>
    <row r="87359" spans="12:14" x14ac:dyDescent="0.25">
      <c r="L87359" s="36"/>
      <c r="M87359" s="36"/>
      <c r="N87359" s="36"/>
    </row>
    <row r="87360" spans="12:14" x14ac:dyDescent="0.25">
      <c r="L87360" s="36"/>
      <c r="M87360" s="36"/>
      <c r="N87360" s="36"/>
    </row>
    <row r="87361" spans="12:14" x14ac:dyDescent="0.25">
      <c r="L87361" s="36"/>
      <c r="M87361" s="36"/>
      <c r="N87361" s="36"/>
    </row>
    <row r="87362" spans="12:14" x14ac:dyDescent="0.25">
      <c r="L87362" s="36"/>
      <c r="M87362" s="36"/>
      <c r="N87362" s="36"/>
    </row>
    <row r="87363" spans="12:14" x14ac:dyDescent="0.25">
      <c r="L87363" s="36"/>
      <c r="M87363" s="36"/>
      <c r="N87363" s="36"/>
    </row>
    <row r="87364" spans="12:14" x14ac:dyDescent="0.25">
      <c r="L87364" s="36"/>
      <c r="M87364" s="36"/>
      <c r="N87364" s="36"/>
    </row>
    <row r="87365" spans="12:14" x14ac:dyDescent="0.25">
      <c r="L87365" s="36"/>
      <c r="M87365" s="36"/>
      <c r="N87365" s="36"/>
    </row>
    <row r="87366" spans="12:14" x14ac:dyDescent="0.25">
      <c r="L87366" s="36"/>
      <c r="M87366" s="36"/>
      <c r="N87366" s="36"/>
    </row>
    <row r="87367" spans="12:14" x14ac:dyDescent="0.25">
      <c r="L87367" s="36"/>
      <c r="M87367" s="36"/>
      <c r="N87367" s="36"/>
    </row>
    <row r="87368" spans="12:14" x14ac:dyDescent="0.25">
      <c r="L87368" s="36"/>
      <c r="M87368" s="36"/>
      <c r="N87368" s="36"/>
    </row>
    <row r="87369" spans="12:14" x14ac:dyDescent="0.25">
      <c r="L87369" s="36"/>
      <c r="M87369" s="36"/>
      <c r="N87369" s="36"/>
    </row>
    <row r="87370" spans="12:14" x14ac:dyDescent="0.25">
      <c r="L87370" s="36"/>
      <c r="M87370" s="36"/>
      <c r="N87370" s="36"/>
    </row>
    <row r="87371" spans="12:14" x14ac:dyDescent="0.25">
      <c r="L87371" s="36"/>
      <c r="M87371" s="36"/>
      <c r="N87371" s="36"/>
    </row>
    <row r="87372" spans="12:14" x14ac:dyDescent="0.25">
      <c r="L87372" s="36"/>
      <c r="M87372" s="36"/>
      <c r="N87372" s="36"/>
    </row>
    <row r="87373" spans="12:14" x14ac:dyDescent="0.25">
      <c r="L87373" s="36"/>
      <c r="M87373" s="36"/>
      <c r="N87373" s="36"/>
    </row>
    <row r="87374" spans="12:14" x14ac:dyDescent="0.25">
      <c r="L87374" s="36"/>
      <c r="M87374" s="36"/>
      <c r="N87374" s="36"/>
    </row>
    <row r="87375" spans="12:14" x14ac:dyDescent="0.25">
      <c r="L87375" s="36"/>
      <c r="M87375" s="36"/>
      <c r="N87375" s="36"/>
    </row>
    <row r="87376" spans="12:14" x14ac:dyDescent="0.25">
      <c r="L87376" s="36"/>
      <c r="M87376" s="36"/>
      <c r="N87376" s="36"/>
    </row>
    <row r="87377" spans="12:14" x14ac:dyDescent="0.25">
      <c r="L87377" s="36"/>
      <c r="M87377" s="36"/>
      <c r="N87377" s="36"/>
    </row>
    <row r="87378" spans="12:14" x14ac:dyDescent="0.25">
      <c r="L87378" s="36"/>
      <c r="M87378" s="36"/>
      <c r="N87378" s="36"/>
    </row>
    <row r="87379" spans="12:14" x14ac:dyDescent="0.25">
      <c r="L87379" s="36"/>
      <c r="M87379" s="36"/>
      <c r="N87379" s="36"/>
    </row>
    <row r="87380" spans="12:14" x14ac:dyDescent="0.25">
      <c r="L87380" s="36"/>
      <c r="M87380" s="36"/>
      <c r="N87380" s="36"/>
    </row>
    <row r="87381" spans="12:14" x14ac:dyDescent="0.25">
      <c r="L87381" s="36"/>
      <c r="M87381" s="36"/>
      <c r="N87381" s="36"/>
    </row>
    <row r="87382" spans="12:14" x14ac:dyDescent="0.25">
      <c r="L87382" s="36"/>
      <c r="M87382" s="36"/>
      <c r="N87382" s="36"/>
    </row>
    <row r="87383" spans="12:14" x14ac:dyDescent="0.25">
      <c r="L87383" s="36"/>
      <c r="M87383" s="36"/>
      <c r="N87383" s="36"/>
    </row>
    <row r="87384" spans="12:14" x14ac:dyDescent="0.25">
      <c r="L87384" s="36"/>
      <c r="M87384" s="36"/>
      <c r="N87384" s="36"/>
    </row>
    <row r="87385" spans="12:14" x14ac:dyDescent="0.25">
      <c r="L87385" s="36"/>
      <c r="M87385" s="36"/>
      <c r="N87385" s="36"/>
    </row>
    <row r="87386" spans="12:14" x14ac:dyDescent="0.25">
      <c r="L87386" s="36"/>
      <c r="M87386" s="36"/>
      <c r="N87386" s="36"/>
    </row>
    <row r="87387" spans="12:14" x14ac:dyDescent="0.25">
      <c r="L87387" s="36"/>
      <c r="M87387" s="36"/>
      <c r="N87387" s="36"/>
    </row>
    <row r="87388" spans="12:14" x14ac:dyDescent="0.25">
      <c r="L87388" s="36"/>
      <c r="M87388" s="36"/>
      <c r="N87388" s="36"/>
    </row>
    <row r="87389" spans="12:14" x14ac:dyDescent="0.25">
      <c r="L87389" s="36"/>
      <c r="M87389" s="36"/>
      <c r="N87389" s="36"/>
    </row>
    <row r="87390" spans="12:14" x14ac:dyDescent="0.25">
      <c r="L87390" s="36"/>
      <c r="M87390" s="36"/>
      <c r="N87390" s="36"/>
    </row>
    <row r="87391" spans="12:14" x14ac:dyDescent="0.25">
      <c r="L87391" s="36"/>
      <c r="M87391" s="36"/>
      <c r="N87391" s="36"/>
    </row>
    <row r="87392" spans="12:14" x14ac:dyDescent="0.25">
      <c r="L87392" s="36"/>
      <c r="M87392" s="36"/>
      <c r="N87392" s="36"/>
    </row>
    <row r="87393" spans="12:14" x14ac:dyDescent="0.25">
      <c r="L87393" s="36"/>
      <c r="M87393" s="36"/>
      <c r="N87393" s="36"/>
    </row>
    <row r="87394" spans="12:14" x14ac:dyDescent="0.25">
      <c r="L87394" s="36"/>
      <c r="M87394" s="36"/>
      <c r="N87394" s="36"/>
    </row>
    <row r="87395" spans="12:14" x14ac:dyDescent="0.25">
      <c r="L87395" s="36"/>
      <c r="M87395" s="36"/>
      <c r="N87395" s="36"/>
    </row>
    <row r="87396" spans="12:14" x14ac:dyDescent="0.25">
      <c r="L87396" s="36"/>
      <c r="M87396" s="36"/>
      <c r="N87396" s="36"/>
    </row>
    <row r="87397" spans="12:14" x14ac:dyDescent="0.25">
      <c r="L87397" s="36"/>
      <c r="M87397" s="36"/>
      <c r="N87397" s="36"/>
    </row>
    <row r="87398" spans="12:14" x14ac:dyDescent="0.25">
      <c r="L87398" s="36"/>
      <c r="M87398" s="36"/>
      <c r="N87398" s="36"/>
    </row>
    <row r="87399" spans="12:14" x14ac:dyDescent="0.25">
      <c r="L87399" s="36"/>
      <c r="M87399" s="36"/>
      <c r="N87399" s="36"/>
    </row>
    <row r="87400" spans="12:14" x14ac:dyDescent="0.25">
      <c r="L87400" s="36"/>
      <c r="M87400" s="36"/>
      <c r="N87400" s="36"/>
    </row>
    <row r="87401" spans="12:14" x14ac:dyDescent="0.25">
      <c r="L87401" s="36"/>
      <c r="M87401" s="36"/>
      <c r="N87401" s="36"/>
    </row>
    <row r="87402" spans="12:14" x14ac:dyDescent="0.25">
      <c r="L87402" s="36"/>
      <c r="M87402" s="36"/>
      <c r="N87402" s="36"/>
    </row>
    <row r="87403" spans="12:14" x14ac:dyDescent="0.25">
      <c r="L87403" s="36"/>
      <c r="M87403" s="36"/>
      <c r="N87403" s="36"/>
    </row>
    <row r="87404" spans="12:14" x14ac:dyDescent="0.25">
      <c r="L87404" s="36"/>
      <c r="M87404" s="36"/>
      <c r="N87404" s="36"/>
    </row>
    <row r="87405" spans="12:14" x14ac:dyDescent="0.25">
      <c r="L87405" s="36"/>
      <c r="M87405" s="36"/>
      <c r="N87405" s="36"/>
    </row>
    <row r="87406" spans="12:14" x14ac:dyDescent="0.25">
      <c r="L87406" s="36"/>
      <c r="M87406" s="36"/>
      <c r="N87406" s="36"/>
    </row>
    <row r="87407" spans="12:14" x14ac:dyDescent="0.25">
      <c r="L87407" s="36"/>
      <c r="M87407" s="36"/>
      <c r="N87407" s="36"/>
    </row>
    <row r="87408" spans="12:14" x14ac:dyDescent="0.25">
      <c r="L87408" s="36"/>
      <c r="M87408" s="36"/>
      <c r="N87408" s="36"/>
    </row>
    <row r="87409" spans="12:14" x14ac:dyDescent="0.25">
      <c r="L87409" s="36"/>
      <c r="M87409" s="36"/>
      <c r="N87409" s="36"/>
    </row>
    <row r="87410" spans="12:14" x14ac:dyDescent="0.25">
      <c r="L87410" s="36"/>
      <c r="M87410" s="36"/>
      <c r="N87410" s="36"/>
    </row>
    <row r="87411" spans="12:14" x14ac:dyDescent="0.25">
      <c r="L87411" s="36"/>
      <c r="M87411" s="36"/>
      <c r="N87411" s="36"/>
    </row>
    <row r="87412" spans="12:14" x14ac:dyDescent="0.25">
      <c r="L87412" s="36"/>
      <c r="M87412" s="36"/>
      <c r="N87412" s="36"/>
    </row>
    <row r="87413" spans="12:14" x14ac:dyDescent="0.25">
      <c r="L87413" s="36"/>
      <c r="M87413" s="36"/>
      <c r="N87413" s="36"/>
    </row>
    <row r="87414" spans="12:14" x14ac:dyDescent="0.25">
      <c r="L87414" s="36"/>
      <c r="M87414" s="36"/>
      <c r="N87414" s="36"/>
    </row>
    <row r="87415" spans="12:14" x14ac:dyDescent="0.25">
      <c r="L87415" s="36"/>
      <c r="M87415" s="36"/>
      <c r="N87415" s="36"/>
    </row>
    <row r="87416" spans="12:14" x14ac:dyDescent="0.25">
      <c r="L87416" s="36"/>
      <c r="M87416" s="36"/>
      <c r="N87416" s="36"/>
    </row>
    <row r="87417" spans="12:14" x14ac:dyDescent="0.25">
      <c r="L87417" s="36"/>
      <c r="M87417" s="36"/>
      <c r="N87417" s="36"/>
    </row>
    <row r="87418" spans="12:14" x14ac:dyDescent="0.25">
      <c r="L87418" s="36"/>
      <c r="M87418" s="36"/>
      <c r="N87418" s="36"/>
    </row>
    <row r="87419" spans="12:14" x14ac:dyDescent="0.25">
      <c r="L87419" s="36"/>
      <c r="M87419" s="36"/>
      <c r="N87419" s="36"/>
    </row>
    <row r="87420" spans="12:14" x14ac:dyDescent="0.25">
      <c r="L87420" s="36"/>
      <c r="M87420" s="36"/>
      <c r="N87420" s="36"/>
    </row>
    <row r="87421" spans="12:14" x14ac:dyDescent="0.25">
      <c r="L87421" s="36"/>
      <c r="M87421" s="36"/>
      <c r="N87421" s="36"/>
    </row>
    <row r="87422" spans="12:14" x14ac:dyDescent="0.25">
      <c r="L87422" s="36"/>
      <c r="M87422" s="36"/>
      <c r="N87422" s="36"/>
    </row>
    <row r="87423" spans="12:14" x14ac:dyDescent="0.25">
      <c r="L87423" s="36"/>
      <c r="M87423" s="36"/>
      <c r="N87423" s="36"/>
    </row>
    <row r="87424" spans="12:14" x14ac:dyDescent="0.25">
      <c r="L87424" s="36"/>
      <c r="M87424" s="36"/>
      <c r="N87424" s="36"/>
    </row>
    <row r="87425" spans="12:14" x14ac:dyDescent="0.25">
      <c r="L87425" s="36"/>
      <c r="M87425" s="36"/>
      <c r="N87425" s="36"/>
    </row>
    <row r="87426" spans="12:14" x14ac:dyDescent="0.25">
      <c r="L87426" s="36"/>
      <c r="M87426" s="36"/>
      <c r="N87426" s="36"/>
    </row>
    <row r="87427" spans="12:14" x14ac:dyDescent="0.25">
      <c r="L87427" s="36"/>
      <c r="M87427" s="36"/>
      <c r="N87427" s="36"/>
    </row>
    <row r="87428" spans="12:14" x14ac:dyDescent="0.25">
      <c r="L87428" s="36"/>
      <c r="M87428" s="36"/>
      <c r="N87428" s="36"/>
    </row>
    <row r="87429" spans="12:14" x14ac:dyDescent="0.25">
      <c r="L87429" s="36"/>
      <c r="M87429" s="36"/>
      <c r="N87429" s="36"/>
    </row>
    <row r="87430" spans="12:14" x14ac:dyDescent="0.25">
      <c r="L87430" s="36"/>
      <c r="M87430" s="36"/>
      <c r="N87430" s="36"/>
    </row>
    <row r="87431" spans="12:14" x14ac:dyDescent="0.25">
      <c r="L87431" s="36"/>
      <c r="M87431" s="36"/>
      <c r="N87431" s="36"/>
    </row>
    <row r="87432" spans="12:14" x14ac:dyDescent="0.25">
      <c r="L87432" s="36"/>
      <c r="M87432" s="36"/>
      <c r="N87432" s="36"/>
    </row>
    <row r="87433" spans="12:14" x14ac:dyDescent="0.25">
      <c r="L87433" s="36"/>
      <c r="M87433" s="36"/>
      <c r="N87433" s="36"/>
    </row>
    <row r="87434" spans="12:14" x14ac:dyDescent="0.25">
      <c r="L87434" s="36"/>
      <c r="M87434" s="36"/>
      <c r="N87434" s="36"/>
    </row>
    <row r="87435" spans="12:14" x14ac:dyDescent="0.25">
      <c r="L87435" s="36"/>
      <c r="M87435" s="36"/>
      <c r="N87435" s="36"/>
    </row>
    <row r="87436" spans="12:14" x14ac:dyDescent="0.25">
      <c r="L87436" s="36"/>
      <c r="M87436" s="36"/>
      <c r="N87436" s="36"/>
    </row>
    <row r="87437" spans="12:14" x14ac:dyDescent="0.25">
      <c r="L87437" s="36"/>
      <c r="M87437" s="36"/>
      <c r="N87437" s="36"/>
    </row>
    <row r="87438" spans="12:14" x14ac:dyDescent="0.25">
      <c r="L87438" s="36"/>
      <c r="M87438" s="36"/>
      <c r="N87438" s="36"/>
    </row>
    <row r="87439" spans="12:14" x14ac:dyDescent="0.25">
      <c r="L87439" s="36"/>
      <c r="M87439" s="36"/>
      <c r="N87439" s="36"/>
    </row>
    <row r="87440" spans="12:14" x14ac:dyDescent="0.25">
      <c r="L87440" s="36"/>
      <c r="M87440" s="36"/>
      <c r="N87440" s="36"/>
    </row>
    <row r="87441" spans="12:14" x14ac:dyDescent="0.25">
      <c r="L87441" s="36"/>
      <c r="M87441" s="36"/>
      <c r="N87441" s="36"/>
    </row>
    <row r="87442" spans="12:14" x14ac:dyDescent="0.25">
      <c r="L87442" s="36"/>
      <c r="M87442" s="36"/>
      <c r="N87442" s="36"/>
    </row>
    <row r="87443" spans="12:14" x14ac:dyDescent="0.25">
      <c r="L87443" s="36"/>
      <c r="M87443" s="36"/>
      <c r="N87443" s="36"/>
    </row>
    <row r="87444" spans="12:14" x14ac:dyDescent="0.25">
      <c r="L87444" s="36"/>
      <c r="M87444" s="36"/>
      <c r="N87444" s="36"/>
    </row>
    <row r="87445" spans="12:14" x14ac:dyDescent="0.25">
      <c r="L87445" s="36"/>
      <c r="M87445" s="36"/>
      <c r="N87445" s="36"/>
    </row>
    <row r="87446" spans="12:14" x14ac:dyDescent="0.25">
      <c r="L87446" s="36"/>
      <c r="M87446" s="36"/>
      <c r="N87446" s="36"/>
    </row>
    <row r="87447" spans="12:14" x14ac:dyDescent="0.25">
      <c r="L87447" s="36"/>
      <c r="M87447" s="36"/>
      <c r="N87447" s="36"/>
    </row>
    <row r="87448" spans="12:14" x14ac:dyDescent="0.25">
      <c r="L87448" s="36"/>
      <c r="M87448" s="36"/>
      <c r="N87448" s="36"/>
    </row>
    <row r="87449" spans="12:14" x14ac:dyDescent="0.25">
      <c r="L87449" s="36"/>
      <c r="M87449" s="36"/>
      <c r="N87449" s="36"/>
    </row>
    <row r="87450" spans="12:14" x14ac:dyDescent="0.25">
      <c r="L87450" s="36"/>
      <c r="M87450" s="36"/>
      <c r="N87450" s="36"/>
    </row>
    <row r="87451" spans="12:14" x14ac:dyDescent="0.25">
      <c r="L87451" s="36"/>
      <c r="M87451" s="36"/>
      <c r="N87451" s="36"/>
    </row>
    <row r="87452" spans="12:14" x14ac:dyDescent="0.25">
      <c r="L87452" s="36"/>
      <c r="M87452" s="36"/>
      <c r="N87452" s="36"/>
    </row>
    <row r="87453" spans="12:14" x14ac:dyDescent="0.25">
      <c r="L87453" s="36"/>
      <c r="M87453" s="36"/>
      <c r="N87453" s="36"/>
    </row>
    <row r="87454" spans="12:14" x14ac:dyDescent="0.25">
      <c r="L87454" s="36"/>
      <c r="M87454" s="36"/>
      <c r="N87454" s="36"/>
    </row>
    <row r="87455" spans="12:14" x14ac:dyDescent="0.25">
      <c r="L87455" s="36"/>
      <c r="M87455" s="36"/>
      <c r="N87455" s="36"/>
    </row>
    <row r="87456" spans="12:14" x14ac:dyDescent="0.25">
      <c r="L87456" s="36"/>
      <c r="M87456" s="36"/>
      <c r="N87456" s="36"/>
    </row>
    <row r="87457" spans="12:14" x14ac:dyDescent="0.25">
      <c r="L87457" s="36"/>
      <c r="M87457" s="36"/>
      <c r="N87457" s="36"/>
    </row>
    <row r="87458" spans="12:14" x14ac:dyDescent="0.25">
      <c r="L87458" s="36"/>
      <c r="M87458" s="36"/>
      <c r="N87458" s="36"/>
    </row>
    <row r="87459" spans="12:14" x14ac:dyDescent="0.25">
      <c r="L87459" s="36"/>
      <c r="M87459" s="36"/>
      <c r="N87459" s="36"/>
    </row>
    <row r="87460" spans="12:14" x14ac:dyDescent="0.25">
      <c r="L87460" s="36"/>
      <c r="M87460" s="36"/>
      <c r="N87460" s="36"/>
    </row>
    <row r="87461" spans="12:14" x14ac:dyDescent="0.25">
      <c r="L87461" s="36"/>
      <c r="M87461" s="36"/>
      <c r="N87461" s="36"/>
    </row>
    <row r="87462" spans="12:14" x14ac:dyDescent="0.25">
      <c r="L87462" s="36"/>
      <c r="M87462" s="36"/>
      <c r="N87462" s="36"/>
    </row>
    <row r="87463" spans="12:14" x14ac:dyDescent="0.25">
      <c r="L87463" s="36"/>
      <c r="M87463" s="36"/>
      <c r="N87463" s="36"/>
    </row>
    <row r="87464" spans="12:14" x14ac:dyDescent="0.25">
      <c r="L87464" s="36"/>
      <c r="M87464" s="36"/>
      <c r="N87464" s="36"/>
    </row>
    <row r="87465" spans="12:14" x14ac:dyDescent="0.25">
      <c r="L87465" s="36"/>
      <c r="M87465" s="36"/>
      <c r="N87465" s="36"/>
    </row>
    <row r="87466" spans="12:14" x14ac:dyDescent="0.25">
      <c r="L87466" s="36"/>
      <c r="M87466" s="36"/>
      <c r="N87466" s="36"/>
    </row>
    <row r="87467" spans="12:14" x14ac:dyDescent="0.25">
      <c r="L87467" s="36"/>
      <c r="M87467" s="36"/>
      <c r="N87467" s="36"/>
    </row>
    <row r="87468" spans="12:14" x14ac:dyDescent="0.25">
      <c r="L87468" s="36"/>
      <c r="M87468" s="36"/>
      <c r="N87468" s="36"/>
    </row>
    <row r="87469" spans="12:14" x14ac:dyDescent="0.25">
      <c r="L87469" s="36"/>
      <c r="M87469" s="36"/>
      <c r="N87469" s="36"/>
    </row>
    <row r="87470" spans="12:14" x14ac:dyDescent="0.25">
      <c r="L87470" s="36"/>
      <c r="M87470" s="36"/>
      <c r="N87470" s="36"/>
    </row>
    <row r="87471" spans="12:14" x14ac:dyDescent="0.25">
      <c r="L87471" s="36"/>
      <c r="M87471" s="36"/>
      <c r="N87471" s="36"/>
    </row>
    <row r="87472" spans="12:14" x14ac:dyDescent="0.25">
      <c r="L87472" s="36"/>
      <c r="M87472" s="36"/>
      <c r="N87472" s="36"/>
    </row>
    <row r="87473" spans="12:14" x14ac:dyDescent="0.25">
      <c r="L87473" s="36"/>
      <c r="M87473" s="36"/>
      <c r="N87473" s="36"/>
    </row>
    <row r="87474" spans="12:14" x14ac:dyDescent="0.25">
      <c r="L87474" s="36"/>
      <c r="M87474" s="36"/>
      <c r="N87474" s="36"/>
    </row>
    <row r="87475" spans="12:14" x14ac:dyDescent="0.25">
      <c r="L87475" s="36"/>
      <c r="M87475" s="36"/>
      <c r="N87475" s="36"/>
    </row>
    <row r="87476" spans="12:14" x14ac:dyDescent="0.25">
      <c r="L87476" s="36"/>
      <c r="M87476" s="36"/>
      <c r="N87476" s="36"/>
    </row>
    <row r="87477" spans="12:14" x14ac:dyDescent="0.25">
      <c r="L87477" s="36"/>
      <c r="M87477" s="36"/>
      <c r="N87477" s="36"/>
    </row>
    <row r="87478" spans="12:14" x14ac:dyDescent="0.25">
      <c r="L87478" s="36"/>
      <c r="M87478" s="36"/>
      <c r="N87478" s="36"/>
    </row>
    <row r="87479" spans="12:14" x14ac:dyDescent="0.25">
      <c r="L87479" s="36"/>
      <c r="M87479" s="36"/>
      <c r="N87479" s="36"/>
    </row>
    <row r="87480" spans="12:14" x14ac:dyDescent="0.25">
      <c r="L87480" s="36"/>
      <c r="M87480" s="36"/>
      <c r="N87480" s="36"/>
    </row>
    <row r="87481" spans="12:14" x14ac:dyDescent="0.25">
      <c r="L87481" s="36"/>
      <c r="M87481" s="36"/>
      <c r="N87481" s="36"/>
    </row>
    <row r="87482" spans="12:14" x14ac:dyDescent="0.25">
      <c r="L87482" s="36"/>
      <c r="M87482" s="36"/>
      <c r="N87482" s="36"/>
    </row>
    <row r="87483" spans="12:14" x14ac:dyDescent="0.25">
      <c r="L87483" s="36"/>
      <c r="M87483" s="36"/>
      <c r="N87483" s="36"/>
    </row>
    <row r="87484" spans="12:14" x14ac:dyDescent="0.25">
      <c r="L87484" s="36"/>
      <c r="M87484" s="36"/>
      <c r="N87484" s="36"/>
    </row>
    <row r="87485" spans="12:14" x14ac:dyDescent="0.25">
      <c r="L87485" s="36"/>
      <c r="M87485" s="36"/>
      <c r="N87485" s="36"/>
    </row>
    <row r="87486" spans="12:14" x14ac:dyDescent="0.25">
      <c r="L87486" s="36"/>
      <c r="M87486" s="36"/>
      <c r="N87486" s="36"/>
    </row>
    <row r="87487" spans="12:14" x14ac:dyDescent="0.25">
      <c r="L87487" s="36"/>
      <c r="M87487" s="36"/>
      <c r="N87487" s="36"/>
    </row>
    <row r="87488" spans="12:14" x14ac:dyDescent="0.25">
      <c r="L87488" s="36"/>
      <c r="M87488" s="36"/>
      <c r="N87488" s="36"/>
    </row>
    <row r="87489" spans="12:14" x14ac:dyDescent="0.25">
      <c r="L87489" s="36"/>
      <c r="M87489" s="36"/>
      <c r="N87489" s="36"/>
    </row>
    <row r="87490" spans="12:14" x14ac:dyDescent="0.25">
      <c r="L87490" s="36"/>
      <c r="M87490" s="36"/>
      <c r="N87490" s="36"/>
    </row>
    <row r="87491" spans="12:14" x14ac:dyDescent="0.25">
      <c r="L87491" s="36"/>
      <c r="M87491" s="36"/>
      <c r="N87491" s="36"/>
    </row>
    <row r="87492" spans="12:14" x14ac:dyDescent="0.25">
      <c r="L87492" s="36"/>
      <c r="M87492" s="36"/>
      <c r="N87492" s="36"/>
    </row>
    <row r="87493" spans="12:14" x14ac:dyDescent="0.25">
      <c r="L87493" s="36"/>
      <c r="M87493" s="36"/>
      <c r="N87493" s="36"/>
    </row>
    <row r="87494" spans="12:14" x14ac:dyDescent="0.25">
      <c r="L87494" s="36"/>
      <c r="M87494" s="36"/>
      <c r="N87494" s="36"/>
    </row>
    <row r="87495" spans="12:14" x14ac:dyDescent="0.25">
      <c r="L87495" s="36"/>
      <c r="M87495" s="36"/>
      <c r="N87495" s="36"/>
    </row>
    <row r="87496" spans="12:14" x14ac:dyDescent="0.25">
      <c r="L87496" s="36"/>
      <c r="M87496" s="36"/>
      <c r="N87496" s="36"/>
    </row>
    <row r="87497" spans="12:14" x14ac:dyDescent="0.25">
      <c r="L87497" s="36"/>
      <c r="M87497" s="36"/>
      <c r="N87497" s="36"/>
    </row>
    <row r="87498" spans="12:14" x14ac:dyDescent="0.25">
      <c r="L87498" s="36"/>
      <c r="M87498" s="36"/>
      <c r="N87498" s="36"/>
    </row>
    <row r="87499" spans="12:14" x14ac:dyDescent="0.25">
      <c r="L87499" s="36"/>
      <c r="M87499" s="36"/>
      <c r="N87499" s="36"/>
    </row>
    <row r="87500" spans="12:14" x14ac:dyDescent="0.25">
      <c r="L87500" s="36"/>
      <c r="M87500" s="36"/>
      <c r="N87500" s="36"/>
    </row>
    <row r="87501" spans="12:14" x14ac:dyDescent="0.25">
      <c r="L87501" s="36"/>
      <c r="M87501" s="36"/>
      <c r="N87501" s="36"/>
    </row>
    <row r="87502" spans="12:14" x14ac:dyDescent="0.25">
      <c r="L87502" s="36"/>
      <c r="M87502" s="36"/>
      <c r="N87502" s="36"/>
    </row>
    <row r="87503" spans="12:14" x14ac:dyDescent="0.25">
      <c r="L87503" s="36"/>
      <c r="M87503" s="36"/>
      <c r="N87503" s="36"/>
    </row>
    <row r="87504" spans="12:14" x14ac:dyDescent="0.25">
      <c r="L87504" s="36"/>
      <c r="M87504" s="36"/>
      <c r="N87504" s="36"/>
    </row>
    <row r="87505" spans="12:14" x14ac:dyDescent="0.25">
      <c r="L87505" s="36"/>
      <c r="M87505" s="36"/>
      <c r="N87505" s="36"/>
    </row>
    <row r="87506" spans="12:14" x14ac:dyDescent="0.25">
      <c r="L87506" s="36"/>
      <c r="M87506" s="36"/>
      <c r="N87506" s="36"/>
    </row>
    <row r="87507" spans="12:14" x14ac:dyDescent="0.25">
      <c r="L87507" s="36"/>
      <c r="M87507" s="36"/>
      <c r="N87507" s="36"/>
    </row>
    <row r="87508" spans="12:14" x14ac:dyDescent="0.25">
      <c r="L87508" s="36"/>
      <c r="M87508" s="36"/>
      <c r="N87508" s="36"/>
    </row>
    <row r="87509" spans="12:14" x14ac:dyDescent="0.25">
      <c r="L87509" s="36"/>
      <c r="M87509" s="36"/>
      <c r="N87509" s="36"/>
    </row>
    <row r="87510" spans="12:14" x14ac:dyDescent="0.25">
      <c r="L87510" s="36"/>
      <c r="M87510" s="36"/>
      <c r="N87510" s="36"/>
    </row>
    <row r="87511" spans="12:14" x14ac:dyDescent="0.25">
      <c r="L87511" s="36"/>
      <c r="M87511" s="36"/>
      <c r="N87511" s="36"/>
    </row>
    <row r="87512" spans="12:14" x14ac:dyDescent="0.25">
      <c r="L87512" s="36"/>
      <c r="M87512" s="36"/>
      <c r="N87512" s="36"/>
    </row>
    <row r="87513" spans="12:14" x14ac:dyDescent="0.25">
      <c r="L87513" s="36"/>
      <c r="M87513" s="36"/>
      <c r="N87513" s="36"/>
    </row>
    <row r="87514" spans="12:14" x14ac:dyDescent="0.25">
      <c r="L87514" s="36"/>
      <c r="M87514" s="36"/>
      <c r="N87514" s="36"/>
    </row>
    <row r="87515" spans="12:14" x14ac:dyDescent="0.25">
      <c r="L87515" s="36"/>
      <c r="M87515" s="36"/>
      <c r="N87515" s="36"/>
    </row>
    <row r="87516" spans="12:14" x14ac:dyDescent="0.25">
      <c r="L87516" s="36"/>
      <c r="M87516" s="36"/>
      <c r="N87516" s="36"/>
    </row>
    <row r="87517" spans="12:14" x14ac:dyDescent="0.25">
      <c r="L87517" s="36"/>
      <c r="M87517" s="36"/>
      <c r="N87517" s="36"/>
    </row>
    <row r="87518" spans="12:14" x14ac:dyDescent="0.25">
      <c r="L87518" s="36"/>
      <c r="M87518" s="36"/>
      <c r="N87518" s="36"/>
    </row>
    <row r="87519" spans="12:14" x14ac:dyDescent="0.25">
      <c r="L87519" s="36"/>
      <c r="M87519" s="36"/>
      <c r="N87519" s="36"/>
    </row>
    <row r="87520" spans="12:14" x14ac:dyDescent="0.25">
      <c r="L87520" s="36"/>
      <c r="M87520" s="36"/>
      <c r="N87520" s="36"/>
    </row>
    <row r="87521" spans="12:14" x14ac:dyDescent="0.25">
      <c r="L87521" s="36"/>
      <c r="M87521" s="36"/>
      <c r="N87521" s="36"/>
    </row>
    <row r="87522" spans="12:14" x14ac:dyDescent="0.25">
      <c r="L87522" s="36"/>
      <c r="M87522" s="36"/>
      <c r="N87522" s="36"/>
    </row>
    <row r="87523" spans="12:14" x14ac:dyDescent="0.25">
      <c r="L87523" s="36"/>
      <c r="M87523" s="36"/>
      <c r="N87523" s="36"/>
    </row>
    <row r="87524" spans="12:14" x14ac:dyDescent="0.25">
      <c r="L87524" s="36"/>
      <c r="M87524" s="36"/>
      <c r="N87524" s="36"/>
    </row>
    <row r="87525" spans="12:14" x14ac:dyDescent="0.25">
      <c r="L87525" s="36"/>
      <c r="M87525" s="36"/>
      <c r="N87525" s="36"/>
    </row>
    <row r="87526" spans="12:14" x14ac:dyDescent="0.25">
      <c r="L87526" s="36"/>
      <c r="M87526" s="36"/>
      <c r="N87526" s="36"/>
    </row>
    <row r="87527" spans="12:14" x14ac:dyDescent="0.25">
      <c r="L87527" s="36"/>
      <c r="M87527" s="36"/>
      <c r="N87527" s="36"/>
    </row>
    <row r="87528" spans="12:14" x14ac:dyDescent="0.25">
      <c r="L87528" s="36"/>
      <c r="M87528" s="36"/>
      <c r="N87528" s="36"/>
    </row>
    <row r="87529" spans="12:14" x14ac:dyDescent="0.25">
      <c r="L87529" s="36"/>
      <c r="M87529" s="36"/>
      <c r="N87529" s="36"/>
    </row>
    <row r="87530" spans="12:14" x14ac:dyDescent="0.25">
      <c r="L87530" s="36"/>
      <c r="M87530" s="36"/>
      <c r="N87530" s="36"/>
    </row>
    <row r="87531" spans="12:14" x14ac:dyDescent="0.25">
      <c r="L87531" s="36"/>
      <c r="M87531" s="36"/>
      <c r="N87531" s="36"/>
    </row>
    <row r="87532" spans="12:14" x14ac:dyDescent="0.25">
      <c r="L87532" s="36"/>
      <c r="M87532" s="36"/>
      <c r="N87532" s="36"/>
    </row>
    <row r="87533" spans="12:14" x14ac:dyDescent="0.25">
      <c r="L87533" s="36"/>
      <c r="M87533" s="36"/>
      <c r="N87533" s="36"/>
    </row>
    <row r="87534" spans="12:14" x14ac:dyDescent="0.25">
      <c r="L87534" s="36"/>
      <c r="M87534" s="36"/>
      <c r="N87534" s="36"/>
    </row>
    <row r="87535" spans="12:14" x14ac:dyDescent="0.25">
      <c r="L87535" s="36"/>
      <c r="M87535" s="36"/>
      <c r="N87535" s="36"/>
    </row>
    <row r="87536" spans="12:14" x14ac:dyDescent="0.25">
      <c r="L87536" s="36"/>
      <c r="M87536" s="36"/>
      <c r="N87536" s="36"/>
    </row>
    <row r="87537" spans="12:14" x14ac:dyDescent="0.25">
      <c r="L87537" s="36"/>
      <c r="M87537" s="36"/>
      <c r="N87537" s="36"/>
    </row>
    <row r="87538" spans="12:14" x14ac:dyDescent="0.25">
      <c r="L87538" s="36"/>
      <c r="M87538" s="36"/>
      <c r="N87538" s="36"/>
    </row>
    <row r="87539" spans="12:14" x14ac:dyDescent="0.25">
      <c r="L87539" s="36"/>
      <c r="M87539" s="36"/>
      <c r="N87539" s="36"/>
    </row>
    <row r="87540" spans="12:14" x14ac:dyDescent="0.25">
      <c r="L87540" s="36"/>
      <c r="M87540" s="36"/>
      <c r="N87540" s="36"/>
    </row>
    <row r="87541" spans="12:14" x14ac:dyDescent="0.25">
      <c r="L87541" s="36"/>
      <c r="M87541" s="36"/>
      <c r="N87541" s="36"/>
    </row>
    <row r="87542" spans="12:14" x14ac:dyDescent="0.25">
      <c r="L87542" s="36"/>
      <c r="M87542" s="36"/>
      <c r="N87542" s="36"/>
    </row>
    <row r="87543" spans="12:14" x14ac:dyDescent="0.25">
      <c r="L87543" s="36"/>
      <c r="M87543" s="36"/>
      <c r="N87543" s="36"/>
    </row>
    <row r="87544" spans="12:14" x14ac:dyDescent="0.25">
      <c r="L87544" s="36"/>
      <c r="M87544" s="36"/>
      <c r="N87544" s="36"/>
    </row>
    <row r="87545" spans="12:14" x14ac:dyDescent="0.25">
      <c r="L87545" s="36"/>
      <c r="M87545" s="36"/>
      <c r="N87545" s="36"/>
    </row>
    <row r="87546" spans="12:14" x14ac:dyDescent="0.25">
      <c r="L87546" s="36"/>
      <c r="M87546" s="36"/>
      <c r="N87546" s="36"/>
    </row>
    <row r="87547" spans="12:14" x14ac:dyDescent="0.25">
      <c r="L87547" s="36"/>
      <c r="M87547" s="36"/>
      <c r="N87547" s="36"/>
    </row>
    <row r="87548" spans="12:14" x14ac:dyDescent="0.25">
      <c r="L87548" s="36"/>
      <c r="M87548" s="36"/>
      <c r="N87548" s="36"/>
    </row>
    <row r="87549" spans="12:14" x14ac:dyDescent="0.25">
      <c r="L87549" s="36"/>
      <c r="M87549" s="36"/>
      <c r="N87549" s="36"/>
    </row>
    <row r="87550" spans="12:14" x14ac:dyDescent="0.25">
      <c r="L87550" s="36"/>
      <c r="M87550" s="36"/>
      <c r="N87550" s="36"/>
    </row>
    <row r="87551" spans="12:14" x14ac:dyDescent="0.25">
      <c r="L87551" s="36"/>
      <c r="M87551" s="36"/>
      <c r="N87551" s="36"/>
    </row>
    <row r="87552" spans="12:14" x14ac:dyDescent="0.25">
      <c r="L87552" s="36"/>
      <c r="M87552" s="36"/>
      <c r="N87552" s="36"/>
    </row>
    <row r="87553" spans="12:14" x14ac:dyDescent="0.25">
      <c r="L87553" s="36"/>
      <c r="M87553" s="36"/>
      <c r="N87553" s="36"/>
    </row>
    <row r="87554" spans="12:14" x14ac:dyDescent="0.25">
      <c r="L87554" s="36"/>
      <c r="M87554" s="36"/>
      <c r="N87554" s="36"/>
    </row>
    <row r="87555" spans="12:14" x14ac:dyDescent="0.25">
      <c r="L87555" s="36"/>
      <c r="M87555" s="36"/>
      <c r="N87555" s="36"/>
    </row>
    <row r="87556" spans="12:14" x14ac:dyDescent="0.25">
      <c r="L87556" s="36"/>
      <c r="M87556" s="36"/>
      <c r="N87556" s="36"/>
    </row>
    <row r="87557" spans="12:14" x14ac:dyDescent="0.25">
      <c r="L87557" s="36"/>
      <c r="M87557" s="36"/>
      <c r="N87557" s="36"/>
    </row>
    <row r="87558" spans="12:14" x14ac:dyDescent="0.25">
      <c r="L87558" s="36"/>
      <c r="M87558" s="36"/>
      <c r="N87558" s="36"/>
    </row>
    <row r="87559" spans="12:14" x14ac:dyDescent="0.25">
      <c r="L87559" s="36"/>
      <c r="M87559" s="36"/>
      <c r="N87559" s="36"/>
    </row>
    <row r="87560" spans="12:14" x14ac:dyDescent="0.25">
      <c r="L87560" s="36"/>
      <c r="M87560" s="36"/>
      <c r="N87560" s="36"/>
    </row>
    <row r="87561" spans="12:14" x14ac:dyDescent="0.25">
      <c r="L87561" s="36"/>
      <c r="M87561" s="36"/>
      <c r="N87561" s="36"/>
    </row>
    <row r="87562" spans="12:14" x14ac:dyDescent="0.25">
      <c r="L87562" s="36"/>
      <c r="M87562" s="36"/>
      <c r="N87562" s="36"/>
    </row>
    <row r="87563" spans="12:14" x14ac:dyDescent="0.25">
      <c r="L87563" s="36"/>
      <c r="M87563" s="36"/>
      <c r="N87563" s="36"/>
    </row>
    <row r="87564" spans="12:14" x14ac:dyDescent="0.25">
      <c r="L87564" s="36"/>
      <c r="M87564" s="36"/>
      <c r="N87564" s="36"/>
    </row>
    <row r="87565" spans="12:14" x14ac:dyDescent="0.25">
      <c r="L87565" s="36"/>
      <c r="M87565" s="36"/>
      <c r="N87565" s="36"/>
    </row>
    <row r="87566" spans="12:14" x14ac:dyDescent="0.25">
      <c r="L87566" s="36"/>
      <c r="M87566" s="36"/>
      <c r="N87566" s="36"/>
    </row>
    <row r="87567" spans="12:14" x14ac:dyDescent="0.25">
      <c r="L87567" s="36"/>
      <c r="M87567" s="36"/>
      <c r="N87567" s="36"/>
    </row>
    <row r="87568" spans="12:14" x14ac:dyDescent="0.25">
      <c r="L87568" s="36"/>
      <c r="M87568" s="36"/>
      <c r="N87568" s="36"/>
    </row>
    <row r="87569" spans="12:14" x14ac:dyDescent="0.25">
      <c r="L87569" s="36"/>
      <c r="M87569" s="36"/>
      <c r="N87569" s="36"/>
    </row>
    <row r="87570" spans="12:14" x14ac:dyDescent="0.25">
      <c r="L87570" s="36"/>
      <c r="M87570" s="36"/>
      <c r="N87570" s="36"/>
    </row>
    <row r="87571" spans="12:14" x14ac:dyDescent="0.25">
      <c r="L87571" s="36"/>
      <c r="M87571" s="36"/>
      <c r="N87571" s="36"/>
    </row>
    <row r="87572" spans="12:14" x14ac:dyDescent="0.25">
      <c r="L87572" s="36"/>
      <c r="M87572" s="36"/>
      <c r="N87572" s="36"/>
    </row>
    <row r="87573" spans="12:14" x14ac:dyDescent="0.25">
      <c r="L87573" s="36"/>
      <c r="M87573" s="36"/>
      <c r="N87573" s="36"/>
    </row>
    <row r="87574" spans="12:14" x14ac:dyDescent="0.25">
      <c r="L87574" s="36"/>
      <c r="M87574" s="36"/>
      <c r="N87574" s="36"/>
    </row>
    <row r="87575" spans="12:14" x14ac:dyDescent="0.25">
      <c r="L87575" s="36"/>
      <c r="M87575" s="36"/>
      <c r="N87575" s="36"/>
    </row>
    <row r="87576" spans="12:14" x14ac:dyDescent="0.25">
      <c r="L87576" s="36"/>
      <c r="M87576" s="36"/>
      <c r="N87576" s="36"/>
    </row>
    <row r="87577" spans="12:14" x14ac:dyDescent="0.25">
      <c r="L87577" s="36"/>
      <c r="M87577" s="36"/>
      <c r="N87577" s="36"/>
    </row>
    <row r="87578" spans="12:14" x14ac:dyDescent="0.25">
      <c r="L87578" s="36"/>
      <c r="M87578" s="36"/>
      <c r="N87578" s="36"/>
    </row>
    <row r="87579" spans="12:14" x14ac:dyDescent="0.25">
      <c r="L87579" s="36"/>
      <c r="M87579" s="36"/>
      <c r="N87579" s="36"/>
    </row>
    <row r="87580" spans="12:14" x14ac:dyDescent="0.25">
      <c r="L87580" s="36"/>
      <c r="M87580" s="36"/>
      <c r="N87580" s="36"/>
    </row>
    <row r="87581" spans="12:14" x14ac:dyDescent="0.25">
      <c r="L87581" s="36"/>
      <c r="M87581" s="36"/>
      <c r="N87581" s="36"/>
    </row>
    <row r="87582" spans="12:14" x14ac:dyDescent="0.25">
      <c r="L87582" s="36"/>
      <c r="M87582" s="36"/>
      <c r="N87582" s="36"/>
    </row>
    <row r="87583" spans="12:14" x14ac:dyDescent="0.25">
      <c r="L87583" s="36"/>
      <c r="M87583" s="36"/>
      <c r="N87583" s="36"/>
    </row>
    <row r="87584" spans="12:14" x14ac:dyDescent="0.25">
      <c r="L87584" s="36"/>
      <c r="M87584" s="36"/>
      <c r="N87584" s="36"/>
    </row>
    <row r="87585" spans="12:14" x14ac:dyDescent="0.25">
      <c r="L87585" s="36"/>
      <c r="M87585" s="36"/>
      <c r="N87585" s="36"/>
    </row>
    <row r="87586" spans="12:14" x14ac:dyDescent="0.25">
      <c r="L87586" s="36"/>
      <c r="M87586" s="36"/>
      <c r="N87586" s="36"/>
    </row>
    <row r="87587" spans="12:14" x14ac:dyDescent="0.25">
      <c r="L87587" s="36"/>
      <c r="M87587" s="36"/>
      <c r="N87587" s="36"/>
    </row>
    <row r="87588" spans="12:14" x14ac:dyDescent="0.25">
      <c r="L87588" s="36"/>
      <c r="M87588" s="36"/>
      <c r="N87588" s="36"/>
    </row>
    <row r="87589" spans="12:14" x14ac:dyDescent="0.25">
      <c r="L87589" s="36"/>
      <c r="M87589" s="36"/>
      <c r="N87589" s="36"/>
    </row>
    <row r="87590" spans="12:14" x14ac:dyDescent="0.25">
      <c r="L87590" s="36"/>
      <c r="M87590" s="36"/>
      <c r="N87590" s="36"/>
    </row>
    <row r="87591" spans="12:14" x14ac:dyDescent="0.25">
      <c r="L87591" s="36"/>
      <c r="M87591" s="36"/>
      <c r="N87591" s="36"/>
    </row>
    <row r="87592" spans="12:14" x14ac:dyDescent="0.25">
      <c r="L87592" s="36"/>
      <c r="M87592" s="36"/>
      <c r="N87592" s="36"/>
    </row>
    <row r="87593" spans="12:14" x14ac:dyDescent="0.25">
      <c r="L87593" s="36"/>
      <c r="M87593" s="36"/>
      <c r="N87593" s="36"/>
    </row>
    <row r="87594" spans="12:14" x14ac:dyDescent="0.25">
      <c r="L87594" s="36"/>
      <c r="M87594" s="36"/>
      <c r="N87594" s="36"/>
    </row>
    <row r="87595" spans="12:14" x14ac:dyDescent="0.25">
      <c r="L87595" s="36"/>
      <c r="M87595" s="36"/>
      <c r="N87595" s="36"/>
    </row>
    <row r="87596" spans="12:14" x14ac:dyDescent="0.25">
      <c r="L87596" s="36"/>
      <c r="M87596" s="36"/>
      <c r="N87596" s="36"/>
    </row>
    <row r="87597" spans="12:14" x14ac:dyDescent="0.25">
      <c r="L87597" s="36"/>
      <c r="M87597" s="36"/>
      <c r="N87597" s="36"/>
    </row>
    <row r="87598" spans="12:14" x14ac:dyDescent="0.25">
      <c r="L87598" s="36"/>
      <c r="M87598" s="36"/>
      <c r="N87598" s="36"/>
    </row>
    <row r="87599" spans="12:14" x14ac:dyDescent="0.25">
      <c r="L87599" s="36"/>
      <c r="M87599" s="36"/>
      <c r="N87599" s="36"/>
    </row>
    <row r="87600" spans="12:14" x14ac:dyDescent="0.25">
      <c r="L87600" s="36"/>
      <c r="M87600" s="36"/>
      <c r="N87600" s="36"/>
    </row>
    <row r="87601" spans="12:14" x14ac:dyDescent="0.25">
      <c r="L87601" s="36"/>
      <c r="M87601" s="36"/>
      <c r="N87601" s="36"/>
    </row>
    <row r="87602" spans="12:14" x14ac:dyDescent="0.25">
      <c r="L87602" s="36"/>
      <c r="M87602" s="36"/>
      <c r="N87602" s="36"/>
    </row>
    <row r="87603" spans="12:14" x14ac:dyDescent="0.25">
      <c r="L87603" s="36"/>
      <c r="M87603" s="36"/>
      <c r="N87603" s="36"/>
    </row>
    <row r="87604" spans="12:14" x14ac:dyDescent="0.25">
      <c r="L87604" s="36"/>
      <c r="M87604" s="36"/>
      <c r="N87604" s="36"/>
    </row>
    <row r="87605" spans="12:14" x14ac:dyDescent="0.25">
      <c r="L87605" s="36"/>
      <c r="M87605" s="36"/>
      <c r="N87605" s="36"/>
    </row>
    <row r="87606" spans="12:14" x14ac:dyDescent="0.25">
      <c r="L87606" s="36"/>
      <c r="M87606" s="36"/>
      <c r="N87606" s="36"/>
    </row>
    <row r="87607" spans="12:14" x14ac:dyDescent="0.25">
      <c r="L87607" s="36"/>
      <c r="M87607" s="36"/>
      <c r="N87607" s="36"/>
    </row>
    <row r="87608" spans="12:14" x14ac:dyDescent="0.25">
      <c r="L87608" s="36"/>
      <c r="M87608" s="36"/>
      <c r="N87608" s="36"/>
    </row>
    <row r="87609" spans="12:14" x14ac:dyDescent="0.25">
      <c r="L87609" s="36"/>
      <c r="M87609" s="36"/>
      <c r="N87609" s="36"/>
    </row>
    <row r="87610" spans="12:14" x14ac:dyDescent="0.25">
      <c r="L87610" s="36"/>
      <c r="M87610" s="36"/>
      <c r="N87610" s="36"/>
    </row>
    <row r="87611" spans="12:14" x14ac:dyDescent="0.25">
      <c r="L87611" s="36"/>
      <c r="M87611" s="36"/>
      <c r="N87611" s="36"/>
    </row>
    <row r="87612" spans="12:14" x14ac:dyDescent="0.25">
      <c r="L87612" s="36"/>
      <c r="M87612" s="36"/>
      <c r="N87612" s="36"/>
    </row>
    <row r="87613" spans="12:14" x14ac:dyDescent="0.25">
      <c r="L87613" s="36"/>
      <c r="M87613" s="36"/>
      <c r="N87613" s="36"/>
    </row>
    <row r="87614" spans="12:14" x14ac:dyDescent="0.25">
      <c r="L87614" s="36"/>
      <c r="M87614" s="36"/>
      <c r="N87614" s="36"/>
    </row>
    <row r="87615" spans="12:14" x14ac:dyDescent="0.25">
      <c r="L87615" s="36"/>
      <c r="M87615" s="36"/>
      <c r="N87615" s="36"/>
    </row>
    <row r="87616" spans="12:14" x14ac:dyDescent="0.25">
      <c r="L87616" s="36"/>
      <c r="M87616" s="36"/>
      <c r="N87616" s="36"/>
    </row>
    <row r="87617" spans="12:14" x14ac:dyDescent="0.25">
      <c r="L87617" s="36"/>
      <c r="M87617" s="36"/>
      <c r="N87617" s="36"/>
    </row>
    <row r="87618" spans="12:14" x14ac:dyDescent="0.25">
      <c r="L87618" s="36"/>
      <c r="M87618" s="36"/>
      <c r="N87618" s="36"/>
    </row>
    <row r="87619" spans="12:14" x14ac:dyDescent="0.25">
      <c r="L87619" s="36"/>
      <c r="M87619" s="36"/>
      <c r="N87619" s="36"/>
    </row>
    <row r="87620" spans="12:14" x14ac:dyDescent="0.25">
      <c r="L87620" s="36"/>
      <c r="M87620" s="36"/>
      <c r="N87620" s="36"/>
    </row>
    <row r="87621" spans="12:14" x14ac:dyDescent="0.25">
      <c r="L87621" s="36"/>
      <c r="M87621" s="36"/>
      <c r="N87621" s="36"/>
    </row>
    <row r="87622" spans="12:14" x14ac:dyDescent="0.25">
      <c r="L87622" s="36"/>
      <c r="M87622" s="36"/>
      <c r="N87622" s="36"/>
    </row>
    <row r="87623" spans="12:14" x14ac:dyDescent="0.25">
      <c r="L87623" s="36"/>
      <c r="M87623" s="36"/>
      <c r="N87623" s="36"/>
    </row>
    <row r="87624" spans="12:14" x14ac:dyDescent="0.25">
      <c r="L87624" s="36"/>
      <c r="M87624" s="36"/>
      <c r="N87624" s="36"/>
    </row>
    <row r="87625" spans="12:14" x14ac:dyDescent="0.25">
      <c r="L87625" s="36"/>
      <c r="M87625" s="36"/>
      <c r="N87625" s="36"/>
    </row>
    <row r="87626" spans="12:14" x14ac:dyDescent="0.25">
      <c r="L87626" s="36"/>
      <c r="M87626" s="36"/>
      <c r="N87626" s="36"/>
    </row>
    <row r="87627" spans="12:14" x14ac:dyDescent="0.25">
      <c r="L87627" s="36"/>
      <c r="M87627" s="36"/>
      <c r="N87627" s="36"/>
    </row>
    <row r="87628" spans="12:14" x14ac:dyDescent="0.25">
      <c r="L87628" s="36"/>
      <c r="M87628" s="36"/>
      <c r="N87628" s="36"/>
    </row>
    <row r="87629" spans="12:14" x14ac:dyDescent="0.25">
      <c r="L87629" s="36"/>
      <c r="M87629" s="36"/>
      <c r="N87629" s="36"/>
    </row>
    <row r="87630" spans="12:14" x14ac:dyDescent="0.25">
      <c r="L87630" s="36"/>
      <c r="M87630" s="36"/>
      <c r="N87630" s="36"/>
    </row>
    <row r="87631" spans="12:14" x14ac:dyDescent="0.25">
      <c r="L87631" s="36"/>
      <c r="M87631" s="36"/>
      <c r="N87631" s="36"/>
    </row>
    <row r="87632" spans="12:14" x14ac:dyDescent="0.25">
      <c r="L87632" s="36"/>
      <c r="M87632" s="36"/>
      <c r="N87632" s="36"/>
    </row>
    <row r="87633" spans="12:14" x14ac:dyDescent="0.25">
      <c r="L87633" s="36"/>
      <c r="M87633" s="36"/>
      <c r="N87633" s="36"/>
    </row>
    <row r="87634" spans="12:14" x14ac:dyDescent="0.25">
      <c r="L87634" s="36"/>
      <c r="M87634" s="36"/>
      <c r="N87634" s="36"/>
    </row>
    <row r="87635" spans="12:14" x14ac:dyDescent="0.25">
      <c r="L87635" s="36"/>
      <c r="M87635" s="36"/>
      <c r="N87635" s="36"/>
    </row>
    <row r="87636" spans="12:14" x14ac:dyDescent="0.25">
      <c r="L87636" s="36"/>
      <c r="M87636" s="36"/>
      <c r="N87636" s="36"/>
    </row>
    <row r="87637" spans="12:14" x14ac:dyDescent="0.25">
      <c r="L87637" s="36"/>
      <c r="M87637" s="36"/>
      <c r="N87637" s="36"/>
    </row>
    <row r="87638" spans="12:14" x14ac:dyDescent="0.25">
      <c r="L87638" s="36"/>
      <c r="M87638" s="36"/>
      <c r="N87638" s="36"/>
    </row>
    <row r="87639" spans="12:14" x14ac:dyDescent="0.25">
      <c r="L87639" s="36"/>
      <c r="M87639" s="36"/>
      <c r="N87639" s="36"/>
    </row>
    <row r="87640" spans="12:14" x14ac:dyDescent="0.25">
      <c r="L87640" s="36"/>
      <c r="M87640" s="36"/>
      <c r="N87640" s="36"/>
    </row>
    <row r="87641" spans="12:14" x14ac:dyDescent="0.25">
      <c r="L87641" s="36"/>
      <c r="M87641" s="36"/>
      <c r="N87641" s="36"/>
    </row>
    <row r="87642" spans="12:14" x14ac:dyDescent="0.25">
      <c r="L87642" s="36"/>
      <c r="M87642" s="36"/>
      <c r="N87642" s="36"/>
    </row>
    <row r="87643" spans="12:14" x14ac:dyDescent="0.25">
      <c r="L87643" s="36"/>
      <c r="M87643" s="36"/>
      <c r="N87643" s="36"/>
    </row>
    <row r="87644" spans="12:14" x14ac:dyDescent="0.25">
      <c r="L87644" s="36"/>
      <c r="M87644" s="36"/>
      <c r="N87644" s="36"/>
    </row>
    <row r="87645" spans="12:14" x14ac:dyDescent="0.25">
      <c r="L87645" s="36"/>
      <c r="M87645" s="36"/>
      <c r="N87645" s="36"/>
    </row>
    <row r="87646" spans="12:14" x14ac:dyDescent="0.25">
      <c r="L87646" s="36"/>
      <c r="M87646" s="36"/>
      <c r="N87646" s="36"/>
    </row>
    <row r="87647" spans="12:14" x14ac:dyDescent="0.25">
      <c r="L87647" s="36"/>
      <c r="M87647" s="36"/>
      <c r="N87647" s="36"/>
    </row>
    <row r="87648" spans="12:14" x14ac:dyDescent="0.25">
      <c r="L87648" s="36"/>
      <c r="M87648" s="36"/>
      <c r="N87648" s="36"/>
    </row>
    <row r="87649" spans="12:14" x14ac:dyDescent="0.25">
      <c r="L87649" s="36"/>
      <c r="M87649" s="36"/>
      <c r="N87649" s="36"/>
    </row>
    <row r="87650" spans="12:14" x14ac:dyDescent="0.25">
      <c r="L87650" s="36"/>
      <c r="M87650" s="36"/>
      <c r="N87650" s="36"/>
    </row>
    <row r="87651" spans="12:14" x14ac:dyDescent="0.25">
      <c r="L87651" s="36"/>
      <c r="M87651" s="36"/>
      <c r="N87651" s="36"/>
    </row>
    <row r="87652" spans="12:14" x14ac:dyDescent="0.25">
      <c r="L87652" s="36"/>
      <c r="M87652" s="36"/>
      <c r="N87652" s="36"/>
    </row>
    <row r="87653" spans="12:14" x14ac:dyDescent="0.25">
      <c r="L87653" s="36"/>
      <c r="M87653" s="36"/>
      <c r="N87653" s="36"/>
    </row>
    <row r="87654" spans="12:14" x14ac:dyDescent="0.25">
      <c r="L87654" s="36"/>
      <c r="M87654" s="36"/>
      <c r="N87654" s="36"/>
    </row>
    <row r="87655" spans="12:14" x14ac:dyDescent="0.25">
      <c r="L87655" s="36"/>
      <c r="M87655" s="36"/>
      <c r="N87655" s="36"/>
    </row>
    <row r="87656" spans="12:14" x14ac:dyDescent="0.25">
      <c r="L87656" s="36"/>
      <c r="M87656" s="36"/>
      <c r="N87656" s="36"/>
    </row>
    <row r="87657" spans="12:14" x14ac:dyDescent="0.25">
      <c r="L87657" s="36"/>
      <c r="M87657" s="36"/>
      <c r="N87657" s="36"/>
    </row>
    <row r="87658" spans="12:14" x14ac:dyDescent="0.25">
      <c r="L87658" s="36"/>
      <c r="M87658" s="36"/>
      <c r="N87658" s="36"/>
    </row>
    <row r="87659" spans="12:14" x14ac:dyDescent="0.25">
      <c r="L87659" s="36"/>
      <c r="M87659" s="36"/>
      <c r="N87659" s="36"/>
    </row>
    <row r="87660" spans="12:14" x14ac:dyDescent="0.25">
      <c r="L87660" s="36"/>
      <c r="M87660" s="36"/>
      <c r="N87660" s="36"/>
    </row>
    <row r="87661" spans="12:14" x14ac:dyDescent="0.25">
      <c r="L87661" s="36"/>
      <c r="M87661" s="36"/>
      <c r="N87661" s="36"/>
    </row>
    <row r="87662" spans="12:14" x14ac:dyDescent="0.25">
      <c r="L87662" s="36"/>
      <c r="M87662" s="36"/>
      <c r="N87662" s="36"/>
    </row>
    <row r="87663" spans="12:14" x14ac:dyDescent="0.25">
      <c r="L87663" s="36"/>
      <c r="M87663" s="36"/>
      <c r="N87663" s="36"/>
    </row>
    <row r="87664" spans="12:14" x14ac:dyDescent="0.25">
      <c r="L87664" s="36"/>
      <c r="M87664" s="36"/>
      <c r="N87664" s="36"/>
    </row>
    <row r="87665" spans="12:14" x14ac:dyDescent="0.25">
      <c r="L87665" s="36"/>
      <c r="M87665" s="36"/>
      <c r="N87665" s="36"/>
    </row>
    <row r="87666" spans="12:14" x14ac:dyDescent="0.25">
      <c r="L87666" s="36"/>
      <c r="M87666" s="36"/>
      <c r="N87666" s="36"/>
    </row>
    <row r="87667" spans="12:14" x14ac:dyDescent="0.25">
      <c r="L87667" s="36"/>
      <c r="M87667" s="36"/>
      <c r="N87667" s="36"/>
    </row>
    <row r="87668" spans="12:14" x14ac:dyDescent="0.25">
      <c r="L87668" s="36"/>
      <c r="M87668" s="36"/>
      <c r="N87668" s="36"/>
    </row>
    <row r="87669" spans="12:14" x14ac:dyDescent="0.25">
      <c r="L87669" s="36"/>
      <c r="M87669" s="36"/>
      <c r="N87669" s="36"/>
    </row>
    <row r="87670" spans="12:14" x14ac:dyDescent="0.25">
      <c r="L87670" s="36"/>
      <c r="M87670" s="36"/>
      <c r="N87670" s="36"/>
    </row>
    <row r="87671" spans="12:14" x14ac:dyDescent="0.25">
      <c r="L87671" s="36"/>
      <c r="M87671" s="36"/>
      <c r="N87671" s="36"/>
    </row>
    <row r="87672" spans="12:14" x14ac:dyDescent="0.25">
      <c r="L87672" s="36"/>
      <c r="M87672" s="36"/>
      <c r="N87672" s="36"/>
    </row>
    <row r="87673" spans="12:14" x14ac:dyDescent="0.25">
      <c r="L87673" s="36"/>
      <c r="M87673" s="36"/>
      <c r="N87673" s="36"/>
    </row>
    <row r="87674" spans="12:14" x14ac:dyDescent="0.25">
      <c r="L87674" s="36"/>
      <c r="M87674" s="36"/>
      <c r="N87674" s="36"/>
    </row>
    <row r="87675" spans="12:14" x14ac:dyDescent="0.25">
      <c r="L87675" s="36"/>
      <c r="M87675" s="36"/>
      <c r="N87675" s="36"/>
    </row>
    <row r="87676" spans="12:14" x14ac:dyDescent="0.25">
      <c r="L87676" s="36"/>
      <c r="M87676" s="36"/>
      <c r="N87676" s="36"/>
    </row>
    <row r="87677" spans="12:14" x14ac:dyDescent="0.25">
      <c r="L87677" s="36"/>
      <c r="M87677" s="36"/>
      <c r="N87677" s="36"/>
    </row>
    <row r="87678" spans="12:14" x14ac:dyDescent="0.25">
      <c r="L87678" s="36"/>
      <c r="M87678" s="36"/>
      <c r="N87678" s="36"/>
    </row>
    <row r="87679" spans="12:14" x14ac:dyDescent="0.25">
      <c r="L87679" s="36"/>
      <c r="M87679" s="36"/>
      <c r="N87679" s="36"/>
    </row>
    <row r="87680" spans="12:14" x14ac:dyDescent="0.25">
      <c r="L87680" s="36"/>
      <c r="M87680" s="36"/>
      <c r="N87680" s="36"/>
    </row>
    <row r="87681" spans="12:14" x14ac:dyDescent="0.25">
      <c r="L87681" s="36"/>
      <c r="M87681" s="36"/>
      <c r="N87681" s="36"/>
    </row>
    <row r="87682" spans="12:14" x14ac:dyDescent="0.25">
      <c r="L87682" s="36"/>
      <c r="M87682" s="36"/>
      <c r="N87682" s="36"/>
    </row>
    <row r="87683" spans="12:14" x14ac:dyDescent="0.25">
      <c r="L87683" s="36"/>
      <c r="M87683" s="36"/>
      <c r="N87683" s="36"/>
    </row>
    <row r="87684" spans="12:14" x14ac:dyDescent="0.25">
      <c r="L87684" s="36"/>
      <c r="M87684" s="36"/>
      <c r="N87684" s="36"/>
    </row>
    <row r="87685" spans="12:14" x14ac:dyDescent="0.25">
      <c r="L87685" s="36"/>
      <c r="M87685" s="36"/>
      <c r="N87685" s="36"/>
    </row>
    <row r="87686" spans="12:14" x14ac:dyDescent="0.25">
      <c r="L87686" s="36"/>
      <c r="M87686" s="36"/>
      <c r="N87686" s="36"/>
    </row>
    <row r="87687" spans="12:14" x14ac:dyDescent="0.25">
      <c r="L87687" s="36"/>
      <c r="M87687" s="36"/>
      <c r="N87687" s="36"/>
    </row>
    <row r="87688" spans="12:14" x14ac:dyDescent="0.25">
      <c r="L87688" s="36"/>
      <c r="M87688" s="36"/>
      <c r="N87688" s="36"/>
    </row>
    <row r="87689" spans="12:14" x14ac:dyDescent="0.25">
      <c r="L87689" s="36"/>
      <c r="M87689" s="36"/>
      <c r="N87689" s="36"/>
    </row>
    <row r="87690" spans="12:14" x14ac:dyDescent="0.25">
      <c r="L87690" s="36"/>
      <c r="M87690" s="36"/>
      <c r="N87690" s="36"/>
    </row>
    <row r="87691" spans="12:14" x14ac:dyDescent="0.25">
      <c r="L87691" s="36"/>
      <c r="M87691" s="36"/>
      <c r="N87691" s="36"/>
    </row>
    <row r="87692" spans="12:14" x14ac:dyDescent="0.25">
      <c r="L87692" s="36"/>
      <c r="M87692" s="36"/>
      <c r="N87692" s="36"/>
    </row>
    <row r="87693" spans="12:14" x14ac:dyDescent="0.25">
      <c r="L87693" s="36"/>
      <c r="M87693" s="36"/>
      <c r="N87693" s="36"/>
    </row>
    <row r="87694" spans="12:14" x14ac:dyDescent="0.25">
      <c r="L87694" s="36"/>
      <c r="M87694" s="36"/>
      <c r="N87694" s="36"/>
    </row>
    <row r="87695" spans="12:14" x14ac:dyDescent="0.25">
      <c r="L87695" s="36"/>
      <c r="M87695" s="36"/>
      <c r="N87695" s="36"/>
    </row>
    <row r="87696" spans="12:14" x14ac:dyDescent="0.25">
      <c r="L87696" s="36"/>
      <c r="M87696" s="36"/>
      <c r="N87696" s="36"/>
    </row>
    <row r="87697" spans="12:14" x14ac:dyDescent="0.25">
      <c r="L87697" s="36"/>
      <c r="M87697" s="36"/>
      <c r="N87697" s="36"/>
    </row>
    <row r="87698" spans="12:14" x14ac:dyDescent="0.25">
      <c r="L87698" s="36"/>
      <c r="M87698" s="36"/>
      <c r="N87698" s="36"/>
    </row>
    <row r="87699" spans="12:14" x14ac:dyDescent="0.25">
      <c r="L87699" s="36"/>
      <c r="M87699" s="36"/>
      <c r="N87699" s="36"/>
    </row>
    <row r="87700" spans="12:14" x14ac:dyDescent="0.25">
      <c r="L87700" s="36"/>
      <c r="M87700" s="36"/>
      <c r="N87700" s="36"/>
    </row>
    <row r="87701" spans="12:14" x14ac:dyDescent="0.25">
      <c r="L87701" s="36"/>
      <c r="M87701" s="36"/>
      <c r="N87701" s="36"/>
    </row>
    <row r="87702" spans="12:14" x14ac:dyDescent="0.25">
      <c r="L87702" s="36"/>
      <c r="M87702" s="36"/>
      <c r="N87702" s="36"/>
    </row>
    <row r="87703" spans="12:14" x14ac:dyDescent="0.25">
      <c r="L87703" s="36"/>
      <c r="M87703" s="36"/>
      <c r="N87703" s="36"/>
    </row>
    <row r="87704" spans="12:14" x14ac:dyDescent="0.25">
      <c r="L87704" s="36"/>
      <c r="M87704" s="36"/>
      <c r="N87704" s="36"/>
    </row>
    <row r="87705" spans="12:14" x14ac:dyDescent="0.25">
      <c r="L87705" s="36"/>
      <c r="M87705" s="36"/>
      <c r="N87705" s="36"/>
    </row>
    <row r="87706" spans="12:14" x14ac:dyDescent="0.25">
      <c r="L87706" s="36"/>
      <c r="M87706" s="36"/>
      <c r="N87706" s="36"/>
    </row>
    <row r="87707" spans="12:14" x14ac:dyDescent="0.25">
      <c r="L87707" s="36"/>
      <c r="M87707" s="36"/>
      <c r="N87707" s="36"/>
    </row>
    <row r="87708" spans="12:14" x14ac:dyDescent="0.25">
      <c r="L87708" s="36"/>
      <c r="M87708" s="36"/>
      <c r="N87708" s="36"/>
    </row>
    <row r="87709" spans="12:14" x14ac:dyDescent="0.25">
      <c r="L87709" s="36"/>
      <c r="M87709" s="36"/>
      <c r="N87709" s="36"/>
    </row>
    <row r="87710" spans="12:14" x14ac:dyDescent="0.25">
      <c r="L87710" s="36"/>
      <c r="M87710" s="36"/>
      <c r="N87710" s="36"/>
    </row>
    <row r="87711" spans="12:14" x14ac:dyDescent="0.25">
      <c r="L87711" s="36"/>
      <c r="M87711" s="36"/>
      <c r="N87711" s="36"/>
    </row>
    <row r="87712" spans="12:14" x14ac:dyDescent="0.25">
      <c r="L87712" s="36"/>
      <c r="M87712" s="36"/>
      <c r="N87712" s="36"/>
    </row>
    <row r="87713" spans="12:14" x14ac:dyDescent="0.25">
      <c r="L87713" s="36"/>
      <c r="M87713" s="36"/>
      <c r="N87713" s="36"/>
    </row>
    <row r="87714" spans="12:14" x14ac:dyDescent="0.25">
      <c r="L87714" s="36"/>
      <c r="M87714" s="36"/>
      <c r="N87714" s="36"/>
    </row>
    <row r="87715" spans="12:14" x14ac:dyDescent="0.25">
      <c r="L87715" s="36"/>
      <c r="M87715" s="36"/>
      <c r="N87715" s="36"/>
    </row>
    <row r="87716" spans="12:14" x14ac:dyDescent="0.25">
      <c r="L87716" s="36"/>
      <c r="M87716" s="36"/>
      <c r="N87716" s="36"/>
    </row>
    <row r="87717" spans="12:14" x14ac:dyDescent="0.25">
      <c r="L87717" s="36"/>
      <c r="M87717" s="36"/>
      <c r="N87717" s="36"/>
    </row>
    <row r="87718" spans="12:14" x14ac:dyDescent="0.25">
      <c r="L87718" s="36"/>
      <c r="M87718" s="36"/>
      <c r="N87718" s="36"/>
    </row>
    <row r="87719" spans="12:14" x14ac:dyDescent="0.25">
      <c r="L87719" s="36"/>
      <c r="M87719" s="36"/>
      <c r="N87719" s="36"/>
    </row>
    <row r="87720" spans="12:14" x14ac:dyDescent="0.25">
      <c r="L87720" s="36"/>
      <c r="M87720" s="36"/>
      <c r="N87720" s="36"/>
    </row>
    <row r="87721" spans="12:14" x14ac:dyDescent="0.25">
      <c r="L87721" s="36"/>
      <c r="M87721" s="36"/>
      <c r="N87721" s="36"/>
    </row>
    <row r="87722" spans="12:14" x14ac:dyDescent="0.25">
      <c r="L87722" s="36"/>
      <c r="M87722" s="36"/>
      <c r="N87722" s="36"/>
    </row>
    <row r="87723" spans="12:14" x14ac:dyDescent="0.25">
      <c r="L87723" s="36"/>
      <c r="M87723" s="36"/>
      <c r="N87723" s="36"/>
    </row>
    <row r="87724" spans="12:14" x14ac:dyDescent="0.25">
      <c r="L87724" s="36"/>
      <c r="M87724" s="36"/>
      <c r="N87724" s="36"/>
    </row>
    <row r="87725" spans="12:14" x14ac:dyDescent="0.25">
      <c r="L87725" s="36"/>
      <c r="M87725" s="36"/>
      <c r="N87725" s="36"/>
    </row>
    <row r="87726" spans="12:14" x14ac:dyDescent="0.25">
      <c r="L87726" s="36"/>
      <c r="M87726" s="36"/>
      <c r="N87726" s="36"/>
    </row>
    <row r="87727" spans="12:14" x14ac:dyDescent="0.25">
      <c r="L87727" s="36"/>
      <c r="M87727" s="36"/>
      <c r="N87727" s="36"/>
    </row>
    <row r="87728" spans="12:14" x14ac:dyDescent="0.25">
      <c r="L87728" s="36"/>
      <c r="M87728" s="36"/>
      <c r="N87728" s="36"/>
    </row>
    <row r="87729" spans="12:14" x14ac:dyDescent="0.25">
      <c r="L87729" s="36"/>
      <c r="M87729" s="36"/>
      <c r="N87729" s="36"/>
    </row>
    <row r="87730" spans="12:14" x14ac:dyDescent="0.25">
      <c r="L87730" s="36"/>
      <c r="M87730" s="36"/>
      <c r="N87730" s="36"/>
    </row>
    <row r="87731" spans="12:14" x14ac:dyDescent="0.25">
      <c r="L87731" s="36"/>
      <c r="M87731" s="36"/>
      <c r="N87731" s="36"/>
    </row>
    <row r="87732" spans="12:14" x14ac:dyDescent="0.25">
      <c r="L87732" s="36"/>
      <c r="M87732" s="36"/>
      <c r="N87732" s="36"/>
    </row>
    <row r="87733" spans="12:14" x14ac:dyDescent="0.25">
      <c r="L87733" s="36"/>
      <c r="M87733" s="36"/>
      <c r="N87733" s="36"/>
    </row>
    <row r="87734" spans="12:14" x14ac:dyDescent="0.25">
      <c r="L87734" s="36"/>
      <c r="M87734" s="36"/>
      <c r="N87734" s="36"/>
    </row>
    <row r="87735" spans="12:14" x14ac:dyDescent="0.25">
      <c r="L87735" s="36"/>
      <c r="M87735" s="36"/>
      <c r="N87735" s="36"/>
    </row>
    <row r="87736" spans="12:14" x14ac:dyDescent="0.25">
      <c r="L87736" s="36"/>
      <c r="M87736" s="36"/>
      <c r="N87736" s="36"/>
    </row>
    <row r="87737" spans="12:14" x14ac:dyDescent="0.25">
      <c r="L87737" s="36"/>
      <c r="M87737" s="36"/>
      <c r="N87737" s="36"/>
    </row>
    <row r="87738" spans="12:14" x14ac:dyDescent="0.25">
      <c r="L87738" s="36"/>
      <c r="M87738" s="36"/>
      <c r="N87738" s="36"/>
    </row>
    <row r="87739" spans="12:14" x14ac:dyDescent="0.25">
      <c r="L87739" s="36"/>
      <c r="M87739" s="36"/>
      <c r="N87739" s="36"/>
    </row>
    <row r="87740" spans="12:14" x14ac:dyDescent="0.25">
      <c r="L87740" s="36"/>
      <c r="M87740" s="36"/>
      <c r="N87740" s="36"/>
    </row>
    <row r="87741" spans="12:14" x14ac:dyDescent="0.25">
      <c r="L87741" s="36"/>
      <c r="M87741" s="36"/>
      <c r="N87741" s="36"/>
    </row>
    <row r="87742" spans="12:14" x14ac:dyDescent="0.25">
      <c r="L87742" s="36"/>
      <c r="M87742" s="36"/>
      <c r="N87742" s="36"/>
    </row>
    <row r="87743" spans="12:14" x14ac:dyDescent="0.25">
      <c r="L87743" s="36"/>
      <c r="M87743" s="36"/>
      <c r="N87743" s="36"/>
    </row>
    <row r="87744" spans="12:14" x14ac:dyDescent="0.25">
      <c r="L87744" s="36"/>
      <c r="M87744" s="36"/>
      <c r="N87744" s="36"/>
    </row>
    <row r="87745" spans="12:14" x14ac:dyDescent="0.25">
      <c r="L87745" s="36"/>
      <c r="M87745" s="36"/>
      <c r="N87745" s="36"/>
    </row>
    <row r="87746" spans="12:14" x14ac:dyDescent="0.25">
      <c r="L87746" s="36"/>
      <c r="M87746" s="36"/>
      <c r="N87746" s="36"/>
    </row>
    <row r="87747" spans="12:14" x14ac:dyDescent="0.25">
      <c r="L87747" s="36"/>
      <c r="M87747" s="36"/>
      <c r="N87747" s="36"/>
    </row>
    <row r="87748" spans="12:14" x14ac:dyDescent="0.25">
      <c r="L87748" s="36"/>
      <c r="M87748" s="36"/>
      <c r="N87748" s="36"/>
    </row>
    <row r="87749" spans="12:14" x14ac:dyDescent="0.25">
      <c r="L87749" s="36"/>
      <c r="M87749" s="36"/>
      <c r="N87749" s="36"/>
    </row>
    <row r="87750" spans="12:14" x14ac:dyDescent="0.25">
      <c r="L87750" s="36"/>
      <c r="M87750" s="36"/>
      <c r="N87750" s="36"/>
    </row>
    <row r="87751" spans="12:14" x14ac:dyDescent="0.25">
      <c r="L87751" s="36"/>
      <c r="M87751" s="36"/>
      <c r="N87751" s="36"/>
    </row>
    <row r="87752" spans="12:14" x14ac:dyDescent="0.25">
      <c r="L87752" s="36"/>
      <c r="M87752" s="36"/>
      <c r="N87752" s="36"/>
    </row>
    <row r="87753" spans="12:14" x14ac:dyDescent="0.25">
      <c r="L87753" s="36"/>
      <c r="M87753" s="36"/>
      <c r="N87753" s="36"/>
    </row>
    <row r="87754" spans="12:14" x14ac:dyDescent="0.25">
      <c r="L87754" s="36"/>
      <c r="M87754" s="36"/>
      <c r="N87754" s="36"/>
    </row>
    <row r="87755" spans="12:14" x14ac:dyDescent="0.25">
      <c r="L87755" s="36"/>
      <c r="M87755" s="36"/>
      <c r="N87755" s="36"/>
    </row>
    <row r="87756" spans="12:14" x14ac:dyDescent="0.25">
      <c r="L87756" s="36"/>
      <c r="M87756" s="36"/>
      <c r="N87756" s="36"/>
    </row>
    <row r="87757" spans="12:14" x14ac:dyDescent="0.25">
      <c r="L87757" s="36"/>
      <c r="M87757" s="36"/>
      <c r="N87757" s="36"/>
    </row>
    <row r="87758" spans="12:14" x14ac:dyDescent="0.25">
      <c r="L87758" s="36"/>
      <c r="M87758" s="36"/>
      <c r="N87758" s="36"/>
    </row>
    <row r="87759" spans="12:14" x14ac:dyDescent="0.25">
      <c r="L87759" s="36"/>
      <c r="M87759" s="36"/>
      <c r="N87759" s="36"/>
    </row>
    <row r="87760" spans="12:14" x14ac:dyDescent="0.25">
      <c r="L87760" s="36"/>
      <c r="M87760" s="36"/>
      <c r="N87760" s="36"/>
    </row>
    <row r="87761" spans="12:14" x14ac:dyDescent="0.25">
      <c r="L87761" s="36"/>
      <c r="M87761" s="36"/>
      <c r="N87761" s="36"/>
    </row>
    <row r="87762" spans="12:14" x14ac:dyDescent="0.25">
      <c r="L87762" s="36"/>
      <c r="M87762" s="36"/>
      <c r="N87762" s="36"/>
    </row>
    <row r="87763" spans="12:14" x14ac:dyDescent="0.25">
      <c r="L87763" s="36"/>
      <c r="M87763" s="36"/>
      <c r="N87763" s="36"/>
    </row>
    <row r="87764" spans="12:14" x14ac:dyDescent="0.25">
      <c r="L87764" s="36"/>
      <c r="M87764" s="36"/>
      <c r="N87764" s="36"/>
    </row>
    <row r="87765" spans="12:14" x14ac:dyDescent="0.25">
      <c r="L87765" s="36"/>
      <c r="M87765" s="36"/>
      <c r="N87765" s="36"/>
    </row>
    <row r="87766" spans="12:14" x14ac:dyDescent="0.25">
      <c r="L87766" s="36"/>
      <c r="M87766" s="36"/>
      <c r="N87766" s="36"/>
    </row>
    <row r="87767" spans="12:14" x14ac:dyDescent="0.25">
      <c r="L87767" s="36"/>
      <c r="M87767" s="36"/>
      <c r="N87767" s="36"/>
    </row>
    <row r="87768" spans="12:14" x14ac:dyDescent="0.25">
      <c r="L87768" s="36"/>
      <c r="M87768" s="36"/>
      <c r="N87768" s="36"/>
    </row>
    <row r="87769" spans="12:14" x14ac:dyDescent="0.25">
      <c r="L87769" s="36"/>
      <c r="M87769" s="36"/>
      <c r="N87769" s="36"/>
    </row>
    <row r="87770" spans="12:14" x14ac:dyDescent="0.25">
      <c r="L87770" s="36"/>
      <c r="M87770" s="36"/>
      <c r="N87770" s="36"/>
    </row>
    <row r="87771" spans="12:14" x14ac:dyDescent="0.25">
      <c r="L87771" s="36"/>
      <c r="M87771" s="36"/>
      <c r="N87771" s="36"/>
    </row>
    <row r="87772" spans="12:14" x14ac:dyDescent="0.25">
      <c r="L87772" s="36"/>
      <c r="M87772" s="36"/>
      <c r="N87772" s="36"/>
    </row>
    <row r="87773" spans="12:14" x14ac:dyDescent="0.25">
      <c r="L87773" s="36"/>
      <c r="M87773" s="36"/>
      <c r="N87773" s="36"/>
    </row>
    <row r="87774" spans="12:14" x14ac:dyDescent="0.25">
      <c r="L87774" s="36"/>
      <c r="M87774" s="36"/>
      <c r="N87774" s="36"/>
    </row>
    <row r="87775" spans="12:14" x14ac:dyDescent="0.25">
      <c r="L87775" s="36"/>
      <c r="M87775" s="36"/>
      <c r="N87775" s="36"/>
    </row>
    <row r="87776" spans="12:14" x14ac:dyDescent="0.25">
      <c r="L87776" s="36"/>
      <c r="M87776" s="36"/>
      <c r="N87776" s="36"/>
    </row>
    <row r="87777" spans="12:14" x14ac:dyDescent="0.25">
      <c r="L87777" s="36"/>
      <c r="M87777" s="36"/>
      <c r="N87777" s="36"/>
    </row>
    <row r="87778" spans="12:14" x14ac:dyDescent="0.25">
      <c r="L87778" s="36"/>
      <c r="M87778" s="36"/>
      <c r="N87778" s="36"/>
    </row>
    <row r="87779" spans="12:14" x14ac:dyDescent="0.25">
      <c r="L87779" s="36"/>
      <c r="M87779" s="36"/>
      <c r="N87779" s="36"/>
    </row>
    <row r="87780" spans="12:14" x14ac:dyDescent="0.25">
      <c r="L87780" s="36"/>
      <c r="M87780" s="36"/>
      <c r="N87780" s="36"/>
    </row>
    <row r="87781" spans="12:14" x14ac:dyDescent="0.25">
      <c r="L87781" s="36"/>
      <c r="M87781" s="36"/>
      <c r="N87781" s="36"/>
    </row>
    <row r="87782" spans="12:14" x14ac:dyDescent="0.25">
      <c r="L87782" s="36"/>
      <c r="M87782" s="36"/>
      <c r="N87782" s="36"/>
    </row>
    <row r="87783" spans="12:14" x14ac:dyDescent="0.25">
      <c r="L87783" s="36"/>
      <c r="M87783" s="36"/>
      <c r="N87783" s="36"/>
    </row>
    <row r="87784" spans="12:14" x14ac:dyDescent="0.25">
      <c r="L87784" s="36"/>
      <c r="M87784" s="36"/>
      <c r="N87784" s="36"/>
    </row>
    <row r="87785" spans="12:14" x14ac:dyDescent="0.25">
      <c r="L87785" s="36"/>
      <c r="M87785" s="36"/>
      <c r="N87785" s="36"/>
    </row>
    <row r="87786" spans="12:14" x14ac:dyDescent="0.25">
      <c r="L87786" s="36"/>
      <c r="M87786" s="36"/>
      <c r="N87786" s="36"/>
    </row>
    <row r="87787" spans="12:14" x14ac:dyDescent="0.25">
      <c r="L87787" s="36"/>
      <c r="M87787" s="36"/>
      <c r="N87787" s="36"/>
    </row>
    <row r="87788" spans="12:14" x14ac:dyDescent="0.25">
      <c r="L87788" s="36"/>
      <c r="M87788" s="36"/>
      <c r="N87788" s="36"/>
    </row>
    <row r="87789" spans="12:14" x14ac:dyDescent="0.25">
      <c r="L87789" s="36"/>
      <c r="M87789" s="36"/>
      <c r="N87789" s="36"/>
    </row>
    <row r="87790" spans="12:14" x14ac:dyDescent="0.25">
      <c r="L87790" s="36"/>
      <c r="M87790" s="36"/>
      <c r="N87790" s="36"/>
    </row>
    <row r="87791" spans="12:14" x14ac:dyDescent="0.25">
      <c r="L87791" s="36"/>
      <c r="M87791" s="36"/>
      <c r="N87791" s="36"/>
    </row>
    <row r="87792" spans="12:14" x14ac:dyDescent="0.25">
      <c r="L87792" s="36"/>
      <c r="M87792" s="36"/>
      <c r="N87792" s="36"/>
    </row>
    <row r="87793" spans="12:14" x14ac:dyDescent="0.25">
      <c r="L87793" s="36"/>
      <c r="M87793" s="36"/>
      <c r="N87793" s="36"/>
    </row>
    <row r="87794" spans="12:14" x14ac:dyDescent="0.25">
      <c r="L87794" s="36"/>
      <c r="M87794" s="36"/>
      <c r="N87794" s="36"/>
    </row>
    <row r="87795" spans="12:14" x14ac:dyDescent="0.25">
      <c r="L87795" s="36"/>
      <c r="M87795" s="36"/>
      <c r="N87795" s="36"/>
    </row>
    <row r="87796" spans="12:14" x14ac:dyDescent="0.25">
      <c r="L87796" s="36"/>
      <c r="M87796" s="36"/>
      <c r="N87796" s="36"/>
    </row>
    <row r="87797" spans="12:14" x14ac:dyDescent="0.25">
      <c r="L87797" s="36"/>
      <c r="M87797" s="36"/>
      <c r="N87797" s="36"/>
    </row>
    <row r="87798" spans="12:14" x14ac:dyDescent="0.25">
      <c r="L87798" s="36"/>
      <c r="M87798" s="36"/>
      <c r="N87798" s="36"/>
    </row>
    <row r="87799" spans="12:14" x14ac:dyDescent="0.25">
      <c r="L87799" s="36"/>
      <c r="M87799" s="36"/>
      <c r="N87799" s="36"/>
    </row>
    <row r="87800" spans="12:14" x14ac:dyDescent="0.25">
      <c r="L87800" s="36"/>
      <c r="M87800" s="36"/>
      <c r="N87800" s="36"/>
    </row>
    <row r="87801" spans="12:14" x14ac:dyDescent="0.25">
      <c r="L87801" s="36"/>
      <c r="M87801" s="36"/>
      <c r="N87801" s="36"/>
    </row>
    <row r="87802" spans="12:14" x14ac:dyDescent="0.25">
      <c r="L87802" s="36"/>
      <c r="M87802" s="36"/>
      <c r="N87802" s="36"/>
    </row>
    <row r="87803" spans="12:14" x14ac:dyDescent="0.25">
      <c r="L87803" s="36"/>
      <c r="M87803" s="36"/>
      <c r="N87803" s="36"/>
    </row>
    <row r="87804" spans="12:14" x14ac:dyDescent="0.25">
      <c r="L87804" s="36"/>
      <c r="M87804" s="36"/>
      <c r="N87804" s="36"/>
    </row>
    <row r="87805" spans="12:14" x14ac:dyDescent="0.25">
      <c r="L87805" s="36"/>
      <c r="M87805" s="36"/>
      <c r="N87805" s="36"/>
    </row>
    <row r="87806" spans="12:14" x14ac:dyDescent="0.25">
      <c r="L87806" s="36"/>
      <c r="M87806" s="36"/>
      <c r="N87806" s="36"/>
    </row>
    <row r="87807" spans="12:14" x14ac:dyDescent="0.25">
      <c r="L87807" s="36"/>
      <c r="M87807" s="36"/>
      <c r="N87807" s="36"/>
    </row>
    <row r="87808" spans="12:14" x14ac:dyDescent="0.25">
      <c r="L87808" s="36"/>
      <c r="M87808" s="36"/>
      <c r="N87808" s="36"/>
    </row>
    <row r="87809" spans="12:14" x14ac:dyDescent="0.25">
      <c r="L87809" s="36"/>
      <c r="M87809" s="36"/>
      <c r="N87809" s="36"/>
    </row>
    <row r="87810" spans="12:14" x14ac:dyDescent="0.25">
      <c r="L87810" s="36"/>
      <c r="M87810" s="36"/>
      <c r="N87810" s="36"/>
    </row>
    <row r="87811" spans="12:14" x14ac:dyDescent="0.25">
      <c r="L87811" s="36"/>
      <c r="M87811" s="36"/>
      <c r="N87811" s="36"/>
    </row>
    <row r="87812" spans="12:14" x14ac:dyDescent="0.25">
      <c r="L87812" s="36"/>
      <c r="M87812" s="36"/>
      <c r="N87812" s="36"/>
    </row>
    <row r="87813" spans="12:14" x14ac:dyDescent="0.25">
      <c r="L87813" s="36"/>
      <c r="M87813" s="36"/>
      <c r="N87813" s="36"/>
    </row>
    <row r="87814" spans="12:14" x14ac:dyDescent="0.25">
      <c r="L87814" s="36"/>
      <c r="M87814" s="36"/>
      <c r="N87814" s="36"/>
    </row>
    <row r="87815" spans="12:14" x14ac:dyDescent="0.25">
      <c r="L87815" s="36"/>
      <c r="M87815" s="36"/>
      <c r="N87815" s="36"/>
    </row>
    <row r="87816" spans="12:14" x14ac:dyDescent="0.25">
      <c r="L87816" s="36"/>
      <c r="M87816" s="36"/>
      <c r="N87816" s="36"/>
    </row>
    <row r="87817" spans="12:14" x14ac:dyDescent="0.25">
      <c r="L87817" s="36"/>
      <c r="M87817" s="36"/>
      <c r="N87817" s="36"/>
    </row>
    <row r="87818" spans="12:14" x14ac:dyDescent="0.25">
      <c r="L87818" s="36"/>
      <c r="M87818" s="36"/>
      <c r="N87818" s="36"/>
    </row>
    <row r="87819" spans="12:14" x14ac:dyDescent="0.25">
      <c r="L87819" s="36"/>
      <c r="M87819" s="36"/>
      <c r="N87819" s="36"/>
    </row>
    <row r="87820" spans="12:14" x14ac:dyDescent="0.25">
      <c r="L87820" s="36"/>
      <c r="M87820" s="36"/>
      <c r="N87820" s="36"/>
    </row>
    <row r="87821" spans="12:14" x14ac:dyDescent="0.25">
      <c r="L87821" s="36"/>
      <c r="M87821" s="36"/>
      <c r="N87821" s="36"/>
    </row>
    <row r="87822" spans="12:14" x14ac:dyDescent="0.25">
      <c r="L87822" s="36"/>
      <c r="M87822" s="36"/>
      <c r="N87822" s="36"/>
    </row>
    <row r="87823" spans="12:14" x14ac:dyDescent="0.25">
      <c r="L87823" s="36"/>
      <c r="M87823" s="36"/>
      <c r="N87823" s="36"/>
    </row>
    <row r="87824" spans="12:14" x14ac:dyDescent="0.25">
      <c r="L87824" s="36"/>
      <c r="M87824" s="36"/>
      <c r="N87824" s="36"/>
    </row>
    <row r="87825" spans="12:14" x14ac:dyDescent="0.25">
      <c r="L87825" s="36"/>
      <c r="M87825" s="36"/>
      <c r="N87825" s="36"/>
    </row>
    <row r="87826" spans="12:14" x14ac:dyDescent="0.25">
      <c r="L87826" s="36"/>
      <c r="M87826" s="36"/>
      <c r="N87826" s="36"/>
    </row>
    <row r="87827" spans="12:14" x14ac:dyDescent="0.25">
      <c r="L87827" s="36"/>
      <c r="M87827" s="36"/>
      <c r="N87827" s="36"/>
    </row>
    <row r="87828" spans="12:14" x14ac:dyDescent="0.25">
      <c r="L87828" s="36"/>
      <c r="M87828" s="36"/>
      <c r="N87828" s="36"/>
    </row>
    <row r="87829" spans="12:14" x14ac:dyDescent="0.25">
      <c r="L87829" s="36"/>
      <c r="M87829" s="36"/>
      <c r="N87829" s="36"/>
    </row>
    <row r="87830" spans="12:14" x14ac:dyDescent="0.25">
      <c r="L87830" s="36"/>
      <c r="M87830" s="36"/>
      <c r="N87830" s="36"/>
    </row>
    <row r="87831" spans="12:14" x14ac:dyDescent="0.25">
      <c r="L87831" s="36"/>
      <c r="M87831" s="36"/>
      <c r="N87831" s="36"/>
    </row>
    <row r="87832" spans="12:14" x14ac:dyDescent="0.25">
      <c r="L87832" s="36"/>
      <c r="M87832" s="36"/>
      <c r="N87832" s="36"/>
    </row>
    <row r="87833" spans="12:14" x14ac:dyDescent="0.25">
      <c r="L87833" s="36"/>
      <c r="M87833" s="36"/>
      <c r="N87833" s="36"/>
    </row>
    <row r="87834" spans="12:14" x14ac:dyDescent="0.25">
      <c r="L87834" s="36"/>
      <c r="M87834" s="36"/>
      <c r="N87834" s="36"/>
    </row>
    <row r="87835" spans="12:14" x14ac:dyDescent="0.25">
      <c r="L87835" s="36"/>
      <c r="M87835" s="36"/>
      <c r="N87835" s="36"/>
    </row>
    <row r="87836" spans="12:14" x14ac:dyDescent="0.25">
      <c r="L87836" s="36"/>
      <c r="M87836" s="36"/>
      <c r="N87836" s="36"/>
    </row>
    <row r="87837" spans="12:14" x14ac:dyDescent="0.25">
      <c r="L87837" s="36"/>
      <c r="M87837" s="36"/>
      <c r="N87837" s="36"/>
    </row>
    <row r="87838" spans="12:14" x14ac:dyDescent="0.25">
      <c r="L87838" s="36"/>
      <c r="M87838" s="36"/>
      <c r="N87838" s="36"/>
    </row>
    <row r="87839" spans="12:14" x14ac:dyDescent="0.25">
      <c r="L87839" s="36"/>
      <c r="M87839" s="36"/>
      <c r="N87839" s="36"/>
    </row>
    <row r="87840" spans="12:14" x14ac:dyDescent="0.25">
      <c r="L87840" s="36"/>
      <c r="M87840" s="36"/>
      <c r="N87840" s="36"/>
    </row>
    <row r="87841" spans="12:14" x14ac:dyDescent="0.25">
      <c r="L87841" s="36"/>
      <c r="M87841" s="36"/>
      <c r="N87841" s="36"/>
    </row>
    <row r="87842" spans="12:14" x14ac:dyDescent="0.25">
      <c r="L87842" s="36"/>
      <c r="M87842" s="36"/>
      <c r="N87842" s="36"/>
    </row>
    <row r="87843" spans="12:14" x14ac:dyDescent="0.25">
      <c r="L87843" s="36"/>
      <c r="M87843" s="36"/>
      <c r="N87843" s="36"/>
    </row>
    <row r="87844" spans="12:14" x14ac:dyDescent="0.25">
      <c r="L87844" s="36"/>
      <c r="M87844" s="36"/>
      <c r="N87844" s="36"/>
    </row>
    <row r="87845" spans="12:14" x14ac:dyDescent="0.25">
      <c r="L87845" s="36"/>
      <c r="M87845" s="36"/>
      <c r="N87845" s="36"/>
    </row>
    <row r="87846" spans="12:14" x14ac:dyDescent="0.25">
      <c r="L87846" s="36"/>
      <c r="M87846" s="36"/>
      <c r="N87846" s="36"/>
    </row>
    <row r="87847" spans="12:14" x14ac:dyDescent="0.25">
      <c r="L87847" s="36"/>
      <c r="M87847" s="36"/>
      <c r="N87847" s="36"/>
    </row>
    <row r="87848" spans="12:14" x14ac:dyDescent="0.25">
      <c r="L87848" s="36"/>
      <c r="M87848" s="36"/>
      <c r="N87848" s="36"/>
    </row>
    <row r="87849" spans="12:14" x14ac:dyDescent="0.25">
      <c r="L87849" s="36"/>
      <c r="M87849" s="36"/>
      <c r="N87849" s="36"/>
    </row>
    <row r="87850" spans="12:14" x14ac:dyDescent="0.25">
      <c r="L87850" s="36"/>
      <c r="M87850" s="36"/>
      <c r="N87850" s="36"/>
    </row>
    <row r="87851" spans="12:14" x14ac:dyDescent="0.25">
      <c r="L87851" s="36"/>
      <c r="M87851" s="36"/>
      <c r="N87851" s="36"/>
    </row>
    <row r="87852" spans="12:14" x14ac:dyDescent="0.25">
      <c r="L87852" s="36"/>
      <c r="M87852" s="36"/>
      <c r="N87852" s="36"/>
    </row>
    <row r="87853" spans="12:14" x14ac:dyDescent="0.25">
      <c r="L87853" s="36"/>
      <c r="M87853" s="36"/>
      <c r="N87853" s="36"/>
    </row>
    <row r="87854" spans="12:14" x14ac:dyDescent="0.25">
      <c r="L87854" s="36"/>
      <c r="M87854" s="36"/>
      <c r="N87854" s="36"/>
    </row>
    <row r="87855" spans="12:14" x14ac:dyDescent="0.25">
      <c r="L87855" s="36"/>
      <c r="M87855" s="36"/>
      <c r="N87855" s="36"/>
    </row>
    <row r="87856" spans="12:14" x14ac:dyDescent="0.25">
      <c r="L87856" s="36"/>
      <c r="M87856" s="36"/>
      <c r="N87856" s="36"/>
    </row>
    <row r="87857" spans="12:14" x14ac:dyDescent="0.25">
      <c r="L87857" s="36"/>
      <c r="M87857" s="36"/>
      <c r="N87857" s="36"/>
    </row>
    <row r="87858" spans="12:14" x14ac:dyDescent="0.25">
      <c r="L87858" s="36"/>
      <c r="M87858" s="36"/>
      <c r="N87858" s="36"/>
    </row>
    <row r="87859" spans="12:14" x14ac:dyDescent="0.25">
      <c r="L87859" s="36"/>
      <c r="M87859" s="36"/>
      <c r="N87859" s="36"/>
    </row>
    <row r="87860" spans="12:14" x14ac:dyDescent="0.25">
      <c r="L87860" s="36"/>
      <c r="M87860" s="36"/>
      <c r="N87860" s="36"/>
    </row>
    <row r="87861" spans="12:14" x14ac:dyDescent="0.25">
      <c r="L87861" s="36"/>
      <c r="M87861" s="36"/>
      <c r="N87861" s="36"/>
    </row>
    <row r="87862" spans="12:14" x14ac:dyDescent="0.25">
      <c r="L87862" s="36"/>
      <c r="M87862" s="36"/>
      <c r="N87862" s="36"/>
    </row>
    <row r="87863" spans="12:14" x14ac:dyDescent="0.25">
      <c r="L87863" s="36"/>
      <c r="M87863" s="36"/>
      <c r="N87863" s="36"/>
    </row>
    <row r="87864" spans="12:14" x14ac:dyDescent="0.25">
      <c r="L87864" s="36"/>
      <c r="M87864" s="36"/>
      <c r="N87864" s="36"/>
    </row>
    <row r="87865" spans="12:14" x14ac:dyDescent="0.25">
      <c r="L87865" s="36"/>
      <c r="M87865" s="36"/>
      <c r="N87865" s="36"/>
    </row>
    <row r="87866" spans="12:14" x14ac:dyDescent="0.25">
      <c r="L87866" s="36"/>
      <c r="M87866" s="36"/>
      <c r="N87866" s="36"/>
    </row>
    <row r="87867" spans="12:14" x14ac:dyDescent="0.25">
      <c r="L87867" s="36"/>
      <c r="M87867" s="36"/>
      <c r="N87867" s="36"/>
    </row>
    <row r="87868" spans="12:14" x14ac:dyDescent="0.25">
      <c r="L87868" s="36"/>
      <c r="M87868" s="36"/>
      <c r="N87868" s="36"/>
    </row>
    <row r="87869" spans="12:14" x14ac:dyDescent="0.25">
      <c r="L87869" s="36"/>
      <c r="M87869" s="36"/>
      <c r="N87869" s="36"/>
    </row>
    <row r="87870" spans="12:14" x14ac:dyDescent="0.25">
      <c r="L87870" s="36"/>
      <c r="M87870" s="36"/>
      <c r="N87870" s="36"/>
    </row>
    <row r="87871" spans="12:14" x14ac:dyDescent="0.25">
      <c r="L87871" s="36"/>
      <c r="M87871" s="36"/>
      <c r="N87871" s="36"/>
    </row>
    <row r="87872" spans="12:14" x14ac:dyDescent="0.25">
      <c r="L87872" s="36"/>
      <c r="M87872" s="36"/>
      <c r="N87872" s="36"/>
    </row>
    <row r="87873" spans="12:14" x14ac:dyDescent="0.25">
      <c r="L87873" s="36"/>
      <c r="M87873" s="36"/>
      <c r="N87873" s="36"/>
    </row>
    <row r="87874" spans="12:14" x14ac:dyDescent="0.25">
      <c r="L87874" s="36"/>
      <c r="M87874" s="36"/>
      <c r="N87874" s="36"/>
    </row>
    <row r="87875" spans="12:14" x14ac:dyDescent="0.25">
      <c r="L87875" s="36"/>
      <c r="M87875" s="36"/>
      <c r="N87875" s="36"/>
    </row>
    <row r="87876" spans="12:14" x14ac:dyDescent="0.25">
      <c r="L87876" s="36"/>
      <c r="M87876" s="36"/>
      <c r="N87876" s="36"/>
    </row>
    <row r="87877" spans="12:14" x14ac:dyDescent="0.25">
      <c r="L87877" s="36"/>
      <c r="M87877" s="36"/>
      <c r="N87877" s="36"/>
    </row>
    <row r="87878" spans="12:14" x14ac:dyDescent="0.25">
      <c r="L87878" s="36"/>
      <c r="M87878" s="36"/>
      <c r="N87878" s="36"/>
    </row>
    <row r="87879" spans="12:14" x14ac:dyDescent="0.25">
      <c r="L87879" s="36"/>
      <c r="M87879" s="36"/>
      <c r="N87879" s="36"/>
    </row>
    <row r="87880" spans="12:14" x14ac:dyDescent="0.25">
      <c r="L87880" s="36"/>
      <c r="M87880" s="36"/>
      <c r="N87880" s="36"/>
    </row>
    <row r="87881" spans="12:14" x14ac:dyDescent="0.25">
      <c r="L87881" s="36"/>
      <c r="M87881" s="36"/>
      <c r="N87881" s="36"/>
    </row>
    <row r="87882" spans="12:14" x14ac:dyDescent="0.25">
      <c r="L87882" s="36"/>
      <c r="M87882" s="36"/>
      <c r="N87882" s="36"/>
    </row>
    <row r="87883" spans="12:14" x14ac:dyDescent="0.25">
      <c r="L87883" s="36"/>
      <c r="M87883" s="36"/>
      <c r="N87883" s="36"/>
    </row>
    <row r="87884" spans="12:14" x14ac:dyDescent="0.25">
      <c r="L87884" s="36"/>
      <c r="M87884" s="36"/>
      <c r="N87884" s="36"/>
    </row>
    <row r="87885" spans="12:14" x14ac:dyDescent="0.25">
      <c r="L87885" s="36"/>
      <c r="M87885" s="36"/>
      <c r="N87885" s="36"/>
    </row>
    <row r="87886" spans="12:14" x14ac:dyDescent="0.25">
      <c r="L87886" s="36"/>
      <c r="M87886" s="36"/>
      <c r="N87886" s="36"/>
    </row>
    <row r="87887" spans="12:14" x14ac:dyDescent="0.25">
      <c r="L87887" s="36"/>
      <c r="M87887" s="36"/>
      <c r="N87887" s="36"/>
    </row>
    <row r="87888" spans="12:14" x14ac:dyDescent="0.25">
      <c r="L87888" s="36"/>
      <c r="M87888" s="36"/>
      <c r="N87888" s="36"/>
    </row>
    <row r="87889" spans="12:14" x14ac:dyDescent="0.25">
      <c r="L87889" s="36"/>
      <c r="M87889" s="36"/>
      <c r="N87889" s="36"/>
    </row>
    <row r="87890" spans="12:14" x14ac:dyDescent="0.25">
      <c r="L87890" s="36"/>
      <c r="M87890" s="36"/>
      <c r="N87890" s="36"/>
    </row>
    <row r="87891" spans="12:14" x14ac:dyDescent="0.25">
      <c r="L87891" s="36"/>
      <c r="M87891" s="36"/>
      <c r="N87891" s="36"/>
    </row>
    <row r="87892" spans="12:14" x14ac:dyDescent="0.25">
      <c r="L87892" s="36"/>
      <c r="M87892" s="36"/>
      <c r="N87892" s="36"/>
    </row>
    <row r="87893" spans="12:14" x14ac:dyDescent="0.25">
      <c r="L87893" s="36"/>
      <c r="M87893" s="36"/>
      <c r="N87893" s="36"/>
    </row>
    <row r="87894" spans="12:14" x14ac:dyDescent="0.25">
      <c r="L87894" s="36"/>
      <c r="M87894" s="36"/>
      <c r="N87894" s="36"/>
    </row>
    <row r="87895" spans="12:14" x14ac:dyDescent="0.25">
      <c r="L87895" s="36"/>
      <c r="M87895" s="36"/>
      <c r="N87895" s="36"/>
    </row>
    <row r="87896" spans="12:14" x14ac:dyDescent="0.25">
      <c r="L87896" s="36"/>
      <c r="M87896" s="36"/>
      <c r="N87896" s="36"/>
    </row>
    <row r="87897" spans="12:14" x14ac:dyDescent="0.25">
      <c r="L87897" s="36"/>
      <c r="M87897" s="36"/>
      <c r="N87897" s="36"/>
    </row>
    <row r="87898" spans="12:14" x14ac:dyDescent="0.25">
      <c r="L87898" s="36"/>
      <c r="M87898" s="36"/>
      <c r="N87898" s="36"/>
    </row>
    <row r="87899" spans="12:14" x14ac:dyDescent="0.25">
      <c r="L87899" s="36"/>
      <c r="M87899" s="36"/>
      <c r="N87899" s="36"/>
    </row>
    <row r="87900" spans="12:14" x14ac:dyDescent="0.25">
      <c r="L87900" s="36"/>
      <c r="M87900" s="36"/>
      <c r="N87900" s="36"/>
    </row>
    <row r="87901" spans="12:14" x14ac:dyDescent="0.25">
      <c r="L87901" s="36"/>
      <c r="M87901" s="36"/>
      <c r="N87901" s="36"/>
    </row>
    <row r="87902" spans="12:14" x14ac:dyDescent="0.25">
      <c r="L87902" s="36"/>
      <c r="M87902" s="36"/>
      <c r="N87902" s="36"/>
    </row>
    <row r="87903" spans="12:14" x14ac:dyDescent="0.25">
      <c r="L87903" s="36"/>
      <c r="M87903" s="36"/>
      <c r="N87903" s="36"/>
    </row>
    <row r="87904" spans="12:14" x14ac:dyDescent="0.25">
      <c r="L87904" s="36"/>
      <c r="M87904" s="36"/>
      <c r="N87904" s="36"/>
    </row>
    <row r="87905" spans="12:14" x14ac:dyDescent="0.25">
      <c r="L87905" s="36"/>
      <c r="M87905" s="36"/>
      <c r="N87905" s="36"/>
    </row>
    <row r="87906" spans="12:14" x14ac:dyDescent="0.25">
      <c r="L87906" s="36"/>
      <c r="M87906" s="36"/>
      <c r="N87906" s="36"/>
    </row>
    <row r="87907" spans="12:14" x14ac:dyDescent="0.25">
      <c r="L87907" s="36"/>
      <c r="M87907" s="36"/>
      <c r="N87907" s="36"/>
    </row>
    <row r="87908" spans="12:14" x14ac:dyDescent="0.25">
      <c r="L87908" s="36"/>
      <c r="M87908" s="36"/>
      <c r="N87908" s="36"/>
    </row>
    <row r="87909" spans="12:14" x14ac:dyDescent="0.25">
      <c r="L87909" s="36"/>
      <c r="M87909" s="36"/>
      <c r="N87909" s="36"/>
    </row>
    <row r="87910" spans="12:14" x14ac:dyDescent="0.25">
      <c r="L87910" s="36"/>
      <c r="M87910" s="36"/>
      <c r="N87910" s="36"/>
    </row>
    <row r="87911" spans="12:14" x14ac:dyDescent="0.25">
      <c r="L87911" s="36"/>
      <c r="M87911" s="36"/>
      <c r="N87911" s="36"/>
    </row>
    <row r="87912" spans="12:14" x14ac:dyDescent="0.25">
      <c r="L87912" s="36"/>
      <c r="M87912" s="36"/>
      <c r="N87912" s="36"/>
    </row>
    <row r="87913" spans="12:14" x14ac:dyDescent="0.25">
      <c r="L87913" s="36"/>
      <c r="M87913" s="36"/>
      <c r="N87913" s="36"/>
    </row>
    <row r="87914" spans="12:14" x14ac:dyDescent="0.25">
      <c r="L87914" s="36"/>
      <c r="M87914" s="36"/>
      <c r="N87914" s="36"/>
    </row>
    <row r="87915" spans="12:14" x14ac:dyDescent="0.25">
      <c r="L87915" s="36"/>
      <c r="M87915" s="36"/>
      <c r="N87915" s="36"/>
    </row>
    <row r="87916" spans="12:14" x14ac:dyDescent="0.25">
      <c r="L87916" s="36"/>
      <c r="M87916" s="36"/>
      <c r="N87916" s="36"/>
    </row>
    <row r="87917" spans="12:14" x14ac:dyDescent="0.25">
      <c r="L87917" s="36"/>
      <c r="M87917" s="36"/>
      <c r="N87917" s="36"/>
    </row>
    <row r="87918" spans="12:14" x14ac:dyDescent="0.25">
      <c r="L87918" s="36"/>
      <c r="M87918" s="36"/>
      <c r="N87918" s="36"/>
    </row>
    <row r="87919" spans="12:14" x14ac:dyDescent="0.25">
      <c r="L87919" s="36"/>
      <c r="M87919" s="36"/>
      <c r="N87919" s="36"/>
    </row>
    <row r="87920" spans="12:14" x14ac:dyDescent="0.25">
      <c r="L87920" s="36"/>
      <c r="M87920" s="36"/>
      <c r="N87920" s="36"/>
    </row>
    <row r="87921" spans="12:14" x14ac:dyDescent="0.25">
      <c r="L87921" s="36"/>
      <c r="M87921" s="36"/>
      <c r="N87921" s="36"/>
    </row>
    <row r="87922" spans="12:14" x14ac:dyDescent="0.25">
      <c r="L87922" s="36"/>
      <c r="M87922" s="36"/>
      <c r="N87922" s="36"/>
    </row>
    <row r="87923" spans="12:14" x14ac:dyDescent="0.25">
      <c r="L87923" s="36"/>
      <c r="M87923" s="36"/>
      <c r="N87923" s="36"/>
    </row>
    <row r="87924" spans="12:14" x14ac:dyDescent="0.25">
      <c r="L87924" s="36"/>
      <c r="M87924" s="36"/>
      <c r="N87924" s="36"/>
    </row>
    <row r="87925" spans="12:14" x14ac:dyDescent="0.25">
      <c r="L87925" s="36"/>
      <c r="M87925" s="36"/>
      <c r="N87925" s="36"/>
    </row>
    <row r="87926" spans="12:14" x14ac:dyDescent="0.25">
      <c r="L87926" s="36"/>
      <c r="M87926" s="36"/>
      <c r="N87926" s="36"/>
    </row>
    <row r="87927" spans="12:14" x14ac:dyDescent="0.25">
      <c r="L87927" s="36"/>
      <c r="M87927" s="36"/>
      <c r="N87927" s="36"/>
    </row>
    <row r="87928" spans="12:14" x14ac:dyDescent="0.25">
      <c r="L87928" s="36"/>
      <c r="M87928" s="36"/>
      <c r="N87928" s="36"/>
    </row>
    <row r="87929" spans="12:14" x14ac:dyDescent="0.25">
      <c r="L87929" s="36"/>
      <c r="M87929" s="36"/>
      <c r="N87929" s="36"/>
    </row>
    <row r="87930" spans="12:14" x14ac:dyDescent="0.25">
      <c r="L87930" s="36"/>
      <c r="M87930" s="36"/>
      <c r="N87930" s="36"/>
    </row>
    <row r="87931" spans="12:14" x14ac:dyDescent="0.25">
      <c r="L87931" s="36"/>
      <c r="M87931" s="36"/>
      <c r="N87931" s="36"/>
    </row>
    <row r="87932" spans="12:14" x14ac:dyDescent="0.25">
      <c r="L87932" s="36"/>
      <c r="M87932" s="36"/>
      <c r="N87932" s="36"/>
    </row>
    <row r="87933" spans="12:14" x14ac:dyDescent="0.25">
      <c r="L87933" s="36"/>
      <c r="M87933" s="36"/>
      <c r="N87933" s="36"/>
    </row>
    <row r="87934" spans="12:14" x14ac:dyDescent="0.25">
      <c r="L87934" s="36"/>
      <c r="M87934" s="36"/>
      <c r="N87934" s="36"/>
    </row>
    <row r="87935" spans="12:14" x14ac:dyDescent="0.25">
      <c r="L87935" s="36"/>
      <c r="M87935" s="36"/>
      <c r="N87935" s="36"/>
    </row>
    <row r="87936" spans="12:14" x14ac:dyDescent="0.25">
      <c r="L87936" s="36"/>
      <c r="M87936" s="36"/>
      <c r="N87936" s="36"/>
    </row>
    <row r="87937" spans="12:14" x14ac:dyDescent="0.25">
      <c r="L87937" s="36"/>
      <c r="M87937" s="36"/>
      <c r="N87937" s="36"/>
    </row>
    <row r="87938" spans="12:14" x14ac:dyDescent="0.25">
      <c r="L87938" s="36"/>
      <c r="M87938" s="36"/>
      <c r="N87938" s="36"/>
    </row>
    <row r="87939" spans="12:14" x14ac:dyDescent="0.25">
      <c r="L87939" s="36"/>
      <c r="M87939" s="36"/>
      <c r="N87939" s="36"/>
    </row>
    <row r="87940" spans="12:14" x14ac:dyDescent="0.25">
      <c r="L87940" s="36"/>
      <c r="M87940" s="36"/>
      <c r="N87940" s="36"/>
    </row>
    <row r="87941" spans="12:14" x14ac:dyDescent="0.25">
      <c r="L87941" s="36"/>
      <c r="M87941" s="36"/>
      <c r="N87941" s="36"/>
    </row>
    <row r="87942" spans="12:14" x14ac:dyDescent="0.25">
      <c r="L87942" s="36"/>
      <c r="M87942" s="36"/>
      <c r="N87942" s="36"/>
    </row>
    <row r="87943" spans="12:14" x14ac:dyDescent="0.25">
      <c r="L87943" s="36"/>
      <c r="M87943" s="36"/>
      <c r="N87943" s="36"/>
    </row>
    <row r="87944" spans="12:14" x14ac:dyDescent="0.25">
      <c r="L87944" s="36"/>
      <c r="M87944" s="36"/>
      <c r="N87944" s="36"/>
    </row>
    <row r="87945" spans="12:14" x14ac:dyDescent="0.25">
      <c r="L87945" s="36"/>
      <c r="M87945" s="36"/>
      <c r="N87945" s="36"/>
    </row>
    <row r="87946" spans="12:14" x14ac:dyDescent="0.25">
      <c r="L87946" s="36"/>
      <c r="M87946" s="36"/>
      <c r="N87946" s="36"/>
    </row>
    <row r="87947" spans="12:14" x14ac:dyDescent="0.25">
      <c r="L87947" s="36"/>
      <c r="M87947" s="36"/>
      <c r="N87947" s="36"/>
    </row>
    <row r="87948" spans="12:14" x14ac:dyDescent="0.25">
      <c r="L87948" s="36"/>
      <c r="M87948" s="36"/>
      <c r="N87948" s="36"/>
    </row>
    <row r="87949" spans="12:14" x14ac:dyDescent="0.25">
      <c r="L87949" s="36"/>
      <c r="M87949" s="36"/>
      <c r="N87949" s="36"/>
    </row>
    <row r="87950" spans="12:14" x14ac:dyDescent="0.25">
      <c r="L87950" s="36"/>
      <c r="M87950" s="36"/>
      <c r="N87950" s="36"/>
    </row>
    <row r="87951" spans="12:14" x14ac:dyDescent="0.25">
      <c r="L87951" s="36"/>
      <c r="M87951" s="36"/>
      <c r="N87951" s="36"/>
    </row>
    <row r="87952" spans="12:14" x14ac:dyDescent="0.25">
      <c r="L87952" s="36"/>
      <c r="M87952" s="36"/>
      <c r="N87952" s="36"/>
    </row>
    <row r="87953" spans="12:14" x14ac:dyDescent="0.25">
      <c r="L87953" s="36"/>
      <c r="M87953" s="36"/>
      <c r="N87953" s="36"/>
    </row>
    <row r="87954" spans="12:14" x14ac:dyDescent="0.25">
      <c r="L87954" s="36"/>
      <c r="M87954" s="36"/>
      <c r="N87954" s="36"/>
    </row>
    <row r="87955" spans="12:14" x14ac:dyDescent="0.25">
      <c r="L87955" s="36"/>
      <c r="M87955" s="36"/>
      <c r="N87955" s="36"/>
    </row>
    <row r="87956" spans="12:14" x14ac:dyDescent="0.25">
      <c r="L87956" s="36"/>
      <c r="M87956" s="36"/>
      <c r="N87956" s="36"/>
    </row>
    <row r="87957" spans="12:14" x14ac:dyDescent="0.25">
      <c r="L87957" s="36"/>
      <c r="M87957" s="36"/>
      <c r="N87957" s="36"/>
    </row>
    <row r="87958" spans="12:14" x14ac:dyDescent="0.25">
      <c r="L87958" s="36"/>
      <c r="M87958" s="36"/>
      <c r="N87958" s="36"/>
    </row>
    <row r="87959" spans="12:14" x14ac:dyDescent="0.25">
      <c r="L87959" s="36"/>
      <c r="M87959" s="36"/>
      <c r="N87959" s="36"/>
    </row>
    <row r="87960" spans="12:14" x14ac:dyDescent="0.25">
      <c r="L87960" s="36"/>
      <c r="M87960" s="36"/>
      <c r="N87960" s="36"/>
    </row>
    <row r="87961" spans="12:14" x14ac:dyDescent="0.25">
      <c r="L87961" s="36"/>
      <c r="M87961" s="36"/>
      <c r="N87961" s="36"/>
    </row>
    <row r="87962" spans="12:14" x14ac:dyDescent="0.25">
      <c r="L87962" s="36"/>
      <c r="M87962" s="36"/>
      <c r="N87962" s="36"/>
    </row>
    <row r="87963" spans="12:14" x14ac:dyDescent="0.25">
      <c r="L87963" s="36"/>
      <c r="M87963" s="36"/>
      <c r="N87963" s="36"/>
    </row>
    <row r="87964" spans="12:14" x14ac:dyDescent="0.25">
      <c r="L87964" s="36"/>
      <c r="M87964" s="36"/>
      <c r="N87964" s="36"/>
    </row>
    <row r="87965" spans="12:14" x14ac:dyDescent="0.25">
      <c r="L87965" s="36"/>
      <c r="M87965" s="36"/>
      <c r="N87965" s="36"/>
    </row>
    <row r="87966" spans="12:14" x14ac:dyDescent="0.25">
      <c r="L87966" s="36"/>
      <c r="M87966" s="36"/>
      <c r="N87966" s="36"/>
    </row>
    <row r="87967" spans="12:14" x14ac:dyDescent="0.25">
      <c r="L87967" s="36"/>
      <c r="M87967" s="36"/>
      <c r="N87967" s="36"/>
    </row>
    <row r="87968" spans="12:14" x14ac:dyDescent="0.25">
      <c r="L87968" s="36"/>
      <c r="M87968" s="36"/>
      <c r="N87968" s="36"/>
    </row>
    <row r="87969" spans="12:14" x14ac:dyDescent="0.25">
      <c r="L87969" s="36"/>
      <c r="M87969" s="36"/>
      <c r="N87969" s="36"/>
    </row>
    <row r="87970" spans="12:14" x14ac:dyDescent="0.25">
      <c r="L87970" s="36"/>
      <c r="M87970" s="36"/>
      <c r="N87970" s="36"/>
    </row>
    <row r="87971" spans="12:14" x14ac:dyDescent="0.25">
      <c r="L87971" s="36"/>
      <c r="M87971" s="36"/>
      <c r="N87971" s="36"/>
    </row>
    <row r="87972" spans="12:14" x14ac:dyDescent="0.25">
      <c r="L87972" s="36"/>
      <c r="M87972" s="36"/>
      <c r="N87972" s="36"/>
    </row>
    <row r="87973" spans="12:14" x14ac:dyDescent="0.25">
      <c r="L87973" s="36"/>
      <c r="M87973" s="36"/>
      <c r="N87973" s="36"/>
    </row>
    <row r="87974" spans="12:14" x14ac:dyDescent="0.25">
      <c r="L87974" s="36"/>
      <c r="M87974" s="36"/>
      <c r="N87974" s="36"/>
    </row>
    <row r="87975" spans="12:14" x14ac:dyDescent="0.25">
      <c r="L87975" s="36"/>
      <c r="M87975" s="36"/>
      <c r="N87975" s="36"/>
    </row>
    <row r="87976" spans="12:14" x14ac:dyDescent="0.25">
      <c r="L87976" s="36"/>
      <c r="M87976" s="36"/>
      <c r="N87976" s="36"/>
    </row>
    <row r="87977" spans="12:14" x14ac:dyDescent="0.25">
      <c r="L87977" s="36"/>
      <c r="M87977" s="36"/>
      <c r="N87977" s="36"/>
    </row>
    <row r="87978" spans="12:14" x14ac:dyDescent="0.25">
      <c r="L87978" s="36"/>
      <c r="M87978" s="36"/>
      <c r="N87978" s="36"/>
    </row>
    <row r="87979" spans="12:14" x14ac:dyDescent="0.25">
      <c r="L87979" s="36"/>
      <c r="M87979" s="36"/>
      <c r="N87979" s="36"/>
    </row>
    <row r="87980" spans="12:14" x14ac:dyDescent="0.25">
      <c r="L87980" s="36"/>
      <c r="M87980" s="36"/>
      <c r="N87980" s="36"/>
    </row>
    <row r="87981" spans="12:14" x14ac:dyDescent="0.25">
      <c r="L87981" s="36"/>
      <c r="M87981" s="36"/>
      <c r="N87981" s="36"/>
    </row>
    <row r="87982" spans="12:14" x14ac:dyDescent="0.25">
      <c r="L87982" s="36"/>
      <c r="M87982" s="36"/>
      <c r="N87982" s="36"/>
    </row>
    <row r="87983" spans="12:14" x14ac:dyDescent="0.25">
      <c r="L87983" s="36"/>
      <c r="M87983" s="36"/>
      <c r="N87983" s="36"/>
    </row>
    <row r="87984" spans="12:14" x14ac:dyDescent="0.25">
      <c r="L87984" s="36"/>
      <c r="M87984" s="36"/>
      <c r="N87984" s="36"/>
    </row>
    <row r="87985" spans="12:14" x14ac:dyDescent="0.25">
      <c r="L87985" s="36"/>
      <c r="M87985" s="36"/>
      <c r="N87985" s="36"/>
    </row>
    <row r="87986" spans="12:14" x14ac:dyDescent="0.25">
      <c r="L87986" s="36"/>
      <c r="M87986" s="36"/>
      <c r="N87986" s="36"/>
    </row>
    <row r="87987" spans="12:14" x14ac:dyDescent="0.25">
      <c r="L87987" s="36"/>
      <c r="M87987" s="36"/>
      <c r="N87987" s="36"/>
    </row>
    <row r="87988" spans="12:14" x14ac:dyDescent="0.25">
      <c r="L87988" s="36"/>
      <c r="M87988" s="36"/>
      <c r="N87988" s="36"/>
    </row>
    <row r="87989" spans="12:14" x14ac:dyDescent="0.25">
      <c r="L87989" s="36"/>
      <c r="M87989" s="36"/>
      <c r="N87989" s="36"/>
    </row>
    <row r="87990" spans="12:14" x14ac:dyDescent="0.25">
      <c r="L87990" s="36"/>
      <c r="M87990" s="36"/>
      <c r="N87990" s="36"/>
    </row>
    <row r="87991" spans="12:14" x14ac:dyDescent="0.25">
      <c r="L87991" s="36"/>
      <c r="M87991" s="36"/>
      <c r="N87991" s="36"/>
    </row>
    <row r="87992" spans="12:14" x14ac:dyDescent="0.25">
      <c r="L87992" s="36"/>
      <c r="M87992" s="36"/>
      <c r="N87992" s="36"/>
    </row>
    <row r="87993" spans="12:14" x14ac:dyDescent="0.25">
      <c r="L87993" s="36"/>
      <c r="M87993" s="36"/>
      <c r="N87993" s="36"/>
    </row>
    <row r="87994" spans="12:14" x14ac:dyDescent="0.25">
      <c r="L87994" s="36"/>
      <c r="M87994" s="36"/>
      <c r="N87994" s="36"/>
    </row>
    <row r="87995" spans="12:14" x14ac:dyDescent="0.25">
      <c r="L87995" s="36"/>
      <c r="M87995" s="36"/>
      <c r="N87995" s="36"/>
    </row>
    <row r="87996" spans="12:14" x14ac:dyDescent="0.25">
      <c r="L87996" s="36"/>
      <c r="M87996" s="36"/>
      <c r="N87996" s="36"/>
    </row>
    <row r="87997" spans="12:14" x14ac:dyDescent="0.25">
      <c r="L87997" s="36"/>
      <c r="M87997" s="36"/>
      <c r="N87997" s="36"/>
    </row>
    <row r="87998" spans="12:14" x14ac:dyDescent="0.25">
      <c r="L87998" s="36"/>
      <c r="M87998" s="36"/>
      <c r="N87998" s="36"/>
    </row>
    <row r="87999" spans="12:14" x14ac:dyDescent="0.25">
      <c r="L87999" s="36"/>
      <c r="M87999" s="36"/>
      <c r="N87999" s="36"/>
    </row>
    <row r="88000" spans="12:14" x14ac:dyDescent="0.25">
      <c r="L88000" s="36"/>
      <c r="M88000" s="36"/>
      <c r="N88000" s="36"/>
    </row>
    <row r="88001" spans="12:14" x14ac:dyDescent="0.25">
      <c r="L88001" s="36"/>
      <c r="M88001" s="36"/>
      <c r="N88001" s="36"/>
    </row>
    <row r="88002" spans="12:14" x14ac:dyDescent="0.25">
      <c r="L88002" s="36"/>
      <c r="M88002" s="36"/>
      <c r="N88002" s="36"/>
    </row>
    <row r="88003" spans="12:14" x14ac:dyDescent="0.25">
      <c r="L88003" s="36"/>
      <c r="M88003" s="36"/>
      <c r="N88003" s="36"/>
    </row>
    <row r="88004" spans="12:14" x14ac:dyDescent="0.25">
      <c r="L88004" s="36"/>
      <c r="M88004" s="36"/>
      <c r="N88004" s="36"/>
    </row>
    <row r="88005" spans="12:14" x14ac:dyDescent="0.25">
      <c r="L88005" s="36"/>
      <c r="M88005" s="36"/>
      <c r="N88005" s="36"/>
    </row>
    <row r="88006" spans="12:14" x14ac:dyDescent="0.25">
      <c r="L88006" s="36"/>
      <c r="M88006" s="36"/>
      <c r="N88006" s="36"/>
    </row>
    <row r="88007" spans="12:14" x14ac:dyDescent="0.25">
      <c r="L88007" s="36"/>
      <c r="M88007" s="36"/>
      <c r="N88007" s="36"/>
    </row>
    <row r="88008" spans="12:14" x14ac:dyDescent="0.25">
      <c r="L88008" s="36"/>
      <c r="M88008" s="36"/>
      <c r="N88008" s="36"/>
    </row>
    <row r="88009" spans="12:14" x14ac:dyDescent="0.25">
      <c r="L88009" s="36"/>
      <c r="M88009" s="36"/>
      <c r="N88009" s="36"/>
    </row>
    <row r="88010" spans="12:14" x14ac:dyDescent="0.25">
      <c r="L88010" s="36"/>
      <c r="M88010" s="36"/>
      <c r="N88010" s="36"/>
    </row>
    <row r="88011" spans="12:14" x14ac:dyDescent="0.25">
      <c r="L88011" s="36"/>
      <c r="M88011" s="36"/>
      <c r="N88011" s="36"/>
    </row>
    <row r="88012" spans="12:14" x14ac:dyDescent="0.25">
      <c r="L88012" s="36"/>
      <c r="M88012" s="36"/>
      <c r="N88012" s="36"/>
    </row>
    <row r="88013" spans="12:14" x14ac:dyDescent="0.25">
      <c r="L88013" s="36"/>
      <c r="M88013" s="36"/>
      <c r="N88013" s="36"/>
    </row>
    <row r="88014" spans="12:14" x14ac:dyDescent="0.25">
      <c r="L88014" s="36"/>
      <c r="M88014" s="36"/>
      <c r="N88014" s="36"/>
    </row>
    <row r="88015" spans="12:14" x14ac:dyDescent="0.25">
      <c r="L88015" s="36"/>
      <c r="M88015" s="36"/>
      <c r="N88015" s="36"/>
    </row>
    <row r="88016" spans="12:14" x14ac:dyDescent="0.25">
      <c r="L88016" s="36"/>
      <c r="M88016" s="36"/>
      <c r="N88016" s="36"/>
    </row>
    <row r="88017" spans="12:14" x14ac:dyDescent="0.25">
      <c r="L88017" s="36"/>
      <c r="M88017" s="36"/>
      <c r="N88017" s="36"/>
    </row>
    <row r="88018" spans="12:14" x14ac:dyDescent="0.25">
      <c r="L88018" s="36"/>
      <c r="M88018" s="36"/>
      <c r="N88018" s="36"/>
    </row>
    <row r="88019" spans="12:14" x14ac:dyDescent="0.25">
      <c r="L88019" s="36"/>
      <c r="M88019" s="36"/>
      <c r="N88019" s="36"/>
    </row>
    <row r="88020" spans="12:14" x14ac:dyDescent="0.25">
      <c r="L88020" s="36"/>
      <c r="M88020" s="36"/>
      <c r="N88020" s="36"/>
    </row>
    <row r="88021" spans="12:14" x14ac:dyDescent="0.25">
      <c r="L88021" s="36"/>
      <c r="M88021" s="36"/>
      <c r="N88021" s="36"/>
    </row>
    <row r="88022" spans="12:14" x14ac:dyDescent="0.25">
      <c r="L88022" s="36"/>
      <c r="M88022" s="36"/>
      <c r="N88022" s="36"/>
    </row>
    <row r="88023" spans="12:14" x14ac:dyDescent="0.25">
      <c r="L88023" s="36"/>
      <c r="M88023" s="36"/>
      <c r="N88023" s="36"/>
    </row>
    <row r="88024" spans="12:14" x14ac:dyDescent="0.25">
      <c r="L88024" s="36"/>
      <c r="M88024" s="36"/>
      <c r="N88024" s="36"/>
    </row>
    <row r="88025" spans="12:14" x14ac:dyDescent="0.25">
      <c r="L88025" s="36"/>
      <c r="M88025" s="36"/>
      <c r="N88025" s="36"/>
    </row>
    <row r="88026" spans="12:14" x14ac:dyDescent="0.25">
      <c r="L88026" s="36"/>
      <c r="M88026" s="36"/>
      <c r="N88026" s="36"/>
    </row>
    <row r="88027" spans="12:14" x14ac:dyDescent="0.25">
      <c r="L88027" s="36"/>
      <c r="M88027" s="36"/>
      <c r="N88027" s="36"/>
    </row>
    <row r="88028" spans="12:14" x14ac:dyDescent="0.25">
      <c r="L88028" s="36"/>
      <c r="M88028" s="36"/>
      <c r="N88028" s="36"/>
    </row>
    <row r="88029" spans="12:14" x14ac:dyDescent="0.25">
      <c r="L88029" s="36"/>
      <c r="M88029" s="36"/>
      <c r="N88029" s="36"/>
    </row>
    <row r="88030" spans="12:14" x14ac:dyDescent="0.25">
      <c r="L88030" s="36"/>
      <c r="M88030" s="36"/>
      <c r="N88030" s="36"/>
    </row>
    <row r="88031" spans="12:14" x14ac:dyDescent="0.25">
      <c r="L88031" s="36"/>
      <c r="M88031" s="36"/>
      <c r="N88031" s="36"/>
    </row>
    <row r="88032" spans="12:14" x14ac:dyDescent="0.25">
      <c r="L88032" s="36"/>
      <c r="M88032" s="36"/>
      <c r="N88032" s="36"/>
    </row>
    <row r="88033" spans="12:14" x14ac:dyDescent="0.25">
      <c r="L88033" s="36"/>
      <c r="M88033" s="36"/>
      <c r="N88033" s="36"/>
    </row>
    <row r="88034" spans="12:14" x14ac:dyDescent="0.25">
      <c r="L88034" s="36"/>
      <c r="M88034" s="36"/>
      <c r="N88034" s="36"/>
    </row>
    <row r="88035" spans="12:14" x14ac:dyDescent="0.25">
      <c r="L88035" s="36"/>
      <c r="M88035" s="36"/>
      <c r="N88035" s="36"/>
    </row>
    <row r="88036" spans="12:14" x14ac:dyDescent="0.25">
      <c r="L88036" s="36"/>
      <c r="M88036" s="36"/>
      <c r="N88036" s="36"/>
    </row>
    <row r="88037" spans="12:14" x14ac:dyDescent="0.25">
      <c r="L88037" s="36"/>
      <c r="M88037" s="36"/>
      <c r="N88037" s="36"/>
    </row>
    <row r="88038" spans="12:14" x14ac:dyDescent="0.25">
      <c r="L88038" s="36"/>
      <c r="M88038" s="36"/>
      <c r="N88038" s="36"/>
    </row>
    <row r="88039" spans="12:14" x14ac:dyDescent="0.25">
      <c r="L88039" s="36"/>
      <c r="M88039" s="36"/>
      <c r="N88039" s="36"/>
    </row>
    <row r="88040" spans="12:14" x14ac:dyDescent="0.25">
      <c r="L88040" s="36"/>
      <c r="M88040" s="36"/>
      <c r="N88040" s="36"/>
    </row>
    <row r="88041" spans="12:14" x14ac:dyDescent="0.25">
      <c r="L88041" s="36"/>
      <c r="M88041" s="36"/>
      <c r="N88041" s="36"/>
    </row>
    <row r="88042" spans="12:14" x14ac:dyDescent="0.25">
      <c r="L88042" s="36"/>
      <c r="M88042" s="36"/>
      <c r="N88042" s="36"/>
    </row>
    <row r="88043" spans="12:14" x14ac:dyDescent="0.25">
      <c r="L88043" s="36"/>
      <c r="M88043" s="36"/>
      <c r="N88043" s="36"/>
    </row>
    <row r="88044" spans="12:14" x14ac:dyDescent="0.25">
      <c r="L88044" s="36"/>
      <c r="M88044" s="36"/>
      <c r="N88044" s="36"/>
    </row>
    <row r="88045" spans="12:14" x14ac:dyDescent="0.25">
      <c r="L88045" s="36"/>
      <c r="M88045" s="36"/>
      <c r="N88045" s="36"/>
    </row>
    <row r="88046" spans="12:14" x14ac:dyDescent="0.25">
      <c r="L88046" s="36"/>
      <c r="M88046" s="36"/>
      <c r="N88046" s="36"/>
    </row>
    <row r="88047" spans="12:14" x14ac:dyDescent="0.25">
      <c r="L88047" s="36"/>
      <c r="M88047" s="36"/>
      <c r="N88047" s="36"/>
    </row>
    <row r="88048" spans="12:14" x14ac:dyDescent="0.25">
      <c r="L88048" s="36"/>
      <c r="M88048" s="36"/>
      <c r="N88048" s="36"/>
    </row>
    <row r="88049" spans="12:14" x14ac:dyDescent="0.25">
      <c r="L88049" s="36"/>
      <c r="M88049" s="36"/>
      <c r="N88049" s="36"/>
    </row>
    <row r="88050" spans="12:14" x14ac:dyDescent="0.25">
      <c r="L88050" s="36"/>
      <c r="M88050" s="36"/>
      <c r="N88050" s="36"/>
    </row>
    <row r="88051" spans="12:14" x14ac:dyDescent="0.25">
      <c r="L88051" s="36"/>
      <c r="M88051" s="36"/>
      <c r="N88051" s="36"/>
    </row>
    <row r="88052" spans="12:14" x14ac:dyDescent="0.25">
      <c r="L88052" s="36"/>
      <c r="M88052" s="36"/>
      <c r="N88052" s="36"/>
    </row>
    <row r="88053" spans="12:14" x14ac:dyDescent="0.25">
      <c r="L88053" s="36"/>
      <c r="M88053" s="36"/>
      <c r="N88053" s="36"/>
    </row>
    <row r="88054" spans="12:14" x14ac:dyDescent="0.25">
      <c r="L88054" s="36"/>
      <c r="M88054" s="36"/>
      <c r="N88054" s="36"/>
    </row>
    <row r="88055" spans="12:14" x14ac:dyDescent="0.25">
      <c r="L88055" s="36"/>
      <c r="M88055" s="36"/>
      <c r="N88055" s="36"/>
    </row>
    <row r="88056" spans="12:14" x14ac:dyDescent="0.25">
      <c r="L88056" s="36"/>
      <c r="M88056" s="36"/>
      <c r="N88056" s="36"/>
    </row>
    <row r="88057" spans="12:14" x14ac:dyDescent="0.25">
      <c r="L88057" s="36"/>
      <c r="M88057" s="36"/>
      <c r="N88057" s="36"/>
    </row>
    <row r="88058" spans="12:14" x14ac:dyDescent="0.25">
      <c r="L88058" s="36"/>
      <c r="M88058" s="36"/>
      <c r="N88058" s="36"/>
    </row>
    <row r="88059" spans="12:14" x14ac:dyDescent="0.25">
      <c r="L88059" s="36"/>
      <c r="M88059" s="36"/>
      <c r="N88059" s="36"/>
    </row>
    <row r="88060" spans="12:14" x14ac:dyDescent="0.25">
      <c r="L88060" s="36"/>
      <c r="M88060" s="36"/>
      <c r="N88060" s="36"/>
    </row>
    <row r="88061" spans="12:14" x14ac:dyDescent="0.25">
      <c r="L88061" s="36"/>
      <c r="M88061" s="36"/>
      <c r="N88061" s="36"/>
    </row>
    <row r="88062" spans="12:14" x14ac:dyDescent="0.25">
      <c r="L88062" s="36"/>
      <c r="M88062" s="36"/>
      <c r="N88062" s="36"/>
    </row>
    <row r="88063" spans="12:14" x14ac:dyDescent="0.25">
      <c r="L88063" s="36"/>
      <c r="M88063" s="36"/>
      <c r="N88063" s="36"/>
    </row>
    <row r="88064" spans="12:14" x14ac:dyDescent="0.25">
      <c r="L88064" s="36"/>
      <c r="M88064" s="36"/>
      <c r="N88064" s="36"/>
    </row>
    <row r="88065" spans="12:14" x14ac:dyDescent="0.25">
      <c r="L88065" s="36"/>
      <c r="M88065" s="36"/>
      <c r="N88065" s="36"/>
    </row>
    <row r="88066" spans="12:14" x14ac:dyDescent="0.25">
      <c r="L88066" s="36"/>
      <c r="M88066" s="36"/>
      <c r="N88066" s="36"/>
    </row>
    <row r="88067" spans="12:14" x14ac:dyDescent="0.25">
      <c r="L88067" s="36"/>
      <c r="M88067" s="36"/>
      <c r="N88067" s="36"/>
    </row>
    <row r="88068" spans="12:14" x14ac:dyDescent="0.25">
      <c r="L88068" s="36"/>
      <c r="M88068" s="36"/>
      <c r="N88068" s="36"/>
    </row>
    <row r="88069" spans="12:14" x14ac:dyDescent="0.25">
      <c r="L88069" s="36"/>
      <c r="M88069" s="36"/>
      <c r="N88069" s="36"/>
    </row>
    <row r="88070" spans="12:14" x14ac:dyDescent="0.25">
      <c r="L88070" s="36"/>
      <c r="M88070" s="36"/>
      <c r="N88070" s="36"/>
    </row>
    <row r="88071" spans="12:14" x14ac:dyDescent="0.25">
      <c r="L88071" s="36"/>
      <c r="M88071" s="36"/>
      <c r="N88071" s="36"/>
    </row>
    <row r="88072" spans="12:14" x14ac:dyDescent="0.25">
      <c r="L88072" s="36"/>
      <c r="M88072" s="36"/>
      <c r="N88072" s="36"/>
    </row>
    <row r="88073" spans="12:14" x14ac:dyDescent="0.25">
      <c r="L88073" s="36"/>
      <c r="M88073" s="36"/>
      <c r="N88073" s="36"/>
    </row>
    <row r="88074" spans="12:14" x14ac:dyDescent="0.25">
      <c r="L88074" s="36"/>
      <c r="M88074" s="36"/>
      <c r="N88074" s="36"/>
    </row>
    <row r="88075" spans="12:14" x14ac:dyDescent="0.25">
      <c r="L88075" s="36"/>
      <c r="M88075" s="36"/>
      <c r="N88075" s="36"/>
    </row>
    <row r="88076" spans="12:14" x14ac:dyDescent="0.25">
      <c r="L88076" s="36"/>
      <c r="M88076" s="36"/>
      <c r="N88076" s="36"/>
    </row>
    <row r="88077" spans="12:14" x14ac:dyDescent="0.25">
      <c r="L88077" s="36"/>
      <c r="M88077" s="36"/>
      <c r="N88077" s="36"/>
    </row>
    <row r="88078" spans="12:14" x14ac:dyDescent="0.25">
      <c r="L88078" s="36"/>
      <c r="M88078" s="36"/>
      <c r="N88078" s="36"/>
    </row>
    <row r="88079" spans="12:14" x14ac:dyDescent="0.25">
      <c r="L88079" s="36"/>
      <c r="M88079" s="36"/>
      <c r="N88079" s="36"/>
    </row>
    <row r="88080" spans="12:14" x14ac:dyDescent="0.25">
      <c r="L88080" s="36"/>
      <c r="M88080" s="36"/>
      <c r="N88080" s="36"/>
    </row>
    <row r="88081" spans="12:14" x14ac:dyDescent="0.25">
      <c r="L88081" s="36"/>
      <c r="M88081" s="36"/>
      <c r="N88081" s="36"/>
    </row>
    <row r="88082" spans="12:14" x14ac:dyDescent="0.25">
      <c r="L88082" s="36"/>
      <c r="M88082" s="36"/>
      <c r="N88082" s="36"/>
    </row>
    <row r="88083" spans="12:14" x14ac:dyDescent="0.25">
      <c r="L88083" s="36"/>
      <c r="M88083" s="36"/>
      <c r="N88083" s="36"/>
    </row>
    <row r="88084" spans="12:14" x14ac:dyDescent="0.25">
      <c r="L88084" s="36"/>
      <c r="M88084" s="36"/>
      <c r="N88084" s="36"/>
    </row>
    <row r="88085" spans="12:14" x14ac:dyDescent="0.25">
      <c r="L88085" s="36"/>
      <c r="M88085" s="36"/>
      <c r="N88085" s="36"/>
    </row>
    <row r="88086" spans="12:14" x14ac:dyDescent="0.25">
      <c r="L88086" s="36"/>
      <c r="M88086" s="36"/>
      <c r="N88086" s="36"/>
    </row>
    <row r="88087" spans="12:14" x14ac:dyDescent="0.25">
      <c r="L88087" s="36"/>
      <c r="M88087" s="36"/>
      <c r="N88087" s="36"/>
    </row>
    <row r="88088" spans="12:14" x14ac:dyDescent="0.25">
      <c r="L88088" s="36"/>
      <c r="M88088" s="36"/>
      <c r="N88088" s="36"/>
    </row>
    <row r="88089" spans="12:14" x14ac:dyDescent="0.25">
      <c r="L88089" s="36"/>
      <c r="M88089" s="36"/>
      <c r="N88089" s="36"/>
    </row>
    <row r="88090" spans="12:14" x14ac:dyDescent="0.25">
      <c r="L88090" s="36"/>
      <c r="M88090" s="36"/>
      <c r="N88090" s="36"/>
    </row>
    <row r="88091" spans="12:14" x14ac:dyDescent="0.25">
      <c r="L88091" s="36"/>
      <c r="M88091" s="36"/>
      <c r="N88091" s="36"/>
    </row>
    <row r="88092" spans="12:14" x14ac:dyDescent="0.25">
      <c r="L88092" s="36"/>
      <c r="M88092" s="36"/>
      <c r="N88092" s="36"/>
    </row>
    <row r="88093" spans="12:14" x14ac:dyDescent="0.25">
      <c r="L88093" s="36"/>
      <c r="M88093" s="36"/>
      <c r="N88093" s="36"/>
    </row>
    <row r="88094" spans="12:14" x14ac:dyDescent="0.25">
      <c r="L88094" s="36"/>
      <c r="M88094" s="36"/>
      <c r="N88094" s="36"/>
    </row>
    <row r="88095" spans="12:14" x14ac:dyDescent="0.25">
      <c r="L88095" s="36"/>
      <c r="M88095" s="36"/>
      <c r="N88095" s="36"/>
    </row>
    <row r="88096" spans="12:14" x14ac:dyDescent="0.25">
      <c r="L88096" s="36"/>
      <c r="M88096" s="36"/>
      <c r="N88096" s="36"/>
    </row>
    <row r="88097" spans="12:14" x14ac:dyDescent="0.25">
      <c r="L88097" s="36"/>
      <c r="M88097" s="36"/>
      <c r="N88097" s="36"/>
    </row>
    <row r="88098" spans="12:14" x14ac:dyDescent="0.25">
      <c r="L88098" s="36"/>
      <c r="M88098" s="36"/>
      <c r="N88098" s="36"/>
    </row>
    <row r="88099" spans="12:14" x14ac:dyDescent="0.25">
      <c r="L88099" s="36"/>
      <c r="M88099" s="36"/>
      <c r="N88099" s="36"/>
    </row>
    <row r="88100" spans="12:14" x14ac:dyDescent="0.25">
      <c r="L88100" s="36"/>
      <c r="M88100" s="36"/>
      <c r="N88100" s="36"/>
    </row>
    <row r="88101" spans="12:14" x14ac:dyDescent="0.25">
      <c r="L88101" s="36"/>
      <c r="M88101" s="36"/>
      <c r="N88101" s="36"/>
    </row>
    <row r="88102" spans="12:14" x14ac:dyDescent="0.25">
      <c r="L88102" s="36"/>
      <c r="M88102" s="36"/>
      <c r="N88102" s="36"/>
    </row>
    <row r="88103" spans="12:14" x14ac:dyDescent="0.25">
      <c r="L88103" s="36"/>
      <c r="M88103" s="36"/>
      <c r="N88103" s="36"/>
    </row>
    <row r="88104" spans="12:14" x14ac:dyDescent="0.25">
      <c r="L88104" s="36"/>
      <c r="M88104" s="36"/>
      <c r="N88104" s="36"/>
    </row>
    <row r="88105" spans="12:14" x14ac:dyDescent="0.25">
      <c r="L88105" s="36"/>
      <c r="M88105" s="36"/>
      <c r="N88105" s="36"/>
    </row>
    <row r="88106" spans="12:14" x14ac:dyDescent="0.25">
      <c r="L88106" s="36"/>
      <c r="M88106" s="36"/>
      <c r="N88106" s="36"/>
    </row>
    <row r="88107" spans="12:14" x14ac:dyDescent="0.25">
      <c r="L88107" s="36"/>
      <c r="M88107" s="36"/>
      <c r="N88107" s="36"/>
    </row>
    <row r="88108" spans="12:14" x14ac:dyDescent="0.25">
      <c r="L88108" s="36"/>
      <c r="M88108" s="36"/>
      <c r="N88108" s="36"/>
    </row>
    <row r="88109" spans="12:14" x14ac:dyDescent="0.25">
      <c r="L88109" s="36"/>
      <c r="M88109" s="36"/>
      <c r="N88109" s="36"/>
    </row>
    <row r="88110" spans="12:14" x14ac:dyDescent="0.25">
      <c r="L88110" s="36"/>
      <c r="M88110" s="36"/>
      <c r="N88110" s="36"/>
    </row>
    <row r="88111" spans="12:14" x14ac:dyDescent="0.25">
      <c r="L88111" s="36"/>
      <c r="M88111" s="36"/>
      <c r="N88111" s="36"/>
    </row>
    <row r="88112" spans="12:14" x14ac:dyDescent="0.25">
      <c r="L88112" s="36"/>
      <c r="M88112" s="36"/>
      <c r="N88112" s="36"/>
    </row>
    <row r="88113" spans="12:14" x14ac:dyDescent="0.25">
      <c r="L88113" s="36"/>
      <c r="M88113" s="36"/>
      <c r="N88113" s="36"/>
    </row>
    <row r="88114" spans="12:14" x14ac:dyDescent="0.25">
      <c r="L88114" s="36"/>
      <c r="M88114" s="36"/>
      <c r="N88114" s="36"/>
    </row>
    <row r="88115" spans="12:14" x14ac:dyDescent="0.25">
      <c r="L88115" s="36"/>
      <c r="M88115" s="36"/>
      <c r="N88115" s="36"/>
    </row>
    <row r="88116" spans="12:14" x14ac:dyDescent="0.25">
      <c r="L88116" s="36"/>
      <c r="M88116" s="36"/>
      <c r="N88116" s="36"/>
    </row>
    <row r="88117" spans="12:14" x14ac:dyDescent="0.25">
      <c r="L88117" s="36"/>
      <c r="M88117" s="36"/>
      <c r="N88117" s="36"/>
    </row>
    <row r="88118" spans="12:14" x14ac:dyDescent="0.25">
      <c r="L88118" s="36"/>
      <c r="M88118" s="36"/>
      <c r="N88118" s="36"/>
    </row>
    <row r="88119" spans="12:14" x14ac:dyDescent="0.25">
      <c r="L88119" s="36"/>
      <c r="M88119" s="36"/>
      <c r="N88119" s="36"/>
    </row>
    <row r="88120" spans="12:14" x14ac:dyDescent="0.25">
      <c r="L88120" s="36"/>
      <c r="M88120" s="36"/>
      <c r="N88120" s="36"/>
    </row>
    <row r="88121" spans="12:14" x14ac:dyDescent="0.25">
      <c r="L88121" s="36"/>
      <c r="M88121" s="36"/>
      <c r="N88121" s="36"/>
    </row>
    <row r="88122" spans="12:14" x14ac:dyDescent="0.25">
      <c r="L88122" s="36"/>
      <c r="M88122" s="36"/>
      <c r="N88122" s="36"/>
    </row>
    <row r="88123" spans="12:14" x14ac:dyDescent="0.25">
      <c r="L88123" s="36"/>
      <c r="M88123" s="36"/>
      <c r="N88123" s="36"/>
    </row>
    <row r="88124" spans="12:14" x14ac:dyDescent="0.25">
      <c r="L88124" s="36"/>
      <c r="M88124" s="36"/>
      <c r="N88124" s="36"/>
    </row>
    <row r="88125" spans="12:14" x14ac:dyDescent="0.25">
      <c r="L88125" s="36"/>
      <c r="M88125" s="36"/>
      <c r="N88125" s="36"/>
    </row>
    <row r="88126" spans="12:14" x14ac:dyDescent="0.25">
      <c r="L88126" s="36"/>
      <c r="M88126" s="36"/>
      <c r="N88126" s="36"/>
    </row>
    <row r="88127" spans="12:14" x14ac:dyDescent="0.25">
      <c r="L88127" s="36"/>
      <c r="M88127" s="36"/>
      <c r="N88127" s="36"/>
    </row>
    <row r="88128" spans="12:14" x14ac:dyDescent="0.25">
      <c r="L88128" s="36"/>
      <c r="M88128" s="36"/>
      <c r="N88128" s="36"/>
    </row>
    <row r="88129" spans="12:14" x14ac:dyDescent="0.25">
      <c r="L88129" s="36"/>
      <c r="M88129" s="36"/>
      <c r="N88129" s="36"/>
    </row>
    <row r="88130" spans="12:14" x14ac:dyDescent="0.25">
      <c r="L88130" s="36"/>
      <c r="M88130" s="36"/>
      <c r="N88130" s="36"/>
    </row>
    <row r="88131" spans="12:14" x14ac:dyDescent="0.25">
      <c r="L88131" s="36"/>
      <c r="M88131" s="36"/>
      <c r="N88131" s="36"/>
    </row>
    <row r="88132" spans="12:14" x14ac:dyDescent="0.25">
      <c r="L88132" s="36"/>
      <c r="M88132" s="36"/>
      <c r="N88132" s="36"/>
    </row>
    <row r="88133" spans="12:14" x14ac:dyDescent="0.25">
      <c r="L88133" s="36"/>
      <c r="M88133" s="36"/>
      <c r="N88133" s="36"/>
    </row>
    <row r="88134" spans="12:14" x14ac:dyDescent="0.25">
      <c r="L88134" s="36"/>
      <c r="M88134" s="36"/>
      <c r="N88134" s="36"/>
    </row>
    <row r="88135" spans="12:14" x14ac:dyDescent="0.25">
      <c r="L88135" s="36"/>
      <c r="M88135" s="36"/>
      <c r="N88135" s="36"/>
    </row>
    <row r="88136" spans="12:14" x14ac:dyDescent="0.25">
      <c r="L88136" s="36"/>
      <c r="M88136" s="36"/>
      <c r="N88136" s="36"/>
    </row>
    <row r="88137" spans="12:14" x14ac:dyDescent="0.25">
      <c r="L88137" s="36"/>
      <c r="M88137" s="36"/>
      <c r="N88137" s="36"/>
    </row>
    <row r="88138" spans="12:14" x14ac:dyDescent="0.25">
      <c r="L88138" s="36"/>
      <c r="M88138" s="36"/>
      <c r="N88138" s="36"/>
    </row>
    <row r="88139" spans="12:14" x14ac:dyDescent="0.25">
      <c r="L88139" s="36"/>
      <c r="M88139" s="36"/>
      <c r="N88139" s="36"/>
    </row>
    <row r="88140" spans="12:14" x14ac:dyDescent="0.25">
      <c r="L88140" s="36"/>
      <c r="M88140" s="36"/>
      <c r="N88140" s="36"/>
    </row>
    <row r="88141" spans="12:14" x14ac:dyDescent="0.25">
      <c r="L88141" s="36"/>
      <c r="M88141" s="36"/>
      <c r="N88141" s="36"/>
    </row>
    <row r="88142" spans="12:14" x14ac:dyDescent="0.25">
      <c r="L88142" s="36"/>
      <c r="M88142" s="36"/>
      <c r="N88142" s="36"/>
    </row>
    <row r="88143" spans="12:14" x14ac:dyDescent="0.25">
      <c r="L88143" s="36"/>
      <c r="M88143" s="36"/>
      <c r="N88143" s="36"/>
    </row>
    <row r="88144" spans="12:14" x14ac:dyDescent="0.25">
      <c r="L88144" s="36"/>
      <c r="M88144" s="36"/>
      <c r="N88144" s="36"/>
    </row>
    <row r="88145" spans="12:14" x14ac:dyDescent="0.25">
      <c r="L88145" s="36"/>
      <c r="M88145" s="36"/>
      <c r="N88145" s="36"/>
    </row>
    <row r="88146" spans="12:14" x14ac:dyDescent="0.25">
      <c r="L88146" s="36"/>
      <c r="M88146" s="36"/>
      <c r="N88146" s="36"/>
    </row>
    <row r="88147" spans="12:14" x14ac:dyDescent="0.25">
      <c r="L88147" s="36"/>
      <c r="M88147" s="36"/>
      <c r="N88147" s="36"/>
    </row>
    <row r="88148" spans="12:14" x14ac:dyDescent="0.25">
      <c r="L88148" s="36"/>
      <c r="M88148" s="36"/>
      <c r="N88148" s="36"/>
    </row>
    <row r="88149" spans="12:14" x14ac:dyDescent="0.25">
      <c r="L88149" s="36"/>
      <c r="M88149" s="36"/>
      <c r="N88149" s="36"/>
    </row>
    <row r="88150" spans="12:14" x14ac:dyDescent="0.25">
      <c r="L88150" s="36"/>
      <c r="M88150" s="36"/>
      <c r="N88150" s="36"/>
    </row>
    <row r="88151" spans="12:14" x14ac:dyDescent="0.25">
      <c r="L88151" s="36"/>
      <c r="M88151" s="36"/>
      <c r="N88151" s="36"/>
    </row>
    <row r="88152" spans="12:14" x14ac:dyDescent="0.25">
      <c r="L88152" s="36"/>
      <c r="M88152" s="36"/>
      <c r="N88152" s="36"/>
    </row>
    <row r="88153" spans="12:14" x14ac:dyDescent="0.25">
      <c r="L88153" s="36"/>
      <c r="M88153" s="36"/>
      <c r="N88153" s="36"/>
    </row>
    <row r="88154" spans="12:14" x14ac:dyDescent="0.25">
      <c r="L88154" s="36"/>
      <c r="M88154" s="36"/>
      <c r="N88154" s="36"/>
    </row>
    <row r="88155" spans="12:14" x14ac:dyDescent="0.25">
      <c r="L88155" s="36"/>
      <c r="M88155" s="36"/>
      <c r="N88155" s="36"/>
    </row>
    <row r="88156" spans="12:14" x14ac:dyDescent="0.25">
      <c r="L88156" s="36"/>
      <c r="M88156" s="36"/>
      <c r="N88156" s="36"/>
    </row>
    <row r="88157" spans="12:14" x14ac:dyDescent="0.25">
      <c r="L88157" s="36"/>
      <c r="M88157" s="36"/>
      <c r="N88157" s="36"/>
    </row>
    <row r="88158" spans="12:14" x14ac:dyDescent="0.25">
      <c r="L88158" s="36"/>
      <c r="M88158" s="36"/>
      <c r="N88158" s="36"/>
    </row>
    <row r="88159" spans="12:14" x14ac:dyDescent="0.25">
      <c r="L88159" s="36"/>
      <c r="M88159" s="36"/>
      <c r="N88159" s="36"/>
    </row>
    <row r="88160" spans="12:14" x14ac:dyDescent="0.25">
      <c r="L88160" s="36"/>
      <c r="M88160" s="36"/>
      <c r="N88160" s="36"/>
    </row>
    <row r="88161" spans="12:14" x14ac:dyDescent="0.25">
      <c r="L88161" s="36"/>
      <c r="M88161" s="36"/>
      <c r="N88161" s="36"/>
    </row>
    <row r="88162" spans="12:14" x14ac:dyDescent="0.25">
      <c r="L88162" s="36"/>
      <c r="M88162" s="36"/>
      <c r="N88162" s="36"/>
    </row>
    <row r="88163" spans="12:14" x14ac:dyDescent="0.25">
      <c r="L88163" s="36"/>
      <c r="M88163" s="36"/>
      <c r="N88163" s="36"/>
    </row>
    <row r="88164" spans="12:14" x14ac:dyDescent="0.25">
      <c r="L88164" s="36"/>
      <c r="M88164" s="36"/>
      <c r="N88164" s="36"/>
    </row>
    <row r="88165" spans="12:14" x14ac:dyDescent="0.25">
      <c r="L88165" s="36"/>
      <c r="M88165" s="36"/>
      <c r="N88165" s="36"/>
    </row>
    <row r="88166" spans="12:14" x14ac:dyDescent="0.25">
      <c r="L88166" s="36"/>
      <c r="M88166" s="36"/>
      <c r="N88166" s="36"/>
    </row>
    <row r="88167" spans="12:14" x14ac:dyDescent="0.25">
      <c r="L88167" s="36"/>
      <c r="M88167" s="36"/>
      <c r="N88167" s="36"/>
    </row>
    <row r="88168" spans="12:14" x14ac:dyDescent="0.25">
      <c r="L88168" s="36"/>
      <c r="M88168" s="36"/>
      <c r="N88168" s="36"/>
    </row>
    <row r="88169" spans="12:14" x14ac:dyDescent="0.25">
      <c r="L88169" s="36"/>
      <c r="M88169" s="36"/>
      <c r="N88169" s="36"/>
    </row>
    <row r="88170" spans="12:14" x14ac:dyDescent="0.25">
      <c r="L88170" s="36"/>
      <c r="M88170" s="36"/>
      <c r="N88170" s="36"/>
    </row>
    <row r="88171" spans="12:14" x14ac:dyDescent="0.25">
      <c r="L88171" s="36"/>
      <c r="M88171" s="36"/>
      <c r="N88171" s="36"/>
    </row>
    <row r="88172" spans="12:14" x14ac:dyDescent="0.25">
      <c r="L88172" s="36"/>
      <c r="M88172" s="36"/>
      <c r="N88172" s="36"/>
    </row>
    <row r="88173" spans="12:14" x14ac:dyDescent="0.25">
      <c r="L88173" s="36"/>
      <c r="M88173" s="36"/>
      <c r="N88173" s="36"/>
    </row>
    <row r="88174" spans="12:14" x14ac:dyDescent="0.25">
      <c r="L88174" s="36"/>
      <c r="M88174" s="36"/>
      <c r="N88174" s="36"/>
    </row>
    <row r="88175" spans="12:14" x14ac:dyDescent="0.25">
      <c r="L88175" s="36"/>
      <c r="M88175" s="36"/>
      <c r="N88175" s="36"/>
    </row>
    <row r="88176" spans="12:14" x14ac:dyDescent="0.25">
      <c r="L88176" s="36"/>
      <c r="M88176" s="36"/>
      <c r="N88176" s="36"/>
    </row>
    <row r="88177" spans="12:14" x14ac:dyDescent="0.25">
      <c r="L88177" s="36"/>
      <c r="M88177" s="36"/>
      <c r="N88177" s="36"/>
    </row>
    <row r="88178" spans="12:14" x14ac:dyDescent="0.25">
      <c r="L88178" s="36"/>
      <c r="M88178" s="36"/>
      <c r="N88178" s="36"/>
    </row>
    <row r="88179" spans="12:14" x14ac:dyDescent="0.25">
      <c r="L88179" s="36"/>
      <c r="M88179" s="36"/>
      <c r="N88179" s="36"/>
    </row>
    <row r="88180" spans="12:14" x14ac:dyDescent="0.25">
      <c r="L88180" s="36"/>
      <c r="M88180" s="36"/>
      <c r="N88180" s="36"/>
    </row>
    <row r="88181" spans="12:14" x14ac:dyDescent="0.25">
      <c r="L88181" s="36"/>
      <c r="M88181" s="36"/>
      <c r="N88181" s="36"/>
    </row>
    <row r="88182" spans="12:14" x14ac:dyDescent="0.25">
      <c r="L88182" s="36"/>
      <c r="M88182" s="36"/>
      <c r="N88182" s="36"/>
    </row>
    <row r="88183" spans="12:14" x14ac:dyDescent="0.25">
      <c r="L88183" s="36"/>
      <c r="M88183" s="36"/>
      <c r="N88183" s="36"/>
    </row>
    <row r="88184" spans="12:14" x14ac:dyDescent="0.25">
      <c r="L88184" s="36"/>
      <c r="M88184" s="36"/>
      <c r="N88184" s="36"/>
    </row>
    <row r="88185" spans="12:14" x14ac:dyDescent="0.25">
      <c r="L88185" s="36"/>
      <c r="M88185" s="36"/>
      <c r="N88185" s="36"/>
    </row>
    <row r="88186" spans="12:14" x14ac:dyDescent="0.25">
      <c r="L88186" s="36"/>
      <c r="M88186" s="36"/>
      <c r="N88186" s="36"/>
    </row>
    <row r="88187" spans="12:14" x14ac:dyDescent="0.25">
      <c r="L88187" s="36"/>
      <c r="M88187" s="36"/>
      <c r="N88187" s="36"/>
    </row>
    <row r="88188" spans="12:14" x14ac:dyDescent="0.25">
      <c r="L88188" s="36"/>
      <c r="M88188" s="36"/>
      <c r="N88188" s="36"/>
    </row>
    <row r="88189" spans="12:14" x14ac:dyDescent="0.25">
      <c r="L88189" s="36"/>
      <c r="M88189" s="36"/>
      <c r="N88189" s="36"/>
    </row>
    <row r="88190" spans="12:14" x14ac:dyDescent="0.25">
      <c r="L88190" s="36"/>
      <c r="M88190" s="36"/>
      <c r="N88190" s="36"/>
    </row>
    <row r="88191" spans="12:14" x14ac:dyDescent="0.25">
      <c r="L88191" s="36"/>
      <c r="M88191" s="36"/>
      <c r="N88191" s="36"/>
    </row>
    <row r="88192" spans="12:14" x14ac:dyDescent="0.25">
      <c r="L88192" s="36"/>
      <c r="M88192" s="36"/>
      <c r="N88192" s="36"/>
    </row>
    <row r="88193" spans="12:14" x14ac:dyDescent="0.25">
      <c r="L88193" s="36"/>
      <c r="M88193" s="36"/>
      <c r="N88193" s="36"/>
    </row>
    <row r="88194" spans="12:14" x14ac:dyDescent="0.25">
      <c r="L88194" s="36"/>
      <c r="M88194" s="36"/>
      <c r="N88194" s="36"/>
    </row>
    <row r="88195" spans="12:14" x14ac:dyDescent="0.25">
      <c r="L88195" s="36"/>
      <c r="M88195" s="36"/>
      <c r="N88195" s="36"/>
    </row>
    <row r="88196" spans="12:14" x14ac:dyDescent="0.25">
      <c r="L88196" s="36"/>
      <c r="M88196" s="36"/>
      <c r="N88196" s="36"/>
    </row>
    <row r="88197" spans="12:14" x14ac:dyDescent="0.25">
      <c r="L88197" s="36"/>
      <c r="M88197" s="36"/>
      <c r="N88197" s="36"/>
    </row>
    <row r="88198" spans="12:14" x14ac:dyDescent="0.25">
      <c r="L88198" s="36"/>
      <c r="M88198" s="36"/>
      <c r="N88198" s="36"/>
    </row>
    <row r="88199" spans="12:14" x14ac:dyDescent="0.25">
      <c r="L88199" s="36"/>
      <c r="M88199" s="36"/>
      <c r="N88199" s="36"/>
    </row>
    <row r="88200" spans="12:14" x14ac:dyDescent="0.25">
      <c r="L88200" s="36"/>
      <c r="M88200" s="36"/>
      <c r="N88200" s="36"/>
    </row>
    <row r="88201" spans="12:14" x14ac:dyDescent="0.25">
      <c r="L88201" s="36"/>
      <c r="M88201" s="36"/>
      <c r="N88201" s="36"/>
    </row>
    <row r="88202" spans="12:14" x14ac:dyDescent="0.25">
      <c r="L88202" s="36"/>
      <c r="M88202" s="36"/>
      <c r="N88202" s="36"/>
    </row>
    <row r="88203" spans="12:14" x14ac:dyDescent="0.25">
      <c r="L88203" s="36"/>
      <c r="M88203" s="36"/>
      <c r="N88203" s="36"/>
    </row>
    <row r="88204" spans="12:14" x14ac:dyDescent="0.25">
      <c r="L88204" s="36"/>
      <c r="M88204" s="36"/>
      <c r="N88204" s="36"/>
    </row>
    <row r="88205" spans="12:14" x14ac:dyDescent="0.25">
      <c r="L88205" s="36"/>
      <c r="M88205" s="36"/>
      <c r="N88205" s="36"/>
    </row>
    <row r="88206" spans="12:14" x14ac:dyDescent="0.25">
      <c r="L88206" s="36"/>
      <c r="M88206" s="36"/>
      <c r="N88206" s="36"/>
    </row>
    <row r="88207" spans="12:14" x14ac:dyDescent="0.25">
      <c r="L88207" s="36"/>
      <c r="M88207" s="36"/>
      <c r="N88207" s="36"/>
    </row>
    <row r="88208" spans="12:14" x14ac:dyDescent="0.25">
      <c r="L88208" s="36"/>
      <c r="M88208" s="36"/>
      <c r="N88208" s="36"/>
    </row>
    <row r="88209" spans="12:14" x14ac:dyDescent="0.25">
      <c r="L88209" s="36"/>
      <c r="M88209" s="36"/>
      <c r="N88209" s="36"/>
    </row>
    <row r="88210" spans="12:14" x14ac:dyDescent="0.25">
      <c r="L88210" s="36"/>
      <c r="M88210" s="36"/>
      <c r="N88210" s="36"/>
    </row>
    <row r="88211" spans="12:14" x14ac:dyDescent="0.25">
      <c r="L88211" s="36"/>
      <c r="M88211" s="36"/>
      <c r="N88211" s="36"/>
    </row>
    <row r="88212" spans="12:14" x14ac:dyDescent="0.25">
      <c r="L88212" s="36"/>
      <c r="M88212" s="36"/>
      <c r="N88212" s="36"/>
    </row>
    <row r="88213" spans="12:14" x14ac:dyDescent="0.25">
      <c r="L88213" s="36"/>
      <c r="M88213" s="36"/>
      <c r="N88213" s="36"/>
    </row>
    <row r="88214" spans="12:14" x14ac:dyDescent="0.25">
      <c r="L88214" s="36"/>
      <c r="M88214" s="36"/>
      <c r="N88214" s="36"/>
    </row>
    <row r="88215" spans="12:14" x14ac:dyDescent="0.25">
      <c r="L88215" s="36"/>
      <c r="M88215" s="36"/>
      <c r="N88215" s="36"/>
    </row>
    <row r="88216" spans="12:14" x14ac:dyDescent="0.25">
      <c r="L88216" s="36"/>
      <c r="M88216" s="36"/>
      <c r="N88216" s="36"/>
    </row>
    <row r="88217" spans="12:14" x14ac:dyDescent="0.25">
      <c r="L88217" s="36"/>
      <c r="M88217" s="36"/>
      <c r="N88217" s="36"/>
    </row>
    <row r="88218" spans="12:14" x14ac:dyDescent="0.25">
      <c r="L88218" s="36"/>
      <c r="M88218" s="36"/>
      <c r="N88218" s="36"/>
    </row>
    <row r="88219" spans="12:14" x14ac:dyDescent="0.25">
      <c r="L88219" s="36"/>
      <c r="M88219" s="36"/>
      <c r="N88219" s="36"/>
    </row>
    <row r="88220" spans="12:14" x14ac:dyDescent="0.25">
      <c r="L88220" s="36"/>
      <c r="M88220" s="36"/>
      <c r="N88220" s="36"/>
    </row>
    <row r="88221" spans="12:14" x14ac:dyDescent="0.25">
      <c r="L88221" s="36"/>
      <c r="M88221" s="36"/>
      <c r="N88221" s="36"/>
    </row>
    <row r="88222" spans="12:14" x14ac:dyDescent="0.25">
      <c r="L88222" s="36"/>
      <c r="M88222" s="36"/>
      <c r="N88222" s="36"/>
    </row>
    <row r="88223" spans="12:14" x14ac:dyDescent="0.25">
      <c r="L88223" s="36"/>
      <c r="M88223" s="36"/>
      <c r="N88223" s="36"/>
    </row>
    <row r="88224" spans="12:14" x14ac:dyDescent="0.25">
      <c r="L88224" s="36"/>
      <c r="M88224" s="36"/>
      <c r="N88224" s="36"/>
    </row>
    <row r="88225" spans="12:14" x14ac:dyDescent="0.25">
      <c r="L88225" s="36"/>
      <c r="M88225" s="36"/>
      <c r="N88225" s="36"/>
    </row>
    <row r="88226" spans="12:14" x14ac:dyDescent="0.25">
      <c r="L88226" s="36"/>
      <c r="M88226" s="36"/>
      <c r="N88226" s="36"/>
    </row>
    <row r="88227" spans="12:14" x14ac:dyDescent="0.25">
      <c r="L88227" s="36"/>
      <c r="M88227" s="36"/>
      <c r="N88227" s="36"/>
    </row>
    <row r="88228" spans="12:14" x14ac:dyDescent="0.25">
      <c r="L88228" s="36"/>
      <c r="M88228" s="36"/>
      <c r="N88228" s="36"/>
    </row>
    <row r="88229" spans="12:14" x14ac:dyDescent="0.25">
      <c r="L88229" s="36"/>
      <c r="M88229" s="36"/>
      <c r="N88229" s="36"/>
    </row>
    <row r="88230" spans="12:14" x14ac:dyDescent="0.25">
      <c r="L88230" s="36"/>
      <c r="M88230" s="36"/>
      <c r="N88230" s="36"/>
    </row>
    <row r="88231" spans="12:14" x14ac:dyDescent="0.25">
      <c r="L88231" s="36"/>
      <c r="M88231" s="36"/>
      <c r="N88231" s="36"/>
    </row>
    <row r="88232" spans="12:14" x14ac:dyDescent="0.25">
      <c r="L88232" s="36"/>
      <c r="M88232" s="36"/>
      <c r="N88232" s="36"/>
    </row>
    <row r="88233" spans="12:14" x14ac:dyDescent="0.25">
      <c r="L88233" s="36"/>
      <c r="M88233" s="36"/>
      <c r="N88233" s="36"/>
    </row>
    <row r="88234" spans="12:14" x14ac:dyDescent="0.25">
      <c r="L88234" s="36"/>
      <c r="M88234" s="36"/>
      <c r="N88234" s="36"/>
    </row>
    <row r="88235" spans="12:14" x14ac:dyDescent="0.25">
      <c r="L88235" s="36"/>
      <c r="M88235" s="36"/>
      <c r="N88235" s="36"/>
    </row>
    <row r="88236" spans="12:14" x14ac:dyDescent="0.25">
      <c r="L88236" s="36"/>
      <c r="M88236" s="36"/>
      <c r="N88236" s="36"/>
    </row>
    <row r="88237" spans="12:14" x14ac:dyDescent="0.25">
      <c r="L88237" s="36"/>
      <c r="M88237" s="36"/>
      <c r="N88237" s="36"/>
    </row>
    <row r="88238" spans="12:14" x14ac:dyDescent="0.25">
      <c r="L88238" s="36"/>
      <c r="M88238" s="36"/>
      <c r="N88238" s="36"/>
    </row>
    <row r="88239" spans="12:14" x14ac:dyDescent="0.25">
      <c r="L88239" s="36"/>
      <c r="M88239" s="36"/>
      <c r="N88239" s="36"/>
    </row>
    <row r="88240" spans="12:14" x14ac:dyDescent="0.25">
      <c r="L88240" s="36"/>
      <c r="M88240" s="36"/>
      <c r="N88240" s="36"/>
    </row>
    <row r="88241" spans="12:14" x14ac:dyDescent="0.25">
      <c r="L88241" s="36"/>
      <c r="M88241" s="36"/>
      <c r="N88241" s="36"/>
    </row>
    <row r="88242" spans="12:14" x14ac:dyDescent="0.25">
      <c r="L88242" s="36"/>
      <c r="M88242" s="36"/>
      <c r="N88242" s="36"/>
    </row>
    <row r="88243" spans="12:14" x14ac:dyDescent="0.25">
      <c r="L88243" s="36"/>
      <c r="M88243" s="36"/>
      <c r="N88243" s="36"/>
    </row>
    <row r="88244" spans="12:14" x14ac:dyDescent="0.25">
      <c r="L88244" s="36"/>
      <c r="M88244" s="36"/>
      <c r="N88244" s="36"/>
    </row>
    <row r="88245" spans="12:14" x14ac:dyDescent="0.25">
      <c r="L88245" s="36"/>
      <c r="M88245" s="36"/>
      <c r="N88245" s="36"/>
    </row>
    <row r="88246" spans="12:14" x14ac:dyDescent="0.25">
      <c r="L88246" s="36"/>
      <c r="M88246" s="36"/>
      <c r="N88246" s="36"/>
    </row>
    <row r="88247" spans="12:14" x14ac:dyDescent="0.25">
      <c r="L88247" s="36"/>
      <c r="M88247" s="36"/>
      <c r="N88247" s="36"/>
    </row>
    <row r="88248" spans="12:14" x14ac:dyDescent="0.25">
      <c r="L88248" s="36"/>
      <c r="M88248" s="36"/>
      <c r="N88248" s="36"/>
    </row>
    <row r="88249" spans="12:14" x14ac:dyDescent="0.25">
      <c r="L88249" s="36"/>
      <c r="M88249" s="36"/>
      <c r="N88249" s="36"/>
    </row>
    <row r="88250" spans="12:14" x14ac:dyDescent="0.25">
      <c r="L88250" s="36"/>
      <c r="M88250" s="36"/>
      <c r="N88250" s="36"/>
    </row>
    <row r="88251" spans="12:14" x14ac:dyDescent="0.25">
      <c r="L88251" s="36"/>
      <c r="M88251" s="36"/>
      <c r="N88251" s="36"/>
    </row>
    <row r="88252" spans="12:14" x14ac:dyDescent="0.25">
      <c r="L88252" s="36"/>
      <c r="M88252" s="36"/>
      <c r="N88252" s="36"/>
    </row>
    <row r="88253" spans="12:14" x14ac:dyDescent="0.25">
      <c r="L88253" s="36"/>
      <c r="M88253" s="36"/>
      <c r="N88253" s="36"/>
    </row>
    <row r="88254" spans="12:14" x14ac:dyDescent="0.25">
      <c r="L88254" s="36"/>
      <c r="M88254" s="36"/>
      <c r="N88254" s="36"/>
    </row>
    <row r="88255" spans="12:14" x14ac:dyDescent="0.25">
      <c r="L88255" s="36"/>
      <c r="M88255" s="36"/>
      <c r="N88255" s="36"/>
    </row>
    <row r="88256" spans="12:14" x14ac:dyDescent="0.25">
      <c r="L88256" s="36"/>
      <c r="M88256" s="36"/>
      <c r="N88256" s="36"/>
    </row>
    <row r="88257" spans="12:14" x14ac:dyDescent="0.25">
      <c r="L88257" s="36"/>
      <c r="M88257" s="36"/>
      <c r="N88257" s="36"/>
    </row>
    <row r="88258" spans="12:14" x14ac:dyDescent="0.25">
      <c r="L88258" s="36"/>
      <c r="M88258" s="36"/>
      <c r="N88258" s="36"/>
    </row>
    <row r="88259" spans="12:14" x14ac:dyDescent="0.25">
      <c r="L88259" s="36"/>
      <c r="M88259" s="36"/>
      <c r="N88259" s="36"/>
    </row>
    <row r="88260" spans="12:14" x14ac:dyDescent="0.25">
      <c r="L88260" s="36"/>
      <c r="M88260" s="36"/>
      <c r="N88260" s="36"/>
    </row>
    <row r="88261" spans="12:14" x14ac:dyDescent="0.25">
      <c r="L88261" s="36"/>
      <c r="M88261" s="36"/>
      <c r="N88261" s="36"/>
    </row>
    <row r="88262" spans="12:14" x14ac:dyDescent="0.25">
      <c r="L88262" s="36"/>
      <c r="M88262" s="36"/>
      <c r="N88262" s="36"/>
    </row>
    <row r="88263" spans="12:14" x14ac:dyDescent="0.25">
      <c r="L88263" s="36"/>
      <c r="M88263" s="36"/>
      <c r="N88263" s="36"/>
    </row>
    <row r="88264" spans="12:14" x14ac:dyDescent="0.25">
      <c r="L88264" s="36"/>
      <c r="M88264" s="36"/>
      <c r="N88264" s="36"/>
    </row>
    <row r="88265" spans="12:14" x14ac:dyDescent="0.25">
      <c r="L88265" s="36"/>
      <c r="M88265" s="36"/>
      <c r="N88265" s="36"/>
    </row>
    <row r="88266" spans="12:14" x14ac:dyDescent="0.25">
      <c r="L88266" s="36"/>
      <c r="M88266" s="36"/>
      <c r="N88266" s="36"/>
    </row>
    <row r="88267" spans="12:14" x14ac:dyDescent="0.25">
      <c r="L88267" s="36"/>
      <c r="M88267" s="36"/>
      <c r="N88267" s="36"/>
    </row>
    <row r="88268" spans="12:14" x14ac:dyDescent="0.25">
      <c r="L88268" s="36"/>
      <c r="M88268" s="36"/>
      <c r="N88268" s="36"/>
    </row>
    <row r="88269" spans="12:14" x14ac:dyDescent="0.25">
      <c r="L88269" s="36"/>
      <c r="M88269" s="36"/>
      <c r="N88269" s="36"/>
    </row>
    <row r="88270" spans="12:14" x14ac:dyDescent="0.25">
      <c r="L88270" s="36"/>
      <c r="M88270" s="36"/>
      <c r="N88270" s="36"/>
    </row>
    <row r="88271" spans="12:14" x14ac:dyDescent="0.25">
      <c r="L88271" s="36"/>
      <c r="M88271" s="36"/>
      <c r="N88271" s="36"/>
    </row>
    <row r="88272" spans="12:14" x14ac:dyDescent="0.25">
      <c r="L88272" s="36"/>
      <c r="M88272" s="36"/>
      <c r="N88272" s="36"/>
    </row>
    <row r="88273" spans="12:14" x14ac:dyDescent="0.25">
      <c r="L88273" s="36"/>
      <c r="M88273" s="36"/>
      <c r="N88273" s="36"/>
    </row>
    <row r="88274" spans="12:14" x14ac:dyDescent="0.25">
      <c r="L88274" s="36"/>
      <c r="M88274" s="36"/>
      <c r="N88274" s="36"/>
    </row>
    <row r="88275" spans="12:14" x14ac:dyDescent="0.25">
      <c r="L88275" s="36"/>
      <c r="M88275" s="36"/>
      <c r="N88275" s="36"/>
    </row>
    <row r="88276" spans="12:14" x14ac:dyDescent="0.25">
      <c r="L88276" s="36"/>
      <c r="M88276" s="36"/>
      <c r="N88276" s="36"/>
    </row>
    <row r="88277" spans="12:14" x14ac:dyDescent="0.25">
      <c r="L88277" s="36"/>
      <c r="M88277" s="36"/>
      <c r="N88277" s="36"/>
    </row>
    <row r="88278" spans="12:14" x14ac:dyDescent="0.25">
      <c r="L88278" s="36"/>
      <c r="M88278" s="36"/>
      <c r="N88278" s="36"/>
    </row>
    <row r="88279" spans="12:14" x14ac:dyDescent="0.25">
      <c r="L88279" s="36"/>
      <c r="M88279" s="36"/>
      <c r="N88279" s="36"/>
    </row>
    <row r="88280" spans="12:14" x14ac:dyDescent="0.25">
      <c r="L88280" s="36"/>
      <c r="M88280" s="36"/>
      <c r="N88280" s="36"/>
    </row>
    <row r="88281" spans="12:14" x14ac:dyDescent="0.25">
      <c r="L88281" s="36"/>
      <c r="M88281" s="36"/>
      <c r="N88281" s="36"/>
    </row>
    <row r="88282" spans="12:14" x14ac:dyDescent="0.25">
      <c r="L88282" s="36"/>
      <c r="M88282" s="36"/>
      <c r="N88282" s="36"/>
    </row>
    <row r="88283" spans="12:14" x14ac:dyDescent="0.25">
      <c r="L88283" s="36"/>
      <c r="M88283" s="36"/>
      <c r="N88283" s="36"/>
    </row>
    <row r="88284" spans="12:14" x14ac:dyDescent="0.25">
      <c r="L88284" s="36"/>
      <c r="M88284" s="36"/>
      <c r="N88284" s="36"/>
    </row>
    <row r="88285" spans="12:14" x14ac:dyDescent="0.25">
      <c r="L88285" s="36"/>
      <c r="M88285" s="36"/>
      <c r="N88285" s="36"/>
    </row>
    <row r="88286" spans="12:14" x14ac:dyDescent="0.25">
      <c r="L88286" s="36"/>
      <c r="M88286" s="36"/>
      <c r="N88286" s="36"/>
    </row>
    <row r="88287" spans="12:14" x14ac:dyDescent="0.25">
      <c r="L88287" s="36"/>
      <c r="M88287" s="36"/>
      <c r="N88287" s="36"/>
    </row>
    <row r="88288" spans="12:14" x14ac:dyDescent="0.25">
      <c r="L88288" s="36"/>
      <c r="M88288" s="36"/>
      <c r="N88288" s="36"/>
    </row>
    <row r="88289" spans="12:14" x14ac:dyDescent="0.25">
      <c r="L88289" s="36"/>
      <c r="M88289" s="36"/>
      <c r="N88289" s="36"/>
    </row>
    <row r="88290" spans="12:14" x14ac:dyDescent="0.25">
      <c r="L88290" s="36"/>
      <c r="M88290" s="36"/>
      <c r="N88290" s="36"/>
    </row>
    <row r="88291" spans="12:14" x14ac:dyDescent="0.25">
      <c r="L88291" s="36"/>
      <c r="M88291" s="36"/>
      <c r="N88291" s="36"/>
    </row>
    <row r="88292" spans="12:14" x14ac:dyDescent="0.25">
      <c r="L88292" s="36"/>
      <c r="M88292" s="36"/>
      <c r="N88292" s="36"/>
    </row>
    <row r="88293" spans="12:14" x14ac:dyDescent="0.25">
      <c r="L88293" s="36"/>
      <c r="M88293" s="36"/>
      <c r="N88293" s="36"/>
    </row>
    <row r="88294" spans="12:14" x14ac:dyDescent="0.25">
      <c r="L88294" s="36"/>
      <c r="M88294" s="36"/>
      <c r="N88294" s="36"/>
    </row>
    <row r="88295" spans="12:14" x14ac:dyDescent="0.25">
      <c r="L88295" s="36"/>
      <c r="M88295" s="36"/>
      <c r="N88295" s="36"/>
    </row>
    <row r="88296" spans="12:14" x14ac:dyDescent="0.25">
      <c r="L88296" s="36"/>
      <c r="M88296" s="36"/>
      <c r="N88296" s="36"/>
    </row>
    <row r="88297" spans="12:14" x14ac:dyDescent="0.25">
      <c r="L88297" s="36"/>
      <c r="M88297" s="36"/>
      <c r="N88297" s="36"/>
    </row>
    <row r="88298" spans="12:14" x14ac:dyDescent="0.25">
      <c r="L88298" s="36"/>
      <c r="M88298" s="36"/>
      <c r="N88298" s="36"/>
    </row>
    <row r="88299" spans="12:14" x14ac:dyDescent="0.25">
      <c r="L88299" s="36"/>
      <c r="M88299" s="36"/>
      <c r="N88299" s="36"/>
    </row>
    <row r="88300" spans="12:14" x14ac:dyDescent="0.25">
      <c r="L88300" s="36"/>
      <c r="M88300" s="36"/>
      <c r="N88300" s="36"/>
    </row>
    <row r="88301" spans="12:14" x14ac:dyDescent="0.25">
      <c r="L88301" s="36"/>
      <c r="M88301" s="36"/>
      <c r="N88301" s="36"/>
    </row>
    <row r="88302" spans="12:14" x14ac:dyDescent="0.25">
      <c r="L88302" s="36"/>
      <c r="M88302" s="36"/>
      <c r="N88302" s="36"/>
    </row>
    <row r="88303" spans="12:14" x14ac:dyDescent="0.25">
      <c r="L88303" s="36"/>
      <c r="M88303" s="36"/>
      <c r="N88303" s="36"/>
    </row>
    <row r="88304" spans="12:14" x14ac:dyDescent="0.25">
      <c r="L88304" s="36"/>
      <c r="M88304" s="36"/>
      <c r="N88304" s="36"/>
    </row>
    <row r="88305" spans="12:14" x14ac:dyDescent="0.25">
      <c r="L88305" s="36"/>
      <c r="M88305" s="36"/>
      <c r="N88305" s="36"/>
    </row>
    <row r="88306" spans="12:14" x14ac:dyDescent="0.25">
      <c r="L88306" s="36"/>
      <c r="M88306" s="36"/>
      <c r="N88306" s="36"/>
    </row>
    <row r="88307" spans="12:14" x14ac:dyDescent="0.25">
      <c r="L88307" s="36"/>
      <c r="M88307" s="36"/>
      <c r="N88307" s="36"/>
    </row>
    <row r="88308" spans="12:14" x14ac:dyDescent="0.25">
      <c r="L88308" s="36"/>
      <c r="M88308" s="36"/>
      <c r="N88308" s="36"/>
    </row>
    <row r="88309" spans="12:14" x14ac:dyDescent="0.25">
      <c r="L88309" s="36"/>
      <c r="M88309" s="36"/>
      <c r="N88309" s="36"/>
    </row>
    <row r="88310" spans="12:14" x14ac:dyDescent="0.25">
      <c r="L88310" s="36"/>
      <c r="M88310" s="36"/>
      <c r="N88310" s="36"/>
    </row>
    <row r="88311" spans="12:14" x14ac:dyDescent="0.25">
      <c r="L88311" s="36"/>
      <c r="M88311" s="36"/>
      <c r="N88311" s="36"/>
    </row>
    <row r="88312" spans="12:14" x14ac:dyDescent="0.25">
      <c r="L88312" s="36"/>
      <c r="M88312" s="36"/>
      <c r="N88312" s="36"/>
    </row>
    <row r="88313" spans="12:14" x14ac:dyDescent="0.25">
      <c r="L88313" s="36"/>
      <c r="M88313" s="36"/>
      <c r="N88313" s="36"/>
    </row>
    <row r="88314" spans="12:14" x14ac:dyDescent="0.25">
      <c r="L88314" s="36"/>
      <c r="M88314" s="36"/>
      <c r="N88314" s="36"/>
    </row>
    <row r="88315" spans="12:14" x14ac:dyDescent="0.25">
      <c r="L88315" s="36"/>
      <c r="M88315" s="36"/>
      <c r="N88315" s="36"/>
    </row>
    <row r="88316" spans="12:14" x14ac:dyDescent="0.25">
      <c r="L88316" s="36"/>
      <c r="M88316" s="36"/>
      <c r="N88316" s="36"/>
    </row>
    <row r="88317" spans="12:14" x14ac:dyDescent="0.25">
      <c r="L88317" s="36"/>
      <c r="M88317" s="36"/>
      <c r="N88317" s="36"/>
    </row>
    <row r="88318" spans="12:14" x14ac:dyDescent="0.25">
      <c r="L88318" s="36"/>
      <c r="M88318" s="36"/>
      <c r="N88318" s="36"/>
    </row>
    <row r="88319" spans="12:14" x14ac:dyDescent="0.25">
      <c r="L88319" s="36"/>
      <c r="M88319" s="36"/>
      <c r="N88319" s="36"/>
    </row>
    <row r="88320" spans="12:14" x14ac:dyDescent="0.25">
      <c r="L88320" s="36"/>
      <c r="M88320" s="36"/>
      <c r="N88320" s="36"/>
    </row>
    <row r="88321" spans="12:14" x14ac:dyDescent="0.25">
      <c r="L88321" s="36"/>
      <c r="M88321" s="36"/>
      <c r="N88321" s="36"/>
    </row>
    <row r="88322" spans="12:14" x14ac:dyDescent="0.25">
      <c r="L88322" s="36"/>
      <c r="M88322" s="36"/>
      <c r="N88322" s="36"/>
    </row>
    <row r="88323" spans="12:14" x14ac:dyDescent="0.25">
      <c r="L88323" s="36"/>
      <c r="M88323" s="36"/>
      <c r="N88323" s="36"/>
    </row>
    <row r="88324" spans="12:14" x14ac:dyDescent="0.25">
      <c r="L88324" s="36"/>
      <c r="M88324" s="36"/>
      <c r="N88324" s="36"/>
    </row>
    <row r="88325" spans="12:14" x14ac:dyDescent="0.25">
      <c r="L88325" s="36"/>
      <c r="M88325" s="36"/>
      <c r="N88325" s="36"/>
    </row>
    <row r="88326" spans="12:14" x14ac:dyDescent="0.25">
      <c r="L88326" s="36"/>
      <c r="M88326" s="36"/>
      <c r="N88326" s="36"/>
    </row>
    <row r="88327" spans="12:14" x14ac:dyDescent="0.25">
      <c r="L88327" s="36"/>
      <c r="M88327" s="36"/>
      <c r="N88327" s="36"/>
    </row>
    <row r="88328" spans="12:14" x14ac:dyDescent="0.25">
      <c r="L88328" s="36"/>
      <c r="M88328" s="36"/>
      <c r="N88328" s="36"/>
    </row>
    <row r="88329" spans="12:14" x14ac:dyDescent="0.25">
      <c r="L88329" s="36"/>
      <c r="M88329" s="36"/>
      <c r="N88329" s="36"/>
    </row>
    <row r="88330" spans="12:14" x14ac:dyDescent="0.25">
      <c r="L88330" s="36"/>
      <c r="M88330" s="36"/>
      <c r="N88330" s="36"/>
    </row>
    <row r="88331" spans="12:14" x14ac:dyDescent="0.25">
      <c r="L88331" s="36"/>
      <c r="M88331" s="36"/>
      <c r="N88331" s="36"/>
    </row>
    <row r="88332" spans="12:14" x14ac:dyDescent="0.25">
      <c r="L88332" s="36"/>
      <c r="M88332" s="36"/>
      <c r="N88332" s="36"/>
    </row>
    <row r="88333" spans="12:14" x14ac:dyDescent="0.25">
      <c r="L88333" s="36"/>
      <c r="M88333" s="36"/>
      <c r="N88333" s="36"/>
    </row>
    <row r="88334" spans="12:14" x14ac:dyDescent="0.25">
      <c r="L88334" s="36"/>
      <c r="M88334" s="36"/>
      <c r="N88334" s="36"/>
    </row>
    <row r="88335" spans="12:14" x14ac:dyDescent="0.25">
      <c r="L88335" s="36"/>
      <c r="M88335" s="36"/>
      <c r="N88335" s="36"/>
    </row>
    <row r="88336" spans="12:14" x14ac:dyDescent="0.25">
      <c r="L88336" s="36"/>
      <c r="M88336" s="36"/>
      <c r="N88336" s="36"/>
    </row>
    <row r="88337" spans="12:14" x14ac:dyDescent="0.25">
      <c r="L88337" s="36"/>
      <c r="M88337" s="36"/>
      <c r="N88337" s="36"/>
    </row>
    <row r="88338" spans="12:14" x14ac:dyDescent="0.25">
      <c r="L88338" s="36"/>
      <c r="M88338" s="36"/>
      <c r="N88338" s="36"/>
    </row>
    <row r="88339" spans="12:14" x14ac:dyDescent="0.25">
      <c r="L88339" s="36"/>
      <c r="M88339" s="36"/>
      <c r="N88339" s="36"/>
    </row>
    <row r="88340" spans="12:14" x14ac:dyDescent="0.25">
      <c r="L88340" s="36"/>
      <c r="M88340" s="36"/>
      <c r="N88340" s="36"/>
    </row>
    <row r="88341" spans="12:14" x14ac:dyDescent="0.25">
      <c r="L88341" s="36"/>
      <c r="M88341" s="36"/>
      <c r="N88341" s="36"/>
    </row>
    <row r="88342" spans="12:14" x14ac:dyDescent="0.25">
      <c r="L88342" s="36"/>
      <c r="M88342" s="36"/>
      <c r="N88342" s="36"/>
    </row>
    <row r="88343" spans="12:14" x14ac:dyDescent="0.25">
      <c r="L88343" s="36"/>
      <c r="M88343" s="36"/>
      <c r="N88343" s="36"/>
    </row>
    <row r="88344" spans="12:14" x14ac:dyDescent="0.25">
      <c r="L88344" s="36"/>
      <c r="M88344" s="36"/>
      <c r="N88344" s="36"/>
    </row>
    <row r="88345" spans="12:14" x14ac:dyDescent="0.25">
      <c r="L88345" s="36"/>
      <c r="M88345" s="36"/>
      <c r="N88345" s="36"/>
    </row>
    <row r="88346" spans="12:14" x14ac:dyDescent="0.25">
      <c r="L88346" s="36"/>
      <c r="M88346" s="36"/>
      <c r="N88346" s="36"/>
    </row>
    <row r="88347" spans="12:14" x14ac:dyDescent="0.25">
      <c r="L88347" s="36"/>
      <c r="M88347" s="36"/>
      <c r="N88347" s="36"/>
    </row>
    <row r="88348" spans="12:14" x14ac:dyDescent="0.25">
      <c r="L88348" s="36"/>
      <c r="M88348" s="36"/>
      <c r="N88348" s="36"/>
    </row>
    <row r="88349" spans="12:14" x14ac:dyDescent="0.25">
      <c r="L88349" s="36"/>
      <c r="M88349" s="36"/>
      <c r="N88349" s="36"/>
    </row>
    <row r="88350" spans="12:14" x14ac:dyDescent="0.25">
      <c r="L88350" s="36"/>
      <c r="M88350" s="36"/>
      <c r="N88350" s="36"/>
    </row>
    <row r="88351" spans="12:14" x14ac:dyDescent="0.25">
      <c r="L88351" s="36"/>
      <c r="M88351" s="36"/>
      <c r="N88351" s="36"/>
    </row>
    <row r="88352" spans="12:14" x14ac:dyDescent="0.25">
      <c r="L88352" s="36"/>
      <c r="M88352" s="36"/>
      <c r="N88352" s="36"/>
    </row>
    <row r="88353" spans="12:14" x14ac:dyDescent="0.25">
      <c r="L88353" s="36"/>
      <c r="M88353" s="36"/>
      <c r="N88353" s="36"/>
    </row>
    <row r="88354" spans="12:14" x14ac:dyDescent="0.25">
      <c r="L88354" s="36"/>
      <c r="M88354" s="36"/>
      <c r="N88354" s="36"/>
    </row>
    <row r="88355" spans="12:14" x14ac:dyDescent="0.25">
      <c r="L88355" s="36"/>
      <c r="M88355" s="36"/>
      <c r="N88355" s="36"/>
    </row>
    <row r="88356" spans="12:14" x14ac:dyDescent="0.25">
      <c r="L88356" s="36"/>
      <c r="M88356" s="36"/>
      <c r="N88356" s="36"/>
    </row>
    <row r="88357" spans="12:14" x14ac:dyDescent="0.25">
      <c r="L88357" s="36"/>
      <c r="M88357" s="36"/>
      <c r="N88357" s="36"/>
    </row>
    <row r="88358" spans="12:14" x14ac:dyDescent="0.25">
      <c r="L88358" s="36"/>
      <c r="M88358" s="36"/>
      <c r="N88358" s="36"/>
    </row>
    <row r="88359" spans="12:14" x14ac:dyDescent="0.25">
      <c r="L88359" s="36"/>
      <c r="M88359" s="36"/>
      <c r="N88359" s="36"/>
    </row>
    <row r="88360" spans="12:14" x14ac:dyDescent="0.25">
      <c r="L88360" s="36"/>
      <c r="M88360" s="36"/>
      <c r="N88360" s="36"/>
    </row>
    <row r="88361" spans="12:14" x14ac:dyDescent="0.25">
      <c r="L88361" s="36"/>
      <c r="M88361" s="36"/>
      <c r="N88361" s="36"/>
    </row>
    <row r="88362" spans="12:14" x14ac:dyDescent="0.25">
      <c r="L88362" s="36"/>
      <c r="M88362" s="36"/>
      <c r="N88362" s="36"/>
    </row>
    <row r="88363" spans="12:14" x14ac:dyDescent="0.25">
      <c r="L88363" s="36"/>
      <c r="M88363" s="36"/>
      <c r="N88363" s="36"/>
    </row>
    <row r="88364" spans="12:14" x14ac:dyDescent="0.25">
      <c r="L88364" s="36"/>
      <c r="M88364" s="36"/>
      <c r="N88364" s="36"/>
    </row>
    <row r="88365" spans="12:14" x14ac:dyDescent="0.25">
      <c r="L88365" s="36"/>
      <c r="M88365" s="36"/>
      <c r="N88365" s="36"/>
    </row>
    <row r="88366" spans="12:14" x14ac:dyDescent="0.25">
      <c r="L88366" s="36"/>
      <c r="M88366" s="36"/>
      <c r="N88366" s="36"/>
    </row>
    <row r="88367" spans="12:14" x14ac:dyDescent="0.25">
      <c r="L88367" s="36"/>
      <c r="M88367" s="36"/>
      <c r="N88367" s="36"/>
    </row>
    <row r="88368" spans="12:14" x14ac:dyDescent="0.25">
      <c r="L88368" s="36"/>
      <c r="M88368" s="36"/>
      <c r="N88368" s="36"/>
    </row>
    <row r="88369" spans="12:14" x14ac:dyDescent="0.25">
      <c r="L88369" s="36"/>
      <c r="M88369" s="36"/>
      <c r="N88369" s="36"/>
    </row>
    <row r="88370" spans="12:14" x14ac:dyDescent="0.25">
      <c r="L88370" s="36"/>
      <c r="M88370" s="36"/>
      <c r="N88370" s="36"/>
    </row>
    <row r="88371" spans="12:14" x14ac:dyDescent="0.25">
      <c r="L88371" s="36"/>
      <c r="M88371" s="36"/>
      <c r="N88371" s="36"/>
    </row>
    <row r="88372" spans="12:14" x14ac:dyDescent="0.25">
      <c r="L88372" s="36"/>
      <c r="M88372" s="36"/>
      <c r="N88372" s="36"/>
    </row>
    <row r="88373" spans="12:14" x14ac:dyDescent="0.25">
      <c r="L88373" s="36"/>
      <c r="M88373" s="36"/>
      <c r="N88373" s="36"/>
    </row>
    <row r="88374" spans="12:14" x14ac:dyDescent="0.25">
      <c r="L88374" s="36"/>
      <c r="M88374" s="36"/>
      <c r="N88374" s="36"/>
    </row>
    <row r="88375" spans="12:14" x14ac:dyDescent="0.25">
      <c r="L88375" s="36"/>
      <c r="M88375" s="36"/>
      <c r="N88375" s="36"/>
    </row>
    <row r="88376" spans="12:14" x14ac:dyDescent="0.25">
      <c r="L88376" s="36"/>
      <c r="M88376" s="36"/>
      <c r="N88376" s="36"/>
    </row>
    <row r="88377" spans="12:14" x14ac:dyDescent="0.25">
      <c r="L88377" s="36"/>
      <c r="M88377" s="36"/>
      <c r="N88377" s="36"/>
    </row>
    <row r="88378" spans="12:14" x14ac:dyDescent="0.25">
      <c r="L88378" s="36"/>
      <c r="M88378" s="36"/>
      <c r="N88378" s="36"/>
    </row>
    <row r="88379" spans="12:14" x14ac:dyDescent="0.25">
      <c r="L88379" s="36"/>
      <c r="M88379" s="36"/>
      <c r="N88379" s="36"/>
    </row>
    <row r="88380" spans="12:14" x14ac:dyDescent="0.25">
      <c r="L88380" s="36"/>
      <c r="M88380" s="36"/>
      <c r="N88380" s="36"/>
    </row>
    <row r="88381" spans="12:14" x14ac:dyDescent="0.25">
      <c r="L88381" s="36"/>
      <c r="M88381" s="36"/>
      <c r="N88381" s="36"/>
    </row>
    <row r="88382" spans="12:14" x14ac:dyDescent="0.25">
      <c r="L88382" s="36"/>
      <c r="M88382" s="36"/>
      <c r="N88382" s="36"/>
    </row>
    <row r="88383" spans="12:14" x14ac:dyDescent="0.25">
      <c r="L88383" s="36"/>
      <c r="M88383" s="36"/>
      <c r="N88383" s="36"/>
    </row>
    <row r="88384" spans="12:14" x14ac:dyDescent="0.25">
      <c r="L88384" s="36"/>
      <c r="M88384" s="36"/>
      <c r="N88384" s="36"/>
    </row>
    <row r="88385" spans="12:14" x14ac:dyDescent="0.25">
      <c r="L88385" s="36"/>
      <c r="M88385" s="36"/>
      <c r="N88385" s="36"/>
    </row>
    <row r="88386" spans="12:14" x14ac:dyDescent="0.25">
      <c r="L88386" s="36"/>
      <c r="M88386" s="36"/>
      <c r="N88386" s="36"/>
    </row>
    <row r="88387" spans="12:14" x14ac:dyDescent="0.25">
      <c r="L88387" s="36"/>
      <c r="M88387" s="36"/>
      <c r="N88387" s="36"/>
    </row>
    <row r="88388" spans="12:14" x14ac:dyDescent="0.25">
      <c r="L88388" s="36"/>
      <c r="M88388" s="36"/>
      <c r="N88388" s="36"/>
    </row>
    <row r="88389" spans="12:14" x14ac:dyDescent="0.25">
      <c r="L88389" s="36"/>
      <c r="M88389" s="36"/>
      <c r="N88389" s="36"/>
    </row>
    <row r="88390" spans="12:14" x14ac:dyDescent="0.25">
      <c r="L88390" s="36"/>
      <c r="M88390" s="36"/>
      <c r="N88390" s="36"/>
    </row>
    <row r="88391" spans="12:14" x14ac:dyDescent="0.25">
      <c r="L88391" s="36"/>
      <c r="M88391" s="36"/>
      <c r="N88391" s="36"/>
    </row>
    <row r="88392" spans="12:14" x14ac:dyDescent="0.25">
      <c r="L88392" s="36"/>
      <c r="M88392" s="36"/>
      <c r="N88392" s="36"/>
    </row>
    <row r="88393" spans="12:14" x14ac:dyDescent="0.25">
      <c r="L88393" s="36"/>
      <c r="M88393" s="36"/>
      <c r="N88393" s="36"/>
    </row>
    <row r="88394" spans="12:14" x14ac:dyDescent="0.25">
      <c r="L88394" s="36"/>
      <c r="M88394" s="36"/>
      <c r="N88394" s="36"/>
    </row>
    <row r="88395" spans="12:14" x14ac:dyDescent="0.25">
      <c r="L88395" s="36"/>
      <c r="M88395" s="36"/>
      <c r="N88395" s="36"/>
    </row>
    <row r="88396" spans="12:14" x14ac:dyDescent="0.25">
      <c r="L88396" s="36"/>
      <c r="M88396" s="36"/>
      <c r="N88396" s="36"/>
    </row>
    <row r="88397" spans="12:14" x14ac:dyDescent="0.25">
      <c r="L88397" s="36"/>
      <c r="M88397" s="36"/>
      <c r="N88397" s="36"/>
    </row>
    <row r="88398" spans="12:14" x14ac:dyDescent="0.25">
      <c r="L88398" s="36"/>
      <c r="M88398" s="36"/>
      <c r="N88398" s="36"/>
    </row>
    <row r="88399" spans="12:14" x14ac:dyDescent="0.25">
      <c r="L88399" s="36"/>
      <c r="M88399" s="36"/>
      <c r="N88399" s="36"/>
    </row>
    <row r="88400" spans="12:14" x14ac:dyDescent="0.25">
      <c r="L88400" s="36"/>
      <c r="M88400" s="36"/>
      <c r="N88400" s="36"/>
    </row>
    <row r="88401" spans="12:14" x14ac:dyDescent="0.25">
      <c r="L88401" s="36"/>
      <c r="M88401" s="36"/>
      <c r="N88401" s="36"/>
    </row>
    <row r="88402" spans="12:14" x14ac:dyDescent="0.25">
      <c r="L88402" s="36"/>
      <c r="M88402" s="36"/>
      <c r="N88402" s="36"/>
    </row>
    <row r="88403" spans="12:14" x14ac:dyDescent="0.25">
      <c r="L88403" s="36"/>
      <c r="M88403" s="36"/>
      <c r="N88403" s="36"/>
    </row>
    <row r="88404" spans="12:14" x14ac:dyDescent="0.25">
      <c r="L88404" s="36"/>
      <c r="M88404" s="36"/>
      <c r="N88404" s="36"/>
    </row>
    <row r="88405" spans="12:14" x14ac:dyDescent="0.25">
      <c r="L88405" s="36"/>
      <c r="M88405" s="36"/>
      <c r="N88405" s="36"/>
    </row>
    <row r="88406" spans="12:14" x14ac:dyDescent="0.25">
      <c r="L88406" s="36"/>
      <c r="M88406" s="36"/>
      <c r="N88406" s="36"/>
    </row>
    <row r="88407" spans="12:14" x14ac:dyDescent="0.25">
      <c r="L88407" s="36"/>
      <c r="M88407" s="36"/>
      <c r="N88407" s="36"/>
    </row>
    <row r="88408" spans="12:14" x14ac:dyDescent="0.25">
      <c r="L88408" s="36"/>
      <c r="M88408" s="36"/>
      <c r="N88408" s="36"/>
    </row>
    <row r="88409" spans="12:14" x14ac:dyDescent="0.25">
      <c r="L88409" s="36"/>
      <c r="M88409" s="36"/>
      <c r="N88409" s="36"/>
    </row>
    <row r="88410" spans="12:14" x14ac:dyDescent="0.25">
      <c r="L88410" s="36"/>
      <c r="M88410" s="36"/>
      <c r="N88410" s="36"/>
    </row>
    <row r="88411" spans="12:14" x14ac:dyDescent="0.25">
      <c r="L88411" s="36"/>
      <c r="M88411" s="36"/>
      <c r="N88411" s="36"/>
    </row>
    <row r="88412" spans="12:14" x14ac:dyDescent="0.25">
      <c r="L88412" s="36"/>
      <c r="M88412" s="36"/>
      <c r="N88412" s="36"/>
    </row>
    <row r="88413" spans="12:14" x14ac:dyDescent="0.25">
      <c r="L88413" s="36"/>
      <c r="M88413" s="36"/>
      <c r="N88413" s="36"/>
    </row>
    <row r="88414" spans="12:14" x14ac:dyDescent="0.25">
      <c r="L88414" s="36"/>
      <c r="M88414" s="36"/>
      <c r="N88414" s="36"/>
    </row>
    <row r="88415" spans="12:14" x14ac:dyDescent="0.25">
      <c r="L88415" s="36"/>
      <c r="M88415" s="36"/>
      <c r="N88415" s="36"/>
    </row>
    <row r="88416" spans="12:14" x14ac:dyDescent="0.25">
      <c r="L88416" s="36"/>
      <c r="M88416" s="36"/>
      <c r="N88416" s="36"/>
    </row>
    <row r="88417" spans="12:14" x14ac:dyDescent="0.25">
      <c r="L88417" s="36"/>
      <c r="M88417" s="36"/>
      <c r="N88417" s="36"/>
    </row>
    <row r="88418" spans="12:14" x14ac:dyDescent="0.25">
      <c r="L88418" s="36"/>
      <c r="M88418" s="36"/>
      <c r="N88418" s="36"/>
    </row>
    <row r="88419" spans="12:14" x14ac:dyDescent="0.25">
      <c r="L88419" s="36"/>
      <c r="M88419" s="36"/>
      <c r="N88419" s="36"/>
    </row>
    <row r="88420" spans="12:14" x14ac:dyDescent="0.25">
      <c r="L88420" s="36"/>
      <c r="M88420" s="36"/>
      <c r="N88420" s="36"/>
    </row>
    <row r="88421" spans="12:14" x14ac:dyDescent="0.25">
      <c r="L88421" s="36"/>
      <c r="M88421" s="36"/>
      <c r="N88421" s="36"/>
    </row>
    <row r="88422" spans="12:14" x14ac:dyDescent="0.25">
      <c r="L88422" s="36"/>
      <c r="M88422" s="36"/>
      <c r="N88422" s="36"/>
    </row>
    <row r="88423" spans="12:14" x14ac:dyDescent="0.25">
      <c r="L88423" s="36"/>
      <c r="M88423" s="36"/>
      <c r="N88423" s="36"/>
    </row>
    <row r="88424" spans="12:14" x14ac:dyDescent="0.25">
      <c r="L88424" s="36"/>
      <c r="M88424" s="36"/>
      <c r="N88424" s="36"/>
    </row>
    <row r="88425" spans="12:14" x14ac:dyDescent="0.25">
      <c r="L88425" s="36"/>
      <c r="M88425" s="36"/>
      <c r="N88425" s="36"/>
    </row>
    <row r="88426" spans="12:14" x14ac:dyDescent="0.25">
      <c r="L88426" s="36"/>
      <c r="M88426" s="36"/>
      <c r="N88426" s="36"/>
    </row>
    <row r="88427" spans="12:14" x14ac:dyDescent="0.25">
      <c r="L88427" s="36"/>
      <c r="M88427" s="36"/>
      <c r="N88427" s="36"/>
    </row>
    <row r="88428" spans="12:14" x14ac:dyDescent="0.25">
      <c r="L88428" s="36"/>
      <c r="M88428" s="36"/>
      <c r="N88428" s="36"/>
    </row>
    <row r="88429" spans="12:14" x14ac:dyDescent="0.25">
      <c r="L88429" s="36"/>
      <c r="M88429" s="36"/>
      <c r="N88429" s="36"/>
    </row>
    <row r="88430" spans="12:14" x14ac:dyDescent="0.25">
      <c r="L88430" s="36"/>
      <c r="M88430" s="36"/>
      <c r="N88430" s="36"/>
    </row>
    <row r="88431" spans="12:14" x14ac:dyDescent="0.25">
      <c r="L88431" s="36"/>
      <c r="M88431" s="36"/>
      <c r="N88431" s="36"/>
    </row>
    <row r="88432" spans="12:14" x14ac:dyDescent="0.25">
      <c r="L88432" s="36"/>
      <c r="M88432" s="36"/>
      <c r="N88432" s="36"/>
    </row>
    <row r="88433" spans="12:14" x14ac:dyDescent="0.25">
      <c r="L88433" s="36"/>
      <c r="M88433" s="36"/>
      <c r="N88433" s="36"/>
    </row>
    <row r="88434" spans="12:14" x14ac:dyDescent="0.25">
      <c r="L88434" s="36"/>
      <c r="M88434" s="36"/>
      <c r="N88434" s="36"/>
    </row>
    <row r="88435" spans="12:14" x14ac:dyDescent="0.25">
      <c r="L88435" s="36"/>
      <c r="M88435" s="36"/>
      <c r="N88435" s="36"/>
    </row>
    <row r="88436" spans="12:14" x14ac:dyDescent="0.25">
      <c r="L88436" s="36"/>
      <c r="M88436" s="36"/>
      <c r="N88436" s="36"/>
    </row>
    <row r="88437" spans="12:14" x14ac:dyDescent="0.25">
      <c r="L88437" s="36"/>
      <c r="M88437" s="36"/>
      <c r="N88437" s="36"/>
    </row>
    <row r="88438" spans="12:14" x14ac:dyDescent="0.25">
      <c r="L88438" s="36"/>
      <c r="M88438" s="36"/>
      <c r="N88438" s="36"/>
    </row>
    <row r="88439" spans="12:14" x14ac:dyDescent="0.25">
      <c r="L88439" s="36"/>
      <c r="M88439" s="36"/>
      <c r="N88439" s="36"/>
    </row>
    <row r="88440" spans="12:14" x14ac:dyDescent="0.25">
      <c r="L88440" s="36"/>
      <c r="M88440" s="36"/>
      <c r="N88440" s="36"/>
    </row>
    <row r="88441" spans="12:14" x14ac:dyDescent="0.25">
      <c r="L88441" s="36"/>
      <c r="M88441" s="36"/>
      <c r="N88441" s="36"/>
    </row>
    <row r="88442" spans="12:14" x14ac:dyDescent="0.25">
      <c r="L88442" s="36"/>
      <c r="M88442" s="36"/>
      <c r="N88442" s="36"/>
    </row>
    <row r="88443" spans="12:14" x14ac:dyDescent="0.25">
      <c r="L88443" s="36"/>
      <c r="M88443" s="36"/>
      <c r="N88443" s="36"/>
    </row>
    <row r="88444" spans="12:14" x14ac:dyDescent="0.25">
      <c r="L88444" s="36"/>
      <c r="M88444" s="36"/>
      <c r="N88444" s="36"/>
    </row>
    <row r="88445" spans="12:14" x14ac:dyDescent="0.25">
      <c r="L88445" s="36"/>
      <c r="M88445" s="36"/>
      <c r="N88445" s="36"/>
    </row>
    <row r="88446" spans="12:14" x14ac:dyDescent="0.25">
      <c r="L88446" s="36"/>
      <c r="M88446" s="36"/>
      <c r="N88446" s="36"/>
    </row>
    <row r="88447" spans="12:14" x14ac:dyDescent="0.25">
      <c r="L88447" s="36"/>
      <c r="M88447" s="36"/>
      <c r="N88447" s="36"/>
    </row>
    <row r="88448" spans="12:14" x14ac:dyDescent="0.25">
      <c r="L88448" s="36"/>
      <c r="M88448" s="36"/>
      <c r="N88448" s="36"/>
    </row>
    <row r="88449" spans="12:14" x14ac:dyDescent="0.25">
      <c r="L88449" s="36"/>
      <c r="M88449" s="36"/>
      <c r="N88449" s="36"/>
    </row>
    <row r="88450" spans="12:14" x14ac:dyDescent="0.25">
      <c r="L88450" s="36"/>
      <c r="M88450" s="36"/>
      <c r="N88450" s="36"/>
    </row>
    <row r="88451" spans="12:14" x14ac:dyDescent="0.25">
      <c r="L88451" s="36"/>
      <c r="M88451" s="36"/>
      <c r="N88451" s="36"/>
    </row>
    <row r="88452" spans="12:14" x14ac:dyDescent="0.25">
      <c r="L88452" s="36"/>
      <c r="M88452" s="36"/>
      <c r="N88452" s="36"/>
    </row>
    <row r="88453" spans="12:14" x14ac:dyDescent="0.25">
      <c r="L88453" s="36"/>
      <c r="M88453" s="36"/>
      <c r="N88453" s="36"/>
    </row>
    <row r="88454" spans="12:14" x14ac:dyDescent="0.25">
      <c r="L88454" s="36"/>
      <c r="M88454" s="36"/>
      <c r="N88454" s="36"/>
    </row>
    <row r="88455" spans="12:14" x14ac:dyDescent="0.25">
      <c r="L88455" s="36"/>
      <c r="M88455" s="36"/>
      <c r="N88455" s="36"/>
    </row>
    <row r="88456" spans="12:14" x14ac:dyDescent="0.25">
      <c r="L88456" s="36"/>
      <c r="M88456" s="36"/>
      <c r="N88456" s="36"/>
    </row>
    <row r="88457" spans="12:14" x14ac:dyDescent="0.25">
      <c r="L88457" s="36"/>
      <c r="M88457" s="36"/>
      <c r="N88457" s="36"/>
    </row>
    <row r="88458" spans="12:14" x14ac:dyDescent="0.25">
      <c r="L88458" s="36"/>
      <c r="M88458" s="36"/>
      <c r="N88458" s="36"/>
    </row>
    <row r="88459" spans="12:14" x14ac:dyDescent="0.25">
      <c r="L88459" s="36"/>
      <c r="M88459" s="36"/>
      <c r="N88459" s="36"/>
    </row>
    <row r="88460" spans="12:14" x14ac:dyDescent="0.25">
      <c r="L88460" s="36"/>
      <c r="M88460" s="36"/>
      <c r="N88460" s="36"/>
    </row>
    <row r="88461" spans="12:14" x14ac:dyDescent="0.25">
      <c r="L88461" s="36"/>
      <c r="M88461" s="36"/>
      <c r="N88461" s="36"/>
    </row>
    <row r="88462" spans="12:14" x14ac:dyDescent="0.25">
      <c r="L88462" s="36"/>
      <c r="M88462" s="36"/>
      <c r="N88462" s="36"/>
    </row>
    <row r="88463" spans="12:14" x14ac:dyDescent="0.25">
      <c r="L88463" s="36"/>
      <c r="M88463" s="36"/>
      <c r="N88463" s="36"/>
    </row>
    <row r="88464" spans="12:14" x14ac:dyDescent="0.25">
      <c r="L88464" s="36"/>
      <c r="M88464" s="36"/>
      <c r="N88464" s="36"/>
    </row>
    <row r="88465" spans="12:14" x14ac:dyDescent="0.25">
      <c r="L88465" s="36"/>
      <c r="M88465" s="36"/>
      <c r="N88465" s="36"/>
    </row>
    <row r="88466" spans="12:14" x14ac:dyDescent="0.25">
      <c r="L88466" s="36"/>
      <c r="M88466" s="36"/>
      <c r="N88466" s="36"/>
    </row>
    <row r="88467" spans="12:14" x14ac:dyDescent="0.25">
      <c r="L88467" s="36"/>
      <c r="M88467" s="36"/>
      <c r="N88467" s="36"/>
    </row>
    <row r="88468" spans="12:14" x14ac:dyDescent="0.25">
      <c r="L88468" s="36"/>
      <c r="M88468" s="36"/>
      <c r="N88468" s="36"/>
    </row>
    <row r="88469" spans="12:14" x14ac:dyDescent="0.25">
      <c r="L88469" s="36"/>
      <c r="M88469" s="36"/>
      <c r="N88469" s="36"/>
    </row>
    <row r="88470" spans="12:14" x14ac:dyDescent="0.25">
      <c r="L88470" s="36"/>
      <c r="M88470" s="36"/>
      <c r="N88470" s="36"/>
    </row>
    <row r="88471" spans="12:14" x14ac:dyDescent="0.25">
      <c r="L88471" s="36"/>
      <c r="M88471" s="36"/>
      <c r="N88471" s="36"/>
    </row>
    <row r="88472" spans="12:14" x14ac:dyDescent="0.25">
      <c r="L88472" s="36"/>
      <c r="M88472" s="36"/>
      <c r="N88472" s="36"/>
    </row>
    <row r="88473" spans="12:14" x14ac:dyDescent="0.25">
      <c r="L88473" s="36"/>
      <c r="M88473" s="36"/>
      <c r="N88473" s="36"/>
    </row>
    <row r="88474" spans="12:14" x14ac:dyDescent="0.25">
      <c r="L88474" s="36"/>
      <c r="M88474" s="36"/>
      <c r="N88474" s="36"/>
    </row>
    <row r="88475" spans="12:14" x14ac:dyDescent="0.25">
      <c r="L88475" s="36"/>
      <c r="M88475" s="36"/>
      <c r="N88475" s="36"/>
    </row>
    <row r="88476" spans="12:14" x14ac:dyDescent="0.25">
      <c r="L88476" s="36"/>
      <c r="M88476" s="36"/>
      <c r="N88476" s="36"/>
    </row>
    <row r="88477" spans="12:14" x14ac:dyDescent="0.25">
      <c r="L88477" s="36"/>
      <c r="M88477" s="36"/>
      <c r="N88477" s="36"/>
    </row>
    <row r="88478" spans="12:14" x14ac:dyDescent="0.25">
      <c r="L88478" s="36"/>
      <c r="M88478" s="36"/>
      <c r="N88478" s="36"/>
    </row>
    <row r="88479" spans="12:14" x14ac:dyDescent="0.25">
      <c r="L88479" s="36"/>
      <c r="M88479" s="36"/>
      <c r="N88479" s="36"/>
    </row>
    <row r="88480" spans="12:14" x14ac:dyDescent="0.25">
      <c r="L88480" s="36"/>
      <c r="M88480" s="36"/>
      <c r="N88480" s="36"/>
    </row>
    <row r="88481" spans="12:14" x14ac:dyDescent="0.25">
      <c r="L88481" s="36"/>
      <c r="M88481" s="36"/>
      <c r="N88481" s="36"/>
    </row>
    <row r="88482" spans="12:14" x14ac:dyDescent="0.25">
      <c r="L88482" s="36"/>
      <c r="M88482" s="36"/>
      <c r="N88482" s="36"/>
    </row>
    <row r="88483" spans="12:14" x14ac:dyDescent="0.25">
      <c r="L88483" s="36"/>
      <c r="M88483" s="36"/>
      <c r="N88483" s="36"/>
    </row>
    <row r="88484" spans="12:14" x14ac:dyDescent="0.25">
      <c r="L88484" s="36"/>
      <c r="M88484" s="36"/>
      <c r="N88484" s="36"/>
    </row>
    <row r="88485" spans="12:14" x14ac:dyDescent="0.25">
      <c r="L88485" s="36"/>
      <c r="M88485" s="36"/>
      <c r="N88485" s="36"/>
    </row>
    <row r="88486" spans="12:14" x14ac:dyDescent="0.25">
      <c r="L88486" s="36"/>
      <c r="M88486" s="36"/>
      <c r="N88486" s="36"/>
    </row>
    <row r="88487" spans="12:14" x14ac:dyDescent="0.25">
      <c r="L88487" s="36"/>
      <c r="M88487" s="36"/>
      <c r="N88487" s="36"/>
    </row>
    <row r="88488" spans="12:14" x14ac:dyDescent="0.25">
      <c r="L88488" s="36"/>
      <c r="M88488" s="36"/>
      <c r="N88488" s="36"/>
    </row>
    <row r="88489" spans="12:14" x14ac:dyDescent="0.25">
      <c r="L88489" s="36"/>
      <c r="M88489" s="36"/>
      <c r="N88489" s="36"/>
    </row>
    <row r="88490" spans="12:14" x14ac:dyDescent="0.25">
      <c r="L88490" s="36"/>
      <c r="M88490" s="36"/>
      <c r="N88490" s="36"/>
    </row>
    <row r="88491" spans="12:14" x14ac:dyDescent="0.25">
      <c r="L88491" s="36"/>
      <c r="M88491" s="36"/>
      <c r="N88491" s="36"/>
    </row>
    <row r="88492" spans="12:14" x14ac:dyDescent="0.25">
      <c r="L88492" s="36"/>
      <c r="M88492" s="36"/>
      <c r="N88492" s="36"/>
    </row>
    <row r="88493" spans="12:14" x14ac:dyDescent="0.25">
      <c r="L88493" s="36"/>
      <c r="M88493" s="36"/>
      <c r="N88493" s="36"/>
    </row>
    <row r="88494" spans="12:14" x14ac:dyDescent="0.25">
      <c r="L88494" s="36"/>
      <c r="M88494" s="36"/>
      <c r="N88494" s="36"/>
    </row>
    <row r="88495" spans="12:14" x14ac:dyDescent="0.25">
      <c r="L88495" s="36"/>
      <c r="M88495" s="36"/>
      <c r="N88495" s="36"/>
    </row>
    <row r="88496" spans="12:14" x14ac:dyDescent="0.25">
      <c r="L88496" s="36"/>
      <c r="M88496" s="36"/>
      <c r="N88496" s="36"/>
    </row>
    <row r="88497" spans="12:14" x14ac:dyDescent="0.25">
      <c r="L88497" s="36"/>
      <c r="M88497" s="36"/>
      <c r="N88497" s="36"/>
    </row>
    <row r="88498" spans="12:14" x14ac:dyDescent="0.25">
      <c r="L88498" s="36"/>
      <c r="M88498" s="36"/>
      <c r="N88498" s="36"/>
    </row>
    <row r="88499" spans="12:14" x14ac:dyDescent="0.25">
      <c r="L88499" s="36"/>
      <c r="M88499" s="36"/>
      <c r="N88499" s="36"/>
    </row>
    <row r="88500" spans="12:14" x14ac:dyDescent="0.25">
      <c r="L88500" s="36"/>
      <c r="M88500" s="36"/>
      <c r="N88500" s="36"/>
    </row>
    <row r="88501" spans="12:14" x14ac:dyDescent="0.25">
      <c r="L88501" s="36"/>
      <c r="M88501" s="36"/>
      <c r="N88501" s="36"/>
    </row>
    <row r="88502" spans="12:14" x14ac:dyDescent="0.25">
      <c r="L88502" s="36"/>
      <c r="M88502" s="36"/>
      <c r="N88502" s="36"/>
    </row>
    <row r="88503" spans="12:14" x14ac:dyDescent="0.25">
      <c r="L88503" s="36"/>
      <c r="M88503" s="36"/>
      <c r="N88503" s="36"/>
    </row>
    <row r="88504" spans="12:14" x14ac:dyDescent="0.25">
      <c r="L88504" s="36"/>
      <c r="M88504" s="36"/>
      <c r="N88504" s="36"/>
    </row>
    <row r="88505" spans="12:14" x14ac:dyDescent="0.25">
      <c r="L88505" s="36"/>
      <c r="M88505" s="36"/>
      <c r="N88505" s="36"/>
    </row>
    <row r="88506" spans="12:14" x14ac:dyDescent="0.25">
      <c r="L88506" s="36"/>
      <c r="M88506" s="36"/>
      <c r="N88506" s="36"/>
    </row>
    <row r="88507" spans="12:14" x14ac:dyDescent="0.25">
      <c r="L88507" s="36"/>
      <c r="M88507" s="36"/>
      <c r="N88507" s="36"/>
    </row>
    <row r="88508" spans="12:14" x14ac:dyDescent="0.25">
      <c r="L88508" s="36"/>
      <c r="M88508" s="36"/>
      <c r="N88508" s="36"/>
    </row>
    <row r="88509" spans="12:14" x14ac:dyDescent="0.25">
      <c r="L88509" s="36"/>
      <c r="M88509" s="36"/>
      <c r="N88509" s="36"/>
    </row>
    <row r="88510" spans="12:14" x14ac:dyDescent="0.25">
      <c r="L88510" s="36"/>
      <c r="M88510" s="36"/>
      <c r="N88510" s="36"/>
    </row>
    <row r="88511" spans="12:14" x14ac:dyDescent="0.25">
      <c r="L88511" s="36"/>
      <c r="M88511" s="36"/>
      <c r="N88511" s="36"/>
    </row>
    <row r="88512" spans="12:14" x14ac:dyDescent="0.25">
      <c r="L88512" s="36"/>
      <c r="M88512" s="36"/>
      <c r="N88512" s="36"/>
    </row>
    <row r="88513" spans="12:14" x14ac:dyDescent="0.25">
      <c r="L88513" s="36"/>
      <c r="M88513" s="36"/>
      <c r="N88513" s="36"/>
    </row>
    <row r="88514" spans="12:14" x14ac:dyDescent="0.25">
      <c r="L88514" s="36"/>
      <c r="M88514" s="36"/>
      <c r="N88514" s="36"/>
    </row>
    <row r="88515" spans="12:14" x14ac:dyDescent="0.25">
      <c r="L88515" s="36"/>
      <c r="M88515" s="36"/>
      <c r="N88515" s="36"/>
    </row>
    <row r="88516" spans="12:14" x14ac:dyDescent="0.25">
      <c r="L88516" s="36"/>
      <c r="M88516" s="36"/>
      <c r="N88516" s="36"/>
    </row>
    <row r="88517" spans="12:14" x14ac:dyDescent="0.25">
      <c r="L88517" s="36"/>
      <c r="M88517" s="36"/>
      <c r="N88517" s="36"/>
    </row>
    <row r="88518" spans="12:14" x14ac:dyDescent="0.25">
      <c r="L88518" s="36"/>
      <c r="M88518" s="36"/>
      <c r="N88518" s="36"/>
    </row>
    <row r="88519" spans="12:14" x14ac:dyDescent="0.25">
      <c r="L88519" s="36"/>
      <c r="M88519" s="36"/>
      <c r="N88519" s="36"/>
    </row>
    <row r="88520" spans="12:14" x14ac:dyDescent="0.25">
      <c r="L88520" s="36"/>
      <c r="M88520" s="36"/>
      <c r="N88520" s="36"/>
    </row>
    <row r="88521" spans="12:14" x14ac:dyDescent="0.25">
      <c r="L88521" s="36"/>
      <c r="M88521" s="36"/>
      <c r="N88521" s="36"/>
    </row>
    <row r="88522" spans="12:14" x14ac:dyDescent="0.25">
      <c r="L88522" s="36"/>
      <c r="M88522" s="36"/>
      <c r="N88522" s="36"/>
    </row>
    <row r="88523" spans="12:14" x14ac:dyDescent="0.25">
      <c r="L88523" s="36"/>
      <c r="M88523" s="36"/>
      <c r="N88523" s="36"/>
    </row>
    <row r="88524" spans="12:14" x14ac:dyDescent="0.25">
      <c r="L88524" s="36"/>
      <c r="M88524" s="36"/>
      <c r="N88524" s="36"/>
    </row>
    <row r="88525" spans="12:14" x14ac:dyDescent="0.25">
      <c r="L88525" s="36"/>
      <c r="M88525" s="36"/>
      <c r="N88525" s="36"/>
    </row>
    <row r="88526" spans="12:14" x14ac:dyDescent="0.25">
      <c r="L88526" s="36"/>
      <c r="M88526" s="36"/>
      <c r="N88526" s="36"/>
    </row>
    <row r="88527" spans="12:14" x14ac:dyDescent="0.25">
      <c r="L88527" s="36"/>
      <c r="M88527" s="36"/>
      <c r="N88527" s="36"/>
    </row>
    <row r="88528" spans="12:14" x14ac:dyDescent="0.25">
      <c r="L88528" s="36"/>
      <c r="M88528" s="36"/>
      <c r="N88528" s="36"/>
    </row>
    <row r="88529" spans="12:14" x14ac:dyDescent="0.25">
      <c r="L88529" s="36"/>
      <c r="M88529" s="36"/>
      <c r="N88529" s="36"/>
    </row>
    <row r="88530" spans="12:14" x14ac:dyDescent="0.25">
      <c r="L88530" s="36"/>
      <c r="M88530" s="36"/>
      <c r="N88530" s="36"/>
    </row>
    <row r="88531" spans="12:14" x14ac:dyDescent="0.25">
      <c r="L88531" s="36"/>
      <c r="M88531" s="36"/>
      <c r="N88531" s="36"/>
    </row>
    <row r="88532" spans="12:14" x14ac:dyDescent="0.25">
      <c r="L88532" s="36"/>
      <c r="M88532" s="36"/>
      <c r="N88532" s="36"/>
    </row>
    <row r="88533" spans="12:14" x14ac:dyDescent="0.25">
      <c r="L88533" s="36"/>
      <c r="M88533" s="36"/>
      <c r="N88533" s="36"/>
    </row>
    <row r="88534" spans="12:14" x14ac:dyDescent="0.25">
      <c r="L88534" s="36"/>
      <c r="M88534" s="36"/>
      <c r="N88534" s="36"/>
    </row>
    <row r="88535" spans="12:14" x14ac:dyDescent="0.25">
      <c r="L88535" s="36"/>
      <c r="M88535" s="36"/>
      <c r="N88535" s="36"/>
    </row>
    <row r="88536" spans="12:14" x14ac:dyDescent="0.25">
      <c r="L88536" s="36"/>
      <c r="M88536" s="36"/>
      <c r="N88536" s="36"/>
    </row>
    <row r="88537" spans="12:14" x14ac:dyDescent="0.25">
      <c r="L88537" s="36"/>
      <c r="M88537" s="36"/>
      <c r="N88537" s="36"/>
    </row>
    <row r="88538" spans="12:14" x14ac:dyDescent="0.25">
      <c r="L88538" s="36"/>
      <c r="M88538" s="36"/>
      <c r="N88538" s="36"/>
    </row>
    <row r="88539" spans="12:14" x14ac:dyDescent="0.25">
      <c r="L88539" s="36"/>
      <c r="M88539" s="36"/>
      <c r="N88539" s="36"/>
    </row>
    <row r="88540" spans="12:14" x14ac:dyDescent="0.25">
      <c r="L88540" s="36"/>
      <c r="M88540" s="36"/>
      <c r="N88540" s="36"/>
    </row>
    <row r="88541" spans="12:14" x14ac:dyDescent="0.25">
      <c r="L88541" s="36"/>
      <c r="M88541" s="36"/>
      <c r="N88541" s="36"/>
    </row>
    <row r="88542" spans="12:14" x14ac:dyDescent="0.25">
      <c r="L88542" s="36"/>
      <c r="M88542" s="36"/>
      <c r="N88542" s="36"/>
    </row>
    <row r="88543" spans="12:14" x14ac:dyDescent="0.25">
      <c r="L88543" s="36"/>
      <c r="M88543" s="36"/>
      <c r="N88543" s="36"/>
    </row>
    <row r="88544" spans="12:14" x14ac:dyDescent="0.25">
      <c r="L88544" s="36"/>
      <c r="M88544" s="36"/>
      <c r="N88544" s="36"/>
    </row>
    <row r="88545" spans="12:14" x14ac:dyDescent="0.25">
      <c r="L88545" s="36"/>
      <c r="M88545" s="36"/>
      <c r="N88545" s="36"/>
    </row>
    <row r="88546" spans="12:14" x14ac:dyDescent="0.25">
      <c r="L88546" s="36"/>
      <c r="M88546" s="36"/>
      <c r="N88546" s="36"/>
    </row>
    <row r="88547" spans="12:14" x14ac:dyDescent="0.25">
      <c r="L88547" s="36"/>
      <c r="M88547" s="36"/>
      <c r="N88547" s="36"/>
    </row>
    <row r="88548" spans="12:14" x14ac:dyDescent="0.25">
      <c r="L88548" s="36"/>
      <c r="M88548" s="36"/>
      <c r="N88548" s="36"/>
    </row>
    <row r="88549" spans="12:14" x14ac:dyDescent="0.25">
      <c r="L88549" s="36"/>
      <c r="M88549" s="36"/>
      <c r="N88549" s="36"/>
    </row>
    <row r="88550" spans="12:14" x14ac:dyDescent="0.25">
      <c r="L88550" s="36"/>
      <c r="M88550" s="36"/>
      <c r="N88550" s="36"/>
    </row>
    <row r="88551" spans="12:14" x14ac:dyDescent="0.25">
      <c r="L88551" s="36"/>
      <c r="M88551" s="36"/>
      <c r="N88551" s="36"/>
    </row>
    <row r="88552" spans="12:14" x14ac:dyDescent="0.25">
      <c r="L88552" s="36"/>
      <c r="M88552" s="36"/>
      <c r="N88552" s="36"/>
    </row>
    <row r="88553" spans="12:14" x14ac:dyDescent="0.25">
      <c r="L88553" s="36"/>
      <c r="M88553" s="36"/>
      <c r="N88553" s="36"/>
    </row>
    <row r="88554" spans="12:14" x14ac:dyDescent="0.25">
      <c r="L88554" s="36"/>
      <c r="M88554" s="36"/>
      <c r="N88554" s="36"/>
    </row>
    <row r="88555" spans="12:14" x14ac:dyDescent="0.25">
      <c r="L88555" s="36"/>
      <c r="M88555" s="36"/>
      <c r="N88555" s="36"/>
    </row>
    <row r="88556" spans="12:14" x14ac:dyDescent="0.25">
      <c r="L88556" s="36"/>
      <c r="M88556" s="36"/>
      <c r="N88556" s="36"/>
    </row>
    <row r="88557" spans="12:14" x14ac:dyDescent="0.25">
      <c r="L88557" s="36"/>
      <c r="M88557" s="36"/>
      <c r="N88557" s="36"/>
    </row>
    <row r="88558" spans="12:14" x14ac:dyDescent="0.25">
      <c r="L88558" s="36"/>
      <c r="M88558" s="36"/>
      <c r="N88558" s="36"/>
    </row>
    <row r="88559" spans="12:14" x14ac:dyDescent="0.25">
      <c r="L88559" s="36"/>
      <c r="M88559" s="36"/>
      <c r="N88559" s="36"/>
    </row>
    <row r="88560" spans="12:14" x14ac:dyDescent="0.25">
      <c r="L88560" s="36"/>
      <c r="M88560" s="36"/>
      <c r="N88560" s="36"/>
    </row>
    <row r="88561" spans="12:14" x14ac:dyDescent="0.25">
      <c r="L88561" s="36"/>
      <c r="M88561" s="36"/>
      <c r="N88561" s="36"/>
    </row>
    <row r="88562" spans="12:14" x14ac:dyDescent="0.25">
      <c r="L88562" s="36"/>
      <c r="M88562" s="36"/>
      <c r="N88562" s="36"/>
    </row>
    <row r="88563" spans="12:14" x14ac:dyDescent="0.25">
      <c r="L88563" s="36"/>
      <c r="M88563" s="36"/>
      <c r="N88563" s="36"/>
    </row>
    <row r="88564" spans="12:14" x14ac:dyDescent="0.25">
      <c r="L88564" s="36"/>
      <c r="M88564" s="36"/>
      <c r="N88564" s="36"/>
    </row>
    <row r="88565" spans="12:14" x14ac:dyDescent="0.25">
      <c r="L88565" s="36"/>
      <c r="M88565" s="36"/>
      <c r="N88565" s="36"/>
    </row>
    <row r="88566" spans="12:14" x14ac:dyDescent="0.25">
      <c r="L88566" s="36"/>
      <c r="M88566" s="36"/>
      <c r="N88566" s="36"/>
    </row>
    <row r="88567" spans="12:14" x14ac:dyDescent="0.25">
      <c r="L88567" s="36"/>
      <c r="M88567" s="36"/>
      <c r="N88567" s="36"/>
    </row>
    <row r="88568" spans="12:14" x14ac:dyDescent="0.25">
      <c r="L88568" s="36"/>
      <c r="M88568" s="36"/>
      <c r="N88568" s="36"/>
    </row>
    <row r="88569" spans="12:14" x14ac:dyDescent="0.25">
      <c r="L88569" s="36"/>
      <c r="M88569" s="36"/>
      <c r="N88569" s="36"/>
    </row>
    <row r="88570" spans="12:14" x14ac:dyDescent="0.25">
      <c r="L88570" s="36"/>
      <c r="M88570" s="36"/>
      <c r="N88570" s="36"/>
    </row>
    <row r="88571" spans="12:14" x14ac:dyDescent="0.25">
      <c r="L88571" s="36"/>
      <c r="M88571" s="36"/>
      <c r="N88571" s="36"/>
    </row>
    <row r="88572" spans="12:14" x14ac:dyDescent="0.25">
      <c r="L88572" s="36"/>
      <c r="M88572" s="36"/>
      <c r="N88572" s="36"/>
    </row>
    <row r="88573" spans="12:14" x14ac:dyDescent="0.25">
      <c r="L88573" s="36"/>
      <c r="M88573" s="36"/>
      <c r="N88573" s="36"/>
    </row>
    <row r="88574" spans="12:14" x14ac:dyDescent="0.25">
      <c r="L88574" s="36"/>
      <c r="M88574" s="36"/>
      <c r="N88574" s="36"/>
    </row>
    <row r="88575" spans="12:14" x14ac:dyDescent="0.25">
      <c r="L88575" s="36"/>
      <c r="M88575" s="36"/>
      <c r="N88575" s="36"/>
    </row>
    <row r="88576" spans="12:14" x14ac:dyDescent="0.25">
      <c r="L88576" s="36"/>
      <c r="M88576" s="36"/>
      <c r="N88576" s="36"/>
    </row>
    <row r="88577" spans="12:14" x14ac:dyDescent="0.25">
      <c r="L88577" s="36"/>
      <c r="M88577" s="36"/>
      <c r="N88577" s="36"/>
    </row>
    <row r="88578" spans="12:14" x14ac:dyDescent="0.25">
      <c r="L88578" s="36"/>
      <c r="M88578" s="36"/>
      <c r="N88578" s="36"/>
    </row>
    <row r="88579" spans="12:14" x14ac:dyDescent="0.25">
      <c r="L88579" s="36"/>
      <c r="M88579" s="36"/>
      <c r="N88579" s="36"/>
    </row>
    <row r="88580" spans="12:14" x14ac:dyDescent="0.25">
      <c r="L88580" s="36"/>
      <c r="M88580" s="36"/>
      <c r="N88580" s="36"/>
    </row>
    <row r="88581" spans="12:14" x14ac:dyDescent="0.25">
      <c r="L88581" s="36"/>
      <c r="M88581" s="36"/>
      <c r="N88581" s="36"/>
    </row>
    <row r="88582" spans="12:14" x14ac:dyDescent="0.25">
      <c r="L88582" s="36"/>
      <c r="M88582" s="36"/>
      <c r="N88582" s="36"/>
    </row>
    <row r="88583" spans="12:14" x14ac:dyDescent="0.25">
      <c r="L88583" s="36"/>
      <c r="M88583" s="36"/>
      <c r="N88583" s="36"/>
    </row>
    <row r="88584" spans="12:14" x14ac:dyDescent="0.25">
      <c r="L88584" s="36"/>
      <c r="M88584" s="36"/>
      <c r="N88584" s="36"/>
    </row>
    <row r="88585" spans="12:14" x14ac:dyDescent="0.25">
      <c r="L88585" s="36"/>
      <c r="M88585" s="36"/>
      <c r="N88585" s="36"/>
    </row>
    <row r="88586" spans="12:14" x14ac:dyDescent="0.25">
      <c r="L88586" s="36"/>
      <c r="M88586" s="36"/>
      <c r="N88586" s="36"/>
    </row>
    <row r="88587" spans="12:14" x14ac:dyDescent="0.25">
      <c r="L88587" s="36"/>
      <c r="M88587" s="36"/>
      <c r="N88587" s="36"/>
    </row>
    <row r="88588" spans="12:14" x14ac:dyDescent="0.25">
      <c r="L88588" s="36"/>
      <c r="M88588" s="36"/>
      <c r="N88588" s="36"/>
    </row>
    <row r="88589" spans="12:14" x14ac:dyDescent="0.25">
      <c r="L88589" s="36"/>
      <c r="M88589" s="36"/>
      <c r="N88589" s="36"/>
    </row>
    <row r="88590" spans="12:14" x14ac:dyDescent="0.25">
      <c r="L88590" s="36"/>
      <c r="M88590" s="36"/>
      <c r="N88590" s="36"/>
    </row>
    <row r="88591" spans="12:14" x14ac:dyDescent="0.25">
      <c r="L88591" s="36"/>
      <c r="M88591" s="36"/>
      <c r="N88591" s="36"/>
    </row>
    <row r="88592" spans="12:14" x14ac:dyDescent="0.25">
      <c r="L88592" s="36"/>
      <c r="M88592" s="36"/>
      <c r="N88592" s="36"/>
    </row>
    <row r="88593" spans="12:14" x14ac:dyDescent="0.25">
      <c r="L88593" s="36"/>
      <c r="M88593" s="36"/>
      <c r="N88593" s="36"/>
    </row>
    <row r="88594" spans="12:14" x14ac:dyDescent="0.25">
      <c r="L88594" s="36"/>
      <c r="M88594" s="36"/>
      <c r="N88594" s="36"/>
    </row>
    <row r="88595" spans="12:14" x14ac:dyDescent="0.25">
      <c r="L88595" s="36"/>
      <c r="M88595" s="36"/>
      <c r="N88595" s="36"/>
    </row>
    <row r="88596" spans="12:14" x14ac:dyDescent="0.25">
      <c r="L88596" s="36"/>
      <c r="M88596" s="36"/>
      <c r="N88596" s="36"/>
    </row>
    <row r="88597" spans="12:14" x14ac:dyDescent="0.25">
      <c r="L88597" s="36"/>
      <c r="M88597" s="36"/>
      <c r="N88597" s="36"/>
    </row>
    <row r="88598" spans="12:14" x14ac:dyDescent="0.25">
      <c r="L88598" s="36"/>
      <c r="M88598" s="36"/>
      <c r="N88598" s="36"/>
    </row>
    <row r="88599" spans="12:14" x14ac:dyDescent="0.25">
      <c r="L88599" s="36"/>
      <c r="M88599" s="36"/>
      <c r="N88599" s="36"/>
    </row>
    <row r="88600" spans="12:14" x14ac:dyDescent="0.25">
      <c r="L88600" s="36"/>
      <c r="M88600" s="36"/>
      <c r="N88600" s="36"/>
    </row>
    <row r="88601" spans="12:14" x14ac:dyDescent="0.25">
      <c r="L88601" s="36"/>
      <c r="M88601" s="36"/>
      <c r="N88601" s="36"/>
    </row>
    <row r="88602" spans="12:14" x14ac:dyDescent="0.25">
      <c r="L88602" s="36"/>
      <c r="M88602" s="36"/>
      <c r="N88602" s="36"/>
    </row>
    <row r="88603" spans="12:14" x14ac:dyDescent="0.25">
      <c r="L88603" s="36"/>
      <c r="M88603" s="36"/>
      <c r="N88603" s="36"/>
    </row>
    <row r="88604" spans="12:14" x14ac:dyDescent="0.25">
      <c r="L88604" s="36"/>
      <c r="M88604" s="36"/>
      <c r="N88604" s="36"/>
    </row>
    <row r="88605" spans="12:14" x14ac:dyDescent="0.25">
      <c r="L88605" s="36"/>
      <c r="M88605" s="36"/>
      <c r="N88605" s="36"/>
    </row>
    <row r="88606" spans="12:14" x14ac:dyDescent="0.25">
      <c r="L88606" s="36"/>
      <c r="M88606" s="36"/>
      <c r="N88606" s="36"/>
    </row>
    <row r="88607" spans="12:14" x14ac:dyDescent="0.25">
      <c r="L88607" s="36"/>
      <c r="M88607" s="36"/>
      <c r="N88607" s="36"/>
    </row>
    <row r="88608" spans="12:14" x14ac:dyDescent="0.25">
      <c r="L88608" s="36"/>
      <c r="M88608" s="36"/>
      <c r="N88608" s="36"/>
    </row>
    <row r="88609" spans="12:14" x14ac:dyDescent="0.25">
      <c r="L88609" s="36"/>
      <c r="M88609" s="36"/>
      <c r="N88609" s="36"/>
    </row>
    <row r="88610" spans="12:14" x14ac:dyDescent="0.25">
      <c r="L88610" s="36"/>
      <c r="M88610" s="36"/>
      <c r="N88610" s="36"/>
    </row>
    <row r="88611" spans="12:14" x14ac:dyDescent="0.25">
      <c r="L88611" s="36"/>
      <c r="M88611" s="36"/>
      <c r="N88611" s="36"/>
    </row>
    <row r="88612" spans="12:14" x14ac:dyDescent="0.25">
      <c r="L88612" s="36"/>
      <c r="M88612" s="36"/>
      <c r="N88612" s="36"/>
    </row>
    <row r="88613" spans="12:14" x14ac:dyDescent="0.25">
      <c r="L88613" s="36"/>
      <c r="M88613" s="36"/>
      <c r="N88613" s="36"/>
    </row>
    <row r="88614" spans="12:14" x14ac:dyDescent="0.25">
      <c r="L88614" s="36"/>
      <c r="M88614" s="36"/>
      <c r="N88614" s="36"/>
    </row>
    <row r="88615" spans="12:14" x14ac:dyDescent="0.25">
      <c r="L88615" s="36"/>
      <c r="M88615" s="36"/>
      <c r="N88615" s="36"/>
    </row>
    <row r="88616" spans="12:14" x14ac:dyDescent="0.25">
      <c r="L88616" s="36"/>
      <c r="M88616" s="36"/>
      <c r="N88616" s="36"/>
    </row>
    <row r="88617" spans="12:14" x14ac:dyDescent="0.25">
      <c r="L88617" s="36"/>
      <c r="M88617" s="36"/>
      <c r="N88617" s="36"/>
    </row>
    <row r="88618" spans="12:14" x14ac:dyDescent="0.25">
      <c r="L88618" s="36"/>
      <c r="M88618" s="36"/>
      <c r="N88618" s="36"/>
    </row>
    <row r="88619" spans="12:14" x14ac:dyDescent="0.25">
      <c r="L88619" s="36"/>
      <c r="M88619" s="36"/>
      <c r="N88619" s="36"/>
    </row>
    <row r="88620" spans="12:14" x14ac:dyDescent="0.25">
      <c r="L88620" s="36"/>
      <c r="M88620" s="36"/>
      <c r="N88620" s="36"/>
    </row>
    <row r="88621" spans="12:14" x14ac:dyDescent="0.25">
      <c r="L88621" s="36"/>
      <c r="M88621" s="36"/>
      <c r="N88621" s="36"/>
    </row>
    <row r="88622" spans="12:14" x14ac:dyDescent="0.25">
      <c r="L88622" s="36"/>
      <c r="M88622" s="36"/>
      <c r="N88622" s="36"/>
    </row>
    <row r="88623" spans="12:14" x14ac:dyDescent="0.25">
      <c r="L88623" s="36"/>
      <c r="M88623" s="36"/>
      <c r="N88623" s="36"/>
    </row>
    <row r="88624" spans="12:14" x14ac:dyDescent="0.25">
      <c r="L88624" s="36"/>
      <c r="M88624" s="36"/>
      <c r="N88624" s="36"/>
    </row>
    <row r="88625" spans="12:14" x14ac:dyDescent="0.25">
      <c r="L88625" s="36"/>
      <c r="M88625" s="36"/>
      <c r="N88625" s="36"/>
    </row>
    <row r="88626" spans="12:14" x14ac:dyDescent="0.25">
      <c r="L88626" s="36"/>
      <c r="M88626" s="36"/>
      <c r="N88626" s="36"/>
    </row>
    <row r="88627" spans="12:14" x14ac:dyDescent="0.25">
      <c r="L88627" s="36"/>
      <c r="M88627" s="36"/>
      <c r="N88627" s="36"/>
    </row>
    <row r="88628" spans="12:14" x14ac:dyDescent="0.25">
      <c r="L88628" s="36"/>
      <c r="M88628" s="36"/>
      <c r="N88628" s="36"/>
    </row>
    <row r="88629" spans="12:14" x14ac:dyDescent="0.25">
      <c r="L88629" s="36"/>
      <c r="M88629" s="36"/>
      <c r="N88629" s="36"/>
    </row>
    <row r="88630" spans="12:14" x14ac:dyDescent="0.25">
      <c r="L88630" s="36"/>
      <c r="M88630" s="36"/>
      <c r="N88630" s="36"/>
    </row>
    <row r="88631" spans="12:14" x14ac:dyDescent="0.25">
      <c r="L88631" s="36"/>
      <c r="M88631" s="36"/>
      <c r="N88631" s="36"/>
    </row>
    <row r="88632" spans="12:14" x14ac:dyDescent="0.25">
      <c r="L88632" s="36"/>
      <c r="M88632" s="36"/>
      <c r="N88632" s="36"/>
    </row>
    <row r="88633" spans="12:14" x14ac:dyDescent="0.25">
      <c r="L88633" s="36"/>
      <c r="M88633" s="36"/>
      <c r="N88633" s="36"/>
    </row>
    <row r="88634" spans="12:14" x14ac:dyDescent="0.25">
      <c r="L88634" s="36"/>
      <c r="M88634" s="36"/>
      <c r="N88634" s="36"/>
    </row>
    <row r="88635" spans="12:14" x14ac:dyDescent="0.25">
      <c r="L88635" s="36"/>
      <c r="M88635" s="36"/>
      <c r="N88635" s="36"/>
    </row>
    <row r="88636" spans="12:14" x14ac:dyDescent="0.25">
      <c r="L88636" s="36"/>
      <c r="M88636" s="36"/>
      <c r="N88636" s="36"/>
    </row>
    <row r="88637" spans="12:14" x14ac:dyDescent="0.25">
      <c r="L88637" s="36"/>
      <c r="M88637" s="36"/>
      <c r="N88637" s="36"/>
    </row>
    <row r="88638" spans="12:14" x14ac:dyDescent="0.25">
      <c r="L88638" s="36"/>
      <c r="M88638" s="36"/>
      <c r="N88638" s="36"/>
    </row>
    <row r="88639" spans="12:14" x14ac:dyDescent="0.25">
      <c r="L88639" s="36"/>
      <c r="M88639" s="36"/>
      <c r="N88639" s="36"/>
    </row>
    <row r="88640" spans="12:14" x14ac:dyDescent="0.25">
      <c r="L88640" s="36"/>
      <c r="M88640" s="36"/>
      <c r="N88640" s="36"/>
    </row>
    <row r="88641" spans="12:14" x14ac:dyDescent="0.25">
      <c r="L88641" s="36"/>
      <c r="M88641" s="36"/>
      <c r="N88641" s="36"/>
    </row>
    <row r="88642" spans="12:14" x14ac:dyDescent="0.25">
      <c r="L88642" s="36"/>
      <c r="M88642" s="36"/>
      <c r="N88642" s="36"/>
    </row>
    <row r="88643" spans="12:14" x14ac:dyDescent="0.25">
      <c r="L88643" s="36"/>
      <c r="M88643" s="36"/>
      <c r="N88643" s="36"/>
    </row>
    <row r="88644" spans="12:14" x14ac:dyDescent="0.25">
      <c r="L88644" s="36"/>
      <c r="M88644" s="36"/>
      <c r="N88644" s="36"/>
    </row>
    <row r="88645" spans="12:14" x14ac:dyDescent="0.25">
      <c r="L88645" s="36"/>
      <c r="M88645" s="36"/>
      <c r="N88645" s="36"/>
    </row>
    <row r="88646" spans="12:14" x14ac:dyDescent="0.25">
      <c r="L88646" s="36"/>
      <c r="M88646" s="36"/>
      <c r="N88646" s="36"/>
    </row>
    <row r="88647" spans="12:14" x14ac:dyDescent="0.25">
      <c r="L88647" s="36"/>
      <c r="M88647" s="36"/>
      <c r="N88647" s="36"/>
    </row>
    <row r="88648" spans="12:14" x14ac:dyDescent="0.25">
      <c r="L88648" s="36"/>
      <c r="M88648" s="36"/>
      <c r="N88648" s="36"/>
    </row>
    <row r="88649" spans="12:14" x14ac:dyDescent="0.25">
      <c r="L88649" s="36"/>
      <c r="M88649" s="36"/>
      <c r="N88649" s="36"/>
    </row>
    <row r="88650" spans="12:14" x14ac:dyDescent="0.25">
      <c r="L88650" s="36"/>
      <c r="M88650" s="36"/>
      <c r="N88650" s="36"/>
    </row>
    <row r="88651" spans="12:14" x14ac:dyDescent="0.25">
      <c r="L88651" s="36"/>
      <c r="M88651" s="36"/>
      <c r="N88651" s="36"/>
    </row>
    <row r="88652" spans="12:14" x14ac:dyDescent="0.25">
      <c r="L88652" s="36"/>
      <c r="M88652" s="36"/>
      <c r="N88652" s="36"/>
    </row>
    <row r="88653" spans="12:14" x14ac:dyDescent="0.25">
      <c r="L88653" s="36"/>
      <c r="M88653" s="36"/>
      <c r="N88653" s="36"/>
    </row>
    <row r="88654" spans="12:14" x14ac:dyDescent="0.25">
      <c r="L88654" s="36"/>
      <c r="M88654" s="36"/>
      <c r="N88654" s="36"/>
    </row>
    <row r="88655" spans="12:14" x14ac:dyDescent="0.25">
      <c r="L88655" s="36"/>
      <c r="M88655" s="36"/>
      <c r="N88655" s="36"/>
    </row>
    <row r="88656" spans="12:14" x14ac:dyDescent="0.25">
      <c r="L88656" s="36"/>
      <c r="M88656" s="36"/>
      <c r="N88656" s="36"/>
    </row>
    <row r="88657" spans="12:14" x14ac:dyDescent="0.25">
      <c r="L88657" s="36"/>
      <c r="M88657" s="36"/>
      <c r="N88657" s="36"/>
    </row>
    <row r="88658" spans="12:14" x14ac:dyDescent="0.25">
      <c r="L88658" s="36"/>
      <c r="M88658" s="36"/>
      <c r="N88658" s="36"/>
    </row>
    <row r="88659" spans="12:14" x14ac:dyDescent="0.25">
      <c r="L88659" s="36"/>
      <c r="M88659" s="36"/>
      <c r="N88659" s="36"/>
    </row>
    <row r="88660" spans="12:14" x14ac:dyDescent="0.25">
      <c r="L88660" s="36"/>
      <c r="M88660" s="36"/>
      <c r="N88660" s="36"/>
    </row>
    <row r="88661" spans="12:14" x14ac:dyDescent="0.25">
      <c r="L88661" s="36"/>
      <c r="M88661" s="36"/>
      <c r="N88661" s="36"/>
    </row>
    <row r="88662" spans="12:14" x14ac:dyDescent="0.25">
      <c r="L88662" s="36"/>
      <c r="M88662" s="36"/>
      <c r="N88662" s="36"/>
    </row>
    <row r="88663" spans="12:14" x14ac:dyDescent="0.25">
      <c r="L88663" s="36"/>
      <c r="M88663" s="36"/>
      <c r="N88663" s="36"/>
    </row>
    <row r="88664" spans="12:14" x14ac:dyDescent="0.25">
      <c r="L88664" s="36"/>
      <c r="M88664" s="36"/>
      <c r="N88664" s="36"/>
    </row>
    <row r="88665" spans="12:14" x14ac:dyDescent="0.25">
      <c r="L88665" s="36"/>
      <c r="M88665" s="36"/>
      <c r="N88665" s="36"/>
    </row>
    <row r="88666" spans="12:14" x14ac:dyDescent="0.25">
      <c r="L88666" s="36"/>
      <c r="M88666" s="36"/>
      <c r="N88666" s="36"/>
    </row>
    <row r="88667" spans="12:14" x14ac:dyDescent="0.25">
      <c r="L88667" s="36"/>
      <c r="M88667" s="36"/>
      <c r="N88667" s="36"/>
    </row>
    <row r="88668" spans="12:14" x14ac:dyDescent="0.25">
      <c r="L88668" s="36"/>
      <c r="M88668" s="36"/>
      <c r="N88668" s="36"/>
    </row>
    <row r="88669" spans="12:14" x14ac:dyDescent="0.25">
      <c r="L88669" s="36"/>
      <c r="M88669" s="36"/>
      <c r="N88669" s="36"/>
    </row>
    <row r="88670" spans="12:14" x14ac:dyDescent="0.25">
      <c r="L88670" s="36"/>
      <c r="M88670" s="36"/>
      <c r="N88670" s="36"/>
    </row>
    <row r="88671" spans="12:14" x14ac:dyDescent="0.25">
      <c r="L88671" s="36"/>
      <c r="M88671" s="36"/>
      <c r="N88671" s="36"/>
    </row>
    <row r="88672" spans="12:14" x14ac:dyDescent="0.25">
      <c r="L88672" s="36"/>
      <c r="M88672" s="36"/>
      <c r="N88672" s="36"/>
    </row>
    <row r="88673" spans="12:14" x14ac:dyDescent="0.25">
      <c r="L88673" s="36"/>
      <c r="M88673" s="36"/>
      <c r="N88673" s="36"/>
    </row>
    <row r="88674" spans="12:14" x14ac:dyDescent="0.25">
      <c r="L88674" s="36"/>
      <c r="M88674" s="36"/>
      <c r="N88674" s="36"/>
    </row>
    <row r="88675" spans="12:14" x14ac:dyDescent="0.25">
      <c r="L88675" s="36"/>
      <c r="M88675" s="36"/>
      <c r="N88675" s="36"/>
    </row>
    <row r="88676" spans="12:14" x14ac:dyDescent="0.25">
      <c r="L88676" s="36"/>
      <c r="M88676" s="36"/>
      <c r="N88676" s="36"/>
    </row>
    <row r="88677" spans="12:14" x14ac:dyDescent="0.25">
      <c r="L88677" s="36"/>
      <c r="M88677" s="36"/>
      <c r="N88677" s="36"/>
    </row>
    <row r="88678" spans="12:14" x14ac:dyDescent="0.25">
      <c r="L88678" s="36"/>
      <c r="M88678" s="36"/>
      <c r="N88678" s="36"/>
    </row>
    <row r="88679" spans="12:14" x14ac:dyDescent="0.25">
      <c r="L88679" s="36"/>
      <c r="M88679" s="36"/>
      <c r="N88679" s="36"/>
    </row>
    <row r="88680" spans="12:14" x14ac:dyDescent="0.25">
      <c r="L88680" s="36"/>
      <c r="M88680" s="36"/>
      <c r="N88680" s="36"/>
    </row>
    <row r="88681" spans="12:14" x14ac:dyDescent="0.25">
      <c r="L88681" s="36"/>
      <c r="M88681" s="36"/>
      <c r="N88681" s="36"/>
    </row>
    <row r="88682" spans="12:14" x14ac:dyDescent="0.25">
      <c r="L88682" s="36"/>
      <c r="M88682" s="36"/>
      <c r="N88682" s="36"/>
    </row>
    <row r="88683" spans="12:14" x14ac:dyDescent="0.25">
      <c r="L88683" s="36"/>
      <c r="M88683" s="36"/>
      <c r="N88683" s="36"/>
    </row>
    <row r="88684" spans="12:14" x14ac:dyDescent="0.25">
      <c r="L88684" s="36"/>
      <c r="M88684" s="36"/>
      <c r="N88684" s="36"/>
    </row>
    <row r="88685" spans="12:14" x14ac:dyDescent="0.25">
      <c r="L88685" s="36"/>
      <c r="M88685" s="36"/>
      <c r="N88685" s="36"/>
    </row>
    <row r="88686" spans="12:14" x14ac:dyDescent="0.25">
      <c r="L88686" s="36"/>
      <c r="M88686" s="36"/>
      <c r="N88686" s="36"/>
    </row>
    <row r="88687" spans="12:14" x14ac:dyDescent="0.25">
      <c r="L88687" s="36"/>
      <c r="M88687" s="36"/>
      <c r="N88687" s="36"/>
    </row>
    <row r="88688" spans="12:14" x14ac:dyDescent="0.25">
      <c r="L88688" s="36"/>
      <c r="M88688" s="36"/>
      <c r="N88688" s="36"/>
    </row>
    <row r="88689" spans="12:14" x14ac:dyDescent="0.25">
      <c r="L88689" s="36"/>
      <c r="M88689" s="36"/>
      <c r="N88689" s="36"/>
    </row>
    <row r="88690" spans="12:14" x14ac:dyDescent="0.25">
      <c r="L88690" s="36"/>
      <c r="M88690" s="36"/>
      <c r="N88690" s="36"/>
    </row>
    <row r="88691" spans="12:14" x14ac:dyDescent="0.25">
      <c r="L88691" s="36"/>
      <c r="M88691" s="36"/>
      <c r="N88691" s="36"/>
    </row>
    <row r="88692" spans="12:14" x14ac:dyDescent="0.25">
      <c r="L88692" s="36"/>
      <c r="M88692" s="36"/>
      <c r="N88692" s="36"/>
    </row>
    <row r="88693" spans="12:14" x14ac:dyDescent="0.25">
      <c r="L88693" s="36"/>
      <c r="M88693" s="36"/>
      <c r="N88693" s="36"/>
    </row>
    <row r="88694" spans="12:14" x14ac:dyDescent="0.25">
      <c r="L88694" s="36"/>
      <c r="M88694" s="36"/>
      <c r="N88694" s="36"/>
    </row>
    <row r="88695" spans="12:14" x14ac:dyDescent="0.25">
      <c r="L88695" s="36"/>
      <c r="M88695" s="36"/>
      <c r="N88695" s="36"/>
    </row>
    <row r="88696" spans="12:14" x14ac:dyDescent="0.25">
      <c r="L88696" s="36"/>
      <c r="M88696" s="36"/>
      <c r="N88696" s="36"/>
    </row>
    <row r="88697" spans="12:14" x14ac:dyDescent="0.25">
      <c r="L88697" s="36"/>
      <c r="M88697" s="36"/>
      <c r="N88697" s="36"/>
    </row>
    <row r="88698" spans="12:14" x14ac:dyDescent="0.25">
      <c r="L88698" s="36"/>
      <c r="M88698" s="36"/>
      <c r="N88698" s="36"/>
    </row>
    <row r="88699" spans="12:14" x14ac:dyDescent="0.25">
      <c r="L88699" s="36"/>
      <c r="M88699" s="36"/>
      <c r="N88699" s="36"/>
    </row>
    <row r="88700" spans="12:14" x14ac:dyDescent="0.25">
      <c r="L88700" s="36"/>
      <c r="M88700" s="36"/>
      <c r="N88700" s="36"/>
    </row>
    <row r="88701" spans="12:14" x14ac:dyDescent="0.25">
      <c r="L88701" s="36"/>
      <c r="M88701" s="36"/>
      <c r="N88701" s="36"/>
    </row>
    <row r="88702" spans="12:14" x14ac:dyDescent="0.25">
      <c r="L88702" s="36"/>
      <c r="M88702" s="36"/>
      <c r="N88702" s="36"/>
    </row>
    <row r="88703" spans="12:14" x14ac:dyDescent="0.25">
      <c r="L88703" s="36"/>
      <c r="M88703" s="36"/>
      <c r="N88703" s="36"/>
    </row>
    <row r="88704" spans="12:14" x14ac:dyDescent="0.25">
      <c r="L88704" s="36"/>
      <c r="M88704" s="36"/>
      <c r="N88704" s="36"/>
    </row>
    <row r="88705" spans="12:14" x14ac:dyDescent="0.25">
      <c r="L88705" s="36"/>
      <c r="M88705" s="36"/>
      <c r="N88705" s="36"/>
    </row>
    <row r="88706" spans="12:14" x14ac:dyDescent="0.25">
      <c r="L88706" s="36"/>
      <c r="M88706" s="36"/>
      <c r="N88706" s="36"/>
    </row>
    <row r="88707" spans="12:14" x14ac:dyDescent="0.25">
      <c r="L88707" s="36"/>
      <c r="M88707" s="36"/>
      <c r="N88707" s="36"/>
    </row>
    <row r="88708" spans="12:14" x14ac:dyDescent="0.25">
      <c r="L88708" s="36"/>
      <c r="M88708" s="36"/>
      <c r="N88708" s="36"/>
    </row>
    <row r="88709" spans="12:14" x14ac:dyDescent="0.25">
      <c r="L88709" s="36"/>
      <c r="M88709" s="36"/>
      <c r="N88709" s="36"/>
    </row>
    <row r="88710" spans="12:14" x14ac:dyDescent="0.25">
      <c r="L88710" s="36"/>
      <c r="M88710" s="36"/>
      <c r="N88710" s="36"/>
    </row>
    <row r="88711" spans="12:14" x14ac:dyDescent="0.25">
      <c r="L88711" s="36"/>
      <c r="M88711" s="36"/>
      <c r="N88711" s="36"/>
    </row>
    <row r="88712" spans="12:14" x14ac:dyDescent="0.25">
      <c r="L88712" s="36"/>
      <c r="M88712" s="36"/>
      <c r="N88712" s="36"/>
    </row>
    <row r="88713" spans="12:14" x14ac:dyDescent="0.25">
      <c r="L88713" s="36"/>
      <c r="M88713" s="36"/>
      <c r="N88713" s="36"/>
    </row>
    <row r="88714" spans="12:14" x14ac:dyDescent="0.25">
      <c r="L88714" s="36"/>
      <c r="M88714" s="36"/>
      <c r="N88714" s="36"/>
    </row>
    <row r="88715" spans="12:14" x14ac:dyDescent="0.25">
      <c r="L88715" s="36"/>
      <c r="M88715" s="36"/>
      <c r="N88715" s="36"/>
    </row>
    <row r="88716" spans="12:14" x14ac:dyDescent="0.25">
      <c r="L88716" s="36"/>
      <c r="M88716" s="36"/>
      <c r="N88716" s="36"/>
    </row>
    <row r="88717" spans="12:14" x14ac:dyDescent="0.25">
      <c r="L88717" s="36"/>
      <c r="M88717" s="36"/>
      <c r="N88717" s="36"/>
    </row>
    <row r="88718" spans="12:14" x14ac:dyDescent="0.25">
      <c r="L88718" s="36"/>
      <c r="M88718" s="36"/>
      <c r="N88718" s="36"/>
    </row>
    <row r="88719" spans="12:14" x14ac:dyDescent="0.25">
      <c r="L88719" s="36"/>
      <c r="M88719" s="36"/>
      <c r="N88719" s="36"/>
    </row>
    <row r="88720" spans="12:14" x14ac:dyDescent="0.25">
      <c r="L88720" s="36"/>
      <c r="M88720" s="36"/>
      <c r="N88720" s="36"/>
    </row>
    <row r="88721" spans="12:14" x14ac:dyDescent="0.25">
      <c r="L88721" s="36"/>
      <c r="M88721" s="36"/>
      <c r="N88721" s="36"/>
    </row>
    <row r="88722" spans="12:14" x14ac:dyDescent="0.25">
      <c r="L88722" s="36"/>
      <c r="M88722" s="36"/>
      <c r="N88722" s="36"/>
    </row>
    <row r="88723" spans="12:14" x14ac:dyDescent="0.25">
      <c r="L88723" s="36"/>
      <c r="M88723" s="36"/>
      <c r="N88723" s="36"/>
    </row>
    <row r="88724" spans="12:14" x14ac:dyDescent="0.25">
      <c r="L88724" s="36"/>
      <c r="M88724" s="36"/>
      <c r="N88724" s="36"/>
    </row>
    <row r="88725" spans="12:14" x14ac:dyDescent="0.25">
      <c r="L88725" s="36"/>
      <c r="M88725" s="36"/>
      <c r="N88725" s="36"/>
    </row>
    <row r="88726" spans="12:14" x14ac:dyDescent="0.25">
      <c r="L88726" s="36"/>
      <c r="M88726" s="36"/>
      <c r="N88726" s="36"/>
    </row>
    <row r="88727" spans="12:14" x14ac:dyDescent="0.25">
      <c r="L88727" s="36"/>
      <c r="M88727" s="36"/>
      <c r="N88727" s="36"/>
    </row>
    <row r="88728" spans="12:14" x14ac:dyDescent="0.25">
      <c r="L88728" s="36"/>
      <c r="M88728" s="36"/>
      <c r="N88728" s="36"/>
    </row>
    <row r="88729" spans="12:14" x14ac:dyDescent="0.25">
      <c r="L88729" s="36"/>
      <c r="M88729" s="36"/>
      <c r="N88729" s="36"/>
    </row>
    <row r="88730" spans="12:14" x14ac:dyDescent="0.25">
      <c r="L88730" s="36"/>
      <c r="M88730" s="36"/>
      <c r="N88730" s="36"/>
    </row>
    <row r="88731" spans="12:14" x14ac:dyDescent="0.25">
      <c r="L88731" s="36"/>
      <c r="M88731" s="36"/>
      <c r="N88731" s="36"/>
    </row>
    <row r="88732" spans="12:14" x14ac:dyDescent="0.25">
      <c r="L88732" s="36"/>
      <c r="M88732" s="36"/>
      <c r="N88732" s="36"/>
    </row>
    <row r="88733" spans="12:14" x14ac:dyDescent="0.25">
      <c r="L88733" s="36"/>
      <c r="M88733" s="36"/>
      <c r="N88733" s="36"/>
    </row>
    <row r="88734" spans="12:14" x14ac:dyDescent="0.25">
      <c r="L88734" s="36"/>
      <c r="M88734" s="36"/>
      <c r="N88734" s="36"/>
    </row>
    <row r="88735" spans="12:14" x14ac:dyDescent="0.25">
      <c r="L88735" s="36"/>
      <c r="M88735" s="36"/>
      <c r="N88735" s="36"/>
    </row>
    <row r="88736" spans="12:14" x14ac:dyDescent="0.25">
      <c r="L88736" s="36"/>
      <c r="M88736" s="36"/>
      <c r="N88736" s="36"/>
    </row>
    <row r="88737" spans="12:14" x14ac:dyDescent="0.25">
      <c r="L88737" s="36"/>
      <c r="M88737" s="36"/>
      <c r="N88737" s="36"/>
    </row>
    <row r="88738" spans="12:14" x14ac:dyDescent="0.25">
      <c r="L88738" s="36"/>
      <c r="M88738" s="36"/>
      <c r="N88738" s="36"/>
    </row>
    <row r="88739" spans="12:14" x14ac:dyDescent="0.25">
      <c r="L88739" s="36"/>
      <c r="M88739" s="36"/>
      <c r="N88739" s="36"/>
    </row>
    <row r="88740" spans="12:14" x14ac:dyDescent="0.25">
      <c r="L88740" s="36"/>
      <c r="M88740" s="36"/>
      <c r="N88740" s="36"/>
    </row>
    <row r="88741" spans="12:14" x14ac:dyDescent="0.25">
      <c r="L88741" s="36"/>
      <c r="M88741" s="36"/>
      <c r="N88741" s="36"/>
    </row>
    <row r="88742" spans="12:14" x14ac:dyDescent="0.25">
      <c r="L88742" s="36"/>
      <c r="M88742" s="36"/>
      <c r="N88742" s="36"/>
    </row>
    <row r="88743" spans="12:14" x14ac:dyDescent="0.25">
      <c r="L88743" s="36"/>
      <c r="M88743" s="36"/>
      <c r="N88743" s="36"/>
    </row>
    <row r="88744" spans="12:14" x14ac:dyDescent="0.25">
      <c r="L88744" s="36"/>
      <c r="M88744" s="36"/>
      <c r="N88744" s="36"/>
    </row>
    <row r="88745" spans="12:14" x14ac:dyDescent="0.25">
      <c r="L88745" s="36"/>
      <c r="M88745" s="36"/>
      <c r="N88745" s="36"/>
    </row>
    <row r="88746" spans="12:14" x14ac:dyDescent="0.25">
      <c r="L88746" s="36"/>
      <c r="M88746" s="36"/>
      <c r="N88746" s="36"/>
    </row>
    <row r="88747" spans="12:14" x14ac:dyDescent="0.25">
      <c r="L88747" s="36"/>
      <c r="M88747" s="36"/>
      <c r="N88747" s="36"/>
    </row>
    <row r="88748" spans="12:14" x14ac:dyDescent="0.25">
      <c r="L88748" s="36"/>
      <c r="M88748" s="36"/>
      <c r="N88748" s="36"/>
    </row>
    <row r="88749" spans="12:14" x14ac:dyDescent="0.25">
      <c r="L88749" s="36"/>
      <c r="M88749" s="36"/>
      <c r="N88749" s="36"/>
    </row>
    <row r="88750" spans="12:14" x14ac:dyDescent="0.25">
      <c r="L88750" s="36"/>
      <c r="M88750" s="36"/>
      <c r="N88750" s="36"/>
    </row>
    <row r="88751" spans="12:14" x14ac:dyDescent="0.25">
      <c r="L88751" s="36"/>
      <c r="M88751" s="36"/>
      <c r="N88751" s="36"/>
    </row>
    <row r="88752" spans="12:14" x14ac:dyDescent="0.25">
      <c r="L88752" s="36"/>
      <c r="M88752" s="36"/>
      <c r="N88752" s="36"/>
    </row>
    <row r="88753" spans="12:14" x14ac:dyDescent="0.25">
      <c r="L88753" s="36"/>
      <c r="M88753" s="36"/>
      <c r="N88753" s="36"/>
    </row>
    <row r="88754" spans="12:14" x14ac:dyDescent="0.25">
      <c r="L88754" s="36"/>
      <c r="M88754" s="36"/>
      <c r="N88754" s="36"/>
    </row>
    <row r="88755" spans="12:14" x14ac:dyDescent="0.25">
      <c r="L88755" s="36"/>
      <c r="M88755" s="36"/>
      <c r="N88755" s="36"/>
    </row>
    <row r="88756" spans="12:14" x14ac:dyDescent="0.25">
      <c r="L88756" s="36"/>
      <c r="M88756" s="36"/>
      <c r="N88756" s="36"/>
    </row>
    <row r="88757" spans="12:14" x14ac:dyDescent="0.25">
      <c r="L88757" s="36"/>
      <c r="M88757" s="36"/>
      <c r="N88757" s="36"/>
    </row>
    <row r="88758" spans="12:14" x14ac:dyDescent="0.25">
      <c r="L88758" s="36"/>
      <c r="M88758" s="36"/>
      <c r="N88758" s="36"/>
    </row>
    <row r="88759" spans="12:14" x14ac:dyDescent="0.25">
      <c r="L88759" s="36"/>
      <c r="M88759" s="36"/>
      <c r="N88759" s="36"/>
    </row>
    <row r="88760" spans="12:14" x14ac:dyDescent="0.25">
      <c r="L88760" s="36"/>
      <c r="M88760" s="36"/>
      <c r="N88760" s="36"/>
    </row>
    <row r="88761" spans="12:14" x14ac:dyDescent="0.25">
      <c r="L88761" s="36"/>
      <c r="M88761" s="36"/>
      <c r="N88761" s="36"/>
    </row>
    <row r="88762" spans="12:14" x14ac:dyDescent="0.25">
      <c r="L88762" s="36"/>
      <c r="M88762" s="36"/>
      <c r="N88762" s="36"/>
    </row>
    <row r="88763" spans="12:14" x14ac:dyDescent="0.25">
      <c r="L88763" s="36"/>
      <c r="M88763" s="36"/>
      <c r="N88763" s="36"/>
    </row>
    <row r="88764" spans="12:14" x14ac:dyDescent="0.25">
      <c r="L88764" s="36"/>
      <c r="M88764" s="36"/>
      <c r="N88764" s="36"/>
    </row>
    <row r="88765" spans="12:14" x14ac:dyDescent="0.25">
      <c r="L88765" s="36"/>
      <c r="M88765" s="36"/>
      <c r="N88765" s="36"/>
    </row>
    <row r="88766" spans="12:14" x14ac:dyDescent="0.25">
      <c r="L88766" s="36"/>
      <c r="M88766" s="36"/>
      <c r="N88766" s="36"/>
    </row>
    <row r="88767" spans="12:14" x14ac:dyDescent="0.25">
      <c r="L88767" s="36"/>
      <c r="M88767" s="36"/>
      <c r="N88767" s="36"/>
    </row>
    <row r="88768" spans="12:14" x14ac:dyDescent="0.25">
      <c r="L88768" s="36"/>
      <c r="M88768" s="36"/>
      <c r="N88768" s="36"/>
    </row>
    <row r="88769" spans="12:14" x14ac:dyDescent="0.25">
      <c r="L88769" s="36"/>
      <c r="M88769" s="36"/>
      <c r="N88769" s="36"/>
    </row>
    <row r="88770" spans="12:14" x14ac:dyDescent="0.25">
      <c r="L88770" s="36"/>
      <c r="M88770" s="36"/>
      <c r="N88770" s="36"/>
    </row>
    <row r="88771" spans="12:14" x14ac:dyDescent="0.25">
      <c r="L88771" s="36"/>
      <c r="M88771" s="36"/>
      <c r="N88771" s="36"/>
    </row>
    <row r="88772" spans="12:14" x14ac:dyDescent="0.25">
      <c r="L88772" s="36"/>
      <c r="M88772" s="36"/>
      <c r="N88772" s="36"/>
    </row>
    <row r="88773" spans="12:14" x14ac:dyDescent="0.25">
      <c r="L88773" s="36"/>
      <c r="M88773" s="36"/>
      <c r="N88773" s="36"/>
    </row>
    <row r="88774" spans="12:14" x14ac:dyDescent="0.25">
      <c r="L88774" s="36"/>
      <c r="M88774" s="36"/>
      <c r="N88774" s="36"/>
    </row>
    <row r="88775" spans="12:14" x14ac:dyDescent="0.25">
      <c r="L88775" s="36"/>
      <c r="M88775" s="36"/>
      <c r="N88775" s="36"/>
    </row>
    <row r="88776" spans="12:14" x14ac:dyDescent="0.25">
      <c r="L88776" s="36"/>
      <c r="M88776" s="36"/>
      <c r="N88776" s="36"/>
    </row>
    <row r="88777" spans="12:14" x14ac:dyDescent="0.25">
      <c r="L88777" s="36"/>
      <c r="M88777" s="36"/>
      <c r="N88777" s="36"/>
    </row>
    <row r="88778" spans="12:14" x14ac:dyDescent="0.25">
      <c r="L88778" s="36"/>
      <c r="M88778" s="36"/>
      <c r="N88778" s="36"/>
    </row>
    <row r="88779" spans="12:14" x14ac:dyDescent="0.25">
      <c r="L88779" s="36"/>
      <c r="M88779" s="36"/>
      <c r="N88779" s="36"/>
    </row>
    <row r="88780" spans="12:14" x14ac:dyDescent="0.25">
      <c r="L88780" s="36"/>
      <c r="M88780" s="36"/>
      <c r="N88780" s="36"/>
    </row>
    <row r="88781" spans="12:14" x14ac:dyDescent="0.25">
      <c r="L88781" s="36"/>
      <c r="M88781" s="36"/>
      <c r="N88781" s="36"/>
    </row>
    <row r="88782" spans="12:14" x14ac:dyDescent="0.25">
      <c r="L88782" s="36"/>
      <c r="M88782" s="36"/>
      <c r="N88782" s="36"/>
    </row>
    <row r="88783" spans="12:14" x14ac:dyDescent="0.25">
      <c r="L88783" s="36"/>
      <c r="M88783" s="36"/>
      <c r="N88783" s="36"/>
    </row>
    <row r="88784" spans="12:14" x14ac:dyDescent="0.25">
      <c r="L88784" s="36"/>
      <c r="M88784" s="36"/>
      <c r="N88784" s="36"/>
    </row>
    <row r="88785" spans="12:14" x14ac:dyDescent="0.25">
      <c r="L88785" s="36"/>
      <c r="M88785" s="36"/>
      <c r="N88785" s="36"/>
    </row>
    <row r="88786" spans="12:14" x14ac:dyDescent="0.25">
      <c r="L88786" s="36"/>
      <c r="M88786" s="36"/>
      <c r="N88786" s="36"/>
    </row>
    <row r="88787" spans="12:14" x14ac:dyDescent="0.25">
      <c r="L88787" s="36"/>
      <c r="M88787" s="36"/>
      <c r="N88787" s="36"/>
    </row>
    <row r="88788" spans="12:14" x14ac:dyDescent="0.25">
      <c r="L88788" s="36"/>
      <c r="M88788" s="36"/>
      <c r="N88788" s="36"/>
    </row>
    <row r="88789" spans="12:14" x14ac:dyDescent="0.25">
      <c r="L88789" s="36"/>
      <c r="M88789" s="36"/>
      <c r="N88789" s="36"/>
    </row>
    <row r="88790" spans="12:14" x14ac:dyDescent="0.25">
      <c r="L88790" s="36"/>
      <c r="M88790" s="36"/>
      <c r="N88790" s="36"/>
    </row>
    <row r="88791" spans="12:14" x14ac:dyDescent="0.25">
      <c r="L88791" s="36"/>
      <c r="M88791" s="36"/>
      <c r="N88791" s="36"/>
    </row>
    <row r="88792" spans="12:14" x14ac:dyDescent="0.25">
      <c r="L88792" s="36"/>
      <c r="M88792" s="36"/>
      <c r="N88792" s="36"/>
    </row>
    <row r="88793" spans="12:14" x14ac:dyDescent="0.25">
      <c r="L88793" s="36"/>
      <c r="M88793" s="36"/>
      <c r="N88793" s="36"/>
    </row>
    <row r="88794" spans="12:14" x14ac:dyDescent="0.25">
      <c r="L88794" s="36"/>
      <c r="M88794" s="36"/>
      <c r="N88794" s="36"/>
    </row>
    <row r="88795" spans="12:14" x14ac:dyDescent="0.25">
      <c r="L88795" s="36"/>
      <c r="M88795" s="36"/>
      <c r="N88795" s="36"/>
    </row>
    <row r="88796" spans="12:14" x14ac:dyDescent="0.25">
      <c r="L88796" s="36"/>
      <c r="M88796" s="36"/>
      <c r="N88796" s="36"/>
    </row>
    <row r="88797" spans="12:14" x14ac:dyDescent="0.25">
      <c r="L88797" s="36"/>
      <c r="M88797" s="36"/>
      <c r="N88797" s="36"/>
    </row>
    <row r="88798" spans="12:14" x14ac:dyDescent="0.25">
      <c r="L88798" s="36"/>
      <c r="M88798" s="36"/>
      <c r="N88798" s="36"/>
    </row>
    <row r="88799" spans="12:14" x14ac:dyDescent="0.25">
      <c r="L88799" s="36"/>
      <c r="M88799" s="36"/>
      <c r="N88799" s="36"/>
    </row>
    <row r="88800" spans="12:14" x14ac:dyDescent="0.25">
      <c r="L88800" s="36"/>
      <c r="M88800" s="36"/>
      <c r="N88800" s="36"/>
    </row>
    <row r="88801" spans="12:14" x14ac:dyDescent="0.25">
      <c r="L88801" s="36"/>
      <c r="M88801" s="36"/>
      <c r="N88801" s="36"/>
    </row>
    <row r="88802" spans="12:14" x14ac:dyDescent="0.25">
      <c r="L88802" s="36"/>
      <c r="M88802" s="36"/>
      <c r="N88802" s="36"/>
    </row>
    <row r="88803" spans="12:14" x14ac:dyDescent="0.25">
      <c r="L88803" s="36"/>
      <c r="M88803" s="36"/>
      <c r="N88803" s="36"/>
    </row>
    <row r="88804" spans="12:14" x14ac:dyDescent="0.25">
      <c r="L88804" s="36"/>
      <c r="M88804" s="36"/>
      <c r="N88804" s="36"/>
    </row>
    <row r="88805" spans="12:14" x14ac:dyDescent="0.25">
      <c r="L88805" s="36"/>
      <c r="M88805" s="36"/>
      <c r="N88805" s="36"/>
    </row>
    <row r="88806" spans="12:14" x14ac:dyDescent="0.25">
      <c r="L88806" s="36"/>
      <c r="M88806" s="36"/>
      <c r="N88806" s="36"/>
    </row>
    <row r="88807" spans="12:14" x14ac:dyDescent="0.25">
      <c r="L88807" s="36"/>
      <c r="M88807" s="36"/>
      <c r="N88807" s="36"/>
    </row>
    <row r="88808" spans="12:14" x14ac:dyDescent="0.25">
      <c r="L88808" s="36"/>
      <c r="M88808" s="36"/>
      <c r="N88808" s="36"/>
    </row>
    <row r="88809" spans="12:14" x14ac:dyDescent="0.25">
      <c r="L88809" s="36"/>
      <c r="M88809" s="36"/>
      <c r="N88809" s="36"/>
    </row>
    <row r="88810" spans="12:14" x14ac:dyDescent="0.25">
      <c r="L88810" s="36"/>
      <c r="M88810" s="36"/>
      <c r="N88810" s="36"/>
    </row>
    <row r="88811" spans="12:14" x14ac:dyDescent="0.25">
      <c r="L88811" s="36"/>
      <c r="M88811" s="36"/>
      <c r="N88811" s="36"/>
    </row>
    <row r="88812" spans="12:14" x14ac:dyDescent="0.25">
      <c r="L88812" s="36"/>
      <c r="M88812" s="36"/>
      <c r="N88812" s="36"/>
    </row>
    <row r="88813" spans="12:14" x14ac:dyDescent="0.25">
      <c r="L88813" s="36"/>
      <c r="M88813" s="36"/>
      <c r="N88813" s="36"/>
    </row>
    <row r="88814" spans="12:14" x14ac:dyDescent="0.25">
      <c r="L88814" s="36"/>
      <c r="M88814" s="36"/>
      <c r="N88814" s="36"/>
    </row>
    <row r="88815" spans="12:14" x14ac:dyDescent="0.25">
      <c r="L88815" s="36"/>
      <c r="M88815" s="36"/>
      <c r="N88815" s="36"/>
    </row>
    <row r="88816" spans="12:14" x14ac:dyDescent="0.25">
      <c r="L88816" s="36"/>
      <c r="M88816" s="36"/>
      <c r="N88816" s="36"/>
    </row>
    <row r="88817" spans="12:14" x14ac:dyDescent="0.25">
      <c r="L88817" s="36"/>
      <c r="M88817" s="36"/>
      <c r="N88817" s="36"/>
    </row>
    <row r="88818" spans="12:14" x14ac:dyDescent="0.25">
      <c r="L88818" s="36"/>
      <c r="M88818" s="36"/>
      <c r="N88818" s="36"/>
    </row>
    <row r="88819" spans="12:14" x14ac:dyDescent="0.25">
      <c r="L88819" s="36"/>
      <c r="M88819" s="36"/>
      <c r="N88819" s="36"/>
    </row>
    <row r="88820" spans="12:14" x14ac:dyDescent="0.25">
      <c r="L88820" s="36"/>
      <c r="M88820" s="36"/>
      <c r="N88820" s="36"/>
    </row>
    <row r="88821" spans="12:14" x14ac:dyDescent="0.25">
      <c r="L88821" s="36"/>
      <c r="M88821" s="36"/>
      <c r="N88821" s="36"/>
    </row>
    <row r="88822" spans="12:14" x14ac:dyDescent="0.25">
      <c r="L88822" s="36"/>
      <c r="M88822" s="36"/>
      <c r="N88822" s="36"/>
    </row>
    <row r="88823" spans="12:14" x14ac:dyDescent="0.25">
      <c r="L88823" s="36"/>
      <c r="M88823" s="36"/>
      <c r="N88823" s="36"/>
    </row>
    <row r="88824" spans="12:14" x14ac:dyDescent="0.25">
      <c r="L88824" s="36"/>
      <c r="M88824" s="36"/>
      <c r="N88824" s="36"/>
    </row>
    <row r="88825" spans="12:14" x14ac:dyDescent="0.25">
      <c r="L88825" s="36"/>
      <c r="M88825" s="36"/>
      <c r="N88825" s="36"/>
    </row>
    <row r="88826" spans="12:14" x14ac:dyDescent="0.25">
      <c r="L88826" s="36"/>
      <c r="M88826" s="36"/>
      <c r="N88826" s="36"/>
    </row>
    <row r="88827" spans="12:14" x14ac:dyDescent="0.25">
      <c r="L88827" s="36"/>
      <c r="M88827" s="36"/>
      <c r="N88827" s="36"/>
    </row>
    <row r="88828" spans="12:14" x14ac:dyDescent="0.25">
      <c r="L88828" s="36"/>
      <c r="M88828" s="36"/>
      <c r="N88828" s="36"/>
    </row>
    <row r="88829" spans="12:14" x14ac:dyDescent="0.25">
      <c r="L88829" s="36"/>
      <c r="M88829" s="36"/>
      <c r="N88829" s="36"/>
    </row>
    <row r="88830" spans="12:14" x14ac:dyDescent="0.25">
      <c r="L88830" s="36"/>
      <c r="M88830" s="36"/>
      <c r="N88830" s="36"/>
    </row>
    <row r="88831" spans="12:14" x14ac:dyDescent="0.25">
      <c r="L88831" s="36"/>
      <c r="M88831" s="36"/>
      <c r="N88831" s="36"/>
    </row>
    <row r="88832" spans="12:14" x14ac:dyDescent="0.25">
      <c r="L88832" s="36"/>
      <c r="M88832" s="36"/>
      <c r="N88832" s="36"/>
    </row>
    <row r="88833" spans="12:14" x14ac:dyDescent="0.25">
      <c r="L88833" s="36"/>
      <c r="M88833" s="36"/>
      <c r="N88833" s="36"/>
    </row>
    <row r="88834" spans="12:14" x14ac:dyDescent="0.25">
      <c r="L88834" s="36"/>
      <c r="M88834" s="36"/>
      <c r="N88834" s="36"/>
    </row>
    <row r="88835" spans="12:14" x14ac:dyDescent="0.25">
      <c r="L88835" s="36"/>
      <c r="M88835" s="36"/>
      <c r="N88835" s="36"/>
    </row>
    <row r="88836" spans="12:14" x14ac:dyDescent="0.25">
      <c r="L88836" s="36"/>
      <c r="M88836" s="36"/>
      <c r="N88836" s="36"/>
    </row>
    <row r="88837" spans="12:14" x14ac:dyDescent="0.25">
      <c r="L88837" s="36"/>
      <c r="M88837" s="36"/>
      <c r="N88837" s="36"/>
    </row>
    <row r="88838" spans="12:14" x14ac:dyDescent="0.25">
      <c r="L88838" s="36"/>
      <c r="M88838" s="36"/>
      <c r="N88838" s="36"/>
    </row>
    <row r="88839" spans="12:14" x14ac:dyDescent="0.25">
      <c r="L88839" s="36"/>
      <c r="M88839" s="36"/>
      <c r="N88839" s="36"/>
    </row>
    <row r="88840" spans="12:14" x14ac:dyDescent="0.25">
      <c r="L88840" s="36"/>
      <c r="M88840" s="36"/>
      <c r="N88840" s="36"/>
    </row>
    <row r="88841" spans="12:14" x14ac:dyDescent="0.25">
      <c r="L88841" s="36"/>
      <c r="M88841" s="36"/>
      <c r="N88841" s="36"/>
    </row>
    <row r="88842" spans="12:14" x14ac:dyDescent="0.25">
      <c r="L88842" s="36"/>
      <c r="M88842" s="36"/>
      <c r="N88842" s="36"/>
    </row>
    <row r="88843" spans="12:14" x14ac:dyDescent="0.25">
      <c r="L88843" s="36"/>
      <c r="M88843" s="36"/>
      <c r="N88843" s="36"/>
    </row>
    <row r="88844" spans="12:14" x14ac:dyDescent="0.25">
      <c r="L88844" s="36"/>
      <c r="M88844" s="36"/>
      <c r="N88844" s="36"/>
    </row>
    <row r="88845" spans="12:14" x14ac:dyDescent="0.25">
      <c r="L88845" s="36"/>
      <c r="M88845" s="36"/>
      <c r="N88845" s="36"/>
    </row>
    <row r="88846" spans="12:14" x14ac:dyDescent="0.25">
      <c r="L88846" s="36"/>
      <c r="M88846" s="36"/>
      <c r="N88846" s="36"/>
    </row>
    <row r="88847" spans="12:14" x14ac:dyDescent="0.25">
      <c r="L88847" s="36"/>
      <c r="M88847" s="36"/>
      <c r="N88847" s="36"/>
    </row>
    <row r="88848" spans="12:14" x14ac:dyDescent="0.25">
      <c r="L88848" s="36"/>
      <c r="M88848" s="36"/>
      <c r="N88848" s="36"/>
    </row>
    <row r="88849" spans="12:14" x14ac:dyDescent="0.25">
      <c r="L88849" s="36"/>
      <c r="M88849" s="36"/>
      <c r="N88849" s="36"/>
    </row>
    <row r="88850" spans="12:14" x14ac:dyDescent="0.25">
      <c r="L88850" s="36"/>
      <c r="M88850" s="36"/>
      <c r="N88850" s="36"/>
    </row>
    <row r="88851" spans="12:14" x14ac:dyDescent="0.25">
      <c r="L88851" s="36"/>
      <c r="M88851" s="36"/>
      <c r="N88851" s="36"/>
    </row>
    <row r="88852" spans="12:14" x14ac:dyDescent="0.25">
      <c r="L88852" s="36"/>
      <c r="M88852" s="36"/>
      <c r="N88852" s="36"/>
    </row>
    <row r="88853" spans="12:14" x14ac:dyDescent="0.25">
      <c r="L88853" s="36"/>
      <c r="M88853" s="36"/>
      <c r="N88853" s="36"/>
    </row>
    <row r="88854" spans="12:14" x14ac:dyDescent="0.25">
      <c r="L88854" s="36"/>
      <c r="M88854" s="36"/>
      <c r="N88854" s="36"/>
    </row>
    <row r="88855" spans="12:14" x14ac:dyDescent="0.25">
      <c r="L88855" s="36"/>
      <c r="M88855" s="36"/>
      <c r="N88855" s="36"/>
    </row>
    <row r="88856" spans="12:14" x14ac:dyDescent="0.25">
      <c r="L88856" s="36"/>
      <c r="M88856" s="36"/>
      <c r="N88856" s="36"/>
    </row>
    <row r="88857" spans="12:14" x14ac:dyDescent="0.25">
      <c r="L88857" s="36"/>
      <c r="M88857" s="36"/>
      <c r="N88857" s="36"/>
    </row>
    <row r="88858" spans="12:14" x14ac:dyDescent="0.25">
      <c r="L88858" s="36"/>
      <c r="M88858" s="36"/>
      <c r="N88858" s="36"/>
    </row>
    <row r="88859" spans="12:14" x14ac:dyDescent="0.25">
      <c r="L88859" s="36"/>
      <c r="M88859" s="36"/>
      <c r="N88859" s="36"/>
    </row>
    <row r="88860" spans="12:14" x14ac:dyDescent="0.25">
      <c r="L88860" s="36"/>
      <c r="M88860" s="36"/>
      <c r="N88860" s="36"/>
    </row>
    <row r="88861" spans="12:14" x14ac:dyDescent="0.25">
      <c r="L88861" s="36"/>
      <c r="M88861" s="36"/>
      <c r="N88861" s="36"/>
    </row>
    <row r="88862" spans="12:14" x14ac:dyDescent="0.25">
      <c r="L88862" s="36"/>
      <c r="M88862" s="36"/>
      <c r="N88862" s="36"/>
    </row>
    <row r="88863" spans="12:14" x14ac:dyDescent="0.25">
      <c r="L88863" s="36"/>
      <c r="M88863" s="36"/>
      <c r="N88863" s="36"/>
    </row>
    <row r="88864" spans="12:14" x14ac:dyDescent="0.25">
      <c r="L88864" s="36"/>
      <c r="M88864" s="36"/>
      <c r="N88864" s="36"/>
    </row>
    <row r="88865" spans="12:14" x14ac:dyDescent="0.25">
      <c r="L88865" s="36"/>
      <c r="M88865" s="36"/>
      <c r="N88865" s="36"/>
    </row>
    <row r="88866" spans="12:14" x14ac:dyDescent="0.25">
      <c r="L88866" s="36"/>
      <c r="M88866" s="36"/>
      <c r="N88866" s="36"/>
    </row>
    <row r="88867" spans="12:14" x14ac:dyDescent="0.25">
      <c r="L88867" s="36"/>
      <c r="M88867" s="36"/>
      <c r="N88867" s="36"/>
    </row>
    <row r="88868" spans="12:14" x14ac:dyDescent="0.25">
      <c r="L88868" s="36"/>
      <c r="M88868" s="36"/>
      <c r="N88868" s="36"/>
    </row>
    <row r="88869" spans="12:14" x14ac:dyDescent="0.25">
      <c r="L88869" s="36"/>
      <c r="M88869" s="36"/>
      <c r="N88869" s="36"/>
    </row>
    <row r="88870" spans="12:14" x14ac:dyDescent="0.25">
      <c r="L88870" s="36"/>
      <c r="M88870" s="36"/>
      <c r="N88870" s="36"/>
    </row>
    <row r="88871" spans="12:14" x14ac:dyDescent="0.25">
      <c r="L88871" s="36"/>
      <c r="M88871" s="36"/>
      <c r="N88871" s="36"/>
    </row>
    <row r="88872" spans="12:14" x14ac:dyDescent="0.25">
      <c r="L88872" s="36"/>
      <c r="M88872" s="36"/>
      <c r="N88872" s="36"/>
    </row>
    <row r="88873" spans="12:14" x14ac:dyDescent="0.25">
      <c r="L88873" s="36"/>
      <c r="M88873" s="36"/>
      <c r="N88873" s="36"/>
    </row>
    <row r="88874" spans="12:14" x14ac:dyDescent="0.25">
      <c r="L88874" s="36"/>
      <c r="M88874" s="36"/>
      <c r="N88874" s="36"/>
    </row>
    <row r="88875" spans="12:14" x14ac:dyDescent="0.25">
      <c r="L88875" s="36"/>
      <c r="M88875" s="36"/>
      <c r="N88875" s="36"/>
    </row>
    <row r="88876" spans="12:14" x14ac:dyDescent="0.25">
      <c r="L88876" s="36"/>
      <c r="M88876" s="36"/>
      <c r="N88876" s="36"/>
    </row>
    <row r="88877" spans="12:14" x14ac:dyDescent="0.25">
      <c r="L88877" s="36"/>
      <c r="M88877" s="36"/>
      <c r="N88877" s="36"/>
    </row>
    <row r="88878" spans="12:14" x14ac:dyDescent="0.25">
      <c r="L88878" s="36"/>
      <c r="M88878" s="36"/>
      <c r="N88878" s="36"/>
    </row>
    <row r="88879" spans="12:14" x14ac:dyDescent="0.25">
      <c r="L88879" s="36"/>
      <c r="M88879" s="36"/>
      <c r="N88879" s="36"/>
    </row>
    <row r="88880" spans="12:14" x14ac:dyDescent="0.25">
      <c r="L88880" s="36"/>
      <c r="M88880" s="36"/>
      <c r="N88880" s="36"/>
    </row>
    <row r="88881" spans="12:14" x14ac:dyDescent="0.25">
      <c r="L88881" s="36"/>
      <c r="M88881" s="36"/>
      <c r="N88881" s="36"/>
    </row>
    <row r="88882" spans="12:14" x14ac:dyDescent="0.25">
      <c r="L88882" s="36"/>
      <c r="M88882" s="36"/>
      <c r="N88882" s="36"/>
    </row>
    <row r="88883" spans="12:14" x14ac:dyDescent="0.25">
      <c r="L88883" s="36"/>
      <c r="M88883" s="36"/>
      <c r="N88883" s="36"/>
    </row>
    <row r="88884" spans="12:14" x14ac:dyDescent="0.25">
      <c r="L88884" s="36"/>
      <c r="M88884" s="36"/>
      <c r="N88884" s="36"/>
    </row>
    <row r="88885" spans="12:14" x14ac:dyDescent="0.25">
      <c r="L88885" s="36"/>
      <c r="M88885" s="36"/>
      <c r="N88885" s="36"/>
    </row>
    <row r="88886" spans="12:14" x14ac:dyDescent="0.25">
      <c r="L88886" s="36"/>
      <c r="M88886" s="36"/>
      <c r="N88886" s="36"/>
    </row>
    <row r="88887" spans="12:14" x14ac:dyDescent="0.25">
      <c r="L88887" s="36"/>
      <c r="M88887" s="36"/>
      <c r="N88887" s="36"/>
    </row>
    <row r="88888" spans="12:14" x14ac:dyDescent="0.25">
      <c r="L88888" s="36"/>
      <c r="M88888" s="36"/>
      <c r="N88888" s="36"/>
    </row>
    <row r="88889" spans="12:14" x14ac:dyDescent="0.25">
      <c r="L88889" s="36"/>
      <c r="M88889" s="36"/>
      <c r="N88889" s="36"/>
    </row>
    <row r="88890" spans="12:14" x14ac:dyDescent="0.25">
      <c r="L88890" s="36"/>
      <c r="M88890" s="36"/>
      <c r="N88890" s="36"/>
    </row>
    <row r="88891" spans="12:14" x14ac:dyDescent="0.25">
      <c r="L88891" s="36"/>
      <c r="M88891" s="36"/>
      <c r="N88891" s="36"/>
    </row>
    <row r="88892" spans="12:14" x14ac:dyDescent="0.25">
      <c r="L88892" s="36"/>
      <c r="M88892" s="36"/>
      <c r="N88892" s="36"/>
    </row>
    <row r="88893" spans="12:14" x14ac:dyDescent="0.25">
      <c r="L88893" s="36"/>
      <c r="M88893" s="36"/>
      <c r="N88893" s="36"/>
    </row>
    <row r="88894" spans="12:14" x14ac:dyDescent="0.25">
      <c r="L88894" s="36"/>
      <c r="M88894" s="36"/>
      <c r="N88894" s="36"/>
    </row>
    <row r="88895" spans="12:14" x14ac:dyDescent="0.25">
      <c r="L88895" s="36"/>
      <c r="M88895" s="36"/>
      <c r="N88895" s="36"/>
    </row>
    <row r="88896" spans="12:14" x14ac:dyDescent="0.25">
      <c r="L88896" s="36"/>
      <c r="M88896" s="36"/>
      <c r="N88896" s="36"/>
    </row>
    <row r="88897" spans="12:14" x14ac:dyDescent="0.25">
      <c r="L88897" s="36"/>
      <c r="M88897" s="36"/>
      <c r="N88897" s="36"/>
    </row>
    <row r="88898" spans="12:14" x14ac:dyDescent="0.25">
      <c r="L88898" s="36"/>
      <c r="M88898" s="36"/>
      <c r="N88898" s="36"/>
    </row>
    <row r="88899" spans="12:14" x14ac:dyDescent="0.25">
      <c r="L88899" s="36"/>
      <c r="M88899" s="36"/>
      <c r="N88899" s="36"/>
    </row>
    <row r="88900" spans="12:14" x14ac:dyDescent="0.25">
      <c r="L88900" s="36"/>
      <c r="M88900" s="36"/>
      <c r="N88900" s="36"/>
    </row>
    <row r="88901" spans="12:14" x14ac:dyDescent="0.25">
      <c r="L88901" s="36"/>
      <c r="M88901" s="36"/>
      <c r="N88901" s="36"/>
    </row>
    <row r="88902" spans="12:14" x14ac:dyDescent="0.25">
      <c r="L88902" s="36"/>
      <c r="M88902" s="36"/>
      <c r="N88902" s="36"/>
    </row>
    <row r="88903" spans="12:14" x14ac:dyDescent="0.25">
      <c r="L88903" s="36"/>
      <c r="M88903" s="36"/>
      <c r="N88903" s="36"/>
    </row>
    <row r="88904" spans="12:14" x14ac:dyDescent="0.25">
      <c r="L88904" s="36"/>
      <c r="M88904" s="36"/>
      <c r="N88904" s="36"/>
    </row>
    <row r="88905" spans="12:14" x14ac:dyDescent="0.25">
      <c r="L88905" s="36"/>
      <c r="M88905" s="36"/>
      <c r="N88905" s="36"/>
    </row>
    <row r="88906" spans="12:14" x14ac:dyDescent="0.25">
      <c r="L88906" s="36"/>
      <c r="M88906" s="36"/>
      <c r="N88906" s="36"/>
    </row>
    <row r="88907" spans="12:14" x14ac:dyDescent="0.25">
      <c r="L88907" s="36"/>
      <c r="M88907" s="36"/>
      <c r="N88907" s="36"/>
    </row>
    <row r="88908" spans="12:14" x14ac:dyDescent="0.25">
      <c r="L88908" s="36"/>
      <c r="M88908" s="36"/>
      <c r="N88908" s="36"/>
    </row>
    <row r="88909" spans="12:14" x14ac:dyDescent="0.25">
      <c r="L88909" s="36"/>
      <c r="M88909" s="36"/>
      <c r="N88909" s="36"/>
    </row>
    <row r="88910" spans="12:14" x14ac:dyDescent="0.25">
      <c r="L88910" s="36"/>
      <c r="M88910" s="36"/>
      <c r="N88910" s="36"/>
    </row>
    <row r="88911" spans="12:14" x14ac:dyDescent="0.25">
      <c r="L88911" s="36"/>
      <c r="M88911" s="36"/>
      <c r="N88911" s="36"/>
    </row>
    <row r="88912" spans="12:14" x14ac:dyDescent="0.25">
      <c r="L88912" s="36"/>
      <c r="M88912" s="36"/>
      <c r="N88912" s="36"/>
    </row>
    <row r="88913" spans="12:14" x14ac:dyDescent="0.25">
      <c r="L88913" s="36"/>
      <c r="M88913" s="36"/>
      <c r="N88913" s="36"/>
    </row>
    <row r="88914" spans="12:14" x14ac:dyDescent="0.25">
      <c r="L88914" s="36"/>
      <c r="M88914" s="36"/>
      <c r="N88914" s="36"/>
    </row>
    <row r="88915" spans="12:14" x14ac:dyDescent="0.25">
      <c r="L88915" s="36"/>
      <c r="M88915" s="36"/>
      <c r="N88915" s="36"/>
    </row>
    <row r="88916" spans="12:14" x14ac:dyDescent="0.25">
      <c r="L88916" s="36"/>
      <c r="M88916" s="36"/>
      <c r="N88916" s="36"/>
    </row>
    <row r="88917" spans="12:14" x14ac:dyDescent="0.25">
      <c r="L88917" s="36"/>
      <c r="M88917" s="36"/>
      <c r="N88917" s="36"/>
    </row>
    <row r="88918" spans="12:14" x14ac:dyDescent="0.25">
      <c r="L88918" s="36"/>
      <c r="M88918" s="36"/>
      <c r="N88918" s="36"/>
    </row>
    <row r="88919" spans="12:14" x14ac:dyDescent="0.25">
      <c r="L88919" s="36"/>
      <c r="M88919" s="36"/>
      <c r="N88919" s="36"/>
    </row>
    <row r="88920" spans="12:14" x14ac:dyDescent="0.25">
      <c r="L88920" s="36"/>
      <c r="M88920" s="36"/>
      <c r="N88920" s="36"/>
    </row>
    <row r="88921" spans="12:14" x14ac:dyDescent="0.25">
      <c r="L88921" s="36"/>
      <c r="M88921" s="36"/>
      <c r="N88921" s="36"/>
    </row>
    <row r="88922" spans="12:14" x14ac:dyDescent="0.25">
      <c r="L88922" s="36"/>
      <c r="M88922" s="36"/>
      <c r="N88922" s="36"/>
    </row>
    <row r="88923" spans="12:14" x14ac:dyDescent="0.25">
      <c r="L88923" s="36"/>
      <c r="M88923" s="36"/>
      <c r="N88923" s="36"/>
    </row>
    <row r="88924" spans="12:14" x14ac:dyDescent="0.25">
      <c r="L88924" s="36"/>
      <c r="M88924" s="36"/>
      <c r="N88924" s="36"/>
    </row>
    <row r="88925" spans="12:14" x14ac:dyDescent="0.25">
      <c r="L88925" s="36"/>
      <c r="M88925" s="36"/>
      <c r="N88925" s="36"/>
    </row>
    <row r="88926" spans="12:14" x14ac:dyDescent="0.25">
      <c r="L88926" s="36"/>
      <c r="M88926" s="36"/>
      <c r="N88926" s="36"/>
    </row>
    <row r="88927" spans="12:14" x14ac:dyDescent="0.25">
      <c r="L88927" s="36"/>
      <c r="M88927" s="36"/>
      <c r="N88927" s="36"/>
    </row>
    <row r="88928" spans="12:14" x14ac:dyDescent="0.25">
      <c r="L88928" s="36"/>
      <c r="M88928" s="36"/>
      <c r="N88928" s="36"/>
    </row>
    <row r="88929" spans="12:14" x14ac:dyDescent="0.25">
      <c r="L88929" s="36"/>
      <c r="M88929" s="36"/>
      <c r="N88929" s="36"/>
    </row>
    <row r="88930" spans="12:14" x14ac:dyDescent="0.25">
      <c r="L88930" s="36"/>
      <c r="M88930" s="36"/>
      <c r="N88930" s="36"/>
    </row>
    <row r="88931" spans="12:14" x14ac:dyDescent="0.25">
      <c r="L88931" s="36"/>
      <c r="M88931" s="36"/>
      <c r="N88931" s="36"/>
    </row>
    <row r="88932" spans="12:14" x14ac:dyDescent="0.25">
      <c r="L88932" s="36"/>
      <c r="M88932" s="36"/>
      <c r="N88932" s="36"/>
    </row>
    <row r="88933" spans="12:14" x14ac:dyDescent="0.25">
      <c r="L88933" s="36"/>
      <c r="M88933" s="36"/>
      <c r="N88933" s="36"/>
    </row>
    <row r="88934" spans="12:14" x14ac:dyDescent="0.25">
      <c r="L88934" s="36"/>
      <c r="M88934" s="36"/>
      <c r="N88934" s="36"/>
    </row>
    <row r="88935" spans="12:14" x14ac:dyDescent="0.25">
      <c r="L88935" s="36"/>
      <c r="M88935" s="36"/>
      <c r="N88935" s="36"/>
    </row>
    <row r="88936" spans="12:14" x14ac:dyDescent="0.25">
      <c r="L88936" s="36"/>
      <c r="M88936" s="36"/>
      <c r="N88936" s="36"/>
    </row>
    <row r="88937" spans="12:14" x14ac:dyDescent="0.25">
      <c r="L88937" s="36"/>
      <c r="M88937" s="36"/>
      <c r="N88937" s="36"/>
    </row>
    <row r="88938" spans="12:14" x14ac:dyDescent="0.25">
      <c r="L88938" s="36"/>
      <c r="M88938" s="36"/>
      <c r="N88938" s="36"/>
    </row>
    <row r="88939" spans="12:14" x14ac:dyDescent="0.25">
      <c r="L88939" s="36"/>
      <c r="M88939" s="36"/>
      <c r="N88939" s="36"/>
    </row>
    <row r="88940" spans="12:14" x14ac:dyDescent="0.25">
      <c r="L88940" s="36"/>
      <c r="M88940" s="36"/>
      <c r="N88940" s="36"/>
    </row>
    <row r="88941" spans="12:14" x14ac:dyDescent="0.25">
      <c r="L88941" s="36"/>
      <c r="M88941" s="36"/>
      <c r="N88941" s="36"/>
    </row>
    <row r="88942" spans="12:14" x14ac:dyDescent="0.25">
      <c r="L88942" s="36"/>
      <c r="M88942" s="36"/>
      <c r="N88942" s="36"/>
    </row>
    <row r="88943" spans="12:14" x14ac:dyDescent="0.25">
      <c r="L88943" s="36"/>
      <c r="M88943" s="36"/>
      <c r="N88943" s="36"/>
    </row>
    <row r="88944" spans="12:14" x14ac:dyDescent="0.25">
      <c r="L88944" s="36"/>
      <c r="M88944" s="36"/>
      <c r="N88944" s="36"/>
    </row>
    <row r="88945" spans="12:14" x14ac:dyDescent="0.25">
      <c r="L88945" s="36"/>
      <c r="M88945" s="36"/>
      <c r="N88945" s="36"/>
    </row>
    <row r="88946" spans="12:14" x14ac:dyDescent="0.25">
      <c r="L88946" s="36"/>
      <c r="M88946" s="36"/>
      <c r="N88946" s="36"/>
    </row>
    <row r="88947" spans="12:14" x14ac:dyDescent="0.25">
      <c r="L88947" s="36"/>
      <c r="M88947" s="36"/>
      <c r="N88947" s="36"/>
    </row>
    <row r="88948" spans="12:14" x14ac:dyDescent="0.25">
      <c r="L88948" s="36"/>
      <c r="M88948" s="36"/>
      <c r="N88948" s="36"/>
    </row>
    <row r="88949" spans="12:14" x14ac:dyDescent="0.25">
      <c r="L88949" s="36"/>
      <c r="M88949" s="36"/>
      <c r="N88949" s="36"/>
    </row>
    <row r="88950" spans="12:14" x14ac:dyDescent="0.25">
      <c r="L88950" s="36"/>
      <c r="M88950" s="36"/>
      <c r="N88950" s="36"/>
    </row>
    <row r="88951" spans="12:14" x14ac:dyDescent="0.25">
      <c r="L88951" s="36"/>
      <c r="M88951" s="36"/>
      <c r="N88951" s="36"/>
    </row>
    <row r="88952" spans="12:14" x14ac:dyDescent="0.25">
      <c r="L88952" s="36"/>
      <c r="M88952" s="36"/>
      <c r="N88952" s="36"/>
    </row>
    <row r="88953" spans="12:14" x14ac:dyDescent="0.25">
      <c r="L88953" s="36"/>
      <c r="M88953" s="36"/>
      <c r="N88953" s="36"/>
    </row>
    <row r="88954" spans="12:14" x14ac:dyDescent="0.25">
      <c r="L88954" s="36"/>
      <c r="M88954" s="36"/>
      <c r="N88954" s="36"/>
    </row>
    <row r="88955" spans="12:14" x14ac:dyDescent="0.25">
      <c r="L88955" s="36"/>
      <c r="M88955" s="36"/>
      <c r="N88955" s="36"/>
    </row>
    <row r="88956" spans="12:14" x14ac:dyDescent="0.25">
      <c r="L88956" s="36"/>
      <c r="M88956" s="36"/>
      <c r="N88956" s="36"/>
    </row>
    <row r="88957" spans="12:14" x14ac:dyDescent="0.25">
      <c r="L88957" s="36"/>
      <c r="M88957" s="36"/>
      <c r="N88957" s="36"/>
    </row>
    <row r="88958" spans="12:14" x14ac:dyDescent="0.25">
      <c r="L88958" s="36"/>
      <c r="M88958" s="36"/>
      <c r="N88958" s="36"/>
    </row>
    <row r="88959" spans="12:14" x14ac:dyDescent="0.25">
      <c r="L88959" s="36"/>
      <c r="M88959" s="36"/>
      <c r="N88959" s="36"/>
    </row>
    <row r="88960" spans="12:14" x14ac:dyDescent="0.25">
      <c r="L88960" s="36"/>
      <c r="M88960" s="36"/>
      <c r="N88960" s="36"/>
    </row>
    <row r="88961" spans="12:14" x14ac:dyDescent="0.25">
      <c r="L88961" s="36"/>
      <c r="M88961" s="36"/>
      <c r="N88961" s="36"/>
    </row>
    <row r="88962" spans="12:14" x14ac:dyDescent="0.25">
      <c r="L88962" s="36"/>
      <c r="M88962" s="36"/>
      <c r="N88962" s="36"/>
    </row>
    <row r="88963" spans="12:14" x14ac:dyDescent="0.25">
      <c r="L88963" s="36"/>
      <c r="M88963" s="36"/>
      <c r="N88963" s="36"/>
    </row>
    <row r="88964" spans="12:14" x14ac:dyDescent="0.25">
      <c r="L88964" s="36"/>
      <c r="M88964" s="36"/>
      <c r="N88964" s="36"/>
    </row>
    <row r="88965" spans="12:14" x14ac:dyDescent="0.25">
      <c r="L88965" s="36"/>
      <c r="M88965" s="36"/>
      <c r="N88965" s="36"/>
    </row>
    <row r="88966" spans="12:14" x14ac:dyDescent="0.25">
      <c r="L88966" s="36"/>
      <c r="M88966" s="36"/>
      <c r="N88966" s="36"/>
    </row>
    <row r="88967" spans="12:14" x14ac:dyDescent="0.25">
      <c r="L88967" s="36"/>
      <c r="M88967" s="36"/>
      <c r="N88967" s="36"/>
    </row>
    <row r="88968" spans="12:14" x14ac:dyDescent="0.25">
      <c r="L88968" s="36"/>
      <c r="M88968" s="36"/>
      <c r="N88968" s="36"/>
    </row>
    <row r="88969" spans="12:14" x14ac:dyDescent="0.25">
      <c r="L88969" s="36"/>
      <c r="M88969" s="36"/>
      <c r="N88969" s="36"/>
    </row>
    <row r="88970" spans="12:14" x14ac:dyDescent="0.25">
      <c r="L88970" s="36"/>
      <c r="M88970" s="36"/>
      <c r="N88970" s="36"/>
    </row>
    <row r="88971" spans="12:14" x14ac:dyDescent="0.25">
      <c r="L88971" s="36"/>
      <c r="M88971" s="36"/>
      <c r="N88971" s="36"/>
    </row>
    <row r="88972" spans="12:14" x14ac:dyDescent="0.25">
      <c r="L88972" s="36"/>
      <c r="M88972" s="36"/>
      <c r="N88972" s="36"/>
    </row>
    <row r="88973" spans="12:14" x14ac:dyDescent="0.25">
      <c r="L88973" s="36"/>
      <c r="M88973" s="36"/>
      <c r="N88973" s="36"/>
    </row>
    <row r="88974" spans="12:14" x14ac:dyDescent="0.25">
      <c r="L88974" s="36"/>
      <c r="M88974" s="36"/>
      <c r="N88974" s="36"/>
    </row>
    <row r="88975" spans="12:14" x14ac:dyDescent="0.25">
      <c r="L88975" s="36"/>
      <c r="M88975" s="36"/>
      <c r="N88975" s="36"/>
    </row>
    <row r="88976" spans="12:14" x14ac:dyDescent="0.25">
      <c r="L88976" s="36"/>
      <c r="M88976" s="36"/>
      <c r="N88976" s="36"/>
    </row>
    <row r="88977" spans="12:14" x14ac:dyDescent="0.25">
      <c r="L88977" s="36"/>
      <c r="M88977" s="36"/>
      <c r="N88977" s="36"/>
    </row>
    <row r="88978" spans="12:14" x14ac:dyDescent="0.25">
      <c r="L88978" s="36"/>
      <c r="M88978" s="36"/>
      <c r="N88978" s="36"/>
    </row>
    <row r="88979" spans="12:14" x14ac:dyDescent="0.25">
      <c r="L88979" s="36"/>
      <c r="M88979" s="36"/>
      <c r="N88979" s="36"/>
    </row>
    <row r="88980" spans="12:14" x14ac:dyDescent="0.25">
      <c r="L88980" s="36"/>
      <c r="M88980" s="36"/>
      <c r="N88980" s="36"/>
    </row>
    <row r="88981" spans="12:14" x14ac:dyDescent="0.25">
      <c r="L88981" s="36"/>
      <c r="M88981" s="36"/>
      <c r="N88981" s="36"/>
    </row>
    <row r="88982" spans="12:14" x14ac:dyDescent="0.25">
      <c r="L88982" s="36"/>
      <c r="M88982" s="36"/>
      <c r="N88982" s="36"/>
    </row>
    <row r="88983" spans="12:14" x14ac:dyDescent="0.25">
      <c r="L88983" s="36"/>
      <c r="M88983" s="36"/>
      <c r="N88983" s="36"/>
    </row>
    <row r="88984" spans="12:14" x14ac:dyDescent="0.25">
      <c r="L88984" s="36"/>
      <c r="M88984" s="36"/>
      <c r="N88984" s="36"/>
    </row>
    <row r="88985" spans="12:14" x14ac:dyDescent="0.25">
      <c r="L88985" s="36"/>
      <c r="M88985" s="36"/>
      <c r="N88985" s="36"/>
    </row>
    <row r="88986" spans="12:14" x14ac:dyDescent="0.25">
      <c r="L88986" s="36"/>
      <c r="M88986" s="36"/>
      <c r="N88986" s="36"/>
    </row>
    <row r="88987" spans="12:14" x14ac:dyDescent="0.25">
      <c r="L88987" s="36"/>
      <c r="M88987" s="36"/>
      <c r="N88987" s="36"/>
    </row>
    <row r="88988" spans="12:14" x14ac:dyDescent="0.25">
      <c r="L88988" s="36"/>
      <c r="M88988" s="36"/>
      <c r="N88988" s="36"/>
    </row>
    <row r="88989" spans="12:14" x14ac:dyDescent="0.25">
      <c r="L88989" s="36"/>
      <c r="M88989" s="36"/>
      <c r="N88989" s="36"/>
    </row>
    <row r="88990" spans="12:14" x14ac:dyDescent="0.25">
      <c r="L88990" s="36"/>
      <c r="M88990" s="36"/>
      <c r="N88990" s="36"/>
    </row>
    <row r="88991" spans="12:14" x14ac:dyDescent="0.25">
      <c r="L88991" s="36"/>
      <c r="M88991" s="36"/>
      <c r="N88991" s="36"/>
    </row>
    <row r="88992" spans="12:14" x14ac:dyDescent="0.25">
      <c r="L88992" s="36"/>
      <c r="M88992" s="36"/>
      <c r="N88992" s="36"/>
    </row>
    <row r="88993" spans="12:14" x14ac:dyDescent="0.25">
      <c r="L88993" s="36"/>
      <c r="M88993" s="36"/>
      <c r="N88993" s="36"/>
    </row>
    <row r="88994" spans="12:14" x14ac:dyDescent="0.25">
      <c r="L88994" s="36"/>
      <c r="M88994" s="36"/>
      <c r="N88994" s="36"/>
    </row>
    <row r="88995" spans="12:14" x14ac:dyDescent="0.25">
      <c r="L88995" s="36"/>
      <c r="M88995" s="36"/>
      <c r="N88995" s="36"/>
    </row>
    <row r="88996" spans="12:14" x14ac:dyDescent="0.25">
      <c r="L88996" s="36"/>
      <c r="M88996" s="36"/>
      <c r="N88996" s="36"/>
    </row>
    <row r="88997" spans="12:14" x14ac:dyDescent="0.25">
      <c r="L88997" s="36"/>
      <c r="M88997" s="36"/>
      <c r="N88997" s="36"/>
    </row>
    <row r="88998" spans="12:14" x14ac:dyDescent="0.25">
      <c r="L88998" s="36"/>
      <c r="M88998" s="36"/>
      <c r="N88998" s="36"/>
    </row>
    <row r="88999" spans="12:14" x14ac:dyDescent="0.25">
      <c r="L88999" s="36"/>
      <c r="M88999" s="36"/>
      <c r="N88999" s="36"/>
    </row>
    <row r="89000" spans="12:14" x14ac:dyDescent="0.25">
      <c r="L89000" s="36"/>
      <c r="M89000" s="36"/>
      <c r="N89000" s="36"/>
    </row>
    <row r="89001" spans="12:14" x14ac:dyDescent="0.25">
      <c r="L89001" s="36"/>
      <c r="M89001" s="36"/>
      <c r="N89001" s="36"/>
    </row>
    <row r="89002" spans="12:14" x14ac:dyDescent="0.25">
      <c r="L89002" s="36"/>
      <c r="M89002" s="36"/>
      <c r="N89002" s="36"/>
    </row>
    <row r="89003" spans="12:14" x14ac:dyDescent="0.25">
      <c r="L89003" s="36"/>
      <c r="M89003" s="36"/>
      <c r="N89003" s="36"/>
    </row>
    <row r="89004" spans="12:14" x14ac:dyDescent="0.25">
      <c r="L89004" s="36"/>
      <c r="M89004" s="36"/>
      <c r="N89004" s="36"/>
    </row>
    <row r="89005" spans="12:14" x14ac:dyDescent="0.25">
      <c r="L89005" s="36"/>
      <c r="M89005" s="36"/>
      <c r="N89005" s="36"/>
    </row>
    <row r="89006" spans="12:14" x14ac:dyDescent="0.25">
      <c r="L89006" s="36"/>
      <c r="M89006" s="36"/>
      <c r="N89006" s="36"/>
    </row>
    <row r="89007" spans="12:14" x14ac:dyDescent="0.25">
      <c r="L89007" s="36"/>
      <c r="M89007" s="36"/>
      <c r="N89007" s="36"/>
    </row>
    <row r="89008" spans="12:14" x14ac:dyDescent="0.25">
      <c r="L89008" s="36"/>
      <c r="M89008" s="36"/>
      <c r="N89008" s="36"/>
    </row>
    <row r="89009" spans="12:14" x14ac:dyDescent="0.25">
      <c r="L89009" s="36"/>
      <c r="M89009" s="36"/>
      <c r="N89009" s="36"/>
    </row>
    <row r="89010" spans="12:14" x14ac:dyDescent="0.25">
      <c r="L89010" s="36"/>
      <c r="M89010" s="36"/>
      <c r="N89010" s="36"/>
    </row>
    <row r="89011" spans="12:14" x14ac:dyDescent="0.25">
      <c r="L89011" s="36"/>
      <c r="M89011" s="36"/>
      <c r="N89011" s="36"/>
    </row>
    <row r="89012" spans="12:14" x14ac:dyDescent="0.25">
      <c r="L89012" s="36"/>
      <c r="M89012" s="36"/>
      <c r="N89012" s="36"/>
    </row>
    <row r="89013" spans="12:14" x14ac:dyDescent="0.25">
      <c r="L89013" s="36"/>
      <c r="M89013" s="36"/>
      <c r="N89013" s="36"/>
    </row>
    <row r="89014" spans="12:14" x14ac:dyDescent="0.25">
      <c r="L89014" s="36"/>
      <c r="M89014" s="36"/>
      <c r="N89014" s="36"/>
    </row>
    <row r="89015" spans="12:14" x14ac:dyDescent="0.25">
      <c r="L89015" s="36"/>
      <c r="M89015" s="36"/>
      <c r="N89015" s="36"/>
    </row>
    <row r="89016" spans="12:14" x14ac:dyDescent="0.25">
      <c r="L89016" s="36"/>
      <c r="M89016" s="36"/>
      <c r="N89016" s="36"/>
    </row>
    <row r="89017" spans="12:14" x14ac:dyDescent="0.25">
      <c r="L89017" s="36"/>
      <c r="M89017" s="36"/>
      <c r="N89017" s="36"/>
    </row>
    <row r="89018" spans="12:14" x14ac:dyDescent="0.25">
      <c r="L89018" s="36"/>
      <c r="M89018" s="36"/>
      <c r="N89018" s="36"/>
    </row>
    <row r="89019" spans="12:14" x14ac:dyDescent="0.25">
      <c r="L89019" s="36"/>
      <c r="M89019" s="36"/>
      <c r="N89019" s="36"/>
    </row>
    <row r="89020" spans="12:14" x14ac:dyDescent="0.25">
      <c r="L89020" s="36"/>
      <c r="M89020" s="36"/>
      <c r="N89020" s="36"/>
    </row>
    <row r="89021" spans="12:14" x14ac:dyDescent="0.25">
      <c r="L89021" s="36"/>
      <c r="M89021" s="36"/>
      <c r="N89021" s="36"/>
    </row>
    <row r="89022" spans="12:14" x14ac:dyDescent="0.25">
      <c r="L89022" s="36"/>
      <c r="M89022" s="36"/>
      <c r="N89022" s="36"/>
    </row>
    <row r="89023" spans="12:14" x14ac:dyDescent="0.25">
      <c r="L89023" s="36"/>
      <c r="M89023" s="36"/>
      <c r="N89023" s="36"/>
    </row>
    <row r="89024" spans="12:14" x14ac:dyDescent="0.25">
      <c r="L89024" s="36"/>
      <c r="M89024" s="36"/>
      <c r="N89024" s="36"/>
    </row>
    <row r="89025" spans="12:14" x14ac:dyDescent="0.25">
      <c r="L89025" s="36"/>
      <c r="M89025" s="36"/>
      <c r="N89025" s="36"/>
    </row>
    <row r="89026" spans="12:14" x14ac:dyDescent="0.25">
      <c r="L89026" s="36"/>
      <c r="M89026" s="36"/>
      <c r="N89026" s="36"/>
    </row>
    <row r="89027" spans="12:14" x14ac:dyDescent="0.25">
      <c r="L89027" s="36"/>
      <c r="M89027" s="36"/>
      <c r="N89027" s="36"/>
    </row>
    <row r="89028" spans="12:14" x14ac:dyDescent="0.25">
      <c r="L89028" s="36"/>
      <c r="M89028" s="36"/>
      <c r="N89028" s="36"/>
    </row>
    <row r="89029" spans="12:14" x14ac:dyDescent="0.25">
      <c r="L89029" s="36"/>
      <c r="M89029" s="36"/>
      <c r="N89029" s="36"/>
    </row>
    <row r="89030" spans="12:14" x14ac:dyDescent="0.25">
      <c r="L89030" s="36"/>
      <c r="M89030" s="36"/>
      <c r="N89030" s="36"/>
    </row>
    <row r="89031" spans="12:14" x14ac:dyDescent="0.25">
      <c r="L89031" s="36"/>
      <c r="M89031" s="36"/>
      <c r="N89031" s="36"/>
    </row>
    <row r="89032" spans="12:14" x14ac:dyDescent="0.25">
      <c r="L89032" s="36"/>
      <c r="M89032" s="36"/>
      <c r="N89032" s="36"/>
    </row>
    <row r="89033" spans="12:14" x14ac:dyDescent="0.25">
      <c r="L89033" s="36"/>
      <c r="M89033" s="36"/>
      <c r="N89033" s="36"/>
    </row>
    <row r="89034" spans="12:14" x14ac:dyDescent="0.25">
      <c r="L89034" s="36"/>
      <c r="M89034" s="36"/>
      <c r="N89034" s="36"/>
    </row>
    <row r="89035" spans="12:14" x14ac:dyDescent="0.25">
      <c r="L89035" s="36"/>
      <c r="M89035" s="36"/>
      <c r="N89035" s="36"/>
    </row>
    <row r="89036" spans="12:14" x14ac:dyDescent="0.25">
      <c r="L89036" s="36"/>
      <c r="M89036" s="36"/>
      <c r="N89036" s="36"/>
    </row>
    <row r="89037" spans="12:14" x14ac:dyDescent="0.25">
      <c r="L89037" s="36"/>
      <c r="M89037" s="36"/>
      <c r="N89037" s="36"/>
    </row>
    <row r="89038" spans="12:14" x14ac:dyDescent="0.25">
      <c r="L89038" s="36"/>
      <c r="M89038" s="36"/>
      <c r="N89038" s="36"/>
    </row>
    <row r="89039" spans="12:14" x14ac:dyDescent="0.25">
      <c r="L89039" s="36"/>
      <c r="M89039" s="36"/>
      <c r="N89039" s="36"/>
    </row>
    <row r="89040" spans="12:14" x14ac:dyDescent="0.25">
      <c r="L89040" s="36"/>
      <c r="M89040" s="36"/>
      <c r="N89040" s="36"/>
    </row>
    <row r="89041" spans="12:14" x14ac:dyDescent="0.25">
      <c r="L89041" s="36"/>
      <c r="M89041" s="36"/>
      <c r="N89041" s="36"/>
    </row>
    <row r="89042" spans="12:14" x14ac:dyDescent="0.25">
      <c r="L89042" s="36"/>
      <c r="M89042" s="36"/>
      <c r="N89042" s="36"/>
    </row>
    <row r="89043" spans="12:14" x14ac:dyDescent="0.25">
      <c r="L89043" s="36"/>
      <c r="M89043" s="36"/>
      <c r="N89043" s="36"/>
    </row>
    <row r="89044" spans="12:14" x14ac:dyDescent="0.25">
      <c r="L89044" s="36"/>
      <c r="M89044" s="36"/>
      <c r="N89044" s="36"/>
    </row>
    <row r="89045" spans="12:14" x14ac:dyDescent="0.25">
      <c r="L89045" s="36"/>
      <c r="M89045" s="36"/>
      <c r="N89045" s="36"/>
    </row>
    <row r="89046" spans="12:14" x14ac:dyDescent="0.25">
      <c r="L89046" s="36"/>
      <c r="M89046" s="36"/>
      <c r="N89046" s="36"/>
    </row>
    <row r="89047" spans="12:14" x14ac:dyDescent="0.25">
      <c r="L89047" s="36"/>
      <c r="M89047" s="36"/>
      <c r="N89047" s="36"/>
    </row>
    <row r="89048" spans="12:14" x14ac:dyDescent="0.25">
      <c r="L89048" s="36"/>
      <c r="M89048" s="36"/>
      <c r="N89048" s="36"/>
    </row>
    <row r="89049" spans="12:14" x14ac:dyDescent="0.25">
      <c r="L89049" s="36"/>
      <c r="M89049" s="36"/>
      <c r="N89049" s="36"/>
    </row>
    <row r="89050" spans="12:14" x14ac:dyDescent="0.25">
      <c r="L89050" s="36"/>
      <c r="M89050" s="36"/>
      <c r="N89050" s="36"/>
    </row>
    <row r="89051" spans="12:14" x14ac:dyDescent="0.25">
      <c r="L89051" s="36"/>
      <c r="M89051" s="36"/>
      <c r="N89051" s="36"/>
    </row>
    <row r="89052" spans="12:14" x14ac:dyDescent="0.25">
      <c r="L89052" s="36"/>
      <c r="M89052" s="36"/>
      <c r="N89052" s="36"/>
    </row>
    <row r="89053" spans="12:14" x14ac:dyDescent="0.25">
      <c r="L89053" s="36"/>
      <c r="M89053" s="36"/>
      <c r="N89053" s="36"/>
    </row>
    <row r="89054" spans="12:14" x14ac:dyDescent="0.25">
      <c r="L89054" s="36"/>
      <c r="M89054" s="36"/>
      <c r="N89054" s="36"/>
    </row>
    <row r="89055" spans="12:14" x14ac:dyDescent="0.25">
      <c r="L89055" s="36"/>
      <c r="M89055" s="36"/>
      <c r="N89055" s="36"/>
    </row>
    <row r="89056" spans="12:14" x14ac:dyDescent="0.25">
      <c r="L89056" s="36"/>
      <c r="M89056" s="36"/>
      <c r="N89056" s="36"/>
    </row>
    <row r="89057" spans="12:14" x14ac:dyDescent="0.25">
      <c r="L89057" s="36"/>
      <c r="M89057" s="36"/>
      <c r="N89057" s="36"/>
    </row>
    <row r="89058" spans="12:14" x14ac:dyDescent="0.25">
      <c r="L89058" s="36"/>
      <c r="M89058" s="36"/>
      <c r="N89058" s="36"/>
    </row>
    <row r="89059" spans="12:14" x14ac:dyDescent="0.25">
      <c r="L89059" s="36"/>
      <c r="M89059" s="36"/>
      <c r="N89059" s="36"/>
    </row>
    <row r="89060" spans="12:14" x14ac:dyDescent="0.25">
      <c r="L89060" s="36"/>
      <c r="M89060" s="36"/>
      <c r="N89060" s="36"/>
    </row>
    <row r="89061" spans="12:14" x14ac:dyDescent="0.25">
      <c r="L89061" s="36"/>
      <c r="M89061" s="36"/>
      <c r="N89061" s="36"/>
    </row>
    <row r="89062" spans="12:14" x14ac:dyDescent="0.25">
      <c r="L89062" s="36"/>
      <c r="M89062" s="36"/>
      <c r="N89062" s="36"/>
    </row>
    <row r="89063" spans="12:14" x14ac:dyDescent="0.25">
      <c r="L89063" s="36"/>
      <c r="M89063" s="36"/>
      <c r="N89063" s="36"/>
    </row>
    <row r="89064" spans="12:14" x14ac:dyDescent="0.25">
      <c r="L89064" s="36"/>
      <c r="M89064" s="36"/>
      <c r="N89064" s="36"/>
    </row>
    <row r="89065" spans="12:14" x14ac:dyDescent="0.25">
      <c r="L89065" s="36"/>
      <c r="M89065" s="36"/>
      <c r="N89065" s="36"/>
    </row>
    <row r="89066" spans="12:14" x14ac:dyDescent="0.25">
      <c r="L89066" s="36"/>
      <c r="M89066" s="36"/>
      <c r="N89066" s="36"/>
    </row>
    <row r="89067" spans="12:14" x14ac:dyDescent="0.25">
      <c r="L89067" s="36"/>
      <c r="M89067" s="36"/>
      <c r="N89067" s="36"/>
    </row>
    <row r="89068" spans="12:14" x14ac:dyDescent="0.25">
      <c r="L89068" s="36"/>
      <c r="M89068" s="36"/>
      <c r="N89068" s="36"/>
    </row>
    <row r="89069" spans="12:14" x14ac:dyDescent="0.25">
      <c r="L89069" s="36"/>
      <c r="M89069" s="36"/>
      <c r="N89069" s="36"/>
    </row>
    <row r="89070" spans="12:14" x14ac:dyDescent="0.25">
      <c r="L89070" s="36"/>
      <c r="M89070" s="36"/>
      <c r="N89070" s="36"/>
    </row>
    <row r="89071" spans="12:14" x14ac:dyDescent="0.25">
      <c r="L89071" s="36"/>
      <c r="M89071" s="36"/>
      <c r="N89071" s="36"/>
    </row>
    <row r="89072" spans="12:14" x14ac:dyDescent="0.25">
      <c r="L89072" s="36"/>
      <c r="M89072" s="36"/>
      <c r="N89072" s="36"/>
    </row>
    <row r="89073" spans="12:14" x14ac:dyDescent="0.25">
      <c r="L89073" s="36"/>
      <c r="M89073" s="36"/>
      <c r="N89073" s="36"/>
    </row>
    <row r="89074" spans="12:14" x14ac:dyDescent="0.25">
      <c r="L89074" s="36"/>
      <c r="M89074" s="36"/>
      <c r="N89074" s="36"/>
    </row>
    <row r="89075" spans="12:14" x14ac:dyDescent="0.25">
      <c r="L89075" s="36"/>
      <c r="M89075" s="36"/>
      <c r="N89075" s="36"/>
    </row>
    <row r="89076" spans="12:14" x14ac:dyDescent="0.25">
      <c r="L89076" s="36"/>
      <c r="M89076" s="36"/>
      <c r="N89076" s="36"/>
    </row>
    <row r="89077" spans="12:14" x14ac:dyDescent="0.25">
      <c r="L89077" s="36"/>
      <c r="M89077" s="36"/>
      <c r="N89077" s="36"/>
    </row>
    <row r="89078" spans="12:14" x14ac:dyDescent="0.25">
      <c r="L89078" s="36"/>
      <c r="M89078" s="36"/>
      <c r="N89078" s="36"/>
    </row>
    <row r="89079" spans="12:14" x14ac:dyDescent="0.25">
      <c r="L89079" s="36"/>
      <c r="M89079" s="36"/>
      <c r="N89079" s="36"/>
    </row>
    <row r="89080" spans="12:14" x14ac:dyDescent="0.25">
      <c r="L89080" s="36"/>
      <c r="M89080" s="36"/>
      <c r="N89080" s="36"/>
    </row>
    <row r="89081" spans="12:14" x14ac:dyDescent="0.25">
      <c r="L89081" s="36"/>
      <c r="M89081" s="36"/>
      <c r="N89081" s="36"/>
    </row>
    <row r="89082" spans="12:14" x14ac:dyDescent="0.25">
      <c r="L89082" s="36"/>
      <c r="M89082" s="36"/>
      <c r="N89082" s="36"/>
    </row>
    <row r="89083" spans="12:14" x14ac:dyDescent="0.25">
      <c r="L89083" s="36"/>
      <c r="M89083" s="36"/>
      <c r="N89083" s="36"/>
    </row>
    <row r="89084" spans="12:14" x14ac:dyDescent="0.25">
      <c r="L89084" s="36"/>
      <c r="M89084" s="36"/>
      <c r="N89084" s="36"/>
    </row>
    <row r="89085" spans="12:14" x14ac:dyDescent="0.25">
      <c r="L89085" s="36"/>
      <c r="M89085" s="36"/>
      <c r="N89085" s="36"/>
    </row>
    <row r="89086" spans="12:14" x14ac:dyDescent="0.25">
      <c r="L89086" s="36"/>
      <c r="M89086" s="36"/>
      <c r="N89086" s="36"/>
    </row>
    <row r="89087" spans="12:14" x14ac:dyDescent="0.25">
      <c r="L89087" s="36"/>
      <c r="M89087" s="36"/>
      <c r="N89087" s="36"/>
    </row>
    <row r="89088" spans="12:14" x14ac:dyDescent="0.25">
      <c r="L89088" s="36"/>
      <c r="M89088" s="36"/>
      <c r="N89088" s="36"/>
    </row>
    <row r="89089" spans="12:14" x14ac:dyDescent="0.25">
      <c r="L89089" s="36"/>
      <c r="M89089" s="36"/>
      <c r="N89089" s="36"/>
    </row>
    <row r="89090" spans="12:14" x14ac:dyDescent="0.25">
      <c r="L89090" s="36"/>
      <c r="M89090" s="36"/>
      <c r="N89090" s="36"/>
    </row>
    <row r="89091" spans="12:14" x14ac:dyDescent="0.25">
      <c r="L89091" s="36"/>
      <c r="M89091" s="36"/>
      <c r="N89091" s="36"/>
    </row>
    <row r="89092" spans="12:14" x14ac:dyDescent="0.25">
      <c r="L89092" s="36"/>
      <c r="M89092" s="36"/>
      <c r="N89092" s="36"/>
    </row>
    <row r="89093" spans="12:14" x14ac:dyDescent="0.25">
      <c r="L89093" s="36"/>
      <c r="M89093" s="36"/>
      <c r="N89093" s="36"/>
    </row>
    <row r="89094" spans="12:14" x14ac:dyDescent="0.25">
      <c r="L89094" s="36"/>
      <c r="M89094" s="36"/>
      <c r="N89094" s="36"/>
    </row>
    <row r="89095" spans="12:14" x14ac:dyDescent="0.25">
      <c r="L89095" s="36"/>
      <c r="M89095" s="36"/>
      <c r="N89095" s="36"/>
    </row>
    <row r="89096" spans="12:14" x14ac:dyDescent="0.25">
      <c r="L89096" s="36"/>
      <c r="M89096" s="36"/>
      <c r="N89096" s="36"/>
    </row>
    <row r="89097" spans="12:14" x14ac:dyDescent="0.25">
      <c r="L89097" s="36"/>
      <c r="M89097" s="36"/>
      <c r="N89097" s="36"/>
    </row>
    <row r="89098" spans="12:14" x14ac:dyDescent="0.25">
      <c r="L89098" s="36"/>
      <c r="M89098" s="36"/>
      <c r="N89098" s="36"/>
    </row>
    <row r="89099" spans="12:14" x14ac:dyDescent="0.25">
      <c r="L89099" s="36"/>
      <c r="M89099" s="36"/>
      <c r="N89099" s="36"/>
    </row>
    <row r="89100" spans="12:14" x14ac:dyDescent="0.25">
      <c r="L89100" s="36"/>
      <c r="M89100" s="36"/>
      <c r="N89100" s="36"/>
    </row>
    <row r="89101" spans="12:14" x14ac:dyDescent="0.25">
      <c r="L89101" s="36"/>
      <c r="M89101" s="36"/>
      <c r="N89101" s="36"/>
    </row>
    <row r="89102" spans="12:14" x14ac:dyDescent="0.25">
      <c r="L89102" s="36"/>
      <c r="M89102" s="36"/>
      <c r="N89102" s="36"/>
    </row>
    <row r="89103" spans="12:14" x14ac:dyDescent="0.25">
      <c r="L89103" s="36"/>
      <c r="M89103" s="36"/>
      <c r="N89103" s="36"/>
    </row>
    <row r="89104" spans="12:14" x14ac:dyDescent="0.25">
      <c r="L89104" s="36"/>
      <c r="M89104" s="36"/>
      <c r="N89104" s="36"/>
    </row>
    <row r="89105" spans="12:14" x14ac:dyDescent="0.25">
      <c r="L89105" s="36"/>
      <c r="M89105" s="36"/>
      <c r="N89105" s="36"/>
    </row>
    <row r="89106" spans="12:14" x14ac:dyDescent="0.25">
      <c r="L89106" s="36"/>
      <c r="M89106" s="36"/>
      <c r="N89106" s="36"/>
    </row>
    <row r="89107" spans="12:14" x14ac:dyDescent="0.25">
      <c r="L89107" s="36"/>
      <c r="M89107" s="36"/>
      <c r="N89107" s="36"/>
    </row>
    <row r="89108" spans="12:14" x14ac:dyDescent="0.25">
      <c r="L89108" s="36"/>
      <c r="M89108" s="36"/>
      <c r="N89108" s="36"/>
    </row>
    <row r="89109" spans="12:14" x14ac:dyDescent="0.25">
      <c r="L89109" s="36"/>
      <c r="M89109" s="36"/>
      <c r="N89109" s="36"/>
    </row>
    <row r="89110" spans="12:14" x14ac:dyDescent="0.25">
      <c r="L89110" s="36"/>
      <c r="M89110" s="36"/>
      <c r="N89110" s="36"/>
    </row>
    <row r="89111" spans="12:14" x14ac:dyDescent="0.25">
      <c r="L89111" s="36"/>
      <c r="M89111" s="36"/>
      <c r="N89111" s="36"/>
    </row>
    <row r="89112" spans="12:14" x14ac:dyDescent="0.25">
      <c r="L89112" s="36"/>
      <c r="M89112" s="36"/>
      <c r="N89112" s="36"/>
    </row>
    <row r="89113" spans="12:14" x14ac:dyDescent="0.25">
      <c r="L89113" s="36"/>
      <c r="M89113" s="36"/>
      <c r="N89113" s="36"/>
    </row>
    <row r="89114" spans="12:14" x14ac:dyDescent="0.25">
      <c r="L89114" s="36"/>
      <c r="M89114" s="36"/>
      <c r="N89114" s="36"/>
    </row>
    <row r="89115" spans="12:14" x14ac:dyDescent="0.25">
      <c r="L89115" s="36"/>
      <c r="M89115" s="36"/>
      <c r="N89115" s="36"/>
    </row>
    <row r="89116" spans="12:14" x14ac:dyDescent="0.25">
      <c r="L89116" s="36"/>
      <c r="M89116" s="36"/>
      <c r="N89116" s="36"/>
    </row>
    <row r="89117" spans="12:14" x14ac:dyDescent="0.25">
      <c r="L89117" s="36"/>
      <c r="M89117" s="36"/>
      <c r="N89117" s="36"/>
    </row>
    <row r="89118" spans="12:14" x14ac:dyDescent="0.25">
      <c r="L89118" s="36"/>
      <c r="M89118" s="36"/>
      <c r="N89118" s="36"/>
    </row>
    <row r="89119" spans="12:14" x14ac:dyDescent="0.25">
      <c r="L89119" s="36"/>
      <c r="M89119" s="36"/>
      <c r="N89119" s="36"/>
    </row>
    <row r="89120" spans="12:14" x14ac:dyDescent="0.25">
      <c r="L89120" s="36"/>
      <c r="M89120" s="36"/>
      <c r="N89120" s="36"/>
    </row>
    <row r="89121" spans="12:14" x14ac:dyDescent="0.25">
      <c r="L89121" s="36"/>
      <c r="M89121" s="36"/>
      <c r="N89121" s="36"/>
    </row>
    <row r="89122" spans="12:14" x14ac:dyDescent="0.25">
      <c r="L89122" s="36"/>
      <c r="M89122" s="36"/>
      <c r="N89122" s="36"/>
    </row>
    <row r="89123" spans="12:14" x14ac:dyDescent="0.25">
      <c r="L89123" s="36"/>
      <c r="M89123" s="36"/>
      <c r="N89123" s="36"/>
    </row>
    <row r="89124" spans="12:14" x14ac:dyDescent="0.25">
      <c r="L89124" s="36"/>
      <c r="M89124" s="36"/>
      <c r="N89124" s="36"/>
    </row>
    <row r="89125" spans="12:14" x14ac:dyDescent="0.25">
      <c r="L89125" s="36"/>
      <c r="M89125" s="36"/>
      <c r="N89125" s="36"/>
    </row>
    <row r="89126" spans="12:14" x14ac:dyDescent="0.25">
      <c r="L89126" s="36"/>
      <c r="M89126" s="36"/>
      <c r="N89126" s="36"/>
    </row>
    <row r="89127" spans="12:14" x14ac:dyDescent="0.25">
      <c r="L89127" s="36"/>
      <c r="M89127" s="36"/>
      <c r="N89127" s="36"/>
    </row>
    <row r="89128" spans="12:14" x14ac:dyDescent="0.25">
      <c r="L89128" s="36"/>
      <c r="M89128" s="36"/>
      <c r="N89128" s="36"/>
    </row>
    <row r="89129" spans="12:14" x14ac:dyDescent="0.25">
      <c r="L89129" s="36"/>
      <c r="M89129" s="36"/>
      <c r="N89129" s="36"/>
    </row>
    <row r="89130" spans="12:14" x14ac:dyDescent="0.25">
      <c r="L89130" s="36"/>
      <c r="M89130" s="36"/>
      <c r="N89130" s="36"/>
    </row>
    <row r="89131" spans="12:14" x14ac:dyDescent="0.25">
      <c r="L89131" s="36"/>
      <c r="M89131" s="36"/>
      <c r="N89131" s="36"/>
    </row>
    <row r="89132" spans="12:14" x14ac:dyDescent="0.25">
      <c r="L89132" s="36"/>
      <c r="M89132" s="36"/>
      <c r="N89132" s="36"/>
    </row>
    <row r="89133" spans="12:14" x14ac:dyDescent="0.25">
      <c r="L89133" s="36"/>
      <c r="M89133" s="36"/>
      <c r="N89133" s="36"/>
    </row>
    <row r="89134" spans="12:14" x14ac:dyDescent="0.25">
      <c r="L89134" s="36"/>
      <c r="M89134" s="36"/>
      <c r="N89134" s="36"/>
    </row>
    <row r="89135" spans="12:14" x14ac:dyDescent="0.25">
      <c r="L89135" s="36"/>
      <c r="M89135" s="36"/>
      <c r="N89135" s="36"/>
    </row>
    <row r="89136" spans="12:14" x14ac:dyDescent="0.25">
      <c r="L89136" s="36"/>
      <c r="M89136" s="36"/>
      <c r="N89136" s="36"/>
    </row>
    <row r="89137" spans="12:14" x14ac:dyDescent="0.25">
      <c r="L89137" s="36"/>
      <c r="M89137" s="36"/>
      <c r="N89137" s="36"/>
    </row>
    <row r="89138" spans="12:14" x14ac:dyDescent="0.25">
      <c r="L89138" s="36"/>
      <c r="M89138" s="36"/>
      <c r="N89138" s="36"/>
    </row>
    <row r="89139" spans="12:14" x14ac:dyDescent="0.25">
      <c r="L89139" s="36"/>
      <c r="M89139" s="36"/>
      <c r="N89139" s="36"/>
    </row>
    <row r="89140" spans="12:14" x14ac:dyDescent="0.25">
      <c r="L89140" s="36"/>
      <c r="M89140" s="36"/>
      <c r="N89140" s="36"/>
    </row>
    <row r="89141" spans="12:14" x14ac:dyDescent="0.25">
      <c r="L89141" s="36"/>
      <c r="M89141" s="36"/>
      <c r="N89141" s="36"/>
    </row>
    <row r="89142" spans="12:14" x14ac:dyDescent="0.25">
      <c r="L89142" s="36"/>
      <c r="M89142" s="36"/>
      <c r="N89142" s="36"/>
    </row>
    <row r="89143" spans="12:14" x14ac:dyDescent="0.25">
      <c r="L89143" s="36"/>
      <c r="M89143" s="36"/>
      <c r="N89143" s="36"/>
    </row>
    <row r="89144" spans="12:14" x14ac:dyDescent="0.25">
      <c r="L89144" s="36"/>
      <c r="M89144" s="36"/>
      <c r="N89144" s="36"/>
    </row>
    <row r="89145" spans="12:14" x14ac:dyDescent="0.25">
      <c r="L89145" s="36"/>
      <c r="M89145" s="36"/>
      <c r="N89145" s="36"/>
    </row>
    <row r="89146" spans="12:14" x14ac:dyDescent="0.25">
      <c r="L89146" s="36"/>
      <c r="M89146" s="36"/>
      <c r="N89146" s="36"/>
    </row>
    <row r="89147" spans="12:14" x14ac:dyDescent="0.25">
      <c r="L89147" s="36"/>
      <c r="M89147" s="36"/>
      <c r="N89147" s="36"/>
    </row>
    <row r="89148" spans="12:14" x14ac:dyDescent="0.25">
      <c r="L89148" s="36"/>
      <c r="M89148" s="36"/>
      <c r="N89148" s="36"/>
    </row>
    <row r="89149" spans="12:14" x14ac:dyDescent="0.25">
      <c r="L89149" s="36"/>
      <c r="M89149" s="36"/>
      <c r="N89149" s="36"/>
    </row>
    <row r="89150" spans="12:14" x14ac:dyDescent="0.25">
      <c r="L89150" s="36"/>
      <c r="M89150" s="36"/>
      <c r="N89150" s="36"/>
    </row>
    <row r="89151" spans="12:14" x14ac:dyDescent="0.25">
      <c r="L89151" s="36"/>
      <c r="M89151" s="36"/>
      <c r="N89151" s="36"/>
    </row>
    <row r="89152" spans="12:14" x14ac:dyDescent="0.25">
      <c r="L89152" s="36"/>
      <c r="M89152" s="36"/>
      <c r="N89152" s="36"/>
    </row>
    <row r="89153" spans="12:14" x14ac:dyDescent="0.25">
      <c r="L89153" s="36"/>
      <c r="M89153" s="36"/>
      <c r="N89153" s="36"/>
    </row>
    <row r="89154" spans="12:14" x14ac:dyDescent="0.25">
      <c r="L89154" s="36"/>
      <c r="M89154" s="36"/>
      <c r="N89154" s="36"/>
    </row>
    <row r="89155" spans="12:14" x14ac:dyDescent="0.25">
      <c r="L89155" s="36"/>
      <c r="M89155" s="36"/>
      <c r="N89155" s="36"/>
    </row>
    <row r="89156" spans="12:14" x14ac:dyDescent="0.25">
      <c r="L89156" s="36"/>
      <c r="M89156" s="36"/>
      <c r="N89156" s="36"/>
    </row>
    <row r="89157" spans="12:14" x14ac:dyDescent="0.25">
      <c r="L89157" s="36"/>
      <c r="M89157" s="36"/>
      <c r="N89157" s="36"/>
    </row>
    <row r="89158" spans="12:14" x14ac:dyDescent="0.25">
      <c r="L89158" s="36"/>
      <c r="M89158" s="36"/>
      <c r="N89158" s="36"/>
    </row>
    <row r="89159" spans="12:14" x14ac:dyDescent="0.25">
      <c r="L89159" s="36"/>
      <c r="M89159" s="36"/>
      <c r="N89159" s="36"/>
    </row>
    <row r="89160" spans="12:14" x14ac:dyDescent="0.25">
      <c r="L89160" s="36"/>
      <c r="M89160" s="36"/>
      <c r="N89160" s="36"/>
    </row>
    <row r="89161" spans="12:14" x14ac:dyDescent="0.25">
      <c r="L89161" s="36"/>
      <c r="M89161" s="36"/>
      <c r="N89161" s="36"/>
    </row>
    <row r="89162" spans="12:14" x14ac:dyDescent="0.25">
      <c r="L89162" s="36"/>
      <c r="M89162" s="36"/>
      <c r="N89162" s="36"/>
    </row>
    <row r="89163" spans="12:14" x14ac:dyDescent="0.25">
      <c r="L89163" s="36"/>
      <c r="M89163" s="36"/>
      <c r="N89163" s="36"/>
    </row>
    <row r="89164" spans="12:14" x14ac:dyDescent="0.25">
      <c r="L89164" s="36"/>
      <c r="M89164" s="36"/>
      <c r="N89164" s="36"/>
    </row>
    <row r="89165" spans="12:14" x14ac:dyDescent="0.25">
      <c r="L89165" s="36"/>
      <c r="M89165" s="36"/>
      <c r="N89165" s="36"/>
    </row>
    <row r="89166" spans="12:14" x14ac:dyDescent="0.25">
      <c r="L89166" s="36"/>
      <c r="M89166" s="36"/>
      <c r="N89166" s="36"/>
    </row>
    <row r="89167" spans="12:14" x14ac:dyDescent="0.25">
      <c r="L89167" s="36"/>
      <c r="M89167" s="36"/>
      <c r="N89167" s="36"/>
    </row>
    <row r="89168" spans="12:14" x14ac:dyDescent="0.25">
      <c r="L89168" s="36"/>
      <c r="M89168" s="36"/>
      <c r="N89168" s="36"/>
    </row>
    <row r="89169" spans="12:14" x14ac:dyDescent="0.25">
      <c r="L89169" s="36"/>
      <c r="M89169" s="36"/>
      <c r="N89169" s="36"/>
    </row>
    <row r="89170" spans="12:14" x14ac:dyDescent="0.25">
      <c r="L89170" s="36"/>
      <c r="M89170" s="36"/>
      <c r="N89170" s="36"/>
    </row>
    <row r="89171" spans="12:14" x14ac:dyDescent="0.25">
      <c r="L89171" s="36"/>
      <c r="M89171" s="36"/>
      <c r="N89171" s="36"/>
    </row>
    <row r="89172" spans="12:14" x14ac:dyDescent="0.25">
      <c r="L89172" s="36"/>
      <c r="M89172" s="36"/>
      <c r="N89172" s="36"/>
    </row>
    <row r="89173" spans="12:14" x14ac:dyDescent="0.25">
      <c r="L89173" s="36"/>
      <c r="M89173" s="36"/>
      <c r="N89173" s="36"/>
    </row>
    <row r="89174" spans="12:14" x14ac:dyDescent="0.25">
      <c r="L89174" s="36"/>
      <c r="M89174" s="36"/>
      <c r="N89174" s="36"/>
    </row>
    <row r="89175" spans="12:14" x14ac:dyDescent="0.25">
      <c r="L89175" s="36"/>
      <c r="M89175" s="36"/>
      <c r="N89175" s="36"/>
    </row>
    <row r="89176" spans="12:14" x14ac:dyDescent="0.25">
      <c r="L89176" s="36"/>
      <c r="M89176" s="36"/>
      <c r="N89176" s="36"/>
    </row>
    <row r="89177" spans="12:14" x14ac:dyDescent="0.25">
      <c r="L89177" s="36"/>
      <c r="M89177" s="36"/>
      <c r="N89177" s="36"/>
    </row>
    <row r="89178" spans="12:14" x14ac:dyDescent="0.25">
      <c r="L89178" s="36"/>
      <c r="M89178" s="36"/>
      <c r="N89178" s="36"/>
    </row>
    <row r="89179" spans="12:14" x14ac:dyDescent="0.25">
      <c r="L89179" s="36"/>
      <c r="M89179" s="36"/>
      <c r="N89179" s="36"/>
    </row>
    <row r="89180" spans="12:14" x14ac:dyDescent="0.25">
      <c r="L89180" s="36"/>
      <c r="M89180" s="36"/>
      <c r="N89180" s="36"/>
    </row>
    <row r="89181" spans="12:14" x14ac:dyDescent="0.25">
      <c r="L89181" s="36"/>
      <c r="M89181" s="36"/>
      <c r="N89181" s="36"/>
    </row>
    <row r="89182" spans="12:14" x14ac:dyDescent="0.25">
      <c r="L89182" s="36"/>
      <c r="M89182" s="36"/>
      <c r="N89182" s="36"/>
    </row>
    <row r="89183" spans="12:14" x14ac:dyDescent="0.25">
      <c r="L89183" s="36"/>
      <c r="M89183" s="36"/>
      <c r="N89183" s="36"/>
    </row>
    <row r="89184" spans="12:14" x14ac:dyDescent="0.25">
      <c r="L89184" s="36"/>
      <c r="M89184" s="36"/>
      <c r="N89184" s="36"/>
    </row>
    <row r="89185" spans="12:14" x14ac:dyDescent="0.25">
      <c r="L89185" s="36"/>
      <c r="M89185" s="36"/>
      <c r="N89185" s="36"/>
    </row>
    <row r="89186" spans="12:14" x14ac:dyDescent="0.25">
      <c r="L89186" s="36"/>
      <c r="M89186" s="36"/>
      <c r="N89186" s="36"/>
    </row>
    <row r="89187" spans="12:14" x14ac:dyDescent="0.25">
      <c r="L89187" s="36"/>
      <c r="M89187" s="36"/>
      <c r="N89187" s="36"/>
    </row>
    <row r="89188" spans="12:14" x14ac:dyDescent="0.25">
      <c r="L89188" s="36"/>
      <c r="M89188" s="36"/>
      <c r="N89188" s="36"/>
    </row>
    <row r="89189" spans="12:14" x14ac:dyDescent="0.25">
      <c r="L89189" s="36"/>
      <c r="M89189" s="36"/>
      <c r="N89189" s="36"/>
    </row>
    <row r="89190" spans="12:14" x14ac:dyDescent="0.25">
      <c r="L89190" s="36"/>
      <c r="M89190" s="36"/>
      <c r="N89190" s="36"/>
    </row>
    <row r="89191" spans="12:14" x14ac:dyDescent="0.25">
      <c r="L89191" s="36"/>
      <c r="M89191" s="36"/>
      <c r="N89191" s="36"/>
    </row>
    <row r="89192" spans="12:14" x14ac:dyDescent="0.25">
      <c r="L89192" s="36"/>
      <c r="M89192" s="36"/>
      <c r="N89192" s="36"/>
    </row>
    <row r="89193" spans="12:14" x14ac:dyDescent="0.25">
      <c r="L89193" s="36"/>
      <c r="M89193" s="36"/>
      <c r="N89193" s="36"/>
    </row>
    <row r="89194" spans="12:14" x14ac:dyDescent="0.25">
      <c r="L89194" s="36"/>
      <c r="M89194" s="36"/>
      <c r="N89194" s="36"/>
    </row>
    <row r="89195" spans="12:14" x14ac:dyDescent="0.25">
      <c r="L89195" s="36"/>
      <c r="M89195" s="36"/>
      <c r="N89195" s="36"/>
    </row>
    <row r="89196" spans="12:14" x14ac:dyDescent="0.25">
      <c r="L89196" s="36"/>
      <c r="M89196" s="36"/>
      <c r="N89196" s="36"/>
    </row>
    <row r="89197" spans="12:14" x14ac:dyDescent="0.25">
      <c r="L89197" s="36"/>
      <c r="M89197" s="36"/>
      <c r="N89197" s="36"/>
    </row>
    <row r="89198" spans="12:14" x14ac:dyDescent="0.25">
      <c r="L89198" s="36"/>
      <c r="M89198" s="36"/>
      <c r="N89198" s="36"/>
    </row>
    <row r="89199" spans="12:14" x14ac:dyDescent="0.25">
      <c r="L89199" s="36"/>
      <c r="M89199" s="36"/>
      <c r="N89199" s="36"/>
    </row>
    <row r="89200" spans="12:14" x14ac:dyDescent="0.25">
      <c r="L89200" s="36"/>
      <c r="M89200" s="36"/>
      <c r="N89200" s="36"/>
    </row>
    <row r="89201" spans="12:14" x14ac:dyDescent="0.25">
      <c r="L89201" s="36"/>
      <c r="M89201" s="36"/>
      <c r="N89201" s="36"/>
    </row>
    <row r="89202" spans="12:14" x14ac:dyDescent="0.25">
      <c r="L89202" s="36"/>
      <c r="M89202" s="36"/>
      <c r="N89202" s="36"/>
    </row>
    <row r="89203" spans="12:14" x14ac:dyDescent="0.25">
      <c r="L89203" s="36"/>
      <c r="M89203" s="36"/>
      <c r="N89203" s="36"/>
    </row>
    <row r="89204" spans="12:14" x14ac:dyDescent="0.25">
      <c r="L89204" s="36"/>
      <c r="M89204" s="36"/>
      <c r="N89204" s="36"/>
    </row>
    <row r="89205" spans="12:14" x14ac:dyDescent="0.25">
      <c r="L89205" s="36"/>
      <c r="M89205" s="36"/>
      <c r="N89205" s="36"/>
    </row>
    <row r="89206" spans="12:14" x14ac:dyDescent="0.25">
      <c r="L89206" s="36"/>
      <c r="M89206" s="36"/>
      <c r="N89206" s="36"/>
    </row>
    <row r="89207" spans="12:14" x14ac:dyDescent="0.25">
      <c r="L89207" s="36"/>
      <c r="M89207" s="36"/>
      <c r="N89207" s="36"/>
    </row>
    <row r="89208" spans="12:14" x14ac:dyDescent="0.25">
      <c r="L89208" s="36"/>
      <c r="M89208" s="36"/>
      <c r="N89208" s="36"/>
    </row>
    <row r="89209" spans="12:14" x14ac:dyDescent="0.25">
      <c r="L89209" s="36"/>
      <c r="M89209" s="36"/>
      <c r="N89209" s="36"/>
    </row>
    <row r="89210" spans="12:14" x14ac:dyDescent="0.25">
      <c r="L89210" s="36"/>
      <c r="M89210" s="36"/>
      <c r="N89210" s="36"/>
    </row>
    <row r="89211" spans="12:14" x14ac:dyDescent="0.25">
      <c r="L89211" s="36"/>
      <c r="M89211" s="36"/>
      <c r="N89211" s="36"/>
    </row>
    <row r="89212" spans="12:14" x14ac:dyDescent="0.25">
      <c r="L89212" s="36"/>
      <c r="M89212" s="36"/>
      <c r="N89212" s="36"/>
    </row>
    <row r="89213" spans="12:14" x14ac:dyDescent="0.25">
      <c r="L89213" s="36"/>
      <c r="M89213" s="36"/>
      <c r="N89213" s="36"/>
    </row>
    <row r="89214" spans="12:14" x14ac:dyDescent="0.25">
      <c r="L89214" s="36"/>
      <c r="M89214" s="36"/>
      <c r="N89214" s="36"/>
    </row>
    <row r="89215" spans="12:14" x14ac:dyDescent="0.25">
      <c r="L89215" s="36"/>
      <c r="M89215" s="36"/>
      <c r="N89215" s="36"/>
    </row>
    <row r="89216" spans="12:14" x14ac:dyDescent="0.25">
      <c r="L89216" s="36"/>
      <c r="M89216" s="36"/>
      <c r="N89216" s="36"/>
    </row>
    <row r="89217" spans="12:14" x14ac:dyDescent="0.25">
      <c r="L89217" s="36"/>
      <c r="M89217" s="36"/>
      <c r="N89217" s="36"/>
    </row>
    <row r="89218" spans="12:14" x14ac:dyDescent="0.25">
      <c r="L89218" s="36"/>
      <c r="M89218" s="36"/>
      <c r="N89218" s="36"/>
    </row>
    <row r="89219" spans="12:14" x14ac:dyDescent="0.25">
      <c r="L89219" s="36"/>
      <c r="M89219" s="36"/>
      <c r="N89219" s="36"/>
    </row>
    <row r="89220" spans="12:14" x14ac:dyDescent="0.25">
      <c r="L89220" s="36"/>
      <c r="M89220" s="36"/>
      <c r="N89220" s="36"/>
    </row>
    <row r="89221" spans="12:14" x14ac:dyDescent="0.25">
      <c r="L89221" s="36"/>
      <c r="M89221" s="36"/>
      <c r="N89221" s="36"/>
    </row>
    <row r="89222" spans="12:14" x14ac:dyDescent="0.25">
      <c r="L89222" s="36"/>
      <c r="M89222" s="36"/>
      <c r="N89222" s="36"/>
    </row>
    <row r="89223" spans="12:14" x14ac:dyDescent="0.25">
      <c r="L89223" s="36"/>
      <c r="M89223" s="36"/>
      <c r="N89223" s="36"/>
    </row>
    <row r="89224" spans="12:14" x14ac:dyDescent="0.25">
      <c r="L89224" s="36"/>
      <c r="M89224" s="36"/>
      <c r="N89224" s="36"/>
    </row>
    <row r="89225" spans="12:14" x14ac:dyDescent="0.25">
      <c r="L89225" s="36"/>
      <c r="M89225" s="36"/>
      <c r="N89225" s="36"/>
    </row>
    <row r="89226" spans="12:14" x14ac:dyDescent="0.25">
      <c r="L89226" s="36"/>
      <c r="M89226" s="36"/>
      <c r="N89226" s="36"/>
    </row>
    <row r="89227" spans="12:14" x14ac:dyDescent="0.25">
      <c r="L89227" s="36"/>
      <c r="M89227" s="36"/>
      <c r="N89227" s="36"/>
    </row>
    <row r="89228" spans="12:14" x14ac:dyDescent="0.25">
      <c r="L89228" s="36"/>
      <c r="M89228" s="36"/>
      <c r="N89228" s="36"/>
    </row>
    <row r="89229" spans="12:14" x14ac:dyDescent="0.25">
      <c r="L89229" s="36"/>
      <c r="M89229" s="36"/>
      <c r="N89229" s="36"/>
    </row>
    <row r="89230" spans="12:14" x14ac:dyDescent="0.25">
      <c r="L89230" s="36"/>
      <c r="M89230" s="36"/>
      <c r="N89230" s="36"/>
    </row>
    <row r="89231" spans="12:14" x14ac:dyDescent="0.25">
      <c r="L89231" s="36"/>
      <c r="M89231" s="36"/>
      <c r="N89231" s="36"/>
    </row>
    <row r="89232" spans="12:14" x14ac:dyDescent="0.25">
      <c r="L89232" s="36"/>
      <c r="M89232" s="36"/>
      <c r="N89232" s="36"/>
    </row>
    <row r="89233" spans="12:14" x14ac:dyDescent="0.25">
      <c r="L89233" s="36"/>
      <c r="M89233" s="36"/>
      <c r="N89233" s="36"/>
    </row>
    <row r="89234" spans="12:14" x14ac:dyDescent="0.25">
      <c r="L89234" s="36"/>
      <c r="M89234" s="36"/>
      <c r="N89234" s="36"/>
    </row>
    <row r="89235" spans="12:14" x14ac:dyDescent="0.25">
      <c r="L89235" s="36"/>
      <c r="M89235" s="36"/>
      <c r="N89235" s="36"/>
    </row>
    <row r="89236" spans="12:14" x14ac:dyDescent="0.25">
      <c r="L89236" s="36"/>
      <c r="M89236" s="36"/>
      <c r="N89236" s="36"/>
    </row>
    <row r="89237" spans="12:14" x14ac:dyDescent="0.25">
      <c r="L89237" s="36"/>
      <c r="M89237" s="36"/>
      <c r="N89237" s="36"/>
    </row>
    <row r="89238" spans="12:14" x14ac:dyDescent="0.25">
      <c r="L89238" s="36"/>
      <c r="M89238" s="36"/>
      <c r="N89238" s="36"/>
    </row>
    <row r="89239" spans="12:14" x14ac:dyDescent="0.25">
      <c r="L89239" s="36"/>
      <c r="M89239" s="36"/>
      <c r="N89239" s="36"/>
    </row>
    <row r="89240" spans="12:14" x14ac:dyDescent="0.25">
      <c r="L89240" s="36"/>
      <c r="M89240" s="36"/>
      <c r="N89240" s="36"/>
    </row>
    <row r="89241" spans="12:14" x14ac:dyDescent="0.25">
      <c r="L89241" s="36"/>
      <c r="M89241" s="36"/>
      <c r="N89241" s="36"/>
    </row>
    <row r="89242" spans="12:14" x14ac:dyDescent="0.25">
      <c r="L89242" s="36"/>
      <c r="M89242" s="36"/>
      <c r="N89242" s="36"/>
    </row>
    <row r="89243" spans="12:14" x14ac:dyDescent="0.25">
      <c r="L89243" s="36"/>
      <c r="M89243" s="36"/>
      <c r="N89243" s="36"/>
    </row>
    <row r="89244" spans="12:14" x14ac:dyDescent="0.25">
      <c r="L89244" s="36"/>
      <c r="M89244" s="36"/>
      <c r="N89244" s="36"/>
    </row>
    <row r="89245" spans="12:14" x14ac:dyDescent="0.25">
      <c r="L89245" s="36"/>
      <c r="M89245" s="36"/>
      <c r="N89245" s="36"/>
    </row>
    <row r="89246" spans="12:14" x14ac:dyDescent="0.25">
      <c r="L89246" s="36"/>
      <c r="M89246" s="36"/>
      <c r="N89246" s="36"/>
    </row>
    <row r="89247" spans="12:14" x14ac:dyDescent="0.25">
      <c r="L89247" s="36"/>
      <c r="M89247" s="36"/>
      <c r="N89247" s="36"/>
    </row>
    <row r="89248" spans="12:14" x14ac:dyDescent="0.25">
      <c r="L89248" s="36"/>
      <c r="M89248" s="36"/>
      <c r="N89248" s="36"/>
    </row>
    <row r="89249" spans="12:14" x14ac:dyDescent="0.25">
      <c r="L89249" s="36"/>
      <c r="M89249" s="36"/>
      <c r="N89249" s="36"/>
    </row>
    <row r="89250" spans="12:14" x14ac:dyDescent="0.25">
      <c r="L89250" s="36"/>
      <c r="M89250" s="36"/>
      <c r="N89250" s="36"/>
    </row>
    <row r="89251" spans="12:14" x14ac:dyDescent="0.25">
      <c r="L89251" s="36"/>
      <c r="M89251" s="36"/>
      <c r="N89251" s="36"/>
    </row>
    <row r="89252" spans="12:14" x14ac:dyDescent="0.25">
      <c r="L89252" s="36"/>
      <c r="M89252" s="36"/>
      <c r="N89252" s="36"/>
    </row>
    <row r="89253" spans="12:14" x14ac:dyDescent="0.25">
      <c r="L89253" s="36"/>
      <c r="M89253" s="36"/>
      <c r="N89253" s="36"/>
    </row>
    <row r="89254" spans="12:14" x14ac:dyDescent="0.25">
      <c r="L89254" s="36"/>
      <c r="M89254" s="36"/>
      <c r="N89254" s="36"/>
    </row>
    <row r="89255" spans="12:14" x14ac:dyDescent="0.25">
      <c r="L89255" s="36"/>
      <c r="M89255" s="36"/>
      <c r="N89255" s="36"/>
    </row>
    <row r="89256" spans="12:14" x14ac:dyDescent="0.25">
      <c r="L89256" s="36"/>
      <c r="M89256" s="36"/>
      <c r="N89256" s="36"/>
    </row>
    <row r="89257" spans="12:14" x14ac:dyDescent="0.25">
      <c r="L89257" s="36"/>
      <c r="M89257" s="36"/>
      <c r="N89257" s="36"/>
    </row>
    <row r="89258" spans="12:14" x14ac:dyDescent="0.25">
      <c r="L89258" s="36"/>
      <c r="M89258" s="36"/>
      <c r="N89258" s="36"/>
    </row>
    <row r="89259" spans="12:14" x14ac:dyDescent="0.25">
      <c r="L89259" s="36"/>
      <c r="M89259" s="36"/>
      <c r="N89259" s="36"/>
    </row>
    <row r="89260" spans="12:14" x14ac:dyDescent="0.25">
      <c r="L89260" s="36"/>
      <c r="M89260" s="36"/>
      <c r="N89260" s="36"/>
    </row>
    <row r="89261" spans="12:14" x14ac:dyDescent="0.25">
      <c r="L89261" s="36"/>
      <c r="M89261" s="36"/>
      <c r="N89261" s="36"/>
    </row>
    <row r="89262" spans="12:14" x14ac:dyDescent="0.25">
      <c r="L89262" s="36"/>
      <c r="M89262" s="36"/>
      <c r="N89262" s="36"/>
    </row>
    <row r="89263" spans="12:14" x14ac:dyDescent="0.25">
      <c r="L89263" s="36"/>
      <c r="M89263" s="36"/>
      <c r="N89263" s="36"/>
    </row>
    <row r="89264" spans="12:14" x14ac:dyDescent="0.25">
      <c r="L89264" s="36"/>
      <c r="M89264" s="36"/>
      <c r="N89264" s="36"/>
    </row>
    <row r="89265" spans="12:14" x14ac:dyDescent="0.25">
      <c r="L89265" s="36"/>
      <c r="M89265" s="36"/>
      <c r="N89265" s="36"/>
    </row>
    <row r="89266" spans="12:14" x14ac:dyDescent="0.25">
      <c r="L89266" s="36"/>
      <c r="M89266" s="36"/>
      <c r="N89266" s="36"/>
    </row>
    <row r="89267" spans="12:14" x14ac:dyDescent="0.25">
      <c r="L89267" s="36"/>
      <c r="M89267" s="36"/>
      <c r="N89267" s="36"/>
    </row>
    <row r="89268" spans="12:14" x14ac:dyDescent="0.25">
      <c r="L89268" s="36"/>
      <c r="M89268" s="36"/>
      <c r="N89268" s="36"/>
    </row>
    <row r="89269" spans="12:14" x14ac:dyDescent="0.25">
      <c r="L89269" s="36"/>
      <c r="M89269" s="36"/>
      <c r="N89269" s="36"/>
    </row>
    <row r="89270" spans="12:14" x14ac:dyDescent="0.25">
      <c r="L89270" s="36"/>
      <c r="M89270" s="36"/>
      <c r="N89270" s="36"/>
    </row>
    <row r="89271" spans="12:14" x14ac:dyDescent="0.25">
      <c r="L89271" s="36"/>
      <c r="M89271" s="36"/>
      <c r="N89271" s="36"/>
    </row>
    <row r="89272" spans="12:14" x14ac:dyDescent="0.25">
      <c r="L89272" s="36"/>
      <c r="M89272" s="36"/>
      <c r="N89272" s="36"/>
    </row>
    <row r="89273" spans="12:14" x14ac:dyDescent="0.25">
      <c r="L89273" s="36"/>
      <c r="M89273" s="36"/>
      <c r="N89273" s="36"/>
    </row>
    <row r="89274" spans="12:14" x14ac:dyDescent="0.25">
      <c r="L89274" s="36"/>
      <c r="M89274" s="36"/>
      <c r="N89274" s="36"/>
    </row>
    <row r="89275" spans="12:14" x14ac:dyDescent="0.25">
      <c r="L89275" s="36"/>
      <c r="M89275" s="36"/>
      <c r="N89275" s="36"/>
    </row>
    <row r="89276" spans="12:14" x14ac:dyDescent="0.25">
      <c r="L89276" s="36"/>
      <c r="M89276" s="36"/>
      <c r="N89276" s="36"/>
    </row>
    <row r="89277" spans="12:14" x14ac:dyDescent="0.25">
      <c r="L89277" s="36"/>
      <c r="M89277" s="36"/>
      <c r="N89277" s="36"/>
    </row>
    <row r="89278" spans="12:14" x14ac:dyDescent="0.25">
      <c r="L89278" s="36"/>
      <c r="M89278" s="36"/>
      <c r="N89278" s="36"/>
    </row>
    <row r="89279" spans="12:14" x14ac:dyDescent="0.25">
      <c r="L89279" s="36"/>
      <c r="M89279" s="36"/>
      <c r="N89279" s="36"/>
    </row>
    <row r="89280" spans="12:14" x14ac:dyDescent="0.25">
      <c r="L89280" s="36"/>
      <c r="M89280" s="36"/>
      <c r="N89280" s="36"/>
    </row>
    <row r="89281" spans="12:14" x14ac:dyDescent="0.25">
      <c r="L89281" s="36"/>
      <c r="M89281" s="36"/>
      <c r="N89281" s="36"/>
    </row>
    <row r="89282" spans="12:14" x14ac:dyDescent="0.25">
      <c r="L89282" s="36"/>
      <c r="M89282" s="36"/>
      <c r="N89282" s="36"/>
    </row>
    <row r="89283" spans="12:14" x14ac:dyDescent="0.25">
      <c r="L89283" s="36"/>
      <c r="M89283" s="36"/>
      <c r="N89283" s="36"/>
    </row>
    <row r="89284" spans="12:14" x14ac:dyDescent="0.25">
      <c r="L89284" s="36"/>
      <c r="M89284" s="36"/>
      <c r="N89284" s="36"/>
    </row>
    <row r="89285" spans="12:14" x14ac:dyDescent="0.25">
      <c r="L89285" s="36"/>
      <c r="M89285" s="36"/>
      <c r="N89285" s="36"/>
    </row>
    <row r="89286" spans="12:14" x14ac:dyDescent="0.25">
      <c r="L89286" s="36"/>
      <c r="M89286" s="36"/>
      <c r="N89286" s="36"/>
    </row>
    <row r="89287" spans="12:14" x14ac:dyDescent="0.25">
      <c r="L89287" s="36"/>
      <c r="M89287" s="36"/>
      <c r="N89287" s="36"/>
    </row>
    <row r="89288" spans="12:14" x14ac:dyDescent="0.25">
      <c r="L89288" s="36"/>
      <c r="M89288" s="36"/>
      <c r="N89288" s="36"/>
    </row>
    <row r="89289" spans="12:14" x14ac:dyDescent="0.25">
      <c r="L89289" s="36"/>
      <c r="M89289" s="36"/>
      <c r="N89289" s="36"/>
    </row>
    <row r="89290" spans="12:14" x14ac:dyDescent="0.25">
      <c r="L89290" s="36"/>
      <c r="M89290" s="36"/>
      <c r="N89290" s="36"/>
    </row>
    <row r="89291" spans="12:14" x14ac:dyDescent="0.25">
      <c r="L89291" s="36"/>
      <c r="M89291" s="36"/>
      <c r="N89291" s="36"/>
    </row>
    <row r="89292" spans="12:14" x14ac:dyDescent="0.25">
      <c r="L89292" s="36"/>
      <c r="M89292" s="36"/>
      <c r="N89292" s="36"/>
    </row>
    <row r="89293" spans="12:14" x14ac:dyDescent="0.25">
      <c r="L89293" s="36"/>
      <c r="M89293" s="36"/>
      <c r="N89293" s="36"/>
    </row>
    <row r="89294" spans="12:14" x14ac:dyDescent="0.25">
      <c r="L89294" s="36"/>
      <c r="M89294" s="36"/>
      <c r="N89294" s="36"/>
    </row>
    <row r="89295" spans="12:14" x14ac:dyDescent="0.25">
      <c r="L89295" s="36"/>
      <c r="M89295" s="36"/>
      <c r="N89295" s="36"/>
    </row>
    <row r="89296" spans="12:14" x14ac:dyDescent="0.25">
      <c r="L89296" s="36"/>
      <c r="M89296" s="36"/>
      <c r="N89296" s="36"/>
    </row>
    <row r="89297" spans="12:14" x14ac:dyDescent="0.25">
      <c r="L89297" s="36"/>
      <c r="M89297" s="36"/>
      <c r="N89297" s="36"/>
    </row>
    <row r="89298" spans="12:14" x14ac:dyDescent="0.25">
      <c r="L89298" s="36"/>
      <c r="M89298" s="36"/>
      <c r="N89298" s="36"/>
    </row>
    <row r="89299" spans="12:14" x14ac:dyDescent="0.25">
      <c r="L89299" s="36"/>
      <c r="M89299" s="36"/>
      <c r="N89299" s="36"/>
    </row>
    <row r="89300" spans="12:14" x14ac:dyDescent="0.25">
      <c r="L89300" s="36"/>
      <c r="M89300" s="36"/>
      <c r="N89300" s="36"/>
    </row>
    <row r="89301" spans="12:14" x14ac:dyDescent="0.25">
      <c r="L89301" s="36"/>
      <c r="M89301" s="36"/>
      <c r="N89301" s="36"/>
    </row>
    <row r="89302" spans="12:14" x14ac:dyDescent="0.25">
      <c r="L89302" s="36"/>
      <c r="M89302" s="36"/>
      <c r="N89302" s="36"/>
    </row>
    <row r="89303" spans="12:14" x14ac:dyDescent="0.25">
      <c r="L89303" s="36"/>
      <c r="M89303" s="36"/>
      <c r="N89303" s="36"/>
    </row>
    <row r="89304" spans="12:14" x14ac:dyDescent="0.25">
      <c r="L89304" s="36"/>
      <c r="M89304" s="36"/>
      <c r="N89304" s="36"/>
    </row>
    <row r="89305" spans="12:14" x14ac:dyDescent="0.25">
      <c r="L89305" s="36"/>
      <c r="M89305" s="36"/>
      <c r="N89305" s="36"/>
    </row>
    <row r="89306" spans="12:14" x14ac:dyDescent="0.25">
      <c r="L89306" s="36"/>
      <c r="M89306" s="36"/>
      <c r="N89306" s="36"/>
    </row>
    <row r="89307" spans="12:14" x14ac:dyDescent="0.25">
      <c r="L89307" s="36"/>
      <c r="M89307" s="36"/>
      <c r="N89307" s="36"/>
    </row>
    <row r="89308" spans="12:14" x14ac:dyDescent="0.25">
      <c r="L89308" s="36"/>
      <c r="M89308" s="36"/>
      <c r="N89308" s="36"/>
    </row>
    <row r="89309" spans="12:14" x14ac:dyDescent="0.25">
      <c r="L89309" s="36"/>
      <c r="M89309" s="36"/>
      <c r="N89309" s="36"/>
    </row>
    <row r="89310" spans="12:14" x14ac:dyDescent="0.25">
      <c r="L89310" s="36"/>
      <c r="M89310" s="36"/>
      <c r="N89310" s="36"/>
    </row>
    <row r="89311" spans="12:14" x14ac:dyDescent="0.25">
      <c r="L89311" s="36"/>
      <c r="M89311" s="36"/>
      <c r="N89311" s="36"/>
    </row>
    <row r="89312" spans="12:14" x14ac:dyDescent="0.25">
      <c r="L89312" s="36"/>
      <c r="M89312" s="36"/>
      <c r="N89312" s="36"/>
    </row>
    <row r="89313" spans="12:14" x14ac:dyDescent="0.25">
      <c r="L89313" s="36"/>
      <c r="M89313" s="36"/>
      <c r="N89313" s="36"/>
    </row>
    <row r="89314" spans="12:14" x14ac:dyDescent="0.25">
      <c r="L89314" s="36"/>
      <c r="M89314" s="36"/>
      <c r="N89314" s="36"/>
    </row>
    <row r="89315" spans="12:14" x14ac:dyDescent="0.25">
      <c r="L89315" s="36"/>
      <c r="M89315" s="36"/>
      <c r="N89315" s="36"/>
    </row>
    <row r="89316" spans="12:14" x14ac:dyDescent="0.25">
      <c r="L89316" s="36"/>
      <c r="M89316" s="36"/>
      <c r="N89316" s="36"/>
    </row>
    <row r="89317" spans="12:14" x14ac:dyDescent="0.25">
      <c r="L89317" s="36"/>
      <c r="M89317" s="36"/>
      <c r="N89317" s="36"/>
    </row>
    <row r="89318" spans="12:14" x14ac:dyDescent="0.25">
      <c r="L89318" s="36"/>
      <c r="M89318" s="36"/>
      <c r="N89318" s="36"/>
    </row>
    <row r="89319" spans="12:14" x14ac:dyDescent="0.25">
      <c r="L89319" s="36"/>
      <c r="M89319" s="36"/>
      <c r="N89319" s="36"/>
    </row>
    <row r="89320" spans="12:14" x14ac:dyDescent="0.25">
      <c r="L89320" s="36"/>
      <c r="M89320" s="36"/>
      <c r="N89320" s="36"/>
    </row>
    <row r="89321" spans="12:14" x14ac:dyDescent="0.25">
      <c r="L89321" s="36"/>
      <c r="M89321" s="36"/>
      <c r="N89321" s="36"/>
    </row>
    <row r="89322" spans="12:14" x14ac:dyDescent="0.25">
      <c r="L89322" s="36"/>
      <c r="M89322" s="36"/>
      <c r="N89322" s="36"/>
    </row>
    <row r="89323" spans="12:14" x14ac:dyDescent="0.25">
      <c r="L89323" s="36"/>
      <c r="M89323" s="36"/>
      <c r="N89323" s="36"/>
    </row>
    <row r="89324" spans="12:14" x14ac:dyDescent="0.25">
      <c r="L89324" s="36"/>
      <c r="M89324" s="36"/>
      <c r="N89324" s="36"/>
    </row>
    <row r="89325" spans="12:14" x14ac:dyDescent="0.25">
      <c r="L89325" s="36"/>
      <c r="M89325" s="36"/>
      <c r="N89325" s="36"/>
    </row>
    <row r="89326" spans="12:14" x14ac:dyDescent="0.25">
      <c r="L89326" s="36"/>
      <c r="M89326" s="36"/>
      <c r="N89326" s="36"/>
    </row>
    <row r="89327" spans="12:14" x14ac:dyDescent="0.25">
      <c r="L89327" s="36"/>
      <c r="M89327" s="36"/>
      <c r="N89327" s="36"/>
    </row>
    <row r="89328" spans="12:14" x14ac:dyDescent="0.25">
      <c r="L89328" s="36"/>
      <c r="M89328" s="36"/>
      <c r="N89328" s="36"/>
    </row>
    <row r="89329" spans="12:14" x14ac:dyDescent="0.25">
      <c r="L89329" s="36"/>
      <c r="M89329" s="36"/>
      <c r="N89329" s="36"/>
    </row>
    <row r="89330" spans="12:14" x14ac:dyDescent="0.25">
      <c r="L89330" s="36"/>
      <c r="M89330" s="36"/>
      <c r="N89330" s="36"/>
    </row>
    <row r="89331" spans="12:14" x14ac:dyDescent="0.25">
      <c r="L89331" s="36"/>
      <c r="M89331" s="36"/>
      <c r="N89331" s="36"/>
    </row>
    <row r="89332" spans="12:14" x14ac:dyDescent="0.25">
      <c r="L89332" s="36"/>
      <c r="M89332" s="36"/>
      <c r="N89332" s="36"/>
    </row>
    <row r="89333" spans="12:14" x14ac:dyDescent="0.25">
      <c r="L89333" s="36"/>
      <c r="M89333" s="36"/>
      <c r="N89333" s="36"/>
    </row>
    <row r="89334" spans="12:14" x14ac:dyDescent="0.25">
      <c r="L89334" s="36"/>
      <c r="M89334" s="36"/>
      <c r="N89334" s="36"/>
    </row>
    <row r="89335" spans="12:14" x14ac:dyDescent="0.25">
      <c r="L89335" s="36"/>
      <c r="M89335" s="36"/>
      <c r="N89335" s="36"/>
    </row>
    <row r="89336" spans="12:14" x14ac:dyDescent="0.25">
      <c r="L89336" s="36"/>
      <c r="M89336" s="36"/>
      <c r="N89336" s="36"/>
    </row>
    <row r="89337" spans="12:14" x14ac:dyDescent="0.25">
      <c r="L89337" s="36"/>
      <c r="M89337" s="36"/>
      <c r="N89337" s="36"/>
    </row>
    <row r="89338" spans="12:14" x14ac:dyDescent="0.25">
      <c r="L89338" s="36"/>
      <c r="M89338" s="36"/>
      <c r="N89338" s="36"/>
    </row>
    <row r="89339" spans="12:14" x14ac:dyDescent="0.25">
      <c r="L89339" s="36"/>
      <c r="M89339" s="36"/>
      <c r="N89339" s="36"/>
    </row>
    <row r="89340" spans="12:14" x14ac:dyDescent="0.25">
      <c r="L89340" s="36"/>
      <c r="M89340" s="36"/>
      <c r="N89340" s="36"/>
    </row>
    <row r="89341" spans="12:14" x14ac:dyDescent="0.25">
      <c r="L89341" s="36"/>
      <c r="M89341" s="36"/>
      <c r="N89341" s="36"/>
    </row>
    <row r="89342" spans="12:14" x14ac:dyDescent="0.25">
      <c r="L89342" s="36"/>
      <c r="M89342" s="36"/>
      <c r="N89342" s="36"/>
    </row>
    <row r="89343" spans="12:14" x14ac:dyDescent="0.25">
      <c r="L89343" s="36"/>
      <c r="M89343" s="36"/>
      <c r="N89343" s="36"/>
    </row>
    <row r="89344" spans="12:14" x14ac:dyDescent="0.25">
      <c r="L89344" s="36"/>
      <c r="M89344" s="36"/>
      <c r="N89344" s="36"/>
    </row>
    <row r="89345" spans="12:14" x14ac:dyDescent="0.25">
      <c r="L89345" s="36"/>
      <c r="M89345" s="36"/>
      <c r="N89345" s="36"/>
    </row>
    <row r="89346" spans="12:14" x14ac:dyDescent="0.25">
      <c r="L89346" s="36"/>
      <c r="M89346" s="36"/>
      <c r="N89346" s="36"/>
    </row>
    <row r="89347" spans="12:14" x14ac:dyDescent="0.25">
      <c r="L89347" s="36"/>
      <c r="M89347" s="36"/>
      <c r="N89347" s="36"/>
    </row>
    <row r="89348" spans="12:14" x14ac:dyDescent="0.25">
      <c r="L89348" s="36"/>
      <c r="M89348" s="36"/>
      <c r="N89348" s="36"/>
    </row>
    <row r="89349" spans="12:14" x14ac:dyDescent="0.25">
      <c r="L89349" s="36"/>
      <c r="M89349" s="36"/>
      <c r="N89349" s="36"/>
    </row>
    <row r="89350" spans="12:14" x14ac:dyDescent="0.25">
      <c r="L89350" s="36"/>
      <c r="M89350" s="36"/>
      <c r="N89350" s="36"/>
    </row>
    <row r="89351" spans="12:14" x14ac:dyDescent="0.25">
      <c r="L89351" s="36"/>
      <c r="M89351" s="36"/>
      <c r="N89351" s="36"/>
    </row>
    <row r="89352" spans="12:14" x14ac:dyDescent="0.25">
      <c r="L89352" s="36"/>
      <c r="M89352" s="36"/>
      <c r="N89352" s="36"/>
    </row>
    <row r="89353" spans="12:14" x14ac:dyDescent="0.25">
      <c r="L89353" s="36"/>
      <c r="M89353" s="36"/>
      <c r="N89353" s="36"/>
    </row>
    <row r="89354" spans="12:14" x14ac:dyDescent="0.25">
      <c r="L89354" s="36"/>
      <c r="M89354" s="36"/>
      <c r="N89354" s="36"/>
    </row>
    <row r="89355" spans="12:14" x14ac:dyDescent="0.25">
      <c r="L89355" s="36"/>
      <c r="M89355" s="36"/>
      <c r="N89355" s="36"/>
    </row>
    <row r="89356" spans="12:14" x14ac:dyDescent="0.25">
      <c r="L89356" s="36"/>
      <c r="M89356" s="36"/>
      <c r="N89356" s="36"/>
    </row>
    <row r="89357" spans="12:14" x14ac:dyDescent="0.25">
      <c r="L89357" s="36"/>
      <c r="M89357" s="36"/>
      <c r="N89357" s="36"/>
    </row>
    <row r="89358" spans="12:14" x14ac:dyDescent="0.25">
      <c r="L89358" s="36"/>
      <c r="M89358" s="36"/>
      <c r="N89358" s="36"/>
    </row>
    <row r="89359" spans="12:14" x14ac:dyDescent="0.25">
      <c r="L89359" s="36"/>
      <c r="M89359" s="36"/>
      <c r="N89359" s="36"/>
    </row>
    <row r="89360" spans="12:14" x14ac:dyDescent="0.25">
      <c r="L89360" s="36"/>
      <c r="M89360" s="36"/>
      <c r="N89360" s="36"/>
    </row>
    <row r="89361" spans="12:14" x14ac:dyDescent="0.25">
      <c r="L89361" s="36"/>
      <c r="M89361" s="36"/>
      <c r="N89361" s="36"/>
    </row>
    <row r="89362" spans="12:14" x14ac:dyDescent="0.25">
      <c r="L89362" s="36"/>
      <c r="M89362" s="36"/>
      <c r="N89362" s="36"/>
    </row>
    <row r="89363" spans="12:14" x14ac:dyDescent="0.25">
      <c r="L89363" s="36"/>
      <c r="M89363" s="36"/>
      <c r="N89363" s="36"/>
    </row>
    <row r="89364" spans="12:14" x14ac:dyDescent="0.25">
      <c r="L89364" s="36"/>
      <c r="M89364" s="36"/>
      <c r="N89364" s="36"/>
    </row>
    <row r="89365" spans="12:14" x14ac:dyDescent="0.25">
      <c r="L89365" s="36"/>
      <c r="M89365" s="36"/>
      <c r="N89365" s="36"/>
    </row>
    <row r="89366" spans="12:14" x14ac:dyDescent="0.25">
      <c r="L89366" s="36"/>
      <c r="M89366" s="36"/>
      <c r="N89366" s="36"/>
    </row>
    <row r="89367" spans="12:14" x14ac:dyDescent="0.25">
      <c r="L89367" s="36"/>
      <c r="M89367" s="36"/>
      <c r="N89367" s="36"/>
    </row>
    <row r="89368" spans="12:14" x14ac:dyDescent="0.25">
      <c r="L89368" s="36"/>
      <c r="M89368" s="36"/>
      <c r="N89368" s="36"/>
    </row>
    <row r="89369" spans="12:14" x14ac:dyDescent="0.25">
      <c r="L89369" s="36"/>
      <c r="M89369" s="36"/>
      <c r="N89369" s="36"/>
    </row>
    <row r="89370" spans="12:14" x14ac:dyDescent="0.25">
      <c r="L89370" s="36"/>
      <c r="M89370" s="36"/>
      <c r="N89370" s="36"/>
    </row>
    <row r="89371" spans="12:14" x14ac:dyDescent="0.25">
      <c r="L89371" s="36"/>
      <c r="M89371" s="36"/>
      <c r="N89371" s="36"/>
    </row>
    <row r="89372" spans="12:14" x14ac:dyDescent="0.25">
      <c r="L89372" s="36"/>
      <c r="M89372" s="36"/>
      <c r="N89372" s="36"/>
    </row>
    <row r="89373" spans="12:14" x14ac:dyDescent="0.25">
      <c r="L89373" s="36"/>
      <c r="M89373" s="36"/>
      <c r="N89373" s="36"/>
    </row>
    <row r="89374" spans="12:14" x14ac:dyDescent="0.25">
      <c r="L89374" s="36"/>
      <c r="M89374" s="36"/>
      <c r="N89374" s="36"/>
    </row>
    <row r="89375" spans="12:14" x14ac:dyDescent="0.25">
      <c r="L89375" s="36"/>
      <c r="M89375" s="36"/>
      <c r="N89375" s="36"/>
    </row>
    <row r="89376" spans="12:14" x14ac:dyDescent="0.25">
      <c r="L89376" s="36"/>
      <c r="M89376" s="36"/>
      <c r="N89376" s="36"/>
    </row>
    <row r="89377" spans="12:14" x14ac:dyDescent="0.25">
      <c r="L89377" s="36"/>
      <c r="M89377" s="36"/>
      <c r="N89377" s="36"/>
    </row>
    <row r="89378" spans="12:14" x14ac:dyDescent="0.25">
      <c r="L89378" s="36"/>
      <c r="M89378" s="36"/>
      <c r="N89378" s="36"/>
    </row>
    <row r="89379" spans="12:14" x14ac:dyDescent="0.25">
      <c r="L89379" s="36"/>
      <c r="M89379" s="36"/>
      <c r="N89379" s="36"/>
    </row>
    <row r="89380" spans="12:14" x14ac:dyDescent="0.25">
      <c r="L89380" s="36"/>
      <c r="M89380" s="36"/>
      <c r="N89380" s="36"/>
    </row>
    <row r="89381" spans="12:14" x14ac:dyDescent="0.25">
      <c r="L89381" s="36"/>
      <c r="M89381" s="36"/>
      <c r="N89381" s="36"/>
    </row>
    <row r="89382" spans="12:14" x14ac:dyDescent="0.25">
      <c r="L89382" s="36"/>
      <c r="M89382" s="36"/>
      <c r="N89382" s="36"/>
    </row>
    <row r="89383" spans="12:14" x14ac:dyDescent="0.25">
      <c r="L89383" s="36"/>
      <c r="M89383" s="36"/>
      <c r="N89383" s="36"/>
    </row>
    <row r="89384" spans="12:14" x14ac:dyDescent="0.25">
      <c r="L89384" s="36"/>
      <c r="M89384" s="36"/>
      <c r="N89384" s="36"/>
    </row>
    <row r="89385" spans="12:14" x14ac:dyDescent="0.25">
      <c r="L89385" s="36"/>
      <c r="M89385" s="36"/>
      <c r="N89385" s="36"/>
    </row>
    <row r="89386" spans="12:14" x14ac:dyDescent="0.25">
      <c r="L89386" s="36"/>
      <c r="M89386" s="36"/>
      <c r="N89386" s="36"/>
    </row>
    <row r="89387" spans="12:14" x14ac:dyDescent="0.25">
      <c r="L89387" s="36"/>
      <c r="M89387" s="36"/>
      <c r="N89387" s="36"/>
    </row>
    <row r="89388" spans="12:14" x14ac:dyDescent="0.25">
      <c r="L89388" s="36"/>
      <c r="M89388" s="36"/>
      <c r="N89388" s="36"/>
    </row>
    <row r="89389" spans="12:14" x14ac:dyDescent="0.25">
      <c r="L89389" s="36"/>
      <c r="M89389" s="36"/>
      <c r="N89389" s="36"/>
    </row>
    <row r="89390" spans="12:14" x14ac:dyDescent="0.25">
      <c r="L89390" s="36"/>
      <c r="M89390" s="36"/>
      <c r="N89390" s="36"/>
    </row>
    <row r="89391" spans="12:14" x14ac:dyDescent="0.25">
      <c r="L89391" s="36"/>
      <c r="M89391" s="36"/>
      <c r="N89391" s="36"/>
    </row>
    <row r="89392" spans="12:14" x14ac:dyDescent="0.25">
      <c r="L89392" s="36"/>
      <c r="M89392" s="36"/>
      <c r="N89392" s="36"/>
    </row>
    <row r="89393" spans="12:14" x14ac:dyDescent="0.25">
      <c r="L89393" s="36"/>
      <c r="M89393" s="36"/>
      <c r="N89393" s="36"/>
    </row>
    <row r="89394" spans="12:14" x14ac:dyDescent="0.25">
      <c r="L89394" s="36"/>
      <c r="M89394" s="36"/>
      <c r="N89394" s="36"/>
    </row>
    <row r="89395" spans="12:14" x14ac:dyDescent="0.25">
      <c r="L89395" s="36"/>
      <c r="M89395" s="36"/>
      <c r="N89395" s="36"/>
    </row>
    <row r="89396" spans="12:14" x14ac:dyDescent="0.25">
      <c r="L89396" s="36"/>
      <c r="M89396" s="36"/>
      <c r="N89396" s="36"/>
    </row>
    <row r="89397" spans="12:14" x14ac:dyDescent="0.25">
      <c r="L89397" s="36"/>
      <c r="M89397" s="36"/>
      <c r="N89397" s="36"/>
    </row>
    <row r="89398" spans="12:14" x14ac:dyDescent="0.25">
      <c r="L89398" s="36"/>
      <c r="M89398" s="36"/>
      <c r="N89398" s="36"/>
    </row>
    <row r="89399" spans="12:14" x14ac:dyDescent="0.25">
      <c r="L89399" s="36"/>
      <c r="M89399" s="36"/>
      <c r="N89399" s="36"/>
    </row>
    <row r="89400" spans="12:14" x14ac:dyDescent="0.25">
      <c r="L89400" s="36"/>
      <c r="M89400" s="36"/>
      <c r="N89400" s="36"/>
    </row>
    <row r="89401" spans="12:14" x14ac:dyDescent="0.25">
      <c r="L89401" s="36"/>
      <c r="M89401" s="36"/>
      <c r="N89401" s="36"/>
    </row>
    <row r="89402" spans="12:14" x14ac:dyDescent="0.25">
      <c r="L89402" s="36"/>
      <c r="M89402" s="36"/>
      <c r="N89402" s="36"/>
    </row>
    <row r="89403" spans="12:14" x14ac:dyDescent="0.25">
      <c r="L89403" s="36"/>
      <c r="M89403" s="36"/>
      <c r="N89403" s="36"/>
    </row>
    <row r="89404" spans="12:14" x14ac:dyDescent="0.25">
      <c r="L89404" s="36"/>
      <c r="M89404" s="36"/>
      <c r="N89404" s="36"/>
    </row>
    <row r="89405" spans="12:14" x14ac:dyDescent="0.25">
      <c r="L89405" s="36"/>
      <c r="M89405" s="36"/>
      <c r="N89405" s="36"/>
    </row>
    <row r="89406" spans="12:14" x14ac:dyDescent="0.25">
      <c r="L89406" s="36"/>
      <c r="M89406" s="36"/>
      <c r="N89406" s="36"/>
    </row>
    <row r="89407" spans="12:14" x14ac:dyDescent="0.25">
      <c r="L89407" s="36"/>
      <c r="M89407" s="36"/>
      <c r="N89407" s="36"/>
    </row>
    <row r="89408" spans="12:14" x14ac:dyDescent="0.25">
      <c r="L89408" s="36"/>
      <c r="M89408" s="36"/>
      <c r="N89408" s="36"/>
    </row>
    <row r="89409" spans="12:14" x14ac:dyDescent="0.25">
      <c r="L89409" s="36"/>
      <c r="M89409" s="36"/>
      <c r="N89409" s="36"/>
    </row>
    <row r="89410" spans="12:14" x14ac:dyDescent="0.25">
      <c r="L89410" s="36"/>
      <c r="M89410" s="36"/>
      <c r="N89410" s="36"/>
    </row>
    <row r="89411" spans="12:14" x14ac:dyDescent="0.25">
      <c r="L89411" s="36"/>
      <c r="M89411" s="36"/>
      <c r="N89411" s="36"/>
    </row>
    <row r="89412" spans="12:14" x14ac:dyDescent="0.25">
      <c r="L89412" s="36"/>
      <c r="M89412" s="36"/>
      <c r="N89412" s="36"/>
    </row>
    <row r="89413" spans="12:14" x14ac:dyDescent="0.25">
      <c r="L89413" s="36"/>
      <c r="M89413" s="36"/>
      <c r="N89413" s="36"/>
    </row>
    <row r="89414" spans="12:14" x14ac:dyDescent="0.25">
      <c r="L89414" s="36"/>
      <c r="M89414" s="36"/>
      <c r="N89414" s="36"/>
    </row>
    <row r="89415" spans="12:14" x14ac:dyDescent="0.25">
      <c r="L89415" s="36"/>
      <c r="M89415" s="36"/>
      <c r="N89415" s="36"/>
    </row>
    <row r="89416" spans="12:14" x14ac:dyDescent="0.25">
      <c r="L89416" s="36"/>
      <c r="M89416" s="36"/>
      <c r="N89416" s="36"/>
    </row>
    <row r="89417" spans="12:14" x14ac:dyDescent="0.25">
      <c r="L89417" s="36"/>
      <c r="M89417" s="36"/>
      <c r="N89417" s="36"/>
    </row>
    <row r="89418" spans="12:14" x14ac:dyDescent="0.25">
      <c r="L89418" s="36"/>
      <c r="M89418" s="36"/>
      <c r="N89418" s="36"/>
    </row>
    <row r="89419" spans="12:14" x14ac:dyDescent="0.25">
      <c r="L89419" s="36"/>
      <c r="M89419" s="36"/>
      <c r="N89419" s="36"/>
    </row>
    <row r="89420" spans="12:14" x14ac:dyDescent="0.25">
      <c r="L89420" s="36"/>
      <c r="M89420" s="36"/>
      <c r="N89420" s="36"/>
    </row>
    <row r="89421" spans="12:14" x14ac:dyDescent="0.25">
      <c r="L89421" s="36"/>
      <c r="M89421" s="36"/>
      <c r="N89421" s="36"/>
    </row>
    <row r="89422" spans="12:14" x14ac:dyDescent="0.25">
      <c r="L89422" s="36"/>
      <c r="M89422" s="36"/>
      <c r="N89422" s="36"/>
    </row>
    <row r="89423" spans="12:14" x14ac:dyDescent="0.25">
      <c r="L89423" s="36"/>
      <c r="M89423" s="36"/>
      <c r="N89423" s="36"/>
    </row>
    <row r="89424" spans="12:14" x14ac:dyDescent="0.25">
      <c r="L89424" s="36"/>
      <c r="M89424" s="36"/>
      <c r="N89424" s="36"/>
    </row>
    <row r="89425" spans="12:14" x14ac:dyDescent="0.25">
      <c r="L89425" s="36"/>
      <c r="M89425" s="36"/>
      <c r="N89425" s="36"/>
    </row>
    <row r="89426" spans="12:14" x14ac:dyDescent="0.25">
      <c r="L89426" s="36"/>
      <c r="M89426" s="36"/>
      <c r="N89426" s="36"/>
    </row>
    <row r="89427" spans="12:14" x14ac:dyDescent="0.25">
      <c r="L89427" s="36"/>
      <c r="M89427" s="36"/>
      <c r="N89427" s="36"/>
    </row>
    <row r="89428" spans="12:14" x14ac:dyDescent="0.25">
      <c r="L89428" s="36"/>
      <c r="M89428" s="36"/>
      <c r="N89428" s="36"/>
    </row>
    <row r="89429" spans="12:14" x14ac:dyDescent="0.25">
      <c r="L89429" s="36"/>
      <c r="M89429" s="36"/>
      <c r="N89429" s="36"/>
    </row>
    <row r="89430" spans="12:14" x14ac:dyDescent="0.25">
      <c r="L89430" s="36"/>
      <c r="M89430" s="36"/>
      <c r="N89430" s="36"/>
    </row>
    <row r="89431" spans="12:14" x14ac:dyDescent="0.25">
      <c r="L89431" s="36"/>
      <c r="M89431" s="36"/>
      <c r="N89431" s="36"/>
    </row>
    <row r="89432" spans="12:14" x14ac:dyDescent="0.25">
      <c r="L89432" s="36"/>
      <c r="M89432" s="36"/>
      <c r="N89432" s="36"/>
    </row>
    <row r="89433" spans="12:14" x14ac:dyDescent="0.25">
      <c r="L89433" s="36"/>
      <c r="M89433" s="36"/>
      <c r="N89433" s="36"/>
    </row>
    <row r="89434" spans="12:14" x14ac:dyDescent="0.25">
      <c r="L89434" s="36"/>
      <c r="M89434" s="36"/>
      <c r="N89434" s="36"/>
    </row>
    <row r="89435" spans="12:14" x14ac:dyDescent="0.25">
      <c r="L89435" s="36"/>
      <c r="M89435" s="36"/>
      <c r="N89435" s="36"/>
    </row>
    <row r="89436" spans="12:14" x14ac:dyDescent="0.25">
      <c r="L89436" s="36"/>
      <c r="M89436" s="36"/>
      <c r="N89436" s="36"/>
    </row>
    <row r="89437" spans="12:14" x14ac:dyDescent="0.25">
      <c r="L89437" s="36"/>
      <c r="M89437" s="36"/>
      <c r="N89437" s="36"/>
    </row>
    <row r="89438" spans="12:14" x14ac:dyDescent="0.25">
      <c r="L89438" s="36"/>
      <c r="M89438" s="36"/>
      <c r="N89438" s="36"/>
    </row>
    <row r="89439" spans="12:14" x14ac:dyDescent="0.25">
      <c r="L89439" s="36"/>
      <c r="M89439" s="36"/>
      <c r="N89439" s="36"/>
    </row>
    <row r="89440" spans="12:14" x14ac:dyDescent="0.25">
      <c r="L89440" s="36"/>
      <c r="M89440" s="36"/>
      <c r="N89440" s="36"/>
    </row>
    <row r="89441" spans="12:14" x14ac:dyDescent="0.25">
      <c r="L89441" s="36"/>
      <c r="M89441" s="36"/>
      <c r="N89441" s="36"/>
    </row>
    <row r="89442" spans="12:14" x14ac:dyDescent="0.25">
      <c r="L89442" s="36"/>
      <c r="M89442" s="36"/>
      <c r="N89442" s="36"/>
    </row>
    <row r="89443" spans="12:14" x14ac:dyDescent="0.25">
      <c r="L89443" s="36"/>
      <c r="M89443" s="36"/>
      <c r="N89443" s="36"/>
    </row>
    <row r="89444" spans="12:14" x14ac:dyDescent="0.25">
      <c r="L89444" s="36"/>
      <c r="M89444" s="36"/>
      <c r="N89444" s="36"/>
    </row>
    <row r="89445" spans="12:14" x14ac:dyDescent="0.25">
      <c r="L89445" s="36"/>
      <c r="M89445" s="36"/>
      <c r="N89445" s="36"/>
    </row>
    <row r="89446" spans="12:14" x14ac:dyDescent="0.25">
      <c r="L89446" s="36"/>
      <c r="M89446" s="36"/>
      <c r="N89446" s="36"/>
    </row>
    <row r="89447" spans="12:14" x14ac:dyDescent="0.25">
      <c r="L89447" s="36"/>
      <c r="M89447" s="36"/>
      <c r="N89447" s="36"/>
    </row>
    <row r="89448" spans="12:14" x14ac:dyDescent="0.25">
      <c r="L89448" s="36"/>
      <c r="M89448" s="36"/>
      <c r="N89448" s="36"/>
    </row>
    <row r="89449" spans="12:14" x14ac:dyDescent="0.25">
      <c r="L89449" s="36"/>
      <c r="M89449" s="36"/>
      <c r="N89449" s="36"/>
    </row>
    <row r="89450" spans="12:14" x14ac:dyDescent="0.25">
      <c r="L89450" s="36"/>
      <c r="M89450" s="36"/>
      <c r="N89450" s="36"/>
    </row>
    <row r="89451" spans="12:14" x14ac:dyDescent="0.25">
      <c r="L89451" s="36"/>
      <c r="M89451" s="36"/>
      <c r="N89451" s="36"/>
    </row>
    <row r="89452" spans="12:14" x14ac:dyDescent="0.25">
      <c r="L89452" s="36"/>
      <c r="M89452" s="36"/>
      <c r="N89452" s="36"/>
    </row>
    <row r="89453" spans="12:14" x14ac:dyDescent="0.25">
      <c r="L89453" s="36"/>
      <c r="M89453" s="36"/>
      <c r="N89453" s="36"/>
    </row>
    <row r="89454" spans="12:14" x14ac:dyDescent="0.25">
      <c r="L89454" s="36"/>
      <c r="M89454" s="36"/>
      <c r="N89454" s="36"/>
    </row>
    <row r="89455" spans="12:14" x14ac:dyDescent="0.25">
      <c r="L89455" s="36"/>
      <c r="M89455" s="36"/>
      <c r="N89455" s="36"/>
    </row>
    <row r="89456" spans="12:14" x14ac:dyDescent="0.25">
      <c r="L89456" s="36"/>
      <c r="M89456" s="36"/>
      <c r="N89456" s="36"/>
    </row>
    <row r="89457" spans="12:14" x14ac:dyDescent="0.25">
      <c r="L89457" s="36"/>
      <c r="M89457" s="36"/>
      <c r="N89457" s="36"/>
    </row>
    <row r="89458" spans="12:14" x14ac:dyDescent="0.25">
      <c r="L89458" s="36"/>
      <c r="M89458" s="36"/>
      <c r="N89458" s="36"/>
    </row>
    <row r="89459" spans="12:14" x14ac:dyDescent="0.25">
      <c r="L89459" s="36"/>
      <c r="M89459" s="36"/>
      <c r="N89459" s="36"/>
    </row>
    <row r="89460" spans="12:14" x14ac:dyDescent="0.25">
      <c r="L89460" s="36"/>
      <c r="M89460" s="36"/>
      <c r="N89460" s="36"/>
    </row>
    <row r="89461" spans="12:14" x14ac:dyDescent="0.25">
      <c r="L89461" s="36"/>
      <c r="M89461" s="36"/>
      <c r="N89461" s="36"/>
    </row>
    <row r="89462" spans="12:14" x14ac:dyDescent="0.25">
      <c r="L89462" s="36"/>
      <c r="M89462" s="36"/>
      <c r="N89462" s="36"/>
    </row>
    <row r="89463" spans="12:14" x14ac:dyDescent="0.25">
      <c r="L89463" s="36"/>
      <c r="M89463" s="36"/>
      <c r="N89463" s="36"/>
    </row>
    <row r="89464" spans="12:14" x14ac:dyDescent="0.25">
      <c r="L89464" s="36"/>
      <c r="M89464" s="36"/>
      <c r="N89464" s="36"/>
    </row>
    <row r="89465" spans="12:14" x14ac:dyDescent="0.25">
      <c r="L89465" s="36"/>
      <c r="M89465" s="36"/>
      <c r="N89465" s="36"/>
    </row>
    <row r="89466" spans="12:14" x14ac:dyDescent="0.25">
      <c r="L89466" s="36"/>
      <c r="M89466" s="36"/>
      <c r="N89466" s="36"/>
    </row>
    <row r="89467" spans="12:14" x14ac:dyDescent="0.25">
      <c r="L89467" s="36"/>
      <c r="M89467" s="36"/>
      <c r="N89467" s="36"/>
    </row>
    <row r="89468" spans="12:14" x14ac:dyDescent="0.25">
      <c r="L89468" s="36"/>
      <c r="M89468" s="36"/>
      <c r="N89468" s="36"/>
    </row>
    <row r="89469" spans="12:14" x14ac:dyDescent="0.25">
      <c r="L89469" s="36"/>
      <c r="M89469" s="36"/>
      <c r="N89469" s="36"/>
    </row>
    <row r="89470" spans="12:14" x14ac:dyDescent="0.25">
      <c r="L89470" s="36"/>
      <c r="M89470" s="36"/>
      <c r="N89470" s="36"/>
    </row>
    <row r="89471" spans="12:14" x14ac:dyDescent="0.25">
      <c r="L89471" s="36"/>
      <c r="M89471" s="36"/>
      <c r="N89471" s="36"/>
    </row>
    <row r="89472" spans="12:14" x14ac:dyDescent="0.25">
      <c r="L89472" s="36"/>
      <c r="M89472" s="36"/>
      <c r="N89472" s="36"/>
    </row>
    <row r="89473" spans="12:14" x14ac:dyDescent="0.25">
      <c r="L89473" s="36"/>
      <c r="M89473" s="36"/>
      <c r="N89473" s="36"/>
    </row>
    <row r="89474" spans="12:14" x14ac:dyDescent="0.25">
      <c r="L89474" s="36"/>
      <c r="M89474" s="36"/>
      <c r="N89474" s="36"/>
    </row>
    <row r="89475" spans="12:14" x14ac:dyDescent="0.25">
      <c r="L89475" s="36"/>
      <c r="M89475" s="36"/>
      <c r="N89475" s="36"/>
    </row>
    <row r="89476" spans="12:14" x14ac:dyDescent="0.25">
      <c r="L89476" s="36"/>
      <c r="M89476" s="36"/>
      <c r="N89476" s="36"/>
    </row>
    <row r="89477" spans="12:14" x14ac:dyDescent="0.25">
      <c r="L89477" s="36"/>
      <c r="M89477" s="36"/>
      <c r="N89477" s="36"/>
    </row>
    <row r="89478" spans="12:14" x14ac:dyDescent="0.25">
      <c r="L89478" s="36"/>
      <c r="M89478" s="36"/>
      <c r="N89478" s="36"/>
    </row>
    <row r="89479" spans="12:14" x14ac:dyDescent="0.25">
      <c r="L89479" s="36"/>
      <c r="M89479" s="36"/>
      <c r="N89479" s="36"/>
    </row>
    <row r="89480" spans="12:14" x14ac:dyDescent="0.25">
      <c r="L89480" s="36"/>
      <c r="M89480" s="36"/>
      <c r="N89480" s="36"/>
    </row>
    <row r="89481" spans="12:14" x14ac:dyDescent="0.25">
      <c r="L89481" s="36"/>
      <c r="M89481" s="36"/>
      <c r="N89481" s="36"/>
    </row>
    <row r="89482" spans="12:14" x14ac:dyDescent="0.25">
      <c r="L89482" s="36"/>
      <c r="M89482" s="36"/>
      <c r="N89482" s="36"/>
    </row>
    <row r="89483" spans="12:14" x14ac:dyDescent="0.25">
      <c r="L89483" s="36"/>
      <c r="M89483" s="36"/>
      <c r="N89483" s="36"/>
    </row>
    <row r="89484" spans="12:14" x14ac:dyDescent="0.25">
      <c r="L89484" s="36"/>
      <c r="M89484" s="36"/>
      <c r="N89484" s="36"/>
    </row>
    <row r="89485" spans="12:14" x14ac:dyDescent="0.25">
      <c r="L89485" s="36"/>
      <c r="M89485" s="36"/>
      <c r="N89485" s="36"/>
    </row>
    <row r="89486" spans="12:14" x14ac:dyDescent="0.25">
      <c r="L89486" s="36"/>
      <c r="M89486" s="36"/>
      <c r="N89486" s="36"/>
    </row>
    <row r="89487" spans="12:14" x14ac:dyDescent="0.25">
      <c r="L89487" s="36"/>
      <c r="M89487" s="36"/>
      <c r="N89487" s="36"/>
    </row>
    <row r="89488" spans="12:14" x14ac:dyDescent="0.25">
      <c r="L89488" s="36"/>
      <c r="M89488" s="36"/>
      <c r="N89488" s="36"/>
    </row>
    <row r="89489" spans="12:14" x14ac:dyDescent="0.25">
      <c r="L89489" s="36"/>
      <c r="M89489" s="36"/>
      <c r="N89489" s="36"/>
    </row>
    <row r="89490" spans="12:14" x14ac:dyDescent="0.25">
      <c r="L89490" s="36"/>
      <c r="M89490" s="36"/>
      <c r="N89490" s="36"/>
    </row>
    <row r="89491" spans="12:14" x14ac:dyDescent="0.25">
      <c r="L89491" s="36"/>
      <c r="M89491" s="36"/>
      <c r="N89491" s="36"/>
    </row>
    <row r="89492" spans="12:14" x14ac:dyDescent="0.25">
      <c r="L89492" s="36"/>
      <c r="M89492" s="36"/>
      <c r="N89492" s="36"/>
    </row>
    <row r="89493" spans="12:14" x14ac:dyDescent="0.25">
      <c r="L89493" s="36"/>
      <c r="M89493" s="36"/>
      <c r="N89493" s="36"/>
    </row>
    <row r="89494" spans="12:14" x14ac:dyDescent="0.25">
      <c r="L89494" s="36"/>
      <c r="M89494" s="36"/>
      <c r="N89494" s="36"/>
    </row>
    <row r="89495" spans="12:14" x14ac:dyDescent="0.25">
      <c r="L89495" s="36"/>
      <c r="M89495" s="36"/>
      <c r="N89495" s="36"/>
    </row>
    <row r="89496" spans="12:14" x14ac:dyDescent="0.25">
      <c r="L89496" s="36"/>
      <c r="M89496" s="36"/>
      <c r="N89496" s="36"/>
    </row>
    <row r="89497" spans="12:14" x14ac:dyDescent="0.25">
      <c r="L89497" s="36"/>
      <c r="M89497" s="36"/>
      <c r="N89497" s="36"/>
    </row>
    <row r="89498" spans="12:14" x14ac:dyDescent="0.25">
      <c r="L89498" s="36"/>
      <c r="M89498" s="36"/>
      <c r="N89498" s="36"/>
    </row>
    <row r="89499" spans="12:14" x14ac:dyDescent="0.25">
      <c r="L89499" s="36"/>
      <c r="M89499" s="36"/>
      <c r="N89499" s="36"/>
    </row>
    <row r="89500" spans="12:14" x14ac:dyDescent="0.25">
      <c r="L89500" s="36"/>
      <c r="M89500" s="36"/>
      <c r="N89500" s="36"/>
    </row>
    <row r="89501" spans="12:14" x14ac:dyDescent="0.25">
      <c r="L89501" s="36"/>
      <c r="M89501" s="36"/>
      <c r="N89501" s="36"/>
    </row>
    <row r="89502" spans="12:14" x14ac:dyDescent="0.25">
      <c r="L89502" s="36"/>
      <c r="M89502" s="36"/>
      <c r="N89502" s="36"/>
    </row>
    <row r="89503" spans="12:14" x14ac:dyDescent="0.25">
      <c r="L89503" s="36"/>
      <c r="M89503" s="36"/>
      <c r="N89503" s="36"/>
    </row>
    <row r="89504" spans="12:14" x14ac:dyDescent="0.25">
      <c r="L89504" s="36"/>
      <c r="M89504" s="36"/>
      <c r="N89504" s="36"/>
    </row>
    <row r="89505" spans="12:14" x14ac:dyDescent="0.25">
      <c r="L89505" s="36"/>
      <c r="M89505" s="36"/>
      <c r="N89505" s="36"/>
    </row>
    <row r="89506" spans="12:14" x14ac:dyDescent="0.25">
      <c r="L89506" s="36"/>
      <c r="M89506" s="36"/>
      <c r="N89506" s="36"/>
    </row>
    <row r="89507" spans="12:14" x14ac:dyDescent="0.25">
      <c r="L89507" s="36"/>
      <c r="M89507" s="36"/>
      <c r="N89507" s="36"/>
    </row>
    <row r="89508" spans="12:14" x14ac:dyDescent="0.25">
      <c r="L89508" s="36"/>
      <c r="M89508" s="36"/>
      <c r="N89508" s="36"/>
    </row>
    <row r="89509" spans="12:14" x14ac:dyDescent="0.25">
      <c r="L89509" s="36"/>
      <c r="M89509" s="36"/>
      <c r="N89509" s="36"/>
    </row>
    <row r="89510" spans="12:14" x14ac:dyDescent="0.25">
      <c r="L89510" s="36"/>
      <c r="M89510" s="36"/>
      <c r="N89510" s="36"/>
    </row>
    <row r="89511" spans="12:14" x14ac:dyDescent="0.25">
      <c r="L89511" s="36"/>
      <c r="M89511" s="36"/>
      <c r="N89511" s="36"/>
    </row>
    <row r="89512" spans="12:14" x14ac:dyDescent="0.25">
      <c r="L89512" s="36"/>
      <c r="M89512" s="36"/>
      <c r="N89512" s="36"/>
    </row>
    <row r="89513" spans="12:14" x14ac:dyDescent="0.25">
      <c r="L89513" s="36"/>
      <c r="M89513" s="36"/>
      <c r="N89513" s="36"/>
    </row>
    <row r="89514" spans="12:14" x14ac:dyDescent="0.25">
      <c r="L89514" s="36"/>
      <c r="M89514" s="36"/>
      <c r="N89514" s="36"/>
    </row>
    <row r="89515" spans="12:14" x14ac:dyDescent="0.25">
      <c r="L89515" s="36"/>
      <c r="M89515" s="36"/>
      <c r="N89515" s="36"/>
    </row>
    <row r="89516" spans="12:14" x14ac:dyDescent="0.25">
      <c r="L89516" s="36"/>
      <c r="M89516" s="36"/>
      <c r="N89516" s="36"/>
    </row>
    <row r="89517" spans="12:14" x14ac:dyDescent="0.25">
      <c r="L89517" s="36"/>
      <c r="M89517" s="36"/>
      <c r="N89517" s="36"/>
    </row>
    <row r="89518" spans="12:14" x14ac:dyDescent="0.25">
      <c r="L89518" s="36"/>
      <c r="M89518" s="36"/>
      <c r="N89518" s="36"/>
    </row>
    <row r="89519" spans="12:14" x14ac:dyDescent="0.25">
      <c r="L89519" s="36"/>
      <c r="M89519" s="36"/>
      <c r="N89519" s="36"/>
    </row>
    <row r="89520" spans="12:14" x14ac:dyDescent="0.25">
      <c r="L89520" s="36"/>
      <c r="M89520" s="36"/>
      <c r="N89520" s="36"/>
    </row>
    <row r="89521" spans="12:14" x14ac:dyDescent="0.25">
      <c r="L89521" s="36"/>
      <c r="M89521" s="36"/>
      <c r="N89521" s="36"/>
    </row>
    <row r="89522" spans="12:14" x14ac:dyDescent="0.25">
      <c r="L89522" s="36"/>
      <c r="M89522" s="36"/>
      <c r="N89522" s="36"/>
    </row>
    <row r="89523" spans="12:14" x14ac:dyDescent="0.25">
      <c r="L89523" s="36"/>
      <c r="M89523" s="36"/>
      <c r="N89523" s="36"/>
    </row>
    <row r="89524" spans="12:14" x14ac:dyDescent="0.25">
      <c r="L89524" s="36"/>
      <c r="M89524" s="36"/>
      <c r="N89524" s="36"/>
    </row>
    <row r="89525" spans="12:14" x14ac:dyDescent="0.25">
      <c r="L89525" s="36"/>
      <c r="M89525" s="36"/>
      <c r="N89525" s="36"/>
    </row>
    <row r="89526" spans="12:14" x14ac:dyDescent="0.25">
      <c r="L89526" s="36"/>
      <c r="M89526" s="36"/>
      <c r="N89526" s="36"/>
    </row>
    <row r="89527" spans="12:14" x14ac:dyDescent="0.25">
      <c r="L89527" s="36"/>
      <c r="M89527" s="36"/>
      <c r="N89527" s="36"/>
    </row>
    <row r="89528" spans="12:14" x14ac:dyDescent="0.25">
      <c r="L89528" s="36"/>
      <c r="M89528" s="36"/>
      <c r="N89528" s="36"/>
    </row>
    <row r="89529" spans="12:14" x14ac:dyDescent="0.25">
      <c r="L89529" s="36"/>
      <c r="M89529" s="36"/>
      <c r="N89529" s="36"/>
    </row>
    <row r="89530" spans="12:14" x14ac:dyDescent="0.25">
      <c r="L89530" s="36"/>
      <c r="M89530" s="36"/>
      <c r="N89530" s="36"/>
    </row>
    <row r="89531" spans="12:14" x14ac:dyDescent="0.25">
      <c r="L89531" s="36"/>
      <c r="M89531" s="36"/>
      <c r="N89531" s="36"/>
    </row>
    <row r="89532" spans="12:14" x14ac:dyDescent="0.25">
      <c r="L89532" s="36"/>
      <c r="M89532" s="36"/>
      <c r="N89532" s="36"/>
    </row>
    <row r="89533" spans="12:14" x14ac:dyDescent="0.25">
      <c r="L89533" s="36"/>
      <c r="M89533" s="36"/>
      <c r="N89533" s="36"/>
    </row>
    <row r="89534" spans="12:14" x14ac:dyDescent="0.25">
      <c r="L89534" s="36"/>
      <c r="M89534" s="36"/>
      <c r="N89534" s="36"/>
    </row>
    <row r="89535" spans="12:14" x14ac:dyDescent="0.25">
      <c r="L89535" s="36"/>
      <c r="M89535" s="36"/>
      <c r="N89535" s="36"/>
    </row>
    <row r="89536" spans="12:14" x14ac:dyDescent="0.25">
      <c r="L89536" s="36"/>
      <c r="M89536" s="36"/>
      <c r="N89536" s="36"/>
    </row>
    <row r="89537" spans="12:14" x14ac:dyDescent="0.25">
      <c r="L89537" s="36"/>
      <c r="M89537" s="36"/>
      <c r="N89537" s="36"/>
    </row>
    <row r="89538" spans="12:14" x14ac:dyDescent="0.25">
      <c r="L89538" s="36"/>
      <c r="M89538" s="36"/>
      <c r="N89538" s="36"/>
    </row>
    <row r="89539" spans="12:14" x14ac:dyDescent="0.25">
      <c r="L89539" s="36"/>
      <c r="M89539" s="36"/>
      <c r="N89539" s="36"/>
    </row>
    <row r="89540" spans="12:14" x14ac:dyDescent="0.25">
      <c r="L89540" s="36"/>
      <c r="M89540" s="36"/>
      <c r="N89540" s="36"/>
    </row>
    <row r="89541" spans="12:14" x14ac:dyDescent="0.25">
      <c r="L89541" s="36"/>
      <c r="M89541" s="36"/>
      <c r="N89541" s="36"/>
    </row>
    <row r="89542" spans="12:14" x14ac:dyDescent="0.25">
      <c r="L89542" s="36"/>
      <c r="M89542" s="36"/>
      <c r="N89542" s="36"/>
    </row>
    <row r="89543" spans="12:14" x14ac:dyDescent="0.25">
      <c r="L89543" s="36"/>
      <c r="M89543" s="36"/>
      <c r="N89543" s="36"/>
    </row>
    <row r="89544" spans="12:14" x14ac:dyDescent="0.25">
      <c r="L89544" s="36"/>
      <c r="M89544" s="36"/>
      <c r="N89544" s="36"/>
    </row>
    <row r="89545" spans="12:14" x14ac:dyDescent="0.25">
      <c r="L89545" s="36"/>
      <c r="M89545" s="36"/>
      <c r="N89545" s="36"/>
    </row>
    <row r="89546" spans="12:14" x14ac:dyDescent="0.25">
      <c r="L89546" s="36"/>
      <c r="M89546" s="36"/>
      <c r="N89546" s="36"/>
    </row>
    <row r="89547" spans="12:14" x14ac:dyDescent="0.25">
      <c r="L89547" s="36"/>
      <c r="M89547" s="36"/>
      <c r="N89547" s="36"/>
    </row>
    <row r="89548" spans="12:14" x14ac:dyDescent="0.25">
      <c r="L89548" s="36"/>
      <c r="M89548" s="36"/>
      <c r="N89548" s="36"/>
    </row>
    <row r="89549" spans="12:14" x14ac:dyDescent="0.25">
      <c r="L89549" s="36"/>
      <c r="M89549" s="36"/>
      <c r="N89549" s="36"/>
    </row>
    <row r="89550" spans="12:14" x14ac:dyDescent="0.25">
      <c r="L89550" s="36"/>
      <c r="M89550" s="36"/>
      <c r="N89550" s="36"/>
    </row>
    <row r="89551" spans="12:14" x14ac:dyDescent="0.25">
      <c r="L89551" s="36"/>
      <c r="M89551" s="36"/>
      <c r="N89551" s="36"/>
    </row>
    <row r="89552" spans="12:14" x14ac:dyDescent="0.25">
      <c r="L89552" s="36"/>
      <c r="M89552" s="36"/>
      <c r="N89552" s="36"/>
    </row>
    <row r="89553" spans="12:14" x14ac:dyDescent="0.25">
      <c r="L89553" s="36"/>
      <c r="M89553" s="36"/>
      <c r="N89553" s="36"/>
    </row>
    <row r="89554" spans="12:14" x14ac:dyDescent="0.25">
      <c r="L89554" s="36"/>
      <c r="M89554" s="36"/>
      <c r="N89554" s="36"/>
    </row>
    <row r="89555" spans="12:14" x14ac:dyDescent="0.25">
      <c r="L89555" s="36"/>
      <c r="M89555" s="36"/>
      <c r="N89555" s="36"/>
    </row>
    <row r="89556" spans="12:14" x14ac:dyDescent="0.25">
      <c r="L89556" s="36"/>
      <c r="M89556" s="36"/>
      <c r="N89556" s="36"/>
    </row>
    <row r="89557" spans="12:14" x14ac:dyDescent="0.25">
      <c r="L89557" s="36"/>
      <c r="M89557" s="36"/>
      <c r="N89557" s="36"/>
    </row>
    <row r="89558" spans="12:14" x14ac:dyDescent="0.25">
      <c r="L89558" s="36"/>
      <c r="M89558" s="36"/>
      <c r="N89558" s="36"/>
    </row>
    <row r="89559" spans="12:14" x14ac:dyDescent="0.25">
      <c r="L89559" s="36"/>
      <c r="M89559" s="36"/>
      <c r="N89559" s="36"/>
    </row>
    <row r="89560" spans="12:14" x14ac:dyDescent="0.25">
      <c r="L89560" s="36"/>
      <c r="M89560" s="36"/>
      <c r="N89560" s="36"/>
    </row>
    <row r="89561" spans="12:14" x14ac:dyDescent="0.25">
      <c r="L89561" s="36"/>
      <c r="M89561" s="36"/>
      <c r="N89561" s="36"/>
    </row>
    <row r="89562" spans="12:14" x14ac:dyDescent="0.25">
      <c r="L89562" s="36"/>
      <c r="M89562" s="36"/>
      <c r="N89562" s="36"/>
    </row>
    <row r="89563" spans="12:14" x14ac:dyDescent="0.25">
      <c r="L89563" s="36"/>
      <c r="M89563" s="36"/>
      <c r="N89563" s="36"/>
    </row>
    <row r="89564" spans="12:14" x14ac:dyDescent="0.25">
      <c r="L89564" s="36"/>
      <c r="M89564" s="36"/>
      <c r="N89564" s="36"/>
    </row>
    <row r="89565" spans="12:14" x14ac:dyDescent="0.25">
      <c r="L89565" s="36"/>
      <c r="M89565" s="36"/>
      <c r="N89565" s="36"/>
    </row>
    <row r="89566" spans="12:14" x14ac:dyDescent="0.25">
      <c r="L89566" s="36"/>
      <c r="M89566" s="36"/>
      <c r="N89566" s="36"/>
    </row>
    <row r="89567" spans="12:14" x14ac:dyDescent="0.25">
      <c r="L89567" s="36"/>
      <c r="M89567" s="36"/>
      <c r="N89567" s="36"/>
    </row>
    <row r="89568" spans="12:14" x14ac:dyDescent="0.25">
      <c r="L89568" s="36"/>
      <c r="M89568" s="36"/>
      <c r="N89568" s="36"/>
    </row>
    <row r="89569" spans="12:14" x14ac:dyDescent="0.25">
      <c r="L89569" s="36"/>
      <c r="M89569" s="36"/>
      <c r="N89569" s="36"/>
    </row>
    <row r="89570" spans="12:14" x14ac:dyDescent="0.25">
      <c r="L89570" s="36"/>
      <c r="M89570" s="36"/>
      <c r="N89570" s="36"/>
    </row>
    <row r="89571" spans="12:14" x14ac:dyDescent="0.25">
      <c r="L89571" s="36"/>
      <c r="M89571" s="36"/>
      <c r="N89571" s="36"/>
    </row>
    <row r="89572" spans="12:14" x14ac:dyDescent="0.25">
      <c r="L89572" s="36"/>
      <c r="M89572" s="36"/>
      <c r="N89572" s="36"/>
    </row>
    <row r="89573" spans="12:14" x14ac:dyDescent="0.25">
      <c r="L89573" s="36"/>
      <c r="M89573" s="36"/>
      <c r="N89573" s="36"/>
    </row>
    <row r="89574" spans="12:14" x14ac:dyDescent="0.25">
      <c r="L89574" s="36"/>
      <c r="M89574" s="36"/>
      <c r="N89574" s="36"/>
    </row>
    <row r="89575" spans="12:14" x14ac:dyDescent="0.25">
      <c r="L89575" s="36"/>
      <c r="M89575" s="36"/>
      <c r="N89575" s="36"/>
    </row>
    <row r="89576" spans="12:14" x14ac:dyDescent="0.25">
      <c r="L89576" s="36"/>
      <c r="M89576" s="36"/>
      <c r="N89576" s="36"/>
    </row>
    <row r="89577" spans="12:14" x14ac:dyDescent="0.25">
      <c r="L89577" s="36"/>
      <c r="M89577" s="36"/>
      <c r="N89577" s="36"/>
    </row>
    <row r="89578" spans="12:14" x14ac:dyDescent="0.25">
      <c r="L89578" s="36"/>
      <c r="M89578" s="36"/>
      <c r="N89578" s="36"/>
    </row>
    <row r="89579" spans="12:14" x14ac:dyDescent="0.25">
      <c r="L89579" s="36"/>
      <c r="M89579" s="36"/>
      <c r="N89579" s="36"/>
    </row>
    <row r="89580" spans="12:14" x14ac:dyDescent="0.25">
      <c r="L89580" s="36"/>
      <c r="M89580" s="36"/>
      <c r="N89580" s="36"/>
    </row>
    <row r="89581" spans="12:14" x14ac:dyDescent="0.25">
      <c r="L89581" s="36"/>
      <c r="M89581" s="36"/>
      <c r="N89581" s="36"/>
    </row>
    <row r="89582" spans="12:14" x14ac:dyDescent="0.25">
      <c r="L89582" s="36"/>
      <c r="M89582" s="36"/>
      <c r="N89582" s="36"/>
    </row>
    <row r="89583" spans="12:14" x14ac:dyDescent="0.25">
      <c r="L89583" s="36"/>
      <c r="M89583" s="36"/>
      <c r="N89583" s="36"/>
    </row>
    <row r="89584" spans="12:14" x14ac:dyDescent="0.25">
      <c r="L89584" s="36"/>
      <c r="M89584" s="36"/>
      <c r="N89584" s="36"/>
    </row>
    <row r="89585" spans="12:14" x14ac:dyDescent="0.25">
      <c r="L89585" s="36"/>
      <c r="M89585" s="36"/>
      <c r="N89585" s="36"/>
    </row>
    <row r="89586" spans="12:14" x14ac:dyDescent="0.25">
      <c r="L89586" s="36"/>
      <c r="M89586" s="36"/>
      <c r="N89586" s="36"/>
    </row>
    <row r="89587" spans="12:14" x14ac:dyDescent="0.25">
      <c r="L89587" s="36"/>
      <c r="M89587" s="36"/>
      <c r="N89587" s="36"/>
    </row>
    <row r="89588" spans="12:14" x14ac:dyDescent="0.25">
      <c r="L89588" s="36"/>
      <c r="M89588" s="36"/>
      <c r="N89588" s="36"/>
    </row>
    <row r="89589" spans="12:14" x14ac:dyDescent="0.25">
      <c r="L89589" s="36"/>
      <c r="M89589" s="36"/>
      <c r="N89589" s="36"/>
    </row>
    <row r="89590" spans="12:14" x14ac:dyDescent="0.25">
      <c r="L89590" s="36"/>
      <c r="M89590" s="36"/>
      <c r="N89590" s="36"/>
    </row>
    <row r="89591" spans="12:14" x14ac:dyDescent="0.25">
      <c r="L89591" s="36"/>
      <c r="M89591" s="36"/>
      <c r="N89591" s="36"/>
    </row>
    <row r="89592" spans="12:14" x14ac:dyDescent="0.25">
      <c r="L89592" s="36"/>
      <c r="M89592" s="36"/>
      <c r="N89592" s="36"/>
    </row>
    <row r="89593" spans="12:14" x14ac:dyDescent="0.25">
      <c r="L89593" s="36"/>
      <c r="M89593" s="36"/>
      <c r="N89593" s="36"/>
    </row>
    <row r="89594" spans="12:14" x14ac:dyDescent="0.25">
      <c r="L89594" s="36"/>
      <c r="M89594" s="36"/>
      <c r="N89594" s="36"/>
    </row>
    <row r="89595" spans="12:14" x14ac:dyDescent="0.25">
      <c r="L89595" s="36"/>
      <c r="M89595" s="36"/>
      <c r="N89595" s="36"/>
    </row>
    <row r="89596" spans="12:14" x14ac:dyDescent="0.25">
      <c r="L89596" s="36"/>
      <c r="M89596" s="36"/>
      <c r="N89596" s="36"/>
    </row>
    <row r="89597" spans="12:14" x14ac:dyDescent="0.25">
      <c r="L89597" s="36"/>
      <c r="M89597" s="36"/>
      <c r="N89597" s="36"/>
    </row>
    <row r="89598" spans="12:14" x14ac:dyDescent="0.25">
      <c r="L89598" s="36"/>
      <c r="M89598" s="36"/>
      <c r="N89598" s="36"/>
    </row>
    <row r="89599" spans="12:14" x14ac:dyDescent="0.25">
      <c r="L89599" s="36"/>
      <c r="M89599" s="36"/>
      <c r="N89599" s="36"/>
    </row>
    <row r="89600" spans="12:14" x14ac:dyDescent="0.25">
      <c r="L89600" s="36"/>
      <c r="M89600" s="36"/>
      <c r="N89600" s="36"/>
    </row>
    <row r="89601" spans="12:14" x14ac:dyDescent="0.25">
      <c r="L89601" s="36"/>
      <c r="M89601" s="36"/>
      <c r="N89601" s="36"/>
    </row>
    <row r="89602" spans="12:14" x14ac:dyDescent="0.25">
      <c r="L89602" s="36"/>
      <c r="M89602" s="36"/>
      <c r="N89602" s="36"/>
    </row>
    <row r="89603" spans="12:14" x14ac:dyDescent="0.25">
      <c r="L89603" s="36"/>
      <c r="M89603" s="36"/>
      <c r="N89603" s="36"/>
    </row>
    <row r="89604" spans="12:14" x14ac:dyDescent="0.25">
      <c r="L89604" s="36"/>
      <c r="M89604" s="36"/>
      <c r="N89604" s="36"/>
    </row>
    <row r="89605" spans="12:14" x14ac:dyDescent="0.25">
      <c r="L89605" s="36"/>
      <c r="M89605" s="36"/>
      <c r="N89605" s="36"/>
    </row>
    <row r="89606" spans="12:14" x14ac:dyDescent="0.25">
      <c r="L89606" s="36"/>
      <c r="M89606" s="36"/>
      <c r="N89606" s="36"/>
    </row>
    <row r="89607" spans="12:14" x14ac:dyDescent="0.25">
      <c r="L89607" s="36"/>
      <c r="M89607" s="36"/>
      <c r="N89607" s="36"/>
    </row>
    <row r="89608" spans="12:14" x14ac:dyDescent="0.25">
      <c r="L89608" s="36"/>
      <c r="M89608" s="36"/>
      <c r="N89608" s="36"/>
    </row>
    <row r="89609" spans="12:14" x14ac:dyDescent="0.25">
      <c r="L89609" s="36"/>
      <c r="M89609" s="36"/>
      <c r="N89609" s="36"/>
    </row>
    <row r="89610" spans="12:14" x14ac:dyDescent="0.25">
      <c r="L89610" s="36"/>
      <c r="M89610" s="36"/>
      <c r="N89610" s="36"/>
    </row>
    <row r="89611" spans="12:14" x14ac:dyDescent="0.25">
      <c r="L89611" s="36"/>
      <c r="M89611" s="36"/>
      <c r="N89611" s="36"/>
    </row>
    <row r="89612" spans="12:14" x14ac:dyDescent="0.25">
      <c r="L89612" s="36"/>
      <c r="M89612" s="36"/>
      <c r="N89612" s="36"/>
    </row>
    <row r="89613" spans="12:14" x14ac:dyDescent="0.25">
      <c r="L89613" s="36"/>
      <c r="M89613" s="36"/>
      <c r="N89613" s="36"/>
    </row>
    <row r="89614" spans="12:14" x14ac:dyDescent="0.25">
      <c r="L89614" s="36"/>
      <c r="M89614" s="36"/>
      <c r="N89614" s="36"/>
    </row>
    <row r="89615" spans="12:14" x14ac:dyDescent="0.25">
      <c r="L89615" s="36"/>
      <c r="M89615" s="36"/>
      <c r="N89615" s="36"/>
    </row>
    <row r="89616" spans="12:14" x14ac:dyDescent="0.25">
      <c r="L89616" s="36"/>
      <c r="M89616" s="36"/>
      <c r="N89616" s="36"/>
    </row>
    <row r="89617" spans="12:14" x14ac:dyDescent="0.25">
      <c r="L89617" s="36"/>
      <c r="M89617" s="36"/>
      <c r="N89617" s="36"/>
    </row>
    <row r="89618" spans="12:14" x14ac:dyDescent="0.25">
      <c r="L89618" s="36"/>
      <c r="M89618" s="36"/>
      <c r="N89618" s="36"/>
    </row>
    <row r="89619" spans="12:14" x14ac:dyDescent="0.25">
      <c r="L89619" s="36"/>
      <c r="M89619" s="36"/>
      <c r="N89619" s="36"/>
    </row>
    <row r="89620" spans="12:14" x14ac:dyDescent="0.25">
      <c r="L89620" s="36"/>
      <c r="M89620" s="36"/>
      <c r="N89620" s="36"/>
    </row>
    <row r="89621" spans="12:14" x14ac:dyDescent="0.25">
      <c r="L89621" s="36"/>
      <c r="M89621" s="36"/>
      <c r="N89621" s="36"/>
    </row>
    <row r="89622" spans="12:14" x14ac:dyDescent="0.25">
      <c r="L89622" s="36"/>
      <c r="M89622" s="36"/>
      <c r="N89622" s="36"/>
    </row>
    <row r="89623" spans="12:14" x14ac:dyDescent="0.25">
      <c r="L89623" s="36"/>
      <c r="M89623" s="36"/>
      <c r="N89623" s="36"/>
    </row>
    <row r="89624" spans="12:14" x14ac:dyDescent="0.25">
      <c r="L89624" s="36"/>
      <c r="M89624" s="36"/>
      <c r="N89624" s="36"/>
    </row>
    <row r="89625" spans="12:14" x14ac:dyDescent="0.25">
      <c r="L89625" s="36"/>
      <c r="M89625" s="36"/>
      <c r="N89625" s="36"/>
    </row>
    <row r="89626" spans="12:14" x14ac:dyDescent="0.25">
      <c r="L89626" s="36"/>
      <c r="M89626" s="36"/>
      <c r="N89626" s="36"/>
    </row>
    <row r="89627" spans="12:14" x14ac:dyDescent="0.25">
      <c r="L89627" s="36"/>
      <c r="M89627" s="36"/>
      <c r="N89627" s="36"/>
    </row>
    <row r="89628" spans="12:14" x14ac:dyDescent="0.25">
      <c r="L89628" s="36"/>
      <c r="M89628" s="36"/>
      <c r="N89628" s="36"/>
    </row>
    <row r="89629" spans="12:14" x14ac:dyDescent="0.25">
      <c r="L89629" s="36"/>
      <c r="M89629" s="36"/>
      <c r="N89629" s="36"/>
    </row>
    <row r="89630" spans="12:14" x14ac:dyDescent="0.25">
      <c r="L89630" s="36"/>
      <c r="M89630" s="36"/>
      <c r="N89630" s="36"/>
    </row>
    <row r="89631" spans="12:14" x14ac:dyDescent="0.25">
      <c r="L89631" s="36"/>
      <c r="M89631" s="36"/>
      <c r="N89631" s="36"/>
    </row>
    <row r="89632" spans="12:14" x14ac:dyDescent="0.25">
      <c r="L89632" s="36"/>
      <c r="M89632" s="36"/>
      <c r="N89632" s="36"/>
    </row>
    <row r="89633" spans="12:14" x14ac:dyDescent="0.25">
      <c r="L89633" s="36"/>
      <c r="M89633" s="36"/>
      <c r="N89633" s="36"/>
    </row>
    <row r="89634" spans="12:14" x14ac:dyDescent="0.25">
      <c r="L89634" s="36"/>
      <c r="M89634" s="36"/>
      <c r="N89634" s="36"/>
    </row>
    <row r="89635" spans="12:14" x14ac:dyDescent="0.25">
      <c r="L89635" s="36"/>
      <c r="M89635" s="36"/>
      <c r="N89635" s="36"/>
    </row>
    <row r="89636" spans="12:14" x14ac:dyDescent="0.25">
      <c r="L89636" s="36"/>
      <c r="M89636" s="36"/>
      <c r="N89636" s="36"/>
    </row>
    <row r="89637" spans="12:14" x14ac:dyDescent="0.25">
      <c r="L89637" s="36"/>
      <c r="M89637" s="36"/>
      <c r="N89637" s="36"/>
    </row>
    <row r="89638" spans="12:14" x14ac:dyDescent="0.25">
      <c r="L89638" s="36"/>
      <c r="M89638" s="36"/>
      <c r="N89638" s="36"/>
    </row>
    <row r="89639" spans="12:14" x14ac:dyDescent="0.25">
      <c r="L89639" s="36"/>
      <c r="M89639" s="36"/>
      <c r="N89639" s="36"/>
    </row>
    <row r="89640" spans="12:14" x14ac:dyDescent="0.25">
      <c r="L89640" s="36"/>
      <c r="M89640" s="36"/>
      <c r="N89640" s="36"/>
    </row>
    <row r="89641" spans="12:14" x14ac:dyDescent="0.25">
      <c r="L89641" s="36"/>
      <c r="M89641" s="36"/>
      <c r="N89641" s="36"/>
    </row>
    <row r="89642" spans="12:14" x14ac:dyDescent="0.25">
      <c r="L89642" s="36"/>
      <c r="M89642" s="36"/>
      <c r="N89642" s="36"/>
    </row>
    <row r="89643" spans="12:14" x14ac:dyDescent="0.25">
      <c r="L89643" s="36"/>
      <c r="M89643" s="36"/>
      <c r="N89643" s="36"/>
    </row>
    <row r="89644" spans="12:14" x14ac:dyDescent="0.25">
      <c r="L89644" s="36"/>
      <c r="M89644" s="36"/>
      <c r="N89644" s="36"/>
    </row>
    <row r="89645" spans="12:14" x14ac:dyDescent="0.25">
      <c r="L89645" s="36"/>
      <c r="M89645" s="36"/>
      <c r="N89645" s="36"/>
    </row>
    <row r="89646" spans="12:14" x14ac:dyDescent="0.25">
      <c r="L89646" s="36"/>
      <c r="M89646" s="36"/>
      <c r="N89646" s="36"/>
    </row>
    <row r="89647" spans="12:14" x14ac:dyDescent="0.25">
      <c r="L89647" s="36"/>
      <c r="M89647" s="36"/>
      <c r="N89647" s="36"/>
    </row>
    <row r="89648" spans="12:14" x14ac:dyDescent="0.25">
      <c r="L89648" s="36"/>
      <c r="M89648" s="36"/>
      <c r="N89648" s="36"/>
    </row>
    <row r="89649" spans="12:14" x14ac:dyDescent="0.25">
      <c r="L89649" s="36"/>
      <c r="M89649" s="36"/>
      <c r="N89649" s="36"/>
    </row>
    <row r="89650" spans="12:14" x14ac:dyDescent="0.25">
      <c r="L89650" s="36"/>
      <c r="M89650" s="36"/>
      <c r="N89650" s="36"/>
    </row>
    <row r="89651" spans="12:14" x14ac:dyDescent="0.25">
      <c r="L89651" s="36"/>
      <c r="M89651" s="36"/>
      <c r="N89651" s="36"/>
    </row>
    <row r="89652" spans="12:14" x14ac:dyDescent="0.25">
      <c r="L89652" s="36"/>
      <c r="M89652" s="36"/>
      <c r="N89652" s="36"/>
    </row>
    <row r="89653" spans="12:14" x14ac:dyDescent="0.25">
      <c r="L89653" s="36"/>
      <c r="M89653" s="36"/>
      <c r="N89653" s="36"/>
    </row>
    <row r="89654" spans="12:14" x14ac:dyDescent="0.25">
      <c r="L89654" s="36"/>
      <c r="M89654" s="36"/>
      <c r="N89654" s="36"/>
    </row>
    <row r="89655" spans="12:14" x14ac:dyDescent="0.25">
      <c r="L89655" s="36"/>
      <c r="M89655" s="36"/>
      <c r="N89655" s="36"/>
    </row>
    <row r="89656" spans="12:14" x14ac:dyDescent="0.25">
      <c r="L89656" s="36"/>
      <c r="M89656" s="36"/>
      <c r="N89656" s="36"/>
    </row>
    <row r="89657" spans="12:14" x14ac:dyDescent="0.25">
      <c r="L89657" s="36"/>
      <c r="M89657" s="36"/>
      <c r="N89657" s="36"/>
    </row>
    <row r="89658" spans="12:14" x14ac:dyDescent="0.25">
      <c r="L89658" s="36"/>
      <c r="M89658" s="36"/>
      <c r="N89658" s="36"/>
    </row>
    <row r="89659" spans="12:14" x14ac:dyDescent="0.25">
      <c r="L89659" s="36"/>
      <c r="M89659" s="36"/>
      <c r="N89659" s="36"/>
    </row>
    <row r="89660" spans="12:14" x14ac:dyDescent="0.25">
      <c r="L89660" s="36"/>
      <c r="M89660" s="36"/>
      <c r="N89660" s="36"/>
    </row>
    <row r="89661" spans="12:14" x14ac:dyDescent="0.25">
      <c r="L89661" s="36"/>
      <c r="M89661" s="36"/>
      <c r="N89661" s="36"/>
    </row>
    <row r="89662" spans="12:14" x14ac:dyDescent="0.25">
      <c r="L89662" s="36"/>
      <c r="M89662" s="36"/>
      <c r="N89662" s="36"/>
    </row>
    <row r="89663" spans="12:14" x14ac:dyDescent="0.25">
      <c r="L89663" s="36"/>
      <c r="M89663" s="36"/>
      <c r="N89663" s="36"/>
    </row>
    <row r="89664" spans="12:14" x14ac:dyDescent="0.25">
      <c r="L89664" s="36"/>
      <c r="M89664" s="36"/>
      <c r="N89664" s="36"/>
    </row>
    <row r="89665" spans="12:14" x14ac:dyDescent="0.25">
      <c r="L89665" s="36"/>
      <c r="M89665" s="36"/>
      <c r="N89665" s="36"/>
    </row>
    <row r="89666" spans="12:14" x14ac:dyDescent="0.25">
      <c r="L89666" s="36"/>
      <c r="M89666" s="36"/>
      <c r="N89666" s="36"/>
    </row>
    <row r="89667" spans="12:14" x14ac:dyDescent="0.25">
      <c r="L89667" s="36"/>
      <c r="M89667" s="36"/>
      <c r="N89667" s="36"/>
    </row>
    <row r="89668" spans="12:14" x14ac:dyDescent="0.25">
      <c r="L89668" s="36"/>
      <c r="M89668" s="36"/>
      <c r="N89668" s="36"/>
    </row>
    <row r="89669" spans="12:14" x14ac:dyDescent="0.25">
      <c r="L89669" s="36"/>
      <c r="M89669" s="36"/>
      <c r="N89669" s="36"/>
    </row>
    <row r="89670" spans="12:14" x14ac:dyDescent="0.25">
      <c r="L89670" s="36"/>
      <c r="M89670" s="36"/>
      <c r="N89670" s="36"/>
    </row>
    <row r="89671" spans="12:14" x14ac:dyDescent="0.25">
      <c r="L89671" s="36"/>
      <c r="M89671" s="36"/>
      <c r="N89671" s="36"/>
    </row>
    <row r="89672" spans="12:14" x14ac:dyDescent="0.25">
      <c r="L89672" s="36"/>
      <c r="M89672" s="36"/>
      <c r="N89672" s="36"/>
    </row>
    <row r="89673" spans="12:14" x14ac:dyDescent="0.25">
      <c r="L89673" s="36"/>
      <c r="M89673" s="36"/>
      <c r="N89673" s="36"/>
    </row>
    <row r="89674" spans="12:14" x14ac:dyDescent="0.25">
      <c r="L89674" s="36"/>
      <c r="M89674" s="36"/>
      <c r="N89674" s="36"/>
    </row>
    <row r="89675" spans="12:14" x14ac:dyDescent="0.25">
      <c r="L89675" s="36"/>
      <c r="M89675" s="36"/>
      <c r="N89675" s="36"/>
    </row>
    <row r="89676" spans="12:14" x14ac:dyDescent="0.25">
      <c r="L89676" s="36"/>
      <c r="M89676" s="36"/>
      <c r="N89676" s="36"/>
    </row>
    <row r="89677" spans="12:14" x14ac:dyDescent="0.25">
      <c r="L89677" s="36"/>
      <c r="M89677" s="36"/>
      <c r="N89677" s="36"/>
    </row>
    <row r="89678" spans="12:14" x14ac:dyDescent="0.25">
      <c r="L89678" s="36"/>
      <c r="M89678" s="36"/>
      <c r="N89678" s="36"/>
    </row>
    <row r="89679" spans="12:14" x14ac:dyDescent="0.25">
      <c r="L89679" s="36"/>
      <c r="M89679" s="36"/>
      <c r="N89679" s="36"/>
    </row>
    <row r="89680" spans="12:14" x14ac:dyDescent="0.25">
      <c r="L89680" s="36"/>
      <c r="M89680" s="36"/>
      <c r="N89680" s="36"/>
    </row>
    <row r="89681" spans="12:14" x14ac:dyDescent="0.25">
      <c r="L89681" s="36"/>
      <c r="M89681" s="36"/>
      <c r="N89681" s="36"/>
    </row>
    <row r="89682" spans="12:14" x14ac:dyDescent="0.25">
      <c r="L89682" s="36"/>
      <c r="M89682" s="36"/>
      <c r="N89682" s="36"/>
    </row>
    <row r="89683" spans="12:14" x14ac:dyDescent="0.25">
      <c r="L89683" s="36"/>
      <c r="M89683" s="36"/>
      <c r="N89683" s="36"/>
    </row>
    <row r="89684" spans="12:14" x14ac:dyDescent="0.25">
      <c r="L89684" s="36"/>
      <c r="M89684" s="36"/>
      <c r="N89684" s="36"/>
    </row>
    <row r="89685" spans="12:14" x14ac:dyDescent="0.25">
      <c r="L89685" s="36"/>
      <c r="M89685" s="36"/>
      <c r="N89685" s="36"/>
    </row>
    <row r="89686" spans="12:14" x14ac:dyDescent="0.25">
      <c r="L89686" s="36"/>
      <c r="M89686" s="36"/>
      <c r="N89686" s="36"/>
    </row>
    <row r="89687" spans="12:14" x14ac:dyDescent="0.25">
      <c r="L89687" s="36"/>
      <c r="M89687" s="36"/>
      <c r="N89687" s="36"/>
    </row>
    <row r="89688" spans="12:14" x14ac:dyDescent="0.25">
      <c r="L89688" s="36"/>
      <c r="M89688" s="36"/>
      <c r="N89688" s="36"/>
    </row>
    <row r="89689" spans="12:14" x14ac:dyDescent="0.25">
      <c r="L89689" s="36"/>
      <c r="M89689" s="36"/>
      <c r="N89689" s="36"/>
    </row>
    <row r="89690" spans="12:14" x14ac:dyDescent="0.25">
      <c r="L89690" s="36"/>
      <c r="M89690" s="36"/>
      <c r="N89690" s="36"/>
    </row>
    <row r="89691" spans="12:14" x14ac:dyDescent="0.25">
      <c r="L89691" s="36"/>
      <c r="M89691" s="36"/>
      <c r="N89691" s="36"/>
    </row>
    <row r="89692" spans="12:14" x14ac:dyDescent="0.25">
      <c r="L89692" s="36"/>
      <c r="M89692" s="36"/>
      <c r="N89692" s="36"/>
    </row>
    <row r="89693" spans="12:14" x14ac:dyDescent="0.25">
      <c r="L89693" s="36"/>
      <c r="M89693" s="36"/>
      <c r="N89693" s="36"/>
    </row>
    <row r="89694" spans="12:14" x14ac:dyDescent="0.25">
      <c r="L89694" s="36"/>
      <c r="M89694" s="36"/>
      <c r="N89694" s="36"/>
    </row>
    <row r="89695" spans="12:14" x14ac:dyDescent="0.25">
      <c r="L89695" s="36"/>
      <c r="M89695" s="36"/>
      <c r="N89695" s="36"/>
    </row>
    <row r="89696" spans="12:14" x14ac:dyDescent="0.25">
      <c r="L89696" s="36"/>
      <c r="M89696" s="36"/>
      <c r="N89696" s="36"/>
    </row>
    <row r="89697" spans="12:14" x14ac:dyDescent="0.25">
      <c r="L89697" s="36"/>
      <c r="M89697" s="36"/>
      <c r="N89697" s="36"/>
    </row>
    <row r="89698" spans="12:14" x14ac:dyDescent="0.25">
      <c r="L89698" s="36"/>
      <c r="M89698" s="36"/>
      <c r="N89698" s="36"/>
    </row>
    <row r="89699" spans="12:14" x14ac:dyDescent="0.25">
      <c r="L89699" s="36"/>
      <c r="M89699" s="36"/>
      <c r="N89699" s="36"/>
    </row>
    <row r="89700" spans="12:14" x14ac:dyDescent="0.25">
      <c r="L89700" s="36"/>
      <c r="M89700" s="36"/>
      <c r="N89700" s="36"/>
    </row>
    <row r="89701" spans="12:14" x14ac:dyDescent="0.25">
      <c r="L89701" s="36"/>
      <c r="M89701" s="36"/>
      <c r="N89701" s="36"/>
    </row>
    <row r="89702" spans="12:14" x14ac:dyDescent="0.25">
      <c r="L89702" s="36"/>
      <c r="M89702" s="36"/>
      <c r="N89702" s="36"/>
    </row>
    <row r="89703" spans="12:14" x14ac:dyDescent="0.25">
      <c r="L89703" s="36"/>
      <c r="M89703" s="36"/>
      <c r="N89703" s="36"/>
    </row>
    <row r="89704" spans="12:14" x14ac:dyDescent="0.25">
      <c r="L89704" s="36"/>
      <c r="M89704" s="36"/>
      <c r="N89704" s="36"/>
    </row>
    <row r="89705" spans="12:14" x14ac:dyDescent="0.25">
      <c r="L89705" s="36"/>
      <c r="M89705" s="36"/>
      <c r="N89705" s="36"/>
    </row>
    <row r="89706" spans="12:14" x14ac:dyDescent="0.25">
      <c r="L89706" s="36"/>
      <c r="M89706" s="36"/>
      <c r="N89706" s="36"/>
    </row>
    <row r="89707" spans="12:14" x14ac:dyDescent="0.25">
      <c r="L89707" s="36"/>
      <c r="M89707" s="36"/>
      <c r="N89707" s="36"/>
    </row>
    <row r="89708" spans="12:14" x14ac:dyDescent="0.25">
      <c r="L89708" s="36"/>
      <c r="M89708" s="36"/>
      <c r="N89708" s="36"/>
    </row>
    <row r="89709" spans="12:14" x14ac:dyDescent="0.25">
      <c r="L89709" s="36"/>
      <c r="M89709" s="36"/>
      <c r="N89709" s="36"/>
    </row>
    <row r="89710" spans="12:14" x14ac:dyDescent="0.25">
      <c r="L89710" s="36"/>
      <c r="M89710" s="36"/>
      <c r="N89710" s="36"/>
    </row>
    <row r="89711" spans="12:14" x14ac:dyDescent="0.25">
      <c r="L89711" s="36"/>
      <c r="M89711" s="36"/>
      <c r="N89711" s="36"/>
    </row>
    <row r="89712" spans="12:14" x14ac:dyDescent="0.25">
      <c r="L89712" s="36"/>
      <c r="M89712" s="36"/>
      <c r="N89712" s="36"/>
    </row>
    <row r="89713" spans="12:14" x14ac:dyDescent="0.25">
      <c r="L89713" s="36"/>
      <c r="M89713" s="36"/>
      <c r="N89713" s="36"/>
    </row>
    <row r="89714" spans="12:14" x14ac:dyDescent="0.25">
      <c r="L89714" s="36"/>
      <c r="M89714" s="36"/>
      <c r="N89714" s="36"/>
    </row>
    <row r="89715" spans="12:14" x14ac:dyDescent="0.25">
      <c r="L89715" s="36"/>
      <c r="M89715" s="36"/>
      <c r="N89715" s="36"/>
    </row>
    <row r="89716" spans="12:14" x14ac:dyDescent="0.25">
      <c r="L89716" s="36"/>
      <c r="M89716" s="36"/>
      <c r="N89716" s="36"/>
    </row>
    <row r="89717" spans="12:14" x14ac:dyDescent="0.25">
      <c r="L89717" s="36"/>
      <c r="M89717" s="36"/>
      <c r="N89717" s="36"/>
    </row>
    <row r="89718" spans="12:14" x14ac:dyDescent="0.25">
      <c r="L89718" s="36"/>
      <c r="M89718" s="36"/>
      <c r="N89718" s="36"/>
    </row>
    <row r="89719" spans="12:14" x14ac:dyDescent="0.25">
      <c r="L89719" s="36"/>
      <c r="M89719" s="36"/>
      <c r="N89719" s="36"/>
    </row>
    <row r="89720" spans="12:14" x14ac:dyDescent="0.25">
      <c r="L89720" s="36"/>
      <c r="M89720" s="36"/>
      <c r="N89720" s="36"/>
    </row>
    <row r="89721" spans="12:14" x14ac:dyDescent="0.25">
      <c r="L89721" s="36"/>
      <c r="M89721" s="36"/>
      <c r="N89721" s="36"/>
    </row>
    <row r="89722" spans="12:14" x14ac:dyDescent="0.25">
      <c r="L89722" s="36"/>
      <c r="M89722" s="36"/>
      <c r="N89722" s="36"/>
    </row>
    <row r="89723" spans="12:14" x14ac:dyDescent="0.25">
      <c r="L89723" s="36"/>
      <c r="M89723" s="36"/>
      <c r="N89723" s="36"/>
    </row>
    <row r="89724" spans="12:14" x14ac:dyDescent="0.25">
      <c r="L89724" s="36"/>
      <c r="M89724" s="36"/>
      <c r="N89724" s="36"/>
    </row>
    <row r="89725" spans="12:14" x14ac:dyDescent="0.25">
      <c r="L89725" s="36"/>
      <c r="M89725" s="36"/>
      <c r="N89725" s="36"/>
    </row>
    <row r="89726" spans="12:14" x14ac:dyDescent="0.25">
      <c r="L89726" s="36"/>
      <c r="M89726" s="36"/>
      <c r="N89726" s="36"/>
    </row>
    <row r="89727" spans="12:14" x14ac:dyDescent="0.25">
      <c r="L89727" s="36"/>
      <c r="M89727" s="36"/>
      <c r="N89727" s="36"/>
    </row>
    <row r="89728" spans="12:14" x14ac:dyDescent="0.25">
      <c r="L89728" s="36"/>
      <c r="M89728" s="36"/>
      <c r="N89728" s="36"/>
    </row>
    <row r="89729" spans="12:14" x14ac:dyDescent="0.25">
      <c r="L89729" s="36"/>
      <c r="M89729" s="36"/>
      <c r="N89729" s="36"/>
    </row>
    <row r="89730" spans="12:14" x14ac:dyDescent="0.25">
      <c r="L89730" s="36"/>
      <c r="M89730" s="36"/>
      <c r="N89730" s="36"/>
    </row>
    <row r="89731" spans="12:14" x14ac:dyDescent="0.25">
      <c r="L89731" s="36"/>
      <c r="M89731" s="36"/>
      <c r="N89731" s="36"/>
    </row>
    <row r="89732" spans="12:14" x14ac:dyDescent="0.25">
      <c r="L89732" s="36"/>
      <c r="M89732" s="36"/>
      <c r="N89732" s="36"/>
    </row>
    <row r="89733" spans="12:14" x14ac:dyDescent="0.25">
      <c r="L89733" s="36"/>
      <c r="M89733" s="36"/>
      <c r="N89733" s="36"/>
    </row>
    <row r="89734" spans="12:14" x14ac:dyDescent="0.25">
      <c r="L89734" s="36"/>
      <c r="M89734" s="36"/>
      <c r="N89734" s="36"/>
    </row>
    <row r="89735" spans="12:14" x14ac:dyDescent="0.25">
      <c r="L89735" s="36"/>
      <c r="M89735" s="36"/>
      <c r="N89735" s="36"/>
    </row>
    <row r="89736" spans="12:14" x14ac:dyDescent="0.25">
      <c r="L89736" s="36"/>
      <c r="M89736" s="36"/>
      <c r="N89736" s="36"/>
    </row>
    <row r="89737" spans="12:14" x14ac:dyDescent="0.25">
      <c r="L89737" s="36"/>
      <c r="M89737" s="36"/>
      <c r="N89737" s="36"/>
    </row>
    <row r="89738" spans="12:14" x14ac:dyDescent="0.25">
      <c r="L89738" s="36"/>
      <c r="M89738" s="36"/>
      <c r="N89738" s="36"/>
    </row>
    <row r="89739" spans="12:14" x14ac:dyDescent="0.25">
      <c r="L89739" s="36"/>
      <c r="M89739" s="36"/>
      <c r="N89739" s="36"/>
    </row>
    <row r="89740" spans="12:14" x14ac:dyDescent="0.25">
      <c r="L89740" s="36"/>
      <c r="M89740" s="36"/>
      <c r="N89740" s="36"/>
    </row>
    <row r="89741" spans="12:14" x14ac:dyDescent="0.25">
      <c r="L89741" s="36"/>
      <c r="M89741" s="36"/>
      <c r="N89741" s="36"/>
    </row>
    <row r="89742" spans="12:14" x14ac:dyDescent="0.25">
      <c r="L89742" s="36"/>
      <c r="M89742" s="36"/>
      <c r="N89742" s="36"/>
    </row>
    <row r="89743" spans="12:14" x14ac:dyDescent="0.25">
      <c r="L89743" s="36"/>
      <c r="M89743" s="36"/>
      <c r="N89743" s="36"/>
    </row>
    <row r="89744" spans="12:14" x14ac:dyDescent="0.25">
      <c r="L89744" s="36"/>
      <c r="M89744" s="36"/>
      <c r="N89744" s="36"/>
    </row>
    <row r="89745" spans="12:14" x14ac:dyDescent="0.25">
      <c r="L89745" s="36"/>
      <c r="M89745" s="36"/>
      <c r="N89745" s="36"/>
    </row>
    <row r="89746" spans="12:14" x14ac:dyDescent="0.25">
      <c r="L89746" s="36"/>
      <c r="M89746" s="36"/>
      <c r="N89746" s="36"/>
    </row>
    <row r="89747" spans="12:14" x14ac:dyDescent="0.25">
      <c r="L89747" s="36"/>
      <c r="M89747" s="36"/>
      <c r="N89747" s="36"/>
    </row>
    <row r="89748" spans="12:14" x14ac:dyDescent="0.25">
      <c r="L89748" s="36"/>
      <c r="M89748" s="36"/>
      <c r="N89748" s="36"/>
    </row>
    <row r="89749" spans="12:14" x14ac:dyDescent="0.25">
      <c r="L89749" s="36"/>
      <c r="M89749" s="36"/>
      <c r="N89749" s="36"/>
    </row>
    <row r="89750" spans="12:14" x14ac:dyDescent="0.25">
      <c r="L89750" s="36"/>
      <c r="M89750" s="36"/>
      <c r="N89750" s="36"/>
    </row>
    <row r="89751" spans="12:14" x14ac:dyDescent="0.25">
      <c r="L89751" s="36"/>
      <c r="M89751" s="36"/>
      <c r="N89751" s="36"/>
    </row>
    <row r="89752" spans="12:14" x14ac:dyDescent="0.25">
      <c r="L89752" s="36"/>
      <c r="M89752" s="36"/>
      <c r="N89752" s="36"/>
    </row>
    <row r="89753" spans="12:14" x14ac:dyDescent="0.25">
      <c r="L89753" s="36"/>
      <c r="M89753" s="36"/>
      <c r="N89753" s="36"/>
    </row>
    <row r="89754" spans="12:14" x14ac:dyDescent="0.25">
      <c r="L89754" s="36"/>
      <c r="M89754" s="36"/>
      <c r="N89754" s="36"/>
    </row>
    <row r="89755" spans="12:14" x14ac:dyDescent="0.25">
      <c r="L89755" s="36"/>
      <c r="M89755" s="36"/>
      <c r="N89755" s="36"/>
    </row>
    <row r="89756" spans="12:14" x14ac:dyDescent="0.25">
      <c r="L89756" s="36"/>
      <c r="M89756" s="36"/>
      <c r="N89756" s="36"/>
    </row>
    <row r="89757" spans="12:14" x14ac:dyDescent="0.25">
      <c r="L89757" s="36"/>
      <c r="M89757" s="36"/>
      <c r="N89757" s="36"/>
    </row>
    <row r="89758" spans="12:14" x14ac:dyDescent="0.25">
      <c r="L89758" s="36"/>
      <c r="M89758" s="36"/>
      <c r="N89758" s="36"/>
    </row>
    <row r="89759" spans="12:14" x14ac:dyDescent="0.25">
      <c r="L89759" s="36"/>
      <c r="M89759" s="36"/>
      <c r="N89759" s="36"/>
    </row>
    <row r="89760" spans="12:14" x14ac:dyDescent="0.25">
      <c r="L89760" s="36"/>
      <c r="M89760" s="36"/>
      <c r="N89760" s="36"/>
    </row>
    <row r="89761" spans="12:14" x14ac:dyDescent="0.25">
      <c r="L89761" s="36"/>
      <c r="M89761" s="36"/>
      <c r="N89761" s="36"/>
    </row>
    <row r="89762" spans="12:14" x14ac:dyDescent="0.25">
      <c r="L89762" s="36"/>
      <c r="M89762" s="36"/>
      <c r="N89762" s="36"/>
    </row>
    <row r="89763" spans="12:14" x14ac:dyDescent="0.25">
      <c r="L89763" s="36"/>
      <c r="M89763" s="36"/>
      <c r="N89763" s="36"/>
    </row>
    <row r="89764" spans="12:14" x14ac:dyDescent="0.25">
      <c r="L89764" s="36"/>
      <c r="M89764" s="36"/>
      <c r="N89764" s="36"/>
    </row>
    <row r="89765" spans="12:14" x14ac:dyDescent="0.25">
      <c r="L89765" s="36"/>
      <c r="M89765" s="36"/>
      <c r="N89765" s="36"/>
    </row>
    <row r="89766" spans="12:14" x14ac:dyDescent="0.25">
      <c r="L89766" s="36"/>
      <c r="M89766" s="36"/>
      <c r="N89766" s="36"/>
    </row>
    <row r="89767" spans="12:14" x14ac:dyDescent="0.25">
      <c r="L89767" s="36"/>
      <c r="M89767" s="36"/>
      <c r="N89767" s="36"/>
    </row>
    <row r="89768" spans="12:14" x14ac:dyDescent="0.25">
      <c r="L89768" s="36"/>
      <c r="M89768" s="36"/>
      <c r="N89768" s="36"/>
    </row>
    <row r="89769" spans="12:14" x14ac:dyDescent="0.25">
      <c r="L89769" s="36"/>
      <c r="M89769" s="36"/>
      <c r="N89769" s="36"/>
    </row>
    <row r="89770" spans="12:14" x14ac:dyDescent="0.25">
      <c r="L89770" s="36"/>
      <c r="M89770" s="36"/>
      <c r="N89770" s="36"/>
    </row>
    <row r="89771" spans="12:14" x14ac:dyDescent="0.25">
      <c r="L89771" s="36"/>
      <c r="M89771" s="36"/>
      <c r="N89771" s="36"/>
    </row>
    <row r="89772" spans="12:14" x14ac:dyDescent="0.25">
      <c r="L89772" s="36"/>
      <c r="M89772" s="36"/>
      <c r="N89772" s="36"/>
    </row>
    <row r="89773" spans="12:14" x14ac:dyDescent="0.25">
      <c r="L89773" s="36"/>
      <c r="M89773" s="36"/>
      <c r="N89773" s="36"/>
    </row>
    <row r="89774" spans="12:14" x14ac:dyDescent="0.25">
      <c r="L89774" s="36"/>
      <c r="M89774" s="36"/>
      <c r="N89774" s="36"/>
    </row>
    <row r="89775" spans="12:14" x14ac:dyDescent="0.25">
      <c r="L89775" s="36"/>
      <c r="M89775" s="36"/>
      <c r="N89775" s="36"/>
    </row>
    <row r="89776" spans="12:14" x14ac:dyDescent="0.25">
      <c r="L89776" s="36"/>
      <c r="M89776" s="36"/>
      <c r="N89776" s="36"/>
    </row>
    <row r="89777" spans="12:14" x14ac:dyDescent="0.25">
      <c r="L89777" s="36"/>
      <c r="M89777" s="36"/>
      <c r="N89777" s="36"/>
    </row>
    <row r="89778" spans="12:14" x14ac:dyDescent="0.25">
      <c r="L89778" s="36"/>
      <c r="M89778" s="36"/>
      <c r="N89778" s="36"/>
    </row>
    <row r="89779" spans="12:14" x14ac:dyDescent="0.25">
      <c r="L89779" s="36"/>
      <c r="M89779" s="36"/>
      <c r="N89779" s="36"/>
    </row>
    <row r="89780" spans="12:14" x14ac:dyDescent="0.25">
      <c r="L89780" s="36"/>
      <c r="M89780" s="36"/>
      <c r="N89780" s="36"/>
    </row>
    <row r="89781" spans="12:14" x14ac:dyDescent="0.25">
      <c r="L89781" s="36"/>
      <c r="M89781" s="36"/>
      <c r="N89781" s="36"/>
    </row>
    <row r="89782" spans="12:14" x14ac:dyDescent="0.25">
      <c r="L89782" s="36"/>
      <c r="M89782" s="36"/>
      <c r="N89782" s="36"/>
    </row>
    <row r="89783" spans="12:14" x14ac:dyDescent="0.25">
      <c r="L89783" s="36"/>
      <c r="M89783" s="36"/>
      <c r="N89783" s="36"/>
    </row>
    <row r="89784" spans="12:14" x14ac:dyDescent="0.25">
      <c r="L89784" s="36"/>
      <c r="M89784" s="36"/>
      <c r="N89784" s="36"/>
    </row>
    <row r="89785" spans="12:14" x14ac:dyDescent="0.25">
      <c r="L89785" s="36"/>
      <c r="M89785" s="36"/>
      <c r="N89785" s="36"/>
    </row>
    <row r="89786" spans="12:14" x14ac:dyDescent="0.25">
      <c r="L89786" s="36"/>
      <c r="M89786" s="36"/>
      <c r="N89786" s="36"/>
    </row>
    <row r="89787" spans="12:14" x14ac:dyDescent="0.25">
      <c r="L89787" s="36"/>
      <c r="M89787" s="36"/>
      <c r="N89787" s="36"/>
    </row>
    <row r="89788" spans="12:14" x14ac:dyDescent="0.25">
      <c r="L89788" s="36"/>
      <c r="M89788" s="36"/>
      <c r="N89788" s="36"/>
    </row>
    <row r="89789" spans="12:14" x14ac:dyDescent="0.25">
      <c r="L89789" s="36"/>
      <c r="M89789" s="36"/>
      <c r="N89789" s="36"/>
    </row>
    <row r="89790" spans="12:14" x14ac:dyDescent="0.25">
      <c r="L89790" s="36"/>
      <c r="M89790" s="36"/>
      <c r="N89790" s="36"/>
    </row>
    <row r="89791" spans="12:14" x14ac:dyDescent="0.25">
      <c r="L89791" s="36"/>
      <c r="M89791" s="36"/>
      <c r="N89791" s="36"/>
    </row>
    <row r="89792" spans="12:14" x14ac:dyDescent="0.25">
      <c r="L89792" s="36"/>
      <c r="M89792" s="36"/>
      <c r="N89792" s="36"/>
    </row>
    <row r="89793" spans="12:14" x14ac:dyDescent="0.25">
      <c r="L89793" s="36"/>
      <c r="M89793" s="36"/>
      <c r="N89793" s="36"/>
    </row>
    <row r="89794" spans="12:14" x14ac:dyDescent="0.25">
      <c r="L89794" s="36"/>
      <c r="M89794" s="36"/>
      <c r="N89794" s="36"/>
    </row>
    <row r="89795" spans="12:14" x14ac:dyDescent="0.25">
      <c r="L89795" s="36"/>
      <c r="M89795" s="36"/>
      <c r="N89795" s="36"/>
    </row>
    <row r="89796" spans="12:14" x14ac:dyDescent="0.25">
      <c r="L89796" s="36"/>
      <c r="M89796" s="36"/>
      <c r="N89796" s="36"/>
    </row>
    <row r="89797" spans="12:14" x14ac:dyDescent="0.25">
      <c r="L89797" s="36"/>
      <c r="M89797" s="36"/>
      <c r="N89797" s="36"/>
    </row>
    <row r="89798" spans="12:14" x14ac:dyDescent="0.25">
      <c r="L89798" s="36"/>
      <c r="M89798" s="36"/>
      <c r="N89798" s="36"/>
    </row>
    <row r="89799" spans="12:14" x14ac:dyDescent="0.25">
      <c r="L89799" s="36"/>
      <c r="M89799" s="36"/>
      <c r="N89799" s="36"/>
    </row>
    <row r="89800" spans="12:14" x14ac:dyDescent="0.25">
      <c r="L89800" s="36"/>
      <c r="M89800" s="36"/>
      <c r="N89800" s="36"/>
    </row>
    <row r="89801" spans="12:14" x14ac:dyDescent="0.25">
      <c r="L89801" s="36"/>
      <c r="M89801" s="36"/>
      <c r="N89801" s="36"/>
    </row>
    <row r="89802" spans="12:14" x14ac:dyDescent="0.25">
      <c r="L89802" s="36"/>
      <c r="M89802" s="36"/>
      <c r="N89802" s="36"/>
    </row>
    <row r="89803" spans="12:14" x14ac:dyDescent="0.25">
      <c r="L89803" s="36"/>
      <c r="M89803" s="36"/>
      <c r="N89803" s="36"/>
    </row>
    <row r="89804" spans="12:14" x14ac:dyDescent="0.25">
      <c r="L89804" s="36"/>
      <c r="M89804" s="36"/>
      <c r="N89804" s="36"/>
    </row>
    <row r="89805" spans="12:14" x14ac:dyDescent="0.25">
      <c r="L89805" s="36"/>
      <c r="M89805" s="36"/>
      <c r="N89805" s="36"/>
    </row>
    <row r="89806" spans="12:14" x14ac:dyDescent="0.25">
      <c r="L89806" s="36"/>
      <c r="M89806" s="36"/>
      <c r="N89806" s="36"/>
    </row>
    <row r="89807" spans="12:14" x14ac:dyDescent="0.25">
      <c r="L89807" s="36"/>
      <c r="M89807" s="36"/>
      <c r="N89807" s="36"/>
    </row>
    <row r="89808" spans="12:14" x14ac:dyDescent="0.25">
      <c r="L89808" s="36"/>
      <c r="M89808" s="36"/>
      <c r="N89808" s="36"/>
    </row>
    <row r="89809" spans="12:14" x14ac:dyDescent="0.25">
      <c r="L89809" s="36"/>
      <c r="M89809" s="36"/>
      <c r="N89809" s="36"/>
    </row>
    <row r="89810" spans="12:14" x14ac:dyDescent="0.25">
      <c r="L89810" s="36"/>
      <c r="M89810" s="36"/>
      <c r="N89810" s="36"/>
    </row>
    <row r="89811" spans="12:14" x14ac:dyDescent="0.25">
      <c r="L89811" s="36"/>
      <c r="M89811" s="36"/>
      <c r="N89811" s="36"/>
    </row>
    <row r="89812" spans="12:14" x14ac:dyDescent="0.25">
      <c r="L89812" s="36"/>
      <c r="M89812" s="36"/>
      <c r="N89812" s="36"/>
    </row>
    <row r="89813" spans="12:14" x14ac:dyDescent="0.25">
      <c r="L89813" s="36"/>
      <c r="M89813" s="36"/>
      <c r="N89813" s="36"/>
    </row>
    <row r="89814" spans="12:14" x14ac:dyDescent="0.25">
      <c r="L89814" s="36"/>
      <c r="M89814" s="36"/>
      <c r="N89814" s="36"/>
    </row>
    <row r="89815" spans="12:14" x14ac:dyDescent="0.25">
      <c r="L89815" s="36"/>
      <c r="M89815" s="36"/>
      <c r="N89815" s="36"/>
    </row>
    <row r="89816" spans="12:14" x14ac:dyDescent="0.25">
      <c r="L89816" s="36"/>
      <c r="M89816" s="36"/>
      <c r="N89816" s="36"/>
    </row>
    <row r="89817" spans="12:14" x14ac:dyDescent="0.25">
      <c r="L89817" s="36"/>
      <c r="M89817" s="36"/>
      <c r="N89817" s="36"/>
    </row>
    <row r="89818" spans="12:14" x14ac:dyDescent="0.25">
      <c r="L89818" s="36"/>
      <c r="M89818" s="36"/>
      <c r="N89818" s="36"/>
    </row>
    <row r="89819" spans="12:14" x14ac:dyDescent="0.25">
      <c r="L89819" s="36"/>
      <c r="M89819" s="36"/>
      <c r="N89819" s="36"/>
    </row>
    <row r="89820" spans="12:14" x14ac:dyDescent="0.25">
      <c r="L89820" s="36"/>
      <c r="M89820" s="36"/>
      <c r="N89820" s="36"/>
    </row>
    <row r="89821" spans="12:14" x14ac:dyDescent="0.25">
      <c r="L89821" s="36"/>
      <c r="M89821" s="36"/>
      <c r="N89821" s="36"/>
    </row>
    <row r="89822" spans="12:14" x14ac:dyDescent="0.25">
      <c r="L89822" s="36"/>
      <c r="M89822" s="36"/>
      <c r="N89822" s="36"/>
    </row>
    <row r="89823" spans="12:14" x14ac:dyDescent="0.25">
      <c r="L89823" s="36"/>
      <c r="M89823" s="36"/>
      <c r="N89823" s="36"/>
    </row>
    <row r="89824" spans="12:14" x14ac:dyDescent="0.25">
      <c r="L89824" s="36"/>
      <c r="M89824" s="36"/>
      <c r="N89824" s="36"/>
    </row>
    <row r="89825" spans="12:14" x14ac:dyDescent="0.25">
      <c r="L89825" s="36"/>
      <c r="M89825" s="36"/>
      <c r="N89825" s="36"/>
    </row>
    <row r="89826" spans="12:14" x14ac:dyDescent="0.25">
      <c r="L89826" s="36"/>
      <c r="M89826" s="36"/>
      <c r="N89826" s="36"/>
    </row>
    <row r="89827" spans="12:14" x14ac:dyDescent="0.25">
      <c r="L89827" s="36"/>
      <c r="M89827" s="36"/>
      <c r="N89827" s="36"/>
    </row>
    <row r="89828" spans="12:14" x14ac:dyDescent="0.25">
      <c r="L89828" s="36"/>
      <c r="M89828" s="36"/>
      <c r="N89828" s="36"/>
    </row>
    <row r="89829" spans="12:14" x14ac:dyDescent="0.25">
      <c r="L89829" s="36"/>
      <c r="M89829" s="36"/>
      <c r="N89829" s="36"/>
    </row>
    <row r="89830" spans="12:14" x14ac:dyDescent="0.25">
      <c r="L89830" s="36"/>
      <c r="M89830" s="36"/>
      <c r="N89830" s="36"/>
    </row>
    <row r="89831" spans="12:14" x14ac:dyDescent="0.25">
      <c r="L89831" s="36"/>
      <c r="M89831" s="36"/>
      <c r="N89831" s="36"/>
    </row>
    <row r="89832" spans="12:14" x14ac:dyDescent="0.25">
      <c r="L89832" s="36"/>
      <c r="M89832" s="36"/>
      <c r="N89832" s="36"/>
    </row>
    <row r="89833" spans="12:14" x14ac:dyDescent="0.25">
      <c r="L89833" s="36"/>
      <c r="M89833" s="36"/>
      <c r="N89833" s="36"/>
    </row>
    <row r="89834" spans="12:14" x14ac:dyDescent="0.25">
      <c r="L89834" s="36"/>
      <c r="M89834" s="36"/>
      <c r="N89834" s="36"/>
    </row>
    <row r="89835" spans="12:14" x14ac:dyDescent="0.25">
      <c r="L89835" s="36"/>
      <c r="M89835" s="36"/>
      <c r="N89835" s="36"/>
    </row>
    <row r="89836" spans="12:14" x14ac:dyDescent="0.25">
      <c r="L89836" s="36"/>
      <c r="M89836" s="36"/>
      <c r="N89836" s="36"/>
    </row>
    <row r="89837" spans="12:14" x14ac:dyDescent="0.25">
      <c r="L89837" s="36"/>
      <c r="M89837" s="36"/>
      <c r="N89837" s="36"/>
    </row>
    <row r="89838" spans="12:14" x14ac:dyDescent="0.25">
      <c r="L89838" s="36"/>
      <c r="M89838" s="36"/>
      <c r="N89838" s="36"/>
    </row>
    <row r="89839" spans="12:14" x14ac:dyDescent="0.25">
      <c r="L89839" s="36"/>
      <c r="M89839" s="36"/>
      <c r="N89839" s="36"/>
    </row>
    <row r="89840" spans="12:14" x14ac:dyDescent="0.25">
      <c r="L89840" s="36"/>
      <c r="M89840" s="36"/>
      <c r="N89840" s="36"/>
    </row>
    <row r="89841" spans="12:14" x14ac:dyDescent="0.25">
      <c r="L89841" s="36"/>
      <c r="M89841" s="36"/>
      <c r="N89841" s="36"/>
    </row>
    <row r="89842" spans="12:14" x14ac:dyDescent="0.25">
      <c r="L89842" s="36"/>
      <c r="M89842" s="36"/>
      <c r="N89842" s="36"/>
    </row>
    <row r="89843" spans="12:14" x14ac:dyDescent="0.25">
      <c r="L89843" s="36"/>
      <c r="M89843" s="36"/>
      <c r="N89843" s="36"/>
    </row>
    <row r="89844" spans="12:14" x14ac:dyDescent="0.25">
      <c r="L89844" s="36"/>
      <c r="M89844" s="36"/>
      <c r="N89844" s="36"/>
    </row>
    <row r="89845" spans="12:14" x14ac:dyDescent="0.25">
      <c r="L89845" s="36"/>
      <c r="M89845" s="36"/>
      <c r="N89845" s="36"/>
    </row>
    <row r="89846" spans="12:14" x14ac:dyDescent="0.25">
      <c r="L89846" s="36"/>
      <c r="M89846" s="36"/>
      <c r="N89846" s="36"/>
    </row>
    <row r="89847" spans="12:14" x14ac:dyDescent="0.25">
      <c r="L89847" s="36"/>
      <c r="M89847" s="36"/>
      <c r="N89847" s="36"/>
    </row>
    <row r="89848" spans="12:14" x14ac:dyDescent="0.25">
      <c r="L89848" s="36"/>
      <c r="M89848" s="36"/>
      <c r="N89848" s="36"/>
    </row>
    <row r="89849" spans="12:14" x14ac:dyDescent="0.25">
      <c r="L89849" s="36"/>
      <c r="M89849" s="36"/>
      <c r="N89849" s="36"/>
    </row>
    <row r="89850" spans="12:14" x14ac:dyDescent="0.25">
      <c r="L89850" s="36"/>
      <c r="M89850" s="36"/>
      <c r="N89850" s="36"/>
    </row>
    <row r="89851" spans="12:14" x14ac:dyDescent="0.25">
      <c r="L89851" s="36"/>
      <c r="M89851" s="36"/>
      <c r="N89851" s="36"/>
    </row>
    <row r="89852" spans="12:14" x14ac:dyDescent="0.25">
      <c r="L89852" s="36"/>
      <c r="M89852" s="36"/>
      <c r="N89852" s="36"/>
    </row>
    <row r="89853" spans="12:14" x14ac:dyDescent="0.25">
      <c r="L89853" s="36"/>
      <c r="M89853" s="36"/>
      <c r="N89853" s="36"/>
    </row>
    <row r="89854" spans="12:14" x14ac:dyDescent="0.25">
      <c r="L89854" s="36"/>
      <c r="M89854" s="36"/>
      <c r="N89854" s="36"/>
    </row>
    <row r="89855" spans="12:14" x14ac:dyDescent="0.25">
      <c r="L89855" s="36"/>
      <c r="M89855" s="36"/>
      <c r="N89855" s="36"/>
    </row>
    <row r="89856" spans="12:14" x14ac:dyDescent="0.25">
      <c r="L89856" s="36"/>
      <c r="M89856" s="36"/>
      <c r="N89856" s="36"/>
    </row>
    <row r="89857" spans="12:14" x14ac:dyDescent="0.25">
      <c r="L89857" s="36"/>
      <c r="M89857" s="36"/>
      <c r="N89857" s="36"/>
    </row>
    <row r="89858" spans="12:14" x14ac:dyDescent="0.25">
      <c r="L89858" s="36"/>
      <c r="M89858" s="36"/>
      <c r="N89858" s="36"/>
    </row>
    <row r="89859" spans="12:14" x14ac:dyDescent="0.25">
      <c r="L89859" s="36"/>
      <c r="M89859" s="36"/>
      <c r="N89859" s="36"/>
    </row>
    <row r="89860" spans="12:14" x14ac:dyDescent="0.25">
      <c r="L89860" s="36"/>
      <c r="M89860" s="36"/>
      <c r="N89860" s="36"/>
    </row>
    <row r="89861" spans="12:14" x14ac:dyDescent="0.25">
      <c r="L89861" s="36"/>
      <c r="M89861" s="36"/>
      <c r="N89861" s="36"/>
    </row>
    <row r="89862" spans="12:14" x14ac:dyDescent="0.25">
      <c r="L89862" s="36"/>
      <c r="M89862" s="36"/>
      <c r="N89862" s="36"/>
    </row>
    <row r="89863" spans="12:14" x14ac:dyDescent="0.25">
      <c r="L89863" s="36"/>
      <c r="M89863" s="36"/>
      <c r="N89863" s="36"/>
    </row>
    <row r="89864" spans="12:14" x14ac:dyDescent="0.25">
      <c r="L89864" s="36"/>
      <c r="M89864" s="36"/>
      <c r="N89864" s="36"/>
    </row>
    <row r="89865" spans="12:14" x14ac:dyDescent="0.25">
      <c r="L89865" s="36"/>
      <c r="M89865" s="36"/>
      <c r="N89865" s="36"/>
    </row>
    <row r="89866" spans="12:14" x14ac:dyDescent="0.25">
      <c r="L89866" s="36"/>
      <c r="M89866" s="36"/>
      <c r="N89866" s="36"/>
    </row>
    <row r="89867" spans="12:14" x14ac:dyDescent="0.25">
      <c r="L89867" s="36"/>
      <c r="M89867" s="36"/>
      <c r="N89867" s="36"/>
    </row>
    <row r="89868" spans="12:14" x14ac:dyDescent="0.25">
      <c r="L89868" s="36"/>
      <c r="M89868" s="36"/>
      <c r="N89868" s="36"/>
    </row>
    <row r="89869" spans="12:14" x14ac:dyDescent="0.25">
      <c r="L89869" s="36"/>
      <c r="M89869" s="36"/>
      <c r="N89869" s="36"/>
    </row>
    <row r="89870" spans="12:14" x14ac:dyDescent="0.25">
      <c r="L89870" s="36"/>
      <c r="M89870" s="36"/>
      <c r="N89870" s="36"/>
    </row>
    <row r="89871" spans="12:14" x14ac:dyDescent="0.25">
      <c r="L89871" s="36"/>
      <c r="M89871" s="36"/>
      <c r="N89871" s="36"/>
    </row>
    <row r="89872" spans="12:14" x14ac:dyDescent="0.25">
      <c r="L89872" s="36"/>
      <c r="M89872" s="36"/>
      <c r="N89872" s="36"/>
    </row>
    <row r="89873" spans="12:14" x14ac:dyDescent="0.25">
      <c r="L89873" s="36"/>
      <c r="M89873" s="36"/>
      <c r="N89873" s="36"/>
    </row>
    <row r="89874" spans="12:14" x14ac:dyDescent="0.25">
      <c r="L89874" s="36"/>
      <c r="M89874" s="36"/>
      <c r="N89874" s="36"/>
    </row>
    <row r="89875" spans="12:14" x14ac:dyDescent="0.25">
      <c r="L89875" s="36"/>
      <c r="M89875" s="36"/>
      <c r="N89875" s="36"/>
    </row>
    <row r="89876" spans="12:14" x14ac:dyDescent="0.25">
      <c r="L89876" s="36"/>
      <c r="M89876" s="36"/>
      <c r="N89876" s="36"/>
    </row>
    <row r="89877" spans="12:14" x14ac:dyDescent="0.25">
      <c r="L89877" s="36"/>
      <c r="M89877" s="36"/>
      <c r="N89877" s="36"/>
    </row>
    <row r="89878" spans="12:14" x14ac:dyDescent="0.25">
      <c r="L89878" s="36"/>
      <c r="M89878" s="36"/>
      <c r="N89878" s="36"/>
    </row>
    <row r="89879" spans="12:14" x14ac:dyDescent="0.25">
      <c r="L89879" s="36"/>
      <c r="M89879" s="36"/>
      <c r="N89879" s="36"/>
    </row>
    <row r="89880" spans="12:14" x14ac:dyDescent="0.25">
      <c r="L89880" s="36"/>
      <c r="M89880" s="36"/>
      <c r="N89880" s="36"/>
    </row>
    <row r="89881" spans="12:14" x14ac:dyDescent="0.25">
      <c r="L89881" s="36"/>
      <c r="M89881" s="36"/>
      <c r="N89881" s="36"/>
    </row>
    <row r="89882" spans="12:14" x14ac:dyDescent="0.25">
      <c r="L89882" s="36"/>
      <c r="M89882" s="36"/>
      <c r="N89882" s="36"/>
    </row>
    <row r="89883" spans="12:14" x14ac:dyDescent="0.25">
      <c r="L89883" s="36"/>
      <c r="M89883" s="36"/>
      <c r="N89883" s="36"/>
    </row>
    <row r="89884" spans="12:14" x14ac:dyDescent="0.25">
      <c r="L89884" s="36"/>
      <c r="M89884" s="36"/>
      <c r="N89884" s="36"/>
    </row>
    <row r="89885" spans="12:14" x14ac:dyDescent="0.25">
      <c r="L89885" s="36"/>
      <c r="M89885" s="36"/>
      <c r="N89885" s="36"/>
    </row>
    <row r="89886" spans="12:14" x14ac:dyDescent="0.25">
      <c r="L89886" s="36"/>
      <c r="M89886" s="36"/>
      <c r="N89886" s="36"/>
    </row>
    <row r="89887" spans="12:14" x14ac:dyDescent="0.25">
      <c r="L89887" s="36"/>
      <c r="M89887" s="36"/>
      <c r="N89887" s="36"/>
    </row>
    <row r="89888" spans="12:14" x14ac:dyDescent="0.25">
      <c r="L89888" s="36"/>
      <c r="M89888" s="36"/>
      <c r="N89888" s="36"/>
    </row>
    <row r="89889" spans="12:14" x14ac:dyDescent="0.25">
      <c r="L89889" s="36"/>
      <c r="M89889" s="36"/>
      <c r="N89889" s="36"/>
    </row>
    <row r="89890" spans="12:14" x14ac:dyDescent="0.25">
      <c r="L89890" s="36"/>
      <c r="M89890" s="36"/>
      <c r="N89890" s="36"/>
    </row>
    <row r="89891" spans="12:14" x14ac:dyDescent="0.25">
      <c r="L89891" s="36"/>
      <c r="M89891" s="36"/>
      <c r="N89891" s="36"/>
    </row>
    <row r="89892" spans="12:14" x14ac:dyDescent="0.25">
      <c r="L89892" s="36"/>
      <c r="M89892" s="36"/>
      <c r="N89892" s="36"/>
    </row>
    <row r="89893" spans="12:14" x14ac:dyDescent="0.25">
      <c r="L89893" s="36"/>
      <c r="M89893" s="36"/>
      <c r="N89893" s="36"/>
    </row>
    <row r="89894" spans="12:14" x14ac:dyDescent="0.25">
      <c r="L89894" s="36"/>
      <c r="M89894" s="36"/>
      <c r="N89894" s="36"/>
    </row>
    <row r="89895" spans="12:14" x14ac:dyDescent="0.25">
      <c r="L89895" s="36"/>
      <c r="M89895" s="36"/>
      <c r="N89895" s="36"/>
    </row>
    <row r="89896" spans="12:14" x14ac:dyDescent="0.25">
      <c r="L89896" s="36"/>
      <c r="M89896" s="36"/>
      <c r="N89896" s="36"/>
    </row>
    <row r="89897" spans="12:14" x14ac:dyDescent="0.25">
      <c r="L89897" s="36"/>
      <c r="M89897" s="36"/>
      <c r="N89897" s="36"/>
    </row>
    <row r="89898" spans="12:14" x14ac:dyDescent="0.25">
      <c r="L89898" s="36"/>
      <c r="M89898" s="36"/>
      <c r="N89898" s="36"/>
    </row>
    <row r="89899" spans="12:14" x14ac:dyDescent="0.25">
      <c r="L89899" s="36"/>
      <c r="M89899" s="36"/>
      <c r="N89899" s="36"/>
    </row>
    <row r="89900" spans="12:14" x14ac:dyDescent="0.25">
      <c r="L89900" s="36"/>
      <c r="M89900" s="36"/>
      <c r="N89900" s="36"/>
    </row>
    <row r="89901" spans="12:14" x14ac:dyDescent="0.25">
      <c r="L89901" s="36"/>
      <c r="M89901" s="36"/>
      <c r="N89901" s="36"/>
    </row>
    <row r="89902" spans="12:14" x14ac:dyDescent="0.25">
      <c r="L89902" s="36"/>
      <c r="M89902" s="36"/>
      <c r="N89902" s="36"/>
    </row>
    <row r="89903" spans="12:14" x14ac:dyDescent="0.25">
      <c r="L89903" s="36"/>
      <c r="M89903" s="36"/>
      <c r="N89903" s="36"/>
    </row>
    <row r="89904" spans="12:14" x14ac:dyDescent="0.25">
      <c r="L89904" s="36"/>
      <c r="M89904" s="36"/>
      <c r="N89904" s="36"/>
    </row>
    <row r="89905" spans="12:14" x14ac:dyDescent="0.25">
      <c r="L89905" s="36"/>
      <c r="M89905" s="36"/>
      <c r="N89905" s="36"/>
    </row>
    <row r="89906" spans="12:14" x14ac:dyDescent="0.25">
      <c r="L89906" s="36"/>
      <c r="M89906" s="36"/>
      <c r="N89906" s="36"/>
    </row>
    <row r="89907" spans="12:14" x14ac:dyDescent="0.25">
      <c r="L89907" s="36"/>
      <c r="M89907" s="36"/>
      <c r="N89907" s="36"/>
    </row>
    <row r="89908" spans="12:14" x14ac:dyDescent="0.25">
      <c r="L89908" s="36"/>
      <c r="M89908" s="36"/>
      <c r="N89908" s="36"/>
    </row>
    <row r="89909" spans="12:14" x14ac:dyDescent="0.25">
      <c r="L89909" s="36"/>
      <c r="M89909" s="36"/>
      <c r="N89909" s="36"/>
    </row>
    <row r="89910" spans="12:14" x14ac:dyDescent="0.25">
      <c r="L89910" s="36"/>
      <c r="M89910" s="36"/>
      <c r="N89910" s="36"/>
    </row>
    <row r="89911" spans="12:14" x14ac:dyDescent="0.25">
      <c r="L89911" s="36"/>
      <c r="M89911" s="36"/>
      <c r="N89911" s="36"/>
    </row>
    <row r="89912" spans="12:14" x14ac:dyDescent="0.25">
      <c r="L89912" s="36"/>
      <c r="M89912" s="36"/>
      <c r="N89912" s="36"/>
    </row>
    <row r="89913" spans="12:14" x14ac:dyDescent="0.25">
      <c r="L89913" s="36"/>
      <c r="M89913" s="36"/>
      <c r="N89913" s="36"/>
    </row>
    <row r="89914" spans="12:14" x14ac:dyDescent="0.25">
      <c r="L89914" s="36"/>
      <c r="M89914" s="36"/>
      <c r="N89914" s="36"/>
    </row>
    <row r="89915" spans="12:14" x14ac:dyDescent="0.25">
      <c r="L89915" s="36"/>
      <c r="M89915" s="36"/>
      <c r="N89915" s="36"/>
    </row>
    <row r="89916" spans="12:14" x14ac:dyDescent="0.25">
      <c r="L89916" s="36"/>
      <c r="M89916" s="36"/>
      <c r="N89916" s="36"/>
    </row>
    <row r="89917" spans="12:14" x14ac:dyDescent="0.25">
      <c r="L89917" s="36"/>
      <c r="M89917" s="36"/>
      <c r="N89917" s="36"/>
    </row>
    <row r="89918" spans="12:14" x14ac:dyDescent="0.25">
      <c r="L89918" s="36"/>
      <c r="M89918" s="36"/>
      <c r="N89918" s="36"/>
    </row>
    <row r="89919" spans="12:14" x14ac:dyDescent="0.25">
      <c r="L89919" s="36"/>
      <c r="M89919" s="36"/>
      <c r="N89919" s="36"/>
    </row>
    <row r="89920" spans="12:14" x14ac:dyDescent="0.25">
      <c r="L89920" s="36"/>
      <c r="M89920" s="36"/>
      <c r="N89920" s="36"/>
    </row>
    <row r="89921" spans="12:14" x14ac:dyDescent="0.25">
      <c r="L89921" s="36"/>
      <c r="M89921" s="36"/>
      <c r="N89921" s="36"/>
    </row>
    <row r="89922" spans="12:14" x14ac:dyDescent="0.25">
      <c r="L89922" s="36"/>
      <c r="M89922" s="36"/>
      <c r="N89922" s="36"/>
    </row>
    <row r="89923" spans="12:14" x14ac:dyDescent="0.25">
      <c r="L89923" s="36"/>
      <c r="M89923" s="36"/>
      <c r="N89923" s="36"/>
    </row>
    <row r="89924" spans="12:14" x14ac:dyDescent="0.25">
      <c r="L89924" s="36"/>
      <c r="M89924" s="36"/>
      <c r="N89924" s="36"/>
    </row>
    <row r="89925" spans="12:14" x14ac:dyDescent="0.25">
      <c r="L89925" s="36"/>
      <c r="M89925" s="36"/>
      <c r="N89925" s="36"/>
    </row>
    <row r="89926" spans="12:14" x14ac:dyDescent="0.25">
      <c r="L89926" s="36"/>
      <c r="M89926" s="36"/>
      <c r="N89926" s="36"/>
    </row>
    <row r="89927" spans="12:14" x14ac:dyDescent="0.25">
      <c r="L89927" s="36"/>
      <c r="M89927" s="36"/>
      <c r="N89927" s="36"/>
    </row>
    <row r="89928" spans="12:14" x14ac:dyDescent="0.25">
      <c r="L89928" s="36"/>
      <c r="M89928" s="36"/>
      <c r="N89928" s="36"/>
    </row>
    <row r="89929" spans="12:14" x14ac:dyDescent="0.25">
      <c r="L89929" s="36"/>
      <c r="M89929" s="36"/>
      <c r="N89929" s="36"/>
    </row>
    <row r="89930" spans="12:14" x14ac:dyDescent="0.25">
      <c r="L89930" s="36"/>
      <c r="M89930" s="36"/>
      <c r="N89930" s="36"/>
    </row>
    <row r="89931" spans="12:14" x14ac:dyDescent="0.25">
      <c r="L89931" s="36"/>
      <c r="M89931" s="36"/>
      <c r="N89931" s="36"/>
    </row>
    <row r="89932" spans="12:14" x14ac:dyDescent="0.25">
      <c r="L89932" s="36"/>
      <c r="M89932" s="36"/>
      <c r="N89932" s="36"/>
    </row>
    <row r="89933" spans="12:14" x14ac:dyDescent="0.25">
      <c r="L89933" s="36"/>
      <c r="M89933" s="36"/>
      <c r="N89933" s="36"/>
    </row>
    <row r="89934" spans="12:14" x14ac:dyDescent="0.25">
      <c r="L89934" s="36"/>
      <c r="M89934" s="36"/>
      <c r="N89934" s="36"/>
    </row>
    <row r="89935" spans="12:14" x14ac:dyDescent="0.25">
      <c r="L89935" s="36"/>
      <c r="M89935" s="36"/>
      <c r="N89935" s="36"/>
    </row>
    <row r="89936" spans="12:14" x14ac:dyDescent="0.25">
      <c r="L89936" s="36"/>
      <c r="M89936" s="36"/>
      <c r="N89936" s="36"/>
    </row>
    <row r="89937" spans="12:14" x14ac:dyDescent="0.25">
      <c r="L89937" s="36"/>
      <c r="M89937" s="36"/>
      <c r="N89937" s="36"/>
    </row>
    <row r="89938" spans="12:14" x14ac:dyDescent="0.25">
      <c r="L89938" s="36"/>
      <c r="M89938" s="36"/>
      <c r="N89938" s="36"/>
    </row>
    <row r="89939" spans="12:14" x14ac:dyDescent="0.25">
      <c r="L89939" s="36"/>
      <c r="M89939" s="36"/>
      <c r="N89939" s="36"/>
    </row>
    <row r="89940" spans="12:14" x14ac:dyDescent="0.25">
      <c r="L89940" s="36"/>
      <c r="M89940" s="36"/>
      <c r="N89940" s="36"/>
    </row>
    <row r="89941" spans="12:14" x14ac:dyDescent="0.25">
      <c r="L89941" s="36"/>
      <c r="M89941" s="36"/>
      <c r="N89941" s="36"/>
    </row>
    <row r="89942" spans="12:14" x14ac:dyDescent="0.25">
      <c r="L89942" s="36"/>
      <c r="M89942" s="36"/>
      <c r="N89942" s="36"/>
    </row>
    <row r="89943" spans="12:14" x14ac:dyDescent="0.25">
      <c r="L89943" s="36"/>
      <c r="M89943" s="36"/>
      <c r="N89943" s="36"/>
    </row>
    <row r="89944" spans="12:14" x14ac:dyDescent="0.25">
      <c r="L89944" s="36"/>
      <c r="M89944" s="36"/>
      <c r="N89944" s="36"/>
    </row>
    <row r="89945" spans="12:14" x14ac:dyDescent="0.25">
      <c r="L89945" s="36"/>
      <c r="M89945" s="36"/>
      <c r="N89945" s="36"/>
    </row>
    <row r="89946" spans="12:14" x14ac:dyDescent="0.25">
      <c r="L89946" s="36"/>
      <c r="M89946" s="36"/>
      <c r="N89946" s="36"/>
    </row>
    <row r="89947" spans="12:14" x14ac:dyDescent="0.25">
      <c r="L89947" s="36"/>
      <c r="M89947" s="36"/>
      <c r="N89947" s="36"/>
    </row>
    <row r="89948" spans="12:14" x14ac:dyDescent="0.25">
      <c r="L89948" s="36"/>
      <c r="M89948" s="36"/>
      <c r="N89948" s="36"/>
    </row>
    <row r="89949" spans="12:14" x14ac:dyDescent="0.25">
      <c r="L89949" s="36"/>
      <c r="M89949" s="36"/>
      <c r="N89949" s="36"/>
    </row>
    <row r="89950" spans="12:14" x14ac:dyDescent="0.25">
      <c r="L89950" s="36"/>
      <c r="M89950" s="36"/>
      <c r="N89950" s="36"/>
    </row>
    <row r="89951" spans="12:14" x14ac:dyDescent="0.25">
      <c r="L89951" s="36"/>
      <c r="M89951" s="36"/>
      <c r="N89951" s="36"/>
    </row>
    <row r="89952" spans="12:14" x14ac:dyDescent="0.25">
      <c r="L89952" s="36"/>
      <c r="M89952" s="36"/>
      <c r="N89952" s="36"/>
    </row>
    <row r="89953" spans="12:14" x14ac:dyDescent="0.25">
      <c r="L89953" s="36"/>
      <c r="M89953" s="36"/>
      <c r="N89953" s="36"/>
    </row>
    <row r="89954" spans="12:14" x14ac:dyDescent="0.25">
      <c r="L89954" s="36"/>
      <c r="M89954" s="36"/>
      <c r="N89954" s="36"/>
    </row>
    <row r="89955" spans="12:14" x14ac:dyDescent="0.25">
      <c r="L89955" s="36"/>
      <c r="M89955" s="36"/>
      <c r="N89955" s="36"/>
    </row>
    <row r="89956" spans="12:14" x14ac:dyDescent="0.25">
      <c r="L89956" s="36"/>
      <c r="M89956" s="36"/>
      <c r="N89956" s="36"/>
    </row>
    <row r="89957" spans="12:14" x14ac:dyDescent="0.25">
      <c r="L89957" s="36"/>
      <c r="M89957" s="36"/>
      <c r="N89957" s="36"/>
    </row>
    <row r="89958" spans="12:14" x14ac:dyDescent="0.25">
      <c r="L89958" s="36"/>
      <c r="M89958" s="36"/>
      <c r="N89958" s="36"/>
    </row>
    <row r="89959" spans="12:14" x14ac:dyDescent="0.25">
      <c r="L89959" s="36"/>
      <c r="M89959" s="36"/>
      <c r="N89959" s="36"/>
    </row>
    <row r="89960" spans="12:14" x14ac:dyDescent="0.25">
      <c r="L89960" s="36"/>
      <c r="M89960" s="36"/>
      <c r="N89960" s="36"/>
    </row>
    <row r="89961" spans="12:14" x14ac:dyDescent="0.25">
      <c r="L89961" s="36"/>
      <c r="M89961" s="36"/>
      <c r="N89961" s="36"/>
    </row>
    <row r="89962" spans="12:14" x14ac:dyDescent="0.25">
      <c r="L89962" s="36"/>
      <c r="M89962" s="36"/>
      <c r="N89962" s="36"/>
    </row>
    <row r="89963" spans="12:14" x14ac:dyDescent="0.25">
      <c r="L89963" s="36"/>
      <c r="M89963" s="36"/>
      <c r="N89963" s="36"/>
    </row>
    <row r="89964" spans="12:14" x14ac:dyDescent="0.25">
      <c r="L89964" s="36"/>
      <c r="M89964" s="36"/>
      <c r="N89964" s="36"/>
    </row>
    <row r="89965" spans="12:14" x14ac:dyDescent="0.25">
      <c r="L89965" s="36"/>
      <c r="M89965" s="36"/>
      <c r="N89965" s="36"/>
    </row>
    <row r="89966" spans="12:14" x14ac:dyDescent="0.25">
      <c r="L89966" s="36"/>
      <c r="M89966" s="36"/>
      <c r="N89966" s="36"/>
    </row>
    <row r="89967" spans="12:14" x14ac:dyDescent="0.25">
      <c r="L89967" s="36"/>
      <c r="M89967" s="36"/>
      <c r="N89967" s="36"/>
    </row>
    <row r="89968" spans="12:14" x14ac:dyDescent="0.25">
      <c r="L89968" s="36"/>
      <c r="M89968" s="36"/>
      <c r="N89968" s="36"/>
    </row>
    <row r="89969" spans="12:14" x14ac:dyDescent="0.25">
      <c r="L89969" s="36"/>
      <c r="M89969" s="36"/>
      <c r="N89969" s="36"/>
    </row>
    <row r="89970" spans="12:14" x14ac:dyDescent="0.25">
      <c r="L89970" s="36"/>
      <c r="M89970" s="36"/>
      <c r="N89970" s="36"/>
    </row>
    <row r="89971" spans="12:14" x14ac:dyDescent="0.25">
      <c r="L89971" s="36"/>
      <c r="M89971" s="36"/>
      <c r="N89971" s="36"/>
    </row>
    <row r="89972" spans="12:14" x14ac:dyDescent="0.25">
      <c r="L89972" s="36"/>
      <c r="M89972" s="36"/>
      <c r="N89972" s="36"/>
    </row>
    <row r="89973" spans="12:14" x14ac:dyDescent="0.25">
      <c r="L89973" s="36"/>
      <c r="M89973" s="36"/>
      <c r="N89973" s="36"/>
    </row>
    <row r="89974" spans="12:14" x14ac:dyDescent="0.25">
      <c r="L89974" s="36"/>
      <c r="M89974" s="36"/>
      <c r="N89974" s="36"/>
    </row>
    <row r="89975" spans="12:14" x14ac:dyDescent="0.25">
      <c r="L89975" s="36"/>
      <c r="M89975" s="36"/>
      <c r="N89975" s="36"/>
    </row>
    <row r="89976" spans="12:14" x14ac:dyDescent="0.25">
      <c r="L89976" s="36"/>
      <c r="M89976" s="36"/>
      <c r="N89976" s="36"/>
    </row>
    <row r="89977" spans="12:14" x14ac:dyDescent="0.25">
      <c r="L89977" s="36"/>
      <c r="M89977" s="36"/>
      <c r="N89977" s="36"/>
    </row>
    <row r="89978" spans="12:14" x14ac:dyDescent="0.25">
      <c r="L89978" s="36"/>
      <c r="M89978" s="36"/>
      <c r="N89978" s="36"/>
    </row>
    <row r="89979" spans="12:14" x14ac:dyDescent="0.25">
      <c r="L89979" s="36"/>
      <c r="M89979" s="36"/>
      <c r="N89979" s="36"/>
    </row>
    <row r="89980" spans="12:14" x14ac:dyDescent="0.25">
      <c r="L89980" s="36"/>
      <c r="M89980" s="36"/>
      <c r="N89980" s="36"/>
    </row>
    <row r="89981" spans="12:14" x14ac:dyDescent="0.25">
      <c r="L89981" s="36"/>
      <c r="M89981" s="36"/>
      <c r="N89981" s="36"/>
    </row>
    <row r="89982" spans="12:14" x14ac:dyDescent="0.25">
      <c r="L89982" s="36"/>
      <c r="M89982" s="36"/>
      <c r="N89982" s="36"/>
    </row>
    <row r="89983" spans="12:14" x14ac:dyDescent="0.25">
      <c r="L89983" s="36"/>
      <c r="M89983" s="36"/>
      <c r="N89983" s="36"/>
    </row>
    <row r="89984" spans="12:14" x14ac:dyDescent="0.25">
      <c r="L89984" s="36"/>
      <c r="M89984" s="36"/>
      <c r="N89984" s="36"/>
    </row>
    <row r="89985" spans="12:14" x14ac:dyDescent="0.25">
      <c r="L89985" s="36"/>
      <c r="M89985" s="36"/>
      <c r="N89985" s="36"/>
    </row>
    <row r="89986" spans="12:14" x14ac:dyDescent="0.25">
      <c r="L89986" s="36"/>
      <c r="M89986" s="36"/>
      <c r="N89986" s="36"/>
    </row>
    <row r="89987" spans="12:14" x14ac:dyDescent="0.25">
      <c r="L89987" s="36"/>
      <c r="M89987" s="36"/>
      <c r="N89987" s="36"/>
    </row>
    <row r="89988" spans="12:14" x14ac:dyDescent="0.25">
      <c r="L89988" s="36"/>
      <c r="M89988" s="36"/>
      <c r="N89988" s="36"/>
    </row>
    <row r="89989" spans="12:14" x14ac:dyDescent="0.25">
      <c r="L89989" s="36"/>
      <c r="M89989" s="36"/>
      <c r="N89989" s="36"/>
    </row>
    <row r="89990" spans="12:14" x14ac:dyDescent="0.25">
      <c r="L89990" s="36"/>
      <c r="M89990" s="36"/>
      <c r="N89990" s="36"/>
    </row>
    <row r="89991" spans="12:14" x14ac:dyDescent="0.25">
      <c r="L89991" s="36"/>
      <c r="M89991" s="36"/>
      <c r="N89991" s="36"/>
    </row>
    <row r="89992" spans="12:14" x14ac:dyDescent="0.25">
      <c r="L89992" s="36"/>
      <c r="M89992" s="36"/>
      <c r="N89992" s="36"/>
    </row>
    <row r="89993" spans="12:14" x14ac:dyDescent="0.25">
      <c r="L89993" s="36"/>
      <c r="M89993" s="36"/>
      <c r="N89993" s="36"/>
    </row>
    <row r="89994" spans="12:14" x14ac:dyDescent="0.25">
      <c r="L89994" s="36"/>
      <c r="M89994" s="36"/>
      <c r="N89994" s="36"/>
    </row>
    <row r="89995" spans="12:14" x14ac:dyDescent="0.25">
      <c r="L89995" s="36"/>
      <c r="M89995" s="36"/>
      <c r="N89995" s="36"/>
    </row>
    <row r="89996" spans="12:14" x14ac:dyDescent="0.25">
      <c r="L89996" s="36"/>
      <c r="M89996" s="36"/>
      <c r="N89996" s="36"/>
    </row>
    <row r="89997" spans="12:14" x14ac:dyDescent="0.25">
      <c r="L89997" s="36"/>
      <c r="M89997" s="36"/>
      <c r="N89997" s="36"/>
    </row>
    <row r="89998" spans="12:14" x14ac:dyDescent="0.25">
      <c r="L89998" s="36"/>
      <c r="M89998" s="36"/>
      <c r="N89998" s="36"/>
    </row>
    <row r="89999" spans="12:14" x14ac:dyDescent="0.25">
      <c r="L89999" s="36"/>
      <c r="M89999" s="36"/>
      <c r="N89999" s="36"/>
    </row>
    <row r="90000" spans="12:14" x14ac:dyDescent="0.25">
      <c r="L90000" s="36"/>
      <c r="M90000" s="36"/>
      <c r="N90000" s="36"/>
    </row>
    <row r="90001" spans="12:14" x14ac:dyDescent="0.25">
      <c r="L90001" s="36"/>
      <c r="M90001" s="36"/>
      <c r="N90001" s="36"/>
    </row>
    <row r="90002" spans="12:14" x14ac:dyDescent="0.25">
      <c r="L90002" s="36"/>
      <c r="M90002" s="36"/>
      <c r="N90002" s="36"/>
    </row>
    <row r="90003" spans="12:14" x14ac:dyDescent="0.25">
      <c r="L90003" s="36"/>
      <c r="M90003" s="36"/>
      <c r="N90003" s="36"/>
    </row>
    <row r="90004" spans="12:14" x14ac:dyDescent="0.25">
      <c r="L90004" s="36"/>
      <c r="M90004" s="36"/>
      <c r="N90004" s="36"/>
    </row>
    <row r="90005" spans="12:14" x14ac:dyDescent="0.25">
      <c r="L90005" s="36"/>
      <c r="M90005" s="36"/>
      <c r="N90005" s="36"/>
    </row>
    <row r="90006" spans="12:14" x14ac:dyDescent="0.25">
      <c r="L90006" s="36"/>
      <c r="M90006" s="36"/>
      <c r="N90006" s="36"/>
    </row>
    <row r="90007" spans="12:14" x14ac:dyDescent="0.25">
      <c r="L90007" s="36"/>
      <c r="M90007" s="36"/>
      <c r="N90007" s="36"/>
    </row>
    <row r="90008" spans="12:14" x14ac:dyDescent="0.25">
      <c r="L90008" s="36"/>
      <c r="M90008" s="36"/>
      <c r="N90008" s="36"/>
    </row>
    <row r="90009" spans="12:14" x14ac:dyDescent="0.25">
      <c r="L90009" s="36"/>
      <c r="M90009" s="36"/>
      <c r="N90009" s="36"/>
    </row>
    <row r="90010" spans="12:14" x14ac:dyDescent="0.25">
      <c r="L90010" s="36"/>
      <c r="M90010" s="36"/>
      <c r="N90010" s="36"/>
    </row>
    <row r="90011" spans="12:14" x14ac:dyDescent="0.25">
      <c r="L90011" s="36"/>
      <c r="M90011" s="36"/>
      <c r="N90011" s="36"/>
    </row>
    <row r="90012" spans="12:14" x14ac:dyDescent="0.25">
      <c r="L90012" s="36"/>
      <c r="M90012" s="36"/>
      <c r="N90012" s="36"/>
    </row>
    <row r="90013" spans="12:14" x14ac:dyDescent="0.25">
      <c r="L90013" s="36"/>
      <c r="M90013" s="36"/>
      <c r="N90013" s="36"/>
    </row>
    <row r="90014" spans="12:14" x14ac:dyDescent="0.25">
      <c r="L90014" s="36"/>
      <c r="M90014" s="36"/>
      <c r="N90014" s="36"/>
    </row>
    <row r="90015" spans="12:14" x14ac:dyDescent="0.25">
      <c r="L90015" s="36"/>
      <c r="M90015" s="36"/>
      <c r="N90015" s="36"/>
    </row>
    <row r="90016" spans="12:14" x14ac:dyDescent="0.25">
      <c r="L90016" s="36"/>
      <c r="M90016" s="36"/>
      <c r="N90016" s="36"/>
    </row>
    <row r="90017" spans="12:14" x14ac:dyDescent="0.25">
      <c r="L90017" s="36"/>
      <c r="M90017" s="36"/>
      <c r="N90017" s="36"/>
    </row>
    <row r="90018" spans="12:14" x14ac:dyDescent="0.25">
      <c r="L90018" s="36"/>
      <c r="M90018" s="36"/>
      <c r="N90018" s="36"/>
    </row>
    <row r="90019" spans="12:14" x14ac:dyDescent="0.25">
      <c r="L90019" s="36"/>
      <c r="M90019" s="36"/>
      <c r="N90019" s="36"/>
    </row>
    <row r="90020" spans="12:14" x14ac:dyDescent="0.25">
      <c r="L90020" s="36"/>
      <c r="M90020" s="36"/>
      <c r="N90020" s="36"/>
    </row>
    <row r="90021" spans="12:14" x14ac:dyDescent="0.25">
      <c r="L90021" s="36"/>
      <c r="M90021" s="36"/>
      <c r="N90021" s="36"/>
    </row>
    <row r="90022" spans="12:14" x14ac:dyDescent="0.25">
      <c r="L90022" s="36"/>
      <c r="M90022" s="36"/>
      <c r="N90022" s="36"/>
    </row>
    <row r="90023" spans="12:14" x14ac:dyDescent="0.25">
      <c r="L90023" s="36"/>
      <c r="M90023" s="36"/>
      <c r="N90023" s="36"/>
    </row>
    <row r="90024" spans="12:14" x14ac:dyDescent="0.25">
      <c r="L90024" s="36"/>
      <c r="M90024" s="36"/>
      <c r="N90024" s="36"/>
    </row>
    <row r="90025" spans="12:14" x14ac:dyDescent="0.25">
      <c r="L90025" s="36"/>
      <c r="M90025" s="36"/>
      <c r="N90025" s="36"/>
    </row>
    <row r="90026" spans="12:14" x14ac:dyDescent="0.25">
      <c r="L90026" s="36"/>
      <c r="M90026" s="36"/>
      <c r="N90026" s="36"/>
    </row>
    <row r="90027" spans="12:14" x14ac:dyDescent="0.25">
      <c r="L90027" s="36"/>
      <c r="M90027" s="36"/>
      <c r="N90027" s="36"/>
    </row>
    <row r="90028" spans="12:14" x14ac:dyDescent="0.25">
      <c r="L90028" s="36"/>
      <c r="M90028" s="36"/>
      <c r="N90028" s="36"/>
    </row>
    <row r="90029" spans="12:14" x14ac:dyDescent="0.25">
      <c r="L90029" s="36"/>
      <c r="M90029" s="36"/>
      <c r="N90029" s="36"/>
    </row>
    <row r="90030" spans="12:14" x14ac:dyDescent="0.25">
      <c r="L90030" s="36"/>
      <c r="M90030" s="36"/>
      <c r="N90030" s="36"/>
    </row>
    <row r="90031" spans="12:14" x14ac:dyDescent="0.25">
      <c r="L90031" s="36"/>
      <c r="M90031" s="36"/>
      <c r="N90031" s="36"/>
    </row>
    <row r="90032" spans="12:14" x14ac:dyDescent="0.25">
      <c r="L90032" s="36"/>
      <c r="M90032" s="36"/>
      <c r="N90032" s="36"/>
    </row>
    <row r="90033" spans="12:14" x14ac:dyDescent="0.25">
      <c r="L90033" s="36"/>
      <c r="M90033" s="36"/>
      <c r="N90033" s="36"/>
    </row>
    <row r="90034" spans="12:14" x14ac:dyDescent="0.25">
      <c r="L90034" s="36"/>
      <c r="M90034" s="36"/>
      <c r="N90034" s="36"/>
    </row>
    <row r="90035" spans="12:14" x14ac:dyDescent="0.25">
      <c r="L90035" s="36"/>
      <c r="M90035" s="36"/>
      <c r="N90035" s="36"/>
    </row>
    <row r="90036" spans="12:14" x14ac:dyDescent="0.25">
      <c r="L90036" s="36"/>
      <c r="M90036" s="36"/>
      <c r="N90036" s="36"/>
    </row>
    <row r="90037" spans="12:14" x14ac:dyDescent="0.25">
      <c r="L90037" s="36"/>
      <c r="M90037" s="36"/>
      <c r="N90037" s="36"/>
    </row>
    <row r="90038" spans="12:14" x14ac:dyDescent="0.25">
      <c r="L90038" s="36"/>
      <c r="M90038" s="36"/>
      <c r="N90038" s="36"/>
    </row>
    <row r="90039" spans="12:14" x14ac:dyDescent="0.25">
      <c r="L90039" s="36"/>
      <c r="M90039" s="36"/>
      <c r="N90039" s="36"/>
    </row>
    <row r="90040" spans="12:14" x14ac:dyDescent="0.25">
      <c r="L90040" s="36"/>
      <c r="M90040" s="36"/>
      <c r="N90040" s="36"/>
    </row>
    <row r="90041" spans="12:14" x14ac:dyDescent="0.25">
      <c r="L90041" s="36"/>
      <c r="M90041" s="36"/>
      <c r="N90041" s="36"/>
    </row>
    <row r="90042" spans="12:14" x14ac:dyDescent="0.25">
      <c r="L90042" s="36"/>
      <c r="M90042" s="36"/>
      <c r="N90042" s="36"/>
    </row>
    <row r="90043" spans="12:14" x14ac:dyDescent="0.25">
      <c r="L90043" s="36"/>
      <c r="M90043" s="36"/>
      <c r="N90043" s="36"/>
    </row>
    <row r="90044" spans="12:14" x14ac:dyDescent="0.25">
      <c r="L90044" s="36"/>
      <c r="M90044" s="36"/>
      <c r="N90044" s="36"/>
    </row>
    <row r="90045" spans="12:14" x14ac:dyDescent="0.25">
      <c r="L90045" s="36"/>
      <c r="M90045" s="36"/>
      <c r="N90045" s="36"/>
    </row>
    <row r="90046" spans="12:14" x14ac:dyDescent="0.25">
      <c r="L90046" s="36"/>
      <c r="M90046" s="36"/>
      <c r="N90046" s="36"/>
    </row>
    <row r="90047" spans="12:14" x14ac:dyDescent="0.25">
      <c r="L90047" s="36"/>
      <c r="M90047" s="36"/>
      <c r="N90047" s="36"/>
    </row>
    <row r="90048" spans="12:14" x14ac:dyDescent="0.25">
      <c r="L90048" s="36"/>
      <c r="M90048" s="36"/>
      <c r="N90048" s="36"/>
    </row>
    <row r="90049" spans="12:14" x14ac:dyDescent="0.25">
      <c r="L90049" s="36"/>
      <c r="M90049" s="36"/>
      <c r="N90049" s="36"/>
    </row>
    <row r="90050" spans="12:14" x14ac:dyDescent="0.25">
      <c r="L90050" s="36"/>
      <c r="M90050" s="36"/>
      <c r="N90050" s="36"/>
    </row>
    <row r="90051" spans="12:14" x14ac:dyDescent="0.25">
      <c r="L90051" s="36"/>
      <c r="M90051" s="36"/>
      <c r="N90051" s="36"/>
    </row>
    <row r="90052" spans="12:14" x14ac:dyDescent="0.25">
      <c r="L90052" s="36"/>
      <c r="M90052" s="36"/>
      <c r="N90052" s="36"/>
    </row>
    <row r="90053" spans="12:14" x14ac:dyDescent="0.25">
      <c r="L90053" s="36"/>
      <c r="M90053" s="36"/>
      <c r="N90053" s="36"/>
    </row>
    <row r="90054" spans="12:14" x14ac:dyDescent="0.25">
      <c r="L90054" s="36"/>
      <c r="M90054" s="36"/>
      <c r="N90054" s="36"/>
    </row>
    <row r="90055" spans="12:14" x14ac:dyDescent="0.25">
      <c r="L90055" s="36"/>
      <c r="M90055" s="36"/>
      <c r="N90055" s="36"/>
    </row>
    <row r="90056" spans="12:14" x14ac:dyDescent="0.25">
      <c r="L90056" s="36"/>
      <c r="M90056" s="36"/>
      <c r="N90056" s="36"/>
    </row>
    <row r="90057" spans="12:14" x14ac:dyDescent="0.25">
      <c r="L90057" s="36"/>
      <c r="M90057" s="36"/>
      <c r="N90057" s="36"/>
    </row>
    <row r="90058" spans="12:14" x14ac:dyDescent="0.25">
      <c r="L90058" s="36"/>
      <c r="M90058" s="36"/>
      <c r="N90058" s="36"/>
    </row>
    <row r="90059" spans="12:14" x14ac:dyDescent="0.25">
      <c r="L90059" s="36"/>
      <c r="M90059" s="36"/>
      <c r="N90059" s="36"/>
    </row>
    <row r="90060" spans="12:14" x14ac:dyDescent="0.25">
      <c r="L90060" s="36"/>
      <c r="M90060" s="36"/>
      <c r="N90060" s="36"/>
    </row>
    <row r="90061" spans="12:14" x14ac:dyDescent="0.25">
      <c r="L90061" s="36"/>
      <c r="M90061" s="36"/>
      <c r="N90061" s="36"/>
    </row>
    <row r="90062" spans="12:14" x14ac:dyDescent="0.25">
      <c r="L90062" s="36"/>
      <c r="M90062" s="36"/>
      <c r="N90062" s="36"/>
    </row>
    <row r="90063" spans="12:14" x14ac:dyDescent="0.25">
      <c r="L90063" s="36"/>
      <c r="M90063" s="36"/>
      <c r="N90063" s="36"/>
    </row>
    <row r="90064" spans="12:14" x14ac:dyDescent="0.25">
      <c r="L90064" s="36"/>
      <c r="M90064" s="36"/>
      <c r="N90064" s="36"/>
    </row>
    <row r="90065" spans="12:14" x14ac:dyDescent="0.25">
      <c r="L90065" s="36"/>
      <c r="M90065" s="36"/>
      <c r="N90065" s="36"/>
    </row>
    <row r="90066" spans="12:14" x14ac:dyDescent="0.25">
      <c r="L90066" s="36"/>
      <c r="M90066" s="36"/>
      <c r="N90066" s="36"/>
    </row>
    <row r="90067" spans="12:14" x14ac:dyDescent="0.25">
      <c r="L90067" s="36"/>
      <c r="M90067" s="36"/>
      <c r="N90067" s="36"/>
    </row>
    <row r="90068" spans="12:14" x14ac:dyDescent="0.25">
      <c r="L90068" s="36"/>
      <c r="M90068" s="36"/>
      <c r="N90068" s="36"/>
    </row>
    <row r="90069" spans="12:14" x14ac:dyDescent="0.25">
      <c r="L90069" s="36"/>
      <c r="M90069" s="36"/>
      <c r="N90069" s="36"/>
    </row>
    <row r="90070" spans="12:14" x14ac:dyDescent="0.25">
      <c r="L90070" s="36"/>
      <c r="M90070" s="36"/>
      <c r="N90070" s="36"/>
    </row>
    <row r="90071" spans="12:14" x14ac:dyDescent="0.25">
      <c r="L90071" s="36"/>
      <c r="M90071" s="36"/>
      <c r="N90071" s="36"/>
    </row>
    <row r="90072" spans="12:14" x14ac:dyDescent="0.25">
      <c r="L90072" s="36"/>
      <c r="M90072" s="36"/>
      <c r="N90072" s="36"/>
    </row>
    <row r="90073" spans="12:14" x14ac:dyDescent="0.25">
      <c r="L90073" s="36"/>
      <c r="M90073" s="36"/>
      <c r="N90073" s="36"/>
    </row>
    <row r="90074" spans="12:14" x14ac:dyDescent="0.25">
      <c r="L90074" s="36"/>
      <c r="M90074" s="36"/>
      <c r="N90074" s="36"/>
    </row>
    <row r="90075" spans="12:14" x14ac:dyDescent="0.25">
      <c r="L90075" s="36"/>
      <c r="M90075" s="36"/>
      <c r="N90075" s="36"/>
    </row>
    <row r="90076" spans="12:14" x14ac:dyDescent="0.25">
      <c r="L90076" s="36"/>
      <c r="M90076" s="36"/>
      <c r="N90076" s="36"/>
    </row>
    <row r="90077" spans="12:14" x14ac:dyDescent="0.25">
      <c r="L90077" s="36"/>
      <c r="M90077" s="36"/>
      <c r="N90077" s="36"/>
    </row>
    <row r="90078" spans="12:14" x14ac:dyDescent="0.25">
      <c r="L90078" s="36"/>
      <c r="M90078" s="36"/>
      <c r="N90078" s="36"/>
    </row>
    <row r="90079" spans="12:14" x14ac:dyDescent="0.25">
      <c r="L90079" s="36"/>
      <c r="M90079" s="36"/>
      <c r="N90079" s="36"/>
    </row>
    <row r="90080" spans="12:14" x14ac:dyDescent="0.25">
      <c r="L90080" s="36"/>
      <c r="M90080" s="36"/>
      <c r="N90080" s="36"/>
    </row>
    <row r="90081" spans="12:14" x14ac:dyDescent="0.25">
      <c r="L90081" s="36"/>
      <c r="M90081" s="36"/>
      <c r="N90081" s="36"/>
    </row>
    <row r="90082" spans="12:14" x14ac:dyDescent="0.25">
      <c r="L90082" s="36"/>
      <c r="M90082" s="36"/>
      <c r="N90082" s="36"/>
    </row>
    <row r="90083" spans="12:14" x14ac:dyDescent="0.25">
      <c r="L90083" s="36"/>
      <c r="M90083" s="36"/>
      <c r="N90083" s="36"/>
    </row>
    <row r="90084" spans="12:14" x14ac:dyDescent="0.25">
      <c r="L90084" s="36"/>
      <c r="M90084" s="36"/>
      <c r="N90084" s="36"/>
    </row>
    <row r="90085" spans="12:14" x14ac:dyDescent="0.25">
      <c r="L90085" s="36"/>
      <c r="M90085" s="36"/>
      <c r="N90085" s="36"/>
    </row>
    <row r="90086" spans="12:14" x14ac:dyDescent="0.25">
      <c r="L90086" s="36"/>
      <c r="M90086" s="36"/>
      <c r="N90086" s="36"/>
    </row>
    <row r="90087" spans="12:14" x14ac:dyDescent="0.25">
      <c r="L90087" s="36"/>
      <c r="M90087" s="36"/>
      <c r="N90087" s="36"/>
    </row>
    <row r="90088" spans="12:14" x14ac:dyDescent="0.25">
      <c r="L90088" s="36"/>
      <c r="M90088" s="36"/>
      <c r="N90088" s="36"/>
    </row>
    <row r="90089" spans="12:14" x14ac:dyDescent="0.25">
      <c r="L90089" s="36"/>
      <c r="M90089" s="36"/>
      <c r="N90089" s="36"/>
    </row>
    <row r="90090" spans="12:14" x14ac:dyDescent="0.25">
      <c r="L90090" s="36"/>
      <c r="M90090" s="36"/>
      <c r="N90090" s="36"/>
    </row>
    <row r="90091" spans="12:14" x14ac:dyDescent="0.25">
      <c r="L90091" s="36"/>
      <c r="M90091" s="36"/>
      <c r="N90091" s="36"/>
    </row>
    <row r="90092" spans="12:14" x14ac:dyDescent="0.25">
      <c r="L90092" s="36"/>
      <c r="M90092" s="36"/>
      <c r="N90092" s="36"/>
    </row>
    <row r="90093" spans="12:14" x14ac:dyDescent="0.25">
      <c r="L90093" s="36"/>
      <c r="M90093" s="36"/>
      <c r="N90093" s="36"/>
    </row>
    <row r="90094" spans="12:14" x14ac:dyDescent="0.25">
      <c r="L90094" s="36"/>
      <c r="M90094" s="36"/>
      <c r="N90094" s="36"/>
    </row>
    <row r="90095" spans="12:14" x14ac:dyDescent="0.25">
      <c r="L90095" s="36"/>
      <c r="M90095" s="36"/>
      <c r="N90095" s="36"/>
    </row>
    <row r="90096" spans="12:14" x14ac:dyDescent="0.25">
      <c r="L90096" s="36"/>
      <c r="M90096" s="36"/>
      <c r="N90096" s="36"/>
    </row>
    <row r="90097" spans="12:14" x14ac:dyDescent="0.25">
      <c r="L90097" s="36"/>
      <c r="M90097" s="36"/>
      <c r="N90097" s="36"/>
    </row>
    <row r="90098" spans="12:14" x14ac:dyDescent="0.25">
      <c r="L90098" s="36"/>
      <c r="M90098" s="36"/>
      <c r="N90098" s="36"/>
    </row>
    <row r="90099" spans="12:14" x14ac:dyDescent="0.25">
      <c r="L90099" s="36"/>
      <c r="M90099" s="36"/>
      <c r="N90099" s="36"/>
    </row>
    <row r="90100" spans="12:14" x14ac:dyDescent="0.25">
      <c r="L90100" s="36"/>
      <c r="M90100" s="36"/>
      <c r="N90100" s="36"/>
    </row>
    <row r="90101" spans="12:14" x14ac:dyDescent="0.25">
      <c r="L90101" s="36"/>
      <c r="M90101" s="36"/>
      <c r="N90101" s="36"/>
    </row>
    <row r="90102" spans="12:14" x14ac:dyDescent="0.25">
      <c r="L90102" s="36"/>
      <c r="M90102" s="36"/>
      <c r="N90102" s="36"/>
    </row>
    <row r="90103" spans="12:14" x14ac:dyDescent="0.25">
      <c r="L90103" s="36"/>
      <c r="M90103" s="36"/>
      <c r="N90103" s="36"/>
    </row>
    <row r="90104" spans="12:14" x14ac:dyDescent="0.25">
      <c r="L90104" s="36"/>
      <c r="M90104" s="36"/>
      <c r="N90104" s="36"/>
    </row>
    <row r="90105" spans="12:14" x14ac:dyDescent="0.25">
      <c r="L90105" s="36"/>
      <c r="M90105" s="36"/>
      <c r="N90105" s="36"/>
    </row>
    <row r="90106" spans="12:14" x14ac:dyDescent="0.25">
      <c r="L90106" s="36"/>
      <c r="M90106" s="36"/>
      <c r="N90106" s="36"/>
    </row>
    <row r="90107" spans="12:14" x14ac:dyDescent="0.25">
      <c r="L90107" s="36"/>
      <c r="M90107" s="36"/>
      <c r="N90107" s="36"/>
    </row>
    <row r="90108" spans="12:14" x14ac:dyDescent="0.25">
      <c r="L90108" s="36"/>
      <c r="M90108" s="36"/>
      <c r="N90108" s="36"/>
    </row>
    <row r="90109" spans="12:14" x14ac:dyDescent="0.25">
      <c r="L90109" s="36"/>
      <c r="M90109" s="36"/>
      <c r="N90109" s="36"/>
    </row>
    <row r="90110" spans="12:14" x14ac:dyDescent="0.25">
      <c r="L90110" s="36"/>
      <c r="M90110" s="36"/>
      <c r="N90110" s="36"/>
    </row>
    <row r="90111" spans="12:14" x14ac:dyDescent="0.25">
      <c r="L90111" s="36"/>
      <c r="M90111" s="36"/>
      <c r="N90111" s="36"/>
    </row>
    <row r="90112" spans="12:14" x14ac:dyDescent="0.25">
      <c r="L90112" s="36"/>
      <c r="M90112" s="36"/>
      <c r="N90112" s="36"/>
    </row>
    <row r="90113" spans="12:14" x14ac:dyDescent="0.25">
      <c r="L90113" s="36"/>
      <c r="M90113" s="36"/>
      <c r="N90113" s="36"/>
    </row>
    <row r="90114" spans="12:14" x14ac:dyDescent="0.25">
      <c r="L90114" s="36"/>
      <c r="M90114" s="36"/>
      <c r="N90114" s="36"/>
    </row>
    <row r="90115" spans="12:14" x14ac:dyDescent="0.25">
      <c r="L90115" s="36"/>
      <c r="M90115" s="36"/>
      <c r="N90115" s="36"/>
    </row>
    <row r="90116" spans="12:14" x14ac:dyDescent="0.25">
      <c r="L90116" s="36"/>
      <c r="M90116" s="36"/>
      <c r="N90116" s="36"/>
    </row>
    <row r="90117" spans="12:14" x14ac:dyDescent="0.25">
      <c r="L90117" s="36"/>
      <c r="M90117" s="36"/>
      <c r="N90117" s="36"/>
    </row>
    <row r="90118" spans="12:14" x14ac:dyDescent="0.25">
      <c r="L90118" s="36"/>
      <c r="M90118" s="36"/>
      <c r="N90118" s="36"/>
    </row>
    <row r="90119" spans="12:14" x14ac:dyDescent="0.25">
      <c r="L90119" s="36"/>
      <c r="M90119" s="36"/>
      <c r="N90119" s="36"/>
    </row>
    <row r="90120" spans="12:14" x14ac:dyDescent="0.25">
      <c r="L90120" s="36"/>
      <c r="M90120" s="36"/>
      <c r="N90120" s="36"/>
    </row>
    <row r="90121" spans="12:14" x14ac:dyDescent="0.25">
      <c r="L90121" s="36"/>
      <c r="M90121" s="36"/>
      <c r="N90121" s="36"/>
    </row>
    <row r="90122" spans="12:14" x14ac:dyDescent="0.25">
      <c r="L90122" s="36"/>
      <c r="M90122" s="36"/>
      <c r="N90122" s="36"/>
    </row>
    <row r="90123" spans="12:14" x14ac:dyDescent="0.25">
      <c r="L90123" s="36"/>
      <c r="M90123" s="36"/>
      <c r="N90123" s="36"/>
    </row>
    <row r="90124" spans="12:14" x14ac:dyDescent="0.25">
      <c r="L90124" s="36"/>
      <c r="M90124" s="36"/>
      <c r="N90124" s="36"/>
    </row>
    <row r="90125" spans="12:14" x14ac:dyDescent="0.25">
      <c r="L90125" s="36"/>
      <c r="M90125" s="36"/>
      <c r="N90125" s="36"/>
    </row>
    <row r="90126" spans="12:14" x14ac:dyDescent="0.25">
      <c r="L90126" s="36"/>
      <c r="M90126" s="36"/>
      <c r="N90126" s="36"/>
    </row>
    <row r="90127" spans="12:14" x14ac:dyDescent="0.25">
      <c r="L90127" s="36"/>
      <c r="M90127" s="36"/>
      <c r="N90127" s="36"/>
    </row>
    <row r="90128" spans="12:14" x14ac:dyDescent="0.25">
      <c r="L90128" s="36"/>
      <c r="M90128" s="36"/>
      <c r="N90128" s="36"/>
    </row>
    <row r="90129" spans="12:14" x14ac:dyDescent="0.25">
      <c r="L90129" s="36"/>
      <c r="M90129" s="36"/>
      <c r="N90129" s="36"/>
    </row>
    <row r="90130" spans="12:14" x14ac:dyDescent="0.25">
      <c r="L90130" s="36"/>
      <c r="M90130" s="36"/>
      <c r="N90130" s="36"/>
    </row>
    <row r="90131" spans="12:14" x14ac:dyDescent="0.25">
      <c r="L90131" s="36"/>
      <c r="M90131" s="36"/>
      <c r="N90131" s="36"/>
    </row>
    <row r="90132" spans="12:14" x14ac:dyDescent="0.25">
      <c r="L90132" s="36"/>
      <c r="M90132" s="36"/>
      <c r="N90132" s="36"/>
    </row>
    <row r="90133" spans="12:14" x14ac:dyDescent="0.25">
      <c r="L90133" s="36"/>
      <c r="M90133" s="36"/>
      <c r="N90133" s="36"/>
    </row>
    <row r="90134" spans="12:14" x14ac:dyDescent="0.25">
      <c r="L90134" s="36"/>
      <c r="M90134" s="36"/>
      <c r="N90134" s="36"/>
    </row>
    <row r="90135" spans="12:14" x14ac:dyDescent="0.25">
      <c r="L90135" s="36"/>
      <c r="M90135" s="36"/>
      <c r="N90135" s="36"/>
    </row>
    <row r="90136" spans="12:14" x14ac:dyDescent="0.25">
      <c r="L90136" s="36"/>
      <c r="M90136" s="36"/>
      <c r="N90136" s="36"/>
    </row>
    <row r="90137" spans="12:14" x14ac:dyDescent="0.25">
      <c r="L90137" s="36"/>
      <c r="M90137" s="36"/>
      <c r="N90137" s="36"/>
    </row>
    <row r="90138" spans="12:14" x14ac:dyDescent="0.25">
      <c r="L90138" s="36"/>
      <c r="M90138" s="36"/>
      <c r="N90138" s="36"/>
    </row>
    <row r="90139" spans="12:14" x14ac:dyDescent="0.25">
      <c r="L90139" s="36"/>
      <c r="M90139" s="36"/>
      <c r="N90139" s="36"/>
    </row>
    <row r="90140" spans="12:14" x14ac:dyDescent="0.25">
      <c r="L90140" s="36"/>
      <c r="M90140" s="36"/>
      <c r="N90140" s="36"/>
    </row>
    <row r="90141" spans="12:14" x14ac:dyDescent="0.25">
      <c r="L90141" s="36"/>
      <c r="M90141" s="36"/>
      <c r="N90141" s="36"/>
    </row>
    <row r="90142" spans="12:14" x14ac:dyDescent="0.25">
      <c r="L90142" s="36"/>
      <c r="M90142" s="36"/>
      <c r="N90142" s="36"/>
    </row>
    <row r="90143" spans="12:14" x14ac:dyDescent="0.25">
      <c r="L90143" s="36"/>
      <c r="M90143" s="36"/>
      <c r="N90143" s="36"/>
    </row>
    <row r="90144" spans="12:14" x14ac:dyDescent="0.25">
      <c r="L90144" s="36"/>
      <c r="M90144" s="36"/>
      <c r="N90144" s="36"/>
    </row>
    <row r="90145" spans="12:14" x14ac:dyDescent="0.25">
      <c r="L90145" s="36"/>
      <c r="M90145" s="36"/>
      <c r="N90145" s="36"/>
    </row>
    <row r="90146" spans="12:14" x14ac:dyDescent="0.25">
      <c r="L90146" s="36"/>
      <c r="M90146" s="36"/>
      <c r="N90146" s="36"/>
    </row>
    <row r="90147" spans="12:14" x14ac:dyDescent="0.25">
      <c r="L90147" s="36"/>
      <c r="M90147" s="36"/>
      <c r="N90147" s="36"/>
    </row>
    <row r="90148" spans="12:14" x14ac:dyDescent="0.25">
      <c r="L90148" s="36"/>
      <c r="M90148" s="36"/>
      <c r="N90148" s="36"/>
    </row>
    <row r="90149" spans="12:14" x14ac:dyDescent="0.25">
      <c r="L90149" s="36"/>
      <c r="M90149" s="36"/>
      <c r="N90149" s="36"/>
    </row>
    <row r="90150" spans="12:14" x14ac:dyDescent="0.25">
      <c r="L90150" s="36"/>
      <c r="M90150" s="36"/>
      <c r="N90150" s="36"/>
    </row>
    <row r="90151" spans="12:14" x14ac:dyDescent="0.25">
      <c r="L90151" s="36"/>
      <c r="M90151" s="36"/>
      <c r="N90151" s="36"/>
    </row>
    <row r="90152" spans="12:14" x14ac:dyDescent="0.25">
      <c r="L90152" s="36"/>
      <c r="M90152" s="36"/>
      <c r="N90152" s="36"/>
    </row>
    <row r="90153" spans="12:14" x14ac:dyDescent="0.25">
      <c r="L90153" s="36"/>
      <c r="M90153" s="36"/>
      <c r="N90153" s="36"/>
    </row>
    <row r="90154" spans="12:14" x14ac:dyDescent="0.25">
      <c r="L90154" s="36"/>
      <c r="M90154" s="36"/>
      <c r="N90154" s="36"/>
    </row>
    <row r="90155" spans="12:14" x14ac:dyDescent="0.25">
      <c r="L90155" s="36"/>
      <c r="M90155" s="36"/>
      <c r="N90155" s="36"/>
    </row>
    <row r="90156" spans="12:14" x14ac:dyDescent="0.25">
      <c r="L90156" s="36"/>
      <c r="M90156" s="36"/>
      <c r="N90156" s="36"/>
    </row>
    <row r="90157" spans="12:14" x14ac:dyDescent="0.25">
      <c r="L90157" s="36"/>
      <c r="M90157" s="36"/>
      <c r="N90157" s="36"/>
    </row>
    <row r="90158" spans="12:14" x14ac:dyDescent="0.25">
      <c r="L90158" s="36"/>
      <c r="M90158" s="36"/>
      <c r="N90158" s="36"/>
    </row>
    <row r="90159" spans="12:14" x14ac:dyDescent="0.25">
      <c r="L90159" s="36"/>
      <c r="M90159" s="36"/>
      <c r="N90159" s="36"/>
    </row>
    <row r="90160" spans="12:14" x14ac:dyDescent="0.25">
      <c r="L90160" s="36"/>
      <c r="M90160" s="36"/>
      <c r="N90160" s="36"/>
    </row>
    <row r="90161" spans="12:14" x14ac:dyDescent="0.25">
      <c r="L90161" s="36"/>
      <c r="M90161" s="36"/>
      <c r="N90161" s="36"/>
    </row>
    <row r="90162" spans="12:14" x14ac:dyDescent="0.25">
      <c r="L90162" s="36"/>
      <c r="M90162" s="36"/>
      <c r="N90162" s="36"/>
    </row>
    <row r="90163" spans="12:14" x14ac:dyDescent="0.25">
      <c r="L90163" s="36"/>
      <c r="M90163" s="36"/>
      <c r="N90163" s="36"/>
    </row>
    <row r="90164" spans="12:14" x14ac:dyDescent="0.25">
      <c r="L90164" s="36"/>
      <c r="M90164" s="36"/>
      <c r="N90164" s="36"/>
    </row>
    <row r="90165" spans="12:14" x14ac:dyDescent="0.25">
      <c r="L90165" s="36"/>
      <c r="M90165" s="36"/>
      <c r="N90165" s="36"/>
    </row>
    <row r="90166" spans="12:14" x14ac:dyDescent="0.25">
      <c r="L90166" s="36"/>
      <c r="M90166" s="36"/>
      <c r="N90166" s="36"/>
    </row>
    <row r="90167" spans="12:14" x14ac:dyDescent="0.25">
      <c r="L90167" s="36"/>
      <c r="M90167" s="36"/>
      <c r="N90167" s="36"/>
    </row>
    <row r="90168" spans="12:14" x14ac:dyDescent="0.25">
      <c r="L90168" s="36"/>
      <c r="M90168" s="36"/>
      <c r="N90168" s="36"/>
    </row>
    <row r="90169" spans="12:14" x14ac:dyDescent="0.25">
      <c r="L90169" s="36"/>
      <c r="M90169" s="36"/>
      <c r="N90169" s="36"/>
    </row>
    <row r="90170" spans="12:14" x14ac:dyDescent="0.25">
      <c r="L90170" s="36"/>
      <c r="M90170" s="36"/>
      <c r="N90170" s="36"/>
    </row>
    <row r="90171" spans="12:14" x14ac:dyDescent="0.25">
      <c r="L90171" s="36"/>
      <c r="M90171" s="36"/>
      <c r="N90171" s="36"/>
    </row>
    <row r="90172" spans="12:14" x14ac:dyDescent="0.25">
      <c r="L90172" s="36"/>
      <c r="M90172" s="36"/>
      <c r="N90172" s="36"/>
    </row>
    <row r="90173" spans="12:14" x14ac:dyDescent="0.25">
      <c r="L90173" s="36"/>
      <c r="M90173" s="36"/>
      <c r="N90173" s="36"/>
    </row>
    <row r="90174" spans="12:14" x14ac:dyDescent="0.25">
      <c r="L90174" s="36"/>
      <c r="M90174" s="36"/>
      <c r="N90174" s="36"/>
    </row>
    <row r="90175" spans="12:14" x14ac:dyDescent="0.25">
      <c r="L90175" s="36"/>
      <c r="M90175" s="36"/>
      <c r="N90175" s="36"/>
    </row>
    <row r="90176" spans="12:14" x14ac:dyDescent="0.25">
      <c r="L90176" s="36"/>
      <c r="M90176" s="36"/>
      <c r="N90176" s="36"/>
    </row>
    <row r="90177" spans="12:14" x14ac:dyDescent="0.25">
      <c r="L90177" s="36"/>
      <c r="M90177" s="36"/>
      <c r="N90177" s="36"/>
    </row>
    <row r="90178" spans="12:14" x14ac:dyDescent="0.25">
      <c r="L90178" s="36"/>
      <c r="M90178" s="36"/>
      <c r="N90178" s="36"/>
    </row>
    <row r="90179" spans="12:14" x14ac:dyDescent="0.25">
      <c r="L90179" s="36"/>
      <c r="M90179" s="36"/>
      <c r="N90179" s="36"/>
    </row>
    <row r="90180" spans="12:14" x14ac:dyDescent="0.25">
      <c r="L90180" s="36"/>
      <c r="M90180" s="36"/>
      <c r="N90180" s="36"/>
    </row>
    <row r="90181" spans="12:14" x14ac:dyDescent="0.25">
      <c r="L90181" s="36"/>
      <c r="M90181" s="36"/>
      <c r="N90181" s="36"/>
    </row>
    <row r="90182" spans="12:14" x14ac:dyDescent="0.25">
      <c r="L90182" s="36"/>
      <c r="M90182" s="36"/>
      <c r="N90182" s="36"/>
    </row>
    <row r="90183" spans="12:14" x14ac:dyDescent="0.25">
      <c r="L90183" s="36"/>
      <c r="M90183" s="36"/>
      <c r="N90183" s="36"/>
    </row>
    <row r="90184" spans="12:14" x14ac:dyDescent="0.25">
      <c r="L90184" s="36"/>
      <c r="M90184" s="36"/>
      <c r="N90184" s="36"/>
    </row>
    <row r="90185" spans="12:14" x14ac:dyDescent="0.25">
      <c r="L90185" s="36"/>
      <c r="M90185" s="36"/>
      <c r="N90185" s="36"/>
    </row>
    <row r="90186" spans="12:14" x14ac:dyDescent="0.25">
      <c r="L90186" s="36"/>
      <c r="M90186" s="36"/>
      <c r="N90186" s="36"/>
    </row>
    <row r="90187" spans="12:14" x14ac:dyDescent="0.25">
      <c r="L90187" s="36"/>
      <c r="M90187" s="36"/>
      <c r="N90187" s="36"/>
    </row>
    <row r="90188" spans="12:14" x14ac:dyDescent="0.25">
      <c r="L90188" s="36"/>
      <c r="M90188" s="36"/>
      <c r="N90188" s="36"/>
    </row>
    <row r="90189" spans="12:14" x14ac:dyDescent="0.25">
      <c r="L90189" s="36"/>
      <c r="M90189" s="36"/>
      <c r="N90189" s="36"/>
    </row>
    <row r="90190" spans="12:14" x14ac:dyDescent="0.25">
      <c r="L90190" s="36"/>
      <c r="M90190" s="36"/>
      <c r="N90190" s="36"/>
    </row>
    <row r="90191" spans="12:14" x14ac:dyDescent="0.25">
      <c r="L90191" s="36"/>
      <c r="M90191" s="36"/>
      <c r="N90191" s="36"/>
    </row>
    <row r="90192" spans="12:14" x14ac:dyDescent="0.25">
      <c r="L90192" s="36"/>
      <c r="M90192" s="36"/>
      <c r="N90192" s="36"/>
    </row>
    <row r="90193" spans="12:14" x14ac:dyDescent="0.25">
      <c r="L90193" s="36"/>
      <c r="M90193" s="36"/>
      <c r="N90193" s="36"/>
    </row>
    <row r="90194" spans="12:14" x14ac:dyDescent="0.25">
      <c r="L90194" s="36"/>
      <c r="M90194" s="36"/>
      <c r="N90194" s="36"/>
    </row>
    <row r="90195" spans="12:14" x14ac:dyDescent="0.25">
      <c r="L90195" s="36"/>
      <c r="M90195" s="36"/>
      <c r="N90195" s="36"/>
    </row>
    <row r="90196" spans="12:14" x14ac:dyDescent="0.25">
      <c r="L90196" s="36"/>
      <c r="M90196" s="36"/>
      <c r="N90196" s="36"/>
    </row>
    <row r="90197" spans="12:14" x14ac:dyDescent="0.25">
      <c r="L90197" s="36"/>
      <c r="M90197" s="36"/>
      <c r="N90197" s="36"/>
    </row>
    <row r="90198" spans="12:14" x14ac:dyDescent="0.25">
      <c r="L90198" s="36"/>
      <c r="M90198" s="36"/>
      <c r="N90198" s="36"/>
    </row>
    <row r="90199" spans="12:14" x14ac:dyDescent="0.25">
      <c r="L90199" s="36"/>
      <c r="M90199" s="36"/>
      <c r="N90199" s="36"/>
    </row>
    <row r="90200" spans="12:14" x14ac:dyDescent="0.25">
      <c r="L90200" s="36"/>
      <c r="M90200" s="36"/>
      <c r="N90200" s="36"/>
    </row>
    <row r="90201" spans="12:14" x14ac:dyDescent="0.25">
      <c r="L90201" s="36"/>
      <c r="M90201" s="36"/>
      <c r="N90201" s="36"/>
    </row>
    <row r="90202" spans="12:14" x14ac:dyDescent="0.25">
      <c r="L90202" s="36"/>
      <c r="M90202" s="36"/>
      <c r="N90202" s="36"/>
    </row>
    <row r="90203" spans="12:14" x14ac:dyDescent="0.25">
      <c r="L90203" s="36"/>
      <c r="M90203" s="36"/>
      <c r="N90203" s="36"/>
    </row>
    <row r="90204" spans="12:14" x14ac:dyDescent="0.25">
      <c r="L90204" s="36"/>
      <c r="M90204" s="36"/>
      <c r="N90204" s="36"/>
    </row>
    <row r="90205" spans="12:14" x14ac:dyDescent="0.25">
      <c r="L90205" s="36"/>
      <c r="M90205" s="36"/>
      <c r="N90205" s="36"/>
    </row>
    <row r="90206" spans="12:14" x14ac:dyDescent="0.25">
      <c r="L90206" s="36"/>
      <c r="M90206" s="36"/>
      <c r="N90206" s="36"/>
    </row>
    <row r="90207" spans="12:14" x14ac:dyDescent="0.25">
      <c r="L90207" s="36"/>
      <c r="M90207" s="36"/>
      <c r="N90207" s="36"/>
    </row>
    <row r="90208" spans="12:14" x14ac:dyDescent="0.25">
      <c r="L90208" s="36"/>
      <c r="M90208" s="36"/>
      <c r="N90208" s="36"/>
    </row>
    <row r="90209" spans="12:14" x14ac:dyDescent="0.25">
      <c r="L90209" s="36"/>
      <c r="M90209" s="36"/>
      <c r="N90209" s="36"/>
    </row>
    <row r="90210" spans="12:14" x14ac:dyDescent="0.25">
      <c r="L90210" s="36"/>
      <c r="M90210" s="36"/>
      <c r="N90210" s="36"/>
    </row>
    <row r="90211" spans="12:14" x14ac:dyDescent="0.25">
      <c r="L90211" s="36"/>
      <c r="M90211" s="36"/>
      <c r="N90211" s="36"/>
    </row>
    <row r="90212" spans="12:14" x14ac:dyDescent="0.25">
      <c r="L90212" s="36"/>
      <c r="M90212" s="36"/>
      <c r="N90212" s="36"/>
    </row>
    <row r="90213" spans="12:14" x14ac:dyDescent="0.25">
      <c r="L90213" s="36"/>
      <c r="M90213" s="36"/>
      <c r="N90213" s="36"/>
    </row>
    <row r="90214" spans="12:14" x14ac:dyDescent="0.25">
      <c r="L90214" s="36"/>
      <c r="M90214" s="36"/>
      <c r="N90214" s="36"/>
    </row>
    <row r="90215" spans="12:14" x14ac:dyDescent="0.25">
      <c r="L90215" s="36"/>
      <c r="M90215" s="36"/>
      <c r="N90215" s="36"/>
    </row>
    <row r="90216" spans="12:14" x14ac:dyDescent="0.25">
      <c r="L90216" s="36"/>
      <c r="M90216" s="36"/>
      <c r="N90216" s="36"/>
    </row>
    <row r="90217" spans="12:14" x14ac:dyDescent="0.25">
      <c r="L90217" s="36"/>
      <c r="M90217" s="36"/>
      <c r="N90217" s="36"/>
    </row>
    <row r="90218" spans="12:14" x14ac:dyDescent="0.25">
      <c r="L90218" s="36"/>
      <c r="M90218" s="36"/>
      <c r="N90218" s="36"/>
    </row>
    <row r="90219" spans="12:14" x14ac:dyDescent="0.25">
      <c r="L90219" s="36"/>
      <c r="M90219" s="36"/>
      <c r="N90219" s="36"/>
    </row>
    <row r="90220" spans="12:14" x14ac:dyDescent="0.25">
      <c r="L90220" s="36"/>
      <c r="M90220" s="36"/>
      <c r="N90220" s="36"/>
    </row>
    <row r="90221" spans="12:14" x14ac:dyDescent="0.25">
      <c r="L90221" s="36"/>
      <c r="M90221" s="36"/>
      <c r="N90221" s="36"/>
    </row>
    <row r="90222" spans="12:14" x14ac:dyDescent="0.25">
      <c r="L90222" s="36"/>
      <c r="M90222" s="36"/>
      <c r="N90222" s="36"/>
    </row>
    <row r="90223" spans="12:14" x14ac:dyDescent="0.25">
      <c r="L90223" s="36"/>
      <c r="M90223" s="36"/>
      <c r="N90223" s="36"/>
    </row>
    <row r="90224" spans="12:14" x14ac:dyDescent="0.25">
      <c r="L90224" s="36"/>
      <c r="M90224" s="36"/>
      <c r="N90224" s="36"/>
    </row>
    <row r="90225" spans="12:14" x14ac:dyDescent="0.25">
      <c r="L90225" s="36"/>
      <c r="M90225" s="36"/>
      <c r="N90225" s="36"/>
    </row>
    <row r="90226" spans="12:14" x14ac:dyDescent="0.25">
      <c r="L90226" s="36"/>
      <c r="M90226" s="36"/>
      <c r="N90226" s="36"/>
    </row>
    <row r="90227" spans="12:14" x14ac:dyDescent="0.25">
      <c r="L90227" s="36"/>
      <c r="M90227" s="36"/>
      <c r="N90227" s="36"/>
    </row>
    <row r="90228" spans="12:14" x14ac:dyDescent="0.25">
      <c r="L90228" s="36"/>
      <c r="M90228" s="36"/>
      <c r="N90228" s="36"/>
    </row>
    <row r="90229" spans="12:14" x14ac:dyDescent="0.25">
      <c r="L90229" s="36"/>
      <c r="M90229" s="36"/>
      <c r="N90229" s="36"/>
    </row>
    <row r="90230" spans="12:14" x14ac:dyDescent="0.25">
      <c r="L90230" s="36"/>
      <c r="M90230" s="36"/>
      <c r="N90230" s="36"/>
    </row>
    <row r="90231" spans="12:14" x14ac:dyDescent="0.25">
      <c r="L90231" s="36"/>
      <c r="M90231" s="36"/>
      <c r="N90231" s="36"/>
    </row>
    <row r="90232" spans="12:14" x14ac:dyDescent="0.25">
      <c r="L90232" s="36"/>
      <c r="M90232" s="36"/>
      <c r="N90232" s="36"/>
    </row>
    <row r="90233" spans="12:14" x14ac:dyDescent="0.25">
      <c r="L90233" s="36"/>
      <c r="M90233" s="36"/>
      <c r="N90233" s="36"/>
    </row>
    <row r="90234" spans="12:14" x14ac:dyDescent="0.25">
      <c r="L90234" s="36"/>
      <c r="M90234" s="36"/>
      <c r="N90234" s="36"/>
    </row>
    <row r="90235" spans="12:14" x14ac:dyDescent="0.25">
      <c r="L90235" s="36"/>
      <c r="M90235" s="36"/>
      <c r="N90235" s="36"/>
    </row>
    <row r="90236" spans="12:14" x14ac:dyDescent="0.25">
      <c r="L90236" s="36"/>
      <c r="M90236" s="36"/>
      <c r="N90236" s="36"/>
    </row>
    <row r="90237" spans="12:14" x14ac:dyDescent="0.25">
      <c r="L90237" s="36"/>
      <c r="M90237" s="36"/>
      <c r="N90237" s="36"/>
    </row>
    <row r="90238" spans="12:14" x14ac:dyDescent="0.25">
      <c r="L90238" s="36"/>
      <c r="M90238" s="36"/>
      <c r="N90238" s="36"/>
    </row>
    <row r="90239" spans="12:14" x14ac:dyDescent="0.25">
      <c r="L90239" s="36"/>
      <c r="M90239" s="36"/>
      <c r="N90239" s="36"/>
    </row>
    <row r="90240" spans="12:14" x14ac:dyDescent="0.25">
      <c r="L90240" s="36"/>
      <c r="M90240" s="36"/>
      <c r="N90240" s="36"/>
    </row>
    <row r="90241" spans="12:14" x14ac:dyDescent="0.25">
      <c r="L90241" s="36"/>
      <c r="M90241" s="36"/>
      <c r="N90241" s="36"/>
    </row>
    <row r="90242" spans="12:14" x14ac:dyDescent="0.25">
      <c r="L90242" s="36"/>
      <c r="M90242" s="36"/>
      <c r="N90242" s="36"/>
    </row>
    <row r="90243" spans="12:14" x14ac:dyDescent="0.25">
      <c r="L90243" s="36"/>
      <c r="M90243" s="36"/>
      <c r="N90243" s="36"/>
    </row>
    <row r="90244" spans="12:14" x14ac:dyDescent="0.25">
      <c r="L90244" s="36"/>
      <c r="M90244" s="36"/>
      <c r="N90244" s="36"/>
    </row>
    <row r="90245" spans="12:14" x14ac:dyDescent="0.25">
      <c r="L90245" s="36"/>
      <c r="M90245" s="36"/>
      <c r="N90245" s="36"/>
    </row>
    <row r="90246" spans="12:14" x14ac:dyDescent="0.25">
      <c r="L90246" s="36"/>
      <c r="M90246" s="36"/>
      <c r="N90246" s="36"/>
    </row>
    <row r="90247" spans="12:14" x14ac:dyDescent="0.25">
      <c r="L90247" s="36"/>
      <c r="M90247" s="36"/>
      <c r="N90247" s="36"/>
    </row>
    <row r="90248" spans="12:14" x14ac:dyDescent="0.25">
      <c r="L90248" s="36"/>
      <c r="M90248" s="36"/>
      <c r="N90248" s="36"/>
    </row>
    <row r="90249" spans="12:14" x14ac:dyDescent="0.25">
      <c r="L90249" s="36"/>
      <c r="M90249" s="36"/>
      <c r="N90249" s="36"/>
    </row>
    <row r="90250" spans="12:14" x14ac:dyDescent="0.25">
      <c r="L90250" s="36"/>
      <c r="M90250" s="36"/>
      <c r="N90250" s="36"/>
    </row>
    <row r="90251" spans="12:14" x14ac:dyDescent="0.25">
      <c r="L90251" s="36"/>
      <c r="M90251" s="36"/>
      <c r="N90251" s="36"/>
    </row>
    <row r="90252" spans="12:14" x14ac:dyDescent="0.25">
      <c r="L90252" s="36"/>
      <c r="M90252" s="36"/>
      <c r="N90252" s="36"/>
    </row>
    <row r="90253" spans="12:14" x14ac:dyDescent="0.25">
      <c r="L90253" s="36"/>
      <c r="M90253" s="36"/>
      <c r="N90253" s="36"/>
    </row>
    <row r="90254" spans="12:14" x14ac:dyDescent="0.25">
      <c r="L90254" s="36"/>
      <c r="M90254" s="36"/>
      <c r="N90254" s="36"/>
    </row>
    <row r="90255" spans="12:14" x14ac:dyDescent="0.25">
      <c r="L90255" s="36"/>
      <c r="M90255" s="36"/>
      <c r="N90255" s="36"/>
    </row>
    <row r="90256" spans="12:14" x14ac:dyDescent="0.25">
      <c r="L90256" s="36"/>
      <c r="M90256" s="36"/>
      <c r="N90256" s="36"/>
    </row>
    <row r="90257" spans="12:14" x14ac:dyDescent="0.25">
      <c r="L90257" s="36"/>
      <c r="M90257" s="36"/>
      <c r="N90257" s="36"/>
    </row>
    <row r="90258" spans="12:14" x14ac:dyDescent="0.25">
      <c r="L90258" s="36"/>
      <c r="M90258" s="36"/>
      <c r="N90258" s="36"/>
    </row>
    <row r="90259" spans="12:14" x14ac:dyDescent="0.25">
      <c r="L90259" s="36"/>
      <c r="M90259" s="36"/>
      <c r="N90259" s="36"/>
    </row>
    <row r="90260" spans="12:14" x14ac:dyDescent="0.25">
      <c r="L90260" s="36"/>
      <c r="M90260" s="36"/>
      <c r="N90260" s="36"/>
    </row>
    <row r="90261" spans="12:14" x14ac:dyDescent="0.25">
      <c r="L90261" s="36"/>
      <c r="M90261" s="36"/>
      <c r="N90261" s="36"/>
    </row>
    <row r="90262" spans="12:14" x14ac:dyDescent="0.25">
      <c r="L90262" s="36"/>
      <c r="M90262" s="36"/>
      <c r="N90262" s="36"/>
    </row>
    <row r="90263" spans="12:14" x14ac:dyDescent="0.25">
      <c r="L90263" s="36"/>
      <c r="M90263" s="36"/>
      <c r="N90263" s="36"/>
    </row>
    <row r="90264" spans="12:14" x14ac:dyDescent="0.25">
      <c r="L90264" s="36"/>
      <c r="M90264" s="36"/>
      <c r="N90264" s="36"/>
    </row>
    <row r="90265" spans="12:14" x14ac:dyDescent="0.25">
      <c r="L90265" s="36"/>
      <c r="M90265" s="36"/>
      <c r="N90265" s="36"/>
    </row>
    <row r="90266" spans="12:14" x14ac:dyDescent="0.25">
      <c r="L90266" s="36"/>
      <c r="M90266" s="36"/>
      <c r="N90266" s="36"/>
    </row>
    <row r="90267" spans="12:14" x14ac:dyDescent="0.25">
      <c r="L90267" s="36"/>
      <c r="M90267" s="36"/>
      <c r="N90267" s="36"/>
    </row>
    <row r="90268" spans="12:14" x14ac:dyDescent="0.25">
      <c r="L90268" s="36"/>
      <c r="M90268" s="36"/>
      <c r="N90268" s="36"/>
    </row>
    <row r="90269" spans="12:14" x14ac:dyDescent="0.25">
      <c r="L90269" s="36"/>
      <c r="M90269" s="36"/>
      <c r="N90269" s="36"/>
    </row>
    <row r="90270" spans="12:14" x14ac:dyDescent="0.25">
      <c r="L90270" s="36"/>
      <c r="M90270" s="36"/>
      <c r="N90270" s="36"/>
    </row>
    <row r="90271" spans="12:14" x14ac:dyDescent="0.25">
      <c r="L90271" s="36"/>
      <c r="M90271" s="36"/>
      <c r="N90271" s="36"/>
    </row>
    <row r="90272" spans="12:14" x14ac:dyDescent="0.25">
      <c r="L90272" s="36"/>
      <c r="M90272" s="36"/>
      <c r="N90272" s="36"/>
    </row>
    <row r="90273" spans="12:14" x14ac:dyDescent="0.25">
      <c r="L90273" s="36"/>
      <c r="M90273" s="36"/>
      <c r="N90273" s="36"/>
    </row>
    <row r="90274" spans="12:14" x14ac:dyDescent="0.25">
      <c r="L90274" s="36"/>
      <c r="M90274" s="36"/>
      <c r="N90274" s="36"/>
    </row>
    <row r="90275" spans="12:14" x14ac:dyDescent="0.25">
      <c r="L90275" s="36"/>
      <c r="M90275" s="36"/>
      <c r="N90275" s="36"/>
    </row>
    <row r="90276" spans="12:14" x14ac:dyDescent="0.25">
      <c r="L90276" s="36"/>
      <c r="M90276" s="36"/>
      <c r="N90276" s="36"/>
    </row>
    <row r="90277" spans="12:14" x14ac:dyDescent="0.25">
      <c r="L90277" s="36"/>
      <c r="M90277" s="36"/>
      <c r="N90277" s="36"/>
    </row>
    <row r="90278" spans="12:14" x14ac:dyDescent="0.25">
      <c r="L90278" s="36"/>
      <c r="M90278" s="36"/>
      <c r="N90278" s="36"/>
    </row>
    <row r="90279" spans="12:14" x14ac:dyDescent="0.25">
      <c r="L90279" s="36"/>
      <c r="M90279" s="36"/>
      <c r="N90279" s="36"/>
    </row>
    <row r="90280" spans="12:14" x14ac:dyDescent="0.25">
      <c r="L90280" s="36"/>
      <c r="M90280" s="36"/>
      <c r="N90280" s="36"/>
    </row>
    <row r="90281" spans="12:14" x14ac:dyDescent="0.25">
      <c r="L90281" s="36"/>
      <c r="M90281" s="36"/>
      <c r="N90281" s="36"/>
    </row>
    <row r="90282" spans="12:14" x14ac:dyDescent="0.25">
      <c r="L90282" s="36"/>
      <c r="M90282" s="36"/>
      <c r="N90282" s="36"/>
    </row>
    <row r="90283" spans="12:14" x14ac:dyDescent="0.25">
      <c r="L90283" s="36"/>
      <c r="M90283" s="36"/>
      <c r="N90283" s="36"/>
    </row>
    <row r="90284" spans="12:14" x14ac:dyDescent="0.25">
      <c r="L90284" s="36"/>
      <c r="M90284" s="36"/>
      <c r="N90284" s="36"/>
    </row>
    <row r="90285" spans="12:14" x14ac:dyDescent="0.25">
      <c r="L90285" s="36"/>
      <c r="M90285" s="36"/>
      <c r="N90285" s="36"/>
    </row>
    <row r="90286" spans="12:14" x14ac:dyDescent="0.25">
      <c r="L90286" s="36"/>
      <c r="M90286" s="36"/>
      <c r="N90286" s="36"/>
    </row>
    <row r="90287" spans="12:14" x14ac:dyDescent="0.25">
      <c r="L90287" s="36"/>
      <c r="M90287" s="36"/>
      <c r="N90287" s="36"/>
    </row>
    <row r="90288" spans="12:14" x14ac:dyDescent="0.25">
      <c r="L90288" s="36"/>
      <c r="M90288" s="36"/>
      <c r="N90288" s="36"/>
    </row>
    <row r="90289" spans="12:14" x14ac:dyDescent="0.25">
      <c r="L90289" s="36"/>
      <c r="M90289" s="36"/>
      <c r="N90289" s="36"/>
    </row>
    <row r="90290" spans="12:14" x14ac:dyDescent="0.25">
      <c r="L90290" s="36"/>
      <c r="M90290" s="36"/>
      <c r="N90290" s="36"/>
    </row>
    <row r="90291" spans="12:14" x14ac:dyDescent="0.25">
      <c r="L90291" s="36"/>
      <c r="M90291" s="36"/>
      <c r="N90291" s="36"/>
    </row>
    <row r="90292" spans="12:14" x14ac:dyDescent="0.25">
      <c r="L90292" s="36"/>
      <c r="M90292" s="36"/>
      <c r="N90292" s="36"/>
    </row>
    <row r="90293" spans="12:14" x14ac:dyDescent="0.25">
      <c r="L90293" s="36"/>
      <c r="M90293" s="36"/>
      <c r="N90293" s="36"/>
    </row>
    <row r="90294" spans="12:14" x14ac:dyDescent="0.25">
      <c r="L90294" s="36"/>
      <c r="M90294" s="36"/>
      <c r="N90294" s="36"/>
    </row>
    <row r="90295" spans="12:14" x14ac:dyDescent="0.25">
      <c r="L90295" s="36"/>
      <c r="M90295" s="36"/>
      <c r="N90295" s="36"/>
    </row>
    <row r="90296" spans="12:14" x14ac:dyDescent="0.25">
      <c r="L90296" s="36"/>
      <c r="M90296" s="36"/>
      <c r="N90296" s="36"/>
    </row>
    <row r="90297" spans="12:14" x14ac:dyDescent="0.25">
      <c r="L90297" s="36"/>
      <c r="M90297" s="36"/>
      <c r="N90297" s="36"/>
    </row>
    <row r="90298" spans="12:14" x14ac:dyDescent="0.25">
      <c r="L90298" s="36"/>
      <c r="M90298" s="36"/>
      <c r="N90298" s="36"/>
    </row>
    <row r="90299" spans="12:14" x14ac:dyDescent="0.25">
      <c r="L90299" s="36"/>
      <c r="M90299" s="36"/>
      <c r="N90299" s="36"/>
    </row>
    <row r="90300" spans="12:14" x14ac:dyDescent="0.25">
      <c r="L90300" s="36"/>
      <c r="M90300" s="36"/>
      <c r="N90300" s="36"/>
    </row>
    <row r="90301" spans="12:14" x14ac:dyDescent="0.25">
      <c r="L90301" s="36"/>
      <c r="M90301" s="36"/>
      <c r="N90301" s="36"/>
    </row>
    <row r="90302" spans="12:14" x14ac:dyDescent="0.25">
      <c r="L90302" s="36"/>
      <c r="M90302" s="36"/>
      <c r="N90302" s="36"/>
    </row>
    <row r="90303" spans="12:14" x14ac:dyDescent="0.25">
      <c r="L90303" s="36"/>
      <c r="M90303" s="36"/>
      <c r="N90303" s="36"/>
    </row>
    <row r="90304" spans="12:14" x14ac:dyDescent="0.25">
      <c r="L90304" s="36"/>
      <c r="M90304" s="36"/>
      <c r="N90304" s="36"/>
    </row>
    <row r="90305" spans="12:14" x14ac:dyDescent="0.25">
      <c r="L90305" s="36"/>
      <c r="M90305" s="36"/>
      <c r="N90305" s="36"/>
    </row>
    <row r="90306" spans="12:14" x14ac:dyDescent="0.25">
      <c r="L90306" s="36"/>
      <c r="M90306" s="36"/>
      <c r="N90306" s="36"/>
    </row>
    <row r="90307" spans="12:14" x14ac:dyDescent="0.25">
      <c r="L90307" s="36"/>
      <c r="M90307" s="36"/>
      <c r="N90307" s="36"/>
    </row>
    <row r="90308" spans="12:14" x14ac:dyDescent="0.25">
      <c r="L90308" s="36"/>
      <c r="M90308" s="36"/>
      <c r="N90308" s="36"/>
    </row>
    <row r="90309" spans="12:14" x14ac:dyDescent="0.25">
      <c r="L90309" s="36"/>
      <c r="M90309" s="36"/>
      <c r="N90309" s="36"/>
    </row>
    <row r="90310" spans="12:14" x14ac:dyDescent="0.25">
      <c r="L90310" s="36"/>
      <c r="M90310" s="36"/>
      <c r="N90310" s="36"/>
    </row>
    <row r="90311" spans="12:14" x14ac:dyDescent="0.25">
      <c r="L90311" s="36"/>
      <c r="M90311" s="36"/>
      <c r="N90311" s="36"/>
    </row>
    <row r="90312" spans="12:14" x14ac:dyDescent="0.25">
      <c r="L90312" s="36"/>
      <c r="M90312" s="36"/>
      <c r="N90312" s="36"/>
    </row>
    <row r="90313" spans="12:14" x14ac:dyDescent="0.25">
      <c r="L90313" s="36"/>
      <c r="M90313" s="36"/>
      <c r="N90313" s="36"/>
    </row>
    <row r="90314" spans="12:14" x14ac:dyDescent="0.25">
      <c r="L90314" s="36"/>
      <c r="M90314" s="36"/>
      <c r="N90314" s="36"/>
    </row>
    <row r="90315" spans="12:14" x14ac:dyDescent="0.25">
      <c r="L90315" s="36"/>
      <c r="M90315" s="36"/>
      <c r="N90315" s="36"/>
    </row>
    <row r="90316" spans="12:14" x14ac:dyDescent="0.25">
      <c r="L90316" s="36"/>
      <c r="M90316" s="36"/>
      <c r="N90316" s="36"/>
    </row>
    <row r="90317" spans="12:14" x14ac:dyDescent="0.25">
      <c r="L90317" s="36"/>
      <c r="M90317" s="36"/>
      <c r="N90317" s="36"/>
    </row>
    <row r="90318" spans="12:14" x14ac:dyDescent="0.25">
      <c r="L90318" s="36"/>
      <c r="M90318" s="36"/>
      <c r="N90318" s="36"/>
    </row>
    <row r="90319" spans="12:14" x14ac:dyDescent="0.25">
      <c r="L90319" s="36"/>
      <c r="M90319" s="36"/>
      <c r="N90319" s="36"/>
    </row>
    <row r="90320" spans="12:14" x14ac:dyDescent="0.25">
      <c r="L90320" s="36"/>
      <c r="M90320" s="36"/>
      <c r="N90320" s="36"/>
    </row>
    <row r="90321" spans="12:14" x14ac:dyDescent="0.25">
      <c r="L90321" s="36"/>
      <c r="M90321" s="36"/>
      <c r="N90321" s="36"/>
    </row>
    <row r="90322" spans="12:14" x14ac:dyDescent="0.25">
      <c r="L90322" s="36"/>
      <c r="M90322" s="36"/>
      <c r="N90322" s="36"/>
    </row>
    <row r="90323" spans="12:14" x14ac:dyDescent="0.25">
      <c r="L90323" s="36"/>
      <c r="M90323" s="36"/>
      <c r="N90323" s="36"/>
    </row>
    <row r="90324" spans="12:14" x14ac:dyDescent="0.25">
      <c r="L90324" s="36"/>
      <c r="M90324" s="36"/>
      <c r="N90324" s="36"/>
    </row>
    <row r="90325" spans="12:14" x14ac:dyDescent="0.25">
      <c r="L90325" s="36"/>
      <c r="M90325" s="36"/>
      <c r="N90325" s="36"/>
    </row>
    <row r="90326" spans="12:14" x14ac:dyDescent="0.25">
      <c r="L90326" s="36"/>
      <c r="M90326" s="36"/>
      <c r="N90326" s="36"/>
    </row>
    <row r="90327" spans="12:14" x14ac:dyDescent="0.25">
      <c r="L90327" s="36"/>
      <c r="M90327" s="36"/>
      <c r="N90327" s="36"/>
    </row>
    <row r="90328" spans="12:14" x14ac:dyDescent="0.25">
      <c r="L90328" s="36"/>
      <c r="M90328" s="36"/>
      <c r="N90328" s="36"/>
    </row>
    <row r="90329" spans="12:14" x14ac:dyDescent="0.25">
      <c r="L90329" s="36"/>
      <c r="M90329" s="36"/>
      <c r="N90329" s="36"/>
    </row>
    <row r="90330" spans="12:14" x14ac:dyDescent="0.25">
      <c r="L90330" s="36"/>
      <c r="M90330" s="36"/>
      <c r="N90330" s="36"/>
    </row>
    <row r="90331" spans="12:14" x14ac:dyDescent="0.25">
      <c r="L90331" s="36"/>
      <c r="M90331" s="36"/>
      <c r="N90331" s="36"/>
    </row>
    <row r="90332" spans="12:14" x14ac:dyDescent="0.25">
      <c r="L90332" s="36"/>
      <c r="M90332" s="36"/>
      <c r="N90332" s="36"/>
    </row>
    <row r="90333" spans="12:14" x14ac:dyDescent="0.25">
      <c r="L90333" s="36"/>
      <c r="M90333" s="36"/>
      <c r="N90333" s="36"/>
    </row>
    <row r="90334" spans="12:14" x14ac:dyDescent="0.25">
      <c r="L90334" s="36"/>
      <c r="M90334" s="36"/>
      <c r="N90334" s="36"/>
    </row>
    <row r="90335" spans="12:14" x14ac:dyDescent="0.25">
      <c r="L90335" s="36"/>
      <c r="M90335" s="36"/>
      <c r="N90335" s="36"/>
    </row>
    <row r="90336" spans="12:14" x14ac:dyDescent="0.25">
      <c r="L90336" s="36"/>
      <c r="M90336" s="36"/>
      <c r="N90336" s="36"/>
    </row>
    <row r="90337" spans="12:14" x14ac:dyDescent="0.25">
      <c r="L90337" s="36"/>
      <c r="M90337" s="36"/>
      <c r="N90337" s="36"/>
    </row>
    <row r="90338" spans="12:14" x14ac:dyDescent="0.25">
      <c r="L90338" s="36"/>
      <c r="M90338" s="36"/>
      <c r="N90338" s="36"/>
    </row>
    <row r="90339" spans="12:14" x14ac:dyDescent="0.25">
      <c r="L90339" s="36"/>
      <c r="M90339" s="36"/>
      <c r="N90339" s="36"/>
    </row>
    <row r="90340" spans="12:14" x14ac:dyDescent="0.25">
      <c r="L90340" s="36"/>
      <c r="M90340" s="36"/>
      <c r="N90340" s="36"/>
    </row>
    <row r="90341" spans="12:14" x14ac:dyDescent="0.25">
      <c r="L90341" s="36"/>
      <c r="M90341" s="36"/>
      <c r="N90341" s="36"/>
    </row>
    <row r="90342" spans="12:14" x14ac:dyDescent="0.25">
      <c r="L90342" s="36"/>
      <c r="M90342" s="36"/>
      <c r="N90342" s="36"/>
    </row>
    <row r="90343" spans="12:14" x14ac:dyDescent="0.25">
      <c r="L90343" s="36"/>
      <c r="M90343" s="36"/>
      <c r="N90343" s="36"/>
    </row>
    <row r="90344" spans="12:14" x14ac:dyDescent="0.25">
      <c r="L90344" s="36"/>
      <c r="M90344" s="36"/>
      <c r="N90344" s="36"/>
    </row>
    <row r="90345" spans="12:14" x14ac:dyDescent="0.25">
      <c r="L90345" s="36"/>
      <c r="M90345" s="36"/>
      <c r="N90345" s="36"/>
    </row>
    <row r="90346" spans="12:14" x14ac:dyDescent="0.25">
      <c r="L90346" s="36"/>
      <c r="M90346" s="36"/>
      <c r="N90346" s="36"/>
    </row>
    <row r="90347" spans="12:14" x14ac:dyDescent="0.25">
      <c r="L90347" s="36"/>
      <c r="M90347" s="36"/>
      <c r="N90347" s="36"/>
    </row>
    <row r="90348" spans="12:14" x14ac:dyDescent="0.25">
      <c r="L90348" s="36"/>
      <c r="M90348" s="36"/>
      <c r="N90348" s="36"/>
    </row>
    <row r="90349" spans="12:14" x14ac:dyDescent="0.25">
      <c r="L90349" s="36"/>
      <c r="M90349" s="36"/>
      <c r="N90349" s="36"/>
    </row>
    <row r="90350" spans="12:14" x14ac:dyDescent="0.25">
      <c r="L90350" s="36"/>
      <c r="M90350" s="36"/>
      <c r="N90350" s="36"/>
    </row>
    <row r="90351" spans="12:14" x14ac:dyDescent="0.25">
      <c r="L90351" s="36"/>
      <c r="M90351" s="36"/>
      <c r="N90351" s="36"/>
    </row>
    <row r="90352" spans="12:14" x14ac:dyDescent="0.25">
      <c r="L90352" s="36"/>
      <c r="M90352" s="36"/>
      <c r="N90352" s="36"/>
    </row>
    <row r="90353" spans="12:14" x14ac:dyDescent="0.25">
      <c r="L90353" s="36"/>
      <c r="M90353" s="36"/>
      <c r="N90353" s="36"/>
    </row>
    <row r="90354" spans="12:14" x14ac:dyDescent="0.25">
      <c r="L90354" s="36"/>
      <c r="M90354" s="36"/>
      <c r="N90354" s="36"/>
    </row>
    <row r="90355" spans="12:14" x14ac:dyDescent="0.25">
      <c r="L90355" s="36"/>
      <c r="M90355" s="36"/>
      <c r="N90355" s="36"/>
    </row>
    <row r="90356" spans="12:14" x14ac:dyDescent="0.25">
      <c r="L90356" s="36"/>
      <c r="M90356" s="36"/>
      <c r="N90356" s="36"/>
    </row>
    <row r="90357" spans="12:14" x14ac:dyDescent="0.25">
      <c r="L90357" s="36"/>
      <c r="M90357" s="36"/>
      <c r="N90357" s="36"/>
    </row>
    <row r="90358" spans="12:14" x14ac:dyDescent="0.25">
      <c r="L90358" s="36"/>
      <c r="M90358" s="36"/>
      <c r="N90358" s="36"/>
    </row>
    <row r="90359" spans="12:14" x14ac:dyDescent="0.25">
      <c r="L90359" s="36"/>
      <c r="M90359" s="36"/>
      <c r="N90359" s="36"/>
    </row>
    <row r="90360" spans="12:14" x14ac:dyDescent="0.25">
      <c r="L90360" s="36"/>
      <c r="M90360" s="36"/>
      <c r="N90360" s="36"/>
    </row>
    <row r="90361" spans="12:14" x14ac:dyDescent="0.25">
      <c r="L90361" s="36"/>
      <c r="M90361" s="36"/>
      <c r="N90361" s="36"/>
    </row>
    <row r="90362" spans="12:14" x14ac:dyDescent="0.25">
      <c r="L90362" s="36"/>
      <c r="M90362" s="36"/>
      <c r="N90362" s="36"/>
    </row>
    <row r="90363" spans="12:14" x14ac:dyDescent="0.25">
      <c r="L90363" s="36"/>
      <c r="M90363" s="36"/>
      <c r="N90363" s="36"/>
    </row>
    <row r="90364" spans="12:14" x14ac:dyDescent="0.25">
      <c r="L90364" s="36"/>
      <c r="M90364" s="36"/>
      <c r="N90364" s="36"/>
    </row>
    <row r="90365" spans="12:14" x14ac:dyDescent="0.25">
      <c r="L90365" s="36"/>
      <c r="M90365" s="36"/>
      <c r="N90365" s="36"/>
    </row>
    <row r="90366" spans="12:14" x14ac:dyDescent="0.25">
      <c r="L90366" s="36"/>
      <c r="M90366" s="36"/>
      <c r="N90366" s="36"/>
    </row>
    <row r="90367" spans="12:14" x14ac:dyDescent="0.25">
      <c r="L90367" s="36"/>
      <c r="M90367" s="36"/>
      <c r="N90367" s="36"/>
    </row>
    <row r="90368" spans="12:14" x14ac:dyDescent="0.25">
      <c r="L90368" s="36"/>
      <c r="M90368" s="36"/>
      <c r="N90368" s="36"/>
    </row>
    <row r="90369" spans="12:14" x14ac:dyDescent="0.25">
      <c r="L90369" s="36"/>
      <c r="M90369" s="36"/>
      <c r="N90369" s="36"/>
    </row>
    <row r="90370" spans="12:14" x14ac:dyDescent="0.25">
      <c r="L90370" s="36"/>
      <c r="M90370" s="36"/>
      <c r="N90370" s="36"/>
    </row>
    <row r="90371" spans="12:14" x14ac:dyDescent="0.25">
      <c r="L90371" s="36"/>
      <c r="M90371" s="36"/>
      <c r="N90371" s="36"/>
    </row>
    <row r="90372" spans="12:14" x14ac:dyDescent="0.25">
      <c r="L90372" s="36"/>
      <c r="M90372" s="36"/>
      <c r="N90372" s="36"/>
    </row>
    <row r="90373" spans="12:14" x14ac:dyDescent="0.25">
      <c r="L90373" s="36"/>
      <c r="M90373" s="36"/>
      <c r="N90373" s="36"/>
    </row>
    <row r="90374" spans="12:14" x14ac:dyDescent="0.25">
      <c r="L90374" s="36"/>
      <c r="M90374" s="36"/>
      <c r="N90374" s="36"/>
    </row>
    <row r="90375" spans="12:14" x14ac:dyDescent="0.25">
      <c r="L90375" s="36"/>
      <c r="M90375" s="36"/>
      <c r="N90375" s="36"/>
    </row>
    <row r="90376" spans="12:14" x14ac:dyDescent="0.25">
      <c r="L90376" s="36"/>
      <c r="M90376" s="36"/>
      <c r="N90376" s="36"/>
    </row>
    <row r="90377" spans="12:14" x14ac:dyDescent="0.25">
      <c r="L90377" s="36"/>
      <c r="M90377" s="36"/>
      <c r="N90377" s="36"/>
    </row>
    <row r="90378" spans="12:14" x14ac:dyDescent="0.25">
      <c r="L90378" s="36"/>
      <c r="M90378" s="36"/>
      <c r="N90378" s="36"/>
    </row>
    <row r="90379" spans="12:14" x14ac:dyDescent="0.25">
      <c r="L90379" s="36"/>
      <c r="M90379" s="36"/>
      <c r="N90379" s="36"/>
    </row>
    <row r="90380" spans="12:14" x14ac:dyDescent="0.25">
      <c r="L90380" s="36"/>
      <c r="M90380" s="36"/>
      <c r="N90380" s="36"/>
    </row>
    <row r="90381" spans="12:14" x14ac:dyDescent="0.25">
      <c r="L90381" s="36"/>
      <c r="M90381" s="36"/>
      <c r="N90381" s="36"/>
    </row>
    <row r="90382" spans="12:14" x14ac:dyDescent="0.25">
      <c r="L90382" s="36"/>
      <c r="M90382" s="36"/>
      <c r="N90382" s="36"/>
    </row>
    <row r="90383" spans="12:14" x14ac:dyDescent="0.25">
      <c r="L90383" s="36"/>
      <c r="M90383" s="36"/>
      <c r="N90383" s="36"/>
    </row>
    <row r="90384" spans="12:14" x14ac:dyDescent="0.25">
      <c r="L90384" s="36"/>
      <c r="M90384" s="36"/>
      <c r="N90384" s="36"/>
    </row>
    <row r="90385" spans="12:14" x14ac:dyDescent="0.25">
      <c r="L90385" s="36"/>
      <c r="M90385" s="36"/>
      <c r="N90385" s="36"/>
    </row>
    <row r="90386" spans="12:14" x14ac:dyDescent="0.25">
      <c r="L90386" s="36"/>
      <c r="M90386" s="36"/>
      <c r="N90386" s="36"/>
    </row>
    <row r="90387" spans="12:14" x14ac:dyDescent="0.25">
      <c r="L90387" s="36"/>
      <c r="M90387" s="36"/>
      <c r="N90387" s="36"/>
    </row>
    <row r="90388" spans="12:14" x14ac:dyDescent="0.25">
      <c r="L90388" s="36"/>
      <c r="M90388" s="36"/>
      <c r="N90388" s="36"/>
    </row>
    <row r="90389" spans="12:14" x14ac:dyDescent="0.25">
      <c r="L90389" s="36"/>
      <c r="M90389" s="36"/>
      <c r="N90389" s="36"/>
    </row>
    <row r="90390" spans="12:14" x14ac:dyDescent="0.25">
      <c r="L90390" s="36"/>
      <c r="M90390" s="36"/>
      <c r="N90390" s="36"/>
    </row>
    <row r="90391" spans="12:14" x14ac:dyDescent="0.25">
      <c r="L90391" s="36"/>
      <c r="M90391" s="36"/>
      <c r="N90391" s="36"/>
    </row>
    <row r="90392" spans="12:14" x14ac:dyDescent="0.25">
      <c r="L90392" s="36"/>
      <c r="M90392" s="36"/>
      <c r="N90392" s="36"/>
    </row>
    <row r="90393" spans="12:14" x14ac:dyDescent="0.25">
      <c r="L90393" s="36"/>
      <c r="M90393" s="36"/>
      <c r="N90393" s="36"/>
    </row>
    <row r="90394" spans="12:14" x14ac:dyDescent="0.25">
      <c r="L90394" s="36"/>
      <c r="M90394" s="36"/>
      <c r="N90394" s="36"/>
    </row>
    <row r="90395" spans="12:14" x14ac:dyDescent="0.25">
      <c r="L90395" s="36"/>
      <c r="M90395" s="36"/>
      <c r="N90395" s="36"/>
    </row>
    <row r="90396" spans="12:14" x14ac:dyDescent="0.25">
      <c r="L90396" s="36"/>
      <c r="M90396" s="36"/>
      <c r="N90396" s="36"/>
    </row>
    <row r="90397" spans="12:14" x14ac:dyDescent="0.25">
      <c r="L90397" s="36"/>
      <c r="M90397" s="36"/>
      <c r="N90397" s="36"/>
    </row>
    <row r="90398" spans="12:14" x14ac:dyDescent="0.25">
      <c r="L90398" s="36"/>
      <c r="M90398" s="36"/>
      <c r="N90398" s="36"/>
    </row>
    <row r="90399" spans="12:14" x14ac:dyDescent="0.25">
      <c r="L90399" s="36"/>
      <c r="M90399" s="36"/>
      <c r="N90399" s="36"/>
    </row>
    <row r="90400" spans="12:14" x14ac:dyDescent="0.25">
      <c r="L90400" s="36"/>
      <c r="M90400" s="36"/>
      <c r="N90400" s="36"/>
    </row>
    <row r="90401" spans="12:14" x14ac:dyDescent="0.25">
      <c r="L90401" s="36"/>
      <c r="M90401" s="36"/>
      <c r="N90401" s="36"/>
    </row>
    <row r="90402" spans="12:14" x14ac:dyDescent="0.25">
      <c r="L90402" s="36"/>
      <c r="M90402" s="36"/>
      <c r="N90402" s="36"/>
    </row>
    <row r="90403" spans="12:14" x14ac:dyDescent="0.25">
      <c r="L90403" s="36"/>
      <c r="M90403" s="36"/>
      <c r="N90403" s="36"/>
    </row>
    <row r="90404" spans="12:14" x14ac:dyDescent="0.25">
      <c r="L90404" s="36"/>
      <c r="M90404" s="36"/>
      <c r="N90404" s="36"/>
    </row>
    <row r="90405" spans="12:14" x14ac:dyDescent="0.25">
      <c r="L90405" s="36"/>
      <c r="M90405" s="36"/>
      <c r="N90405" s="36"/>
    </row>
    <row r="90406" spans="12:14" x14ac:dyDescent="0.25">
      <c r="L90406" s="36"/>
      <c r="M90406" s="36"/>
      <c r="N90406" s="36"/>
    </row>
    <row r="90407" spans="12:14" x14ac:dyDescent="0.25">
      <c r="L90407" s="36"/>
      <c r="M90407" s="36"/>
      <c r="N90407" s="36"/>
    </row>
    <row r="90408" spans="12:14" x14ac:dyDescent="0.25">
      <c r="L90408" s="36"/>
      <c r="M90408" s="36"/>
      <c r="N90408" s="36"/>
    </row>
    <row r="90409" spans="12:14" x14ac:dyDescent="0.25">
      <c r="L90409" s="36"/>
      <c r="M90409" s="36"/>
      <c r="N90409" s="36"/>
    </row>
    <row r="90410" spans="12:14" x14ac:dyDescent="0.25">
      <c r="L90410" s="36"/>
      <c r="M90410" s="36"/>
      <c r="N90410" s="36"/>
    </row>
    <row r="90411" spans="12:14" x14ac:dyDescent="0.25">
      <c r="L90411" s="36"/>
      <c r="M90411" s="36"/>
      <c r="N90411" s="36"/>
    </row>
    <row r="90412" spans="12:14" x14ac:dyDescent="0.25">
      <c r="L90412" s="36"/>
      <c r="M90412" s="36"/>
      <c r="N90412" s="36"/>
    </row>
    <row r="90413" spans="12:14" x14ac:dyDescent="0.25">
      <c r="L90413" s="36"/>
      <c r="M90413" s="36"/>
      <c r="N90413" s="36"/>
    </row>
    <row r="90414" spans="12:14" x14ac:dyDescent="0.25">
      <c r="L90414" s="36"/>
      <c r="M90414" s="36"/>
      <c r="N90414" s="36"/>
    </row>
    <row r="90415" spans="12:14" x14ac:dyDescent="0.25">
      <c r="L90415" s="36"/>
      <c r="M90415" s="36"/>
      <c r="N90415" s="36"/>
    </row>
    <row r="90416" spans="12:14" x14ac:dyDescent="0.25">
      <c r="L90416" s="36"/>
      <c r="M90416" s="36"/>
      <c r="N90416" s="36"/>
    </row>
    <row r="90417" spans="12:14" x14ac:dyDescent="0.25">
      <c r="L90417" s="36"/>
      <c r="M90417" s="36"/>
      <c r="N90417" s="36"/>
    </row>
    <row r="90418" spans="12:14" x14ac:dyDescent="0.25">
      <c r="L90418" s="36"/>
      <c r="M90418" s="36"/>
      <c r="N90418" s="36"/>
    </row>
    <row r="90419" spans="12:14" x14ac:dyDescent="0.25">
      <c r="L90419" s="36"/>
      <c r="M90419" s="36"/>
      <c r="N90419" s="36"/>
    </row>
    <row r="90420" spans="12:14" x14ac:dyDescent="0.25">
      <c r="L90420" s="36"/>
      <c r="M90420" s="36"/>
      <c r="N90420" s="36"/>
    </row>
    <row r="90421" spans="12:14" x14ac:dyDescent="0.25">
      <c r="L90421" s="36"/>
      <c r="M90421" s="36"/>
      <c r="N90421" s="36"/>
    </row>
    <row r="90422" spans="12:14" x14ac:dyDescent="0.25">
      <c r="L90422" s="36"/>
      <c r="M90422" s="36"/>
      <c r="N90422" s="36"/>
    </row>
    <row r="90423" spans="12:14" x14ac:dyDescent="0.25">
      <c r="L90423" s="36"/>
      <c r="M90423" s="36"/>
      <c r="N90423" s="36"/>
    </row>
    <row r="90424" spans="12:14" x14ac:dyDescent="0.25">
      <c r="L90424" s="36"/>
      <c r="M90424" s="36"/>
      <c r="N90424" s="36"/>
    </row>
    <row r="90425" spans="12:14" x14ac:dyDescent="0.25">
      <c r="L90425" s="36"/>
      <c r="M90425" s="36"/>
      <c r="N90425" s="36"/>
    </row>
    <row r="90426" spans="12:14" x14ac:dyDescent="0.25">
      <c r="L90426" s="36"/>
      <c r="M90426" s="36"/>
      <c r="N90426" s="36"/>
    </row>
    <row r="90427" spans="12:14" x14ac:dyDescent="0.25">
      <c r="L90427" s="36"/>
      <c r="M90427" s="36"/>
      <c r="N90427" s="36"/>
    </row>
    <row r="90428" spans="12:14" x14ac:dyDescent="0.25">
      <c r="L90428" s="36"/>
      <c r="M90428" s="36"/>
      <c r="N90428" s="36"/>
    </row>
    <row r="90429" spans="12:14" x14ac:dyDescent="0.25">
      <c r="L90429" s="36"/>
      <c r="M90429" s="36"/>
      <c r="N90429" s="36"/>
    </row>
    <row r="90430" spans="12:14" x14ac:dyDescent="0.25">
      <c r="L90430" s="36"/>
      <c r="M90430" s="36"/>
      <c r="N90430" s="36"/>
    </row>
    <row r="90431" spans="12:14" x14ac:dyDescent="0.25">
      <c r="L90431" s="36"/>
      <c r="M90431" s="36"/>
      <c r="N90431" s="36"/>
    </row>
    <row r="90432" spans="12:14" x14ac:dyDescent="0.25">
      <c r="L90432" s="36"/>
      <c r="M90432" s="36"/>
      <c r="N90432" s="36"/>
    </row>
    <row r="90433" spans="12:14" x14ac:dyDescent="0.25">
      <c r="L90433" s="36"/>
      <c r="M90433" s="36"/>
      <c r="N90433" s="36"/>
    </row>
    <row r="90434" spans="12:14" x14ac:dyDescent="0.25">
      <c r="L90434" s="36"/>
      <c r="M90434" s="36"/>
      <c r="N90434" s="36"/>
    </row>
    <row r="90435" spans="12:14" x14ac:dyDescent="0.25">
      <c r="L90435" s="36"/>
      <c r="M90435" s="36"/>
      <c r="N90435" s="36"/>
    </row>
    <row r="90436" spans="12:14" x14ac:dyDescent="0.25">
      <c r="L90436" s="36"/>
      <c r="M90436" s="36"/>
      <c r="N90436" s="36"/>
    </row>
    <row r="90437" spans="12:14" x14ac:dyDescent="0.25">
      <c r="L90437" s="36"/>
      <c r="M90437" s="36"/>
      <c r="N90437" s="36"/>
    </row>
    <row r="90438" spans="12:14" x14ac:dyDescent="0.25">
      <c r="L90438" s="36"/>
      <c r="M90438" s="36"/>
      <c r="N90438" s="36"/>
    </row>
    <row r="90439" spans="12:14" x14ac:dyDescent="0.25">
      <c r="L90439" s="36"/>
      <c r="M90439" s="36"/>
      <c r="N90439" s="36"/>
    </row>
    <row r="90440" spans="12:14" x14ac:dyDescent="0.25">
      <c r="L90440" s="36"/>
      <c r="M90440" s="36"/>
      <c r="N90440" s="36"/>
    </row>
    <row r="90441" spans="12:14" x14ac:dyDescent="0.25">
      <c r="L90441" s="36"/>
      <c r="M90441" s="36"/>
      <c r="N90441" s="36"/>
    </row>
    <row r="90442" spans="12:14" x14ac:dyDescent="0.25">
      <c r="L90442" s="36"/>
      <c r="M90442" s="36"/>
      <c r="N90442" s="36"/>
    </row>
    <row r="90443" spans="12:14" x14ac:dyDescent="0.25">
      <c r="L90443" s="36"/>
      <c r="M90443" s="36"/>
      <c r="N90443" s="36"/>
    </row>
    <row r="90444" spans="12:14" x14ac:dyDescent="0.25">
      <c r="L90444" s="36"/>
      <c r="M90444" s="36"/>
      <c r="N90444" s="36"/>
    </row>
    <row r="90445" spans="12:14" x14ac:dyDescent="0.25">
      <c r="L90445" s="36"/>
      <c r="M90445" s="36"/>
      <c r="N90445" s="36"/>
    </row>
    <row r="90446" spans="12:14" x14ac:dyDescent="0.25">
      <c r="L90446" s="36"/>
      <c r="M90446" s="36"/>
      <c r="N90446" s="36"/>
    </row>
    <row r="90447" spans="12:14" x14ac:dyDescent="0.25">
      <c r="L90447" s="36"/>
      <c r="M90447" s="36"/>
      <c r="N90447" s="36"/>
    </row>
    <row r="90448" spans="12:14" x14ac:dyDescent="0.25">
      <c r="L90448" s="36"/>
      <c r="M90448" s="36"/>
      <c r="N90448" s="36"/>
    </row>
    <row r="90449" spans="12:14" x14ac:dyDescent="0.25">
      <c r="L90449" s="36"/>
      <c r="M90449" s="36"/>
      <c r="N90449" s="36"/>
    </row>
    <row r="90450" spans="12:14" x14ac:dyDescent="0.25">
      <c r="L90450" s="36"/>
      <c r="M90450" s="36"/>
      <c r="N90450" s="36"/>
    </row>
    <row r="90451" spans="12:14" x14ac:dyDescent="0.25">
      <c r="L90451" s="36"/>
      <c r="M90451" s="36"/>
      <c r="N90451" s="36"/>
    </row>
    <row r="90452" spans="12:14" x14ac:dyDescent="0.25">
      <c r="L90452" s="36"/>
      <c r="M90452" s="36"/>
      <c r="N90452" s="36"/>
    </row>
    <row r="90453" spans="12:14" x14ac:dyDescent="0.25">
      <c r="L90453" s="36"/>
      <c r="M90453" s="36"/>
      <c r="N90453" s="36"/>
    </row>
    <row r="90454" spans="12:14" x14ac:dyDescent="0.25">
      <c r="L90454" s="36"/>
      <c r="M90454" s="36"/>
      <c r="N90454" s="36"/>
    </row>
    <row r="90455" spans="12:14" x14ac:dyDescent="0.25">
      <c r="L90455" s="36"/>
      <c r="M90455" s="36"/>
      <c r="N90455" s="36"/>
    </row>
    <row r="90456" spans="12:14" x14ac:dyDescent="0.25">
      <c r="L90456" s="36"/>
      <c r="M90456" s="36"/>
      <c r="N90456" s="36"/>
    </row>
    <row r="90457" spans="12:14" x14ac:dyDescent="0.25">
      <c r="L90457" s="36"/>
      <c r="M90457" s="36"/>
      <c r="N90457" s="36"/>
    </row>
    <row r="90458" spans="12:14" x14ac:dyDescent="0.25">
      <c r="L90458" s="36"/>
      <c r="M90458" s="36"/>
      <c r="N90458" s="36"/>
    </row>
    <row r="90459" spans="12:14" x14ac:dyDescent="0.25">
      <c r="L90459" s="36"/>
      <c r="M90459" s="36"/>
      <c r="N90459" s="36"/>
    </row>
    <row r="90460" spans="12:14" x14ac:dyDescent="0.25">
      <c r="L90460" s="36"/>
      <c r="M90460" s="36"/>
      <c r="N90460" s="36"/>
    </row>
    <row r="90461" spans="12:14" x14ac:dyDescent="0.25">
      <c r="L90461" s="36"/>
      <c r="M90461" s="36"/>
      <c r="N90461" s="36"/>
    </row>
    <row r="90462" spans="12:14" x14ac:dyDescent="0.25">
      <c r="L90462" s="36"/>
      <c r="M90462" s="36"/>
      <c r="N90462" s="36"/>
    </row>
    <row r="90463" spans="12:14" x14ac:dyDescent="0.25">
      <c r="L90463" s="36"/>
      <c r="M90463" s="36"/>
      <c r="N90463" s="36"/>
    </row>
    <row r="90464" spans="12:14" x14ac:dyDescent="0.25">
      <c r="L90464" s="36"/>
      <c r="M90464" s="36"/>
      <c r="N90464" s="36"/>
    </row>
    <row r="90465" spans="12:14" x14ac:dyDescent="0.25">
      <c r="L90465" s="36"/>
      <c r="M90465" s="36"/>
      <c r="N90465" s="36"/>
    </row>
    <row r="90466" spans="12:14" x14ac:dyDescent="0.25">
      <c r="L90466" s="36"/>
      <c r="M90466" s="36"/>
      <c r="N90466" s="36"/>
    </row>
    <row r="90467" spans="12:14" x14ac:dyDescent="0.25">
      <c r="L90467" s="36"/>
      <c r="M90467" s="36"/>
      <c r="N90467" s="36"/>
    </row>
    <row r="90468" spans="12:14" x14ac:dyDescent="0.25">
      <c r="L90468" s="36"/>
      <c r="M90468" s="36"/>
      <c r="N90468" s="36"/>
    </row>
    <row r="90469" spans="12:14" x14ac:dyDescent="0.25">
      <c r="L90469" s="36"/>
      <c r="M90469" s="36"/>
      <c r="N90469" s="36"/>
    </row>
    <row r="90470" spans="12:14" x14ac:dyDescent="0.25">
      <c r="L90470" s="36"/>
      <c r="M90470" s="36"/>
      <c r="N90470" s="36"/>
    </row>
    <row r="90471" spans="12:14" x14ac:dyDescent="0.25">
      <c r="L90471" s="36"/>
      <c r="M90471" s="36"/>
      <c r="N90471" s="36"/>
    </row>
    <row r="90472" spans="12:14" x14ac:dyDescent="0.25">
      <c r="L90472" s="36"/>
      <c r="M90472" s="36"/>
      <c r="N90472" s="36"/>
    </row>
    <row r="90473" spans="12:14" x14ac:dyDescent="0.25">
      <c r="L90473" s="36"/>
      <c r="M90473" s="36"/>
      <c r="N90473" s="36"/>
    </row>
    <row r="90474" spans="12:14" x14ac:dyDescent="0.25">
      <c r="L90474" s="36"/>
      <c r="M90474" s="36"/>
      <c r="N90474" s="36"/>
    </row>
    <row r="90475" spans="12:14" x14ac:dyDescent="0.25">
      <c r="L90475" s="36"/>
      <c r="M90475" s="36"/>
      <c r="N90475" s="36"/>
    </row>
    <row r="90476" spans="12:14" x14ac:dyDescent="0.25">
      <c r="L90476" s="36"/>
      <c r="M90476" s="36"/>
      <c r="N90476" s="36"/>
    </row>
    <row r="90477" spans="12:14" x14ac:dyDescent="0.25">
      <c r="L90477" s="36"/>
      <c r="M90477" s="36"/>
      <c r="N90477" s="36"/>
    </row>
    <row r="90478" spans="12:14" x14ac:dyDescent="0.25">
      <c r="L90478" s="36"/>
      <c r="M90478" s="36"/>
      <c r="N90478" s="36"/>
    </row>
    <row r="90479" spans="12:14" x14ac:dyDescent="0.25">
      <c r="L90479" s="36"/>
      <c r="M90479" s="36"/>
      <c r="N90479" s="36"/>
    </row>
    <row r="90480" spans="12:14" x14ac:dyDescent="0.25">
      <c r="L90480" s="36"/>
      <c r="M90480" s="36"/>
      <c r="N90480" s="36"/>
    </row>
    <row r="90481" spans="12:14" x14ac:dyDescent="0.25">
      <c r="L90481" s="36"/>
      <c r="M90481" s="36"/>
      <c r="N90481" s="36"/>
    </row>
    <row r="90482" spans="12:14" x14ac:dyDescent="0.25">
      <c r="L90482" s="36"/>
      <c r="M90482" s="36"/>
      <c r="N90482" s="36"/>
    </row>
    <row r="90483" spans="12:14" x14ac:dyDescent="0.25">
      <c r="L90483" s="36"/>
      <c r="M90483" s="36"/>
      <c r="N90483" s="36"/>
    </row>
    <row r="90484" spans="12:14" x14ac:dyDescent="0.25">
      <c r="L90484" s="36"/>
      <c r="M90484" s="36"/>
      <c r="N90484" s="36"/>
    </row>
    <row r="90485" spans="12:14" x14ac:dyDescent="0.25">
      <c r="L90485" s="36"/>
      <c r="M90485" s="36"/>
      <c r="N90485" s="36"/>
    </row>
    <row r="90486" spans="12:14" x14ac:dyDescent="0.25">
      <c r="L90486" s="36"/>
      <c r="M90486" s="36"/>
      <c r="N90486" s="36"/>
    </row>
    <row r="90487" spans="12:14" x14ac:dyDescent="0.25">
      <c r="L90487" s="36"/>
      <c r="M90487" s="36"/>
      <c r="N90487" s="36"/>
    </row>
    <row r="90488" spans="12:14" x14ac:dyDescent="0.25">
      <c r="L90488" s="36"/>
      <c r="M90488" s="36"/>
      <c r="N90488" s="36"/>
    </row>
    <row r="90489" spans="12:14" x14ac:dyDescent="0.25">
      <c r="L90489" s="36"/>
      <c r="M90489" s="36"/>
      <c r="N90489" s="36"/>
    </row>
    <row r="90490" spans="12:14" x14ac:dyDescent="0.25">
      <c r="L90490" s="36"/>
      <c r="M90490" s="36"/>
      <c r="N90490" s="36"/>
    </row>
    <row r="90491" spans="12:14" x14ac:dyDescent="0.25">
      <c r="L90491" s="36"/>
      <c r="M90491" s="36"/>
      <c r="N90491" s="36"/>
    </row>
    <row r="90492" spans="12:14" x14ac:dyDescent="0.25">
      <c r="L90492" s="36"/>
      <c r="M90492" s="36"/>
      <c r="N90492" s="36"/>
    </row>
    <row r="90493" spans="12:14" x14ac:dyDescent="0.25">
      <c r="L90493" s="36"/>
      <c r="M90493" s="36"/>
      <c r="N90493" s="36"/>
    </row>
    <row r="90494" spans="12:14" x14ac:dyDescent="0.25">
      <c r="L90494" s="36"/>
      <c r="M90494" s="36"/>
      <c r="N90494" s="36"/>
    </row>
    <row r="90495" spans="12:14" x14ac:dyDescent="0.25">
      <c r="L90495" s="36"/>
      <c r="M90495" s="36"/>
      <c r="N90495" s="36"/>
    </row>
    <row r="90496" spans="12:14" x14ac:dyDescent="0.25">
      <c r="L90496" s="36"/>
      <c r="M90496" s="36"/>
      <c r="N90496" s="36"/>
    </row>
    <row r="90497" spans="12:14" x14ac:dyDescent="0.25">
      <c r="L90497" s="36"/>
      <c r="M90497" s="36"/>
      <c r="N90497" s="36"/>
    </row>
    <row r="90498" spans="12:14" x14ac:dyDescent="0.25">
      <c r="L90498" s="36"/>
      <c r="M90498" s="36"/>
      <c r="N90498" s="36"/>
    </row>
    <row r="90499" spans="12:14" x14ac:dyDescent="0.25">
      <c r="L90499" s="36"/>
      <c r="M90499" s="36"/>
      <c r="N90499" s="36"/>
    </row>
    <row r="90500" spans="12:14" x14ac:dyDescent="0.25">
      <c r="L90500" s="36"/>
      <c r="M90500" s="36"/>
      <c r="N90500" s="36"/>
    </row>
    <row r="90501" spans="12:14" x14ac:dyDescent="0.25">
      <c r="L90501" s="36"/>
      <c r="M90501" s="36"/>
      <c r="N90501" s="36"/>
    </row>
    <row r="90502" spans="12:14" x14ac:dyDescent="0.25">
      <c r="L90502" s="36"/>
      <c r="M90502" s="36"/>
      <c r="N90502" s="36"/>
    </row>
    <row r="90503" spans="12:14" x14ac:dyDescent="0.25">
      <c r="L90503" s="36"/>
      <c r="M90503" s="36"/>
      <c r="N90503" s="36"/>
    </row>
    <row r="90504" spans="12:14" x14ac:dyDescent="0.25">
      <c r="L90504" s="36"/>
      <c r="M90504" s="36"/>
      <c r="N90504" s="36"/>
    </row>
    <row r="90505" spans="12:14" x14ac:dyDescent="0.25">
      <c r="L90505" s="36"/>
      <c r="M90505" s="36"/>
      <c r="N90505" s="36"/>
    </row>
    <row r="90506" spans="12:14" x14ac:dyDescent="0.25">
      <c r="L90506" s="36"/>
      <c r="M90506" s="36"/>
      <c r="N90506" s="36"/>
    </row>
    <row r="90507" spans="12:14" x14ac:dyDescent="0.25">
      <c r="L90507" s="36"/>
      <c r="M90507" s="36"/>
      <c r="N90507" s="36"/>
    </row>
    <row r="90508" spans="12:14" x14ac:dyDescent="0.25">
      <c r="L90508" s="36"/>
      <c r="M90508" s="36"/>
      <c r="N90508" s="36"/>
    </row>
    <row r="90509" spans="12:14" x14ac:dyDescent="0.25">
      <c r="L90509" s="36"/>
      <c r="M90509" s="36"/>
      <c r="N90509" s="36"/>
    </row>
    <row r="90510" spans="12:14" x14ac:dyDescent="0.25">
      <c r="L90510" s="36"/>
      <c r="M90510" s="36"/>
      <c r="N90510" s="36"/>
    </row>
    <row r="90511" spans="12:14" x14ac:dyDescent="0.25">
      <c r="L90511" s="36"/>
      <c r="M90511" s="36"/>
      <c r="N90511" s="36"/>
    </row>
    <row r="90512" spans="12:14" x14ac:dyDescent="0.25">
      <c r="L90512" s="36"/>
      <c r="M90512" s="36"/>
      <c r="N90512" s="36"/>
    </row>
    <row r="90513" spans="12:14" x14ac:dyDescent="0.25">
      <c r="L90513" s="36"/>
      <c r="M90513" s="36"/>
      <c r="N90513" s="36"/>
    </row>
    <row r="90514" spans="12:14" x14ac:dyDescent="0.25">
      <c r="L90514" s="36"/>
      <c r="M90514" s="36"/>
      <c r="N90514" s="36"/>
    </row>
    <row r="90515" spans="12:14" x14ac:dyDescent="0.25">
      <c r="L90515" s="36"/>
      <c r="M90515" s="36"/>
      <c r="N90515" s="36"/>
    </row>
    <row r="90516" spans="12:14" x14ac:dyDescent="0.25">
      <c r="L90516" s="36"/>
      <c r="M90516" s="36"/>
      <c r="N90516" s="36"/>
    </row>
    <row r="90517" spans="12:14" x14ac:dyDescent="0.25">
      <c r="L90517" s="36"/>
      <c r="M90517" s="36"/>
      <c r="N90517" s="36"/>
    </row>
    <row r="90518" spans="12:14" x14ac:dyDescent="0.25">
      <c r="L90518" s="36"/>
      <c r="M90518" s="36"/>
      <c r="N90518" s="36"/>
    </row>
    <row r="90519" spans="12:14" x14ac:dyDescent="0.25">
      <c r="L90519" s="36"/>
      <c r="M90519" s="36"/>
      <c r="N90519" s="36"/>
    </row>
    <row r="90520" spans="12:14" x14ac:dyDescent="0.25">
      <c r="L90520" s="36"/>
      <c r="M90520" s="36"/>
      <c r="N90520" s="36"/>
    </row>
    <row r="90521" spans="12:14" x14ac:dyDescent="0.25">
      <c r="L90521" s="36"/>
      <c r="M90521" s="36"/>
      <c r="N90521" s="36"/>
    </row>
    <row r="90522" spans="12:14" x14ac:dyDescent="0.25">
      <c r="L90522" s="36"/>
      <c r="M90522" s="36"/>
      <c r="N90522" s="36"/>
    </row>
    <row r="90523" spans="12:14" x14ac:dyDescent="0.25">
      <c r="L90523" s="36"/>
      <c r="M90523" s="36"/>
      <c r="N90523" s="36"/>
    </row>
    <row r="90524" spans="12:14" x14ac:dyDescent="0.25">
      <c r="L90524" s="36"/>
      <c r="M90524" s="36"/>
      <c r="N90524" s="36"/>
    </row>
    <row r="90525" spans="12:14" x14ac:dyDescent="0.25">
      <c r="L90525" s="36"/>
      <c r="M90525" s="36"/>
      <c r="N90525" s="36"/>
    </row>
    <row r="90526" spans="12:14" x14ac:dyDescent="0.25">
      <c r="L90526" s="36"/>
      <c r="M90526" s="36"/>
      <c r="N90526" s="36"/>
    </row>
    <row r="90527" spans="12:14" x14ac:dyDescent="0.25">
      <c r="L90527" s="36"/>
      <c r="M90527" s="36"/>
      <c r="N90527" s="36"/>
    </row>
    <row r="90528" spans="12:14" x14ac:dyDescent="0.25">
      <c r="L90528" s="36"/>
      <c r="M90528" s="36"/>
      <c r="N90528" s="36"/>
    </row>
    <row r="90529" spans="12:14" x14ac:dyDescent="0.25">
      <c r="L90529" s="36"/>
      <c r="M90529" s="36"/>
      <c r="N90529" s="36"/>
    </row>
    <row r="90530" spans="12:14" x14ac:dyDescent="0.25">
      <c r="L90530" s="36"/>
      <c r="M90530" s="36"/>
      <c r="N90530" s="36"/>
    </row>
    <row r="90531" spans="12:14" x14ac:dyDescent="0.25">
      <c r="L90531" s="36"/>
      <c r="M90531" s="36"/>
      <c r="N90531" s="36"/>
    </row>
    <row r="90532" spans="12:14" x14ac:dyDescent="0.25">
      <c r="L90532" s="36"/>
      <c r="M90532" s="36"/>
      <c r="N90532" s="36"/>
    </row>
    <row r="90533" spans="12:14" x14ac:dyDescent="0.25">
      <c r="L90533" s="36"/>
      <c r="M90533" s="36"/>
      <c r="N90533" s="36"/>
    </row>
    <row r="90534" spans="12:14" x14ac:dyDescent="0.25">
      <c r="L90534" s="36"/>
      <c r="M90534" s="36"/>
      <c r="N90534" s="36"/>
    </row>
    <row r="90535" spans="12:14" x14ac:dyDescent="0.25">
      <c r="L90535" s="36"/>
      <c r="M90535" s="36"/>
      <c r="N90535" s="36"/>
    </row>
    <row r="90536" spans="12:14" x14ac:dyDescent="0.25">
      <c r="L90536" s="36"/>
      <c r="M90536" s="36"/>
      <c r="N90536" s="36"/>
    </row>
    <row r="90537" spans="12:14" x14ac:dyDescent="0.25">
      <c r="L90537" s="36"/>
      <c r="M90537" s="36"/>
      <c r="N90537" s="36"/>
    </row>
    <row r="90538" spans="12:14" x14ac:dyDescent="0.25">
      <c r="L90538" s="36"/>
      <c r="M90538" s="36"/>
      <c r="N90538" s="36"/>
    </row>
    <row r="90539" spans="12:14" x14ac:dyDescent="0.25">
      <c r="L90539" s="36"/>
      <c r="M90539" s="36"/>
      <c r="N90539" s="36"/>
    </row>
    <row r="90540" spans="12:14" x14ac:dyDescent="0.25">
      <c r="L90540" s="36"/>
      <c r="M90540" s="36"/>
      <c r="N90540" s="36"/>
    </row>
    <row r="90541" spans="12:14" x14ac:dyDescent="0.25">
      <c r="L90541" s="36"/>
      <c r="M90541" s="36"/>
      <c r="N90541" s="36"/>
    </row>
    <row r="90542" spans="12:14" x14ac:dyDescent="0.25">
      <c r="L90542" s="36"/>
      <c r="M90542" s="36"/>
      <c r="N90542" s="36"/>
    </row>
    <row r="90543" spans="12:14" x14ac:dyDescent="0.25">
      <c r="L90543" s="36"/>
      <c r="M90543" s="36"/>
      <c r="N90543" s="36"/>
    </row>
    <row r="90544" spans="12:14" x14ac:dyDescent="0.25">
      <c r="L90544" s="36"/>
      <c r="M90544" s="36"/>
      <c r="N90544" s="36"/>
    </row>
    <row r="90545" spans="12:14" x14ac:dyDescent="0.25">
      <c r="L90545" s="36"/>
      <c r="M90545" s="36"/>
      <c r="N90545" s="36"/>
    </row>
    <row r="90546" spans="12:14" x14ac:dyDescent="0.25">
      <c r="L90546" s="36"/>
      <c r="M90546" s="36"/>
      <c r="N90546" s="36"/>
    </row>
    <row r="90547" spans="12:14" x14ac:dyDescent="0.25">
      <c r="L90547" s="36"/>
      <c r="M90547" s="36"/>
      <c r="N90547" s="36"/>
    </row>
    <row r="90548" spans="12:14" x14ac:dyDescent="0.25">
      <c r="L90548" s="36"/>
      <c r="M90548" s="36"/>
      <c r="N90548" s="36"/>
    </row>
    <row r="90549" spans="12:14" x14ac:dyDescent="0.25">
      <c r="L90549" s="36"/>
      <c r="M90549" s="36"/>
      <c r="N90549" s="36"/>
    </row>
    <row r="90550" spans="12:14" x14ac:dyDescent="0.25">
      <c r="L90550" s="36"/>
      <c r="M90550" s="36"/>
      <c r="N90550" s="36"/>
    </row>
    <row r="90551" spans="12:14" x14ac:dyDescent="0.25">
      <c r="L90551" s="36"/>
      <c r="M90551" s="36"/>
      <c r="N90551" s="36"/>
    </row>
    <row r="90552" spans="12:14" x14ac:dyDescent="0.25">
      <c r="L90552" s="36"/>
      <c r="M90552" s="36"/>
      <c r="N90552" s="36"/>
    </row>
    <row r="90553" spans="12:14" x14ac:dyDescent="0.25">
      <c r="L90553" s="36"/>
      <c r="M90553" s="36"/>
      <c r="N90553" s="36"/>
    </row>
    <row r="90554" spans="12:14" x14ac:dyDescent="0.25">
      <c r="L90554" s="36"/>
      <c r="M90554" s="36"/>
      <c r="N90554" s="36"/>
    </row>
    <row r="90555" spans="12:14" x14ac:dyDescent="0.25">
      <c r="L90555" s="36"/>
      <c r="M90555" s="36"/>
      <c r="N90555" s="36"/>
    </row>
    <row r="90556" spans="12:14" x14ac:dyDescent="0.25">
      <c r="L90556" s="36"/>
      <c r="M90556" s="36"/>
      <c r="N90556" s="36"/>
    </row>
    <row r="90557" spans="12:14" x14ac:dyDescent="0.25">
      <c r="L90557" s="36"/>
      <c r="M90557" s="36"/>
      <c r="N90557" s="36"/>
    </row>
    <row r="90558" spans="12:14" x14ac:dyDescent="0.25">
      <c r="L90558" s="36"/>
      <c r="M90558" s="36"/>
      <c r="N90558" s="36"/>
    </row>
    <row r="90559" spans="12:14" x14ac:dyDescent="0.25">
      <c r="L90559" s="36"/>
      <c r="M90559" s="36"/>
      <c r="N90559" s="36"/>
    </row>
    <row r="90560" spans="12:14" x14ac:dyDescent="0.25">
      <c r="L90560" s="36"/>
      <c r="M90560" s="36"/>
      <c r="N90560" s="36"/>
    </row>
    <row r="90561" spans="12:14" x14ac:dyDescent="0.25">
      <c r="L90561" s="36"/>
      <c r="M90561" s="36"/>
      <c r="N90561" s="36"/>
    </row>
    <row r="90562" spans="12:14" x14ac:dyDescent="0.25">
      <c r="L90562" s="36"/>
      <c r="M90562" s="36"/>
      <c r="N90562" s="36"/>
    </row>
    <row r="90563" spans="12:14" x14ac:dyDescent="0.25">
      <c r="L90563" s="36"/>
      <c r="M90563" s="36"/>
      <c r="N90563" s="36"/>
    </row>
    <row r="90564" spans="12:14" x14ac:dyDescent="0.25">
      <c r="L90564" s="36"/>
      <c r="M90564" s="36"/>
      <c r="N90564" s="36"/>
    </row>
    <row r="90565" spans="12:14" x14ac:dyDescent="0.25">
      <c r="L90565" s="36"/>
      <c r="M90565" s="36"/>
      <c r="N90565" s="36"/>
    </row>
    <row r="90566" spans="12:14" x14ac:dyDescent="0.25">
      <c r="L90566" s="36"/>
      <c r="M90566" s="36"/>
      <c r="N90566" s="36"/>
    </row>
    <row r="90567" spans="12:14" x14ac:dyDescent="0.25">
      <c r="L90567" s="36"/>
      <c r="M90567" s="36"/>
      <c r="N90567" s="36"/>
    </row>
    <row r="90568" spans="12:14" x14ac:dyDescent="0.25">
      <c r="L90568" s="36"/>
      <c r="M90568" s="36"/>
      <c r="N90568" s="36"/>
    </row>
    <row r="90569" spans="12:14" x14ac:dyDescent="0.25">
      <c r="L90569" s="36"/>
      <c r="M90569" s="36"/>
      <c r="N90569" s="36"/>
    </row>
    <row r="90570" spans="12:14" x14ac:dyDescent="0.25">
      <c r="L90570" s="36"/>
      <c r="M90570" s="36"/>
      <c r="N90570" s="36"/>
    </row>
    <row r="90571" spans="12:14" x14ac:dyDescent="0.25">
      <c r="L90571" s="36"/>
      <c r="M90571" s="36"/>
      <c r="N90571" s="36"/>
    </row>
    <row r="90572" spans="12:14" x14ac:dyDescent="0.25">
      <c r="L90572" s="36"/>
      <c r="M90572" s="36"/>
      <c r="N90572" s="36"/>
    </row>
    <row r="90573" spans="12:14" x14ac:dyDescent="0.25">
      <c r="L90573" s="36"/>
      <c r="M90573" s="36"/>
      <c r="N90573" s="36"/>
    </row>
    <row r="90574" spans="12:14" x14ac:dyDescent="0.25">
      <c r="L90574" s="36"/>
      <c r="M90574" s="36"/>
      <c r="N90574" s="36"/>
    </row>
    <row r="90575" spans="12:14" x14ac:dyDescent="0.25">
      <c r="L90575" s="36"/>
      <c r="M90575" s="36"/>
      <c r="N90575" s="36"/>
    </row>
    <row r="90576" spans="12:14" x14ac:dyDescent="0.25">
      <c r="L90576" s="36"/>
      <c r="M90576" s="36"/>
      <c r="N90576" s="36"/>
    </row>
    <row r="90577" spans="12:14" x14ac:dyDescent="0.25">
      <c r="L90577" s="36"/>
      <c r="M90577" s="36"/>
      <c r="N90577" s="36"/>
    </row>
    <row r="90578" spans="12:14" x14ac:dyDescent="0.25">
      <c r="L90578" s="36"/>
      <c r="M90578" s="36"/>
      <c r="N90578" s="36"/>
    </row>
    <row r="90579" spans="12:14" x14ac:dyDescent="0.25">
      <c r="L90579" s="36"/>
      <c r="M90579" s="36"/>
      <c r="N90579" s="36"/>
    </row>
    <row r="90580" spans="12:14" x14ac:dyDescent="0.25">
      <c r="L90580" s="36"/>
      <c r="M90580" s="36"/>
      <c r="N90580" s="36"/>
    </row>
    <row r="90581" spans="12:14" x14ac:dyDescent="0.25">
      <c r="L90581" s="36"/>
      <c r="M90581" s="36"/>
      <c r="N90581" s="36"/>
    </row>
    <row r="90582" spans="12:14" x14ac:dyDescent="0.25">
      <c r="L90582" s="36"/>
      <c r="M90582" s="36"/>
      <c r="N90582" s="36"/>
    </row>
    <row r="90583" spans="12:14" x14ac:dyDescent="0.25">
      <c r="L90583" s="36"/>
      <c r="M90583" s="36"/>
      <c r="N90583" s="36"/>
    </row>
    <row r="90584" spans="12:14" x14ac:dyDescent="0.25">
      <c r="L90584" s="36"/>
      <c r="M90584" s="36"/>
      <c r="N90584" s="36"/>
    </row>
    <row r="90585" spans="12:14" x14ac:dyDescent="0.25">
      <c r="L90585" s="36"/>
      <c r="M90585" s="36"/>
      <c r="N90585" s="36"/>
    </row>
    <row r="90586" spans="12:14" x14ac:dyDescent="0.25">
      <c r="L90586" s="36"/>
      <c r="M90586" s="36"/>
      <c r="N90586" s="36"/>
    </row>
    <row r="90587" spans="12:14" x14ac:dyDescent="0.25">
      <c r="L90587" s="36"/>
      <c r="M90587" s="36"/>
      <c r="N90587" s="36"/>
    </row>
    <row r="90588" spans="12:14" x14ac:dyDescent="0.25">
      <c r="L90588" s="36"/>
      <c r="M90588" s="36"/>
      <c r="N90588" s="36"/>
    </row>
    <row r="90589" spans="12:14" x14ac:dyDescent="0.25">
      <c r="L90589" s="36"/>
      <c r="M90589" s="36"/>
      <c r="N90589" s="36"/>
    </row>
    <row r="90590" spans="12:14" x14ac:dyDescent="0.25">
      <c r="L90590" s="36"/>
      <c r="M90590" s="36"/>
      <c r="N90590" s="36"/>
    </row>
    <row r="90591" spans="12:14" x14ac:dyDescent="0.25">
      <c r="L90591" s="36"/>
      <c r="M90591" s="36"/>
      <c r="N90591" s="36"/>
    </row>
    <row r="90592" spans="12:14" x14ac:dyDescent="0.25">
      <c r="L90592" s="36"/>
      <c r="M90592" s="36"/>
      <c r="N90592" s="36"/>
    </row>
    <row r="90593" spans="12:14" x14ac:dyDescent="0.25">
      <c r="L90593" s="36"/>
      <c r="M90593" s="36"/>
      <c r="N90593" s="36"/>
    </row>
    <row r="90594" spans="12:14" x14ac:dyDescent="0.25">
      <c r="L90594" s="36"/>
      <c r="M90594" s="36"/>
      <c r="N90594" s="36"/>
    </row>
    <row r="90595" spans="12:14" x14ac:dyDescent="0.25">
      <c r="L90595" s="36"/>
      <c r="M90595" s="36"/>
      <c r="N90595" s="36"/>
    </row>
    <row r="90596" spans="12:14" x14ac:dyDescent="0.25">
      <c r="L90596" s="36"/>
      <c r="M90596" s="36"/>
      <c r="N90596" s="36"/>
    </row>
    <row r="90597" spans="12:14" x14ac:dyDescent="0.25">
      <c r="L90597" s="36"/>
      <c r="M90597" s="36"/>
      <c r="N90597" s="36"/>
    </row>
    <row r="90598" spans="12:14" x14ac:dyDescent="0.25">
      <c r="L90598" s="36"/>
      <c r="M90598" s="36"/>
      <c r="N90598" s="36"/>
    </row>
    <row r="90599" spans="12:14" x14ac:dyDescent="0.25">
      <c r="L90599" s="36"/>
      <c r="M90599" s="36"/>
      <c r="N90599" s="36"/>
    </row>
    <row r="90600" spans="12:14" x14ac:dyDescent="0.25">
      <c r="L90600" s="36"/>
      <c r="M90600" s="36"/>
      <c r="N90600" s="36"/>
    </row>
    <row r="90601" spans="12:14" x14ac:dyDescent="0.25">
      <c r="L90601" s="36"/>
      <c r="M90601" s="36"/>
      <c r="N90601" s="36"/>
    </row>
    <row r="90602" spans="12:14" x14ac:dyDescent="0.25">
      <c r="L90602" s="36"/>
      <c r="M90602" s="36"/>
      <c r="N90602" s="36"/>
    </row>
    <row r="90603" spans="12:14" x14ac:dyDescent="0.25">
      <c r="L90603" s="36"/>
      <c r="M90603" s="36"/>
      <c r="N90603" s="36"/>
    </row>
    <row r="90604" spans="12:14" x14ac:dyDescent="0.25">
      <c r="L90604" s="36"/>
      <c r="M90604" s="36"/>
      <c r="N90604" s="36"/>
    </row>
    <row r="90605" spans="12:14" x14ac:dyDescent="0.25">
      <c r="L90605" s="36"/>
      <c r="M90605" s="36"/>
      <c r="N90605" s="36"/>
    </row>
    <row r="90606" spans="12:14" x14ac:dyDescent="0.25">
      <c r="L90606" s="36"/>
      <c r="M90606" s="36"/>
      <c r="N90606" s="36"/>
    </row>
    <row r="90607" spans="12:14" x14ac:dyDescent="0.25">
      <c r="L90607" s="36"/>
      <c r="M90607" s="36"/>
      <c r="N90607" s="36"/>
    </row>
    <row r="90608" spans="12:14" x14ac:dyDescent="0.25">
      <c r="L90608" s="36"/>
      <c r="M90608" s="36"/>
      <c r="N90608" s="36"/>
    </row>
    <row r="90609" spans="12:14" x14ac:dyDescent="0.25">
      <c r="L90609" s="36"/>
      <c r="M90609" s="36"/>
      <c r="N90609" s="36"/>
    </row>
    <row r="90610" spans="12:14" x14ac:dyDescent="0.25">
      <c r="L90610" s="36"/>
      <c r="M90610" s="36"/>
      <c r="N90610" s="36"/>
    </row>
    <row r="90611" spans="12:14" x14ac:dyDescent="0.25">
      <c r="L90611" s="36"/>
      <c r="M90611" s="36"/>
      <c r="N90611" s="36"/>
    </row>
    <row r="90612" spans="12:14" x14ac:dyDescent="0.25">
      <c r="L90612" s="36"/>
      <c r="M90612" s="36"/>
      <c r="N90612" s="36"/>
    </row>
    <row r="90613" spans="12:14" x14ac:dyDescent="0.25">
      <c r="L90613" s="36"/>
      <c r="M90613" s="36"/>
      <c r="N90613" s="36"/>
    </row>
    <row r="90614" spans="12:14" x14ac:dyDescent="0.25">
      <c r="L90614" s="36"/>
      <c r="M90614" s="36"/>
      <c r="N90614" s="36"/>
    </row>
    <row r="90615" spans="12:14" x14ac:dyDescent="0.25">
      <c r="L90615" s="36"/>
      <c r="M90615" s="36"/>
      <c r="N90615" s="36"/>
    </row>
    <row r="90616" spans="12:14" x14ac:dyDescent="0.25">
      <c r="L90616" s="36"/>
      <c r="M90616" s="36"/>
      <c r="N90616" s="36"/>
    </row>
    <row r="90617" spans="12:14" x14ac:dyDescent="0.25">
      <c r="L90617" s="36"/>
      <c r="M90617" s="36"/>
      <c r="N90617" s="36"/>
    </row>
    <row r="90618" spans="12:14" x14ac:dyDescent="0.25">
      <c r="L90618" s="36"/>
      <c r="M90618" s="36"/>
      <c r="N90618" s="36"/>
    </row>
    <row r="90619" spans="12:14" x14ac:dyDescent="0.25">
      <c r="L90619" s="36"/>
      <c r="M90619" s="36"/>
      <c r="N90619" s="36"/>
    </row>
    <row r="90620" spans="12:14" x14ac:dyDescent="0.25">
      <c r="L90620" s="36"/>
      <c r="M90620" s="36"/>
      <c r="N90620" s="36"/>
    </row>
    <row r="90621" spans="12:14" x14ac:dyDescent="0.25">
      <c r="L90621" s="36"/>
      <c r="M90621" s="36"/>
      <c r="N90621" s="36"/>
    </row>
    <row r="90622" spans="12:14" x14ac:dyDescent="0.25">
      <c r="L90622" s="36"/>
      <c r="M90622" s="36"/>
      <c r="N90622" s="36"/>
    </row>
    <row r="90623" spans="12:14" x14ac:dyDescent="0.25">
      <c r="L90623" s="36"/>
      <c r="M90623" s="36"/>
      <c r="N90623" s="36"/>
    </row>
    <row r="90624" spans="12:14" x14ac:dyDescent="0.25">
      <c r="L90624" s="36"/>
      <c r="M90624" s="36"/>
      <c r="N90624" s="36"/>
    </row>
    <row r="90625" spans="12:14" x14ac:dyDescent="0.25">
      <c r="L90625" s="36"/>
      <c r="M90625" s="36"/>
      <c r="N90625" s="36"/>
    </row>
    <row r="90626" spans="12:14" x14ac:dyDescent="0.25">
      <c r="L90626" s="36"/>
      <c r="M90626" s="36"/>
      <c r="N90626" s="36"/>
    </row>
    <row r="90627" spans="12:14" x14ac:dyDescent="0.25">
      <c r="L90627" s="36"/>
      <c r="M90627" s="36"/>
      <c r="N90627" s="36"/>
    </row>
    <row r="90628" spans="12:14" x14ac:dyDescent="0.25">
      <c r="L90628" s="36"/>
      <c r="M90628" s="36"/>
      <c r="N90628" s="36"/>
    </row>
    <row r="90629" spans="12:14" x14ac:dyDescent="0.25">
      <c r="L90629" s="36"/>
      <c r="M90629" s="36"/>
      <c r="N90629" s="36"/>
    </row>
    <row r="90630" spans="12:14" x14ac:dyDescent="0.25">
      <c r="L90630" s="36"/>
      <c r="M90630" s="36"/>
      <c r="N90630" s="36"/>
    </row>
    <row r="90631" spans="12:14" x14ac:dyDescent="0.25">
      <c r="L90631" s="36"/>
      <c r="M90631" s="36"/>
      <c r="N90631" s="36"/>
    </row>
    <row r="90632" spans="12:14" x14ac:dyDescent="0.25">
      <c r="L90632" s="36"/>
      <c r="M90632" s="36"/>
      <c r="N90632" s="36"/>
    </row>
    <row r="90633" spans="12:14" x14ac:dyDescent="0.25">
      <c r="L90633" s="36"/>
      <c r="M90633" s="36"/>
      <c r="N90633" s="36"/>
    </row>
    <row r="90634" spans="12:14" x14ac:dyDescent="0.25">
      <c r="L90634" s="36"/>
      <c r="M90634" s="36"/>
      <c r="N90634" s="36"/>
    </row>
    <row r="90635" spans="12:14" x14ac:dyDescent="0.25">
      <c r="L90635" s="36"/>
      <c r="M90635" s="36"/>
      <c r="N90635" s="36"/>
    </row>
    <row r="90636" spans="12:14" x14ac:dyDescent="0.25">
      <c r="L90636" s="36"/>
      <c r="M90636" s="36"/>
      <c r="N90636" s="36"/>
    </row>
    <row r="90637" spans="12:14" x14ac:dyDescent="0.25">
      <c r="L90637" s="36"/>
      <c r="M90637" s="36"/>
      <c r="N90637" s="36"/>
    </row>
    <row r="90638" spans="12:14" x14ac:dyDescent="0.25">
      <c r="L90638" s="36"/>
      <c r="M90638" s="36"/>
      <c r="N90638" s="36"/>
    </row>
    <row r="90639" spans="12:14" x14ac:dyDescent="0.25">
      <c r="L90639" s="36"/>
      <c r="M90639" s="36"/>
      <c r="N90639" s="36"/>
    </row>
    <row r="90640" spans="12:14" x14ac:dyDescent="0.25">
      <c r="L90640" s="36"/>
      <c r="M90640" s="36"/>
      <c r="N90640" s="36"/>
    </row>
    <row r="90641" spans="12:14" x14ac:dyDescent="0.25">
      <c r="L90641" s="36"/>
      <c r="M90641" s="36"/>
      <c r="N90641" s="36"/>
    </row>
    <row r="90642" spans="12:14" x14ac:dyDescent="0.25">
      <c r="L90642" s="36"/>
      <c r="M90642" s="36"/>
      <c r="N90642" s="36"/>
    </row>
    <row r="90643" spans="12:14" x14ac:dyDescent="0.25">
      <c r="L90643" s="36"/>
      <c r="M90643" s="36"/>
      <c r="N90643" s="36"/>
    </row>
    <row r="90644" spans="12:14" x14ac:dyDescent="0.25">
      <c r="L90644" s="36"/>
      <c r="M90644" s="36"/>
      <c r="N90644" s="36"/>
    </row>
    <row r="90645" spans="12:14" x14ac:dyDescent="0.25">
      <c r="L90645" s="36"/>
      <c r="M90645" s="36"/>
      <c r="N90645" s="36"/>
    </row>
    <row r="90646" spans="12:14" x14ac:dyDescent="0.25">
      <c r="L90646" s="36"/>
      <c r="M90646" s="36"/>
      <c r="N90646" s="36"/>
    </row>
    <row r="90647" spans="12:14" x14ac:dyDescent="0.25">
      <c r="L90647" s="36"/>
      <c r="M90647" s="36"/>
      <c r="N90647" s="36"/>
    </row>
    <row r="90648" spans="12:14" x14ac:dyDescent="0.25">
      <c r="L90648" s="36"/>
      <c r="M90648" s="36"/>
      <c r="N90648" s="36"/>
    </row>
    <row r="90649" spans="12:14" x14ac:dyDescent="0.25">
      <c r="L90649" s="36"/>
      <c r="M90649" s="36"/>
      <c r="N90649" s="36"/>
    </row>
    <row r="90650" spans="12:14" x14ac:dyDescent="0.25">
      <c r="L90650" s="36"/>
      <c r="M90650" s="36"/>
      <c r="N90650" s="36"/>
    </row>
    <row r="90651" spans="12:14" x14ac:dyDescent="0.25">
      <c r="L90651" s="36"/>
      <c r="M90651" s="36"/>
      <c r="N90651" s="36"/>
    </row>
    <row r="90652" spans="12:14" x14ac:dyDescent="0.25">
      <c r="L90652" s="36"/>
      <c r="M90652" s="36"/>
      <c r="N90652" s="36"/>
    </row>
    <row r="90653" spans="12:14" x14ac:dyDescent="0.25">
      <c r="L90653" s="36"/>
      <c r="M90653" s="36"/>
      <c r="N90653" s="36"/>
    </row>
    <row r="90654" spans="12:14" x14ac:dyDescent="0.25">
      <c r="L90654" s="36"/>
      <c r="M90654" s="36"/>
      <c r="N90654" s="36"/>
    </row>
    <row r="90655" spans="12:14" x14ac:dyDescent="0.25">
      <c r="L90655" s="36"/>
      <c r="M90655" s="36"/>
      <c r="N90655" s="36"/>
    </row>
    <row r="90656" spans="12:14" x14ac:dyDescent="0.25">
      <c r="L90656" s="36"/>
      <c r="M90656" s="36"/>
      <c r="N90656" s="36"/>
    </row>
    <row r="90657" spans="12:14" x14ac:dyDescent="0.25">
      <c r="L90657" s="36"/>
      <c r="M90657" s="36"/>
      <c r="N90657" s="36"/>
    </row>
    <row r="90658" spans="12:14" x14ac:dyDescent="0.25">
      <c r="L90658" s="36"/>
      <c r="M90658" s="36"/>
      <c r="N90658" s="36"/>
    </row>
    <row r="90659" spans="12:14" x14ac:dyDescent="0.25">
      <c r="L90659" s="36"/>
      <c r="M90659" s="36"/>
      <c r="N90659" s="36"/>
    </row>
    <row r="90660" spans="12:14" x14ac:dyDescent="0.25">
      <c r="L90660" s="36"/>
      <c r="M90660" s="36"/>
      <c r="N90660" s="36"/>
    </row>
    <row r="90661" spans="12:14" x14ac:dyDescent="0.25">
      <c r="L90661" s="36"/>
      <c r="M90661" s="36"/>
      <c r="N90661" s="36"/>
    </row>
    <row r="90662" spans="12:14" x14ac:dyDescent="0.25">
      <c r="L90662" s="36"/>
      <c r="M90662" s="36"/>
      <c r="N90662" s="36"/>
    </row>
    <row r="90663" spans="12:14" x14ac:dyDescent="0.25">
      <c r="L90663" s="36"/>
      <c r="M90663" s="36"/>
      <c r="N90663" s="36"/>
    </row>
    <row r="90664" spans="12:14" x14ac:dyDescent="0.25">
      <c r="L90664" s="36"/>
      <c r="M90664" s="36"/>
      <c r="N90664" s="36"/>
    </row>
    <row r="90665" spans="12:14" x14ac:dyDescent="0.25">
      <c r="L90665" s="36"/>
      <c r="M90665" s="36"/>
      <c r="N90665" s="36"/>
    </row>
    <row r="90666" spans="12:14" x14ac:dyDescent="0.25">
      <c r="L90666" s="36"/>
      <c r="M90666" s="36"/>
      <c r="N90666" s="36"/>
    </row>
    <row r="90667" spans="12:14" x14ac:dyDescent="0.25">
      <c r="L90667" s="36"/>
      <c r="M90667" s="36"/>
      <c r="N90667" s="36"/>
    </row>
    <row r="90668" spans="12:14" x14ac:dyDescent="0.25">
      <c r="L90668" s="36"/>
      <c r="M90668" s="36"/>
      <c r="N90668" s="36"/>
    </row>
    <row r="90669" spans="12:14" x14ac:dyDescent="0.25">
      <c r="L90669" s="36"/>
      <c r="M90669" s="36"/>
      <c r="N90669" s="36"/>
    </row>
    <row r="90670" spans="12:14" x14ac:dyDescent="0.25">
      <c r="L90670" s="36"/>
      <c r="M90670" s="36"/>
      <c r="N90670" s="36"/>
    </row>
    <row r="90671" spans="12:14" x14ac:dyDescent="0.25">
      <c r="L90671" s="36"/>
      <c r="M90671" s="36"/>
      <c r="N90671" s="36"/>
    </row>
    <row r="90672" spans="12:14" x14ac:dyDescent="0.25">
      <c r="L90672" s="36"/>
      <c r="M90672" s="36"/>
      <c r="N90672" s="36"/>
    </row>
    <row r="90673" spans="12:14" x14ac:dyDescent="0.25">
      <c r="L90673" s="36"/>
      <c r="M90673" s="36"/>
      <c r="N90673" s="36"/>
    </row>
    <row r="90674" spans="12:14" x14ac:dyDescent="0.25">
      <c r="L90674" s="36"/>
      <c r="M90674" s="36"/>
      <c r="N90674" s="36"/>
    </row>
    <row r="90675" spans="12:14" x14ac:dyDescent="0.25">
      <c r="L90675" s="36"/>
      <c r="M90675" s="36"/>
      <c r="N90675" s="36"/>
    </row>
    <row r="90676" spans="12:14" x14ac:dyDescent="0.25">
      <c r="L90676" s="36"/>
      <c r="M90676" s="36"/>
      <c r="N90676" s="36"/>
    </row>
    <row r="90677" spans="12:14" x14ac:dyDescent="0.25">
      <c r="L90677" s="36"/>
      <c r="M90677" s="36"/>
      <c r="N90677" s="36"/>
    </row>
    <row r="90678" spans="12:14" x14ac:dyDescent="0.25">
      <c r="L90678" s="36"/>
      <c r="M90678" s="36"/>
      <c r="N90678" s="36"/>
    </row>
    <row r="90679" spans="12:14" x14ac:dyDescent="0.25">
      <c r="L90679" s="36"/>
      <c r="M90679" s="36"/>
      <c r="N90679" s="36"/>
    </row>
    <row r="90680" spans="12:14" x14ac:dyDescent="0.25">
      <c r="L90680" s="36"/>
      <c r="M90680" s="36"/>
      <c r="N90680" s="36"/>
    </row>
    <row r="90681" spans="12:14" x14ac:dyDescent="0.25">
      <c r="L90681" s="36"/>
      <c r="M90681" s="36"/>
      <c r="N90681" s="36"/>
    </row>
    <row r="90682" spans="12:14" x14ac:dyDescent="0.25">
      <c r="L90682" s="36"/>
      <c r="M90682" s="36"/>
      <c r="N90682" s="36"/>
    </row>
    <row r="90683" spans="12:14" x14ac:dyDescent="0.25">
      <c r="L90683" s="36"/>
      <c r="M90683" s="36"/>
      <c r="N90683" s="36"/>
    </row>
    <row r="90684" spans="12:14" x14ac:dyDescent="0.25">
      <c r="L90684" s="36"/>
      <c r="M90684" s="36"/>
      <c r="N90684" s="36"/>
    </row>
    <row r="90685" spans="12:14" x14ac:dyDescent="0.25">
      <c r="L90685" s="36"/>
      <c r="M90685" s="36"/>
      <c r="N90685" s="36"/>
    </row>
    <row r="90686" spans="12:14" x14ac:dyDescent="0.25">
      <c r="L90686" s="36"/>
      <c r="M90686" s="36"/>
      <c r="N90686" s="36"/>
    </row>
    <row r="90687" spans="12:14" x14ac:dyDescent="0.25">
      <c r="L90687" s="36"/>
      <c r="M90687" s="36"/>
      <c r="N90687" s="36"/>
    </row>
    <row r="90688" spans="12:14" x14ac:dyDescent="0.25">
      <c r="L90688" s="36"/>
      <c r="M90688" s="36"/>
      <c r="N90688" s="36"/>
    </row>
    <row r="90689" spans="12:14" x14ac:dyDescent="0.25">
      <c r="L90689" s="36"/>
      <c r="M90689" s="36"/>
      <c r="N90689" s="36"/>
    </row>
    <row r="90690" spans="12:14" x14ac:dyDescent="0.25">
      <c r="L90690" s="36"/>
      <c r="M90690" s="36"/>
      <c r="N90690" s="36"/>
    </row>
    <row r="90691" spans="12:14" x14ac:dyDescent="0.25">
      <c r="L90691" s="36"/>
      <c r="M90691" s="36"/>
      <c r="N90691" s="36"/>
    </row>
    <row r="90692" spans="12:14" x14ac:dyDescent="0.25">
      <c r="L90692" s="36"/>
      <c r="M90692" s="36"/>
      <c r="N90692" s="36"/>
    </row>
    <row r="90693" spans="12:14" x14ac:dyDescent="0.25">
      <c r="L90693" s="36"/>
      <c r="M90693" s="36"/>
      <c r="N90693" s="36"/>
    </row>
    <row r="90694" spans="12:14" x14ac:dyDescent="0.25">
      <c r="L90694" s="36"/>
      <c r="M90694" s="36"/>
      <c r="N90694" s="36"/>
    </row>
    <row r="90695" spans="12:14" x14ac:dyDescent="0.25">
      <c r="L90695" s="36"/>
      <c r="M90695" s="36"/>
      <c r="N90695" s="36"/>
    </row>
    <row r="90696" spans="12:14" x14ac:dyDescent="0.25">
      <c r="L90696" s="36"/>
      <c r="M90696" s="36"/>
      <c r="N90696" s="36"/>
    </row>
    <row r="90697" spans="12:14" x14ac:dyDescent="0.25">
      <c r="L90697" s="36"/>
      <c r="M90697" s="36"/>
      <c r="N90697" s="36"/>
    </row>
    <row r="90698" spans="12:14" x14ac:dyDescent="0.25">
      <c r="L90698" s="36"/>
      <c r="M90698" s="36"/>
      <c r="N90698" s="36"/>
    </row>
    <row r="90699" spans="12:14" x14ac:dyDescent="0.25">
      <c r="L90699" s="36"/>
      <c r="M90699" s="36"/>
      <c r="N90699" s="36"/>
    </row>
    <row r="90700" spans="12:14" x14ac:dyDescent="0.25">
      <c r="L90700" s="36"/>
      <c r="M90700" s="36"/>
      <c r="N90700" s="36"/>
    </row>
    <row r="90701" spans="12:14" x14ac:dyDescent="0.25">
      <c r="L90701" s="36"/>
      <c r="M90701" s="36"/>
      <c r="N90701" s="36"/>
    </row>
    <row r="90702" spans="12:14" x14ac:dyDescent="0.25">
      <c r="L90702" s="36"/>
      <c r="M90702" s="36"/>
      <c r="N90702" s="36"/>
    </row>
    <row r="90703" spans="12:14" x14ac:dyDescent="0.25">
      <c r="L90703" s="36"/>
      <c r="M90703" s="36"/>
      <c r="N90703" s="36"/>
    </row>
    <row r="90704" spans="12:14" x14ac:dyDescent="0.25">
      <c r="L90704" s="36"/>
      <c r="M90704" s="36"/>
      <c r="N90704" s="36"/>
    </row>
    <row r="90705" spans="12:14" x14ac:dyDescent="0.25">
      <c r="L90705" s="36"/>
      <c r="M90705" s="36"/>
      <c r="N90705" s="36"/>
    </row>
    <row r="90706" spans="12:14" x14ac:dyDescent="0.25">
      <c r="L90706" s="36"/>
      <c r="M90706" s="36"/>
      <c r="N90706" s="36"/>
    </row>
    <row r="90707" spans="12:14" x14ac:dyDescent="0.25">
      <c r="L90707" s="36"/>
      <c r="M90707" s="36"/>
      <c r="N90707" s="36"/>
    </row>
    <row r="90708" spans="12:14" x14ac:dyDescent="0.25">
      <c r="L90708" s="36"/>
      <c r="M90708" s="36"/>
      <c r="N90708" s="36"/>
    </row>
    <row r="90709" spans="12:14" x14ac:dyDescent="0.25">
      <c r="L90709" s="36"/>
      <c r="M90709" s="36"/>
      <c r="N90709" s="36"/>
    </row>
    <row r="90710" spans="12:14" x14ac:dyDescent="0.25">
      <c r="L90710" s="36"/>
      <c r="M90710" s="36"/>
      <c r="N90710" s="36"/>
    </row>
    <row r="90711" spans="12:14" x14ac:dyDescent="0.25">
      <c r="L90711" s="36"/>
      <c r="M90711" s="36"/>
      <c r="N90711" s="36"/>
    </row>
    <row r="90712" spans="12:14" x14ac:dyDescent="0.25">
      <c r="L90712" s="36"/>
      <c r="M90712" s="36"/>
      <c r="N90712" s="36"/>
    </row>
    <row r="90713" spans="12:14" x14ac:dyDescent="0.25">
      <c r="L90713" s="36"/>
      <c r="M90713" s="36"/>
      <c r="N90713" s="36"/>
    </row>
    <row r="90714" spans="12:14" x14ac:dyDescent="0.25">
      <c r="L90714" s="36"/>
      <c r="M90714" s="36"/>
      <c r="N90714" s="36"/>
    </row>
    <row r="90715" spans="12:14" x14ac:dyDescent="0.25">
      <c r="L90715" s="36"/>
      <c r="M90715" s="36"/>
      <c r="N90715" s="36"/>
    </row>
    <row r="90716" spans="12:14" x14ac:dyDescent="0.25">
      <c r="L90716" s="36"/>
      <c r="M90716" s="36"/>
      <c r="N90716" s="36"/>
    </row>
    <row r="90717" spans="12:14" x14ac:dyDescent="0.25">
      <c r="L90717" s="36"/>
      <c r="M90717" s="36"/>
      <c r="N90717" s="36"/>
    </row>
    <row r="90718" spans="12:14" x14ac:dyDescent="0.25">
      <c r="L90718" s="36"/>
      <c r="M90718" s="36"/>
      <c r="N90718" s="36"/>
    </row>
    <row r="90719" spans="12:14" x14ac:dyDescent="0.25">
      <c r="L90719" s="36"/>
      <c r="M90719" s="36"/>
      <c r="N90719" s="36"/>
    </row>
    <row r="90720" spans="12:14" x14ac:dyDescent="0.25">
      <c r="L90720" s="36"/>
      <c r="M90720" s="36"/>
      <c r="N90720" s="36"/>
    </row>
    <row r="90721" spans="12:14" x14ac:dyDescent="0.25">
      <c r="L90721" s="36"/>
      <c r="M90721" s="36"/>
      <c r="N90721" s="36"/>
    </row>
    <row r="90722" spans="12:14" x14ac:dyDescent="0.25">
      <c r="L90722" s="36"/>
      <c r="M90722" s="36"/>
      <c r="N90722" s="36"/>
    </row>
    <row r="90723" spans="12:14" x14ac:dyDescent="0.25">
      <c r="L90723" s="36"/>
      <c r="M90723" s="36"/>
      <c r="N90723" s="36"/>
    </row>
    <row r="90724" spans="12:14" x14ac:dyDescent="0.25">
      <c r="L90724" s="36"/>
      <c r="M90724" s="36"/>
      <c r="N90724" s="36"/>
    </row>
    <row r="90725" spans="12:14" x14ac:dyDescent="0.25">
      <c r="L90725" s="36"/>
      <c r="M90725" s="36"/>
      <c r="N90725" s="36"/>
    </row>
    <row r="90726" spans="12:14" x14ac:dyDescent="0.25">
      <c r="L90726" s="36"/>
      <c r="M90726" s="36"/>
      <c r="N90726" s="36"/>
    </row>
    <row r="90727" spans="12:14" x14ac:dyDescent="0.25">
      <c r="L90727" s="36"/>
      <c r="M90727" s="36"/>
      <c r="N90727" s="36"/>
    </row>
    <row r="90728" spans="12:14" x14ac:dyDescent="0.25">
      <c r="L90728" s="36"/>
      <c r="M90728" s="36"/>
      <c r="N90728" s="36"/>
    </row>
    <row r="90729" spans="12:14" x14ac:dyDescent="0.25">
      <c r="L90729" s="36"/>
      <c r="M90729" s="36"/>
      <c r="N90729" s="36"/>
    </row>
    <row r="90730" spans="12:14" x14ac:dyDescent="0.25">
      <c r="L90730" s="36"/>
      <c r="M90730" s="36"/>
      <c r="N90730" s="36"/>
    </row>
    <row r="90731" spans="12:14" x14ac:dyDescent="0.25">
      <c r="L90731" s="36"/>
      <c r="M90731" s="36"/>
      <c r="N90731" s="36"/>
    </row>
    <row r="90732" spans="12:14" x14ac:dyDescent="0.25">
      <c r="L90732" s="36"/>
      <c r="M90732" s="36"/>
      <c r="N90732" s="36"/>
    </row>
    <row r="90733" spans="12:14" x14ac:dyDescent="0.25">
      <c r="L90733" s="36"/>
      <c r="M90733" s="36"/>
      <c r="N90733" s="36"/>
    </row>
    <row r="90734" spans="12:14" x14ac:dyDescent="0.25">
      <c r="L90734" s="36"/>
      <c r="M90734" s="36"/>
      <c r="N90734" s="36"/>
    </row>
    <row r="90735" spans="12:14" x14ac:dyDescent="0.25">
      <c r="L90735" s="36"/>
      <c r="M90735" s="36"/>
      <c r="N90735" s="36"/>
    </row>
    <row r="90736" spans="12:14" x14ac:dyDescent="0.25">
      <c r="L90736" s="36"/>
      <c r="M90736" s="36"/>
      <c r="N90736" s="36"/>
    </row>
    <row r="90737" spans="12:14" x14ac:dyDescent="0.25">
      <c r="L90737" s="36"/>
      <c r="M90737" s="36"/>
      <c r="N90737" s="36"/>
    </row>
    <row r="90738" spans="12:14" x14ac:dyDescent="0.25">
      <c r="L90738" s="36"/>
      <c r="M90738" s="36"/>
      <c r="N90738" s="36"/>
    </row>
    <row r="90739" spans="12:14" x14ac:dyDescent="0.25">
      <c r="L90739" s="36"/>
      <c r="M90739" s="36"/>
      <c r="N90739" s="36"/>
    </row>
    <row r="90740" spans="12:14" x14ac:dyDescent="0.25">
      <c r="L90740" s="36"/>
      <c r="M90740" s="36"/>
      <c r="N90740" s="36"/>
    </row>
    <row r="90741" spans="12:14" x14ac:dyDescent="0.25">
      <c r="L90741" s="36"/>
      <c r="M90741" s="36"/>
      <c r="N90741" s="36"/>
    </row>
    <row r="90742" spans="12:14" x14ac:dyDescent="0.25">
      <c r="L90742" s="36"/>
      <c r="M90742" s="36"/>
      <c r="N90742" s="36"/>
    </row>
    <row r="90743" spans="12:14" x14ac:dyDescent="0.25">
      <c r="L90743" s="36"/>
      <c r="M90743" s="36"/>
      <c r="N90743" s="36"/>
    </row>
    <row r="90744" spans="12:14" x14ac:dyDescent="0.25">
      <c r="L90744" s="36"/>
      <c r="M90744" s="36"/>
      <c r="N90744" s="36"/>
    </row>
    <row r="90745" spans="12:14" x14ac:dyDescent="0.25">
      <c r="L90745" s="36"/>
      <c r="M90745" s="36"/>
      <c r="N90745" s="36"/>
    </row>
    <row r="90746" spans="12:14" x14ac:dyDescent="0.25">
      <c r="L90746" s="36"/>
      <c r="M90746" s="36"/>
      <c r="N90746" s="36"/>
    </row>
    <row r="90747" spans="12:14" x14ac:dyDescent="0.25">
      <c r="L90747" s="36"/>
      <c r="M90747" s="36"/>
      <c r="N90747" s="36"/>
    </row>
    <row r="90748" spans="12:14" x14ac:dyDescent="0.25">
      <c r="L90748" s="36"/>
      <c r="M90748" s="36"/>
      <c r="N90748" s="36"/>
    </row>
    <row r="90749" spans="12:14" x14ac:dyDescent="0.25">
      <c r="L90749" s="36"/>
      <c r="M90749" s="36"/>
      <c r="N90749" s="36"/>
    </row>
    <row r="90750" spans="12:14" x14ac:dyDescent="0.25">
      <c r="L90750" s="36"/>
      <c r="M90750" s="36"/>
      <c r="N90750" s="36"/>
    </row>
    <row r="90751" spans="12:14" x14ac:dyDescent="0.25">
      <c r="L90751" s="36"/>
      <c r="M90751" s="36"/>
      <c r="N90751" s="36"/>
    </row>
    <row r="90752" spans="12:14" x14ac:dyDescent="0.25">
      <c r="L90752" s="36"/>
      <c r="M90752" s="36"/>
      <c r="N90752" s="36"/>
    </row>
    <row r="90753" spans="12:14" x14ac:dyDescent="0.25">
      <c r="L90753" s="36"/>
      <c r="M90753" s="36"/>
      <c r="N90753" s="36"/>
    </row>
    <row r="90754" spans="12:14" x14ac:dyDescent="0.25">
      <c r="L90754" s="36"/>
      <c r="M90754" s="36"/>
      <c r="N90754" s="36"/>
    </row>
    <row r="90755" spans="12:14" x14ac:dyDescent="0.25">
      <c r="L90755" s="36"/>
      <c r="M90755" s="36"/>
      <c r="N90755" s="36"/>
    </row>
    <row r="90756" spans="12:14" x14ac:dyDescent="0.25">
      <c r="L90756" s="36"/>
      <c r="M90756" s="36"/>
      <c r="N90756" s="36"/>
    </row>
    <row r="90757" spans="12:14" x14ac:dyDescent="0.25">
      <c r="L90757" s="36"/>
      <c r="M90757" s="36"/>
      <c r="N90757" s="36"/>
    </row>
    <row r="90758" spans="12:14" x14ac:dyDescent="0.25">
      <c r="L90758" s="36"/>
      <c r="M90758" s="36"/>
      <c r="N90758" s="36"/>
    </row>
    <row r="90759" spans="12:14" x14ac:dyDescent="0.25">
      <c r="L90759" s="36"/>
      <c r="M90759" s="36"/>
      <c r="N90759" s="36"/>
    </row>
    <row r="90760" spans="12:14" x14ac:dyDescent="0.25">
      <c r="L90760" s="36"/>
      <c r="M90760" s="36"/>
      <c r="N90760" s="36"/>
    </row>
    <row r="90761" spans="12:14" x14ac:dyDescent="0.25">
      <c r="L90761" s="36"/>
      <c r="M90761" s="36"/>
      <c r="N90761" s="36"/>
    </row>
    <row r="90762" spans="12:14" x14ac:dyDescent="0.25">
      <c r="L90762" s="36"/>
      <c r="M90762" s="36"/>
      <c r="N90762" s="36"/>
    </row>
    <row r="90763" spans="12:14" x14ac:dyDescent="0.25">
      <c r="L90763" s="36"/>
      <c r="M90763" s="36"/>
      <c r="N90763" s="36"/>
    </row>
    <row r="90764" spans="12:14" x14ac:dyDescent="0.25">
      <c r="L90764" s="36"/>
      <c r="M90764" s="36"/>
      <c r="N90764" s="36"/>
    </row>
    <row r="90765" spans="12:14" x14ac:dyDescent="0.25">
      <c r="L90765" s="36"/>
      <c r="M90765" s="36"/>
      <c r="N90765" s="36"/>
    </row>
    <row r="90766" spans="12:14" x14ac:dyDescent="0.25">
      <c r="L90766" s="36"/>
      <c r="M90766" s="36"/>
      <c r="N90766" s="36"/>
    </row>
    <row r="90767" spans="12:14" x14ac:dyDescent="0.25">
      <c r="L90767" s="36"/>
      <c r="M90767" s="36"/>
      <c r="N90767" s="36"/>
    </row>
    <row r="90768" spans="12:14" x14ac:dyDescent="0.25">
      <c r="L90768" s="36"/>
      <c r="M90768" s="36"/>
      <c r="N90768" s="36"/>
    </row>
    <row r="90769" spans="12:14" x14ac:dyDescent="0.25">
      <c r="L90769" s="36"/>
      <c r="M90769" s="36"/>
      <c r="N90769" s="36"/>
    </row>
    <row r="90770" spans="12:14" x14ac:dyDescent="0.25">
      <c r="L90770" s="36"/>
      <c r="M90770" s="36"/>
      <c r="N90770" s="36"/>
    </row>
    <row r="90771" spans="12:14" x14ac:dyDescent="0.25">
      <c r="L90771" s="36"/>
      <c r="M90771" s="36"/>
      <c r="N90771" s="36"/>
    </row>
    <row r="90772" spans="12:14" x14ac:dyDescent="0.25">
      <c r="L90772" s="36"/>
      <c r="M90772" s="36"/>
      <c r="N90772" s="36"/>
    </row>
    <row r="90773" spans="12:14" x14ac:dyDescent="0.25">
      <c r="L90773" s="36"/>
      <c r="M90773" s="36"/>
      <c r="N90773" s="36"/>
    </row>
    <row r="90774" spans="12:14" x14ac:dyDescent="0.25">
      <c r="L90774" s="36"/>
      <c r="M90774" s="36"/>
      <c r="N90774" s="36"/>
    </row>
    <row r="90775" spans="12:14" x14ac:dyDescent="0.25">
      <c r="L90775" s="36"/>
      <c r="M90775" s="36"/>
      <c r="N90775" s="36"/>
    </row>
    <row r="90776" spans="12:14" x14ac:dyDescent="0.25">
      <c r="L90776" s="36"/>
      <c r="M90776" s="36"/>
      <c r="N90776" s="36"/>
    </row>
    <row r="90777" spans="12:14" x14ac:dyDescent="0.25">
      <c r="L90777" s="36"/>
      <c r="M90777" s="36"/>
      <c r="N90777" s="36"/>
    </row>
    <row r="90778" spans="12:14" x14ac:dyDescent="0.25">
      <c r="L90778" s="36"/>
      <c r="M90778" s="36"/>
      <c r="N90778" s="36"/>
    </row>
    <row r="90779" spans="12:14" x14ac:dyDescent="0.25">
      <c r="L90779" s="36"/>
      <c r="M90779" s="36"/>
      <c r="N90779" s="36"/>
    </row>
    <row r="90780" spans="12:14" x14ac:dyDescent="0.25">
      <c r="L90780" s="36"/>
      <c r="M90780" s="36"/>
      <c r="N90780" s="36"/>
    </row>
    <row r="90781" spans="12:14" x14ac:dyDescent="0.25">
      <c r="L90781" s="36"/>
      <c r="M90781" s="36"/>
      <c r="N90781" s="36"/>
    </row>
    <row r="90782" spans="12:14" x14ac:dyDescent="0.25">
      <c r="L90782" s="36"/>
      <c r="M90782" s="36"/>
      <c r="N90782" s="36"/>
    </row>
    <row r="90783" spans="12:14" x14ac:dyDescent="0.25">
      <c r="L90783" s="36"/>
      <c r="M90783" s="36"/>
      <c r="N90783" s="36"/>
    </row>
    <row r="90784" spans="12:14" x14ac:dyDescent="0.25">
      <c r="L90784" s="36"/>
      <c r="M90784" s="36"/>
      <c r="N90784" s="36"/>
    </row>
    <row r="90785" spans="12:14" x14ac:dyDescent="0.25">
      <c r="L90785" s="36"/>
      <c r="M90785" s="36"/>
      <c r="N90785" s="36"/>
    </row>
    <row r="90786" spans="12:14" x14ac:dyDescent="0.25">
      <c r="L90786" s="36"/>
      <c r="M90786" s="36"/>
      <c r="N90786" s="36"/>
    </row>
    <row r="90787" spans="12:14" x14ac:dyDescent="0.25">
      <c r="L90787" s="36"/>
      <c r="M90787" s="36"/>
      <c r="N90787" s="36"/>
    </row>
    <row r="90788" spans="12:14" x14ac:dyDescent="0.25">
      <c r="L90788" s="36"/>
      <c r="M90788" s="36"/>
      <c r="N90788" s="36"/>
    </row>
    <row r="90789" spans="12:14" x14ac:dyDescent="0.25">
      <c r="L90789" s="36"/>
      <c r="M90789" s="36"/>
      <c r="N90789" s="36"/>
    </row>
    <row r="90790" spans="12:14" x14ac:dyDescent="0.25">
      <c r="L90790" s="36"/>
      <c r="M90790" s="36"/>
      <c r="N90790" s="36"/>
    </row>
    <row r="90791" spans="12:14" x14ac:dyDescent="0.25">
      <c r="L90791" s="36"/>
      <c r="M90791" s="36"/>
      <c r="N90791" s="36"/>
    </row>
    <row r="90792" spans="12:14" x14ac:dyDescent="0.25">
      <c r="L90792" s="36"/>
      <c r="M90792" s="36"/>
      <c r="N90792" s="36"/>
    </row>
    <row r="90793" spans="12:14" x14ac:dyDescent="0.25">
      <c r="L90793" s="36"/>
      <c r="M90793" s="36"/>
      <c r="N90793" s="36"/>
    </row>
    <row r="90794" spans="12:14" x14ac:dyDescent="0.25">
      <c r="L90794" s="36"/>
      <c r="M90794" s="36"/>
      <c r="N90794" s="36"/>
    </row>
    <row r="90795" spans="12:14" x14ac:dyDescent="0.25">
      <c r="L90795" s="36"/>
      <c r="M90795" s="36"/>
      <c r="N90795" s="36"/>
    </row>
    <row r="90796" spans="12:14" x14ac:dyDescent="0.25">
      <c r="L90796" s="36"/>
      <c r="M90796" s="36"/>
      <c r="N90796" s="36"/>
    </row>
    <row r="90797" spans="12:14" x14ac:dyDescent="0.25">
      <c r="L90797" s="36"/>
      <c r="M90797" s="36"/>
      <c r="N90797" s="36"/>
    </row>
    <row r="90798" spans="12:14" x14ac:dyDescent="0.25">
      <c r="L90798" s="36"/>
      <c r="M90798" s="36"/>
      <c r="N90798" s="36"/>
    </row>
    <row r="90799" spans="12:14" x14ac:dyDescent="0.25">
      <c r="L90799" s="36"/>
      <c r="M90799" s="36"/>
      <c r="N90799" s="36"/>
    </row>
    <row r="90800" spans="12:14" x14ac:dyDescent="0.25">
      <c r="L90800" s="36"/>
      <c r="M90800" s="36"/>
      <c r="N90800" s="36"/>
    </row>
    <row r="90801" spans="12:14" x14ac:dyDescent="0.25">
      <c r="L90801" s="36"/>
      <c r="M90801" s="36"/>
      <c r="N90801" s="36"/>
    </row>
    <row r="90802" spans="12:14" x14ac:dyDescent="0.25">
      <c r="L90802" s="36"/>
      <c r="M90802" s="36"/>
      <c r="N90802" s="36"/>
    </row>
    <row r="90803" spans="12:14" x14ac:dyDescent="0.25">
      <c r="L90803" s="36"/>
      <c r="M90803" s="36"/>
      <c r="N90803" s="36"/>
    </row>
    <row r="90804" spans="12:14" x14ac:dyDescent="0.25">
      <c r="L90804" s="36"/>
      <c r="M90804" s="36"/>
      <c r="N90804" s="36"/>
    </row>
    <row r="90805" spans="12:14" x14ac:dyDescent="0.25">
      <c r="L90805" s="36"/>
      <c r="M90805" s="36"/>
      <c r="N90805" s="36"/>
    </row>
    <row r="90806" spans="12:14" x14ac:dyDescent="0.25">
      <c r="L90806" s="36"/>
      <c r="M90806" s="36"/>
      <c r="N90806" s="36"/>
    </row>
    <row r="90807" spans="12:14" x14ac:dyDescent="0.25">
      <c r="L90807" s="36"/>
      <c r="M90807" s="36"/>
      <c r="N90807" s="36"/>
    </row>
    <row r="90808" spans="12:14" x14ac:dyDescent="0.25">
      <c r="L90808" s="36"/>
      <c r="M90808" s="36"/>
      <c r="N90808" s="36"/>
    </row>
    <row r="90809" spans="12:14" x14ac:dyDescent="0.25">
      <c r="L90809" s="36"/>
      <c r="M90809" s="36"/>
      <c r="N90809" s="36"/>
    </row>
    <row r="90810" spans="12:14" x14ac:dyDescent="0.25">
      <c r="L90810" s="36"/>
      <c r="M90810" s="36"/>
      <c r="N90810" s="36"/>
    </row>
    <row r="90811" spans="12:14" x14ac:dyDescent="0.25">
      <c r="L90811" s="36"/>
      <c r="M90811" s="36"/>
      <c r="N90811" s="36"/>
    </row>
    <row r="90812" spans="12:14" x14ac:dyDescent="0.25">
      <c r="L90812" s="36"/>
      <c r="M90812" s="36"/>
      <c r="N90812" s="36"/>
    </row>
    <row r="90813" spans="12:14" x14ac:dyDescent="0.25">
      <c r="L90813" s="36"/>
      <c r="M90813" s="36"/>
      <c r="N90813" s="36"/>
    </row>
    <row r="90814" spans="12:14" x14ac:dyDescent="0.25">
      <c r="L90814" s="36"/>
      <c r="M90814" s="36"/>
      <c r="N90814" s="36"/>
    </row>
    <row r="90815" spans="12:14" x14ac:dyDescent="0.25">
      <c r="L90815" s="36"/>
      <c r="M90815" s="36"/>
      <c r="N90815" s="36"/>
    </row>
    <row r="90816" spans="12:14" x14ac:dyDescent="0.25">
      <c r="L90816" s="36"/>
      <c r="M90816" s="36"/>
      <c r="N90816" s="36"/>
    </row>
    <row r="90817" spans="12:14" x14ac:dyDescent="0.25">
      <c r="L90817" s="36"/>
      <c r="M90817" s="36"/>
      <c r="N90817" s="36"/>
    </row>
    <row r="90818" spans="12:14" x14ac:dyDescent="0.25">
      <c r="L90818" s="36"/>
      <c r="M90818" s="36"/>
      <c r="N90818" s="36"/>
    </row>
    <row r="90819" spans="12:14" x14ac:dyDescent="0.25">
      <c r="L90819" s="36"/>
      <c r="M90819" s="36"/>
      <c r="N90819" s="36"/>
    </row>
    <row r="90820" spans="12:14" x14ac:dyDescent="0.25">
      <c r="L90820" s="36"/>
      <c r="M90820" s="36"/>
      <c r="N90820" s="36"/>
    </row>
    <row r="90821" spans="12:14" x14ac:dyDescent="0.25">
      <c r="L90821" s="36"/>
      <c r="M90821" s="36"/>
      <c r="N90821" s="36"/>
    </row>
    <row r="90822" spans="12:14" x14ac:dyDescent="0.25">
      <c r="L90822" s="36"/>
      <c r="M90822" s="36"/>
      <c r="N90822" s="36"/>
    </row>
    <row r="90823" spans="12:14" x14ac:dyDescent="0.25">
      <c r="L90823" s="36"/>
      <c r="M90823" s="36"/>
      <c r="N90823" s="36"/>
    </row>
    <row r="90824" spans="12:14" x14ac:dyDescent="0.25">
      <c r="L90824" s="36"/>
      <c r="M90824" s="36"/>
      <c r="N90824" s="36"/>
    </row>
    <row r="90825" spans="12:14" x14ac:dyDescent="0.25">
      <c r="L90825" s="36"/>
      <c r="M90825" s="36"/>
      <c r="N90825" s="36"/>
    </row>
    <row r="90826" spans="12:14" x14ac:dyDescent="0.25">
      <c r="L90826" s="36"/>
      <c r="M90826" s="36"/>
      <c r="N90826" s="36"/>
    </row>
    <row r="90827" spans="12:14" x14ac:dyDescent="0.25">
      <c r="L90827" s="36"/>
      <c r="M90827" s="36"/>
      <c r="N90827" s="36"/>
    </row>
    <row r="90828" spans="12:14" x14ac:dyDescent="0.25">
      <c r="L90828" s="36"/>
      <c r="M90828" s="36"/>
      <c r="N90828" s="36"/>
    </row>
    <row r="90829" spans="12:14" x14ac:dyDescent="0.25">
      <c r="L90829" s="36"/>
      <c r="M90829" s="36"/>
      <c r="N90829" s="36"/>
    </row>
    <row r="90830" spans="12:14" x14ac:dyDescent="0.25">
      <c r="L90830" s="36"/>
      <c r="M90830" s="36"/>
      <c r="N90830" s="36"/>
    </row>
    <row r="90831" spans="12:14" x14ac:dyDescent="0.25">
      <c r="L90831" s="36"/>
      <c r="M90831" s="36"/>
      <c r="N90831" s="36"/>
    </row>
    <row r="90832" spans="12:14" x14ac:dyDescent="0.25">
      <c r="L90832" s="36"/>
      <c r="M90832" s="36"/>
      <c r="N90832" s="36"/>
    </row>
    <row r="90833" spans="12:14" x14ac:dyDescent="0.25">
      <c r="L90833" s="36"/>
      <c r="M90833" s="36"/>
      <c r="N90833" s="36"/>
    </row>
    <row r="90834" spans="12:14" x14ac:dyDescent="0.25">
      <c r="L90834" s="36"/>
      <c r="M90834" s="36"/>
      <c r="N90834" s="36"/>
    </row>
    <row r="90835" spans="12:14" x14ac:dyDescent="0.25">
      <c r="L90835" s="36"/>
      <c r="M90835" s="36"/>
      <c r="N90835" s="36"/>
    </row>
    <row r="90836" spans="12:14" x14ac:dyDescent="0.25">
      <c r="L90836" s="36"/>
      <c r="M90836" s="36"/>
      <c r="N90836" s="36"/>
    </row>
    <row r="90837" spans="12:14" x14ac:dyDescent="0.25">
      <c r="L90837" s="36"/>
      <c r="M90837" s="36"/>
      <c r="N90837" s="36"/>
    </row>
    <row r="90838" spans="12:14" x14ac:dyDescent="0.25">
      <c r="L90838" s="36"/>
      <c r="M90838" s="36"/>
      <c r="N90838" s="36"/>
    </row>
    <row r="90839" spans="12:14" x14ac:dyDescent="0.25">
      <c r="L90839" s="36"/>
      <c r="M90839" s="36"/>
      <c r="N90839" s="36"/>
    </row>
    <row r="90840" spans="12:14" x14ac:dyDescent="0.25">
      <c r="L90840" s="36"/>
      <c r="M90840" s="36"/>
      <c r="N90840" s="36"/>
    </row>
    <row r="90841" spans="12:14" x14ac:dyDescent="0.25">
      <c r="L90841" s="36"/>
      <c r="M90841" s="36"/>
      <c r="N90841" s="36"/>
    </row>
    <row r="90842" spans="12:14" x14ac:dyDescent="0.25">
      <c r="L90842" s="36"/>
      <c r="M90842" s="36"/>
      <c r="N90842" s="36"/>
    </row>
    <row r="90843" spans="12:14" x14ac:dyDescent="0.25">
      <c r="L90843" s="36"/>
      <c r="M90843" s="36"/>
      <c r="N90843" s="36"/>
    </row>
    <row r="90844" spans="12:14" x14ac:dyDescent="0.25">
      <c r="L90844" s="36"/>
      <c r="M90844" s="36"/>
      <c r="N90844" s="36"/>
    </row>
    <row r="90845" spans="12:14" x14ac:dyDescent="0.25">
      <c r="L90845" s="36"/>
      <c r="M90845" s="36"/>
      <c r="N90845" s="36"/>
    </row>
    <row r="90846" spans="12:14" x14ac:dyDescent="0.25">
      <c r="L90846" s="36"/>
      <c r="M90846" s="36"/>
      <c r="N90846" s="36"/>
    </row>
    <row r="90847" spans="12:14" x14ac:dyDescent="0.25">
      <c r="L90847" s="36"/>
      <c r="M90847" s="36"/>
      <c r="N90847" s="36"/>
    </row>
    <row r="90848" spans="12:14" x14ac:dyDescent="0.25">
      <c r="L90848" s="36"/>
      <c r="M90848" s="36"/>
      <c r="N90848" s="36"/>
    </row>
    <row r="90849" spans="12:14" x14ac:dyDescent="0.25">
      <c r="L90849" s="36"/>
      <c r="M90849" s="36"/>
      <c r="N90849" s="36"/>
    </row>
    <row r="90850" spans="12:14" x14ac:dyDescent="0.25">
      <c r="L90850" s="36"/>
      <c r="M90850" s="36"/>
      <c r="N90850" s="36"/>
    </row>
    <row r="90851" spans="12:14" x14ac:dyDescent="0.25">
      <c r="L90851" s="36"/>
      <c r="M90851" s="36"/>
      <c r="N90851" s="36"/>
    </row>
    <row r="90852" spans="12:14" x14ac:dyDescent="0.25">
      <c r="L90852" s="36"/>
      <c r="M90852" s="36"/>
      <c r="N90852" s="36"/>
    </row>
    <row r="90853" spans="12:14" x14ac:dyDescent="0.25">
      <c r="L90853" s="36"/>
      <c r="M90853" s="36"/>
      <c r="N90853" s="36"/>
    </row>
    <row r="90854" spans="12:14" x14ac:dyDescent="0.25">
      <c r="L90854" s="36"/>
      <c r="M90854" s="36"/>
      <c r="N90854" s="36"/>
    </row>
    <row r="90855" spans="12:14" x14ac:dyDescent="0.25">
      <c r="L90855" s="36"/>
      <c r="M90855" s="36"/>
      <c r="N90855" s="36"/>
    </row>
    <row r="90856" spans="12:14" x14ac:dyDescent="0.25">
      <c r="L90856" s="36"/>
      <c r="M90856" s="36"/>
      <c r="N90856" s="36"/>
    </row>
    <row r="90857" spans="12:14" x14ac:dyDescent="0.25">
      <c r="L90857" s="36"/>
      <c r="M90857" s="36"/>
      <c r="N90857" s="36"/>
    </row>
    <row r="90858" spans="12:14" x14ac:dyDescent="0.25">
      <c r="L90858" s="36"/>
      <c r="M90858" s="36"/>
      <c r="N90858" s="36"/>
    </row>
    <row r="90859" spans="12:14" x14ac:dyDescent="0.25">
      <c r="L90859" s="36"/>
      <c r="M90859" s="36"/>
      <c r="N90859" s="36"/>
    </row>
    <row r="90860" spans="12:14" x14ac:dyDescent="0.25">
      <c r="L90860" s="36"/>
      <c r="M90860" s="36"/>
      <c r="N90860" s="36"/>
    </row>
    <row r="90861" spans="12:14" x14ac:dyDescent="0.25">
      <c r="L90861" s="36"/>
      <c r="M90861" s="36"/>
      <c r="N90861" s="36"/>
    </row>
    <row r="90862" spans="12:14" x14ac:dyDescent="0.25">
      <c r="L90862" s="36"/>
      <c r="M90862" s="36"/>
      <c r="N90862" s="36"/>
    </row>
    <row r="90863" spans="12:14" x14ac:dyDescent="0.25">
      <c r="L90863" s="36"/>
      <c r="M90863" s="36"/>
      <c r="N90863" s="36"/>
    </row>
    <row r="90864" spans="12:14" x14ac:dyDescent="0.25">
      <c r="L90864" s="36"/>
      <c r="M90864" s="36"/>
      <c r="N90864" s="36"/>
    </row>
    <row r="90865" spans="12:14" x14ac:dyDescent="0.25">
      <c r="L90865" s="36"/>
      <c r="M90865" s="36"/>
      <c r="N90865" s="36"/>
    </row>
    <row r="90866" spans="12:14" x14ac:dyDescent="0.25">
      <c r="L90866" s="36"/>
      <c r="M90866" s="36"/>
      <c r="N90866" s="36"/>
    </row>
    <row r="90867" spans="12:14" x14ac:dyDescent="0.25">
      <c r="L90867" s="36"/>
      <c r="M90867" s="36"/>
      <c r="N90867" s="36"/>
    </row>
    <row r="90868" spans="12:14" x14ac:dyDescent="0.25">
      <c r="L90868" s="36"/>
      <c r="M90868" s="36"/>
      <c r="N90868" s="36"/>
    </row>
    <row r="90869" spans="12:14" x14ac:dyDescent="0.25">
      <c r="L90869" s="36"/>
      <c r="M90869" s="36"/>
      <c r="N90869" s="36"/>
    </row>
    <row r="90870" spans="12:14" x14ac:dyDescent="0.25">
      <c r="L90870" s="36"/>
      <c r="M90870" s="36"/>
      <c r="N90870" s="36"/>
    </row>
    <row r="90871" spans="12:14" x14ac:dyDescent="0.25">
      <c r="L90871" s="36"/>
      <c r="M90871" s="36"/>
      <c r="N90871" s="36"/>
    </row>
    <row r="90872" spans="12:14" x14ac:dyDescent="0.25">
      <c r="L90872" s="36"/>
      <c r="M90872" s="36"/>
      <c r="N90872" s="36"/>
    </row>
    <row r="90873" spans="12:14" x14ac:dyDescent="0.25">
      <c r="L90873" s="36"/>
      <c r="M90873" s="36"/>
      <c r="N90873" s="36"/>
    </row>
    <row r="90874" spans="12:14" x14ac:dyDescent="0.25">
      <c r="L90874" s="36"/>
      <c r="M90874" s="36"/>
      <c r="N90874" s="36"/>
    </row>
    <row r="90875" spans="12:14" x14ac:dyDescent="0.25">
      <c r="L90875" s="36"/>
      <c r="M90875" s="36"/>
      <c r="N90875" s="36"/>
    </row>
    <row r="90876" spans="12:14" x14ac:dyDescent="0.25">
      <c r="L90876" s="36"/>
      <c r="M90876" s="36"/>
      <c r="N90876" s="36"/>
    </row>
    <row r="90877" spans="12:14" x14ac:dyDescent="0.25">
      <c r="L90877" s="36"/>
      <c r="M90877" s="36"/>
      <c r="N90877" s="36"/>
    </row>
    <row r="90878" spans="12:14" x14ac:dyDescent="0.25">
      <c r="L90878" s="36"/>
      <c r="M90878" s="36"/>
      <c r="N90878" s="36"/>
    </row>
    <row r="90879" spans="12:14" x14ac:dyDescent="0.25">
      <c r="L90879" s="36"/>
      <c r="M90879" s="36"/>
      <c r="N90879" s="36"/>
    </row>
    <row r="90880" spans="12:14" x14ac:dyDescent="0.25">
      <c r="L90880" s="36"/>
      <c r="M90880" s="36"/>
      <c r="N90880" s="36"/>
    </row>
    <row r="90881" spans="12:14" x14ac:dyDescent="0.25">
      <c r="L90881" s="36"/>
      <c r="M90881" s="36"/>
      <c r="N90881" s="36"/>
    </row>
    <row r="90882" spans="12:14" x14ac:dyDescent="0.25">
      <c r="L90882" s="36"/>
      <c r="M90882" s="36"/>
      <c r="N90882" s="36"/>
    </row>
    <row r="90883" spans="12:14" x14ac:dyDescent="0.25">
      <c r="L90883" s="36"/>
      <c r="M90883" s="36"/>
      <c r="N90883" s="36"/>
    </row>
    <row r="90884" spans="12:14" x14ac:dyDescent="0.25">
      <c r="L90884" s="36"/>
      <c r="M90884" s="36"/>
      <c r="N90884" s="36"/>
    </row>
    <row r="90885" spans="12:14" x14ac:dyDescent="0.25">
      <c r="L90885" s="36"/>
      <c r="M90885" s="36"/>
      <c r="N90885" s="36"/>
    </row>
    <row r="90886" spans="12:14" x14ac:dyDescent="0.25">
      <c r="L90886" s="36"/>
      <c r="M90886" s="36"/>
      <c r="N90886" s="36"/>
    </row>
    <row r="90887" spans="12:14" x14ac:dyDescent="0.25">
      <c r="L90887" s="36"/>
      <c r="M90887" s="36"/>
      <c r="N90887" s="36"/>
    </row>
    <row r="90888" spans="12:14" x14ac:dyDescent="0.25">
      <c r="L90888" s="36"/>
      <c r="M90888" s="36"/>
      <c r="N90888" s="36"/>
    </row>
    <row r="90889" spans="12:14" x14ac:dyDescent="0.25">
      <c r="L90889" s="36"/>
      <c r="M90889" s="36"/>
      <c r="N90889" s="36"/>
    </row>
    <row r="90890" spans="12:14" x14ac:dyDescent="0.25">
      <c r="L90890" s="36"/>
      <c r="M90890" s="36"/>
      <c r="N90890" s="36"/>
    </row>
    <row r="90891" spans="12:14" x14ac:dyDescent="0.25">
      <c r="L90891" s="36"/>
      <c r="M90891" s="36"/>
      <c r="N90891" s="36"/>
    </row>
    <row r="90892" spans="12:14" x14ac:dyDescent="0.25">
      <c r="L90892" s="36"/>
      <c r="M90892" s="36"/>
      <c r="N90892" s="36"/>
    </row>
    <row r="90893" spans="12:14" x14ac:dyDescent="0.25">
      <c r="L90893" s="36"/>
      <c r="M90893" s="36"/>
      <c r="N90893" s="36"/>
    </row>
    <row r="90894" spans="12:14" x14ac:dyDescent="0.25">
      <c r="L90894" s="36"/>
      <c r="M90894" s="36"/>
      <c r="N90894" s="36"/>
    </row>
    <row r="90895" spans="12:14" x14ac:dyDescent="0.25">
      <c r="L90895" s="36"/>
      <c r="M90895" s="36"/>
      <c r="N90895" s="36"/>
    </row>
    <row r="90896" spans="12:14" x14ac:dyDescent="0.25">
      <c r="L90896" s="36"/>
      <c r="M90896" s="36"/>
      <c r="N90896" s="36"/>
    </row>
    <row r="90897" spans="12:14" x14ac:dyDescent="0.25">
      <c r="L90897" s="36"/>
      <c r="M90897" s="36"/>
      <c r="N90897" s="36"/>
    </row>
    <row r="90898" spans="12:14" x14ac:dyDescent="0.25">
      <c r="L90898" s="36"/>
      <c r="M90898" s="36"/>
      <c r="N90898" s="36"/>
    </row>
    <row r="90899" spans="12:14" x14ac:dyDescent="0.25">
      <c r="L90899" s="36"/>
      <c r="M90899" s="36"/>
      <c r="N90899" s="36"/>
    </row>
    <row r="90900" spans="12:14" x14ac:dyDescent="0.25">
      <c r="L90900" s="36"/>
      <c r="M90900" s="36"/>
      <c r="N90900" s="36"/>
    </row>
    <row r="90901" spans="12:14" x14ac:dyDescent="0.25">
      <c r="L90901" s="36"/>
      <c r="M90901" s="36"/>
      <c r="N90901" s="36"/>
    </row>
    <row r="90902" spans="12:14" x14ac:dyDescent="0.25">
      <c r="L90902" s="36"/>
      <c r="M90902" s="36"/>
      <c r="N90902" s="36"/>
    </row>
    <row r="90903" spans="12:14" x14ac:dyDescent="0.25">
      <c r="L90903" s="36"/>
      <c r="M90903" s="36"/>
      <c r="N90903" s="36"/>
    </row>
    <row r="90904" spans="12:14" x14ac:dyDescent="0.25">
      <c r="L90904" s="36"/>
      <c r="M90904" s="36"/>
      <c r="N90904" s="36"/>
    </row>
    <row r="90905" spans="12:14" x14ac:dyDescent="0.25">
      <c r="L90905" s="36"/>
      <c r="M90905" s="36"/>
      <c r="N90905" s="36"/>
    </row>
    <row r="90906" spans="12:14" x14ac:dyDescent="0.25">
      <c r="L90906" s="36"/>
      <c r="M90906" s="36"/>
      <c r="N90906" s="36"/>
    </row>
    <row r="90907" spans="12:14" x14ac:dyDescent="0.25">
      <c r="L90907" s="36"/>
      <c r="M90907" s="36"/>
      <c r="N90907" s="36"/>
    </row>
    <row r="90908" spans="12:14" x14ac:dyDescent="0.25">
      <c r="L90908" s="36"/>
      <c r="M90908" s="36"/>
      <c r="N90908" s="36"/>
    </row>
    <row r="90909" spans="12:14" x14ac:dyDescent="0.25">
      <c r="L90909" s="36"/>
      <c r="M90909" s="36"/>
      <c r="N90909" s="36"/>
    </row>
    <row r="90910" spans="12:14" x14ac:dyDescent="0.25">
      <c r="L90910" s="36"/>
      <c r="M90910" s="36"/>
      <c r="N90910" s="36"/>
    </row>
    <row r="90911" spans="12:14" x14ac:dyDescent="0.25">
      <c r="L90911" s="36"/>
      <c r="M90911" s="36"/>
      <c r="N90911" s="36"/>
    </row>
    <row r="90912" spans="12:14" x14ac:dyDescent="0.25">
      <c r="L90912" s="36"/>
      <c r="M90912" s="36"/>
      <c r="N90912" s="36"/>
    </row>
    <row r="90913" spans="12:14" x14ac:dyDescent="0.25">
      <c r="L90913" s="36"/>
      <c r="M90913" s="36"/>
      <c r="N90913" s="36"/>
    </row>
    <row r="90914" spans="12:14" x14ac:dyDescent="0.25">
      <c r="L90914" s="36"/>
      <c r="M90914" s="36"/>
      <c r="N90914" s="36"/>
    </row>
    <row r="90915" spans="12:14" x14ac:dyDescent="0.25">
      <c r="L90915" s="36"/>
      <c r="M90915" s="36"/>
      <c r="N90915" s="36"/>
    </row>
    <row r="90916" spans="12:14" x14ac:dyDescent="0.25">
      <c r="L90916" s="36"/>
      <c r="M90916" s="36"/>
      <c r="N90916" s="36"/>
    </row>
    <row r="90917" spans="12:14" x14ac:dyDescent="0.25">
      <c r="L90917" s="36"/>
      <c r="M90917" s="36"/>
      <c r="N90917" s="36"/>
    </row>
    <row r="90918" spans="12:14" x14ac:dyDescent="0.25">
      <c r="L90918" s="36"/>
      <c r="M90918" s="36"/>
      <c r="N90918" s="36"/>
    </row>
    <row r="90919" spans="12:14" x14ac:dyDescent="0.25">
      <c r="L90919" s="36"/>
      <c r="M90919" s="36"/>
      <c r="N90919" s="36"/>
    </row>
    <row r="90920" spans="12:14" x14ac:dyDescent="0.25">
      <c r="L90920" s="36"/>
      <c r="M90920" s="36"/>
      <c r="N90920" s="36"/>
    </row>
    <row r="90921" spans="12:14" x14ac:dyDescent="0.25">
      <c r="L90921" s="36"/>
      <c r="M90921" s="36"/>
      <c r="N90921" s="36"/>
    </row>
    <row r="90922" spans="12:14" x14ac:dyDescent="0.25">
      <c r="L90922" s="36"/>
      <c r="M90922" s="36"/>
      <c r="N90922" s="36"/>
    </row>
    <row r="90923" spans="12:14" x14ac:dyDescent="0.25">
      <c r="L90923" s="36"/>
      <c r="M90923" s="36"/>
      <c r="N90923" s="36"/>
    </row>
    <row r="90924" spans="12:14" x14ac:dyDescent="0.25">
      <c r="L90924" s="36"/>
      <c r="M90924" s="36"/>
      <c r="N90924" s="36"/>
    </row>
    <row r="90925" spans="12:14" x14ac:dyDescent="0.25">
      <c r="L90925" s="36"/>
      <c r="M90925" s="36"/>
      <c r="N90925" s="36"/>
    </row>
    <row r="90926" spans="12:14" x14ac:dyDescent="0.25">
      <c r="L90926" s="36"/>
      <c r="M90926" s="36"/>
      <c r="N90926" s="36"/>
    </row>
    <row r="90927" spans="12:14" x14ac:dyDescent="0.25">
      <c r="L90927" s="36"/>
      <c r="M90927" s="36"/>
      <c r="N90927" s="36"/>
    </row>
    <row r="90928" spans="12:14" x14ac:dyDescent="0.25">
      <c r="L90928" s="36"/>
      <c r="M90928" s="36"/>
      <c r="N90928" s="36"/>
    </row>
    <row r="90929" spans="12:14" x14ac:dyDescent="0.25">
      <c r="L90929" s="36"/>
      <c r="M90929" s="36"/>
      <c r="N90929" s="36"/>
    </row>
    <row r="90930" spans="12:14" x14ac:dyDescent="0.25">
      <c r="L90930" s="36"/>
      <c r="M90930" s="36"/>
      <c r="N90930" s="36"/>
    </row>
    <row r="90931" spans="12:14" x14ac:dyDescent="0.25">
      <c r="L90931" s="36"/>
      <c r="M90931" s="36"/>
      <c r="N90931" s="36"/>
    </row>
    <row r="90932" spans="12:14" x14ac:dyDescent="0.25">
      <c r="L90932" s="36"/>
      <c r="M90932" s="36"/>
      <c r="N90932" s="36"/>
    </row>
    <row r="90933" spans="12:14" x14ac:dyDescent="0.25">
      <c r="L90933" s="36"/>
      <c r="M90933" s="36"/>
      <c r="N90933" s="36"/>
    </row>
    <row r="90934" spans="12:14" x14ac:dyDescent="0.25">
      <c r="L90934" s="36"/>
      <c r="M90934" s="36"/>
      <c r="N90934" s="36"/>
    </row>
    <row r="90935" spans="12:14" x14ac:dyDescent="0.25">
      <c r="L90935" s="36"/>
      <c r="M90935" s="36"/>
      <c r="N90935" s="36"/>
    </row>
    <row r="90936" spans="12:14" x14ac:dyDescent="0.25">
      <c r="L90936" s="36"/>
      <c r="M90936" s="36"/>
      <c r="N90936" s="36"/>
    </row>
    <row r="90937" spans="12:14" x14ac:dyDescent="0.25">
      <c r="L90937" s="36"/>
      <c r="M90937" s="36"/>
      <c r="N90937" s="36"/>
    </row>
    <row r="90938" spans="12:14" x14ac:dyDescent="0.25">
      <c r="L90938" s="36"/>
      <c r="M90938" s="36"/>
      <c r="N90938" s="36"/>
    </row>
    <row r="90939" spans="12:14" x14ac:dyDescent="0.25">
      <c r="L90939" s="36"/>
      <c r="M90939" s="36"/>
      <c r="N90939" s="36"/>
    </row>
    <row r="90940" spans="12:14" x14ac:dyDescent="0.25">
      <c r="L90940" s="36"/>
      <c r="M90940" s="36"/>
      <c r="N90940" s="36"/>
    </row>
    <row r="90941" spans="12:14" x14ac:dyDescent="0.25">
      <c r="L90941" s="36"/>
      <c r="M90941" s="36"/>
      <c r="N90941" s="36"/>
    </row>
    <row r="90942" spans="12:14" x14ac:dyDescent="0.25">
      <c r="L90942" s="36"/>
      <c r="M90942" s="36"/>
      <c r="N90942" s="36"/>
    </row>
    <row r="90943" spans="12:14" x14ac:dyDescent="0.25">
      <c r="L90943" s="36"/>
      <c r="M90943" s="36"/>
      <c r="N90943" s="36"/>
    </row>
    <row r="90944" spans="12:14" x14ac:dyDescent="0.25">
      <c r="L90944" s="36"/>
      <c r="M90944" s="36"/>
      <c r="N90944" s="36"/>
    </row>
    <row r="90945" spans="12:14" x14ac:dyDescent="0.25">
      <c r="L90945" s="36"/>
      <c r="M90945" s="36"/>
      <c r="N90945" s="36"/>
    </row>
    <row r="90946" spans="12:14" x14ac:dyDescent="0.25">
      <c r="L90946" s="36"/>
      <c r="M90946" s="36"/>
      <c r="N90946" s="36"/>
    </row>
    <row r="90947" spans="12:14" x14ac:dyDescent="0.25">
      <c r="L90947" s="36"/>
      <c r="M90947" s="36"/>
      <c r="N90947" s="36"/>
    </row>
    <row r="90948" spans="12:14" x14ac:dyDescent="0.25">
      <c r="L90948" s="36"/>
      <c r="M90948" s="36"/>
      <c r="N90948" s="36"/>
    </row>
    <row r="90949" spans="12:14" x14ac:dyDescent="0.25">
      <c r="L90949" s="36"/>
      <c r="M90949" s="36"/>
      <c r="N90949" s="36"/>
    </row>
    <row r="90950" spans="12:14" x14ac:dyDescent="0.25">
      <c r="L90950" s="36"/>
      <c r="M90950" s="36"/>
      <c r="N90950" s="36"/>
    </row>
    <row r="90951" spans="12:14" x14ac:dyDescent="0.25">
      <c r="L90951" s="36"/>
      <c r="M90951" s="36"/>
      <c r="N90951" s="36"/>
    </row>
    <row r="90952" spans="12:14" x14ac:dyDescent="0.25">
      <c r="L90952" s="36"/>
      <c r="M90952" s="36"/>
      <c r="N90952" s="36"/>
    </row>
    <row r="90953" spans="12:14" x14ac:dyDescent="0.25">
      <c r="L90953" s="36"/>
      <c r="M90953" s="36"/>
      <c r="N90953" s="36"/>
    </row>
    <row r="90954" spans="12:14" x14ac:dyDescent="0.25">
      <c r="L90954" s="36"/>
      <c r="M90954" s="36"/>
      <c r="N90954" s="36"/>
    </row>
    <row r="90955" spans="12:14" x14ac:dyDescent="0.25">
      <c r="L90955" s="36"/>
      <c r="M90955" s="36"/>
      <c r="N90955" s="36"/>
    </row>
    <row r="90956" spans="12:14" x14ac:dyDescent="0.25">
      <c r="L90956" s="36"/>
      <c r="M90956" s="36"/>
      <c r="N90956" s="36"/>
    </row>
    <row r="90957" spans="12:14" x14ac:dyDescent="0.25">
      <c r="L90957" s="36"/>
      <c r="M90957" s="36"/>
      <c r="N90957" s="36"/>
    </row>
    <row r="90958" spans="12:14" x14ac:dyDescent="0.25">
      <c r="L90958" s="36"/>
      <c r="M90958" s="36"/>
      <c r="N90958" s="36"/>
    </row>
    <row r="90959" spans="12:14" x14ac:dyDescent="0.25">
      <c r="L90959" s="36"/>
      <c r="M90959" s="36"/>
      <c r="N90959" s="36"/>
    </row>
    <row r="90960" spans="12:14" x14ac:dyDescent="0.25">
      <c r="L90960" s="36"/>
      <c r="M90960" s="36"/>
      <c r="N90960" s="36"/>
    </row>
    <row r="90961" spans="12:14" x14ac:dyDescent="0.25">
      <c r="L90961" s="36"/>
      <c r="M90961" s="36"/>
      <c r="N90961" s="36"/>
    </row>
    <row r="90962" spans="12:14" x14ac:dyDescent="0.25">
      <c r="L90962" s="36"/>
      <c r="M90962" s="36"/>
      <c r="N90962" s="36"/>
    </row>
    <row r="90963" spans="12:14" x14ac:dyDescent="0.25">
      <c r="L90963" s="36"/>
      <c r="M90963" s="36"/>
      <c r="N90963" s="36"/>
    </row>
    <row r="90964" spans="12:14" x14ac:dyDescent="0.25">
      <c r="L90964" s="36"/>
      <c r="M90964" s="36"/>
      <c r="N90964" s="36"/>
    </row>
    <row r="90965" spans="12:14" x14ac:dyDescent="0.25">
      <c r="L90965" s="36"/>
      <c r="M90965" s="36"/>
      <c r="N90965" s="36"/>
    </row>
    <row r="90966" spans="12:14" x14ac:dyDescent="0.25">
      <c r="L90966" s="36"/>
      <c r="M90966" s="36"/>
      <c r="N90966" s="36"/>
    </row>
    <row r="90967" spans="12:14" x14ac:dyDescent="0.25">
      <c r="L90967" s="36"/>
      <c r="M90967" s="36"/>
      <c r="N90967" s="36"/>
    </row>
    <row r="90968" spans="12:14" x14ac:dyDescent="0.25">
      <c r="L90968" s="36"/>
      <c r="M90968" s="36"/>
      <c r="N90968" s="36"/>
    </row>
    <row r="90969" spans="12:14" x14ac:dyDescent="0.25">
      <c r="L90969" s="36"/>
      <c r="M90969" s="36"/>
      <c r="N90969" s="36"/>
    </row>
    <row r="90970" spans="12:14" x14ac:dyDescent="0.25">
      <c r="L90970" s="36"/>
      <c r="M90970" s="36"/>
      <c r="N90970" s="36"/>
    </row>
    <row r="90971" spans="12:14" x14ac:dyDescent="0.25">
      <c r="L90971" s="36"/>
      <c r="M90971" s="36"/>
      <c r="N90971" s="36"/>
    </row>
    <row r="90972" spans="12:14" x14ac:dyDescent="0.25">
      <c r="L90972" s="36"/>
      <c r="M90972" s="36"/>
      <c r="N90972" s="36"/>
    </row>
    <row r="90973" spans="12:14" x14ac:dyDescent="0.25">
      <c r="L90973" s="36"/>
      <c r="M90973" s="36"/>
      <c r="N90973" s="36"/>
    </row>
    <row r="90974" spans="12:14" x14ac:dyDescent="0.25">
      <c r="L90974" s="36"/>
      <c r="M90974" s="36"/>
      <c r="N90974" s="36"/>
    </row>
    <row r="90975" spans="12:14" x14ac:dyDescent="0.25">
      <c r="L90975" s="36"/>
      <c r="M90975" s="36"/>
      <c r="N90975" s="36"/>
    </row>
    <row r="90976" spans="12:14" x14ac:dyDescent="0.25">
      <c r="L90976" s="36"/>
      <c r="M90976" s="36"/>
      <c r="N90976" s="36"/>
    </row>
    <row r="90977" spans="12:14" x14ac:dyDescent="0.25">
      <c r="L90977" s="36"/>
      <c r="M90977" s="36"/>
      <c r="N90977" s="36"/>
    </row>
    <row r="90978" spans="12:14" x14ac:dyDescent="0.25">
      <c r="L90978" s="36"/>
      <c r="M90978" s="36"/>
      <c r="N90978" s="36"/>
    </row>
    <row r="90979" spans="12:14" x14ac:dyDescent="0.25">
      <c r="L90979" s="36"/>
      <c r="M90979" s="36"/>
      <c r="N90979" s="36"/>
    </row>
    <row r="90980" spans="12:14" x14ac:dyDescent="0.25">
      <c r="L90980" s="36"/>
      <c r="M90980" s="36"/>
      <c r="N90980" s="36"/>
    </row>
    <row r="90981" spans="12:14" x14ac:dyDescent="0.25">
      <c r="L90981" s="36"/>
      <c r="M90981" s="36"/>
      <c r="N90981" s="36"/>
    </row>
    <row r="90982" spans="12:14" x14ac:dyDescent="0.25">
      <c r="L90982" s="36"/>
      <c r="M90982" s="36"/>
      <c r="N90982" s="36"/>
    </row>
    <row r="90983" spans="12:14" x14ac:dyDescent="0.25">
      <c r="L90983" s="36"/>
      <c r="M90983" s="36"/>
      <c r="N90983" s="36"/>
    </row>
    <row r="90984" spans="12:14" x14ac:dyDescent="0.25">
      <c r="L90984" s="36"/>
      <c r="M90984" s="36"/>
      <c r="N90984" s="36"/>
    </row>
    <row r="90985" spans="12:14" x14ac:dyDescent="0.25">
      <c r="L90985" s="36"/>
      <c r="M90985" s="36"/>
      <c r="N90985" s="36"/>
    </row>
    <row r="90986" spans="12:14" x14ac:dyDescent="0.25">
      <c r="L90986" s="36"/>
      <c r="M90986" s="36"/>
      <c r="N90986" s="36"/>
    </row>
    <row r="90987" spans="12:14" x14ac:dyDescent="0.25">
      <c r="L90987" s="36"/>
      <c r="M90987" s="36"/>
      <c r="N90987" s="36"/>
    </row>
    <row r="90988" spans="12:14" x14ac:dyDescent="0.25">
      <c r="L90988" s="36"/>
      <c r="M90988" s="36"/>
      <c r="N90988" s="36"/>
    </row>
    <row r="90989" spans="12:14" x14ac:dyDescent="0.25">
      <c r="L90989" s="36"/>
      <c r="M90989" s="36"/>
      <c r="N90989" s="36"/>
    </row>
    <row r="90990" spans="12:14" x14ac:dyDescent="0.25">
      <c r="L90990" s="36"/>
      <c r="M90990" s="36"/>
      <c r="N90990" s="36"/>
    </row>
    <row r="90991" spans="12:14" x14ac:dyDescent="0.25">
      <c r="L90991" s="36"/>
      <c r="M90991" s="36"/>
      <c r="N90991" s="36"/>
    </row>
    <row r="90992" spans="12:14" x14ac:dyDescent="0.25">
      <c r="L90992" s="36"/>
      <c r="M90992" s="36"/>
      <c r="N90992" s="36"/>
    </row>
    <row r="90993" spans="12:14" x14ac:dyDescent="0.25">
      <c r="L90993" s="36"/>
      <c r="M90993" s="36"/>
      <c r="N90993" s="36"/>
    </row>
    <row r="90994" spans="12:14" x14ac:dyDescent="0.25">
      <c r="L90994" s="36"/>
      <c r="M90994" s="36"/>
      <c r="N90994" s="36"/>
    </row>
    <row r="90995" spans="12:14" x14ac:dyDescent="0.25">
      <c r="L90995" s="36"/>
      <c r="M90995" s="36"/>
      <c r="N90995" s="36"/>
    </row>
    <row r="90996" spans="12:14" x14ac:dyDescent="0.25">
      <c r="L90996" s="36"/>
      <c r="M90996" s="36"/>
      <c r="N90996" s="36"/>
    </row>
    <row r="90997" spans="12:14" x14ac:dyDescent="0.25">
      <c r="L90997" s="36"/>
      <c r="M90997" s="36"/>
      <c r="N90997" s="36"/>
    </row>
    <row r="90998" spans="12:14" x14ac:dyDescent="0.25">
      <c r="L90998" s="36"/>
      <c r="M90998" s="36"/>
      <c r="N90998" s="36"/>
    </row>
    <row r="90999" spans="12:14" x14ac:dyDescent="0.25">
      <c r="L90999" s="36"/>
      <c r="M90999" s="36"/>
      <c r="N90999" s="36"/>
    </row>
    <row r="91000" spans="12:14" x14ac:dyDescent="0.25">
      <c r="L91000" s="36"/>
      <c r="M91000" s="36"/>
      <c r="N91000" s="36"/>
    </row>
    <row r="91001" spans="12:14" x14ac:dyDescent="0.25">
      <c r="L91001" s="36"/>
      <c r="M91001" s="36"/>
      <c r="N91001" s="36"/>
    </row>
    <row r="91002" spans="12:14" x14ac:dyDescent="0.25">
      <c r="L91002" s="36"/>
      <c r="M91002" s="36"/>
      <c r="N91002" s="36"/>
    </row>
    <row r="91003" spans="12:14" x14ac:dyDescent="0.25">
      <c r="L91003" s="36"/>
      <c r="M91003" s="36"/>
      <c r="N91003" s="36"/>
    </row>
    <row r="91004" spans="12:14" x14ac:dyDescent="0.25">
      <c r="L91004" s="36"/>
      <c r="M91004" s="36"/>
      <c r="N91004" s="36"/>
    </row>
    <row r="91005" spans="12:14" x14ac:dyDescent="0.25">
      <c r="L91005" s="36"/>
      <c r="M91005" s="36"/>
      <c r="N91005" s="36"/>
    </row>
    <row r="91006" spans="12:14" x14ac:dyDescent="0.25">
      <c r="L91006" s="36"/>
      <c r="M91006" s="36"/>
      <c r="N91006" s="36"/>
    </row>
    <row r="91007" spans="12:14" x14ac:dyDescent="0.25">
      <c r="L91007" s="36"/>
      <c r="M91007" s="36"/>
      <c r="N91007" s="36"/>
    </row>
    <row r="91008" spans="12:14" x14ac:dyDescent="0.25">
      <c r="L91008" s="36"/>
      <c r="M91008" s="36"/>
      <c r="N91008" s="36"/>
    </row>
    <row r="91009" spans="12:14" x14ac:dyDescent="0.25">
      <c r="L91009" s="36"/>
      <c r="M91009" s="36"/>
      <c r="N91009" s="36"/>
    </row>
    <row r="91010" spans="12:14" x14ac:dyDescent="0.25">
      <c r="L91010" s="36"/>
      <c r="M91010" s="36"/>
      <c r="N91010" s="36"/>
    </row>
    <row r="91011" spans="12:14" x14ac:dyDescent="0.25">
      <c r="L91011" s="36"/>
      <c r="M91011" s="36"/>
      <c r="N91011" s="36"/>
    </row>
    <row r="91012" spans="12:14" x14ac:dyDescent="0.25">
      <c r="L91012" s="36"/>
      <c r="M91012" s="36"/>
      <c r="N91012" s="36"/>
    </row>
    <row r="91013" spans="12:14" x14ac:dyDescent="0.25">
      <c r="L91013" s="36"/>
      <c r="M91013" s="36"/>
      <c r="N91013" s="36"/>
    </row>
    <row r="91014" spans="12:14" x14ac:dyDescent="0.25">
      <c r="L91014" s="36"/>
      <c r="M91014" s="36"/>
      <c r="N91014" s="36"/>
    </row>
    <row r="91015" spans="12:14" x14ac:dyDescent="0.25">
      <c r="L91015" s="36"/>
      <c r="M91015" s="36"/>
      <c r="N91015" s="36"/>
    </row>
    <row r="91016" spans="12:14" x14ac:dyDescent="0.25">
      <c r="L91016" s="36"/>
      <c r="M91016" s="36"/>
      <c r="N91016" s="36"/>
    </row>
    <row r="91017" spans="12:14" x14ac:dyDescent="0.25">
      <c r="L91017" s="36"/>
      <c r="M91017" s="36"/>
      <c r="N91017" s="36"/>
    </row>
    <row r="91018" spans="12:14" x14ac:dyDescent="0.25">
      <c r="L91018" s="36"/>
      <c r="M91018" s="36"/>
      <c r="N91018" s="36"/>
    </row>
    <row r="91019" spans="12:14" x14ac:dyDescent="0.25">
      <c r="L91019" s="36"/>
      <c r="M91019" s="36"/>
      <c r="N91019" s="36"/>
    </row>
    <row r="91020" spans="12:14" x14ac:dyDescent="0.25">
      <c r="L91020" s="36"/>
      <c r="M91020" s="36"/>
      <c r="N91020" s="36"/>
    </row>
    <row r="91021" spans="12:14" x14ac:dyDescent="0.25">
      <c r="L91021" s="36"/>
      <c r="M91021" s="36"/>
      <c r="N91021" s="36"/>
    </row>
    <row r="91022" spans="12:14" x14ac:dyDescent="0.25">
      <c r="L91022" s="36"/>
      <c r="M91022" s="36"/>
      <c r="N91022" s="36"/>
    </row>
    <row r="91023" spans="12:14" x14ac:dyDescent="0.25">
      <c r="L91023" s="36"/>
      <c r="M91023" s="36"/>
      <c r="N91023" s="36"/>
    </row>
    <row r="91024" spans="12:14" x14ac:dyDescent="0.25">
      <c r="L91024" s="36"/>
      <c r="M91024" s="36"/>
      <c r="N91024" s="36"/>
    </row>
    <row r="91025" spans="12:14" x14ac:dyDescent="0.25">
      <c r="L91025" s="36"/>
      <c r="M91025" s="36"/>
      <c r="N91025" s="36"/>
    </row>
    <row r="91026" spans="12:14" x14ac:dyDescent="0.25">
      <c r="L91026" s="36"/>
      <c r="M91026" s="36"/>
      <c r="N91026" s="36"/>
    </row>
    <row r="91027" spans="12:14" x14ac:dyDescent="0.25">
      <c r="L91027" s="36"/>
      <c r="M91027" s="36"/>
      <c r="N91027" s="36"/>
    </row>
    <row r="91028" spans="12:14" x14ac:dyDescent="0.25">
      <c r="L91028" s="36"/>
      <c r="M91028" s="36"/>
      <c r="N91028" s="36"/>
    </row>
    <row r="91029" spans="12:14" x14ac:dyDescent="0.25">
      <c r="L91029" s="36"/>
      <c r="M91029" s="36"/>
      <c r="N91029" s="36"/>
    </row>
    <row r="91030" spans="12:14" x14ac:dyDescent="0.25">
      <c r="L91030" s="36"/>
      <c r="M91030" s="36"/>
      <c r="N91030" s="36"/>
    </row>
    <row r="91031" spans="12:14" x14ac:dyDescent="0.25">
      <c r="L91031" s="36"/>
      <c r="M91031" s="36"/>
      <c r="N91031" s="36"/>
    </row>
    <row r="91032" spans="12:14" x14ac:dyDescent="0.25">
      <c r="L91032" s="36"/>
      <c r="M91032" s="36"/>
      <c r="N91032" s="36"/>
    </row>
    <row r="91033" spans="12:14" x14ac:dyDescent="0.25">
      <c r="L91033" s="36"/>
      <c r="M91033" s="36"/>
      <c r="N91033" s="36"/>
    </row>
    <row r="91034" spans="12:14" x14ac:dyDescent="0.25">
      <c r="L91034" s="36"/>
      <c r="M91034" s="36"/>
      <c r="N91034" s="36"/>
    </row>
    <row r="91035" spans="12:14" x14ac:dyDescent="0.25">
      <c r="L91035" s="36"/>
      <c r="M91035" s="36"/>
      <c r="N91035" s="36"/>
    </row>
    <row r="91036" spans="12:14" x14ac:dyDescent="0.25">
      <c r="L91036" s="36"/>
      <c r="M91036" s="36"/>
      <c r="N91036" s="36"/>
    </row>
    <row r="91037" spans="12:14" x14ac:dyDescent="0.25">
      <c r="L91037" s="36"/>
      <c r="M91037" s="36"/>
      <c r="N91037" s="36"/>
    </row>
    <row r="91038" spans="12:14" x14ac:dyDescent="0.25">
      <c r="L91038" s="36"/>
      <c r="M91038" s="36"/>
      <c r="N91038" s="36"/>
    </row>
    <row r="91039" spans="12:14" x14ac:dyDescent="0.25">
      <c r="L91039" s="36"/>
      <c r="M91039" s="36"/>
      <c r="N91039" s="36"/>
    </row>
    <row r="91040" spans="12:14" x14ac:dyDescent="0.25">
      <c r="L91040" s="36"/>
      <c r="M91040" s="36"/>
      <c r="N91040" s="36"/>
    </row>
    <row r="91041" spans="12:14" x14ac:dyDescent="0.25">
      <c r="L91041" s="36"/>
      <c r="M91041" s="36"/>
      <c r="N91041" s="36"/>
    </row>
    <row r="91042" spans="12:14" x14ac:dyDescent="0.25">
      <c r="L91042" s="36"/>
      <c r="M91042" s="36"/>
      <c r="N91042" s="36"/>
    </row>
    <row r="91043" spans="12:14" x14ac:dyDescent="0.25">
      <c r="L91043" s="36"/>
      <c r="M91043" s="36"/>
      <c r="N91043" s="36"/>
    </row>
    <row r="91044" spans="12:14" x14ac:dyDescent="0.25">
      <c r="L91044" s="36"/>
      <c r="M91044" s="36"/>
      <c r="N91044" s="36"/>
    </row>
    <row r="91045" spans="12:14" x14ac:dyDescent="0.25">
      <c r="L91045" s="36"/>
      <c r="M91045" s="36"/>
      <c r="N91045" s="36"/>
    </row>
    <row r="91046" spans="12:14" x14ac:dyDescent="0.25">
      <c r="L91046" s="36"/>
      <c r="M91046" s="36"/>
      <c r="N91046" s="36"/>
    </row>
    <row r="91047" spans="12:14" x14ac:dyDescent="0.25">
      <c r="L91047" s="36"/>
      <c r="M91047" s="36"/>
      <c r="N91047" s="36"/>
    </row>
    <row r="91048" spans="12:14" x14ac:dyDescent="0.25">
      <c r="L91048" s="36"/>
      <c r="M91048" s="36"/>
      <c r="N91048" s="36"/>
    </row>
    <row r="91049" spans="12:14" x14ac:dyDescent="0.25">
      <c r="L91049" s="36"/>
      <c r="M91049" s="36"/>
      <c r="N91049" s="36"/>
    </row>
    <row r="91050" spans="12:14" x14ac:dyDescent="0.25">
      <c r="L91050" s="36"/>
      <c r="M91050" s="36"/>
      <c r="N91050" s="36"/>
    </row>
    <row r="91051" spans="12:14" x14ac:dyDescent="0.25">
      <c r="L91051" s="36"/>
      <c r="M91051" s="36"/>
      <c r="N91051" s="36"/>
    </row>
    <row r="91052" spans="12:14" x14ac:dyDescent="0.25">
      <c r="L91052" s="36"/>
      <c r="M91052" s="36"/>
      <c r="N91052" s="36"/>
    </row>
    <row r="91053" spans="12:14" x14ac:dyDescent="0.25">
      <c r="L91053" s="36"/>
      <c r="M91053" s="36"/>
      <c r="N91053" s="36"/>
    </row>
    <row r="91054" spans="12:14" x14ac:dyDescent="0.25">
      <c r="L91054" s="36"/>
      <c r="M91054" s="36"/>
      <c r="N91054" s="36"/>
    </row>
    <row r="91055" spans="12:14" x14ac:dyDescent="0.25">
      <c r="L91055" s="36"/>
      <c r="M91055" s="36"/>
      <c r="N91055" s="36"/>
    </row>
    <row r="91056" spans="12:14" x14ac:dyDescent="0.25">
      <c r="L91056" s="36"/>
      <c r="M91056" s="36"/>
      <c r="N91056" s="36"/>
    </row>
    <row r="91057" spans="12:14" x14ac:dyDescent="0.25">
      <c r="L91057" s="36"/>
      <c r="M91057" s="36"/>
      <c r="N91057" s="36"/>
    </row>
    <row r="91058" spans="12:14" x14ac:dyDescent="0.25">
      <c r="L91058" s="36"/>
      <c r="M91058" s="36"/>
      <c r="N91058" s="36"/>
    </row>
    <row r="91059" spans="12:14" x14ac:dyDescent="0.25">
      <c r="L91059" s="36"/>
      <c r="M91059" s="36"/>
      <c r="N91059" s="36"/>
    </row>
    <row r="91060" spans="12:14" x14ac:dyDescent="0.25">
      <c r="L91060" s="36"/>
      <c r="M91060" s="36"/>
      <c r="N91060" s="36"/>
    </row>
    <row r="91061" spans="12:14" x14ac:dyDescent="0.25">
      <c r="L91061" s="36"/>
      <c r="M91061" s="36"/>
      <c r="N91061" s="36"/>
    </row>
    <row r="91062" spans="12:14" x14ac:dyDescent="0.25">
      <c r="L91062" s="36"/>
      <c r="M91062" s="36"/>
      <c r="N91062" s="36"/>
    </row>
    <row r="91063" spans="12:14" x14ac:dyDescent="0.25">
      <c r="L91063" s="36"/>
      <c r="M91063" s="36"/>
      <c r="N91063" s="36"/>
    </row>
    <row r="91064" spans="12:14" x14ac:dyDescent="0.25">
      <c r="L91064" s="36"/>
      <c r="M91064" s="36"/>
      <c r="N91064" s="36"/>
    </row>
    <row r="91065" spans="12:14" x14ac:dyDescent="0.25">
      <c r="L91065" s="36"/>
      <c r="M91065" s="36"/>
      <c r="N91065" s="36"/>
    </row>
    <row r="91066" spans="12:14" x14ac:dyDescent="0.25">
      <c r="L91066" s="36"/>
      <c r="M91066" s="36"/>
      <c r="N91066" s="36"/>
    </row>
    <row r="91067" spans="12:14" x14ac:dyDescent="0.25">
      <c r="L91067" s="36"/>
      <c r="M91067" s="36"/>
      <c r="N91067" s="36"/>
    </row>
    <row r="91068" spans="12:14" x14ac:dyDescent="0.25">
      <c r="L91068" s="36"/>
      <c r="M91068" s="36"/>
      <c r="N91068" s="36"/>
    </row>
    <row r="91069" spans="12:14" x14ac:dyDescent="0.25">
      <c r="L91069" s="36"/>
      <c r="M91069" s="36"/>
      <c r="N91069" s="36"/>
    </row>
    <row r="91070" spans="12:14" x14ac:dyDescent="0.25">
      <c r="L91070" s="36"/>
      <c r="M91070" s="36"/>
      <c r="N91070" s="36"/>
    </row>
    <row r="91071" spans="12:14" x14ac:dyDescent="0.25">
      <c r="L91071" s="36"/>
      <c r="M91071" s="36"/>
      <c r="N91071" s="36"/>
    </row>
    <row r="91072" spans="12:14" x14ac:dyDescent="0.25">
      <c r="L91072" s="36"/>
      <c r="M91072" s="36"/>
      <c r="N91072" s="36"/>
    </row>
    <row r="91073" spans="12:14" x14ac:dyDescent="0.25">
      <c r="L91073" s="36"/>
      <c r="M91073" s="36"/>
      <c r="N91073" s="36"/>
    </row>
    <row r="91074" spans="12:14" x14ac:dyDescent="0.25">
      <c r="L91074" s="36"/>
      <c r="M91074" s="36"/>
      <c r="N91074" s="36"/>
    </row>
    <row r="91075" spans="12:14" x14ac:dyDescent="0.25">
      <c r="L91075" s="36"/>
      <c r="M91075" s="36"/>
      <c r="N91075" s="36"/>
    </row>
    <row r="91076" spans="12:14" x14ac:dyDescent="0.25">
      <c r="L91076" s="36"/>
      <c r="M91076" s="36"/>
      <c r="N91076" s="36"/>
    </row>
    <row r="91077" spans="12:14" x14ac:dyDescent="0.25">
      <c r="L91077" s="36"/>
      <c r="M91077" s="36"/>
      <c r="N91077" s="36"/>
    </row>
    <row r="91078" spans="12:14" x14ac:dyDescent="0.25">
      <c r="L91078" s="36"/>
      <c r="M91078" s="36"/>
      <c r="N91078" s="36"/>
    </row>
    <row r="91079" spans="12:14" x14ac:dyDescent="0.25">
      <c r="L91079" s="36"/>
      <c r="M91079" s="36"/>
      <c r="N91079" s="36"/>
    </row>
    <row r="91080" spans="12:14" x14ac:dyDescent="0.25">
      <c r="L91080" s="36"/>
      <c r="M91080" s="36"/>
      <c r="N91080" s="36"/>
    </row>
    <row r="91081" spans="12:14" x14ac:dyDescent="0.25">
      <c r="L91081" s="36"/>
      <c r="M91081" s="36"/>
      <c r="N91081" s="36"/>
    </row>
    <row r="91082" spans="12:14" x14ac:dyDescent="0.25">
      <c r="L91082" s="36"/>
      <c r="M91082" s="36"/>
      <c r="N91082" s="36"/>
    </row>
    <row r="91083" spans="12:14" x14ac:dyDescent="0.25">
      <c r="L91083" s="36"/>
      <c r="M91083" s="36"/>
      <c r="N91083" s="36"/>
    </row>
    <row r="91084" spans="12:14" x14ac:dyDescent="0.25">
      <c r="L91084" s="36"/>
      <c r="M91084" s="36"/>
      <c r="N91084" s="36"/>
    </row>
    <row r="91085" spans="12:14" x14ac:dyDescent="0.25">
      <c r="L91085" s="36"/>
      <c r="M91085" s="36"/>
      <c r="N91085" s="36"/>
    </row>
    <row r="91086" spans="12:14" x14ac:dyDescent="0.25">
      <c r="L91086" s="36"/>
      <c r="M91086" s="36"/>
      <c r="N91086" s="36"/>
    </row>
  </sheetData>
  <mergeCells count="8">
    <mergeCell ref="AM1:AR2"/>
    <mergeCell ref="AT1:AZ1"/>
    <mergeCell ref="A1:A2"/>
    <mergeCell ref="C1:H2"/>
    <mergeCell ref="K1:P2"/>
    <mergeCell ref="R1:W2"/>
    <mergeCell ref="Y1:AD2"/>
    <mergeCell ref="AF1:AK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sheetPr>
  <dimension ref="B1:Q51"/>
  <sheetViews>
    <sheetView showGridLines="0" showRowColHeaders="0" zoomScaleNormal="100" workbookViewId="0">
      <selection activeCell="G2" sqref="G2"/>
    </sheetView>
  </sheetViews>
  <sheetFormatPr defaultRowHeight="15" outlineLevelRow="1" outlineLevelCol="1" x14ac:dyDescent="0.25"/>
  <cols>
    <col min="2" max="2" width="25.7109375" customWidth="1"/>
    <col min="3" max="3" width="60.7109375" customWidth="1"/>
    <col min="5" max="5" width="6.7109375" customWidth="1"/>
    <col min="6" max="10" width="30.7109375" customWidth="1"/>
    <col min="11" max="11" width="30.7109375" hidden="1" customWidth="1" outlineLevel="1"/>
    <col min="12" max="12" width="8.85546875" customWidth="1" collapsed="1"/>
    <col min="13" max="13" width="8.85546875" customWidth="1"/>
  </cols>
  <sheetData>
    <row r="1" spans="5:17" ht="15.75" thickBot="1" x14ac:dyDescent="0.3"/>
    <row r="2" spans="5:17" ht="16.5" thickBot="1" x14ac:dyDescent="0.3">
      <c r="F2" s="26" t="s">
        <v>809</v>
      </c>
      <c r="G2" s="114" t="s">
        <v>1098</v>
      </c>
      <c r="I2" s="89" t="s">
        <v>811</v>
      </c>
      <c r="J2" s="115">
        <v>0.2</v>
      </c>
    </row>
    <row r="3" spans="5:17" ht="16.5" thickBot="1" x14ac:dyDescent="0.3">
      <c r="F3" s="116" t="s">
        <v>765</v>
      </c>
      <c r="G3" s="117" t="str">
        <f>VLOOKUP($G$2,References!$H$2:$I$6,2,0)</f>
        <v>B500 Index</v>
      </c>
    </row>
    <row r="4" spans="5:17" ht="16.5" thickBot="1" x14ac:dyDescent="0.3">
      <c r="F4" s="118" t="s">
        <v>812</v>
      </c>
      <c r="G4" s="119">
        <f>IF(RIGHT(Universe,5)="Index",_xll.BQL("members(#index,dates=#dates)","count(group(id)).value","#index",_xll.BQL.List(Universe),"#dates",_xll.BQL.Date(today)),_xll.BQL("holdings(#index,dates=#dates)","count(group(id)).value","#index",Universe,"#dates",_xll.BQL.Date(today)))</f>
        <v>498</v>
      </c>
      <c r="I4" s="89" t="s">
        <v>37</v>
      </c>
      <c r="J4" s="120" t="s">
        <v>18</v>
      </c>
    </row>
    <row r="5" spans="5:17" ht="15.75" thickBot="1" x14ac:dyDescent="0.3">
      <c r="F5" s="67"/>
      <c r="G5" s="67"/>
    </row>
    <row r="6" spans="5:17" ht="16.5" thickBot="1" x14ac:dyDescent="0.3">
      <c r="F6" s="89" t="s">
        <v>813</v>
      </c>
      <c r="G6" s="76">
        <f>_xll.BToday()</f>
        <v>44883</v>
      </c>
      <c r="I6" s="89" t="s">
        <v>814</v>
      </c>
      <c r="J6" s="120">
        <v>1</v>
      </c>
    </row>
    <row r="7" spans="5:17" ht="15.75" thickBot="1" x14ac:dyDescent="0.3"/>
    <row r="8" spans="5:17" ht="16.5" thickBot="1" x14ac:dyDescent="0.3">
      <c r="F8" s="186" t="s">
        <v>815</v>
      </c>
      <c r="G8" s="188"/>
      <c r="H8" s="188"/>
      <c r="I8" s="188"/>
      <c r="J8" s="189"/>
    </row>
    <row r="9" spans="5:17" ht="15.75" thickBot="1" x14ac:dyDescent="0.3">
      <c r="F9" s="121" t="s">
        <v>816</v>
      </c>
      <c r="G9" s="121" t="s">
        <v>808</v>
      </c>
      <c r="H9" s="121" t="s">
        <v>817</v>
      </c>
      <c r="I9" s="121" t="s">
        <v>818</v>
      </c>
      <c r="J9" s="121" t="s">
        <v>819</v>
      </c>
    </row>
    <row r="10" spans="5:17" ht="5.0999999999999996" customHeight="1" thickBot="1" x14ac:dyDescent="0.3"/>
    <row r="11" spans="5:17" ht="16.5" thickBot="1" x14ac:dyDescent="0.3">
      <c r="E11" s="89" t="s">
        <v>820</v>
      </c>
      <c r="F11" s="122" t="s">
        <v>821</v>
      </c>
      <c r="G11" s="122" t="s">
        <v>821</v>
      </c>
      <c r="H11" s="122" t="s">
        <v>822</v>
      </c>
      <c r="I11" s="122" t="s">
        <v>822</v>
      </c>
      <c r="J11" s="122" t="s">
        <v>822</v>
      </c>
    </row>
    <row r="12" spans="5:17" ht="5.0999999999999996" customHeight="1" thickBot="1" x14ac:dyDescent="0.3"/>
    <row r="13" spans="5:17" ht="15.75" x14ac:dyDescent="0.25">
      <c r="E13" s="123" t="s">
        <v>823</v>
      </c>
      <c r="F13" s="124" t="str">
        <f>IF(LEFT(Table_Queries!$BB10,6)="#N/A R","Processing...",Table_Queries!BB10)</f>
        <v>#N/A Invalid Security: No symbols met filter criteria in filter(intersect(TRANSLATESYMBOLS(members(#members,dates=-7d),TARGETIDTYPE='FUNDAMENTALTICKER'),TRANSLATESYMBOLS(members(#members,dates=-7d),TARGETIDTYPE='FUNDAMENTALTICKER')),#factor4!=NA).</v>
      </c>
      <c r="G13" s="125">
        <f>IF(LEFT(Table_Queries!$BB10,6)="#N/A R","Processing...",Table_Queries!BC10)</f>
        <v>0</v>
      </c>
      <c r="H13" s="125">
        <f>IF(LEFT(Table_Queries!$BB10,6)="#N/A R","Processing...",Table_Queries!BD10)</f>
        <v>0</v>
      </c>
      <c r="I13" s="125">
        <f>IF(LEFT(Table_Queries!$BB10,6)="#N/A R","Processing...",Table_Queries!BE10)</f>
        <v>0</v>
      </c>
      <c r="J13" s="126">
        <f>IF(LEFT(Table_Queries!$BB10,6)="#N/A R","Processing...",Table_Queries!BF10)</f>
        <v>0</v>
      </c>
      <c r="K13" s="127" t="str">
        <f>"As of: "&amp;TEXT(today-7,"MM/DD/YYYY")</f>
        <v>As of: 11/11/2022</v>
      </c>
      <c r="O13" s="128"/>
      <c r="P13" s="128"/>
      <c r="Q13" s="128"/>
    </row>
    <row r="14" spans="5:17" ht="15.75" x14ac:dyDescent="0.25">
      <c r="E14" s="129" t="s">
        <v>824</v>
      </c>
      <c r="F14" s="130" t="str">
        <f>IF(LEFT(Table_Queries!$BB11,6)="#N/A R","Processing...",Table_Queries!BB11)</f>
        <v>Processing...</v>
      </c>
      <c r="G14" s="131" t="str">
        <f>IF(LEFT(Table_Queries!$BB11,6)="#N/A R","Processing...",Table_Queries!BC11)</f>
        <v>Processing...</v>
      </c>
      <c r="H14" s="131" t="str">
        <f>IF(LEFT(Table_Queries!$BB11,6)="#N/A R","Processing...",Table_Queries!BD11)</f>
        <v>Processing...</v>
      </c>
      <c r="I14" s="131" t="str">
        <f>IF(LEFT(Table_Queries!$BB11,6)="#N/A R","Processing...",Table_Queries!BE11)</f>
        <v>Processing...</v>
      </c>
      <c r="J14" s="132" t="str">
        <f>IF(LEFT(Table_Queries!$BB11,6)="#N/A R","Processing...",Table_Queries!BF11)</f>
        <v>Processing...</v>
      </c>
      <c r="K14" s="133" t="str">
        <f>"As of: "&amp;TEXT(today-14,"MM/DD/YYYY")</f>
        <v>As of: 11/04/2022</v>
      </c>
      <c r="O14" s="128"/>
    </row>
    <row r="15" spans="5:17" ht="16.5" thickBot="1" x14ac:dyDescent="0.3">
      <c r="E15" s="134" t="s">
        <v>825</v>
      </c>
      <c r="F15" s="135" t="str">
        <f>IF(LEFT(Table_Queries!$BB12,6)="#N/A R","Processing...",Table_Queries!BB12)</f>
        <v>#N/A Invalid Security: No symbols met filter criteria in filter(intersect(TRANSLATESYMBOLS(members(#members,dates=-30d),TARGETIDTYPE='FUNDAMENTALTICKER'),TRANSLATESYMBOLS(members(#members,dates=-30d),TARGETIDTYPE='FUNDAMENTALTICKER')),#factor4!=NA).</v>
      </c>
      <c r="G15" s="136">
        <f>IF(LEFT(Table_Queries!$BB12,6)="#N/A R","Processing...",Table_Queries!BC12)</f>
        <v>0</v>
      </c>
      <c r="H15" s="136">
        <f>IF(LEFT(Table_Queries!$BB12,6)="#N/A R","Processing...",Table_Queries!BD12)</f>
        <v>0</v>
      </c>
      <c r="I15" s="136">
        <f>IF(LEFT(Table_Queries!$BB12,6)="#N/A R","Processing...",Table_Queries!BE12)</f>
        <v>0</v>
      </c>
      <c r="J15" s="137">
        <f>IF(LEFT(Table_Queries!$BB12,6)="#N/A R","Processing...",Table_Queries!BF12)</f>
        <v>0</v>
      </c>
      <c r="K15" s="138" t="str">
        <f>"As of: "&amp;TEXT(today-30,"MM/DD/YYYY")</f>
        <v>As of: 10/19/2022</v>
      </c>
      <c r="O15" s="128"/>
    </row>
    <row r="16" spans="5:17" ht="5.0999999999999996" customHeight="1" thickBot="1" x14ac:dyDescent="0.3">
      <c r="F16" s="139"/>
      <c r="G16" s="139"/>
      <c r="H16" s="139"/>
      <c r="I16" s="139"/>
      <c r="J16" s="139"/>
    </row>
    <row r="17" spans="2:17" ht="16.5" thickBot="1" x14ac:dyDescent="0.3">
      <c r="F17" s="201" t="s">
        <v>826</v>
      </c>
      <c r="G17" s="202"/>
      <c r="H17" s="202"/>
      <c r="I17" s="202"/>
      <c r="J17" s="203"/>
    </row>
    <row r="18" spans="2:17" ht="15.75" x14ac:dyDescent="0.25">
      <c r="E18" s="123" t="s">
        <v>823</v>
      </c>
      <c r="F18" s="140">
        <f>IF(LEFT(Table_Queries!$BB22,6)="#N/A R","Processing...",Table_Queries!BB22)</f>
        <v>-8.1421069967436838E-2</v>
      </c>
      <c r="G18" s="141">
        <f>IF(LEFT(Table_Queries!$BB22,6)="#N/A R","Processing...",Table_Queries!BC22)</f>
        <v>8.6257733351496654E-2</v>
      </c>
      <c r="H18" s="141">
        <f>IF(LEFT(Table_Queries!$BB22,6)="#N/A R","Processing...",Table_Queries!BD22)</f>
        <v>0.48062227571172966</v>
      </c>
      <c r="I18" s="141" t="str">
        <f>IF(LEFT(Table_Queries!$BB22,6)="#N/A R","Processing...",Table_Queries!BE22)</f>
        <v>-</v>
      </c>
      <c r="J18" s="142">
        <f>IF(LEFT(Table_Queries!$BB22,6)="#N/A R","Processing...",Table_Queries!BF22)</f>
        <v>0.30002299720085518</v>
      </c>
      <c r="K18" s="127" t="str">
        <f>"As of: "&amp;TEXT(today-7,"MM/DD/YYYY")</f>
        <v>As of: 11/11/2022</v>
      </c>
      <c r="O18" s="128"/>
      <c r="P18" s="128"/>
    </row>
    <row r="19" spans="2:17" ht="15.75" x14ac:dyDescent="0.25">
      <c r="E19" s="129" t="s">
        <v>824</v>
      </c>
      <c r="F19" s="143">
        <f>IF(LEFT(Table_Queries!$BB23,6)="#N/A R","Processing...",Table_Queries!BB23)</f>
        <v>-2.9650963670531671E-2</v>
      </c>
      <c r="G19" s="144">
        <f>IF(LEFT(Table_Queries!$BB23,6)="#N/A R","Processing...",Table_Queries!BC23)</f>
        <v>-8.5162075869056511E-2</v>
      </c>
      <c r="H19" s="144">
        <f>IF(LEFT(Table_Queries!$BB23,6)="#N/A R","Processing...",Table_Queries!BD23)</f>
        <v>-0.40809225111567465</v>
      </c>
      <c r="I19" s="144" t="str">
        <f>IF(LEFT(Table_Queries!$BB23,6)="#N/A R","Processing...",Table_Queries!BE23)</f>
        <v>-</v>
      </c>
      <c r="J19" s="145">
        <f>IF(LEFT(Table_Queries!$BB23,6)="#N/A R","Processing...",Table_Queries!BF23)</f>
        <v>-2.368425964081396E-2</v>
      </c>
      <c r="K19" s="133" t="str">
        <f>"As of: "&amp;TEXT(today-14,"MM/DD/YYYY")</f>
        <v>As of: 11/04/2022</v>
      </c>
      <c r="O19" s="128"/>
    </row>
    <row r="20" spans="2:17" ht="16.5" thickBot="1" x14ac:dyDescent="0.3">
      <c r="E20" s="134" t="s">
        <v>825</v>
      </c>
      <c r="F20" s="146">
        <f>IF(LEFT(Table_Queries!$BB24,6)="#N/A R","Processing...",Table_Queries!BB24)</f>
        <v>8.9935326660265227E-2</v>
      </c>
      <c r="G20" s="147">
        <f>IF(LEFT(Table_Queries!$BB24,6)="#N/A R","Processing...",Table_Queries!BC24)</f>
        <v>-1.4837248375833544E-2</v>
      </c>
      <c r="H20" s="147">
        <f>IF(LEFT(Table_Queries!$BB24,6)="#N/A R","Processing...",Table_Queries!BD24)</f>
        <v>2.3976984510612556E-2</v>
      </c>
      <c r="I20" s="147" t="str">
        <f>IF(LEFT(Table_Queries!$BB24,6)="#N/A R","Processing...",Table_Queries!BE24)</f>
        <v>-</v>
      </c>
      <c r="J20" s="148">
        <f>IF(LEFT(Table_Queries!$BB24,6)="#N/A R","Processing...",Table_Queries!BF24)</f>
        <v>0.21993700394050203</v>
      </c>
      <c r="K20" s="138" t="str">
        <f>"As of: "&amp;TEXT(today-30,"MM/DD/YYYY")</f>
        <v>As of: 10/19/2022</v>
      </c>
      <c r="O20" s="128"/>
    </row>
    <row r="21" spans="2:17" ht="15.75" thickBot="1" x14ac:dyDescent="0.3">
      <c r="F21" s="139"/>
      <c r="G21" s="139"/>
      <c r="H21" s="139"/>
      <c r="I21" s="139"/>
      <c r="J21" s="139"/>
      <c r="O21" s="128"/>
      <c r="P21" s="128"/>
      <c r="Q21" s="128"/>
    </row>
    <row r="22" spans="2:17" ht="16.5" thickBot="1" x14ac:dyDescent="0.3">
      <c r="F22" s="186" t="str">
        <f>"CUMULATIVE FACTOR RETURNS ["&amp;$G$23&amp;"]"</f>
        <v>CUMULATIVE FACTOR RETURNS [-30D]</v>
      </c>
      <c r="G22" s="202"/>
      <c r="H22" s="188"/>
      <c r="I22" s="188"/>
      <c r="J22" s="189"/>
      <c r="O22" s="128"/>
    </row>
    <row r="23" spans="2:17" x14ac:dyDescent="0.25">
      <c r="F23" s="149" t="s">
        <v>827</v>
      </c>
      <c r="G23" s="150" t="s">
        <v>1106</v>
      </c>
      <c r="J23" s="151" t="str">
        <f>IF(LEFT(Chart_Queries!$K$3,6)="#N/A R","Processing…","")</f>
        <v/>
      </c>
      <c r="O23" s="128"/>
    </row>
    <row r="26" spans="2:17" x14ac:dyDescent="0.25">
      <c r="O26" s="128"/>
      <c r="P26" s="128"/>
    </row>
    <row r="27" spans="2:17" x14ac:dyDescent="0.25">
      <c r="O27" s="128"/>
    </row>
    <row r="28" spans="2:17" x14ac:dyDescent="0.25">
      <c r="O28" s="128"/>
    </row>
    <row r="29" spans="2:17" ht="15.75" thickBot="1" x14ac:dyDescent="0.3"/>
    <row r="30" spans="2:17" ht="16.5" thickBot="1" x14ac:dyDescent="0.3">
      <c r="B30" s="152" t="s">
        <v>302</v>
      </c>
      <c r="C30" s="152" t="s">
        <v>829</v>
      </c>
    </row>
    <row r="31" spans="2:17" x14ac:dyDescent="0.25">
      <c r="B31" s="153" t="s">
        <v>816</v>
      </c>
      <c r="C31" s="154" t="s">
        <v>830</v>
      </c>
    </row>
    <row r="32" spans="2:17" x14ac:dyDescent="0.25">
      <c r="B32" s="155" t="s">
        <v>808</v>
      </c>
      <c r="C32" s="156" t="s">
        <v>831</v>
      </c>
    </row>
    <row r="33" spans="2:3" x14ac:dyDescent="0.25">
      <c r="B33" s="155" t="s">
        <v>832</v>
      </c>
      <c r="C33" s="156" t="s">
        <v>833</v>
      </c>
    </row>
    <row r="34" spans="2:3" x14ac:dyDescent="0.25">
      <c r="B34" s="155" t="s">
        <v>834</v>
      </c>
      <c r="C34" s="156" t="s">
        <v>835</v>
      </c>
    </row>
    <row r="35" spans="2:3" x14ac:dyDescent="0.25">
      <c r="B35" s="155" t="s">
        <v>817</v>
      </c>
      <c r="C35" s="156" t="s">
        <v>836</v>
      </c>
    </row>
    <row r="36" spans="2:3" x14ac:dyDescent="0.25">
      <c r="B36" s="155" t="s">
        <v>818</v>
      </c>
      <c r="C36" s="156" t="s">
        <v>837</v>
      </c>
    </row>
    <row r="37" spans="2:3" x14ac:dyDescent="0.25">
      <c r="B37" s="155" t="s">
        <v>819</v>
      </c>
      <c r="C37" s="156" t="s">
        <v>838</v>
      </c>
    </row>
    <row r="38" spans="2:3" x14ac:dyDescent="0.25">
      <c r="B38" s="155"/>
      <c r="C38" s="156"/>
    </row>
    <row r="39" spans="2:3" x14ac:dyDescent="0.25">
      <c r="B39" s="155"/>
      <c r="C39" s="156"/>
    </row>
    <row r="40" spans="2:3" x14ac:dyDescent="0.25">
      <c r="B40" s="155"/>
      <c r="C40" s="156"/>
    </row>
    <row r="41" spans="2:3" hidden="1" outlineLevel="1" x14ac:dyDescent="0.25">
      <c r="B41" s="155"/>
      <c r="C41" s="156"/>
    </row>
    <row r="42" spans="2:3" hidden="1" outlineLevel="1" x14ac:dyDescent="0.25">
      <c r="B42" s="155"/>
      <c r="C42" s="156"/>
    </row>
    <row r="43" spans="2:3" hidden="1" outlineLevel="1" x14ac:dyDescent="0.25">
      <c r="B43" s="155"/>
      <c r="C43" s="156"/>
    </row>
    <row r="44" spans="2:3" hidden="1" outlineLevel="1" x14ac:dyDescent="0.25">
      <c r="B44" s="155"/>
      <c r="C44" s="156"/>
    </row>
    <row r="45" spans="2:3" hidden="1" outlineLevel="1" x14ac:dyDescent="0.25">
      <c r="B45" s="155"/>
      <c r="C45" s="156"/>
    </row>
    <row r="46" spans="2:3" hidden="1" outlineLevel="1" x14ac:dyDescent="0.25">
      <c r="B46" s="155"/>
      <c r="C46" s="156"/>
    </row>
    <row r="47" spans="2:3" hidden="1" outlineLevel="1" x14ac:dyDescent="0.25">
      <c r="B47" s="155"/>
      <c r="C47" s="156"/>
    </row>
    <row r="48" spans="2:3" hidden="1" outlineLevel="1" x14ac:dyDescent="0.25">
      <c r="B48" s="155"/>
      <c r="C48" s="156"/>
    </row>
    <row r="49" spans="2:3" hidden="1" outlineLevel="1" x14ac:dyDescent="0.25">
      <c r="B49" s="155"/>
      <c r="C49" s="156"/>
    </row>
    <row r="50" spans="2:3" ht="15.75" hidden="1" outlineLevel="1" thickBot="1" x14ac:dyDescent="0.3">
      <c r="B50" s="157"/>
      <c r="C50" s="158"/>
    </row>
    <row r="51" spans="2:3" collapsed="1" x14ac:dyDescent="0.25"/>
  </sheetData>
  <mergeCells count="3">
    <mergeCell ref="F8:J8"/>
    <mergeCell ref="F17:J17"/>
    <mergeCell ref="F22:J22"/>
  </mergeCells>
  <conditionalFormatting sqref="F13:J15 F18:J20">
    <cfRule type="cellIs" dxfId="17" priority="6" operator="equal">
      <formula>"Processing…"</formula>
    </cfRule>
    <cfRule type="cellIs" dxfId="16" priority="12" operator="greaterThanOrEqual">
      <formula>0</formula>
    </cfRule>
    <cfRule type="cellIs" dxfId="15" priority="13" operator="lessThan">
      <formula>0</formula>
    </cfRule>
    <cfRule type="expression" dxfId="14" priority="14">
      <formula>$I$6="% of O/S"</formula>
    </cfRule>
    <cfRule type="expression" dxfId="13" priority="15">
      <formula>$I$6="Mkt Val"</formula>
    </cfRule>
    <cfRule type="expression" dxfId="12" priority="16">
      <formula>$I$6="Pos Change"</formula>
    </cfRule>
    <cfRule type="expression" dxfId="11" priority="17">
      <formula>$I$6="Position"</formula>
    </cfRule>
    <cfRule type="expression" dxfId="10" priority="18">
      <formula>$I$6="% of Port"</formula>
    </cfRule>
  </conditionalFormatting>
  <conditionalFormatting sqref="G4 K13:K15 K18:K20">
    <cfRule type="expression" dxfId="9" priority="7">
      <formula>$I$6="% of O/S"</formula>
    </cfRule>
    <cfRule type="expression" dxfId="8" priority="8">
      <formula>$I$6="Mkt Val"</formula>
    </cfRule>
    <cfRule type="expression" dxfId="7" priority="9">
      <formula>$I$6="Pos Change"</formula>
    </cfRule>
    <cfRule type="expression" dxfId="6" priority="10">
      <formula>$I$6="Position"</formula>
    </cfRule>
    <cfRule type="expression" dxfId="5" priority="11">
      <formula>$I$6="% of Port"</formula>
    </cfRule>
  </conditionalFormatting>
  <conditionalFormatting sqref="G3">
    <cfRule type="expression" dxfId="4" priority="1">
      <formula>$I$6="% of O/S"</formula>
    </cfRule>
    <cfRule type="expression" dxfId="3" priority="2">
      <formula>$I$6="Mkt Val"</formula>
    </cfRule>
    <cfRule type="expression" dxfId="2" priority="3">
      <formula>$I$6="Pos Change"</formula>
    </cfRule>
    <cfRule type="expression" dxfId="1" priority="4">
      <formula>$I$6="Position"</formula>
    </cfRule>
    <cfRule type="expression" dxfId="0" priority="5">
      <formula>$I$6="% of Port"</formula>
    </cfRule>
  </conditionalFormatting>
  <dataValidations count="2">
    <dataValidation type="list" allowBlank="1" showInputMessage="1" showErrorMessage="1" sqref="M9 F9:J9" xr:uid="{00000000-0002-0000-0400-000000000000}">
      <formula1>OFFSET($B$31,,,COUNTA($B$31:$B$50))</formula1>
    </dataValidation>
    <dataValidation type="list" allowBlank="1" showInputMessage="1" showErrorMessage="1" sqref="L28" xr:uid="{00000000-0002-0000-0400-000001000000}">
      <formula1>$B$31:$B$36</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400-000002000000}">
          <x14:formula1>
            <xm:f>References!$H$2:$H$6</xm:f>
          </x14:formula1>
          <xm:sqref>G2</xm:sqref>
        </x14:dataValidation>
        <x14:dataValidation type="list" allowBlank="1" showInputMessage="1" showErrorMessage="1" xr:uid="{00000000-0002-0000-0400-000003000000}">
          <x14:formula1>
            <xm:f>References!$E$2:$E$4</xm:f>
          </x14:formula1>
          <xm:sqref>J6</xm:sqref>
        </x14:dataValidation>
        <x14:dataValidation type="list" allowBlank="1" showInputMessage="1" showErrorMessage="1" xr:uid="{00000000-0002-0000-0400-000004000000}">
          <x14:formula1>
            <xm:f>References!$C$3:$C$5</xm:f>
          </x14:formula1>
          <xm:sqref>G23</xm:sqref>
        </x14:dataValidation>
        <x14:dataValidation type="list" allowBlank="1" showInputMessage="1" showErrorMessage="1" xr:uid="{00000000-0002-0000-0400-000005000000}">
          <x14:formula1>
            <xm:f>References!$A$2:$A$3</xm:f>
          </x14:formula1>
          <xm:sqref>F11:J11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pageSetUpPr fitToPage="1"/>
  </sheetPr>
  <dimension ref="A1:AT154"/>
  <sheetViews>
    <sheetView showGridLines="0" showRowColHeaders="0" zoomScaleNormal="100" zoomScaleSheetLayoutView="70" workbookViewId="0">
      <selection activeCell="B3" sqref="B3"/>
    </sheetView>
  </sheetViews>
  <sheetFormatPr defaultColWidth="9.28515625" defaultRowHeight="15" x14ac:dyDescent="0.25"/>
  <cols>
    <col min="1" max="1" width="9.28515625" style="7" customWidth="1"/>
    <col min="2" max="2" width="38.28515625" style="7" customWidth="1"/>
    <col min="3" max="3" width="9.28515625" style="7"/>
    <col min="4" max="4" width="1.7109375" style="7" customWidth="1"/>
    <col min="5" max="7" width="9.28515625" style="110"/>
    <col min="8" max="8" width="1.7109375" style="7" customWidth="1"/>
    <col min="9" max="11" width="11.28515625" style="110" customWidth="1"/>
    <col min="12" max="12" width="1.7109375" style="7" customWidth="1"/>
    <col min="13" max="16" width="9.28515625" style="110"/>
    <col min="17" max="17" width="1.7109375" style="7" customWidth="1"/>
    <col min="18" max="28" width="11.7109375" style="110" customWidth="1"/>
    <col min="29" max="29" width="1.7109375" style="7" customWidth="1"/>
    <col min="30" max="16384" width="9.28515625" style="92"/>
  </cols>
  <sheetData>
    <row r="1" spans="1:46" ht="15" customHeight="1" x14ac:dyDescent="0.55000000000000004">
      <c r="A1" s="1"/>
      <c r="B1" s="2"/>
      <c r="C1" s="3"/>
      <c r="D1" s="3"/>
      <c r="E1" s="6"/>
      <c r="F1" s="7"/>
      <c r="G1" s="6"/>
      <c r="H1" s="3"/>
      <c r="I1" s="7"/>
      <c r="J1" s="7"/>
      <c r="K1" s="7"/>
      <c r="L1" s="3"/>
      <c r="M1" s="7"/>
      <c r="N1" s="7"/>
      <c r="O1" s="7"/>
      <c r="P1" s="7"/>
      <c r="Q1" s="3"/>
      <c r="R1" s="7"/>
      <c r="S1" s="7"/>
      <c r="T1" s="7"/>
      <c r="U1" s="7"/>
      <c r="V1" s="7"/>
      <c r="W1" s="7"/>
      <c r="X1" s="7"/>
      <c r="Y1" s="7"/>
      <c r="Z1" s="7"/>
      <c r="AA1" s="7"/>
      <c r="AB1" s="7"/>
      <c r="AC1" s="3"/>
    </row>
    <row r="2" spans="1:46" ht="15" customHeight="1" x14ac:dyDescent="0.25">
      <c r="A2" s="1"/>
      <c r="B2" s="2"/>
      <c r="C2" s="8"/>
      <c r="D2" s="8"/>
      <c r="E2" s="6"/>
      <c r="F2" s="7"/>
      <c r="G2" s="6"/>
      <c r="H2" s="8"/>
      <c r="I2" s="7"/>
      <c r="J2" s="7"/>
      <c r="K2" s="7"/>
      <c r="L2" s="8"/>
      <c r="M2" s="7"/>
      <c r="N2" s="7"/>
      <c r="O2" s="7"/>
      <c r="P2" s="7"/>
      <c r="Q2" s="8"/>
      <c r="R2" s="7"/>
      <c r="S2" s="7"/>
      <c r="T2" s="7"/>
      <c r="U2" s="7"/>
      <c r="V2" s="7"/>
      <c r="W2" s="7"/>
      <c r="X2" s="7"/>
      <c r="Y2" s="7"/>
      <c r="Z2" s="7"/>
      <c r="AA2" s="7"/>
      <c r="AB2" s="7"/>
      <c r="AC2" s="8"/>
    </row>
    <row r="3" spans="1:46" ht="49.9" customHeight="1" x14ac:dyDescent="0.8">
      <c r="A3" s="1"/>
      <c r="B3" s="11" t="s">
        <v>0</v>
      </c>
      <c r="C3" s="8"/>
      <c r="D3" s="93"/>
      <c r="E3" s="175" t="s">
        <v>1115</v>
      </c>
      <c r="F3" s="175"/>
      <c r="G3" s="175"/>
      <c r="H3" s="175"/>
      <c r="I3" s="175"/>
      <c r="J3" s="175"/>
      <c r="K3" s="175"/>
      <c r="L3" s="175"/>
      <c r="M3" s="175"/>
      <c r="N3" s="175"/>
      <c r="O3" s="175"/>
      <c r="P3" s="175"/>
      <c r="Q3" s="175"/>
      <c r="R3" s="175"/>
      <c r="S3" s="175"/>
      <c r="T3" s="175"/>
      <c r="U3" s="175"/>
      <c r="V3" s="175"/>
      <c r="W3" s="175"/>
      <c r="X3" s="175"/>
      <c r="Y3" s="175"/>
      <c r="Z3" s="175"/>
      <c r="AA3" s="175"/>
      <c r="AB3" s="175"/>
      <c r="AC3" s="93"/>
    </row>
    <row r="4" spans="1:46" ht="49.9" customHeight="1" x14ac:dyDescent="0.8">
      <c r="A4" s="1"/>
      <c r="B4" s="2"/>
      <c r="C4" s="8"/>
      <c r="D4" s="93"/>
      <c r="E4" s="175"/>
      <c r="F4" s="175"/>
      <c r="G4" s="175"/>
      <c r="H4" s="175"/>
      <c r="I4" s="175"/>
      <c r="J4" s="175"/>
      <c r="K4" s="175"/>
      <c r="L4" s="175"/>
      <c r="M4" s="175"/>
      <c r="N4" s="175"/>
      <c r="O4" s="175"/>
      <c r="P4" s="175"/>
      <c r="Q4" s="175"/>
      <c r="R4" s="175"/>
      <c r="S4" s="175"/>
      <c r="T4" s="175"/>
      <c r="U4" s="175"/>
      <c r="V4" s="175"/>
      <c r="W4" s="175"/>
      <c r="X4" s="175"/>
      <c r="Y4" s="175"/>
      <c r="Z4" s="175"/>
      <c r="AA4" s="175"/>
      <c r="AB4" s="175"/>
      <c r="AC4" s="93"/>
    </row>
    <row r="5" spans="1:46" ht="49.9" customHeight="1" x14ac:dyDescent="0.25">
      <c r="A5" s="1"/>
      <c r="B5" s="2"/>
      <c r="C5" s="8"/>
      <c r="D5" s="12"/>
      <c r="E5" s="94" t="s">
        <v>778</v>
      </c>
      <c r="F5" s="12"/>
      <c r="G5" s="12"/>
      <c r="H5" s="12"/>
      <c r="I5" s="12"/>
      <c r="J5" s="12"/>
      <c r="K5" s="12"/>
      <c r="L5" s="12"/>
      <c r="M5" s="12"/>
      <c r="N5" s="12"/>
      <c r="O5" s="12"/>
      <c r="P5" s="12"/>
      <c r="Q5" s="12"/>
      <c r="R5" s="12"/>
      <c r="S5" s="12"/>
      <c r="T5" s="12"/>
      <c r="U5" s="12"/>
      <c r="V5" s="12"/>
      <c r="W5" s="12"/>
      <c r="X5" s="12"/>
      <c r="Y5" s="12"/>
      <c r="Z5" s="12"/>
      <c r="AA5" s="12"/>
      <c r="AB5" s="12"/>
      <c r="AC5" s="12"/>
    </row>
    <row r="6" spans="1:46" ht="49.9" customHeight="1" x14ac:dyDescent="0.25">
      <c r="A6" s="1"/>
      <c r="B6" s="2"/>
      <c r="C6" s="8"/>
      <c r="D6" s="12"/>
      <c r="E6" s="204" t="s">
        <v>1114</v>
      </c>
      <c r="F6" s="205"/>
      <c r="G6" s="205"/>
      <c r="H6" s="205"/>
      <c r="I6" s="205"/>
      <c r="J6" s="205"/>
      <c r="K6" s="205"/>
      <c r="L6" s="205"/>
      <c r="M6" s="205"/>
      <c r="N6" s="205"/>
      <c r="O6" s="205"/>
      <c r="P6" s="205"/>
      <c r="Q6" s="205"/>
      <c r="R6" s="205"/>
      <c r="S6" s="205"/>
      <c r="T6" s="205"/>
      <c r="U6" s="205"/>
      <c r="V6" s="205"/>
      <c r="W6" s="205"/>
      <c r="X6" s="205"/>
      <c r="Y6" s="205"/>
      <c r="Z6" s="205"/>
      <c r="AA6" s="205"/>
      <c r="AB6" s="206"/>
      <c r="AC6" s="12"/>
    </row>
    <row r="7" spans="1:46" ht="49.9" customHeight="1" x14ac:dyDescent="0.25">
      <c r="A7" s="1"/>
      <c r="B7" s="2"/>
      <c r="C7" s="8"/>
      <c r="D7" s="12"/>
      <c r="E7" s="207"/>
      <c r="F7" s="208"/>
      <c r="G7" s="208"/>
      <c r="H7" s="208"/>
      <c r="I7" s="208"/>
      <c r="J7" s="208"/>
      <c r="K7" s="208"/>
      <c r="L7" s="208"/>
      <c r="M7" s="208"/>
      <c r="N7" s="208"/>
      <c r="O7" s="208"/>
      <c r="P7" s="208"/>
      <c r="Q7" s="208"/>
      <c r="R7" s="208"/>
      <c r="S7" s="208"/>
      <c r="T7" s="208"/>
      <c r="U7" s="208"/>
      <c r="V7" s="208"/>
      <c r="W7" s="208"/>
      <c r="X7" s="208"/>
      <c r="Y7" s="208"/>
      <c r="Z7" s="208"/>
      <c r="AA7" s="208"/>
      <c r="AB7" s="209"/>
      <c r="AC7" s="12"/>
    </row>
    <row r="8" spans="1:46" ht="9.6" customHeight="1" x14ac:dyDescent="0.25">
      <c r="A8" s="1"/>
      <c r="B8" s="2"/>
      <c r="C8" s="8"/>
      <c r="D8" s="12"/>
      <c r="E8" s="12"/>
      <c r="F8" s="12"/>
      <c r="G8" s="12"/>
      <c r="H8" s="12"/>
      <c r="I8" s="12"/>
      <c r="J8" s="12"/>
      <c r="K8" s="12"/>
      <c r="L8" s="12"/>
      <c r="M8" s="12"/>
      <c r="N8" s="12"/>
      <c r="O8" s="12"/>
      <c r="P8" s="12"/>
      <c r="Q8" s="12"/>
      <c r="R8" s="12"/>
      <c r="S8" s="12"/>
      <c r="T8" s="12"/>
      <c r="U8" s="12"/>
      <c r="V8" s="12"/>
      <c r="W8" s="12"/>
      <c r="X8" s="12"/>
      <c r="Y8" s="12"/>
      <c r="Z8" s="12"/>
      <c r="AA8" s="12"/>
      <c r="AB8" s="12"/>
      <c r="AC8" s="12"/>
    </row>
    <row r="9" spans="1:46" ht="49.9" customHeight="1" x14ac:dyDescent="0.25">
      <c r="A9" s="1"/>
      <c r="B9" s="2"/>
      <c r="C9" s="8"/>
      <c r="D9" s="12"/>
      <c r="E9" s="94" t="s">
        <v>779</v>
      </c>
      <c r="F9" s="95"/>
      <c r="G9" s="95"/>
      <c r="H9" s="95"/>
      <c r="I9" s="95"/>
      <c r="J9" s="95"/>
      <c r="K9" s="95"/>
      <c r="L9" s="95"/>
      <c r="M9" s="95"/>
      <c r="N9" s="95"/>
      <c r="O9" s="95"/>
      <c r="P9" s="95"/>
      <c r="Q9" s="95"/>
      <c r="R9" s="95"/>
      <c r="S9" s="96"/>
      <c r="T9" s="96"/>
      <c r="U9" s="96"/>
      <c r="V9" s="96"/>
      <c r="W9" s="210"/>
      <c r="X9" s="210"/>
      <c r="Y9" s="210"/>
      <c r="Z9" s="210"/>
      <c r="AA9" s="210"/>
      <c r="AB9" s="210"/>
      <c r="AC9" s="12"/>
      <c r="AG9" s="97"/>
    </row>
    <row r="10" spans="1:46" ht="88.15" customHeight="1" x14ac:dyDescent="0.25">
      <c r="A10" s="1"/>
      <c r="B10" s="2"/>
      <c r="C10" s="8"/>
      <c r="D10" s="12"/>
      <c r="E10" s="211" t="s">
        <v>780</v>
      </c>
      <c r="F10" s="211"/>
      <c r="G10" s="211"/>
      <c r="H10" s="98"/>
      <c r="I10" s="212" t="s">
        <v>781</v>
      </c>
      <c r="J10" s="212"/>
      <c r="K10" s="99"/>
      <c r="L10" s="100"/>
      <c r="M10" s="213" t="s">
        <v>786</v>
      </c>
      <c r="N10" s="213"/>
      <c r="O10" s="213"/>
      <c r="P10" s="213"/>
      <c r="Q10" s="213"/>
      <c r="R10" s="213"/>
      <c r="S10" s="213"/>
      <c r="T10" s="213"/>
      <c r="U10" s="213"/>
      <c r="V10" s="213"/>
      <c r="W10" s="213"/>
      <c r="X10" s="213"/>
      <c r="Y10" s="213"/>
      <c r="Z10" s="213"/>
      <c r="AA10" s="213"/>
      <c r="AB10" s="213"/>
      <c r="AC10" s="12"/>
      <c r="AE10" s="213"/>
      <c r="AF10" s="213"/>
      <c r="AG10" s="213"/>
      <c r="AH10" s="213"/>
      <c r="AI10" s="213"/>
      <c r="AJ10" s="213"/>
      <c r="AK10" s="213"/>
      <c r="AL10" s="213"/>
      <c r="AM10" s="213"/>
      <c r="AN10" s="213"/>
      <c r="AO10" s="213"/>
      <c r="AP10" s="213"/>
      <c r="AQ10" s="213"/>
      <c r="AR10" s="213"/>
      <c r="AS10" s="213"/>
      <c r="AT10" s="213"/>
    </row>
    <row r="11" spans="1:46" ht="10.15" customHeight="1" x14ac:dyDescent="0.25">
      <c r="A11" s="1"/>
      <c r="B11" s="2"/>
      <c r="C11" s="101"/>
      <c r="D11" s="12"/>
      <c r="E11" s="211"/>
      <c r="F11" s="211"/>
      <c r="G11" s="211"/>
      <c r="H11" s="98"/>
      <c r="I11" s="102"/>
      <c r="J11" s="102"/>
      <c r="K11" s="102"/>
      <c r="L11" s="100"/>
      <c r="M11" s="102"/>
      <c r="N11" s="102"/>
      <c r="O11" s="102"/>
      <c r="P11" s="102"/>
      <c r="Q11" s="100"/>
      <c r="R11" s="102"/>
      <c r="S11" s="102"/>
      <c r="T11" s="102"/>
      <c r="U11" s="102"/>
      <c r="V11" s="102"/>
      <c r="W11" s="102"/>
      <c r="X11" s="102"/>
      <c r="Y11" s="102"/>
      <c r="Z11" s="103"/>
      <c r="AA11" s="103"/>
      <c r="AB11" s="103"/>
      <c r="AC11" s="12"/>
    </row>
    <row r="12" spans="1:46" ht="10.15" customHeight="1" x14ac:dyDescent="0.25">
      <c r="A12" s="1"/>
      <c r="B12" s="2"/>
      <c r="C12" s="101"/>
      <c r="D12" s="12"/>
      <c r="E12" s="211"/>
      <c r="F12" s="211"/>
      <c r="G12" s="211"/>
      <c r="H12" s="98"/>
      <c r="I12" s="214"/>
      <c r="J12" s="214"/>
      <c r="K12" s="214"/>
      <c r="L12" s="100"/>
      <c r="M12" s="102"/>
      <c r="N12" s="102"/>
      <c r="O12" s="102"/>
      <c r="P12" s="102"/>
      <c r="Q12" s="100"/>
      <c r="R12" s="102"/>
      <c r="S12" s="102"/>
      <c r="T12" s="102"/>
      <c r="U12" s="102"/>
      <c r="V12" s="102"/>
      <c r="W12" s="102"/>
      <c r="X12" s="102"/>
      <c r="Y12" s="102"/>
      <c r="Z12" s="103"/>
      <c r="AA12" s="103"/>
      <c r="AB12" s="103"/>
      <c r="AC12" s="12"/>
    </row>
    <row r="13" spans="1:46" ht="49.9" customHeight="1" x14ac:dyDescent="0.25">
      <c r="A13" s="1"/>
      <c r="B13" s="2"/>
      <c r="C13" s="8"/>
      <c r="D13" s="12"/>
      <c r="E13" s="211"/>
      <c r="F13" s="211"/>
      <c r="G13" s="211"/>
      <c r="H13" s="98"/>
      <c r="I13" s="212" t="s">
        <v>787</v>
      </c>
      <c r="J13" s="212"/>
      <c r="K13" s="212"/>
      <c r="L13" s="100"/>
      <c r="M13" s="213" t="s">
        <v>789</v>
      </c>
      <c r="N13" s="213"/>
      <c r="O13" s="213"/>
      <c r="P13" s="213"/>
      <c r="Q13" s="213"/>
      <c r="R13" s="213"/>
      <c r="S13" s="213"/>
      <c r="T13" s="213"/>
      <c r="U13" s="213"/>
      <c r="V13" s="213"/>
      <c r="W13" s="213"/>
      <c r="X13" s="213"/>
      <c r="Y13" s="213"/>
      <c r="Z13" s="213"/>
      <c r="AA13" s="213"/>
      <c r="AB13" s="213"/>
      <c r="AC13" s="12"/>
    </row>
    <row r="14" spans="1:46" ht="10.15" customHeight="1" x14ac:dyDescent="0.25">
      <c r="A14" s="1"/>
      <c r="B14" s="2"/>
      <c r="C14" s="101"/>
      <c r="D14" s="12"/>
      <c r="E14" s="211"/>
      <c r="F14" s="211"/>
      <c r="G14" s="211"/>
      <c r="H14" s="98"/>
      <c r="I14" s="214"/>
      <c r="J14" s="214"/>
      <c r="K14" s="214"/>
      <c r="L14" s="100"/>
      <c r="M14" s="102"/>
      <c r="N14" s="102"/>
      <c r="O14" s="102"/>
      <c r="P14" s="102"/>
      <c r="Q14" s="100"/>
      <c r="R14" s="102"/>
      <c r="S14" s="102"/>
      <c r="T14" s="102"/>
      <c r="U14" s="102"/>
      <c r="V14" s="102"/>
      <c r="W14" s="102"/>
      <c r="X14" s="102"/>
      <c r="Y14" s="102"/>
      <c r="Z14" s="103"/>
      <c r="AA14" s="103"/>
      <c r="AB14" s="103"/>
      <c r="AC14" s="12"/>
    </row>
    <row r="15" spans="1:46" ht="49.9" customHeight="1" x14ac:dyDescent="0.25">
      <c r="A15" s="1"/>
      <c r="B15" s="2"/>
      <c r="C15" s="8"/>
      <c r="D15" s="12"/>
      <c r="E15" s="211"/>
      <c r="F15" s="211"/>
      <c r="G15" s="211"/>
      <c r="H15" s="98"/>
      <c r="I15" s="212" t="s">
        <v>782</v>
      </c>
      <c r="J15" s="212"/>
      <c r="K15" s="212"/>
      <c r="L15" s="100"/>
      <c r="M15" s="213" t="s">
        <v>788</v>
      </c>
      <c r="N15" s="213"/>
      <c r="O15" s="213"/>
      <c r="P15" s="213"/>
      <c r="Q15" s="213"/>
      <c r="R15" s="213"/>
      <c r="S15" s="213"/>
      <c r="T15" s="213"/>
      <c r="U15" s="213"/>
      <c r="V15" s="213"/>
      <c r="W15" s="213"/>
      <c r="X15" s="213"/>
      <c r="Y15" s="213"/>
      <c r="Z15" s="213"/>
      <c r="AA15" s="213"/>
      <c r="AB15" s="213"/>
      <c r="AC15" s="12"/>
    </row>
    <row r="16" spans="1:46" ht="10.15" customHeight="1" x14ac:dyDescent="0.25">
      <c r="A16" s="1"/>
      <c r="B16" s="2"/>
      <c r="C16" s="101"/>
      <c r="D16" s="12"/>
      <c r="E16" s="211"/>
      <c r="F16" s="211"/>
      <c r="G16" s="211"/>
      <c r="H16" s="98"/>
      <c r="I16" s="214"/>
      <c r="J16" s="214"/>
      <c r="K16" s="214"/>
      <c r="L16" s="100"/>
      <c r="M16" s="102"/>
      <c r="N16" s="102"/>
      <c r="O16" s="102"/>
      <c r="P16" s="102"/>
      <c r="Q16" s="100"/>
      <c r="R16" s="102"/>
      <c r="S16" s="102"/>
      <c r="T16" s="102"/>
      <c r="U16" s="102"/>
      <c r="V16" s="102"/>
      <c r="W16" s="102"/>
      <c r="X16" s="102"/>
      <c r="Y16" s="102"/>
      <c r="Z16" s="103"/>
      <c r="AA16" s="103"/>
      <c r="AB16" s="103"/>
      <c r="AC16" s="12"/>
    </row>
    <row r="17" spans="1:29" ht="49.9" customHeight="1" x14ac:dyDescent="0.25">
      <c r="A17" s="1"/>
      <c r="B17" s="2"/>
      <c r="C17" s="8"/>
      <c r="D17" s="12"/>
      <c r="E17" s="211"/>
      <c r="F17" s="211"/>
      <c r="G17" s="211"/>
      <c r="H17" s="98"/>
      <c r="I17" s="212" t="s">
        <v>783</v>
      </c>
      <c r="J17" s="212"/>
      <c r="K17" s="212"/>
      <c r="L17" s="100"/>
      <c r="M17" s="213" t="s">
        <v>784</v>
      </c>
      <c r="N17" s="213"/>
      <c r="O17" s="213"/>
      <c r="P17" s="213"/>
      <c r="Q17" s="213"/>
      <c r="R17" s="213"/>
      <c r="S17" s="213"/>
      <c r="T17" s="213"/>
      <c r="U17" s="213"/>
      <c r="V17" s="213"/>
      <c r="W17" s="213"/>
      <c r="X17" s="213"/>
      <c r="Y17" s="213"/>
      <c r="Z17" s="213"/>
      <c r="AA17" s="213"/>
      <c r="AB17" s="213"/>
      <c r="AC17" s="12"/>
    </row>
    <row r="18" spans="1:29" ht="10.15" customHeight="1" x14ac:dyDescent="0.25">
      <c r="A18" s="1"/>
      <c r="B18" s="2"/>
      <c r="C18" s="101"/>
      <c r="D18" s="12"/>
      <c r="E18" s="211"/>
      <c r="F18" s="211"/>
      <c r="G18" s="211"/>
      <c r="H18" s="98"/>
      <c r="I18" s="104"/>
      <c r="J18" s="104"/>
      <c r="K18" s="104"/>
      <c r="L18" s="100"/>
      <c r="M18" s="104"/>
      <c r="N18" s="104"/>
      <c r="O18" s="104"/>
      <c r="P18" s="104"/>
      <c r="Q18" s="100"/>
      <c r="R18" s="104"/>
      <c r="S18" s="104"/>
      <c r="T18" s="104"/>
      <c r="U18" s="104"/>
      <c r="V18" s="104"/>
      <c r="W18" s="104"/>
      <c r="X18" s="104"/>
      <c r="Y18" s="104"/>
      <c r="Z18" s="103"/>
      <c r="AA18" s="103"/>
      <c r="AB18" s="103"/>
      <c r="AC18" s="12"/>
    </row>
    <row r="19" spans="1:29" ht="49.9" customHeight="1" x14ac:dyDescent="0.25">
      <c r="A19" s="1"/>
      <c r="B19" s="2"/>
      <c r="C19" s="8"/>
      <c r="D19" s="12"/>
      <c r="E19" s="211"/>
      <c r="F19" s="211"/>
      <c r="G19" s="211"/>
      <c r="H19" s="98"/>
      <c r="I19" s="99" t="s">
        <v>800</v>
      </c>
      <c r="J19" s="99"/>
      <c r="K19" s="99"/>
      <c r="L19" s="100"/>
      <c r="M19" s="213" t="s">
        <v>801</v>
      </c>
      <c r="N19" s="213"/>
      <c r="O19" s="213"/>
      <c r="P19" s="213"/>
      <c r="Q19" s="213"/>
      <c r="R19" s="213"/>
      <c r="S19" s="213"/>
      <c r="T19" s="213"/>
      <c r="U19" s="213"/>
      <c r="V19" s="213"/>
      <c r="W19" s="213"/>
      <c r="X19" s="213"/>
      <c r="Y19" s="213"/>
      <c r="Z19" s="213"/>
      <c r="AA19" s="213"/>
      <c r="AB19" s="213"/>
      <c r="AC19" s="12"/>
    </row>
    <row r="20" spans="1:29" ht="10.15" customHeight="1" x14ac:dyDescent="0.25">
      <c r="A20" s="1"/>
      <c r="B20" s="2"/>
      <c r="C20" s="101"/>
      <c r="D20" s="12"/>
      <c r="E20" s="211"/>
      <c r="F20" s="211"/>
      <c r="G20" s="211"/>
      <c r="H20" s="98"/>
      <c r="I20" s="214"/>
      <c r="J20" s="214"/>
      <c r="K20" s="214"/>
      <c r="L20" s="100"/>
      <c r="M20" s="102"/>
      <c r="N20" s="102"/>
      <c r="O20" s="102"/>
      <c r="P20" s="102"/>
      <c r="Q20" s="100"/>
      <c r="R20" s="102"/>
      <c r="S20" s="102"/>
      <c r="T20" s="102"/>
      <c r="U20" s="102"/>
      <c r="V20" s="102"/>
      <c r="W20" s="102"/>
      <c r="X20" s="102"/>
      <c r="Y20" s="102"/>
      <c r="Z20" s="103"/>
      <c r="AA20" s="103"/>
      <c r="AB20" s="103"/>
      <c r="AC20" s="12"/>
    </row>
    <row r="21" spans="1:29" ht="49.9" customHeight="1" x14ac:dyDescent="0.25">
      <c r="A21" s="1"/>
      <c r="B21" s="2"/>
      <c r="C21" s="8"/>
      <c r="D21" s="12"/>
      <c r="E21" s="211"/>
      <c r="F21" s="211"/>
      <c r="G21" s="211"/>
      <c r="H21" s="98"/>
      <c r="I21" s="212" t="s">
        <v>803</v>
      </c>
      <c r="J21" s="212"/>
      <c r="K21" s="212"/>
      <c r="L21" s="100"/>
      <c r="M21" s="213" t="s">
        <v>804</v>
      </c>
      <c r="N21" s="213"/>
      <c r="O21" s="213"/>
      <c r="P21" s="213"/>
      <c r="Q21" s="213"/>
      <c r="R21" s="213"/>
      <c r="S21" s="213"/>
      <c r="T21" s="213"/>
      <c r="U21" s="213"/>
      <c r="V21" s="213"/>
      <c r="W21" s="213"/>
      <c r="X21" s="213"/>
      <c r="Y21" s="213"/>
      <c r="Z21" s="213"/>
      <c r="AA21" s="213"/>
      <c r="AB21" s="213"/>
      <c r="AC21" s="12"/>
    </row>
    <row r="22" spans="1:29" ht="10.15" customHeight="1" x14ac:dyDescent="0.25">
      <c r="A22" s="1"/>
      <c r="B22" s="2"/>
      <c r="C22" s="101"/>
      <c r="D22" s="12"/>
      <c r="E22" s="219"/>
      <c r="F22" s="219"/>
      <c r="G22" s="219"/>
      <c r="H22" s="98"/>
      <c r="I22" s="214"/>
      <c r="J22" s="214"/>
      <c r="K22" s="214"/>
      <c r="L22" s="100"/>
      <c r="M22" s="102"/>
      <c r="N22" s="102"/>
      <c r="O22" s="102"/>
      <c r="P22" s="102"/>
      <c r="Q22" s="100"/>
      <c r="R22" s="102"/>
      <c r="S22" s="102"/>
      <c r="T22" s="102"/>
      <c r="U22" s="102"/>
      <c r="V22" s="102"/>
      <c r="W22" s="102"/>
      <c r="X22" s="102"/>
      <c r="Y22" s="102"/>
      <c r="Z22" s="103"/>
      <c r="AA22" s="103"/>
      <c r="AB22" s="103"/>
      <c r="AC22" s="12"/>
    </row>
    <row r="23" spans="1:29" ht="10.15" customHeight="1" x14ac:dyDescent="0.55000000000000004">
      <c r="A23" s="1"/>
      <c r="B23" s="2"/>
      <c r="C23" s="3"/>
      <c r="D23" s="105"/>
      <c r="E23" s="219"/>
      <c r="F23" s="219"/>
      <c r="G23" s="219"/>
      <c r="H23" s="106"/>
      <c r="I23" s="220"/>
      <c r="J23" s="220"/>
      <c r="K23" s="220"/>
      <c r="L23" s="106"/>
      <c r="M23" s="107"/>
      <c r="N23" s="107"/>
      <c r="O23" s="107"/>
      <c r="P23" s="107"/>
      <c r="Q23" s="106"/>
      <c r="R23" s="107"/>
      <c r="S23" s="107"/>
      <c r="T23" s="107"/>
      <c r="U23" s="107"/>
      <c r="V23" s="107"/>
      <c r="W23" s="107"/>
      <c r="X23" s="107"/>
      <c r="Y23" s="107"/>
      <c r="Z23" s="108"/>
      <c r="AA23" s="108"/>
      <c r="AB23" s="108"/>
      <c r="AC23" s="12"/>
    </row>
    <row r="24" spans="1:29" ht="49.9" customHeight="1" x14ac:dyDescent="0.55000000000000004">
      <c r="A24" s="1"/>
      <c r="B24" s="2"/>
      <c r="C24" s="3"/>
      <c r="D24" s="12"/>
      <c r="E24" s="94" t="s">
        <v>785</v>
      </c>
      <c r="F24" s="95"/>
      <c r="G24" s="95"/>
      <c r="H24" s="95"/>
      <c r="I24" s="95"/>
      <c r="J24" s="95"/>
      <c r="K24" s="95"/>
      <c r="L24" s="95"/>
      <c r="M24" s="95"/>
      <c r="N24" s="95"/>
      <c r="O24" s="95"/>
      <c r="P24" s="95"/>
      <c r="Q24" s="95"/>
      <c r="R24" s="95"/>
      <c r="S24" s="96"/>
      <c r="T24" s="96"/>
      <c r="U24" s="96"/>
      <c r="V24" s="96"/>
      <c r="W24" s="210"/>
      <c r="X24" s="210"/>
      <c r="Y24" s="210"/>
      <c r="Z24" s="210"/>
      <c r="AA24" s="210"/>
      <c r="AB24" s="210"/>
      <c r="AC24" s="12"/>
    </row>
    <row r="25" spans="1:29" ht="25.15" customHeight="1" x14ac:dyDescent="0.55000000000000004">
      <c r="A25" s="1"/>
      <c r="B25" s="2"/>
      <c r="C25" s="3"/>
      <c r="D25" s="105"/>
      <c r="E25" s="215" t="s">
        <v>792</v>
      </c>
      <c r="F25" s="215"/>
      <c r="G25" s="215"/>
      <c r="H25" s="215"/>
      <c r="I25" s="215"/>
      <c r="J25" s="215"/>
      <c r="K25" s="215"/>
      <c r="L25" s="215"/>
      <c r="M25" s="215"/>
      <c r="N25" s="215"/>
      <c r="O25" s="215"/>
      <c r="P25" s="215"/>
      <c r="Q25" s="215"/>
      <c r="R25" s="215"/>
      <c r="S25" s="215"/>
      <c r="T25" s="215"/>
      <c r="U25" s="215"/>
      <c r="V25" s="215"/>
      <c r="W25" s="215"/>
      <c r="X25" s="215"/>
      <c r="Y25" s="215"/>
      <c r="Z25" s="215"/>
      <c r="AA25" s="215"/>
      <c r="AB25" s="215"/>
      <c r="AC25" s="105"/>
    </row>
    <row r="26" spans="1:29" ht="65.45" customHeight="1" x14ac:dyDescent="0.55000000000000004">
      <c r="A26" s="1"/>
      <c r="B26" s="2"/>
      <c r="C26" s="3"/>
      <c r="D26" s="109"/>
      <c r="E26" s="216" t="s">
        <v>793</v>
      </c>
      <c r="F26" s="216"/>
      <c r="G26" s="216"/>
      <c r="H26" s="216"/>
      <c r="I26" s="216"/>
      <c r="J26" s="216"/>
      <c r="K26" s="216"/>
      <c r="L26" s="216"/>
      <c r="M26" s="216"/>
      <c r="N26" s="216"/>
      <c r="O26" s="216"/>
      <c r="P26" s="216"/>
      <c r="Q26" s="109"/>
      <c r="R26" s="217" t="s">
        <v>794</v>
      </c>
      <c r="S26" s="218"/>
      <c r="T26" s="218"/>
      <c r="U26" s="218"/>
      <c r="V26" s="218"/>
      <c r="W26" s="218"/>
      <c r="X26" s="218"/>
      <c r="Y26" s="218"/>
      <c r="Z26" s="218"/>
      <c r="AA26" s="218"/>
      <c r="AB26" s="218"/>
      <c r="AC26" s="109"/>
    </row>
    <row r="27" spans="1:29" ht="25.15" customHeight="1" x14ac:dyDescent="0.55000000000000004">
      <c r="A27" s="1"/>
      <c r="B27" s="2"/>
      <c r="C27" s="3"/>
      <c r="D27" s="105"/>
      <c r="E27" s="215" t="s">
        <v>796</v>
      </c>
      <c r="F27" s="215"/>
      <c r="G27" s="215"/>
      <c r="H27" s="215"/>
      <c r="I27" s="215"/>
      <c r="J27" s="215"/>
      <c r="K27" s="215"/>
      <c r="L27" s="215"/>
      <c r="M27" s="215"/>
      <c r="N27" s="215"/>
      <c r="O27" s="215"/>
      <c r="P27" s="215"/>
      <c r="Q27" s="215"/>
      <c r="R27" s="215"/>
      <c r="S27" s="215"/>
      <c r="T27" s="215"/>
      <c r="U27" s="215"/>
      <c r="V27" s="215"/>
      <c r="W27" s="215"/>
      <c r="X27" s="215"/>
      <c r="Y27" s="215"/>
      <c r="Z27" s="215"/>
      <c r="AA27" s="215"/>
      <c r="AB27" s="215"/>
      <c r="AC27" s="105"/>
    </row>
    <row r="28" spans="1:29" ht="49.9" customHeight="1" x14ac:dyDescent="0.55000000000000004">
      <c r="A28" s="1"/>
      <c r="B28" s="2"/>
      <c r="D28" s="105"/>
      <c r="E28" s="216" t="s">
        <v>795</v>
      </c>
      <c r="F28" s="216"/>
      <c r="G28" s="216"/>
      <c r="H28" s="216"/>
      <c r="I28" s="216"/>
      <c r="J28" s="216"/>
      <c r="K28" s="216"/>
      <c r="L28" s="216"/>
      <c r="M28" s="216"/>
      <c r="N28" s="216"/>
      <c r="O28" s="216"/>
      <c r="P28" s="216"/>
      <c r="Q28" s="105"/>
      <c r="R28" s="217" t="s">
        <v>805</v>
      </c>
      <c r="S28" s="218"/>
      <c r="T28" s="218"/>
      <c r="U28" s="218"/>
      <c r="V28" s="218"/>
      <c r="W28" s="218"/>
      <c r="X28" s="218"/>
      <c r="Y28" s="218"/>
      <c r="Z28" s="218"/>
      <c r="AA28" s="218"/>
      <c r="AB28" s="218"/>
      <c r="AC28" s="105"/>
    </row>
    <row r="29" spans="1:29" ht="25.15" customHeight="1" x14ac:dyDescent="0.55000000000000004">
      <c r="A29" s="1"/>
      <c r="B29" s="2"/>
      <c r="C29" s="3"/>
      <c r="D29" s="105"/>
      <c r="E29" s="215" t="s">
        <v>802</v>
      </c>
      <c r="F29" s="215"/>
      <c r="G29" s="215"/>
      <c r="H29" s="215"/>
      <c r="I29" s="215"/>
      <c r="J29" s="215"/>
      <c r="K29" s="215"/>
      <c r="L29" s="215"/>
      <c r="M29" s="215"/>
      <c r="N29" s="215"/>
      <c r="O29" s="215"/>
      <c r="P29" s="215"/>
      <c r="Q29" s="215"/>
      <c r="R29" s="215"/>
      <c r="S29" s="215"/>
      <c r="T29" s="215"/>
      <c r="U29" s="215"/>
      <c r="V29" s="215"/>
      <c r="W29" s="215"/>
      <c r="X29" s="215"/>
      <c r="Y29" s="215"/>
      <c r="Z29" s="215"/>
      <c r="AA29" s="215"/>
      <c r="AB29" s="215"/>
      <c r="AC29" s="105"/>
    </row>
    <row r="30" spans="1:29" ht="49.9" customHeight="1" x14ac:dyDescent="0.55000000000000004">
      <c r="A30" s="1"/>
      <c r="B30" s="2"/>
      <c r="D30" s="105"/>
      <c r="E30" s="216" t="s">
        <v>806</v>
      </c>
      <c r="F30" s="216"/>
      <c r="G30" s="216"/>
      <c r="H30" s="216"/>
      <c r="I30" s="216"/>
      <c r="J30" s="216"/>
      <c r="K30" s="216"/>
      <c r="L30" s="216"/>
      <c r="M30" s="216"/>
      <c r="N30" s="216"/>
      <c r="O30" s="216"/>
      <c r="P30" s="216"/>
      <c r="Q30" s="105"/>
      <c r="R30" s="217" t="s">
        <v>807</v>
      </c>
      <c r="S30" s="218"/>
      <c r="T30" s="218"/>
      <c r="U30" s="218"/>
      <c r="V30" s="218"/>
      <c r="W30" s="218"/>
      <c r="X30" s="218"/>
      <c r="Y30" s="218"/>
      <c r="Z30" s="218"/>
      <c r="AA30" s="218"/>
      <c r="AB30" s="218"/>
      <c r="AC30" s="105"/>
    </row>
    <row r="31" spans="1:29" ht="25.15" customHeight="1" x14ac:dyDescent="0.55000000000000004">
      <c r="A31" s="1"/>
      <c r="B31" s="2"/>
      <c r="C31" s="3"/>
      <c r="D31" s="105"/>
      <c r="E31" s="215" t="s">
        <v>797</v>
      </c>
      <c r="F31" s="215"/>
      <c r="G31" s="215"/>
      <c r="H31" s="215"/>
      <c r="I31" s="215"/>
      <c r="J31" s="215"/>
      <c r="K31" s="215"/>
      <c r="L31" s="215"/>
      <c r="M31" s="215"/>
      <c r="N31" s="215"/>
      <c r="O31" s="215"/>
      <c r="P31" s="215"/>
      <c r="Q31" s="215"/>
      <c r="R31" s="215"/>
      <c r="S31" s="215"/>
      <c r="T31" s="215"/>
      <c r="U31" s="215"/>
      <c r="V31" s="215"/>
      <c r="W31" s="215"/>
      <c r="X31" s="215"/>
      <c r="Y31" s="215"/>
      <c r="Z31" s="215"/>
      <c r="AA31" s="215"/>
      <c r="AB31" s="215"/>
      <c r="AC31" s="105"/>
    </row>
    <row r="32" spans="1:29" ht="49.9" customHeight="1" x14ac:dyDescent="0.55000000000000004">
      <c r="A32" s="1"/>
      <c r="B32" s="2"/>
      <c r="D32" s="105"/>
      <c r="E32" s="216" t="s">
        <v>798</v>
      </c>
      <c r="F32" s="216"/>
      <c r="G32" s="216"/>
      <c r="H32" s="216"/>
      <c r="I32" s="216"/>
      <c r="J32" s="216"/>
      <c r="K32" s="216"/>
      <c r="L32" s="216"/>
      <c r="M32" s="216"/>
      <c r="N32" s="216"/>
      <c r="O32" s="216"/>
      <c r="P32" s="216"/>
      <c r="Q32" s="105"/>
      <c r="R32" s="217" t="s">
        <v>799</v>
      </c>
      <c r="S32" s="217"/>
      <c r="T32" s="217"/>
      <c r="U32" s="217"/>
      <c r="V32" s="217"/>
      <c r="W32" s="217"/>
      <c r="X32" s="217"/>
      <c r="Y32" s="217"/>
      <c r="Z32" s="217"/>
      <c r="AA32" s="217"/>
      <c r="AB32" s="217"/>
      <c r="AC32" s="105"/>
    </row>
    <row r="33" spans="1:29" ht="49.9" customHeight="1" x14ac:dyDescent="0.55000000000000004">
      <c r="A33" s="1"/>
      <c r="B33" s="2"/>
      <c r="D33" s="105"/>
      <c r="E33" s="216"/>
      <c r="F33" s="216"/>
      <c r="G33" s="216"/>
      <c r="H33" s="216"/>
      <c r="I33" s="216"/>
      <c r="J33" s="216"/>
      <c r="K33" s="216"/>
      <c r="L33" s="216"/>
      <c r="M33" s="216"/>
      <c r="N33" s="216"/>
      <c r="O33" s="216"/>
      <c r="P33" s="216"/>
      <c r="Q33" s="105"/>
      <c r="R33" s="217"/>
      <c r="S33" s="217"/>
      <c r="T33" s="217"/>
      <c r="U33" s="217"/>
      <c r="V33" s="217"/>
      <c r="W33" s="217"/>
      <c r="X33" s="217"/>
      <c r="Y33" s="217"/>
      <c r="Z33" s="217"/>
      <c r="AA33" s="217"/>
      <c r="AB33" s="217"/>
      <c r="AC33" s="105"/>
    </row>
    <row r="34" spans="1:29" ht="4.9000000000000004" customHeight="1" x14ac:dyDescent="0.55000000000000004">
      <c r="A34" s="1"/>
      <c r="B34" s="2"/>
      <c r="D34" s="105"/>
      <c r="E34" s="105"/>
      <c r="F34" s="105"/>
      <c r="G34" s="105"/>
      <c r="H34" s="105"/>
      <c r="I34" s="105"/>
      <c r="J34" s="105"/>
      <c r="K34" s="105"/>
      <c r="L34" s="105"/>
      <c r="M34" s="105"/>
      <c r="N34" s="105"/>
      <c r="O34" s="105"/>
      <c r="P34" s="105"/>
      <c r="Q34" s="105"/>
      <c r="R34" s="105"/>
      <c r="S34" s="105"/>
      <c r="T34" s="105"/>
      <c r="U34" s="105"/>
      <c r="V34" s="105"/>
      <c r="W34" s="105"/>
      <c r="X34" s="105"/>
      <c r="Y34" s="105"/>
      <c r="Z34" s="105"/>
      <c r="AA34" s="105"/>
      <c r="AB34" s="105"/>
      <c r="AC34" s="105"/>
    </row>
    <row r="35" spans="1:29" x14ac:dyDescent="0.25">
      <c r="A35" s="1"/>
      <c r="B35" s="2"/>
      <c r="E35"/>
      <c r="F35"/>
      <c r="G35"/>
      <c r="R35"/>
      <c r="S35"/>
      <c r="T35"/>
    </row>
    <row r="36" spans="1:29" x14ac:dyDescent="0.25">
      <c r="A36" s="1"/>
      <c r="B36" s="2"/>
      <c r="E36"/>
      <c r="F36"/>
      <c r="G36"/>
      <c r="R36"/>
      <c r="S36"/>
      <c r="T36"/>
    </row>
    <row r="37" spans="1:29" x14ac:dyDescent="0.25">
      <c r="A37" s="1"/>
      <c r="B37" s="2"/>
      <c r="E37"/>
      <c r="F37"/>
      <c r="G37"/>
      <c r="R37"/>
      <c r="S37"/>
      <c r="T37"/>
    </row>
    <row r="38" spans="1:29" x14ac:dyDescent="0.25">
      <c r="A38" s="1"/>
      <c r="B38" s="2"/>
      <c r="E38"/>
      <c r="F38"/>
      <c r="G38"/>
      <c r="R38"/>
      <c r="S38"/>
      <c r="T38"/>
    </row>
    <row r="39" spans="1:29" x14ac:dyDescent="0.25">
      <c r="A39" s="1"/>
      <c r="B39" s="2"/>
      <c r="E39"/>
      <c r="F39"/>
      <c r="G39"/>
      <c r="R39"/>
      <c r="S39"/>
      <c r="T39"/>
    </row>
    <row r="40" spans="1:29" x14ac:dyDescent="0.25">
      <c r="A40" s="1"/>
      <c r="B40" s="2"/>
      <c r="E40"/>
      <c r="F40"/>
      <c r="G40"/>
      <c r="R40"/>
      <c r="S40"/>
      <c r="T40"/>
    </row>
    <row r="41" spans="1:29" x14ac:dyDescent="0.25">
      <c r="A41" s="1"/>
      <c r="B41" s="2"/>
      <c r="E41"/>
      <c r="F41"/>
      <c r="G41"/>
      <c r="R41"/>
      <c r="S41"/>
      <c r="T41"/>
    </row>
    <row r="42" spans="1:29" x14ac:dyDescent="0.25">
      <c r="A42" s="1"/>
      <c r="B42" s="2"/>
      <c r="E42"/>
      <c r="F42"/>
      <c r="G42"/>
      <c r="R42"/>
      <c r="S42"/>
      <c r="T42"/>
    </row>
    <row r="43" spans="1:29" x14ac:dyDescent="0.25">
      <c r="A43" s="1"/>
      <c r="B43" s="2"/>
      <c r="E43"/>
      <c r="F43"/>
      <c r="G43"/>
      <c r="R43"/>
      <c r="S43"/>
      <c r="T43"/>
    </row>
    <row r="44" spans="1:29" x14ac:dyDescent="0.25">
      <c r="A44" s="1"/>
      <c r="B44" s="2"/>
      <c r="E44"/>
      <c r="F44"/>
      <c r="G44"/>
      <c r="R44"/>
      <c r="S44"/>
      <c r="T44"/>
    </row>
    <row r="45" spans="1:29" s="110" customFormat="1" x14ac:dyDescent="0.25">
      <c r="A45" s="1"/>
      <c r="B45" s="2"/>
      <c r="C45" s="7"/>
      <c r="D45" s="7"/>
      <c r="E45"/>
      <c r="F45"/>
      <c r="G45"/>
      <c r="H45" s="7"/>
      <c r="L45" s="7"/>
      <c r="Q45" s="7"/>
      <c r="R45"/>
      <c r="S45"/>
      <c r="T45"/>
      <c r="AC45" s="7"/>
    </row>
    <row r="46" spans="1:29" s="110" customFormat="1" x14ac:dyDescent="0.25">
      <c r="A46" s="1"/>
      <c r="B46" s="2"/>
      <c r="C46" s="7"/>
      <c r="D46" s="7"/>
      <c r="E46"/>
      <c r="F46"/>
      <c r="G46"/>
      <c r="H46" s="7"/>
      <c r="L46" s="7"/>
      <c r="Q46" s="7"/>
      <c r="R46"/>
      <c r="S46"/>
      <c r="T46"/>
      <c r="AC46" s="7"/>
    </row>
    <row r="47" spans="1:29" s="110" customFormat="1" x14ac:dyDescent="0.25">
      <c r="A47" s="1"/>
      <c r="B47" s="2"/>
      <c r="C47" s="7"/>
      <c r="D47" s="7"/>
      <c r="E47"/>
      <c r="F47"/>
      <c r="G47"/>
      <c r="H47" s="7"/>
      <c r="L47" s="7"/>
      <c r="Q47" s="7"/>
      <c r="R47"/>
      <c r="S47"/>
      <c r="T47"/>
      <c r="AC47" s="7"/>
    </row>
    <row r="48" spans="1:29" s="110" customFormat="1" x14ac:dyDescent="0.25">
      <c r="A48" s="1"/>
      <c r="B48" s="2"/>
      <c r="C48" s="7"/>
      <c r="D48" s="7"/>
      <c r="E48"/>
      <c r="F48"/>
      <c r="G48"/>
      <c r="H48" s="7"/>
      <c r="L48" s="7"/>
      <c r="Q48" s="7"/>
      <c r="R48"/>
      <c r="S48"/>
      <c r="T48"/>
      <c r="AC48" s="7"/>
    </row>
    <row r="49" spans="1:29" s="110" customFormat="1" x14ac:dyDescent="0.25">
      <c r="A49" s="1"/>
      <c r="B49" s="2"/>
      <c r="C49" s="7"/>
      <c r="D49" s="7"/>
      <c r="E49"/>
      <c r="F49"/>
      <c r="G49"/>
      <c r="H49" s="7"/>
      <c r="L49" s="7"/>
      <c r="Q49" s="7"/>
      <c r="R49"/>
      <c r="S49"/>
      <c r="T49"/>
      <c r="AC49" s="7"/>
    </row>
    <row r="50" spans="1:29" s="110" customFormat="1" x14ac:dyDescent="0.25">
      <c r="A50" s="1"/>
      <c r="B50" s="2"/>
      <c r="C50" s="7"/>
      <c r="D50" s="7"/>
      <c r="E50"/>
      <c r="F50"/>
      <c r="G50"/>
      <c r="H50" s="7"/>
      <c r="L50" s="7"/>
      <c r="Q50" s="7"/>
      <c r="R50"/>
      <c r="S50"/>
      <c r="T50"/>
      <c r="AC50" s="7"/>
    </row>
    <row r="51" spans="1:29" s="110" customFormat="1" x14ac:dyDescent="0.25">
      <c r="A51" s="1"/>
      <c r="B51" s="2"/>
      <c r="C51" s="7"/>
      <c r="D51" s="7"/>
      <c r="E51"/>
      <c r="F51"/>
      <c r="G51"/>
      <c r="H51" s="7"/>
      <c r="L51" s="7"/>
      <c r="Q51" s="7"/>
      <c r="R51"/>
      <c r="S51"/>
      <c r="T51"/>
      <c r="AC51" s="7"/>
    </row>
    <row r="52" spans="1:29" s="110" customFormat="1" x14ac:dyDescent="0.25">
      <c r="A52" s="1"/>
      <c r="B52" s="2"/>
      <c r="C52" s="7"/>
      <c r="D52" s="7"/>
      <c r="E52"/>
      <c r="F52"/>
      <c r="G52"/>
      <c r="H52" s="7"/>
      <c r="L52" s="7"/>
      <c r="Q52" s="7"/>
      <c r="R52"/>
      <c r="S52"/>
      <c r="T52"/>
      <c r="AC52" s="7"/>
    </row>
    <row r="53" spans="1:29" s="110" customFormat="1" x14ac:dyDescent="0.25">
      <c r="A53" s="7"/>
      <c r="B53" s="7"/>
      <c r="C53" s="7"/>
      <c r="D53" s="7"/>
      <c r="E53"/>
      <c r="F53"/>
      <c r="G53"/>
      <c r="H53" s="7"/>
      <c r="L53" s="7"/>
      <c r="Q53" s="7"/>
      <c r="R53"/>
      <c r="S53"/>
      <c r="T53"/>
      <c r="AC53" s="7"/>
    </row>
    <row r="54" spans="1:29" s="110" customFormat="1" x14ac:dyDescent="0.25">
      <c r="A54" s="7"/>
      <c r="B54" s="7"/>
      <c r="C54" s="7"/>
      <c r="D54" s="7"/>
      <c r="E54"/>
      <c r="F54"/>
      <c r="G54"/>
      <c r="H54" s="7"/>
      <c r="L54" s="7"/>
      <c r="Q54" s="7"/>
      <c r="R54"/>
      <c r="S54"/>
      <c r="T54"/>
      <c r="AC54" s="7"/>
    </row>
    <row r="55" spans="1:29" s="110" customFormat="1" x14ac:dyDescent="0.25">
      <c r="A55" s="7"/>
      <c r="B55" s="7"/>
      <c r="C55" s="7"/>
      <c r="D55" s="7"/>
      <c r="E55"/>
      <c r="F55"/>
      <c r="G55"/>
      <c r="H55" s="7"/>
      <c r="L55" s="7"/>
      <c r="Q55" s="7"/>
      <c r="R55"/>
      <c r="S55"/>
      <c r="T55"/>
      <c r="AC55" s="7"/>
    </row>
    <row r="56" spans="1:29" s="110" customFormat="1" x14ac:dyDescent="0.25">
      <c r="A56" s="7"/>
      <c r="B56" s="7"/>
      <c r="C56" s="7"/>
      <c r="D56" s="7"/>
      <c r="E56"/>
      <c r="F56"/>
      <c r="G56"/>
      <c r="H56" s="7"/>
      <c r="L56" s="7"/>
      <c r="Q56" s="7"/>
      <c r="R56"/>
      <c r="S56"/>
      <c r="T56"/>
      <c r="AC56" s="7"/>
    </row>
    <row r="57" spans="1:29" s="110" customFormat="1" x14ac:dyDescent="0.25">
      <c r="A57" s="7"/>
      <c r="B57" s="7"/>
      <c r="C57" s="7"/>
      <c r="D57" s="7"/>
      <c r="E57"/>
      <c r="F57"/>
      <c r="G57"/>
      <c r="H57" s="7"/>
      <c r="L57" s="7"/>
      <c r="Q57" s="7"/>
      <c r="R57"/>
      <c r="S57"/>
      <c r="T57"/>
      <c r="AC57" s="7"/>
    </row>
    <row r="58" spans="1:29" s="110" customFormat="1" x14ac:dyDescent="0.25">
      <c r="A58" s="7"/>
      <c r="B58" s="7"/>
      <c r="C58" s="7"/>
      <c r="D58" s="7"/>
      <c r="E58"/>
      <c r="F58"/>
      <c r="G58"/>
      <c r="H58" s="7"/>
      <c r="L58" s="7"/>
      <c r="Q58" s="7"/>
      <c r="R58"/>
      <c r="S58"/>
      <c r="T58"/>
      <c r="AC58" s="7"/>
    </row>
    <row r="59" spans="1:29" s="110" customFormat="1" x14ac:dyDescent="0.25">
      <c r="A59" s="7"/>
      <c r="B59" s="7"/>
      <c r="C59" s="7"/>
      <c r="D59" s="7"/>
      <c r="E59"/>
      <c r="F59"/>
      <c r="G59"/>
      <c r="H59" s="7"/>
      <c r="L59" s="7"/>
      <c r="Q59" s="7"/>
      <c r="R59"/>
      <c r="S59"/>
      <c r="T59"/>
      <c r="AC59" s="7"/>
    </row>
    <row r="60" spans="1:29" s="110" customFormat="1" x14ac:dyDescent="0.25">
      <c r="A60" s="7"/>
      <c r="B60" s="7"/>
      <c r="C60" s="7"/>
      <c r="D60" s="7"/>
      <c r="E60"/>
      <c r="F60"/>
      <c r="G60"/>
      <c r="H60" s="7"/>
      <c r="L60" s="7"/>
      <c r="Q60" s="7"/>
      <c r="R60"/>
      <c r="S60"/>
      <c r="T60"/>
      <c r="AC60" s="7"/>
    </row>
    <row r="61" spans="1:29" s="110" customFormat="1" x14ac:dyDescent="0.25">
      <c r="A61" s="7"/>
      <c r="B61" s="7"/>
      <c r="C61" s="7"/>
      <c r="D61" s="7"/>
      <c r="E61"/>
      <c r="F61"/>
      <c r="G61"/>
      <c r="H61" s="7"/>
      <c r="L61" s="7"/>
      <c r="Q61" s="7"/>
      <c r="R61"/>
      <c r="S61"/>
      <c r="T61"/>
      <c r="AC61" s="7"/>
    </row>
    <row r="62" spans="1:29" s="110" customFormat="1" x14ac:dyDescent="0.25">
      <c r="A62" s="7"/>
      <c r="B62" s="7"/>
      <c r="C62" s="7"/>
      <c r="D62" s="7"/>
      <c r="E62"/>
      <c r="F62"/>
      <c r="G62"/>
      <c r="H62" s="7"/>
      <c r="L62" s="7"/>
      <c r="Q62" s="7"/>
      <c r="R62"/>
      <c r="S62"/>
      <c r="T62"/>
      <c r="AC62" s="7"/>
    </row>
    <row r="63" spans="1:29" s="110" customFormat="1" x14ac:dyDescent="0.25">
      <c r="A63" s="7"/>
      <c r="B63" s="7"/>
      <c r="C63" s="7"/>
      <c r="D63" s="7"/>
      <c r="E63"/>
      <c r="F63"/>
      <c r="G63"/>
      <c r="H63" s="7"/>
      <c r="L63" s="7"/>
      <c r="Q63" s="7"/>
      <c r="R63"/>
      <c r="S63"/>
      <c r="T63"/>
      <c r="AC63" s="7"/>
    </row>
    <row r="64" spans="1:29" s="110" customFormat="1" x14ac:dyDescent="0.25">
      <c r="A64" s="7"/>
      <c r="B64" s="7"/>
      <c r="C64" s="7"/>
      <c r="D64" s="7"/>
      <c r="E64"/>
      <c r="F64"/>
      <c r="G64"/>
      <c r="H64" s="7"/>
      <c r="L64" s="7"/>
      <c r="Q64" s="7"/>
      <c r="R64"/>
      <c r="S64"/>
      <c r="T64"/>
      <c r="AC64" s="7"/>
    </row>
    <row r="65" spans="1:29" s="110" customFormat="1" x14ac:dyDescent="0.25">
      <c r="A65" s="7"/>
      <c r="B65" s="7"/>
      <c r="C65" s="7"/>
      <c r="D65" s="7"/>
      <c r="E65"/>
      <c r="F65"/>
      <c r="G65"/>
      <c r="H65" s="7"/>
      <c r="L65" s="7"/>
      <c r="Q65" s="7"/>
      <c r="R65"/>
      <c r="S65"/>
      <c r="T65"/>
      <c r="AC65" s="7"/>
    </row>
    <row r="66" spans="1:29" s="110" customFormat="1" x14ac:dyDescent="0.25">
      <c r="A66" s="7"/>
      <c r="B66" s="7"/>
      <c r="C66" s="7"/>
      <c r="D66" s="7"/>
      <c r="E66"/>
      <c r="F66"/>
      <c r="G66"/>
      <c r="H66" s="7"/>
      <c r="L66" s="7"/>
      <c r="Q66" s="7"/>
      <c r="R66"/>
      <c r="S66"/>
      <c r="T66"/>
      <c r="AC66" s="7"/>
    </row>
    <row r="67" spans="1:29" s="110" customFormat="1" x14ac:dyDescent="0.25">
      <c r="A67" s="7"/>
      <c r="B67" s="7"/>
      <c r="C67" s="7"/>
      <c r="D67" s="7"/>
      <c r="E67"/>
      <c r="F67"/>
      <c r="G67"/>
      <c r="H67" s="7"/>
      <c r="L67" s="7"/>
      <c r="Q67" s="7"/>
      <c r="R67"/>
      <c r="S67"/>
      <c r="T67"/>
      <c r="AC67" s="7"/>
    </row>
    <row r="68" spans="1:29" s="110" customFormat="1" x14ac:dyDescent="0.25">
      <c r="A68" s="7"/>
      <c r="B68" s="7"/>
      <c r="C68" s="7"/>
      <c r="D68" s="7"/>
      <c r="E68"/>
      <c r="F68"/>
      <c r="G68"/>
      <c r="H68" s="7"/>
      <c r="L68" s="7"/>
      <c r="Q68" s="7"/>
      <c r="R68"/>
      <c r="S68"/>
      <c r="T68"/>
      <c r="AC68" s="7"/>
    </row>
    <row r="69" spans="1:29" s="110" customFormat="1" x14ac:dyDescent="0.25">
      <c r="A69" s="7"/>
      <c r="B69" s="7"/>
      <c r="C69" s="7"/>
      <c r="D69" s="7"/>
      <c r="E69"/>
      <c r="F69"/>
      <c r="G69"/>
      <c r="H69" s="7"/>
      <c r="L69" s="7"/>
      <c r="Q69" s="7"/>
      <c r="R69"/>
      <c r="S69"/>
      <c r="T69"/>
      <c r="AC69" s="7"/>
    </row>
    <row r="70" spans="1:29" s="110" customFormat="1" x14ac:dyDescent="0.25">
      <c r="A70" s="7"/>
      <c r="B70" s="7"/>
      <c r="C70" s="7"/>
      <c r="D70" s="7"/>
      <c r="E70"/>
      <c r="F70"/>
      <c r="G70"/>
      <c r="H70" s="7"/>
      <c r="L70" s="7"/>
      <c r="Q70" s="7"/>
      <c r="R70"/>
      <c r="S70"/>
      <c r="T70"/>
      <c r="AC70" s="7"/>
    </row>
    <row r="71" spans="1:29" s="110" customFormat="1" x14ac:dyDescent="0.25">
      <c r="A71" s="7"/>
      <c r="B71" s="7"/>
      <c r="C71" s="7"/>
      <c r="D71" s="7"/>
      <c r="E71"/>
      <c r="F71"/>
      <c r="G71"/>
      <c r="H71" s="7"/>
      <c r="L71" s="7"/>
      <c r="Q71" s="7"/>
      <c r="R71"/>
      <c r="S71"/>
      <c r="T71"/>
      <c r="AC71" s="7"/>
    </row>
    <row r="72" spans="1:29" s="110" customFormat="1" x14ac:dyDescent="0.25">
      <c r="A72" s="7"/>
      <c r="B72" s="7"/>
      <c r="C72" s="7"/>
      <c r="D72" s="7"/>
      <c r="E72"/>
      <c r="F72"/>
      <c r="G72"/>
      <c r="H72" s="7"/>
      <c r="L72" s="7"/>
      <c r="Q72" s="7"/>
      <c r="R72"/>
      <c r="S72"/>
      <c r="T72"/>
      <c r="AC72" s="7"/>
    </row>
    <row r="73" spans="1:29" s="110" customFormat="1" x14ac:dyDescent="0.25">
      <c r="A73" s="7"/>
      <c r="B73" s="7"/>
      <c r="C73" s="7"/>
      <c r="D73" s="7"/>
      <c r="E73"/>
      <c r="F73"/>
      <c r="G73"/>
      <c r="H73" s="7"/>
      <c r="L73" s="7"/>
      <c r="Q73" s="7"/>
      <c r="R73"/>
      <c r="S73"/>
      <c r="T73"/>
      <c r="AC73" s="7"/>
    </row>
    <row r="74" spans="1:29" s="110" customFormat="1" x14ac:dyDescent="0.25">
      <c r="A74" s="7"/>
      <c r="B74" s="7"/>
      <c r="C74" s="7"/>
      <c r="D74" s="7"/>
      <c r="E74"/>
      <c r="F74"/>
      <c r="G74"/>
      <c r="H74" s="7"/>
      <c r="L74" s="7"/>
      <c r="Q74" s="7"/>
      <c r="R74"/>
      <c r="S74"/>
      <c r="T74"/>
      <c r="AC74" s="7"/>
    </row>
    <row r="75" spans="1:29" s="110" customFormat="1" x14ac:dyDescent="0.25">
      <c r="A75" s="7"/>
      <c r="B75" s="7"/>
      <c r="C75" s="7"/>
      <c r="D75" s="7"/>
      <c r="E75"/>
      <c r="F75"/>
      <c r="G75"/>
      <c r="H75" s="7"/>
      <c r="L75" s="7"/>
      <c r="Q75" s="7"/>
      <c r="R75"/>
      <c r="S75"/>
      <c r="T75"/>
      <c r="AC75" s="7"/>
    </row>
    <row r="76" spans="1:29" s="110" customFormat="1" x14ac:dyDescent="0.25">
      <c r="A76" s="7"/>
      <c r="B76" s="7"/>
      <c r="C76" s="7"/>
      <c r="D76" s="7"/>
      <c r="E76"/>
      <c r="F76"/>
      <c r="G76"/>
      <c r="H76" s="7"/>
      <c r="L76" s="7"/>
      <c r="Q76" s="7"/>
      <c r="R76"/>
      <c r="S76"/>
      <c r="T76"/>
      <c r="AC76" s="7"/>
    </row>
    <row r="77" spans="1:29" s="110" customFormat="1" x14ac:dyDescent="0.25">
      <c r="A77" s="7"/>
      <c r="B77" s="7"/>
      <c r="C77" s="7"/>
      <c r="D77" s="7"/>
      <c r="E77"/>
      <c r="F77"/>
      <c r="G77"/>
      <c r="H77" s="7"/>
      <c r="L77" s="7"/>
      <c r="Q77" s="7"/>
      <c r="R77"/>
      <c r="S77"/>
      <c r="T77"/>
      <c r="AC77" s="7"/>
    </row>
    <row r="78" spans="1:29" s="110" customFormat="1" x14ac:dyDescent="0.25">
      <c r="A78" s="7"/>
      <c r="B78" s="7"/>
      <c r="C78" s="7"/>
      <c r="D78" s="7"/>
      <c r="E78"/>
      <c r="F78"/>
      <c r="G78"/>
      <c r="H78" s="7"/>
      <c r="L78" s="7"/>
      <c r="Q78" s="7"/>
      <c r="R78"/>
      <c r="S78"/>
      <c r="T78"/>
      <c r="AC78" s="7"/>
    </row>
    <row r="79" spans="1:29" s="110" customFormat="1" x14ac:dyDescent="0.25">
      <c r="A79" s="7"/>
      <c r="B79" s="7"/>
      <c r="C79" s="7"/>
      <c r="D79" s="7"/>
      <c r="E79"/>
      <c r="F79"/>
      <c r="G79"/>
      <c r="H79" s="7"/>
      <c r="L79" s="7"/>
      <c r="Q79" s="7"/>
      <c r="R79"/>
      <c r="S79"/>
      <c r="T79"/>
      <c r="AC79" s="7"/>
    </row>
    <row r="80" spans="1:29" s="110" customFormat="1" x14ac:dyDescent="0.25">
      <c r="A80" s="7"/>
      <c r="B80" s="7"/>
      <c r="C80" s="7"/>
      <c r="D80" s="7"/>
      <c r="E80"/>
      <c r="F80"/>
      <c r="G80"/>
      <c r="H80" s="7"/>
      <c r="L80" s="7"/>
      <c r="Q80" s="7"/>
      <c r="R80"/>
      <c r="S80"/>
      <c r="T80"/>
      <c r="AC80" s="7"/>
    </row>
    <row r="81" spans="1:29" s="110" customFormat="1" x14ac:dyDescent="0.25">
      <c r="A81" s="7"/>
      <c r="B81" s="7"/>
      <c r="C81" s="7"/>
      <c r="D81" s="7"/>
      <c r="E81"/>
      <c r="F81"/>
      <c r="G81"/>
      <c r="H81" s="7"/>
      <c r="L81" s="7"/>
      <c r="Q81" s="7"/>
      <c r="R81"/>
      <c r="S81"/>
      <c r="T81"/>
      <c r="AC81" s="7"/>
    </row>
    <row r="82" spans="1:29" s="110" customFormat="1" x14ac:dyDescent="0.25">
      <c r="A82" s="7"/>
      <c r="B82" s="7"/>
      <c r="C82" s="7"/>
      <c r="D82" s="7"/>
      <c r="E82"/>
      <c r="F82"/>
      <c r="G82"/>
      <c r="H82" s="7"/>
      <c r="L82" s="7"/>
      <c r="Q82" s="7"/>
      <c r="R82"/>
      <c r="S82"/>
      <c r="T82"/>
      <c r="AC82" s="7"/>
    </row>
    <row r="83" spans="1:29" s="110" customFormat="1" x14ac:dyDescent="0.25">
      <c r="A83" s="7"/>
      <c r="B83" s="7"/>
      <c r="C83" s="7"/>
      <c r="D83" s="7"/>
      <c r="E83"/>
      <c r="F83"/>
      <c r="G83"/>
      <c r="H83" s="7"/>
      <c r="L83" s="7"/>
      <c r="Q83" s="7"/>
      <c r="R83"/>
      <c r="S83"/>
      <c r="T83"/>
      <c r="AC83" s="7"/>
    </row>
    <row r="84" spans="1:29" s="110" customFormat="1" x14ac:dyDescent="0.25">
      <c r="A84" s="7"/>
      <c r="B84" s="7"/>
      <c r="C84" s="7"/>
      <c r="D84" s="7"/>
      <c r="E84"/>
      <c r="F84"/>
      <c r="G84"/>
      <c r="H84" s="7"/>
      <c r="L84" s="7"/>
      <c r="Q84" s="7"/>
      <c r="R84"/>
      <c r="S84"/>
      <c r="T84"/>
      <c r="AC84" s="7"/>
    </row>
    <row r="85" spans="1:29" s="110" customFormat="1" x14ac:dyDescent="0.25">
      <c r="A85" s="7"/>
      <c r="B85" s="7"/>
      <c r="C85" s="7"/>
      <c r="D85" s="7"/>
      <c r="E85"/>
      <c r="F85"/>
      <c r="G85"/>
      <c r="H85" s="7"/>
      <c r="L85" s="7"/>
      <c r="Q85" s="7"/>
      <c r="R85"/>
      <c r="S85"/>
      <c r="T85"/>
      <c r="AC85" s="7"/>
    </row>
    <row r="86" spans="1:29" s="110" customFormat="1" x14ac:dyDescent="0.25">
      <c r="A86" s="7"/>
      <c r="B86" s="7"/>
      <c r="C86" s="7"/>
      <c r="D86" s="7"/>
      <c r="E86"/>
      <c r="F86"/>
      <c r="G86"/>
      <c r="H86" s="7"/>
      <c r="L86" s="7"/>
      <c r="Q86" s="7"/>
      <c r="R86"/>
      <c r="S86"/>
      <c r="T86"/>
      <c r="AC86" s="7"/>
    </row>
    <row r="87" spans="1:29" s="110" customFormat="1" x14ac:dyDescent="0.25">
      <c r="A87" s="7"/>
      <c r="B87" s="7"/>
      <c r="C87" s="7"/>
      <c r="D87" s="7"/>
      <c r="E87"/>
      <c r="F87"/>
      <c r="G87"/>
      <c r="H87" s="7"/>
      <c r="L87" s="7"/>
      <c r="Q87" s="7"/>
      <c r="R87"/>
      <c r="S87"/>
      <c r="T87"/>
      <c r="AC87" s="7"/>
    </row>
    <row r="88" spans="1:29" s="110" customFormat="1" x14ac:dyDescent="0.25">
      <c r="A88" s="7"/>
      <c r="B88" s="7"/>
      <c r="C88" s="7"/>
      <c r="D88" s="7"/>
      <c r="E88"/>
      <c r="F88"/>
      <c r="G88"/>
      <c r="H88" s="7"/>
      <c r="L88" s="7"/>
      <c r="Q88" s="7"/>
      <c r="R88"/>
      <c r="S88"/>
      <c r="T88"/>
      <c r="AC88" s="7"/>
    </row>
    <row r="89" spans="1:29" s="110" customFormat="1" x14ac:dyDescent="0.25">
      <c r="A89" s="7"/>
      <c r="B89" s="7"/>
      <c r="C89" s="7"/>
      <c r="D89" s="7"/>
      <c r="E89"/>
      <c r="F89"/>
      <c r="G89"/>
      <c r="H89" s="7"/>
      <c r="L89" s="7"/>
      <c r="Q89" s="7"/>
      <c r="R89"/>
      <c r="S89"/>
      <c r="T89"/>
      <c r="AC89" s="7"/>
    </row>
    <row r="90" spans="1:29" s="110" customFormat="1" x14ac:dyDescent="0.25">
      <c r="A90" s="7"/>
      <c r="B90" s="7"/>
      <c r="C90" s="7"/>
      <c r="D90" s="7"/>
      <c r="E90"/>
      <c r="F90"/>
      <c r="G90"/>
      <c r="H90" s="7"/>
      <c r="L90" s="7"/>
      <c r="Q90" s="7"/>
      <c r="R90"/>
      <c r="S90"/>
      <c r="T90"/>
      <c r="AC90" s="7"/>
    </row>
    <row r="91" spans="1:29" s="110" customFormat="1" x14ac:dyDescent="0.25">
      <c r="A91" s="7"/>
      <c r="B91" s="7"/>
      <c r="C91" s="7"/>
      <c r="D91" s="7"/>
      <c r="E91"/>
      <c r="F91"/>
      <c r="G91"/>
      <c r="H91" s="7"/>
      <c r="L91" s="7"/>
      <c r="Q91" s="7"/>
      <c r="R91"/>
      <c r="S91"/>
      <c r="T91"/>
      <c r="AC91" s="7"/>
    </row>
    <row r="92" spans="1:29" s="110" customFormat="1" x14ac:dyDescent="0.25">
      <c r="A92" s="7"/>
      <c r="B92" s="7"/>
      <c r="C92" s="7"/>
      <c r="D92" s="7"/>
      <c r="E92"/>
      <c r="F92"/>
      <c r="G92"/>
      <c r="H92" s="7"/>
      <c r="L92" s="7"/>
      <c r="Q92" s="7"/>
      <c r="R92"/>
      <c r="S92"/>
      <c r="T92"/>
      <c r="AC92" s="7"/>
    </row>
    <row r="93" spans="1:29" s="110" customFormat="1" x14ac:dyDescent="0.25">
      <c r="A93" s="7"/>
      <c r="B93" s="7"/>
      <c r="C93" s="7"/>
      <c r="D93" s="7"/>
      <c r="E93"/>
      <c r="F93"/>
      <c r="G93"/>
      <c r="H93" s="7"/>
      <c r="L93" s="7"/>
      <c r="Q93" s="7"/>
      <c r="R93"/>
      <c r="S93"/>
      <c r="T93"/>
      <c r="AC93" s="7"/>
    </row>
    <row r="94" spans="1:29" s="110" customFormat="1" x14ac:dyDescent="0.25">
      <c r="A94" s="7"/>
      <c r="B94" s="7"/>
      <c r="C94" s="7"/>
      <c r="D94" s="7"/>
      <c r="E94"/>
      <c r="F94"/>
      <c r="G94"/>
      <c r="H94" s="7"/>
      <c r="L94" s="7"/>
      <c r="Q94" s="7"/>
      <c r="R94"/>
      <c r="S94"/>
      <c r="T94"/>
      <c r="AC94" s="7"/>
    </row>
    <row r="95" spans="1:29" s="110" customFormat="1" x14ac:dyDescent="0.25">
      <c r="A95" s="7"/>
      <c r="B95" s="7"/>
      <c r="C95" s="7"/>
      <c r="D95" s="7"/>
      <c r="E95"/>
      <c r="F95"/>
      <c r="G95"/>
      <c r="H95" s="7"/>
      <c r="L95" s="7"/>
      <c r="Q95" s="7"/>
      <c r="R95"/>
      <c r="S95"/>
      <c r="T95"/>
      <c r="AC95" s="7"/>
    </row>
    <row r="96" spans="1:29" s="110" customFormat="1" x14ac:dyDescent="0.25">
      <c r="A96" s="7"/>
      <c r="B96" s="7"/>
      <c r="C96" s="7"/>
      <c r="D96" s="7"/>
      <c r="E96"/>
      <c r="F96"/>
      <c r="G96"/>
      <c r="H96" s="7"/>
      <c r="L96" s="7"/>
      <c r="Q96" s="7"/>
      <c r="R96"/>
      <c r="S96"/>
      <c r="T96"/>
      <c r="AC96" s="7"/>
    </row>
    <row r="97" spans="1:29" s="110" customFormat="1" x14ac:dyDescent="0.25">
      <c r="A97" s="7"/>
      <c r="B97" s="7"/>
      <c r="C97" s="7"/>
      <c r="D97" s="7"/>
      <c r="E97"/>
      <c r="F97"/>
      <c r="G97"/>
      <c r="H97" s="7"/>
      <c r="L97" s="7"/>
      <c r="Q97" s="7"/>
      <c r="R97"/>
      <c r="S97"/>
      <c r="T97"/>
      <c r="AC97" s="7"/>
    </row>
    <row r="98" spans="1:29" s="110" customFormat="1" x14ac:dyDescent="0.25">
      <c r="A98" s="7"/>
      <c r="B98" s="7"/>
      <c r="C98" s="7"/>
      <c r="D98" s="7"/>
      <c r="E98"/>
      <c r="F98"/>
      <c r="G98"/>
      <c r="H98" s="7"/>
      <c r="L98" s="7"/>
      <c r="Q98" s="7"/>
      <c r="R98"/>
      <c r="S98"/>
      <c r="T98"/>
      <c r="AC98" s="7"/>
    </row>
    <row r="99" spans="1:29" s="110" customFormat="1" x14ac:dyDescent="0.25">
      <c r="A99" s="7"/>
      <c r="B99" s="7"/>
      <c r="C99" s="7"/>
      <c r="D99" s="7"/>
      <c r="E99"/>
      <c r="F99"/>
      <c r="G99"/>
      <c r="H99" s="7"/>
      <c r="L99" s="7"/>
      <c r="Q99" s="7"/>
      <c r="R99"/>
      <c r="S99"/>
      <c r="T99"/>
      <c r="AC99" s="7"/>
    </row>
    <row r="100" spans="1:29" s="110" customFormat="1" x14ac:dyDescent="0.25">
      <c r="A100" s="7"/>
      <c r="B100" s="7"/>
      <c r="C100" s="7"/>
      <c r="D100" s="7"/>
      <c r="E100"/>
      <c r="F100"/>
      <c r="G100"/>
      <c r="H100" s="7"/>
      <c r="L100" s="7"/>
      <c r="Q100" s="7"/>
      <c r="R100"/>
      <c r="S100"/>
      <c r="T100"/>
      <c r="AC100" s="7"/>
    </row>
    <row r="101" spans="1:29" s="110" customFormat="1" x14ac:dyDescent="0.25">
      <c r="A101" s="7"/>
      <c r="B101" s="7"/>
      <c r="C101" s="7"/>
      <c r="D101" s="7"/>
      <c r="E101"/>
      <c r="F101"/>
      <c r="G101"/>
      <c r="H101" s="7"/>
      <c r="L101" s="7"/>
      <c r="Q101" s="7"/>
      <c r="R101"/>
      <c r="S101"/>
      <c r="T101"/>
      <c r="AC101" s="7"/>
    </row>
    <row r="102" spans="1:29" s="110" customFormat="1" x14ac:dyDescent="0.25">
      <c r="A102" s="7"/>
      <c r="B102" s="7"/>
      <c r="C102" s="7"/>
      <c r="D102" s="7"/>
      <c r="E102"/>
      <c r="F102"/>
      <c r="G102"/>
      <c r="H102" s="7"/>
      <c r="L102" s="7"/>
      <c r="Q102" s="7"/>
      <c r="R102"/>
      <c r="S102"/>
      <c r="T102"/>
      <c r="AC102" s="7"/>
    </row>
    <row r="103" spans="1:29" s="110" customFormat="1" x14ac:dyDescent="0.25">
      <c r="A103" s="7"/>
      <c r="B103" s="7"/>
      <c r="C103" s="7"/>
      <c r="D103" s="7"/>
      <c r="E103"/>
      <c r="F103"/>
      <c r="G103"/>
      <c r="H103" s="7"/>
      <c r="L103" s="7"/>
      <c r="Q103" s="7"/>
      <c r="R103"/>
      <c r="S103"/>
      <c r="T103"/>
      <c r="AC103" s="7"/>
    </row>
    <row r="104" spans="1:29" s="110" customFormat="1" x14ac:dyDescent="0.25">
      <c r="A104" s="7"/>
      <c r="B104" s="7"/>
      <c r="C104" s="7"/>
      <c r="D104" s="7"/>
      <c r="E104"/>
      <c r="F104"/>
      <c r="G104"/>
      <c r="H104" s="7"/>
      <c r="L104" s="7"/>
      <c r="Q104" s="7"/>
      <c r="R104"/>
      <c r="S104"/>
      <c r="T104"/>
      <c r="AC104" s="7"/>
    </row>
    <row r="105" spans="1:29" s="110" customFormat="1" x14ac:dyDescent="0.25">
      <c r="A105" s="7"/>
      <c r="B105" s="7"/>
      <c r="C105" s="7"/>
      <c r="D105" s="7"/>
      <c r="E105"/>
      <c r="F105"/>
      <c r="G105"/>
      <c r="H105" s="7"/>
      <c r="L105" s="7"/>
      <c r="Q105" s="7"/>
      <c r="R105"/>
      <c r="S105"/>
      <c r="T105"/>
      <c r="AC105" s="7"/>
    </row>
    <row r="106" spans="1:29" s="110" customFormat="1" x14ac:dyDescent="0.25">
      <c r="A106" s="7"/>
      <c r="B106" s="7"/>
      <c r="C106" s="7"/>
      <c r="D106" s="7"/>
      <c r="E106"/>
      <c r="F106"/>
      <c r="G106"/>
      <c r="H106" s="7"/>
      <c r="L106" s="7"/>
      <c r="Q106" s="7"/>
      <c r="R106"/>
      <c r="S106"/>
      <c r="T106"/>
      <c r="AC106" s="7"/>
    </row>
    <row r="107" spans="1:29" s="110" customFormat="1" x14ac:dyDescent="0.25">
      <c r="A107" s="7"/>
      <c r="B107" s="7"/>
      <c r="C107" s="7"/>
      <c r="D107" s="7"/>
      <c r="E107"/>
      <c r="F107"/>
      <c r="G107"/>
      <c r="H107" s="7"/>
      <c r="L107" s="7"/>
      <c r="Q107" s="7"/>
      <c r="R107"/>
      <c r="S107"/>
      <c r="T107"/>
      <c r="AC107" s="7"/>
    </row>
    <row r="108" spans="1:29" s="110" customFormat="1" x14ac:dyDescent="0.25">
      <c r="A108" s="7"/>
      <c r="B108" s="7"/>
      <c r="C108" s="7"/>
      <c r="D108" s="7"/>
      <c r="E108"/>
      <c r="F108"/>
      <c r="G108"/>
      <c r="H108" s="7"/>
      <c r="L108" s="7"/>
      <c r="Q108" s="7"/>
      <c r="R108"/>
      <c r="S108"/>
      <c r="T108"/>
      <c r="AC108" s="7"/>
    </row>
    <row r="109" spans="1:29" s="110" customFormat="1" x14ac:dyDescent="0.25">
      <c r="A109" s="7"/>
      <c r="B109" s="7"/>
      <c r="C109" s="7"/>
      <c r="D109" s="7"/>
      <c r="E109"/>
      <c r="F109"/>
      <c r="G109"/>
      <c r="H109" s="7"/>
      <c r="L109" s="7"/>
      <c r="Q109" s="7"/>
      <c r="R109"/>
      <c r="S109"/>
      <c r="T109"/>
      <c r="AC109" s="7"/>
    </row>
    <row r="110" spans="1:29" s="110" customFormat="1" x14ac:dyDescent="0.25">
      <c r="A110" s="7"/>
      <c r="B110" s="7"/>
      <c r="C110" s="7"/>
      <c r="D110" s="7"/>
      <c r="E110"/>
      <c r="F110"/>
      <c r="G110"/>
      <c r="H110" s="7"/>
      <c r="L110" s="7"/>
      <c r="Q110" s="7"/>
      <c r="R110"/>
      <c r="S110"/>
      <c r="T110"/>
      <c r="AC110" s="7"/>
    </row>
    <row r="111" spans="1:29" s="110" customFormat="1" x14ac:dyDescent="0.25">
      <c r="A111" s="7"/>
      <c r="B111" s="7"/>
      <c r="C111" s="7"/>
      <c r="D111" s="7"/>
      <c r="E111"/>
      <c r="F111"/>
      <c r="G111"/>
      <c r="H111" s="7"/>
      <c r="L111" s="7"/>
      <c r="Q111" s="7"/>
      <c r="R111"/>
      <c r="S111"/>
      <c r="T111"/>
      <c r="AC111" s="7"/>
    </row>
    <row r="112" spans="1:29" s="110" customFormat="1" x14ac:dyDescent="0.25">
      <c r="A112" s="7"/>
      <c r="B112" s="7"/>
      <c r="C112" s="7"/>
      <c r="D112" s="7"/>
      <c r="E112"/>
      <c r="F112"/>
      <c r="G112"/>
      <c r="H112" s="7"/>
      <c r="L112" s="7"/>
      <c r="Q112" s="7"/>
      <c r="R112"/>
      <c r="S112"/>
      <c r="T112"/>
      <c r="AC112" s="7"/>
    </row>
    <row r="113" spans="1:29" s="110" customFormat="1" x14ac:dyDescent="0.25">
      <c r="A113" s="7"/>
      <c r="B113" s="7"/>
      <c r="C113" s="7"/>
      <c r="D113" s="7"/>
      <c r="E113"/>
      <c r="F113"/>
      <c r="G113"/>
      <c r="H113" s="7"/>
      <c r="L113" s="7"/>
      <c r="Q113" s="7"/>
      <c r="R113"/>
      <c r="S113"/>
      <c r="T113"/>
      <c r="AC113" s="7"/>
    </row>
    <row r="114" spans="1:29" s="110" customFormat="1" x14ac:dyDescent="0.25">
      <c r="A114" s="7"/>
      <c r="B114" s="7"/>
      <c r="C114" s="7"/>
      <c r="D114" s="7"/>
      <c r="E114"/>
      <c r="F114"/>
      <c r="G114"/>
      <c r="H114" s="7"/>
      <c r="L114" s="7"/>
      <c r="Q114" s="7"/>
      <c r="R114"/>
      <c r="S114"/>
      <c r="T114"/>
      <c r="AC114" s="7"/>
    </row>
    <row r="115" spans="1:29" s="110" customFormat="1" x14ac:dyDescent="0.25">
      <c r="A115" s="7"/>
      <c r="B115" s="7"/>
      <c r="C115" s="7"/>
      <c r="D115" s="7"/>
      <c r="E115"/>
      <c r="F115"/>
      <c r="G115"/>
      <c r="H115" s="7"/>
      <c r="L115" s="7"/>
      <c r="Q115" s="7"/>
      <c r="R115"/>
      <c r="S115"/>
      <c r="T115"/>
      <c r="AC115" s="7"/>
    </row>
    <row r="116" spans="1:29" s="110" customFormat="1" x14ac:dyDescent="0.25">
      <c r="A116" s="7"/>
      <c r="B116" s="7"/>
      <c r="C116" s="7"/>
      <c r="D116" s="7"/>
      <c r="E116"/>
      <c r="F116"/>
      <c r="G116"/>
      <c r="H116" s="7"/>
      <c r="L116" s="7"/>
      <c r="Q116" s="7"/>
      <c r="R116"/>
      <c r="S116"/>
      <c r="T116"/>
      <c r="AC116" s="7"/>
    </row>
    <row r="117" spans="1:29" s="110" customFormat="1" x14ac:dyDescent="0.25">
      <c r="A117" s="7"/>
      <c r="B117" s="7"/>
      <c r="C117" s="7"/>
      <c r="D117" s="7"/>
      <c r="E117"/>
      <c r="F117"/>
      <c r="G117"/>
      <c r="H117" s="7"/>
      <c r="L117" s="7"/>
      <c r="Q117" s="7"/>
      <c r="R117"/>
      <c r="S117"/>
      <c r="T117"/>
      <c r="AC117" s="7"/>
    </row>
    <row r="118" spans="1:29" s="110" customFormat="1" x14ac:dyDescent="0.25">
      <c r="A118" s="7"/>
      <c r="B118" s="7"/>
      <c r="C118" s="7"/>
      <c r="D118" s="7"/>
      <c r="E118"/>
      <c r="F118"/>
      <c r="G118"/>
      <c r="H118" s="7"/>
      <c r="L118" s="7"/>
      <c r="Q118" s="7"/>
      <c r="R118"/>
      <c r="S118"/>
      <c r="T118"/>
      <c r="AC118" s="7"/>
    </row>
    <row r="119" spans="1:29" s="110" customFormat="1" x14ac:dyDescent="0.25">
      <c r="A119" s="7"/>
      <c r="B119" s="7"/>
      <c r="C119" s="7"/>
      <c r="D119" s="7"/>
      <c r="E119"/>
      <c r="F119"/>
      <c r="G119"/>
      <c r="H119" s="7"/>
      <c r="L119" s="7"/>
      <c r="Q119" s="7"/>
      <c r="R119"/>
      <c r="S119"/>
      <c r="T119"/>
      <c r="AC119" s="7"/>
    </row>
    <row r="120" spans="1:29" s="110" customFormat="1" x14ac:dyDescent="0.25">
      <c r="A120" s="7"/>
      <c r="B120" s="7"/>
      <c r="C120" s="7"/>
      <c r="D120" s="7"/>
      <c r="E120"/>
      <c r="F120"/>
      <c r="G120"/>
      <c r="H120" s="7"/>
      <c r="L120" s="7"/>
      <c r="Q120" s="7"/>
      <c r="R120"/>
      <c r="S120"/>
      <c r="T120"/>
      <c r="AC120" s="7"/>
    </row>
    <row r="121" spans="1:29" s="110" customFormat="1" x14ac:dyDescent="0.25">
      <c r="A121" s="7"/>
      <c r="B121" s="7"/>
      <c r="C121" s="7"/>
      <c r="D121" s="7"/>
      <c r="E121"/>
      <c r="F121"/>
      <c r="G121"/>
      <c r="H121" s="7"/>
      <c r="L121" s="7"/>
      <c r="Q121" s="7"/>
      <c r="R121"/>
      <c r="S121"/>
      <c r="T121"/>
      <c r="AC121" s="7"/>
    </row>
    <row r="122" spans="1:29" s="110" customFormat="1" x14ac:dyDescent="0.25">
      <c r="A122" s="7"/>
      <c r="B122" s="7"/>
      <c r="C122" s="7"/>
      <c r="D122" s="7"/>
      <c r="E122"/>
      <c r="F122"/>
      <c r="G122"/>
      <c r="H122" s="7"/>
      <c r="L122" s="7"/>
      <c r="Q122" s="7"/>
      <c r="R122"/>
      <c r="S122"/>
      <c r="T122"/>
      <c r="AC122" s="7"/>
    </row>
    <row r="123" spans="1:29" s="110" customFormat="1" x14ac:dyDescent="0.25">
      <c r="A123" s="7"/>
      <c r="B123" s="7"/>
      <c r="C123" s="7"/>
      <c r="D123" s="7"/>
      <c r="E123"/>
      <c r="F123"/>
      <c r="G123"/>
      <c r="H123" s="7"/>
      <c r="L123" s="7"/>
      <c r="Q123" s="7"/>
      <c r="R123"/>
      <c r="S123"/>
      <c r="T123"/>
      <c r="AC123" s="7"/>
    </row>
    <row r="124" spans="1:29" s="110" customFormat="1" x14ac:dyDescent="0.25">
      <c r="A124" s="7"/>
      <c r="B124" s="7"/>
      <c r="C124" s="7"/>
      <c r="D124" s="7"/>
      <c r="E124"/>
      <c r="F124"/>
      <c r="G124"/>
      <c r="H124" s="7"/>
      <c r="L124" s="7"/>
      <c r="Q124" s="7"/>
      <c r="R124"/>
      <c r="S124"/>
      <c r="T124"/>
      <c r="AC124" s="7"/>
    </row>
    <row r="125" spans="1:29" s="110" customFormat="1" x14ac:dyDescent="0.25">
      <c r="A125" s="7"/>
      <c r="B125" s="7"/>
      <c r="C125" s="7"/>
      <c r="D125" s="7"/>
      <c r="E125"/>
      <c r="F125"/>
      <c r="G125"/>
      <c r="H125" s="7"/>
      <c r="L125" s="7"/>
      <c r="Q125" s="7"/>
      <c r="R125"/>
      <c r="S125"/>
      <c r="T125"/>
      <c r="AC125" s="7"/>
    </row>
    <row r="126" spans="1:29" s="110" customFormat="1" x14ac:dyDescent="0.25">
      <c r="A126" s="7"/>
      <c r="B126" s="7"/>
      <c r="C126" s="7"/>
      <c r="D126" s="7"/>
      <c r="E126"/>
      <c r="F126"/>
      <c r="G126"/>
      <c r="H126" s="7"/>
      <c r="L126" s="7"/>
      <c r="Q126" s="7"/>
      <c r="R126"/>
      <c r="S126"/>
      <c r="T126"/>
      <c r="AC126" s="7"/>
    </row>
    <row r="127" spans="1:29" s="110" customFormat="1" x14ac:dyDescent="0.25">
      <c r="A127" s="7"/>
      <c r="B127" s="7"/>
      <c r="C127" s="7"/>
      <c r="D127" s="7"/>
      <c r="E127"/>
      <c r="F127"/>
      <c r="G127"/>
      <c r="H127" s="7"/>
      <c r="L127" s="7"/>
      <c r="Q127" s="7"/>
      <c r="R127"/>
      <c r="S127"/>
      <c r="T127"/>
      <c r="AC127" s="7"/>
    </row>
    <row r="128" spans="1:29" s="110" customFormat="1" x14ac:dyDescent="0.25">
      <c r="A128" s="7"/>
      <c r="B128" s="7"/>
      <c r="C128" s="7"/>
      <c r="D128" s="7"/>
      <c r="E128"/>
      <c r="F128"/>
      <c r="G128"/>
      <c r="H128" s="7"/>
      <c r="L128" s="7"/>
      <c r="Q128" s="7"/>
      <c r="R128"/>
      <c r="S128"/>
      <c r="T128"/>
      <c r="AC128" s="7"/>
    </row>
    <row r="129" spans="1:29" s="110" customFormat="1" x14ac:dyDescent="0.25">
      <c r="A129" s="7"/>
      <c r="B129" s="7"/>
      <c r="C129" s="7"/>
      <c r="D129" s="7"/>
      <c r="E129"/>
      <c r="F129"/>
      <c r="G129"/>
      <c r="H129" s="7"/>
      <c r="L129" s="7"/>
      <c r="Q129" s="7"/>
      <c r="R129"/>
      <c r="S129"/>
      <c r="T129"/>
      <c r="AC129" s="7"/>
    </row>
    <row r="130" spans="1:29" s="110" customFormat="1" x14ac:dyDescent="0.25">
      <c r="A130" s="7"/>
      <c r="B130" s="7"/>
      <c r="C130" s="7"/>
      <c r="D130" s="7"/>
      <c r="E130"/>
      <c r="F130"/>
      <c r="G130"/>
      <c r="H130" s="7"/>
      <c r="L130" s="7"/>
      <c r="Q130" s="7"/>
      <c r="R130"/>
      <c r="S130"/>
      <c r="T130"/>
      <c r="AC130" s="7"/>
    </row>
    <row r="131" spans="1:29" s="110" customFormat="1" x14ac:dyDescent="0.25">
      <c r="A131" s="7"/>
      <c r="B131" s="7"/>
      <c r="C131" s="7"/>
      <c r="D131" s="7"/>
      <c r="E131"/>
      <c r="F131"/>
      <c r="G131"/>
      <c r="H131" s="7"/>
      <c r="L131" s="7"/>
      <c r="Q131" s="7"/>
      <c r="R131"/>
      <c r="S131"/>
      <c r="T131"/>
      <c r="AC131" s="7"/>
    </row>
    <row r="132" spans="1:29" s="110" customFormat="1" x14ac:dyDescent="0.25">
      <c r="A132" s="7"/>
      <c r="B132" s="7"/>
      <c r="C132" s="7"/>
      <c r="D132" s="7"/>
      <c r="E132"/>
      <c r="F132"/>
      <c r="G132"/>
      <c r="H132" s="7"/>
      <c r="L132" s="7"/>
      <c r="Q132" s="7"/>
      <c r="R132"/>
      <c r="S132"/>
      <c r="T132"/>
      <c r="AC132" s="7"/>
    </row>
    <row r="133" spans="1:29" s="110" customFormat="1" x14ac:dyDescent="0.25">
      <c r="A133" s="7"/>
      <c r="B133" s="7"/>
      <c r="C133" s="7"/>
      <c r="D133" s="7"/>
      <c r="E133"/>
      <c r="F133"/>
      <c r="G133"/>
      <c r="H133" s="7"/>
      <c r="L133" s="7"/>
      <c r="Q133" s="7"/>
      <c r="R133"/>
      <c r="S133"/>
      <c r="T133"/>
      <c r="AC133" s="7"/>
    </row>
    <row r="134" spans="1:29" s="110" customFormat="1" x14ac:dyDescent="0.25">
      <c r="A134" s="7"/>
      <c r="B134" s="7"/>
      <c r="C134" s="7"/>
      <c r="D134" s="7"/>
      <c r="E134"/>
      <c r="F134"/>
      <c r="G134"/>
      <c r="H134" s="7"/>
      <c r="L134" s="7"/>
      <c r="Q134" s="7"/>
      <c r="R134"/>
      <c r="S134"/>
      <c r="T134"/>
      <c r="AC134" s="7"/>
    </row>
    <row r="135" spans="1:29" s="110" customFormat="1" x14ac:dyDescent="0.25">
      <c r="A135" s="7"/>
      <c r="B135" s="7"/>
      <c r="C135" s="7"/>
      <c r="D135" s="7"/>
      <c r="E135"/>
      <c r="F135"/>
      <c r="G135"/>
      <c r="H135" s="7"/>
      <c r="L135" s="7"/>
      <c r="Q135" s="7"/>
      <c r="R135"/>
      <c r="S135"/>
      <c r="T135"/>
      <c r="AC135" s="7"/>
    </row>
    <row r="136" spans="1:29" s="110" customFormat="1" x14ac:dyDescent="0.25">
      <c r="A136" s="7"/>
      <c r="B136" s="7"/>
      <c r="C136" s="7"/>
      <c r="D136" s="7"/>
      <c r="E136"/>
      <c r="F136"/>
      <c r="G136"/>
      <c r="H136" s="7"/>
      <c r="L136" s="7"/>
      <c r="Q136" s="7"/>
      <c r="R136"/>
      <c r="S136"/>
      <c r="T136"/>
      <c r="AC136" s="7"/>
    </row>
    <row r="137" spans="1:29" s="110" customFormat="1" x14ac:dyDescent="0.25">
      <c r="A137" s="7"/>
      <c r="B137" s="7"/>
      <c r="C137" s="7"/>
      <c r="D137" s="7"/>
      <c r="E137"/>
      <c r="F137"/>
      <c r="G137"/>
      <c r="H137" s="7"/>
      <c r="L137" s="7"/>
      <c r="Q137" s="7"/>
      <c r="R137"/>
      <c r="S137"/>
      <c r="T137"/>
      <c r="AC137" s="7"/>
    </row>
    <row r="138" spans="1:29" s="110" customFormat="1" x14ac:dyDescent="0.25">
      <c r="A138" s="7"/>
      <c r="B138" s="7"/>
      <c r="C138" s="7"/>
      <c r="D138" s="7"/>
      <c r="E138"/>
      <c r="F138"/>
      <c r="G138"/>
      <c r="H138" s="7"/>
      <c r="L138" s="7"/>
      <c r="Q138" s="7"/>
      <c r="R138"/>
      <c r="S138"/>
      <c r="T138"/>
      <c r="AC138" s="7"/>
    </row>
    <row r="139" spans="1:29" s="110" customFormat="1" x14ac:dyDescent="0.25">
      <c r="A139" s="7"/>
      <c r="B139" s="7"/>
      <c r="C139" s="7"/>
      <c r="D139" s="7"/>
      <c r="E139"/>
      <c r="F139"/>
      <c r="G139"/>
      <c r="H139" s="7"/>
      <c r="L139" s="7"/>
      <c r="Q139" s="7"/>
      <c r="R139"/>
      <c r="S139"/>
      <c r="T139"/>
      <c r="AC139" s="7"/>
    </row>
    <row r="140" spans="1:29" s="110" customFormat="1" x14ac:dyDescent="0.25">
      <c r="A140" s="7"/>
      <c r="B140" s="7"/>
      <c r="C140" s="7"/>
      <c r="D140" s="7"/>
      <c r="E140"/>
      <c r="F140"/>
      <c r="G140"/>
      <c r="H140" s="7"/>
      <c r="L140" s="7"/>
      <c r="Q140" s="7"/>
      <c r="R140"/>
      <c r="S140"/>
      <c r="T140"/>
      <c r="AC140" s="7"/>
    </row>
    <row r="141" spans="1:29" s="110" customFormat="1" x14ac:dyDescent="0.25">
      <c r="A141" s="7"/>
      <c r="B141" s="7"/>
      <c r="C141" s="7"/>
      <c r="D141" s="7"/>
      <c r="E141"/>
      <c r="F141"/>
      <c r="G141"/>
      <c r="H141" s="7"/>
      <c r="L141" s="7"/>
      <c r="Q141" s="7"/>
      <c r="R141"/>
      <c r="S141"/>
      <c r="T141"/>
      <c r="AC141" s="7"/>
    </row>
    <row r="142" spans="1:29" s="110" customFormat="1" x14ac:dyDescent="0.25">
      <c r="A142" s="7"/>
      <c r="B142" s="7"/>
      <c r="C142" s="7"/>
      <c r="D142" s="7"/>
      <c r="E142"/>
      <c r="F142"/>
      <c r="G142"/>
      <c r="H142" s="7"/>
      <c r="L142" s="7"/>
      <c r="Q142" s="7"/>
      <c r="R142"/>
      <c r="S142"/>
      <c r="T142"/>
      <c r="AC142" s="7"/>
    </row>
    <row r="143" spans="1:29" s="110" customFormat="1" x14ac:dyDescent="0.25">
      <c r="A143" s="7"/>
      <c r="B143" s="7"/>
      <c r="C143" s="7"/>
      <c r="D143" s="7"/>
      <c r="E143"/>
      <c r="F143"/>
      <c r="G143"/>
      <c r="H143" s="7"/>
      <c r="L143" s="7"/>
      <c r="Q143" s="7"/>
      <c r="R143"/>
      <c r="S143"/>
      <c r="T143"/>
      <c r="AC143" s="7"/>
    </row>
    <row r="144" spans="1:29" s="110" customFormat="1" x14ac:dyDescent="0.25">
      <c r="A144" s="7"/>
      <c r="B144" s="7"/>
      <c r="C144" s="7"/>
      <c r="D144" s="7"/>
      <c r="E144"/>
      <c r="F144"/>
      <c r="G144"/>
      <c r="H144" s="7"/>
      <c r="L144" s="7"/>
      <c r="Q144" s="7"/>
      <c r="R144"/>
      <c r="S144"/>
      <c r="T144"/>
      <c r="AC144" s="7"/>
    </row>
    <row r="145" spans="1:29" s="110" customFormat="1" x14ac:dyDescent="0.25">
      <c r="A145" s="7"/>
      <c r="B145" s="7"/>
      <c r="C145" s="7"/>
      <c r="D145" s="7"/>
      <c r="E145"/>
      <c r="F145"/>
      <c r="G145"/>
      <c r="H145" s="7"/>
      <c r="L145" s="7"/>
      <c r="Q145" s="7"/>
      <c r="R145"/>
      <c r="S145"/>
      <c r="T145"/>
      <c r="AC145" s="7"/>
    </row>
    <row r="146" spans="1:29" s="110" customFormat="1" x14ac:dyDescent="0.25">
      <c r="A146" s="7"/>
      <c r="B146" s="7"/>
      <c r="C146" s="7"/>
      <c r="D146" s="7"/>
      <c r="E146"/>
      <c r="F146"/>
      <c r="G146"/>
      <c r="H146" s="7"/>
      <c r="L146" s="7"/>
      <c r="Q146" s="7"/>
      <c r="R146"/>
      <c r="S146"/>
      <c r="T146"/>
      <c r="AC146" s="7"/>
    </row>
    <row r="147" spans="1:29" s="110" customFormat="1" x14ac:dyDescent="0.25">
      <c r="A147" s="7"/>
      <c r="B147" s="7"/>
      <c r="C147" s="7"/>
      <c r="D147" s="7"/>
      <c r="E147"/>
      <c r="F147"/>
      <c r="G147"/>
      <c r="H147" s="7"/>
      <c r="L147" s="7"/>
      <c r="Q147" s="7"/>
      <c r="R147"/>
      <c r="S147"/>
      <c r="T147"/>
      <c r="AC147" s="7"/>
    </row>
    <row r="148" spans="1:29" s="110" customFormat="1" x14ac:dyDescent="0.25">
      <c r="A148" s="7"/>
      <c r="B148" s="7"/>
      <c r="C148" s="7"/>
      <c r="D148" s="7"/>
      <c r="E148"/>
      <c r="F148"/>
      <c r="G148"/>
      <c r="H148" s="7"/>
      <c r="L148" s="7"/>
      <c r="Q148" s="7"/>
      <c r="R148"/>
      <c r="S148"/>
      <c r="T148"/>
      <c r="AC148" s="7"/>
    </row>
    <row r="149" spans="1:29" s="110" customFormat="1" x14ac:dyDescent="0.25">
      <c r="A149" s="7"/>
      <c r="B149" s="7"/>
      <c r="C149" s="7"/>
      <c r="D149" s="7"/>
      <c r="E149"/>
      <c r="F149"/>
      <c r="G149"/>
      <c r="H149" s="7"/>
      <c r="L149" s="7"/>
      <c r="Q149" s="7"/>
      <c r="AC149" s="7"/>
    </row>
    <row r="150" spans="1:29" s="110" customFormat="1" x14ac:dyDescent="0.25">
      <c r="A150" s="7"/>
      <c r="B150" s="7"/>
      <c r="C150" s="7"/>
      <c r="D150" s="7"/>
      <c r="E150"/>
      <c r="F150"/>
      <c r="G150"/>
      <c r="H150" s="7"/>
      <c r="L150" s="7"/>
      <c r="Q150" s="7"/>
      <c r="AC150" s="7"/>
    </row>
    <row r="151" spans="1:29" s="110" customFormat="1" x14ac:dyDescent="0.25">
      <c r="A151" s="7"/>
      <c r="B151" s="7"/>
      <c r="C151" s="7"/>
      <c r="D151" s="7"/>
      <c r="E151"/>
      <c r="F151"/>
      <c r="G151"/>
      <c r="H151" s="7"/>
      <c r="L151" s="7"/>
      <c r="Q151" s="7"/>
      <c r="AC151" s="7"/>
    </row>
    <row r="152" spans="1:29" s="110" customFormat="1" x14ac:dyDescent="0.25">
      <c r="A152" s="7"/>
      <c r="B152" s="7"/>
      <c r="C152" s="7"/>
      <c r="D152" s="7"/>
      <c r="E152"/>
      <c r="F152"/>
      <c r="G152"/>
      <c r="H152" s="7"/>
      <c r="L152" s="7"/>
      <c r="Q152" s="7"/>
      <c r="AC152" s="7"/>
    </row>
    <row r="153" spans="1:29" s="110" customFormat="1" x14ac:dyDescent="0.25">
      <c r="A153" s="7"/>
      <c r="B153" s="7"/>
      <c r="C153" s="7"/>
      <c r="D153" s="7"/>
      <c r="E153"/>
      <c r="F153"/>
      <c r="G153"/>
      <c r="H153" s="7"/>
      <c r="L153" s="7"/>
      <c r="Q153" s="7"/>
      <c r="AC153" s="7"/>
    </row>
    <row r="154" spans="1:29" s="110" customFormat="1" x14ac:dyDescent="0.25">
      <c r="A154" s="7"/>
      <c r="B154" s="7"/>
      <c r="C154" s="7"/>
      <c r="D154" s="7"/>
      <c r="E154"/>
      <c r="F154"/>
      <c r="G154"/>
      <c r="H154" s="7"/>
      <c r="L154" s="7"/>
      <c r="Q154" s="7"/>
      <c r="AC154" s="7"/>
    </row>
  </sheetData>
  <mergeCells count="48">
    <mergeCell ref="E32:P33"/>
    <mergeCell ref="R32:AB33"/>
    <mergeCell ref="E21:G21"/>
    <mergeCell ref="I21:K21"/>
    <mergeCell ref="E30:P30"/>
    <mergeCell ref="R30:AB30"/>
    <mergeCell ref="E31:AB31"/>
    <mergeCell ref="E29:AB29"/>
    <mergeCell ref="E22:G22"/>
    <mergeCell ref="I22:K22"/>
    <mergeCell ref="E23:G23"/>
    <mergeCell ref="I23:K23"/>
    <mergeCell ref="W24:AB24"/>
    <mergeCell ref="E25:AB25"/>
    <mergeCell ref="E26:P26"/>
    <mergeCell ref="R26:AB26"/>
    <mergeCell ref="E27:AB27"/>
    <mergeCell ref="E28:P28"/>
    <mergeCell ref="R28:AB28"/>
    <mergeCell ref="M21:AB21"/>
    <mergeCell ref="E14:G14"/>
    <mergeCell ref="I14:K14"/>
    <mergeCell ref="E15:G15"/>
    <mergeCell ref="I15:K15"/>
    <mergeCell ref="M15:AB15"/>
    <mergeCell ref="E16:G16"/>
    <mergeCell ref="I16:K16"/>
    <mergeCell ref="E17:G17"/>
    <mergeCell ref="I17:K17"/>
    <mergeCell ref="M17:AB17"/>
    <mergeCell ref="E18:G18"/>
    <mergeCell ref="E19:G19"/>
    <mergeCell ref="M19:AB19"/>
    <mergeCell ref="E20:G20"/>
    <mergeCell ref="I20:K20"/>
    <mergeCell ref="AE10:AT10"/>
    <mergeCell ref="E11:G11"/>
    <mergeCell ref="E12:G12"/>
    <mergeCell ref="I12:K12"/>
    <mergeCell ref="E13:G13"/>
    <mergeCell ref="I13:K13"/>
    <mergeCell ref="M13:AB13"/>
    <mergeCell ref="E3:AB4"/>
    <mergeCell ref="E6:AB7"/>
    <mergeCell ref="W9:AB9"/>
    <mergeCell ref="E10:G10"/>
    <mergeCell ref="I10:J10"/>
    <mergeCell ref="M10:AB10"/>
  </mergeCells>
  <pageMargins left="0.7" right="0.7" top="0.75" bottom="0.75" header="0.3" footer="0.3"/>
  <pageSetup scale="36"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BJ361"/>
  <sheetViews>
    <sheetView showGridLines="0" zoomScaleNormal="100" workbookViewId="0">
      <selection activeCell="F9" sqref="F9"/>
    </sheetView>
  </sheetViews>
  <sheetFormatPr defaultRowHeight="15" outlineLevelCol="2" x14ac:dyDescent="0.25"/>
  <cols>
    <col min="2" max="2" width="9.140625" customWidth="1"/>
    <col min="3" max="3" width="15.85546875" customWidth="1"/>
    <col min="4" max="5" width="9.140625" customWidth="1"/>
    <col min="6" max="7" width="8.85546875" hidden="1" customWidth="1" outlineLevel="1"/>
    <col min="8" max="8" width="9.140625" customWidth="1" collapsed="1"/>
    <col min="9" max="10" width="9.140625" customWidth="1"/>
    <col min="11" max="11" width="15.85546875" customWidth="1"/>
    <col min="12" max="13" width="9.140625" customWidth="1"/>
    <col min="14" max="15" width="8.85546875" hidden="1" customWidth="1" outlineLevel="1"/>
    <col min="16" max="16" width="9.140625" customWidth="1" collapsed="1"/>
    <col min="17" max="18" width="9.140625" customWidth="1"/>
    <col min="19" max="19" width="15.85546875" customWidth="1"/>
    <col min="20" max="21" width="9.140625" customWidth="1"/>
    <col min="22" max="23" width="8.85546875" hidden="1" customWidth="1" outlineLevel="1"/>
    <col min="24" max="24" width="9.140625" customWidth="1" collapsed="1"/>
    <col min="25" max="26" width="9.140625" hidden="1" customWidth="1" outlineLevel="1"/>
    <col min="27" max="27" width="15.85546875" hidden="1" customWidth="1" outlineLevel="1"/>
    <col min="28" max="29" width="9.140625" hidden="1" customWidth="1" outlineLevel="1"/>
    <col min="30" max="31" width="8.85546875" hidden="1" customWidth="1" outlineLevel="2"/>
    <col min="32" max="32" width="9.140625" hidden="1" customWidth="1" outlineLevel="1" collapsed="1"/>
    <col min="33" max="35" width="9.140625" hidden="1" customWidth="1" outlineLevel="1"/>
    <col min="36" max="36" width="15.85546875" hidden="1" customWidth="1" outlineLevel="1"/>
    <col min="37" max="38" width="9.140625" hidden="1" customWidth="1" outlineLevel="1"/>
    <col min="39" max="40" width="8.85546875" hidden="1" customWidth="1" outlineLevel="2"/>
    <col min="41" max="41" width="9.140625" hidden="1" customWidth="1" outlineLevel="1" collapsed="1"/>
    <col min="42" max="44" width="9.140625" hidden="1" customWidth="1" outlineLevel="1"/>
    <col min="45" max="45" width="15.85546875" hidden="1" customWidth="1" outlineLevel="1"/>
    <col min="46" max="47" width="9.140625" hidden="1" customWidth="1" outlineLevel="1"/>
    <col min="48" max="49" width="8.85546875" hidden="1" customWidth="1" outlineLevel="2"/>
    <col min="50" max="50" width="9.140625" hidden="1" customWidth="1" outlineLevel="1" collapsed="1"/>
    <col min="51" max="51" width="9.140625" hidden="1" customWidth="1" outlineLevel="1"/>
    <col min="52" max="52" width="8.85546875" collapsed="1"/>
    <col min="54" max="54" width="10.7109375" bestFit="1" customWidth="1"/>
  </cols>
  <sheetData>
    <row r="3" spans="2:59" x14ac:dyDescent="0.25">
      <c r="C3" t="s">
        <v>839</v>
      </c>
      <c r="K3" t="s">
        <v>840</v>
      </c>
      <c r="S3" t="s">
        <v>841</v>
      </c>
      <c r="AA3" t="s">
        <v>842</v>
      </c>
      <c r="AJ3" t="s">
        <v>843</v>
      </c>
      <c r="AS3" t="s">
        <v>844</v>
      </c>
    </row>
    <row r="4" spans="2:59" x14ac:dyDescent="0.25">
      <c r="B4" s="69"/>
      <c r="C4" s="159"/>
      <c r="D4" s="159"/>
      <c r="E4" s="159"/>
      <c r="F4" s="159"/>
      <c r="G4" s="159"/>
      <c r="H4" s="70"/>
      <c r="J4" s="69"/>
      <c r="K4" s="159"/>
      <c r="L4" s="159"/>
      <c r="M4" s="159"/>
      <c r="N4" s="159"/>
      <c r="O4" s="159"/>
      <c r="P4" s="70"/>
      <c r="R4" s="69"/>
      <c r="S4" s="159"/>
      <c r="T4" s="159"/>
      <c r="U4" s="159"/>
      <c r="V4" s="159"/>
      <c r="W4" s="159"/>
      <c r="X4" s="70"/>
      <c r="Z4" s="69"/>
      <c r="AA4" s="159"/>
      <c r="AB4" s="159"/>
      <c r="AC4" s="159"/>
      <c r="AD4" s="159"/>
      <c r="AE4" s="159"/>
      <c r="AF4" s="70"/>
      <c r="AI4" s="69"/>
      <c r="AJ4" s="159"/>
      <c r="AK4" s="159"/>
      <c r="AL4" s="159"/>
      <c r="AM4" s="159"/>
      <c r="AN4" s="159"/>
      <c r="AO4" s="70"/>
      <c r="AR4" s="69"/>
      <c r="AS4" s="159"/>
      <c r="AT4" s="159"/>
      <c r="AU4" s="159"/>
      <c r="AV4" s="159"/>
      <c r="AW4" s="159"/>
      <c r="AX4" s="70"/>
      <c r="BA4" s="69"/>
      <c r="BB4" s="159"/>
      <c r="BC4" s="159"/>
      <c r="BD4" s="159"/>
      <c r="BE4" s="159"/>
      <c r="BF4" s="159"/>
      <c r="BG4" s="70"/>
    </row>
    <row r="5" spans="2:59" x14ac:dyDescent="0.25">
      <c r="B5" s="68"/>
      <c r="C5" s="67" t="s">
        <v>845</v>
      </c>
      <c r="D5" s="67" t="str">
        <f>IF(RIGHT($E$5,5)="Index",_xll.BQL.List($E$5),$E$5)</f>
        <v>['B500 Index']</v>
      </c>
      <c r="E5" s="67" t="str">
        <f>Universe</f>
        <v>B500 Index</v>
      </c>
      <c r="F5" s="67"/>
      <c r="G5" s="67"/>
      <c r="H5" s="66"/>
      <c r="J5" s="68"/>
      <c r="K5" s="67" t="s">
        <v>845</v>
      </c>
      <c r="L5" s="67" t="str">
        <f>IF(RIGHT($E$5,5)="Index",_xll.BQL.List($E$5),$E$5)</f>
        <v>['B500 Index']</v>
      </c>
      <c r="M5" s="67" t="str">
        <f>Universe</f>
        <v>B500 Index</v>
      </c>
      <c r="N5" s="67"/>
      <c r="O5" s="67"/>
      <c r="P5" s="66"/>
      <c r="R5" s="68"/>
      <c r="S5" s="67" t="s">
        <v>845</v>
      </c>
      <c r="T5" s="67" t="str">
        <f>IF(RIGHT($E$5,5)="Index",_xll.BQL.List($E$5),$E$5)</f>
        <v>['B500 Index']</v>
      </c>
      <c r="U5" s="67" t="str">
        <f>Universe</f>
        <v>B500 Index</v>
      </c>
      <c r="V5" s="67"/>
      <c r="W5" s="67"/>
      <c r="X5" s="66"/>
      <c r="Z5" s="68"/>
      <c r="AA5" s="67" t="s">
        <v>845</v>
      </c>
      <c r="AB5" s="67" t="str">
        <f>IF(RIGHT($E$5,5)="Index",_xll.BQL.List($E$5),$E$5)</f>
        <v>['B500 Index']</v>
      </c>
      <c r="AC5" s="67" t="str">
        <f>Universe</f>
        <v>B500 Index</v>
      </c>
      <c r="AD5" s="67"/>
      <c r="AE5" s="67"/>
      <c r="AF5" s="66"/>
      <c r="AI5" s="68"/>
      <c r="AJ5" s="67" t="s">
        <v>845</v>
      </c>
      <c r="AK5" s="67" t="str">
        <f>IF(RIGHT($E$5,5)="Index",_xll.BQL.List($E$5),$E$5)</f>
        <v>['B500 Index']</v>
      </c>
      <c r="AL5" s="67" t="str">
        <f>Universe</f>
        <v>B500 Index</v>
      </c>
      <c r="AM5" s="67"/>
      <c r="AN5" s="67"/>
      <c r="AO5" s="66"/>
      <c r="AR5" s="68"/>
      <c r="AS5" s="67" t="s">
        <v>845</v>
      </c>
      <c r="AT5" s="67" t="str">
        <f>IF(RIGHT($E$5,5)="Index",_xll.BQL.List($E$5),$E$5)</f>
        <v>['B500 Index']</v>
      </c>
      <c r="AU5" s="67" t="str">
        <f>Universe</f>
        <v>B500 Index</v>
      </c>
      <c r="AV5" s="67"/>
      <c r="AW5" s="67"/>
      <c r="AX5" s="66"/>
      <c r="BA5" s="68"/>
      <c r="BB5" s="67" t="s">
        <v>846</v>
      </c>
      <c r="BC5" s="67"/>
      <c r="BD5" s="67"/>
      <c r="BE5" s="67"/>
      <c r="BF5" s="67"/>
      <c r="BG5" s="66"/>
    </row>
    <row r="6" spans="2:59" x14ac:dyDescent="0.25">
      <c r="B6" s="68"/>
      <c r="C6" s="67" t="s">
        <v>847</v>
      </c>
      <c r="D6" s="67" t="str">
        <f>_xll.BQL.Date(today)</f>
        <v>2022-11-18</v>
      </c>
      <c r="E6" s="67"/>
      <c r="F6" s="67"/>
      <c r="G6" s="67"/>
      <c r="H6" s="66"/>
      <c r="J6" s="68"/>
      <c r="K6" s="67" t="s">
        <v>847</v>
      </c>
      <c r="L6" s="67" t="str">
        <f>_xll.BQL.Date(today)</f>
        <v>2022-11-18</v>
      </c>
      <c r="M6" s="67"/>
      <c r="N6" s="67"/>
      <c r="O6" s="67"/>
      <c r="P6" s="66"/>
      <c r="R6" s="68"/>
      <c r="S6" s="67" t="s">
        <v>847</v>
      </c>
      <c r="T6" s="67" t="str">
        <f>_xll.BQL.Date(today)</f>
        <v>2022-11-18</v>
      </c>
      <c r="U6" s="67"/>
      <c r="V6" s="67"/>
      <c r="W6" s="67"/>
      <c r="X6" s="66"/>
      <c r="Z6" s="68"/>
      <c r="AA6" s="67" t="s">
        <v>847</v>
      </c>
      <c r="AB6" s="67" t="str">
        <f>_xll.BQL.Date(today)</f>
        <v>2022-11-18</v>
      </c>
      <c r="AC6" s="67"/>
      <c r="AD6" s="67"/>
      <c r="AE6" s="67"/>
      <c r="AF6" s="66"/>
      <c r="AI6" s="68"/>
      <c r="AJ6" s="67" t="s">
        <v>847</v>
      </c>
      <c r="AK6" s="67" t="str">
        <f>_xll.BQL.Date(today)</f>
        <v>2022-11-18</v>
      </c>
      <c r="AL6" s="67"/>
      <c r="AM6" s="67"/>
      <c r="AN6" s="67"/>
      <c r="AO6" s="66"/>
      <c r="AR6" s="68"/>
      <c r="AS6" s="67" t="s">
        <v>847</v>
      </c>
      <c r="AT6" s="67" t="str">
        <f>_xll.BQL.Date(today)</f>
        <v>2022-11-18</v>
      </c>
      <c r="AU6" s="67"/>
      <c r="AV6" s="67"/>
      <c r="AW6" s="67"/>
      <c r="AX6" s="66"/>
      <c r="BA6" s="68"/>
      <c r="BB6" s="67"/>
      <c r="BC6" s="67"/>
      <c r="BD6" s="67"/>
      <c r="BE6" s="67"/>
      <c r="BF6" s="67"/>
      <c r="BG6" s="66"/>
    </row>
    <row r="7" spans="2:59" x14ac:dyDescent="0.25">
      <c r="B7" s="68"/>
      <c r="C7" s="67" t="s">
        <v>21</v>
      </c>
      <c r="D7" s="160" t="s">
        <v>848</v>
      </c>
      <c r="E7" s="67"/>
      <c r="F7" s="67"/>
      <c r="G7" s="67"/>
      <c r="H7" s="66"/>
      <c r="J7" s="68"/>
      <c r="K7" s="67" t="s">
        <v>21</v>
      </c>
      <c r="L7" s="160" t="s">
        <v>849</v>
      </c>
      <c r="M7" s="67"/>
      <c r="N7" s="67"/>
      <c r="O7" s="67"/>
      <c r="P7" s="66"/>
      <c r="R7" s="68"/>
      <c r="S7" s="67" t="s">
        <v>21</v>
      </c>
      <c r="T7" s="160" t="s">
        <v>850</v>
      </c>
      <c r="U7" s="67"/>
      <c r="V7" s="67"/>
      <c r="W7" s="67"/>
      <c r="X7" s="66"/>
      <c r="Z7" s="68"/>
      <c r="AA7" s="67" t="s">
        <v>21</v>
      </c>
      <c r="AB7" s="160" t="s">
        <v>851</v>
      </c>
      <c r="AC7" s="67"/>
      <c r="AD7" s="67"/>
      <c r="AE7" s="67"/>
      <c r="AF7" s="66"/>
      <c r="AI7" s="68"/>
      <c r="AJ7" s="67" t="s">
        <v>21</v>
      </c>
      <c r="AK7" s="160" t="s">
        <v>852</v>
      </c>
      <c r="AL7" s="67"/>
      <c r="AM7" s="67"/>
      <c r="AN7" s="67"/>
      <c r="AO7" s="66"/>
      <c r="AR7" s="68"/>
      <c r="AS7" s="67" t="s">
        <v>21</v>
      </c>
      <c r="AT7" s="160" t="s">
        <v>853</v>
      </c>
      <c r="AU7" s="67"/>
      <c r="AV7" s="67"/>
      <c r="AW7" s="67"/>
      <c r="AX7" s="66"/>
      <c r="BA7" s="68"/>
      <c r="BB7" s="161"/>
      <c r="BC7" s="161"/>
      <c r="BD7" s="161"/>
      <c r="BE7" s="161"/>
      <c r="BF7" s="161"/>
      <c r="BG7" s="66"/>
    </row>
    <row r="8" spans="2:59" x14ac:dyDescent="0.25">
      <c r="B8" s="68"/>
      <c r="C8" s="67" t="s">
        <v>854</v>
      </c>
      <c r="D8" s="67" t="str">
        <f>Currency</f>
        <v>USD</v>
      </c>
      <c r="E8" s="67"/>
      <c r="F8" s="67"/>
      <c r="G8" s="67"/>
      <c r="H8" s="66"/>
      <c r="J8" s="68"/>
      <c r="K8" s="67" t="s">
        <v>854</v>
      </c>
      <c r="L8" s="67" t="str">
        <f>Currency</f>
        <v>USD</v>
      </c>
      <c r="M8" s="67"/>
      <c r="N8" s="67"/>
      <c r="O8" s="67"/>
      <c r="P8" s="66"/>
      <c r="R8" s="68"/>
      <c r="S8" s="67" t="s">
        <v>854</v>
      </c>
      <c r="T8" s="67" t="str">
        <f>Currency</f>
        <v>USD</v>
      </c>
      <c r="U8" s="67"/>
      <c r="V8" s="67"/>
      <c r="W8" s="67"/>
      <c r="X8" s="66"/>
      <c r="Z8" s="68"/>
      <c r="AA8" s="67" t="s">
        <v>854</v>
      </c>
      <c r="AB8" s="67" t="str">
        <f>Currency</f>
        <v>USD</v>
      </c>
      <c r="AC8" s="67"/>
      <c r="AD8" s="67"/>
      <c r="AE8" s="67"/>
      <c r="AF8" s="66"/>
      <c r="AI8" s="68"/>
      <c r="AJ8" s="67" t="s">
        <v>854</v>
      </c>
      <c r="AK8" s="67" t="str">
        <f>Currency</f>
        <v>USD</v>
      </c>
      <c r="AL8" s="67"/>
      <c r="AM8" s="67"/>
      <c r="AN8" s="67"/>
      <c r="AO8" s="66"/>
      <c r="AR8" s="68"/>
      <c r="AS8" s="67" t="s">
        <v>854</v>
      </c>
      <c r="AT8" s="67" t="str">
        <f>Currency</f>
        <v>USD</v>
      </c>
      <c r="AU8" s="67"/>
      <c r="AV8" s="67"/>
      <c r="AW8" s="67"/>
      <c r="AX8" s="66"/>
      <c r="BA8" s="68"/>
      <c r="BB8" s="161"/>
      <c r="BC8" s="161"/>
      <c r="BD8" s="161"/>
      <c r="BE8" s="161"/>
      <c r="BF8" s="161"/>
      <c r="BG8" s="162"/>
    </row>
    <row r="9" spans="2:59" x14ac:dyDescent="0.25">
      <c r="B9" s="68"/>
      <c r="C9" s="67" t="s">
        <v>855</v>
      </c>
      <c r="D9" s="163">
        <f>Quantile</f>
        <v>0.2</v>
      </c>
      <c r="E9" s="67"/>
      <c r="F9" s="67"/>
      <c r="G9" s="67"/>
      <c r="H9" s="66"/>
      <c r="J9" s="68"/>
      <c r="K9" s="67" t="s">
        <v>855</v>
      </c>
      <c r="L9" s="163">
        <f>Quantile</f>
        <v>0.2</v>
      </c>
      <c r="M9" s="67"/>
      <c r="N9" s="67"/>
      <c r="O9" s="67"/>
      <c r="P9" s="66"/>
      <c r="R9" s="68"/>
      <c r="S9" s="67" t="s">
        <v>855</v>
      </c>
      <c r="T9" s="163">
        <f>Quantile</f>
        <v>0.2</v>
      </c>
      <c r="U9" s="67"/>
      <c r="V9" s="67"/>
      <c r="W9" s="67"/>
      <c r="X9" s="66"/>
      <c r="Z9" s="68"/>
      <c r="AA9" s="67" t="s">
        <v>855</v>
      </c>
      <c r="AB9" s="163">
        <f>Quantile</f>
        <v>0.2</v>
      </c>
      <c r="AC9" s="67"/>
      <c r="AD9" s="67"/>
      <c r="AE9" s="67"/>
      <c r="AF9" s="66"/>
      <c r="AI9" s="68"/>
      <c r="AJ9" s="67" t="s">
        <v>855</v>
      </c>
      <c r="AK9" s="163">
        <f>Quantile</f>
        <v>0.2</v>
      </c>
      <c r="AL9" s="67"/>
      <c r="AM9" s="67"/>
      <c r="AN9" s="67"/>
      <c r="AO9" s="66"/>
      <c r="AR9" s="68"/>
      <c r="AS9" s="67" t="s">
        <v>855</v>
      </c>
      <c r="AT9" s="163">
        <f>Quantile</f>
        <v>0.2</v>
      </c>
      <c r="AU9" s="67"/>
      <c r="AV9" s="67"/>
      <c r="AW9" s="67"/>
      <c r="AX9" s="66"/>
      <c r="BA9" s="68"/>
      <c r="BB9" s="161"/>
      <c r="BC9" s="161"/>
      <c r="BD9" s="161"/>
      <c r="BE9" s="161"/>
      <c r="BF9" s="161"/>
      <c r="BG9" s="162"/>
    </row>
    <row r="10" spans="2:59" x14ac:dyDescent="0.25">
      <c r="B10" s="68"/>
      <c r="C10" s="67" t="s">
        <v>856</v>
      </c>
      <c r="D10" s="67" t="s">
        <v>13</v>
      </c>
      <c r="E10" s="67"/>
      <c r="F10" s="67"/>
      <c r="G10" s="67"/>
      <c r="H10" s="66"/>
      <c r="J10" s="68"/>
      <c r="K10" s="67" t="s">
        <v>856</v>
      </c>
      <c r="L10" s="67" t="s">
        <v>13</v>
      </c>
      <c r="M10" s="67"/>
      <c r="N10" s="67"/>
      <c r="O10" s="67"/>
      <c r="P10" s="66"/>
      <c r="R10" s="68"/>
      <c r="S10" s="67" t="s">
        <v>856</v>
      </c>
      <c r="T10" s="67" t="s">
        <v>13</v>
      </c>
      <c r="U10" s="67"/>
      <c r="V10" s="67"/>
      <c r="W10" s="67"/>
      <c r="X10" s="66"/>
      <c r="Z10" s="68"/>
      <c r="AA10" s="67" t="s">
        <v>856</v>
      </c>
      <c r="AB10" s="67" t="s">
        <v>13</v>
      </c>
      <c r="AC10" s="67"/>
      <c r="AD10" s="67"/>
      <c r="AE10" s="67"/>
      <c r="AF10" s="66"/>
      <c r="AI10" s="68"/>
      <c r="AJ10" s="67" t="s">
        <v>856</v>
      </c>
      <c r="AK10" s="67" t="s">
        <v>13</v>
      </c>
      <c r="AL10" s="67"/>
      <c r="AM10" s="67"/>
      <c r="AN10" s="67"/>
      <c r="AO10" s="66"/>
      <c r="AR10" s="68"/>
      <c r="AS10" s="67" t="s">
        <v>856</v>
      </c>
      <c r="AT10" s="67" t="s">
        <v>13</v>
      </c>
      <c r="AU10" s="67"/>
      <c r="AV10" s="67"/>
      <c r="AW10" s="67"/>
      <c r="AX10" s="66"/>
      <c r="BA10" s="68"/>
      <c r="BB10" s="161" t="str">
        <f>_xll.BQL($D$5,$C$49:$C$53,$C$5:$D$57,"showids=f","showdates=t","showheaders=f","showdates=f","xlfill=-")</f>
        <v>#N/A Invalid Security: No symbols met filter criteria in filter(intersect(TRANSLATESYMBOLS(members(#members,dates=-7d),TARGETIDTYPE='FUNDAMENTALTICKER'),TRANSLATESYMBOLS(members(#members,dates=-7d),TARGETIDTYPE='FUNDAMENTALTICKER')),#factor4!=NA).</v>
      </c>
      <c r="BC10" s="161"/>
      <c r="BD10" s="161"/>
      <c r="BE10" s="161"/>
      <c r="BF10" s="161"/>
      <c r="BG10" s="162"/>
    </row>
    <row r="11" spans="2:59" x14ac:dyDescent="0.25">
      <c r="B11" s="68"/>
      <c r="C11" s="67" t="s">
        <v>857</v>
      </c>
      <c r="D11" s="67">
        <f>fpo</f>
        <v>1</v>
      </c>
      <c r="E11" s="67"/>
      <c r="G11" s="67"/>
      <c r="H11" s="66"/>
      <c r="J11" s="68"/>
      <c r="K11" s="67" t="s">
        <v>857</v>
      </c>
      <c r="L11" s="67">
        <f>fpo</f>
        <v>1</v>
      </c>
      <c r="M11" s="67"/>
      <c r="N11" s="67"/>
      <c r="O11" s="67"/>
      <c r="P11" s="66"/>
      <c r="R11" s="68"/>
      <c r="S11" s="67" t="s">
        <v>857</v>
      </c>
      <c r="T11" s="67">
        <f>fpo</f>
        <v>1</v>
      </c>
      <c r="U11" s="67"/>
      <c r="V11" s="67"/>
      <c r="W11" s="67"/>
      <c r="X11" s="66"/>
      <c r="Z11" s="68"/>
      <c r="AA11" s="67" t="s">
        <v>857</v>
      </c>
      <c r="AB11" s="67">
        <f>fpo</f>
        <v>1</v>
      </c>
      <c r="AC11" s="67"/>
      <c r="AD11" s="67"/>
      <c r="AE11" s="67"/>
      <c r="AF11" s="66"/>
      <c r="AI11" s="68"/>
      <c r="AJ11" s="67" t="s">
        <v>857</v>
      </c>
      <c r="AK11" s="67">
        <f>fpo</f>
        <v>1</v>
      </c>
      <c r="AL11" s="67"/>
      <c r="AM11" s="67"/>
      <c r="AN11" s="67"/>
      <c r="AO11" s="66"/>
      <c r="AR11" s="68"/>
      <c r="AS11" s="67" t="s">
        <v>857</v>
      </c>
      <c r="AT11" s="67">
        <f>fpo</f>
        <v>1</v>
      </c>
      <c r="AU11" s="67"/>
      <c r="AV11" s="67"/>
      <c r="AW11" s="67"/>
      <c r="AX11" s="66"/>
      <c r="BA11" s="68"/>
      <c r="BB11" s="161" t="str">
        <f>_xll.BQL($L$5,$K$49:$K$53,$K$5:$L$57,"showids=f","showdates=t","showheaders=f","showdates=f","xlfill=-")</f>
        <v>#N/A Requesting Data...</v>
      </c>
      <c r="BC11" s="161"/>
      <c r="BD11" s="161"/>
      <c r="BE11" s="161"/>
      <c r="BF11" s="161"/>
      <c r="BG11" s="162"/>
    </row>
    <row r="12" spans="2:59" x14ac:dyDescent="0.25">
      <c r="B12" s="68"/>
      <c r="C12" s="67" t="s">
        <v>858</v>
      </c>
      <c r="D12" s="67" t="s">
        <v>859</v>
      </c>
      <c r="E12" s="67"/>
      <c r="F12" s="67"/>
      <c r="G12" s="67"/>
      <c r="H12" s="66"/>
      <c r="J12" s="68"/>
      <c r="K12" s="67" t="s">
        <v>858</v>
      </c>
      <c r="L12" s="67" t="s">
        <v>859</v>
      </c>
      <c r="M12" s="67"/>
      <c r="N12" s="67"/>
      <c r="O12" s="67"/>
      <c r="P12" s="66"/>
      <c r="R12" s="68"/>
      <c r="S12" s="67" t="s">
        <v>858</v>
      </c>
      <c r="T12" s="67" t="s">
        <v>859</v>
      </c>
      <c r="U12" s="67"/>
      <c r="V12" s="67"/>
      <c r="W12" s="67"/>
      <c r="X12" s="66"/>
      <c r="Z12" s="68"/>
      <c r="AA12" s="67" t="s">
        <v>858</v>
      </c>
      <c r="AB12" s="67" t="s">
        <v>859</v>
      </c>
      <c r="AC12" s="67"/>
      <c r="AD12" s="67"/>
      <c r="AE12" s="67"/>
      <c r="AF12" s="66"/>
      <c r="AI12" s="68"/>
      <c r="AJ12" s="67" t="s">
        <v>858</v>
      </c>
      <c r="AK12" s="67" t="s">
        <v>859</v>
      </c>
      <c r="AL12" s="67"/>
      <c r="AM12" s="67"/>
      <c r="AN12" s="67"/>
      <c r="AO12" s="66"/>
      <c r="AR12" s="68"/>
      <c r="AS12" s="67" t="s">
        <v>858</v>
      </c>
      <c r="AT12" s="67" t="s">
        <v>859</v>
      </c>
      <c r="AU12" s="67"/>
      <c r="AV12" s="67"/>
      <c r="AW12" s="67"/>
      <c r="AX12" s="66"/>
      <c r="BA12" s="68"/>
      <c r="BB12" s="161" t="str">
        <f>_xll.BQL($T$5,$S$49:$S$53,$S$5:$T$57,"showids=f","showdates=t","showheaders=f","showdates=f","xlfill=-")</f>
        <v>#N/A Invalid Security: No symbols met filter criteria in filter(intersect(TRANSLATESYMBOLS(members(#members,dates=-30d),TARGETIDTYPE='FUNDAMENTALTICKER'),TRANSLATESYMBOLS(members(#members,dates=-30d),TARGETIDTYPE='FUNDAMENTALTICKER')),#factor4!=NA).</v>
      </c>
      <c r="BC12" s="161"/>
      <c r="BD12" s="161"/>
      <c r="BE12" s="161"/>
      <c r="BF12" s="161"/>
      <c r="BG12" s="162"/>
    </row>
    <row r="13" spans="2:59" x14ac:dyDescent="0.25">
      <c r="B13" s="68"/>
      <c r="C13" s="67" t="s">
        <v>860</v>
      </c>
      <c r="D13" s="67" t="str">
        <f>_xll.BQL.Date(D6-7)</f>
        <v>2022-11-11</v>
      </c>
      <c r="E13" s="67"/>
      <c r="F13" s="67"/>
      <c r="G13" s="67"/>
      <c r="H13" s="66"/>
      <c r="J13" s="68"/>
      <c r="K13" s="67" t="s">
        <v>860</v>
      </c>
      <c r="L13" s="67" t="str">
        <f>_xll.BQL.Date(L6-14)</f>
        <v>2022-11-04</v>
      </c>
      <c r="M13" s="67"/>
      <c r="N13" s="67"/>
      <c r="O13" s="67"/>
      <c r="P13" s="66"/>
      <c r="R13" s="68"/>
      <c r="S13" s="67" t="s">
        <v>860</v>
      </c>
      <c r="T13" s="67" t="str">
        <f>_xll.BQL.Date(T6-30)</f>
        <v>2022-10-19</v>
      </c>
      <c r="U13" s="67"/>
      <c r="V13" s="67"/>
      <c r="W13" s="67"/>
      <c r="X13" s="66"/>
      <c r="Z13" s="68"/>
      <c r="AA13" s="67" t="s">
        <v>860</v>
      </c>
      <c r="AB13" s="67" t="str">
        <f>_xll.BQL.Date(AB6-90)</f>
        <v>2022-08-20</v>
      </c>
      <c r="AC13" s="67"/>
      <c r="AD13" s="67"/>
      <c r="AE13" s="67"/>
      <c r="AF13" s="66"/>
      <c r="AI13" s="68"/>
      <c r="AJ13" s="67" t="s">
        <v>860</v>
      </c>
      <c r="AK13" s="67" t="str">
        <f>_xll.BQL.Date(AK6-180)</f>
        <v>2022-05-22</v>
      </c>
      <c r="AL13" s="67"/>
      <c r="AM13" s="67"/>
      <c r="AN13" s="67"/>
      <c r="AO13" s="66"/>
      <c r="AR13" s="68"/>
      <c r="AS13" s="67" t="s">
        <v>860</v>
      </c>
      <c r="AT13" s="67" t="str">
        <f>_xll.BQL.Date(AT6-360)</f>
        <v>2021-11-23</v>
      </c>
      <c r="AU13" s="67"/>
      <c r="AV13" s="67"/>
      <c r="AW13" s="67"/>
      <c r="AX13" s="66"/>
      <c r="BA13" s="68"/>
      <c r="BB13" s="164"/>
      <c r="BC13" s="67"/>
      <c r="BD13" s="67"/>
      <c r="BE13" s="67"/>
      <c r="BF13" s="67"/>
      <c r="BG13" s="66"/>
    </row>
    <row r="14" spans="2:59" x14ac:dyDescent="0.25">
      <c r="B14" s="68"/>
      <c r="C14" s="165" t="s">
        <v>861</v>
      </c>
      <c r="D14" s="67" t="str">
        <f>D13</f>
        <v>2022-11-11</v>
      </c>
      <c r="E14" s="67"/>
      <c r="F14" s="67"/>
      <c r="G14" s="67"/>
      <c r="H14" s="66"/>
      <c r="J14" s="68"/>
      <c r="K14" s="165" t="s">
        <v>861</v>
      </c>
      <c r="L14" s="67" t="str">
        <f>L13</f>
        <v>2022-11-04</v>
      </c>
      <c r="M14" s="67"/>
      <c r="N14" s="67"/>
      <c r="O14" s="67"/>
      <c r="P14" s="66"/>
      <c r="R14" s="68"/>
      <c r="S14" s="165" t="s">
        <v>861</v>
      </c>
      <c r="T14" s="67" t="str">
        <f>T13</f>
        <v>2022-10-19</v>
      </c>
      <c r="U14" s="67"/>
      <c r="V14" s="67"/>
      <c r="W14" s="67"/>
      <c r="X14" s="66"/>
      <c r="Z14" s="68"/>
      <c r="AA14" s="165" t="s">
        <v>861</v>
      </c>
      <c r="AB14" s="67" t="str">
        <f>AB13</f>
        <v>2022-08-20</v>
      </c>
      <c r="AC14" s="67"/>
      <c r="AD14" s="67"/>
      <c r="AE14" s="67"/>
      <c r="AF14" s="66"/>
      <c r="AI14" s="68"/>
      <c r="AJ14" s="165" t="s">
        <v>861</v>
      </c>
      <c r="AK14" s="67" t="str">
        <f>AK13</f>
        <v>2022-05-22</v>
      </c>
      <c r="AL14" s="67"/>
      <c r="AM14" s="67"/>
      <c r="AN14" s="67"/>
      <c r="AO14" s="66"/>
      <c r="AR14" s="68"/>
      <c r="AS14" s="165" t="s">
        <v>861</v>
      </c>
      <c r="AT14" s="67" t="str">
        <f>AT13</f>
        <v>2021-11-23</v>
      </c>
      <c r="AU14" s="67"/>
      <c r="AV14" s="67"/>
      <c r="AW14" s="67"/>
      <c r="AX14" s="66"/>
      <c r="BA14" s="71"/>
      <c r="BB14" s="166"/>
      <c r="BC14" s="113"/>
      <c r="BD14" s="113"/>
      <c r="BE14" s="113"/>
      <c r="BF14" s="113"/>
      <c r="BG14" s="72"/>
    </row>
    <row r="15" spans="2:59" x14ac:dyDescent="0.25">
      <c r="B15" s="68"/>
      <c r="C15" s="67"/>
      <c r="D15" s="67"/>
      <c r="E15" s="67"/>
      <c r="F15" s="67"/>
      <c r="G15" s="67"/>
      <c r="H15" s="66"/>
      <c r="J15" s="68"/>
      <c r="K15" s="67"/>
      <c r="L15" s="67"/>
      <c r="M15" s="67"/>
      <c r="N15" s="67"/>
      <c r="O15" s="67"/>
      <c r="P15" s="66"/>
      <c r="R15" s="68"/>
      <c r="S15" s="67"/>
      <c r="T15" s="67"/>
      <c r="U15" s="67"/>
      <c r="V15" s="67"/>
      <c r="W15" s="67"/>
      <c r="X15" s="66"/>
      <c r="Z15" s="68"/>
      <c r="AA15" s="165"/>
      <c r="AB15" s="67"/>
      <c r="AC15" s="67"/>
      <c r="AD15" s="67"/>
      <c r="AE15" s="67"/>
      <c r="AF15" s="66"/>
      <c r="AI15" s="68"/>
      <c r="AJ15" s="165"/>
      <c r="AK15" s="67"/>
      <c r="AL15" s="67"/>
      <c r="AM15" s="67"/>
      <c r="AN15" s="67"/>
      <c r="AO15" s="66"/>
      <c r="AR15" s="68"/>
      <c r="AS15" s="165"/>
      <c r="AT15" s="67"/>
      <c r="AU15" s="67"/>
      <c r="AV15" s="67"/>
      <c r="AW15" s="67"/>
      <c r="AX15" s="66"/>
      <c r="BA15" s="67"/>
      <c r="BB15" s="164"/>
      <c r="BC15" s="67"/>
      <c r="BD15" s="67"/>
      <c r="BE15" s="67"/>
      <c r="BF15" s="67"/>
      <c r="BG15" s="67"/>
    </row>
    <row r="16" spans="2:59" x14ac:dyDescent="0.25">
      <c r="B16" s="68"/>
      <c r="C16" s="67" t="s">
        <v>862</v>
      </c>
      <c r="D16" s="67" t="str">
        <f>VLOOKUP('Factor Performance'!F$9,'Factor Performance'!$B$31:$C$50,2,0)</f>
        <v>CUR_MKT_CAP</v>
      </c>
      <c r="E16" s="67"/>
      <c r="F16" s="67"/>
      <c r="G16" s="67"/>
      <c r="H16" s="66"/>
      <c r="J16" s="68"/>
      <c r="K16" s="67" t="s">
        <v>862</v>
      </c>
      <c r="L16" s="67" t="str">
        <f>$D16</f>
        <v>CUR_MKT_CAP</v>
      </c>
      <c r="M16" s="67"/>
      <c r="N16" s="67"/>
      <c r="O16" s="67"/>
      <c r="P16" s="66"/>
      <c r="R16" s="68"/>
      <c r="S16" s="67" t="s">
        <v>862</v>
      </c>
      <c r="T16" s="67" t="str">
        <f>$D16</f>
        <v>CUR_MKT_CAP</v>
      </c>
      <c r="U16" s="67"/>
      <c r="V16" s="67"/>
      <c r="W16" s="67"/>
      <c r="X16" s="66"/>
      <c r="Z16" s="68"/>
      <c r="AA16" s="67" t="s">
        <v>862</v>
      </c>
      <c r="AB16" s="67" t="str">
        <f>$D16</f>
        <v>CUR_MKT_CAP</v>
      </c>
      <c r="AC16" s="67"/>
      <c r="AD16" s="67"/>
      <c r="AE16" s="67"/>
      <c r="AF16" s="66"/>
      <c r="AI16" s="68"/>
      <c r="AJ16" s="67" t="s">
        <v>862</v>
      </c>
      <c r="AK16" s="67" t="str">
        <f>$D16</f>
        <v>CUR_MKT_CAP</v>
      </c>
      <c r="AL16" s="67"/>
      <c r="AM16" s="67"/>
      <c r="AN16" s="67"/>
      <c r="AO16" s="66"/>
      <c r="AR16" s="68"/>
      <c r="AS16" s="67" t="s">
        <v>862</v>
      </c>
      <c r="AT16" s="67" t="str">
        <f>$D16</f>
        <v>CUR_MKT_CAP</v>
      </c>
      <c r="AU16" s="67"/>
      <c r="AV16" s="67"/>
      <c r="AW16" s="67"/>
      <c r="AX16" s="66"/>
      <c r="BA16" s="69"/>
      <c r="BB16" s="167"/>
      <c r="BC16" s="159"/>
      <c r="BD16" s="159"/>
      <c r="BE16" s="159"/>
      <c r="BF16" s="159"/>
      <c r="BG16" s="70"/>
    </row>
    <row r="17" spans="2:62" x14ac:dyDescent="0.25">
      <c r="B17" s="68"/>
      <c r="C17" s="67" t="s">
        <v>863</v>
      </c>
      <c r="D17" s="67" t="str">
        <f>VLOOKUP('Factor Performance'!G$9,'Factor Performance'!$B$31:$C$50,2,0)</f>
        <v>PE_RATIO</v>
      </c>
      <c r="E17" s="67"/>
      <c r="F17" s="67"/>
      <c r="G17" s="67"/>
      <c r="H17" s="66"/>
      <c r="J17" s="68"/>
      <c r="K17" s="67" t="s">
        <v>863</v>
      </c>
      <c r="L17" s="67" t="str">
        <f>$D17</f>
        <v>PE_RATIO</v>
      </c>
      <c r="M17" s="67"/>
      <c r="N17" s="67"/>
      <c r="O17" s="67"/>
      <c r="P17" s="66"/>
      <c r="R17" s="68"/>
      <c r="S17" s="67" t="s">
        <v>863</v>
      </c>
      <c r="T17" s="67" t="str">
        <f>$D17</f>
        <v>PE_RATIO</v>
      </c>
      <c r="U17" s="67"/>
      <c r="V17" s="67"/>
      <c r="W17" s="67"/>
      <c r="X17" s="66"/>
      <c r="Z17" s="68"/>
      <c r="AA17" s="67" t="s">
        <v>863</v>
      </c>
      <c r="AB17" s="67" t="str">
        <f>$D17</f>
        <v>PE_RATIO</v>
      </c>
      <c r="AC17" s="67"/>
      <c r="AD17" s="67"/>
      <c r="AE17" s="67"/>
      <c r="AF17" s="66"/>
      <c r="AI17" s="68"/>
      <c r="AJ17" s="67" t="s">
        <v>863</v>
      </c>
      <c r="AK17" s="67" t="str">
        <f>$D17</f>
        <v>PE_RATIO</v>
      </c>
      <c r="AL17" s="67"/>
      <c r="AM17" s="67"/>
      <c r="AN17" s="67"/>
      <c r="AO17" s="66"/>
      <c r="AR17" s="68"/>
      <c r="AS17" s="67" t="s">
        <v>863</v>
      </c>
      <c r="AT17" s="67" t="str">
        <f>$D17</f>
        <v>PE_RATIO</v>
      </c>
      <c r="AU17" s="67"/>
      <c r="AV17" s="67"/>
      <c r="AW17" s="67"/>
      <c r="AX17" s="66"/>
      <c r="BA17" s="68"/>
      <c r="BB17" s="164" t="s">
        <v>864</v>
      </c>
      <c r="BC17" s="67"/>
      <c r="BD17" s="67"/>
      <c r="BE17" s="67"/>
      <c r="BF17" s="67"/>
      <c r="BG17" s="66"/>
      <c r="BJ17" s="36"/>
    </row>
    <row r="18" spans="2:62" x14ac:dyDescent="0.25">
      <c r="B18" s="68"/>
      <c r="C18" s="67" t="s">
        <v>865</v>
      </c>
      <c r="D18" s="67" t="str">
        <f>VLOOKUP('Factor Performance'!H$9,'Factor Performance'!$B$31:$C$50,2,0)</f>
        <v>pct_chg(px_last(dates=range(-360d,#end)))</v>
      </c>
      <c r="E18" s="67"/>
      <c r="F18" s="67"/>
      <c r="G18" s="67"/>
      <c r="H18" s="66"/>
      <c r="J18" s="68"/>
      <c r="K18" s="67" t="s">
        <v>865</v>
      </c>
      <c r="L18" s="67" t="str">
        <f>$D18</f>
        <v>pct_chg(px_last(dates=range(-360d,#end)))</v>
      </c>
      <c r="M18" s="67"/>
      <c r="N18" s="67"/>
      <c r="O18" s="67"/>
      <c r="P18" s="66"/>
      <c r="R18" s="68"/>
      <c r="S18" s="67" t="s">
        <v>865</v>
      </c>
      <c r="T18" s="67" t="str">
        <f>$D18</f>
        <v>pct_chg(px_last(dates=range(-360d,#end)))</v>
      </c>
      <c r="U18" s="67"/>
      <c r="V18" s="67"/>
      <c r="W18" s="67"/>
      <c r="X18" s="66"/>
      <c r="Z18" s="68"/>
      <c r="AA18" s="67" t="s">
        <v>865</v>
      </c>
      <c r="AB18" s="67" t="str">
        <f>$D18</f>
        <v>pct_chg(px_last(dates=range(-360d,#end)))</v>
      </c>
      <c r="AC18" s="67"/>
      <c r="AD18" s="67"/>
      <c r="AE18" s="67"/>
      <c r="AF18" s="66"/>
      <c r="AI18" s="68"/>
      <c r="AJ18" s="67" t="s">
        <v>865</v>
      </c>
      <c r="AK18" s="67" t="str">
        <f>$D18</f>
        <v>pct_chg(px_last(dates=range(-360d,#end)))</v>
      </c>
      <c r="AL18" s="67"/>
      <c r="AM18" s="67"/>
      <c r="AN18" s="67"/>
      <c r="AO18" s="66"/>
      <c r="AR18" s="68"/>
      <c r="AS18" s="67" t="s">
        <v>865</v>
      </c>
      <c r="AT18" s="67" t="str">
        <f>$D18</f>
        <v>pct_chg(px_last(dates=range(-360d,#end)))</v>
      </c>
      <c r="AU18" s="67"/>
      <c r="AV18" s="67"/>
      <c r="AW18" s="67"/>
      <c r="AX18" s="66"/>
      <c r="BA18" s="68"/>
      <c r="BB18" s="164"/>
      <c r="BC18" s="67"/>
      <c r="BD18" s="67"/>
      <c r="BE18" s="67"/>
      <c r="BF18" s="67"/>
      <c r="BG18" s="66"/>
    </row>
    <row r="19" spans="2:62" x14ac:dyDescent="0.25">
      <c r="B19" s="68"/>
      <c r="C19" s="67" t="s">
        <v>866</v>
      </c>
      <c r="D19" s="67" t="str">
        <f>VLOOKUP('Factor Performance'!I$9,'Factor Performance'!$B$31:$C$50,2,0)</f>
        <v>ESG_SCORE(score_source=MSCI,score_type=OVERALL)</v>
      </c>
      <c r="E19" s="67"/>
      <c r="F19" s="67"/>
      <c r="G19" s="67"/>
      <c r="H19" s="66"/>
      <c r="J19" s="68"/>
      <c r="K19" s="67" t="s">
        <v>866</v>
      </c>
      <c r="L19" s="67" t="str">
        <f>$D19</f>
        <v>ESG_SCORE(score_source=MSCI,score_type=OVERALL)</v>
      </c>
      <c r="M19" s="67"/>
      <c r="N19" s="67"/>
      <c r="O19" s="67"/>
      <c r="P19" s="66"/>
      <c r="R19" s="68"/>
      <c r="S19" s="67" t="s">
        <v>866</v>
      </c>
      <c r="T19" s="67" t="str">
        <f>$D19</f>
        <v>ESG_SCORE(score_source=MSCI,score_type=OVERALL)</v>
      </c>
      <c r="U19" s="67"/>
      <c r="V19" s="67"/>
      <c r="W19" s="67"/>
      <c r="X19" s="66"/>
      <c r="Z19" s="68"/>
      <c r="AA19" s="67" t="s">
        <v>866</v>
      </c>
      <c r="AB19" s="67" t="str">
        <f>$D19</f>
        <v>ESG_SCORE(score_source=MSCI,score_type=OVERALL)</v>
      </c>
      <c r="AC19" s="67"/>
      <c r="AD19" s="67"/>
      <c r="AE19" s="67"/>
      <c r="AF19" s="66"/>
      <c r="AI19" s="68"/>
      <c r="AJ19" s="67" t="s">
        <v>866</v>
      </c>
      <c r="AK19" s="67" t="str">
        <f>$D19</f>
        <v>ESG_SCORE(score_source=MSCI,score_type=OVERALL)</v>
      </c>
      <c r="AL19" s="67"/>
      <c r="AM19" s="67"/>
      <c r="AN19" s="67"/>
      <c r="AO19" s="66"/>
      <c r="AR19" s="68"/>
      <c r="AS19" s="67" t="s">
        <v>866</v>
      </c>
      <c r="AT19" s="67" t="str">
        <f>$D19</f>
        <v>ESG_SCORE(score_source=MSCI,score_type=OVERALL)</v>
      </c>
      <c r="AU19" s="67"/>
      <c r="AV19" s="67"/>
      <c r="AW19" s="67"/>
      <c r="AX19" s="66"/>
      <c r="BA19" s="68"/>
      <c r="BB19" s="168"/>
      <c r="BC19" s="168"/>
      <c r="BD19" s="168"/>
      <c r="BE19" s="168"/>
      <c r="BF19" s="168"/>
      <c r="BG19" s="66"/>
    </row>
    <row r="20" spans="2:62" x14ac:dyDescent="0.25">
      <c r="B20" s="68"/>
      <c r="C20" s="67" t="s">
        <v>867</v>
      </c>
      <c r="D20" s="67" t="str">
        <f>VLOOKUP('Factor Performance'!J$9,'Factor Performance'!$B$31:$C$50,2,0)</f>
        <v>BOD_AVERAGE_AGE</v>
      </c>
      <c r="E20" s="67"/>
      <c r="F20" s="67"/>
      <c r="G20" s="67"/>
      <c r="H20" s="66"/>
      <c r="J20" s="68"/>
      <c r="K20" s="67" t="s">
        <v>867</v>
      </c>
      <c r="L20" s="67" t="str">
        <f>$D20</f>
        <v>BOD_AVERAGE_AGE</v>
      </c>
      <c r="M20" s="67"/>
      <c r="N20" s="67"/>
      <c r="O20" s="67"/>
      <c r="P20" s="66"/>
      <c r="R20" s="68"/>
      <c r="S20" s="67" t="s">
        <v>867</v>
      </c>
      <c r="T20" s="67" t="str">
        <f>$D20</f>
        <v>BOD_AVERAGE_AGE</v>
      </c>
      <c r="U20" s="67"/>
      <c r="V20" s="67"/>
      <c r="W20" s="67"/>
      <c r="X20" s="66"/>
      <c r="Z20" s="68"/>
      <c r="AA20" s="67" t="s">
        <v>867</v>
      </c>
      <c r="AB20" s="67" t="str">
        <f>$D20</f>
        <v>BOD_AVERAGE_AGE</v>
      </c>
      <c r="AC20" s="67"/>
      <c r="AD20" s="67"/>
      <c r="AE20" s="67"/>
      <c r="AF20" s="66"/>
      <c r="AI20" s="68"/>
      <c r="AJ20" s="67" t="s">
        <v>867</v>
      </c>
      <c r="AK20" s="67" t="str">
        <f>$D20</f>
        <v>BOD_AVERAGE_AGE</v>
      </c>
      <c r="AL20" s="67"/>
      <c r="AM20" s="67"/>
      <c r="AN20" s="67"/>
      <c r="AO20" s="66"/>
      <c r="AR20" s="68"/>
      <c r="AS20" s="67" t="s">
        <v>867</v>
      </c>
      <c r="AT20" s="67" t="str">
        <f>$D20</f>
        <v>BOD_AVERAGE_AGE</v>
      </c>
      <c r="AU20" s="67"/>
      <c r="AV20" s="67"/>
      <c r="AW20" s="67"/>
      <c r="AX20" s="66"/>
      <c r="BA20" s="68"/>
      <c r="BB20" s="168"/>
      <c r="BC20" s="168"/>
      <c r="BD20" s="168"/>
      <c r="BE20" s="168"/>
      <c r="BF20" s="168"/>
      <c r="BG20" s="66"/>
    </row>
    <row r="21" spans="2:62" x14ac:dyDescent="0.25">
      <c r="B21" s="68"/>
      <c r="C21" s="67"/>
      <c r="D21" s="67"/>
      <c r="E21" s="67"/>
      <c r="F21" s="67"/>
      <c r="G21" s="67"/>
      <c r="H21" s="66"/>
      <c r="J21" s="68"/>
      <c r="K21" s="67"/>
      <c r="L21" s="67"/>
      <c r="M21" s="67"/>
      <c r="N21" s="67"/>
      <c r="O21" s="67"/>
      <c r="P21" s="66"/>
      <c r="R21" s="68"/>
      <c r="S21" s="67"/>
      <c r="T21" s="67"/>
      <c r="U21" s="67"/>
      <c r="V21" s="67"/>
      <c r="W21" s="67"/>
      <c r="X21" s="66"/>
      <c r="Z21" s="68"/>
      <c r="AA21" s="67"/>
      <c r="AB21" s="67"/>
      <c r="AC21" s="67"/>
      <c r="AD21" s="67"/>
      <c r="AE21" s="67"/>
      <c r="AF21" s="66"/>
      <c r="AI21" s="68"/>
      <c r="AJ21" s="67"/>
      <c r="AK21" s="67"/>
      <c r="AL21" s="67"/>
      <c r="AM21" s="67"/>
      <c r="AN21" s="67"/>
      <c r="AO21" s="66"/>
      <c r="AR21" s="68"/>
      <c r="AS21" s="67"/>
      <c r="AT21" s="67"/>
      <c r="AU21" s="67"/>
      <c r="AV21" s="67"/>
      <c r="AW21" s="67"/>
      <c r="AX21" s="66"/>
      <c r="BA21" s="68"/>
      <c r="BB21" s="168"/>
      <c r="BC21" s="168"/>
      <c r="BD21" s="168"/>
      <c r="BE21" s="168"/>
      <c r="BF21" s="168"/>
      <c r="BG21" s="66"/>
    </row>
    <row r="22" spans="2:62" x14ac:dyDescent="0.25">
      <c r="B22" s="68"/>
      <c r="C22" s="67" t="s">
        <v>868</v>
      </c>
      <c r="D22" s="67" t="s">
        <v>869</v>
      </c>
      <c r="E22" s="67"/>
      <c r="F22" s="67"/>
      <c r="G22" s="67"/>
      <c r="H22" s="66"/>
      <c r="J22" s="68"/>
      <c r="K22" s="67" t="s">
        <v>868</v>
      </c>
      <c r="L22" s="67" t="s">
        <v>869</v>
      </c>
      <c r="M22" s="67"/>
      <c r="N22" s="67"/>
      <c r="O22" s="67"/>
      <c r="P22" s="66"/>
      <c r="R22" s="68"/>
      <c r="S22" s="67" t="s">
        <v>868</v>
      </c>
      <c r="T22" s="67" t="s">
        <v>869</v>
      </c>
      <c r="U22" s="67"/>
      <c r="V22" s="67"/>
      <c r="W22" s="67"/>
      <c r="X22" s="66"/>
      <c r="Z22" s="68"/>
      <c r="AA22" s="67" t="s">
        <v>868</v>
      </c>
      <c r="AB22" s="67" t="s">
        <v>869</v>
      </c>
      <c r="AC22" s="67"/>
      <c r="AD22" s="67"/>
      <c r="AE22" s="67"/>
      <c r="AF22" s="66"/>
      <c r="AI22" s="68"/>
      <c r="AJ22" s="67" t="s">
        <v>868</v>
      </c>
      <c r="AK22" s="67" t="s">
        <v>869</v>
      </c>
      <c r="AL22" s="67"/>
      <c r="AM22" s="67"/>
      <c r="AN22" s="67"/>
      <c r="AO22" s="66"/>
      <c r="AR22" s="68"/>
      <c r="AS22" s="67" t="s">
        <v>868</v>
      </c>
      <c r="AT22" s="67" t="s">
        <v>869</v>
      </c>
      <c r="AU22" s="67"/>
      <c r="AV22" s="67"/>
      <c r="AW22" s="67"/>
      <c r="AX22" s="66"/>
      <c r="BA22" s="68"/>
      <c r="BB22">
        <f>IF(RIGHT(Universe,5)="Index",_xll.BQL("members(#members)",$C$60:$C$64,$C$5:$D$14,$C$16:$D$20,$C$60:$D$64,"showheaders=f","showids=f","showdates=f","transpose=f","xlfill=-","cols=5;rows=1"),_xll.BQL("holdings(#members)",$C$60:$C$64,$C$5:$D$14,$C$16:$D$20,$C$60:$D$64,"showheaders=f","showids=f","showdates=f","transpose=f","xlfill=-","cols=5;rows=1"))</f>
        <v>-8.1421069967436838E-2</v>
      </c>
      <c r="BC22">
        <v>8.6257733351496654E-2</v>
      </c>
      <c r="BD22">
        <v>0.48062227571172966</v>
      </c>
      <c r="BE22" t="s">
        <v>1278</v>
      </c>
      <c r="BF22">
        <v>0.30002299720085518</v>
      </c>
      <c r="BG22" s="66"/>
    </row>
    <row r="23" spans="2:62" x14ac:dyDescent="0.25">
      <c r="B23" s="68"/>
      <c r="C23" s="67" t="s">
        <v>870</v>
      </c>
      <c r="D23" s="67" t="s">
        <v>871</v>
      </c>
      <c r="E23" s="67"/>
      <c r="F23" s="67"/>
      <c r="G23" s="67"/>
      <c r="H23" s="66"/>
      <c r="J23" s="68"/>
      <c r="K23" s="67" t="s">
        <v>870</v>
      </c>
      <c r="L23" s="67" t="s">
        <v>871</v>
      </c>
      <c r="M23" s="67"/>
      <c r="N23" s="67"/>
      <c r="O23" s="67"/>
      <c r="P23" s="66"/>
      <c r="R23" s="68"/>
      <c r="S23" s="67" t="s">
        <v>870</v>
      </c>
      <c r="T23" s="67" t="s">
        <v>871</v>
      </c>
      <c r="U23" s="67"/>
      <c r="V23" s="67"/>
      <c r="W23" s="67"/>
      <c r="X23" s="66"/>
      <c r="Z23" s="68"/>
      <c r="AA23" s="67" t="s">
        <v>870</v>
      </c>
      <c r="AB23" s="67" t="s">
        <v>871</v>
      </c>
      <c r="AC23" s="67"/>
      <c r="AD23" s="67"/>
      <c r="AE23" s="67"/>
      <c r="AF23" s="66"/>
      <c r="AI23" s="68"/>
      <c r="AJ23" s="67" t="s">
        <v>870</v>
      </c>
      <c r="AK23" s="67" t="s">
        <v>871</v>
      </c>
      <c r="AL23" s="67"/>
      <c r="AM23" s="67"/>
      <c r="AN23" s="67"/>
      <c r="AO23" s="66"/>
      <c r="AR23" s="68"/>
      <c r="AS23" s="67" t="s">
        <v>870</v>
      </c>
      <c r="AT23" s="67" t="s">
        <v>871</v>
      </c>
      <c r="AU23" s="67"/>
      <c r="AV23" s="67"/>
      <c r="AW23" s="67"/>
      <c r="AX23" s="66"/>
      <c r="BA23" s="68"/>
      <c r="BB23">
        <f>IF(RIGHT(Universe,5)="Index",_xll.BQL("members(#members)",$K$60:$K$64,$K$5:$L$14,$K$16:$L$20,$K$60:$L$64,"showheaders=f","showids=f","showdates=f","transpose=f","xlfill=-","cols=5;rows=1"),_xll.BQL("holdings(#members)",$K$60:$K$64,$K$5:$L$14,$K$16:$L$20,$K$60:$L$64,"showheaders=f","showids=f","showdates=f","transpose=f","xlfill=-","cols=5;rows=1"))</f>
        <v>-2.9650963670531671E-2</v>
      </c>
      <c r="BC23">
        <v>-8.5162075869056511E-2</v>
      </c>
      <c r="BD23">
        <v>-0.40809225111567465</v>
      </c>
      <c r="BE23" t="s">
        <v>1278</v>
      </c>
      <c r="BF23">
        <v>-2.368425964081396E-2</v>
      </c>
      <c r="BG23" s="66"/>
    </row>
    <row r="24" spans="2:62" x14ac:dyDescent="0.25">
      <c r="B24" s="68"/>
      <c r="C24" s="67" t="s">
        <v>872</v>
      </c>
      <c r="D24" s="67" t="s">
        <v>873</v>
      </c>
      <c r="E24" s="67"/>
      <c r="F24" s="67"/>
      <c r="G24" s="67"/>
      <c r="H24" s="66"/>
      <c r="J24" s="68"/>
      <c r="K24" s="67" t="s">
        <v>872</v>
      </c>
      <c r="L24" s="67" t="s">
        <v>873</v>
      </c>
      <c r="M24" s="67"/>
      <c r="N24" s="67"/>
      <c r="O24" s="67"/>
      <c r="P24" s="66"/>
      <c r="R24" s="68"/>
      <c r="S24" s="67" t="s">
        <v>872</v>
      </c>
      <c r="T24" s="67" t="s">
        <v>873</v>
      </c>
      <c r="U24" s="67"/>
      <c r="V24" s="67"/>
      <c r="W24" s="67"/>
      <c r="X24" s="66"/>
      <c r="Z24" s="68"/>
      <c r="AA24" s="67" t="s">
        <v>872</v>
      </c>
      <c r="AB24" s="67" t="s">
        <v>873</v>
      </c>
      <c r="AC24" s="67"/>
      <c r="AD24" s="67"/>
      <c r="AE24" s="67"/>
      <c r="AF24" s="66"/>
      <c r="AI24" s="68"/>
      <c r="AJ24" s="67" t="s">
        <v>872</v>
      </c>
      <c r="AK24" s="67" t="s">
        <v>873</v>
      </c>
      <c r="AL24" s="67"/>
      <c r="AM24" s="67"/>
      <c r="AN24" s="67"/>
      <c r="AO24" s="66"/>
      <c r="AR24" s="68"/>
      <c r="AS24" s="67" t="s">
        <v>872</v>
      </c>
      <c r="AT24" s="67" t="s">
        <v>873</v>
      </c>
      <c r="AU24" s="67"/>
      <c r="AV24" s="67"/>
      <c r="AW24" s="67"/>
      <c r="AX24" s="66"/>
      <c r="BA24" s="68"/>
      <c r="BB24">
        <f>IF(RIGHT(Universe,5)="Index",_xll.BQL("members(#members)",$S$60:$S$64,$S$5:$T$14,$S$16:$T$20,$S$60:$T$64,"showheaders=f","showids=f","showdates=f","transpose=f","xlfill=-","cols=5;rows=1"),_xll.BQL("holdings(#members)",$S$60:$S$64,$S$5:$T$14,$S$16:$T$20,$S$60:$T$64,"showheaders=f","showids=f","showdates=f","transpose=f","xlfill=-","cols=5;rows=1"))</f>
        <v>8.9935326660265227E-2</v>
      </c>
      <c r="BC24">
        <v>-1.4837248375833544E-2</v>
      </c>
      <c r="BD24">
        <v>2.3976984510612556E-2</v>
      </c>
      <c r="BE24" t="s">
        <v>1278</v>
      </c>
      <c r="BF24">
        <v>0.21993700394050203</v>
      </c>
      <c r="BG24" s="66"/>
    </row>
    <row r="25" spans="2:62" x14ac:dyDescent="0.25">
      <c r="B25" s="68"/>
      <c r="C25" s="67" t="s">
        <v>874</v>
      </c>
      <c r="D25" s="67" t="s">
        <v>875</v>
      </c>
      <c r="E25" s="67"/>
      <c r="F25" s="67"/>
      <c r="G25" s="67"/>
      <c r="H25" s="66"/>
      <c r="J25" s="68"/>
      <c r="K25" s="67" t="s">
        <v>874</v>
      </c>
      <c r="L25" s="67" t="s">
        <v>875</v>
      </c>
      <c r="M25" s="67"/>
      <c r="N25" s="67"/>
      <c r="O25" s="67"/>
      <c r="P25" s="66"/>
      <c r="R25" s="68"/>
      <c r="S25" s="67" t="s">
        <v>874</v>
      </c>
      <c r="T25" s="67" t="s">
        <v>875</v>
      </c>
      <c r="U25" s="67"/>
      <c r="V25" s="67"/>
      <c r="W25" s="67"/>
      <c r="X25" s="66"/>
      <c r="Z25" s="68"/>
      <c r="AA25" s="67" t="s">
        <v>874</v>
      </c>
      <c r="AB25" s="67" t="s">
        <v>875</v>
      </c>
      <c r="AC25" s="67"/>
      <c r="AD25" s="67"/>
      <c r="AE25" s="67"/>
      <c r="AF25" s="66"/>
      <c r="AI25" s="68"/>
      <c r="AJ25" s="67" t="s">
        <v>874</v>
      </c>
      <c r="AK25" s="67" t="s">
        <v>875</v>
      </c>
      <c r="AL25" s="67"/>
      <c r="AM25" s="67"/>
      <c r="AN25" s="67"/>
      <c r="AO25" s="66"/>
      <c r="AR25" s="68"/>
      <c r="AS25" s="67" t="s">
        <v>874</v>
      </c>
      <c r="AT25" s="67" t="s">
        <v>875</v>
      </c>
      <c r="AU25" s="67"/>
      <c r="AV25" s="67"/>
      <c r="AW25" s="67"/>
      <c r="AX25" s="66"/>
      <c r="BA25" s="68"/>
      <c r="BB25" s="164"/>
      <c r="BC25" s="67"/>
      <c r="BD25" s="67"/>
      <c r="BE25" s="67"/>
      <c r="BF25" s="67"/>
      <c r="BG25" s="66"/>
    </row>
    <row r="26" spans="2:62" x14ac:dyDescent="0.25">
      <c r="B26" s="68"/>
      <c r="C26" s="67" t="s">
        <v>876</v>
      </c>
      <c r="D26" s="67" t="s">
        <v>877</v>
      </c>
      <c r="E26" s="67"/>
      <c r="F26" s="67"/>
      <c r="G26" s="67"/>
      <c r="H26" s="66"/>
      <c r="J26" s="68"/>
      <c r="K26" s="67" t="s">
        <v>876</v>
      </c>
      <c r="L26" s="67" t="s">
        <v>877</v>
      </c>
      <c r="M26" s="67"/>
      <c r="N26" s="67"/>
      <c r="O26" s="67"/>
      <c r="P26" s="66"/>
      <c r="R26" s="68"/>
      <c r="S26" s="67" t="s">
        <v>876</v>
      </c>
      <c r="T26" s="67" t="s">
        <v>877</v>
      </c>
      <c r="U26" s="67"/>
      <c r="V26" s="67"/>
      <c r="W26" s="67"/>
      <c r="X26" s="66"/>
      <c r="Z26" s="68"/>
      <c r="AA26" s="67" t="s">
        <v>876</v>
      </c>
      <c r="AB26" s="67" t="s">
        <v>877</v>
      </c>
      <c r="AC26" s="67"/>
      <c r="AD26" s="67"/>
      <c r="AE26" s="67"/>
      <c r="AF26" s="66"/>
      <c r="AI26" s="68"/>
      <c r="AJ26" s="67" t="s">
        <v>876</v>
      </c>
      <c r="AK26" s="67" t="s">
        <v>877</v>
      </c>
      <c r="AL26" s="67"/>
      <c r="AM26" s="67"/>
      <c r="AN26" s="67"/>
      <c r="AO26" s="66"/>
      <c r="AR26" s="68"/>
      <c r="AS26" s="67" t="s">
        <v>876</v>
      </c>
      <c r="AT26" s="67" t="s">
        <v>877</v>
      </c>
      <c r="AU26" s="67"/>
      <c r="AV26" s="67"/>
      <c r="AW26" s="67"/>
      <c r="AX26" s="66"/>
      <c r="BA26" s="71"/>
      <c r="BB26" s="166"/>
      <c r="BC26" s="113"/>
      <c r="BD26" s="113"/>
      <c r="BE26" s="113"/>
      <c r="BF26" s="113"/>
      <c r="BG26" s="72"/>
    </row>
    <row r="27" spans="2:62" x14ac:dyDescent="0.25">
      <c r="B27" s="68"/>
      <c r="C27" s="67"/>
      <c r="D27" s="67"/>
      <c r="E27" s="67"/>
      <c r="F27" s="67"/>
      <c r="G27" s="67"/>
      <c r="H27" s="66"/>
      <c r="J27" s="68"/>
      <c r="K27" s="67"/>
      <c r="L27" s="67"/>
      <c r="M27" s="67"/>
      <c r="N27" s="67"/>
      <c r="O27" s="67"/>
      <c r="P27" s="66"/>
      <c r="R27" s="68"/>
      <c r="S27" s="67"/>
      <c r="T27" s="67"/>
      <c r="U27" s="67"/>
      <c r="V27" s="67"/>
      <c r="W27" s="67"/>
      <c r="X27" s="66"/>
      <c r="Z27" s="68"/>
      <c r="AA27" s="67"/>
      <c r="AB27" s="67"/>
      <c r="AC27" s="67"/>
      <c r="AD27" s="67"/>
      <c r="AE27" s="67"/>
      <c r="AF27" s="66"/>
      <c r="AI27" s="68"/>
      <c r="AJ27" s="67"/>
      <c r="AK27" s="67"/>
      <c r="AL27" s="67"/>
      <c r="AM27" s="67"/>
      <c r="AN27" s="67"/>
      <c r="AO27" s="66"/>
      <c r="AR27" s="68"/>
      <c r="AS27" s="67"/>
      <c r="AT27" s="67"/>
      <c r="AU27" s="67"/>
      <c r="AV27" s="67"/>
      <c r="AW27" s="67"/>
      <c r="AX27" s="66"/>
      <c r="BB27" s="36"/>
    </row>
    <row r="28" spans="2:62" x14ac:dyDescent="0.25">
      <c r="B28" s="68"/>
      <c r="C28" s="67" t="s">
        <v>878</v>
      </c>
      <c r="D28" s="67" t="str">
        <f>IF(RIGHT($E$5,5)="Index",F28,G28)</f>
        <v>filter(filter(intersect(TRANSLATESYMBOLS(members(#members,dates=-7d),TARGETIDTYPE='FUNDAMENTALTICKER'),TRANSLATESYMBOLS(members(#members,dates=-7d),TARGETIDTYPE='FUNDAMENTALTICKER')),#factor1!=NA),#factor1_rank&gt;100*(1-#quantile_size))</v>
      </c>
      <c r="E28" s="67"/>
      <c r="F28" s="67" t="s">
        <v>879</v>
      </c>
      <c r="G28" s="67" t="s">
        <v>880</v>
      </c>
      <c r="H28" s="66"/>
      <c r="J28" s="68"/>
      <c r="K28" s="67" t="s">
        <v>878</v>
      </c>
      <c r="L28" s="67" t="str">
        <f>IF(RIGHT($E$5,5)="Index",N28,O28)</f>
        <v>filter(filter(intersect(TRANSLATESYMBOLS(members(#members,dates=-14d),TARGETIDTYPE='FUNDAMENTALTICKER'),TRANSLATESYMBOLS(members(#members,dates=-14d),TARGETIDTYPE='FUNDAMENTALTICKER')),#factor1!=NA),#factor1_rank&gt;100*(1-#quantile_size))</v>
      </c>
      <c r="M28" s="67"/>
      <c r="N28" s="67" t="s">
        <v>881</v>
      </c>
      <c r="O28" s="67" t="s">
        <v>882</v>
      </c>
      <c r="P28" s="66"/>
      <c r="R28" s="68"/>
      <c r="S28" s="67" t="s">
        <v>878</v>
      </c>
      <c r="T28" s="67" t="str">
        <f>IF(RIGHT($E$5,5)="Index",V28,W28)</f>
        <v>filter(filter(intersect(TRANSLATESYMBOLS(members(#members,dates=-30d),TARGETIDTYPE='FUNDAMENTALTICKER'),TRANSLATESYMBOLS(members(#members,dates=-30d),TARGETIDTYPE='FUNDAMENTALTICKER')),#factor1!=NA),#factor1_rank&gt;100*(1-#quantile_size))</v>
      </c>
      <c r="U28" s="67"/>
      <c r="V28" s="67" t="s">
        <v>883</v>
      </c>
      <c r="W28" s="67" t="s">
        <v>884</v>
      </c>
      <c r="X28" s="66"/>
      <c r="Z28" s="68"/>
      <c r="AA28" s="67" t="s">
        <v>878</v>
      </c>
      <c r="AB28" s="67" t="str">
        <f>IF(RIGHT($E$5,5)="Index",AD28,AE28)</f>
        <v>filter(filter(intersect(TRANSLATESYMBOLS(members(#members,dates=-90d),TARGETIDTYPE='FUNDAMENTALTICKER'),TRANSLATESYMBOLS(members(#members,dates=-90d),TARGETIDTYPE='FUNDAMENTALTICKER')),#factor1!=NA),#factor1_rank&gt;100*(1-#quantile_size))</v>
      </c>
      <c r="AC28" s="67"/>
      <c r="AD28" s="67" t="s">
        <v>885</v>
      </c>
      <c r="AE28" s="67" t="s">
        <v>886</v>
      </c>
      <c r="AF28" s="66"/>
      <c r="AI28" s="68"/>
      <c r="AJ28" s="67" t="s">
        <v>878</v>
      </c>
      <c r="AK28" s="67" t="str">
        <f>IF(RIGHT($E$5,5)="Index",AM28,AN28)</f>
        <v>filter(filter(intersect(TRANSLATESYMBOLS(members(#members,dates=-180d),TARGETIDTYPE='FUNDAMENTALTICKER'),TRANSLATESYMBOLS(members(#members,dates=-180d),TARGETIDTYPE='FUNDAMENTALTICKER')),#factor1!=NA),#factor1_rank&gt;100*(1-#quantile_size))</v>
      </c>
      <c r="AL28" s="67"/>
      <c r="AM28" s="67" t="s">
        <v>887</v>
      </c>
      <c r="AN28" s="67" t="s">
        <v>888</v>
      </c>
      <c r="AO28" s="66"/>
      <c r="AR28" s="68"/>
      <c r="AS28" s="67" t="s">
        <v>878</v>
      </c>
      <c r="AT28" s="67" t="str">
        <f>IF(RIGHT($E$5,5)="Index",AV28,AW28)</f>
        <v>filter(filter(intersect(TRANSLATESYMBOLS(members(#members,dates=-360d),TARGETIDTYPE='FUNDAMENTALTICKER'),TRANSLATESYMBOLS(members(#members,dates=-360d),TARGETIDTYPE='FUNDAMENTALTICKER')),#factor1!=NA),#factor1_rank&gt;100*(1-#quantile_size))</v>
      </c>
      <c r="AU28" s="67"/>
      <c r="AV28" s="67" t="s">
        <v>889</v>
      </c>
      <c r="AW28" s="67" t="s">
        <v>890</v>
      </c>
      <c r="AX28" s="66"/>
      <c r="BB28" s="36"/>
    </row>
    <row r="29" spans="2:62" x14ac:dyDescent="0.25">
      <c r="B29" s="68"/>
      <c r="C29" s="67" t="s">
        <v>891</v>
      </c>
      <c r="D29" s="67" t="str">
        <f t="shared" ref="D29:D37" si="0">IF(RIGHT($E$5,5)="Index",F29,G29)</f>
        <v>filter(filter(intersect(TRANSLATESYMBOLS(members(#members,dates=-7d),TARGETIDTYPE='FUNDAMENTALTICKER'),TRANSLATESYMBOLS(members(#members,dates=-7d),TARGETIDTYPE='FUNDAMENTALTICKER')),#factor1!=NA),#factor1_rank&lt;=100*#quantile_size)</v>
      </c>
      <c r="E29" s="67"/>
      <c r="F29" s="67" t="s">
        <v>892</v>
      </c>
      <c r="G29" s="67" t="s">
        <v>893</v>
      </c>
      <c r="H29" s="66"/>
      <c r="J29" s="68"/>
      <c r="K29" s="67" t="s">
        <v>891</v>
      </c>
      <c r="L29" s="67" t="str">
        <f t="shared" ref="L29:L37" si="1">IF(RIGHT($E$5,5)="Index",N29,O29)</f>
        <v>filter(filter(intersect(TRANSLATESYMBOLS(members(#members,dates=-14d),TARGETIDTYPE='FUNDAMENTALTICKER'),TRANSLATESYMBOLS(members(#members,dates=-14d),TARGETIDTYPE='FUNDAMENTALTICKER')),#factor1!=NA),#factor1_rank&lt;=100*#quantile_size)</v>
      </c>
      <c r="M29" s="67"/>
      <c r="N29" s="67" t="s">
        <v>894</v>
      </c>
      <c r="O29" s="67" t="s">
        <v>895</v>
      </c>
      <c r="P29" s="66"/>
      <c r="R29" s="68"/>
      <c r="S29" s="67" t="s">
        <v>891</v>
      </c>
      <c r="T29" s="67" t="str">
        <f t="shared" ref="T29:T37" si="2">IF(RIGHT($E$5,5)="Index",V29,W29)</f>
        <v>filter(filter(intersect(TRANSLATESYMBOLS(members(#members,dates=-30d),TARGETIDTYPE='FUNDAMENTALTICKER'),TRANSLATESYMBOLS(members(#members,dates=-30d),TARGETIDTYPE='FUNDAMENTALTICKER')),#factor1!=NA),#factor1_rank&lt;=100*#quantile_size)</v>
      </c>
      <c r="U29" s="67"/>
      <c r="V29" s="67" t="s">
        <v>896</v>
      </c>
      <c r="W29" s="67" t="s">
        <v>897</v>
      </c>
      <c r="X29" s="66"/>
      <c r="Z29" s="68"/>
      <c r="AA29" s="67" t="s">
        <v>891</v>
      </c>
      <c r="AB29" s="67" t="str">
        <f t="shared" ref="AB29:AB37" si="3">IF(RIGHT($E$5,5)="Index",AD29,AE29)</f>
        <v>filter(filter(intersect(TRANSLATESYMBOLS(members(#members,dates=-90d),TARGETIDTYPE='FUNDAMENTALTICKER'),TRANSLATESYMBOLS(members(#members,dates=-90d),TARGETIDTYPE='FUNDAMENTALTICKER')),#factor1!=NA),#factor1_rank&lt;=100*#quantile_size)</v>
      </c>
      <c r="AC29" s="67"/>
      <c r="AD29" s="67" t="s">
        <v>898</v>
      </c>
      <c r="AE29" s="67" t="s">
        <v>899</v>
      </c>
      <c r="AF29" s="66"/>
      <c r="AI29" s="68"/>
      <c r="AJ29" s="67" t="s">
        <v>891</v>
      </c>
      <c r="AK29" s="67" t="str">
        <f t="shared" ref="AK29:AK37" si="4">IF(RIGHT($E$5,5)="Index",AM29,AN29)</f>
        <v>filter(filter(intersect(TRANSLATESYMBOLS(members(#members,dates=-180d),TARGETIDTYPE='FUNDAMENTALTICKER'),TRANSLATESYMBOLS(members(#members,dates=-180d),TARGETIDTYPE='FUNDAMENTALTICKER')),#factor1!=NA),#factor1_rank&lt;=100*#quantile_size)</v>
      </c>
      <c r="AL29" s="67"/>
      <c r="AM29" s="67" t="s">
        <v>900</v>
      </c>
      <c r="AN29" s="67" t="s">
        <v>901</v>
      </c>
      <c r="AO29" s="66"/>
      <c r="AR29" s="68"/>
      <c r="AS29" s="67" t="s">
        <v>891</v>
      </c>
      <c r="AT29" s="67" t="str">
        <f t="shared" ref="AT29:AT37" si="5">IF(RIGHT($E$5,5)="Index",AV29,AW29)</f>
        <v>filter(filter(intersect(TRANSLATESYMBOLS(members(#members,dates=-360d),TARGETIDTYPE='FUNDAMENTALTICKER'),TRANSLATESYMBOLS(members(#members,dates=-360d),TARGETIDTYPE='FUNDAMENTALTICKER')),#factor1!=NA),#factor1_rank&lt;=100*#quantile_size)</v>
      </c>
      <c r="AU29" s="67"/>
      <c r="AV29" s="67" t="s">
        <v>902</v>
      </c>
      <c r="AW29" s="67" t="s">
        <v>903</v>
      </c>
      <c r="AX29" s="66"/>
    </row>
    <row r="30" spans="2:62" x14ac:dyDescent="0.25">
      <c r="B30" s="68"/>
      <c r="C30" s="67" t="s">
        <v>904</v>
      </c>
      <c r="D30" s="67" t="str">
        <f t="shared" si="0"/>
        <v>filter(filter(intersect(TRANSLATESYMBOLS(members(#members,dates=-7d),TARGETIDTYPE='FUNDAMENTALTICKER'),TRANSLATESYMBOLS(members(#members,dates=-7d),TARGETIDTYPE='FUNDAMENTALTICKER')),#factor2!=NA),#factor2_rank&gt;100*(1-#quantile_size))</v>
      </c>
      <c r="E30" s="67"/>
      <c r="F30" s="67" t="s">
        <v>905</v>
      </c>
      <c r="G30" s="67" t="s">
        <v>906</v>
      </c>
      <c r="H30" s="66"/>
      <c r="J30" s="68"/>
      <c r="K30" s="67" t="s">
        <v>904</v>
      </c>
      <c r="L30" s="67" t="str">
        <f t="shared" si="1"/>
        <v>filter(filter(intersect(TRANSLATESYMBOLS(members(#members,dates=-14d),TARGETIDTYPE='FUNDAMENTALTICKER'),TRANSLATESYMBOLS(members(#members,dates=-14d),TARGETIDTYPE='FUNDAMENTALTICKER')),#factor2!=NA),#factor2_rank&gt;100*(1-#quantile_size))</v>
      </c>
      <c r="M30" s="67"/>
      <c r="N30" s="67" t="s">
        <v>907</v>
      </c>
      <c r="O30" s="67" t="s">
        <v>908</v>
      </c>
      <c r="P30" s="66"/>
      <c r="R30" s="68"/>
      <c r="S30" s="67" t="s">
        <v>904</v>
      </c>
      <c r="T30" s="67" t="str">
        <f t="shared" si="2"/>
        <v>filter(filter(intersect(TRANSLATESYMBOLS(members(#members,dates=-30d),TARGETIDTYPE='FUNDAMENTALTICKER'),TRANSLATESYMBOLS(members(#members,dates=-30d),TARGETIDTYPE='FUNDAMENTALTICKER')),#factor2!=NA),#factor2_rank&gt;100*(1-#quantile_size))</v>
      </c>
      <c r="U30" s="67"/>
      <c r="V30" s="67" t="s">
        <v>909</v>
      </c>
      <c r="W30" s="67" t="s">
        <v>910</v>
      </c>
      <c r="X30" s="66"/>
      <c r="Z30" s="68"/>
      <c r="AA30" s="67" t="s">
        <v>904</v>
      </c>
      <c r="AB30" s="67" t="str">
        <f t="shared" si="3"/>
        <v>filter(filter(intersect(TRANSLATESYMBOLS(members(#members,dates=-90d),TARGETIDTYPE='FUNDAMENTALTICKER'),TRANSLATESYMBOLS(members(#members,dates=-90d),TARGETIDTYPE='FUNDAMENTALTICKER')),#factor2!=NA),#factor2_rank&gt;100*(1-#quantile_size))</v>
      </c>
      <c r="AC30" s="67"/>
      <c r="AD30" s="67" t="s">
        <v>911</v>
      </c>
      <c r="AE30" s="67" t="s">
        <v>912</v>
      </c>
      <c r="AF30" s="66"/>
      <c r="AI30" s="68"/>
      <c r="AJ30" s="67" t="s">
        <v>904</v>
      </c>
      <c r="AK30" s="67" t="str">
        <f t="shared" si="4"/>
        <v>filter(filter(intersect(TRANSLATESYMBOLS(members(#members,dates=-180d),TARGETIDTYPE='FUNDAMENTALTICKER'),TRANSLATESYMBOLS(members(#members,dates=-180d),TARGETIDTYPE='FUNDAMENTALTICKER')),#factor2!=NA),#factor2_rank&gt;100*(1-#quantile_size))</v>
      </c>
      <c r="AL30" s="67"/>
      <c r="AM30" s="67" t="s">
        <v>913</v>
      </c>
      <c r="AN30" s="67" t="s">
        <v>914</v>
      </c>
      <c r="AO30" s="66"/>
      <c r="AR30" s="68"/>
      <c r="AS30" s="67" t="s">
        <v>904</v>
      </c>
      <c r="AT30" s="67" t="str">
        <f t="shared" si="5"/>
        <v>filter(filter(intersect(TRANSLATESYMBOLS(members(#members,dates=-360d),TARGETIDTYPE='FUNDAMENTALTICKER'),TRANSLATESYMBOLS(members(#members,dates=-360d),TARGETIDTYPE='FUNDAMENTALTICKER')),#factor2!=NA),#factor2_rank&gt;100*(1-#quantile_size))</v>
      </c>
      <c r="AU30" s="67"/>
      <c r="AV30" s="67" t="s">
        <v>915</v>
      </c>
      <c r="AW30" s="67" t="s">
        <v>916</v>
      </c>
      <c r="AX30" s="66"/>
      <c r="BB30" s="36"/>
    </row>
    <row r="31" spans="2:62" x14ac:dyDescent="0.25">
      <c r="B31" s="68"/>
      <c r="C31" s="67" t="s">
        <v>917</v>
      </c>
      <c r="D31" s="67" t="str">
        <f t="shared" si="0"/>
        <v>filter(filter(intersect(TRANSLATESYMBOLS(members(#members,dates=-7d),TARGETIDTYPE='FUNDAMENTALTICKER'),TRANSLATESYMBOLS(members(#members,dates=-7d),TARGETIDTYPE='FUNDAMENTALTICKER')),#factor2!=NA),#factor2_rank&lt;=100*#quantile_size)</v>
      </c>
      <c r="E31" s="67"/>
      <c r="F31" s="67" t="s">
        <v>918</v>
      </c>
      <c r="G31" s="67" t="s">
        <v>919</v>
      </c>
      <c r="H31" s="66"/>
      <c r="J31" s="68"/>
      <c r="K31" s="67" t="s">
        <v>917</v>
      </c>
      <c r="L31" s="67" t="str">
        <f t="shared" si="1"/>
        <v>filter(filter(intersect(TRANSLATESYMBOLS(members(#members,dates=-14d),TARGETIDTYPE='FUNDAMENTALTICKER'),TRANSLATESYMBOLS(members(#members,dates=-14d),TARGETIDTYPE='FUNDAMENTALTICKER')),#factor2!=NA),#factor2_rank&lt;=100*#quantile_size)</v>
      </c>
      <c r="M31" s="67"/>
      <c r="N31" s="67" t="s">
        <v>920</v>
      </c>
      <c r="O31" s="67" t="s">
        <v>921</v>
      </c>
      <c r="P31" s="66"/>
      <c r="R31" s="68"/>
      <c r="S31" s="67" t="s">
        <v>917</v>
      </c>
      <c r="T31" s="67" t="str">
        <f t="shared" si="2"/>
        <v>filter(filter(intersect(TRANSLATESYMBOLS(members(#members,dates=-30d),TARGETIDTYPE='FUNDAMENTALTICKER'),TRANSLATESYMBOLS(members(#members,dates=-30d),TARGETIDTYPE='FUNDAMENTALTICKER')),#factor2!=NA),#factor2_rank&lt;=100*#quantile_size)</v>
      </c>
      <c r="U31" s="67"/>
      <c r="V31" s="67" t="s">
        <v>922</v>
      </c>
      <c r="W31" s="67" t="s">
        <v>923</v>
      </c>
      <c r="X31" s="66"/>
      <c r="Z31" s="68"/>
      <c r="AA31" s="67" t="s">
        <v>917</v>
      </c>
      <c r="AB31" s="67" t="str">
        <f t="shared" si="3"/>
        <v>filter(filter(intersect(TRANSLATESYMBOLS(members(#members,dates=-90d),TARGETIDTYPE='FUNDAMENTALTICKER'),TRANSLATESYMBOLS(members(#members,dates=-90d),TARGETIDTYPE='FUNDAMENTALTICKER')),#factor2!=NA),#factor2_rank&lt;=100*#quantile_size)</v>
      </c>
      <c r="AC31" s="67"/>
      <c r="AD31" s="67" t="s">
        <v>924</v>
      </c>
      <c r="AE31" s="67" t="s">
        <v>925</v>
      </c>
      <c r="AF31" s="66"/>
      <c r="AI31" s="68"/>
      <c r="AJ31" s="67" t="s">
        <v>917</v>
      </c>
      <c r="AK31" s="67" t="str">
        <f t="shared" si="4"/>
        <v>filter(filter(intersect(TRANSLATESYMBOLS(members(#members,dates=-180d),TARGETIDTYPE='FUNDAMENTALTICKER'),TRANSLATESYMBOLS(members(#members,dates=-180d),TARGETIDTYPE='FUNDAMENTALTICKER')),#factor2!=NA),#factor2_rank&lt;=100*#quantile_size)</v>
      </c>
      <c r="AL31" s="67"/>
      <c r="AM31" s="67" t="s">
        <v>926</v>
      </c>
      <c r="AN31" s="67" t="s">
        <v>927</v>
      </c>
      <c r="AO31" s="66"/>
      <c r="AR31" s="68"/>
      <c r="AS31" s="67" t="s">
        <v>917</v>
      </c>
      <c r="AT31" s="67" t="str">
        <f t="shared" si="5"/>
        <v>filter(filter(intersect(TRANSLATESYMBOLS(members(#members,dates=-360d),TARGETIDTYPE='FUNDAMENTALTICKER'),TRANSLATESYMBOLS(members(#members,dates=-360d),TARGETIDTYPE='FUNDAMENTALTICKER')),#factor2!=NA),#factor2_rank&lt;=100*#quantile_size)</v>
      </c>
      <c r="AU31" s="67"/>
      <c r="AV31" s="67" t="s">
        <v>928</v>
      </c>
      <c r="AW31" s="67" t="s">
        <v>929</v>
      </c>
      <c r="AX31" s="66"/>
      <c r="BB31" s="36"/>
    </row>
    <row r="32" spans="2:62" x14ac:dyDescent="0.25">
      <c r="B32" s="68"/>
      <c r="C32" s="67" t="s">
        <v>930</v>
      </c>
      <c r="D32" s="67" t="str">
        <f t="shared" si="0"/>
        <v>filter(filter(intersect(TRANSLATESYMBOLS(members(#members,dates=-7d),TARGETIDTYPE='FUNDAMENTALTICKER'),TRANSLATESYMBOLS(members(#members,dates=-7d),TARGETIDTYPE='FUNDAMENTALTICKER')),#factor3!=NA),#factor3_rank&gt;100*(1-#quantile_size))</v>
      </c>
      <c r="E32" s="67"/>
      <c r="F32" s="67" t="s">
        <v>931</v>
      </c>
      <c r="G32" s="67" t="s">
        <v>932</v>
      </c>
      <c r="H32" s="66"/>
      <c r="J32" s="68"/>
      <c r="K32" s="67" t="s">
        <v>930</v>
      </c>
      <c r="L32" s="67" t="str">
        <f t="shared" si="1"/>
        <v>filter(filter(intersect(TRANSLATESYMBOLS(members(#members,dates=-14d),TARGETIDTYPE='FUNDAMENTALTICKER'),TRANSLATESYMBOLS(members(#members,dates=-14d),TARGETIDTYPE='FUNDAMENTALTICKER')),#factor3!=NA),#factor3_rank&gt;100*(1-#quantile_size))</v>
      </c>
      <c r="M32" s="67"/>
      <c r="N32" s="67" t="s">
        <v>933</v>
      </c>
      <c r="O32" s="67" t="s">
        <v>934</v>
      </c>
      <c r="P32" s="66"/>
      <c r="R32" s="68"/>
      <c r="S32" s="67" t="s">
        <v>930</v>
      </c>
      <c r="T32" s="67" t="str">
        <f t="shared" si="2"/>
        <v>filter(filter(intersect(TRANSLATESYMBOLS(members(#members,dates=-30d),TARGETIDTYPE='FUNDAMENTALTICKER'),TRANSLATESYMBOLS(members(#members,dates=-30d),TARGETIDTYPE='FUNDAMENTALTICKER')),#factor3!=NA),#factor3_rank&gt;100*(1-#quantile_size))</v>
      </c>
      <c r="U32" s="67"/>
      <c r="V32" s="67" t="s">
        <v>935</v>
      </c>
      <c r="W32" s="67" t="s">
        <v>936</v>
      </c>
      <c r="X32" s="66"/>
      <c r="Z32" s="68"/>
      <c r="AA32" s="67" t="s">
        <v>930</v>
      </c>
      <c r="AB32" s="67" t="str">
        <f t="shared" si="3"/>
        <v>filter(filter(intersect(TRANSLATESYMBOLS(members(#members,dates=-90d),TARGETIDTYPE='FUNDAMENTALTICKER'),TRANSLATESYMBOLS(members(#members,dates=-90d),TARGETIDTYPE='FUNDAMENTALTICKER')),#factor3!=NA),#factor3_rank&gt;100*(1-#quantile_size))</v>
      </c>
      <c r="AC32" s="67"/>
      <c r="AD32" s="67" t="s">
        <v>937</v>
      </c>
      <c r="AE32" s="67" t="s">
        <v>938</v>
      </c>
      <c r="AF32" s="66"/>
      <c r="AI32" s="68"/>
      <c r="AJ32" s="67" t="s">
        <v>930</v>
      </c>
      <c r="AK32" s="67" t="str">
        <f t="shared" si="4"/>
        <v>filter(filter(intersect(TRANSLATESYMBOLS(members(#members,dates=-180d),TARGETIDTYPE='FUNDAMENTALTICKER'),TRANSLATESYMBOLS(members(#members,dates=-180d),TARGETIDTYPE='FUNDAMENTALTICKER')),#factor3!=NA),#factor3_rank&gt;100*(1-#quantile_size))</v>
      </c>
      <c r="AL32" s="67"/>
      <c r="AM32" s="67" t="s">
        <v>939</v>
      </c>
      <c r="AN32" s="67" t="s">
        <v>940</v>
      </c>
      <c r="AO32" s="66"/>
      <c r="AR32" s="68"/>
      <c r="AS32" s="67" t="s">
        <v>930</v>
      </c>
      <c r="AT32" s="67" t="str">
        <f t="shared" si="5"/>
        <v>filter(filter(intersect(TRANSLATESYMBOLS(members(#members,dates=-360d),TARGETIDTYPE='FUNDAMENTALTICKER'),TRANSLATESYMBOLS(members(#members,dates=-360d),TARGETIDTYPE='FUNDAMENTALTICKER')),#factor3!=NA),#factor3_rank&gt;100*(1-#quantile_size))</v>
      </c>
      <c r="AU32" s="67"/>
      <c r="AV32" s="67" t="s">
        <v>941</v>
      </c>
      <c r="AW32" s="67" t="s">
        <v>942</v>
      </c>
      <c r="AX32" s="66"/>
      <c r="BB32" s="36"/>
    </row>
    <row r="33" spans="2:54" x14ac:dyDescent="0.25">
      <c r="B33" s="68"/>
      <c r="C33" s="67" t="s">
        <v>943</v>
      </c>
      <c r="D33" s="67" t="str">
        <f t="shared" si="0"/>
        <v>filter(filter(intersect(TRANSLATESYMBOLS(members(#members,dates=-7d),TARGETIDTYPE='FUNDAMENTALTICKER'),TRANSLATESYMBOLS(members(#members,dates=-7d),TARGETIDTYPE='FUNDAMENTALTICKER')),#factor3!=NA),#factor3_rank&lt;=100*#quantile_size)</v>
      </c>
      <c r="E33" s="67"/>
      <c r="F33" s="67" t="s">
        <v>944</v>
      </c>
      <c r="G33" s="67" t="s">
        <v>945</v>
      </c>
      <c r="H33" s="66"/>
      <c r="J33" s="68"/>
      <c r="K33" s="67" t="s">
        <v>943</v>
      </c>
      <c r="L33" s="67" t="str">
        <f t="shared" si="1"/>
        <v>filter(filter(intersect(TRANSLATESYMBOLS(members(#members,dates=-14d),TARGETIDTYPE='FUNDAMENTALTICKER'),TRANSLATESYMBOLS(members(#members,dates=-14d),TARGETIDTYPE='FUNDAMENTALTICKER')),#factor3!=NA),#factor3_rank&lt;=100*#quantile_size)</v>
      </c>
      <c r="M33" s="67"/>
      <c r="N33" s="67" t="s">
        <v>946</v>
      </c>
      <c r="O33" s="67" t="s">
        <v>947</v>
      </c>
      <c r="P33" s="66"/>
      <c r="R33" s="68"/>
      <c r="S33" s="67" t="s">
        <v>943</v>
      </c>
      <c r="T33" s="67" t="str">
        <f t="shared" si="2"/>
        <v>filter(filter(intersect(TRANSLATESYMBOLS(members(#members,dates=-30d),TARGETIDTYPE='FUNDAMENTALTICKER'),TRANSLATESYMBOLS(members(#members,dates=-30d),TARGETIDTYPE='FUNDAMENTALTICKER')),#factor3!=NA),#factor3_rank&lt;=100*#quantile_size)</v>
      </c>
      <c r="U33" s="67"/>
      <c r="V33" s="67" t="s">
        <v>948</v>
      </c>
      <c r="W33" s="67" t="s">
        <v>949</v>
      </c>
      <c r="X33" s="66"/>
      <c r="Z33" s="68"/>
      <c r="AA33" s="67" t="s">
        <v>943</v>
      </c>
      <c r="AB33" s="67" t="str">
        <f t="shared" si="3"/>
        <v>filter(filter(intersect(TRANSLATESYMBOLS(members(#members,dates=-90d),TARGETIDTYPE='FUNDAMENTALTICKER'),TRANSLATESYMBOLS(members(#members,dates=-90d),TARGETIDTYPE='FUNDAMENTALTICKER')),#factor3!=NA),#factor3_rank&lt;=100*#quantile_size)</v>
      </c>
      <c r="AC33" s="67"/>
      <c r="AD33" s="67" t="s">
        <v>950</v>
      </c>
      <c r="AE33" s="67" t="s">
        <v>951</v>
      </c>
      <c r="AF33" s="66"/>
      <c r="AI33" s="68"/>
      <c r="AJ33" s="67" t="s">
        <v>943</v>
      </c>
      <c r="AK33" s="67" t="str">
        <f t="shared" si="4"/>
        <v>filter(filter(intersect(TRANSLATESYMBOLS(members(#members,dates=-180d),TARGETIDTYPE='FUNDAMENTALTICKER'),TRANSLATESYMBOLS(members(#members,dates=-180d),TARGETIDTYPE='FUNDAMENTALTICKER')),#factor3!=NA),#factor3_rank&lt;=100*#quantile_size)</v>
      </c>
      <c r="AL33" s="67"/>
      <c r="AM33" s="67" t="s">
        <v>952</v>
      </c>
      <c r="AN33" s="67" t="s">
        <v>953</v>
      </c>
      <c r="AO33" s="66"/>
      <c r="AR33" s="68"/>
      <c r="AS33" s="67" t="s">
        <v>943</v>
      </c>
      <c r="AT33" s="67" t="str">
        <f t="shared" si="5"/>
        <v>filter(filter(intersect(TRANSLATESYMBOLS(members(#members,dates=-360d),TARGETIDTYPE='FUNDAMENTALTICKER'),TRANSLATESYMBOLS(members(#members,dates=-360d),TARGETIDTYPE='FUNDAMENTALTICKER')),#factor3!=NA),#factor3_rank&lt;=100*#quantile_size)</v>
      </c>
      <c r="AU33" s="67"/>
      <c r="AV33" s="67" t="s">
        <v>954</v>
      </c>
      <c r="AW33" s="67" t="s">
        <v>955</v>
      </c>
      <c r="AX33" s="66"/>
      <c r="BB33" s="36"/>
    </row>
    <row r="34" spans="2:54" x14ac:dyDescent="0.25">
      <c r="B34" s="68"/>
      <c r="C34" s="67" t="s">
        <v>956</v>
      </c>
      <c r="D34" s="67" t="str">
        <f t="shared" si="0"/>
        <v>filter(filter(intersect(TRANSLATESYMBOLS(members(#members,dates=-7d),TARGETIDTYPE='FUNDAMENTALTICKER'),TRANSLATESYMBOLS(members(#members,dates=-7d),TARGETIDTYPE='FUNDAMENTALTICKER')),#factor4!=NA),#factor4_rank&gt;100*(1-#quantile_size))</v>
      </c>
      <c r="E34" s="67"/>
      <c r="F34" s="67" t="s">
        <v>957</v>
      </c>
      <c r="G34" s="67" t="s">
        <v>958</v>
      </c>
      <c r="H34" s="66"/>
      <c r="J34" s="68"/>
      <c r="K34" s="67" t="s">
        <v>956</v>
      </c>
      <c r="L34" s="67" t="str">
        <f t="shared" si="1"/>
        <v>filter(filter(intersect(TRANSLATESYMBOLS(members(#members,dates=-14d),TARGETIDTYPE='FUNDAMENTALTICKER'),TRANSLATESYMBOLS(members(#members,dates=-14d),TARGETIDTYPE='FUNDAMENTALTICKER')),#factor4!=NA),#factor4_rank&gt;100*(1-#quantile_size))</v>
      </c>
      <c r="M34" s="67"/>
      <c r="N34" s="67" t="s">
        <v>959</v>
      </c>
      <c r="O34" s="67" t="s">
        <v>960</v>
      </c>
      <c r="P34" s="66"/>
      <c r="R34" s="68"/>
      <c r="S34" s="67" t="s">
        <v>956</v>
      </c>
      <c r="T34" s="67" t="str">
        <f t="shared" si="2"/>
        <v>filter(filter(intersect(TRANSLATESYMBOLS(members(#members,dates=-30d),TARGETIDTYPE='FUNDAMENTALTICKER'),TRANSLATESYMBOLS(members(#members,dates=-30d),TARGETIDTYPE='FUNDAMENTALTICKER')),#factor4!=NA),#factor4_rank&gt;100*(1-#quantile_size))</v>
      </c>
      <c r="U34" s="67"/>
      <c r="V34" s="67" t="s">
        <v>961</v>
      </c>
      <c r="W34" s="67" t="s">
        <v>962</v>
      </c>
      <c r="X34" s="66"/>
      <c r="Z34" s="68"/>
      <c r="AA34" s="67" t="s">
        <v>956</v>
      </c>
      <c r="AB34" s="67" t="str">
        <f t="shared" si="3"/>
        <v>filter(filter(intersect(TRANSLATESYMBOLS(members(#members,dates=-90d),TARGETIDTYPE='FUNDAMENTALTICKER'),TRANSLATESYMBOLS(members(#members,dates=-90d),TARGETIDTYPE='FUNDAMENTALTICKER')),#factor4!=NA),#factor4_rank&gt;100*(1-#quantile_size))</v>
      </c>
      <c r="AC34" s="67"/>
      <c r="AD34" s="67" t="s">
        <v>963</v>
      </c>
      <c r="AE34" s="67" t="s">
        <v>964</v>
      </c>
      <c r="AF34" s="66"/>
      <c r="AI34" s="68"/>
      <c r="AJ34" s="67" t="s">
        <v>956</v>
      </c>
      <c r="AK34" s="67" t="str">
        <f t="shared" si="4"/>
        <v>filter(filter(intersect(TRANSLATESYMBOLS(members(#members,dates=-180d),TARGETIDTYPE='FUNDAMENTALTICKER'),TRANSLATESYMBOLS(members(#members,dates=-180d),TARGETIDTYPE='FUNDAMENTALTICKER')),#factor4!=NA),#factor4_rank&gt;100*(1-#quantile_size))</v>
      </c>
      <c r="AL34" s="67"/>
      <c r="AM34" s="67" t="s">
        <v>965</v>
      </c>
      <c r="AN34" s="67" t="s">
        <v>966</v>
      </c>
      <c r="AO34" s="66"/>
      <c r="AR34" s="68"/>
      <c r="AS34" s="67" t="s">
        <v>956</v>
      </c>
      <c r="AT34" s="67" t="str">
        <f t="shared" si="5"/>
        <v>filter(filter(intersect(TRANSLATESYMBOLS(members(#members,dates=-360d),TARGETIDTYPE='FUNDAMENTALTICKER'),TRANSLATESYMBOLS(members(#members,dates=-360d),TARGETIDTYPE='FUNDAMENTALTICKER')),#factor4!=NA),#factor4_rank&gt;100*(1-#quantile_size))</v>
      </c>
      <c r="AU34" s="67"/>
      <c r="AV34" s="67" t="s">
        <v>967</v>
      </c>
      <c r="AW34" s="67" t="s">
        <v>968</v>
      </c>
      <c r="AX34" s="66"/>
      <c r="BB34" s="36"/>
    </row>
    <row r="35" spans="2:54" x14ac:dyDescent="0.25">
      <c r="B35" s="68"/>
      <c r="C35" s="67" t="s">
        <v>969</v>
      </c>
      <c r="D35" s="67" t="str">
        <f t="shared" si="0"/>
        <v>filter(filter(intersect(TRANSLATESYMBOLS(members(#members,dates=-7d),TARGETIDTYPE='FUNDAMENTALTICKER'),TRANSLATESYMBOLS(members(#members,dates=-7d),TARGETIDTYPE='FUNDAMENTALTICKER')),#factor4!=NA),#factor4_rank&lt;=100*#quantile_size)</v>
      </c>
      <c r="E35" s="67"/>
      <c r="F35" s="67" t="s">
        <v>970</v>
      </c>
      <c r="G35" s="67" t="s">
        <v>971</v>
      </c>
      <c r="H35" s="66"/>
      <c r="J35" s="68"/>
      <c r="K35" s="67" t="s">
        <v>969</v>
      </c>
      <c r="L35" s="67" t="str">
        <f t="shared" si="1"/>
        <v>filter(filter(intersect(TRANSLATESYMBOLS(members(#members,dates=-14d),TARGETIDTYPE='FUNDAMENTALTICKER'),TRANSLATESYMBOLS(members(#members,dates=-14d),TARGETIDTYPE='FUNDAMENTALTICKER')),#factor4!=NA),#factor4_rank&lt;=100*#quantile_size)</v>
      </c>
      <c r="M35" s="67"/>
      <c r="N35" s="67" t="s">
        <v>972</v>
      </c>
      <c r="O35" s="67" t="s">
        <v>973</v>
      </c>
      <c r="P35" s="66"/>
      <c r="R35" s="68"/>
      <c r="S35" s="67" t="s">
        <v>969</v>
      </c>
      <c r="T35" s="67" t="str">
        <f t="shared" si="2"/>
        <v>filter(filter(intersect(TRANSLATESYMBOLS(members(#members,dates=-30d),TARGETIDTYPE='FUNDAMENTALTICKER'),TRANSLATESYMBOLS(members(#members,dates=-30d),TARGETIDTYPE='FUNDAMENTALTICKER')),#factor4!=NA),#factor4_rank&lt;=100*#quantile_size)</v>
      </c>
      <c r="U35" s="67"/>
      <c r="V35" s="67" t="s">
        <v>974</v>
      </c>
      <c r="W35" s="67" t="s">
        <v>975</v>
      </c>
      <c r="X35" s="66"/>
      <c r="Z35" s="68"/>
      <c r="AA35" s="67" t="s">
        <v>969</v>
      </c>
      <c r="AB35" s="67" t="str">
        <f t="shared" si="3"/>
        <v>filter(filter(intersect(TRANSLATESYMBOLS(members(#members,dates=-90d),TARGETIDTYPE='FUNDAMENTALTICKER'),TRANSLATESYMBOLS(members(#members,dates=-90d),TARGETIDTYPE='FUNDAMENTALTICKER')),#factor4!=NA),#factor4_rank&lt;=100*#quantile_size)</v>
      </c>
      <c r="AC35" s="67"/>
      <c r="AD35" s="67" t="s">
        <v>976</v>
      </c>
      <c r="AE35" s="67" t="s">
        <v>977</v>
      </c>
      <c r="AF35" s="66"/>
      <c r="AI35" s="68"/>
      <c r="AJ35" s="67" t="s">
        <v>969</v>
      </c>
      <c r="AK35" s="67" t="str">
        <f t="shared" si="4"/>
        <v>filter(filter(intersect(TRANSLATESYMBOLS(members(#members,dates=-180d),TARGETIDTYPE='FUNDAMENTALTICKER'),TRANSLATESYMBOLS(members(#members,dates=-180d),TARGETIDTYPE='FUNDAMENTALTICKER')),#factor4!=NA),#factor4_rank&lt;=100*#quantile_size)</v>
      </c>
      <c r="AL35" s="67"/>
      <c r="AM35" s="67" t="s">
        <v>978</v>
      </c>
      <c r="AN35" s="67" t="s">
        <v>979</v>
      </c>
      <c r="AO35" s="66"/>
      <c r="AR35" s="68"/>
      <c r="AS35" s="67" t="s">
        <v>969</v>
      </c>
      <c r="AT35" s="67" t="str">
        <f t="shared" si="5"/>
        <v>filter(filter(intersect(TRANSLATESYMBOLS(members(#members,dates=-360d),TARGETIDTYPE='FUNDAMENTALTICKER'),TRANSLATESYMBOLS(members(#members,dates=-360d),TARGETIDTYPE='FUNDAMENTALTICKER')),#factor4!=NA),#factor4_rank&lt;=100*#quantile_size)</v>
      </c>
      <c r="AU35" s="67"/>
      <c r="AV35" s="67" t="s">
        <v>980</v>
      </c>
      <c r="AW35" s="67" t="s">
        <v>981</v>
      </c>
      <c r="AX35" s="66"/>
      <c r="BB35" s="36"/>
    </row>
    <row r="36" spans="2:54" x14ac:dyDescent="0.25">
      <c r="B36" s="68"/>
      <c r="C36" s="67" t="s">
        <v>982</v>
      </c>
      <c r="D36" s="67" t="str">
        <f t="shared" si="0"/>
        <v>filter(filter(intersect(TRANSLATESYMBOLS(members(#members,dates=-7d),TARGETIDTYPE='FUNDAMENTALTICKER'),TRANSLATESYMBOLS(members(#members,dates=-7d),TARGETIDTYPE='FUNDAMENTALTICKER')),#factor5!=NA),#factor5_rank&gt;100*(1-#quantile_size))</v>
      </c>
      <c r="E36" s="67"/>
      <c r="F36" s="67" t="s">
        <v>983</v>
      </c>
      <c r="G36" s="67" t="s">
        <v>984</v>
      </c>
      <c r="H36" s="66"/>
      <c r="J36" s="68"/>
      <c r="K36" s="67" t="s">
        <v>982</v>
      </c>
      <c r="L36" s="67" t="str">
        <f t="shared" si="1"/>
        <v>filter(filter(intersect(TRANSLATESYMBOLS(members(#members,dates=-14d),TARGETIDTYPE='FUNDAMENTALTICKER'),TRANSLATESYMBOLS(members(#members,dates=-14d),TARGETIDTYPE='FUNDAMENTALTICKER')),#factor5!=NA),#factor5_rank&gt;100*(1-#quantile_size))</v>
      </c>
      <c r="M36" s="67"/>
      <c r="N36" s="67" t="s">
        <v>985</v>
      </c>
      <c r="O36" s="67" t="s">
        <v>986</v>
      </c>
      <c r="P36" s="66"/>
      <c r="R36" s="68"/>
      <c r="S36" s="67" t="s">
        <v>982</v>
      </c>
      <c r="T36" s="67" t="str">
        <f t="shared" si="2"/>
        <v>filter(filter(intersect(TRANSLATESYMBOLS(members(#members,dates=-30d),TARGETIDTYPE='FUNDAMENTALTICKER'),TRANSLATESYMBOLS(members(#members,dates=-30d),TARGETIDTYPE='FUNDAMENTALTICKER')),#factor5!=NA),#factor5_rank&gt;100*(1-#quantile_size))</v>
      </c>
      <c r="U36" s="67"/>
      <c r="V36" s="67" t="s">
        <v>987</v>
      </c>
      <c r="W36" s="67" t="s">
        <v>988</v>
      </c>
      <c r="X36" s="66"/>
      <c r="Z36" s="68"/>
      <c r="AA36" s="67" t="s">
        <v>982</v>
      </c>
      <c r="AB36" s="67" t="str">
        <f t="shared" si="3"/>
        <v>filter(filter(intersect(TRANSLATESYMBOLS(members(#members,dates=-90d),TARGETIDTYPE='FUNDAMENTALTICKER'),TRANSLATESYMBOLS(members(#members,dates=-90d),TARGETIDTYPE='FUNDAMENTALTICKER')),#factor5!=NA),#factor5_rank&gt;100*(1-#quantile_size))</v>
      </c>
      <c r="AC36" s="67"/>
      <c r="AD36" s="67" t="s">
        <v>989</v>
      </c>
      <c r="AE36" s="67" t="s">
        <v>990</v>
      </c>
      <c r="AF36" s="66"/>
      <c r="AI36" s="68"/>
      <c r="AJ36" s="67" t="s">
        <v>982</v>
      </c>
      <c r="AK36" s="67" t="str">
        <f t="shared" si="4"/>
        <v>filter(filter(intersect(TRANSLATESYMBOLS(members(#members,dates=-180d),TARGETIDTYPE='FUNDAMENTALTICKER'),TRANSLATESYMBOLS(members(#members,dates=-180d),TARGETIDTYPE='FUNDAMENTALTICKER')),#factor5!=NA),#factor5_rank&gt;100*(1-#quantile_size))</v>
      </c>
      <c r="AL36" s="67"/>
      <c r="AM36" s="67" t="s">
        <v>991</v>
      </c>
      <c r="AN36" s="67" t="s">
        <v>992</v>
      </c>
      <c r="AO36" s="66"/>
      <c r="AR36" s="68"/>
      <c r="AS36" s="67" t="s">
        <v>982</v>
      </c>
      <c r="AT36" s="67" t="str">
        <f t="shared" si="5"/>
        <v>filter(filter(intersect(TRANSLATESYMBOLS(members(#members,dates=-360d),TARGETIDTYPE='FUNDAMENTALTICKER'),TRANSLATESYMBOLS(members(#members,dates=-360d),TARGETIDTYPE='FUNDAMENTALTICKER')),#factor5!=NA),#factor5_rank&gt;100*(1-#quantile_size))</v>
      </c>
      <c r="AU36" s="67"/>
      <c r="AV36" s="67" t="s">
        <v>993</v>
      </c>
      <c r="AW36" s="67" t="s">
        <v>994</v>
      </c>
      <c r="AX36" s="66"/>
      <c r="BB36" s="36"/>
    </row>
    <row r="37" spans="2:54" x14ac:dyDescent="0.25">
      <c r="B37" s="68"/>
      <c r="C37" s="67" t="s">
        <v>995</v>
      </c>
      <c r="D37" s="67" t="str">
        <f t="shared" si="0"/>
        <v>filter(filter(intersect(TRANSLATESYMBOLS(members(#members,dates=-7d),TARGETIDTYPE='FUNDAMENTALTICKER'),TRANSLATESYMBOLS(members(#members,dates=-7d),TARGETIDTYPE='FUNDAMENTALTICKER')),#factor5!=NA),#factor5_rank&lt;=100*#quantile_size)</v>
      </c>
      <c r="E37" s="67"/>
      <c r="F37" s="67" t="s">
        <v>996</v>
      </c>
      <c r="G37" s="67" t="s">
        <v>997</v>
      </c>
      <c r="H37" s="66"/>
      <c r="J37" s="68"/>
      <c r="K37" s="67" t="s">
        <v>995</v>
      </c>
      <c r="L37" s="67" t="str">
        <f t="shared" si="1"/>
        <v>filter(filter(intersect(TRANSLATESYMBOLS(members(#members,dates=-14d),TARGETIDTYPE='FUNDAMENTALTICKER'),TRANSLATESYMBOLS(members(#members,dates=-14d),TARGETIDTYPE='FUNDAMENTALTICKER')),#factor5!=NA),#factor5_rank&lt;=100*#quantile_size)</v>
      </c>
      <c r="M37" s="67"/>
      <c r="N37" s="67" t="s">
        <v>998</v>
      </c>
      <c r="O37" s="67" t="s">
        <v>999</v>
      </c>
      <c r="P37" s="66"/>
      <c r="R37" s="68"/>
      <c r="S37" s="67" t="s">
        <v>995</v>
      </c>
      <c r="T37" s="67" t="str">
        <f t="shared" si="2"/>
        <v>filter(filter(intersect(TRANSLATESYMBOLS(members(#members,dates=-30d),TARGETIDTYPE='FUNDAMENTALTICKER'),TRANSLATESYMBOLS(members(#members,dates=-30d),TARGETIDTYPE='FUNDAMENTALTICKER')),#factor5!=NA),#factor5_rank&lt;=100*#quantile_size)</v>
      </c>
      <c r="U37" s="67"/>
      <c r="V37" s="67" t="s">
        <v>1000</v>
      </c>
      <c r="W37" s="67" t="s">
        <v>1001</v>
      </c>
      <c r="X37" s="66"/>
      <c r="Z37" s="68"/>
      <c r="AA37" s="67" t="s">
        <v>995</v>
      </c>
      <c r="AB37" s="67" t="str">
        <f t="shared" si="3"/>
        <v>filter(filter(intersect(TRANSLATESYMBOLS(members(#members,dates=-90d),TARGETIDTYPE='FUNDAMENTALTICKER'),TRANSLATESYMBOLS(members(#members,dates=-90d),TARGETIDTYPE='FUNDAMENTALTICKER')),#factor5!=NA),#factor5_rank&lt;=100*#quantile_size)</v>
      </c>
      <c r="AC37" s="67"/>
      <c r="AD37" s="67" t="s">
        <v>1002</v>
      </c>
      <c r="AE37" s="67" t="s">
        <v>1003</v>
      </c>
      <c r="AF37" s="66"/>
      <c r="AI37" s="68"/>
      <c r="AJ37" s="67" t="s">
        <v>995</v>
      </c>
      <c r="AK37" s="67" t="str">
        <f t="shared" si="4"/>
        <v>filter(filter(intersect(TRANSLATESYMBOLS(members(#members,dates=-180d),TARGETIDTYPE='FUNDAMENTALTICKER'),TRANSLATESYMBOLS(members(#members,dates=-180d),TARGETIDTYPE='FUNDAMENTALTICKER')),#factor5!=NA),#factor5_rank&lt;=100*#quantile_size)</v>
      </c>
      <c r="AL37" s="67"/>
      <c r="AM37" s="67" t="s">
        <v>1004</v>
      </c>
      <c r="AN37" s="67" t="s">
        <v>1005</v>
      </c>
      <c r="AO37" s="66"/>
      <c r="AR37" s="68"/>
      <c r="AS37" s="67" t="s">
        <v>995</v>
      </c>
      <c r="AT37" s="67" t="str">
        <f t="shared" si="5"/>
        <v>filter(filter(intersect(TRANSLATESYMBOLS(members(#members,dates=-360d),TARGETIDTYPE='FUNDAMENTALTICKER'),TRANSLATESYMBOLS(members(#members,dates=-360d),TARGETIDTYPE='FUNDAMENTALTICKER')),#factor5!=NA),#factor5_rank&lt;=100*#quantile_size)</v>
      </c>
      <c r="AU37" s="67"/>
      <c r="AV37" s="67" t="s">
        <v>1006</v>
      </c>
      <c r="AW37" s="67" t="s">
        <v>1007</v>
      </c>
      <c r="AX37" s="66"/>
      <c r="BB37" s="36"/>
    </row>
    <row r="38" spans="2:54" x14ac:dyDescent="0.25">
      <c r="B38" s="68"/>
      <c r="C38" s="67"/>
      <c r="D38" s="67"/>
      <c r="E38" s="67"/>
      <c r="F38" s="67"/>
      <c r="G38" s="67"/>
      <c r="H38" s="66"/>
      <c r="J38" s="68"/>
      <c r="K38" s="67"/>
      <c r="L38" s="67"/>
      <c r="M38" s="67"/>
      <c r="N38" s="67"/>
      <c r="O38" s="67"/>
      <c r="P38" s="66"/>
      <c r="R38" s="68"/>
      <c r="S38" s="67"/>
      <c r="T38" s="67"/>
      <c r="U38" s="67"/>
      <c r="V38" s="67"/>
      <c r="W38" s="67"/>
      <c r="X38" s="66"/>
      <c r="Z38" s="68"/>
      <c r="AA38" s="67"/>
      <c r="AB38" s="67"/>
      <c r="AC38" s="67"/>
      <c r="AD38" s="67"/>
      <c r="AE38" s="67"/>
      <c r="AF38" s="66"/>
      <c r="AI38" s="68"/>
      <c r="AJ38" s="67"/>
      <c r="AK38" s="67"/>
      <c r="AL38" s="67"/>
      <c r="AM38" s="67"/>
      <c r="AN38" s="67"/>
      <c r="AO38" s="66"/>
      <c r="AR38" s="68"/>
      <c r="AS38" s="67"/>
      <c r="AT38" s="67"/>
      <c r="AU38" s="67"/>
      <c r="AV38" s="67"/>
      <c r="AW38" s="67"/>
      <c r="AX38" s="66"/>
      <c r="BB38" s="36"/>
    </row>
    <row r="39" spans="2:54" x14ac:dyDescent="0.25">
      <c r="B39" s="68"/>
      <c r="C39" s="67"/>
      <c r="D39" s="67"/>
      <c r="E39" s="67"/>
      <c r="F39" s="67"/>
      <c r="G39" s="67"/>
      <c r="H39" s="66"/>
      <c r="J39" s="68"/>
      <c r="K39" s="67"/>
      <c r="L39" s="67"/>
      <c r="M39" s="67"/>
      <c r="N39" s="67"/>
      <c r="O39" s="67"/>
      <c r="P39" s="66"/>
      <c r="R39" s="68"/>
      <c r="S39" s="67"/>
      <c r="T39" s="67"/>
      <c r="U39" s="67"/>
      <c r="V39" s="67"/>
      <c r="W39" s="67"/>
      <c r="X39" s="66"/>
      <c r="Z39" s="68"/>
      <c r="AA39" s="67"/>
      <c r="AB39" s="67"/>
      <c r="AC39" s="67"/>
      <c r="AD39" s="67"/>
      <c r="AE39" s="67"/>
      <c r="AF39" s="66"/>
      <c r="AI39" s="68"/>
      <c r="AJ39" s="67"/>
      <c r="AK39" s="67"/>
      <c r="AL39" s="67"/>
      <c r="AM39" s="67"/>
      <c r="AN39" s="67"/>
      <c r="AO39" s="66"/>
      <c r="AR39" s="68"/>
      <c r="AS39" s="67"/>
      <c r="AT39" s="67"/>
      <c r="AU39" s="67"/>
      <c r="AV39" s="67"/>
      <c r="AW39" s="67"/>
      <c r="AX39" s="66"/>
      <c r="BB39" s="36"/>
    </row>
    <row r="40" spans="2:54" x14ac:dyDescent="0.25">
      <c r="B40" s="68"/>
      <c r="C40" s="67" t="s">
        <v>1008</v>
      </c>
      <c r="D40" s="67" t="s">
        <v>1009</v>
      </c>
      <c r="E40" s="67"/>
      <c r="F40" s="67"/>
      <c r="G40" s="67"/>
      <c r="H40" s="66"/>
      <c r="J40" s="68"/>
      <c r="K40" s="67" t="s">
        <v>1008</v>
      </c>
      <c r="L40" s="67" t="s">
        <v>1009</v>
      </c>
      <c r="M40" s="67"/>
      <c r="N40" s="67"/>
      <c r="O40" s="67"/>
      <c r="P40" s="66"/>
      <c r="R40" s="68"/>
      <c r="S40" s="67" t="s">
        <v>1008</v>
      </c>
      <c r="T40" s="67" t="s">
        <v>1009</v>
      </c>
      <c r="U40" s="67"/>
      <c r="V40" s="67"/>
      <c r="W40" s="67"/>
      <c r="X40" s="66"/>
      <c r="Z40" s="68"/>
      <c r="AA40" s="67" t="s">
        <v>1008</v>
      </c>
      <c r="AB40" s="67" t="s">
        <v>1009</v>
      </c>
      <c r="AC40" s="67"/>
      <c r="AD40" s="67"/>
      <c r="AE40" s="67"/>
      <c r="AF40" s="66"/>
      <c r="AI40" s="68"/>
      <c r="AJ40" s="67" t="s">
        <v>1008</v>
      </c>
      <c r="AK40" s="67" t="s">
        <v>1009</v>
      </c>
      <c r="AL40" s="67"/>
      <c r="AM40" s="67"/>
      <c r="AN40" s="67"/>
      <c r="AO40" s="66"/>
      <c r="AR40" s="68"/>
      <c r="AS40" s="67" t="s">
        <v>1008</v>
      </c>
      <c r="AT40" s="67" t="s">
        <v>1009</v>
      </c>
      <c r="AU40" s="67"/>
      <c r="AV40" s="67"/>
      <c r="AW40" s="67"/>
      <c r="AX40" s="66"/>
      <c r="BB40" s="36"/>
    </row>
    <row r="41" spans="2:54" x14ac:dyDescent="0.25">
      <c r="B41" s="68"/>
      <c r="C41" s="67" t="s">
        <v>1010</v>
      </c>
      <c r="D41" s="67" t="s">
        <v>1011</v>
      </c>
      <c r="E41" s="67"/>
      <c r="F41" s="67"/>
      <c r="G41" s="67"/>
      <c r="H41" s="66"/>
      <c r="J41" s="68"/>
      <c r="K41" s="67" t="s">
        <v>1010</v>
      </c>
      <c r="L41" s="67" t="s">
        <v>1011</v>
      </c>
      <c r="M41" s="67"/>
      <c r="N41" s="67"/>
      <c r="O41" s="67"/>
      <c r="P41" s="66"/>
      <c r="R41" s="68"/>
      <c r="S41" s="67" t="s">
        <v>1010</v>
      </c>
      <c r="T41" s="67" t="s">
        <v>1011</v>
      </c>
      <c r="U41" s="67"/>
      <c r="V41" s="67"/>
      <c r="W41" s="67"/>
      <c r="X41" s="66"/>
      <c r="Z41" s="68"/>
      <c r="AA41" s="67" t="s">
        <v>1010</v>
      </c>
      <c r="AB41" s="67" t="s">
        <v>1011</v>
      </c>
      <c r="AC41" s="67"/>
      <c r="AD41" s="67"/>
      <c r="AE41" s="67"/>
      <c r="AF41" s="66"/>
      <c r="AI41" s="68"/>
      <c r="AJ41" s="67" t="s">
        <v>1010</v>
      </c>
      <c r="AK41" s="67" t="s">
        <v>1011</v>
      </c>
      <c r="AL41" s="67"/>
      <c r="AM41" s="67"/>
      <c r="AN41" s="67"/>
      <c r="AO41" s="66"/>
      <c r="AR41" s="68"/>
      <c r="AS41" s="67" t="s">
        <v>1010</v>
      </c>
      <c r="AT41" s="67" t="s">
        <v>1011</v>
      </c>
      <c r="AU41" s="67"/>
      <c r="AV41" s="67"/>
      <c r="AW41" s="67"/>
      <c r="AX41" s="66"/>
      <c r="BB41" s="36"/>
    </row>
    <row r="42" spans="2:54" x14ac:dyDescent="0.25">
      <c r="B42" s="68"/>
      <c r="C42" s="67"/>
      <c r="D42" s="67"/>
      <c r="E42" s="67"/>
      <c r="F42" s="67"/>
      <c r="G42" s="67"/>
      <c r="H42" s="66"/>
      <c r="J42" s="68"/>
      <c r="K42" s="67"/>
      <c r="L42" s="67"/>
      <c r="M42" s="67"/>
      <c r="N42" s="67"/>
      <c r="O42" s="67"/>
      <c r="P42" s="66"/>
      <c r="R42" s="68"/>
      <c r="S42" s="67"/>
      <c r="T42" s="67"/>
      <c r="U42" s="67"/>
      <c r="V42" s="67"/>
      <c r="W42" s="67"/>
      <c r="X42" s="66"/>
      <c r="Z42" s="68"/>
      <c r="AA42" s="67"/>
      <c r="AB42" s="67"/>
      <c r="AC42" s="67"/>
      <c r="AD42" s="67"/>
      <c r="AE42" s="67"/>
      <c r="AF42" s="66"/>
      <c r="AI42" s="68"/>
      <c r="AJ42" s="67"/>
      <c r="AK42" s="67"/>
      <c r="AL42" s="67"/>
      <c r="AM42" s="67"/>
      <c r="AN42" s="67"/>
      <c r="AO42" s="66"/>
      <c r="AR42" s="68"/>
      <c r="AS42" s="67"/>
      <c r="AT42" s="67"/>
      <c r="AU42" s="67"/>
      <c r="AV42" s="67"/>
      <c r="AW42" s="67"/>
      <c r="AX42" s="66"/>
      <c r="BB42" s="36"/>
    </row>
    <row r="43" spans="2:54" x14ac:dyDescent="0.25">
      <c r="B43" s="68"/>
      <c r="C43" s="67" t="s">
        <v>1012</v>
      </c>
      <c r="D43" s="67" t="str">
        <f>IF($G43="High","value(#return,#factor1_top) - value(#return,#factor1_bottom)"," value(#return,#factor1_bottom)-value(#return,#factor1_top)")</f>
        <v xml:space="preserve"> value(#return,#factor1_bottom)-value(#return,#factor1_top)</v>
      </c>
      <c r="E43" s="67"/>
      <c r="F43" s="67"/>
      <c r="G43" s="161" t="str">
        <f>'Factor Performance'!$F$11</f>
        <v>Low</v>
      </c>
      <c r="H43" s="66"/>
      <c r="J43" s="68"/>
      <c r="K43" s="67" t="s">
        <v>1012</v>
      </c>
      <c r="L43" s="67" t="str">
        <f>IF($G43="High","value(#return,#factor1_top) - value(#return,#factor1_bottom)"," value(#return,#factor1_bottom)-value(#return,#factor1_top)")</f>
        <v xml:space="preserve"> value(#return,#factor1_bottom)-value(#return,#factor1_top)</v>
      </c>
      <c r="M43" s="67"/>
      <c r="N43" s="67"/>
      <c r="O43" s="161" t="str">
        <f>'Factor Performance'!$F$11</f>
        <v>Low</v>
      </c>
      <c r="P43" s="66"/>
      <c r="R43" s="68"/>
      <c r="S43" s="67" t="s">
        <v>1012</v>
      </c>
      <c r="T43" s="67" t="str">
        <f>IF($G43="High","value(#return,#factor1_top) - value(#return,#factor1_bottom)"," value(#return,#factor1_bottom)-value(#return,#factor1_top)")</f>
        <v xml:space="preserve"> value(#return,#factor1_bottom)-value(#return,#factor1_top)</v>
      </c>
      <c r="U43" s="67"/>
      <c r="V43" s="67"/>
      <c r="W43" s="161" t="str">
        <f>'Factor Performance'!$F$11</f>
        <v>Low</v>
      </c>
      <c r="X43" s="66"/>
      <c r="Z43" s="68"/>
      <c r="AA43" s="67" t="s">
        <v>1012</v>
      </c>
      <c r="AB43" s="67" t="str">
        <f>IF($G43="High","value(#return,#factor1_top) - value(#return,#factor1_bottom)"," value(#return,#factor1_bottom)-value(#return,#factor1_top)")</f>
        <v xml:space="preserve"> value(#return,#factor1_bottom)-value(#return,#factor1_top)</v>
      </c>
      <c r="AC43" s="67"/>
      <c r="AD43" s="67"/>
      <c r="AE43" s="161" t="str">
        <f>'Factor Performance'!$F$11</f>
        <v>Low</v>
      </c>
      <c r="AF43" s="66"/>
      <c r="AI43" s="68"/>
      <c r="AJ43" s="67" t="s">
        <v>1012</v>
      </c>
      <c r="AK43" s="67" t="str">
        <f>IF($G43="High","value(#return,#factor1_top) - value(#return,#factor1_bottom)"," value(#return,#factor1_bottom)-value(#return,#factor1_top)")</f>
        <v xml:space="preserve"> value(#return,#factor1_bottom)-value(#return,#factor1_top)</v>
      </c>
      <c r="AL43" s="67"/>
      <c r="AM43" s="67"/>
      <c r="AN43" s="161" t="str">
        <f>'Factor Performance'!$F$11</f>
        <v>Low</v>
      </c>
      <c r="AO43" s="66"/>
      <c r="AR43" s="68"/>
      <c r="AS43" s="67" t="s">
        <v>1012</v>
      </c>
      <c r="AT43" s="67" t="str">
        <f>IF($G43="High","value(#return,#factor1_top) - value(#return,#factor1_bottom)"," value(#return,#factor1_bottom)-value(#return,#factor1_top)")</f>
        <v xml:space="preserve"> value(#return,#factor1_bottom)-value(#return,#factor1_top)</v>
      </c>
      <c r="AU43" s="67"/>
      <c r="AV43" s="67"/>
      <c r="AW43" s="161" t="str">
        <f>'Factor Performance'!$F$11</f>
        <v>Low</v>
      </c>
      <c r="AX43" s="66"/>
      <c r="BB43" s="36"/>
    </row>
    <row r="44" spans="2:54" x14ac:dyDescent="0.25">
      <c r="B44" s="68"/>
      <c r="C44" s="67" t="s">
        <v>1013</v>
      </c>
      <c r="D44" s="67" t="str">
        <f>IF($G44="High","value(#return,#factor2_top) - value(#return,#factor2_bottom)"," value(#return,#factor2_bottom)-value(#return,#factor2_top)")</f>
        <v xml:space="preserve"> value(#return,#factor2_bottom)-value(#return,#factor2_top)</v>
      </c>
      <c r="E44" s="67"/>
      <c r="F44" s="67"/>
      <c r="G44" s="161" t="str">
        <f>'Factor Performance'!$G$11</f>
        <v>Low</v>
      </c>
      <c r="H44" s="66"/>
      <c r="J44" s="68"/>
      <c r="K44" s="67" t="s">
        <v>1013</v>
      </c>
      <c r="L44" s="67" t="str">
        <f>IF($G44="High","value(#return,#factor2_top) - value(#return,#factor2_bottom)"," value(#return,#factor2_bottom)-value(#return,#factor2_top)")</f>
        <v xml:space="preserve"> value(#return,#factor2_bottom)-value(#return,#factor2_top)</v>
      </c>
      <c r="M44" s="67"/>
      <c r="N44" s="67"/>
      <c r="O44" s="161" t="str">
        <f>'Factor Performance'!$G$11</f>
        <v>Low</v>
      </c>
      <c r="P44" s="66"/>
      <c r="R44" s="68"/>
      <c r="S44" s="67" t="s">
        <v>1013</v>
      </c>
      <c r="T44" s="67" t="str">
        <f>IF($G44="High","value(#return,#factor2_top) - value(#return,#factor2_bottom)"," value(#return,#factor2_bottom)-value(#return,#factor2_top)")</f>
        <v xml:space="preserve"> value(#return,#factor2_bottom)-value(#return,#factor2_top)</v>
      </c>
      <c r="U44" s="67"/>
      <c r="V44" s="67"/>
      <c r="W44" s="161" t="str">
        <f>'Factor Performance'!$G$11</f>
        <v>Low</v>
      </c>
      <c r="X44" s="66"/>
      <c r="Z44" s="68"/>
      <c r="AA44" s="67" t="s">
        <v>1013</v>
      </c>
      <c r="AB44" s="67" t="str">
        <f>IF($G44="High","value(#return,#factor2_top) - value(#return,#factor2_bottom)"," value(#return,#factor2_bottom)-value(#return,#factor2_top)")</f>
        <v xml:space="preserve"> value(#return,#factor2_bottom)-value(#return,#factor2_top)</v>
      </c>
      <c r="AC44" s="67"/>
      <c r="AD44" s="67"/>
      <c r="AE44" s="161" t="str">
        <f>'Factor Performance'!$G$11</f>
        <v>Low</v>
      </c>
      <c r="AF44" s="66"/>
      <c r="AI44" s="68"/>
      <c r="AJ44" s="67" t="s">
        <v>1013</v>
      </c>
      <c r="AK44" s="67" t="str">
        <f>IF($G44="High","value(#return,#factor2_top) - value(#return,#factor2_bottom)"," value(#return,#factor2_bottom)-value(#return,#factor2_top)")</f>
        <v xml:space="preserve"> value(#return,#factor2_bottom)-value(#return,#factor2_top)</v>
      </c>
      <c r="AL44" s="67"/>
      <c r="AM44" s="67"/>
      <c r="AN44" s="161" t="str">
        <f>'Factor Performance'!$G$11</f>
        <v>Low</v>
      </c>
      <c r="AO44" s="66"/>
      <c r="AR44" s="68"/>
      <c r="AS44" s="67" t="s">
        <v>1013</v>
      </c>
      <c r="AT44" s="67" t="str">
        <f>IF($G44="High","value(#return,#factor2_top) - value(#return,#factor2_bottom)"," value(#return,#factor2_bottom)-value(#return,#factor2_top)")</f>
        <v xml:space="preserve"> value(#return,#factor2_bottom)-value(#return,#factor2_top)</v>
      </c>
      <c r="AU44" s="67"/>
      <c r="AV44" s="67"/>
      <c r="AW44" s="161" t="str">
        <f>'Factor Performance'!$G$11</f>
        <v>Low</v>
      </c>
      <c r="AX44" s="66"/>
      <c r="BB44" s="36"/>
    </row>
    <row r="45" spans="2:54" x14ac:dyDescent="0.25">
      <c r="B45" s="68"/>
      <c r="C45" s="67" t="s">
        <v>1014</v>
      </c>
      <c r="D45" s="67" t="str">
        <f>IF($G45="High","value(#return,#factor3_top) - value(#return,#factor3_bottom)"," value(#return,#factor3_bottom)-value(#return,#factor3_top)")</f>
        <v>value(#return,#factor3_top) - value(#return,#factor3_bottom)</v>
      </c>
      <c r="E45" s="67"/>
      <c r="F45" s="67"/>
      <c r="G45" s="161" t="str">
        <f>'Factor Performance'!$H$11</f>
        <v>High</v>
      </c>
      <c r="H45" s="66"/>
      <c r="J45" s="68"/>
      <c r="K45" s="67" t="s">
        <v>1014</v>
      </c>
      <c r="L45" s="67" t="str">
        <f>IF($G45="High","value(#return,#factor3_top) - value(#return,#factor3_bottom)"," value(#return,#factor3_bottom)-value(#return,#factor3_top)")</f>
        <v>value(#return,#factor3_top) - value(#return,#factor3_bottom)</v>
      </c>
      <c r="M45" s="67"/>
      <c r="N45" s="67"/>
      <c r="O45" s="161" t="str">
        <f>'Factor Performance'!$H$11</f>
        <v>High</v>
      </c>
      <c r="P45" s="66"/>
      <c r="R45" s="68"/>
      <c r="S45" s="67" t="s">
        <v>1014</v>
      </c>
      <c r="T45" s="67" t="str">
        <f>IF($G45="High","value(#return,#factor3_top) - value(#return,#factor3_bottom)"," value(#return,#factor3_bottom)-value(#return,#factor3_top)")</f>
        <v>value(#return,#factor3_top) - value(#return,#factor3_bottom)</v>
      </c>
      <c r="U45" s="67"/>
      <c r="V45" s="67"/>
      <c r="W45" s="161" t="str">
        <f>'Factor Performance'!$H$11</f>
        <v>High</v>
      </c>
      <c r="X45" s="66"/>
      <c r="Z45" s="68"/>
      <c r="AA45" s="67" t="s">
        <v>1014</v>
      </c>
      <c r="AB45" s="67" t="str">
        <f>IF($G45="High","value(#return,#factor3_top) - value(#return,#factor3_bottom)"," value(#return,#factor3_bottom)-value(#return,#factor3_top)")</f>
        <v>value(#return,#factor3_top) - value(#return,#factor3_bottom)</v>
      </c>
      <c r="AC45" s="67"/>
      <c r="AD45" s="67"/>
      <c r="AE45" s="161" t="str">
        <f>'Factor Performance'!$H$11</f>
        <v>High</v>
      </c>
      <c r="AF45" s="66"/>
      <c r="AI45" s="68"/>
      <c r="AJ45" s="67" t="s">
        <v>1014</v>
      </c>
      <c r="AK45" s="67" t="str">
        <f>IF($G45="High","value(#return,#factor3_top) - value(#return,#factor3_bottom)"," value(#return,#factor3_bottom)-value(#return,#factor3_top)")</f>
        <v>value(#return,#factor3_top) - value(#return,#factor3_bottom)</v>
      </c>
      <c r="AL45" s="67"/>
      <c r="AM45" s="67"/>
      <c r="AN45" s="161" t="str">
        <f>'Factor Performance'!$H$11</f>
        <v>High</v>
      </c>
      <c r="AO45" s="66"/>
      <c r="AR45" s="68"/>
      <c r="AS45" s="67" t="s">
        <v>1014</v>
      </c>
      <c r="AT45" s="67" t="str">
        <f>IF($G45="High","value(#return,#factor3_top) - value(#return,#factor3_bottom)"," value(#return,#factor3_bottom)-value(#return,#factor3_top)")</f>
        <v>value(#return,#factor3_top) - value(#return,#factor3_bottom)</v>
      </c>
      <c r="AU45" s="67"/>
      <c r="AV45" s="67"/>
      <c r="AW45" s="161" t="str">
        <f>'Factor Performance'!$H$11</f>
        <v>High</v>
      </c>
      <c r="AX45" s="66"/>
      <c r="BB45" s="36"/>
    </row>
    <row r="46" spans="2:54" x14ac:dyDescent="0.25">
      <c r="B46" s="68"/>
      <c r="C46" s="67" t="s">
        <v>1015</v>
      </c>
      <c r="D46" s="67" t="str">
        <f>IF($G46="High","value(#return,#factor4_top) - value(#return,#factor4_bottom)"," value(#return,#factor4_bottom)-value(#return,#factor4_top)")</f>
        <v>value(#return,#factor4_top) - value(#return,#factor4_bottom)</v>
      </c>
      <c r="E46" s="67"/>
      <c r="F46" s="67"/>
      <c r="G46" s="161" t="str">
        <f>'Factor Performance'!$I$11</f>
        <v>High</v>
      </c>
      <c r="H46" s="66"/>
      <c r="J46" s="68"/>
      <c r="K46" s="67" t="s">
        <v>1015</v>
      </c>
      <c r="L46" s="67" t="str">
        <f>IF($G46="High","value(#return,#factor4_top) - value(#return,#factor4_bottom)"," value(#return,#factor4_bottom)-value(#return,#factor4_top)")</f>
        <v>value(#return,#factor4_top) - value(#return,#factor4_bottom)</v>
      </c>
      <c r="M46" s="67"/>
      <c r="N46" s="67"/>
      <c r="O46" s="161" t="str">
        <f>'Factor Performance'!$I$11</f>
        <v>High</v>
      </c>
      <c r="P46" s="66"/>
      <c r="R46" s="68"/>
      <c r="S46" s="67" t="s">
        <v>1015</v>
      </c>
      <c r="T46" s="67" t="str">
        <f>IF($G46="High","value(#return,#factor4_top) - value(#return,#factor4_bottom)"," value(#return,#factor4_bottom)-value(#return,#factor4_top)")</f>
        <v>value(#return,#factor4_top) - value(#return,#factor4_bottom)</v>
      </c>
      <c r="U46" s="67"/>
      <c r="V46" s="67"/>
      <c r="W46" s="161" t="str">
        <f>'Factor Performance'!$I$11</f>
        <v>High</v>
      </c>
      <c r="X46" s="66"/>
      <c r="Z46" s="68"/>
      <c r="AA46" s="67" t="s">
        <v>1015</v>
      </c>
      <c r="AB46" s="67" t="str">
        <f>IF($G46="High","value(#return,#factor4_top) - value(#return,#factor4_bottom)"," value(#return,#factor4_bottom)-value(#return,#factor4_top)")</f>
        <v>value(#return,#factor4_top) - value(#return,#factor4_bottom)</v>
      </c>
      <c r="AC46" s="67"/>
      <c r="AD46" s="67"/>
      <c r="AE46" s="161" t="str">
        <f>'Factor Performance'!$I$11</f>
        <v>High</v>
      </c>
      <c r="AF46" s="66"/>
      <c r="AI46" s="68"/>
      <c r="AJ46" s="67" t="s">
        <v>1015</v>
      </c>
      <c r="AK46" s="67" t="str">
        <f>IF($G46="High","value(#return,#factor4_top) - value(#return,#factor4_bottom)"," value(#return,#factor4_bottom)-value(#return,#factor4_top)")</f>
        <v>value(#return,#factor4_top) - value(#return,#factor4_bottom)</v>
      </c>
      <c r="AL46" s="67"/>
      <c r="AM46" s="67"/>
      <c r="AN46" s="161" t="str">
        <f>'Factor Performance'!$I$11</f>
        <v>High</v>
      </c>
      <c r="AO46" s="66"/>
      <c r="AR46" s="68"/>
      <c r="AS46" s="67" t="s">
        <v>1015</v>
      </c>
      <c r="AT46" s="67" t="str">
        <f>IF($G46="High","value(#return,#factor4_top) - value(#return,#factor4_bottom)"," value(#return,#factor4_bottom)-value(#return,#factor4_top)")</f>
        <v>value(#return,#factor4_top) - value(#return,#factor4_bottom)</v>
      </c>
      <c r="AU46" s="67"/>
      <c r="AV46" s="67"/>
      <c r="AW46" s="161" t="str">
        <f>'Factor Performance'!$I$11</f>
        <v>High</v>
      </c>
      <c r="AX46" s="66"/>
      <c r="BB46" s="36"/>
    </row>
    <row r="47" spans="2:54" x14ac:dyDescent="0.25">
      <c r="B47" s="68"/>
      <c r="C47" s="67" t="s">
        <v>1016</v>
      </c>
      <c r="D47" s="67" t="str">
        <f>IF($G47="High","value(#return,#factor5_top) - value(#return,#factor5_bottom)"," value(#return,#factor5_bottom)-value(#return,#factor5_top)")</f>
        <v>value(#return,#factor5_top) - value(#return,#factor5_bottom)</v>
      </c>
      <c r="E47" s="67"/>
      <c r="F47" s="67"/>
      <c r="G47" s="161" t="str">
        <f>'Factor Performance'!$J$11</f>
        <v>High</v>
      </c>
      <c r="H47" s="66"/>
      <c r="J47" s="68"/>
      <c r="K47" s="67" t="s">
        <v>1016</v>
      </c>
      <c r="L47" s="67" t="str">
        <f>IF($G47="High","value(#return,#factor5_top) - value(#return,#factor5_bottom)"," value(#return,#factor5_bottom)-value(#return,#factor5_top)")</f>
        <v>value(#return,#factor5_top) - value(#return,#factor5_bottom)</v>
      </c>
      <c r="M47" s="67"/>
      <c r="N47" s="67"/>
      <c r="O47" s="161" t="str">
        <f>'Factor Performance'!$J$11</f>
        <v>High</v>
      </c>
      <c r="P47" s="66"/>
      <c r="R47" s="68"/>
      <c r="S47" s="67" t="s">
        <v>1016</v>
      </c>
      <c r="T47" s="67" t="str">
        <f>IF($G47="High","value(#return,#factor5_top) - value(#return,#factor5_bottom)"," value(#return,#factor5_bottom)-value(#return,#factor5_top)")</f>
        <v>value(#return,#factor5_top) - value(#return,#factor5_bottom)</v>
      </c>
      <c r="U47" s="67"/>
      <c r="V47" s="67"/>
      <c r="W47" s="161" t="str">
        <f>'Factor Performance'!$J$11</f>
        <v>High</v>
      </c>
      <c r="X47" s="66"/>
      <c r="Z47" s="68"/>
      <c r="AA47" s="67" t="s">
        <v>1016</v>
      </c>
      <c r="AB47" s="67" t="str">
        <f>IF($G47="High","value(#return,#factor5_top) - value(#return,#factor5_bottom)"," value(#return,#factor5_bottom)-value(#return,#factor5_top)")</f>
        <v>value(#return,#factor5_top) - value(#return,#factor5_bottom)</v>
      </c>
      <c r="AC47" s="67"/>
      <c r="AD47" s="67"/>
      <c r="AE47" s="161" t="str">
        <f>'Factor Performance'!$J$11</f>
        <v>High</v>
      </c>
      <c r="AF47" s="66"/>
      <c r="AI47" s="68"/>
      <c r="AJ47" s="67" t="s">
        <v>1016</v>
      </c>
      <c r="AK47" s="67" t="str">
        <f>IF($G47="High","value(#return,#factor5_top) - value(#return,#factor5_bottom)"," value(#return,#factor5_bottom)-value(#return,#factor5_top)")</f>
        <v>value(#return,#factor5_top) - value(#return,#factor5_bottom)</v>
      </c>
      <c r="AL47" s="67"/>
      <c r="AM47" s="67"/>
      <c r="AN47" s="161" t="str">
        <f>'Factor Performance'!$J$11</f>
        <v>High</v>
      </c>
      <c r="AO47" s="66"/>
      <c r="AR47" s="68"/>
      <c r="AS47" s="67" t="s">
        <v>1016</v>
      </c>
      <c r="AT47" s="67" t="str">
        <f>IF($G47="High","value(#return,#factor5_top) - value(#return,#factor5_bottom)"," value(#return,#factor5_bottom)-value(#return,#factor5_top)")</f>
        <v>value(#return,#factor5_top) - value(#return,#factor5_bottom)</v>
      </c>
      <c r="AU47" s="67"/>
      <c r="AV47" s="67"/>
      <c r="AW47" s="161" t="str">
        <f>'Factor Performance'!$J$11</f>
        <v>High</v>
      </c>
      <c r="AX47" s="66"/>
      <c r="BB47" s="36"/>
    </row>
    <row r="48" spans="2:54" x14ac:dyDescent="0.25">
      <c r="B48" s="68"/>
      <c r="C48" s="67"/>
      <c r="D48" s="67"/>
      <c r="E48" s="67"/>
      <c r="F48" s="67"/>
      <c r="G48" s="161"/>
      <c r="H48" s="66"/>
      <c r="J48" s="68"/>
      <c r="K48" s="67"/>
      <c r="L48" s="67"/>
      <c r="M48" s="67"/>
      <c r="N48" s="67"/>
      <c r="O48" s="161"/>
      <c r="P48" s="66"/>
      <c r="R48" s="68"/>
      <c r="S48" s="67"/>
      <c r="T48" s="67"/>
      <c r="U48" s="67"/>
      <c r="V48" s="67"/>
      <c r="W48" s="161"/>
      <c r="X48" s="66"/>
      <c r="Z48" s="68"/>
      <c r="AA48" s="67"/>
      <c r="AB48" s="67"/>
      <c r="AC48" s="67"/>
      <c r="AD48" s="67"/>
      <c r="AE48" s="161"/>
      <c r="AF48" s="66"/>
      <c r="AI48" s="68"/>
      <c r="AJ48" s="67"/>
      <c r="AK48" s="67"/>
      <c r="AL48" s="67"/>
      <c r="AM48" s="67"/>
      <c r="AN48" s="161"/>
      <c r="AO48" s="66"/>
      <c r="AR48" s="68"/>
      <c r="AS48" s="67"/>
      <c r="AT48" s="67"/>
      <c r="AU48" s="67"/>
      <c r="AV48" s="67"/>
      <c r="AW48" s="161"/>
      <c r="AX48" s="66"/>
      <c r="BB48" s="36"/>
    </row>
    <row r="49" spans="2:54" x14ac:dyDescent="0.25">
      <c r="B49" s="68"/>
      <c r="C49" s="67" t="s">
        <v>1017</v>
      </c>
      <c r="D49" s="36" t="s">
        <v>1018</v>
      </c>
      <c r="E49" s="67"/>
      <c r="F49" s="67"/>
      <c r="G49" s="161"/>
      <c r="H49" s="66"/>
      <c r="J49" s="68"/>
      <c r="K49" s="67" t="s">
        <v>1017</v>
      </c>
      <c r="L49" s="36" t="s">
        <v>1018</v>
      </c>
      <c r="M49" s="67"/>
      <c r="N49" s="67"/>
      <c r="O49" s="161"/>
      <c r="P49" s="66"/>
      <c r="R49" s="68"/>
      <c r="S49" s="67" t="s">
        <v>1017</v>
      </c>
      <c r="T49" s="36" t="s">
        <v>1018</v>
      </c>
      <c r="U49" s="67"/>
      <c r="V49" s="67"/>
      <c r="W49" s="161"/>
      <c r="X49" s="66"/>
      <c r="Z49" s="68"/>
      <c r="AA49" s="67" t="s">
        <v>1017</v>
      </c>
      <c r="AB49" s="36" t="s">
        <v>1018</v>
      </c>
      <c r="AC49" s="67"/>
      <c r="AD49" s="67"/>
      <c r="AE49" s="161"/>
      <c r="AF49" s="66"/>
      <c r="AI49" s="68"/>
      <c r="AJ49" s="67" t="s">
        <v>1017</v>
      </c>
      <c r="AK49" s="36" t="s">
        <v>1018</v>
      </c>
      <c r="AL49" s="67"/>
      <c r="AM49" s="67"/>
      <c r="AN49" s="161"/>
      <c r="AO49" s="66"/>
      <c r="AR49" s="68"/>
      <c r="AS49" s="67" t="s">
        <v>1017</v>
      </c>
      <c r="AT49" s="36" t="s">
        <v>1018</v>
      </c>
      <c r="AU49" s="67"/>
      <c r="AV49" s="67"/>
      <c r="AW49" s="161"/>
      <c r="AX49" s="66"/>
      <c r="BB49" s="36"/>
    </row>
    <row r="50" spans="2:54" x14ac:dyDescent="0.25">
      <c r="B50" s="68"/>
      <c r="C50" s="67" t="s">
        <v>1019</v>
      </c>
      <c r="D50" s="36" t="s">
        <v>1020</v>
      </c>
      <c r="E50" s="67"/>
      <c r="F50" s="67"/>
      <c r="G50" s="161"/>
      <c r="H50" s="66"/>
      <c r="J50" s="68"/>
      <c r="K50" s="67" t="s">
        <v>1019</v>
      </c>
      <c r="L50" s="36" t="s">
        <v>1020</v>
      </c>
      <c r="M50" s="67"/>
      <c r="N50" s="67"/>
      <c r="O50" s="161"/>
      <c r="P50" s="66"/>
      <c r="R50" s="68"/>
      <c r="S50" s="67" t="s">
        <v>1019</v>
      </c>
      <c r="T50" s="36" t="s">
        <v>1020</v>
      </c>
      <c r="U50" s="67"/>
      <c r="V50" s="67"/>
      <c r="W50" s="161"/>
      <c r="X50" s="66"/>
      <c r="Z50" s="68"/>
      <c r="AA50" s="67" t="s">
        <v>1019</v>
      </c>
      <c r="AB50" s="36" t="s">
        <v>1020</v>
      </c>
      <c r="AC50" s="67"/>
      <c r="AD50" s="67"/>
      <c r="AE50" s="161"/>
      <c r="AF50" s="66"/>
      <c r="AI50" s="68"/>
      <c r="AJ50" s="67" t="s">
        <v>1019</v>
      </c>
      <c r="AK50" s="36" t="s">
        <v>1020</v>
      </c>
      <c r="AL50" s="67"/>
      <c r="AM50" s="67"/>
      <c r="AN50" s="161"/>
      <c r="AO50" s="66"/>
      <c r="AR50" s="68"/>
      <c r="AS50" s="67" t="s">
        <v>1019</v>
      </c>
      <c r="AT50" s="36" t="s">
        <v>1020</v>
      </c>
      <c r="AU50" s="67"/>
      <c r="AV50" s="67"/>
      <c r="AW50" s="161"/>
      <c r="AX50" s="66"/>
    </row>
    <row r="51" spans="2:54" x14ac:dyDescent="0.25">
      <c r="B51" s="68"/>
      <c r="C51" s="67" t="s">
        <v>1021</v>
      </c>
      <c r="D51" s="36" t="s">
        <v>1022</v>
      </c>
      <c r="E51" s="67"/>
      <c r="F51" s="67"/>
      <c r="G51" s="161"/>
      <c r="H51" s="66"/>
      <c r="J51" s="68"/>
      <c r="K51" s="67" t="s">
        <v>1021</v>
      </c>
      <c r="L51" s="36" t="s">
        <v>1022</v>
      </c>
      <c r="M51" s="67"/>
      <c r="N51" s="67"/>
      <c r="O51" s="161"/>
      <c r="P51" s="66"/>
      <c r="R51" s="68"/>
      <c r="S51" s="67" t="s">
        <v>1021</v>
      </c>
      <c r="T51" s="36" t="s">
        <v>1022</v>
      </c>
      <c r="U51" s="67"/>
      <c r="V51" s="67"/>
      <c r="W51" s="161"/>
      <c r="X51" s="66"/>
      <c r="Z51" s="68"/>
      <c r="AA51" s="67" t="s">
        <v>1021</v>
      </c>
      <c r="AB51" s="36" t="s">
        <v>1022</v>
      </c>
      <c r="AC51" s="67"/>
      <c r="AD51" s="67"/>
      <c r="AE51" s="161"/>
      <c r="AF51" s="66"/>
      <c r="AI51" s="68"/>
      <c r="AJ51" s="67" t="s">
        <v>1021</v>
      </c>
      <c r="AK51" s="36" t="s">
        <v>1022</v>
      </c>
      <c r="AL51" s="67"/>
      <c r="AM51" s="67"/>
      <c r="AN51" s="161"/>
      <c r="AO51" s="66"/>
      <c r="AR51" s="68"/>
      <c r="AS51" s="67" t="s">
        <v>1021</v>
      </c>
      <c r="AT51" s="36" t="s">
        <v>1022</v>
      </c>
      <c r="AU51" s="67"/>
      <c r="AV51" s="67"/>
      <c r="AW51" s="161"/>
      <c r="AX51" s="66"/>
    </row>
    <row r="52" spans="2:54" x14ac:dyDescent="0.25">
      <c r="B52" s="68"/>
      <c r="C52" s="67" t="s">
        <v>1023</v>
      </c>
      <c r="D52" s="36" t="s">
        <v>1024</v>
      </c>
      <c r="E52" s="67"/>
      <c r="F52" s="67"/>
      <c r="G52" s="161"/>
      <c r="H52" s="66"/>
      <c r="J52" s="68"/>
      <c r="K52" s="67" t="s">
        <v>1023</v>
      </c>
      <c r="L52" s="36" t="s">
        <v>1024</v>
      </c>
      <c r="M52" s="67"/>
      <c r="N52" s="67"/>
      <c r="O52" s="161"/>
      <c r="P52" s="66"/>
      <c r="R52" s="68"/>
      <c r="S52" s="67" t="s">
        <v>1023</v>
      </c>
      <c r="T52" s="36" t="s">
        <v>1024</v>
      </c>
      <c r="U52" s="67"/>
      <c r="V52" s="67"/>
      <c r="W52" s="161"/>
      <c r="X52" s="66"/>
      <c r="Z52" s="68"/>
      <c r="AA52" s="67" t="s">
        <v>1023</v>
      </c>
      <c r="AB52" s="36" t="s">
        <v>1024</v>
      </c>
      <c r="AC52" s="67"/>
      <c r="AD52" s="67"/>
      <c r="AE52" s="161"/>
      <c r="AF52" s="66"/>
      <c r="AI52" s="68"/>
      <c r="AJ52" s="67" t="s">
        <v>1023</v>
      </c>
      <c r="AK52" s="36" t="s">
        <v>1024</v>
      </c>
      <c r="AL52" s="67"/>
      <c r="AM52" s="67"/>
      <c r="AN52" s="161"/>
      <c r="AO52" s="66"/>
      <c r="AR52" s="68"/>
      <c r="AS52" s="67" t="s">
        <v>1023</v>
      </c>
      <c r="AT52" s="36" t="s">
        <v>1024</v>
      </c>
      <c r="AU52" s="67"/>
      <c r="AV52" s="67"/>
      <c r="AW52" s="161"/>
      <c r="AX52" s="66"/>
    </row>
    <row r="53" spans="2:54" x14ac:dyDescent="0.25">
      <c r="B53" s="68"/>
      <c r="C53" s="67" t="s">
        <v>1025</v>
      </c>
      <c r="D53" s="36" t="s">
        <v>1026</v>
      </c>
      <c r="E53" s="67"/>
      <c r="F53" s="67"/>
      <c r="G53" s="161"/>
      <c r="H53" s="66"/>
      <c r="J53" s="68"/>
      <c r="K53" s="67" t="s">
        <v>1025</v>
      </c>
      <c r="L53" s="36" t="s">
        <v>1026</v>
      </c>
      <c r="M53" s="67"/>
      <c r="N53" s="67"/>
      <c r="O53" s="161"/>
      <c r="P53" s="66"/>
      <c r="R53" s="68"/>
      <c r="S53" s="67" t="s">
        <v>1025</v>
      </c>
      <c r="T53" s="36" t="s">
        <v>1026</v>
      </c>
      <c r="U53" s="67"/>
      <c r="V53" s="67"/>
      <c r="W53" s="161"/>
      <c r="X53" s="66"/>
      <c r="Z53" s="68"/>
      <c r="AA53" s="67" t="s">
        <v>1025</v>
      </c>
      <c r="AB53" s="36" t="s">
        <v>1026</v>
      </c>
      <c r="AC53" s="67"/>
      <c r="AD53" s="67"/>
      <c r="AE53" s="161"/>
      <c r="AF53" s="66"/>
      <c r="AI53" s="68"/>
      <c r="AJ53" s="67" t="s">
        <v>1025</v>
      </c>
      <c r="AK53" s="36" t="s">
        <v>1026</v>
      </c>
      <c r="AL53" s="67"/>
      <c r="AM53" s="67"/>
      <c r="AN53" s="161"/>
      <c r="AO53" s="66"/>
      <c r="AR53" s="68"/>
      <c r="AS53" s="67" t="s">
        <v>1025</v>
      </c>
      <c r="AT53" s="36" t="s">
        <v>1026</v>
      </c>
      <c r="AU53" s="67"/>
      <c r="AV53" s="67"/>
      <c r="AW53" s="161"/>
      <c r="AX53" s="66"/>
    </row>
    <row r="54" spans="2:54" x14ac:dyDescent="0.25">
      <c r="B54" s="68"/>
      <c r="C54" s="67"/>
      <c r="D54" s="67"/>
      <c r="E54" s="67"/>
      <c r="F54" s="67"/>
      <c r="G54" s="67"/>
      <c r="H54" s="66"/>
      <c r="J54" s="68"/>
      <c r="K54" s="67"/>
      <c r="L54" s="67"/>
      <c r="M54" s="67"/>
      <c r="N54" s="67"/>
      <c r="O54" s="67"/>
      <c r="P54" s="66"/>
      <c r="R54" s="68"/>
      <c r="S54" s="67"/>
      <c r="T54" s="67"/>
      <c r="U54" s="67"/>
      <c r="V54" s="67"/>
      <c r="W54" s="67"/>
      <c r="X54" s="66"/>
      <c r="Z54" s="68"/>
      <c r="AA54" s="67"/>
      <c r="AB54" s="67"/>
      <c r="AC54" s="67"/>
      <c r="AD54" s="67"/>
      <c r="AE54" s="67"/>
      <c r="AF54" s="66"/>
      <c r="AI54" s="68"/>
      <c r="AJ54" s="67"/>
      <c r="AK54" s="67"/>
      <c r="AL54" s="67"/>
      <c r="AM54" s="67"/>
      <c r="AN54" s="67"/>
      <c r="AO54" s="66"/>
      <c r="AR54" s="68"/>
      <c r="AS54" s="67"/>
      <c r="AT54" s="67"/>
      <c r="AU54" s="67"/>
      <c r="AV54" s="67"/>
      <c r="AW54" s="67"/>
      <c r="AX54" s="66"/>
    </row>
    <row r="55" spans="2:54" x14ac:dyDescent="0.25">
      <c r="B55" s="68"/>
      <c r="C55" s="67" t="s">
        <v>1027</v>
      </c>
      <c r="D55" s="67" t="s">
        <v>1028</v>
      </c>
      <c r="E55" s="67"/>
      <c r="F55" s="67"/>
      <c r="G55" s="67"/>
      <c r="H55" s="66"/>
      <c r="J55" s="68"/>
      <c r="K55" s="67" t="s">
        <v>1027</v>
      </c>
      <c r="L55" s="67" t="s">
        <v>1028</v>
      </c>
      <c r="M55" s="67"/>
      <c r="N55" s="67"/>
      <c r="O55" s="67"/>
      <c r="P55" s="66"/>
      <c r="R55" s="68"/>
      <c r="S55" s="67" t="s">
        <v>1027</v>
      </c>
      <c r="T55" s="67" t="s">
        <v>1028</v>
      </c>
      <c r="U55" s="67"/>
      <c r="V55" s="67"/>
      <c r="W55" s="67"/>
      <c r="X55" s="66"/>
      <c r="Z55" s="68"/>
      <c r="AA55" s="67" t="s">
        <v>1027</v>
      </c>
      <c r="AB55" s="67" t="s">
        <v>1028</v>
      </c>
      <c r="AC55" s="67"/>
      <c r="AD55" s="67"/>
      <c r="AE55" s="67"/>
      <c r="AF55" s="66"/>
      <c r="AI55" s="68"/>
      <c r="AJ55" s="67" t="s">
        <v>1027</v>
      </c>
      <c r="AK55" s="67" t="s">
        <v>1028</v>
      </c>
      <c r="AL55" s="67"/>
      <c r="AM55" s="67"/>
      <c r="AN55" s="67"/>
      <c r="AO55" s="66"/>
      <c r="AR55" s="68"/>
      <c r="AS55" s="67" t="s">
        <v>1027</v>
      </c>
      <c r="AT55" s="67" t="s">
        <v>1028</v>
      </c>
      <c r="AU55" s="67"/>
      <c r="AV55" s="67"/>
      <c r="AW55" s="67"/>
      <c r="AX55" s="66"/>
      <c r="BB55" s="36"/>
    </row>
    <row r="56" spans="2:54" x14ac:dyDescent="0.25">
      <c r="B56" s="71"/>
      <c r="C56" s="113"/>
      <c r="D56" s="113"/>
      <c r="E56" s="113"/>
      <c r="F56" s="113"/>
      <c r="G56" s="113"/>
      <c r="H56" s="72"/>
      <c r="J56" s="71"/>
      <c r="K56" s="113"/>
      <c r="L56" s="113"/>
      <c r="M56" s="113"/>
      <c r="N56" s="113"/>
      <c r="O56" s="113"/>
      <c r="P56" s="72"/>
      <c r="R56" s="71"/>
      <c r="S56" s="113"/>
      <c r="T56" s="113"/>
      <c r="U56" s="113"/>
      <c r="V56" s="113"/>
      <c r="W56" s="113"/>
      <c r="X56" s="72"/>
      <c r="Z56" s="71"/>
      <c r="AA56" s="113"/>
      <c r="AB56" s="113"/>
      <c r="AC56" s="113"/>
      <c r="AD56" s="113"/>
      <c r="AE56" s="113"/>
      <c r="AF56" s="72"/>
      <c r="AI56" s="71"/>
      <c r="AJ56" s="113"/>
      <c r="AK56" s="113"/>
      <c r="AL56" s="113"/>
      <c r="AM56" s="113"/>
      <c r="AN56" s="113"/>
      <c r="AO56" s="72"/>
      <c r="AR56" s="71"/>
      <c r="AS56" s="113"/>
      <c r="AT56" s="113"/>
      <c r="AU56" s="113"/>
      <c r="AV56" s="113"/>
      <c r="AW56" s="113"/>
      <c r="AX56" s="72"/>
      <c r="BB56" s="36"/>
    </row>
    <row r="57" spans="2:54" x14ac:dyDescent="0.25">
      <c r="BB57" s="36"/>
    </row>
    <row r="58" spans="2:54" x14ac:dyDescent="0.25">
      <c r="J58" s="69"/>
      <c r="K58" s="159"/>
      <c r="L58" s="159"/>
      <c r="M58" s="159"/>
      <c r="N58" s="159"/>
      <c r="O58" s="159"/>
      <c r="P58" s="70"/>
      <c r="R58" s="69"/>
      <c r="S58" s="159"/>
      <c r="T58" s="159"/>
      <c r="U58" s="159"/>
      <c r="V58" s="159"/>
      <c r="W58" s="159"/>
      <c r="X58" s="70"/>
      <c r="Z58" s="69"/>
      <c r="AA58" s="159"/>
      <c r="AB58" s="159"/>
      <c r="AC58" s="159"/>
      <c r="AD58" s="159"/>
      <c r="AE58" s="159"/>
      <c r="AF58" s="70"/>
      <c r="AI58" s="69"/>
      <c r="AJ58" s="159"/>
      <c r="AK58" s="159"/>
      <c r="AL58" s="159"/>
      <c r="AM58" s="159"/>
      <c r="AN58" s="159"/>
      <c r="AO58" s="70"/>
      <c r="AR58" s="69"/>
      <c r="AS58" s="159"/>
      <c r="AT58" s="159"/>
      <c r="AU58" s="159"/>
      <c r="AV58" s="159"/>
      <c r="AW58" s="159"/>
      <c r="AX58" s="70"/>
      <c r="BB58" s="36"/>
    </row>
    <row r="59" spans="2:54" x14ac:dyDescent="0.25">
      <c r="B59" s="69"/>
      <c r="C59" s="159"/>
      <c r="D59" s="159"/>
      <c r="E59" s="159"/>
      <c r="F59" s="159"/>
      <c r="G59" s="159"/>
      <c r="H59" s="70"/>
      <c r="J59" s="68"/>
      <c r="K59" s="67"/>
      <c r="L59" s="67"/>
      <c r="M59" s="67"/>
      <c r="N59" s="67"/>
      <c r="O59" s="67"/>
      <c r="P59" s="66"/>
      <c r="R59" s="68"/>
      <c r="S59" s="67"/>
      <c r="T59" s="67"/>
      <c r="U59" s="67"/>
      <c r="V59" s="67"/>
      <c r="W59" s="67"/>
      <c r="X59" s="66"/>
      <c r="Z59" s="68"/>
      <c r="AA59" s="67" t="s">
        <v>1029</v>
      </c>
      <c r="AB59" s="67" t="str">
        <f>IF('Factor Performance'!$F$11="High",Table_Queries!AD59,Table_Queries!AE59)</f>
        <v>corr(group(total_return(calc_interval=range(-90d,today))),group(-#factor1).value)</v>
      </c>
      <c r="AC59" s="67"/>
      <c r="AD59" s="67" t="s">
        <v>1030</v>
      </c>
      <c r="AE59" s="67" t="s">
        <v>1031</v>
      </c>
      <c r="AF59" s="66"/>
      <c r="AI59" s="68"/>
      <c r="AJ59" s="67" t="s">
        <v>1029</v>
      </c>
      <c r="AK59" s="67" t="str">
        <f>IF('Factor Performance'!$F$11="High",Table_Queries!AM59,Table_Queries!AN59)</f>
        <v>corr(group(total_return(calc_interval=range(-180d,today))),group(-#factor1).value)</v>
      </c>
      <c r="AL59" s="67"/>
      <c r="AM59" s="67" t="s">
        <v>1032</v>
      </c>
      <c r="AN59" s="67" t="s">
        <v>1033</v>
      </c>
      <c r="AO59" s="66"/>
      <c r="AR59" s="68"/>
      <c r="AS59" s="67" t="s">
        <v>1029</v>
      </c>
      <c r="AT59" s="67" t="str">
        <f>IF('Factor Performance'!$F$11="High",Table_Queries!AV59,Table_Queries!AW59)</f>
        <v>corr(group(total_return(calc_interval=range(-360d,today))),group(-#factor1).value)</v>
      </c>
      <c r="AU59" s="67"/>
      <c r="AV59" s="67" t="s">
        <v>1034</v>
      </c>
      <c r="AW59" s="67" t="s">
        <v>1035</v>
      </c>
      <c r="AX59" s="66"/>
      <c r="BB59" s="36"/>
    </row>
    <row r="60" spans="2:54" x14ac:dyDescent="0.25">
      <c r="B60" s="68"/>
      <c r="C60" s="67" t="s">
        <v>1029</v>
      </c>
      <c r="D60" s="67" t="str">
        <f>IF('Factor Performance'!$F$11="High",Table_Queries!F60,Table_Queries!G60)</f>
        <v>corr(group(total_return(calc_interval=range(-7d,today))),group(-#factor1).value)</v>
      </c>
      <c r="E60" s="67"/>
      <c r="F60" s="67" t="s">
        <v>1036</v>
      </c>
      <c r="G60" s="67" t="s">
        <v>1037</v>
      </c>
      <c r="H60" s="66"/>
      <c r="J60" s="68"/>
      <c r="K60" s="67" t="s">
        <v>1029</v>
      </c>
      <c r="L60" s="67" t="str">
        <f>IF('Factor Performance'!$F$11="High",Table_Queries!N60,Table_Queries!O60)</f>
        <v>corr(group(total_return(calc_interval=range(-14d,today))),group(-#factor1).value)</v>
      </c>
      <c r="M60" s="67"/>
      <c r="N60" s="67" t="s">
        <v>1038</v>
      </c>
      <c r="O60" s="67" t="s">
        <v>1039</v>
      </c>
      <c r="P60" s="66"/>
      <c r="R60" s="68"/>
      <c r="S60" s="67" t="s">
        <v>1029</v>
      </c>
      <c r="T60" s="67" t="str">
        <f>IF('Factor Performance'!$F$11="High",Table_Queries!V60,Table_Queries!W60)</f>
        <v>corr(group(total_return(calc_interval=range(-30d,today))),group(-#factor1).value)</v>
      </c>
      <c r="U60" s="67"/>
      <c r="V60" s="67" t="s">
        <v>1040</v>
      </c>
      <c r="W60" s="67" t="s">
        <v>1041</v>
      </c>
      <c r="X60" s="66"/>
      <c r="Z60" s="68"/>
      <c r="AA60" s="67" t="s">
        <v>1042</v>
      </c>
      <c r="AB60" s="67" t="str">
        <f>IF('Factor Performance'!$G$11="High",Table_Queries!AD60,Table_Queries!AE60)</f>
        <v>corr(group(total_return(calc_interval=range(-90d,today))),group(-#factor2).value)</v>
      </c>
      <c r="AC60" s="67"/>
      <c r="AD60" s="67" t="s">
        <v>1043</v>
      </c>
      <c r="AE60" s="67" t="s">
        <v>1044</v>
      </c>
      <c r="AF60" s="66"/>
      <c r="AI60" s="68"/>
      <c r="AJ60" s="67" t="s">
        <v>1042</v>
      </c>
      <c r="AK60" s="67" t="str">
        <f>IF('Factor Performance'!$G$11="High",Table_Queries!AM60,Table_Queries!AN60)</f>
        <v>corr(group(total_return(calc_interval=range(-180d,today))),group(-#factor2).value)</v>
      </c>
      <c r="AL60" s="67"/>
      <c r="AM60" s="67" t="s">
        <v>1045</v>
      </c>
      <c r="AN60" s="67" t="s">
        <v>1046</v>
      </c>
      <c r="AO60" s="66"/>
      <c r="AR60" s="68"/>
      <c r="AS60" s="67" t="s">
        <v>1042</v>
      </c>
      <c r="AT60" s="67" t="str">
        <f>IF('Factor Performance'!$G$11="High",Table_Queries!AV60,Table_Queries!AW60)</f>
        <v>corr(group(total_return(calc_interval=range(-360d,today))),group(-#factor2).value)</v>
      </c>
      <c r="AU60" s="67"/>
      <c r="AV60" s="67" t="s">
        <v>1047</v>
      </c>
      <c r="AW60" s="67" t="s">
        <v>1048</v>
      </c>
      <c r="AX60" s="66"/>
      <c r="BB60" s="36"/>
    </row>
    <row r="61" spans="2:54" x14ac:dyDescent="0.25">
      <c r="B61" s="68"/>
      <c r="C61" s="67" t="s">
        <v>1042</v>
      </c>
      <c r="D61" s="67" t="str">
        <f>IF('Factor Performance'!$G$11="High",Table_Queries!F61,Table_Queries!G61)</f>
        <v>corr(group(total_return(calc_interval=range(-7d,today))),group(-#factor2).value)</v>
      </c>
      <c r="E61" s="67"/>
      <c r="F61" s="67" t="s">
        <v>1049</v>
      </c>
      <c r="G61" s="67" t="s">
        <v>1050</v>
      </c>
      <c r="H61" s="66"/>
      <c r="J61" s="68"/>
      <c r="K61" s="67" t="s">
        <v>1042</v>
      </c>
      <c r="L61" s="67" t="str">
        <f>IF('Factor Performance'!$G$11="High",Table_Queries!N61,Table_Queries!O61)</f>
        <v>corr(group(total_return(calc_interval=range(-14d,today))),group(-#factor2).value)</v>
      </c>
      <c r="M61" s="67"/>
      <c r="N61" s="67" t="s">
        <v>1051</v>
      </c>
      <c r="O61" s="67" t="s">
        <v>1052</v>
      </c>
      <c r="P61" s="66"/>
      <c r="R61" s="68"/>
      <c r="S61" s="67" t="s">
        <v>1042</v>
      </c>
      <c r="T61" s="67" t="str">
        <f>IF('Factor Performance'!$G$11="High",Table_Queries!V61,Table_Queries!W61)</f>
        <v>corr(group(total_return(calc_interval=range(-30d,today))),group(-#factor2).value)</v>
      </c>
      <c r="U61" s="67"/>
      <c r="V61" s="67" t="s">
        <v>1053</v>
      </c>
      <c r="W61" s="67" t="s">
        <v>1054</v>
      </c>
      <c r="X61" s="66"/>
      <c r="Z61" s="68"/>
      <c r="AA61" s="67" t="s">
        <v>1055</v>
      </c>
      <c r="AB61" s="67" t="str">
        <f>IF('Factor Performance'!$H$11="High",Table_Queries!AD61,Table_Queries!AE61)</f>
        <v>corr(group(total_return(calc_interval=range(-90d,today))),group(#factor3).value)</v>
      </c>
      <c r="AC61" s="67"/>
      <c r="AD61" s="67" t="s">
        <v>1056</v>
      </c>
      <c r="AE61" s="67" t="s">
        <v>1057</v>
      </c>
      <c r="AF61" s="66"/>
      <c r="AI61" s="68"/>
      <c r="AJ61" s="67" t="s">
        <v>1055</v>
      </c>
      <c r="AK61" s="67" t="str">
        <f>IF('Factor Performance'!$H$11="High",Table_Queries!AM61,Table_Queries!AN61)</f>
        <v>corr(group(total_return(calc_interval=range(-180d,today))),group(#factor3).value)</v>
      </c>
      <c r="AL61" s="67"/>
      <c r="AM61" s="67" t="s">
        <v>1058</v>
      </c>
      <c r="AN61" s="67" t="s">
        <v>1059</v>
      </c>
      <c r="AO61" s="66"/>
      <c r="AR61" s="68"/>
      <c r="AS61" s="67" t="s">
        <v>1055</v>
      </c>
      <c r="AT61" s="67" t="str">
        <f>IF('Factor Performance'!$H$11="High",Table_Queries!AV61,Table_Queries!AW61)</f>
        <v>corr(group(total_return(calc_interval=range(-360d,today))),group(#factor3).value)</v>
      </c>
      <c r="AU61" s="67"/>
      <c r="AV61" s="67" t="s">
        <v>1060</v>
      </c>
      <c r="AW61" s="67" t="s">
        <v>1061</v>
      </c>
      <c r="AX61" s="66"/>
      <c r="BB61" s="36"/>
    </row>
    <row r="62" spans="2:54" x14ac:dyDescent="0.25">
      <c r="B62" s="68"/>
      <c r="C62" s="67" t="s">
        <v>1055</v>
      </c>
      <c r="D62" s="67" t="str">
        <f>IF('Factor Performance'!$H$11="High",Table_Queries!F62,Table_Queries!G62)</f>
        <v>corr(group(total_return(calc_interval=range(-7d,today))),group(#factor3).value)</v>
      </c>
      <c r="E62" s="67"/>
      <c r="F62" s="67" t="s">
        <v>1062</v>
      </c>
      <c r="G62" s="67" t="s">
        <v>1063</v>
      </c>
      <c r="H62" s="66"/>
      <c r="J62" s="68"/>
      <c r="K62" s="67" t="s">
        <v>1055</v>
      </c>
      <c r="L62" s="67" t="str">
        <f>IF('Factor Performance'!$H$11="High",Table_Queries!N62,Table_Queries!O62)</f>
        <v>corr(group(total_return(calc_interval=range(-14d,today))),group(#factor3).value)</v>
      </c>
      <c r="M62" s="67"/>
      <c r="N62" s="67" t="s">
        <v>1064</v>
      </c>
      <c r="O62" s="67" t="s">
        <v>1065</v>
      </c>
      <c r="P62" s="66"/>
      <c r="R62" s="68"/>
      <c r="S62" s="67" t="s">
        <v>1055</v>
      </c>
      <c r="T62" s="67" t="str">
        <f>IF('Factor Performance'!$H$11="High",Table_Queries!V62,Table_Queries!W62)</f>
        <v>corr(group(total_return(calc_interval=range(-30d,today))),group(#factor3).value)</v>
      </c>
      <c r="U62" s="67"/>
      <c r="V62" s="67" t="s">
        <v>1066</v>
      </c>
      <c r="W62" s="67" t="s">
        <v>1067</v>
      </c>
      <c r="X62" s="66"/>
      <c r="Z62" s="68"/>
      <c r="AA62" s="67" t="s">
        <v>1068</v>
      </c>
      <c r="AB62" s="67" t="str">
        <f>IF('Factor Performance'!$I$11="High",Table_Queries!AD62,Table_Queries!AE62)</f>
        <v>corr(group(total_return(calc_interval=range(-90d,today))),group(#factor4).value)</v>
      </c>
      <c r="AC62" s="67"/>
      <c r="AD62" s="67" t="s">
        <v>1069</v>
      </c>
      <c r="AE62" s="67" t="s">
        <v>1070</v>
      </c>
      <c r="AF62" s="66"/>
      <c r="AI62" s="68"/>
      <c r="AJ62" s="67" t="s">
        <v>1068</v>
      </c>
      <c r="AK62" s="67" t="str">
        <f>IF('Factor Performance'!$I$11="High",Table_Queries!AM62,Table_Queries!AN62)</f>
        <v>corr(group(total_return(calc_interval=range(-180d,today))),group(#factor4).value)</v>
      </c>
      <c r="AL62" s="67"/>
      <c r="AM62" s="67" t="s">
        <v>1071</v>
      </c>
      <c r="AN62" s="67" t="s">
        <v>1072</v>
      </c>
      <c r="AO62" s="66"/>
      <c r="AR62" s="68"/>
      <c r="AS62" s="67" t="s">
        <v>1068</v>
      </c>
      <c r="AT62" s="67" t="str">
        <f>IF('Factor Performance'!$I$11="High",Table_Queries!AV62,Table_Queries!AW62)</f>
        <v>corr(group(total_return(calc_interval=range(-360d,today))),group(#factor4).value)</v>
      </c>
      <c r="AU62" s="67"/>
      <c r="AV62" s="67" t="s">
        <v>1073</v>
      </c>
      <c r="AW62" s="67" t="s">
        <v>1074</v>
      </c>
      <c r="AX62" s="66"/>
      <c r="BB62" s="36"/>
    </row>
    <row r="63" spans="2:54" x14ac:dyDescent="0.25">
      <c r="B63" s="68"/>
      <c r="C63" s="67" t="s">
        <v>1068</v>
      </c>
      <c r="D63" s="67" t="str">
        <f>IF('Factor Performance'!$I$11="High",Table_Queries!F63,Table_Queries!G63)</f>
        <v>corr(group(total_return(calc_interval=range(-7d,today))),group(#factor4).value)</v>
      </c>
      <c r="E63" s="67"/>
      <c r="F63" s="67" t="s">
        <v>1075</v>
      </c>
      <c r="G63" s="67" t="s">
        <v>1076</v>
      </c>
      <c r="H63" s="66"/>
      <c r="J63" s="68"/>
      <c r="K63" s="67" t="s">
        <v>1068</v>
      </c>
      <c r="L63" s="67" t="str">
        <f>IF('Factor Performance'!$I$11="High",Table_Queries!N63,Table_Queries!O63)</f>
        <v>corr(group(total_return(calc_interval=range(-14d,today))),group(#factor4).value)</v>
      </c>
      <c r="M63" s="67"/>
      <c r="N63" s="67" t="s">
        <v>1077</v>
      </c>
      <c r="O63" s="67" t="s">
        <v>1078</v>
      </c>
      <c r="P63" s="66"/>
      <c r="R63" s="68"/>
      <c r="S63" s="67" t="s">
        <v>1068</v>
      </c>
      <c r="T63" s="67" t="str">
        <f>IF('Factor Performance'!$I$11="High",Table_Queries!V63,Table_Queries!W63)</f>
        <v>corr(group(total_return(calc_interval=range(-30d,today))),group(#factor4).value)</v>
      </c>
      <c r="U63" s="67"/>
      <c r="V63" s="67" t="s">
        <v>1079</v>
      </c>
      <c r="W63" s="67" t="s">
        <v>1080</v>
      </c>
      <c r="X63" s="66"/>
      <c r="Z63" s="68"/>
      <c r="AA63" s="67" t="s">
        <v>1081</v>
      </c>
      <c r="AB63" s="67" t="str">
        <f>IF('Factor Performance'!$J$11="High",Table_Queries!AD63,Table_Queries!AE63)</f>
        <v>corr(group(total_return(calc_interval=range(-90d,today))),group(#factor5).value)</v>
      </c>
      <c r="AC63" s="67"/>
      <c r="AD63" s="67" t="s">
        <v>1082</v>
      </c>
      <c r="AE63" s="67" t="s">
        <v>1083</v>
      </c>
      <c r="AF63" s="66"/>
      <c r="AI63" s="68"/>
      <c r="AJ63" s="67" t="s">
        <v>1081</v>
      </c>
      <c r="AK63" s="67" t="str">
        <f>IF('Factor Performance'!$J$11="High",Table_Queries!AM63,Table_Queries!AN63)</f>
        <v>corr(group(total_return(calc_interval=range(-180d,today))),group(#factor5).value)</v>
      </c>
      <c r="AL63" s="67"/>
      <c r="AM63" s="67" t="s">
        <v>1084</v>
      </c>
      <c r="AN63" s="67" t="s">
        <v>1085</v>
      </c>
      <c r="AO63" s="66"/>
      <c r="AR63" s="68"/>
      <c r="AS63" s="67" t="s">
        <v>1081</v>
      </c>
      <c r="AT63" s="67" t="str">
        <f>IF('Factor Performance'!$J$11="High",Table_Queries!AV63,Table_Queries!AW63)</f>
        <v>corr(group(total_return(calc_interval=range(-360d,today))),group(#factor5).value)</v>
      </c>
      <c r="AU63" s="67"/>
      <c r="AV63" s="67" t="s">
        <v>1086</v>
      </c>
      <c r="AW63" s="67" t="s">
        <v>1087</v>
      </c>
      <c r="AX63" s="66"/>
      <c r="BB63" s="36"/>
    </row>
    <row r="64" spans="2:54" x14ac:dyDescent="0.25">
      <c r="B64" s="68"/>
      <c r="C64" s="67" t="s">
        <v>1081</v>
      </c>
      <c r="D64" s="67" t="str">
        <f>IF('Factor Performance'!$J$11="High",Table_Queries!F64,Table_Queries!G64)</f>
        <v>corr(group(total_return(calc_interval=range(-7d,today))),group(#factor5).value)</v>
      </c>
      <c r="E64" s="67"/>
      <c r="F64" s="67" t="s">
        <v>1088</v>
      </c>
      <c r="G64" s="67" t="s">
        <v>1089</v>
      </c>
      <c r="H64" s="66"/>
      <c r="J64" s="68"/>
      <c r="K64" s="67" t="s">
        <v>1081</v>
      </c>
      <c r="L64" s="67" t="str">
        <f>IF('Factor Performance'!$J$11="High",Table_Queries!N64,Table_Queries!O64)</f>
        <v>corr(group(total_return(calc_interval=range(-14d,today))),group(#factor5).value)</v>
      </c>
      <c r="M64" s="67"/>
      <c r="N64" s="67" t="s">
        <v>1090</v>
      </c>
      <c r="O64" s="67" t="s">
        <v>1091</v>
      </c>
      <c r="P64" s="66"/>
      <c r="R64" s="68"/>
      <c r="S64" s="67" t="s">
        <v>1081</v>
      </c>
      <c r="T64" s="67" t="str">
        <f>IF('Factor Performance'!$J$11="High",Table_Queries!V64,Table_Queries!W64)</f>
        <v>corr(group(total_return(calc_interval=range(-30d,today))),group(#factor5).value)</v>
      </c>
      <c r="U64" s="67"/>
      <c r="V64" s="67" t="s">
        <v>1092</v>
      </c>
      <c r="W64" s="67" t="s">
        <v>1093</v>
      </c>
      <c r="X64" s="66"/>
      <c r="Z64" s="68"/>
      <c r="AA64" s="67"/>
      <c r="AB64" s="67"/>
      <c r="AC64" s="67"/>
      <c r="AD64" s="67"/>
      <c r="AE64" s="67"/>
      <c r="AF64" s="66"/>
      <c r="AI64" s="71"/>
      <c r="AJ64" s="113"/>
      <c r="AK64" s="113"/>
      <c r="AL64" s="113"/>
      <c r="AM64" s="113"/>
      <c r="AN64" s="113"/>
      <c r="AO64" s="72"/>
      <c r="AR64" s="71"/>
      <c r="AS64" s="113"/>
      <c r="AT64" s="113"/>
      <c r="AU64" s="113"/>
      <c r="AV64" s="113"/>
      <c r="AW64" s="113"/>
      <c r="AX64" s="72"/>
      <c r="BB64" s="36"/>
    </row>
    <row r="65" spans="2:54" x14ac:dyDescent="0.25">
      <c r="B65" s="71"/>
      <c r="C65" s="113"/>
      <c r="D65" s="113"/>
      <c r="E65" s="113"/>
      <c r="F65" s="113"/>
      <c r="G65" s="113"/>
      <c r="H65" s="72"/>
      <c r="J65" s="71"/>
      <c r="K65" s="113"/>
      <c r="L65" s="113"/>
      <c r="M65" s="113"/>
      <c r="N65" s="113"/>
      <c r="O65" s="113"/>
      <c r="P65" s="72"/>
      <c r="R65" s="71"/>
      <c r="S65" s="113"/>
      <c r="T65" s="113"/>
      <c r="U65" s="113"/>
      <c r="V65" s="113"/>
      <c r="W65" s="113"/>
      <c r="X65" s="72"/>
      <c r="Z65" s="71"/>
      <c r="AA65" s="113"/>
      <c r="AB65" s="113"/>
      <c r="AC65" s="113"/>
      <c r="AD65" s="113"/>
      <c r="AE65" s="113"/>
      <c r="AF65" s="72"/>
      <c r="BB65" s="36"/>
    </row>
    <row r="66" spans="2:54" x14ac:dyDescent="0.25">
      <c r="BB66" s="36"/>
    </row>
    <row r="67" spans="2:54" x14ac:dyDescent="0.25">
      <c r="BB67" s="36"/>
    </row>
    <row r="68" spans="2:54" x14ac:dyDescent="0.25">
      <c r="BB68" s="36"/>
    </row>
    <row r="69" spans="2:54" x14ac:dyDescent="0.25">
      <c r="BB69" s="36"/>
    </row>
    <row r="70" spans="2:54" x14ac:dyDescent="0.25">
      <c r="BB70" s="36"/>
    </row>
    <row r="71" spans="2:54" x14ac:dyDescent="0.25">
      <c r="BB71" s="36"/>
    </row>
    <row r="72" spans="2:54" x14ac:dyDescent="0.25">
      <c r="BB72" s="36"/>
    </row>
    <row r="73" spans="2:54" x14ac:dyDescent="0.25">
      <c r="BB73" s="36"/>
    </row>
    <row r="74" spans="2:54" x14ac:dyDescent="0.25">
      <c r="BB74" s="36"/>
    </row>
    <row r="75" spans="2:54" x14ac:dyDescent="0.25">
      <c r="BB75" s="36"/>
    </row>
    <row r="76" spans="2:54" x14ac:dyDescent="0.25">
      <c r="BB76" s="36"/>
    </row>
    <row r="77" spans="2:54" x14ac:dyDescent="0.25">
      <c r="BB77" s="36"/>
    </row>
    <row r="78" spans="2:54" x14ac:dyDescent="0.25">
      <c r="BB78" s="36"/>
    </row>
    <row r="79" spans="2:54" x14ac:dyDescent="0.25">
      <c r="BB79" s="36"/>
    </row>
    <row r="80" spans="2:54" x14ac:dyDescent="0.25">
      <c r="BB80" s="36"/>
    </row>
    <row r="81" spans="54:54" x14ac:dyDescent="0.25">
      <c r="BB81" s="36"/>
    </row>
    <row r="82" spans="54:54" x14ac:dyDescent="0.25">
      <c r="BB82" s="36"/>
    </row>
    <row r="83" spans="54:54" x14ac:dyDescent="0.25">
      <c r="BB83" s="36"/>
    </row>
    <row r="84" spans="54:54" x14ac:dyDescent="0.25">
      <c r="BB84" s="36"/>
    </row>
    <row r="85" spans="54:54" x14ac:dyDescent="0.25">
      <c r="BB85" s="36"/>
    </row>
    <row r="86" spans="54:54" x14ac:dyDescent="0.25">
      <c r="BB86" s="36"/>
    </row>
    <row r="87" spans="54:54" x14ac:dyDescent="0.25">
      <c r="BB87" s="36"/>
    </row>
    <row r="88" spans="54:54" x14ac:dyDescent="0.25">
      <c r="BB88" s="36"/>
    </row>
    <row r="89" spans="54:54" x14ac:dyDescent="0.25">
      <c r="BB89" s="36"/>
    </row>
    <row r="90" spans="54:54" x14ac:dyDescent="0.25">
      <c r="BB90" s="36"/>
    </row>
    <row r="91" spans="54:54" x14ac:dyDescent="0.25">
      <c r="BB91" s="36"/>
    </row>
    <row r="92" spans="54:54" x14ac:dyDescent="0.25">
      <c r="BB92" s="36"/>
    </row>
    <row r="93" spans="54:54" x14ac:dyDescent="0.25">
      <c r="BB93" s="36"/>
    </row>
    <row r="94" spans="54:54" x14ac:dyDescent="0.25">
      <c r="BB94" s="36"/>
    </row>
    <row r="95" spans="54:54" x14ac:dyDescent="0.25">
      <c r="BB95" s="36"/>
    </row>
    <row r="96" spans="54:54" x14ac:dyDescent="0.25">
      <c r="BB96" s="36"/>
    </row>
    <row r="97" spans="54:54" x14ac:dyDescent="0.25">
      <c r="BB97" s="36"/>
    </row>
    <row r="98" spans="54:54" x14ac:dyDescent="0.25">
      <c r="BB98" s="36"/>
    </row>
    <row r="99" spans="54:54" x14ac:dyDescent="0.25">
      <c r="BB99" s="36"/>
    </row>
    <row r="100" spans="54:54" x14ac:dyDescent="0.25">
      <c r="BB100" s="36"/>
    </row>
    <row r="101" spans="54:54" x14ac:dyDescent="0.25">
      <c r="BB101" s="36"/>
    </row>
    <row r="102" spans="54:54" x14ac:dyDescent="0.25">
      <c r="BB102" s="36"/>
    </row>
    <row r="103" spans="54:54" x14ac:dyDescent="0.25">
      <c r="BB103" s="36"/>
    </row>
    <row r="104" spans="54:54" x14ac:dyDescent="0.25">
      <c r="BB104" s="36"/>
    </row>
    <row r="105" spans="54:54" x14ac:dyDescent="0.25">
      <c r="BB105" s="36"/>
    </row>
    <row r="106" spans="54:54" x14ac:dyDescent="0.25">
      <c r="BB106" s="36"/>
    </row>
    <row r="107" spans="54:54" x14ac:dyDescent="0.25">
      <c r="BB107" s="36"/>
    </row>
    <row r="108" spans="54:54" x14ac:dyDescent="0.25">
      <c r="BB108" s="36"/>
    </row>
    <row r="109" spans="54:54" x14ac:dyDescent="0.25">
      <c r="BB109" s="36"/>
    </row>
    <row r="110" spans="54:54" x14ac:dyDescent="0.25">
      <c r="BB110" s="36"/>
    </row>
    <row r="111" spans="54:54" x14ac:dyDescent="0.25">
      <c r="BB111" s="36"/>
    </row>
    <row r="112" spans="54:54" x14ac:dyDescent="0.25">
      <c r="BB112" s="36"/>
    </row>
    <row r="113" spans="54:54" x14ac:dyDescent="0.25">
      <c r="BB113" s="36"/>
    </row>
    <row r="114" spans="54:54" x14ac:dyDescent="0.25">
      <c r="BB114" s="36"/>
    </row>
    <row r="115" spans="54:54" x14ac:dyDescent="0.25">
      <c r="BB115" s="36"/>
    </row>
    <row r="116" spans="54:54" x14ac:dyDescent="0.25">
      <c r="BB116" s="36"/>
    </row>
    <row r="117" spans="54:54" x14ac:dyDescent="0.25">
      <c r="BB117" s="36"/>
    </row>
    <row r="118" spans="54:54" x14ac:dyDescent="0.25">
      <c r="BB118" s="36"/>
    </row>
    <row r="119" spans="54:54" x14ac:dyDescent="0.25">
      <c r="BB119" s="36"/>
    </row>
    <row r="120" spans="54:54" x14ac:dyDescent="0.25">
      <c r="BB120" s="36"/>
    </row>
    <row r="121" spans="54:54" x14ac:dyDescent="0.25">
      <c r="BB121" s="36"/>
    </row>
    <row r="122" spans="54:54" x14ac:dyDescent="0.25">
      <c r="BB122" s="36"/>
    </row>
    <row r="123" spans="54:54" x14ac:dyDescent="0.25">
      <c r="BB123" s="36"/>
    </row>
    <row r="124" spans="54:54" x14ac:dyDescent="0.25">
      <c r="BB124" s="36"/>
    </row>
    <row r="125" spans="54:54" x14ac:dyDescent="0.25">
      <c r="BB125" s="36"/>
    </row>
    <row r="126" spans="54:54" x14ac:dyDescent="0.25">
      <c r="BB126" s="36"/>
    </row>
    <row r="127" spans="54:54" x14ac:dyDescent="0.25">
      <c r="BB127" s="36"/>
    </row>
    <row r="128" spans="54:54" x14ac:dyDescent="0.25">
      <c r="BB128" s="36"/>
    </row>
    <row r="129" spans="54:54" x14ac:dyDescent="0.25">
      <c r="BB129" s="36"/>
    </row>
    <row r="130" spans="54:54" x14ac:dyDescent="0.25">
      <c r="BB130" s="36"/>
    </row>
    <row r="131" spans="54:54" x14ac:dyDescent="0.25">
      <c r="BB131" s="36"/>
    </row>
    <row r="132" spans="54:54" x14ac:dyDescent="0.25">
      <c r="BB132" s="36"/>
    </row>
    <row r="133" spans="54:54" x14ac:dyDescent="0.25">
      <c r="BB133" s="36"/>
    </row>
    <row r="134" spans="54:54" x14ac:dyDescent="0.25">
      <c r="BB134" s="36"/>
    </row>
    <row r="135" spans="54:54" x14ac:dyDescent="0.25">
      <c r="BB135" s="36"/>
    </row>
    <row r="136" spans="54:54" x14ac:dyDescent="0.25">
      <c r="BB136" s="36"/>
    </row>
    <row r="137" spans="54:54" x14ac:dyDescent="0.25">
      <c r="BB137" s="36"/>
    </row>
    <row r="138" spans="54:54" x14ac:dyDescent="0.25">
      <c r="BB138" s="36"/>
    </row>
    <row r="139" spans="54:54" x14ac:dyDescent="0.25">
      <c r="BB139" s="36"/>
    </row>
    <row r="140" spans="54:54" x14ac:dyDescent="0.25">
      <c r="BB140" s="36"/>
    </row>
    <row r="141" spans="54:54" x14ac:dyDescent="0.25">
      <c r="BB141" s="36"/>
    </row>
    <row r="142" spans="54:54" x14ac:dyDescent="0.25">
      <c r="BB142" s="36"/>
    </row>
    <row r="143" spans="54:54" x14ac:dyDescent="0.25">
      <c r="BB143" s="36"/>
    </row>
    <row r="144" spans="54:54" x14ac:dyDescent="0.25">
      <c r="BB144" s="36"/>
    </row>
    <row r="145" spans="54:54" x14ac:dyDescent="0.25">
      <c r="BB145" s="36"/>
    </row>
    <row r="146" spans="54:54" x14ac:dyDescent="0.25">
      <c r="BB146" s="36"/>
    </row>
    <row r="147" spans="54:54" x14ac:dyDescent="0.25">
      <c r="BB147" s="36"/>
    </row>
    <row r="148" spans="54:54" x14ac:dyDescent="0.25">
      <c r="BB148" s="36"/>
    </row>
    <row r="149" spans="54:54" x14ac:dyDescent="0.25">
      <c r="BB149" s="36"/>
    </row>
    <row r="150" spans="54:54" x14ac:dyDescent="0.25">
      <c r="BB150" s="36"/>
    </row>
    <row r="151" spans="54:54" x14ac:dyDescent="0.25">
      <c r="BB151" s="36"/>
    </row>
    <row r="152" spans="54:54" x14ac:dyDescent="0.25">
      <c r="BB152" s="36"/>
    </row>
    <row r="153" spans="54:54" x14ac:dyDescent="0.25">
      <c r="BB153" s="36"/>
    </row>
    <row r="154" spans="54:54" x14ac:dyDescent="0.25">
      <c r="BB154" s="36"/>
    </row>
    <row r="155" spans="54:54" x14ac:dyDescent="0.25">
      <c r="BB155" s="36"/>
    </row>
    <row r="156" spans="54:54" x14ac:dyDescent="0.25">
      <c r="BB156" s="36"/>
    </row>
    <row r="157" spans="54:54" x14ac:dyDescent="0.25">
      <c r="BB157" s="36"/>
    </row>
    <row r="158" spans="54:54" x14ac:dyDescent="0.25">
      <c r="BB158" s="36"/>
    </row>
    <row r="159" spans="54:54" x14ac:dyDescent="0.25">
      <c r="BB159" s="36"/>
    </row>
    <row r="160" spans="54:54" x14ac:dyDescent="0.25">
      <c r="BB160" s="36"/>
    </row>
    <row r="161" spans="54:54" x14ac:dyDescent="0.25">
      <c r="BB161" s="36"/>
    </row>
    <row r="162" spans="54:54" x14ac:dyDescent="0.25">
      <c r="BB162" s="36"/>
    </row>
    <row r="163" spans="54:54" x14ac:dyDescent="0.25">
      <c r="BB163" s="36"/>
    </row>
    <row r="164" spans="54:54" x14ac:dyDescent="0.25">
      <c r="BB164" s="36"/>
    </row>
    <row r="165" spans="54:54" x14ac:dyDescent="0.25">
      <c r="BB165" s="36"/>
    </row>
    <row r="166" spans="54:54" x14ac:dyDescent="0.25">
      <c r="BB166" s="36"/>
    </row>
    <row r="167" spans="54:54" x14ac:dyDescent="0.25">
      <c r="BB167" s="36"/>
    </row>
    <row r="168" spans="54:54" x14ac:dyDescent="0.25">
      <c r="BB168" s="36"/>
    </row>
    <row r="169" spans="54:54" x14ac:dyDescent="0.25">
      <c r="BB169" s="36"/>
    </row>
    <row r="170" spans="54:54" x14ac:dyDescent="0.25">
      <c r="BB170" s="36"/>
    </row>
    <row r="171" spans="54:54" x14ac:dyDescent="0.25">
      <c r="BB171" s="36"/>
    </row>
    <row r="172" spans="54:54" x14ac:dyDescent="0.25">
      <c r="BB172" s="36"/>
    </row>
    <row r="173" spans="54:54" x14ac:dyDescent="0.25">
      <c r="BB173" s="36"/>
    </row>
    <row r="174" spans="54:54" x14ac:dyDescent="0.25">
      <c r="BB174" s="36"/>
    </row>
    <row r="175" spans="54:54" x14ac:dyDescent="0.25">
      <c r="BB175" s="36"/>
    </row>
    <row r="176" spans="54:54" x14ac:dyDescent="0.25">
      <c r="BB176" s="36"/>
    </row>
    <row r="177" spans="54:54" x14ac:dyDescent="0.25">
      <c r="BB177" s="36"/>
    </row>
    <row r="178" spans="54:54" x14ac:dyDescent="0.25">
      <c r="BB178" s="36"/>
    </row>
    <row r="179" spans="54:54" x14ac:dyDescent="0.25">
      <c r="BB179" s="36"/>
    </row>
    <row r="180" spans="54:54" x14ac:dyDescent="0.25">
      <c r="BB180" s="36"/>
    </row>
    <row r="181" spans="54:54" x14ac:dyDescent="0.25">
      <c r="BB181" s="36"/>
    </row>
    <row r="182" spans="54:54" x14ac:dyDescent="0.25">
      <c r="BB182" s="36"/>
    </row>
    <row r="183" spans="54:54" x14ac:dyDescent="0.25">
      <c r="BB183" s="36"/>
    </row>
    <row r="184" spans="54:54" x14ac:dyDescent="0.25">
      <c r="BB184" s="36"/>
    </row>
    <row r="185" spans="54:54" x14ac:dyDescent="0.25">
      <c r="BB185" s="36"/>
    </row>
    <row r="186" spans="54:54" x14ac:dyDescent="0.25">
      <c r="BB186" s="36"/>
    </row>
    <row r="187" spans="54:54" x14ac:dyDescent="0.25">
      <c r="BB187" s="36"/>
    </row>
    <row r="188" spans="54:54" x14ac:dyDescent="0.25">
      <c r="BB188" s="36"/>
    </row>
    <row r="189" spans="54:54" x14ac:dyDescent="0.25">
      <c r="BB189" s="36"/>
    </row>
    <row r="190" spans="54:54" x14ac:dyDescent="0.25">
      <c r="BB190" s="36"/>
    </row>
    <row r="191" spans="54:54" x14ac:dyDescent="0.25">
      <c r="BB191" s="36"/>
    </row>
    <row r="192" spans="54:54" x14ac:dyDescent="0.25">
      <c r="BB192" s="36"/>
    </row>
    <row r="193" spans="54:54" x14ac:dyDescent="0.25">
      <c r="BB193" s="36"/>
    </row>
    <row r="194" spans="54:54" x14ac:dyDescent="0.25">
      <c r="BB194" s="36"/>
    </row>
    <row r="195" spans="54:54" x14ac:dyDescent="0.25">
      <c r="BB195" s="36"/>
    </row>
    <row r="196" spans="54:54" x14ac:dyDescent="0.25">
      <c r="BB196" s="36"/>
    </row>
    <row r="197" spans="54:54" x14ac:dyDescent="0.25">
      <c r="BB197" s="36"/>
    </row>
    <row r="198" spans="54:54" x14ac:dyDescent="0.25">
      <c r="BB198" s="36"/>
    </row>
    <row r="199" spans="54:54" x14ac:dyDescent="0.25">
      <c r="BB199" s="36"/>
    </row>
    <row r="200" spans="54:54" x14ac:dyDescent="0.25">
      <c r="BB200" s="36"/>
    </row>
    <row r="201" spans="54:54" x14ac:dyDescent="0.25">
      <c r="BB201" s="36"/>
    </row>
    <row r="202" spans="54:54" x14ac:dyDescent="0.25">
      <c r="BB202" s="36"/>
    </row>
    <row r="203" spans="54:54" x14ac:dyDescent="0.25">
      <c r="BB203" s="36"/>
    </row>
    <row r="204" spans="54:54" x14ac:dyDescent="0.25">
      <c r="BB204" s="36"/>
    </row>
    <row r="205" spans="54:54" x14ac:dyDescent="0.25">
      <c r="BB205" s="36"/>
    </row>
    <row r="206" spans="54:54" x14ac:dyDescent="0.25">
      <c r="BB206" s="36"/>
    </row>
    <row r="207" spans="54:54" x14ac:dyDescent="0.25">
      <c r="BB207" s="36"/>
    </row>
    <row r="208" spans="54:54" x14ac:dyDescent="0.25">
      <c r="BB208" s="36"/>
    </row>
    <row r="209" spans="54:54" x14ac:dyDescent="0.25">
      <c r="BB209" s="36"/>
    </row>
    <row r="210" spans="54:54" x14ac:dyDescent="0.25">
      <c r="BB210" s="36"/>
    </row>
    <row r="211" spans="54:54" x14ac:dyDescent="0.25">
      <c r="BB211" s="36"/>
    </row>
    <row r="212" spans="54:54" x14ac:dyDescent="0.25">
      <c r="BB212" s="36"/>
    </row>
    <row r="213" spans="54:54" x14ac:dyDescent="0.25">
      <c r="BB213" s="36"/>
    </row>
    <row r="214" spans="54:54" x14ac:dyDescent="0.25">
      <c r="BB214" s="36"/>
    </row>
    <row r="215" spans="54:54" x14ac:dyDescent="0.25">
      <c r="BB215" s="36"/>
    </row>
    <row r="216" spans="54:54" x14ac:dyDescent="0.25">
      <c r="BB216" s="36"/>
    </row>
    <row r="217" spans="54:54" x14ac:dyDescent="0.25">
      <c r="BB217" s="36"/>
    </row>
    <row r="218" spans="54:54" x14ac:dyDescent="0.25">
      <c r="BB218" s="36"/>
    </row>
    <row r="219" spans="54:54" x14ac:dyDescent="0.25">
      <c r="BB219" s="36"/>
    </row>
    <row r="220" spans="54:54" x14ac:dyDescent="0.25">
      <c r="BB220" s="36"/>
    </row>
    <row r="221" spans="54:54" x14ac:dyDescent="0.25">
      <c r="BB221" s="36"/>
    </row>
    <row r="222" spans="54:54" x14ac:dyDescent="0.25">
      <c r="BB222" s="36"/>
    </row>
    <row r="223" spans="54:54" x14ac:dyDescent="0.25">
      <c r="BB223" s="36"/>
    </row>
    <row r="224" spans="54:54" x14ac:dyDescent="0.25">
      <c r="BB224" s="36"/>
    </row>
    <row r="225" spans="54:54" x14ac:dyDescent="0.25">
      <c r="BB225" s="36"/>
    </row>
    <row r="226" spans="54:54" x14ac:dyDescent="0.25">
      <c r="BB226" s="36"/>
    </row>
    <row r="227" spans="54:54" x14ac:dyDescent="0.25">
      <c r="BB227" s="36"/>
    </row>
    <row r="228" spans="54:54" x14ac:dyDescent="0.25">
      <c r="BB228" s="36"/>
    </row>
    <row r="229" spans="54:54" x14ac:dyDescent="0.25">
      <c r="BB229" s="36"/>
    </row>
    <row r="230" spans="54:54" x14ac:dyDescent="0.25">
      <c r="BB230" s="36"/>
    </row>
    <row r="231" spans="54:54" x14ac:dyDescent="0.25">
      <c r="BB231" s="36"/>
    </row>
    <row r="232" spans="54:54" x14ac:dyDescent="0.25">
      <c r="BB232" s="36"/>
    </row>
    <row r="233" spans="54:54" x14ac:dyDescent="0.25">
      <c r="BB233" s="36"/>
    </row>
    <row r="234" spans="54:54" x14ac:dyDescent="0.25">
      <c r="BB234" s="36"/>
    </row>
    <row r="235" spans="54:54" x14ac:dyDescent="0.25">
      <c r="BB235" s="36"/>
    </row>
    <row r="236" spans="54:54" x14ac:dyDescent="0.25">
      <c r="BB236" s="36"/>
    </row>
    <row r="237" spans="54:54" x14ac:dyDescent="0.25">
      <c r="BB237" s="36"/>
    </row>
    <row r="238" spans="54:54" x14ac:dyDescent="0.25">
      <c r="BB238" s="36"/>
    </row>
    <row r="239" spans="54:54" x14ac:dyDescent="0.25">
      <c r="BB239" s="36"/>
    </row>
    <row r="240" spans="54:54" x14ac:dyDescent="0.25">
      <c r="BB240" s="36"/>
    </row>
    <row r="241" spans="54:54" x14ac:dyDescent="0.25">
      <c r="BB241" s="36"/>
    </row>
    <row r="242" spans="54:54" x14ac:dyDescent="0.25">
      <c r="BB242" s="36"/>
    </row>
    <row r="243" spans="54:54" x14ac:dyDescent="0.25">
      <c r="BB243" s="36"/>
    </row>
    <row r="244" spans="54:54" x14ac:dyDescent="0.25">
      <c r="BB244" s="36"/>
    </row>
    <row r="245" spans="54:54" x14ac:dyDescent="0.25">
      <c r="BB245" s="36"/>
    </row>
    <row r="246" spans="54:54" x14ac:dyDescent="0.25">
      <c r="BB246" s="36"/>
    </row>
    <row r="247" spans="54:54" x14ac:dyDescent="0.25">
      <c r="BB247" s="36"/>
    </row>
    <row r="248" spans="54:54" x14ac:dyDescent="0.25">
      <c r="BB248" s="36"/>
    </row>
    <row r="249" spans="54:54" x14ac:dyDescent="0.25">
      <c r="BB249" s="36"/>
    </row>
    <row r="250" spans="54:54" x14ac:dyDescent="0.25">
      <c r="BB250" s="36"/>
    </row>
    <row r="251" spans="54:54" x14ac:dyDescent="0.25">
      <c r="BB251" s="36"/>
    </row>
    <row r="252" spans="54:54" x14ac:dyDescent="0.25">
      <c r="BB252" s="36"/>
    </row>
    <row r="253" spans="54:54" x14ac:dyDescent="0.25">
      <c r="BB253" s="36"/>
    </row>
    <row r="254" spans="54:54" x14ac:dyDescent="0.25">
      <c r="BB254" s="36"/>
    </row>
    <row r="255" spans="54:54" x14ac:dyDescent="0.25">
      <c r="BB255" s="36"/>
    </row>
    <row r="256" spans="54:54" x14ac:dyDescent="0.25">
      <c r="BB256" s="36"/>
    </row>
    <row r="257" spans="54:54" x14ac:dyDescent="0.25">
      <c r="BB257" s="36"/>
    </row>
    <row r="258" spans="54:54" x14ac:dyDescent="0.25">
      <c r="BB258" s="36"/>
    </row>
    <row r="259" spans="54:54" x14ac:dyDescent="0.25">
      <c r="BB259" s="36"/>
    </row>
    <row r="260" spans="54:54" x14ac:dyDescent="0.25">
      <c r="BB260" s="36"/>
    </row>
    <row r="261" spans="54:54" x14ac:dyDescent="0.25">
      <c r="BB261" s="36"/>
    </row>
    <row r="262" spans="54:54" x14ac:dyDescent="0.25">
      <c r="BB262" s="36"/>
    </row>
    <row r="263" spans="54:54" x14ac:dyDescent="0.25">
      <c r="BB263" s="36"/>
    </row>
    <row r="264" spans="54:54" x14ac:dyDescent="0.25">
      <c r="BB264" s="36"/>
    </row>
    <row r="265" spans="54:54" x14ac:dyDescent="0.25">
      <c r="BB265" s="36"/>
    </row>
    <row r="266" spans="54:54" x14ac:dyDescent="0.25">
      <c r="BB266" s="36"/>
    </row>
    <row r="267" spans="54:54" x14ac:dyDescent="0.25">
      <c r="BB267" s="36"/>
    </row>
    <row r="268" spans="54:54" x14ac:dyDescent="0.25">
      <c r="BB268" s="36"/>
    </row>
    <row r="269" spans="54:54" x14ac:dyDescent="0.25">
      <c r="BB269" s="36"/>
    </row>
    <row r="270" spans="54:54" x14ac:dyDescent="0.25">
      <c r="BB270" s="36"/>
    </row>
    <row r="271" spans="54:54" x14ac:dyDescent="0.25">
      <c r="BB271" s="36"/>
    </row>
    <row r="272" spans="54:54" x14ac:dyDescent="0.25">
      <c r="BB272" s="36"/>
    </row>
    <row r="273" spans="54:54" x14ac:dyDescent="0.25">
      <c r="BB273" s="36"/>
    </row>
    <row r="274" spans="54:54" x14ac:dyDescent="0.25">
      <c r="BB274" s="36"/>
    </row>
    <row r="275" spans="54:54" x14ac:dyDescent="0.25">
      <c r="BB275" s="36"/>
    </row>
    <row r="276" spans="54:54" x14ac:dyDescent="0.25">
      <c r="BB276" s="36"/>
    </row>
    <row r="277" spans="54:54" x14ac:dyDescent="0.25">
      <c r="BB277" s="36"/>
    </row>
    <row r="278" spans="54:54" x14ac:dyDescent="0.25">
      <c r="BB278" s="36"/>
    </row>
    <row r="279" spans="54:54" x14ac:dyDescent="0.25">
      <c r="BB279" s="36"/>
    </row>
    <row r="280" spans="54:54" x14ac:dyDescent="0.25">
      <c r="BB280" s="36"/>
    </row>
    <row r="281" spans="54:54" x14ac:dyDescent="0.25">
      <c r="BB281" s="36"/>
    </row>
    <row r="282" spans="54:54" x14ac:dyDescent="0.25">
      <c r="BB282" s="36"/>
    </row>
    <row r="283" spans="54:54" x14ac:dyDescent="0.25">
      <c r="BB283" s="36"/>
    </row>
    <row r="284" spans="54:54" x14ac:dyDescent="0.25">
      <c r="BB284" s="36"/>
    </row>
    <row r="285" spans="54:54" x14ac:dyDescent="0.25">
      <c r="BB285" s="36"/>
    </row>
    <row r="286" spans="54:54" x14ac:dyDescent="0.25">
      <c r="BB286" s="36"/>
    </row>
    <row r="287" spans="54:54" x14ac:dyDescent="0.25">
      <c r="BB287" s="36"/>
    </row>
    <row r="288" spans="54:54" x14ac:dyDescent="0.25">
      <c r="BB288" s="36"/>
    </row>
    <row r="289" spans="54:54" x14ac:dyDescent="0.25">
      <c r="BB289" s="36"/>
    </row>
    <row r="290" spans="54:54" x14ac:dyDescent="0.25">
      <c r="BB290" s="36"/>
    </row>
    <row r="291" spans="54:54" x14ac:dyDescent="0.25">
      <c r="BB291" s="36"/>
    </row>
    <row r="292" spans="54:54" x14ac:dyDescent="0.25">
      <c r="BB292" s="36"/>
    </row>
    <row r="293" spans="54:54" x14ac:dyDescent="0.25">
      <c r="BB293" s="36"/>
    </row>
    <row r="294" spans="54:54" x14ac:dyDescent="0.25">
      <c r="BB294" s="36"/>
    </row>
    <row r="295" spans="54:54" x14ac:dyDescent="0.25">
      <c r="BB295" s="36"/>
    </row>
    <row r="296" spans="54:54" x14ac:dyDescent="0.25">
      <c r="BB296" s="36"/>
    </row>
    <row r="297" spans="54:54" x14ac:dyDescent="0.25">
      <c r="BB297" s="36"/>
    </row>
    <row r="298" spans="54:54" x14ac:dyDescent="0.25">
      <c r="BB298" s="36"/>
    </row>
    <row r="299" spans="54:54" x14ac:dyDescent="0.25">
      <c r="BB299" s="36"/>
    </row>
    <row r="300" spans="54:54" x14ac:dyDescent="0.25">
      <c r="BB300" s="36"/>
    </row>
    <row r="301" spans="54:54" x14ac:dyDescent="0.25">
      <c r="BB301" s="36"/>
    </row>
    <row r="302" spans="54:54" x14ac:dyDescent="0.25">
      <c r="BB302" s="36"/>
    </row>
    <row r="303" spans="54:54" x14ac:dyDescent="0.25">
      <c r="BB303" s="36"/>
    </row>
    <row r="304" spans="54:54" x14ac:dyDescent="0.25">
      <c r="BB304" s="36"/>
    </row>
    <row r="305" spans="54:54" x14ac:dyDescent="0.25">
      <c r="BB305" s="36"/>
    </row>
    <row r="306" spans="54:54" x14ac:dyDescent="0.25">
      <c r="BB306" s="36"/>
    </row>
    <row r="307" spans="54:54" x14ac:dyDescent="0.25">
      <c r="BB307" s="36"/>
    </row>
    <row r="308" spans="54:54" x14ac:dyDescent="0.25">
      <c r="BB308" s="36"/>
    </row>
    <row r="309" spans="54:54" x14ac:dyDescent="0.25">
      <c r="BB309" s="36"/>
    </row>
    <row r="310" spans="54:54" x14ac:dyDescent="0.25">
      <c r="BB310" s="36"/>
    </row>
    <row r="311" spans="54:54" x14ac:dyDescent="0.25">
      <c r="BB311" s="36"/>
    </row>
    <row r="312" spans="54:54" x14ac:dyDescent="0.25">
      <c r="BB312" s="36"/>
    </row>
    <row r="313" spans="54:54" x14ac:dyDescent="0.25">
      <c r="BB313" s="36"/>
    </row>
    <row r="314" spans="54:54" x14ac:dyDescent="0.25">
      <c r="BB314" s="36"/>
    </row>
    <row r="315" spans="54:54" x14ac:dyDescent="0.25">
      <c r="BB315" s="36"/>
    </row>
    <row r="316" spans="54:54" x14ac:dyDescent="0.25">
      <c r="BB316" s="36"/>
    </row>
    <row r="317" spans="54:54" x14ac:dyDescent="0.25">
      <c r="BB317" s="36"/>
    </row>
    <row r="318" spans="54:54" x14ac:dyDescent="0.25">
      <c r="BB318" s="36"/>
    </row>
    <row r="319" spans="54:54" x14ac:dyDescent="0.25">
      <c r="BB319" s="36"/>
    </row>
    <row r="320" spans="54:54" x14ac:dyDescent="0.25">
      <c r="BB320" s="36"/>
    </row>
    <row r="321" spans="54:54" x14ac:dyDescent="0.25">
      <c r="BB321" s="36"/>
    </row>
    <row r="322" spans="54:54" x14ac:dyDescent="0.25">
      <c r="BB322" s="36"/>
    </row>
    <row r="323" spans="54:54" x14ac:dyDescent="0.25">
      <c r="BB323" s="36"/>
    </row>
    <row r="324" spans="54:54" x14ac:dyDescent="0.25">
      <c r="BB324" s="36"/>
    </row>
    <row r="325" spans="54:54" x14ac:dyDescent="0.25">
      <c r="BB325" s="36"/>
    </row>
    <row r="326" spans="54:54" x14ac:dyDescent="0.25">
      <c r="BB326" s="36"/>
    </row>
    <row r="327" spans="54:54" x14ac:dyDescent="0.25">
      <c r="BB327" s="36"/>
    </row>
    <row r="328" spans="54:54" x14ac:dyDescent="0.25">
      <c r="BB328" s="36"/>
    </row>
    <row r="329" spans="54:54" x14ac:dyDescent="0.25">
      <c r="BB329" s="36"/>
    </row>
    <row r="330" spans="54:54" x14ac:dyDescent="0.25">
      <c r="BB330" s="36"/>
    </row>
    <row r="331" spans="54:54" x14ac:dyDescent="0.25">
      <c r="BB331" s="36"/>
    </row>
    <row r="332" spans="54:54" x14ac:dyDescent="0.25">
      <c r="BB332" s="36"/>
    </row>
    <row r="333" spans="54:54" x14ac:dyDescent="0.25">
      <c r="BB333" s="36"/>
    </row>
    <row r="334" spans="54:54" x14ac:dyDescent="0.25">
      <c r="BB334" s="36"/>
    </row>
    <row r="335" spans="54:54" x14ac:dyDescent="0.25">
      <c r="BB335" s="36"/>
    </row>
    <row r="336" spans="54:54" x14ac:dyDescent="0.25">
      <c r="BB336" s="36"/>
    </row>
    <row r="337" spans="54:54" x14ac:dyDescent="0.25">
      <c r="BB337" s="36"/>
    </row>
    <row r="338" spans="54:54" x14ac:dyDescent="0.25">
      <c r="BB338" s="36"/>
    </row>
    <row r="339" spans="54:54" x14ac:dyDescent="0.25">
      <c r="BB339" s="36"/>
    </row>
    <row r="340" spans="54:54" x14ac:dyDescent="0.25">
      <c r="BB340" s="36"/>
    </row>
    <row r="341" spans="54:54" x14ac:dyDescent="0.25">
      <c r="BB341" s="36"/>
    </row>
    <row r="342" spans="54:54" x14ac:dyDescent="0.25">
      <c r="BB342" s="36"/>
    </row>
    <row r="343" spans="54:54" x14ac:dyDescent="0.25">
      <c r="BB343" s="36"/>
    </row>
    <row r="344" spans="54:54" x14ac:dyDescent="0.25">
      <c r="BB344" s="36"/>
    </row>
    <row r="345" spans="54:54" x14ac:dyDescent="0.25">
      <c r="BB345" s="36"/>
    </row>
    <row r="346" spans="54:54" x14ac:dyDescent="0.25">
      <c r="BB346" s="36"/>
    </row>
    <row r="347" spans="54:54" x14ac:dyDescent="0.25">
      <c r="BB347" s="36"/>
    </row>
    <row r="348" spans="54:54" x14ac:dyDescent="0.25">
      <c r="BB348" s="36"/>
    </row>
    <row r="349" spans="54:54" x14ac:dyDescent="0.25">
      <c r="BB349" s="36"/>
    </row>
    <row r="350" spans="54:54" x14ac:dyDescent="0.25">
      <c r="BB350" s="36"/>
    </row>
    <row r="351" spans="54:54" x14ac:dyDescent="0.25">
      <c r="BB351" s="36"/>
    </row>
    <row r="352" spans="54:54" x14ac:dyDescent="0.25">
      <c r="BB352" s="36"/>
    </row>
    <row r="353" spans="54:54" x14ac:dyDescent="0.25">
      <c r="BB353" s="36"/>
    </row>
    <row r="354" spans="54:54" x14ac:dyDescent="0.25">
      <c r="BB354" s="36"/>
    </row>
    <row r="355" spans="54:54" x14ac:dyDescent="0.25">
      <c r="BB355" s="36"/>
    </row>
    <row r="356" spans="54:54" x14ac:dyDescent="0.25">
      <c r="BB356" s="36"/>
    </row>
    <row r="357" spans="54:54" x14ac:dyDescent="0.25">
      <c r="BB357" s="36"/>
    </row>
    <row r="358" spans="54:54" x14ac:dyDescent="0.25">
      <c r="BB358" s="36"/>
    </row>
    <row r="359" spans="54:54" x14ac:dyDescent="0.25">
      <c r="BB359" s="36"/>
    </row>
    <row r="360" spans="54:54" x14ac:dyDescent="0.25">
      <c r="BB360" s="36"/>
    </row>
    <row r="361" spans="54:54" x14ac:dyDescent="0.25">
      <c r="BB361" s="3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S367"/>
  <sheetViews>
    <sheetView showGridLines="0" zoomScale="160" zoomScaleNormal="160" workbookViewId="0">
      <selection activeCell="F9" sqref="F9"/>
    </sheetView>
  </sheetViews>
  <sheetFormatPr defaultRowHeight="15" outlineLevelCol="1" x14ac:dyDescent="0.25"/>
  <cols>
    <col min="3" max="3" width="15.85546875" bestFit="1" customWidth="1"/>
    <col min="6" max="7" width="8.85546875" hidden="1" customWidth="1" outlineLevel="1"/>
    <col min="8" max="8" width="8.85546875" collapsed="1"/>
    <col min="11" max="11" width="10.7109375" bestFit="1" customWidth="1"/>
    <col min="12" max="16" width="8.85546875" style="139"/>
    <col min="19" max="19" width="10.7109375" bestFit="1" customWidth="1"/>
    <col min="20" max="20" width="40" bestFit="1" customWidth="1"/>
  </cols>
  <sheetData>
    <row r="2" spans="2:19" x14ac:dyDescent="0.25">
      <c r="B2" s="69"/>
      <c r="C2" s="159"/>
      <c r="D2" s="159"/>
      <c r="E2" s="159"/>
      <c r="F2" s="159"/>
      <c r="G2" s="159"/>
      <c r="H2" s="159"/>
      <c r="I2" s="70"/>
    </row>
    <row r="3" spans="2:19" x14ac:dyDescent="0.25">
      <c r="B3" s="68"/>
      <c r="C3" s="67" t="s">
        <v>845</v>
      </c>
      <c r="D3" s="67" t="str">
        <f>IF(RIGHT($E$3,5)="Index",_xll.BQL.List($E$3),$E$3)</f>
        <v>['B500 Index']</v>
      </c>
      <c r="E3" s="67" t="str">
        <f>Universe</f>
        <v>B500 Index</v>
      </c>
      <c r="F3" s="67"/>
      <c r="G3" s="67"/>
      <c r="H3" s="67"/>
      <c r="I3" s="66"/>
      <c r="K3" t="str">
        <f>_xll.BQL(D3,C41:C45,C3:D48)</f>
        <v>#N/A Invalid Security: No symbols met filter criteria in filter(intersect(TRANSLATESYMBOLS(members(#members,dates=-30D),TARGETIDTYPE='FUNDAMENTALTICKER'),TRANSLATESYMBOLS(members(#members,dates=-30D),TARGETIDTYPE='FUNDAMENTALTICKER')),#factor4!=NA).</v>
      </c>
    </row>
    <row r="4" spans="2:19" x14ac:dyDescent="0.25">
      <c r="B4" s="68"/>
      <c r="C4" s="67" t="s">
        <v>847</v>
      </c>
      <c r="D4" s="67" t="str">
        <f>_xll.BQL.Date(today)</f>
        <v>2022-11-18</v>
      </c>
      <c r="E4" s="67"/>
      <c r="F4" s="67"/>
      <c r="G4" s="67"/>
      <c r="H4" s="67"/>
      <c r="I4" s="66"/>
    </row>
    <row r="5" spans="2:19" x14ac:dyDescent="0.25">
      <c r="B5" s="68"/>
      <c r="C5" s="67" t="s">
        <v>21</v>
      </c>
      <c r="D5" s="160" t="str">
        <f>"range("&amp;'Factor Performance'!$G$23&amp;",#today)"</f>
        <v>range(-30D,#today)</v>
      </c>
      <c r="E5" s="67"/>
      <c r="F5" s="67"/>
      <c r="G5" s="67"/>
      <c r="H5" s="67"/>
      <c r="I5" s="66"/>
      <c r="K5" s="36"/>
    </row>
    <row r="6" spans="2:19" x14ac:dyDescent="0.25">
      <c r="B6" s="68"/>
      <c r="C6" s="67" t="s">
        <v>854</v>
      </c>
      <c r="D6" s="67" t="str">
        <f>Currency</f>
        <v>USD</v>
      </c>
      <c r="E6" s="67"/>
      <c r="F6" s="67"/>
      <c r="G6" s="67"/>
      <c r="H6" s="67"/>
      <c r="I6" s="66"/>
      <c r="K6" s="36"/>
    </row>
    <row r="7" spans="2:19" x14ac:dyDescent="0.25">
      <c r="B7" s="68"/>
      <c r="C7" s="67" t="s">
        <v>855</v>
      </c>
      <c r="D7" s="163">
        <f>Quantile</f>
        <v>0.2</v>
      </c>
      <c r="E7" s="67"/>
      <c r="F7" s="67"/>
      <c r="G7" s="67"/>
      <c r="H7" s="67"/>
      <c r="I7" s="66"/>
      <c r="K7" s="36"/>
      <c r="S7" s="36"/>
    </row>
    <row r="8" spans="2:19" x14ac:dyDescent="0.25">
      <c r="B8" s="68"/>
      <c r="C8" s="67" t="s">
        <v>856</v>
      </c>
      <c r="D8" s="67" t="s">
        <v>13</v>
      </c>
      <c r="E8" s="67"/>
      <c r="F8" s="67"/>
      <c r="G8" s="67"/>
      <c r="H8" s="67"/>
      <c r="I8" s="66"/>
      <c r="K8" s="36"/>
      <c r="S8" s="36"/>
    </row>
    <row r="9" spans="2:19" x14ac:dyDescent="0.25">
      <c r="B9" s="68"/>
      <c r="C9" s="67" t="s">
        <v>857</v>
      </c>
      <c r="D9" s="67">
        <f>fpo</f>
        <v>1</v>
      </c>
      <c r="E9" s="67"/>
      <c r="F9" s="67"/>
      <c r="G9" s="67"/>
      <c r="H9" s="67"/>
      <c r="I9" s="66"/>
      <c r="K9" s="36"/>
      <c r="S9" s="36"/>
    </row>
    <row r="10" spans="2:19" x14ac:dyDescent="0.25">
      <c r="B10" s="68"/>
      <c r="C10" s="67" t="s">
        <v>858</v>
      </c>
      <c r="D10" s="67" t="s">
        <v>859</v>
      </c>
      <c r="E10" s="67"/>
      <c r="F10" s="67"/>
      <c r="G10" s="67"/>
      <c r="H10" s="67"/>
      <c r="I10" s="66"/>
      <c r="K10" s="36"/>
      <c r="S10" s="36"/>
    </row>
    <row r="11" spans="2:19" x14ac:dyDescent="0.25">
      <c r="B11" s="68"/>
      <c r="C11" s="67" t="s">
        <v>860</v>
      </c>
      <c r="D11" s="67" t="str">
        <f>_xll.BQL.Date(today+LEFT(Date_Range,LEN(Date_Range)-1))</f>
        <v>2022-10-19</v>
      </c>
      <c r="E11" s="67"/>
      <c r="F11" s="67"/>
      <c r="G11" s="67"/>
      <c r="H11" s="67"/>
      <c r="I11" s="66"/>
      <c r="K11" s="36"/>
      <c r="S11" s="36"/>
    </row>
    <row r="12" spans="2:19" x14ac:dyDescent="0.25">
      <c r="B12" s="68"/>
      <c r="C12" s="165" t="s">
        <v>861</v>
      </c>
      <c r="D12" s="67" t="str">
        <f>D11</f>
        <v>2022-10-19</v>
      </c>
      <c r="E12" s="67"/>
      <c r="F12" s="67"/>
      <c r="G12" s="67"/>
      <c r="H12" s="67"/>
      <c r="I12" s="66"/>
      <c r="K12" s="36"/>
      <c r="S12" s="36"/>
    </row>
    <row r="13" spans="2:19" x14ac:dyDescent="0.25">
      <c r="B13" s="68"/>
      <c r="C13" s="67"/>
      <c r="D13" s="67"/>
      <c r="E13" s="67"/>
      <c r="F13" s="67"/>
      <c r="G13" s="67"/>
      <c r="H13" s="67"/>
      <c r="I13" s="66"/>
      <c r="K13" s="36"/>
      <c r="S13" s="36"/>
    </row>
    <row r="14" spans="2:19" x14ac:dyDescent="0.25">
      <c r="B14" s="68"/>
      <c r="C14" s="67" t="s">
        <v>862</v>
      </c>
      <c r="D14" s="67" t="str">
        <f>VLOOKUP('Factor Performance'!F$9,'Factor Performance'!$B$31:$C$50,2,0)</f>
        <v>CUR_MKT_CAP</v>
      </c>
      <c r="E14" s="67"/>
      <c r="F14" s="67"/>
      <c r="G14" s="67"/>
      <c r="H14" s="67"/>
      <c r="I14" s="66"/>
      <c r="K14" s="36"/>
      <c r="S14" s="36"/>
    </row>
    <row r="15" spans="2:19" x14ac:dyDescent="0.25">
      <c r="B15" s="68"/>
      <c r="C15" s="67" t="s">
        <v>863</v>
      </c>
      <c r="D15" s="67" t="str">
        <f>VLOOKUP('Factor Performance'!G$9,'Factor Performance'!$B$31:$C$50,2,0)</f>
        <v>PE_RATIO</v>
      </c>
      <c r="E15" s="67"/>
      <c r="F15" s="67"/>
      <c r="G15" s="67"/>
      <c r="H15" s="67"/>
      <c r="I15" s="66"/>
      <c r="K15" s="36"/>
      <c r="S15" s="36"/>
    </row>
    <row r="16" spans="2:19" x14ac:dyDescent="0.25">
      <c r="B16" s="68"/>
      <c r="C16" s="67" t="s">
        <v>865</v>
      </c>
      <c r="D16" s="67" t="str">
        <f>VLOOKUP('Factor Performance'!H$9,'Factor Performance'!$B$31:$C$50,2,0)</f>
        <v>pct_chg(px_last(dates=range(-360d,#end)))</v>
      </c>
      <c r="E16" s="67"/>
      <c r="F16" s="67"/>
      <c r="G16" s="67"/>
      <c r="H16" s="67"/>
      <c r="I16" s="66"/>
      <c r="K16" s="36"/>
      <c r="S16" s="36"/>
    </row>
    <row r="17" spans="2:19" x14ac:dyDescent="0.25">
      <c r="B17" s="68"/>
      <c r="C17" s="67" t="s">
        <v>866</v>
      </c>
      <c r="D17" s="67" t="str">
        <f>VLOOKUP('Factor Performance'!I$9,'Factor Performance'!$B$31:$C$50,2,0)</f>
        <v>ESG_SCORE(score_source=MSCI,score_type=OVERALL)</v>
      </c>
      <c r="E17" s="67"/>
      <c r="F17" s="67"/>
      <c r="G17" s="67"/>
      <c r="H17" s="67"/>
      <c r="I17" s="66"/>
      <c r="K17" s="36"/>
      <c r="S17" s="36"/>
    </row>
    <row r="18" spans="2:19" x14ac:dyDescent="0.25">
      <c r="B18" s="68"/>
      <c r="C18" s="67" t="s">
        <v>867</v>
      </c>
      <c r="D18" s="67" t="str">
        <f>VLOOKUP('Factor Performance'!J$9,'Factor Performance'!$B$31:$C$50,2,0)</f>
        <v>BOD_AVERAGE_AGE</v>
      </c>
      <c r="E18" s="67"/>
      <c r="F18" s="67"/>
      <c r="G18" s="67"/>
      <c r="H18" s="67"/>
      <c r="I18" s="66"/>
      <c r="K18" s="36"/>
      <c r="S18" s="36"/>
    </row>
    <row r="19" spans="2:19" x14ac:dyDescent="0.25">
      <c r="B19" s="68"/>
      <c r="C19" s="67"/>
      <c r="D19" s="67"/>
      <c r="E19" s="67"/>
      <c r="F19" s="67"/>
      <c r="G19" s="67"/>
      <c r="H19" s="67"/>
      <c r="I19" s="66"/>
      <c r="K19" s="36"/>
      <c r="S19" s="36"/>
    </row>
    <row r="20" spans="2:19" x14ac:dyDescent="0.25">
      <c r="B20" s="68"/>
      <c r="C20" s="67" t="s">
        <v>868</v>
      </c>
      <c r="D20" s="67" t="s">
        <v>869</v>
      </c>
      <c r="E20" s="67"/>
      <c r="F20" s="67"/>
      <c r="G20" s="67"/>
      <c r="H20" s="67"/>
      <c r="I20" s="66"/>
      <c r="K20" s="36"/>
      <c r="S20" s="36"/>
    </row>
    <row r="21" spans="2:19" x14ac:dyDescent="0.25">
      <c r="B21" s="68"/>
      <c r="C21" s="67" t="s">
        <v>870</v>
      </c>
      <c r="D21" s="67" t="s">
        <v>871</v>
      </c>
      <c r="E21" s="67"/>
      <c r="F21" s="67"/>
      <c r="G21" s="67"/>
      <c r="H21" s="67"/>
      <c r="I21" s="66"/>
      <c r="K21" s="36"/>
      <c r="S21" s="36"/>
    </row>
    <row r="22" spans="2:19" x14ac:dyDescent="0.25">
      <c r="B22" s="68"/>
      <c r="C22" s="67" t="s">
        <v>872</v>
      </c>
      <c r="D22" s="67" t="s">
        <v>873</v>
      </c>
      <c r="E22" s="67"/>
      <c r="F22" s="67"/>
      <c r="G22" s="67"/>
      <c r="H22" s="67"/>
      <c r="I22" s="66"/>
      <c r="K22" s="36"/>
      <c r="S22" s="36"/>
    </row>
    <row r="23" spans="2:19" x14ac:dyDescent="0.25">
      <c r="B23" s="68"/>
      <c r="C23" s="67" t="s">
        <v>874</v>
      </c>
      <c r="D23" s="67" t="s">
        <v>875</v>
      </c>
      <c r="E23" s="67"/>
      <c r="F23" s="67"/>
      <c r="G23" s="67"/>
      <c r="H23" s="67"/>
      <c r="I23" s="66"/>
      <c r="K23" s="36"/>
      <c r="S23" s="36"/>
    </row>
    <row r="24" spans="2:19" x14ac:dyDescent="0.25">
      <c r="B24" s="68"/>
      <c r="C24" s="67" t="s">
        <v>876</v>
      </c>
      <c r="D24" s="67" t="s">
        <v>877</v>
      </c>
      <c r="E24" s="67"/>
      <c r="F24" s="67"/>
      <c r="G24" s="67"/>
      <c r="H24" s="67"/>
      <c r="I24" s="66"/>
      <c r="K24" s="36"/>
      <c r="S24" s="36"/>
    </row>
    <row r="25" spans="2:19" x14ac:dyDescent="0.25">
      <c r="B25" s="68"/>
      <c r="C25" s="67"/>
      <c r="D25" s="67"/>
      <c r="E25" s="67"/>
      <c r="F25" s="67"/>
      <c r="G25" s="67"/>
      <c r="H25" s="67"/>
      <c r="I25" s="66"/>
      <c r="K25" s="36"/>
      <c r="S25" s="36"/>
    </row>
    <row r="26" spans="2:19" x14ac:dyDescent="0.25">
      <c r="B26" s="68"/>
      <c r="C26" s="67" t="s">
        <v>878</v>
      </c>
      <c r="D26" s="67" t="str">
        <f>IF(RIGHT($E$3,5)="Index",F26,G26)</f>
        <v>filter(filter(intersect(TRANSLATESYMBOLS(members(#members,dates=-30D),TARGETIDTYPE='FUNDAMENTALTICKER'),TRANSLATESYMBOLS(members(#members,dates=-30D),TARGETIDTYPE='FUNDAMENTALTICKER')),#factor1!=NA),#factor1_rank&gt;100*(1-#quantile_size))</v>
      </c>
      <c r="E26" s="67"/>
      <c r="F26" s="67" t="str">
        <f>"filter(filter(intersect(TRANSLATESYMBOLS(members(#members,dates="&amp;Date_Range&amp;"),TARGETIDTYPE='FUNDAMENTALTICKER'),TRANSLATESYMBOLS(members(#members,dates="&amp;Date_Range&amp;"),TARGETIDTYPE='FUNDAMENTALTICKER')),#factor1!=NA),#factor1_rank&gt;100*(1-#quantile_size))"</f>
        <v>filter(filter(intersect(TRANSLATESYMBOLS(members(#members,dates=-30D),TARGETIDTYPE='FUNDAMENTALTICKER'),TRANSLATESYMBOLS(members(#members,dates=-30D),TARGETIDTYPE='FUNDAMENTALTICKER')),#factor1!=NA),#factor1_rank&gt;100*(1-#quantile_size))</v>
      </c>
      <c r="G26" s="67" t="str">
        <f>"filter(filter(holdings(#members,dates="&amp;Date_Range&amp;"),#factor1!=NA),#factor1_rank&gt;100*(1-#quantile_size))"</f>
        <v>filter(filter(holdings(#members,dates=-30D),#factor1!=NA),#factor1_rank&gt;100*(1-#quantile_size))</v>
      </c>
      <c r="H26" s="67"/>
      <c r="I26" s="66"/>
      <c r="K26" s="36"/>
      <c r="S26" s="36"/>
    </row>
    <row r="27" spans="2:19" x14ac:dyDescent="0.25">
      <c r="B27" s="68"/>
      <c r="C27" s="67" t="s">
        <v>891</v>
      </c>
      <c r="D27" s="67" t="str">
        <f t="shared" ref="D27:D35" si="0">IF(RIGHT($E$3,5)="Index",F27,G27)</f>
        <v>filter(filter(intersect(TRANSLATESYMBOLS(members(#members,dates=-30D),TARGETIDTYPE='FUNDAMENTALTICKER'),TRANSLATESYMBOLS(members(#members,dates=-30D),TARGETIDTYPE='FUNDAMENTALTICKER')),#factor1!=NA),#factor1_rank&lt;=100*#quantile_size)</v>
      </c>
      <c r="E27" s="67"/>
      <c r="F27" s="67" t="str">
        <f>"filter(filter(intersect(TRANSLATESYMBOLS(members(#members,dates="&amp;Date_Range&amp;"),TARGETIDTYPE='FUNDAMENTALTICKER'),TRANSLATESYMBOLS(members(#members,dates="&amp;Date_Range&amp;"),TARGETIDTYPE='FUNDAMENTALTICKER')),#factor1!=NA),#factor1_rank&lt;=100*#quantile_size)"</f>
        <v>filter(filter(intersect(TRANSLATESYMBOLS(members(#members,dates=-30D),TARGETIDTYPE='FUNDAMENTALTICKER'),TRANSLATESYMBOLS(members(#members,dates=-30D),TARGETIDTYPE='FUNDAMENTALTICKER')),#factor1!=NA),#factor1_rank&lt;=100*#quantile_size)</v>
      </c>
      <c r="G27" s="67" t="str">
        <f>"filter(filter(holdings(#members,dates="&amp;Date_Range&amp;"),#factor1!=NA),#factor1_rank&lt;=100*#quantile_size)"</f>
        <v>filter(filter(holdings(#members,dates=-30D),#factor1!=NA),#factor1_rank&lt;=100*#quantile_size)</v>
      </c>
      <c r="H27" s="67"/>
      <c r="I27" s="66"/>
      <c r="K27" s="36"/>
      <c r="S27" s="36"/>
    </row>
    <row r="28" spans="2:19" x14ac:dyDescent="0.25">
      <c r="B28" s="68"/>
      <c r="C28" s="67" t="s">
        <v>904</v>
      </c>
      <c r="D28" s="67" t="str">
        <f t="shared" si="0"/>
        <v>filter(filter(intersect(TRANSLATESYMBOLS(members(#members,dates=-30D),TARGETIDTYPE='FUNDAMENTALTICKER'),TRANSLATESYMBOLS(members(#members,dates=-30D),TARGETIDTYPE='FUNDAMENTALTICKER')),#factor2!=NA),#factor2_rank&gt;100*(1-#quantile_size))</v>
      </c>
      <c r="E28" s="67"/>
      <c r="F28" s="67" t="str">
        <f>"filter(filter(intersect(TRANSLATESYMBOLS(members(#members,dates="&amp;Date_Range&amp;"),TARGETIDTYPE='FUNDAMENTALTICKER'),TRANSLATESYMBOLS(members(#members,dates="&amp;Date_Range&amp;"),TARGETIDTYPE='FUNDAMENTALTICKER')),#factor2!=NA),#factor2_rank&gt;100*(1-#quantile_size))"</f>
        <v>filter(filter(intersect(TRANSLATESYMBOLS(members(#members,dates=-30D),TARGETIDTYPE='FUNDAMENTALTICKER'),TRANSLATESYMBOLS(members(#members,dates=-30D),TARGETIDTYPE='FUNDAMENTALTICKER')),#factor2!=NA),#factor2_rank&gt;100*(1-#quantile_size))</v>
      </c>
      <c r="G28" s="67" t="str">
        <f>"filter(filter(holdings(#members,dates="&amp;Date_Range&amp;"),#factor2!=NA),#factor2_rank&gt;100*(1-#quantile_size))"</f>
        <v>filter(filter(holdings(#members,dates=-30D),#factor2!=NA),#factor2_rank&gt;100*(1-#quantile_size))</v>
      </c>
      <c r="H28" s="67"/>
      <c r="I28" s="66"/>
      <c r="K28" s="36"/>
      <c r="S28" s="36"/>
    </row>
    <row r="29" spans="2:19" x14ac:dyDescent="0.25">
      <c r="B29" s="68"/>
      <c r="C29" s="67" t="s">
        <v>917</v>
      </c>
      <c r="D29" s="67" t="str">
        <f t="shared" si="0"/>
        <v>filter(filter(intersect(TRANSLATESYMBOLS(members(#members,dates=-30D),TARGETIDTYPE='FUNDAMENTALTICKER'),TRANSLATESYMBOLS(members(#members,dates=-30D),TARGETIDTYPE='FUNDAMENTALTICKER')),#factor2!=NA),#factor2_rank&lt;=100*#quantile_size)</v>
      </c>
      <c r="E29" s="67"/>
      <c r="F29" s="67" t="str">
        <f>"filter(filter(intersect(TRANSLATESYMBOLS(members(#members,dates="&amp;Date_Range&amp;"),TARGETIDTYPE='FUNDAMENTALTICKER'),TRANSLATESYMBOLS(members(#members,dates="&amp;Date_Range&amp;"),TARGETIDTYPE='FUNDAMENTALTICKER')),#factor2!=NA),#factor2_rank&lt;=100*#quantile_size)"</f>
        <v>filter(filter(intersect(TRANSLATESYMBOLS(members(#members,dates=-30D),TARGETIDTYPE='FUNDAMENTALTICKER'),TRANSLATESYMBOLS(members(#members,dates=-30D),TARGETIDTYPE='FUNDAMENTALTICKER')),#factor2!=NA),#factor2_rank&lt;=100*#quantile_size)</v>
      </c>
      <c r="G29" s="67" t="str">
        <f>"filter(filter(holdings(#members,dates="&amp;Date_Range&amp;"),#factor2!=NA),#factor2_rank&lt;=100*#quantile_size)"</f>
        <v>filter(filter(holdings(#members,dates=-30D),#factor2!=NA),#factor2_rank&lt;=100*#quantile_size)</v>
      </c>
      <c r="H29" s="67"/>
      <c r="I29" s="66"/>
      <c r="K29" s="36"/>
      <c r="S29" s="36"/>
    </row>
    <row r="30" spans="2:19" x14ac:dyDescent="0.25">
      <c r="B30" s="68"/>
      <c r="C30" s="67" t="s">
        <v>930</v>
      </c>
      <c r="D30" s="67" t="str">
        <f t="shared" si="0"/>
        <v>filter(filter(intersect(TRANSLATESYMBOLS(members(#members,dates=-30D),TARGETIDTYPE='FUNDAMENTALTICKER'),TRANSLATESYMBOLS(members(#members,dates=-30D),TARGETIDTYPE='FUNDAMENTALTICKER')),#factor3!=NA),#factor3_rank&gt;100*(1-#quantile_size))</v>
      </c>
      <c r="E30" s="67"/>
      <c r="F30" s="67" t="str">
        <f>"filter(filter(intersect(TRANSLATESYMBOLS(members(#members,dates="&amp;Date_Range&amp;"),TARGETIDTYPE='FUNDAMENTALTICKER'),TRANSLATESYMBOLS(members(#members,dates="&amp;Date_Range&amp;"),TARGETIDTYPE='FUNDAMENTALTICKER')),#factor3!=NA),#factor3_rank&gt;100*(1-#quantile_size))"</f>
        <v>filter(filter(intersect(TRANSLATESYMBOLS(members(#members,dates=-30D),TARGETIDTYPE='FUNDAMENTALTICKER'),TRANSLATESYMBOLS(members(#members,dates=-30D),TARGETIDTYPE='FUNDAMENTALTICKER')),#factor3!=NA),#factor3_rank&gt;100*(1-#quantile_size))</v>
      </c>
      <c r="G30" s="67" t="str">
        <f>"filter(filter(holdings(#members,dates="&amp;Date_Range&amp;"),#factor3!=NA),#factor3_rank&gt;100*(1-#quantile_size))"</f>
        <v>filter(filter(holdings(#members,dates=-30D),#factor3!=NA),#factor3_rank&gt;100*(1-#quantile_size))</v>
      </c>
      <c r="H30" s="67"/>
      <c r="I30" s="66"/>
      <c r="K30" s="36"/>
      <c r="S30" s="36"/>
    </row>
    <row r="31" spans="2:19" x14ac:dyDescent="0.25">
      <c r="B31" s="68"/>
      <c r="C31" s="67" t="s">
        <v>943</v>
      </c>
      <c r="D31" s="67" t="str">
        <f t="shared" si="0"/>
        <v>filter(filter(intersect(TRANSLATESYMBOLS(members(#members,dates=-30D),TARGETIDTYPE='FUNDAMENTALTICKER'),TRANSLATESYMBOLS(members(#members,dates=-30D),TARGETIDTYPE='FUNDAMENTALTICKER')),#factor3!=NA),#factor3_rank&lt;=100*#quantile_size)</v>
      </c>
      <c r="E31" s="67"/>
      <c r="F31" s="67" t="str">
        <f>"filter(filter(intersect(TRANSLATESYMBOLS(members(#members,dates="&amp;Date_Range&amp;"),TARGETIDTYPE='FUNDAMENTALTICKER'),TRANSLATESYMBOLS(members(#members,dates="&amp;Date_Range&amp;"),TARGETIDTYPE='FUNDAMENTALTICKER')),#factor3!=NA),#factor3_rank&lt;=100*#quantile_size)"</f>
        <v>filter(filter(intersect(TRANSLATESYMBOLS(members(#members,dates=-30D),TARGETIDTYPE='FUNDAMENTALTICKER'),TRANSLATESYMBOLS(members(#members,dates=-30D),TARGETIDTYPE='FUNDAMENTALTICKER')),#factor3!=NA),#factor3_rank&lt;=100*#quantile_size)</v>
      </c>
      <c r="G31" s="67" t="str">
        <f>"filter(filter(holdings(#members,dates="&amp;Date_Range&amp;"),#factor3!=NA),#factor3_rank&lt;=100*#quantile_size)"</f>
        <v>filter(filter(holdings(#members,dates=-30D),#factor3!=NA),#factor3_rank&lt;=100*#quantile_size)</v>
      </c>
      <c r="H31" s="67"/>
      <c r="I31" s="66"/>
      <c r="K31" s="36"/>
      <c r="S31" s="36"/>
    </row>
    <row r="32" spans="2:19" x14ac:dyDescent="0.25">
      <c r="B32" s="68"/>
      <c r="C32" s="67" t="s">
        <v>956</v>
      </c>
      <c r="D32" s="67" t="str">
        <f t="shared" si="0"/>
        <v>filter(filter(intersect(TRANSLATESYMBOLS(members(#members,dates=-30D),TARGETIDTYPE='FUNDAMENTALTICKER'),TRANSLATESYMBOLS(members(#members,dates=-30D),TARGETIDTYPE='FUNDAMENTALTICKER')),#factor4!=NA),#factor4_rank&gt;100*(1-#quantile_size))</v>
      </c>
      <c r="E32" s="67"/>
      <c r="F32" s="67" t="str">
        <f>"filter(filter(intersect(TRANSLATESYMBOLS(members(#members,dates="&amp;Date_Range&amp;"),TARGETIDTYPE='FUNDAMENTALTICKER'),TRANSLATESYMBOLS(members(#members,dates="&amp;Date_Range&amp;"),TARGETIDTYPE='FUNDAMENTALTICKER')),#factor4!=NA),#factor4_rank&gt;100*(1-#quantile_size))"</f>
        <v>filter(filter(intersect(TRANSLATESYMBOLS(members(#members,dates=-30D),TARGETIDTYPE='FUNDAMENTALTICKER'),TRANSLATESYMBOLS(members(#members,dates=-30D),TARGETIDTYPE='FUNDAMENTALTICKER')),#factor4!=NA),#factor4_rank&gt;100*(1-#quantile_size))</v>
      </c>
      <c r="G32" s="67" t="str">
        <f>"filter(filter(holdings(#members,dates="&amp;Date_Range&amp;"),#factor4!=NA),#factor4_rank&gt;100*(1-#quantile_size))"</f>
        <v>filter(filter(holdings(#members,dates=-30D),#factor4!=NA),#factor4_rank&gt;100*(1-#quantile_size))</v>
      </c>
      <c r="H32" s="67"/>
      <c r="I32" s="66"/>
      <c r="K32" s="36"/>
      <c r="S32" s="36"/>
    </row>
    <row r="33" spans="2:19" x14ac:dyDescent="0.25">
      <c r="B33" s="68"/>
      <c r="C33" s="67" t="s">
        <v>969</v>
      </c>
      <c r="D33" s="67" t="str">
        <f t="shared" si="0"/>
        <v>filter(filter(intersect(TRANSLATESYMBOLS(members(#members,dates=-30D),TARGETIDTYPE='FUNDAMENTALTICKER'),TRANSLATESYMBOLS(members(#members,dates=-30D),TARGETIDTYPE='FUNDAMENTALTICKER')),#factor4!=NA),#factor4_rank&lt;=100*#quantile_size)</v>
      </c>
      <c r="E33" s="67"/>
      <c r="F33" s="67" t="str">
        <f>"filter(filter(intersect(TRANSLATESYMBOLS(members(#members,dates="&amp;Date_Range&amp;"),TARGETIDTYPE='FUNDAMENTALTICKER'),TRANSLATESYMBOLS(members(#members,dates="&amp;Date_Range&amp;"),TARGETIDTYPE='FUNDAMENTALTICKER')),#factor4!=NA),#factor4_rank&lt;=100*#quantile_size)"</f>
        <v>filter(filter(intersect(TRANSLATESYMBOLS(members(#members,dates=-30D),TARGETIDTYPE='FUNDAMENTALTICKER'),TRANSLATESYMBOLS(members(#members,dates=-30D),TARGETIDTYPE='FUNDAMENTALTICKER')),#factor4!=NA),#factor4_rank&lt;=100*#quantile_size)</v>
      </c>
      <c r="G33" s="67" t="str">
        <f>"filter(filter(holdings(#members,dates="&amp;Date_Range&amp;"),#factor4!=NA),#factor4_rank&lt;=100*#quantile_size)"</f>
        <v>filter(filter(holdings(#members,dates=-30D),#factor4!=NA),#factor4_rank&lt;=100*#quantile_size)</v>
      </c>
      <c r="H33" s="67"/>
      <c r="I33" s="66"/>
      <c r="K33" s="36"/>
      <c r="S33" s="36"/>
    </row>
    <row r="34" spans="2:19" x14ac:dyDescent="0.25">
      <c r="B34" s="68"/>
      <c r="C34" s="67" t="s">
        <v>982</v>
      </c>
      <c r="D34" s="67" t="str">
        <f t="shared" si="0"/>
        <v>filter(filter(intersect(TRANSLATESYMBOLS(members(#members,dates=-30D),TARGETIDTYPE='FUNDAMENTALTICKER'),TRANSLATESYMBOLS(members(#members,dates=-30D),TARGETIDTYPE='FUNDAMENTALTICKER')),#factor5!=NA),#factor5_rank&gt;100*(1-#quantile_size))</v>
      </c>
      <c r="E34" s="67"/>
      <c r="F34" s="67" t="str">
        <f>"filter(filter(intersect(TRANSLATESYMBOLS(members(#members,dates="&amp;Date_Range&amp;"),TARGETIDTYPE='FUNDAMENTALTICKER'),TRANSLATESYMBOLS(members(#members,dates="&amp;Date_Range&amp;"),TARGETIDTYPE='FUNDAMENTALTICKER')),#factor5!=NA),#factor5_rank&gt;100*(1-#quantile_size))"</f>
        <v>filter(filter(intersect(TRANSLATESYMBOLS(members(#members,dates=-30D),TARGETIDTYPE='FUNDAMENTALTICKER'),TRANSLATESYMBOLS(members(#members,dates=-30D),TARGETIDTYPE='FUNDAMENTALTICKER')),#factor5!=NA),#factor5_rank&gt;100*(1-#quantile_size))</v>
      </c>
      <c r="G34" s="67" t="str">
        <f>"filter(filter(holdings(#members,dates="&amp;Date_Range&amp;"),#factor5!=NA),#factor5_rank&gt;100*(1-#quantile_size))"</f>
        <v>filter(filter(holdings(#members,dates=-30D),#factor5!=NA),#factor5_rank&gt;100*(1-#quantile_size))</v>
      </c>
      <c r="H34" s="67"/>
      <c r="I34" s="66"/>
      <c r="K34" s="36"/>
      <c r="S34" s="36"/>
    </row>
    <row r="35" spans="2:19" x14ac:dyDescent="0.25">
      <c r="B35" s="68"/>
      <c r="C35" s="67" t="s">
        <v>995</v>
      </c>
      <c r="D35" s="67" t="str">
        <f t="shared" si="0"/>
        <v>filter(filter(intersect(TRANSLATESYMBOLS(members(#members,dates=-30D),TARGETIDTYPE='FUNDAMENTALTICKER'),TRANSLATESYMBOLS(members(#members,dates=-30D),TARGETIDTYPE='FUNDAMENTALTICKER')),#factor5!=NA),#factor5_rank&lt;=100*#quantile_size)</v>
      </c>
      <c r="E35" s="67"/>
      <c r="F35" s="67" t="str">
        <f>"filter(filter(intersect(TRANSLATESYMBOLS(members(#members,dates="&amp;Date_Range&amp;"),TARGETIDTYPE='FUNDAMENTALTICKER'),TRANSLATESYMBOLS(members(#members,dates="&amp;Date_Range&amp;"),TARGETIDTYPE='FUNDAMENTALTICKER')),#factor5!=NA),#factor5_rank&lt;=100*#quantile_size)"</f>
        <v>filter(filter(intersect(TRANSLATESYMBOLS(members(#members,dates=-30D),TARGETIDTYPE='FUNDAMENTALTICKER'),TRANSLATESYMBOLS(members(#members,dates=-30D),TARGETIDTYPE='FUNDAMENTALTICKER')),#factor5!=NA),#factor5_rank&lt;=100*#quantile_size)</v>
      </c>
      <c r="G35" s="67" t="str">
        <f>"filter(filter(holdings(#members,dates="&amp;Date_Range&amp;"),#factor5!=NA),#factor5_rank&lt;=100*#quantile_size)"</f>
        <v>filter(filter(holdings(#members,dates=-30D),#factor5!=NA),#factor5_rank&lt;=100*#quantile_size)</v>
      </c>
      <c r="H35" s="67"/>
      <c r="I35" s="66"/>
      <c r="K35" s="36"/>
      <c r="S35" s="36"/>
    </row>
    <row r="36" spans="2:19" x14ac:dyDescent="0.25">
      <c r="B36" s="68"/>
      <c r="C36" s="67"/>
      <c r="D36" s="67"/>
      <c r="E36" s="67"/>
      <c r="F36" s="67"/>
      <c r="G36" s="67"/>
      <c r="H36" s="67"/>
      <c r="I36" s="66"/>
      <c r="K36" s="36"/>
      <c r="S36" s="36"/>
    </row>
    <row r="37" spans="2:19" x14ac:dyDescent="0.25">
      <c r="B37" s="68"/>
      <c r="C37" s="67"/>
      <c r="D37" s="67"/>
      <c r="E37" s="67"/>
      <c r="F37" s="67"/>
      <c r="G37" s="67"/>
      <c r="H37" s="67"/>
      <c r="I37" s="66"/>
      <c r="K37" s="36"/>
      <c r="S37" s="36"/>
    </row>
    <row r="38" spans="2:19" x14ac:dyDescent="0.25">
      <c r="B38" s="68"/>
      <c r="C38" s="67" t="s">
        <v>1008</v>
      </c>
      <c r="D38" s="67" t="s">
        <v>1009</v>
      </c>
      <c r="E38" s="67"/>
      <c r="F38" s="67"/>
      <c r="G38" s="67"/>
      <c r="H38" s="67"/>
      <c r="I38" s="66"/>
      <c r="K38" s="36"/>
      <c r="S38" s="36"/>
    </row>
    <row r="39" spans="2:19" x14ac:dyDescent="0.25">
      <c r="B39" s="68"/>
      <c r="C39" s="67" t="s">
        <v>1010</v>
      </c>
      <c r="D39" s="67" t="s">
        <v>1011</v>
      </c>
      <c r="E39" s="67"/>
      <c r="F39" s="67"/>
      <c r="G39" s="67"/>
      <c r="H39" s="67"/>
      <c r="I39" s="66"/>
      <c r="K39" s="36"/>
      <c r="S39" s="36"/>
    </row>
    <row r="40" spans="2:19" x14ac:dyDescent="0.25">
      <c r="B40" s="68"/>
      <c r="C40" s="67"/>
      <c r="D40" s="67"/>
      <c r="E40" s="67"/>
      <c r="F40" s="67"/>
      <c r="G40" s="67"/>
      <c r="H40" s="67"/>
      <c r="I40" s="66"/>
      <c r="K40" s="36"/>
      <c r="S40" s="36"/>
    </row>
    <row r="41" spans="2:19" x14ac:dyDescent="0.25">
      <c r="B41" s="68"/>
      <c r="C41" s="67" t="s">
        <v>1012</v>
      </c>
      <c r="D41" s="67" t="str">
        <f>IF($G41="High","value(#return,#factor1_top) - value(#return,#factor1_bottom)"," value(#return,#factor1_bottom)-value(#return,#factor1_top)")</f>
        <v xml:space="preserve"> value(#return,#factor1_bottom)-value(#return,#factor1_top)</v>
      </c>
      <c r="E41" s="67"/>
      <c r="F41" s="67"/>
      <c r="G41" s="161" t="str">
        <f>'Factor Performance'!$F$11</f>
        <v>Low</v>
      </c>
      <c r="H41" s="67"/>
      <c r="I41" s="66"/>
      <c r="K41" s="36"/>
      <c r="S41" s="36"/>
    </row>
    <row r="42" spans="2:19" x14ac:dyDescent="0.25">
      <c r="B42" s="68"/>
      <c r="C42" s="67" t="s">
        <v>1013</v>
      </c>
      <c r="D42" s="67" t="str">
        <f>IF($G42="High","value(#return,#factor2_top) - value(#return,#factor2_bottom)"," value(#return,#factor2_bottom)-value(#return,#factor2_top)")</f>
        <v xml:space="preserve"> value(#return,#factor2_bottom)-value(#return,#factor2_top)</v>
      </c>
      <c r="E42" s="67"/>
      <c r="F42" s="67"/>
      <c r="G42" s="161" t="str">
        <f>'Factor Performance'!$G$11</f>
        <v>Low</v>
      </c>
      <c r="H42" s="67"/>
      <c r="I42" s="66"/>
      <c r="K42" s="36"/>
      <c r="S42" s="36"/>
    </row>
    <row r="43" spans="2:19" x14ac:dyDescent="0.25">
      <c r="B43" s="68"/>
      <c r="C43" s="67" t="s">
        <v>1014</v>
      </c>
      <c r="D43" s="67" t="str">
        <f>IF($G43="High","value(#return,#factor3_top) - value(#return,#factor3_bottom)"," value(#return,#factor3_bottom)-value(#return,#factor3_top)")</f>
        <v>value(#return,#factor3_top) - value(#return,#factor3_bottom)</v>
      </c>
      <c r="E43" s="67"/>
      <c r="F43" s="67"/>
      <c r="G43" s="161" t="str">
        <f>'Factor Performance'!$H$11</f>
        <v>High</v>
      </c>
      <c r="H43" s="67"/>
      <c r="I43" s="66"/>
      <c r="K43" s="36"/>
      <c r="S43" s="36"/>
    </row>
    <row r="44" spans="2:19" x14ac:dyDescent="0.25">
      <c r="B44" s="68"/>
      <c r="C44" s="67" t="s">
        <v>1015</v>
      </c>
      <c r="D44" s="67" t="str">
        <f>IF($G44="High","value(#return,#factor4_top) - value(#return,#factor4_bottom)"," value(#return,#factor4_bottom)-value(#return,#factor4_top)")</f>
        <v>value(#return,#factor4_top) - value(#return,#factor4_bottom)</v>
      </c>
      <c r="E44" s="67"/>
      <c r="F44" s="67"/>
      <c r="G44" s="161" t="str">
        <f>'Factor Performance'!$I$11</f>
        <v>High</v>
      </c>
      <c r="H44" s="67"/>
      <c r="I44" s="66"/>
      <c r="K44" s="36"/>
      <c r="S44" s="36"/>
    </row>
    <row r="45" spans="2:19" x14ac:dyDescent="0.25">
      <c r="B45" s="68"/>
      <c r="C45" s="67" t="s">
        <v>1016</v>
      </c>
      <c r="D45" s="67" t="str">
        <f>IF($G45="High","value(#return,#factor5_top) - value(#return,#factor5_bottom)"," value(#return,#factor5_bottom)-value(#return,#factor5_top)")</f>
        <v>value(#return,#factor5_top) - value(#return,#factor5_bottom)</v>
      </c>
      <c r="E45" s="67"/>
      <c r="F45" s="67"/>
      <c r="G45" s="161" t="str">
        <f>'Factor Performance'!$J$11</f>
        <v>High</v>
      </c>
      <c r="H45" s="67"/>
      <c r="I45" s="66"/>
      <c r="K45" s="36"/>
      <c r="S45" s="36"/>
    </row>
    <row r="46" spans="2:19" x14ac:dyDescent="0.25">
      <c r="B46" s="68"/>
      <c r="C46" s="67"/>
      <c r="D46" s="67"/>
      <c r="E46" s="67"/>
      <c r="F46" s="67"/>
      <c r="G46" s="67"/>
      <c r="H46" s="67"/>
      <c r="I46" s="66"/>
      <c r="K46" s="36"/>
      <c r="S46" s="36"/>
    </row>
    <row r="47" spans="2:19" x14ac:dyDescent="0.25">
      <c r="B47" s="68"/>
      <c r="C47" s="67" t="s">
        <v>1027</v>
      </c>
      <c r="D47" s="67" t="s">
        <v>1028</v>
      </c>
      <c r="E47" s="67"/>
      <c r="F47" s="67"/>
      <c r="G47" s="67"/>
      <c r="H47" s="67"/>
      <c r="I47" s="66"/>
      <c r="K47" s="36"/>
      <c r="S47" s="36"/>
    </row>
    <row r="48" spans="2:19" x14ac:dyDescent="0.25">
      <c r="B48" s="71"/>
      <c r="C48" s="113"/>
      <c r="D48" s="113"/>
      <c r="E48" s="113"/>
      <c r="F48" s="113"/>
      <c r="G48" s="113"/>
      <c r="H48" s="113"/>
      <c r="I48" s="72"/>
      <c r="K48" s="36"/>
      <c r="S48" s="36"/>
    </row>
    <row r="49" spans="11:19" x14ac:dyDescent="0.25">
      <c r="K49" s="36"/>
      <c r="S49" s="36"/>
    </row>
    <row r="50" spans="11:19" x14ac:dyDescent="0.25">
      <c r="K50" s="36"/>
      <c r="S50" s="36"/>
    </row>
    <row r="51" spans="11:19" x14ac:dyDescent="0.25">
      <c r="K51" s="36"/>
      <c r="S51" s="36"/>
    </row>
    <row r="52" spans="11:19" x14ac:dyDescent="0.25">
      <c r="K52" s="36"/>
      <c r="S52" s="36"/>
    </row>
    <row r="53" spans="11:19" x14ac:dyDescent="0.25">
      <c r="K53" s="36"/>
      <c r="S53" s="36"/>
    </row>
    <row r="54" spans="11:19" x14ac:dyDescent="0.25">
      <c r="K54" s="36"/>
      <c r="S54" s="36"/>
    </row>
    <row r="55" spans="11:19" x14ac:dyDescent="0.25">
      <c r="K55" s="36"/>
      <c r="S55" s="36"/>
    </row>
    <row r="56" spans="11:19" x14ac:dyDescent="0.25">
      <c r="K56" s="36"/>
      <c r="S56" s="36"/>
    </row>
    <row r="57" spans="11:19" x14ac:dyDescent="0.25">
      <c r="K57" s="36"/>
      <c r="S57" s="36"/>
    </row>
    <row r="58" spans="11:19" x14ac:dyDescent="0.25">
      <c r="K58" s="36"/>
      <c r="S58" s="36"/>
    </row>
    <row r="59" spans="11:19" x14ac:dyDescent="0.25">
      <c r="K59" s="36"/>
      <c r="S59" s="36"/>
    </row>
    <row r="60" spans="11:19" x14ac:dyDescent="0.25">
      <c r="K60" s="36"/>
      <c r="S60" s="36"/>
    </row>
    <row r="61" spans="11:19" x14ac:dyDescent="0.25">
      <c r="K61" s="36"/>
      <c r="S61" s="36"/>
    </row>
    <row r="62" spans="11:19" x14ac:dyDescent="0.25">
      <c r="K62" s="36"/>
      <c r="S62" s="36"/>
    </row>
    <row r="63" spans="11:19" x14ac:dyDescent="0.25">
      <c r="K63" s="36"/>
      <c r="S63" s="36"/>
    </row>
    <row r="64" spans="11:19" x14ac:dyDescent="0.25">
      <c r="K64" s="36"/>
      <c r="S64" s="36"/>
    </row>
    <row r="65" spans="11:19" x14ac:dyDescent="0.25">
      <c r="K65" s="36"/>
      <c r="S65" s="36"/>
    </row>
    <row r="66" spans="11:19" x14ac:dyDescent="0.25">
      <c r="K66" s="36"/>
      <c r="S66" s="36"/>
    </row>
    <row r="67" spans="11:19" x14ac:dyDescent="0.25">
      <c r="K67" s="36"/>
      <c r="S67" s="36"/>
    </row>
    <row r="68" spans="11:19" x14ac:dyDescent="0.25">
      <c r="K68" s="36"/>
      <c r="S68" s="36"/>
    </row>
    <row r="69" spans="11:19" x14ac:dyDescent="0.25">
      <c r="K69" s="36"/>
      <c r="S69" s="36"/>
    </row>
    <row r="70" spans="11:19" x14ac:dyDescent="0.25">
      <c r="K70" s="36"/>
      <c r="S70" s="36"/>
    </row>
    <row r="71" spans="11:19" x14ac:dyDescent="0.25">
      <c r="K71" s="36"/>
      <c r="S71" s="36"/>
    </row>
    <row r="72" spans="11:19" x14ac:dyDescent="0.25">
      <c r="K72" s="36"/>
      <c r="S72" s="36"/>
    </row>
    <row r="73" spans="11:19" x14ac:dyDescent="0.25">
      <c r="K73" s="36"/>
      <c r="S73" s="36"/>
    </row>
    <row r="74" spans="11:19" x14ac:dyDescent="0.25">
      <c r="K74" s="36"/>
      <c r="S74" s="36"/>
    </row>
    <row r="75" spans="11:19" x14ac:dyDescent="0.25">
      <c r="K75" s="36"/>
      <c r="S75" s="36"/>
    </row>
    <row r="76" spans="11:19" x14ac:dyDescent="0.25">
      <c r="K76" s="36"/>
      <c r="S76" s="36"/>
    </row>
    <row r="77" spans="11:19" x14ac:dyDescent="0.25">
      <c r="K77" s="36"/>
      <c r="S77" s="36"/>
    </row>
    <row r="78" spans="11:19" x14ac:dyDescent="0.25">
      <c r="K78" s="36"/>
      <c r="S78" s="36"/>
    </row>
    <row r="79" spans="11:19" x14ac:dyDescent="0.25">
      <c r="K79" s="36"/>
      <c r="S79" s="36"/>
    </row>
    <row r="80" spans="11:19" x14ac:dyDescent="0.25">
      <c r="K80" s="36"/>
      <c r="S80" s="36"/>
    </row>
    <row r="81" spans="11:19" x14ac:dyDescent="0.25">
      <c r="K81" s="36"/>
      <c r="S81" s="36"/>
    </row>
    <row r="82" spans="11:19" x14ac:dyDescent="0.25">
      <c r="K82" s="36"/>
      <c r="S82" s="36"/>
    </row>
    <row r="83" spans="11:19" x14ac:dyDescent="0.25">
      <c r="K83" s="36"/>
      <c r="S83" s="36"/>
    </row>
    <row r="84" spans="11:19" x14ac:dyDescent="0.25">
      <c r="K84" s="36"/>
      <c r="S84" s="36"/>
    </row>
    <row r="85" spans="11:19" x14ac:dyDescent="0.25">
      <c r="K85" s="36"/>
      <c r="S85" s="36"/>
    </row>
    <row r="86" spans="11:19" x14ac:dyDescent="0.25">
      <c r="K86" s="36"/>
      <c r="S86" s="36"/>
    </row>
    <row r="87" spans="11:19" x14ac:dyDescent="0.25">
      <c r="K87" s="36"/>
      <c r="S87" s="36"/>
    </row>
    <row r="88" spans="11:19" x14ac:dyDescent="0.25">
      <c r="K88" s="36"/>
      <c r="S88" s="36"/>
    </row>
    <row r="89" spans="11:19" x14ac:dyDescent="0.25">
      <c r="K89" s="36"/>
      <c r="S89" s="36"/>
    </row>
    <row r="90" spans="11:19" x14ac:dyDescent="0.25">
      <c r="K90" s="36"/>
      <c r="S90" s="36"/>
    </row>
    <row r="91" spans="11:19" x14ac:dyDescent="0.25">
      <c r="K91" s="36"/>
      <c r="S91" s="36"/>
    </row>
    <row r="92" spans="11:19" x14ac:dyDescent="0.25">
      <c r="K92" s="36"/>
      <c r="S92" s="36"/>
    </row>
    <row r="93" spans="11:19" x14ac:dyDescent="0.25">
      <c r="K93" s="36"/>
      <c r="S93" s="36"/>
    </row>
    <row r="94" spans="11:19" x14ac:dyDescent="0.25">
      <c r="K94" s="36"/>
      <c r="S94" s="36"/>
    </row>
    <row r="95" spans="11:19" x14ac:dyDescent="0.25">
      <c r="K95" s="36"/>
      <c r="S95" s="36"/>
    </row>
    <row r="96" spans="11:19" x14ac:dyDescent="0.25">
      <c r="K96" s="36"/>
      <c r="S96" s="36"/>
    </row>
    <row r="97" spans="11:19" x14ac:dyDescent="0.25">
      <c r="K97" s="36"/>
      <c r="S97" s="36"/>
    </row>
    <row r="98" spans="11:19" x14ac:dyDescent="0.25">
      <c r="K98" s="36"/>
      <c r="S98" s="36"/>
    </row>
    <row r="99" spans="11:19" x14ac:dyDescent="0.25">
      <c r="K99" s="36"/>
      <c r="S99" s="36"/>
    </row>
    <row r="100" spans="11:19" x14ac:dyDescent="0.25">
      <c r="K100" s="36"/>
      <c r="S100" s="36"/>
    </row>
    <row r="101" spans="11:19" x14ac:dyDescent="0.25">
      <c r="K101" s="36"/>
      <c r="S101" s="36"/>
    </row>
    <row r="102" spans="11:19" x14ac:dyDescent="0.25">
      <c r="K102" s="36"/>
      <c r="S102" s="36"/>
    </row>
    <row r="103" spans="11:19" x14ac:dyDescent="0.25">
      <c r="K103" s="36"/>
      <c r="S103" s="36"/>
    </row>
    <row r="104" spans="11:19" x14ac:dyDescent="0.25">
      <c r="K104" s="36"/>
      <c r="S104" s="36"/>
    </row>
    <row r="105" spans="11:19" x14ac:dyDescent="0.25">
      <c r="K105" s="36"/>
      <c r="S105" s="36"/>
    </row>
    <row r="106" spans="11:19" x14ac:dyDescent="0.25">
      <c r="K106" s="36"/>
      <c r="S106" s="36"/>
    </row>
    <row r="107" spans="11:19" x14ac:dyDescent="0.25">
      <c r="K107" s="36"/>
      <c r="S107" s="36"/>
    </row>
    <row r="108" spans="11:19" x14ac:dyDescent="0.25">
      <c r="K108" s="36"/>
      <c r="S108" s="36"/>
    </row>
    <row r="109" spans="11:19" x14ac:dyDescent="0.25">
      <c r="K109" s="36"/>
      <c r="S109" s="36"/>
    </row>
    <row r="110" spans="11:19" x14ac:dyDescent="0.25">
      <c r="K110" s="36"/>
      <c r="S110" s="36"/>
    </row>
    <row r="111" spans="11:19" x14ac:dyDescent="0.25">
      <c r="K111" s="36"/>
      <c r="S111" s="36"/>
    </row>
    <row r="112" spans="11:19" x14ac:dyDescent="0.25">
      <c r="K112" s="36"/>
      <c r="S112" s="36"/>
    </row>
    <row r="113" spans="11:19" x14ac:dyDescent="0.25">
      <c r="K113" s="36"/>
      <c r="S113" s="36"/>
    </row>
    <row r="114" spans="11:19" x14ac:dyDescent="0.25">
      <c r="K114" s="36"/>
      <c r="S114" s="36"/>
    </row>
    <row r="115" spans="11:19" x14ac:dyDescent="0.25">
      <c r="K115" s="36"/>
      <c r="S115" s="36"/>
    </row>
    <row r="116" spans="11:19" x14ac:dyDescent="0.25">
      <c r="K116" s="36"/>
      <c r="S116" s="36"/>
    </row>
    <row r="117" spans="11:19" x14ac:dyDescent="0.25">
      <c r="K117" s="36"/>
      <c r="S117" s="36"/>
    </row>
    <row r="118" spans="11:19" x14ac:dyDescent="0.25">
      <c r="K118" s="36"/>
      <c r="S118" s="36"/>
    </row>
    <row r="119" spans="11:19" x14ac:dyDescent="0.25">
      <c r="K119" s="36"/>
      <c r="S119" s="36"/>
    </row>
    <row r="120" spans="11:19" x14ac:dyDescent="0.25">
      <c r="K120" s="36"/>
      <c r="S120" s="36"/>
    </row>
    <row r="121" spans="11:19" x14ac:dyDescent="0.25">
      <c r="K121" s="36"/>
      <c r="S121" s="36"/>
    </row>
    <row r="122" spans="11:19" x14ac:dyDescent="0.25">
      <c r="K122" s="36"/>
      <c r="S122" s="36"/>
    </row>
    <row r="123" spans="11:19" x14ac:dyDescent="0.25">
      <c r="K123" s="36"/>
      <c r="S123" s="36"/>
    </row>
    <row r="124" spans="11:19" x14ac:dyDescent="0.25">
      <c r="K124" s="36"/>
      <c r="S124" s="36"/>
    </row>
    <row r="125" spans="11:19" x14ac:dyDescent="0.25">
      <c r="K125" s="36"/>
      <c r="S125" s="36"/>
    </row>
    <row r="126" spans="11:19" x14ac:dyDescent="0.25">
      <c r="K126" s="36"/>
      <c r="S126" s="36"/>
    </row>
    <row r="127" spans="11:19" x14ac:dyDescent="0.25">
      <c r="K127" s="36"/>
      <c r="S127" s="36"/>
    </row>
    <row r="128" spans="11:19" x14ac:dyDescent="0.25">
      <c r="K128" s="36"/>
      <c r="S128" s="36"/>
    </row>
    <row r="129" spans="11:19" x14ac:dyDescent="0.25">
      <c r="K129" s="36"/>
      <c r="S129" s="36"/>
    </row>
    <row r="130" spans="11:19" x14ac:dyDescent="0.25">
      <c r="K130" s="36"/>
      <c r="S130" s="36"/>
    </row>
    <row r="131" spans="11:19" x14ac:dyDescent="0.25">
      <c r="K131" s="36"/>
      <c r="S131" s="36"/>
    </row>
    <row r="132" spans="11:19" x14ac:dyDescent="0.25">
      <c r="K132" s="36"/>
      <c r="S132" s="36"/>
    </row>
    <row r="133" spans="11:19" x14ac:dyDescent="0.25">
      <c r="K133" s="36"/>
      <c r="S133" s="36"/>
    </row>
    <row r="134" spans="11:19" x14ac:dyDescent="0.25">
      <c r="K134" s="36"/>
      <c r="S134" s="36"/>
    </row>
    <row r="135" spans="11:19" x14ac:dyDescent="0.25">
      <c r="K135" s="36"/>
      <c r="S135" s="36"/>
    </row>
    <row r="136" spans="11:19" x14ac:dyDescent="0.25">
      <c r="K136" s="36"/>
      <c r="S136" s="36"/>
    </row>
    <row r="137" spans="11:19" x14ac:dyDescent="0.25">
      <c r="K137" s="36"/>
      <c r="S137" s="36"/>
    </row>
    <row r="138" spans="11:19" x14ac:dyDescent="0.25">
      <c r="K138" s="36"/>
      <c r="S138" s="36"/>
    </row>
    <row r="139" spans="11:19" x14ac:dyDescent="0.25">
      <c r="K139" s="36"/>
      <c r="S139" s="36"/>
    </row>
    <row r="140" spans="11:19" x14ac:dyDescent="0.25">
      <c r="K140" s="36"/>
      <c r="S140" s="36"/>
    </row>
    <row r="141" spans="11:19" x14ac:dyDescent="0.25">
      <c r="K141" s="36"/>
      <c r="S141" s="36"/>
    </row>
    <row r="142" spans="11:19" x14ac:dyDescent="0.25">
      <c r="K142" s="36"/>
      <c r="S142" s="36"/>
    </row>
    <row r="143" spans="11:19" x14ac:dyDescent="0.25">
      <c r="K143" s="36"/>
      <c r="S143" s="36"/>
    </row>
    <row r="144" spans="11:19" x14ac:dyDescent="0.25">
      <c r="K144" s="36"/>
      <c r="S144" s="36"/>
    </row>
    <row r="145" spans="11:19" x14ac:dyDescent="0.25">
      <c r="K145" s="36"/>
      <c r="S145" s="36"/>
    </row>
    <row r="146" spans="11:19" x14ac:dyDescent="0.25">
      <c r="K146" s="36"/>
      <c r="S146" s="36"/>
    </row>
    <row r="147" spans="11:19" x14ac:dyDescent="0.25">
      <c r="K147" s="36"/>
      <c r="S147" s="36"/>
    </row>
    <row r="148" spans="11:19" x14ac:dyDescent="0.25">
      <c r="K148" s="36"/>
      <c r="S148" s="36"/>
    </row>
    <row r="149" spans="11:19" x14ac:dyDescent="0.25">
      <c r="K149" s="36"/>
      <c r="S149" s="36"/>
    </row>
    <row r="150" spans="11:19" x14ac:dyDescent="0.25">
      <c r="K150" s="36"/>
      <c r="S150" s="36"/>
    </row>
    <row r="151" spans="11:19" x14ac:dyDescent="0.25">
      <c r="K151" s="36"/>
      <c r="S151" s="36"/>
    </row>
    <row r="152" spans="11:19" x14ac:dyDescent="0.25">
      <c r="K152" s="36"/>
      <c r="S152" s="36"/>
    </row>
    <row r="153" spans="11:19" x14ac:dyDescent="0.25">
      <c r="K153" s="36"/>
      <c r="S153" s="36"/>
    </row>
    <row r="154" spans="11:19" x14ac:dyDescent="0.25">
      <c r="K154" s="36"/>
      <c r="S154" s="36"/>
    </row>
    <row r="155" spans="11:19" x14ac:dyDescent="0.25">
      <c r="K155" s="36"/>
      <c r="S155" s="36"/>
    </row>
    <row r="156" spans="11:19" x14ac:dyDescent="0.25">
      <c r="K156" s="36"/>
      <c r="S156" s="36"/>
    </row>
    <row r="157" spans="11:19" x14ac:dyDescent="0.25">
      <c r="K157" s="36"/>
      <c r="S157" s="36"/>
    </row>
    <row r="158" spans="11:19" x14ac:dyDescent="0.25">
      <c r="K158" s="36"/>
      <c r="S158" s="36"/>
    </row>
    <row r="159" spans="11:19" x14ac:dyDescent="0.25">
      <c r="K159" s="36"/>
      <c r="S159" s="36"/>
    </row>
    <row r="160" spans="11:19" x14ac:dyDescent="0.25">
      <c r="K160" s="36"/>
      <c r="S160" s="36"/>
    </row>
    <row r="161" spans="11:19" x14ac:dyDescent="0.25">
      <c r="K161" s="36"/>
      <c r="S161" s="36"/>
    </row>
    <row r="162" spans="11:19" x14ac:dyDescent="0.25">
      <c r="K162" s="36"/>
      <c r="S162" s="36"/>
    </row>
    <row r="163" spans="11:19" x14ac:dyDescent="0.25">
      <c r="K163" s="36"/>
      <c r="S163" s="36"/>
    </row>
    <row r="164" spans="11:19" x14ac:dyDescent="0.25">
      <c r="K164" s="36"/>
      <c r="S164" s="36"/>
    </row>
    <row r="165" spans="11:19" x14ac:dyDescent="0.25">
      <c r="K165" s="36"/>
      <c r="S165" s="36"/>
    </row>
    <row r="166" spans="11:19" x14ac:dyDescent="0.25">
      <c r="K166" s="36"/>
      <c r="S166" s="36"/>
    </row>
    <row r="167" spans="11:19" x14ac:dyDescent="0.25">
      <c r="K167" s="36"/>
      <c r="S167" s="36"/>
    </row>
    <row r="168" spans="11:19" x14ac:dyDescent="0.25">
      <c r="K168" s="36"/>
      <c r="S168" s="36"/>
    </row>
    <row r="169" spans="11:19" x14ac:dyDescent="0.25">
      <c r="K169" s="36"/>
      <c r="S169" s="36"/>
    </row>
    <row r="170" spans="11:19" x14ac:dyDescent="0.25">
      <c r="K170" s="36"/>
      <c r="S170" s="36"/>
    </row>
    <row r="171" spans="11:19" x14ac:dyDescent="0.25">
      <c r="K171" s="36"/>
      <c r="S171" s="36"/>
    </row>
    <row r="172" spans="11:19" x14ac:dyDescent="0.25">
      <c r="K172" s="36"/>
      <c r="S172" s="36"/>
    </row>
    <row r="173" spans="11:19" x14ac:dyDescent="0.25">
      <c r="K173" s="36"/>
      <c r="S173" s="36"/>
    </row>
    <row r="174" spans="11:19" x14ac:dyDescent="0.25">
      <c r="K174" s="36"/>
      <c r="S174" s="36"/>
    </row>
    <row r="175" spans="11:19" x14ac:dyDescent="0.25">
      <c r="K175" s="36"/>
      <c r="S175" s="36"/>
    </row>
    <row r="176" spans="11:19" x14ac:dyDescent="0.25">
      <c r="K176" s="36"/>
      <c r="S176" s="36"/>
    </row>
    <row r="177" spans="11:19" x14ac:dyDescent="0.25">
      <c r="K177" s="36"/>
      <c r="S177" s="36"/>
    </row>
    <row r="178" spans="11:19" x14ac:dyDescent="0.25">
      <c r="K178" s="36"/>
      <c r="S178" s="36"/>
    </row>
    <row r="179" spans="11:19" x14ac:dyDescent="0.25">
      <c r="K179" s="36"/>
      <c r="S179" s="36"/>
    </row>
    <row r="180" spans="11:19" x14ac:dyDescent="0.25">
      <c r="K180" s="36"/>
      <c r="S180" s="36"/>
    </row>
    <row r="181" spans="11:19" x14ac:dyDescent="0.25">
      <c r="K181" s="36"/>
      <c r="S181" s="36"/>
    </row>
    <row r="182" spans="11:19" x14ac:dyDescent="0.25">
      <c r="K182" s="36"/>
      <c r="S182" s="36"/>
    </row>
    <row r="183" spans="11:19" x14ac:dyDescent="0.25">
      <c r="K183" s="36"/>
      <c r="S183" s="36"/>
    </row>
    <row r="184" spans="11:19" x14ac:dyDescent="0.25">
      <c r="K184" s="36"/>
      <c r="S184" s="36"/>
    </row>
    <row r="185" spans="11:19" x14ac:dyDescent="0.25">
      <c r="K185" s="36"/>
      <c r="S185" s="36"/>
    </row>
    <row r="186" spans="11:19" x14ac:dyDescent="0.25">
      <c r="K186" s="36"/>
      <c r="S186" s="36"/>
    </row>
    <row r="187" spans="11:19" x14ac:dyDescent="0.25">
      <c r="K187" s="36"/>
      <c r="S187" s="36"/>
    </row>
    <row r="188" spans="11:19" x14ac:dyDescent="0.25">
      <c r="K188" s="36"/>
      <c r="S188" s="36"/>
    </row>
    <row r="189" spans="11:19" x14ac:dyDescent="0.25">
      <c r="K189" s="36"/>
      <c r="S189" s="36"/>
    </row>
    <row r="190" spans="11:19" x14ac:dyDescent="0.25">
      <c r="K190" s="36"/>
      <c r="S190" s="36"/>
    </row>
    <row r="191" spans="11:19" x14ac:dyDescent="0.25">
      <c r="K191" s="36"/>
      <c r="S191" s="36"/>
    </row>
    <row r="192" spans="11:19" x14ac:dyDescent="0.25">
      <c r="K192" s="36"/>
      <c r="S192" s="36"/>
    </row>
    <row r="193" spans="11:19" x14ac:dyDescent="0.25">
      <c r="K193" s="36"/>
      <c r="S193" s="36"/>
    </row>
    <row r="194" spans="11:19" x14ac:dyDescent="0.25">
      <c r="K194" s="36"/>
      <c r="S194" s="36"/>
    </row>
    <row r="195" spans="11:19" x14ac:dyDescent="0.25">
      <c r="K195" s="36"/>
      <c r="S195" s="36"/>
    </row>
    <row r="196" spans="11:19" x14ac:dyDescent="0.25">
      <c r="K196" s="36"/>
      <c r="S196" s="36"/>
    </row>
    <row r="197" spans="11:19" x14ac:dyDescent="0.25">
      <c r="K197" s="36"/>
      <c r="S197" s="36"/>
    </row>
    <row r="198" spans="11:19" x14ac:dyDescent="0.25">
      <c r="K198" s="36"/>
      <c r="S198" s="36"/>
    </row>
    <row r="199" spans="11:19" x14ac:dyDescent="0.25">
      <c r="K199" s="36"/>
      <c r="S199" s="36"/>
    </row>
    <row r="200" spans="11:19" x14ac:dyDescent="0.25">
      <c r="K200" s="36"/>
      <c r="S200" s="36"/>
    </row>
    <row r="201" spans="11:19" x14ac:dyDescent="0.25">
      <c r="K201" s="36"/>
      <c r="S201" s="36"/>
    </row>
    <row r="202" spans="11:19" x14ac:dyDescent="0.25">
      <c r="K202" s="36"/>
      <c r="S202" s="36"/>
    </row>
    <row r="203" spans="11:19" x14ac:dyDescent="0.25">
      <c r="K203" s="36"/>
      <c r="S203" s="36"/>
    </row>
    <row r="204" spans="11:19" x14ac:dyDescent="0.25">
      <c r="K204" s="36"/>
      <c r="S204" s="36"/>
    </row>
    <row r="205" spans="11:19" x14ac:dyDescent="0.25">
      <c r="K205" s="36"/>
      <c r="S205" s="36"/>
    </row>
    <row r="206" spans="11:19" x14ac:dyDescent="0.25">
      <c r="K206" s="36"/>
      <c r="S206" s="36"/>
    </row>
    <row r="207" spans="11:19" x14ac:dyDescent="0.25">
      <c r="K207" s="36"/>
      <c r="S207" s="36"/>
    </row>
    <row r="208" spans="11:19" x14ac:dyDescent="0.25">
      <c r="K208" s="36"/>
      <c r="S208" s="36"/>
    </row>
    <row r="209" spans="11:19" x14ac:dyDescent="0.25">
      <c r="K209" s="36"/>
      <c r="S209" s="36"/>
    </row>
    <row r="210" spans="11:19" x14ac:dyDescent="0.25">
      <c r="K210" s="36"/>
      <c r="S210" s="36"/>
    </row>
    <row r="211" spans="11:19" x14ac:dyDescent="0.25">
      <c r="K211" s="36"/>
      <c r="S211" s="36"/>
    </row>
    <row r="212" spans="11:19" x14ac:dyDescent="0.25">
      <c r="K212" s="36"/>
      <c r="S212" s="36"/>
    </row>
    <row r="213" spans="11:19" x14ac:dyDescent="0.25">
      <c r="K213" s="36"/>
      <c r="S213" s="36"/>
    </row>
    <row r="214" spans="11:19" x14ac:dyDescent="0.25">
      <c r="K214" s="36"/>
      <c r="S214" s="36"/>
    </row>
    <row r="215" spans="11:19" x14ac:dyDescent="0.25">
      <c r="K215" s="36"/>
      <c r="S215" s="36"/>
    </row>
    <row r="216" spans="11:19" x14ac:dyDescent="0.25">
      <c r="K216" s="36"/>
      <c r="S216" s="36"/>
    </row>
    <row r="217" spans="11:19" x14ac:dyDescent="0.25">
      <c r="K217" s="36"/>
      <c r="S217" s="36"/>
    </row>
    <row r="218" spans="11:19" x14ac:dyDescent="0.25">
      <c r="K218" s="36"/>
      <c r="S218" s="36"/>
    </row>
    <row r="219" spans="11:19" x14ac:dyDescent="0.25">
      <c r="K219" s="36"/>
      <c r="S219" s="36"/>
    </row>
    <row r="220" spans="11:19" x14ac:dyDescent="0.25">
      <c r="K220" s="36"/>
      <c r="S220" s="36"/>
    </row>
    <row r="221" spans="11:19" x14ac:dyDescent="0.25">
      <c r="K221" s="36"/>
      <c r="S221" s="36"/>
    </row>
    <row r="222" spans="11:19" x14ac:dyDescent="0.25">
      <c r="K222" s="36"/>
      <c r="S222" s="36"/>
    </row>
    <row r="223" spans="11:19" x14ac:dyDescent="0.25">
      <c r="K223" s="36"/>
      <c r="S223" s="36"/>
    </row>
    <row r="224" spans="11:19" x14ac:dyDescent="0.25">
      <c r="K224" s="36"/>
      <c r="S224" s="36"/>
    </row>
    <row r="225" spans="11:19" x14ac:dyDescent="0.25">
      <c r="K225" s="36"/>
      <c r="S225" s="36"/>
    </row>
    <row r="226" spans="11:19" x14ac:dyDescent="0.25">
      <c r="K226" s="36"/>
      <c r="S226" s="36"/>
    </row>
    <row r="227" spans="11:19" x14ac:dyDescent="0.25">
      <c r="K227" s="36"/>
      <c r="S227" s="36"/>
    </row>
    <row r="228" spans="11:19" x14ac:dyDescent="0.25">
      <c r="K228" s="36"/>
      <c r="S228" s="36"/>
    </row>
    <row r="229" spans="11:19" x14ac:dyDescent="0.25">
      <c r="K229" s="36"/>
      <c r="S229" s="36"/>
    </row>
    <row r="230" spans="11:19" x14ac:dyDescent="0.25">
      <c r="K230" s="36"/>
      <c r="S230" s="36"/>
    </row>
    <row r="231" spans="11:19" x14ac:dyDescent="0.25">
      <c r="K231" s="36"/>
      <c r="S231" s="36"/>
    </row>
    <row r="232" spans="11:19" x14ac:dyDescent="0.25">
      <c r="K232" s="36"/>
      <c r="S232" s="36"/>
    </row>
    <row r="233" spans="11:19" x14ac:dyDescent="0.25">
      <c r="K233" s="36"/>
      <c r="S233" s="36"/>
    </row>
    <row r="234" spans="11:19" x14ac:dyDescent="0.25">
      <c r="K234" s="36"/>
      <c r="S234" s="36"/>
    </row>
    <row r="235" spans="11:19" x14ac:dyDescent="0.25">
      <c r="K235" s="36"/>
      <c r="S235" s="36"/>
    </row>
    <row r="236" spans="11:19" x14ac:dyDescent="0.25">
      <c r="K236" s="36"/>
      <c r="S236" s="36"/>
    </row>
    <row r="237" spans="11:19" x14ac:dyDescent="0.25">
      <c r="K237" s="36"/>
      <c r="S237" s="36"/>
    </row>
    <row r="238" spans="11:19" x14ac:dyDescent="0.25">
      <c r="K238" s="36"/>
      <c r="S238" s="36"/>
    </row>
    <row r="239" spans="11:19" x14ac:dyDescent="0.25">
      <c r="K239" s="36"/>
      <c r="S239" s="36"/>
    </row>
    <row r="240" spans="11:19" x14ac:dyDescent="0.25">
      <c r="K240" s="36"/>
      <c r="S240" s="36"/>
    </row>
    <row r="241" spans="11:19" x14ac:dyDescent="0.25">
      <c r="K241" s="36"/>
      <c r="S241" s="36"/>
    </row>
    <row r="242" spans="11:19" x14ac:dyDescent="0.25">
      <c r="K242" s="36"/>
      <c r="S242" s="36"/>
    </row>
    <row r="243" spans="11:19" x14ac:dyDescent="0.25">
      <c r="K243" s="36"/>
      <c r="S243" s="36"/>
    </row>
    <row r="244" spans="11:19" x14ac:dyDescent="0.25">
      <c r="K244" s="36"/>
      <c r="S244" s="36"/>
    </row>
    <row r="245" spans="11:19" x14ac:dyDescent="0.25">
      <c r="K245" s="36"/>
      <c r="S245" s="36"/>
    </row>
    <row r="246" spans="11:19" x14ac:dyDescent="0.25">
      <c r="K246" s="36"/>
      <c r="S246" s="36"/>
    </row>
    <row r="247" spans="11:19" x14ac:dyDescent="0.25">
      <c r="K247" s="36"/>
      <c r="S247" s="36"/>
    </row>
    <row r="248" spans="11:19" x14ac:dyDescent="0.25">
      <c r="K248" s="36"/>
      <c r="S248" s="36"/>
    </row>
    <row r="249" spans="11:19" x14ac:dyDescent="0.25">
      <c r="K249" s="36"/>
      <c r="S249" s="36"/>
    </row>
    <row r="250" spans="11:19" x14ac:dyDescent="0.25">
      <c r="K250" s="36"/>
      <c r="S250" s="36"/>
    </row>
    <row r="251" spans="11:19" x14ac:dyDescent="0.25">
      <c r="K251" s="36"/>
      <c r="S251" s="36"/>
    </row>
    <row r="252" spans="11:19" x14ac:dyDescent="0.25">
      <c r="K252" s="36"/>
      <c r="S252" s="36"/>
    </row>
    <row r="253" spans="11:19" x14ac:dyDescent="0.25">
      <c r="K253" s="36"/>
      <c r="S253" s="36"/>
    </row>
    <row r="254" spans="11:19" x14ac:dyDescent="0.25">
      <c r="K254" s="36"/>
      <c r="S254" s="36"/>
    </row>
    <row r="255" spans="11:19" x14ac:dyDescent="0.25">
      <c r="K255" s="36"/>
      <c r="S255" s="36"/>
    </row>
    <row r="256" spans="11:19" x14ac:dyDescent="0.25">
      <c r="K256" s="36"/>
      <c r="S256" s="36"/>
    </row>
    <row r="257" spans="11:19" x14ac:dyDescent="0.25">
      <c r="K257" s="36"/>
      <c r="S257" s="36"/>
    </row>
    <row r="258" spans="11:19" x14ac:dyDescent="0.25">
      <c r="K258" s="36"/>
      <c r="S258" s="36"/>
    </row>
    <row r="259" spans="11:19" x14ac:dyDescent="0.25">
      <c r="K259" s="36"/>
      <c r="S259" s="36"/>
    </row>
    <row r="260" spans="11:19" x14ac:dyDescent="0.25">
      <c r="K260" s="36"/>
      <c r="S260" s="36"/>
    </row>
    <row r="261" spans="11:19" x14ac:dyDescent="0.25">
      <c r="K261" s="36"/>
      <c r="S261" s="36"/>
    </row>
    <row r="262" spans="11:19" x14ac:dyDescent="0.25">
      <c r="K262" s="36"/>
      <c r="S262" s="36"/>
    </row>
    <row r="263" spans="11:19" x14ac:dyDescent="0.25">
      <c r="K263" s="36"/>
      <c r="S263" s="36"/>
    </row>
    <row r="264" spans="11:19" x14ac:dyDescent="0.25">
      <c r="K264" s="36"/>
      <c r="S264" s="36"/>
    </row>
    <row r="265" spans="11:19" x14ac:dyDescent="0.25">
      <c r="K265" s="36"/>
      <c r="S265" s="36"/>
    </row>
    <row r="266" spans="11:19" x14ac:dyDescent="0.25">
      <c r="K266" s="36"/>
      <c r="S266" s="36"/>
    </row>
    <row r="267" spans="11:19" x14ac:dyDescent="0.25">
      <c r="K267" s="36"/>
      <c r="S267" s="36"/>
    </row>
    <row r="268" spans="11:19" x14ac:dyDescent="0.25">
      <c r="K268" s="36"/>
      <c r="S268" s="36"/>
    </row>
    <row r="269" spans="11:19" x14ac:dyDescent="0.25">
      <c r="K269" s="36"/>
      <c r="S269" s="36"/>
    </row>
    <row r="270" spans="11:19" x14ac:dyDescent="0.25">
      <c r="K270" s="36"/>
      <c r="S270" s="36"/>
    </row>
    <row r="271" spans="11:19" x14ac:dyDescent="0.25">
      <c r="K271" s="36"/>
      <c r="S271" s="36"/>
    </row>
    <row r="272" spans="11:19" x14ac:dyDescent="0.25">
      <c r="K272" s="36"/>
      <c r="S272" s="36"/>
    </row>
    <row r="273" spans="11:19" x14ac:dyDescent="0.25">
      <c r="K273" s="36"/>
      <c r="S273" s="36"/>
    </row>
    <row r="274" spans="11:19" x14ac:dyDescent="0.25">
      <c r="K274" s="36"/>
      <c r="S274" s="36"/>
    </row>
    <row r="275" spans="11:19" x14ac:dyDescent="0.25">
      <c r="K275" s="36"/>
      <c r="S275" s="36"/>
    </row>
    <row r="276" spans="11:19" x14ac:dyDescent="0.25">
      <c r="K276" s="36"/>
      <c r="S276" s="36"/>
    </row>
    <row r="277" spans="11:19" x14ac:dyDescent="0.25">
      <c r="K277" s="36"/>
      <c r="S277" s="36"/>
    </row>
    <row r="278" spans="11:19" x14ac:dyDescent="0.25">
      <c r="K278" s="36"/>
      <c r="S278" s="36"/>
    </row>
    <row r="279" spans="11:19" x14ac:dyDescent="0.25">
      <c r="K279" s="36"/>
      <c r="S279" s="36"/>
    </row>
    <row r="280" spans="11:19" x14ac:dyDescent="0.25">
      <c r="K280" s="36"/>
      <c r="S280" s="36"/>
    </row>
    <row r="281" spans="11:19" x14ac:dyDescent="0.25">
      <c r="K281" s="36"/>
      <c r="S281" s="36"/>
    </row>
    <row r="282" spans="11:19" x14ac:dyDescent="0.25">
      <c r="K282" s="36"/>
      <c r="S282" s="36"/>
    </row>
    <row r="283" spans="11:19" x14ac:dyDescent="0.25">
      <c r="K283" s="36"/>
      <c r="S283" s="36"/>
    </row>
    <row r="284" spans="11:19" x14ac:dyDescent="0.25">
      <c r="K284" s="36"/>
      <c r="S284" s="36"/>
    </row>
    <row r="285" spans="11:19" x14ac:dyDescent="0.25">
      <c r="K285" s="36"/>
      <c r="S285" s="36"/>
    </row>
    <row r="286" spans="11:19" x14ac:dyDescent="0.25">
      <c r="K286" s="36"/>
      <c r="S286" s="36"/>
    </row>
    <row r="287" spans="11:19" x14ac:dyDescent="0.25">
      <c r="K287" s="36"/>
      <c r="S287" s="36"/>
    </row>
    <row r="288" spans="11:19" x14ac:dyDescent="0.25">
      <c r="K288" s="36"/>
      <c r="S288" s="36"/>
    </row>
    <row r="289" spans="11:19" x14ac:dyDescent="0.25">
      <c r="K289" s="36"/>
      <c r="S289" s="36"/>
    </row>
    <row r="290" spans="11:19" x14ac:dyDescent="0.25">
      <c r="K290" s="36"/>
      <c r="S290" s="36"/>
    </row>
    <row r="291" spans="11:19" x14ac:dyDescent="0.25">
      <c r="K291" s="36"/>
      <c r="S291" s="36"/>
    </row>
    <row r="292" spans="11:19" x14ac:dyDescent="0.25">
      <c r="K292" s="36"/>
      <c r="S292" s="36"/>
    </row>
    <row r="293" spans="11:19" x14ac:dyDescent="0.25">
      <c r="K293" s="36"/>
      <c r="S293" s="36"/>
    </row>
    <row r="294" spans="11:19" x14ac:dyDescent="0.25">
      <c r="K294" s="36"/>
      <c r="S294" s="36"/>
    </row>
    <row r="295" spans="11:19" x14ac:dyDescent="0.25">
      <c r="K295" s="36"/>
      <c r="S295" s="36"/>
    </row>
    <row r="296" spans="11:19" x14ac:dyDescent="0.25">
      <c r="K296" s="36"/>
      <c r="S296" s="36"/>
    </row>
    <row r="297" spans="11:19" x14ac:dyDescent="0.25">
      <c r="K297" s="36"/>
      <c r="S297" s="36"/>
    </row>
    <row r="298" spans="11:19" x14ac:dyDescent="0.25">
      <c r="K298" s="36"/>
      <c r="S298" s="36"/>
    </row>
    <row r="299" spans="11:19" x14ac:dyDescent="0.25">
      <c r="K299" s="36"/>
      <c r="S299" s="36"/>
    </row>
    <row r="300" spans="11:19" x14ac:dyDescent="0.25">
      <c r="K300" s="36"/>
      <c r="S300" s="36"/>
    </row>
    <row r="301" spans="11:19" x14ac:dyDescent="0.25">
      <c r="K301" s="36"/>
      <c r="S301" s="36"/>
    </row>
    <row r="302" spans="11:19" x14ac:dyDescent="0.25">
      <c r="K302" s="36"/>
      <c r="S302" s="36"/>
    </row>
    <row r="303" spans="11:19" x14ac:dyDescent="0.25">
      <c r="K303" s="36"/>
      <c r="S303" s="36"/>
    </row>
    <row r="304" spans="11:19" x14ac:dyDescent="0.25">
      <c r="K304" s="36"/>
      <c r="S304" s="36"/>
    </row>
    <row r="305" spans="11:19" x14ac:dyDescent="0.25">
      <c r="K305" s="36"/>
      <c r="S305" s="36"/>
    </row>
    <row r="306" spans="11:19" x14ac:dyDescent="0.25">
      <c r="K306" s="36"/>
      <c r="S306" s="36"/>
    </row>
    <row r="307" spans="11:19" x14ac:dyDescent="0.25">
      <c r="K307" s="36"/>
      <c r="S307" s="36"/>
    </row>
    <row r="308" spans="11:19" x14ac:dyDescent="0.25">
      <c r="K308" s="36"/>
      <c r="S308" s="36"/>
    </row>
    <row r="309" spans="11:19" x14ac:dyDescent="0.25">
      <c r="K309" s="36"/>
      <c r="S309" s="36"/>
    </row>
    <row r="310" spans="11:19" x14ac:dyDescent="0.25">
      <c r="K310" s="36"/>
      <c r="S310" s="36"/>
    </row>
    <row r="311" spans="11:19" x14ac:dyDescent="0.25">
      <c r="K311" s="36"/>
      <c r="S311" s="36"/>
    </row>
    <row r="312" spans="11:19" x14ac:dyDescent="0.25">
      <c r="K312" s="36"/>
      <c r="S312" s="36"/>
    </row>
    <row r="313" spans="11:19" x14ac:dyDescent="0.25">
      <c r="K313" s="36"/>
      <c r="S313" s="36"/>
    </row>
    <row r="314" spans="11:19" x14ac:dyDescent="0.25">
      <c r="K314" s="36"/>
      <c r="S314" s="36"/>
    </row>
    <row r="315" spans="11:19" x14ac:dyDescent="0.25">
      <c r="K315" s="36"/>
      <c r="S315" s="36"/>
    </row>
    <row r="316" spans="11:19" x14ac:dyDescent="0.25">
      <c r="K316" s="36"/>
      <c r="S316" s="36"/>
    </row>
    <row r="317" spans="11:19" x14ac:dyDescent="0.25">
      <c r="K317" s="36"/>
      <c r="S317" s="36"/>
    </row>
    <row r="318" spans="11:19" x14ac:dyDescent="0.25">
      <c r="K318" s="36"/>
      <c r="S318" s="36"/>
    </row>
    <row r="319" spans="11:19" x14ac:dyDescent="0.25">
      <c r="K319" s="36"/>
      <c r="S319" s="36"/>
    </row>
    <row r="320" spans="11:19" x14ac:dyDescent="0.25">
      <c r="K320" s="36"/>
      <c r="S320" s="36"/>
    </row>
    <row r="321" spans="11:19" x14ac:dyDescent="0.25">
      <c r="K321" s="36"/>
      <c r="S321" s="36"/>
    </row>
    <row r="322" spans="11:19" x14ac:dyDescent="0.25">
      <c r="K322" s="36"/>
      <c r="S322" s="36"/>
    </row>
    <row r="323" spans="11:19" x14ac:dyDescent="0.25">
      <c r="K323" s="36"/>
      <c r="S323" s="36"/>
    </row>
    <row r="324" spans="11:19" x14ac:dyDescent="0.25">
      <c r="K324" s="36"/>
      <c r="S324" s="36"/>
    </row>
    <row r="325" spans="11:19" x14ac:dyDescent="0.25">
      <c r="K325" s="36"/>
      <c r="S325" s="36"/>
    </row>
    <row r="326" spans="11:19" x14ac:dyDescent="0.25">
      <c r="K326" s="36"/>
      <c r="S326" s="36"/>
    </row>
    <row r="327" spans="11:19" x14ac:dyDescent="0.25">
      <c r="K327" s="36"/>
      <c r="S327" s="36"/>
    </row>
    <row r="328" spans="11:19" x14ac:dyDescent="0.25">
      <c r="K328" s="36"/>
      <c r="S328" s="36"/>
    </row>
    <row r="329" spans="11:19" x14ac:dyDescent="0.25">
      <c r="K329" s="36"/>
      <c r="S329" s="36"/>
    </row>
    <row r="330" spans="11:19" x14ac:dyDescent="0.25">
      <c r="K330" s="36"/>
      <c r="S330" s="36"/>
    </row>
    <row r="331" spans="11:19" x14ac:dyDescent="0.25">
      <c r="K331" s="36"/>
      <c r="S331" s="36"/>
    </row>
    <row r="332" spans="11:19" x14ac:dyDescent="0.25">
      <c r="K332" s="36"/>
      <c r="S332" s="36"/>
    </row>
    <row r="333" spans="11:19" x14ac:dyDescent="0.25">
      <c r="K333" s="36"/>
      <c r="S333" s="36"/>
    </row>
    <row r="334" spans="11:19" x14ac:dyDescent="0.25">
      <c r="K334" s="36"/>
      <c r="S334" s="36"/>
    </row>
    <row r="335" spans="11:19" x14ac:dyDescent="0.25">
      <c r="K335" s="36"/>
      <c r="S335" s="36"/>
    </row>
    <row r="336" spans="11:19" x14ac:dyDescent="0.25">
      <c r="K336" s="36"/>
      <c r="S336" s="36"/>
    </row>
    <row r="337" spans="11:19" x14ac:dyDescent="0.25">
      <c r="K337" s="36"/>
      <c r="S337" s="36"/>
    </row>
    <row r="338" spans="11:19" x14ac:dyDescent="0.25">
      <c r="K338" s="36"/>
      <c r="S338" s="36"/>
    </row>
    <row r="339" spans="11:19" x14ac:dyDescent="0.25">
      <c r="K339" s="36"/>
      <c r="S339" s="36"/>
    </row>
    <row r="340" spans="11:19" x14ac:dyDescent="0.25">
      <c r="K340" s="36"/>
      <c r="S340" s="36"/>
    </row>
    <row r="341" spans="11:19" x14ac:dyDescent="0.25">
      <c r="K341" s="36"/>
      <c r="S341" s="36"/>
    </row>
    <row r="342" spans="11:19" x14ac:dyDescent="0.25">
      <c r="K342" s="36"/>
      <c r="S342" s="36"/>
    </row>
    <row r="343" spans="11:19" x14ac:dyDescent="0.25">
      <c r="K343" s="36"/>
      <c r="S343" s="36"/>
    </row>
    <row r="344" spans="11:19" x14ac:dyDescent="0.25">
      <c r="K344" s="36"/>
      <c r="S344" s="36"/>
    </row>
    <row r="345" spans="11:19" x14ac:dyDescent="0.25">
      <c r="K345" s="36"/>
      <c r="S345" s="36"/>
    </row>
    <row r="346" spans="11:19" x14ac:dyDescent="0.25">
      <c r="K346" s="36"/>
      <c r="S346" s="36"/>
    </row>
    <row r="347" spans="11:19" x14ac:dyDescent="0.25">
      <c r="K347" s="36"/>
      <c r="S347" s="36"/>
    </row>
    <row r="348" spans="11:19" x14ac:dyDescent="0.25">
      <c r="K348" s="36"/>
      <c r="S348" s="36"/>
    </row>
    <row r="349" spans="11:19" x14ac:dyDescent="0.25">
      <c r="K349" s="36"/>
      <c r="S349" s="36"/>
    </row>
    <row r="350" spans="11:19" x14ac:dyDescent="0.25">
      <c r="K350" s="36"/>
      <c r="S350" s="36"/>
    </row>
    <row r="351" spans="11:19" x14ac:dyDescent="0.25">
      <c r="K351" s="36"/>
      <c r="S351" s="36"/>
    </row>
    <row r="352" spans="11:19" x14ac:dyDescent="0.25">
      <c r="K352" s="36"/>
      <c r="S352" s="36"/>
    </row>
    <row r="353" spans="11:19" x14ac:dyDescent="0.25">
      <c r="K353" s="36"/>
      <c r="S353" s="36"/>
    </row>
    <row r="354" spans="11:19" x14ac:dyDescent="0.25">
      <c r="K354" s="36"/>
      <c r="S354" s="36"/>
    </row>
    <row r="355" spans="11:19" x14ac:dyDescent="0.25">
      <c r="K355" s="36"/>
      <c r="S355" s="36"/>
    </row>
    <row r="356" spans="11:19" x14ac:dyDescent="0.25">
      <c r="K356" s="36"/>
      <c r="S356" s="36"/>
    </row>
    <row r="357" spans="11:19" x14ac:dyDescent="0.25">
      <c r="K357" s="36"/>
      <c r="S357" s="36"/>
    </row>
    <row r="358" spans="11:19" x14ac:dyDescent="0.25">
      <c r="K358" s="36"/>
      <c r="S358" s="36"/>
    </row>
    <row r="359" spans="11:19" x14ac:dyDescent="0.25">
      <c r="K359" s="36"/>
      <c r="S359" s="36"/>
    </row>
    <row r="360" spans="11:19" x14ac:dyDescent="0.25">
      <c r="K360" s="36"/>
      <c r="S360" s="36"/>
    </row>
    <row r="361" spans="11:19" x14ac:dyDescent="0.25">
      <c r="K361" s="36"/>
      <c r="S361" s="36"/>
    </row>
    <row r="362" spans="11:19" x14ac:dyDescent="0.25">
      <c r="K362" s="36"/>
      <c r="S362" s="36"/>
    </row>
    <row r="363" spans="11:19" x14ac:dyDescent="0.25">
      <c r="K363" s="36"/>
      <c r="S363" s="36"/>
    </row>
    <row r="364" spans="11:19" x14ac:dyDescent="0.25">
      <c r="K364" s="36"/>
      <c r="S364" s="36"/>
    </row>
    <row r="365" spans="11:19" x14ac:dyDescent="0.25">
      <c r="K365" s="36"/>
      <c r="S365" s="36"/>
    </row>
    <row r="366" spans="11:19" x14ac:dyDescent="0.25">
      <c r="K366" s="36"/>
      <c r="S366" s="36"/>
    </row>
    <row r="367" spans="11:19" x14ac:dyDescent="0.25">
      <c r="S367" s="3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M6"/>
  <sheetViews>
    <sheetView workbookViewId="0">
      <selection activeCell="F9" sqref="F9"/>
    </sheetView>
  </sheetViews>
  <sheetFormatPr defaultRowHeight="15" x14ac:dyDescent="0.25"/>
  <sheetData>
    <row r="2" spans="1:13" x14ac:dyDescent="0.25">
      <c r="A2" t="s">
        <v>822</v>
      </c>
      <c r="C2" s="35"/>
      <c r="E2">
        <v>0</v>
      </c>
      <c r="H2" t="s">
        <v>810</v>
      </c>
      <c r="I2" t="s">
        <v>1094</v>
      </c>
      <c r="L2" t="s">
        <v>1095</v>
      </c>
      <c r="M2" t="s">
        <v>1096</v>
      </c>
    </row>
    <row r="3" spans="1:13" x14ac:dyDescent="0.25">
      <c r="A3" t="s">
        <v>821</v>
      </c>
      <c r="C3" s="35" t="s">
        <v>1097</v>
      </c>
      <c r="E3">
        <v>1</v>
      </c>
      <c r="H3" t="s">
        <v>1098</v>
      </c>
      <c r="I3" t="s">
        <v>1099</v>
      </c>
      <c r="L3" t="s">
        <v>1100</v>
      </c>
      <c r="M3" t="s">
        <v>1101</v>
      </c>
    </row>
    <row r="4" spans="1:13" x14ac:dyDescent="0.25">
      <c r="C4" s="35" t="s">
        <v>828</v>
      </c>
      <c r="E4">
        <v>2</v>
      </c>
      <c r="H4" t="s">
        <v>1102</v>
      </c>
      <c r="I4" t="s">
        <v>1103</v>
      </c>
      <c r="L4" t="s">
        <v>1104</v>
      </c>
      <c r="M4" t="s">
        <v>1105</v>
      </c>
    </row>
    <row r="5" spans="1:13" x14ac:dyDescent="0.25">
      <c r="C5" s="35" t="s">
        <v>1106</v>
      </c>
      <c r="H5" t="s">
        <v>1107</v>
      </c>
      <c r="I5" t="s">
        <v>1108</v>
      </c>
      <c r="L5" t="s">
        <v>1109</v>
      </c>
      <c r="M5" t="s">
        <v>1110</v>
      </c>
    </row>
    <row r="6" spans="1:13" x14ac:dyDescent="0.25">
      <c r="H6" t="s">
        <v>1111</v>
      </c>
      <c r="I6" t="s">
        <v>1112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tabColor rgb="FFFFC000"/>
  </sheetPr>
  <dimension ref="B7:AA54"/>
  <sheetViews>
    <sheetView showGridLines="0" showRowColHeaders="0" zoomScaleNormal="100" workbookViewId="0">
      <selection activeCell="B11" sqref="B11"/>
    </sheetView>
  </sheetViews>
  <sheetFormatPr defaultColWidth="9.140625" defaultRowHeight="16.5" x14ac:dyDescent="0.3"/>
  <cols>
    <col min="1" max="1" width="9.140625" style="25"/>
    <col min="2" max="2" width="25.85546875" style="25" customWidth="1"/>
    <col min="3" max="3" width="65" style="25" bestFit="1" customWidth="1"/>
    <col min="4" max="16384" width="9.140625" style="25"/>
  </cols>
  <sheetData>
    <row r="7" spans="2:27" ht="20.25" x14ac:dyDescent="0.35">
      <c r="B7" s="41" t="s">
        <v>120</v>
      </c>
    </row>
    <row r="9" spans="2:27" x14ac:dyDescent="0.3">
      <c r="B9" s="24" t="s">
        <v>121</v>
      </c>
      <c r="C9" s="25" t="s">
        <v>122</v>
      </c>
    </row>
    <row r="11" spans="2:27" x14ac:dyDescent="0.3">
      <c r="B11" s="42" t="s">
        <v>123</v>
      </c>
      <c r="C11" s="24" t="s">
        <v>124</v>
      </c>
      <c r="D11" s="24" t="s">
        <v>125</v>
      </c>
    </row>
    <row r="12" spans="2:27" x14ac:dyDescent="0.3">
      <c r="B12" s="43" t="s">
        <v>9</v>
      </c>
      <c r="C12" s="44" t="s">
        <v>8</v>
      </c>
      <c r="D12" s="244" t="s">
        <v>126</v>
      </c>
      <c r="E12" s="244"/>
      <c r="F12" s="244"/>
      <c r="G12" s="244"/>
      <c r="H12" s="244"/>
      <c r="I12" s="244"/>
      <c r="J12" s="244"/>
      <c r="K12" s="244"/>
      <c r="L12" s="244"/>
      <c r="M12" s="244"/>
      <c r="N12" s="244"/>
      <c r="O12" s="244"/>
      <c r="P12" s="244"/>
      <c r="Q12" s="244"/>
      <c r="R12" s="244"/>
      <c r="S12" s="244"/>
      <c r="T12" s="244"/>
      <c r="U12" s="244"/>
      <c r="V12" s="244"/>
      <c r="W12" s="244"/>
      <c r="X12" s="244"/>
      <c r="Y12" s="244"/>
      <c r="Z12" s="244"/>
      <c r="AA12" s="245"/>
    </row>
    <row r="13" spans="2:27" x14ac:dyDescent="0.3">
      <c r="B13" s="45" t="s">
        <v>11</v>
      </c>
      <c r="C13" s="46" t="s">
        <v>10</v>
      </c>
      <c r="D13" s="232" t="s">
        <v>127</v>
      </c>
      <c r="E13" s="232"/>
      <c r="F13" s="232"/>
      <c r="G13" s="232"/>
      <c r="H13" s="232"/>
      <c r="I13" s="232"/>
      <c r="J13" s="232"/>
      <c r="K13" s="232"/>
      <c r="L13" s="232"/>
      <c r="M13" s="232"/>
      <c r="N13" s="232"/>
      <c r="O13" s="232"/>
      <c r="P13" s="232"/>
      <c r="Q13" s="232"/>
      <c r="R13" s="232"/>
      <c r="S13" s="232"/>
      <c r="T13" s="232"/>
      <c r="U13" s="232"/>
      <c r="V13" s="232"/>
      <c r="W13" s="232"/>
      <c r="X13" s="232"/>
      <c r="Y13" s="232"/>
      <c r="Z13" s="232"/>
      <c r="AA13" s="233"/>
    </row>
    <row r="14" spans="2:27" x14ac:dyDescent="0.3">
      <c r="B14" s="47" t="s">
        <v>12</v>
      </c>
      <c r="C14" s="48" t="s">
        <v>128</v>
      </c>
      <c r="D14" s="230" t="s">
        <v>129</v>
      </c>
      <c r="E14" s="230"/>
      <c r="F14" s="230"/>
      <c r="G14" s="230"/>
      <c r="H14" s="230"/>
      <c r="I14" s="230"/>
      <c r="J14" s="230"/>
      <c r="K14" s="230"/>
      <c r="L14" s="230"/>
      <c r="M14" s="230"/>
      <c r="N14" s="230"/>
      <c r="O14" s="230"/>
      <c r="P14" s="230"/>
      <c r="Q14" s="230"/>
      <c r="R14" s="230"/>
      <c r="S14" s="230"/>
      <c r="T14" s="230"/>
      <c r="U14" s="230"/>
      <c r="V14" s="230"/>
      <c r="W14" s="230"/>
      <c r="X14" s="230"/>
      <c r="Y14" s="230"/>
      <c r="Z14" s="230"/>
      <c r="AA14" s="231"/>
    </row>
    <row r="15" spans="2:27" x14ac:dyDescent="0.3">
      <c r="B15" s="45" t="s">
        <v>130</v>
      </c>
      <c r="C15" s="46" t="s">
        <v>131</v>
      </c>
      <c r="D15" s="232" t="s">
        <v>132</v>
      </c>
      <c r="E15" s="232"/>
      <c r="F15" s="232"/>
      <c r="G15" s="232"/>
      <c r="H15" s="232"/>
      <c r="I15" s="232"/>
      <c r="J15" s="232"/>
      <c r="K15" s="232"/>
      <c r="L15" s="232"/>
      <c r="M15" s="232"/>
      <c r="N15" s="232"/>
      <c r="O15" s="232"/>
      <c r="P15" s="232"/>
      <c r="Q15" s="232"/>
      <c r="R15" s="232"/>
      <c r="S15" s="232"/>
      <c r="T15" s="232"/>
      <c r="U15" s="232"/>
      <c r="V15" s="232"/>
      <c r="W15" s="232"/>
      <c r="X15" s="232"/>
      <c r="Y15" s="232"/>
      <c r="Z15" s="232"/>
      <c r="AA15" s="233"/>
    </row>
    <row r="16" spans="2:27" x14ac:dyDescent="0.3">
      <c r="B16" s="47" t="s">
        <v>133</v>
      </c>
      <c r="C16" s="48" t="s">
        <v>134</v>
      </c>
      <c r="D16" s="230" t="s">
        <v>135</v>
      </c>
      <c r="E16" s="230"/>
      <c r="F16" s="230"/>
      <c r="G16" s="230"/>
      <c r="H16" s="230"/>
      <c r="I16" s="230"/>
      <c r="J16" s="230"/>
      <c r="K16" s="230"/>
      <c r="L16" s="230"/>
      <c r="M16" s="230"/>
      <c r="N16" s="230"/>
      <c r="O16" s="230"/>
      <c r="P16" s="230"/>
      <c r="Q16" s="230"/>
      <c r="R16" s="230"/>
      <c r="S16" s="230"/>
      <c r="T16" s="230"/>
      <c r="U16" s="230"/>
      <c r="V16" s="230"/>
      <c r="W16" s="230"/>
      <c r="X16" s="230"/>
      <c r="Y16" s="230"/>
      <c r="Z16" s="230"/>
      <c r="AA16" s="231"/>
    </row>
    <row r="17" spans="2:27" x14ac:dyDescent="0.3">
      <c r="B17" s="45" t="s">
        <v>136</v>
      </c>
      <c r="C17" s="46" t="s">
        <v>137</v>
      </c>
      <c r="D17" s="232" t="s">
        <v>138</v>
      </c>
      <c r="E17" s="232"/>
      <c r="F17" s="232"/>
      <c r="G17" s="232"/>
      <c r="H17" s="232"/>
      <c r="I17" s="232"/>
      <c r="J17" s="232"/>
      <c r="K17" s="232"/>
      <c r="L17" s="232"/>
      <c r="M17" s="232"/>
      <c r="N17" s="232"/>
      <c r="O17" s="232"/>
      <c r="P17" s="232"/>
      <c r="Q17" s="232"/>
      <c r="R17" s="232"/>
      <c r="S17" s="232"/>
      <c r="T17" s="232"/>
      <c r="U17" s="232"/>
      <c r="V17" s="232"/>
      <c r="W17" s="232"/>
      <c r="X17" s="232"/>
      <c r="Y17" s="232"/>
      <c r="Z17" s="232"/>
      <c r="AA17" s="233"/>
    </row>
    <row r="18" spans="2:27" x14ac:dyDescent="0.3">
      <c r="B18" s="47" t="s">
        <v>13</v>
      </c>
      <c r="C18" s="48" t="s">
        <v>7</v>
      </c>
      <c r="D18" s="230" t="s">
        <v>139</v>
      </c>
      <c r="E18" s="230"/>
      <c r="F18" s="230"/>
      <c r="G18" s="230"/>
      <c r="H18" s="230"/>
      <c r="I18" s="230"/>
      <c r="J18" s="230"/>
      <c r="K18" s="230"/>
      <c r="L18" s="230"/>
      <c r="M18" s="230"/>
      <c r="N18" s="230"/>
      <c r="O18" s="230"/>
      <c r="P18" s="230"/>
      <c r="Q18" s="230"/>
      <c r="R18" s="230"/>
      <c r="S18" s="230"/>
      <c r="T18" s="230"/>
      <c r="U18" s="230"/>
      <c r="V18" s="230"/>
      <c r="W18" s="230"/>
      <c r="X18" s="230"/>
      <c r="Y18" s="230"/>
      <c r="Z18" s="230"/>
      <c r="AA18" s="231"/>
    </row>
    <row r="19" spans="2:27" x14ac:dyDescent="0.3">
      <c r="B19" s="45" t="s">
        <v>14</v>
      </c>
      <c r="C19" s="46" t="s">
        <v>140</v>
      </c>
      <c r="D19" s="232" t="s">
        <v>141</v>
      </c>
      <c r="E19" s="232"/>
      <c r="F19" s="232"/>
      <c r="G19" s="232"/>
      <c r="H19" s="232"/>
      <c r="I19" s="232"/>
      <c r="J19" s="232"/>
      <c r="K19" s="232"/>
      <c r="L19" s="232"/>
      <c r="M19" s="232"/>
      <c r="N19" s="232"/>
      <c r="O19" s="232"/>
      <c r="P19" s="232"/>
      <c r="Q19" s="232"/>
      <c r="R19" s="232"/>
      <c r="S19" s="232"/>
      <c r="T19" s="232"/>
      <c r="U19" s="232"/>
      <c r="V19" s="232"/>
      <c r="W19" s="232"/>
      <c r="X19" s="232"/>
      <c r="Y19" s="232"/>
      <c r="Z19" s="232"/>
      <c r="AA19" s="233"/>
    </row>
    <row r="20" spans="2:27" x14ac:dyDescent="0.3">
      <c r="B20" s="47" t="s">
        <v>15</v>
      </c>
      <c r="C20" s="48" t="s">
        <v>142</v>
      </c>
      <c r="D20" s="230" t="s">
        <v>143</v>
      </c>
      <c r="E20" s="230"/>
      <c r="F20" s="230"/>
      <c r="G20" s="230"/>
      <c r="H20" s="230"/>
      <c r="I20" s="230"/>
      <c r="J20" s="230"/>
      <c r="K20" s="230"/>
      <c r="L20" s="230"/>
      <c r="M20" s="230"/>
      <c r="N20" s="230"/>
      <c r="O20" s="230"/>
      <c r="P20" s="230"/>
      <c r="Q20" s="230"/>
      <c r="R20" s="230"/>
      <c r="S20" s="230"/>
      <c r="T20" s="230"/>
      <c r="U20" s="230"/>
      <c r="V20" s="230"/>
      <c r="W20" s="230"/>
      <c r="X20" s="230"/>
      <c r="Y20" s="230"/>
      <c r="Z20" s="230"/>
      <c r="AA20" s="231"/>
    </row>
    <row r="21" spans="2:27" x14ac:dyDescent="0.3">
      <c r="B21" s="49" t="s">
        <v>17</v>
      </c>
      <c r="C21" s="50" t="s">
        <v>16</v>
      </c>
      <c r="D21" s="234" t="s">
        <v>139</v>
      </c>
      <c r="E21" s="234"/>
      <c r="F21" s="234"/>
      <c r="G21" s="234"/>
      <c r="H21" s="234"/>
      <c r="I21" s="234"/>
      <c r="J21" s="234"/>
      <c r="K21" s="234"/>
      <c r="L21" s="234"/>
      <c r="M21" s="234"/>
      <c r="N21" s="234"/>
      <c r="O21" s="234"/>
      <c r="P21" s="234"/>
      <c r="Q21" s="234"/>
      <c r="R21" s="234"/>
      <c r="S21" s="234"/>
      <c r="T21" s="234"/>
      <c r="U21" s="234"/>
      <c r="V21" s="234"/>
      <c r="W21" s="234"/>
      <c r="X21" s="234"/>
      <c r="Y21" s="234"/>
      <c r="Z21" s="234"/>
      <c r="AA21" s="235"/>
    </row>
    <row r="25" spans="2:27" ht="20.25" x14ac:dyDescent="0.35">
      <c r="B25" s="41" t="s">
        <v>144</v>
      </c>
    </row>
    <row r="27" spans="2:27" x14ac:dyDescent="0.3">
      <c r="B27" s="24" t="s">
        <v>121</v>
      </c>
      <c r="C27" s="25" t="s">
        <v>145</v>
      </c>
    </row>
    <row r="29" spans="2:27" x14ac:dyDescent="0.3">
      <c r="B29" s="24" t="s">
        <v>146</v>
      </c>
      <c r="C29" s="24" t="s">
        <v>125</v>
      </c>
      <c r="D29" s="24" t="s">
        <v>147</v>
      </c>
    </row>
    <row r="30" spans="2:27" x14ac:dyDescent="0.3">
      <c r="B30" s="236" t="s">
        <v>148</v>
      </c>
      <c r="C30" s="238" t="s">
        <v>149</v>
      </c>
      <c r="D30" s="240" t="s">
        <v>150</v>
      </c>
      <c r="E30" s="240"/>
      <c r="F30" s="240"/>
      <c r="G30" s="240"/>
      <c r="H30" s="240"/>
      <c r="I30" s="240"/>
      <c r="J30" s="240"/>
      <c r="K30" s="240"/>
      <c r="L30" s="240"/>
      <c r="M30" s="240"/>
      <c r="N30" s="240"/>
      <c r="O30" s="240"/>
      <c r="P30" s="240"/>
      <c r="Q30" s="240"/>
      <c r="R30" s="240"/>
      <c r="S30" s="240"/>
      <c r="T30" s="240"/>
      <c r="U30" s="240"/>
      <c r="V30" s="240"/>
      <c r="W30" s="240"/>
      <c r="X30" s="240"/>
      <c r="Y30" s="240"/>
      <c r="Z30" s="240"/>
      <c r="AA30" s="241"/>
    </row>
    <row r="31" spans="2:27" x14ac:dyDescent="0.3">
      <c r="B31" s="237"/>
      <c r="C31" s="239"/>
      <c r="D31" s="242"/>
      <c r="E31" s="242"/>
      <c r="F31" s="242"/>
      <c r="G31" s="242"/>
      <c r="H31" s="242"/>
      <c r="I31" s="242"/>
      <c r="J31" s="242"/>
      <c r="K31" s="242"/>
      <c r="L31" s="242"/>
      <c r="M31" s="242"/>
      <c r="N31" s="242"/>
      <c r="O31" s="242"/>
      <c r="P31" s="242"/>
      <c r="Q31" s="242"/>
      <c r="R31" s="242"/>
      <c r="S31" s="242"/>
      <c r="T31" s="242"/>
      <c r="U31" s="242"/>
      <c r="V31" s="242"/>
      <c r="W31" s="242"/>
      <c r="X31" s="242"/>
      <c r="Y31" s="242"/>
      <c r="Z31" s="242"/>
      <c r="AA31" s="243"/>
    </row>
    <row r="32" spans="2:27" x14ac:dyDescent="0.3">
      <c r="B32" s="51" t="s">
        <v>151</v>
      </c>
      <c r="C32" s="52" t="s">
        <v>152</v>
      </c>
      <c r="D32" s="221" t="s">
        <v>153</v>
      </c>
      <c r="E32" s="222"/>
      <c r="F32" s="222"/>
      <c r="G32" s="222"/>
      <c r="H32" s="222"/>
      <c r="I32" s="222"/>
      <c r="J32" s="222"/>
      <c r="K32" s="222"/>
      <c r="L32" s="222"/>
      <c r="M32" s="222"/>
      <c r="N32" s="222"/>
      <c r="O32" s="222"/>
      <c r="P32" s="222"/>
      <c r="Q32" s="222"/>
      <c r="R32" s="222"/>
      <c r="S32" s="222"/>
      <c r="T32" s="222"/>
      <c r="U32" s="222"/>
      <c r="V32" s="222"/>
      <c r="W32" s="222"/>
      <c r="X32" s="222"/>
      <c r="Y32" s="222"/>
      <c r="Z32" s="222"/>
      <c r="AA32" s="223"/>
    </row>
    <row r="33" spans="2:27" x14ac:dyDescent="0.3">
      <c r="B33" s="53" t="s">
        <v>154</v>
      </c>
      <c r="C33" s="54" t="s">
        <v>155</v>
      </c>
      <c r="D33" s="224" t="s">
        <v>156</v>
      </c>
      <c r="E33" s="225"/>
      <c r="F33" s="225"/>
      <c r="G33" s="225"/>
      <c r="H33" s="225"/>
      <c r="I33" s="225"/>
      <c r="J33" s="225"/>
      <c r="K33" s="225"/>
      <c r="L33" s="225"/>
      <c r="M33" s="225"/>
      <c r="N33" s="225"/>
      <c r="O33" s="225"/>
      <c r="P33" s="225"/>
      <c r="Q33" s="225"/>
      <c r="R33" s="225"/>
      <c r="S33" s="225"/>
      <c r="T33" s="225"/>
      <c r="U33" s="225"/>
      <c r="V33" s="225"/>
      <c r="W33" s="225"/>
      <c r="X33" s="225"/>
      <c r="Y33" s="225"/>
      <c r="Z33" s="225"/>
      <c r="AA33" s="226"/>
    </row>
    <row r="34" spans="2:27" x14ac:dyDescent="0.3">
      <c r="B34" s="55" t="s">
        <v>157</v>
      </c>
      <c r="C34" s="52" t="s">
        <v>158</v>
      </c>
      <c r="D34" s="221" t="s">
        <v>159</v>
      </c>
      <c r="E34" s="222"/>
      <c r="F34" s="222"/>
      <c r="G34" s="222"/>
      <c r="H34" s="222"/>
      <c r="I34" s="222"/>
      <c r="J34" s="222"/>
      <c r="K34" s="222"/>
      <c r="L34" s="222"/>
      <c r="M34" s="222"/>
      <c r="N34" s="222"/>
      <c r="O34" s="222"/>
      <c r="P34" s="222"/>
      <c r="Q34" s="222"/>
      <c r="R34" s="222"/>
      <c r="S34" s="222"/>
      <c r="T34" s="222"/>
      <c r="U34" s="222"/>
      <c r="V34" s="222"/>
      <c r="W34" s="222"/>
      <c r="X34" s="222"/>
      <c r="Y34" s="222"/>
      <c r="Z34" s="222"/>
      <c r="AA34" s="223"/>
    </row>
    <row r="35" spans="2:27" x14ac:dyDescent="0.3">
      <c r="B35" s="53" t="s">
        <v>160</v>
      </c>
      <c r="C35" s="54" t="s">
        <v>161</v>
      </c>
      <c r="D35" s="224" t="s">
        <v>162</v>
      </c>
      <c r="E35" s="225"/>
      <c r="F35" s="225"/>
      <c r="G35" s="225"/>
      <c r="H35" s="225"/>
      <c r="I35" s="225"/>
      <c r="J35" s="225"/>
      <c r="K35" s="225"/>
      <c r="L35" s="225"/>
      <c r="M35" s="225"/>
      <c r="N35" s="225"/>
      <c r="O35" s="225"/>
      <c r="P35" s="225"/>
      <c r="Q35" s="225"/>
      <c r="R35" s="225"/>
      <c r="S35" s="225"/>
      <c r="T35" s="225"/>
      <c r="U35" s="225"/>
      <c r="V35" s="225"/>
      <c r="W35" s="225"/>
      <c r="X35" s="225"/>
      <c r="Y35" s="225"/>
      <c r="Z35" s="225"/>
      <c r="AA35" s="226"/>
    </row>
    <row r="36" spans="2:27" x14ac:dyDescent="0.3">
      <c r="B36" s="55" t="s">
        <v>163</v>
      </c>
      <c r="C36" s="52" t="s">
        <v>164</v>
      </c>
      <c r="D36" s="221" t="s">
        <v>165</v>
      </c>
      <c r="E36" s="222"/>
      <c r="F36" s="222"/>
      <c r="G36" s="222"/>
      <c r="H36" s="222"/>
      <c r="I36" s="222"/>
      <c r="J36" s="222"/>
      <c r="K36" s="222"/>
      <c r="L36" s="222"/>
      <c r="M36" s="222"/>
      <c r="N36" s="222"/>
      <c r="O36" s="222"/>
      <c r="P36" s="222"/>
      <c r="Q36" s="222"/>
      <c r="R36" s="222"/>
      <c r="S36" s="222"/>
      <c r="T36" s="222"/>
      <c r="U36" s="222"/>
      <c r="V36" s="222"/>
      <c r="W36" s="222"/>
      <c r="X36" s="222"/>
      <c r="Y36" s="222"/>
      <c r="Z36" s="222"/>
      <c r="AA36" s="223"/>
    </row>
    <row r="37" spans="2:27" x14ac:dyDescent="0.3">
      <c r="B37" s="53" t="s">
        <v>166</v>
      </c>
      <c r="C37" s="54" t="s">
        <v>167</v>
      </c>
      <c r="D37" s="224" t="s">
        <v>168</v>
      </c>
      <c r="E37" s="225"/>
      <c r="F37" s="225"/>
      <c r="G37" s="225"/>
      <c r="H37" s="225"/>
      <c r="I37" s="225"/>
      <c r="J37" s="225"/>
      <c r="K37" s="225"/>
      <c r="L37" s="225"/>
      <c r="M37" s="225"/>
      <c r="N37" s="225"/>
      <c r="O37" s="225"/>
      <c r="P37" s="225"/>
      <c r="Q37" s="225"/>
      <c r="R37" s="225"/>
      <c r="S37" s="225"/>
      <c r="T37" s="225"/>
      <c r="U37" s="225"/>
      <c r="V37" s="225"/>
      <c r="W37" s="225"/>
      <c r="X37" s="225"/>
      <c r="Y37" s="225"/>
      <c r="Z37" s="225"/>
      <c r="AA37" s="226"/>
    </row>
    <row r="38" spans="2:27" x14ac:dyDescent="0.3">
      <c r="B38" s="55" t="s">
        <v>169</v>
      </c>
      <c r="C38" s="52" t="s">
        <v>170</v>
      </c>
      <c r="D38" s="221" t="s">
        <v>171</v>
      </c>
      <c r="E38" s="222"/>
      <c r="F38" s="222"/>
      <c r="G38" s="222"/>
      <c r="H38" s="222"/>
      <c r="I38" s="222"/>
      <c r="J38" s="222"/>
      <c r="K38" s="222"/>
      <c r="L38" s="222"/>
      <c r="M38" s="222"/>
      <c r="N38" s="222"/>
      <c r="O38" s="222"/>
      <c r="P38" s="222"/>
      <c r="Q38" s="222"/>
      <c r="R38" s="222"/>
      <c r="S38" s="222"/>
      <c r="T38" s="222"/>
      <c r="U38" s="222"/>
      <c r="V38" s="222"/>
      <c r="W38" s="222"/>
      <c r="X38" s="222"/>
      <c r="Y38" s="222"/>
      <c r="Z38" s="222"/>
      <c r="AA38" s="223"/>
    </row>
    <row r="39" spans="2:27" x14ac:dyDescent="0.3">
      <c r="B39" s="53" t="s">
        <v>172</v>
      </c>
      <c r="C39" s="54" t="s">
        <v>173</v>
      </c>
      <c r="D39" s="224" t="s">
        <v>174</v>
      </c>
      <c r="E39" s="225"/>
      <c r="F39" s="225"/>
      <c r="G39" s="225"/>
      <c r="H39" s="225"/>
      <c r="I39" s="225"/>
      <c r="J39" s="225"/>
      <c r="K39" s="225"/>
      <c r="L39" s="225"/>
      <c r="M39" s="225"/>
      <c r="N39" s="225"/>
      <c r="O39" s="225"/>
      <c r="P39" s="225"/>
      <c r="Q39" s="225"/>
      <c r="R39" s="225"/>
      <c r="S39" s="225"/>
      <c r="T39" s="225"/>
      <c r="U39" s="225"/>
      <c r="V39" s="225"/>
      <c r="W39" s="225"/>
      <c r="X39" s="225"/>
      <c r="Y39" s="225"/>
      <c r="Z39" s="225"/>
      <c r="AA39" s="226"/>
    </row>
    <row r="40" spans="2:27" x14ac:dyDescent="0.3">
      <c r="B40" s="55" t="s">
        <v>175</v>
      </c>
      <c r="C40" s="52" t="s">
        <v>176</v>
      </c>
      <c r="D40" s="221" t="s">
        <v>177</v>
      </c>
      <c r="E40" s="222"/>
      <c r="F40" s="222"/>
      <c r="G40" s="222"/>
      <c r="H40" s="222"/>
      <c r="I40" s="222"/>
      <c r="J40" s="222"/>
      <c r="K40" s="222"/>
      <c r="L40" s="222"/>
      <c r="M40" s="222"/>
      <c r="N40" s="222"/>
      <c r="O40" s="222"/>
      <c r="P40" s="222"/>
      <c r="Q40" s="222"/>
      <c r="R40" s="222"/>
      <c r="S40" s="222"/>
      <c r="T40" s="222"/>
      <c r="U40" s="222"/>
      <c r="V40" s="222"/>
      <c r="W40" s="222"/>
      <c r="X40" s="222"/>
      <c r="Y40" s="222"/>
      <c r="Z40" s="222"/>
      <c r="AA40" s="223"/>
    </row>
    <row r="41" spans="2:27" x14ac:dyDescent="0.3">
      <c r="B41" s="56" t="s">
        <v>178</v>
      </c>
      <c r="C41" s="54" t="s">
        <v>179</v>
      </c>
      <c r="D41" s="224" t="s">
        <v>180</v>
      </c>
      <c r="E41" s="225"/>
      <c r="F41" s="225"/>
      <c r="G41" s="225"/>
      <c r="H41" s="225"/>
      <c r="I41" s="225"/>
      <c r="J41" s="225"/>
      <c r="K41" s="225"/>
      <c r="L41" s="225"/>
      <c r="M41" s="225"/>
      <c r="N41" s="225"/>
      <c r="O41" s="225"/>
      <c r="P41" s="225"/>
      <c r="Q41" s="225"/>
      <c r="R41" s="225"/>
      <c r="S41" s="225"/>
      <c r="T41" s="225"/>
      <c r="U41" s="225"/>
      <c r="V41" s="225"/>
      <c r="W41" s="225"/>
      <c r="X41" s="225"/>
      <c r="Y41" s="225"/>
      <c r="Z41" s="225"/>
      <c r="AA41" s="226"/>
    </row>
    <row r="42" spans="2:27" x14ac:dyDescent="0.3">
      <c r="B42" s="51" t="s">
        <v>181</v>
      </c>
      <c r="C42" s="52" t="s">
        <v>182</v>
      </c>
      <c r="D42" s="221" t="s">
        <v>183</v>
      </c>
      <c r="E42" s="222"/>
      <c r="F42" s="222"/>
      <c r="G42" s="222"/>
      <c r="H42" s="222"/>
      <c r="I42" s="222"/>
      <c r="J42" s="222"/>
      <c r="K42" s="222"/>
      <c r="L42" s="222"/>
      <c r="M42" s="222"/>
      <c r="N42" s="222"/>
      <c r="O42" s="222"/>
      <c r="P42" s="222"/>
      <c r="Q42" s="222"/>
      <c r="R42" s="222"/>
      <c r="S42" s="222"/>
      <c r="T42" s="222"/>
      <c r="U42" s="222"/>
      <c r="V42" s="222"/>
      <c r="W42" s="222"/>
      <c r="X42" s="222"/>
      <c r="Y42" s="222"/>
      <c r="Z42" s="222"/>
      <c r="AA42" s="223"/>
    </row>
    <row r="43" spans="2:27" x14ac:dyDescent="0.3">
      <c r="B43" s="56" t="s">
        <v>184</v>
      </c>
      <c r="C43" s="54" t="s">
        <v>185</v>
      </c>
      <c r="D43" s="224" t="s">
        <v>186</v>
      </c>
      <c r="E43" s="225"/>
      <c r="F43" s="225"/>
      <c r="G43" s="225"/>
      <c r="H43" s="225"/>
      <c r="I43" s="225"/>
      <c r="J43" s="225"/>
      <c r="K43" s="225"/>
      <c r="L43" s="225"/>
      <c r="M43" s="225"/>
      <c r="N43" s="225"/>
      <c r="O43" s="225"/>
      <c r="P43" s="225"/>
      <c r="Q43" s="225"/>
      <c r="R43" s="225"/>
      <c r="S43" s="225"/>
      <c r="T43" s="225"/>
      <c r="U43" s="225"/>
      <c r="V43" s="225"/>
      <c r="W43" s="225"/>
      <c r="X43" s="225"/>
      <c r="Y43" s="225"/>
      <c r="Z43" s="225"/>
      <c r="AA43" s="226"/>
    </row>
    <row r="44" spans="2:27" x14ac:dyDescent="0.3">
      <c r="B44" s="55" t="s">
        <v>187</v>
      </c>
      <c r="C44" s="52" t="s">
        <v>188</v>
      </c>
      <c r="D44" s="221" t="s">
        <v>189</v>
      </c>
      <c r="E44" s="222"/>
      <c r="F44" s="222"/>
      <c r="G44" s="222"/>
      <c r="H44" s="222"/>
      <c r="I44" s="222"/>
      <c r="J44" s="222"/>
      <c r="K44" s="222"/>
      <c r="L44" s="222"/>
      <c r="M44" s="222"/>
      <c r="N44" s="222"/>
      <c r="O44" s="222"/>
      <c r="P44" s="222"/>
      <c r="Q44" s="222"/>
      <c r="R44" s="222"/>
      <c r="S44" s="222"/>
      <c r="T44" s="222"/>
      <c r="U44" s="222"/>
      <c r="V44" s="222"/>
      <c r="W44" s="222"/>
      <c r="X44" s="222"/>
      <c r="Y44" s="222"/>
      <c r="Z44" s="222"/>
      <c r="AA44" s="223"/>
    </row>
    <row r="45" spans="2:27" x14ac:dyDescent="0.3">
      <c r="B45" s="53" t="s">
        <v>190</v>
      </c>
      <c r="C45" s="54" t="s">
        <v>191</v>
      </c>
      <c r="D45" s="224" t="s">
        <v>192</v>
      </c>
      <c r="E45" s="225"/>
      <c r="F45" s="225"/>
      <c r="G45" s="225"/>
      <c r="H45" s="225"/>
      <c r="I45" s="225"/>
      <c r="J45" s="225"/>
      <c r="K45" s="225"/>
      <c r="L45" s="225"/>
      <c r="M45" s="225"/>
      <c r="N45" s="225"/>
      <c r="O45" s="225"/>
      <c r="P45" s="225"/>
      <c r="Q45" s="225"/>
      <c r="R45" s="225"/>
      <c r="S45" s="225"/>
      <c r="T45" s="225"/>
      <c r="U45" s="225"/>
      <c r="V45" s="225"/>
      <c r="W45" s="225"/>
      <c r="X45" s="225"/>
      <c r="Y45" s="225"/>
      <c r="Z45" s="225"/>
      <c r="AA45" s="226"/>
    </row>
    <row r="46" spans="2:27" x14ac:dyDescent="0.3">
      <c r="B46" s="57" t="s">
        <v>193</v>
      </c>
      <c r="C46" s="58" t="s">
        <v>194</v>
      </c>
      <c r="D46" s="227" t="s">
        <v>195</v>
      </c>
      <c r="E46" s="228"/>
      <c r="F46" s="228"/>
      <c r="G46" s="228"/>
      <c r="H46" s="228"/>
      <c r="I46" s="228"/>
      <c r="J46" s="228"/>
      <c r="K46" s="228"/>
      <c r="L46" s="228"/>
      <c r="M46" s="228"/>
      <c r="N46" s="228"/>
      <c r="O46" s="228"/>
      <c r="P46" s="228"/>
      <c r="Q46" s="228"/>
      <c r="R46" s="228"/>
      <c r="S46" s="228"/>
      <c r="T46" s="228"/>
      <c r="U46" s="228"/>
      <c r="V46" s="228"/>
      <c r="W46" s="228"/>
      <c r="X46" s="228"/>
      <c r="Y46" s="228"/>
      <c r="Z46" s="228"/>
      <c r="AA46" s="229"/>
    </row>
    <row r="50" spans="2:10" ht="20.25" x14ac:dyDescent="0.35">
      <c r="B50" s="41" t="s">
        <v>196</v>
      </c>
    </row>
    <row r="52" spans="2:10" x14ac:dyDescent="0.3">
      <c r="D52" s="25" t="s">
        <v>197</v>
      </c>
    </row>
    <row r="53" spans="2:10" x14ac:dyDescent="0.3">
      <c r="E53" s="25" t="s">
        <v>198</v>
      </c>
    </row>
    <row r="54" spans="2:10" x14ac:dyDescent="0.3">
      <c r="E54" s="25" t="s">
        <v>199</v>
      </c>
      <c r="J54" s="59" t="s">
        <v>200</v>
      </c>
    </row>
  </sheetData>
  <mergeCells count="28">
    <mergeCell ref="B30:B31"/>
    <mergeCell ref="C30:C31"/>
    <mergeCell ref="D30:AA31"/>
    <mergeCell ref="D12:AA12"/>
    <mergeCell ref="D13:AA13"/>
    <mergeCell ref="D14:AA14"/>
    <mergeCell ref="D15:AA15"/>
    <mergeCell ref="D16:AA16"/>
    <mergeCell ref="D17:AA17"/>
    <mergeCell ref="D37:AA37"/>
    <mergeCell ref="D18:AA18"/>
    <mergeCell ref="D19:AA19"/>
    <mergeCell ref="D20:AA20"/>
    <mergeCell ref="D21:AA21"/>
    <mergeCell ref="D32:AA32"/>
    <mergeCell ref="D33:AA33"/>
    <mergeCell ref="D34:AA34"/>
    <mergeCell ref="D35:AA35"/>
    <mergeCell ref="D36:AA36"/>
    <mergeCell ref="D44:AA44"/>
    <mergeCell ref="D45:AA45"/>
    <mergeCell ref="D46:AA46"/>
    <mergeCell ref="D38:AA38"/>
    <mergeCell ref="D39:AA39"/>
    <mergeCell ref="D40:AA40"/>
    <mergeCell ref="D41:AA41"/>
    <mergeCell ref="D42:AA42"/>
    <mergeCell ref="D43:AA43"/>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theme="0" tint="-0.499984740745262"/>
    <pageSetUpPr fitToPage="1"/>
  </sheetPr>
  <dimension ref="A1:AB47"/>
  <sheetViews>
    <sheetView showGridLines="0" showRowColHeaders="0" topLeftCell="A3" zoomScaleNormal="100" zoomScaleSheetLayoutView="70" workbookViewId="0">
      <selection activeCell="B3" sqref="B3"/>
    </sheetView>
  </sheetViews>
  <sheetFormatPr defaultColWidth="9.28515625" defaultRowHeight="15" x14ac:dyDescent="0.25"/>
  <cols>
    <col min="1" max="1" width="9.28515625" style="7" customWidth="1"/>
    <col min="2" max="2" width="38.28515625" style="7" customWidth="1"/>
    <col min="3" max="3" width="9.28515625" style="7"/>
    <col min="4" max="4" width="1.7109375" style="7" customWidth="1"/>
    <col min="5" max="5" width="35.5703125" style="7" bestFit="1" customWidth="1"/>
    <col min="6" max="16384" width="9.28515625" style="7"/>
  </cols>
  <sheetData>
    <row r="1" spans="1:28" ht="15" customHeight="1" x14ac:dyDescent="0.55000000000000004">
      <c r="A1" s="1"/>
      <c r="B1" s="2"/>
      <c r="C1" s="3"/>
      <c r="D1" s="3"/>
      <c r="E1" s="4"/>
      <c r="F1" s="4"/>
      <c r="G1" s="4"/>
      <c r="H1" s="4"/>
      <c r="I1" s="4"/>
      <c r="J1" s="4"/>
      <c r="K1" s="4"/>
      <c r="L1" s="4"/>
      <c r="M1" s="4"/>
      <c r="N1" s="4"/>
      <c r="O1" s="4"/>
      <c r="P1" s="4"/>
      <c r="Q1" s="4"/>
      <c r="R1" s="4"/>
      <c r="S1" s="4"/>
      <c r="T1" s="4"/>
      <c r="U1" s="4"/>
      <c r="V1" s="4"/>
      <c r="W1" s="4"/>
      <c r="X1" s="4"/>
      <c r="Y1" s="5"/>
      <c r="Z1" s="6"/>
      <c r="AA1" s="6"/>
      <c r="AB1" s="6"/>
    </row>
    <row r="2" spans="1:28" ht="15" customHeight="1" x14ac:dyDescent="0.25">
      <c r="A2" s="1"/>
      <c r="B2" s="2"/>
      <c r="C2" s="8"/>
      <c r="D2" s="8"/>
      <c r="E2" s="4"/>
      <c r="F2" s="9"/>
      <c r="G2" s="9"/>
      <c r="H2" s="9"/>
      <c r="I2" s="9"/>
      <c r="J2" s="9"/>
      <c r="K2" s="9"/>
      <c r="L2" s="9"/>
      <c r="M2" s="9"/>
      <c r="N2" s="9"/>
      <c r="O2" s="9"/>
      <c r="P2" s="9"/>
      <c r="Q2" s="9"/>
      <c r="R2" s="9"/>
      <c r="S2" s="9"/>
      <c r="T2" s="9"/>
      <c r="U2" s="9"/>
      <c r="V2" s="9"/>
      <c r="W2" s="9"/>
      <c r="X2" s="9"/>
      <c r="Y2" s="10"/>
      <c r="Z2" s="6"/>
      <c r="AA2" s="6"/>
      <c r="AB2" s="6"/>
    </row>
    <row r="3" spans="1:28" ht="50.1" customHeight="1" x14ac:dyDescent="0.8">
      <c r="A3" s="1"/>
      <c r="B3" s="11" t="s">
        <v>0</v>
      </c>
      <c r="C3" s="8"/>
      <c r="D3" s="12"/>
      <c r="E3" s="175" t="s">
        <v>1116</v>
      </c>
      <c r="F3" s="175"/>
      <c r="G3" s="175"/>
      <c r="H3" s="175"/>
      <c r="I3" s="175"/>
      <c r="J3" s="175"/>
      <c r="K3" s="175"/>
      <c r="L3" s="13"/>
      <c r="M3" s="13"/>
      <c r="N3" s="13"/>
      <c r="O3" s="13"/>
      <c r="P3" s="13"/>
      <c r="Q3" s="13"/>
      <c r="R3" s="13"/>
      <c r="S3" s="13"/>
      <c r="T3" s="13"/>
      <c r="U3" s="13"/>
      <c r="V3" s="13"/>
      <c r="W3" s="13"/>
      <c r="X3" s="14"/>
      <c r="Y3" s="10"/>
      <c r="Z3" s="6"/>
      <c r="AA3" s="6"/>
      <c r="AB3" s="6"/>
    </row>
    <row r="4" spans="1:28" ht="50.1" customHeight="1" x14ac:dyDescent="0.8">
      <c r="A4" s="1"/>
      <c r="B4" s="2"/>
      <c r="C4" s="8"/>
      <c r="D4" s="12"/>
      <c r="E4" s="175"/>
      <c r="F4" s="175"/>
      <c r="G4" s="175"/>
      <c r="H4" s="175"/>
      <c r="I4" s="175"/>
      <c r="J4" s="175"/>
      <c r="K4" s="175"/>
      <c r="L4" s="13"/>
      <c r="M4" s="13"/>
      <c r="N4" s="13"/>
      <c r="O4" s="13"/>
      <c r="P4" s="13"/>
      <c r="Q4" s="13"/>
      <c r="R4" s="13"/>
      <c r="S4" s="13"/>
      <c r="T4" s="13"/>
      <c r="U4" s="13"/>
      <c r="V4" s="13"/>
      <c r="W4" s="13"/>
      <c r="X4" s="14"/>
      <c r="Y4" s="10"/>
      <c r="Z4" s="6"/>
      <c r="AA4" s="6"/>
      <c r="AB4" s="6"/>
    </row>
    <row r="5" spans="1:28" ht="73.150000000000006" customHeight="1" x14ac:dyDescent="0.25">
      <c r="A5" s="1"/>
      <c r="B5" s="2"/>
      <c r="C5" s="8"/>
      <c r="D5" s="12"/>
      <c r="E5" s="246"/>
      <c r="F5" s="246"/>
      <c r="G5" s="246"/>
      <c r="H5" s="246"/>
      <c r="I5" s="246"/>
      <c r="J5" s="246"/>
      <c r="K5" s="246"/>
      <c r="L5" s="15"/>
      <c r="M5" s="15"/>
      <c r="N5" s="15"/>
      <c r="O5" s="15"/>
      <c r="P5" s="15"/>
      <c r="Q5" s="15"/>
      <c r="R5" s="15"/>
      <c r="S5" s="15"/>
      <c r="T5" s="15"/>
      <c r="U5" s="15"/>
      <c r="V5" s="15"/>
      <c r="W5" s="15"/>
      <c r="X5" s="15"/>
      <c r="Y5" s="10"/>
      <c r="Z5" s="6"/>
      <c r="AA5" s="6"/>
      <c r="AB5" s="6"/>
    </row>
    <row r="6" spans="1:28" ht="50.1" customHeight="1" x14ac:dyDescent="0.25">
      <c r="A6" s="1"/>
      <c r="B6" s="2"/>
      <c r="C6" s="8"/>
      <c r="D6" s="12"/>
      <c r="E6" s="22" t="s">
        <v>1</v>
      </c>
      <c r="F6" s="15"/>
      <c r="G6" s="15"/>
      <c r="H6" s="15"/>
      <c r="I6" s="15"/>
      <c r="J6" s="15"/>
      <c r="K6" s="15"/>
      <c r="L6" s="15"/>
      <c r="M6" s="15"/>
      <c r="N6" s="15"/>
      <c r="O6" s="15"/>
      <c r="P6" s="15"/>
      <c r="Q6" s="15"/>
      <c r="R6" s="15"/>
      <c r="S6" s="15"/>
      <c r="T6" s="15"/>
      <c r="U6" s="15"/>
      <c r="V6" s="15"/>
      <c r="W6" s="15"/>
      <c r="X6" s="15"/>
      <c r="Y6" s="10"/>
      <c r="Z6" s="6"/>
      <c r="AA6" s="6"/>
      <c r="AB6" s="6"/>
    </row>
    <row r="7" spans="1:28" ht="50.1" customHeight="1" x14ac:dyDescent="0.25">
      <c r="A7" s="1"/>
      <c r="B7" s="2"/>
      <c r="C7" s="8"/>
      <c r="D7" s="12"/>
      <c r="E7" s="23" t="s">
        <v>2</v>
      </c>
      <c r="F7" s="15"/>
      <c r="G7" s="15"/>
      <c r="H7" s="15"/>
      <c r="I7" s="15"/>
      <c r="J7" s="15"/>
      <c r="K7" s="15"/>
      <c r="L7" s="15"/>
      <c r="M7" s="15"/>
      <c r="N7" s="15"/>
      <c r="O7" s="15"/>
      <c r="P7" s="15"/>
      <c r="Q7" s="15"/>
      <c r="R7" s="15"/>
      <c r="S7" s="15"/>
      <c r="T7" s="15"/>
      <c r="U7" s="15"/>
      <c r="V7" s="15"/>
      <c r="W7" s="15"/>
      <c r="X7" s="16"/>
      <c r="Y7" s="10"/>
      <c r="Z7" s="6"/>
      <c r="AA7" s="6"/>
      <c r="AB7" s="6"/>
    </row>
    <row r="8" spans="1:28" ht="50.1" customHeight="1" x14ac:dyDescent="0.25">
      <c r="A8" s="1"/>
      <c r="B8" s="2"/>
      <c r="C8" s="8"/>
      <c r="D8" s="12"/>
      <c r="E8" s="23" t="s">
        <v>3</v>
      </c>
      <c r="F8" s="15"/>
      <c r="G8" s="15"/>
      <c r="H8" s="15"/>
      <c r="I8" s="15"/>
      <c r="J8" s="15"/>
      <c r="K8" s="15"/>
      <c r="L8" s="15"/>
      <c r="M8" s="15"/>
      <c r="N8" s="15"/>
      <c r="O8" s="15"/>
      <c r="P8" s="15"/>
      <c r="Q8" s="15"/>
      <c r="R8" s="15"/>
      <c r="S8" s="15"/>
      <c r="T8" s="15"/>
      <c r="U8" s="15"/>
      <c r="V8" s="15"/>
      <c r="W8" s="15"/>
      <c r="X8" s="16"/>
      <c r="Y8" s="10"/>
      <c r="Z8" s="6"/>
      <c r="AA8" s="6"/>
      <c r="AB8" s="6"/>
    </row>
    <row r="9" spans="1:28" ht="50.1" customHeight="1" x14ac:dyDescent="0.25">
      <c r="A9" s="1"/>
      <c r="B9" s="2"/>
      <c r="C9" s="8"/>
      <c r="D9" s="12"/>
      <c r="E9" s="23" t="s">
        <v>4</v>
      </c>
      <c r="F9" s="15"/>
      <c r="G9" s="15"/>
      <c r="H9" s="15"/>
      <c r="I9" s="15"/>
      <c r="J9" s="15"/>
      <c r="K9" s="15"/>
      <c r="L9" s="15"/>
      <c r="M9" s="15"/>
      <c r="N9" s="15"/>
      <c r="O9" s="15"/>
      <c r="P9" s="15"/>
      <c r="Q9" s="15"/>
      <c r="R9" s="15"/>
      <c r="S9" s="15"/>
      <c r="T9" s="15"/>
      <c r="U9" s="15"/>
      <c r="V9" s="15"/>
      <c r="W9" s="15"/>
      <c r="X9" s="16"/>
      <c r="Y9" s="10"/>
      <c r="Z9" s="6"/>
      <c r="AA9" s="6"/>
      <c r="AB9" s="6"/>
    </row>
    <row r="10" spans="1:28" ht="50.1" customHeight="1" x14ac:dyDescent="0.25">
      <c r="A10" s="1"/>
      <c r="B10" s="2"/>
      <c r="C10" s="8"/>
      <c r="D10" s="12"/>
      <c r="E10" s="22" t="s">
        <v>5</v>
      </c>
      <c r="F10" s="23"/>
      <c r="G10" s="23"/>
      <c r="H10" s="23"/>
      <c r="I10" s="23"/>
      <c r="J10" s="23"/>
      <c r="K10" s="23"/>
      <c r="L10" s="23"/>
      <c r="M10" s="23"/>
      <c r="N10" s="23"/>
      <c r="O10" s="15"/>
      <c r="P10" s="15"/>
      <c r="Q10" s="15"/>
      <c r="R10" s="15"/>
      <c r="S10" s="15"/>
      <c r="T10" s="15"/>
      <c r="U10" s="15"/>
      <c r="V10" s="15"/>
      <c r="W10" s="15"/>
      <c r="X10" s="16"/>
      <c r="Y10" s="10"/>
      <c r="Z10" s="6"/>
      <c r="AA10" s="6"/>
      <c r="AB10" s="6"/>
    </row>
    <row r="11" spans="1:28" ht="50.1" customHeight="1" x14ac:dyDescent="0.25">
      <c r="A11" s="1"/>
      <c r="B11" s="2"/>
      <c r="C11" s="8"/>
      <c r="D11" s="12"/>
      <c r="E11" s="15"/>
      <c r="F11" s="247"/>
      <c r="G11" s="247"/>
      <c r="H11" s="247"/>
      <c r="I11" s="247"/>
      <c r="J11" s="247"/>
      <c r="K11" s="247"/>
      <c r="L11" s="247"/>
      <c r="M11" s="15"/>
      <c r="N11" s="15"/>
      <c r="O11" s="15"/>
      <c r="P11" s="15"/>
      <c r="Q11" s="15"/>
      <c r="R11" s="15"/>
      <c r="S11" s="15"/>
      <c r="T11" s="15"/>
      <c r="U11" s="15"/>
      <c r="V11" s="15"/>
      <c r="W11" s="15"/>
      <c r="X11" s="16"/>
      <c r="Y11" s="10"/>
      <c r="Z11" s="6"/>
      <c r="AA11" s="6"/>
      <c r="AB11" s="6"/>
    </row>
    <row r="12" spans="1:28" ht="50.1" customHeight="1" x14ac:dyDescent="0.25">
      <c r="A12" s="1"/>
      <c r="B12" s="2"/>
      <c r="C12" s="8"/>
      <c r="D12" s="12"/>
      <c r="E12" s="15"/>
      <c r="F12" s="247"/>
      <c r="G12" s="247"/>
      <c r="H12" s="247"/>
      <c r="I12" s="247"/>
      <c r="J12" s="247"/>
      <c r="K12" s="247"/>
      <c r="L12" s="247"/>
      <c r="M12" s="15"/>
      <c r="N12" s="15"/>
      <c r="O12" s="15"/>
      <c r="P12" s="15"/>
      <c r="Q12" s="15"/>
      <c r="R12" s="15"/>
      <c r="S12" s="15"/>
      <c r="T12" s="15"/>
      <c r="U12" s="15"/>
      <c r="V12" s="15"/>
      <c r="W12" s="15"/>
      <c r="X12" s="16"/>
      <c r="Y12" s="10"/>
      <c r="Z12" s="6"/>
      <c r="AA12"/>
      <c r="AB12" s="6"/>
    </row>
    <row r="13" spans="1:28" ht="50.1" customHeight="1" x14ac:dyDescent="0.25">
      <c r="A13" s="1"/>
      <c r="B13" s="2"/>
      <c r="C13" s="8"/>
      <c r="D13" s="12"/>
      <c r="E13" s="15"/>
      <c r="F13" s="15"/>
      <c r="G13" s="15"/>
      <c r="H13" s="15"/>
      <c r="I13" s="15"/>
      <c r="J13" s="15"/>
      <c r="K13" s="15"/>
      <c r="L13" s="15"/>
      <c r="M13" s="15"/>
      <c r="N13" s="15"/>
      <c r="O13" s="15"/>
      <c r="P13" s="15"/>
      <c r="Q13" s="15"/>
      <c r="R13" s="15"/>
      <c r="S13" s="15"/>
      <c r="T13" s="15"/>
      <c r="U13" s="15"/>
      <c r="V13" s="15"/>
      <c r="W13" s="15"/>
      <c r="X13" s="16"/>
      <c r="Y13" s="10"/>
      <c r="Z13" s="6"/>
      <c r="AA13" s="6"/>
      <c r="AB13" s="6"/>
    </row>
    <row r="14" spans="1:28" ht="50.1" customHeight="1" x14ac:dyDescent="0.25">
      <c r="A14" s="1"/>
      <c r="B14" s="2"/>
      <c r="C14" s="8"/>
      <c r="D14" s="12"/>
      <c r="E14" s="15"/>
      <c r="F14" s="15"/>
      <c r="G14" s="15"/>
      <c r="H14" s="15"/>
      <c r="I14" s="15"/>
      <c r="J14" s="15"/>
      <c r="K14" s="15"/>
      <c r="L14" s="15"/>
      <c r="M14" s="15"/>
      <c r="N14" s="15"/>
      <c r="O14" s="15"/>
      <c r="P14" s="15"/>
      <c r="Q14" s="15"/>
      <c r="R14" s="15"/>
      <c r="S14" s="15"/>
      <c r="T14" s="15"/>
      <c r="U14" s="15"/>
      <c r="V14" s="15"/>
      <c r="W14" s="15"/>
      <c r="X14" s="16"/>
      <c r="Y14" s="10"/>
      <c r="Z14" s="6"/>
      <c r="AA14" s="6"/>
      <c r="AB14" s="6"/>
    </row>
    <row r="15" spans="1:28" ht="50.1" customHeight="1" x14ac:dyDescent="0.25">
      <c r="A15" s="1"/>
      <c r="B15" s="2"/>
      <c r="C15" s="8"/>
      <c r="D15" s="12"/>
      <c r="E15" s="15"/>
      <c r="F15" s="15"/>
      <c r="G15" s="15"/>
      <c r="H15" s="15"/>
      <c r="I15" s="15"/>
      <c r="J15" s="15"/>
      <c r="K15" s="15"/>
      <c r="L15" s="15"/>
      <c r="M15" s="15"/>
      <c r="N15" s="15"/>
      <c r="O15" s="15"/>
      <c r="P15" s="15"/>
      <c r="Q15" s="15"/>
      <c r="R15" s="15"/>
      <c r="S15" s="15"/>
      <c r="T15" s="15"/>
      <c r="U15" s="15"/>
      <c r="V15" s="15"/>
      <c r="W15" s="15"/>
      <c r="X15" s="16"/>
      <c r="Y15" s="10"/>
      <c r="Z15" s="6"/>
      <c r="AA15" s="6"/>
      <c r="AB15" s="6"/>
    </row>
    <row r="16" spans="1:28" ht="15" customHeight="1" x14ac:dyDescent="0.55000000000000004">
      <c r="A16" s="1"/>
      <c r="B16" s="2"/>
      <c r="C16" s="3"/>
      <c r="D16" s="3"/>
      <c r="E16" s="3"/>
      <c r="F16" s="3"/>
      <c r="G16" s="3"/>
      <c r="H16" s="3"/>
      <c r="I16" s="3"/>
      <c r="J16" s="3"/>
      <c r="K16" s="3"/>
      <c r="L16" s="3"/>
      <c r="M16" s="3"/>
      <c r="N16" s="3"/>
      <c r="O16" s="3"/>
      <c r="P16" s="3"/>
      <c r="Q16" s="3"/>
      <c r="R16" s="3"/>
      <c r="S16" s="3"/>
      <c r="T16" s="3"/>
      <c r="U16" s="3"/>
      <c r="V16" s="3"/>
      <c r="W16" s="3"/>
      <c r="X16" s="3"/>
      <c r="Y16" s="5"/>
    </row>
    <row r="17" spans="1:28" ht="15" customHeight="1" x14ac:dyDescent="0.55000000000000004">
      <c r="A17" s="1"/>
      <c r="B17" s="2"/>
      <c r="C17" s="3"/>
      <c r="D17" s="3"/>
      <c r="E17" s="4"/>
      <c r="F17" s="4"/>
      <c r="G17" s="4"/>
      <c r="H17" s="4"/>
      <c r="I17" s="4"/>
      <c r="J17" s="4"/>
      <c r="K17" s="4"/>
      <c r="L17" s="4"/>
      <c r="M17" s="4"/>
      <c r="N17" s="4"/>
      <c r="O17" s="4"/>
      <c r="P17" s="4"/>
      <c r="Q17" s="4"/>
      <c r="R17" s="4"/>
      <c r="S17" s="4"/>
      <c r="T17" s="4"/>
      <c r="U17" s="4"/>
      <c r="V17" s="4"/>
      <c r="W17" s="4"/>
      <c r="X17" s="4"/>
      <c r="Y17" s="5"/>
    </row>
    <row r="18" spans="1:28" ht="15" customHeight="1" x14ac:dyDescent="0.55000000000000004">
      <c r="A18" s="1"/>
      <c r="B18" s="2"/>
      <c r="C18" s="3"/>
      <c r="D18" s="3"/>
      <c r="E18" s="17"/>
      <c r="F18" s="4"/>
      <c r="G18" s="4"/>
      <c r="H18" s="4"/>
      <c r="I18" s="4"/>
      <c r="J18" s="4"/>
      <c r="K18" s="4"/>
      <c r="L18" s="4"/>
      <c r="M18" s="4"/>
      <c r="N18" s="4"/>
      <c r="O18" s="4"/>
      <c r="P18" s="4"/>
      <c r="Q18" s="4"/>
      <c r="R18" s="4"/>
      <c r="S18" s="4"/>
      <c r="T18" s="4"/>
      <c r="U18" s="4"/>
      <c r="V18" s="4"/>
      <c r="W18" s="4"/>
      <c r="X18" s="4"/>
      <c r="Y18" s="5"/>
      <c r="Z18" s="6"/>
      <c r="AA18" s="6"/>
      <c r="AB18" s="6"/>
    </row>
    <row r="19" spans="1:28" ht="15" customHeight="1" x14ac:dyDescent="0.55000000000000004">
      <c r="A19" s="1"/>
      <c r="B19" s="2"/>
      <c r="C19" s="3"/>
      <c r="D19" s="3"/>
      <c r="E19" s="4"/>
      <c r="F19" s="4"/>
      <c r="G19" s="4"/>
      <c r="H19" s="4"/>
      <c r="I19" s="4"/>
      <c r="J19" s="4"/>
      <c r="K19" s="4"/>
      <c r="L19" s="4"/>
      <c r="M19" s="4"/>
      <c r="N19" s="4"/>
      <c r="O19" s="4"/>
      <c r="P19" s="4"/>
      <c r="Q19" s="4"/>
      <c r="R19" s="4"/>
      <c r="S19" s="4"/>
      <c r="T19" s="4"/>
      <c r="U19" s="4"/>
      <c r="V19" s="4"/>
      <c r="W19" s="4"/>
      <c r="X19" s="4"/>
      <c r="Y19" s="5"/>
      <c r="Z19" s="6"/>
      <c r="AA19" s="6"/>
      <c r="AB19" s="6"/>
    </row>
    <row r="20" spans="1:28" ht="15" customHeight="1" x14ac:dyDescent="0.25">
      <c r="A20" s="1"/>
      <c r="B20" s="2"/>
      <c r="C20" s="18"/>
      <c r="D20" s="18"/>
      <c r="E20" s="19"/>
      <c r="F20" s="20"/>
      <c r="G20" s="20"/>
      <c r="H20" s="20"/>
      <c r="I20" s="20"/>
      <c r="J20" s="20"/>
      <c r="K20" s="20"/>
      <c r="L20" s="20"/>
      <c r="M20" s="20"/>
      <c r="N20" s="20"/>
      <c r="O20" s="20"/>
      <c r="P20" s="20"/>
      <c r="Q20" s="20"/>
      <c r="R20" s="20"/>
      <c r="S20" s="20"/>
      <c r="T20" s="20"/>
      <c r="U20" s="20"/>
      <c r="V20" s="20"/>
      <c r="W20" s="20"/>
      <c r="X20" s="20"/>
      <c r="Y20" s="21"/>
      <c r="Z20" s="6"/>
      <c r="AA20" s="6"/>
      <c r="AB20" s="6"/>
    </row>
    <row r="21" spans="1:28" x14ac:dyDescent="0.25">
      <c r="A21" s="1"/>
      <c r="B21" s="2"/>
    </row>
    <row r="22" spans="1:28" x14ac:dyDescent="0.25">
      <c r="A22" s="1"/>
      <c r="B22" s="2"/>
    </row>
    <row r="23" spans="1:28" x14ac:dyDescent="0.25">
      <c r="A23" s="1"/>
      <c r="B23" s="2"/>
    </row>
    <row r="24" spans="1:28" x14ac:dyDescent="0.25">
      <c r="A24" s="1"/>
      <c r="B24" s="2"/>
    </row>
    <row r="25" spans="1:28" x14ac:dyDescent="0.25">
      <c r="A25" s="1"/>
      <c r="B25" s="2"/>
    </row>
    <row r="26" spans="1:28" x14ac:dyDescent="0.25">
      <c r="A26" s="1"/>
      <c r="B26" s="2"/>
    </row>
    <row r="27" spans="1:28" x14ac:dyDescent="0.25">
      <c r="A27" s="1"/>
      <c r="B27" s="2"/>
    </row>
    <row r="28" spans="1:28" x14ac:dyDescent="0.25">
      <c r="A28" s="1"/>
      <c r="B28" s="2"/>
    </row>
    <row r="29" spans="1:28" x14ac:dyDescent="0.25">
      <c r="A29" s="1"/>
      <c r="B29" s="2"/>
    </row>
    <row r="30" spans="1:28" x14ac:dyDescent="0.25">
      <c r="A30" s="1"/>
      <c r="B30" s="2"/>
    </row>
    <row r="31" spans="1:28" x14ac:dyDescent="0.25">
      <c r="A31" s="1"/>
      <c r="B31" s="2"/>
    </row>
    <row r="32" spans="1:28" x14ac:dyDescent="0.25">
      <c r="A32" s="1"/>
      <c r="B32" s="2"/>
    </row>
    <row r="33" spans="1:2" x14ac:dyDescent="0.25">
      <c r="A33" s="1"/>
      <c r="B33" s="2"/>
    </row>
    <row r="34" spans="1:2" x14ac:dyDescent="0.25">
      <c r="A34" s="1"/>
      <c r="B34" s="2"/>
    </row>
    <row r="35" spans="1:2" x14ac:dyDescent="0.25">
      <c r="A35" s="1"/>
      <c r="B35" s="2"/>
    </row>
    <row r="36" spans="1:2" x14ac:dyDescent="0.25">
      <c r="A36" s="1"/>
      <c r="B36" s="2"/>
    </row>
    <row r="37" spans="1:2" x14ac:dyDescent="0.25">
      <c r="A37" s="1"/>
      <c r="B37" s="2"/>
    </row>
    <row r="38" spans="1:2" x14ac:dyDescent="0.25">
      <c r="A38" s="1"/>
      <c r="B38" s="2"/>
    </row>
    <row r="39" spans="1:2" x14ac:dyDescent="0.25">
      <c r="A39" s="1"/>
      <c r="B39" s="2"/>
    </row>
    <row r="40" spans="1:2" x14ac:dyDescent="0.25">
      <c r="A40" s="1"/>
      <c r="B40" s="2"/>
    </row>
    <row r="41" spans="1:2" x14ac:dyDescent="0.25">
      <c r="A41" s="1"/>
      <c r="B41" s="2"/>
    </row>
    <row r="42" spans="1:2" x14ac:dyDescent="0.25">
      <c r="A42" s="1"/>
      <c r="B42" s="2"/>
    </row>
    <row r="43" spans="1:2" x14ac:dyDescent="0.25">
      <c r="A43" s="1"/>
      <c r="B43" s="2"/>
    </row>
    <row r="44" spans="1:2" x14ac:dyDescent="0.25">
      <c r="A44" s="1"/>
      <c r="B44" s="2"/>
    </row>
    <row r="45" spans="1:2" x14ac:dyDescent="0.25">
      <c r="A45" s="1"/>
      <c r="B45" s="2"/>
    </row>
    <row r="46" spans="1:2" x14ac:dyDescent="0.25">
      <c r="A46" s="1"/>
      <c r="B46" s="2"/>
    </row>
    <row r="47" spans="1:2" x14ac:dyDescent="0.25">
      <c r="A47" s="1"/>
      <c r="B47" s="2"/>
    </row>
  </sheetData>
  <mergeCells count="4">
    <mergeCell ref="E3:K4"/>
    <mergeCell ref="E5:K5"/>
    <mergeCell ref="F11:L11"/>
    <mergeCell ref="F12:L12"/>
  </mergeCells>
  <hyperlinks>
    <hyperlink ref="E6" r:id="rId1" xr:uid="{00000000-0004-0000-0A00-000000000000}"/>
    <hyperlink ref="E10" r:id="rId2" xr:uid="{00000000-0004-0000-0A00-000001000000}"/>
  </hyperlinks>
  <pageMargins left="0.7" right="0.7" top="0.75" bottom="0.75" header="0.3" footer="0.3"/>
  <pageSetup scale="43" orientation="landscape"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18</vt:i4>
      </vt:variant>
    </vt:vector>
  </HeadingPairs>
  <TitlesOfParts>
    <vt:vector size="29" baseType="lpstr">
      <vt:lpstr>Intro</vt:lpstr>
      <vt:lpstr>Portfolio Factor Scores</vt:lpstr>
      <vt:lpstr>Sectors</vt:lpstr>
      <vt:lpstr>Query</vt:lpstr>
      <vt:lpstr>Factor Performance</vt:lpstr>
      <vt:lpstr>Functionality</vt:lpstr>
      <vt:lpstr>Table_Queries</vt:lpstr>
      <vt:lpstr>Chart_Queries</vt:lpstr>
      <vt:lpstr>References</vt:lpstr>
      <vt:lpstr>Period Reference Guide</vt:lpstr>
      <vt:lpstr>Resources</vt:lpstr>
      <vt:lpstr>BICS_1</vt:lpstr>
      <vt:lpstr>BICS_2</vt:lpstr>
      <vt:lpstr>BICS_3</vt:lpstr>
      <vt:lpstr>BICS_4</vt:lpstr>
      <vt:lpstr>Currency</vt:lpstr>
      <vt:lpstr>Date_Range</vt:lpstr>
      <vt:lpstr>Factor_Pctl</vt:lpstr>
      <vt:lpstr>Factor_Values</vt:lpstr>
      <vt:lpstr>fpo</vt:lpstr>
      <vt:lpstr>GICS_1</vt:lpstr>
      <vt:lpstr>GICS_2</vt:lpstr>
      <vt:lpstr>GICS_3</vt:lpstr>
      <vt:lpstr>GICS_4</vt:lpstr>
      <vt:lpstr>Quantile</vt:lpstr>
      <vt:lpstr>today</vt:lpstr>
      <vt:lpstr>Univ_1</vt:lpstr>
      <vt:lpstr>Univ_2</vt:lpstr>
      <vt:lpstr>Universe</vt:lpstr>
    </vt:vector>
  </TitlesOfParts>
  <Company>Bloomberg L.P.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kdzekov1</dc:creator>
  <cp:lastModifiedBy>Yifei Gao</cp:lastModifiedBy>
  <dcterms:created xsi:type="dcterms:W3CDTF">2022-10-10T20:54:24Z</dcterms:created>
  <dcterms:modified xsi:type="dcterms:W3CDTF">2022-11-18T17:47:11Z</dcterms:modified>
</cp:coreProperties>
</file>